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0"/>
  <workbookPr defaultThemeVersion="124226"/>
  <mc:AlternateContent xmlns:mc="http://schemas.openxmlformats.org/markup-compatibility/2006">
    <mc:Choice Requires="x15">
      <x15ac:absPath xmlns:x15ac="http://schemas.microsoft.com/office/spreadsheetml/2010/11/ac" url="C:\Users\amvelandiat\Downloads\"/>
    </mc:Choice>
  </mc:AlternateContent>
  <xr:revisionPtr revIDLastSave="0" documentId="13_ncr:1_{5A1A2FCB-4E9E-4BED-9D5B-333B360F72D4}" xr6:coauthVersionLast="36" xr6:coauthVersionMax="47" xr10:uidLastSave="{00000000-0000-0000-0000-000000000000}"/>
  <bookViews>
    <workbookView xWindow="0" yWindow="0" windowWidth="28800" windowHeight="12225" firstSheet="1" activeTab="7" xr2:uid="{00000000-000D-0000-FFFF-FFFF00000000}"/>
  </bookViews>
  <sheets>
    <sheet name="LISTA" sheetId="233" r:id="rId1"/>
    <sheet name="EV ECONOMICA" sheetId="230" r:id="rId2"/>
    <sheet name="EV TECNICA" sheetId="224" r:id="rId3"/>
    <sheet name="PRECIOS UNITARIOS" sheetId="225" r:id="rId4"/>
    <sheet name="PRECIO REFERENCIA" sheetId="226" r:id="rId5"/>
    <sheet name="PUNTAJE" sheetId="227" r:id="rId6"/>
    <sheet name="RESULTADO" sheetId="234" r:id="rId7"/>
    <sheet name="RESUMEN" sheetId="228" r:id="rId8"/>
  </sheets>
  <definedNames>
    <definedName name="_xlnm._FilterDatabase" localSheetId="1" hidden="1">'EV ECONOMICA'!$A$9:$EN$388</definedName>
    <definedName name="_xlnm._FilterDatabase" localSheetId="2" hidden="1">'EV TECNICA'!$A$9:$BK$390</definedName>
    <definedName name="_xlnm._FilterDatabase" localSheetId="4" hidden="1">'PRECIO REFERENCIA'!$A$9:$CH$387</definedName>
    <definedName name="_xlnm._FilterDatabase" localSheetId="3" hidden="1">'PRECIOS UNITARIOS'!$A$9:$AH$387</definedName>
    <definedName name="_xlnm._FilterDatabase" localSheetId="5" hidden="1">PUNTAJE!$A$9:$DH$387</definedName>
    <definedName name="_xlnm._FilterDatabase" localSheetId="6" hidden="1">RESULTADO!$A$9:$BJ$387</definedName>
    <definedName name="_xlnm._FilterDatabase" localSheetId="7" hidden="1">RESUMEN!$A$416:$DA$453</definedName>
    <definedName name="_xlnm.Print_Titles" localSheetId="1">'EV ECONOMICA'!$A:$G,'EV ECONOMICA'!$8:$9</definedName>
    <definedName name="_xlnm.Print_Titles" localSheetId="2">'EV TECNICA'!$A:$D,'EV TECNICA'!$8:$9</definedName>
    <definedName name="_xlnm.Print_Titles" localSheetId="5">PUNTAJE!$A:$G,PUNTAJE!$8:$9</definedName>
    <definedName name="_xlnm.Print_Titles" localSheetId="7">RESUMEN!$11:$11</definedName>
  </definedNames>
  <calcPr calcId="191029"/>
</workbook>
</file>

<file path=xl/calcChain.xml><?xml version="1.0" encoding="utf-8"?>
<calcChain xmlns="http://schemas.openxmlformats.org/spreadsheetml/2006/main">
  <c r="G339" i="228" l="1"/>
  <c r="F339" i="228"/>
  <c r="H339" i="228" s="1"/>
  <c r="I339" i="228" s="1"/>
  <c r="G338" i="228"/>
  <c r="F338" i="228"/>
  <c r="H338" i="228" s="1"/>
  <c r="I338" i="228" s="1"/>
  <c r="G337" i="228"/>
  <c r="F337" i="228"/>
  <c r="G336" i="228"/>
  <c r="F336" i="228"/>
  <c r="G335" i="228"/>
  <c r="F335" i="228"/>
  <c r="G334" i="228"/>
  <c r="F334" i="228"/>
  <c r="H334" i="228" s="1"/>
  <c r="I334" i="228" s="1"/>
  <c r="G333" i="228"/>
  <c r="F333" i="228"/>
  <c r="H333" i="228" s="1"/>
  <c r="I333" i="228" s="1"/>
  <c r="G332" i="228"/>
  <c r="F332" i="228"/>
  <c r="H332" i="228" s="1"/>
  <c r="I332" i="228" s="1"/>
  <c r="G331" i="228"/>
  <c r="F331" i="228"/>
  <c r="G330" i="228"/>
  <c r="F330" i="228"/>
  <c r="G329" i="228"/>
  <c r="F329" i="228"/>
  <c r="G328" i="228"/>
  <c r="F328" i="228"/>
  <c r="H328" i="228" s="1"/>
  <c r="I328" i="228" s="1"/>
  <c r="G296" i="228"/>
  <c r="F296" i="228"/>
  <c r="H296" i="228" s="1"/>
  <c r="I296" i="228" s="1"/>
  <c r="G295" i="228"/>
  <c r="F295" i="228"/>
  <c r="H295" i="228" s="1"/>
  <c r="I295" i="228" s="1"/>
  <c r="G294" i="228"/>
  <c r="F294" i="228"/>
  <c r="G293" i="228"/>
  <c r="F293" i="228"/>
  <c r="G292" i="228"/>
  <c r="F292" i="228"/>
  <c r="G291" i="228"/>
  <c r="F291" i="228"/>
  <c r="H291" i="228" s="1"/>
  <c r="I291" i="228" s="1"/>
  <c r="G290" i="228"/>
  <c r="F290" i="228"/>
  <c r="H290" i="228" s="1"/>
  <c r="I290" i="228" s="1"/>
  <c r="G289" i="228"/>
  <c r="F289" i="228"/>
  <c r="H289" i="228" s="1"/>
  <c r="I289" i="228" s="1"/>
  <c r="G288" i="228"/>
  <c r="F288" i="228"/>
  <c r="G287" i="228"/>
  <c r="F287" i="228"/>
  <c r="G286" i="228"/>
  <c r="F286" i="228"/>
  <c r="G285" i="228"/>
  <c r="F285" i="228"/>
  <c r="H285" i="228" s="1"/>
  <c r="I285" i="228" s="1"/>
  <c r="G284" i="228"/>
  <c r="F284" i="228"/>
  <c r="H284" i="228" s="1"/>
  <c r="I284" i="228" s="1"/>
  <c r="G283" i="228"/>
  <c r="F283" i="228"/>
  <c r="H283" i="228" s="1"/>
  <c r="I283" i="228" s="1"/>
  <c r="G282" i="228"/>
  <c r="F282" i="228"/>
  <c r="G281" i="228"/>
  <c r="F281" i="228"/>
  <c r="G280" i="228"/>
  <c r="F280" i="228"/>
  <c r="G279" i="228"/>
  <c r="F279" i="228"/>
  <c r="H279" i="228" s="1"/>
  <c r="I279" i="228" s="1"/>
  <c r="G278" i="228"/>
  <c r="F278" i="228"/>
  <c r="H278" i="228" s="1"/>
  <c r="I278" i="228" s="1"/>
  <c r="G277" i="228"/>
  <c r="F277" i="228"/>
  <c r="H277" i="228" s="1"/>
  <c r="I277" i="228" s="1"/>
  <c r="G276" i="228"/>
  <c r="F276" i="228"/>
  <c r="G275" i="228"/>
  <c r="F275" i="228"/>
  <c r="G274" i="228"/>
  <c r="F274" i="228"/>
  <c r="G273" i="228"/>
  <c r="F273" i="228"/>
  <c r="H273" i="228" s="1"/>
  <c r="I273" i="228" s="1"/>
  <c r="G272" i="228"/>
  <c r="F272" i="228"/>
  <c r="H272" i="228" s="1"/>
  <c r="I272" i="228" s="1"/>
  <c r="G271" i="228"/>
  <c r="F271" i="228"/>
  <c r="H271" i="228" s="1"/>
  <c r="I271" i="228" s="1"/>
  <c r="G270" i="228"/>
  <c r="F270" i="228"/>
  <c r="G269" i="228"/>
  <c r="F269" i="228"/>
  <c r="G268" i="228"/>
  <c r="F268" i="228"/>
  <c r="G267" i="228"/>
  <c r="F267" i="228"/>
  <c r="H267" i="228" s="1"/>
  <c r="I267" i="228" s="1"/>
  <c r="G266" i="228"/>
  <c r="F266" i="228"/>
  <c r="H266" i="228" s="1"/>
  <c r="I266" i="228" s="1"/>
  <c r="G265" i="228"/>
  <c r="F265" i="228"/>
  <c r="H265" i="228" s="1"/>
  <c r="I265" i="228" s="1"/>
  <c r="G264" i="228"/>
  <c r="F264" i="228"/>
  <c r="G263" i="228"/>
  <c r="F263" i="228"/>
  <c r="G262" i="228"/>
  <c r="F262" i="228"/>
  <c r="G261" i="228"/>
  <c r="F261" i="228"/>
  <c r="H261" i="228" s="1"/>
  <c r="I261" i="228" s="1"/>
  <c r="G260" i="228"/>
  <c r="F260" i="228"/>
  <c r="H260" i="228" s="1"/>
  <c r="I260" i="228" s="1"/>
  <c r="G259" i="228"/>
  <c r="F259" i="228"/>
  <c r="H259" i="228" s="1"/>
  <c r="I259" i="228" s="1"/>
  <c r="G258" i="228"/>
  <c r="F258" i="228"/>
  <c r="G257" i="228"/>
  <c r="F257" i="228"/>
  <c r="G256" i="228"/>
  <c r="F256" i="228"/>
  <c r="G255" i="228"/>
  <c r="F255" i="228"/>
  <c r="H255" i="228" s="1"/>
  <c r="I255" i="228" s="1"/>
  <c r="G254" i="228"/>
  <c r="F254" i="228"/>
  <c r="G253" i="228"/>
  <c r="F253" i="228"/>
  <c r="H253" i="228" s="1"/>
  <c r="I253" i="228" s="1"/>
  <c r="G252" i="228"/>
  <c r="F252" i="228"/>
  <c r="G251" i="228"/>
  <c r="F251" i="228"/>
  <c r="G250" i="228"/>
  <c r="F250" i="228"/>
  <c r="G249" i="228"/>
  <c r="F249" i="228"/>
  <c r="H249" i="228" s="1"/>
  <c r="I249" i="228" s="1"/>
  <c r="G248" i="228"/>
  <c r="F248" i="228"/>
  <c r="G247" i="228"/>
  <c r="F247" i="228"/>
  <c r="H247" i="228" s="1"/>
  <c r="I247" i="228" s="1"/>
  <c r="G246" i="228"/>
  <c r="F246" i="228"/>
  <c r="G245" i="228"/>
  <c r="F245" i="228"/>
  <c r="G244" i="228"/>
  <c r="F244" i="228"/>
  <c r="G243" i="228"/>
  <c r="F243" i="228"/>
  <c r="H243" i="228" s="1"/>
  <c r="I243" i="228" s="1"/>
  <c r="G242" i="228"/>
  <c r="F242" i="228"/>
  <c r="G241" i="228"/>
  <c r="F241" i="228"/>
  <c r="H241" i="228" s="1"/>
  <c r="I241" i="228" s="1"/>
  <c r="G240" i="228"/>
  <c r="F240" i="228"/>
  <c r="G239" i="228"/>
  <c r="F239" i="228"/>
  <c r="G238" i="228"/>
  <c r="F238" i="228"/>
  <c r="G237" i="228"/>
  <c r="F237" i="228"/>
  <c r="H237" i="228" s="1"/>
  <c r="I237" i="228" s="1"/>
  <c r="G236" i="228"/>
  <c r="F236" i="228"/>
  <c r="G235" i="228"/>
  <c r="F235" i="228"/>
  <c r="H235" i="228" s="1"/>
  <c r="I235" i="228" s="1"/>
  <c r="G234" i="228"/>
  <c r="F234" i="228"/>
  <c r="G233" i="228"/>
  <c r="F233" i="228"/>
  <c r="G232" i="228"/>
  <c r="F232" i="228"/>
  <c r="G231" i="228"/>
  <c r="F231" i="228"/>
  <c r="H231" i="228" s="1"/>
  <c r="I231" i="228" s="1"/>
  <c r="G230" i="228"/>
  <c r="F230" i="228"/>
  <c r="G229" i="228"/>
  <c r="F229" i="228"/>
  <c r="H229" i="228" s="1"/>
  <c r="I229" i="228" s="1"/>
  <c r="G228" i="228"/>
  <c r="F228" i="228"/>
  <c r="G227" i="228"/>
  <c r="F227" i="228"/>
  <c r="G226" i="228"/>
  <c r="F226" i="228"/>
  <c r="G225" i="228"/>
  <c r="F225" i="228"/>
  <c r="H225" i="228" s="1"/>
  <c r="I225" i="228" s="1"/>
  <c r="G224" i="228"/>
  <c r="F224" i="228"/>
  <c r="G223" i="228"/>
  <c r="F223" i="228"/>
  <c r="H223" i="228" s="1"/>
  <c r="I223" i="228" s="1"/>
  <c r="G222" i="228"/>
  <c r="F222" i="228"/>
  <c r="G221" i="228"/>
  <c r="F221" i="228"/>
  <c r="G220" i="228"/>
  <c r="F220" i="228"/>
  <c r="G219" i="228"/>
  <c r="F219" i="228"/>
  <c r="H219" i="228" s="1"/>
  <c r="I219" i="228" s="1"/>
  <c r="G218" i="228"/>
  <c r="F218" i="228"/>
  <c r="G217" i="228"/>
  <c r="F217" i="228"/>
  <c r="H217" i="228" s="1"/>
  <c r="I217" i="228" s="1"/>
  <c r="G216" i="228"/>
  <c r="F216" i="228"/>
  <c r="H216" i="228" s="1"/>
  <c r="I216" i="228" s="1"/>
  <c r="G215" i="228"/>
  <c r="F215" i="228"/>
  <c r="G214" i="228"/>
  <c r="F214" i="228"/>
  <c r="G213" i="228"/>
  <c r="F213" i="228"/>
  <c r="H213" i="228" s="1"/>
  <c r="I213" i="228" s="1"/>
  <c r="G212" i="228"/>
  <c r="F212" i="228"/>
  <c r="G211" i="228"/>
  <c r="F211" i="228"/>
  <c r="H211" i="228" s="1"/>
  <c r="I211" i="228" s="1"/>
  <c r="G210" i="228"/>
  <c r="F210" i="228"/>
  <c r="H210" i="228" s="1"/>
  <c r="I210" i="228" s="1"/>
  <c r="G209" i="228"/>
  <c r="F209" i="228"/>
  <c r="G208" i="228"/>
  <c r="F208" i="228"/>
  <c r="G207" i="228"/>
  <c r="F207" i="228"/>
  <c r="H207" i="228" s="1"/>
  <c r="I207" i="228" s="1"/>
  <c r="G206" i="228"/>
  <c r="F206" i="228"/>
  <c r="G205" i="228"/>
  <c r="F205" i="228"/>
  <c r="G204" i="228"/>
  <c r="F204" i="228"/>
  <c r="H204" i="228" s="1"/>
  <c r="I204" i="228" s="1"/>
  <c r="G203" i="228"/>
  <c r="F203" i="228"/>
  <c r="G202" i="228"/>
  <c r="F202" i="228"/>
  <c r="G201" i="228"/>
  <c r="F201" i="228"/>
  <c r="H201" i="228" s="1"/>
  <c r="I201" i="228" s="1"/>
  <c r="G200" i="228"/>
  <c r="F200" i="228"/>
  <c r="G199" i="228"/>
  <c r="F199" i="228"/>
  <c r="G198" i="228"/>
  <c r="F198" i="228"/>
  <c r="H198" i="228" s="1"/>
  <c r="I198" i="228" s="1"/>
  <c r="G197" i="228"/>
  <c r="F197" i="228"/>
  <c r="G196" i="228"/>
  <c r="F196" i="228"/>
  <c r="G195" i="228"/>
  <c r="F195" i="228"/>
  <c r="H195" i="228" s="1"/>
  <c r="I195" i="228" s="1"/>
  <c r="G194" i="228"/>
  <c r="F194" i="228"/>
  <c r="G193" i="228"/>
  <c r="F193" i="228"/>
  <c r="G192" i="228"/>
  <c r="F192" i="228"/>
  <c r="H192" i="228" s="1"/>
  <c r="I192" i="228" s="1"/>
  <c r="G191" i="228"/>
  <c r="F191" i="228"/>
  <c r="G190" i="228"/>
  <c r="F190" i="228"/>
  <c r="G189" i="228"/>
  <c r="F189" i="228"/>
  <c r="H189" i="228" s="1"/>
  <c r="I189" i="228" s="1"/>
  <c r="G188" i="228"/>
  <c r="F188" i="228"/>
  <c r="G187" i="228"/>
  <c r="F187" i="228"/>
  <c r="H187" i="228" s="1"/>
  <c r="I187" i="228" s="1"/>
  <c r="G186" i="228"/>
  <c r="F186" i="228"/>
  <c r="H186" i="228" s="1"/>
  <c r="I186" i="228" s="1"/>
  <c r="G185" i="228"/>
  <c r="F185" i="228"/>
  <c r="G184" i="228"/>
  <c r="F184" i="228"/>
  <c r="G183" i="228"/>
  <c r="F183" i="228"/>
  <c r="H183" i="228" s="1"/>
  <c r="I183" i="228" s="1"/>
  <c r="G182" i="228"/>
  <c r="F182" i="228"/>
  <c r="G181" i="228"/>
  <c r="F181" i="228"/>
  <c r="H181" i="228" s="1"/>
  <c r="I181" i="228" s="1"/>
  <c r="G180" i="228"/>
  <c r="F180" i="228"/>
  <c r="H180" i="228" s="1"/>
  <c r="I180" i="228" s="1"/>
  <c r="G179" i="228"/>
  <c r="F179" i="228"/>
  <c r="F126" i="228"/>
  <c r="H126" i="228" s="1"/>
  <c r="I126" i="228" s="1"/>
  <c r="G126" i="228"/>
  <c r="F127" i="228"/>
  <c r="G127" i="228"/>
  <c r="F128" i="228"/>
  <c r="G128" i="228"/>
  <c r="F129" i="228"/>
  <c r="G129" i="228"/>
  <c r="F130" i="228"/>
  <c r="G130" i="228"/>
  <c r="H130" i="228" s="1"/>
  <c r="I130" i="228" s="1"/>
  <c r="F131" i="228"/>
  <c r="H131" i="228" s="1"/>
  <c r="I131" i="228" s="1"/>
  <c r="G131" i="228"/>
  <c r="F132" i="228"/>
  <c r="G132" i="228"/>
  <c r="F133" i="228"/>
  <c r="G133" i="228"/>
  <c r="F134" i="228"/>
  <c r="H134" i="228" s="1"/>
  <c r="I134" i="228" s="1"/>
  <c r="G134" i="228"/>
  <c r="F135" i="228"/>
  <c r="H135" i="228" s="1"/>
  <c r="I135" i="228" s="1"/>
  <c r="G135" i="228"/>
  <c r="F136" i="228"/>
  <c r="H136" i="228" s="1"/>
  <c r="I136" i="228" s="1"/>
  <c r="G136" i="228"/>
  <c r="F137" i="228"/>
  <c r="H137" i="228" s="1"/>
  <c r="I137" i="228" s="1"/>
  <c r="G137" i="228"/>
  <c r="F138" i="228"/>
  <c r="G138" i="228"/>
  <c r="F139" i="228"/>
  <c r="G139" i="228"/>
  <c r="F140" i="228"/>
  <c r="G140" i="228"/>
  <c r="F141" i="228"/>
  <c r="G141" i="228"/>
  <c r="F142" i="228"/>
  <c r="H142" i="228" s="1"/>
  <c r="I142" i="228" s="1"/>
  <c r="G142" i="228"/>
  <c r="F143" i="228"/>
  <c r="H143" i="228" s="1"/>
  <c r="I143" i="228" s="1"/>
  <c r="G143" i="228"/>
  <c r="F144" i="228"/>
  <c r="G144" i="228"/>
  <c r="F145" i="228"/>
  <c r="G145" i="228"/>
  <c r="F146" i="228"/>
  <c r="G146" i="228"/>
  <c r="F147" i="228"/>
  <c r="H147" i="228" s="1"/>
  <c r="I147" i="228" s="1"/>
  <c r="G147" i="228"/>
  <c r="F148" i="228"/>
  <c r="H148" i="228" s="1"/>
  <c r="I148" i="228" s="1"/>
  <c r="G148" i="228"/>
  <c r="F149" i="228"/>
  <c r="G149" i="228"/>
  <c r="F150" i="228"/>
  <c r="G150" i="228"/>
  <c r="F151" i="228"/>
  <c r="G151" i="228"/>
  <c r="F152" i="228"/>
  <c r="H152" i="228" s="1"/>
  <c r="I152" i="228" s="1"/>
  <c r="G152" i="228"/>
  <c r="F153" i="228"/>
  <c r="G153" i="228"/>
  <c r="F154" i="228"/>
  <c r="G154" i="228"/>
  <c r="F155" i="228"/>
  <c r="G155" i="228"/>
  <c r="F156" i="228"/>
  <c r="G156" i="228"/>
  <c r="F157" i="228"/>
  <c r="G157" i="228"/>
  <c r="F158" i="228"/>
  <c r="G158" i="228"/>
  <c r="F159" i="228"/>
  <c r="G159" i="228"/>
  <c r="F160" i="228"/>
  <c r="G160" i="228"/>
  <c r="F161" i="228"/>
  <c r="H161" i="228" s="1"/>
  <c r="I161" i="228" s="1"/>
  <c r="G161" i="228"/>
  <c r="F162" i="228"/>
  <c r="G162" i="228"/>
  <c r="F163" i="228"/>
  <c r="G163" i="228"/>
  <c r="F164" i="228"/>
  <c r="G164" i="228"/>
  <c r="F165" i="228"/>
  <c r="G165" i="228"/>
  <c r="F166" i="228"/>
  <c r="G166" i="228"/>
  <c r="F167" i="228"/>
  <c r="G167" i="228"/>
  <c r="F168" i="228"/>
  <c r="H168" i="228" s="1"/>
  <c r="I168" i="228" s="1"/>
  <c r="G168" i="228"/>
  <c r="F169" i="228"/>
  <c r="G169" i="228"/>
  <c r="G125" i="228"/>
  <c r="F125" i="228"/>
  <c r="F56" i="228"/>
  <c r="G56" i="228"/>
  <c r="H162" i="228" l="1"/>
  <c r="I162" i="228" s="1"/>
  <c r="H156" i="228"/>
  <c r="I156" i="228" s="1"/>
  <c r="H155" i="228"/>
  <c r="I155" i="228" s="1"/>
  <c r="H154" i="228"/>
  <c r="I154" i="228" s="1"/>
  <c r="H164" i="228"/>
  <c r="I164" i="228" s="1"/>
  <c r="H158" i="228"/>
  <c r="I158" i="228" s="1"/>
  <c r="H169" i="228"/>
  <c r="I169" i="228" s="1"/>
  <c r="H151" i="228"/>
  <c r="I151" i="228" s="1"/>
  <c r="H145" i="228"/>
  <c r="I145" i="228" s="1"/>
  <c r="H193" i="228"/>
  <c r="I193" i="228" s="1"/>
  <c r="H199" i="228"/>
  <c r="I199" i="228" s="1"/>
  <c r="H165" i="228"/>
  <c r="I165" i="228" s="1"/>
  <c r="H182" i="228"/>
  <c r="I182" i="228" s="1"/>
  <c r="H188" i="228"/>
  <c r="I188" i="228" s="1"/>
  <c r="H194" i="228"/>
  <c r="I194" i="228" s="1"/>
  <c r="H200" i="228"/>
  <c r="I200" i="228" s="1"/>
  <c r="H206" i="228"/>
  <c r="I206" i="228" s="1"/>
  <c r="H212" i="228"/>
  <c r="I212" i="228" s="1"/>
  <c r="H224" i="228"/>
  <c r="I224" i="228" s="1"/>
  <c r="H230" i="228"/>
  <c r="I230" i="228" s="1"/>
  <c r="H236" i="228"/>
  <c r="I236" i="228" s="1"/>
  <c r="H242" i="228"/>
  <c r="I242" i="228" s="1"/>
  <c r="H248" i="228"/>
  <c r="I248" i="228" s="1"/>
  <c r="H254" i="228"/>
  <c r="I254" i="228" s="1"/>
  <c r="H166" i="228"/>
  <c r="I166" i="228" s="1"/>
  <c r="H149" i="228"/>
  <c r="I149" i="228" s="1"/>
  <c r="H138" i="228"/>
  <c r="I138" i="228" s="1"/>
  <c r="H133" i="228"/>
  <c r="I133" i="228" s="1"/>
  <c r="H127" i="228"/>
  <c r="I127" i="228" s="1"/>
  <c r="H214" i="228"/>
  <c r="I214" i="228" s="1"/>
  <c r="H232" i="228"/>
  <c r="I232" i="228" s="1"/>
  <c r="H238" i="228"/>
  <c r="I238" i="228" s="1"/>
  <c r="H244" i="228"/>
  <c r="I244" i="228" s="1"/>
  <c r="H250" i="228"/>
  <c r="I250" i="228" s="1"/>
  <c r="H256" i="228"/>
  <c r="I256" i="228" s="1"/>
  <c r="H262" i="228"/>
  <c r="I262" i="228" s="1"/>
  <c r="H268" i="228"/>
  <c r="I268" i="228" s="1"/>
  <c r="H274" i="228"/>
  <c r="I274" i="228" s="1"/>
  <c r="H286" i="228"/>
  <c r="I286" i="228" s="1"/>
  <c r="H292" i="228"/>
  <c r="I292" i="228" s="1"/>
  <c r="H329" i="228"/>
  <c r="I329" i="228" s="1"/>
  <c r="H335" i="228"/>
  <c r="I335" i="228" s="1"/>
  <c r="H125" i="228"/>
  <c r="I125" i="228" s="1"/>
  <c r="H159" i="228"/>
  <c r="I159" i="228" s="1"/>
  <c r="H153" i="228"/>
  <c r="I153" i="228" s="1"/>
  <c r="H185" i="228"/>
  <c r="I185" i="228" s="1"/>
  <c r="H197" i="228"/>
  <c r="I197" i="228" s="1"/>
  <c r="H215" i="228"/>
  <c r="I215" i="228" s="1"/>
  <c r="H233" i="228"/>
  <c r="I233" i="228" s="1"/>
  <c r="H239" i="228"/>
  <c r="I239" i="228" s="1"/>
  <c r="H251" i="228"/>
  <c r="I251" i="228" s="1"/>
  <c r="H257" i="228"/>
  <c r="I257" i="228" s="1"/>
  <c r="H263" i="228"/>
  <c r="I263" i="228" s="1"/>
  <c r="H269" i="228"/>
  <c r="I269" i="228" s="1"/>
  <c r="H275" i="228"/>
  <c r="I275" i="228" s="1"/>
  <c r="H281" i="228"/>
  <c r="I281" i="228" s="1"/>
  <c r="H287" i="228"/>
  <c r="I287" i="228" s="1"/>
  <c r="H293" i="228"/>
  <c r="I293" i="228" s="1"/>
  <c r="H330" i="228"/>
  <c r="I330" i="228" s="1"/>
  <c r="H336" i="228"/>
  <c r="I336" i="228" s="1"/>
  <c r="H222" i="228"/>
  <c r="I222" i="228" s="1"/>
  <c r="H228" i="228"/>
  <c r="I228" i="228" s="1"/>
  <c r="H234" i="228"/>
  <c r="I234" i="228" s="1"/>
  <c r="H240" i="228"/>
  <c r="I240" i="228" s="1"/>
  <c r="H246" i="228"/>
  <c r="I246" i="228" s="1"/>
  <c r="H252" i="228"/>
  <c r="I252" i="228" s="1"/>
  <c r="H258" i="228"/>
  <c r="I258" i="228" s="1"/>
  <c r="H264" i="228"/>
  <c r="I264" i="228" s="1"/>
  <c r="H270" i="228"/>
  <c r="I270" i="228" s="1"/>
  <c r="H276" i="228"/>
  <c r="I276" i="228" s="1"/>
  <c r="H282" i="228"/>
  <c r="I282" i="228" s="1"/>
  <c r="H288" i="228"/>
  <c r="I288" i="228" s="1"/>
  <c r="H294" i="228"/>
  <c r="I294" i="228" s="1"/>
  <c r="H331" i="228"/>
  <c r="I331" i="228" s="1"/>
  <c r="H337" i="228"/>
  <c r="I337" i="228" s="1"/>
  <c r="H163" i="228"/>
  <c r="I163" i="228" s="1"/>
  <c r="H146" i="228"/>
  <c r="I146" i="228" s="1"/>
  <c r="H141" i="228"/>
  <c r="I141" i="228" s="1"/>
  <c r="H157" i="228"/>
  <c r="I157" i="228" s="1"/>
  <c r="H140" i="228"/>
  <c r="I140" i="228" s="1"/>
  <c r="H129" i="228"/>
  <c r="I129" i="228" s="1"/>
  <c r="H167" i="228"/>
  <c r="I167" i="228" s="1"/>
  <c r="H150" i="228"/>
  <c r="I150" i="228" s="1"/>
  <c r="H139" i="228"/>
  <c r="I139" i="228" s="1"/>
  <c r="H128" i="228"/>
  <c r="I128" i="228" s="1"/>
  <c r="H184" i="228"/>
  <c r="I184" i="228" s="1"/>
  <c r="H190" i="228"/>
  <c r="I190" i="228" s="1"/>
  <c r="H196" i="228"/>
  <c r="I196" i="228" s="1"/>
  <c r="H202" i="228"/>
  <c r="I202" i="228" s="1"/>
  <c r="H208" i="228"/>
  <c r="I208" i="228" s="1"/>
  <c r="H220" i="228"/>
  <c r="I220" i="228" s="1"/>
  <c r="H226" i="228"/>
  <c r="I226" i="228" s="1"/>
  <c r="H280" i="228"/>
  <c r="I280" i="228" s="1"/>
  <c r="H56" i="228"/>
  <c r="I56" i="228" s="1"/>
  <c r="H160" i="228"/>
  <c r="I160" i="228" s="1"/>
  <c r="H144" i="228"/>
  <c r="I144" i="228" s="1"/>
  <c r="H179" i="228"/>
  <c r="I179" i="228" s="1"/>
  <c r="H191" i="228"/>
  <c r="I191" i="228" s="1"/>
  <c r="H203" i="228"/>
  <c r="I203" i="228" s="1"/>
  <c r="H209" i="228"/>
  <c r="I209" i="228" s="1"/>
  <c r="H221" i="228"/>
  <c r="I221" i="228" s="1"/>
  <c r="H227" i="228"/>
  <c r="I227" i="228" s="1"/>
  <c r="H245" i="228"/>
  <c r="I245" i="228" s="1"/>
  <c r="H132" i="228"/>
  <c r="I132" i="228" s="1"/>
  <c r="H205" i="228"/>
  <c r="I205" i="228" s="1"/>
  <c r="H218" i="228"/>
  <c r="I218" i="228" s="1"/>
  <c r="G413" i="228" l="1"/>
  <c r="F413" i="228"/>
  <c r="G412" i="228"/>
  <c r="F412" i="228"/>
  <c r="G411" i="228"/>
  <c r="F411" i="228"/>
  <c r="G410" i="228"/>
  <c r="F410" i="228"/>
  <c r="G409" i="228"/>
  <c r="F409" i="228"/>
  <c r="G408" i="228"/>
  <c r="F408" i="228"/>
  <c r="H408" i="228" s="1"/>
  <c r="I408" i="228" s="1"/>
  <c r="G407" i="228"/>
  <c r="F407" i="228"/>
  <c r="G406" i="228"/>
  <c r="F406" i="228"/>
  <c r="G405" i="228"/>
  <c r="F405" i="228"/>
  <c r="G404" i="228"/>
  <c r="F404" i="228"/>
  <c r="G403" i="228"/>
  <c r="F403" i="228"/>
  <c r="G402" i="228"/>
  <c r="F402" i="228"/>
  <c r="H402" i="228" s="1"/>
  <c r="I402" i="228" s="1"/>
  <c r="G401" i="228"/>
  <c r="F401" i="228"/>
  <c r="G400" i="228"/>
  <c r="F400" i="228"/>
  <c r="G396" i="228"/>
  <c r="F396" i="228"/>
  <c r="G395" i="228"/>
  <c r="F395" i="228"/>
  <c r="G394" i="228"/>
  <c r="F394" i="228"/>
  <c r="G393" i="228"/>
  <c r="F393" i="228"/>
  <c r="G392" i="228"/>
  <c r="F392" i="228"/>
  <c r="AG8" i="234"/>
  <c r="AF8" i="234"/>
  <c r="CE387" i="227"/>
  <c r="CE386" i="227"/>
  <c r="CE385" i="227"/>
  <c r="CE384" i="227"/>
  <c r="CE383" i="227"/>
  <c r="CE382" i="227"/>
  <c r="CE381" i="227"/>
  <c r="CE380" i="227"/>
  <c r="CE379" i="227"/>
  <c r="CE378" i="227"/>
  <c r="CE377" i="227"/>
  <c r="CE376" i="227"/>
  <c r="CE375" i="227"/>
  <c r="CE374" i="227"/>
  <c r="CE373" i="227"/>
  <c r="CE372" i="227"/>
  <c r="CE371" i="227"/>
  <c r="CE370" i="227"/>
  <c r="CE369" i="227"/>
  <c r="CE368" i="227"/>
  <c r="CE367" i="227"/>
  <c r="CE366" i="227"/>
  <c r="CE365" i="227"/>
  <c r="CE364" i="227"/>
  <c r="CE363" i="227"/>
  <c r="CE362" i="227"/>
  <c r="CE361" i="227"/>
  <c r="CE360" i="227"/>
  <c r="CE359" i="227"/>
  <c r="CE358" i="227"/>
  <c r="CE357" i="227"/>
  <c r="CE356" i="227"/>
  <c r="CE355" i="227"/>
  <c r="CE354" i="227"/>
  <c r="CE353" i="227"/>
  <c r="CE352" i="227"/>
  <c r="CE351" i="227"/>
  <c r="CE350" i="227"/>
  <c r="CE349" i="227"/>
  <c r="CE348" i="227"/>
  <c r="CE347" i="227"/>
  <c r="CE346" i="227"/>
  <c r="CE345" i="227"/>
  <c r="CE344" i="227"/>
  <c r="CE343" i="227"/>
  <c r="CE342" i="227"/>
  <c r="CE341" i="227"/>
  <c r="CE340" i="227"/>
  <c r="CE339" i="227"/>
  <c r="CE338" i="227"/>
  <c r="CE337" i="227"/>
  <c r="CE336" i="227"/>
  <c r="CE335" i="227"/>
  <c r="CE334" i="227"/>
  <c r="CE333" i="227"/>
  <c r="CE332" i="227"/>
  <c r="CE331" i="227"/>
  <c r="CE330" i="227"/>
  <c r="CE329" i="227"/>
  <c r="CE328" i="227"/>
  <c r="CE327" i="227"/>
  <c r="CE326" i="227"/>
  <c r="CE325" i="227"/>
  <c r="CE324" i="227"/>
  <c r="CE323" i="227"/>
  <c r="CE322" i="227"/>
  <c r="CE321" i="227"/>
  <c r="CE320" i="227"/>
  <c r="CE319" i="227"/>
  <c r="CE318" i="227"/>
  <c r="CE317" i="227"/>
  <c r="CE316" i="227"/>
  <c r="CE315" i="227"/>
  <c r="CE314" i="227"/>
  <c r="CE313" i="227"/>
  <c r="CE312" i="227"/>
  <c r="CE311" i="227"/>
  <c r="CE310" i="227"/>
  <c r="CE309" i="227"/>
  <c r="CE308" i="227"/>
  <c r="CE307" i="227"/>
  <c r="CE306" i="227"/>
  <c r="CE305" i="227"/>
  <c r="CE304" i="227"/>
  <c r="CE303" i="227"/>
  <c r="CE302" i="227"/>
  <c r="CE301" i="227"/>
  <c r="CE300" i="227"/>
  <c r="CE299" i="227"/>
  <c r="CE298" i="227"/>
  <c r="CE297" i="227"/>
  <c r="CE296" i="227"/>
  <c r="CE295" i="227"/>
  <c r="CE294" i="227"/>
  <c r="CE293" i="227"/>
  <c r="CE292" i="227"/>
  <c r="CE291" i="227"/>
  <c r="CE290" i="227"/>
  <c r="CE289" i="227"/>
  <c r="CE288" i="227"/>
  <c r="CE287" i="227"/>
  <c r="CE286" i="227"/>
  <c r="CE285" i="227"/>
  <c r="CE284" i="227"/>
  <c r="CE283" i="227"/>
  <c r="CE282" i="227"/>
  <c r="CE281" i="227"/>
  <c r="CE280" i="227"/>
  <c r="CE279" i="227"/>
  <c r="CE278" i="227"/>
  <c r="CE277" i="227"/>
  <c r="CE276" i="227"/>
  <c r="CE275" i="227"/>
  <c r="CE274" i="227"/>
  <c r="CE273" i="227"/>
  <c r="CE272" i="227"/>
  <c r="CE271" i="227"/>
  <c r="CE270" i="227"/>
  <c r="CE269" i="227"/>
  <c r="CE268" i="227"/>
  <c r="CE267" i="227"/>
  <c r="CE266" i="227"/>
  <c r="CE265" i="227"/>
  <c r="CE264" i="227"/>
  <c r="CE263" i="227"/>
  <c r="CE262" i="227"/>
  <c r="CE261" i="227"/>
  <c r="CE260" i="227"/>
  <c r="CE259" i="227"/>
  <c r="CE258" i="227"/>
  <c r="CE257" i="227"/>
  <c r="CE256" i="227"/>
  <c r="CE255" i="227"/>
  <c r="CE254" i="227"/>
  <c r="CE253" i="227"/>
  <c r="CE252" i="227"/>
  <c r="CE251" i="227"/>
  <c r="CE250" i="227"/>
  <c r="CE249" i="227"/>
  <c r="CE248" i="227"/>
  <c r="CE247" i="227"/>
  <c r="CE246" i="227"/>
  <c r="CE245" i="227"/>
  <c r="CE244" i="227"/>
  <c r="CE243" i="227"/>
  <c r="CE242" i="227"/>
  <c r="CE241" i="227"/>
  <c r="CE240" i="227"/>
  <c r="CE239" i="227"/>
  <c r="CE238" i="227"/>
  <c r="CE237" i="227"/>
  <c r="CE236" i="227"/>
  <c r="CE235" i="227"/>
  <c r="CE234" i="227"/>
  <c r="CE233" i="227"/>
  <c r="CE232" i="227"/>
  <c r="CE231" i="227"/>
  <c r="CE230" i="227"/>
  <c r="CE229" i="227"/>
  <c r="CE228" i="227"/>
  <c r="CE227" i="227"/>
  <c r="CE226" i="227"/>
  <c r="CE225" i="227"/>
  <c r="CE224" i="227"/>
  <c r="CE223" i="227"/>
  <c r="CE222" i="227"/>
  <c r="CE221" i="227"/>
  <c r="CE220" i="227"/>
  <c r="CE219" i="227"/>
  <c r="CE218" i="227"/>
  <c r="CE217" i="227"/>
  <c r="CE216" i="227"/>
  <c r="CE215" i="227"/>
  <c r="CE214" i="227"/>
  <c r="CE213" i="227"/>
  <c r="CE212" i="227"/>
  <c r="CE211" i="227"/>
  <c r="CE210" i="227"/>
  <c r="CE209" i="227"/>
  <c r="CE208" i="227"/>
  <c r="CE207" i="227"/>
  <c r="CE206" i="227"/>
  <c r="CE205" i="227"/>
  <c r="CE204" i="227"/>
  <c r="CE203" i="227"/>
  <c r="CE202" i="227"/>
  <c r="CE201" i="227"/>
  <c r="CE200" i="227"/>
  <c r="CE199" i="227"/>
  <c r="CE198" i="227"/>
  <c r="CE197" i="227"/>
  <c r="CE196" i="227"/>
  <c r="CE195" i="227"/>
  <c r="CE194" i="227"/>
  <c r="CE193" i="227"/>
  <c r="CE192" i="227"/>
  <c r="CE191" i="227"/>
  <c r="CE190" i="227"/>
  <c r="CE189" i="227"/>
  <c r="CE188" i="227"/>
  <c r="CE187" i="227"/>
  <c r="CE186" i="227"/>
  <c r="CE185" i="227"/>
  <c r="CE184" i="227"/>
  <c r="CE183" i="227"/>
  <c r="CE182" i="227"/>
  <c r="CE181" i="227"/>
  <c r="CE180" i="227"/>
  <c r="CE179" i="227"/>
  <c r="CE178" i="227"/>
  <c r="CE177" i="227"/>
  <c r="CE176" i="227"/>
  <c r="CE175" i="227"/>
  <c r="CE174" i="227"/>
  <c r="CE173" i="227"/>
  <c r="CE172" i="227"/>
  <c r="CE171" i="227"/>
  <c r="CE170" i="227"/>
  <c r="CE169" i="227"/>
  <c r="CE168" i="227"/>
  <c r="CE167" i="227"/>
  <c r="CE166" i="227"/>
  <c r="CE165" i="227"/>
  <c r="CE164" i="227"/>
  <c r="CE163" i="227"/>
  <c r="CE162" i="227"/>
  <c r="CE161" i="227"/>
  <c r="CE160" i="227"/>
  <c r="CE159" i="227"/>
  <c r="CE158" i="227"/>
  <c r="CE157" i="227"/>
  <c r="CE156" i="227"/>
  <c r="CE155" i="227"/>
  <c r="CE154" i="227"/>
  <c r="CE153" i="227"/>
  <c r="CE152" i="227"/>
  <c r="CE151" i="227"/>
  <c r="CE150" i="227"/>
  <c r="CE149" i="227"/>
  <c r="CE148" i="227"/>
  <c r="CE147" i="227"/>
  <c r="CE146" i="227"/>
  <c r="CE145" i="227"/>
  <c r="CE144" i="227"/>
  <c r="CE143" i="227"/>
  <c r="CE142" i="227"/>
  <c r="CE141" i="227"/>
  <c r="CE140" i="227"/>
  <c r="CE139" i="227"/>
  <c r="CE138" i="227"/>
  <c r="CE137" i="227"/>
  <c r="CE136" i="227"/>
  <c r="CE135" i="227"/>
  <c r="CE134" i="227"/>
  <c r="CE133" i="227"/>
  <c r="CE132" i="227"/>
  <c r="CE131" i="227"/>
  <c r="CE130" i="227"/>
  <c r="CE129" i="227"/>
  <c r="CE128" i="227"/>
  <c r="CE127" i="227"/>
  <c r="CE126" i="227"/>
  <c r="CE125" i="227"/>
  <c r="CE124" i="227"/>
  <c r="CE123" i="227"/>
  <c r="CE122" i="227"/>
  <c r="CE121" i="227"/>
  <c r="CE120" i="227"/>
  <c r="CE119" i="227"/>
  <c r="CE118" i="227"/>
  <c r="CE117" i="227"/>
  <c r="CE116" i="227"/>
  <c r="CE115" i="227"/>
  <c r="CE114" i="227"/>
  <c r="CE113" i="227"/>
  <c r="CE112" i="227"/>
  <c r="CE111" i="227"/>
  <c r="CE110" i="227"/>
  <c r="CE109" i="227"/>
  <c r="CE108" i="227"/>
  <c r="CE107" i="227"/>
  <c r="CE106" i="227"/>
  <c r="CE105" i="227"/>
  <c r="CE104" i="227"/>
  <c r="CE103" i="227"/>
  <c r="CE102" i="227"/>
  <c r="CE101" i="227"/>
  <c r="CE100" i="227"/>
  <c r="CE99" i="227"/>
  <c r="CE98" i="227"/>
  <c r="CE97" i="227"/>
  <c r="CE96" i="227"/>
  <c r="CE95" i="227"/>
  <c r="CE94" i="227"/>
  <c r="CE93" i="227"/>
  <c r="CE92" i="227"/>
  <c r="CE91" i="227"/>
  <c r="CE90" i="227"/>
  <c r="CE89" i="227"/>
  <c r="CE88" i="227"/>
  <c r="CE87" i="227"/>
  <c r="CE86" i="227"/>
  <c r="CE85" i="227"/>
  <c r="CE84" i="227"/>
  <c r="CE83" i="227"/>
  <c r="CE82" i="227"/>
  <c r="CE81" i="227"/>
  <c r="CE80" i="227"/>
  <c r="CE79" i="227"/>
  <c r="CE78" i="227"/>
  <c r="CE77" i="227"/>
  <c r="CE76" i="227"/>
  <c r="CE75" i="227"/>
  <c r="CE74" i="227"/>
  <c r="CE73" i="227"/>
  <c r="CE72" i="227"/>
  <c r="CE71" i="227"/>
  <c r="CE70" i="227"/>
  <c r="CE69" i="227"/>
  <c r="CE68" i="227"/>
  <c r="CE67" i="227"/>
  <c r="CE66" i="227"/>
  <c r="CE65" i="227"/>
  <c r="CE64" i="227"/>
  <c r="CE63" i="227"/>
  <c r="CE62" i="227"/>
  <c r="CE61" i="227"/>
  <c r="CE60" i="227"/>
  <c r="CE59" i="227"/>
  <c r="CE58" i="227"/>
  <c r="CE57" i="227"/>
  <c r="CE56" i="227"/>
  <c r="CE55" i="227"/>
  <c r="CE54" i="227"/>
  <c r="CE53" i="227"/>
  <c r="CE52" i="227"/>
  <c r="CE51" i="227"/>
  <c r="CE50" i="227"/>
  <c r="CE49" i="227"/>
  <c r="CE48" i="227"/>
  <c r="CE47" i="227"/>
  <c r="CE46" i="227"/>
  <c r="CE45" i="227"/>
  <c r="CE44" i="227"/>
  <c r="CE43" i="227"/>
  <c r="CE42" i="227"/>
  <c r="CE41" i="227"/>
  <c r="CE40" i="227"/>
  <c r="CE39" i="227"/>
  <c r="CE38" i="227"/>
  <c r="CE37" i="227"/>
  <c r="CE36" i="227"/>
  <c r="CE35" i="227"/>
  <c r="CE34" i="227"/>
  <c r="CE33" i="227"/>
  <c r="CE32" i="227"/>
  <c r="CE31" i="227"/>
  <c r="CE30" i="227"/>
  <c r="CE29" i="227"/>
  <c r="CE28" i="227"/>
  <c r="CE27" i="227"/>
  <c r="CE26" i="227"/>
  <c r="CE25" i="227"/>
  <c r="CE24" i="227"/>
  <c r="CE23" i="227"/>
  <c r="CE22" i="227"/>
  <c r="CE21" i="227"/>
  <c r="CE20" i="227"/>
  <c r="CE19" i="227"/>
  <c r="CE18" i="227"/>
  <c r="CE17" i="227"/>
  <c r="CE16" i="227"/>
  <c r="CE15" i="227"/>
  <c r="CE14" i="227"/>
  <c r="CE13" i="227"/>
  <c r="CE12" i="227"/>
  <c r="CE11" i="227"/>
  <c r="CE10" i="227"/>
  <c r="CB387" i="227"/>
  <c r="CB386" i="227"/>
  <c r="CB385" i="227"/>
  <c r="CB384" i="227"/>
  <c r="CB383" i="227"/>
  <c r="CB382" i="227"/>
  <c r="CB381" i="227"/>
  <c r="CB380" i="227"/>
  <c r="CB379" i="227"/>
  <c r="CB378" i="227"/>
  <c r="CB377" i="227"/>
  <c r="CB376" i="227"/>
  <c r="CB375" i="227"/>
  <c r="CB374" i="227"/>
  <c r="CB373" i="227"/>
  <c r="CB372" i="227"/>
  <c r="CB371" i="227"/>
  <c r="CB370" i="227"/>
  <c r="CB369" i="227"/>
  <c r="CB368" i="227"/>
  <c r="CB367" i="227"/>
  <c r="CB366" i="227"/>
  <c r="CB365" i="227"/>
  <c r="CB364" i="227"/>
  <c r="CB363" i="227"/>
  <c r="CB362" i="227"/>
  <c r="CB361" i="227"/>
  <c r="CB360" i="227"/>
  <c r="CB359" i="227"/>
  <c r="CB358" i="227"/>
  <c r="CB357" i="227"/>
  <c r="CB356" i="227"/>
  <c r="CB355" i="227"/>
  <c r="CB354" i="227"/>
  <c r="CB353" i="227"/>
  <c r="CB352" i="227"/>
  <c r="CB351" i="227"/>
  <c r="CB350" i="227"/>
  <c r="CB349" i="227"/>
  <c r="CB348" i="227"/>
  <c r="CB347" i="227"/>
  <c r="CB346" i="227"/>
  <c r="CB345" i="227"/>
  <c r="CB344" i="227"/>
  <c r="CB343" i="227"/>
  <c r="CB342" i="227"/>
  <c r="CB341" i="227"/>
  <c r="CB340" i="227"/>
  <c r="CB339" i="227"/>
  <c r="CB338" i="227"/>
  <c r="CB337" i="227"/>
  <c r="CB336" i="227"/>
  <c r="CB335" i="227"/>
  <c r="CB334" i="227"/>
  <c r="CB333" i="227"/>
  <c r="CB332" i="227"/>
  <c r="CB331" i="227"/>
  <c r="CB330" i="227"/>
  <c r="CB329" i="227"/>
  <c r="CB328" i="227"/>
  <c r="CB327" i="227"/>
  <c r="CB326" i="227"/>
  <c r="CB325" i="227"/>
  <c r="CB324" i="227"/>
  <c r="CB323" i="227"/>
  <c r="CB322" i="227"/>
  <c r="CB321" i="227"/>
  <c r="CB320" i="227"/>
  <c r="CB319" i="227"/>
  <c r="CB318" i="227"/>
  <c r="CB317" i="227"/>
  <c r="CB316" i="227"/>
  <c r="CB315" i="227"/>
  <c r="CB314" i="227"/>
  <c r="CB313" i="227"/>
  <c r="CB312" i="227"/>
  <c r="CB311" i="227"/>
  <c r="CB310" i="227"/>
  <c r="CB309" i="227"/>
  <c r="CB308" i="227"/>
  <c r="CB307" i="227"/>
  <c r="CB306" i="227"/>
  <c r="CB305" i="227"/>
  <c r="CB304" i="227"/>
  <c r="CB303" i="227"/>
  <c r="CB302" i="227"/>
  <c r="CB301" i="227"/>
  <c r="CB300" i="227"/>
  <c r="CB299" i="227"/>
  <c r="CB298" i="227"/>
  <c r="CB297" i="227"/>
  <c r="CB296" i="227"/>
  <c r="CB295" i="227"/>
  <c r="CB294" i="227"/>
  <c r="CB293" i="227"/>
  <c r="CB292" i="227"/>
  <c r="CB291" i="227"/>
  <c r="CB290" i="227"/>
  <c r="CB289" i="227"/>
  <c r="CB288" i="227"/>
  <c r="CB287" i="227"/>
  <c r="CB286" i="227"/>
  <c r="CB285" i="227"/>
  <c r="CB284" i="227"/>
  <c r="CB283" i="227"/>
  <c r="CB282" i="227"/>
  <c r="CB281" i="227"/>
  <c r="CB280" i="227"/>
  <c r="CB279" i="227"/>
  <c r="CB278" i="227"/>
  <c r="CB277" i="227"/>
  <c r="CB276" i="227"/>
  <c r="CB275" i="227"/>
  <c r="CB274" i="227"/>
  <c r="CB273" i="227"/>
  <c r="CB272" i="227"/>
  <c r="CB271" i="227"/>
  <c r="CB270" i="227"/>
  <c r="CB269" i="227"/>
  <c r="CB268" i="227"/>
  <c r="CB267" i="227"/>
  <c r="CB266" i="227"/>
  <c r="CB265" i="227"/>
  <c r="CB264" i="227"/>
  <c r="CB263" i="227"/>
  <c r="CB262" i="227"/>
  <c r="CB261" i="227"/>
  <c r="CB260" i="227"/>
  <c r="CB259" i="227"/>
  <c r="CB258" i="227"/>
  <c r="CB257" i="227"/>
  <c r="CB256" i="227"/>
  <c r="CB255" i="227"/>
  <c r="CB254" i="227"/>
  <c r="CB253" i="227"/>
  <c r="CB252" i="227"/>
  <c r="CB251" i="227"/>
  <c r="CB250" i="227"/>
  <c r="CB249" i="227"/>
  <c r="CB248" i="227"/>
  <c r="CB247" i="227"/>
  <c r="CB246" i="227"/>
  <c r="CB245" i="227"/>
  <c r="CB244" i="227"/>
  <c r="CB243" i="227"/>
  <c r="CB242" i="227"/>
  <c r="CB241" i="227"/>
  <c r="CB240" i="227"/>
  <c r="CB239" i="227"/>
  <c r="CB238" i="227"/>
  <c r="CB237" i="227"/>
  <c r="CB236" i="227"/>
  <c r="CB235" i="227"/>
  <c r="CB234" i="227"/>
  <c r="CB233" i="227"/>
  <c r="CB232" i="227"/>
  <c r="CB231" i="227"/>
  <c r="CB230" i="227"/>
  <c r="CB229" i="227"/>
  <c r="CB228" i="227"/>
  <c r="CB227" i="227"/>
  <c r="CB226" i="227"/>
  <c r="CB225" i="227"/>
  <c r="CB224" i="227"/>
  <c r="CB223" i="227"/>
  <c r="CB222" i="227"/>
  <c r="CB221" i="227"/>
  <c r="CB220" i="227"/>
  <c r="CB219" i="227"/>
  <c r="CB218" i="227"/>
  <c r="CB217" i="227"/>
  <c r="CB216" i="227"/>
  <c r="CB215" i="227"/>
  <c r="CB214" i="227"/>
  <c r="CB213" i="227"/>
  <c r="CB212" i="227"/>
  <c r="CB211" i="227"/>
  <c r="CB210" i="227"/>
  <c r="CB209" i="227"/>
  <c r="CB208" i="227"/>
  <c r="CB207" i="227"/>
  <c r="CB206" i="227"/>
  <c r="CB205" i="227"/>
  <c r="CB204" i="227"/>
  <c r="CB203" i="227"/>
  <c r="CB202" i="227"/>
  <c r="CB201" i="227"/>
  <c r="CB200" i="227"/>
  <c r="CB199" i="227"/>
  <c r="CB198" i="227"/>
  <c r="CB197" i="227"/>
  <c r="CB196" i="227"/>
  <c r="CB195" i="227"/>
  <c r="CB194" i="227"/>
  <c r="CB193" i="227"/>
  <c r="CB192" i="227"/>
  <c r="CB191" i="227"/>
  <c r="CB190" i="227"/>
  <c r="CB189" i="227"/>
  <c r="CB188" i="227"/>
  <c r="CB187" i="227"/>
  <c r="CB186" i="227"/>
  <c r="CB185" i="227"/>
  <c r="CB184" i="227"/>
  <c r="CB183" i="227"/>
  <c r="CB182" i="227"/>
  <c r="CB181" i="227"/>
  <c r="CB180" i="227"/>
  <c r="CB179" i="227"/>
  <c r="CB178" i="227"/>
  <c r="CB177" i="227"/>
  <c r="CB176" i="227"/>
  <c r="CB175" i="227"/>
  <c r="CB174" i="227"/>
  <c r="CB173" i="227"/>
  <c r="CB172" i="227"/>
  <c r="CB171" i="227"/>
  <c r="CB170" i="227"/>
  <c r="CB169" i="227"/>
  <c r="CB168" i="227"/>
  <c r="CB167" i="227"/>
  <c r="CB166" i="227"/>
  <c r="CB165" i="227"/>
  <c r="CB164" i="227"/>
  <c r="CB163" i="227"/>
  <c r="CB162" i="227"/>
  <c r="CB161" i="227"/>
  <c r="CB160" i="227"/>
  <c r="CB159" i="227"/>
  <c r="CB158" i="227"/>
  <c r="CB157" i="227"/>
  <c r="CB156" i="227"/>
  <c r="CB155" i="227"/>
  <c r="CB154" i="227"/>
  <c r="CB153" i="227"/>
  <c r="CB152" i="227"/>
  <c r="CB151" i="227"/>
  <c r="CB150" i="227"/>
  <c r="CB149" i="227"/>
  <c r="CB148" i="227"/>
  <c r="CB147" i="227"/>
  <c r="CB146" i="227"/>
  <c r="CB145" i="227"/>
  <c r="CB144" i="227"/>
  <c r="CB143" i="227"/>
  <c r="CB142" i="227"/>
  <c r="CB141" i="227"/>
  <c r="CB140" i="227"/>
  <c r="CB139" i="227"/>
  <c r="CB138" i="227"/>
  <c r="CB137" i="227"/>
  <c r="CB136" i="227"/>
  <c r="CB135" i="227"/>
  <c r="CB134" i="227"/>
  <c r="CB133" i="227"/>
  <c r="CB132" i="227"/>
  <c r="CB131" i="227"/>
  <c r="CB130" i="227"/>
  <c r="CB129" i="227"/>
  <c r="CB128" i="227"/>
  <c r="CB127" i="227"/>
  <c r="CB126" i="227"/>
  <c r="CB125" i="227"/>
  <c r="CB124" i="227"/>
  <c r="CB123" i="227"/>
  <c r="CB122" i="227"/>
  <c r="CB121" i="227"/>
  <c r="CB120" i="227"/>
  <c r="CB119" i="227"/>
  <c r="CB118" i="227"/>
  <c r="CB117" i="227"/>
  <c r="CB116" i="227"/>
  <c r="CB115" i="227"/>
  <c r="CB114" i="227"/>
  <c r="CB113" i="227"/>
  <c r="CB112" i="227"/>
  <c r="CB111" i="227"/>
  <c r="CB110" i="227"/>
  <c r="CB109" i="227"/>
  <c r="CB108" i="227"/>
  <c r="CB107" i="227"/>
  <c r="CB106" i="227"/>
  <c r="CB105" i="227"/>
  <c r="CB104" i="227"/>
  <c r="CB103" i="227"/>
  <c r="CB102" i="227"/>
  <c r="CB101" i="227"/>
  <c r="CB100" i="227"/>
  <c r="CB99" i="227"/>
  <c r="CB98" i="227"/>
  <c r="CB97" i="227"/>
  <c r="CB96" i="227"/>
  <c r="CB95" i="227"/>
  <c r="CB94" i="227"/>
  <c r="CB93" i="227"/>
  <c r="CB92" i="227"/>
  <c r="CB91" i="227"/>
  <c r="CB90" i="227"/>
  <c r="CB89" i="227"/>
  <c r="CB88" i="227"/>
  <c r="CB87" i="227"/>
  <c r="CB86" i="227"/>
  <c r="CB85" i="227"/>
  <c r="CB84" i="227"/>
  <c r="CB83" i="227"/>
  <c r="CB82" i="227"/>
  <c r="CB81" i="227"/>
  <c r="CB80" i="227"/>
  <c r="CB79" i="227"/>
  <c r="CB78" i="227"/>
  <c r="CB77" i="227"/>
  <c r="CB76" i="227"/>
  <c r="CB75" i="227"/>
  <c r="CB74" i="227"/>
  <c r="CB73" i="227"/>
  <c r="CB72" i="227"/>
  <c r="CB71" i="227"/>
  <c r="CB70" i="227"/>
  <c r="CB69" i="227"/>
  <c r="CB68" i="227"/>
  <c r="CB67" i="227"/>
  <c r="CB66" i="227"/>
  <c r="CB65" i="227"/>
  <c r="CB64" i="227"/>
  <c r="CB63" i="227"/>
  <c r="CB62" i="227"/>
  <c r="CB61" i="227"/>
  <c r="CB60" i="227"/>
  <c r="CB59" i="227"/>
  <c r="CB58" i="227"/>
  <c r="CB57" i="227"/>
  <c r="CB56" i="227"/>
  <c r="CB55" i="227"/>
  <c r="CB54" i="227"/>
  <c r="CB53" i="227"/>
  <c r="CB52" i="227"/>
  <c r="CB51" i="227"/>
  <c r="CB50" i="227"/>
  <c r="CB49" i="227"/>
  <c r="CB48" i="227"/>
  <c r="CB47" i="227"/>
  <c r="CB46" i="227"/>
  <c r="CB45" i="227"/>
  <c r="CB44" i="227"/>
  <c r="CB43" i="227"/>
  <c r="CB42" i="227"/>
  <c r="CC41" i="227"/>
  <c r="CD41" i="227" s="1"/>
  <c r="AF41" i="234" s="1"/>
  <c r="CB41" i="227"/>
  <c r="CC40" i="227"/>
  <c r="CD40" i="227" s="1"/>
  <c r="AF40" i="234" s="1"/>
  <c r="CB40" i="227"/>
  <c r="CB39" i="227"/>
  <c r="CB38" i="227"/>
  <c r="CB37" i="227"/>
  <c r="CB36" i="227"/>
  <c r="CB35" i="227"/>
  <c r="CB34" i="227"/>
  <c r="CB33" i="227"/>
  <c r="CB32" i="227"/>
  <c r="CB31" i="227"/>
  <c r="CB30" i="227"/>
  <c r="CB29" i="227"/>
  <c r="CB28" i="227"/>
  <c r="CB27" i="227"/>
  <c r="CB26" i="227"/>
  <c r="CB25" i="227"/>
  <c r="CB24" i="227"/>
  <c r="CB23" i="227"/>
  <c r="CB22" i="227"/>
  <c r="CB21" i="227"/>
  <c r="CB20" i="227"/>
  <c r="CB19" i="227"/>
  <c r="CB18" i="227"/>
  <c r="CB17" i="227"/>
  <c r="CB16" i="227"/>
  <c r="CB15" i="227"/>
  <c r="CB14" i="227"/>
  <c r="CB13" i="227"/>
  <c r="CB12" i="227"/>
  <c r="CB11" i="227"/>
  <c r="CB10" i="227"/>
  <c r="CB8" i="227"/>
  <c r="CD11" i="226"/>
  <c r="CD12" i="226"/>
  <c r="CD13" i="226"/>
  <c r="CD14" i="226"/>
  <c r="CD15" i="226"/>
  <c r="CD16" i="226"/>
  <c r="CD17" i="226"/>
  <c r="CD18" i="226"/>
  <c r="CD19" i="226"/>
  <c r="CD20" i="226"/>
  <c r="CD21" i="226"/>
  <c r="CD22" i="226"/>
  <c r="CD23" i="226"/>
  <c r="CD24" i="226"/>
  <c r="CD25" i="226"/>
  <c r="CD26" i="226"/>
  <c r="CD27" i="226"/>
  <c r="CD28" i="226"/>
  <c r="CD29" i="226"/>
  <c r="CD30" i="226"/>
  <c r="CD31" i="226"/>
  <c r="CD32" i="226"/>
  <c r="CD33" i="226"/>
  <c r="CD34" i="226"/>
  <c r="CD35" i="226"/>
  <c r="CD36" i="226"/>
  <c r="CD37" i="226"/>
  <c r="CD38" i="226"/>
  <c r="CD39" i="226"/>
  <c r="CD40" i="226"/>
  <c r="CD41" i="226"/>
  <c r="CD42" i="226"/>
  <c r="CD43" i="226"/>
  <c r="CD44" i="226"/>
  <c r="CD45" i="226"/>
  <c r="CD46" i="226"/>
  <c r="CD47" i="226"/>
  <c r="CD48" i="226"/>
  <c r="CD49" i="226"/>
  <c r="CD50" i="226"/>
  <c r="CD51" i="226"/>
  <c r="CD52" i="226"/>
  <c r="CD53" i="226"/>
  <c r="CD54" i="226"/>
  <c r="CD55" i="226"/>
  <c r="CD56" i="226"/>
  <c r="CD57" i="226"/>
  <c r="CD58" i="226"/>
  <c r="CD59" i="226"/>
  <c r="CD60" i="226"/>
  <c r="CD61" i="226"/>
  <c r="CD62" i="226"/>
  <c r="CD63" i="226"/>
  <c r="CD64" i="226"/>
  <c r="CD65" i="226"/>
  <c r="CD66" i="226"/>
  <c r="CD67" i="226"/>
  <c r="CD68" i="226"/>
  <c r="CD69" i="226"/>
  <c r="CD70" i="226"/>
  <c r="CD71" i="226"/>
  <c r="CD72" i="226"/>
  <c r="CD73" i="226"/>
  <c r="CD74" i="226"/>
  <c r="CD75" i="226"/>
  <c r="CD76" i="226"/>
  <c r="CD77" i="226"/>
  <c r="CD78" i="226"/>
  <c r="CD79" i="226"/>
  <c r="CD80" i="226"/>
  <c r="CD81" i="226"/>
  <c r="CD82" i="226"/>
  <c r="CD83" i="226"/>
  <c r="CD84" i="226"/>
  <c r="CD85" i="226"/>
  <c r="CD86" i="226"/>
  <c r="CD87" i="226"/>
  <c r="CD88" i="226"/>
  <c r="CD89" i="226"/>
  <c r="CD90" i="226"/>
  <c r="CD91" i="226"/>
  <c r="CD92" i="226"/>
  <c r="CD93" i="226"/>
  <c r="CD94" i="226"/>
  <c r="CD95" i="226"/>
  <c r="CD96" i="226"/>
  <c r="CD97" i="226"/>
  <c r="CD98" i="226"/>
  <c r="CD99" i="226"/>
  <c r="CD100" i="226"/>
  <c r="CD101" i="226"/>
  <c r="CD102" i="226"/>
  <c r="CD103" i="226"/>
  <c r="CD104" i="226"/>
  <c r="CD105" i="226"/>
  <c r="CD106" i="226"/>
  <c r="CD107" i="226"/>
  <c r="CD108" i="226"/>
  <c r="CD109" i="226"/>
  <c r="CD110" i="226"/>
  <c r="CD111" i="226"/>
  <c r="CD112" i="226"/>
  <c r="CD113" i="226"/>
  <c r="CD114" i="226"/>
  <c r="CD115" i="226"/>
  <c r="CD116" i="226"/>
  <c r="CD117" i="226"/>
  <c r="CD118" i="226"/>
  <c r="CD119" i="226"/>
  <c r="CD120" i="226"/>
  <c r="CD121" i="226"/>
  <c r="CD122" i="226"/>
  <c r="CD123" i="226"/>
  <c r="CD124" i="226"/>
  <c r="CD125" i="226"/>
  <c r="CD126" i="226"/>
  <c r="CD127" i="226"/>
  <c r="CD128" i="226"/>
  <c r="CD129" i="226"/>
  <c r="CD130" i="226"/>
  <c r="CD131" i="226"/>
  <c r="CD132" i="226"/>
  <c r="CD133" i="226"/>
  <c r="CD134" i="226"/>
  <c r="CD135" i="226"/>
  <c r="CD136" i="226"/>
  <c r="CD137" i="226"/>
  <c r="CD138" i="226"/>
  <c r="CD139" i="226"/>
  <c r="CD140" i="226"/>
  <c r="CD141" i="226"/>
  <c r="CD142" i="226"/>
  <c r="CD143" i="226"/>
  <c r="CD144" i="226"/>
  <c r="CD145" i="226"/>
  <c r="CD146" i="226"/>
  <c r="CD147" i="226"/>
  <c r="CD148" i="226"/>
  <c r="CD149" i="226"/>
  <c r="CD150" i="226"/>
  <c r="CD151" i="226"/>
  <c r="CD152" i="226"/>
  <c r="CD153" i="226"/>
  <c r="CD154" i="226"/>
  <c r="CD155" i="226"/>
  <c r="CD156" i="226"/>
  <c r="CD157" i="226"/>
  <c r="CD158" i="226"/>
  <c r="CD159" i="226"/>
  <c r="CD160" i="226"/>
  <c r="CD161" i="226"/>
  <c r="CD162" i="226"/>
  <c r="CD163" i="226"/>
  <c r="CD164" i="226"/>
  <c r="CD165" i="226"/>
  <c r="CD166" i="226"/>
  <c r="CD167" i="226"/>
  <c r="CD168" i="226"/>
  <c r="CD169" i="226"/>
  <c r="CD170" i="226"/>
  <c r="CD171" i="226"/>
  <c r="CD172" i="226"/>
  <c r="CD173" i="226"/>
  <c r="CD174" i="226"/>
  <c r="CD175" i="226"/>
  <c r="CD176" i="226"/>
  <c r="CD177" i="226"/>
  <c r="CD178" i="226"/>
  <c r="CD179" i="226"/>
  <c r="CD180" i="226"/>
  <c r="CD181" i="226"/>
  <c r="CD182" i="226"/>
  <c r="CD183" i="226"/>
  <c r="CD184" i="226"/>
  <c r="CD185" i="226"/>
  <c r="CD186" i="226"/>
  <c r="CD187" i="226"/>
  <c r="CD188" i="226"/>
  <c r="CD189" i="226"/>
  <c r="CD190" i="226"/>
  <c r="CD191" i="226"/>
  <c r="CD192" i="226"/>
  <c r="CD193" i="226"/>
  <c r="CD194" i="226"/>
  <c r="CD195" i="226"/>
  <c r="CD196" i="226"/>
  <c r="CD197" i="226"/>
  <c r="CD198" i="226"/>
  <c r="CD199" i="226"/>
  <c r="CD200" i="226"/>
  <c r="CD201" i="226"/>
  <c r="CD202" i="226"/>
  <c r="CD203" i="226"/>
  <c r="CD204" i="226"/>
  <c r="CD205" i="226"/>
  <c r="CD206" i="226"/>
  <c r="CD207" i="226"/>
  <c r="CD208" i="226"/>
  <c r="CD209" i="226"/>
  <c r="CD210" i="226"/>
  <c r="CD211" i="226"/>
  <c r="CD212" i="226"/>
  <c r="CD213" i="226"/>
  <c r="CD214" i="226"/>
  <c r="CD215" i="226"/>
  <c r="CD216" i="226"/>
  <c r="CD217" i="226"/>
  <c r="CD218" i="226"/>
  <c r="CD219" i="226"/>
  <c r="CD220" i="226"/>
  <c r="CD221" i="226"/>
  <c r="CD222" i="226"/>
  <c r="CD223" i="226"/>
  <c r="CD224" i="226"/>
  <c r="CD225" i="226"/>
  <c r="CD226" i="226"/>
  <c r="CD227" i="226"/>
  <c r="CD228" i="226"/>
  <c r="CD229" i="226"/>
  <c r="CD230" i="226"/>
  <c r="CD231" i="226"/>
  <c r="CD232" i="226"/>
  <c r="CD233" i="226"/>
  <c r="CD234" i="226"/>
  <c r="CD235" i="226"/>
  <c r="CD236" i="226"/>
  <c r="CD237" i="226"/>
  <c r="CD238" i="226"/>
  <c r="CD239" i="226"/>
  <c r="CD240" i="226"/>
  <c r="CD241" i="226"/>
  <c r="CD242" i="226"/>
  <c r="CD243" i="226"/>
  <c r="CD244" i="226"/>
  <c r="CD245" i="226"/>
  <c r="CD246" i="226"/>
  <c r="CD247" i="226"/>
  <c r="CD248" i="226"/>
  <c r="CD249" i="226"/>
  <c r="CD250" i="226"/>
  <c r="CD251" i="226"/>
  <c r="CD252" i="226"/>
  <c r="CD253" i="226"/>
  <c r="CD254" i="226"/>
  <c r="CD255" i="226"/>
  <c r="CD256" i="226"/>
  <c r="CD257" i="226"/>
  <c r="CD258" i="226"/>
  <c r="CD259" i="226"/>
  <c r="CD260" i="226"/>
  <c r="CD261" i="226"/>
  <c r="CD262" i="226"/>
  <c r="CD263" i="226"/>
  <c r="CD264" i="226"/>
  <c r="CD265" i="226"/>
  <c r="CD266" i="226"/>
  <c r="CD267" i="226"/>
  <c r="CD268" i="226"/>
  <c r="CD269" i="226"/>
  <c r="CD270" i="226"/>
  <c r="CD271" i="226"/>
  <c r="CD272" i="226"/>
  <c r="CD273" i="226"/>
  <c r="CD274" i="226"/>
  <c r="CD275" i="226"/>
  <c r="CD276" i="226"/>
  <c r="CD277" i="226"/>
  <c r="CD278" i="226"/>
  <c r="CD279" i="226"/>
  <c r="CD280" i="226"/>
  <c r="CD281" i="226"/>
  <c r="CD282" i="226"/>
  <c r="CD283" i="226"/>
  <c r="CD284" i="226"/>
  <c r="CD285" i="226"/>
  <c r="CD286" i="226"/>
  <c r="CD287" i="226"/>
  <c r="CD288" i="226"/>
  <c r="CD289" i="226"/>
  <c r="CD290" i="226"/>
  <c r="CD291" i="226"/>
  <c r="CD292" i="226"/>
  <c r="CD293" i="226"/>
  <c r="CD294" i="226"/>
  <c r="CD295" i="226"/>
  <c r="CD296" i="226"/>
  <c r="CD297" i="226"/>
  <c r="CD298" i="226"/>
  <c r="CD299" i="226"/>
  <c r="CD300" i="226"/>
  <c r="CD301" i="226"/>
  <c r="CD302" i="226"/>
  <c r="CD303" i="226"/>
  <c r="CD304" i="226"/>
  <c r="CD305" i="226"/>
  <c r="CD306" i="226"/>
  <c r="CD307" i="226"/>
  <c r="CD308" i="226"/>
  <c r="CD309" i="226"/>
  <c r="CD310" i="226"/>
  <c r="CD311" i="226"/>
  <c r="CD312" i="226"/>
  <c r="CD313" i="226"/>
  <c r="CD314" i="226"/>
  <c r="CD315" i="226"/>
  <c r="CD316" i="226"/>
  <c r="CD317" i="226"/>
  <c r="CD318" i="226"/>
  <c r="CD319" i="226"/>
  <c r="CD320" i="226"/>
  <c r="CD321" i="226"/>
  <c r="CD322" i="226"/>
  <c r="CD323" i="226"/>
  <c r="CD324" i="226"/>
  <c r="CD325" i="226"/>
  <c r="CD326" i="226"/>
  <c r="CD327" i="226"/>
  <c r="CD328" i="226"/>
  <c r="CD329" i="226"/>
  <c r="CD330" i="226"/>
  <c r="CD331" i="226"/>
  <c r="CD332" i="226"/>
  <c r="CD333" i="226"/>
  <c r="CD334" i="226"/>
  <c r="CD335" i="226"/>
  <c r="CD336" i="226"/>
  <c r="CD337" i="226"/>
  <c r="CD338" i="226"/>
  <c r="CD339" i="226"/>
  <c r="CD340" i="226"/>
  <c r="CD341" i="226"/>
  <c r="CD342" i="226"/>
  <c r="CD343" i="226"/>
  <c r="CD344" i="226"/>
  <c r="CD345" i="226"/>
  <c r="CD346" i="226"/>
  <c r="CD347" i="226"/>
  <c r="CD348" i="226"/>
  <c r="CD349" i="226"/>
  <c r="CD350" i="226"/>
  <c r="CD351" i="226"/>
  <c r="CD352" i="226"/>
  <c r="CD353" i="226"/>
  <c r="CD354" i="226"/>
  <c r="CD355" i="226"/>
  <c r="CD356" i="226"/>
  <c r="CD357" i="226"/>
  <c r="CD358" i="226"/>
  <c r="CD359" i="226"/>
  <c r="CD360" i="226"/>
  <c r="CD361" i="226"/>
  <c r="CD362" i="226"/>
  <c r="CD363" i="226"/>
  <c r="CD364" i="226"/>
  <c r="CD365" i="226"/>
  <c r="CD366" i="226"/>
  <c r="CD367" i="226"/>
  <c r="CD368" i="226"/>
  <c r="CD369" i="226"/>
  <c r="CD370" i="226"/>
  <c r="CD371" i="226"/>
  <c r="CD372" i="226"/>
  <c r="CD373" i="226"/>
  <c r="CD374" i="226"/>
  <c r="CD375" i="226"/>
  <c r="CD376" i="226"/>
  <c r="CD377" i="226"/>
  <c r="CD378" i="226"/>
  <c r="CD379" i="226"/>
  <c r="CD380" i="226"/>
  <c r="CD381" i="226"/>
  <c r="CD382" i="226"/>
  <c r="CD383" i="226"/>
  <c r="CD384" i="226"/>
  <c r="CD385" i="226"/>
  <c r="CD386" i="226"/>
  <c r="CD387" i="226"/>
  <c r="CD10" i="226"/>
  <c r="CC11" i="226"/>
  <c r="CC12" i="226"/>
  <c r="CC13" i="226"/>
  <c r="CC14" i="226"/>
  <c r="CC15" i="226"/>
  <c r="CC16" i="226"/>
  <c r="CC17" i="226"/>
  <c r="CC18" i="226"/>
  <c r="CC19" i="226"/>
  <c r="CC20" i="226"/>
  <c r="CC21" i="226"/>
  <c r="CE21" i="226" s="1"/>
  <c r="CF21" i="227" s="1"/>
  <c r="CG21" i="227" s="1"/>
  <c r="AG21" i="234" s="1"/>
  <c r="CC22" i="226"/>
  <c r="CC23" i="226"/>
  <c r="CC24" i="226"/>
  <c r="CC25" i="226"/>
  <c r="CC26" i="226"/>
  <c r="CC27" i="226"/>
  <c r="CC28" i="226"/>
  <c r="CC29" i="226"/>
  <c r="CC30" i="226"/>
  <c r="CC31" i="226"/>
  <c r="CC32" i="226"/>
  <c r="CC33" i="226"/>
  <c r="CE33" i="226" s="1"/>
  <c r="CF33" i="227" s="1"/>
  <c r="CG33" i="227" s="1"/>
  <c r="AG33" i="234" s="1"/>
  <c r="CC34" i="226"/>
  <c r="CC35" i="226"/>
  <c r="CC36" i="226"/>
  <c r="CC37" i="226"/>
  <c r="CC38" i="226"/>
  <c r="CE38" i="226" s="1"/>
  <c r="CF38" i="227" s="1"/>
  <c r="CG38" i="227" s="1"/>
  <c r="AG38" i="234" s="1"/>
  <c r="CC39" i="226"/>
  <c r="CC40" i="226"/>
  <c r="CC41" i="226"/>
  <c r="CC42" i="226"/>
  <c r="CC43" i="226"/>
  <c r="CC44" i="226"/>
  <c r="CE44" i="226" s="1"/>
  <c r="CF44" i="227" s="1"/>
  <c r="CG44" i="227" s="1"/>
  <c r="AG44" i="234" s="1"/>
  <c r="CC45" i="226"/>
  <c r="CE45" i="226" s="1"/>
  <c r="CF45" i="227" s="1"/>
  <c r="CG45" i="227" s="1"/>
  <c r="AG45" i="234" s="1"/>
  <c r="CC46" i="226"/>
  <c r="CC47" i="226"/>
  <c r="CC48" i="226"/>
  <c r="CC49" i="226"/>
  <c r="CC50" i="226"/>
  <c r="CE50" i="226" s="1"/>
  <c r="CF50" i="227" s="1"/>
  <c r="CG50" i="227" s="1"/>
  <c r="AG50" i="234" s="1"/>
  <c r="CC51" i="226"/>
  <c r="CC52" i="226"/>
  <c r="CC53" i="226"/>
  <c r="CC54" i="226"/>
  <c r="CC55" i="226"/>
  <c r="CC56" i="226"/>
  <c r="CE56" i="226" s="1"/>
  <c r="CF56" i="227" s="1"/>
  <c r="CG56" i="227" s="1"/>
  <c r="AG56" i="234" s="1"/>
  <c r="CC57" i="226"/>
  <c r="CE57" i="226" s="1"/>
  <c r="CF57" i="227" s="1"/>
  <c r="CG57" i="227" s="1"/>
  <c r="AG57" i="234" s="1"/>
  <c r="CC58" i="226"/>
  <c r="CC59" i="226"/>
  <c r="CC60" i="226"/>
  <c r="CC61" i="226"/>
  <c r="CC62" i="226"/>
  <c r="CE62" i="226" s="1"/>
  <c r="CF62" i="227" s="1"/>
  <c r="CG62" i="227" s="1"/>
  <c r="AG62" i="234" s="1"/>
  <c r="CC63" i="226"/>
  <c r="CC64" i="226"/>
  <c r="CE64" i="226" s="1"/>
  <c r="CF64" i="227" s="1"/>
  <c r="CG64" i="227" s="1"/>
  <c r="AG64" i="234" s="1"/>
  <c r="CC65" i="226"/>
  <c r="CC66" i="226"/>
  <c r="CC67" i="226"/>
  <c r="CC68" i="226"/>
  <c r="CE68" i="226" s="1"/>
  <c r="CF68" i="227" s="1"/>
  <c r="CG68" i="227" s="1"/>
  <c r="AG68" i="234" s="1"/>
  <c r="CC69" i="226"/>
  <c r="CE69" i="226" s="1"/>
  <c r="CF69" i="227" s="1"/>
  <c r="CG69" i="227" s="1"/>
  <c r="AG69" i="234" s="1"/>
  <c r="CC70" i="226"/>
  <c r="CC71" i="226"/>
  <c r="CC72" i="226"/>
  <c r="CC73" i="226"/>
  <c r="CC74" i="226"/>
  <c r="CE74" i="226" s="1"/>
  <c r="CF74" i="227" s="1"/>
  <c r="CG74" i="227" s="1"/>
  <c r="AG74" i="234" s="1"/>
  <c r="CC75" i="226"/>
  <c r="CC76" i="226"/>
  <c r="CC77" i="226"/>
  <c r="CC78" i="226"/>
  <c r="CC79" i="226"/>
  <c r="CC80" i="226"/>
  <c r="CE80" i="226" s="1"/>
  <c r="CF80" i="227" s="1"/>
  <c r="CG80" i="227" s="1"/>
  <c r="AG80" i="234" s="1"/>
  <c r="CC81" i="226"/>
  <c r="CE81" i="226" s="1"/>
  <c r="CF81" i="227" s="1"/>
  <c r="CG81" i="227" s="1"/>
  <c r="AG81" i="234" s="1"/>
  <c r="CC82" i="226"/>
  <c r="CC83" i="226"/>
  <c r="CC84" i="226"/>
  <c r="CC85" i="226"/>
  <c r="CC86" i="226"/>
  <c r="CE86" i="226" s="1"/>
  <c r="CF86" i="227" s="1"/>
  <c r="CG86" i="227" s="1"/>
  <c r="AG86" i="234" s="1"/>
  <c r="CC87" i="226"/>
  <c r="CC88" i="226"/>
  <c r="CC89" i="226"/>
  <c r="CC90" i="226"/>
  <c r="CC91" i="226"/>
  <c r="CC92" i="226"/>
  <c r="CE92" i="226" s="1"/>
  <c r="CF92" i="227" s="1"/>
  <c r="CG92" i="227" s="1"/>
  <c r="AG92" i="234" s="1"/>
  <c r="CC93" i="226"/>
  <c r="CE93" i="226" s="1"/>
  <c r="CF93" i="227" s="1"/>
  <c r="CG93" i="227" s="1"/>
  <c r="AG93" i="234" s="1"/>
  <c r="CC94" i="226"/>
  <c r="CC95" i="226"/>
  <c r="CC96" i="226"/>
  <c r="CC97" i="226"/>
  <c r="CC98" i="226"/>
  <c r="CE98" i="226" s="1"/>
  <c r="CF98" i="227" s="1"/>
  <c r="CG98" i="227" s="1"/>
  <c r="AG98" i="234" s="1"/>
  <c r="CC99" i="226"/>
  <c r="CC100" i="226"/>
  <c r="CC101" i="226"/>
  <c r="CC102" i="226"/>
  <c r="CC103" i="226"/>
  <c r="CC104" i="226"/>
  <c r="CE104" i="226" s="1"/>
  <c r="CF104" i="227" s="1"/>
  <c r="CG104" i="227" s="1"/>
  <c r="AG104" i="234" s="1"/>
  <c r="CC105" i="226"/>
  <c r="CE105" i="226" s="1"/>
  <c r="CF105" i="227" s="1"/>
  <c r="CG105" i="227" s="1"/>
  <c r="AG105" i="234" s="1"/>
  <c r="CC106" i="226"/>
  <c r="CC107" i="226"/>
  <c r="CC108" i="226"/>
  <c r="CC109" i="226"/>
  <c r="CC110" i="226"/>
  <c r="CE110" i="226" s="1"/>
  <c r="CF110" i="227" s="1"/>
  <c r="CG110" i="227" s="1"/>
  <c r="AG110" i="234" s="1"/>
  <c r="CC111" i="226"/>
  <c r="CC112" i="226"/>
  <c r="CE112" i="226" s="1"/>
  <c r="CF112" i="227" s="1"/>
  <c r="CG112" i="227" s="1"/>
  <c r="AG112" i="234" s="1"/>
  <c r="CC113" i="226"/>
  <c r="CC114" i="226"/>
  <c r="CC115" i="226"/>
  <c r="CC116" i="226"/>
  <c r="CE116" i="226" s="1"/>
  <c r="CF116" i="227" s="1"/>
  <c r="CG116" i="227" s="1"/>
  <c r="AG116" i="234" s="1"/>
  <c r="CC117" i="226"/>
  <c r="CE117" i="226" s="1"/>
  <c r="CF117" i="227" s="1"/>
  <c r="CG117" i="227" s="1"/>
  <c r="AG117" i="234" s="1"/>
  <c r="CC118" i="226"/>
  <c r="CC119" i="226"/>
  <c r="CC120" i="226"/>
  <c r="CC121" i="226"/>
  <c r="CC122" i="226"/>
  <c r="CE122" i="226" s="1"/>
  <c r="CF122" i="227" s="1"/>
  <c r="CG122" i="227" s="1"/>
  <c r="AG122" i="234" s="1"/>
  <c r="CC123" i="226"/>
  <c r="CC124" i="226"/>
  <c r="CE124" i="226" s="1"/>
  <c r="CF124" i="227" s="1"/>
  <c r="CG124" i="227" s="1"/>
  <c r="AG124" i="234" s="1"/>
  <c r="CC125" i="226"/>
  <c r="CC126" i="226"/>
  <c r="CC127" i="226"/>
  <c r="CC128" i="226"/>
  <c r="CE128" i="226" s="1"/>
  <c r="CF128" i="227" s="1"/>
  <c r="CG128" i="227" s="1"/>
  <c r="AG128" i="234" s="1"/>
  <c r="CC129" i="226"/>
  <c r="CE129" i="226" s="1"/>
  <c r="CF129" i="227" s="1"/>
  <c r="CG129" i="227" s="1"/>
  <c r="AG129" i="234" s="1"/>
  <c r="CC130" i="226"/>
  <c r="CC131" i="226"/>
  <c r="CC132" i="226"/>
  <c r="CC133" i="226"/>
  <c r="CC134" i="226"/>
  <c r="CE134" i="226" s="1"/>
  <c r="CF134" i="227" s="1"/>
  <c r="CG134" i="227" s="1"/>
  <c r="AG134" i="234" s="1"/>
  <c r="CC135" i="226"/>
  <c r="CC136" i="226"/>
  <c r="CE136" i="226" s="1"/>
  <c r="CF136" i="227" s="1"/>
  <c r="CG136" i="227" s="1"/>
  <c r="AG136" i="234" s="1"/>
  <c r="CC137" i="226"/>
  <c r="CC138" i="226"/>
  <c r="CC139" i="226"/>
  <c r="CC140" i="226"/>
  <c r="CE140" i="226" s="1"/>
  <c r="CF140" i="227" s="1"/>
  <c r="CG140" i="227" s="1"/>
  <c r="AG140" i="234" s="1"/>
  <c r="CC141" i="226"/>
  <c r="CE141" i="226" s="1"/>
  <c r="CF141" i="227" s="1"/>
  <c r="CG141" i="227" s="1"/>
  <c r="AG141" i="234" s="1"/>
  <c r="CC142" i="226"/>
  <c r="CC143" i="226"/>
  <c r="CC144" i="226"/>
  <c r="CC145" i="226"/>
  <c r="CC146" i="226"/>
  <c r="CC147" i="226"/>
  <c r="CC148" i="226"/>
  <c r="CE148" i="226" s="1"/>
  <c r="CF148" i="227" s="1"/>
  <c r="CG148" i="227" s="1"/>
  <c r="AG148" i="234" s="1"/>
  <c r="CC149" i="226"/>
  <c r="CC150" i="226"/>
  <c r="CC151" i="226"/>
  <c r="CC152" i="226"/>
  <c r="CE152" i="226" s="1"/>
  <c r="CF152" i="227" s="1"/>
  <c r="CG152" i="227" s="1"/>
  <c r="AG152" i="234" s="1"/>
  <c r="CC153" i="226"/>
  <c r="CE153" i="226" s="1"/>
  <c r="CF153" i="227" s="1"/>
  <c r="CG153" i="227" s="1"/>
  <c r="AG153" i="234" s="1"/>
  <c r="CC154" i="226"/>
  <c r="CC155" i="226"/>
  <c r="CC156" i="226"/>
  <c r="CC157" i="226"/>
  <c r="CC158" i="226"/>
  <c r="CE158" i="226" s="1"/>
  <c r="CF158" i="227" s="1"/>
  <c r="CG158" i="227" s="1"/>
  <c r="AG158" i="234" s="1"/>
  <c r="CC159" i="226"/>
  <c r="CC160" i="226"/>
  <c r="CE160" i="226" s="1"/>
  <c r="CF160" i="227" s="1"/>
  <c r="CG160" i="227" s="1"/>
  <c r="AG160" i="234" s="1"/>
  <c r="CC161" i="226"/>
  <c r="CC162" i="226"/>
  <c r="CC163" i="226"/>
  <c r="CC164" i="226"/>
  <c r="CE164" i="226" s="1"/>
  <c r="CF164" i="227" s="1"/>
  <c r="CG164" i="227" s="1"/>
  <c r="AG164" i="234" s="1"/>
  <c r="CC165" i="226"/>
  <c r="CE165" i="226" s="1"/>
  <c r="CF165" i="227" s="1"/>
  <c r="CG165" i="227" s="1"/>
  <c r="AG165" i="234" s="1"/>
  <c r="CC166" i="226"/>
  <c r="CC167" i="226"/>
  <c r="CC168" i="226"/>
  <c r="CC169" i="226"/>
  <c r="CC170" i="226"/>
  <c r="CE170" i="226" s="1"/>
  <c r="CF170" i="227" s="1"/>
  <c r="CG170" i="227" s="1"/>
  <c r="AG170" i="234" s="1"/>
  <c r="CC171" i="226"/>
  <c r="CC172" i="226"/>
  <c r="CE172" i="226" s="1"/>
  <c r="CF172" i="227" s="1"/>
  <c r="CG172" i="227" s="1"/>
  <c r="AG172" i="234" s="1"/>
  <c r="CC173" i="226"/>
  <c r="CC174" i="226"/>
  <c r="CC175" i="226"/>
  <c r="CC176" i="226"/>
  <c r="CC177" i="226"/>
  <c r="CE177" i="226" s="1"/>
  <c r="CF177" i="227" s="1"/>
  <c r="CG177" i="227" s="1"/>
  <c r="AG177" i="234" s="1"/>
  <c r="CC178" i="226"/>
  <c r="CC179" i="226"/>
  <c r="CC180" i="226"/>
  <c r="CC181" i="226"/>
  <c r="CC182" i="226"/>
  <c r="CE182" i="226" s="1"/>
  <c r="CF182" i="227" s="1"/>
  <c r="CG182" i="227" s="1"/>
  <c r="AG182" i="234" s="1"/>
  <c r="CC183" i="226"/>
  <c r="CC184" i="226"/>
  <c r="CE184" i="226" s="1"/>
  <c r="CF184" i="227" s="1"/>
  <c r="CG184" i="227" s="1"/>
  <c r="AG184" i="234" s="1"/>
  <c r="CC185" i="226"/>
  <c r="CC186" i="226"/>
  <c r="CC187" i="226"/>
  <c r="CC188" i="226"/>
  <c r="CE188" i="226" s="1"/>
  <c r="CF188" i="227" s="1"/>
  <c r="CG188" i="227" s="1"/>
  <c r="AG188" i="234" s="1"/>
  <c r="CC189" i="226"/>
  <c r="CE189" i="226" s="1"/>
  <c r="CF189" i="227" s="1"/>
  <c r="CG189" i="227" s="1"/>
  <c r="AG189" i="234" s="1"/>
  <c r="CC190" i="226"/>
  <c r="CC191" i="226"/>
  <c r="CC192" i="226"/>
  <c r="CC193" i="226"/>
  <c r="CE193" i="226" s="1"/>
  <c r="CF193" i="227" s="1"/>
  <c r="CG193" i="227" s="1"/>
  <c r="AG193" i="234" s="1"/>
  <c r="CC194" i="226"/>
  <c r="CC195" i="226"/>
  <c r="CC196" i="226"/>
  <c r="CE196" i="226" s="1"/>
  <c r="CF196" i="227" s="1"/>
  <c r="CG196" i="227" s="1"/>
  <c r="AG196" i="234" s="1"/>
  <c r="CC197" i="226"/>
  <c r="CC198" i="226"/>
  <c r="CC199" i="226"/>
  <c r="CC200" i="226"/>
  <c r="CE200" i="226" s="1"/>
  <c r="CF200" i="227" s="1"/>
  <c r="CG200" i="227" s="1"/>
  <c r="AG200" i="234" s="1"/>
  <c r="CC201" i="226"/>
  <c r="CE201" i="226" s="1"/>
  <c r="CF201" i="227" s="1"/>
  <c r="CG201" i="227" s="1"/>
  <c r="AG201" i="234" s="1"/>
  <c r="CC202" i="226"/>
  <c r="CC203" i="226"/>
  <c r="CC204" i="226"/>
  <c r="CC205" i="226"/>
  <c r="CE205" i="226" s="1"/>
  <c r="CF205" i="227" s="1"/>
  <c r="CG205" i="227" s="1"/>
  <c r="AG205" i="234" s="1"/>
  <c r="CC206" i="226"/>
  <c r="CE206" i="226" s="1"/>
  <c r="CF206" i="227" s="1"/>
  <c r="CG206" i="227" s="1"/>
  <c r="AG206" i="234" s="1"/>
  <c r="CC207" i="226"/>
  <c r="CC208" i="226"/>
  <c r="CE208" i="226" s="1"/>
  <c r="CF208" i="227" s="1"/>
  <c r="CG208" i="227" s="1"/>
  <c r="AG208" i="234" s="1"/>
  <c r="CC209" i="226"/>
  <c r="CC210" i="226"/>
  <c r="CC211" i="226"/>
  <c r="CC212" i="226"/>
  <c r="CE212" i="226" s="1"/>
  <c r="CF212" i="227" s="1"/>
  <c r="CG212" i="227" s="1"/>
  <c r="AG212" i="234" s="1"/>
  <c r="CC213" i="226"/>
  <c r="CE213" i="226" s="1"/>
  <c r="CF213" i="227" s="1"/>
  <c r="CG213" i="227" s="1"/>
  <c r="AG213" i="234" s="1"/>
  <c r="CC214" i="226"/>
  <c r="CC215" i="226"/>
  <c r="CC216" i="226"/>
  <c r="CC217" i="226"/>
  <c r="CE217" i="226" s="1"/>
  <c r="CF217" i="227" s="1"/>
  <c r="CG217" i="227" s="1"/>
  <c r="AG217" i="234" s="1"/>
  <c r="CC218" i="226"/>
  <c r="CC219" i="226"/>
  <c r="CC220" i="226"/>
  <c r="CE220" i="226" s="1"/>
  <c r="CF220" i="227" s="1"/>
  <c r="CG220" i="227" s="1"/>
  <c r="AG220" i="234" s="1"/>
  <c r="CC221" i="226"/>
  <c r="CC222" i="226"/>
  <c r="CC223" i="226"/>
  <c r="CC224" i="226"/>
  <c r="CE224" i="226" s="1"/>
  <c r="CF224" i="227" s="1"/>
  <c r="CG224" i="227" s="1"/>
  <c r="AG224" i="234" s="1"/>
  <c r="CC225" i="226"/>
  <c r="CE225" i="226" s="1"/>
  <c r="CF225" i="227" s="1"/>
  <c r="CG225" i="227" s="1"/>
  <c r="AG225" i="234" s="1"/>
  <c r="CC226" i="226"/>
  <c r="CC227" i="226"/>
  <c r="CC228" i="226"/>
  <c r="CC229" i="226"/>
  <c r="CE229" i="226" s="1"/>
  <c r="CF229" i="227" s="1"/>
  <c r="CG229" i="227" s="1"/>
  <c r="AG229" i="234" s="1"/>
  <c r="CC230" i="226"/>
  <c r="CE230" i="226" s="1"/>
  <c r="CF230" i="227" s="1"/>
  <c r="CG230" i="227" s="1"/>
  <c r="AG230" i="234" s="1"/>
  <c r="CC231" i="226"/>
  <c r="CC232" i="226"/>
  <c r="CE232" i="226" s="1"/>
  <c r="CF232" i="227" s="1"/>
  <c r="CG232" i="227" s="1"/>
  <c r="AG232" i="234" s="1"/>
  <c r="CC233" i="226"/>
  <c r="CC234" i="226"/>
  <c r="CC235" i="226"/>
  <c r="CC236" i="226"/>
  <c r="CE236" i="226" s="1"/>
  <c r="CF236" i="227" s="1"/>
  <c r="CG236" i="227" s="1"/>
  <c r="AG236" i="234" s="1"/>
  <c r="CC237" i="226"/>
  <c r="CE237" i="226" s="1"/>
  <c r="CF237" i="227" s="1"/>
  <c r="CG237" i="227" s="1"/>
  <c r="AG237" i="234" s="1"/>
  <c r="CC238" i="226"/>
  <c r="CC239" i="226"/>
  <c r="CC240" i="226"/>
  <c r="CC241" i="226"/>
  <c r="CE241" i="226" s="1"/>
  <c r="CF241" i="227" s="1"/>
  <c r="CG241" i="227" s="1"/>
  <c r="AG241" i="234" s="1"/>
  <c r="CC242" i="226"/>
  <c r="CE242" i="226" s="1"/>
  <c r="CF242" i="227" s="1"/>
  <c r="CG242" i="227" s="1"/>
  <c r="AG242" i="234" s="1"/>
  <c r="CC243" i="226"/>
  <c r="CC244" i="226"/>
  <c r="CE244" i="226" s="1"/>
  <c r="CF244" i="227" s="1"/>
  <c r="CG244" i="227" s="1"/>
  <c r="AG244" i="234" s="1"/>
  <c r="CC245" i="226"/>
  <c r="CC246" i="226"/>
  <c r="CC247" i="226"/>
  <c r="CC248" i="226"/>
  <c r="CE248" i="226" s="1"/>
  <c r="CF248" i="227" s="1"/>
  <c r="CG248" i="227" s="1"/>
  <c r="AG248" i="234" s="1"/>
  <c r="CC249" i="226"/>
  <c r="CE249" i="226" s="1"/>
  <c r="CF249" i="227" s="1"/>
  <c r="CG249" i="227" s="1"/>
  <c r="AG249" i="234" s="1"/>
  <c r="CC250" i="226"/>
  <c r="CC251" i="226"/>
  <c r="CC252" i="226"/>
  <c r="CC253" i="226"/>
  <c r="CE253" i="226" s="1"/>
  <c r="CF253" i="227" s="1"/>
  <c r="CG253" i="227" s="1"/>
  <c r="AG253" i="234" s="1"/>
  <c r="CC254" i="226"/>
  <c r="CE254" i="226" s="1"/>
  <c r="CF254" i="227" s="1"/>
  <c r="CG254" i="227" s="1"/>
  <c r="AG254" i="234" s="1"/>
  <c r="CC255" i="226"/>
  <c r="CC256" i="226"/>
  <c r="CE256" i="226" s="1"/>
  <c r="CF256" i="227" s="1"/>
  <c r="CG256" i="227" s="1"/>
  <c r="AG256" i="234" s="1"/>
  <c r="CC257" i="226"/>
  <c r="CC258" i="226"/>
  <c r="CC259" i="226"/>
  <c r="CC260" i="226"/>
  <c r="CE260" i="226" s="1"/>
  <c r="CF260" i="227" s="1"/>
  <c r="CG260" i="227" s="1"/>
  <c r="AG260" i="234" s="1"/>
  <c r="CC261" i="226"/>
  <c r="CE261" i="226" s="1"/>
  <c r="CF261" i="227" s="1"/>
  <c r="CG261" i="227" s="1"/>
  <c r="AG261" i="234" s="1"/>
  <c r="CC262" i="226"/>
  <c r="CC263" i="226"/>
  <c r="CC264" i="226"/>
  <c r="CC265" i="226"/>
  <c r="CE265" i="226" s="1"/>
  <c r="CF265" i="227" s="1"/>
  <c r="CG265" i="227" s="1"/>
  <c r="AG265" i="234" s="1"/>
  <c r="CC266" i="226"/>
  <c r="CC267" i="226"/>
  <c r="CC268" i="226"/>
  <c r="CE268" i="226" s="1"/>
  <c r="CF268" i="227" s="1"/>
  <c r="CG268" i="227" s="1"/>
  <c r="AG268" i="234" s="1"/>
  <c r="CC269" i="226"/>
  <c r="CC270" i="226"/>
  <c r="CC271" i="226"/>
  <c r="CC272" i="226"/>
  <c r="CE272" i="226" s="1"/>
  <c r="CF272" i="227" s="1"/>
  <c r="CG272" i="227" s="1"/>
  <c r="AG272" i="234" s="1"/>
  <c r="CC273" i="226"/>
  <c r="CE273" i="226" s="1"/>
  <c r="CF273" i="227" s="1"/>
  <c r="CG273" i="227" s="1"/>
  <c r="AG273" i="234" s="1"/>
  <c r="CC274" i="226"/>
  <c r="CC275" i="226"/>
  <c r="CC276" i="226"/>
  <c r="CC277" i="226"/>
  <c r="CE277" i="226" s="1"/>
  <c r="CF277" i="227" s="1"/>
  <c r="CG277" i="227" s="1"/>
  <c r="AG277" i="234" s="1"/>
  <c r="CC278" i="226"/>
  <c r="CE278" i="226" s="1"/>
  <c r="CF278" i="227" s="1"/>
  <c r="CG278" i="227" s="1"/>
  <c r="AG278" i="234" s="1"/>
  <c r="CC279" i="226"/>
  <c r="CC280" i="226"/>
  <c r="CE280" i="226" s="1"/>
  <c r="CF280" i="227" s="1"/>
  <c r="CG280" i="227" s="1"/>
  <c r="AG280" i="234" s="1"/>
  <c r="CC281" i="226"/>
  <c r="CC282" i="226"/>
  <c r="CC283" i="226"/>
  <c r="CC284" i="226"/>
  <c r="CE284" i="226" s="1"/>
  <c r="CF284" i="227" s="1"/>
  <c r="CG284" i="227" s="1"/>
  <c r="AG284" i="234" s="1"/>
  <c r="CC285" i="226"/>
  <c r="CE285" i="226" s="1"/>
  <c r="CF285" i="227" s="1"/>
  <c r="CG285" i="227" s="1"/>
  <c r="AG285" i="234" s="1"/>
  <c r="CC286" i="226"/>
  <c r="CC287" i="226"/>
  <c r="CC288" i="226"/>
  <c r="CC289" i="226"/>
  <c r="CE289" i="226" s="1"/>
  <c r="CF289" i="227" s="1"/>
  <c r="CG289" i="227" s="1"/>
  <c r="AG289" i="234" s="1"/>
  <c r="CC290" i="226"/>
  <c r="CE290" i="226" s="1"/>
  <c r="CF290" i="227" s="1"/>
  <c r="CG290" i="227" s="1"/>
  <c r="AG290" i="234" s="1"/>
  <c r="CC291" i="226"/>
  <c r="CC292" i="226"/>
  <c r="CE292" i="226" s="1"/>
  <c r="CF292" i="227" s="1"/>
  <c r="CG292" i="227" s="1"/>
  <c r="AG292" i="234" s="1"/>
  <c r="CC293" i="226"/>
  <c r="CC294" i="226"/>
  <c r="CC295" i="226"/>
  <c r="CC296" i="226"/>
  <c r="CC297" i="226"/>
  <c r="CE297" i="226" s="1"/>
  <c r="CF297" i="227" s="1"/>
  <c r="CG297" i="227" s="1"/>
  <c r="AG297" i="234" s="1"/>
  <c r="CC298" i="226"/>
  <c r="CC299" i="226"/>
  <c r="CC300" i="226"/>
  <c r="CC301" i="226"/>
  <c r="CE301" i="226" s="1"/>
  <c r="CF301" i="227" s="1"/>
  <c r="CG301" i="227" s="1"/>
  <c r="AG301" i="234" s="1"/>
  <c r="CC302" i="226"/>
  <c r="CE302" i="226" s="1"/>
  <c r="CF302" i="227" s="1"/>
  <c r="CG302" i="227" s="1"/>
  <c r="AG302" i="234" s="1"/>
  <c r="CC303" i="226"/>
  <c r="CC304" i="226"/>
  <c r="CE304" i="226" s="1"/>
  <c r="CF304" i="227" s="1"/>
  <c r="CG304" i="227" s="1"/>
  <c r="AG304" i="234" s="1"/>
  <c r="CC305" i="226"/>
  <c r="CC306" i="226"/>
  <c r="CC307" i="226"/>
  <c r="CC308" i="226"/>
  <c r="CE308" i="226" s="1"/>
  <c r="CF308" i="227" s="1"/>
  <c r="CG308" i="227" s="1"/>
  <c r="AG308" i="234" s="1"/>
  <c r="CC309" i="226"/>
  <c r="CE309" i="226" s="1"/>
  <c r="CF309" i="227" s="1"/>
  <c r="CG309" i="227" s="1"/>
  <c r="AG309" i="234" s="1"/>
  <c r="CC310" i="226"/>
  <c r="CC311" i="226"/>
  <c r="CC312" i="226"/>
  <c r="CC313" i="226"/>
  <c r="CE313" i="226" s="1"/>
  <c r="CF313" i="227" s="1"/>
  <c r="CG313" i="227" s="1"/>
  <c r="AG313" i="234" s="1"/>
  <c r="CC314" i="226"/>
  <c r="CE314" i="226" s="1"/>
  <c r="CF314" i="227" s="1"/>
  <c r="CG314" i="227" s="1"/>
  <c r="AG314" i="234" s="1"/>
  <c r="CC315" i="226"/>
  <c r="CC316" i="226"/>
  <c r="CE316" i="226" s="1"/>
  <c r="CF316" i="227" s="1"/>
  <c r="CG316" i="227" s="1"/>
  <c r="AG316" i="234" s="1"/>
  <c r="CC317" i="226"/>
  <c r="CC318" i="226"/>
  <c r="CC319" i="226"/>
  <c r="CC320" i="226"/>
  <c r="CE320" i="226" s="1"/>
  <c r="CF320" i="227" s="1"/>
  <c r="CG320" i="227" s="1"/>
  <c r="AG320" i="234" s="1"/>
  <c r="CC321" i="226"/>
  <c r="CE321" i="226" s="1"/>
  <c r="CF321" i="227" s="1"/>
  <c r="CG321" i="227" s="1"/>
  <c r="AG321" i="234" s="1"/>
  <c r="CC322" i="226"/>
  <c r="CC323" i="226"/>
  <c r="CC324" i="226"/>
  <c r="CC325" i="226"/>
  <c r="CE325" i="226" s="1"/>
  <c r="CF325" i="227" s="1"/>
  <c r="CG325" i="227" s="1"/>
  <c r="AG325" i="234" s="1"/>
  <c r="CC326" i="226"/>
  <c r="CE326" i="226" s="1"/>
  <c r="CF326" i="227" s="1"/>
  <c r="CG326" i="227" s="1"/>
  <c r="AG326" i="234" s="1"/>
  <c r="CC327" i="226"/>
  <c r="CC328" i="226"/>
  <c r="CE328" i="226" s="1"/>
  <c r="CF328" i="227" s="1"/>
  <c r="CG328" i="227" s="1"/>
  <c r="AG328" i="234" s="1"/>
  <c r="CC329" i="226"/>
  <c r="CC330" i="226"/>
  <c r="CC331" i="226"/>
  <c r="CC332" i="226"/>
  <c r="CE332" i="226" s="1"/>
  <c r="CF332" i="227" s="1"/>
  <c r="CG332" i="227" s="1"/>
  <c r="AG332" i="234" s="1"/>
  <c r="CC333" i="226"/>
  <c r="CE333" i="226" s="1"/>
  <c r="CF333" i="227" s="1"/>
  <c r="CG333" i="227" s="1"/>
  <c r="AG333" i="234" s="1"/>
  <c r="CC334" i="226"/>
  <c r="CC335" i="226"/>
  <c r="CC336" i="226"/>
  <c r="CC337" i="226"/>
  <c r="CE337" i="226" s="1"/>
  <c r="CF337" i="227" s="1"/>
  <c r="CG337" i="227" s="1"/>
  <c r="AG337" i="234" s="1"/>
  <c r="CC338" i="226"/>
  <c r="CE338" i="226" s="1"/>
  <c r="CF338" i="227" s="1"/>
  <c r="CG338" i="227" s="1"/>
  <c r="AG338" i="234" s="1"/>
  <c r="CC339" i="226"/>
  <c r="CC340" i="226"/>
  <c r="CE340" i="226" s="1"/>
  <c r="CF340" i="227" s="1"/>
  <c r="CG340" i="227" s="1"/>
  <c r="AG340" i="234" s="1"/>
  <c r="CC341" i="226"/>
  <c r="CC342" i="226"/>
  <c r="CC343" i="226"/>
  <c r="CC344" i="226"/>
  <c r="CE344" i="226" s="1"/>
  <c r="CF344" i="227" s="1"/>
  <c r="CG344" i="227" s="1"/>
  <c r="AG344" i="234" s="1"/>
  <c r="CC345" i="226"/>
  <c r="CE345" i="226" s="1"/>
  <c r="CF345" i="227" s="1"/>
  <c r="CG345" i="227" s="1"/>
  <c r="AG345" i="234" s="1"/>
  <c r="CC346" i="226"/>
  <c r="CC347" i="226"/>
  <c r="CC348" i="226"/>
  <c r="CC349" i="226"/>
  <c r="CE349" i="226" s="1"/>
  <c r="CF349" i="227" s="1"/>
  <c r="CG349" i="227" s="1"/>
  <c r="AG349" i="234" s="1"/>
  <c r="CC350" i="226"/>
  <c r="CE350" i="226" s="1"/>
  <c r="CF350" i="227" s="1"/>
  <c r="CG350" i="227" s="1"/>
  <c r="AG350" i="234" s="1"/>
  <c r="CC351" i="226"/>
  <c r="CC352" i="226"/>
  <c r="CE352" i="226" s="1"/>
  <c r="CF352" i="227" s="1"/>
  <c r="CG352" i="227" s="1"/>
  <c r="AG352" i="234" s="1"/>
  <c r="CC353" i="226"/>
  <c r="CC354" i="226"/>
  <c r="CC355" i="226"/>
  <c r="CC356" i="226"/>
  <c r="CE356" i="226" s="1"/>
  <c r="CF356" i="227" s="1"/>
  <c r="CG356" i="227" s="1"/>
  <c r="AG356" i="234" s="1"/>
  <c r="CC357" i="226"/>
  <c r="CE357" i="226" s="1"/>
  <c r="CF357" i="227" s="1"/>
  <c r="CG357" i="227" s="1"/>
  <c r="AG357" i="234" s="1"/>
  <c r="CC358" i="226"/>
  <c r="CC359" i="226"/>
  <c r="CC360" i="226"/>
  <c r="CC361" i="226"/>
  <c r="CE361" i="226" s="1"/>
  <c r="CF361" i="227" s="1"/>
  <c r="CG361" i="227" s="1"/>
  <c r="AG361" i="234" s="1"/>
  <c r="CC362" i="226"/>
  <c r="CC363" i="226"/>
  <c r="CC364" i="226"/>
  <c r="CE364" i="226" s="1"/>
  <c r="CF364" i="227" s="1"/>
  <c r="CG364" i="227" s="1"/>
  <c r="AG364" i="234" s="1"/>
  <c r="CC365" i="226"/>
  <c r="CC366" i="226"/>
  <c r="CC367" i="226"/>
  <c r="CC368" i="226"/>
  <c r="CE368" i="226" s="1"/>
  <c r="CF368" i="227" s="1"/>
  <c r="CG368" i="227" s="1"/>
  <c r="AG368" i="234" s="1"/>
  <c r="CC369" i="226"/>
  <c r="CE369" i="226" s="1"/>
  <c r="CF369" i="227" s="1"/>
  <c r="CG369" i="227" s="1"/>
  <c r="AG369" i="234" s="1"/>
  <c r="CC370" i="226"/>
  <c r="CC371" i="226"/>
  <c r="CC372" i="226"/>
  <c r="CC373" i="226"/>
  <c r="CE373" i="226" s="1"/>
  <c r="CF373" i="227" s="1"/>
  <c r="CG373" i="227" s="1"/>
  <c r="AG373" i="234" s="1"/>
  <c r="CC374" i="226"/>
  <c r="CE374" i="226" s="1"/>
  <c r="CF374" i="227" s="1"/>
  <c r="CG374" i="227" s="1"/>
  <c r="AG374" i="234" s="1"/>
  <c r="CC375" i="226"/>
  <c r="CC376" i="226"/>
  <c r="CE376" i="226" s="1"/>
  <c r="CF376" i="227" s="1"/>
  <c r="CG376" i="227" s="1"/>
  <c r="AG376" i="234" s="1"/>
  <c r="CC377" i="226"/>
  <c r="CC378" i="226"/>
  <c r="CC379" i="226"/>
  <c r="CC380" i="226"/>
  <c r="CE380" i="226" s="1"/>
  <c r="CF380" i="227" s="1"/>
  <c r="CG380" i="227" s="1"/>
  <c r="AG380" i="234" s="1"/>
  <c r="CC381" i="226"/>
  <c r="CE381" i="226" s="1"/>
  <c r="CF381" i="227" s="1"/>
  <c r="CG381" i="227" s="1"/>
  <c r="AG381" i="234" s="1"/>
  <c r="CC382" i="226"/>
  <c r="CC383" i="226"/>
  <c r="CC384" i="226"/>
  <c r="CC385" i="226"/>
  <c r="CE385" i="226" s="1"/>
  <c r="CF385" i="227" s="1"/>
  <c r="CG385" i="227" s="1"/>
  <c r="AG385" i="234" s="1"/>
  <c r="CC386" i="226"/>
  <c r="CC387" i="226"/>
  <c r="CC10" i="226"/>
  <c r="BZ11" i="226"/>
  <c r="CA11" i="226"/>
  <c r="BZ12" i="226"/>
  <c r="CA12" i="226"/>
  <c r="BZ13" i="226"/>
  <c r="CA13" i="226"/>
  <c r="BZ14" i="226"/>
  <c r="CA14" i="226"/>
  <c r="BZ15" i="226"/>
  <c r="CA15" i="226"/>
  <c r="BZ16" i="226"/>
  <c r="CB16" i="226" s="1"/>
  <c r="CC16" i="227" s="1"/>
  <c r="CD16" i="227" s="1"/>
  <c r="AF16" i="234" s="1"/>
  <c r="CA16" i="226"/>
  <c r="BZ17" i="226"/>
  <c r="CA17" i="226"/>
  <c r="BZ18" i="226"/>
  <c r="CA18" i="226"/>
  <c r="BZ19" i="226"/>
  <c r="CA19" i="226"/>
  <c r="BZ20" i="226"/>
  <c r="CA20" i="226"/>
  <c r="BZ21" i="226"/>
  <c r="CA21" i="226"/>
  <c r="BZ22" i="226"/>
  <c r="CB22" i="226" s="1"/>
  <c r="CC22" i="227" s="1"/>
  <c r="CD22" i="227" s="1"/>
  <c r="AF22" i="234" s="1"/>
  <c r="CA22" i="226"/>
  <c r="BZ23" i="226"/>
  <c r="CA23" i="226"/>
  <c r="BZ24" i="226"/>
  <c r="CA24" i="226"/>
  <c r="BZ25" i="226"/>
  <c r="CA25" i="226"/>
  <c r="BZ26" i="226"/>
  <c r="CA26" i="226"/>
  <c r="BZ27" i="226"/>
  <c r="CA27" i="226"/>
  <c r="BZ28" i="226"/>
  <c r="CB28" i="226" s="1"/>
  <c r="CC28" i="227" s="1"/>
  <c r="CD28" i="227" s="1"/>
  <c r="AF28" i="234" s="1"/>
  <c r="CA28" i="226"/>
  <c r="BZ29" i="226"/>
  <c r="CA29" i="226"/>
  <c r="BZ30" i="226"/>
  <c r="CA30" i="226"/>
  <c r="BZ31" i="226"/>
  <c r="CA31" i="226"/>
  <c r="BZ32" i="226"/>
  <c r="CA32" i="226"/>
  <c r="BZ33" i="226"/>
  <c r="CA33" i="226"/>
  <c r="BZ34" i="226"/>
  <c r="CB34" i="226" s="1"/>
  <c r="CC34" i="227" s="1"/>
  <c r="CD34" i="227" s="1"/>
  <c r="AF34" i="234" s="1"/>
  <c r="CA34" i="226"/>
  <c r="BZ35" i="226"/>
  <c r="CA35" i="226"/>
  <c r="BZ36" i="226"/>
  <c r="CA36" i="226"/>
  <c r="BZ37" i="226"/>
  <c r="CA37" i="226"/>
  <c r="BZ38" i="226"/>
  <c r="CA38" i="226"/>
  <c r="BZ39" i="226"/>
  <c r="CA39" i="226"/>
  <c r="BZ40" i="226"/>
  <c r="CA40" i="226"/>
  <c r="BZ41" i="226"/>
  <c r="CA41" i="226"/>
  <c r="BZ42" i="226"/>
  <c r="CA42" i="226"/>
  <c r="BZ43" i="226"/>
  <c r="CA43" i="226"/>
  <c r="BZ44" i="226"/>
  <c r="CA44" i="226"/>
  <c r="BZ45" i="226"/>
  <c r="CA45" i="226"/>
  <c r="BZ46" i="226"/>
  <c r="CB46" i="226" s="1"/>
  <c r="CC46" i="227" s="1"/>
  <c r="CD46" i="227" s="1"/>
  <c r="AF46" i="234" s="1"/>
  <c r="CA46" i="226"/>
  <c r="BZ47" i="226"/>
  <c r="CA47" i="226"/>
  <c r="BZ48" i="226"/>
  <c r="CA48" i="226"/>
  <c r="BZ49" i="226"/>
  <c r="CA49" i="226"/>
  <c r="BZ50" i="226"/>
  <c r="CA50" i="226"/>
  <c r="BZ51" i="226"/>
  <c r="CA51" i="226"/>
  <c r="BZ52" i="226"/>
  <c r="CB52" i="226" s="1"/>
  <c r="CC52" i="227" s="1"/>
  <c r="CD52" i="227" s="1"/>
  <c r="AF52" i="234" s="1"/>
  <c r="CA52" i="226"/>
  <c r="BZ53" i="226"/>
  <c r="CA53" i="226"/>
  <c r="BZ54" i="226"/>
  <c r="CA54" i="226"/>
  <c r="BZ55" i="226"/>
  <c r="CA55" i="226"/>
  <c r="BZ56" i="226"/>
  <c r="CA56" i="226"/>
  <c r="BZ57" i="226"/>
  <c r="CA57" i="226"/>
  <c r="BZ58" i="226"/>
  <c r="CB58" i="226" s="1"/>
  <c r="CC58" i="227" s="1"/>
  <c r="CD58" i="227" s="1"/>
  <c r="AF58" i="234" s="1"/>
  <c r="CA58" i="226"/>
  <c r="BZ59" i="226"/>
  <c r="CA59" i="226"/>
  <c r="BZ60" i="226"/>
  <c r="CA60" i="226"/>
  <c r="BZ61" i="226"/>
  <c r="CA61" i="226"/>
  <c r="BZ62" i="226"/>
  <c r="CA62" i="226"/>
  <c r="BZ63" i="226"/>
  <c r="CA63" i="226"/>
  <c r="BZ64" i="226"/>
  <c r="CB64" i="226" s="1"/>
  <c r="CC64" i="227" s="1"/>
  <c r="CD64" i="227" s="1"/>
  <c r="AF64" i="234" s="1"/>
  <c r="CA64" i="226"/>
  <c r="BZ65" i="226"/>
  <c r="CA65" i="226"/>
  <c r="BZ66" i="226"/>
  <c r="CA66" i="226"/>
  <c r="BZ67" i="226"/>
  <c r="CA67" i="226"/>
  <c r="BZ68" i="226"/>
  <c r="CA68" i="226"/>
  <c r="BZ69" i="226"/>
  <c r="CA69" i="226"/>
  <c r="BZ70" i="226"/>
  <c r="CB70" i="226" s="1"/>
  <c r="CC70" i="227" s="1"/>
  <c r="CD70" i="227" s="1"/>
  <c r="AF70" i="234" s="1"/>
  <c r="CA70" i="226"/>
  <c r="BZ71" i="226"/>
  <c r="CA71" i="226"/>
  <c r="BZ72" i="226"/>
  <c r="CA72" i="226"/>
  <c r="BZ73" i="226"/>
  <c r="CA73" i="226"/>
  <c r="BZ74" i="226"/>
  <c r="CA74" i="226"/>
  <c r="BZ75" i="226"/>
  <c r="CA75" i="226"/>
  <c r="BZ76" i="226"/>
  <c r="CB76" i="226" s="1"/>
  <c r="CC76" i="227" s="1"/>
  <c r="CD76" i="227" s="1"/>
  <c r="AF76" i="234" s="1"/>
  <c r="CA76" i="226"/>
  <c r="BZ77" i="226"/>
  <c r="CA77" i="226"/>
  <c r="BZ78" i="226"/>
  <c r="CA78" i="226"/>
  <c r="BZ79" i="226"/>
  <c r="CA79" i="226"/>
  <c r="BZ80" i="226"/>
  <c r="CA80" i="226"/>
  <c r="BZ81" i="226"/>
  <c r="CA81" i="226"/>
  <c r="BZ82" i="226"/>
  <c r="CB82" i="226" s="1"/>
  <c r="CC82" i="227" s="1"/>
  <c r="CD82" i="227" s="1"/>
  <c r="AF82" i="234" s="1"/>
  <c r="CA82" i="226"/>
  <c r="BZ83" i="226"/>
  <c r="CA83" i="226"/>
  <c r="BZ84" i="226"/>
  <c r="CA84" i="226"/>
  <c r="BZ85" i="226"/>
  <c r="CA85" i="226"/>
  <c r="BZ86" i="226"/>
  <c r="CA86" i="226"/>
  <c r="BZ87" i="226"/>
  <c r="CA87" i="226"/>
  <c r="BZ88" i="226"/>
  <c r="CB88" i="226" s="1"/>
  <c r="CC88" i="227" s="1"/>
  <c r="CD88" i="227" s="1"/>
  <c r="AF88" i="234" s="1"/>
  <c r="CA88" i="226"/>
  <c r="BZ89" i="226"/>
  <c r="CA89" i="226"/>
  <c r="BZ90" i="226"/>
  <c r="CA90" i="226"/>
  <c r="BZ91" i="226"/>
  <c r="CA91" i="226"/>
  <c r="BZ92" i="226"/>
  <c r="CA92" i="226"/>
  <c r="BZ93" i="226"/>
  <c r="CA93" i="226"/>
  <c r="BZ94" i="226"/>
  <c r="CB94" i="226" s="1"/>
  <c r="CC94" i="227" s="1"/>
  <c r="CD94" i="227" s="1"/>
  <c r="AF94" i="234" s="1"/>
  <c r="CA94" i="226"/>
  <c r="BZ95" i="226"/>
  <c r="CA95" i="226"/>
  <c r="BZ96" i="226"/>
  <c r="CA96" i="226"/>
  <c r="BZ97" i="226"/>
  <c r="CA97" i="226"/>
  <c r="BZ98" i="226"/>
  <c r="CA98" i="226"/>
  <c r="BZ99" i="226"/>
  <c r="CA99" i="226"/>
  <c r="BZ100" i="226"/>
  <c r="CB100" i="226" s="1"/>
  <c r="CC100" i="227" s="1"/>
  <c r="CD100" i="227" s="1"/>
  <c r="AF100" i="234" s="1"/>
  <c r="CA100" i="226"/>
  <c r="BZ101" i="226"/>
  <c r="CA101" i="226"/>
  <c r="BZ102" i="226"/>
  <c r="CA102" i="226"/>
  <c r="BZ103" i="226"/>
  <c r="CA103" i="226"/>
  <c r="BZ104" i="226"/>
  <c r="CA104" i="226"/>
  <c r="BZ105" i="226"/>
  <c r="CA105" i="226"/>
  <c r="BZ106" i="226"/>
  <c r="CB106" i="226" s="1"/>
  <c r="CC106" i="227" s="1"/>
  <c r="CD106" i="227" s="1"/>
  <c r="AF106" i="234" s="1"/>
  <c r="CA106" i="226"/>
  <c r="BZ107" i="226"/>
  <c r="CA107" i="226"/>
  <c r="BZ108" i="226"/>
  <c r="CA108" i="226"/>
  <c r="BZ109" i="226"/>
  <c r="CA109" i="226"/>
  <c r="BZ110" i="226"/>
  <c r="CA110" i="226"/>
  <c r="BZ111" i="226"/>
  <c r="CA111" i="226"/>
  <c r="BZ112" i="226"/>
  <c r="CB112" i="226" s="1"/>
  <c r="CC112" i="227" s="1"/>
  <c r="CD112" i="227" s="1"/>
  <c r="AF112" i="234" s="1"/>
  <c r="CA112" i="226"/>
  <c r="BZ113" i="226"/>
  <c r="CA113" i="226"/>
  <c r="BZ114" i="226"/>
  <c r="CA114" i="226"/>
  <c r="BZ115" i="226"/>
  <c r="CA115" i="226"/>
  <c r="BZ116" i="226"/>
  <c r="CA116" i="226"/>
  <c r="BZ117" i="226"/>
  <c r="CA117" i="226"/>
  <c r="BZ118" i="226"/>
  <c r="CB118" i="226" s="1"/>
  <c r="CC118" i="227" s="1"/>
  <c r="CD118" i="227" s="1"/>
  <c r="AF118" i="234" s="1"/>
  <c r="CA118" i="226"/>
  <c r="BZ119" i="226"/>
  <c r="CA119" i="226"/>
  <c r="BZ120" i="226"/>
  <c r="CA120" i="226"/>
  <c r="BZ121" i="226"/>
  <c r="CA121" i="226"/>
  <c r="BZ122" i="226"/>
  <c r="CA122" i="226"/>
  <c r="BZ123" i="226"/>
  <c r="CA123" i="226"/>
  <c r="BZ124" i="226"/>
  <c r="CB124" i="226" s="1"/>
  <c r="CC124" i="227" s="1"/>
  <c r="CD124" i="227" s="1"/>
  <c r="AF124" i="234" s="1"/>
  <c r="CA124" i="226"/>
  <c r="BZ125" i="226"/>
  <c r="CA125" i="226"/>
  <c r="BZ126" i="226"/>
  <c r="CA126" i="226"/>
  <c r="BZ127" i="226"/>
  <c r="CA127" i="226"/>
  <c r="BZ128" i="226"/>
  <c r="CA128" i="226"/>
  <c r="BZ129" i="226"/>
  <c r="CA129" i="226"/>
  <c r="BZ130" i="226"/>
  <c r="CB130" i="226" s="1"/>
  <c r="CC130" i="227" s="1"/>
  <c r="CD130" i="227" s="1"/>
  <c r="AF130" i="234" s="1"/>
  <c r="CA130" i="226"/>
  <c r="BZ131" i="226"/>
  <c r="CA131" i="226"/>
  <c r="BZ132" i="226"/>
  <c r="CA132" i="226"/>
  <c r="BZ133" i="226"/>
  <c r="CA133" i="226"/>
  <c r="BZ134" i="226"/>
  <c r="CA134" i="226"/>
  <c r="BZ135" i="226"/>
  <c r="CA135" i="226"/>
  <c r="BZ136" i="226"/>
  <c r="CB136" i="226" s="1"/>
  <c r="CC136" i="227" s="1"/>
  <c r="CD136" i="227" s="1"/>
  <c r="AF136" i="234" s="1"/>
  <c r="CA136" i="226"/>
  <c r="BZ137" i="226"/>
  <c r="CA137" i="226"/>
  <c r="BZ138" i="226"/>
  <c r="CA138" i="226"/>
  <c r="BZ139" i="226"/>
  <c r="CA139" i="226"/>
  <c r="BZ140" i="226"/>
  <c r="CA140" i="226"/>
  <c r="BZ141" i="226"/>
  <c r="CA141" i="226"/>
  <c r="BZ142" i="226"/>
  <c r="CB142" i="226" s="1"/>
  <c r="CC142" i="227" s="1"/>
  <c r="CD142" i="227" s="1"/>
  <c r="AF142" i="234" s="1"/>
  <c r="CA142" i="226"/>
  <c r="BZ143" i="226"/>
  <c r="CA143" i="226"/>
  <c r="BZ144" i="226"/>
  <c r="CA144" i="226"/>
  <c r="BZ145" i="226"/>
  <c r="CA145" i="226"/>
  <c r="BZ146" i="226"/>
  <c r="CA146" i="226"/>
  <c r="BZ147" i="226"/>
  <c r="CA147" i="226"/>
  <c r="BZ148" i="226"/>
  <c r="CB148" i="226" s="1"/>
  <c r="CC148" i="227" s="1"/>
  <c r="CD148" i="227" s="1"/>
  <c r="AF148" i="234" s="1"/>
  <c r="CA148" i="226"/>
  <c r="BZ149" i="226"/>
  <c r="CA149" i="226"/>
  <c r="BZ150" i="226"/>
  <c r="CA150" i="226"/>
  <c r="BZ151" i="226"/>
  <c r="CA151" i="226"/>
  <c r="BZ152" i="226"/>
  <c r="CA152" i="226"/>
  <c r="BZ153" i="226"/>
  <c r="CA153" i="226"/>
  <c r="BZ154" i="226"/>
  <c r="CB154" i="226" s="1"/>
  <c r="CC154" i="227" s="1"/>
  <c r="CD154" i="227" s="1"/>
  <c r="AF154" i="234" s="1"/>
  <c r="CA154" i="226"/>
  <c r="BZ155" i="226"/>
  <c r="CA155" i="226"/>
  <c r="BZ156" i="226"/>
  <c r="CA156" i="226"/>
  <c r="BZ157" i="226"/>
  <c r="CA157" i="226"/>
  <c r="BZ158" i="226"/>
  <c r="CA158" i="226"/>
  <c r="BZ159" i="226"/>
  <c r="CA159" i="226"/>
  <c r="BZ160" i="226"/>
  <c r="CB160" i="226" s="1"/>
  <c r="CC160" i="227" s="1"/>
  <c r="CD160" i="227" s="1"/>
  <c r="AF160" i="234" s="1"/>
  <c r="CA160" i="226"/>
  <c r="BZ161" i="226"/>
  <c r="CA161" i="226"/>
  <c r="BZ162" i="226"/>
  <c r="CA162" i="226"/>
  <c r="BZ163" i="226"/>
  <c r="CA163" i="226"/>
  <c r="BZ164" i="226"/>
  <c r="CA164" i="226"/>
  <c r="BZ165" i="226"/>
  <c r="CA165" i="226"/>
  <c r="BZ166" i="226"/>
  <c r="CB166" i="226" s="1"/>
  <c r="CC166" i="227" s="1"/>
  <c r="CD166" i="227" s="1"/>
  <c r="AF166" i="234" s="1"/>
  <c r="CA166" i="226"/>
  <c r="BZ167" i="226"/>
  <c r="CA167" i="226"/>
  <c r="BZ168" i="226"/>
  <c r="CA168" i="226"/>
  <c r="BZ169" i="226"/>
  <c r="CA169" i="226"/>
  <c r="BZ170" i="226"/>
  <c r="CA170" i="226"/>
  <c r="BZ171" i="226"/>
  <c r="CA171" i="226"/>
  <c r="BZ172" i="226"/>
  <c r="CB172" i="226" s="1"/>
  <c r="CC172" i="227" s="1"/>
  <c r="CD172" i="227" s="1"/>
  <c r="AF172" i="234" s="1"/>
  <c r="CA172" i="226"/>
  <c r="BZ173" i="226"/>
  <c r="CA173" i="226"/>
  <c r="BZ174" i="226"/>
  <c r="CA174" i="226"/>
  <c r="BZ175" i="226"/>
  <c r="CA175" i="226"/>
  <c r="BZ176" i="226"/>
  <c r="CA176" i="226"/>
  <c r="BZ177" i="226"/>
  <c r="CA177" i="226"/>
  <c r="BZ178" i="226"/>
  <c r="CB178" i="226" s="1"/>
  <c r="CC178" i="227" s="1"/>
  <c r="CD178" i="227" s="1"/>
  <c r="AF178" i="234" s="1"/>
  <c r="CA178" i="226"/>
  <c r="BZ179" i="226"/>
  <c r="CA179" i="226"/>
  <c r="BZ180" i="226"/>
  <c r="CA180" i="226"/>
  <c r="BZ181" i="226"/>
  <c r="CA181" i="226"/>
  <c r="BZ182" i="226"/>
  <c r="CA182" i="226"/>
  <c r="BZ183" i="226"/>
  <c r="CA183" i="226"/>
  <c r="BZ184" i="226"/>
  <c r="CB184" i="226" s="1"/>
  <c r="CC184" i="227" s="1"/>
  <c r="CD184" i="227" s="1"/>
  <c r="AF184" i="234" s="1"/>
  <c r="CA184" i="226"/>
  <c r="BZ185" i="226"/>
  <c r="CA185" i="226"/>
  <c r="BZ186" i="226"/>
  <c r="CA186" i="226"/>
  <c r="BZ187" i="226"/>
  <c r="CA187" i="226"/>
  <c r="BZ188" i="226"/>
  <c r="CA188" i="226"/>
  <c r="BZ189" i="226"/>
  <c r="CA189" i="226"/>
  <c r="BZ190" i="226"/>
  <c r="CB190" i="226" s="1"/>
  <c r="CC190" i="227" s="1"/>
  <c r="CD190" i="227" s="1"/>
  <c r="AF190" i="234" s="1"/>
  <c r="CA190" i="226"/>
  <c r="BZ191" i="226"/>
  <c r="CA191" i="226"/>
  <c r="BZ192" i="226"/>
  <c r="CA192" i="226"/>
  <c r="BZ193" i="226"/>
  <c r="CA193" i="226"/>
  <c r="BZ194" i="226"/>
  <c r="CA194" i="226"/>
  <c r="BZ195" i="226"/>
  <c r="CA195" i="226"/>
  <c r="BZ196" i="226"/>
  <c r="CB196" i="226" s="1"/>
  <c r="CC196" i="227" s="1"/>
  <c r="CD196" i="227" s="1"/>
  <c r="AF196" i="234" s="1"/>
  <c r="CA196" i="226"/>
  <c r="BZ197" i="226"/>
  <c r="CA197" i="226"/>
  <c r="BZ198" i="226"/>
  <c r="CA198" i="226"/>
  <c r="BZ199" i="226"/>
  <c r="CA199" i="226"/>
  <c r="BZ200" i="226"/>
  <c r="CA200" i="226"/>
  <c r="BZ201" i="226"/>
  <c r="CA201" i="226"/>
  <c r="BZ202" i="226"/>
  <c r="CB202" i="226" s="1"/>
  <c r="CC202" i="227" s="1"/>
  <c r="CD202" i="227" s="1"/>
  <c r="AF202" i="234" s="1"/>
  <c r="CA202" i="226"/>
  <c r="BZ203" i="226"/>
  <c r="CA203" i="226"/>
  <c r="BZ204" i="226"/>
  <c r="CA204" i="226"/>
  <c r="BZ205" i="226"/>
  <c r="CA205" i="226"/>
  <c r="BZ206" i="226"/>
  <c r="CA206" i="226"/>
  <c r="BZ207" i="226"/>
  <c r="CA207" i="226"/>
  <c r="BZ208" i="226"/>
  <c r="CB208" i="226" s="1"/>
  <c r="CC208" i="227" s="1"/>
  <c r="CD208" i="227" s="1"/>
  <c r="AF208" i="234" s="1"/>
  <c r="CA208" i="226"/>
  <c r="BZ209" i="226"/>
  <c r="CA209" i="226"/>
  <c r="BZ210" i="226"/>
  <c r="CA210" i="226"/>
  <c r="BZ211" i="226"/>
  <c r="CA211" i="226"/>
  <c r="BZ212" i="226"/>
  <c r="CA212" i="226"/>
  <c r="BZ213" i="226"/>
  <c r="CA213" i="226"/>
  <c r="BZ214" i="226"/>
  <c r="CB214" i="226" s="1"/>
  <c r="CC214" i="227" s="1"/>
  <c r="CD214" i="227" s="1"/>
  <c r="AF214" i="234" s="1"/>
  <c r="CA214" i="226"/>
  <c r="BZ215" i="226"/>
  <c r="CA215" i="226"/>
  <c r="BZ216" i="226"/>
  <c r="CA216" i="226"/>
  <c r="BZ217" i="226"/>
  <c r="CA217" i="226"/>
  <c r="BZ218" i="226"/>
  <c r="CA218" i="226"/>
  <c r="BZ219" i="226"/>
  <c r="CA219" i="226"/>
  <c r="BZ220" i="226"/>
  <c r="CB220" i="226" s="1"/>
  <c r="CC220" i="227" s="1"/>
  <c r="CD220" i="227" s="1"/>
  <c r="AF220" i="234" s="1"/>
  <c r="CA220" i="226"/>
  <c r="BZ221" i="226"/>
  <c r="CA221" i="226"/>
  <c r="BZ222" i="226"/>
  <c r="CA222" i="226"/>
  <c r="BZ223" i="226"/>
  <c r="CA223" i="226"/>
  <c r="BZ224" i="226"/>
  <c r="CA224" i="226"/>
  <c r="BZ225" i="226"/>
  <c r="CA225" i="226"/>
  <c r="BZ226" i="226"/>
  <c r="CB226" i="226" s="1"/>
  <c r="CC226" i="227" s="1"/>
  <c r="CD226" i="227" s="1"/>
  <c r="AF226" i="234" s="1"/>
  <c r="CA226" i="226"/>
  <c r="BZ227" i="226"/>
  <c r="CA227" i="226"/>
  <c r="BZ228" i="226"/>
  <c r="CA228" i="226"/>
  <c r="BZ229" i="226"/>
  <c r="CA229" i="226"/>
  <c r="BZ230" i="226"/>
  <c r="CA230" i="226"/>
  <c r="BZ231" i="226"/>
  <c r="CA231" i="226"/>
  <c r="BZ232" i="226"/>
  <c r="CB232" i="226" s="1"/>
  <c r="CC232" i="227" s="1"/>
  <c r="CD232" i="227" s="1"/>
  <c r="AF232" i="234" s="1"/>
  <c r="CA232" i="226"/>
  <c r="BZ233" i="226"/>
  <c r="CA233" i="226"/>
  <c r="BZ234" i="226"/>
  <c r="CA234" i="226"/>
  <c r="BZ235" i="226"/>
  <c r="CA235" i="226"/>
  <c r="BZ236" i="226"/>
  <c r="CA236" i="226"/>
  <c r="BZ237" i="226"/>
  <c r="CA237" i="226"/>
  <c r="BZ238" i="226"/>
  <c r="CB238" i="226" s="1"/>
  <c r="CC238" i="227" s="1"/>
  <c r="CD238" i="227" s="1"/>
  <c r="AF238" i="234" s="1"/>
  <c r="CA238" i="226"/>
  <c r="BZ239" i="226"/>
  <c r="CA239" i="226"/>
  <c r="BZ240" i="226"/>
  <c r="CA240" i="226"/>
  <c r="BZ241" i="226"/>
  <c r="CA241" i="226"/>
  <c r="BZ242" i="226"/>
  <c r="CA242" i="226"/>
  <c r="BZ243" i="226"/>
  <c r="CA243" i="226"/>
  <c r="BZ244" i="226"/>
  <c r="CB244" i="226" s="1"/>
  <c r="CC244" i="227" s="1"/>
  <c r="CD244" i="227" s="1"/>
  <c r="AF244" i="234" s="1"/>
  <c r="CA244" i="226"/>
  <c r="BZ245" i="226"/>
  <c r="CA245" i="226"/>
  <c r="BZ246" i="226"/>
  <c r="CA246" i="226"/>
  <c r="BZ247" i="226"/>
  <c r="CA247" i="226"/>
  <c r="BZ248" i="226"/>
  <c r="CA248" i="226"/>
  <c r="BZ249" i="226"/>
  <c r="CA249" i="226"/>
  <c r="BZ250" i="226"/>
  <c r="CB250" i="226" s="1"/>
  <c r="CC250" i="227" s="1"/>
  <c r="CD250" i="227" s="1"/>
  <c r="AF250" i="234" s="1"/>
  <c r="CA250" i="226"/>
  <c r="BZ251" i="226"/>
  <c r="CA251" i="226"/>
  <c r="BZ252" i="226"/>
  <c r="CA252" i="226"/>
  <c r="BZ253" i="226"/>
  <c r="CA253" i="226"/>
  <c r="BZ254" i="226"/>
  <c r="CA254" i="226"/>
  <c r="BZ255" i="226"/>
  <c r="CA255" i="226"/>
  <c r="BZ256" i="226"/>
  <c r="CB256" i="226" s="1"/>
  <c r="CC256" i="227" s="1"/>
  <c r="CD256" i="227" s="1"/>
  <c r="AF256" i="234" s="1"/>
  <c r="CA256" i="226"/>
  <c r="BZ257" i="226"/>
  <c r="CA257" i="226"/>
  <c r="BZ258" i="226"/>
  <c r="CA258" i="226"/>
  <c r="BZ259" i="226"/>
  <c r="CA259" i="226"/>
  <c r="BZ260" i="226"/>
  <c r="CA260" i="226"/>
  <c r="BZ261" i="226"/>
  <c r="CA261" i="226"/>
  <c r="BZ262" i="226"/>
  <c r="CB262" i="226" s="1"/>
  <c r="CC262" i="227" s="1"/>
  <c r="CD262" i="227" s="1"/>
  <c r="AF262" i="234" s="1"/>
  <c r="CA262" i="226"/>
  <c r="BZ263" i="226"/>
  <c r="CA263" i="226"/>
  <c r="BZ264" i="226"/>
  <c r="CA264" i="226"/>
  <c r="BZ265" i="226"/>
  <c r="CA265" i="226"/>
  <c r="BZ266" i="226"/>
  <c r="CA266" i="226"/>
  <c r="BZ267" i="226"/>
  <c r="CA267" i="226"/>
  <c r="BZ268" i="226"/>
  <c r="CB268" i="226" s="1"/>
  <c r="CC268" i="227" s="1"/>
  <c r="CD268" i="227" s="1"/>
  <c r="AF268" i="234" s="1"/>
  <c r="CA268" i="226"/>
  <c r="BZ269" i="226"/>
  <c r="CA269" i="226"/>
  <c r="BZ270" i="226"/>
  <c r="CA270" i="226"/>
  <c r="BZ271" i="226"/>
  <c r="CA271" i="226"/>
  <c r="BZ272" i="226"/>
  <c r="CA272" i="226"/>
  <c r="BZ273" i="226"/>
  <c r="CA273" i="226"/>
  <c r="BZ274" i="226"/>
  <c r="CB274" i="226" s="1"/>
  <c r="CC274" i="227" s="1"/>
  <c r="CD274" i="227" s="1"/>
  <c r="AF274" i="234" s="1"/>
  <c r="CA274" i="226"/>
  <c r="BZ275" i="226"/>
  <c r="CA275" i="226"/>
  <c r="BZ276" i="226"/>
  <c r="CA276" i="226"/>
  <c r="BZ277" i="226"/>
  <c r="CA277" i="226"/>
  <c r="BZ278" i="226"/>
  <c r="CA278" i="226"/>
  <c r="BZ279" i="226"/>
  <c r="CA279" i="226"/>
  <c r="BZ280" i="226"/>
  <c r="CB280" i="226" s="1"/>
  <c r="CC280" i="227" s="1"/>
  <c r="CD280" i="227" s="1"/>
  <c r="AF280" i="234" s="1"/>
  <c r="CA280" i="226"/>
  <c r="BZ281" i="226"/>
  <c r="CA281" i="226"/>
  <c r="BZ282" i="226"/>
  <c r="CA282" i="226"/>
  <c r="BZ283" i="226"/>
  <c r="CA283" i="226"/>
  <c r="BZ284" i="226"/>
  <c r="CA284" i="226"/>
  <c r="BZ285" i="226"/>
  <c r="CA285" i="226"/>
  <c r="BZ286" i="226"/>
  <c r="CB286" i="226" s="1"/>
  <c r="CC286" i="227" s="1"/>
  <c r="CD286" i="227" s="1"/>
  <c r="AF286" i="234" s="1"/>
  <c r="CA286" i="226"/>
  <c r="BZ287" i="226"/>
  <c r="CA287" i="226"/>
  <c r="BZ288" i="226"/>
  <c r="CA288" i="226"/>
  <c r="BZ289" i="226"/>
  <c r="CA289" i="226"/>
  <c r="BZ290" i="226"/>
  <c r="CA290" i="226"/>
  <c r="BZ291" i="226"/>
  <c r="CA291" i="226"/>
  <c r="BZ292" i="226"/>
  <c r="CB292" i="226" s="1"/>
  <c r="CC292" i="227" s="1"/>
  <c r="CD292" i="227" s="1"/>
  <c r="AF292" i="234" s="1"/>
  <c r="CA292" i="226"/>
  <c r="BZ293" i="226"/>
  <c r="CA293" i="226"/>
  <c r="BZ294" i="226"/>
  <c r="CA294" i="226"/>
  <c r="BZ295" i="226"/>
  <c r="CA295" i="226"/>
  <c r="BZ296" i="226"/>
  <c r="CA296" i="226"/>
  <c r="BZ297" i="226"/>
  <c r="CA297" i="226"/>
  <c r="BZ298" i="226"/>
  <c r="CB298" i="226" s="1"/>
  <c r="CC298" i="227" s="1"/>
  <c r="CD298" i="227" s="1"/>
  <c r="AF298" i="234" s="1"/>
  <c r="CA298" i="226"/>
  <c r="BZ299" i="226"/>
  <c r="CA299" i="226"/>
  <c r="BZ300" i="226"/>
  <c r="CA300" i="226"/>
  <c r="BZ301" i="226"/>
  <c r="CA301" i="226"/>
  <c r="BZ302" i="226"/>
  <c r="CA302" i="226"/>
  <c r="BZ303" i="226"/>
  <c r="CA303" i="226"/>
  <c r="BZ304" i="226"/>
  <c r="CB304" i="226" s="1"/>
  <c r="CC304" i="227" s="1"/>
  <c r="CD304" i="227" s="1"/>
  <c r="AF304" i="234" s="1"/>
  <c r="CA304" i="226"/>
  <c r="BZ305" i="226"/>
  <c r="CA305" i="226"/>
  <c r="BZ306" i="226"/>
  <c r="CA306" i="226"/>
  <c r="BZ307" i="226"/>
  <c r="CA307" i="226"/>
  <c r="BZ308" i="226"/>
  <c r="CA308" i="226"/>
  <c r="BZ309" i="226"/>
  <c r="CA309" i="226"/>
  <c r="BZ310" i="226"/>
  <c r="CB310" i="226" s="1"/>
  <c r="CC310" i="227" s="1"/>
  <c r="CD310" i="227" s="1"/>
  <c r="AF310" i="234" s="1"/>
  <c r="CA310" i="226"/>
  <c r="BZ311" i="226"/>
  <c r="CA311" i="226"/>
  <c r="BZ312" i="226"/>
  <c r="CA312" i="226"/>
  <c r="BZ313" i="226"/>
  <c r="CA313" i="226"/>
  <c r="BZ314" i="226"/>
  <c r="CA314" i="226"/>
  <c r="BZ315" i="226"/>
  <c r="CA315" i="226"/>
  <c r="BZ316" i="226"/>
  <c r="CB316" i="226" s="1"/>
  <c r="CC316" i="227" s="1"/>
  <c r="CD316" i="227" s="1"/>
  <c r="AF316" i="234" s="1"/>
  <c r="CA316" i="226"/>
  <c r="BZ317" i="226"/>
  <c r="CA317" i="226"/>
  <c r="BZ318" i="226"/>
  <c r="CA318" i="226"/>
  <c r="BZ319" i="226"/>
  <c r="CA319" i="226"/>
  <c r="BZ320" i="226"/>
  <c r="CA320" i="226"/>
  <c r="BZ321" i="226"/>
  <c r="CA321" i="226"/>
  <c r="BZ322" i="226"/>
  <c r="CB322" i="226" s="1"/>
  <c r="CC322" i="227" s="1"/>
  <c r="CD322" i="227" s="1"/>
  <c r="AF322" i="234" s="1"/>
  <c r="CA322" i="226"/>
  <c r="BZ323" i="226"/>
  <c r="CA323" i="226"/>
  <c r="BZ324" i="226"/>
  <c r="CA324" i="226"/>
  <c r="BZ325" i="226"/>
  <c r="CA325" i="226"/>
  <c r="BZ326" i="226"/>
  <c r="CA326" i="226"/>
  <c r="BZ327" i="226"/>
  <c r="CA327" i="226"/>
  <c r="BZ328" i="226"/>
  <c r="CB328" i="226" s="1"/>
  <c r="CC328" i="227" s="1"/>
  <c r="CD328" i="227" s="1"/>
  <c r="AF328" i="234" s="1"/>
  <c r="CA328" i="226"/>
  <c r="BZ329" i="226"/>
  <c r="CA329" i="226"/>
  <c r="BZ330" i="226"/>
  <c r="CA330" i="226"/>
  <c r="BZ331" i="226"/>
  <c r="CA331" i="226"/>
  <c r="BZ332" i="226"/>
  <c r="CA332" i="226"/>
  <c r="BZ333" i="226"/>
  <c r="CA333" i="226"/>
  <c r="BZ334" i="226"/>
  <c r="CB334" i="226" s="1"/>
  <c r="CC334" i="227" s="1"/>
  <c r="CD334" i="227" s="1"/>
  <c r="AF334" i="234" s="1"/>
  <c r="CA334" i="226"/>
  <c r="BZ335" i="226"/>
  <c r="CA335" i="226"/>
  <c r="BZ336" i="226"/>
  <c r="CA336" i="226"/>
  <c r="BZ337" i="226"/>
  <c r="CA337" i="226"/>
  <c r="BZ338" i="226"/>
  <c r="CA338" i="226"/>
  <c r="BZ339" i="226"/>
  <c r="CA339" i="226"/>
  <c r="BZ340" i="226"/>
  <c r="CB340" i="226" s="1"/>
  <c r="CC340" i="227" s="1"/>
  <c r="CD340" i="227" s="1"/>
  <c r="AF340" i="234" s="1"/>
  <c r="CA340" i="226"/>
  <c r="BZ341" i="226"/>
  <c r="CA341" i="226"/>
  <c r="BZ342" i="226"/>
  <c r="CA342" i="226"/>
  <c r="BZ343" i="226"/>
  <c r="CA343" i="226"/>
  <c r="BZ344" i="226"/>
  <c r="CA344" i="226"/>
  <c r="BZ345" i="226"/>
  <c r="CA345" i="226"/>
  <c r="BZ346" i="226"/>
  <c r="CB346" i="226" s="1"/>
  <c r="CC346" i="227" s="1"/>
  <c r="CD346" i="227" s="1"/>
  <c r="AF346" i="234" s="1"/>
  <c r="CA346" i="226"/>
  <c r="BZ347" i="226"/>
  <c r="CA347" i="226"/>
  <c r="BZ348" i="226"/>
  <c r="CA348" i="226"/>
  <c r="BZ349" i="226"/>
  <c r="CA349" i="226"/>
  <c r="BZ350" i="226"/>
  <c r="CA350" i="226"/>
  <c r="BZ351" i="226"/>
  <c r="CA351" i="226"/>
  <c r="BZ352" i="226"/>
  <c r="CB352" i="226" s="1"/>
  <c r="CC352" i="227" s="1"/>
  <c r="CD352" i="227" s="1"/>
  <c r="AF352" i="234" s="1"/>
  <c r="CA352" i="226"/>
  <c r="BZ353" i="226"/>
  <c r="CA353" i="226"/>
  <c r="BZ354" i="226"/>
  <c r="CA354" i="226"/>
  <c r="BZ355" i="226"/>
  <c r="CA355" i="226"/>
  <c r="BZ356" i="226"/>
  <c r="CA356" i="226"/>
  <c r="BZ357" i="226"/>
  <c r="CA357" i="226"/>
  <c r="BZ358" i="226"/>
  <c r="CB358" i="226" s="1"/>
  <c r="CC358" i="227" s="1"/>
  <c r="CD358" i="227" s="1"/>
  <c r="AF358" i="234" s="1"/>
  <c r="CA358" i="226"/>
  <c r="BZ359" i="226"/>
  <c r="CA359" i="226"/>
  <c r="BZ360" i="226"/>
  <c r="CA360" i="226"/>
  <c r="BZ361" i="226"/>
  <c r="CA361" i="226"/>
  <c r="BZ362" i="226"/>
  <c r="CA362" i="226"/>
  <c r="BZ363" i="226"/>
  <c r="CA363" i="226"/>
  <c r="BZ364" i="226"/>
  <c r="CB364" i="226" s="1"/>
  <c r="CC364" i="227" s="1"/>
  <c r="CD364" i="227" s="1"/>
  <c r="AF364" i="234" s="1"/>
  <c r="CA364" i="226"/>
  <c r="BZ365" i="226"/>
  <c r="CA365" i="226"/>
  <c r="BZ366" i="226"/>
  <c r="CA366" i="226"/>
  <c r="BZ367" i="226"/>
  <c r="CA367" i="226"/>
  <c r="BZ368" i="226"/>
  <c r="CA368" i="226"/>
  <c r="BZ369" i="226"/>
  <c r="CA369" i="226"/>
  <c r="BZ370" i="226"/>
  <c r="CB370" i="226" s="1"/>
  <c r="CC370" i="227" s="1"/>
  <c r="CD370" i="227" s="1"/>
  <c r="AF370" i="234" s="1"/>
  <c r="CA370" i="226"/>
  <c r="BZ371" i="226"/>
  <c r="CA371" i="226"/>
  <c r="BZ372" i="226"/>
  <c r="CA372" i="226"/>
  <c r="BZ373" i="226"/>
  <c r="CA373" i="226"/>
  <c r="BZ374" i="226"/>
  <c r="CA374" i="226"/>
  <c r="BZ375" i="226"/>
  <c r="CA375" i="226"/>
  <c r="BZ376" i="226"/>
  <c r="CB376" i="226" s="1"/>
  <c r="CC376" i="227" s="1"/>
  <c r="CD376" i="227" s="1"/>
  <c r="AF376" i="234" s="1"/>
  <c r="CA376" i="226"/>
  <c r="BZ377" i="226"/>
  <c r="CA377" i="226"/>
  <c r="BZ378" i="226"/>
  <c r="CA378" i="226"/>
  <c r="BZ379" i="226"/>
  <c r="CA379" i="226"/>
  <c r="BZ380" i="226"/>
  <c r="CA380" i="226"/>
  <c r="BZ381" i="226"/>
  <c r="CA381" i="226"/>
  <c r="BZ382" i="226"/>
  <c r="CB382" i="226" s="1"/>
  <c r="CC382" i="227" s="1"/>
  <c r="CD382" i="227" s="1"/>
  <c r="AF382" i="234" s="1"/>
  <c r="CA382" i="226"/>
  <c r="BZ383" i="226"/>
  <c r="CA383" i="226"/>
  <c r="BZ384" i="226"/>
  <c r="CA384" i="226"/>
  <c r="BZ385" i="226"/>
  <c r="CA385" i="226"/>
  <c r="BZ386" i="226"/>
  <c r="CA386" i="226"/>
  <c r="BZ387" i="226"/>
  <c r="CA387" i="226"/>
  <c r="CA10" i="226"/>
  <c r="BZ10" i="226"/>
  <c r="CC8" i="226"/>
  <c r="CE8" i="227" s="1"/>
  <c r="BZ8" i="226"/>
  <c r="CE387" i="226"/>
  <c r="CF387" i="227" s="1"/>
  <c r="CG387" i="227" s="1"/>
  <c r="AG387" i="234" s="1"/>
  <c r="CE386" i="226"/>
  <c r="CF386" i="227" s="1"/>
  <c r="CG386" i="227" s="1"/>
  <c r="AG386" i="234" s="1"/>
  <c r="CE384" i="226"/>
  <c r="CF384" i="227" s="1"/>
  <c r="CG384" i="227" s="1"/>
  <c r="AG384" i="234" s="1"/>
  <c r="CE383" i="226"/>
  <c r="CF383" i="227" s="1"/>
  <c r="CG383" i="227" s="1"/>
  <c r="AG383" i="234" s="1"/>
  <c r="CE382" i="226"/>
  <c r="CF382" i="227" s="1"/>
  <c r="CG382" i="227" s="1"/>
  <c r="AG382" i="234" s="1"/>
  <c r="CE379" i="226"/>
  <c r="CF379" i="227" s="1"/>
  <c r="CG379" i="227" s="1"/>
  <c r="AG379" i="234" s="1"/>
  <c r="CE378" i="226"/>
  <c r="CF378" i="227" s="1"/>
  <c r="CG378" i="227" s="1"/>
  <c r="AG378" i="234" s="1"/>
  <c r="CE377" i="226"/>
  <c r="CF377" i="227" s="1"/>
  <c r="CG377" i="227" s="1"/>
  <c r="AG377" i="234" s="1"/>
  <c r="CE375" i="226"/>
  <c r="CF375" i="227" s="1"/>
  <c r="CG375" i="227" s="1"/>
  <c r="AG375" i="234" s="1"/>
  <c r="CE372" i="226"/>
  <c r="CF372" i="227" s="1"/>
  <c r="CG372" i="227" s="1"/>
  <c r="AG372" i="234" s="1"/>
  <c r="CE371" i="226"/>
  <c r="CF371" i="227" s="1"/>
  <c r="CG371" i="227" s="1"/>
  <c r="AG371" i="234" s="1"/>
  <c r="CE370" i="226"/>
  <c r="CF370" i="227" s="1"/>
  <c r="CG370" i="227" s="1"/>
  <c r="AG370" i="234" s="1"/>
  <c r="CE367" i="226"/>
  <c r="CF367" i="227" s="1"/>
  <c r="CG367" i="227" s="1"/>
  <c r="AG367" i="234" s="1"/>
  <c r="CE366" i="226"/>
  <c r="CF366" i="227" s="1"/>
  <c r="CG366" i="227" s="1"/>
  <c r="AG366" i="234" s="1"/>
  <c r="CE365" i="226"/>
  <c r="CF365" i="227" s="1"/>
  <c r="CG365" i="227" s="1"/>
  <c r="AG365" i="234" s="1"/>
  <c r="CE363" i="226"/>
  <c r="CF363" i="227" s="1"/>
  <c r="CG363" i="227" s="1"/>
  <c r="AG363" i="234" s="1"/>
  <c r="CE362" i="226"/>
  <c r="CF362" i="227" s="1"/>
  <c r="CG362" i="227" s="1"/>
  <c r="AG362" i="234" s="1"/>
  <c r="CE360" i="226"/>
  <c r="CF360" i="227" s="1"/>
  <c r="CG360" i="227" s="1"/>
  <c r="AG360" i="234" s="1"/>
  <c r="CE359" i="226"/>
  <c r="CF359" i="227" s="1"/>
  <c r="CG359" i="227" s="1"/>
  <c r="AG359" i="234" s="1"/>
  <c r="CE358" i="226"/>
  <c r="CF358" i="227" s="1"/>
  <c r="CG358" i="227" s="1"/>
  <c r="AG358" i="234" s="1"/>
  <c r="CE355" i="226"/>
  <c r="CF355" i="227" s="1"/>
  <c r="CG355" i="227" s="1"/>
  <c r="AG355" i="234" s="1"/>
  <c r="CE354" i="226"/>
  <c r="CF354" i="227" s="1"/>
  <c r="CG354" i="227" s="1"/>
  <c r="AG354" i="234" s="1"/>
  <c r="CE353" i="226"/>
  <c r="CF353" i="227" s="1"/>
  <c r="CG353" i="227" s="1"/>
  <c r="AG353" i="234" s="1"/>
  <c r="CE351" i="226"/>
  <c r="CF351" i="227" s="1"/>
  <c r="CG351" i="227" s="1"/>
  <c r="AG351" i="234" s="1"/>
  <c r="CE348" i="226"/>
  <c r="CF348" i="227" s="1"/>
  <c r="CG348" i="227" s="1"/>
  <c r="AG348" i="234" s="1"/>
  <c r="CE347" i="226"/>
  <c r="CF347" i="227" s="1"/>
  <c r="CG347" i="227" s="1"/>
  <c r="AG347" i="234" s="1"/>
  <c r="CE346" i="226"/>
  <c r="CF346" i="227" s="1"/>
  <c r="CG346" i="227" s="1"/>
  <c r="AG346" i="234" s="1"/>
  <c r="CE343" i="226"/>
  <c r="CF343" i="227" s="1"/>
  <c r="CG343" i="227" s="1"/>
  <c r="AG343" i="234" s="1"/>
  <c r="CE342" i="226"/>
  <c r="CF342" i="227" s="1"/>
  <c r="CG342" i="227" s="1"/>
  <c r="AG342" i="234" s="1"/>
  <c r="CE341" i="226"/>
  <c r="CF341" i="227" s="1"/>
  <c r="CG341" i="227" s="1"/>
  <c r="AG341" i="234" s="1"/>
  <c r="CE339" i="226"/>
  <c r="CF339" i="227" s="1"/>
  <c r="CG339" i="227" s="1"/>
  <c r="AG339" i="234" s="1"/>
  <c r="CE336" i="226"/>
  <c r="CF336" i="227" s="1"/>
  <c r="CG336" i="227" s="1"/>
  <c r="AG336" i="234" s="1"/>
  <c r="CE335" i="226"/>
  <c r="CF335" i="227" s="1"/>
  <c r="CG335" i="227" s="1"/>
  <c r="AG335" i="234" s="1"/>
  <c r="CE334" i="226"/>
  <c r="CF334" i="227" s="1"/>
  <c r="CG334" i="227" s="1"/>
  <c r="AG334" i="234" s="1"/>
  <c r="CE331" i="226"/>
  <c r="CF331" i="227" s="1"/>
  <c r="CG331" i="227" s="1"/>
  <c r="AG331" i="234" s="1"/>
  <c r="CE330" i="226"/>
  <c r="CF330" i="227" s="1"/>
  <c r="CG330" i="227" s="1"/>
  <c r="AG330" i="234" s="1"/>
  <c r="CE329" i="226"/>
  <c r="CF329" i="227" s="1"/>
  <c r="CG329" i="227" s="1"/>
  <c r="AG329" i="234" s="1"/>
  <c r="CE327" i="226"/>
  <c r="CF327" i="227" s="1"/>
  <c r="CG327" i="227" s="1"/>
  <c r="AG327" i="234" s="1"/>
  <c r="CE324" i="226"/>
  <c r="CF324" i="227" s="1"/>
  <c r="CG324" i="227" s="1"/>
  <c r="AG324" i="234" s="1"/>
  <c r="CE323" i="226"/>
  <c r="CF323" i="227" s="1"/>
  <c r="CG323" i="227" s="1"/>
  <c r="AG323" i="234" s="1"/>
  <c r="CE322" i="226"/>
  <c r="CF322" i="227" s="1"/>
  <c r="CG322" i="227" s="1"/>
  <c r="AG322" i="234" s="1"/>
  <c r="CE319" i="226"/>
  <c r="CF319" i="227" s="1"/>
  <c r="CG319" i="227" s="1"/>
  <c r="AG319" i="234" s="1"/>
  <c r="CE318" i="226"/>
  <c r="CF318" i="227" s="1"/>
  <c r="CG318" i="227" s="1"/>
  <c r="AG318" i="234" s="1"/>
  <c r="CE317" i="226"/>
  <c r="CF317" i="227" s="1"/>
  <c r="CG317" i="227" s="1"/>
  <c r="AG317" i="234" s="1"/>
  <c r="CE315" i="226"/>
  <c r="CF315" i="227" s="1"/>
  <c r="CG315" i="227" s="1"/>
  <c r="AG315" i="234" s="1"/>
  <c r="CE312" i="226"/>
  <c r="CF312" i="227" s="1"/>
  <c r="CG312" i="227" s="1"/>
  <c r="AG312" i="234" s="1"/>
  <c r="CE311" i="226"/>
  <c r="CF311" i="227" s="1"/>
  <c r="CG311" i="227" s="1"/>
  <c r="AG311" i="234" s="1"/>
  <c r="CE310" i="226"/>
  <c r="CF310" i="227" s="1"/>
  <c r="CG310" i="227" s="1"/>
  <c r="AG310" i="234" s="1"/>
  <c r="CE307" i="226"/>
  <c r="CF307" i="227" s="1"/>
  <c r="CG307" i="227" s="1"/>
  <c r="AG307" i="234" s="1"/>
  <c r="CE306" i="226"/>
  <c r="CF306" i="227" s="1"/>
  <c r="CG306" i="227" s="1"/>
  <c r="AG306" i="234" s="1"/>
  <c r="CE305" i="226"/>
  <c r="CF305" i="227" s="1"/>
  <c r="CG305" i="227" s="1"/>
  <c r="AG305" i="234" s="1"/>
  <c r="CE303" i="226"/>
  <c r="CF303" i="227" s="1"/>
  <c r="CG303" i="227" s="1"/>
  <c r="AG303" i="234" s="1"/>
  <c r="CE300" i="226"/>
  <c r="CF300" i="227" s="1"/>
  <c r="CG300" i="227" s="1"/>
  <c r="AG300" i="234" s="1"/>
  <c r="CE299" i="226"/>
  <c r="CF299" i="227" s="1"/>
  <c r="CG299" i="227" s="1"/>
  <c r="AG299" i="234" s="1"/>
  <c r="CE298" i="226"/>
  <c r="CF298" i="227" s="1"/>
  <c r="CG298" i="227" s="1"/>
  <c r="AG298" i="234" s="1"/>
  <c r="CE296" i="226"/>
  <c r="CF296" i="227" s="1"/>
  <c r="CG296" i="227" s="1"/>
  <c r="AG296" i="234" s="1"/>
  <c r="CE295" i="226"/>
  <c r="CF295" i="227" s="1"/>
  <c r="CG295" i="227" s="1"/>
  <c r="AG295" i="234" s="1"/>
  <c r="CE294" i="226"/>
  <c r="CF294" i="227" s="1"/>
  <c r="CG294" i="227" s="1"/>
  <c r="AG294" i="234" s="1"/>
  <c r="CE293" i="226"/>
  <c r="CF293" i="227" s="1"/>
  <c r="CG293" i="227" s="1"/>
  <c r="AG293" i="234" s="1"/>
  <c r="CE291" i="226"/>
  <c r="CF291" i="227" s="1"/>
  <c r="CG291" i="227" s="1"/>
  <c r="AG291" i="234" s="1"/>
  <c r="CE288" i="226"/>
  <c r="CF288" i="227" s="1"/>
  <c r="CG288" i="227" s="1"/>
  <c r="AG288" i="234" s="1"/>
  <c r="CE287" i="226"/>
  <c r="CF287" i="227" s="1"/>
  <c r="CG287" i="227" s="1"/>
  <c r="AG287" i="234" s="1"/>
  <c r="CE286" i="226"/>
  <c r="CF286" i="227" s="1"/>
  <c r="CG286" i="227" s="1"/>
  <c r="AG286" i="234" s="1"/>
  <c r="CE283" i="226"/>
  <c r="CF283" i="227" s="1"/>
  <c r="CG283" i="227" s="1"/>
  <c r="AG283" i="234" s="1"/>
  <c r="CE282" i="226"/>
  <c r="CF282" i="227" s="1"/>
  <c r="CG282" i="227" s="1"/>
  <c r="AG282" i="234" s="1"/>
  <c r="CE281" i="226"/>
  <c r="CF281" i="227" s="1"/>
  <c r="CG281" i="227" s="1"/>
  <c r="AG281" i="234" s="1"/>
  <c r="CE279" i="226"/>
  <c r="CF279" i="227" s="1"/>
  <c r="CG279" i="227" s="1"/>
  <c r="AG279" i="234" s="1"/>
  <c r="CE276" i="226"/>
  <c r="CF276" i="227" s="1"/>
  <c r="CG276" i="227" s="1"/>
  <c r="AG276" i="234" s="1"/>
  <c r="CE275" i="226"/>
  <c r="CF275" i="227" s="1"/>
  <c r="CG275" i="227" s="1"/>
  <c r="AG275" i="234" s="1"/>
  <c r="CE274" i="226"/>
  <c r="CF274" i="227" s="1"/>
  <c r="CG274" i="227" s="1"/>
  <c r="AG274" i="234" s="1"/>
  <c r="CE271" i="226"/>
  <c r="CF271" i="227" s="1"/>
  <c r="CG271" i="227" s="1"/>
  <c r="AG271" i="234" s="1"/>
  <c r="CE270" i="226"/>
  <c r="CF270" i="227" s="1"/>
  <c r="CG270" i="227" s="1"/>
  <c r="AG270" i="234" s="1"/>
  <c r="CE269" i="226"/>
  <c r="CF269" i="227" s="1"/>
  <c r="CG269" i="227" s="1"/>
  <c r="AG269" i="234" s="1"/>
  <c r="CE267" i="226"/>
  <c r="CF267" i="227" s="1"/>
  <c r="CG267" i="227" s="1"/>
  <c r="AG267" i="234" s="1"/>
  <c r="CE266" i="226"/>
  <c r="CF266" i="227" s="1"/>
  <c r="CG266" i="227" s="1"/>
  <c r="AG266" i="234" s="1"/>
  <c r="CE264" i="226"/>
  <c r="CF264" i="227" s="1"/>
  <c r="CG264" i="227" s="1"/>
  <c r="AG264" i="234" s="1"/>
  <c r="CE263" i="226"/>
  <c r="CF263" i="227" s="1"/>
  <c r="CG263" i="227" s="1"/>
  <c r="AG263" i="234" s="1"/>
  <c r="CE262" i="226"/>
  <c r="CF262" i="227" s="1"/>
  <c r="CG262" i="227" s="1"/>
  <c r="AG262" i="234" s="1"/>
  <c r="CE259" i="226"/>
  <c r="CF259" i="227" s="1"/>
  <c r="CG259" i="227" s="1"/>
  <c r="AG259" i="234" s="1"/>
  <c r="CE258" i="226"/>
  <c r="CF258" i="227" s="1"/>
  <c r="CG258" i="227" s="1"/>
  <c r="AG258" i="234" s="1"/>
  <c r="CE257" i="226"/>
  <c r="CF257" i="227" s="1"/>
  <c r="CG257" i="227" s="1"/>
  <c r="AG257" i="234" s="1"/>
  <c r="CE255" i="226"/>
  <c r="CF255" i="227" s="1"/>
  <c r="CG255" i="227" s="1"/>
  <c r="AG255" i="234" s="1"/>
  <c r="CE252" i="226"/>
  <c r="CF252" i="227" s="1"/>
  <c r="CG252" i="227" s="1"/>
  <c r="AG252" i="234" s="1"/>
  <c r="CE251" i="226"/>
  <c r="CF251" i="227" s="1"/>
  <c r="CG251" i="227" s="1"/>
  <c r="AG251" i="234" s="1"/>
  <c r="CE250" i="226"/>
  <c r="CF250" i="227" s="1"/>
  <c r="CG250" i="227" s="1"/>
  <c r="AG250" i="234" s="1"/>
  <c r="CE247" i="226"/>
  <c r="CF247" i="227" s="1"/>
  <c r="CG247" i="227" s="1"/>
  <c r="AG247" i="234" s="1"/>
  <c r="CE246" i="226"/>
  <c r="CF246" i="227" s="1"/>
  <c r="CG246" i="227" s="1"/>
  <c r="AG246" i="234" s="1"/>
  <c r="CE245" i="226"/>
  <c r="CF245" i="227" s="1"/>
  <c r="CG245" i="227" s="1"/>
  <c r="AG245" i="234" s="1"/>
  <c r="CE243" i="226"/>
  <c r="CF243" i="227" s="1"/>
  <c r="CG243" i="227" s="1"/>
  <c r="AG243" i="234" s="1"/>
  <c r="CE240" i="226"/>
  <c r="CF240" i="227" s="1"/>
  <c r="CG240" i="227" s="1"/>
  <c r="AG240" i="234" s="1"/>
  <c r="CE239" i="226"/>
  <c r="CF239" i="227" s="1"/>
  <c r="CG239" i="227" s="1"/>
  <c r="AG239" i="234" s="1"/>
  <c r="CE238" i="226"/>
  <c r="CF238" i="227" s="1"/>
  <c r="CG238" i="227" s="1"/>
  <c r="AG238" i="234" s="1"/>
  <c r="CE235" i="226"/>
  <c r="CF235" i="227" s="1"/>
  <c r="CG235" i="227" s="1"/>
  <c r="AG235" i="234" s="1"/>
  <c r="CE234" i="226"/>
  <c r="CF234" i="227" s="1"/>
  <c r="CG234" i="227" s="1"/>
  <c r="AG234" i="234" s="1"/>
  <c r="CE233" i="226"/>
  <c r="CF233" i="227" s="1"/>
  <c r="CG233" i="227" s="1"/>
  <c r="AG233" i="234" s="1"/>
  <c r="CE231" i="226"/>
  <c r="CF231" i="227" s="1"/>
  <c r="CG231" i="227" s="1"/>
  <c r="AG231" i="234" s="1"/>
  <c r="CE228" i="226"/>
  <c r="CF228" i="227" s="1"/>
  <c r="CG228" i="227" s="1"/>
  <c r="AG228" i="234" s="1"/>
  <c r="CE227" i="226"/>
  <c r="CF227" i="227" s="1"/>
  <c r="CG227" i="227" s="1"/>
  <c r="AG227" i="234" s="1"/>
  <c r="CE226" i="226"/>
  <c r="CF226" i="227" s="1"/>
  <c r="CG226" i="227" s="1"/>
  <c r="AG226" i="234" s="1"/>
  <c r="CE223" i="226"/>
  <c r="CF223" i="227" s="1"/>
  <c r="CG223" i="227" s="1"/>
  <c r="AG223" i="234" s="1"/>
  <c r="CE222" i="226"/>
  <c r="CF222" i="227" s="1"/>
  <c r="CG222" i="227" s="1"/>
  <c r="AG222" i="234" s="1"/>
  <c r="CE221" i="226"/>
  <c r="CF221" i="227" s="1"/>
  <c r="CG221" i="227" s="1"/>
  <c r="AG221" i="234" s="1"/>
  <c r="CE219" i="226"/>
  <c r="CF219" i="227" s="1"/>
  <c r="CG219" i="227" s="1"/>
  <c r="AG219" i="234" s="1"/>
  <c r="CE218" i="226"/>
  <c r="CF218" i="227" s="1"/>
  <c r="CG218" i="227" s="1"/>
  <c r="AG218" i="234" s="1"/>
  <c r="CE216" i="226"/>
  <c r="CF216" i="227" s="1"/>
  <c r="CG216" i="227" s="1"/>
  <c r="AG216" i="234" s="1"/>
  <c r="CE215" i="226"/>
  <c r="CF215" i="227" s="1"/>
  <c r="CG215" i="227" s="1"/>
  <c r="AG215" i="234" s="1"/>
  <c r="CE214" i="226"/>
  <c r="CF214" i="227" s="1"/>
  <c r="CG214" i="227" s="1"/>
  <c r="AG214" i="234" s="1"/>
  <c r="CE211" i="226"/>
  <c r="CF211" i="227" s="1"/>
  <c r="CG211" i="227" s="1"/>
  <c r="AG211" i="234" s="1"/>
  <c r="CE210" i="226"/>
  <c r="CF210" i="227" s="1"/>
  <c r="CG210" i="227" s="1"/>
  <c r="AG210" i="234" s="1"/>
  <c r="CE209" i="226"/>
  <c r="CF209" i="227" s="1"/>
  <c r="CG209" i="227" s="1"/>
  <c r="AG209" i="234" s="1"/>
  <c r="CE207" i="226"/>
  <c r="CF207" i="227" s="1"/>
  <c r="CG207" i="227" s="1"/>
  <c r="AG207" i="234" s="1"/>
  <c r="CE204" i="226"/>
  <c r="CF204" i="227" s="1"/>
  <c r="CG204" i="227" s="1"/>
  <c r="AG204" i="234" s="1"/>
  <c r="CE203" i="226"/>
  <c r="CF203" i="227" s="1"/>
  <c r="CG203" i="227" s="1"/>
  <c r="AG203" i="234" s="1"/>
  <c r="CE202" i="226"/>
  <c r="CF202" i="227" s="1"/>
  <c r="CG202" i="227" s="1"/>
  <c r="AG202" i="234" s="1"/>
  <c r="CE199" i="226"/>
  <c r="CF199" i="227" s="1"/>
  <c r="CG199" i="227" s="1"/>
  <c r="AG199" i="234" s="1"/>
  <c r="CE198" i="226"/>
  <c r="CF198" i="227" s="1"/>
  <c r="CG198" i="227" s="1"/>
  <c r="AG198" i="234" s="1"/>
  <c r="CE197" i="226"/>
  <c r="CF197" i="227" s="1"/>
  <c r="CG197" i="227" s="1"/>
  <c r="AG197" i="234" s="1"/>
  <c r="CE195" i="226"/>
  <c r="CF195" i="227" s="1"/>
  <c r="CG195" i="227" s="1"/>
  <c r="AG195" i="234" s="1"/>
  <c r="CE194" i="226"/>
  <c r="CF194" i="227" s="1"/>
  <c r="CG194" i="227" s="1"/>
  <c r="AG194" i="234" s="1"/>
  <c r="CE192" i="226"/>
  <c r="CF192" i="227" s="1"/>
  <c r="CG192" i="227" s="1"/>
  <c r="AG192" i="234" s="1"/>
  <c r="CE191" i="226"/>
  <c r="CF191" i="227" s="1"/>
  <c r="CG191" i="227" s="1"/>
  <c r="AG191" i="234" s="1"/>
  <c r="CE190" i="226"/>
  <c r="CF190" i="227" s="1"/>
  <c r="CG190" i="227" s="1"/>
  <c r="AG190" i="234" s="1"/>
  <c r="CE187" i="226"/>
  <c r="CF187" i="227" s="1"/>
  <c r="CG187" i="227" s="1"/>
  <c r="AG187" i="234" s="1"/>
  <c r="CE186" i="226"/>
  <c r="CF186" i="227" s="1"/>
  <c r="CG186" i="227" s="1"/>
  <c r="AG186" i="234" s="1"/>
  <c r="CE185" i="226"/>
  <c r="CF185" i="227" s="1"/>
  <c r="CG185" i="227" s="1"/>
  <c r="AG185" i="234" s="1"/>
  <c r="CE183" i="226"/>
  <c r="CF183" i="227" s="1"/>
  <c r="CG183" i="227" s="1"/>
  <c r="AG183" i="234" s="1"/>
  <c r="CE181" i="226"/>
  <c r="CF181" i="227" s="1"/>
  <c r="CG181" i="227" s="1"/>
  <c r="AG181" i="234" s="1"/>
  <c r="CE180" i="226"/>
  <c r="CF180" i="227" s="1"/>
  <c r="CE179" i="226"/>
  <c r="CF179" i="227" s="1"/>
  <c r="CG179" i="227" s="1"/>
  <c r="AG179" i="234" s="1"/>
  <c r="CE178" i="226"/>
  <c r="CF178" i="227" s="1"/>
  <c r="CG178" i="227" s="1"/>
  <c r="AG178" i="234" s="1"/>
  <c r="CE176" i="226"/>
  <c r="CF176" i="227" s="1"/>
  <c r="CG176" i="227" s="1"/>
  <c r="AG176" i="234" s="1"/>
  <c r="CE175" i="226"/>
  <c r="CF175" i="227" s="1"/>
  <c r="CG175" i="227" s="1"/>
  <c r="AG175" i="234" s="1"/>
  <c r="CE174" i="226"/>
  <c r="CF174" i="227" s="1"/>
  <c r="CG174" i="227" s="1"/>
  <c r="AG174" i="234" s="1"/>
  <c r="CE173" i="226"/>
  <c r="CF173" i="227" s="1"/>
  <c r="CG173" i="227" s="1"/>
  <c r="AG173" i="234" s="1"/>
  <c r="CE171" i="226"/>
  <c r="CF171" i="227" s="1"/>
  <c r="CG171" i="227" s="1"/>
  <c r="AG171" i="234" s="1"/>
  <c r="CE169" i="226"/>
  <c r="CF169" i="227" s="1"/>
  <c r="CG169" i="227" s="1"/>
  <c r="AG169" i="234" s="1"/>
  <c r="CE168" i="226"/>
  <c r="CF168" i="227" s="1"/>
  <c r="CG168" i="227" s="1"/>
  <c r="AG168" i="234" s="1"/>
  <c r="CE167" i="226"/>
  <c r="CF167" i="227" s="1"/>
  <c r="CG167" i="227" s="1"/>
  <c r="AG167" i="234" s="1"/>
  <c r="CE166" i="226"/>
  <c r="CF166" i="227" s="1"/>
  <c r="CG166" i="227" s="1"/>
  <c r="AG166" i="234" s="1"/>
  <c r="CE163" i="226"/>
  <c r="CF163" i="227" s="1"/>
  <c r="CG163" i="227" s="1"/>
  <c r="AG163" i="234" s="1"/>
  <c r="CE162" i="226"/>
  <c r="CF162" i="227" s="1"/>
  <c r="CG162" i="227" s="1"/>
  <c r="AG162" i="234" s="1"/>
  <c r="CE161" i="226"/>
  <c r="CF161" i="227" s="1"/>
  <c r="CG161" i="227" s="1"/>
  <c r="AG161" i="234" s="1"/>
  <c r="CE159" i="226"/>
  <c r="CF159" i="227" s="1"/>
  <c r="CG159" i="227" s="1"/>
  <c r="AG159" i="234" s="1"/>
  <c r="CE157" i="226"/>
  <c r="CF157" i="227" s="1"/>
  <c r="CG157" i="227" s="1"/>
  <c r="AG157" i="234" s="1"/>
  <c r="CE156" i="226"/>
  <c r="CF156" i="227" s="1"/>
  <c r="CG156" i="227" s="1"/>
  <c r="AG156" i="234" s="1"/>
  <c r="CE155" i="226"/>
  <c r="CF155" i="227" s="1"/>
  <c r="CG155" i="227" s="1"/>
  <c r="AG155" i="234" s="1"/>
  <c r="CE154" i="226"/>
  <c r="CF154" i="227" s="1"/>
  <c r="CG154" i="227" s="1"/>
  <c r="AG154" i="234" s="1"/>
  <c r="CE151" i="226"/>
  <c r="CF151" i="227" s="1"/>
  <c r="CG151" i="227" s="1"/>
  <c r="AG151" i="234" s="1"/>
  <c r="CE150" i="226"/>
  <c r="CF150" i="227" s="1"/>
  <c r="CG150" i="227" s="1"/>
  <c r="AG150" i="234" s="1"/>
  <c r="CE149" i="226"/>
  <c r="CF149" i="227" s="1"/>
  <c r="CG149" i="227" s="1"/>
  <c r="AG149" i="234" s="1"/>
  <c r="CE147" i="226"/>
  <c r="CF147" i="227" s="1"/>
  <c r="CG147" i="227" s="1"/>
  <c r="AG147" i="234" s="1"/>
  <c r="CE146" i="226"/>
  <c r="CF146" i="227" s="1"/>
  <c r="CG146" i="227" s="1"/>
  <c r="AG146" i="234" s="1"/>
  <c r="CE145" i="226"/>
  <c r="CF145" i="227" s="1"/>
  <c r="CG145" i="227" s="1"/>
  <c r="AG145" i="234" s="1"/>
  <c r="CE144" i="226"/>
  <c r="CF144" i="227" s="1"/>
  <c r="CG144" i="227" s="1"/>
  <c r="AG144" i="234" s="1"/>
  <c r="CE143" i="226"/>
  <c r="CF143" i="227" s="1"/>
  <c r="CG143" i="227" s="1"/>
  <c r="AG143" i="234" s="1"/>
  <c r="CE142" i="226"/>
  <c r="CF142" i="227" s="1"/>
  <c r="CG142" i="227" s="1"/>
  <c r="AG142" i="234" s="1"/>
  <c r="CE139" i="226"/>
  <c r="CF139" i="227" s="1"/>
  <c r="CG139" i="227" s="1"/>
  <c r="AG139" i="234" s="1"/>
  <c r="CE138" i="226"/>
  <c r="CF138" i="227" s="1"/>
  <c r="CG138" i="227" s="1"/>
  <c r="AG138" i="234" s="1"/>
  <c r="CE137" i="226"/>
  <c r="CF137" i="227" s="1"/>
  <c r="CG137" i="227" s="1"/>
  <c r="AG137" i="234" s="1"/>
  <c r="CE135" i="226"/>
  <c r="CF135" i="227" s="1"/>
  <c r="CG135" i="227" s="1"/>
  <c r="AG135" i="234" s="1"/>
  <c r="CE133" i="226"/>
  <c r="CF133" i="227" s="1"/>
  <c r="CG133" i="227" s="1"/>
  <c r="AG133" i="234" s="1"/>
  <c r="CE132" i="226"/>
  <c r="CF132" i="227" s="1"/>
  <c r="CG132" i="227" s="1"/>
  <c r="AG132" i="234" s="1"/>
  <c r="CE131" i="226"/>
  <c r="CF131" i="227" s="1"/>
  <c r="CG131" i="227" s="1"/>
  <c r="AG131" i="234" s="1"/>
  <c r="CE130" i="226"/>
  <c r="CF130" i="227" s="1"/>
  <c r="CG130" i="227" s="1"/>
  <c r="AG130" i="234" s="1"/>
  <c r="CE127" i="226"/>
  <c r="CF127" i="227" s="1"/>
  <c r="CG127" i="227" s="1"/>
  <c r="AG127" i="234" s="1"/>
  <c r="CE126" i="226"/>
  <c r="CF126" i="227" s="1"/>
  <c r="CG126" i="227" s="1"/>
  <c r="AG126" i="234" s="1"/>
  <c r="CE125" i="226"/>
  <c r="CF125" i="227" s="1"/>
  <c r="CG125" i="227" s="1"/>
  <c r="AG125" i="234" s="1"/>
  <c r="CE123" i="226"/>
  <c r="CF123" i="227" s="1"/>
  <c r="CG123" i="227" s="1"/>
  <c r="AG123" i="234" s="1"/>
  <c r="CE121" i="226"/>
  <c r="CF121" i="227" s="1"/>
  <c r="CG121" i="227" s="1"/>
  <c r="AG121" i="234" s="1"/>
  <c r="CE120" i="226"/>
  <c r="CF120" i="227" s="1"/>
  <c r="CG120" i="227" s="1"/>
  <c r="AG120" i="234" s="1"/>
  <c r="CE119" i="226"/>
  <c r="CF119" i="227" s="1"/>
  <c r="CG119" i="227" s="1"/>
  <c r="AG119" i="234" s="1"/>
  <c r="CE118" i="226"/>
  <c r="CF118" i="227" s="1"/>
  <c r="CG118" i="227" s="1"/>
  <c r="AG118" i="234" s="1"/>
  <c r="CE115" i="226"/>
  <c r="CF115" i="227" s="1"/>
  <c r="CG115" i="227" s="1"/>
  <c r="AG115" i="234" s="1"/>
  <c r="CE114" i="226"/>
  <c r="CF114" i="227" s="1"/>
  <c r="CG114" i="227" s="1"/>
  <c r="AG114" i="234" s="1"/>
  <c r="CE113" i="226"/>
  <c r="CF113" i="227" s="1"/>
  <c r="CG113" i="227" s="1"/>
  <c r="AG113" i="234" s="1"/>
  <c r="CE111" i="226"/>
  <c r="CF111" i="227" s="1"/>
  <c r="CG111" i="227" s="1"/>
  <c r="AG111" i="234" s="1"/>
  <c r="CE109" i="226"/>
  <c r="CF109" i="227" s="1"/>
  <c r="CG109" i="227" s="1"/>
  <c r="AG109" i="234" s="1"/>
  <c r="CE108" i="226"/>
  <c r="CF108" i="227" s="1"/>
  <c r="CG108" i="227" s="1"/>
  <c r="AG108" i="234" s="1"/>
  <c r="CE107" i="226"/>
  <c r="CF107" i="227" s="1"/>
  <c r="CG107" i="227" s="1"/>
  <c r="AG107" i="234" s="1"/>
  <c r="CE106" i="226"/>
  <c r="CF106" i="227" s="1"/>
  <c r="CG106" i="227" s="1"/>
  <c r="AG106" i="234" s="1"/>
  <c r="CE103" i="226"/>
  <c r="CF103" i="227" s="1"/>
  <c r="CG103" i="227" s="1"/>
  <c r="AG103" i="234" s="1"/>
  <c r="CE102" i="226"/>
  <c r="CF102" i="227" s="1"/>
  <c r="CG102" i="227" s="1"/>
  <c r="AG102" i="234" s="1"/>
  <c r="CE101" i="226"/>
  <c r="CF101" i="227" s="1"/>
  <c r="CG101" i="227" s="1"/>
  <c r="AG101" i="234" s="1"/>
  <c r="CE100" i="226"/>
  <c r="CF100" i="227" s="1"/>
  <c r="CG100" i="227" s="1"/>
  <c r="AG100" i="234" s="1"/>
  <c r="CE99" i="226"/>
  <c r="CF99" i="227" s="1"/>
  <c r="CG99" i="227" s="1"/>
  <c r="AG99" i="234" s="1"/>
  <c r="CE97" i="226"/>
  <c r="CF97" i="227" s="1"/>
  <c r="CG97" i="227" s="1"/>
  <c r="AG97" i="234" s="1"/>
  <c r="CE96" i="226"/>
  <c r="CF96" i="227" s="1"/>
  <c r="CG96" i="227" s="1"/>
  <c r="AG96" i="234" s="1"/>
  <c r="CE95" i="226"/>
  <c r="CF95" i="227" s="1"/>
  <c r="CG95" i="227" s="1"/>
  <c r="AG95" i="234" s="1"/>
  <c r="CE94" i="226"/>
  <c r="CF94" i="227" s="1"/>
  <c r="CG94" i="227" s="1"/>
  <c r="AG94" i="234" s="1"/>
  <c r="CE91" i="226"/>
  <c r="CF91" i="227" s="1"/>
  <c r="CG91" i="227" s="1"/>
  <c r="AG91" i="234" s="1"/>
  <c r="CE90" i="226"/>
  <c r="CF90" i="227" s="1"/>
  <c r="CG90" i="227" s="1"/>
  <c r="AG90" i="234" s="1"/>
  <c r="CE89" i="226"/>
  <c r="CF89" i="227" s="1"/>
  <c r="CG89" i="227" s="1"/>
  <c r="AG89" i="234" s="1"/>
  <c r="CE88" i="226"/>
  <c r="CF88" i="227" s="1"/>
  <c r="CG88" i="227" s="1"/>
  <c r="AG88" i="234" s="1"/>
  <c r="CE87" i="226"/>
  <c r="CF87" i="227" s="1"/>
  <c r="CG87" i="227" s="1"/>
  <c r="AG87" i="234" s="1"/>
  <c r="CE85" i="226"/>
  <c r="CF85" i="227" s="1"/>
  <c r="CG85" i="227" s="1"/>
  <c r="AG85" i="234" s="1"/>
  <c r="CE84" i="226"/>
  <c r="CF84" i="227" s="1"/>
  <c r="CG84" i="227" s="1"/>
  <c r="AG84" i="234" s="1"/>
  <c r="CE83" i="226"/>
  <c r="CF83" i="227" s="1"/>
  <c r="CG83" i="227" s="1"/>
  <c r="AG83" i="234" s="1"/>
  <c r="CE82" i="226"/>
  <c r="CF82" i="227" s="1"/>
  <c r="CG82" i="227" s="1"/>
  <c r="AG82" i="234" s="1"/>
  <c r="CE79" i="226"/>
  <c r="CF79" i="227" s="1"/>
  <c r="CG79" i="227" s="1"/>
  <c r="AG79" i="234" s="1"/>
  <c r="CE78" i="226"/>
  <c r="CF78" i="227" s="1"/>
  <c r="CG78" i="227" s="1"/>
  <c r="AG78" i="234" s="1"/>
  <c r="CE77" i="226"/>
  <c r="CF77" i="227" s="1"/>
  <c r="CG77" i="227" s="1"/>
  <c r="AG77" i="234" s="1"/>
  <c r="CE76" i="226"/>
  <c r="CF76" i="227" s="1"/>
  <c r="CG76" i="227" s="1"/>
  <c r="AG76" i="234" s="1"/>
  <c r="CE75" i="226"/>
  <c r="CF75" i="227" s="1"/>
  <c r="CG75" i="227" s="1"/>
  <c r="AG75" i="234" s="1"/>
  <c r="CE73" i="226"/>
  <c r="CF73" i="227" s="1"/>
  <c r="CG73" i="227" s="1"/>
  <c r="AG73" i="234" s="1"/>
  <c r="CE72" i="226"/>
  <c r="CF72" i="227" s="1"/>
  <c r="CG72" i="227" s="1"/>
  <c r="AG72" i="234" s="1"/>
  <c r="CE71" i="226"/>
  <c r="CF71" i="227" s="1"/>
  <c r="CG71" i="227" s="1"/>
  <c r="AG71" i="234" s="1"/>
  <c r="CE70" i="226"/>
  <c r="CF70" i="227" s="1"/>
  <c r="CG70" i="227" s="1"/>
  <c r="AG70" i="234" s="1"/>
  <c r="CE67" i="226"/>
  <c r="CF67" i="227" s="1"/>
  <c r="CG67" i="227" s="1"/>
  <c r="AG67" i="234" s="1"/>
  <c r="CE66" i="226"/>
  <c r="CF66" i="227" s="1"/>
  <c r="CG66" i="227" s="1"/>
  <c r="AG66" i="234" s="1"/>
  <c r="CE65" i="226"/>
  <c r="CF65" i="227" s="1"/>
  <c r="CG65" i="227" s="1"/>
  <c r="AG65" i="234" s="1"/>
  <c r="CE63" i="226"/>
  <c r="CF63" i="227" s="1"/>
  <c r="CG63" i="227" s="1"/>
  <c r="AG63" i="234" s="1"/>
  <c r="CE61" i="226"/>
  <c r="CF61" i="227" s="1"/>
  <c r="CG61" i="227" s="1"/>
  <c r="AG61" i="234" s="1"/>
  <c r="CE60" i="226"/>
  <c r="CF60" i="227" s="1"/>
  <c r="CG60" i="227" s="1"/>
  <c r="AG60" i="234" s="1"/>
  <c r="CE59" i="226"/>
  <c r="CF59" i="227" s="1"/>
  <c r="CG59" i="227" s="1"/>
  <c r="AG59" i="234" s="1"/>
  <c r="CE58" i="226"/>
  <c r="CF58" i="227" s="1"/>
  <c r="CG58" i="227" s="1"/>
  <c r="AG58" i="234" s="1"/>
  <c r="CE55" i="226"/>
  <c r="CF55" i="227" s="1"/>
  <c r="CG55" i="227" s="1"/>
  <c r="AG55" i="234" s="1"/>
  <c r="CE54" i="226"/>
  <c r="CF54" i="227" s="1"/>
  <c r="CG54" i="227" s="1"/>
  <c r="AG54" i="234" s="1"/>
  <c r="CE53" i="226"/>
  <c r="CF53" i="227" s="1"/>
  <c r="CG53" i="227" s="1"/>
  <c r="AG53" i="234" s="1"/>
  <c r="CE52" i="226"/>
  <c r="CF52" i="227" s="1"/>
  <c r="CG52" i="227" s="1"/>
  <c r="AG52" i="234" s="1"/>
  <c r="CE51" i="226"/>
  <c r="CF51" i="227" s="1"/>
  <c r="CG51" i="227" s="1"/>
  <c r="AG51" i="234" s="1"/>
  <c r="CE49" i="226"/>
  <c r="CF49" i="227" s="1"/>
  <c r="CG49" i="227" s="1"/>
  <c r="AG49" i="234" s="1"/>
  <c r="CE48" i="226"/>
  <c r="CF48" i="227" s="1"/>
  <c r="CG48" i="227" s="1"/>
  <c r="AG48" i="234" s="1"/>
  <c r="CE47" i="226"/>
  <c r="CF47" i="227" s="1"/>
  <c r="CG47" i="227" s="1"/>
  <c r="AG47" i="234" s="1"/>
  <c r="CE46" i="226"/>
  <c r="CF46" i="227" s="1"/>
  <c r="CG46" i="227" s="1"/>
  <c r="AG46" i="234" s="1"/>
  <c r="CE43" i="226"/>
  <c r="CF43" i="227" s="1"/>
  <c r="CG43" i="227" s="1"/>
  <c r="AG43" i="234" s="1"/>
  <c r="CE42" i="226"/>
  <c r="CF42" i="227" s="1"/>
  <c r="CG42" i="227" s="1"/>
  <c r="AG42" i="234" s="1"/>
  <c r="CE41" i="226"/>
  <c r="CF41" i="227" s="1"/>
  <c r="CG41" i="227" s="1"/>
  <c r="AG41" i="234" s="1"/>
  <c r="CE40" i="226"/>
  <c r="CF40" i="227" s="1"/>
  <c r="CG40" i="227" s="1"/>
  <c r="AG40" i="234" s="1"/>
  <c r="CE39" i="226"/>
  <c r="CF39" i="227" s="1"/>
  <c r="CG39" i="227" s="1"/>
  <c r="AG39" i="234" s="1"/>
  <c r="CE37" i="226"/>
  <c r="CF37" i="227" s="1"/>
  <c r="CG37" i="227" s="1"/>
  <c r="AG37" i="234" s="1"/>
  <c r="CE36" i="226"/>
  <c r="CF36" i="227" s="1"/>
  <c r="CG36" i="227" s="1"/>
  <c r="AG36" i="234" s="1"/>
  <c r="CE35" i="226"/>
  <c r="CF35" i="227" s="1"/>
  <c r="CG35" i="227" s="1"/>
  <c r="AG35" i="234" s="1"/>
  <c r="CE34" i="226"/>
  <c r="CF34" i="227" s="1"/>
  <c r="CG34" i="227" s="1"/>
  <c r="AG34" i="234" s="1"/>
  <c r="CE32" i="226"/>
  <c r="CF32" i="227" s="1"/>
  <c r="CG32" i="227" s="1"/>
  <c r="AG32" i="234" s="1"/>
  <c r="CE31" i="226"/>
  <c r="CF31" i="227" s="1"/>
  <c r="CG31" i="227" s="1"/>
  <c r="AG31" i="234" s="1"/>
  <c r="CE30" i="226"/>
  <c r="CF30" i="227" s="1"/>
  <c r="CG30" i="227" s="1"/>
  <c r="AG30" i="234" s="1"/>
  <c r="CE29" i="226"/>
  <c r="CF29" i="227" s="1"/>
  <c r="CG29" i="227" s="1"/>
  <c r="AG29" i="234" s="1"/>
  <c r="CE28" i="226"/>
  <c r="CF28" i="227" s="1"/>
  <c r="CG28" i="227" s="1"/>
  <c r="AG28" i="234" s="1"/>
  <c r="CE27" i="226"/>
  <c r="CF27" i="227" s="1"/>
  <c r="CG27" i="227" s="1"/>
  <c r="AG27" i="234" s="1"/>
  <c r="CE26" i="226"/>
  <c r="CF26" i="227" s="1"/>
  <c r="CG26" i="227" s="1"/>
  <c r="AG26" i="234" s="1"/>
  <c r="CE25" i="226"/>
  <c r="CF25" i="227" s="1"/>
  <c r="CG25" i="227" s="1"/>
  <c r="AG25" i="234" s="1"/>
  <c r="CE24" i="226"/>
  <c r="CF24" i="227" s="1"/>
  <c r="CG24" i="227" s="1"/>
  <c r="AG24" i="234" s="1"/>
  <c r="CE23" i="226"/>
  <c r="CF23" i="227" s="1"/>
  <c r="CG23" i="227" s="1"/>
  <c r="AG23" i="234" s="1"/>
  <c r="CE22" i="226"/>
  <c r="CF22" i="227" s="1"/>
  <c r="CG22" i="227" s="1"/>
  <c r="AG22" i="234" s="1"/>
  <c r="CE20" i="226"/>
  <c r="CF20" i="227" s="1"/>
  <c r="CG20" i="227" s="1"/>
  <c r="AG20" i="234" s="1"/>
  <c r="CE19" i="226"/>
  <c r="CF19" i="227" s="1"/>
  <c r="CG19" i="227" s="1"/>
  <c r="AG19" i="234" s="1"/>
  <c r="CE18" i="226"/>
  <c r="CF18" i="227" s="1"/>
  <c r="CG18" i="227" s="1"/>
  <c r="AG18" i="234" s="1"/>
  <c r="CE17" i="226"/>
  <c r="CF17" i="227" s="1"/>
  <c r="CG17" i="227" s="1"/>
  <c r="AG17" i="234" s="1"/>
  <c r="CE16" i="226"/>
  <c r="CF16" i="227" s="1"/>
  <c r="CG16" i="227" s="1"/>
  <c r="AG16" i="234" s="1"/>
  <c r="CE15" i="226"/>
  <c r="CF15" i="227" s="1"/>
  <c r="CG15" i="227" s="1"/>
  <c r="AG15" i="234" s="1"/>
  <c r="CE14" i="226"/>
  <c r="CF14" i="227" s="1"/>
  <c r="CG14" i="227" s="1"/>
  <c r="AG14" i="234" s="1"/>
  <c r="CE13" i="226"/>
  <c r="CF13" i="227" s="1"/>
  <c r="CG13" i="227" s="1"/>
  <c r="AG13" i="234" s="1"/>
  <c r="CE12" i="226"/>
  <c r="CF12" i="227" s="1"/>
  <c r="CG12" i="227" s="1"/>
  <c r="AG12" i="234" s="1"/>
  <c r="CE11" i="226"/>
  <c r="CF11" i="227" s="1"/>
  <c r="CG11" i="227" s="1"/>
  <c r="AG11" i="234" s="1"/>
  <c r="CE10" i="226"/>
  <c r="CF10" i="227" s="1"/>
  <c r="CG10" i="227" s="1"/>
  <c r="AG10" i="234" s="1"/>
  <c r="CB387" i="226"/>
  <c r="CC387" i="227" s="1"/>
  <c r="CD387" i="227" s="1"/>
  <c r="AF387" i="234" s="1"/>
  <c r="CB386" i="226"/>
  <c r="CC386" i="227" s="1"/>
  <c r="CD386" i="227" s="1"/>
  <c r="AF386" i="234" s="1"/>
  <c r="CB385" i="226"/>
  <c r="CC385" i="227" s="1"/>
  <c r="CD385" i="227" s="1"/>
  <c r="AF385" i="234" s="1"/>
  <c r="CB384" i="226"/>
  <c r="CC384" i="227" s="1"/>
  <c r="CD384" i="227" s="1"/>
  <c r="AF384" i="234" s="1"/>
  <c r="CB383" i="226"/>
  <c r="CC383" i="227" s="1"/>
  <c r="CD383" i="227" s="1"/>
  <c r="AF383" i="234" s="1"/>
  <c r="CB381" i="226"/>
  <c r="CC381" i="227" s="1"/>
  <c r="CD381" i="227" s="1"/>
  <c r="AF381" i="234" s="1"/>
  <c r="CB380" i="226"/>
  <c r="CC380" i="227" s="1"/>
  <c r="CD380" i="227" s="1"/>
  <c r="AF380" i="234" s="1"/>
  <c r="CB379" i="226"/>
  <c r="CC379" i="227" s="1"/>
  <c r="CD379" i="227" s="1"/>
  <c r="AF379" i="234" s="1"/>
  <c r="CB378" i="226"/>
  <c r="CC378" i="227" s="1"/>
  <c r="CD378" i="227" s="1"/>
  <c r="AF378" i="234" s="1"/>
  <c r="CB377" i="226"/>
  <c r="CC377" i="227" s="1"/>
  <c r="CD377" i="227" s="1"/>
  <c r="AF377" i="234" s="1"/>
  <c r="CB375" i="226"/>
  <c r="CC375" i="227" s="1"/>
  <c r="CD375" i="227" s="1"/>
  <c r="AF375" i="234" s="1"/>
  <c r="CB374" i="226"/>
  <c r="CC374" i="227" s="1"/>
  <c r="CD374" i="227" s="1"/>
  <c r="AF374" i="234" s="1"/>
  <c r="CB373" i="226"/>
  <c r="CC373" i="227" s="1"/>
  <c r="CD373" i="227" s="1"/>
  <c r="AF373" i="234" s="1"/>
  <c r="CB372" i="226"/>
  <c r="CC372" i="227" s="1"/>
  <c r="CD372" i="227" s="1"/>
  <c r="AF372" i="234" s="1"/>
  <c r="CB371" i="226"/>
  <c r="CC371" i="227" s="1"/>
  <c r="CD371" i="227" s="1"/>
  <c r="AF371" i="234" s="1"/>
  <c r="CB369" i="226"/>
  <c r="CC369" i="227" s="1"/>
  <c r="CD369" i="227" s="1"/>
  <c r="AF369" i="234" s="1"/>
  <c r="CB368" i="226"/>
  <c r="CC368" i="227" s="1"/>
  <c r="CD368" i="227" s="1"/>
  <c r="AF368" i="234" s="1"/>
  <c r="CB367" i="226"/>
  <c r="CC367" i="227" s="1"/>
  <c r="CD367" i="227" s="1"/>
  <c r="AF367" i="234" s="1"/>
  <c r="CB366" i="226"/>
  <c r="CC366" i="227" s="1"/>
  <c r="CD366" i="227" s="1"/>
  <c r="AF366" i="234" s="1"/>
  <c r="CB365" i="226"/>
  <c r="CC365" i="227" s="1"/>
  <c r="CD365" i="227" s="1"/>
  <c r="AF365" i="234" s="1"/>
  <c r="CB363" i="226"/>
  <c r="CC363" i="227" s="1"/>
  <c r="CD363" i="227" s="1"/>
  <c r="AF363" i="234" s="1"/>
  <c r="CB362" i="226"/>
  <c r="CC362" i="227" s="1"/>
  <c r="CD362" i="227" s="1"/>
  <c r="AF362" i="234" s="1"/>
  <c r="CB361" i="226"/>
  <c r="CC361" i="227" s="1"/>
  <c r="CD361" i="227" s="1"/>
  <c r="AF361" i="234" s="1"/>
  <c r="CB360" i="226"/>
  <c r="CC360" i="227" s="1"/>
  <c r="CD360" i="227" s="1"/>
  <c r="AF360" i="234" s="1"/>
  <c r="CB359" i="226"/>
  <c r="CC359" i="227" s="1"/>
  <c r="CD359" i="227" s="1"/>
  <c r="AF359" i="234" s="1"/>
  <c r="CB357" i="226"/>
  <c r="CC357" i="227" s="1"/>
  <c r="CD357" i="227" s="1"/>
  <c r="AF357" i="234" s="1"/>
  <c r="CB356" i="226"/>
  <c r="CC356" i="227" s="1"/>
  <c r="CD356" i="227" s="1"/>
  <c r="AF356" i="234" s="1"/>
  <c r="CB355" i="226"/>
  <c r="CC355" i="227" s="1"/>
  <c r="CD355" i="227" s="1"/>
  <c r="AF355" i="234" s="1"/>
  <c r="CB354" i="226"/>
  <c r="CC354" i="227" s="1"/>
  <c r="CD354" i="227" s="1"/>
  <c r="AF354" i="234" s="1"/>
  <c r="CB353" i="226"/>
  <c r="CC353" i="227" s="1"/>
  <c r="CD353" i="227" s="1"/>
  <c r="AF353" i="234" s="1"/>
  <c r="CB351" i="226"/>
  <c r="CC351" i="227" s="1"/>
  <c r="CD351" i="227" s="1"/>
  <c r="AF351" i="234" s="1"/>
  <c r="CB350" i="226"/>
  <c r="CC350" i="227" s="1"/>
  <c r="CD350" i="227" s="1"/>
  <c r="AF350" i="234" s="1"/>
  <c r="CB349" i="226"/>
  <c r="CC349" i="227" s="1"/>
  <c r="CD349" i="227" s="1"/>
  <c r="AF349" i="234" s="1"/>
  <c r="CB348" i="226"/>
  <c r="CC348" i="227" s="1"/>
  <c r="CD348" i="227" s="1"/>
  <c r="AF348" i="234" s="1"/>
  <c r="CB347" i="226"/>
  <c r="CC347" i="227" s="1"/>
  <c r="CD347" i="227" s="1"/>
  <c r="AF347" i="234" s="1"/>
  <c r="CB345" i="226"/>
  <c r="CC345" i="227" s="1"/>
  <c r="CD345" i="227" s="1"/>
  <c r="AF345" i="234" s="1"/>
  <c r="CB344" i="226"/>
  <c r="CC344" i="227" s="1"/>
  <c r="CD344" i="227" s="1"/>
  <c r="AF344" i="234" s="1"/>
  <c r="CB343" i="226"/>
  <c r="CC343" i="227" s="1"/>
  <c r="CD343" i="227" s="1"/>
  <c r="AF343" i="234" s="1"/>
  <c r="CB342" i="226"/>
  <c r="CC342" i="227" s="1"/>
  <c r="CD342" i="227" s="1"/>
  <c r="AF342" i="234" s="1"/>
  <c r="CB341" i="226"/>
  <c r="CC341" i="227" s="1"/>
  <c r="CD341" i="227" s="1"/>
  <c r="AF341" i="234" s="1"/>
  <c r="CB339" i="226"/>
  <c r="CC339" i="227" s="1"/>
  <c r="CD339" i="227" s="1"/>
  <c r="AF339" i="234" s="1"/>
  <c r="CB338" i="226"/>
  <c r="CC338" i="227" s="1"/>
  <c r="CD338" i="227" s="1"/>
  <c r="AF338" i="234" s="1"/>
  <c r="CB337" i="226"/>
  <c r="CC337" i="227" s="1"/>
  <c r="CD337" i="227" s="1"/>
  <c r="AF337" i="234" s="1"/>
  <c r="CB336" i="226"/>
  <c r="CC336" i="227" s="1"/>
  <c r="CD336" i="227" s="1"/>
  <c r="AF336" i="234" s="1"/>
  <c r="CB335" i="226"/>
  <c r="CC335" i="227" s="1"/>
  <c r="CD335" i="227" s="1"/>
  <c r="AF335" i="234" s="1"/>
  <c r="CB333" i="226"/>
  <c r="CC333" i="227" s="1"/>
  <c r="CD333" i="227" s="1"/>
  <c r="AF333" i="234" s="1"/>
  <c r="CB332" i="226"/>
  <c r="CC332" i="227" s="1"/>
  <c r="CD332" i="227" s="1"/>
  <c r="AF332" i="234" s="1"/>
  <c r="CB331" i="226"/>
  <c r="CC331" i="227" s="1"/>
  <c r="CD331" i="227" s="1"/>
  <c r="AF331" i="234" s="1"/>
  <c r="CB330" i="226"/>
  <c r="CC330" i="227" s="1"/>
  <c r="CD330" i="227" s="1"/>
  <c r="AF330" i="234" s="1"/>
  <c r="CB329" i="226"/>
  <c r="CC329" i="227" s="1"/>
  <c r="CD329" i="227" s="1"/>
  <c r="AF329" i="234" s="1"/>
  <c r="CB327" i="226"/>
  <c r="CC327" i="227" s="1"/>
  <c r="CD327" i="227" s="1"/>
  <c r="AF327" i="234" s="1"/>
  <c r="CB326" i="226"/>
  <c r="CC326" i="227" s="1"/>
  <c r="CD326" i="227" s="1"/>
  <c r="AF326" i="234" s="1"/>
  <c r="CB325" i="226"/>
  <c r="CC325" i="227" s="1"/>
  <c r="CD325" i="227" s="1"/>
  <c r="AF325" i="234" s="1"/>
  <c r="CB324" i="226"/>
  <c r="CC324" i="227" s="1"/>
  <c r="CD324" i="227" s="1"/>
  <c r="AF324" i="234" s="1"/>
  <c r="CB323" i="226"/>
  <c r="CC323" i="227" s="1"/>
  <c r="CD323" i="227" s="1"/>
  <c r="AF323" i="234" s="1"/>
  <c r="CB321" i="226"/>
  <c r="CC321" i="227" s="1"/>
  <c r="CD321" i="227" s="1"/>
  <c r="AF321" i="234" s="1"/>
  <c r="CB320" i="226"/>
  <c r="CC320" i="227" s="1"/>
  <c r="CD320" i="227" s="1"/>
  <c r="AF320" i="234" s="1"/>
  <c r="CB319" i="226"/>
  <c r="CC319" i="227" s="1"/>
  <c r="CD319" i="227" s="1"/>
  <c r="AF319" i="234" s="1"/>
  <c r="CB318" i="226"/>
  <c r="CC318" i="227" s="1"/>
  <c r="CD318" i="227" s="1"/>
  <c r="AF318" i="234" s="1"/>
  <c r="CB317" i="226"/>
  <c r="CC317" i="227" s="1"/>
  <c r="CD317" i="227" s="1"/>
  <c r="AF317" i="234" s="1"/>
  <c r="CB315" i="226"/>
  <c r="CC315" i="227" s="1"/>
  <c r="CD315" i="227" s="1"/>
  <c r="AF315" i="234" s="1"/>
  <c r="CB314" i="226"/>
  <c r="CC314" i="227" s="1"/>
  <c r="CD314" i="227" s="1"/>
  <c r="AF314" i="234" s="1"/>
  <c r="CB313" i="226"/>
  <c r="CC313" i="227" s="1"/>
  <c r="CD313" i="227" s="1"/>
  <c r="AF313" i="234" s="1"/>
  <c r="CB312" i="226"/>
  <c r="CC312" i="227" s="1"/>
  <c r="CD312" i="227" s="1"/>
  <c r="AF312" i="234" s="1"/>
  <c r="CB311" i="226"/>
  <c r="CC311" i="227" s="1"/>
  <c r="CD311" i="227" s="1"/>
  <c r="AF311" i="234" s="1"/>
  <c r="CB309" i="226"/>
  <c r="CC309" i="227" s="1"/>
  <c r="CD309" i="227" s="1"/>
  <c r="AF309" i="234" s="1"/>
  <c r="CB308" i="226"/>
  <c r="CC308" i="227" s="1"/>
  <c r="CD308" i="227" s="1"/>
  <c r="AF308" i="234" s="1"/>
  <c r="CB307" i="226"/>
  <c r="CC307" i="227" s="1"/>
  <c r="CD307" i="227" s="1"/>
  <c r="AF307" i="234" s="1"/>
  <c r="CB306" i="226"/>
  <c r="CC306" i="227" s="1"/>
  <c r="CD306" i="227" s="1"/>
  <c r="AF306" i="234" s="1"/>
  <c r="CB305" i="226"/>
  <c r="CC305" i="227" s="1"/>
  <c r="CD305" i="227" s="1"/>
  <c r="AF305" i="234" s="1"/>
  <c r="CB303" i="226"/>
  <c r="CC303" i="227" s="1"/>
  <c r="CD303" i="227" s="1"/>
  <c r="AF303" i="234" s="1"/>
  <c r="CB302" i="226"/>
  <c r="CC302" i="227" s="1"/>
  <c r="CD302" i="227" s="1"/>
  <c r="AF302" i="234" s="1"/>
  <c r="CB301" i="226"/>
  <c r="CC301" i="227" s="1"/>
  <c r="CD301" i="227" s="1"/>
  <c r="AF301" i="234" s="1"/>
  <c r="CB300" i="226"/>
  <c r="CC300" i="227" s="1"/>
  <c r="CD300" i="227" s="1"/>
  <c r="AF300" i="234" s="1"/>
  <c r="CB299" i="226"/>
  <c r="CC299" i="227" s="1"/>
  <c r="CD299" i="227" s="1"/>
  <c r="AF299" i="234" s="1"/>
  <c r="CB297" i="226"/>
  <c r="CC297" i="227" s="1"/>
  <c r="CD297" i="227" s="1"/>
  <c r="AF297" i="234" s="1"/>
  <c r="CB296" i="226"/>
  <c r="CC296" i="227" s="1"/>
  <c r="CD296" i="227" s="1"/>
  <c r="AF296" i="234" s="1"/>
  <c r="CB295" i="226"/>
  <c r="CC295" i="227" s="1"/>
  <c r="CD295" i="227" s="1"/>
  <c r="AF295" i="234" s="1"/>
  <c r="CB294" i="226"/>
  <c r="CC294" i="227" s="1"/>
  <c r="CD294" i="227" s="1"/>
  <c r="AF294" i="234" s="1"/>
  <c r="CB293" i="226"/>
  <c r="CC293" i="227" s="1"/>
  <c r="CD293" i="227" s="1"/>
  <c r="AF293" i="234" s="1"/>
  <c r="CB291" i="226"/>
  <c r="CC291" i="227" s="1"/>
  <c r="CD291" i="227" s="1"/>
  <c r="AF291" i="234" s="1"/>
  <c r="CB290" i="226"/>
  <c r="CC290" i="227" s="1"/>
  <c r="CD290" i="227" s="1"/>
  <c r="AF290" i="234" s="1"/>
  <c r="CB289" i="226"/>
  <c r="CC289" i="227" s="1"/>
  <c r="CD289" i="227" s="1"/>
  <c r="AF289" i="234" s="1"/>
  <c r="CB288" i="226"/>
  <c r="CC288" i="227" s="1"/>
  <c r="CD288" i="227" s="1"/>
  <c r="AF288" i="234" s="1"/>
  <c r="CB287" i="226"/>
  <c r="CC287" i="227" s="1"/>
  <c r="CD287" i="227" s="1"/>
  <c r="AF287" i="234" s="1"/>
  <c r="CB285" i="226"/>
  <c r="CC285" i="227" s="1"/>
  <c r="CD285" i="227" s="1"/>
  <c r="AF285" i="234" s="1"/>
  <c r="CB284" i="226"/>
  <c r="CC284" i="227" s="1"/>
  <c r="CD284" i="227" s="1"/>
  <c r="AF284" i="234" s="1"/>
  <c r="CB283" i="226"/>
  <c r="CC283" i="227" s="1"/>
  <c r="CD283" i="227" s="1"/>
  <c r="AF283" i="234" s="1"/>
  <c r="CB282" i="226"/>
  <c r="CC282" i="227" s="1"/>
  <c r="CD282" i="227" s="1"/>
  <c r="AF282" i="234" s="1"/>
  <c r="CB281" i="226"/>
  <c r="CC281" i="227" s="1"/>
  <c r="CD281" i="227" s="1"/>
  <c r="AF281" i="234" s="1"/>
  <c r="CB279" i="226"/>
  <c r="CC279" i="227" s="1"/>
  <c r="CD279" i="227" s="1"/>
  <c r="AF279" i="234" s="1"/>
  <c r="CB278" i="226"/>
  <c r="CC278" i="227" s="1"/>
  <c r="CD278" i="227" s="1"/>
  <c r="AF278" i="234" s="1"/>
  <c r="CB277" i="226"/>
  <c r="CC277" i="227" s="1"/>
  <c r="CD277" i="227" s="1"/>
  <c r="AF277" i="234" s="1"/>
  <c r="CB276" i="226"/>
  <c r="CC276" i="227" s="1"/>
  <c r="CD276" i="227" s="1"/>
  <c r="AF276" i="234" s="1"/>
  <c r="CB275" i="226"/>
  <c r="CC275" i="227" s="1"/>
  <c r="CD275" i="227" s="1"/>
  <c r="AF275" i="234" s="1"/>
  <c r="CB273" i="226"/>
  <c r="CC273" i="227" s="1"/>
  <c r="CD273" i="227" s="1"/>
  <c r="AF273" i="234" s="1"/>
  <c r="CB272" i="226"/>
  <c r="CC272" i="227" s="1"/>
  <c r="CD272" i="227" s="1"/>
  <c r="AF272" i="234" s="1"/>
  <c r="CB271" i="226"/>
  <c r="CC271" i="227" s="1"/>
  <c r="CD271" i="227" s="1"/>
  <c r="AF271" i="234" s="1"/>
  <c r="CB270" i="226"/>
  <c r="CC270" i="227" s="1"/>
  <c r="CD270" i="227" s="1"/>
  <c r="AF270" i="234" s="1"/>
  <c r="CB269" i="226"/>
  <c r="CC269" i="227" s="1"/>
  <c r="CD269" i="227" s="1"/>
  <c r="AF269" i="234" s="1"/>
  <c r="CB267" i="226"/>
  <c r="CC267" i="227" s="1"/>
  <c r="CD267" i="227" s="1"/>
  <c r="AF267" i="234" s="1"/>
  <c r="CB266" i="226"/>
  <c r="CC266" i="227" s="1"/>
  <c r="CD266" i="227" s="1"/>
  <c r="AF266" i="234" s="1"/>
  <c r="CB265" i="226"/>
  <c r="CC265" i="227" s="1"/>
  <c r="CD265" i="227" s="1"/>
  <c r="AF265" i="234" s="1"/>
  <c r="CB264" i="226"/>
  <c r="CC264" i="227" s="1"/>
  <c r="CD264" i="227" s="1"/>
  <c r="AF264" i="234" s="1"/>
  <c r="CB263" i="226"/>
  <c r="CC263" i="227" s="1"/>
  <c r="CD263" i="227" s="1"/>
  <c r="AF263" i="234" s="1"/>
  <c r="CB261" i="226"/>
  <c r="CC261" i="227" s="1"/>
  <c r="CD261" i="227" s="1"/>
  <c r="AF261" i="234" s="1"/>
  <c r="CB260" i="226"/>
  <c r="CC260" i="227" s="1"/>
  <c r="CD260" i="227" s="1"/>
  <c r="AF260" i="234" s="1"/>
  <c r="CB259" i="226"/>
  <c r="CC259" i="227" s="1"/>
  <c r="CD259" i="227" s="1"/>
  <c r="AF259" i="234" s="1"/>
  <c r="CB258" i="226"/>
  <c r="CC258" i="227" s="1"/>
  <c r="CD258" i="227" s="1"/>
  <c r="AF258" i="234" s="1"/>
  <c r="CB257" i="226"/>
  <c r="CC257" i="227" s="1"/>
  <c r="CD257" i="227" s="1"/>
  <c r="AF257" i="234" s="1"/>
  <c r="CB255" i="226"/>
  <c r="CC255" i="227" s="1"/>
  <c r="CD255" i="227" s="1"/>
  <c r="AF255" i="234" s="1"/>
  <c r="CB254" i="226"/>
  <c r="CC254" i="227" s="1"/>
  <c r="CD254" i="227" s="1"/>
  <c r="AF254" i="234" s="1"/>
  <c r="CB253" i="226"/>
  <c r="CC253" i="227" s="1"/>
  <c r="CD253" i="227" s="1"/>
  <c r="AF253" i="234" s="1"/>
  <c r="CB252" i="226"/>
  <c r="CC252" i="227" s="1"/>
  <c r="CD252" i="227" s="1"/>
  <c r="AF252" i="234" s="1"/>
  <c r="CB251" i="226"/>
  <c r="CC251" i="227" s="1"/>
  <c r="CD251" i="227" s="1"/>
  <c r="AF251" i="234" s="1"/>
  <c r="CB249" i="226"/>
  <c r="CC249" i="227" s="1"/>
  <c r="CD249" i="227" s="1"/>
  <c r="AF249" i="234" s="1"/>
  <c r="CB248" i="226"/>
  <c r="CC248" i="227" s="1"/>
  <c r="CD248" i="227" s="1"/>
  <c r="AF248" i="234" s="1"/>
  <c r="CB247" i="226"/>
  <c r="CC247" i="227" s="1"/>
  <c r="CD247" i="227" s="1"/>
  <c r="AF247" i="234" s="1"/>
  <c r="CB246" i="226"/>
  <c r="CC246" i="227" s="1"/>
  <c r="CD246" i="227" s="1"/>
  <c r="AF246" i="234" s="1"/>
  <c r="CB245" i="226"/>
  <c r="CC245" i="227" s="1"/>
  <c r="CD245" i="227" s="1"/>
  <c r="AF245" i="234" s="1"/>
  <c r="CB243" i="226"/>
  <c r="CC243" i="227" s="1"/>
  <c r="CD243" i="227" s="1"/>
  <c r="AF243" i="234" s="1"/>
  <c r="CB242" i="226"/>
  <c r="CC242" i="227" s="1"/>
  <c r="CD242" i="227" s="1"/>
  <c r="AF242" i="234" s="1"/>
  <c r="CB241" i="226"/>
  <c r="CC241" i="227" s="1"/>
  <c r="CD241" i="227" s="1"/>
  <c r="AF241" i="234" s="1"/>
  <c r="CB240" i="226"/>
  <c r="CC240" i="227" s="1"/>
  <c r="CD240" i="227" s="1"/>
  <c r="AF240" i="234" s="1"/>
  <c r="CB239" i="226"/>
  <c r="CC239" i="227" s="1"/>
  <c r="CD239" i="227" s="1"/>
  <c r="AF239" i="234" s="1"/>
  <c r="CB237" i="226"/>
  <c r="CC237" i="227" s="1"/>
  <c r="CD237" i="227" s="1"/>
  <c r="AF237" i="234" s="1"/>
  <c r="CB236" i="226"/>
  <c r="CC236" i="227" s="1"/>
  <c r="CD236" i="227" s="1"/>
  <c r="AF236" i="234" s="1"/>
  <c r="CB235" i="226"/>
  <c r="CC235" i="227" s="1"/>
  <c r="CD235" i="227" s="1"/>
  <c r="AF235" i="234" s="1"/>
  <c r="CB234" i="226"/>
  <c r="CC234" i="227" s="1"/>
  <c r="CD234" i="227" s="1"/>
  <c r="AF234" i="234" s="1"/>
  <c r="CB233" i="226"/>
  <c r="CC233" i="227" s="1"/>
  <c r="CD233" i="227" s="1"/>
  <c r="AF233" i="234" s="1"/>
  <c r="CB231" i="226"/>
  <c r="CC231" i="227" s="1"/>
  <c r="CD231" i="227" s="1"/>
  <c r="AF231" i="234" s="1"/>
  <c r="CB230" i="226"/>
  <c r="CC230" i="227" s="1"/>
  <c r="CD230" i="227" s="1"/>
  <c r="AF230" i="234" s="1"/>
  <c r="CB229" i="226"/>
  <c r="CC229" i="227" s="1"/>
  <c r="CD229" i="227" s="1"/>
  <c r="AF229" i="234" s="1"/>
  <c r="CB228" i="226"/>
  <c r="CC228" i="227" s="1"/>
  <c r="CD228" i="227" s="1"/>
  <c r="AF228" i="234" s="1"/>
  <c r="CB227" i="226"/>
  <c r="CC227" i="227" s="1"/>
  <c r="CD227" i="227" s="1"/>
  <c r="AF227" i="234" s="1"/>
  <c r="CB225" i="226"/>
  <c r="CC225" i="227" s="1"/>
  <c r="CD225" i="227" s="1"/>
  <c r="AF225" i="234" s="1"/>
  <c r="CB224" i="226"/>
  <c r="CC224" i="227" s="1"/>
  <c r="CD224" i="227" s="1"/>
  <c r="AF224" i="234" s="1"/>
  <c r="CB223" i="226"/>
  <c r="CC223" i="227" s="1"/>
  <c r="CD223" i="227" s="1"/>
  <c r="AF223" i="234" s="1"/>
  <c r="CB222" i="226"/>
  <c r="CC222" i="227" s="1"/>
  <c r="CD222" i="227" s="1"/>
  <c r="AF222" i="234" s="1"/>
  <c r="CB221" i="226"/>
  <c r="CC221" i="227" s="1"/>
  <c r="CD221" i="227" s="1"/>
  <c r="AF221" i="234" s="1"/>
  <c r="CB219" i="226"/>
  <c r="CC219" i="227" s="1"/>
  <c r="CD219" i="227" s="1"/>
  <c r="AF219" i="234" s="1"/>
  <c r="CB218" i="226"/>
  <c r="CC218" i="227" s="1"/>
  <c r="CD218" i="227" s="1"/>
  <c r="AF218" i="234" s="1"/>
  <c r="CB217" i="226"/>
  <c r="CC217" i="227" s="1"/>
  <c r="CD217" i="227" s="1"/>
  <c r="AF217" i="234" s="1"/>
  <c r="CB216" i="226"/>
  <c r="CC216" i="227" s="1"/>
  <c r="CD216" i="227" s="1"/>
  <c r="AF216" i="234" s="1"/>
  <c r="CB215" i="226"/>
  <c r="CC215" i="227" s="1"/>
  <c r="CD215" i="227" s="1"/>
  <c r="AF215" i="234" s="1"/>
  <c r="CB213" i="226"/>
  <c r="CC213" i="227" s="1"/>
  <c r="CD213" i="227" s="1"/>
  <c r="AF213" i="234" s="1"/>
  <c r="CB212" i="226"/>
  <c r="CC212" i="227" s="1"/>
  <c r="CD212" i="227" s="1"/>
  <c r="AF212" i="234" s="1"/>
  <c r="CB211" i="226"/>
  <c r="CC211" i="227" s="1"/>
  <c r="CD211" i="227" s="1"/>
  <c r="AF211" i="234" s="1"/>
  <c r="CB210" i="226"/>
  <c r="CC210" i="227" s="1"/>
  <c r="CD210" i="227" s="1"/>
  <c r="AF210" i="234" s="1"/>
  <c r="CB209" i="226"/>
  <c r="CC209" i="227" s="1"/>
  <c r="CD209" i="227" s="1"/>
  <c r="AF209" i="234" s="1"/>
  <c r="CB207" i="226"/>
  <c r="CC207" i="227" s="1"/>
  <c r="CD207" i="227" s="1"/>
  <c r="AF207" i="234" s="1"/>
  <c r="CB206" i="226"/>
  <c r="CC206" i="227" s="1"/>
  <c r="CD206" i="227" s="1"/>
  <c r="AF206" i="234" s="1"/>
  <c r="CB205" i="226"/>
  <c r="CC205" i="227" s="1"/>
  <c r="CD205" i="227" s="1"/>
  <c r="AF205" i="234" s="1"/>
  <c r="CB204" i="226"/>
  <c r="CC204" i="227" s="1"/>
  <c r="CD204" i="227" s="1"/>
  <c r="AF204" i="234" s="1"/>
  <c r="CB203" i="226"/>
  <c r="CC203" i="227" s="1"/>
  <c r="CD203" i="227" s="1"/>
  <c r="AF203" i="234" s="1"/>
  <c r="CB201" i="226"/>
  <c r="CC201" i="227" s="1"/>
  <c r="CD201" i="227" s="1"/>
  <c r="AF201" i="234" s="1"/>
  <c r="CB200" i="226"/>
  <c r="CC200" i="227" s="1"/>
  <c r="CD200" i="227" s="1"/>
  <c r="AF200" i="234" s="1"/>
  <c r="CB199" i="226"/>
  <c r="CC199" i="227" s="1"/>
  <c r="CD199" i="227" s="1"/>
  <c r="AF199" i="234" s="1"/>
  <c r="CB198" i="226"/>
  <c r="CC198" i="227" s="1"/>
  <c r="CD198" i="227" s="1"/>
  <c r="AF198" i="234" s="1"/>
  <c r="CB197" i="226"/>
  <c r="CC197" i="227" s="1"/>
  <c r="CD197" i="227" s="1"/>
  <c r="AF197" i="234" s="1"/>
  <c r="CB195" i="226"/>
  <c r="CC195" i="227" s="1"/>
  <c r="CD195" i="227" s="1"/>
  <c r="AF195" i="234" s="1"/>
  <c r="CB194" i="226"/>
  <c r="CC194" i="227" s="1"/>
  <c r="CD194" i="227" s="1"/>
  <c r="AF194" i="234" s="1"/>
  <c r="CB193" i="226"/>
  <c r="CC193" i="227" s="1"/>
  <c r="CD193" i="227" s="1"/>
  <c r="AF193" i="234" s="1"/>
  <c r="CB192" i="226"/>
  <c r="CC192" i="227" s="1"/>
  <c r="CD192" i="227" s="1"/>
  <c r="AF192" i="234" s="1"/>
  <c r="CB191" i="226"/>
  <c r="CC191" i="227" s="1"/>
  <c r="CD191" i="227" s="1"/>
  <c r="AF191" i="234" s="1"/>
  <c r="CB189" i="226"/>
  <c r="CC189" i="227" s="1"/>
  <c r="CD189" i="227" s="1"/>
  <c r="AF189" i="234" s="1"/>
  <c r="CB188" i="226"/>
  <c r="CC188" i="227" s="1"/>
  <c r="CD188" i="227" s="1"/>
  <c r="AF188" i="234" s="1"/>
  <c r="CB187" i="226"/>
  <c r="CC187" i="227" s="1"/>
  <c r="CD187" i="227" s="1"/>
  <c r="AF187" i="234" s="1"/>
  <c r="CB186" i="226"/>
  <c r="CC186" i="227" s="1"/>
  <c r="CD186" i="227" s="1"/>
  <c r="AF186" i="234" s="1"/>
  <c r="CB185" i="226"/>
  <c r="CC185" i="227" s="1"/>
  <c r="CD185" i="227" s="1"/>
  <c r="AF185" i="234" s="1"/>
  <c r="CB183" i="226"/>
  <c r="CC183" i="227" s="1"/>
  <c r="CD183" i="227" s="1"/>
  <c r="AF183" i="234" s="1"/>
  <c r="CB182" i="226"/>
  <c r="CC182" i="227" s="1"/>
  <c r="CD182" i="227" s="1"/>
  <c r="AF182" i="234" s="1"/>
  <c r="CB181" i="226"/>
  <c r="CC181" i="227" s="1"/>
  <c r="CD181" i="227" s="1"/>
  <c r="AF181" i="234" s="1"/>
  <c r="CB180" i="226"/>
  <c r="CC180" i="227" s="1"/>
  <c r="CD180" i="227" s="1"/>
  <c r="AF180" i="234" s="1"/>
  <c r="CB179" i="226"/>
  <c r="CC179" i="227" s="1"/>
  <c r="CD179" i="227" s="1"/>
  <c r="AF179" i="234" s="1"/>
  <c r="CB177" i="226"/>
  <c r="CC177" i="227" s="1"/>
  <c r="CD177" i="227" s="1"/>
  <c r="AF177" i="234" s="1"/>
  <c r="CB176" i="226"/>
  <c r="CC176" i="227" s="1"/>
  <c r="CD176" i="227" s="1"/>
  <c r="AF176" i="234" s="1"/>
  <c r="CB175" i="226"/>
  <c r="CC175" i="227" s="1"/>
  <c r="CD175" i="227" s="1"/>
  <c r="AF175" i="234" s="1"/>
  <c r="CB174" i="226"/>
  <c r="CC174" i="227" s="1"/>
  <c r="CD174" i="227" s="1"/>
  <c r="AF174" i="234" s="1"/>
  <c r="CB173" i="226"/>
  <c r="CC173" i="227" s="1"/>
  <c r="CD173" i="227" s="1"/>
  <c r="AF173" i="234" s="1"/>
  <c r="CB171" i="226"/>
  <c r="CC171" i="227" s="1"/>
  <c r="CD171" i="227" s="1"/>
  <c r="AF171" i="234" s="1"/>
  <c r="CB170" i="226"/>
  <c r="CC170" i="227" s="1"/>
  <c r="CD170" i="227" s="1"/>
  <c r="AF170" i="234" s="1"/>
  <c r="CB169" i="226"/>
  <c r="CC169" i="227" s="1"/>
  <c r="CD169" i="227" s="1"/>
  <c r="AF169" i="234" s="1"/>
  <c r="CB168" i="226"/>
  <c r="CC168" i="227" s="1"/>
  <c r="CD168" i="227" s="1"/>
  <c r="AF168" i="234" s="1"/>
  <c r="CB167" i="226"/>
  <c r="CC167" i="227" s="1"/>
  <c r="CD167" i="227" s="1"/>
  <c r="AF167" i="234" s="1"/>
  <c r="CB165" i="226"/>
  <c r="CC165" i="227" s="1"/>
  <c r="CD165" i="227" s="1"/>
  <c r="AF165" i="234" s="1"/>
  <c r="CB164" i="226"/>
  <c r="CC164" i="227" s="1"/>
  <c r="CD164" i="227" s="1"/>
  <c r="AF164" i="234" s="1"/>
  <c r="CB163" i="226"/>
  <c r="CC163" i="227" s="1"/>
  <c r="CD163" i="227" s="1"/>
  <c r="AF163" i="234" s="1"/>
  <c r="CB162" i="226"/>
  <c r="CC162" i="227" s="1"/>
  <c r="CD162" i="227" s="1"/>
  <c r="AF162" i="234" s="1"/>
  <c r="CB161" i="226"/>
  <c r="CC161" i="227" s="1"/>
  <c r="CD161" i="227" s="1"/>
  <c r="AF161" i="234" s="1"/>
  <c r="CB159" i="226"/>
  <c r="CC159" i="227" s="1"/>
  <c r="CD159" i="227" s="1"/>
  <c r="AF159" i="234" s="1"/>
  <c r="CB158" i="226"/>
  <c r="CC158" i="227" s="1"/>
  <c r="CD158" i="227" s="1"/>
  <c r="AF158" i="234" s="1"/>
  <c r="CB157" i="226"/>
  <c r="CC157" i="227" s="1"/>
  <c r="CD157" i="227" s="1"/>
  <c r="AF157" i="234" s="1"/>
  <c r="CB156" i="226"/>
  <c r="CC156" i="227" s="1"/>
  <c r="CD156" i="227" s="1"/>
  <c r="AF156" i="234" s="1"/>
  <c r="CB155" i="226"/>
  <c r="CC155" i="227" s="1"/>
  <c r="CD155" i="227" s="1"/>
  <c r="AF155" i="234" s="1"/>
  <c r="CB153" i="226"/>
  <c r="CC153" i="227" s="1"/>
  <c r="CD153" i="227" s="1"/>
  <c r="AF153" i="234" s="1"/>
  <c r="CB152" i="226"/>
  <c r="CC152" i="227" s="1"/>
  <c r="CD152" i="227" s="1"/>
  <c r="AF152" i="234" s="1"/>
  <c r="CB151" i="226"/>
  <c r="CC151" i="227" s="1"/>
  <c r="CD151" i="227" s="1"/>
  <c r="AF151" i="234" s="1"/>
  <c r="CB150" i="226"/>
  <c r="CC150" i="227" s="1"/>
  <c r="CD150" i="227" s="1"/>
  <c r="AF150" i="234" s="1"/>
  <c r="CB149" i="226"/>
  <c r="CC149" i="227" s="1"/>
  <c r="CD149" i="227" s="1"/>
  <c r="AF149" i="234" s="1"/>
  <c r="CB147" i="226"/>
  <c r="CC147" i="227" s="1"/>
  <c r="CD147" i="227" s="1"/>
  <c r="AF147" i="234" s="1"/>
  <c r="CB146" i="226"/>
  <c r="CC146" i="227" s="1"/>
  <c r="CD146" i="227" s="1"/>
  <c r="AF146" i="234" s="1"/>
  <c r="CB145" i="226"/>
  <c r="CC145" i="227" s="1"/>
  <c r="CD145" i="227" s="1"/>
  <c r="AF145" i="234" s="1"/>
  <c r="CB144" i="226"/>
  <c r="CC144" i="227" s="1"/>
  <c r="CD144" i="227" s="1"/>
  <c r="AF144" i="234" s="1"/>
  <c r="CB143" i="226"/>
  <c r="CC143" i="227" s="1"/>
  <c r="CD143" i="227" s="1"/>
  <c r="AF143" i="234" s="1"/>
  <c r="CB141" i="226"/>
  <c r="CC141" i="227" s="1"/>
  <c r="CD141" i="227" s="1"/>
  <c r="AF141" i="234" s="1"/>
  <c r="CB140" i="226"/>
  <c r="CC140" i="227" s="1"/>
  <c r="CD140" i="227" s="1"/>
  <c r="AF140" i="234" s="1"/>
  <c r="CB139" i="226"/>
  <c r="CC139" i="227" s="1"/>
  <c r="CD139" i="227" s="1"/>
  <c r="AF139" i="234" s="1"/>
  <c r="CB138" i="226"/>
  <c r="CC138" i="227" s="1"/>
  <c r="CD138" i="227" s="1"/>
  <c r="AF138" i="234" s="1"/>
  <c r="CB137" i="226"/>
  <c r="CC137" i="227" s="1"/>
  <c r="CD137" i="227" s="1"/>
  <c r="AF137" i="234" s="1"/>
  <c r="CB135" i="226"/>
  <c r="CC135" i="227" s="1"/>
  <c r="CD135" i="227" s="1"/>
  <c r="AF135" i="234" s="1"/>
  <c r="CB134" i="226"/>
  <c r="CC134" i="227" s="1"/>
  <c r="CD134" i="227" s="1"/>
  <c r="AF134" i="234" s="1"/>
  <c r="CB133" i="226"/>
  <c r="CC133" i="227" s="1"/>
  <c r="CD133" i="227" s="1"/>
  <c r="AF133" i="234" s="1"/>
  <c r="CB132" i="226"/>
  <c r="CC132" i="227" s="1"/>
  <c r="CD132" i="227" s="1"/>
  <c r="AF132" i="234" s="1"/>
  <c r="CB131" i="226"/>
  <c r="CC131" i="227" s="1"/>
  <c r="CD131" i="227" s="1"/>
  <c r="AF131" i="234" s="1"/>
  <c r="CB129" i="226"/>
  <c r="CC129" i="227" s="1"/>
  <c r="CD129" i="227" s="1"/>
  <c r="AF129" i="234" s="1"/>
  <c r="CB128" i="226"/>
  <c r="CC128" i="227" s="1"/>
  <c r="CD128" i="227" s="1"/>
  <c r="AF128" i="234" s="1"/>
  <c r="CB127" i="226"/>
  <c r="CC127" i="227" s="1"/>
  <c r="CD127" i="227" s="1"/>
  <c r="AF127" i="234" s="1"/>
  <c r="CB126" i="226"/>
  <c r="CC126" i="227" s="1"/>
  <c r="CD126" i="227" s="1"/>
  <c r="AF126" i="234" s="1"/>
  <c r="CB125" i="226"/>
  <c r="CC125" i="227" s="1"/>
  <c r="CD125" i="227" s="1"/>
  <c r="AF125" i="234" s="1"/>
  <c r="CB123" i="226"/>
  <c r="CC123" i="227" s="1"/>
  <c r="CD123" i="227" s="1"/>
  <c r="AF123" i="234" s="1"/>
  <c r="CB122" i="226"/>
  <c r="CC122" i="227" s="1"/>
  <c r="CD122" i="227" s="1"/>
  <c r="AF122" i="234" s="1"/>
  <c r="CB121" i="226"/>
  <c r="CC121" i="227" s="1"/>
  <c r="CD121" i="227" s="1"/>
  <c r="AF121" i="234" s="1"/>
  <c r="CB120" i="226"/>
  <c r="CC120" i="227" s="1"/>
  <c r="CD120" i="227" s="1"/>
  <c r="AF120" i="234" s="1"/>
  <c r="CB119" i="226"/>
  <c r="CC119" i="227" s="1"/>
  <c r="CD119" i="227" s="1"/>
  <c r="AF119" i="234" s="1"/>
  <c r="CB117" i="226"/>
  <c r="CC117" i="227" s="1"/>
  <c r="CD117" i="227" s="1"/>
  <c r="AF117" i="234" s="1"/>
  <c r="CB116" i="226"/>
  <c r="CC116" i="227" s="1"/>
  <c r="CD116" i="227" s="1"/>
  <c r="AF116" i="234" s="1"/>
  <c r="CB115" i="226"/>
  <c r="CC115" i="227" s="1"/>
  <c r="CD115" i="227" s="1"/>
  <c r="AF115" i="234" s="1"/>
  <c r="CB114" i="226"/>
  <c r="CC114" i="227" s="1"/>
  <c r="CD114" i="227" s="1"/>
  <c r="AF114" i="234" s="1"/>
  <c r="CB113" i="226"/>
  <c r="CC113" i="227" s="1"/>
  <c r="CD113" i="227" s="1"/>
  <c r="AF113" i="234" s="1"/>
  <c r="CB111" i="226"/>
  <c r="CC111" i="227" s="1"/>
  <c r="CD111" i="227" s="1"/>
  <c r="AF111" i="234" s="1"/>
  <c r="CB110" i="226"/>
  <c r="CC110" i="227" s="1"/>
  <c r="CD110" i="227" s="1"/>
  <c r="AF110" i="234" s="1"/>
  <c r="CB109" i="226"/>
  <c r="CC109" i="227" s="1"/>
  <c r="CD109" i="227" s="1"/>
  <c r="AF109" i="234" s="1"/>
  <c r="CB108" i="226"/>
  <c r="CC108" i="227" s="1"/>
  <c r="CD108" i="227" s="1"/>
  <c r="AF108" i="234" s="1"/>
  <c r="CB107" i="226"/>
  <c r="CC107" i="227" s="1"/>
  <c r="CD107" i="227" s="1"/>
  <c r="AF107" i="234" s="1"/>
  <c r="CB105" i="226"/>
  <c r="CC105" i="227" s="1"/>
  <c r="CD105" i="227" s="1"/>
  <c r="AF105" i="234" s="1"/>
  <c r="CB104" i="226"/>
  <c r="CC104" i="227" s="1"/>
  <c r="CD104" i="227" s="1"/>
  <c r="AF104" i="234" s="1"/>
  <c r="CB103" i="226"/>
  <c r="CC103" i="227" s="1"/>
  <c r="CD103" i="227" s="1"/>
  <c r="AF103" i="234" s="1"/>
  <c r="CB102" i="226"/>
  <c r="CC102" i="227" s="1"/>
  <c r="CD102" i="227" s="1"/>
  <c r="AF102" i="234" s="1"/>
  <c r="CB101" i="226"/>
  <c r="CC101" i="227" s="1"/>
  <c r="CD101" i="227" s="1"/>
  <c r="AF101" i="234" s="1"/>
  <c r="CB99" i="226"/>
  <c r="CC99" i="227" s="1"/>
  <c r="CD99" i="227" s="1"/>
  <c r="AF99" i="234" s="1"/>
  <c r="CB98" i="226"/>
  <c r="CC98" i="227" s="1"/>
  <c r="CD98" i="227" s="1"/>
  <c r="AF98" i="234" s="1"/>
  <c r="CB97" i="226"/>
  <c r="CC97" i="227" s="1"/>
  <c r="CD97" i="227" s="1"/>
  <c r="AF97" i="234" s="1"/>
  <c r="CB96" i="226"/>
  <c r="CC96" i="227" s="1"/>
  <c r="CD96" i="227" s="1"/>
  <c r="AF96" i="234" s="1"/>
  <c r="CB95" i="226"/>
  <c r="CC95" i="227" s="1"/>
  <c r="CD95" i="227" s="1"/>
  <c r="AF95" i="234" s="1"/>
  <c r="CB93" i="226"/>
  <c r="CC93" i="227" s="1"/>
  <c r="CD93" i="227" s="1"/>
  <c r="AF93" i="234" s="1"/>
  <c r="CB92" i="226"/>
  <c r="CC92" i="227" s="1"/>
  <c r="CD92" i="227" s="1"/>
  <c r="AF92" i="234" s="1"/>
  <c r="CB91" i="226"/>
  <c r="CC91" i="227" s="1"/>
  <c r="CD91" i="227" s="1"/>
  <c r="AF91" i="234" s="1"/>
  <c r="CB90" i="226"/>
  <c r="CC90" i="227" s="1"/>
  <c r="CD90" i="227" s="1"/>
  <c r="AF90" i="234" s="1"/>
  <c r="CB89" i="226"/>
  <c r="CC89" i="227" s="1"/>
  <c r="CD89" i="227" s="1"/>
  <c r="AF89" i="234" s="1"/>
  <c r="CB87" i="226"/>
  <c r="CC87" i="227" s="1"/>
  <c r="CD87" i="227" s="1"/>
  <c r="AF87" i="234" s="1"/>
  <c r="CB86" i="226"/>
  <c r="CC86" i="227" s="1"/>
  <c r="CD86" i="227" s="1"/>
  <c r="AF86" i="234" s="1"/>
  <c r="CB85" i="226"/>
  <c r="CC85" i="227" s="1"/>
  <c r="CD85" i="227" s="1"/>
  <c r="AF85" i="234" s="1"/>
  <c r="CB84" i="226"/>
  <c r="CC84" i="227" s="1"/>
  <c r="CD84" i="227" s="1"/>
  <c r="AF84" i="234" s="1"/>
  <c r="CB83" i="226"/>
  <c r="CC83" i="227" s="1"/>
  <c r="CD83" i="227" s="1"/>
  <c r="AF83" i="234" s="1"/>
  <c r="CB81" i="226"/>
  <c r="CC81" i="227" s="1"/>
  <c r="CD81" i="227" s="1"/>
  <c r="AF81" i="234" s="1"/>
  <c r="CB80" i="226"/>
  <c r="CC80" i="227" s="1"/>
  <c r="CD80" i="227" s="1"/>
  <c r="AF80" i="234" s="1"/>
  <c r="CB79" i="226"/>
  <c r="CC79" i="227" s="1"/>
  <c r="CD79" i="227" s="1"/>
  <c r="AF79" i="234" s="1"/>
  <c r="CB78" i="226"/>
  <c r="CC78" i="227" s="1"/>
  <c r="CD78" i="227" s="1"/>
  <c r="AF78" i="234" s="1"/>
  <c r="CB77" i="226"/>
  <c r="CC77" i="227" s="1"/>
  <c r="CD77" i="227" s="1"/>
  <c r="AF77" i="234" s="1"/>
  <c r="CB75" i="226"/>
  <c r="CC75" i="227" s="1"/>
  <c r="CD75" i="227" s="1"/>
  <c r="AF75" i="234" s="1"/>
  <c r="CB74" i="226"/>
  <c r="CC74" i="227" s="1"/>
  <c r="CD74" i="227" s="1"/>
  <c r="AF74" i="234" s="1"/>
  <c r="CB73" i="226"/>
  <c r="CC73" i="227" s="1"/>
  <c r="CD73" i="227" s="1"/>
  <c r="AF73" i="234" s="1"/>
  <c r="CB72" i="226"/>
  <c r="CC72" i="227" s="1"/>
  <c r="CD72" i="227" s="1"/>
  <c r="AF72" i="234" s="1"/>
  <c r="CB71" i="226"/>
  <c r="CC71" i="227" s="1"/>
  <c r="CD71" i="227" s="1"/>
  <c r="AF71" i="234" s="1"/>
  <c r="CB69" i="226"/>
  <c r="CC69" i="227" s="1"/>
  <c r="CD69" i="227" s="1"/>
  <c r="AF69" i="234" s="1"/>
  <c r="CB68" i="226"/>
  <c r="CC68" i="227" s="1"/>
  <c r="CD68" i="227" s="1"/>
  <c r="AF68" i="234" s="1"/>
  <c r="CB67" i="226"/>
  <c r="CC67" i="227" s="1"/>
  <c r="CD67" i="227" s="1"/>
  <c r="AF67" i="234" s="1"/>
  <c r="CB66" i="226"/>
  <c r="CC66" i="227" s="1"/>
  <c r="CD66" i="227" s="1"/>
  <c r="AF66" i="234" s="1"/>
  <c r="CB65" i="226"/>
  <c r="CC65" i="227" s="1"/>
  <c r="CD65" i="227" s="1"/>
  <c r="AF65" i="234" s="1"/>
  <c r="CB63" i="226"/>
  <c r="CC63" i="227" s="1"/>
  <c r="CD63" i="227" s="1"/>
  <c r="AF63" i="234" s="1"/>
  <c r="CB62" i="226"/>
  <c r="CC62" i="227" s="1"/>
  <c r="CD62" i="227" s="1"/>
  <c r="AF62" i="234" s="1"/>
  <c r="CB61" i="226"/>
  <c r="CC61" i="227" s="1"/>
  <c r="CD61" i="227" s="1"/>
  <c r="AF61" i="234" s="1"/>
  <c r="CB60" i="226"/>
  <c r="CC60" i="227" s="1"/>
  <c r="CD60" i="227" s="1"/>
  <c r="AF60" i="234" s="1"/>
  <c r="CB59" i="226"/>
  <c r="CC59" i="227" s="1"/>
  <c r="CD59" i="227" s="1"/>
  <c r="AF59" i="234" s="1"/>
  <c r="CB57" i="226"/>
  <c r="CC57" i="227" s="1"/>
  <c r="CD57" i="227" s="1"/>
  <c r="AF57" i="234" s="1"/>
  <c r="CB56" i="226"/>
  <c r="CC56" i="227" s="1"/>
  <c r="CD56" i="227" s="1"/>
  <c r="AF56" i="234" s="1"/>
  <c r="CB55" i="226"/>
  <c r="CC55" i="227" s="1"/>
  <c r="CD55" i="227" s="1"/>
  <c r="AF55" i="234" s="1"/>
  <c r="CB54" i="226"/>
  <c r="CC54" i="227" s="1"/>
  <c r="CD54" i="227" s="1"/>
  <c r="AF54" i="234" s="1"/>
  <c r="CB53" i="226"/>
  <c r="CC53" i="227" s="1"/>
  <c r="CD53" i="227" s="1"/>
  <c r="AF53" i="234" s="1"/>
  <c r="CB51" i="226"/>
  <c r="CC51" i="227" s="1"/>
  <c r="CD51" i="227" s="1"/>
  <c r="AF51" i="234" s="1"/>
  <c r="CB50" i="226"/>
  <c r="CC50" i="227" s="1"/>
  <c r="CD50" i="227" s="1"/>
  <c r="AF50" i="234" s="1"/>
  <c r="CB49" i="226"/>
  <c r="CC49" i="227" s="1"/>
  <c r="CD49" i="227" s="1"/>
  <c r="AF49" i="234" s="1"/>
  <c r="CB48" i="226"/>
  <c r="CC48" i="227" s="1"/>
  <c r="CD48" i="227" s="1"/>
  <c r="AF48" i="234" s="1"/>
  <c r="CB47" i="226"/>
  <c r="CC47" i="227" s="1"/>
  <c r="CD47" i="227" s="1"/>
  <c r="AF47" i="234" s="1"/>
  <c r="CB45" i="226"/>
  <c r="CC45" i="227" s="1"/>
  <c r="CD45" i="227" s="1"/>
  <c r="AF45" i="234" s="1"/>
  <c r="CB44" i="226"/>
  <c r="CC44" i="227" s="1"/>
  <c r="CD44" i="227" s="1"/>
  <c r="AF44" i="234" s="1"/>
  <c r="CB43" i="226"/>
  <c r="CC43" i="227" s="1"/>
  <c r="CD43" i="227" s="1"/>
  <c r="AF43" i="234" s="1"/>
  <c r="CB42" i="226"/>
  <c r="CC42" i="227" s="1"/>
  <c r="CD42" i="227" s="1"/>
  <c r="AF42" i="234" s="1"/>
  <c r="CB39" i="226"/>
  <c r="CC39" i="227" s="1"/>
  <c r="CD39" i="227" s="1"/>
  <c r="AF39" i="234" s="1"/>
  <c r="CB38" i="226"/>
  <c r="CC38" i="227" s="1"/>
  <c r="CD38" i="227" s="1"/>
  <c r="AF38" i="234" s="1"/>
  <c r="CB37" i="226"/>
  <c r="CC37" i="227" s="1"/>
  <c r="CD37" i="227" s="1"/>
  <c r="AF37" i="234" s="1"/>
  <c r="CB36" i="226"/>
  <c r="CC36" i="227" s="1"/>
  <c r="CD36" i="227" s="1"/>
  <c r="AF36" i="234" s="1"/>
  <c r="CB35" i="226"/>
  <c r="CC35" i="227" s="1"/>
  <c r="CD35" i="227" s="1"/>
  <c r="AF35" i="234" s="1"/>
  <c r="CB33" i="226"/>
  <c r="CC33" i="227" s="1"/>
  <c r="CD33" i="227" s="1"/>
  <c r="AF33" i="234" s="1"/>
  <c r="CB32" i="226"/>
  <c r="CC32" i="227" s="1"/>
  <c r="CD32" i="227" s="1"/>
  <c r="AF32" i="234" s="1"/>
  <c r="CB31" i="226"/>
  <c r="CC31" i="227" s="1"/>
  <c r="CD31" i="227" s="1"/>
  <c r="AF31" i="234" s="1"/>
  <c r="CB30" i="226"/>
  <c r="CC30" i="227" s="1"/>
  <c r="CD30" i="227" s="1"/>
  <c r="AF30" i="234" s="1"/>
  <c r="CB29" i="226"/>
  <c r="CC29" i="227" s="1"/>
  <c r="CD29" i="227" s="1"/>
  <c r="AF29" i="234" s="1"/>
  <c r="CB27" i="226"/>
  <c r="CC27" i="227" s="1"/>
  <c r="CD27" i="227" s="1"/>
  <c r="AF27" i="234" s="1"/>
  <c r="CB26" i="226"/>
  <c r="CC26" i="227" s="1"/>
  <c r="CD26" i="227" s="1"/>
  <c r="AF26" i="234" s="1"/>
  <c r="CB25" i="226"/>
  <c r="CC25" i="227" s="1"/>
  <c r="CD25" i="227" s="1"/>
  <c r="AF25" i="234" s="1"/>
  <c r="CB24" i="226"/>
  <c r="CC24" i="227" s="1"/>
  <c r="CD24" i="227" s="1"/>
  <c r="AF24" i="234" s="1"/>
  <c r="CB23" i="226"/>
  <c r="CC23" i="227" s="1"/>
  <c r="CD23" i="227" s="1"/>
  <c r="AF23" i="234" s="1"/>
  <c r="CB21" i="226"/>
  <c r="CC21" i="227" s="1"/>
  <c r="CD21" i="227" s="1"/>
  <c r="AF21" i="234" s="1"/>
  <c r="CB20" i="226"/>
  <c r="CC20" i="227" s="1"/>
  <c r="CD20" i="227" s="1"/>
  <c r="AF20" i="234" s="1"/>
  <c r="CB19" i="226"/>
  <c r="CC19" i="227" s="1"/>
  <c r="CD19" i="227" s="1"/>
  <c r="AF19" i="234" s="1"/>
  <c r="CB18" i="226"/>
  <c r="CC18" i="227" s="1"/>
  <c r="CD18" i="227" s="1"/>
  <c r="AF18" i="234" s="1"/>
  <c r="CB17" i="226"/>
  <c r="CC17" i="227" s="1"/>
  <c r="CD17" i="227" s="1"/>
  <c r="AF17" i="234" s="1"/>
  <c r="CB15" i="226"/>
  <c r="CC15" i="227" s="1"/>
  <c r="CD15" i="227" s="1"/>
  <c r="AF15" i="234" s="1"/>
  <c r="CB14" i="226"/>
  <c r="CC14" i="227" s="1"/>
  <c r="CD14" i="227" s="1"/>
  <c r="AF14" i="234" s="1"/>
  <c r="CB13" i="226"/>
  <c r="CC13" i="227" s="1"/>
  <c r="CD13" i="227" s="1"/>
  <c r="AF13" i="234" s="1"/>
  <c r="CB12" i="226"/>
  <c r="CC12" i="227" s="1"/>
  <c r="CD12" i="227" s="1"/>
  <c r="AF12" i="234" s="1"/>
  <c r="CB11" i="226"/>
  <c r="CC11" i="227" s="1"/>
  <c r="CD11" i="227" s="1"/>
  <c r="AF11" i="234" s="1"/>
  <c r="CB10" i="226"/>
  <c r="CC10" i="227" s="1"/>
  <c r="CD10" i="227" s="1"/>
  <c r="AF10" i="234" s="1"/>
  <c r="AD126" i="225"/>
  <c r="AD180" i="225"/>
  <c r="AD181" i="225"/>
  <c r="AD187" i="225"/>
  <c r="AD315" i="225"/>
  <c r="AD316" i="225"/>
  <c r="AD317" i="225"/>
  <c r="AD8" i="225"/>
  <c r="AC8" i="225"/>
  <c r="H394" i="228" l="1"/>
  <c r="I394" i="228" s="1"/>
  <c r="H403" i="228"/>
  <c r="I403" i="228" s="1"/>
  <c r="H409" i="228"/>
  <c r="I409" i="228" s="1"/>
  <c r="H405" i="228"/>
  <c r="I405" i="228" s="1"/>
  <c r="H411" i="228"/>
  <c r="I411" i="228" s="1"/>
  <c r="H406" i="228"/>
  <c r="I406" i="228" s="1"/>
  <c r="H412" i="228"/>
  <c r="I412" i="228" s="1"/>
  <c r="H404" i="228"/>
  <c r="I404" i="228" s="1"/>
  <c r="H410" i="228"/>
  <c r="I410" i="228" s="1"/>
  <c r="H401" i="228"/>
  <c r="I401" i="228" s="1"/>
  <c r="H407" i="228"/>
  <c r="I407" i="228" s="1"/>
  <c r="H413" i="228"/>
  <c r="I413" i="228" s="1"/>
  <c r="CG180" i="227"/>
  <c r="AG180" i="234" s="1"/>
  <c r="H393" i="228"/>
  <c r="I393" i="228" s="1"/>
  <c r="H396" i="228"/>
  <c r="I396" i="228" s="1"/>
  <c r="H392" i="228"/>
  <c r="I392" i="228" s="1"/>
  <c r="H395" i="228"/>
  <c r="I395" i="228" s="1"/>
  <c r="BF388" i="224"/>
  <c r="BD388" i="224"/>
  <c r="BF387" i="224"/>
  <c r="BF386" i="224"/>
  <c r="BF385" i="224"/>
  <c r="BF384" i="224"/>
  <c r="BF383" i="224"/>
  <c r="BF382" i="224"/>
  <c r="BF381" i="224"/>
  <c r="BF380" i="224"/>
  <c r="BF379" i="224"/>
  <c r="BF378" i="224"/>
  <c r="BF377" i="224"/>
  <c r="BF376" i="224"/>
  <c r="BF375" i="224"/>
  <c r="BF374" i="224"/>
  <c r="BF373" i="224"/>
  <c r="BF372" i="224"/>
  <c r="BF371" i="224"/>
  <c r="BF370" i="224"/>
  <c r="BF369" i="224"/>
  <c r="BF368" i="224"/>
  <c r="BF367" i="224"/>
  <c r="BF366" i="224"/>
  <c r="BF365" i="224"/>
  <c r="BF364" i="224"/>
  <c r="BF363" i="224"/>
  <c r="BF362" i="224"/>
  <c r="BF361" i="224"/>
  <c r="BF360" i="224"/>
  <c r="BF359" i="224"/>
  <c r="BF358" i="224"/>
  <c r="BF357" i="224"/>
  <c r="BF356" i="224"/>
  <c r="BF355" i="224"/>
  <c r="BF354" i="224"/>
  <c r="BF353" i="224"/>
  <c r="BF352" i="224"/>
  <c r="BF351" i="224"/>
  <c r="BF350" i="224"/>
  <c r="BF349" i="224"/>
  <c r="BF348" i="224"/>
  <c r="BF347" i="224"/>
  <c r="BF346" i="224"/>
  <c r="BF345" i="224"/>
  <c r="BF344" i="224"/>
  <c r="BF343" i="224"/>
  <c r="BF342" i="224"/>
  <c r="BF341" i="224"/>
  <c r="BF340" i="224"/>
  <c r="BF339" i="224"/>
  <c r="BF338" i="224"/>
  <c r="BF337" i="224"/>
  <c r="BF336" i="224"/>
  <c r="BF335" i="224"/>
  <c r="BF334" i="224"/>
  <c r="BF333" i="224"/>
  <c r="BF332" i="224"/>
  <c r="BF331" i="224"/>
  <c r="BF330" i="224"/>
  <c r="BF329" i="224"/>
  <c r="BF328" i="224"/>
  <c r="BF327" i="224"/>
  <c r="BF326" i="224"/>
  <c r="BF325" i="224"/>
  <c r="BF324" i="224"/>
  <c r="BF323" i="224"/>
  <c r="BF322" i="224"/>
  <c r="BF321" i="224"/>
  <c r="BF320" i="224"/>
  <c r="BF319" i="224"/>
  <c r="BF318" i="224"/>
  <c r="BF317" i="224"/>
  <c r="BF316" i="224"/>
  <c r="BF315" i="224"/>
  <c r="BF314" i="224"/>
  <c r="BF313" i="224"/>
  <c r="BF312" i="224"/>
  <c r="BF311" i="224"/>
  <c r="BF310" i="224"/>
  <c r="BF309" i="224"/>
  <c r="BF308" i="224"/>
  <c r="BF307" i="224"/>
  <c r="BF306" i="224"/>
  <c r="BF305" i="224"/>
  <c r="BF304" i="224"/>
  <c r="BF303" i="224"/>
  <c r="BF302" i="224"/>
  <c r="BF301" i="224"/>
  <c r="BF300" i="224"/>
  <c r="BF299" i="224"/>
  <c r="BF298" i="224"/>
  <c r="BF297" i="224"/>
  <c r="BF296" i="224"/>
  <c r="BF295" i="224"/>
  <c r="BF294" i="224"/>
  <c r="BF293" i="224"/>
  <c r="BF292" i="224"/>
  <c r="BF291" i="224"/>
  <c r="BF290" i="224"/>
  <c r="BF289" i="224"/>
  <c r="BF288" i="224"/>
  <c r="BF287" i="224"/>
  <c r="BF286" i="224"/>
  <c r="BF285" i="224"/>
  <c r="BF284" i="224"/>
  <c r="BF283" i="224"/>
  <c r="BF282" i="224"/>
  <c r="BF281" i="224"/>
  <c r="BF280" i="224"/>
  <c r="BF279" i="224"/>
  <c r="BF278" i="224"/>
  <c r="BF277" i="224"/>
  <c r="BF276" i="224"/>
  <c r="BF275" i="224"/>
  <c r="BF274" i="224"/>
  <c r="BF273" i="224"/>
  <c r="BF272" i="224"/>
  <c r="BF271" i="224"/>
  <c r="BF270" i="224"/>
  <c r="BF269" i="224"/>
  <c r="BF268" i="224"/>
  <c r="BF267" i="224"/>
  <c r="BF266" i="224"/>
  <c r="BF265" i="224"/>
  <c r="BF264" i="224"/>
  <c r="BF263" i="224"/>
  <c r="BF262" i="224"/>
  <c r="BF261" i="224"/>
  <c r="BF260" i="224"/>
  <c r="BF259" i="224"/>
  <c r="BF258" i="224"/>
  <c r="BF257" i="224"/>
  <c r="BF256" i="224"/>
  <c r="BF255" i="224"/>
  <c r="BF254" i="224"/>
  <c r="BF253" i="224"/>
  <c r="BF252" i="224"/>
  <c r="BF251" i="224"/>
  <c r="BF250" i="224"/>
  <c r="BF249" i="224"/>
  <c r="BF248" i="224"/>
  <c r="BF247" i="224"/>
  <c r="BF246" i="224"/>
  <c r="BF245" i="224"/>
  <c r="BF244" i="224"/>
  <c r="BF243" i="224"/>
  <c r="BF242" i="224"/>
  <c r="BF241" i="224"/>
  <c r="BF240" i="224"/>
  <c r="BF239" i="224"/>
  <c r="BF238" i="224"/>
  <c r="BF237" i="224"/>
  <c r="BF236" i="224"/>
  <c r="BF235" i="224"/>
  <c r="BF234" i="224"/>
  <c r="BF233" i="224"/>
  <c r="BF232" i="224"/>
  <c r="BF231" i="224"/>
  <c r="BF230" i="224"/>
  <c r="BF229" i="224"/>
  <c r="BF228" i="224"/>
  <c r="BF227" i="224"/>
  <c r="BF226" i="224"/>
  <c r="BF225" i="224"/>
  <c r="BF224" i="224"/>
  <c r="BF223" i="224"/>
  <c r="BF222" i="224"/>
  <c r="BF221" i="224"/>
  <c r="BF220" i="224"/>
  <c r="BF219" i="224"/>
  <c r="BF218" i="224"/>
  <c r="BF217" i="224"/>
  <c r="BF216" i="224"/>
  <c r="BF215" i="224"/>
  <c r="BF214" i="224"/>
  <c r="BF213" i="224"/>
  <c r="BF212" i="224"/>
  <c r="BF211" i="224"/>
  <c r="BF210" i="224"/>
  <c r="BF209" i="224"/>
  <c r="BF208" i="224"/>
  <c r="BF207" i="224"/>
  <c r="BF206" i="224"/>
  <c r="BF205" i="224"/>
  <c r="BF204" i="224"/>
  <c r="BF203" i="224"/>
  <c r="BF202" i="224"/>
  <c r="BF201" i="224"/>
  <c r="BF200" i="224"/>
  <c r="BF199" i="224"/>
  <c r="BF198" i="224"/>
  <c r="BF197" i="224"/>
  <c r="BF196" i="224"/>
  <c r="BF195" i="224"/>
  <c r="BF194" i="224"/>
  <c r="BF193" i="224"/>
  <c r="BF192" i="224"/>
  <c r="BF191" i="224"/>
  <c r="BF190" i="224"/>
  <c r="BF189" i="224"/>
  <c r="BF188" i="224"/>
  <c r="BF187" i="224"/>
  <c r="BF186" i="224"/>
  <c r="BF185" i="224"/>
  <c r="BF184" i="224"/>
  <c r="BF183" i="224"/>
  <c r="BF182" i="224"/>
  <c r="BF181" i="224"/>
  <c r="BF180" i="224"/>
  <c r="BF179" i="224"/>
  <c r="BF178" i="224"/>
  <c r="BF177" i="224"/>
  <c r="BF176" i="224"/>
  <c r="BF175" i="224"/>
  <c r="BF174" i="224"/>
  <c r="BF173" i="224"/>
  <c r="BF172" i="224"/>
  <c r="BF171" i="224"/>
  <c r="BF170" i="224"/>
  <c r="BF169" i="224"/>
  <c r="BF168" i="224"/>
  <c r="BF167" i="224"/>
  <c r="BF166" i="224"/>
  <c r="BF165" i="224"/>
  <c r="BF164" i="224"/>
  <c r="BF163" i="224"/>
  <c r="BF162" i="224"/>
  <c r="BF161" i="224"/>
  <c r="BF160" i="224"/>
  <c r="BF159" i="224"/>
  <c r="BF158" i="224"/>
  <c r="BF157" i="224"/>
  <c r="BF156" i="224"/>
  <c r="BF155" i="224"/>
  <c r="BF154" i="224"/>
  <c r="BF153" i="224"/>
  <c r="BF152" i="224"/>
  <c r="BF151" i="224"/>
  <c r="BF150" i="224"/>
  <c r="BF149" i="224"/>
  <c r="BF148" i="224"/>
  <c r="BF147" i="224"/>
  <c r="BF146" i="224"/>
  <c r="BF145" i="224"/>
  <c r="BF144" i="224"/>
  <c r="BF143" i="224"/>
  <c r="BF142" i="224"/>
  <c r="BF141" i="224"/>
  <c r="BF140" i="224"/>
  <c r="BF139" i="224"/>
  <c r="BF138" i="224"/>
  <c r="BF137" i="224"/>
  <c r="BF136" i="224"/>
  <c r="BF135" i="224"/>
  <c r="BF134" i="224"/>
  <c r="BF133" i="224"/>
  <c r="BF132" i="224"/>
  <c r="BF131" i="224"/>
  <c r="BF130" i="224"/>
  <c r="BF129" i="224"/>
  <c r="BF128" i="224"/>
  <c r="BF127" i="224"/>
  <c r="BF126" i="224"/>
  <c r="BF125" i="224"/>
  <c r="BF124" i="224"/>
  <c r="BF123" i="224"/>
  <c r="BF122" i="224"/>
  <c r="BF121" i="224"/>
  <c r="BF120" i="224"/>
  <c r="BF119" i="224"/>
  <c r="BF118" i="224"/>
  <c r="BF117" i="224"/>
  <c r="BF116" i="224"/>
  <c r="BF115" i="224"/>
  <c r="BF114" i="224"/>
  <c r="BF113" i="224"/>
  <c r="BF112" i="224"/>
  <c r="BF111" i="224"/>
  <c r="BF110" i="224"/>
  <c r="BF109" i="224"/>
  <c r="BF108" i="224"/>
  <c r="BF107" i="224"/>
  <c r="BF106" i="224"/>
  <c r="BF105" i="224"/>
  <c r="BF104" i="224"/>
  <c r="BF103" i="224"/>
  <c r="BF102" i="224"/>
  <c r="BF101" i="224"/>
  <c r="BF100" i="224"/>
  <c r="BF99" i="224"/>
  <c r="BF98" i="224"/>
  <c r="BF97" i="224"/>
  <c r="BF96" i="224"/>
  <c r="BF95" i="224"/>
  <c r="BF94" i="224"/>
  <c r="BF93" i="224"/>
  <c r="BF92" i="224"/>
  <c r="BF91" i="224"/>
  <c r="BF90" i="224"/>
  <c r="BF89" i="224"/>
  <c r="BF88" i="224"/>
  <c r="BF87" i="224"/>
  <c r="BF86" i="224"/>
  <c r="BF85" i="224"/>
  <c r="BF84" i="224"/>
  <c r="BF83" i="224"/>
  <c r="BF82" i="224"/>
  <c r="BF81" i="224"/>
  <c r="BF80" i="224"/>
  <c r="BF79" i="224"/>
  <c r="BF78" i="224"/>
  <c r="BF77" i="224"/>
  <c r="BF76" i="224"/>
  <c r="BF75" i="224"/>
  <c r="BF74" i="224"/>
  <c r="BF73" i="224"/>
  <c r="BF72" i="224"/>
  <c r="BF71" i="224"/>
  <c r="BF70" i="224"/>
  <c r="BF69" i="224"/>
  <c r="BF68" i="224"/>
  <c r="BF67" i="224"/>
  <c r="BF66" i="224"/>
  <c r="BF65" i="224"/>
  <c r="BF64" i="224"/>
  <c r="BF63" i="224"/>
  <c r="BF62" i="224"/>
  <c r="BF61" i="224"/>
  <c r="BF60" i="224"/>
  <c r="BF59" i="224"/>
  <c r="BF58" i="224"/>
  <c r="BF57" i="224"/>
  <c r="BF56" i="224"/>
  <c r="BF55" i="224"/>
  <c r="BF54" i="224"/>
  <c r="BF53" i="224"/>
  <c r="BF52" i="224"/>
  <c r="BF51" i="224"/>
  <c r="BF50" i="224"/>
  <c r="BF49" i="224"/>
  <c r="BF48" i="224"/>
  <c r="BF47" i="224"/>
  <c r="BF46" i="224"/>
  <c r="BF45" i="224"/>
  <c r="BF44" i="224"/>
  <c r="BF43" i="224"/>
  <c r="BF42" i="224"/>
  <c r="BF41" i="224"/>
  <c r="BF40" i="224"/>
  <c r="BF39" i="224"/>
  <c r="BF38" i="224"/>
  <c r="BF37" i="224"/>
  <c r="BF36" i="224"/>
  <c r="BF35" i="224"/>
  <c r="BF34" i="224"/>
  <c r="BF33" i="224"/>
  <c r="BF32" i="224"/>
  <c r="BF31" i="224"/>
  <c r="BF30" i="224"/>
  <c r="BF29" i="224"/>
  <c r="BF28" i="224"/>
  <c r="BF27" i="224"/>
  <c r="BF26" i="224"/>
  <c r="BF25" i="224"/>
  <c r="BF24" i="224"/>
  <c r="BF23" i="224"/>
  <c r="BF22" i="224"/>
  <c r="BF21" i="224"/>
  <c r="BF20" i="224"/>
  <c r="BF19" i="224"/>
  <c r="BF18" i="224"/>
  <c r="BF17" i="224"/>
  <c r="BF16" i="224"/>
  <c r="BF15" i="224"/>
  <c r="BF14" i="224"/>
  <c r="BF13" i="224"/>
  <c r="BF12" i="224"/>
  <c r="BF11" i="224"/>
  <c r="BF10" i="224"/>
  <c r="BD11" i="224"/>
  <c r="BD12" i="224"/>
  <c r="BD13" i="224"/>
  <c r="BD14" i="224"/>
  <c r="BD15" i="224"/>
  <c r="BD16" i="224"/>
  <c r="BD17" i="224"/>
  <c r="BD18" i="224"/>
  <c r="BD19" i="224"/>
  <c r="BD20" i="224"/>
  <c r="BD21" i="224"/>
  <c r="BD22" i="224"/>
  <c r="BD23" i="224"/>
  <c r="BD24" i="224"/>
  <c r="BD25" i="224"/>
  <c r="BD26" i="224"/>
  <c r="BD27" i="224"/>
  <c r="BD28" i="224"/>
  <c r="BD29" i="224"/>
  <c r="BD30" i="224"/>
  <c r="BD31" i="224"/>
  <c r="BD32" i="224"/>
  <c r="BD33" i="224"/>
  <c r="BD34" i="224"/>
  <c r="BD35" i="224"/>
  <c r="BD36" i="224"/>
  <c r="BD37" i="224"/>
  <c r="BD38" i="224"/>
  <c r="BD39" i="224"/>
  <c r="BD40" i="224"/>
  <c r="BD41" i="224"/>
  <c r="BD42" i="224"/>
  <c r="BD43" i="224"/>
  <c r="BD44" i="224"/>
  <c r="BD45" i="224"/>
  <c r="BD46" i="224"/>
  <c r="BD47" i="224"/>
  <c r="BD48" i="224"/>
  <c r="BD49" i="224"/>
  <c r="BD50" i="224"/>
  <c r="BD51" i="224"/>
  <c r="BD52" i="224"/>
  <c r="BD53" i="224"/>
  <c r="BD54" i="224"/>
  <c r="BD55" i="224"/>
  <c r="BD56" i="224"/>
  <c r="BD57" i="224"/>
  <c r="BD58" i="224"/>
  <c r="BD59" i="224"/>
  <c r="BD60" i="224"/>
  <c r="BD61" i="224"/>
  <c r="BD62" i="224"/>
  <c r="BD63" i="224"/>
  <c r="BD64" i="224"/>
  <c r="BD65" i="224"/>
  <c r="BD66" i="224"/>
  <c r="BD67" i="224"/>
  <c r="BD68" i="224"/>
  <c r="BD69" i="224"/>
  <c r="BD70" i="224"/>
  <c r="BD71" i="224"/>
  <c r="BD72" i="224"/>
  <c r="BD73" i="224"/>
  <c r="BD74" i="224"/>
  <c r="BD75" i="224"/>
  <c r="BD76" i="224"/>
  <c r="BD77" i="224"/>
  <c r="BD78" i="224"/>
  <c r="BD79" i="224"/>
  <c r="BD80" i="224"/>
  <c r="BD81" i="224"/>
  <c r="BD82" i="224"/>
  <c r="BD83" i="224"/>
  <c r="BD84" i="224"/>
  <c r="BD85" i="224"/>
  <c r="BD86" i="224"/>
  <c r="BD87" i="224"/>
  <c r="BD88" i="224"/>
  <c r="BD89" i="224"/>
  <c r="BD90" i="224"/>
  <c r="BD91" i="224"/>
  <c r="BD92" i="224"/>
  <c r="BD93" i="224"/>
  <c r="BD94" i="224"/>
  <c r="BD95" i="224"/>
  <c r="BD96" i="224"/>
  <c r="BD97" i="224"/>
  <c r="BD98" i="224"/>
  <c r="BD99" i="224"/>
  <c r="BD100" i="224"/>
  <c r="BD101" i="224"/>
  <c r="BD102" i="224"/>
  <c r="BD103" i="224"/>
  <c r="BD104" i="224"/>
  <c r="BD105" i="224"/>
  <c r="BD106" i="224"/>
  <c r="BD107" i="224"/>
  <c r="BD108" i="224"/>
  <c r="BD109" i="224"/>
  <c r="BD110" i="224"/>
  <c r="BD111" i="224"/>
  <c r="BD112" i="224"/>
  <c r="BD113" i="224"/>
  <c r="BD114" i="224"/>
  <c r="BD115" i="224"/>
  <c r="BD116" i="224"/>
  <c r="BD117" i="224"/>
  <c r="BD118" i="224"/>
  <c r="BD119" i="224"/>
  <c r="BD120" i="224"/>
  <c r="BD121" i="224"/>
  <c r="BD122" i="224"/>
  <c r="BD123" i="224"/>
  <c r="BD124" i="224"/>
  <c r="BD125" i="224"/>
  <c r="BD126" i="224"/>
  <c r="BD127" i="224"/>
  <c r="BD128" i="224"/>
  <c r="BD129" i="224"/>
  <c r="BD130" i="224"/>
  <c r="BD131" i="224"/>
  <c r="BD132" i="224"/>
  <c r="BD133" i="224"/>
  <c r="BD134" i="224"/>
  <c r="BD135" i="224"/>
  <c r="BD136" i="224"/>
  <c r="BD137" i="224"/>
  <c r="BD138" i="224"/>
  <c r="BD139" i="224"/>
  <c r="BD140" i="224"/>
  <c r="BD141" i="224"/>
  <c r="BD142" i="224"/>
  <c r="BD143" i="224"/>
  <c r="BD144" i="224"/>
  <c r="BD145" i="224"/>
  <c r="BD146" i="224"/>
  <c r="BD147" i="224"/>
  <c r="BD148" i="224"/>
  <c r="BD149" i="224"/>
  <c r="BD150" i="224"/>
  <c r="BD151" i="224"/>
  <c r="BD152" i="224"/>
  <c r="BD153" i="224"/>
  <c r="BD154" i="224"/>
  <c r="BD155" i="224"/>
  <c r="BD156" i="224"/>
  <c r="BD157" i="224"/>
  <c r="BD158" i="224"/>
  <c r="BD159" i="224"/>
  <c r="BD160" i="224"/>
  <c r="BD161" i="224"/>
  <c r="BD162" i="224"/>
  <c r="BD163" i="224"/>
  <c r="BD164" i="224"/>
  <c r="BD165" i="224"/>
  <c r="BD166" i="224"/>
  <c r="BD167" i="224"/>
  <c r="BD168" i="224"/>
  <c r="BD169" i="224"/>
  <c r="BD170" i="224"/>
  <c r="BD171" i="224"/>
  <c r="BD172" i="224"/>
  <c r="BD173" i="224"/>
  <c r="BD174" i="224"/>
  <c r="BD175" i="224"/>
  <c r="BD176" i="224"/>
  <c r="BD177" i="224"/>
  <c r="BD178" i="224"/>
  <c r="BD179" i="224"/>
  <c r="BD180" i="224"/>
  <c r="BD181" i="224"/>
  <c r="BD182" i="224"/>
  <c r="BD183" i="224"/>
  <c r="BD184" i="224"/>
  <c r="BD185" i="224"/>
  <c r="BD186" i="224"/>
  <c r="BD187" i="224"/>
  <c r="BD188" i="224"/>
  <c r="BD189" i="224"/>
  <c r="BD190" i="224"/>
  <c r="BD191" i="224"/>
  <c r="BD192" i="224"/>
  <c r="BD193" i="224"/>
  <c r="BD194" i="224"/>
  <c r="BD195" i="224"/>
  <c r="BD196" i="224"/>
  <c r="BD197" i="224"/>
  <c r="BD198" i="224"/>
  <c r="BD199" i="224"/>
  <c r="BD200" i="224"/>
  <c r="BD201" i="224"/>
  <c r="BD202" i="224"/>
  <c r="BD203" i="224"/>
  <c r="BD204" i="224"/>
  <c r="BD205" i="224"/>
  <c r="BD206" i="224"/>
  <c r="BD207" i="224"/>
  <c r="BD208" i="224"/>
  <c r="BD209" i="224"/>
  <c r="BD210" i="224"/>
  <c r="BD211" i="224"/>
  <c r="BD212" i="224"/>
  <c r="BD213" i="224"/>
  <c r="BD214" i="224"/>
  <c r="BD215" i="224"/>
  <c r="BD216" i="224"/>
  <c r="BD217" i="224"/>
  <c r="BD218" i="224"/>
  <c r="BD219" i="224"/>
  <c r="BD220" i="224"/>
  <c r="BD221" i="224"/>
  <c r="BD222" i="224"/>
  <c r="BD223" i="224"/>
  <c r="BD224" i="224"/>
  <c r="BD225" i="224"/>
  <c r="BD226" i="224"/>
  <c r="BD227" i="224"/>
  <c r="BD228" i="224"/>
  <c r="BD229" i="224"/>
  <c r="BD230" i="224"/>
  <c r="BD231" i="224"/>
  <c r="BD232" i="224"/>
  <c r="BD233" i="224"/>
  <c r="BD234" i="224"/>
  <c r="BD235" i="224"/>
  <c r="BD236" i="224"/>
  <c r="BD237" i="224"/>
  <c r="BD238" i="224"/>
  <c r="BD239" i="224"/>
  <c r="BD240" i="224"/>
  <c r="BD241" i="224"/>
  <c r="BD242" i="224"/>
  <c r="BD243" i="224"/>
  <c r="BD244" i="224"/>
  <c r="BD245" i="224"/>
  <c r="BD246" i="224"/>
  <c r="BD247" i="224"/>
  <c r="BD248" i="224"/>
  <c r="BD249" i="224"/>
  <c r="BD250" i="224"/>
  <c r="BD251" i="224"/>
  <c r="BD252" i="224"/>
  <c r="BD253" i="224"/>
  <c r="BD254" i="224"/>
  <c r="BD255" i="224"/>
  <c r="BD256" i="224"/>
  <c r="BD257" i="224"/>
  <c r="BD258" i="224"/>
  <c r="BD259" i="224"/>
  <c r="BD260" i="224"/>
  <c r="BD261" i="224"/>
  <c r="BD262" i="224"/>
  <c r="BD263" i="224"/>
  <c r="BD264" i="224"/>
  <c r="BD265" i="224"/>
  <c r="BD266" i="224"/>
  <c r="BD267" i="224"/>
  <c r="BD268" i="224"/>
  <c r="BD269" i="224"/>
  <c r="BD270" i="224"/>
  <c r="BD271" i="224"/>
  <c r="BD272" i="224"/>
  <c r="BD273" i="224"/>
  <c r="BD274" i="224"/>
  <c r="BD275" i="224"/>
  <c r="BD276" i="224"/>
  <c r="BD277" i="224"/>
  <c r="BD278" i="224"/>
  <c r="BD279" i="224"/>
  <c r="BD280" i="224"/>
  <c r="BD281" i="224"/>
  <c r="BD282" i="224"/>
  <c r="BD283" i="224"/>
  <c r="BD284" i="224"/>
  <c r="BD285" i="224"/>
  <c r="BD286" i="224"/>
  <c r="BD287" i="224"/>
  <c r="BD288" i="224"/>
  <c r="BD289" i="224"/>
  <c r="BD290" i="224"/>
  <c r="BD291" i="224"/>
  <c r="BD292" i="224"/>
  <c r="BD293" i="224"/>
  <c r="BD294" i="224"/>
  <c r="BD295" i="224"/>
  <c r="BD296" i="224"/>
  <c r="BD297" i="224"/>
  <c r="BD298" i="224"/>
  <c r="BD299" i="224"/>
  <c r="BD300" i="224"/>
  <c r="BD301" i="224"/>
  <c r="BD302" i="224"/>
  <c r="BD303" i="224"/>
  <c r="BD304" i="224"/>
  <c r="BD305" i="224"/>
  <c r="BD306" i="224"/>
  <c r="BD307" i="224"/>
  <c r="BD308" i="224"/>
  <c r="BD309" i="224"/>
  <c r="BD310" i="224"/>
  <c r="BD311" i="224"/>
  <c r="BD312" i="224"/>
  <c r="BD313" i="224"/>
  <c r="BD314" i="224"/>
  <c r="BD315" i="224"/>
  <c r="BD316" i="224"/>
  <c r="BD317" i="224"/>
  <c r="BD318" i="224"/>
  <c r="BD319" i="224"/>
  <c r="BD320" i="224"/>
  <c r="BD321" i="224"/>
  <c r="BD322" i="224"/>
  <c r="BD323" i="224"/>
  <c r="BD324" i="224"/>
  <c r="BD325" i="224"/>
  <c r="BD326" i="224"/>
  <c r="BD327" i="224"/>
  <c r="BD328" i="224"/>
  <c r="BD329" i="224"/>
  <c r="BD330" i="224"/>
  <c r="BD331" i="224"/>
  <c r="BD332" i="224"/>
  <c r="BD333" i="224"/>
  <c r="BD334" i="224"/>
  <c r="BD335" i="224"/>
  <c r="BD336" i="224"/>
  <c r="BD337" i="224"/>
  <c r="BD338" i="224"/>
  <c r="BD339" i="224"/>
  <c r="BD340" i="224"/>
  <c r="BD341" i="224"/>
  <c r="BD342" i="224"/>
  <c r="BD343" i="224"/>
  <c r="BD344" i="224"/>
  <c r="BD345" i="224"/>
  <c r="BD346" i="224"/>
  <c r="BD347" i="224"/>
  <c r="BD348" i="224"/>
  <c r="BD349" i="224"/>
  <c r="BD350" i="224"/>
  <c r="BD351" i="224"/>
  <c r="BD352" i="224"/>
  <c r="BD353" i="224"/>
  <c r="BD354" i="224"/>
  <c r="BD355" i="224"/>
  <c r="BD356" i="224"/>
  <c r="BD357" i="224"/>
  <c r="BD358" i="224"/>
  <c r="BD359" i="224"/>
  <c r="BD360" i="224"/>
  <c r="BD361" i="224"/>
  <c r="BD362" i="224"/>
  <c r="BD363" i="224"/>
  <c r="BD364" i="224"/>
  <c r="BD365" i="224"/>
  <c r="BD366" i="224"/>
  <c r="BD367" i="224"/>
  <c r="BD368" i="224"/>
  <c r="BD369" i="224"/>
  <c r="BD370" i="224"/>
  <c r="BD371" i="224"/>
  <c r="BD372" i="224"/>
  <c r="BD373" i="224"/>
  <c r="BD374" i="224"/>
  <c r="BD375" i="224"/>
  <c r="BD376" i="224"/>
  <c r="BD377" i="224"/>
  <c r="BD378" i="224"/>
  <c r="BD379" i="224"/>
  <c r="BD380" i="224"/>
  <c r="BD381" i="224"/>
  <c r="BD382" i="224"/>
  <c r="BD383" i="224"/>
  <c r="BD384" i="224"/>
  <c r="BD385" i="224"/>
  <c r="BD386" i="224"/>
  <c r="BD387" i="224"/>
  <c r="BD10" i="224"/>
  <c r="BF8" i="224"/>
  <c r="BD8" i="224"/>
  <c r="EC8" i="230"/>
  <c r="EE387" i="230"/>
  <c r="EG387" i="230" s="1"/>
  <c r="EE386" i="230"/>
  <c r="EG385" i="230"/>
  <c r="EE385" i="230"/>
  <c r="EF385" i="230" s="1"/>
  <c r="EE384" i="230"/>
  <c r="EG384" i="230" s="1"/>
  <c r="EE383" i="230"/>
  <c r="EG383" i="230" s="1"/>
  <c r="EE382" i="230"/>
  <c r="EE381" i="230"/>
  <c r="EF381" i="230" s="1"/>
  <c r="EE380" i="230"/>
  <c r="EG380" i="230" s="1"/>
  <c r="EE379" i="230"/>
  <c r="EG379" i="230" s="1"/>
  <c r="EE378" i="230"/>
  <c r="EE377" i="230"/>
  <c r="EF377" i="230" s="1"/>
  <c r="EE376" i="230"/>
  <c r="EG376" i="230" s="1"/>
  <c r="EF375" i="230"/>
  <c r="EE375" i="230"/>
  <c r="EG375" i="230" s="1"/>
  <c r="EE374" i="230"/>
  <c r="EE373" i="230"/>
  <c r="EF373" i="230" s="1"/>
  <c r="EE372" i="230"/>
  <c r="EG372" i="230" s="1"/>
  <c r="EE371" i="230"/>
  <c r="EG371" i="230" s="1"/>
  <c r="EE370" i="230"/>
  <c r="EE369" i="230"/>
  <c r="EF369" i="230" s="1"/>
  <c r="EF368" i="230"/>
  <c r="EE368" i="230"/>
  <c r="EG368" i="230" s="1"/>
  <c r="EE367" i="230"/>
  <c r="EG367" i="230" s="1"/>
  <c r="EE366" i="230"/>
  <c r="EE365" i="230"/>
  <c r="EF365" i="230" s="1"/>
  <c r="EE364" i="230"/>
  <c r="EG364" i="230" s="1"/>
  <c r="EE363" i="230"/>
  <c r="EG363" i="230" s="1"/>
  <c r="EE362" i="230"/>
  <c r="EG361" i="230"/>
  <c r="EE361" i="230"/>
  <c r="EF361" i="230" s="1"/>
  <c r="EE360" i="230"/>
  <c r="EG360" i="230" s="1"/>
  <c r="EF359" i="230"/>
  <c r="EE359" i="230"/>
  <c r="EG359" i="230" s="1"/>
  <c r="EE358" i="230"/>
  <c r="EE357" i="230"/>
  <c r="EF357" i="230" s="1"/>
  <c r="EE356" i="230"/>
  <c r="EG356" i="230" s="1"/>
  <c r="EE355" i="230"/>
  <c r="EG355" i="230" s="1"/>
  <c r="EE354" i="230"/>
  <c r="EE353" i="230"/>
  <c r="EF353" i="230" s="1"/>
  <c r="EF352" i="230"/>
  <c r="EE352" i="230"/>
  <c r="EG352" i="230" s="1"/>
  <c r="EF351" i="230"/>
  <c r="EE351" i="230"/>
  <c r="EG351" i="230" s="1"/>
  <c r="EE350" i="230"/>
  <c r="EE349" i="230"/>
  <c r="EF349" i="230" s="1"/>
  <c r="EE348" i="230"/>
  <c r="EG348" i="230" s="1"/>
  <c r="EE347" i="230"/>
  <c r="EG347" i="230" s="1"/>
  <c r="EE346" i="230"/>
  <c r="EG345" i="230"/>
  <c r="EE345" i="230"/>
  <c r="EF345" i="230" s="1"/>
  <c r="EF344" i="230"/>
  <c r="EE344" i="230"/>
  <c r="EG344" i="230" s="1"/>
  <c r="EE343" i="230"/>
  <c r="EG343" i="230" s="1"/>
  <c r="EE342" i="230"/>
  <c r="EE341" i="230"/>
  <c r="EF341" i="230" s="1"/>
  <c r="EE340" i="230"/>
  <c r="EG340" i="230" s="1"/>
  <c r="EE339" i="230"/>
  <c r="EG339" i="230" s="1"/>
  <c r="EE338" i="230"/>
  <c r="EG337" i="230"/>
  <c r="EE337" i="230"/>
  <c r="EF337" i="230" s="1"/>
  <c r="EE336" i="230"/>
  <c r="EG336" i="230" s="1"/>
  <c r="EE335" i="230"/>
  <c r="EG335" i="230" s="1"/>
  <c r="EE334" i="230"/>
  <c r="EE333" i="230"/>
  <c r="EF333" i="230" s="1"/>
  <c r="EE332" i="230"/>
  <c r="EG332" i="230" s="1"/>
  <c r="EE331" i="230"/>
  <c r="EG331" i="230" s="1"/>
  <c r="EE330" i="230"/>
  <c r="EE329" i="230"/>
  <c r="EF329" i="230" s="1"/>
  <c r="EE328" i="230"/>
  <c r="EG328" i="230" s="1"/>
  <c r="EF327" i="230"/>
  <c r="EE327" i="230"/>
  <c r="EG327" i="230" s="1"/>
  <c r="EE326" i="230"/>
  <c r="EE325" i="230"/>
  <c r="EF325" i="230" s="1"/>
  <c r="EE324" i="230"/>
  <c r="EG324" i="230" s="1"/>
  <c r="EF323" i="230"/>
  <c r="EE323" i="230"/>
  <c r="EG323" i="230" s="1"/>
  <c r="EE322" i="230"/>
  <c r="EE321" i="230"/>
  <c r="EF321" i="230" s="1"/>
  <c r="EF320" i="230"/>
  <c r="EE320" i="230"/>
  <c r="EG320" i="230" s="1"/>
  <c r="EE319" i="230"/>
  <c r="EG319" i="230" s="1"/>
  <c r="EE318" i="230"/>
  <c r="EE317" i="230"/>
  <c r="EF317" i="230" s="1"/>
  <c r="EE316" i="230"/>
  <c r="EG316" i="230" s="1"/>
  <c r="EE315" i="230"/>
  <c r="EG315" i="230" s="1"/>
  <c r="EE314" i="230"/>
  <c r="EG313" i="230"/>
  <c r="EE313" i="230"/>
  <c r="EF313" i="230" s="1"/>
  <c r="EE312" i="230"/>
  <c r="EG312" i="230" s="1"/>
  <c r="EF311" i="230"/>
  <c r="EE311" i="230"/>
  <c r="EG311" i="230" s="1"/>
  <c r="EE310" i="230"/>
  <c r="EE309" i="230"/>
  <c r="EF309" i="230" s="1"/>
  <c r="EE308" i="230"/>
  <c r="EG308" i="230" s="1"/>
  <c r="EE307" i="230"/>
  <c r="EG307" i="230" s="1"/>
  <c r="EE306" i="230"/>
  <c r="EE305" i="230"/>
  <c r="EF305" i="230" s="1"/>
  <c r="EF304" i="230"/>
  <c r="EE304" i="230"/>
  <c r="EG304" i="230" s="1"/>
  <c r="EF303" i="230"/>
  <c r="EE303" i="230"/>
  <c r="EG303" i="230" s="1"/>
  <c r="EE302" i="230"/>
  <c r="EE301" i="230"/>
  <c r="EF301" i="230" s="1"/>
  <c r="EE300" i="230"/>
  <c r="EG300" i="230" s="1"/>
  <c r="EE299" i="230"/>
  <c r="EG299" i="230" s="1"/>
  <c r="EE298" i="230"/>
  <c r="EG297" i="230"/>
  <c r="EE297" i="230"/>
  <c r="EF297" i="230" s="1"/>
  <c r="EF296" i="230"/>
  <c r="EE296" i="230"/>
  <c r="EG296" i="230" s="1"/>
  <c r="EE295" i="230"/>
  <c r="EG295" i="230" s="1"/>
  <c r="EE294" i="230"/>
  <c r="EE293" i="230"/>
  <c r="EF293" i="230" s="1"/>
  <c r="EE292" i="230"/>
  <c r="EG292" i="230" s="1"/>
  <c r="EE291" i="230"/>
  <c r="EG291" i="230" s="1"/>
  <c r="EE290" i="230"/>
  <c r="EG289" i="230"/>
  <c r="EE289" i="230"/>
  <c r="EF289" i="230" s="1"/>
  <c r="EE288" i="230"/>
  <c r="EG288" i="230" s="1"/>
  <c r="EE287" i="230"/>
  <c r="EG287" i="230" s="1"/>
  <c r="EE286" i="230"/>
  <c r="EE285" i="230"/>
  <c r="EF285" i="230" s="1"/>
  <c r="EE284" i="230"/>
  <c r="EG284" i="230" s="1"/>
  <c r="EE283" i="230"/>
  <c r="EG283" i="230" s="1"/>
  <c r="EE282" i="230"/>
  <c r="EE281" i="230"/>
  <c r="EF281" i="230" s="1"/>
  <c r="EE280" i="230"/>
  <c r="EG280" i="230" s="1"/>
  <c r="EF279" i="230"/>
  <c r="EE279" i="230"/>
  <c r="EG279" i="230" s="1"/>
  <c r="EE278" i="230"/>
  <c r="EE277" i="230"/>
  <c r="EF277" i="230" s="1"/>
  <c r="EE276" i="230"/>
  <c r="EG276" i="230" s="1"/>
  <c r="EF275" i="230"/>
  <c r="EE275" i="230"/>
  <c r="EG275" i="230" s="1"/>
  <c r="EE274" i="230"/>
  <c r="EE273" i="230"/>
  <c r="EF273" i="230" s="1"/>
  <c r="EF272" i="230"/>
  <c r="EE272" i="230"/>
  <c r="EG272" i="230" s="1"/>
  <c r="EE271" i="230"/>
  <c r="EG271" i="230" s="1"/>
  <c r="EE270" i="230"/>
  <c r="EE269" i="230"/>
  <c r="EF269" i="230" s="1"/>
  <c r="EE268" i="230"/>
  <c r="EG268" i="230" s="1"/>
  <c r="EE267" i="230"/>
  <c r="EG267" i="230" s="1"/>
  <c r="EE266" i="230"/>
  <c r="EG265" i="230"/>
  <c r="EE265" i="230"/>
  <c r="EF265" i="230" s="1"/>
  <c r="EE264" i="230"/>
  <c r="EG264" i="230" s="1"/>
  <c r="EF263" i="230"/>
  <c r="EE263" i="230"/>
  <c r="EG263" i="230" s="1"/>
  <c r="EE262" i="230"/>
  <c r="EE261" i="230"/>
  <c r="EF261" i="230" s="1"/>
  <c r="EE260" i="230"/>
  <c r="EG260" i="230" s="1"/>
  <c r="EE259" i="230"/>
  <c r="EG259" i="230" s="1"/>
  <c r="EE258" i="230"/>
  <c r="EE257" i="230"/>
  <c r="EF257" i="230" s="1"/>
  <c r="EF256" i="230"/>
  <c r="EE256" i="230"/>
  <c r="EG256" i="230" s="1"/>
  <c r="EF255" i="230"/>
  <c r="EE255" i="230"/>
  <c r="EG255" i="230" s="1"/>
  <c r="EE254" i="230"/>
  <c r="EE253" i="230"/>
  <c r="EF253" i="230" s="1"/>
  <c r="EE252" i="230"/>
  <c r="EG252" i="230" s="1"/>
  <c r="EE251" i="230"/>
  <c r="EG251" i="230" s="1"/>
  <c r="EE250" i="230"/>
  <c r="EE249" i="230"/>
  <c r="EF249" i="230" s="1"/>
  <c r="EF248" i="230"/>
  <c r="EE248" i="230"/>
  <c r="EG248" i="230" s="1"/>
  <c r="EE247" i="230"/>
  <c r="EG247" i="230" s="1"/>
  <c r="EE246" i="230"/>
  <c r="EE245" i="230"/>
  <c r="EF245" i="230" s="1"/>
  <c r="EE244" i="230"/>
  <c r="EG244" i="230" s="1"/>
  <c r="EE243" i="230"/>
  <c r="EG243" i="230" s="1"/>
  <c r="EE242" i="230"/>
  <c r="EG241" i="230"/>
  <c r="EE241" i="230"/>
  <c r="EF241" i="230" s="1"/>
  <c r="EE240" i="230"/>
  <c r="EG240" i="230" s="1"/>
  <c r="EE239" i="230"/>
  <c r="EG239" i="230" s="1"/>
  <c r="EE238" i="230"/>
  <c r="EE237" i="230"/>
  <c r="EF237" i="230" s="1"/>
  <c r="EE236" i="230"/>
  <c r="EG236" i="230" s="1"/>
  <c r="EF235" i="230"/>
  <c r="EE235" i="230"/>
  <c r="EG235" i="230" s="1"/>
  <c r="EE234" i="230"/>
  <c r="EE233" i="230"/>
  <c r="EF233" i="230" s="1"/>
  <c r="EE232" i="230"/>
  <c r="EG232" i="230" s="1"/>
  <c r="EF231" i="230"/>
  <c r="EE231" i="230"/>
  <c r="EG231" i="230" s="1"/>
  <c r="EE230" i="230"/>
  <c r="EE229" i="230"/>
  <c r="EF229" i="230" s="1"/>
  <c r="EE228" i="230"/>
  <c r="EG228" i="230" s="1"/>
  <c r="EF227" i="230"/>
  <c r="EE227" i="230"/>
  <c r="EG227" i="230" s="1"/>
  <c r="EE226" i="230"/>
  <c r="EE225" i="230"/>
  <c r="EF225" i="230" s="1"/>
  <c r="EF224" i="230"/>
  <c r="EE224" i="230"/>
  <c r="EG224" i="230" s="1"/>
  <c r="EE223" i="230"/>
  <c r="EG223" i="230" s="1"/>
  <c r="EE222" i="230"/>
  <c r="EE221" i="230"/>
  <c r="EF221" i="230" s="1"/>
  <c r="EF220" i="230"/>
  <c r="EE220" i="230"/>
  <c r="EG220" i="230" s="1"/>
  <c r="EE219" i="230"/>
  <c r="EG219" i="230" s="1"/>
  <c r="EE218" i="230"/>
  <c r="EG217" i="230"/>
  <c r="EE217" i="230"/>
  <c r="EF217" i="230" s="1"/>
  <c r="EE216" i="230"/>
  <c r="EG216" i="230" s="1"/>
  <c r="EE215" i="230"/>
  <c r="EG215" i="230" s="1"/>
  <c r="EE214" i="230"/>
  <c r="EG213" i="230"/>
  <c r="EE213" i="230"/>
  <c r="EF213" i="230" s="1"/>
  <c r="EE212" i="230"/>
  <c r="EG212" i="230" s="1"/>
  <c r="EE211" i="230"/>
  <c r="EG211" i="230" s="1"/>
  <c r="EE210" i="230"/>
  <c r="EE209" i="230"/>
  <c r="EF209" i="230" s="1"/>
  <c r="EE208" i="230"/>
  <c r="EG208" i="230" s="1"/>
  <c r="EF207" i="230"/>
  <c r="EE207" i="230"/>
  <c r="EG207" i="230" s="1"/>
  <c r="EE206" i="230"/>
  <c r="EE205" i="230"/>
  <c r="EF205" i="230" s="1"/>
  <c r="EE204" i="230"/>
  <c r="EG204" i="230" s="1"/>
  <c r="EE203" i="230"/>
  <c r="EG203" i="230" s="1"/>
  <c r="EE202" i="230"/>
  <c r="EE201" i="230"/>
  <c r="EF201" i="230" s="1"/>
  <c r="EF200" i="230"/>
  <c r="EE200" i="230"/>
  <c r="EG200" i="230" s="1"/>
  <c r="EE199" i="230"/>
  <c r="EG199" i="230" s="1"/>
  <c r="EE198" i="230"/>
  <c r="EE197" i="230"/>
  <c r="EF197" i="230" s="1"/>
  <c r="EE196" i="230"/>
  <c r="EG196" i="230" s="1"/>
  <c r="EE195" i="230"/>
  <c r="EG195" i="230" s="1"/>
  <c r="EE194" i="230"/>
  <c r="EG193" i="230"/>
  <c r="EE193" i="230"/>
  <c r="EF193" i="230" s="1"/>
  <c r="EE192" i="230"/>
  <c r="EG192" i="230" s="1"/>
  <c r="EF191" i="230"/>
  <c r="EE191" i="230"/>
  <c r="EG191" i="230" s="1"/>
  <c r="EE190" i="230"/>
  <c r="EE189" i="230"/>
  <c r="EG189" i="230" s="1"/>
  <c r="EE188" i="230"/>
  <c r="EG188" i="230" s="1"/>
  <c r="EF187" i="230"/>
  <c r="EE187" i="230"/>
  <c r="EG187" i="230" s="1"/>
  <c r="EE186" i="230"/>
  <c r="EF185" i="230"/>
  <c r="EE185" i="230"/>
  <c r="EG185" i="230" s="1"/>
  <c r="EF184" i="230"/>
  <c r="EE184" i="230"/>
  <c r="EG184" i="230" s="1"/>
  <c r="EE183" i="230"/>
  <c r="EG183" i="230" s="1"/>
  <c r="EE182" i="230"/>
  <c r="EG181" i="230"/>
  <c r="EF181" i="230"/>
  <c r="EE181" i="230"/>
  <c r="EE180" i="230"/>
  <c r="EG180" i="230" s="1"/>
  <c r="EE179" i="230"/>
  <c r="EG179" i="230" s="1"/>
  <c r="EE178" i="230"/>
  <c r="EE177" i="230"/>
  <c r="EG177" i="230" s="1"/>
  <c r="EE176" i="230"/>
  <c r="EG176" i="230" s="1"/>
  <c r="EF175" i="230"/>
  <c r="EE175" i="230"/>
  <c r="EG175" i="230" s="1"/>
  <c r="EE174" i="230"/>
  <c r="EF173" i="230"/>
  <c r="EE173" i="230"/>
  <c r="EG173" i="230" s="1"/>
  <c r="EF172" i="230"/>
  <c r="EE172" i="230"/>
  <c r="EG172" i="230" s="1"/>
  <c r="EE171" i="230"/>
  <c r="EG171" i="230" s="1"/>
  <c r="EE170" i="230"/>
  <c r="EG169" i="230"/>
  <c r="EF169" i="230"/>
  <c r="EE169" i="230"/>
  <c r="EE168" i="230"/>
  <c r="EG168" i="230" s="1"/>
  <c r="EE167" i="230"/>
  <c r="EG167" i="230" s="1"/>
  <c r="EE166" i="230"/>
  <c r="EE165" i="230"/>
  <c r="EF165" i="230" s="1"/>
  <c r="EE164" i="230"/>
  <c r="EG164" i="230" s="1"/>
  <c r="EF163" i="230"/>
  <c r="EE163" i="230"/>
  <c r="EG163" i="230" s="1"/>
  <c r="EE162" i="230"/>
  <c r="EE161" i="230"/>
  <c r="EG161" i="230" s="1"/>
  <c r="EF160" i="230"/>
  <c r="EE160" i="230"/>
  <c r="EG160" i="230" s="1"/>
  <c r="EE159" i="230"/>
  <c r="EG159" i="230" s="1"/>
  <c r="EE158" i="230"/>
  <c r="EG157" i="230"/>
  <c r="EF157" i="230"/>
  <c r="EE157" i="230"/>
  <c r="EE156" i="230"/>
  <c r="EG156" i="230" s="1"/>
  <c r="EE155" i="230"/>
  <c r="EG155" i="230" s="1"/>
  <c r="EE154" i="230"/>
  <c r="EE153" i="230"/>
  <c r="EG153" i="230" s="1"/>
  <c r="EF152" i="230"/>
  <c r="EE152" i="230"/>
  <c r="EG152" i="230" s="1"/>
  <c r="EE151" i="230"/>
  <c r="EG151" i="230" s="1"/>
  <c r="EE150" i="230"/>
  <c r="EG149" i="230"/>
  <c r="EF149" i="230"/>
  <c r="EE149" i="230"/>
  <c r="EE148" i="230"/>
  <c r="EG148" i="230" s="1"/>
  <c r="EF147" i="230"/>
  <c r="EE147" i="230"/>
  <c r="EG147" i="230" s="1"/>
  <c r="EE146" i="230"/>
  <c r="EE145" i="230"/>
  <c r="EF145" i="230" s="1"/>
  <c r="EE144" i="230"/>
  <c r="EG144" i="230" s="1"/>
  <c r="EE143" i="230"/>
  <c r="EG143" i="230" s="1"/>
  <c r="EE142" i="230"/>
  <c r="EG141" i="230"/>
  <c r="EF141" i="230"/>
  <c r="EE141" i="230"/>
  <c r="EE140" i="230"/>
  <c r="EG140" i="230" s="1"/>
  <c r="EE139" i="230"/>
  <c r="EG139" i="230" s="1"/>
  <c r="EE138" i="230"/>
  <c r="EE137" i="230"/>
  <c r="EG137" i="230" s="1"/>
  <c r="EF136" i="230"/>
  <c r="EE136" i="230"/>
  <c r="EG136" i="230" s="1"/>
  <c r="EE135" i="230"/>
  <c r="EG135" i="230" s="1"/>
  <c r="EE134" i="230"/>
  <c r="EG133" i="230"/>
  <c r="EF133" i="230"/>
  <c r="EE133" i="230"/>
  <c r="EE132" i="230"/>
  <c r="EG132" i="230" s="1"/>
  <c r="EF131" i="230"/>
  <c r="EE131" i="230"/>
  <c r="EG131" i="230" s="1"/>
  <c r="EE130" i="230"/>
  <c r="EE129" i="230"/>
  <c r="EF129" i="230" s="1"/>
  <c r="EE128" i="230"/>
  <c r="EG128" i="230" s="1"/>
  <c r="EE127" i="230"/>
  <c r="EG127" i="230" s="1"/>
  <c r="EE126" i="230"/>
  <c r="EG125" i="230"/>
  <c r="EF125" i="230"/>
  <c r="EE125" i="230"/>
  <c r="EE124" i="230"/>
  <c r="EG124" i="230" s="1"/>
  <c r="EE123" i="230"/>
  <c r="EG123" i="230" s="1"/>
  <c r="EE122" i="230"/>
  <c r="EE121" i="230"/>
  <c r="EG121" i="230" s="1"/>
  <c r="EF120" i="230"/>
  <c r="EE120" i="230"/>
  <c r="EG120" i="230" s="1"/>
  <c r="EE119" i="230"/>
  <c r="EG119" i="230" s="1"/>
  <c r="EE118" i="230"/>
  <c r="EG117" i="230"/>
  <c r="EF117" i="230"/>
  <c r="EE117" i="230"/>
  <c r="EE116" i="230"/>
  <c r="EG116" i="230" s="1"/>
  <c r="EF115" i="230"/>
  <c r="EE115" i="230"/>
  <c r="EG115" i="230" s="1"/>
  <c r="EE114" i="230"/>
  <c r="EE113" i="230"/>
  <c r="EG113" i="230" s="1"/>
  <c r="EE112" i="230"/>
  <c r="EG112" i="230" s="1"/>
  <c r="EE111" i="230"/>
  <c r="EG111" i="230" s="1"/>
  <c r="EE110" i="230"/>
  <c r="EG109" i="230"/>
  <c r="EF109" i="230"/>
  <c r="EE109" i="230"/>
  <c r="EE108" i="230"/>
  <c r="EG108" i="230" s="1"/>
  <c r="EE107" i="230"/>
  <c r="EG107" i="230" s="1"/>
  <c r="EE106" i="230"/>
  <c r="EE105" i="230"/>
  <c r="EG105" i="230" s="1"/>
  <c r="EF104" i="230"/>
  <c r="EE104" i="230"/>
  <c r="EG104" i="230" s="1"/>
  <c r="EE103" i="230"/>
  <c r="EG103" i="230" s="1"/>
  <c r="EE102" i="230"/>
  <c r="EG101" i="230"/>
  <c r="EF101" i="230"/>
  <c r="EE101" i="230"/>
  <c r="EE100" i="230"/>
  <c r="EG100" i="230" s="1"/>
  <c r="EF99" i="230"/>
  <c r="EE99" i="230"/>
  <c r="EG99" i="230" s="1"/>
  <c r="EE98" i="230"/>
  <c r="EE97" i="230"/>
  <c r="EG97" i="230" s="1"/>
  <c r="EE96" i="230"/>
  <c r="EG96" i="230" s="1"/>
  <c r="EE95" i="230"/>
  <c r="EG95" i="230" s="1"/>
  <c r="EE94" i="230"/>
  <c r="EG94" i="230" s="1"/>
  <c r="EG93" i="230"/>
  <c r="EF93" i="230"/>
  <c r="EE93" i="230"/>
  <c r="EE92" i="230"/>
  <c r="EG92" i="230" s="1"/>
  <c r="EG91" i="230"/>
  <c r="EF91" i="230"/>
  <c r="EE91" i="230"/>
  <c r="EE90" i="230"/>
  <c r="EG90" i="230" s="1"/>
  <c r="EF89" i="230"/>
  <c r="EE89" i="230"/>
  <c r="EG89" i="230" s="1"/>
  <c r="EF88" i="230"/>
  <c r="EE88" i="230"/>
  <c r="EG88" i="230" s="1"/>
  <c r="EE87" i="230"/>
  <c r="EG87" i="230" s="1"/>
  <c r="EF86" i="230"/>
  <c r="EE86" i="230"/>
  <c r="EG86" i="230" s="1"/>
  <c r="EE85" i="230"/>
  <c r="EG85" i="230" s="1"/>
  <c r="EF84" i="230"/>
  <c r="EE84" i="230"/>
  <c r="EG84" i="230" s="1"/>
  <c r="EE83" i="230"/>
  <c r="EG83" i="230" s="1"/>
  <c r="EE82" i="230"/>
  <c r="EG82" i="230" s="1"/>
  <c r="EG81" i="230"/>
  <c r="EE81" i="230"/>
  <c r="EF81" i="230" s="1"/>
  <c r="EE80" i="230"/>
  <c r="EG80" i="230" s="1"/>
  <c r="EG79" i="230"/>
  <c r="EF79" i="230"/>
  <c r="EE79" i="230"/>
  <c r="EE78" i="230"/>
  <c r="EG78" i="230" s="1"/>
  <c r="EE77" i="230"/>
  <c r="EG77" i="230" s="1"/>
  <c r="EE76" i="230"/>
  <c r="EG76" i="230" s="1"/>
  <c r="EE75" i="230"/>
  <c r="EG75" i="230" s="1"/>
  <c r="EF74" i="230"/>
  <c r="EE74" i="230"/>
  <c r="EG74" i="230" s="1"/>
  <c r="EE73" i="230"/>
  <c r="EG73" i="230" s="1"/>
  <c r="EE72" i="230"/>
  <c r="EG72" i="230" s="1"/>
  <c r="EE71" i="230"/>
  <c r="EF71" i="230" s="1"/>
  <c r="EE70" i="230"/>
  <c r="EG70" i="230" s="1"/>
  <c r="EG69" i="230"/>
  <c r="EF69" i="230"/>
  <c r="EE69" i="230"/>
  <c r="EE68" i="230"/>
  <c r="EG68" i="230" s="1"/>
  <c r="EG67" i="230"/>
  <c r="EF67" i="230"/>
  <c r="EE67" i="230"/>
  <c r="EE66" i="230"/>
  <c r="EG66" i="230" s="1"/>
  <c r="EF65" i="230"/>
  <c r="EE65" i="230"/>
  <c r="EG65" i="230" s="1"/>
  <c r="EF64" i="230"/>
  <c r="EE64" i="230"/>
  <c r="EG64" i="230" s="1"/>
  <c r="EE63" i="230"/>
  <c r="EG63" i="230" s="1"/>
  <c r="EF62" i="230"/>
  <c r="EE62" i="230"/>
  <c r="EG62" i="230" s="1"/>
  <c r="EE61" i="230"/>
  <c r="EG61" i="230" s="1"/>
  <c r="EF60" i="230"/>
  <c r="EE60" i="230"/>
  <c r="EG60" i="230" s="1"/>
  <c r="EE59" i="230"/>
  <c r="EG59" i="230" s="1"/>
  <c r="EE58" i="230"/>
  <c r="EG58" i="230" s="1"/>
  <c r="EG57" i="230"/>
  <c r="EE57" i="230"/>
  <c r="EF57" i="230" s="1"/>
  <c r="EE56" i="230"/>
  <c r="EG56" i="230" s="1"/>
  <c r="EG55" i="230"/>
  <c r="EF55" i="230"/>
  <c r="EE55" i="230"/>
  <c r="EE54" i="230"/>
  <c r="EG54" i="230" s="1"/>
  <c r="EE53" i="230"/>
  <c r="EG53" i="230" s="1"/>
  <c r="EE52" i="230"/>
  <c r="EG52" i="230" s="1"/>
  <c r="EE51" i="230"/>
  <c r="EF51" i="230" s="1"/>
  <c r="EF50" i="230"/>
  <c r="EE50" i="230"/>
  <c r="EG50" i="230" s="1"/>
  <c r="EE49" i="230"/>
  <c r="EF49" i="230" s="1"/>
  <c r="EE48" i="230"/>
  <c r="EG48" i="230" s="1"/>
  <c r="EE47" i="230"/>
  <c r="EG47" i="230" s="1"/>
  <c r="EF46" i="230"/>
  <c r="EE46" i="230"/>
  <c r="EG46" i="230" s="1"/>
  <c r="EE45" i="230"/>
  <c r="EG45" i="230" s="1"/>
  <c r="EE44" i="230"/>
  <c r="EG44" i="230" s="1"/>
  <c r="EE43" i="230"/>
  <c r="EG43" i="230" s="1"/>
  <c r="EF42" i="230"/>
  <c r="EE42" i="230"/>
  <c r="EG42" i="230" s="1"/>
  <c r="EE41" i="230"/>
  <c r="EG41" i="230" s="1"/>
  <c r="EE40" i="230"/>
  <c r="EG40" i="230" s="1"/>
  <c r="EE39" i="230"/>
  <c r="EF39" i="230" s="1"/>
  <c r="EF38" i="230"/>
  <c r="EE38" i="230"/>
  <c r="EG38" i="230" s="1"/>
  <c r="EE37" i="230"/>
  <c r="EG37" i="230" s="1"/>
  <c r="EE36" i="230"/>
  <c r="EG36" i="230" s="1"/>
  <c r="EE35" i="230"/>
  <c r="EG35" i="230" s="1"/>
  <c r="EF34" i="230"/>
  <c r="EE34" i="230"/>
  <c r="EG34" i="230" s="1"/>
  <c r="EE33" i="230"/>
  <c r="EG33" i="230" s="1"/>
  <c r="EE32" i="230"/>
  <c r="EG32" i="230" s="1"/>
  <c r="EE31" i="230"/>
  <c r="EG31" i="230" s="1"/>
  <c r="EF30" i="230"/>
  <c r="EE30" i="230"/>
  <c r="EG30" i="230" s="1"/>
  <c r="EE29" i="230"/>
  <c r="EG29" i="230" s="1"/>
  <c r="EE28" i="230"/>
  <c r="EG28" i="230" s="1"/>
  <c r="EE27" i="230"/>
  <c r="EF27" i="230" s="1"/>
  <c r="EF26" i="230"/>
  <c r="EE26" i="230"/>
  <c r="EG26" i="230" s="1"/>
  <c r="EE25" i="230"/>
  <c r="EG25" i="230" s="1"/>
  <c r="EE24" i="230"/>
  <c r="EG24" i="230" s="1"/>
  <c r="EE23" i="230"/>
  <c r="EG23" i="230" s="1"/>
  <c r="EF22" i="230"/>
  <c r="EE22" i="230"/>
  <c r="EG22" i="230" s="1"/>
  <c r="EE21" i="230"/>
  <c r="EG21" i="230" s="1"/>
  <c r="EE20" i="230"/>
  <c r="EG20" i="230" s="1"/>
  <c r="EE19" i="230"/>
  <c r="EG19" i="230" s="1"/>
  <c r="EF18" i="230"/>
  <c r="EE18" i="230"/>
  <c r="EG18" i="230" s="1"/>
  <c r="EE17" i="230"/>
  <c r="EG17" i="230" s="1"/>
  <c r="EE16" i="230"/>
  <c r="EG16" i="230" s="1"/>
  <c r="EE15" i="230"/>
  <c r="EG15" i="230" s="1"/>
  <c r="EF14" i="230"/>
  <c r="EE14" i="230"/>
  <c r="EG14" i="230" s="1"/>
  <c r="EE13" i="230"/>
  <c r="EG13" i="230" s="1"/>
  <c r="EE12" i="230"/>
  <c r="EG12" i="230" s="1"/>
  <c r="EE11" i="230"/>
  <c r="EF11" i="230" s="1"/>
  <c r="EF10" i="230"/>
  <c r="EE10" i="230"/>
  <c r="EG10" i="230" s="1"/>
  <c r="DX8" i="230"/>
  <c r="DZ387" i="230"/>
  <c r="DY387" i="230"/>
  <c r="DY386" i="230"/>
  <c r="DZ386" i="230" s="1"/>
  <c r="EA385" i="230"/>
  <c r="DZ385" i="230"/>
  <c r="EB385" i="230" s="1"/>
  <c r="DY385" i="230"/>
  <c r="DZ384" i="230"/>
  <c r="DY384" i="230"/>
  <c r="DY383" i="230"/>
  <c r="DZ383" i="230" s="1"/>
  <c r="EA382" i="230"/>
  <c r="DZ382" i="230"/>
  <c r="EB382" i="230" s="1"/>
  <c r="DY382" i="230"/>
  <c r="DZ381" i="230"/>
  <c r="EB381" i="230" s="1"/>
  <c r="DY381" i="230"/>
  <c r="DY380" i="230"/>
  <c r="DZ380" i="230" s="1"/>
  <c r="EA379" i="230"/>
  <c r="DZ379" i="230"/>
  <c r="EB379" i="230" s="1"/>
  <c r="DY379" i="230"/>
  <c r="DZ378" i="230"/>
  <c r="EB378" i="230" s="1"/>
  <c r="DY378" i="230"/>
  <c r="DY377" i="230"/>
  <c r="DZ377" i="230" s="1"/>
  <c r="EA376" i="230"/>
  <c r="DZ376" i="230"/>
  <c r="EB376" i="230" s="1"/>
  <c r="DY376" i="230"/>
  <c r="DZ375" i="230"/>
  <c r="EB375" i="230" s="1"/>
  <c r="DY375" i="230"/>
  <c r="DY374" i="230"/>
  <c r="DZ374" i="230" s="1"/>
  <c r="EA373" i="230"/>
  <c r="DZ373" i="230"/>
  <c r="EB373" i="230" s="1"/>
  <c r="DY373" i="230"/>
  <c r="DZ372" i="230"/>
  <c r="EB372" i="230" s="1"/>
  <c r="DY372" i="230"/>
  <c r="DY371" i="230"/>
  <c r="DZ371" i="230" s="1"/>
  <c r="EA370" i="230"/>
  <c r="DZ370" i="230"/>
  <c r="EB370" i="230" s="1"/>
  <c r="DY370" i="230"/>
  <c r="DZ369" i="230"/>
  <c r="EB369" i="230" s="1"/>
  <c r="DY369" i="230"/>
  <c r="DY368" i="230"/>
  <c r="DZ368" i="230" s="1"/>
  <c r="EA367" i="230"/>
  <c r="DZ367" i="230"/>
  <c r="EB367" i="230" s="1"/>
  <c r="DY367" i="230"/>
  <c r="EA366" i="230"/>
  <c r="DZ366" i="230"/>
  <c r="EB366" i="230" s="1"/>
  <c r="DY366" i="230"/>
  <c r="DY365" i="230"/>
  <c r="DZ365" i="230" s="1"/>
  <c r="EA364" i="230"/>
  <c r="DZ364" i="230"/>
  <c r="EB364" i="230" s="1"/>
  <c r="DY364" i="230"/>
  <c r="EA363" i="230"/>
  <c r="DZ363" i="230"/>
  <c r="EB363" i="230" s="1"/>
  <c r="DY363" i="230"/>
  <c r="DY362" i="230"/>
  <c r="DZ362" i="230" s="1"/>
  <c r="EA361" i="230"/>
  <c r="DZ361" i="230"/>
  <c r="EB361" i="230" s="1"/>
  <c r="DY361" i="230"/>
  <c r="EA360" i="230"/>
  <c r="DZ360" i="230"/>
  <c r="EB360" i="230" s="1"/>
  <c r="DY360" i="230"/>
  <c r="DY359" i="230"/>
  <c r="DZ359" i="230" s="1"/>
  <c r="EA358" i="230"/>
  <c r="DZ358" i="230"/>
  <c r="EB358" i="230" s="1"/>
  <c r="DY358" i="230"/>
  <c r="EA357" i="230"/>
  <c r="DZ357" i="230"/>
  <c r="EB357" i="230" s="1"/>
  <c r="DY357" i="230"/>
  <c r="DY356" i="230"/>
  <c r="DZ356" i="230" s="1"/>
  <c r="EA355" i="230"/>
  <c r="DZ355" i="230"/>
  <c r="EB355" i="230" s="1"/>
  <c r="DY355" i="230"/>
  <c r="EA354" i="230"/>
  <c r="DZ354" i="230"/>
  <c r="EB354" i="230" s="1"/>
  <c r="DY354" i="230"/>
  <c r="DY353" i="230"/>
  <c r="DZ353" i="230" s="1"/>
  <c r="EA352" i="230"/>
  <c r="DZ352" i="230"/>
  <c r="EB352" i="230" s="1"/>
  <c r="DY352" i="230"/>
  <c r="DZ351" i="230"/>
  <c r="DY351" i="230"/>
  <c r="DY350" i="230"/>
  <c r="DZ350" i="230" s="1"/>
  <c r="EA349" i="230"/>
  <c r="DZ349" i="230"/>
  <c r="EB349" i="230" s="1"/>
  <c r="DY349" i="230"/>
  <c r="DZ348" i="230"/>
  <c r="DY348" i="230"/>
  <c r="DY347" i="230"/>
  <c r="DZ347" i="230" s="1"/>
  <c r="EA346" i="230"/>
  <c r="DZ346" i="230"/>
  <c r="EB346" i="230" s="1"/>
  <c r="DY346" i="230"/>
  <c r="DZ345" i="230"/>
  <c r="EB345" i="230" s="1"/>
  <c r="DY345" i="230"/>
  <c r="DY344" i="230"/>
  <c r="DZ344" i="230" s="1"/>
  <c r="EA343" i="230"/>
  <c r="DZ343" i="230"/>
  <c r="EB343" i="230" s="1"/>
  <c r="DY343" i="230"/>
  <c r="DZ342" i="230"/>
  <c r="EB342" i="230" s="1"/>
  <c r="DY342" i="230"/>
  <c r="DY341" i="230"/>
  <c r="DZ341" i="230" s="1"/>
  <c r="EA340" i="230"/>
  <c r="DZ340" i="230"/>
  <c r="EB340" i="230" s="1"/>
  <c r="DY340" i="230"/>
  <c r="DZ339" i="230"/>
  <c r="EB339" i="230" s="1"/>
  <c r="DY339" i="230"/>
  <c r="DY338" i="230"/>
  <c r="DZ338" i="230" s="1"/>
  <c r="EA337" i="230"/>
  <c r="DZ337" i="230"/>
  <c r="EB337" i="230" s="1"/>
  <c r="DY337" i="230"/>
  <c r="DZ336" i="230"/>
  <c r="EB336" i="230" s="1"/>
  <c r="DY336" i="230"/>
  <c r="DY335" i="230"/>
  <c r="DZ335" i="230" s="1"/>
  <c r="EA334" i="230"/>
  <c r="DZ334" i="230"/>
  <c r="EB334" i="230" s="1"/>
  <c r="DY334" i="230"/>
  <c r="DZ333" i="230"/>
  <c r="EB333" i="230" s="1"/>
  <c r="DY333" i="230"/>
  <c r="DY332" i="230"/>
  <c r="DZ332" i="230" s="1"/>
  <c r="EA331" i="230"/>
  <c r="DZ331" i="230"/>
  <c r="EB331" i="230" s="1"/>
  <c r="DY331" i="230"/>
  <c r="EA330" i="230"/>
  <c r="DZ330" i="230"/>
  <c r="EB330" i="230" s="1"/>
  <c r="DY330" i="230"/>
  <c r="DY329" i="230"/>
  <c r="DZ329" i="230" s="1"/>
  <c r="EA328" i="230"/>
  <c r="DZ328" i="230"/>
  <c r="EB328" i="230" s="1"/>
  <c r="DY328" i="230"/>
  <c r="EA327" i="230"/>
  <c r="DZ327" i="230"/>
  <c r="EB327" i="230" s="1"/>
  <c r="DY327" i="230"/>
  <c r="DY326" i="230"/>
  <c r="DZ326" i="230" s="1"/>
  <c r="EA325" i="230"/>
  <c r="DZ325" i="230"/>
  <c r="EB325" i="230" s="1"/>
  <c r="DY325" i="230"/>
  <c r="EA324" i="230"/>
  <c r="DZ324" i="230"/>
  <c r="EB324" i="230" s="1"/>
  <c r="DY324" i="230"/>
  <c r="DY323" i="230"/>
  <c r="DZ323" i="230" s="1"/>
  <c r="EA322" i="230"/>
  <c r="DZ322" i="230"/>
  <c r="EB322" i="230" s="1"/>
  <c r="DY322" i="230"/>
  <c r="EA321" i="230"/>
  <c r="DZ321" i="230"/>
  <c r="EB321" i="230" s="1"/>
  <c r="DY321" i="230"/>
  <c r="DY320" i="230"/>
  <c r="DZ320" i="230" s="1"/>
  <c r="EA319" i="230"/>
  <c r="DZ319" i="230"/>
  <c r="EB319" i="230" s="1"/>
  <c r="DY319" i="230"/>
  <c r="DZ318" i="230"/>
  <c r="EB318" i="230" s="1"/>
  <c r="DY318" i="230"/>
  <c r="DY317" i="230"/>
  <c r="DZ317" i="230" s="1"/>
  <c r="EA316" i="230"/>
  <c r="DZ316" i="230"/>
  <c r="EB316" i="230" s="1"/>
  <c r="DY316" i="230"/>
  <c r="DZ315" i="230"/>
  <c r="DY315" i="230"/>
  <c r="DY314" i="230"/>
  <c r="DZ314" i="230" s="1"/>
  <c r="EA313" i="230"/>
  <c r="DZ313" i="230"/>
  <c r="EB313" i="230" s="1"/>
  <c r="DY313" i="230"/>
  <c r="DZ312" i="230"/>
  <c r="DY312" i="230"/>
  <c r="DY311" i="230"/>
  <c r="DZ311" i="230" s="1"/>
  <c r="EA310" i="230"/>
  <c r="DZ310" i="230"/>
  <c r="EB310" i="230" s="1"/>
  <c r="DY310" i="230"/>
  <c r="EA309" i="230"/>
  <c r="DZ309" i="230"/>
  <c r="EB309" i="230" s="1"/>
  <c r="DY309" i="230"/>
  <c r="DY308" i="230"/>
  <c r="DZ308" i="230" s="1"/>
  <c r="EA307" i="230"/>
  <c r="DZ307" i="230"/>
  <c r="EB307" i="230" s="1"/>
  <c r="DY307" i="230"/>
  <c r="EA306" i="230"/>
  <c r="DZ306" i="230"/>
  <c r="EB306" i="230" s="1"/>
  <c r="DY306" i="230"/>
  <c r="DY305" i="230"/>
  <c r="DZ305" i="230" s="1"/>
  <c r="EA304" i="230"/>
  <c r="DZ304" i="230"/>
  <c r="EB304" i="230" s="1"/>
  <c r="DY304" i="230"/>
  <c r="DZ303" i="230"/>
  <c r="EB303" i="230" s="1"/>
  <c r="DY303" i="230"/>
  <c r="DY302" i="230"/>
  <c r="DZ302" i="230" s="1"/>
  <c r="EA301" i="230"/>
  <c r="DZ301" i="230"/>
  <c r="EB301" i="230" s="1"/>
  <c r="DY301" i="230"/>
  <c r="DZ300" i="230"/>
  <c r="EB300" i="230" s="1"/>
  <c r="DY300" i="230"/>
  <c r="DY299" i="230"/>
  <c r="DZ299" i="230" s="1"/>
  <c r="EA298" i="230"/>
  <c r="DZ298" i="230"/>
  <c r="EB298" i="230" s="1"/>
  <c r="DY298" i="230"/>
  <c r="DZ297" i="230"/>
  <c r="DY297" i="230"/>
  <c r="DY296" i="230"/>
  <c r="DZ296" i="230" s="1"/>
  <c r="EA295" i="230"/>
  <c r="DZ295" i="230"/>
  <c r="EB295" i="230" s="1"/>
  <c r="DY295" i="230"/>
  <c r="EB294" i="230"/>
  <c r="EA294" i="230"/>
  <c r="DZ294" i="230"/>
  <c r="DY294" i="230"/>
  <c r="DY293" i="230"/>
  <c r="DZ293" i="230" s="1"/>
  <c r="EA292" i="230"/>
  <c r="DZ292" i="230"/>
  <c r="EB292" i="230" s="1"/>
  <c r="DY292" i="230"/>
  <c r="EB291" i="230"/>
  <c r="DZ291" i="230"/>
  <c r="EA291" i="230" s="1"/>
  <c r="DY291" i="230"/>
  <c r="DY290" i="230"/>
  <c r="DZ290" i="230" s="1"/>
  <c r="EA289" i="230"/>
  <c r="DZ289" i="230"/>
  <c r="EB289" i="230" s="1"/>
  <c r="DY289" i="230"/>
  <c r="DZ288" i="230"/>
  <c r="DY288" i="230"/>
  <c r="DY287" i="230"/>
  <c r="DZ287" i="230" s="1"/>
  <c r="EA286" i="230"/>
  <c r="DZ286" i="230"/>
  <c r="EB286" i="230" s="1"/>
  <c r="DY286" i="230"/>
  <c r="EB285" i="230"/>
  <c r="EA285" i="230"/>
  <c r="DZ285" i="230"/>
  <c r="DY285" i="230"/>
  <c r="DY284" i="230"/>
  <c r="DZ284" i="230" s="1"/>
  <c r="EA283" i="230"/>
  <c r="DZ283" i="230"/>
  <c r="EB283" i="230" s="1"/>
  <c r="DY283" i="230"/>
  <c r="EB282" i="230"/>
  <c r="DZ282" i="230"/>
  <c r="EA282" i="230" s="1"/>
  <c r="DY282" i="230"/>
  <c r="DY281" i="230"/>
  <c r="DZ281" i="230" s="1"/>
  <c r="EA280" i="230"/>
  <c r="DZ280" i="230"/>
  <c r="EB280" i="230" s="1"/>
  <c r="DY280" i="230"/>
  <c r="DZ279" i="230"/>
  <c r="DY279" i="230"/>
  <c r="DY278" i="230"/>
  <c r="DZ278" i="230" s="1"/>
  <c r="EA277" i="230"/>
  <c r="DZ277" i="230"/>
  <c r="EB277" i="230" s="1"/>
  <c r="DY277" i="230"/>
  <c r="EB276" i="230"/>
  <c r="EA276" i="230"/>
  <c r="DZ276" i="230"/>
  <c r="DY276" i="230"/>
  <c r="DY275" i="230"/>
  <c r="DZ275" i="230" s="1"/>
  <c r="EA274" i="230"/>
  <c r="DZ274" i="230"/>
  <c r="EB274" i="230" s="1"/>
  <c r="DY274" i="230"/>
  <c r="EB273" i="230"/>
  <c r="DZ273" i="230"/>
  <c r="EA273" i="230" s="1"/>
  <c r="DY273" i="230"/>
  <c r="DY272" i="230"/>
  <c r="DZ272" i="230" s="1"/>
  <c r="EA271" i="230"/>
  <c r="DZ271" i="230"/>
  <c r="EB271" i="230" s="1"/>
  <c r="DY271" i="230"/>
  <c r="DZ270" i="230"/>
  <c r="DY270" i="230"/>
  <c r="DY269" i="230"/>
  <c r="DZ269" i="230" s="1"/>
  <c r="EA268" i="230"/>
  <c r="DZ268" i="230"/>
  <c r="EB268" i="230" s="1"/>
  <c r="DY268" i="230"/>
  <c r="EB267" i="230"/>
  <c r="EA267" i="230"/>
  <c r="DZ267" i="230"/>
  <c r="DY267" i="230"/>
  <c r="DY266" i="230"/>
  <c r="DZ266" i="230" s="1"/>
  <c r="EA265" i="230"/>
  <c r="DZ265" i="230"/>
  <c r="EB265" i="230" s="1"/>
  <c r="DY265" i="230"/>
  <c r="EB264" i="230"/>
  <c r="DZ264" i="230"/>
  <c r="EA264" i="230" s="1"/>
  <c r="DY264" i="230"/>
  <c r="DY263" i="230"/>
  <c r="DZ263" i="230" s="1"/>
  <c r="EA262" i="230"/>
  <c r="DZ262" i="230"/>
  <c r="EB262" i="230" s="1"/>
  <c r="DY262" i="230"/>
  <c r="DZ261" i="230"/>
  <c r="DY261" i="230"/>
  <c r="DY260" i="230"/>
  <c r="DZ260" i="230" s="1"/>
  <c r="EA259" i="230"/>
  <c r="DZ259" i="230"/>
  <c r="EB259" i="230" s="1"/>
  <c r="DY259" i="230"/>
  <c r="EB258" i="230"/>
  <c r="EA258" i="230"/>
  <c r="DZ258" i="230"/>
  <c r="DY258" i="230"/>
  <c r="DY257" i="230"/>
  <c r="DZ257" i="230" s="1"/>
  <c r="EA256" i="230"/>
  <c r="DZ256" i="230"/>
  <c r="EB256" i="230" s="1"/>
  <c r="DY256" i="230"/>
  <c r="EB255" i="230"/>
  <c r="DZ255" i="230"/>
  <c r="EA255" i="230" s="1"/>
  <c r="DY255" i="230"/>
  <c r="DY254" i="230"/>
  <c r="DZ254" i="230" s="1"/>
  <c r="EA253" i="230"/>
  <c r="DZ253" i="230"/>
  <c r="EB253" i="230" s="1"/>
  <c r="DY253" i="230"/>
  <c r="DZ252" i="230"/>
  <c r="DY252" i="230"/>
  <c r="DY251" i="230"/>
  <c r="DZ251" i="230" s="1"/>
  <c r="EA250" i="230"/>
  <c r="DZ250" i="230"/>
  <c r="EB250" i="230" s="1"/>
  <c r="DY250" i="230"/>
  <c r="EB249" i="230"/>
  <c r="EA249" i="230"/>
  <c r="DZ249" i="230"/>
  <c r="DY249" i="230"/>
  <c r="DY248" i="230"/>
  <c r="DZ248" i="230" s="1"/>
  <c r="EA247" i="230"/>
  <c r="DZ247" i="230"/>
  <c r="EB247" i="230" s="1"/>
  <c r="DY247" i="230"/>
  <c r="EB246" i="230"/>
  <c r="DZ246" i="230"/>
  <c r="EA246" i="230" s="1"/>
  <c r="DY246" i="230"/>
  <c r="DY245" i="230"/>
  <c r="DZ245" i="230" s="1"/>
  <c r="EA244" i="230"/>
  <c r="DZ244" i="230"/>
  <c r="EB244" i="230" s="1"/>
  <c r="DY244" i="230"/>
  <c r="DZ243" i="230"/>
  <c r="DY243" i="230"/>
  <c r="DY242" i="230"/>
  <c r="DZ242" i="230" s="1"/>
  <c r="EA241" i="230"/>
  <c r="DZ241" i="230"/>
  <c r="EB241" i="230" s="1"/>
  <c r="DY241" i="230"/>
  <c r="EB240" i="230"/>
  <c r="EA240" i="230"/>
  <c r="DZ240" i="230"/>
  <c r="DY240" i="230"/>
  <c r="DY239" i="230"/>
  <c r="DZ239" i="230" s="1"/>
  <c r="EA238" i="230"/>
  <c r="DZ238" i="230"/>
  <c r="EB238" i="230" s="1"/>
  <c r="DY238" i="230"/>
  <c r="EB237" i="230"/>
  <c r="DZ237" i="230"/>
  <c r="EA237" i="230" s="1"/>
  <c r="DY237" i="230"/>
  <c r="DY236" i="230"/>
  <c r="DZ236" i="230" s="1"/>
  <c r="EA235" i="230"/>
  <c r="DZ235" i="230"/>
  <c r="EB235" i="230" s="1"/>
  <c r="DY235" i="230"/>
  <c r="DZ234" i="230"/>
  <c r="DY234" i="230"/>
  <c r="DY233" i="230"/>
  <c r="DZ233" i="230" s="1"/>
  <c r="EA232" i="230"/>
  <c r="DZ232" i="230"/>
  <c r="EB232" i="230" s="1"/>
  <c r="DY232" i="230"/>
  <c r="EB231" i="230"/>
  <c r="EA231" i="230"/>
  <c r="DZ231" i="230"/>
  <c r="DY231" i="230"/>
  <c r="DY230" i="230"/>
  <c r="DZ230" i="230" s="1"/>
  <c r="EA229" i="230"/>
  <c r="DZ229" i="230"/>
  <c r="EB229" i="230" s="1"/>
  <c r="DY229" i="230"/>
  <c r="EB228" i="230"/>
  <c r="DZ228" i="230"/>
  <c r="EA228" i="230" s="1"/>
  <c r="DY228" i="230"/>
  <c r="DY227" i="230"/>
  <c r="DZ227" i="230" s="1"/>
  <c r="EA226" i="230"/>
  <c r="DZ226" i="230"/>
  <c r="EB226" i="230" s="1"/>
  <c r="DY226" i="230"/>
  <c r="DZ225" i="230"/>
  <c r="DY225" i="230"/>
  <c r="DY224" i="230"/>
  <c r="DZ224" i="230" s="1"/>
  <c r="EA223" i="230"/>
  <c r="DZ223" i="230"/>
  <c r="EB223" i="230" s="1"/>
  <c r="DY223" i="230"/>
  <c r="EB222" i="230"/>
  <c r="EA222" i="230"/>
  <c r="DZ222" i="230"/>
  <c r="DY222" i="230"/>
  <c r="DY221" i="230"/>
  <c r="DZ221" i="230" s="1"/>
  <c r="EA220" i="230"/>
  <c r="DZ220" i="230"/>
  <c r="EB220" i="230" s="1"/>
  <c r="DY220" i="230"/>
  <c r="EB219" i="230"/>
  <c r="DZ219" i="230"/>
  <c r="EA219" i="230" s="1"/>
  <c r="DY219" i="230"/>
  <c r="DY218" i="230"/>
  <c r="DZ218" i="230" s="1"/>
  <c r="EA217" i="230"/>
  <c r="DZ217" i="230"/>
  <c r="EB217" i="230" s="1"/>
  <c r="DY217" i="230"/>
  <c r="DZ216" i="230"/>
  <c r="DY216" i="230"/>
  <c r="DY215" i="230"/>
  <c r="DZ215" i="230" s="1"/>
  <c r="DZ214" i="230"/>
  <c r="EB214" i="230" s="1"/>
  <c r="DY214" i="230"/>
  <c r="EB213" i="230"/>
  <c r="EA213" i="230"/>
  <c r="DZ213" i="230"/>
  <c r="DY213" i="230"/>
  <c r="DY212" i="230"/>
  <c r="DZ212" i="230" s="1"/>
  <c r="DZ211" i="230"/>
  <c r="DY211" i="230"/>
  <c r="EB210" i="230"/>
  <c r="DZ210" i="230"/>
  <c r="EA210" i="230" s="1"/>
  <c r="DY210" i="230"/>
  <c r="DY209" i="230"/>
  <c r="DZ209" i="230" s="1"/>
  <c r="EA208" i="230"/>
  <c r="DZ208" i="230"/>
  <c r="EB208" i="230" s="1"/>
  <c r="DY208" i="230"/>
  <c r="DZ207" i="230"/>
  <c r="DY207" i="230"/>
  <c r="DY206" i="230"/>
  <c r="DZ206" i="230" s="1"/>
  <c r="DZ205" i="230"/>
  <c r="EB205" i="230" s="1"/>
  <c r="DY205" i="230"/>
  <c r="EB204" i="230"/>
  <c r="EA204" i="230"/>
  <c r="DZ204" i="230"/>
  <c r="DY204" i="230"/>
  <c r="DY203" i="230"/>
  <c r="DZ203" i="230" s="1"/>
  <c r="DZ202" i="230"/>
  <c r="DY202" i="230"/>
  <c r="EB201" i="230"/>
  <c r="DZ201" i="230"/>
  <c r="EA201" i="230" s="1"/>
  <c r="DY201" i="230"/>
  <c r="DY200" i="230"/>
  <c r="DZ200" i="230" s="1"/>
  <c r="EA199" i="230"/>
  <c r="DZ199" i="230"/>
  <c r="EB199" i="230" s="1"/>
  <c r="DY199" i="230"/>
  <c r="DZ198" i="230"/>
  <c r="DY198" i="230"/>
  <c r="DY197" i="230"/>
  <c r="DZ197" i="230" s="1"/>
  <c r="DZ196" i="230"/>
  <c r="EB196" i="230" s="1"/>
  <c r="DY196" i="230"/>
  <c r="EB195" i="230"/>
  <c r="EA195" i="230"/>
  <c r="DZ195" i="230"/>
  <c r="DY195" i="230"/>
  <c r="DY194" i="230"/>
  <c r="DZ194" i="230" s="1"/>
  <c r="DZ193" i="230"/>
  <c r="DY193" i="230"/>
  <c r="EB192" i="230"/>
  <c r="DZ192" i="230"/>
  <c r="EA192" i="230" s="1"/>
  <c r="DY192" i="230"/>
  <c r="DY191" i="230"/>
  <c r="DZ191" i="230" s="1"/>
  <c r="EA190" i="230"/>
  <c r="DZ190" i="230"/>
  <c r="EB190" i="230" s="1"/>
  <c r="DY190" i="230"/>
  <c r="DZ189" i="230"/>
  <c r="DY189" i="230"/>
  <c r="DY188" i="230"/>
  <c r="DZ188" i="230" s="1"/>
  <c r="DZ187" i="230"/>
  <c r="EB187" i="230" s="1"/>
  <c r="DY187" i="230"/>
  <c r="EB186" i="230"/>
  <c r="EA186" i="230"/>
  <c r="DZ186" i="230"/>
  <c r="DY186" i="230"/>
  <c r="DY185" i="230"/>
  <c r="DZ185" i="230" s="1"/>
  <c r="DZ184" i="230"/>
  <c r="DY184" i="230"/>
  <c r="EB183" i="230"/>
  <c r="DZ183" i="230"/>
  <c r="EA183" i="230" s="1"/>
  <c r="DY183" i="230"/>
  <c r="DY182" i="230"/>
  <c r="DZ182" i="230" s="1"/>
  <c r="EA181" i="230"/>
  <c r="DZ181" i="230"/>
  <c r="EB181" i="230" s="1"/>
  <c r="DY181" i="230"/>
  <c r="DZ180" i="230"/>
  <c r="DY180" i="230"/>
  <c r="DY179" i="230"/>
  <c r="DZ179" i="230" s="1"/>
  <c r="DZ178" i="230"/>
  <c r="EB178" i="230" s="1"/>
  <c r="DY178" i="230"/>
  <c r="EB177" i="230"/>
  <c r="EA177" i="230"/>
  <c r="DZ177" i="230"/>
  <c r="DY177" i="230"/>
  <c r="DY176" i="230"/>
  <c r="DZ176" i="230" s="1"/>
  <c r="DZ175" i="230"/>
  <c r="DY175" i="230"/>
  <c r="EB174" i="230"/>
  <c r="DZ174" i="230"/>
  <c r="EA174" i="230" s="1"/>
  <c r="DY174" i="230"/>
  <c r="DY173" i="230"/>
  <c r="DZ173" i="230" s="1"/>
  <c r="EA172" i="230"/>
  <c r="DZ172" i="230"/>
  <c r="EB172" i="230" s="1"/>
  <c r="DY172" i="230"/>
  <c r="DZ171" i="230"/>
  <c r="DY171" i="230"/>
  <c r="DY170" i="230"/>
  <c r="DZ170" i="230" s="1"/>
  <c r="DZ169" i="230"/>
  <c r="EB169" i="230" s="1"/>
  <c r="DY169" i="230"/>
  <c r="EB168" i="230"/>
  <c r="EA168" i="230"/>
  <c r="DZ168" i="230"/>
  <c r="DY168" i="230"/>
  <c r="DY167" i="230"/>
  <c r="DZ167" i="230" s="1"/>
  <c r="DZ166" i="230"/>
  <c r="DY166" i="230"/>
  <c r="EB165" i="230"/>
  <c r="DZ165" i="230"/>
  <c r="EA165" i="230" s="1"/>
  <c r="DY165" i="230"/>
  <c r="DY164" i="230"/>
  <c r="DZ164" i="230" s="1"/>
  <c r="EA163" i="230"/>
  <c r="DZ163" i="230"/>
  <c r="EB163" i="230" s="1"/>
  <c r="DY163" i="230"/>
  <c r="DZ162" i="230"/>
  <c r="DY162" i="230"/>
  <c r="DY161" i="230"/>
  <c r="DZ161" i="230" s="1"/>
  <c r="DZ160" i="230"/>
  <c r="EB160" i="230" s="1"/>
  <c r="DY160" i="230"/>
  <c r="EB159" i="230"/>
  <c r="EA159" i="230"/>
  <c r="DZ159" i="230"/>
  <c r="DY159" i="230"/>
  <c r="DY158" i="230"/>
  <c r="DZ158" i="230" s="1"/>
  <c r="DZ157" i="230"/>
  <c r="DY157" i="230"/>
  <c r="EB156" i="230"/>
  <c r="DZ156" i="230"/>
  <c r="EA156" i="230" s="1"/>
  <c r="DY156" i="230"/>
  <c r="DY155" i="230"/>
  <c r="DZ155" i="230" s="1"/>
  <c r="EA154" i="230"/>
  <c r="DZ154" i="230"/>
  <c r="EB154" i="230" s="1"/>
  <c r="DY154" i="230"/>
  <c r="DZ153" i="230"/>
  <c r="DY153" i="230"/>
  <c r="DY152" i="230"/>
  <c r="DZ152" i="230" s="1"/>
  <c r="DZ151" i="230"/>
  <c r="EB151" i="230" s="1"/>
  <c r="DY151" i="230"/>
  <c r="EB150" i="230"/>
  <c r="EA150" i="230"/>
  <c r="DZ150" i="230"/>
  <c r="DY150" i="230"/>
  <c r="DY149" i="230"/>
  <c r="DZ149" i="230" s="1"/>
  <c r="DZ148" i="230"/>
  <c r="DY148" i="230"/>
  <c r="EB147" i="230"/>
  <c r="DZ147" i="230"/>
  <c r="EA147" i="230" s="1"/>
  <c r="DY147" i="230"/>
  <c r="DY146" i="230"/>
  <c r="DZ146" i="230" s="1"/>
  <c r="EA145" i="230"/>
  <c r="DZ145" i="230"/>
  <c r="EB145" i="230" s="1"/>
  <c r="DY145" i="230"/>
  <c r="DZ144" i="230"/>
  <c r="DY144" i="230"/>
  <c r="DY143" i="230"/>
  <c r="DZ143" i="230" s="1"/>
  <c r="DZ142" i="230"/>
  <c r="EB142" i="230" s="1"/>
  <c r="DY142" i="230"/>
  <c r="EB141" i="230"/>
  <c r="EA141" i="230"/>
  <c r="DZ141" i="230"/>
  <c r="DY141" i="230"/>
  <c r="DY140" i="230"/>
  <c r="DZ140" i="230" s="1"/>
  <c r="DZ139" i="230"/>
  <c r="DY139" i="230"/>
  <c r="EB138" i="230"/>
  <c r="DY138" i="230"/>
  <c r="DZ138" i="230" s="1"/>
  <c r="EA138" i="230" s="1"/>
  <c r="DY137" i="230"/>
  <c r="DZ137" i="230" s="1"/>
  <c r="EA136" i="230"/>
  <c r="DZ136" i="230"/>
  <c r="EB136" i="230" s="1"/>
  <c r="DY136" i="230"/>
  <c r="DY135" i="230"/>
  <c r="DZ135" i="230" s="1"/>
  <c r="DZ134" i="230"/>
  <c r="DY134" i="230"/>
  <c r="DZ133" i="230"/>
  <c r="DY133" i="230"/>
  <c r="EB132" i="230"/>
  <c r="DY132" i="230"/>
  <c r="DZ132" i="230" s="1"/>
  <c r="EA132" i="230" s="1"/>
  <c r="DY131" i="230"/>
  <c r="DZ131" i="230" s="1"/>
  <c r="DY130" i="230"/>
  <c r="DZ130" i="230" s="1"/>
  <c r="EB129" i="230"/>
  <c r="DY129" i="230"/>
  <c r="DZ129" i="230" s="1"/>
  <c r="EA129" i="230" s="1"/>
  <c r="EA128" i="230"/>
  <c r="DZ128" i="230"/>
  <c r="EB128" i="230" s="1"/>
  <c r="DY128" i="230"/>
  <c r="DZ127" i="230"/>
  <c r="DY127" i="230"/>
  <c r="EB126" i="230"/>
  <c r="DY126" i="230"/>
  <c r="DZ126" i="230" s="1"/>
  <c r="EA126" i="230" s="1"/>
  <c r="DY125" i="230"/>
  <c r="DZ125" i="230" s="1"/>
  <c r="DZ124" i="230"/>
  <c r="DY124" i="230"/>
  <c r="EB123" i="230"/>
  <c r="DY123" i="230"/>
  <c r="DZ123" i="230" s="1"/>
  <c r="EA123" i="230" s="1"/>
  <c r="DZ122" i="230"/>
  <c r="EB122" i="230" s="1"/>
  <c r="DY122" i="230"/>
  <c r="DZ121" i="230"/>
  <c r="DY121" i="230"/>
  <c r="DY120" i="230"/>
  <c r="DZ120" i="230" s="1"/>
  <c r="EA120" i="230" s="1"/>
  <c r="DZ119" i="230"/>
  <c r="EB119" i="230" s="1"/>
  <c r="DY119" i="230"/>
  <c r="DZ118" i="230"/>
  <c r="DY118" i="230"/>
  <c r="DY117" i="230"/>
  <c r="DZ117" i="230" s="1"/>
  <c r="EA117" i="230" s="1"/>
  <c r="DZ116" i="230"/>
  <c r="EB116" i="230" s="1"/>
  <c r="DY116" i="230"/>
  <c r="DY115" i="230"/>
  <c r="DZ115" i="230" s="1"/>
  <c r="DY114" i="230"/>
  <c r="DZ114" i="230" s="1"/>
  <c r="EA114" i="230" s="1"/>
  <c r="DZ113" i="230"/>
  <c r="EB113" i="230" s="1"/>
  <c r="DY113" i="230"/>
  <c r="DY112" i="230"/>
  <c r="DZ112" i="230" s="1"/>
  <c r="DY111" i="230"/>
  <c r="DZ111" i="230" s="1"/>
  <c r="EA111" i="230" s="1"/>
  <c r="DY110" i="230"/>
  <c r="DZ110" i="230" s="1"/>
  <c r="DY109" i="230"/>
  <c r="DZ109" i="230" s="1"/>
  <c r="DY108" i="230"/>
  <c r="DZ108" i="230" s="1"/>
  <c r="EA108" i="230" s="1"/>
  <c r="DY107" i="230"/>
  <c r="DZ107" i="230" s="1"/>
  <c r="DY106" i="230"/>
  <c r="DZ106" i="230" s="1"/>
  <c r="DY105" i="230"/>
  <c r="DZ105" i="230" s="1"/>
  <c r="EA105" i="230" s="1"/>
  <c r="DY104" i="230"/>
  <c r="DZ104" i="230" s="1"/>
  <c r="DY103" i="230"/>
  <c r="DZ103" i="230" s="1"/>
  <c r="EB102" i="230"/>
  <c r="DY102" i="230"/>
  <c r="DZ102" i="230" s="1"/>
  <c r="EA102" i="230" s="1"/>
  <c r="DY101" i="230"/>
  <c r="DZ101" i="230" s="1"/>
  <c r="DY100" i="230"/>
  <c r="DZ100" i="230" s="1"/>
  <c r="DY99" i="230"/>
  <c r="DZ99" i="230" s="1"/>
  <c r="EA99" i="230" s="1"/>
  <c r="DY98" i="230"/>
  <c r="DZ98" i="230" s="1"/>
  <c r="DZ97" i="230"/>
  <c r="DY97" i="230"/>
  <c r="EB96" i="230"/>
  <c r="DY96" i="230"/>
  <c r="DZ96" i="230" s="1"/>
  <c r="EA96" i="230" s="1"/>
  <c r="DY95" i="230"/>
  <c r="DZ95" i="230" s="1"/>
  <c r="DY94" i="230"/>
  <c r="DZ94" i="230" s="1"/>
  <c r="EB93" i="230"/>
  <c r="DY93" i="230"/>
  <c r="DZ93" i="230" s="1"/>
  <c r="EA93" i="230" s="1"/>
  <c r="EA92" i="230"/>
  <c r="DZ92" i="230"/>
  <c r="EB92" i="230" s="1"/>
  <c r="DY92" i="230"/>
  <c r="DZ91" i="230"/>
  <c r="DY91" i="230"/>
  <c r="EB90" i="230"/>
  <c r="DY90" i="230"/>
  <c r="DZ90" i="230" s="1"/>
  <c r="EA90" i="230" s="1"/>
  <c r="DY89" i="230"/>
  <c r="DZ89" i="230" s="1"/>
  <c r="DZ88" i="230"/>
  <c r="DY88" i="230"/>
  <c r="EB87" i="230"/>
  <c r="DY87" i="230"/>
  <c r="DZ87" i="230" s="1"/>
  <c r="EA87" i="230" s="1"/>
  <c r="DZ86" i="230"/>
  <c r="EB86" i="230" s="1"/>
  <c r="DY86" i="230"/>
  <c r="DZ85" i="230"/>
  <c r="DY85" i="230"/>
  <c r="DY84" i="230"/>
  <c r="DZ84" i="230" s="1"/>
  <c r="EA84" i="230" s="1"/>
  <c r="DZ83" i="230"/>
  <c r="EB83" i="230" s="1"/>
  <c r="DY83" i="230"/>
  <c r="DZ82" i="230"/>
  <c r="DY82" i="230"/>
  <c r="DY81" i="230"/>
  <c r="DZ81" i="230" s="1"/>
  <c r="EA81" i="230" s="1"/>
  <c r="DZ80" i="230"/>
  <c r="EB80" i="230" s="1"/>
  <c r="DY80" i="230"/>
  <c r="DY79" i="230"/>
  <c r="DZ79" i="230" s="1"/>
  <c r="DY78" i="230"/>
  <c r="DZ78" i="230" s="1"/>
  <c r="EA78" i="230" s="1"/>
  <c r="DZ77" i="230"/>
  <c r="EB77" i="230" s="1"/>
  <c r="DY77" i="230"/>
  <c r="DY76" i="230"/>
  <c r="DZ76" i="230" s="1"/>
  <c r="DY75" i="230"/>
  <c r="DZ75" i="230" s="1"/>
  <c r="EA75" i="230" s="1"/>
  <c r="DY74" i="230"/>
  <c r="DZ74" i="230" s="1"/>
  <c r="DY73" i="230"/>
  <c r="DZ73" i="230" s="1"/>
  <c r="DY72" i="230"/>
  <c r="DZ72" i="230" s="1"/>
  <c r="EA72" i="230" s="1"/>
  <c r="DY71" i="230"/>
  <c r="DZ71" i="230" s="1"/>
  <c r="DY70" i="230"/>
  <c r="DZ70" i="230" s="1"/>
  <c r="DY69" i="230"/>
  <c r="DZ69" i="230" s="1"/>
  <c r="EA69" i="230" s="1"/>
  <c r="DY68" i="230"/>
  <c r="DZ68" i="230" s="1"/>
  <c r="DY67" i="230"/>
  <c r="DZ67" i="230" s="1"/>
  <c r="EB66" i="230"/>
  <c r="DY66" i="230"/>
  <c r="DZ66" i="230" s="1"/>
  <c r="EA66" i="230" s="1"/>
  <c r="DY65" i="230"/>
  <c r="DZ65" i="230" s="1"/>
  <c r="DY64" i="230"/>
  <c r="DZ64" i="230" s="1"/>
  <c r="DY63" i="230"/>
  <c r="DZ63" i="230" s="1"/>
  <c r="EA63" i="230" s="1"/>
  <c r="DY62" i="230"/>
  <c r="DZ62" i="230" s="1"/>
  <c r="DZ61" i="230"/>
  <c r="DY61" i="230"/>
  <c r="EB60" i="230"/>
  <c r="DY60" i="230"/>
  <c r="DZ60" i="230" s="1"/>
  <c r="EA60" i="230" s="1"/>
  <c r="DY59" i="230"/>
  <c r="DZ59" i="230" s="1"/>
  <c r="DY58" i="230"/>
  <c r="DZ58" i="230" s="1"/>
  <c r="EB57" i="230"/>
  <c r="DY57" i="230"/>
  <c r="DZ57" i="230" s="1"/>
  <c r="EA57" i="230" s="1"/>
  <c r="EA56" i="230"/>
  <c r="DZ56" i="230"/>
  <c r="EB56" i="230" s="1"/>
  <c r="DY56" i="230"/>
  <c r="DY55" i="230"/>
  <c r="DZ55" i="230" s="1"/>
  <c r="DY54" i="230"/>
  <c r="DZ54" i="230" s="1"/>
  <c r="EA54" i="230" s="1"/>
  <c r="DY53" i="230"/>
  <c r="DZ53" i="230" s="1"/>
  <c r="DZ52" i="230"/>
  <c r="EB52" i="230" s="1"/>
  <c r="DY52" i="230"/>
  <c r="DY51" i="230"/>
  <c r="DZ51" i="230" s="1"/>
  <c r="EA51" i="230" s="1"/>
  <c r="DZ50" i="230"/>
  <c r="EB50" i="230" s="1"/>
  <c r="DY50" i="230"/>
  <c r="DY49" i="230"/>
  <c r="DZ49" i="230" s="1"/>
  <c r="EB48" i="230"/>
  <c r="DY48" i="230"/>
  <c r="DZ48" i="230" s="1"/>
  <c r="EA48" i="230" s="1"/>
  <c r="EA47" i="230"/>
  <c r="DZ47" i="230"/>
  <c r="EB47" i="230" s="1"/>
  <c r="DY47" i="230"/>
  <c r="DY46" i="230"/>
  <c r="DZ46" i="230" s="1"/>
  <c r="DY45" i="230"/>
  <c r="DZ45" i="230" s="1"/>
  <c r="EA45" i="230" s="1"/>
  <c r="DY44" i="230"/>
  <c r="DZ44" i="230" s="1"/>
  <c r="DZ43" i="230"/>
  <c r="EB43" i="230" s="1"/>
  <c r="DY43" i="230"/>
  <c r="DY42" i="230"/>
  <c r="DZ42" i="230" s="1"/>
  <c r="EA42" i="230" s="1"/>
  <c r="DZ41" i="230"/>
  <c r="EB41" i="230" s="1"/>
  <c r="DZ40" i="230"/>
  <c r="EA40" i="230" s="1"/>
  <c r="DZ39" i="230"/>
  <c r="EA39" i="230" s="1"/>
  <c r="DY39" i="230"/>
  <c r="DY38" i="230"/>
  <c r="DZ38" i="230" s="1"/>
  <c r="DY37" i="230"/>
  <c r="DZ37" i="230" s="1"/>
  <c r="EB37" i="230" s="1"/>
  <c r="EA36" i="230"/>
  <c r="DZ36" i="230"/>
  <c r="EB36" i="230" s="1"/>
  <c r="DY36" i="230"/>
  <c r="DY35" i="230"/>
  <c r="DZ35" i="230" s="1"/>
  <c r="EB34" i="230"/>
  <c r="EA34" i="230"/>
  <c r="DY34" i="230"/>
  <c r="DZ34" i="230" s="1"/>
  <c r="EB33" i="230"/>
  <c r="EA33" i="230"/>
  <c r="DZ33" i="230"/>
  <c r="DY33" i="230"/>
  <c r="DY32" i="230"/>
  <c r="DZ32" i="230" s="1"/>
  <c r="EB31" i="230"/>
  <c r="DY31" i="230"/>
  <c r="DZ31" i="230" s="1"/>
  <c r="EA31" i="230" s="1"/>
  <c r="DZ30" i="230"/>
  <c r="EA30" i="230" s="1"/>
  <c r="DY30" i="230"/>
  <c r="DY29" i="230"/>
  <c r="DZ29" i="230" s="1"/>
  <c r="DY28" i="230"/>
  <c r="DZ28" i="230" s="1"/>
  <c r="EB28" i="230" s="1"/>
  <c r="EA27" i="230"/>
  <c r="DZ27" i="230"/>
  <c r="EB27" i="230" s="1"/>
  <c r="DY27" i="230"/>
  <c r="DY26" i="230"/>
  <c r="DZ26" i="230" s="1"/>
  <c r="EB25" i="230"/>
  <c r="EA25" i="230"/>
  <c r="DY25" i="230"/>
  <c r="DZ25" i="230" s="1"/>
  <c r="EB24" i="230"/>
  <c r="EA24" i="230"/>
  <c r="DZ24" i="230"/>
  <c r="DY24" i="230"/>
  <c r="DY23" i="230"/>
  <c r="DZ23" i="230" s="1"/>
  <c r="EB22" i="230"/>
  <c r="DY22" i="230"/>
  <c r="DZ22" i="230" s="1"/>
  <c r="EA22" i="230" s="1"/>
  <c r="DZ21" i="230"/>
  <c r="EB21" i="230" s="1"/>
  <c r="DY21" i="230"/>
  <c r="DY20" i="230"/>
  <c r="DZ20" i="230" s="1"/>
  <c r="DY19" i="230"/>
  <c r="DZ19" i="230" s="1"/>
  <c r="EB19" i="230" s="1"/>
  <c r="EA18" i="230"/>
  <c r="DZ18" i="230"/>
  <c r="EB18" i="230" s="1"/>
  <c r="DY18" i="230"/>
  <c r="DY17" i="230"/>
  <c r="DZ17" i="230" s="1"/>
  <c r="EB16" i="230"/>
  <c r="EA16" i="230"/>
  <c r="DY16" i="230"/>
  <c r="DZ16" i="230" s="1"/>
  <c r="EB15" i="230"/>
  <c r="EA15" i="230"/>
  <c r="DZ15" i="230"/>
  <c r="DY15" i="230"/>
  <c r="DY14" i="230"/>
  <c r="DZ14" i="230" s="1"/>
  <c r="EB13" i="230"/>
  <c r="DY13" i="230"/>
  <c r="DZ13" i="230" s="1"/>
  <c r="EA13" i="230" s="1"/>
  <c r="DZ12" i="230"/>
  <c r="EB12" i="230" s="1"/>
  <c r="DY12" i="230"/>
  <c r="DY11" i="230"/>
  <c r="DZ11" i="230" s="1"/>
  <c r="DY10" i="230"/>
  <c r="DZ10" i="230" s="1"/>
  <c r="EB10" i="230" s="1"/>
  <c r="EG166" i="230" l="1"/>
  <c r="EF166" i="230"/>
  <c r="EG51" i="230"/>
  <c r="EF15" i="230"/>
  <c r="EF19" i="230"/>
  <c r="EF23" i="230"/>
  <c r="EF388" i="230" s="1"/>
  <c r="EF31" i="230"/>
  <c r="EF35" i="230"/>
  <c r="EF43" i="230"/>
  <c r="EF47" i="230"/>
  <c r="EF66" i="230"/>
  <c r="EF90" i="230"/>
  <c r="EF95" i="230"/>
  <c r="EF100" i="230"/>
  <c r="EF111" i="230"/>
  <c r="EF116" i="230"/>
  <c r="EF127" i="230"/>
  <c r="EF132" i="230"/>
  <c r="EF143" i="230"/>
  <c r="EF148" i="230"/>
  <c r="EF159" i="230"/>
  <c r="EF171" i="230"/>
  <c r="EF177" i="230"/>
  <c r="EF189" i="230"/>
  <c r="EG209" i="230"/>
  <c r="EF216" i="230"/>
  <c r="EF223" i="230"/>
  <c r="EG230" i="230"/>
  <c r="EF230" i="230"/>
  <c r="EG257" i="230"/>
  <c r="EF264" i="230"/>
  <c r="EF271" i="230"/>
  <c r="EG278" i="230"/>
  <c r="EF278" i="230"/>
  <c r="EG305" i="230"/>
  <c r="EF312" i="230"/>
  <c r="EF319" i="230"/>
  <c r="EG326" i="230"/>
  <c r="EF326" i="230"/>
  <c r="EG353" i="230"/>
  <c r="EF360" i="230"/>
  <c r="EF367" i="230"/>
  <c r="EG374" i="230"/>
  <c r="EF374" i="230"/>
  <c r="EG11" i="230"/>
  <c r="EG27" i="230"/>
  <c r="EG39" i="230"/>
  <c r="EF52" i="230"/>
  <c r="EG71" i="230"/>
  <c r="EF76" i="230"/>
  <c r="EG106" i="230"/>
  <c r="EF106" i="230"/>
  <c r="EG122" i="230"/>
  <c r="EF122" i="230"/>
  <c r="EG138" i="230"/>
  <c r="EF138" i="230"/>
  <c r="EG154" i="230"/>
  <c r="EF154" i="230"/>
  <c r="EG165" i="230"/>
  <c r="EF196" i="230"/>
  <c r="EF203" i="230"/>
  <c r="EG210" i="230"/>
  <c r="EF210" i="230"/>
  <c r="EG237" i="230"/>
  <c r="EF244" i="230"/>
  <c r="EF251" i="230"/>
  <c r="EG258" i="230"/>
  <c r="EF258" i="230"/>
  <c r="EG285" i="230"/>
  <c r="EF292" i="230"/>
  <c r="EF299" i="230"/>
  <c r="EG306" i="230"/>
  <c r="EF306" i="230"/>
  <c r="EG333" i="230"/>
  <c r="EF340" i="230"/>
  <c r="EF347" i="230"/>
  <c r="EG354" i="230"/>
  <c r="EF354" i="230"/>
  <c r="EG381" i="230"/>
  <c r="EF12" i="230"/>
  <c r="EF16" i="230"/>
  <c r="EF20" i="230"/>
  <c r="EF24" i="230"/>
  <c r="EF28" i="230"/>
  <c r="EF32" i="230"/>
  <c r="EF40" i="230"/>
  <c r="EF72" i="230"/>
  <c r="EF77" i="230"/>
  <c r="EF96" i="230"/>
  <c r="EF107" i="230"/>
  <c r="EF112" i="230"/>
  <c r="EF123" i="230"/>
  <c r="EF128" i="230"/>
  <c r="EF139" i="230"/>
  <c r="EF144" i="230"/>
  <c r="EF155" i="230"/>
  <c r="EG197" i="230"/>
  <c r="EF204" i="230"/>
  <c r="EF211" i="230"/>
  <c r="EG218" i="230"/>
  <c r="EF218" i="230"/>
  <c r="EG245" i="230"/>
  <c r="EF252" i="230"/>
  <c r="EF259" i="230"/>
  <c r="EG266" i="230"/>
  <c r="EF266" i="230"/>
  <c r="EG293" i="230"/>
  <c r="EF300" i="230"/>
  <c r="EF307" i="230"/>
  <c r="EG314" i="230"/>
  <c r="EF314" i="230"/>
  <c r="EG341" i="230"/>
  <c r="EF348" i="230"/>
  <c r="EF355" i="230"/>
  <c r="EG362" i="230"/>
  <c r="EF362" i="230"/>
  <c r="EG178" i="230"/>
  <c r="EF178" i="230"/>
  <c r="EF36" i="230"/>
  <c r="EF58" i="230"/>
  <c r="EF87" i="230"/>
  <c r="EG102" i="230"/>
  <c r="EF102" i="230"/>
  <c r="EG118" i="230"/>
  <c r="EF118" i="230"/>
  <c r="EG134" i="230"/>
  <c r="EF134" i="230"/>
  <c r="EG150" i="230"/>
  <c r="EF150" i="230"/>
  <c r="EF161" i="230"/>
  <c r="EF167" i="230"/>
  <c r="EF179" i="230"/>
  <c r="EG198" i="230"/>
  <c r="EF198" i="230"/>
  <c r="EG225" i="230"/>
  <c r="EF232" i="230"/>
  <c r="EF239" i="230"/>
  <c r="EG246" i="230"/>
  <c r="EF246" i="230"/>
  <c r="EG273" i="230"/>
  <c r="EF280" i="230"/>
  <c r="EF287" i="230"/>
  <c r="EG294" i="230"/>
  <c r="EF294" i="230"/>
  <c r="EG321" i="230"/>
  <c r="EF328" i="230"/>
  <c r="EF335" i="230"/>
  <c r="EG342" i="230"/>
  <c r="EF342" i="230"/>
  <c r="EG369" i="230"/>
  <c r="EF376" i="230"/>
  <c r="EF383" i="230"/>
  <c r="EF53" i="230"/>
  <c r="EF97" i="230"/>
  <c r="EF113" i="230"/>
  <c r="EF212" i="230"/>
  <c r="EF267" i="230"/>
  <c r="EG238" i="230"/>
  <c r="EF238" i="230"/>
  <c r="EG286" i="230"/>
  <c r="EF286" i="230"/>
  <c r="EF48" i="230"/>
  <c r="EF63" i="230"/>
  <c r="EF73" i="230"/>
  <c r="EF92" i="230"/>
  <c r="EG205" i="230"/>
  <c r="EG226" i="230"/>
  <c r="EF226" i="230"/>
  <c r="EG253" i="230"/>
  <c r="EF260" i="230"/>
  <c r="EG274" i="230"/>
  <c r="EF274" i="230"/>
  <c r="EG301" i="230"/>
  <c r="EF308" i="230"/>
  <c r="EF315" i="230"/>
  <c r="EG322" i="230"/>
  <c r="EF322" i="230"/>
  <c r="EG349" i="230"/>
  <c r="EF356" i="230"/>
  <c r="EF363" i="230"/>
  <c r="EG370" i="230"/>
  <c r="EF370" i="230"/>
  <c r="EF13" i="230"/>
  <c r="EF17" i="230"/>
  <c r="EF21" i="230"/>
  <c r="EF25" i="230"/>
  <c r="EF29" i="230"/>
  <c r="EF33" i="230"/>
  <c r="EF37" i="230"/>
  <c r="EF41" i="230"/>
  <c r="EF45" i="230"/>
  <c r="EG49" i="230"/>
  <c r="EF54" i="230"/>
  <c r="EF59" i="230"/>
  <c r="EF78" i="230"/>
  <c r="EF83" i="230"/>
  <c r="EF103" i="230"/>
  <c r="EF108" i="230"/>
  <c r="EF119" i="230"/>
  <c r="EF124" i="230"/>
  <c r="EG129" i="230"/>
  <c r="EF135" i="230"/>
  <c r="EF140" i="230"/>
  <c r="EG145" i="230"/>
  <c r="EF151" i="230"/>
  <c r="EF156" i="230"/>
  <c r="EG162" i="230"/>
  <c r="EF162" i="230"/>
  <c r="EF168" i="230"/>
  <c r="EG174" i="230"/>
  <c r="EF174" i="230"/>
  <c r="EF180" i="230"/>
  <c r="EG186" i="230"/>
  <c r="EF186" i="230"/>
  <c r="EF192" i="230"/>
  <c r="EF199" i="230"/>
  <c r="EG206" i="230"/>
  <c r="EF206" i="230"/>
  <c r="EG233" i="230"/>
  <c r="EF240" i="230"/>
  <c r="EF247" i="230"/>
  <c r="EG254" i="230"/>
  <c r="EF254" i="230"/>
  <c r="EG281" i="230"/>
  <c r="EF288" i="230"/>
  <c r="EF295" i="230"/>
  <c r="EG302" i="230"/>
  <c r="EF302" i="230"/>
  <c r="EG329" i="230"/>
  <c r="EF336" i="230"/>
  <c r="EF343" i="230"/>
  <c r="EG350" i="230"/>
  <c r="EF350" i="230"/>
  <c r="EG377" i="230"/>
  <c r="EF384" i="230"/>
  <c r="EF44" i="230"/>
  <c r="EF82" i="230"/>
  <c r="EF68" i="230"/>
  <c r="EF219" i="230"/>
  <c r="EG98" i="230"/>
  <c r="EF98" i="230"/>
  <c r="EG114" i="230"/>
  <c r="EF114" i="230"/>
  <c r="EG130" i="230"/>
  <c r="EF130" i="230"/>
  <c r="EG146" i="230"/>
  <c r="EF146" i="230"/>
  <c r="EG234" i="230"/>
  <c r="EF234" i="230"/>
  <c r="EG261" i="230"/>
  <c r="EF268" i="230"/>
  <c r="EG282" i="230"/>
  <c r="EF282" i="230"/>
  <c r="EG309" i="230"/>
  <c r="EF316" i="230"/>
  <c r="EG330" i="230"/>
  <c r="EF330" i="230"/>
  <c r="EG357" i="230"/>
  <c r="EF364" i="230"/>
  <c r="EF371" i="230"/>
  <c r="EG378" i="230"/>
  <c r="EF378" i="230"/>
  <c r="EG382" i="230"/>
  <c r="EF382" i="230"/>
  <c r="EG214" i="230"/>
  <c r="EF214" i="230"/>
  <c r="EG262" i="230"/>
  <c r="EF262" i="230"/>
  <c r="EG310" i="230"/>
  <c r="EF310" i="230"/>
  <c r="EG358" i="230"/>
  <c r="EF358" i="230"/>
  <c r="EG194" i="230"/>
  <c r="EF194" i="230"/>
  <c r="EG221" i="230"/>
  <c r="EF228" i="230"/>
  <c r="EG242" i="230"/>
  <c r="EF242" i="230"/>
  <c r="EG269" i="230"/>
  <c r="EF276" i="230"/>
  <c r="EF283" i="230"/>
  <c r="EG290" i="230"/>
  <c r="EF290" i="230"/>
  <c r="EG317" i="230"/>
  <c r="EF324" i="230"/>
  <c r="EF331" i="230"/>
  <c r="EG338" i="230"/>
  <c r="EF338" i="230"/>
  <c r="EG365" i="230"/>
  <c r="EF372" i="230"/>
  <c r="EF379" i="230"/>
  <c r="EG386" i="230"/>
  <c r="EF386" i="230"/>
  <c r="EF70" i="230"/>
  <c r="EF75" i="230"/>
  <c r="EF94" i="230"/>
  <c r="EG110" i="230"/>
  <c r="EF110" i="230"/>
  <c r="EG126" i="230"/>
  <c r="EF126" i="230"/>
  <c r="EG142" i="230"/>
  <c r="EF142" i="230"/>
  <c r="EG158" i="230"/>
  <c r="EF158" i="230"/>
  <c r="EF164" i="230"/>
  <c r="EG170" i="230"/>
  <c r="EF170" i="230"/>
  <c r="EF176" i="230"/>
  <c r="EG182" i="230"/>
  <c r="EF182" i="230"/>
  <c r="EF188" i="230"/>
  <c r="EG201" i="230"/>
  <c r="EF208" i="230"/>
  <c r="EF215" i="230"/>
  <c r="EG222" i="230"/>
  <c r="EF222" i="230"/>
  <c r="EG249" i="230"/>
  <c r="EG270" i="230"/>
  <c r="EF270" i="230"/>
  <c r="EG318" i="230"/>
  <c r="EF318" i="230"/>
  <c r="EG366" i="230"/>
  <c r="EF366" i="230"/>
  <c r="EG190" i="230"/>
  <c r="EF190" i="230"/>
  <c r="EG334" i="230"/>
  <c r="EF334" i="230"/>
  <c r="EF61" i="230"/>
  <c r="EF85" i="230"/>
  <c r="EF105" i="230"/>
  <c r="EF121" i="230"/>
  <c r="EF137" i="230"/>
  <c r="EF153" i="230"/>
  <c r="EF195" i="230"/>
  <c r="EG202" i="230"/>
  <c r="EF202" i="230"/>
  <c r="EG229" i="230"/>
  <c r="EF236" i="230"/>
  <c r="EF243" i="230"/>
  <c r="EG250" i="230"/>
  <c r="EF250" i="230"/>
  <c r="EG277" i="230"/>
  <c r="EF284" i="230"/>
  <c r="EF291" i="230"/>
  <c r="EG298" i="230"/>
  <c r="EF298" i="230"/>
  <c r="EG325" i="230"/>
  <c r="EF332" i="230"/>
  <c r="EF339" i="230"/>
  <c r="EG346" i="230"/>
  <c r="EF346" i="230"/>
  <c r="EG373" i="230"/>
  <c r="EF380" i="230"/>
  <c r="EF387" i="230"/>
  <c r="EF56" i="230"/>
  <c r="EF80" i="230"/>
  <c r="EF183" i="230"/>
  <c r="EB100" i="230"/>
  <c r="EA100" i="230"/>
  <c r="EB59" i="230"/>
  <c r="EA59" i="230"/>
  <c r="EB68" i="230"/>
  <c r="EA68" i="230"/>
  <c r="EA79" i="230"/>
  <c r="EB79" i="230"/>
  <c r="EB101" i="230"/>
  <c r="EA101" i="230"/>
  <c r="EA112" i="230"/>
  <c r="EB112" i="230"/>
  <c r="EB44" i="230"/>
  <c r="EA44" i="230"/>
  <c r="EB70" i="230"/>
  <c r="EA70" i="230"/>
  <c r="EB46" i="230"/>
  <c r="EA46" i="230"/>
  <c r="EA103" i="230"/>
  <c r="EB103" i="230"/>
  <c r="EB104" i="230"/>
  <c r="EA104" i="230"/>
  <c r="EB62" i="230"/>
  <c r="EA62" i="230"/>
  <c r="EA73" i="230"/>
  <c r="EB73" i="230"/>
  <c r="EB89" i="230"/>
  <c r="EA89" i="230"/>
  <c r="EB74" i="230"/>
  <c r="EA74" i="230"/>
  <c r="EA106" i="230"/>
  <c r="EB106" i="230"/>
  <c r="EA58" i="230"/>
  <c r="EB58" i="230"/>
  <c r="EB53" i="230"/>
  <c r="EA53" i="230"/>
  <c r="EB71" i="230"/>
  <c r="EA71" i="230"/>
  <c r="EB94" i="230"/>
  <c r="EA94" i="230"/>
  <c r="EB135" i="230"/>
  <c r="EA135" i="230"/>
  <c r="EB115" i="230"/>
  <c r="EA115" i="230"/>
  <c r="EB55" i="230"/>
  <c r="EA55" i="230"/>
  <c r="EA64" i="230"/>
  <c r="EB64" i="230"/>
  <c r="EB107" i="230"/>
  <c r="EA107" i="230"/>
  <c r="EA130" i="230"/>
  <c r="EB130" i="230"/>
  <c r="EA67" i="230"/>
  <c r="EB67" i="230"/>
  <c r="EB95" i="230"/>
  <c r="EA95" i="230"/>
  <c r="EB65" i="230"/>
  <c r="EA65" i="230"/>
  <c r="EB76" i="230"/>
  <c r="EA76" i="230"/>
  <c r="EB131" i="230"/>
  <c r="EA131" i="230"/>
  <c r="EB49" i="230"/>
  <c r="EA49" i="230"/>
  <c r="EB98" i="230"/>
  <c r="EA98" i="230"/>
  <c r="EB109" i="230"/>
  <c r="EA109" i="230"/>
  <c r="EB125" i="230"/>
  <c r="EA125" i="230"/>
  <c r="EB110" i="230"/>
  <c r="EA110" i="230"/>
  <c r="EB78" i="230"/>
  <c r="EA119" i="230"/>
  <c r="EB26" i="230"/>
  <c r="EA26" i="230"/>
  <c r="EB315" i="230"/>
  <c r="EA315" i="230"/>
  <c r="EB84" i="230"/>
  <c r="EB182" i="230"/>
  <c r="EA182" i="230"/>
  <c r="EB40" i="230"/>
  <c r="EB45" i="230"/>
  <c r="EB54" i="230"/>
  <c r="EB69" i="230"/>
  <c r="EB105" i="230"/>
  <c r="EB148" i="230"/>
  <c r="EA148" i="230"/>
  <c r="EB171" i="230"/>
  <c r="EA171" i="230"/>
  <c r="EB188" i="230"/>
  <c r="EA188" i="230"/>
  <c r="EB227" i="230"/>
  <c r="EA227" i="230"/>
  <c r="EB242" i="230"/>
  <c r="EA242" i="230"/>
  <c r="EB263" i="230"/>
  <c r="EA263" i="230"/>
  <c r="EB278" i="230"/>
  <c r="EA278" i="230"/>
  <c r="EB299" i="230"/>
  <c r="EA299" i="230"/>
  <c r="EB332" i="230"/>
  <c r="EA332" i="230"/>
  <c r="EA21" i="230"/>
  <c r="EB17" i="230"/>
  <c r="EA17" i="230"/>
  <c r="EB39" i="230"/>
  <c r="EB121" i="230"/>
  <c r="EA121" i="230"/>
  <c r="EB137" i="230"/>
  <c r="EA137" i="230"/>
  <c r="EB143" i="230"/>
  <c r="EA143" i="230"/>
  <c r="EB211" i="230"/>
  <c r="EA211" i="230"/>
  <c r="EB371" i="230"/>
  <c r="EA371" i="230"/>
  <c r="EA14" i="230"/>
  <c r="EB14" i="230"/>
  <c r="EB23" i="230"/>
  <c r="EA23" i="230"/>
  <c r="EB32" i="230"/>
  <c r="EA32" i="230"/>
  <c r="EA41" i="230"/>
  <c r="EA50" i="230"/>
  <c r="EB75" i="230"/>
  <c r="EA80" i="230"/>
  <c r="EB111" i="230"/>
  <c r="EA116" i="230"/>
  <c r="EB155" i="230"/>
  <c r="EA155" i="230"/>
  <c r="EB166" i="230"/>
  <c r="EA166" i="230"/>
  <c r="EB189" i="230"/>
  <c r="EA189" i="230"/>
  <c r="EB206" i="230"/>
  <c r="EA206" i="230"/>
  <c r="EB243" i="230"/>
  <c r="EA243" i="230"/>
  <c r="EB279" i="230"/>
  <c r="EA279" i="230"/>
  <c r="EB311" i="230"/>
  <c r="EA311" i="230"/>
  <c r="EB317" i="230"/>
  <c r="EA317" i="230"/>
  <c r="EB350" i="230"/>
  <c r="EA350" i="230"/>
  <c r="EA88" i="230"/>
  <c r="EB88" i="230"/>
  <c r="EB30" i="230"/>
  <c r="EB348" i="230"/>
  <c r="EA348" i="230"/>
  <c r="EB85" i="230"/>
  <c r="EA85" i="230"/>
  <c r="EB254" i="230"/>
  <c r="EA254" i="230"/>
  <c r="EA12" i="230"/>
  <c r="EB272" i="230"/>
  <c r="EA272" i="230"/>
  <c r="EB35" i="230"/>
  <c r="EA35" i="230"/>
  <c r="EB99" i="230"/>
  <c r="EB153" i="230"/>
  <c r="EA153" i="230"/>
  <c r="EB200" i="230"/>
  <c r="EA200" i="230"/>
  <c r="EB127" i="230"/>
  <c r="EA127" i="230"/>
  <c r="EB144" i="230"/>
  <c r="EA144" i="230"/>
  <c r="EB161" i="230"/>
  <c r="EA161" i="230"/>
  <c r="EB218" i="230"/>
  <c r="EA218" i="230"/>
  <c r="EB233" i="230"/>
  <c r="EA233" i="230"/>
  <c r="EB269" i="230"/>
  <c r="EA269" i="230"/>
  <c r="EB290" i="230"/>
  <c r="EA290" i="230"/>
  <c r="EB356" i="230"/>
  <c r="EA356" i="230"/>
  <c r="EB383" i="230"/>
  <c r="EA383" i="230"/>
  <c r="EA10" i="230"/>
  <c r="EA19" i="230"/>
  <c r="EA28" i="230"/>
  <c r="EA37" i="230"/>
  <c r="EB42" i="230"/>
  <c r="EB51" i="230"/>
  <c r="EB81" i="230"/>
  <c r="EA86" i="230"/>
  <c r="EB117" i="230"/>
  <c r="EA122" i="230"/>
  <c r="EB173" i="230"/>
  <c r="EA173" i="230"/>
  <c r="EB184" i="230"/>
  <c r="EA184" i="230"/>
  <c r="EB207" i="230"/>
  <c r="EA207" i="230"/>
  <c r="EB312" i="230"/>
  <c r="EA312" i="230"/>
  <c r="EA345" i="230"/>
  <c r="EB351" i="230"/>
  <c r="EA351" i="230"/>
  <c r="EA378" i="230"/>
  <c r="EB251" i="230"/>
  <c r="EA251" i="230"/>
  <c r="EB170" i="230"/>
  <c r="EA170" i="230"/>
  <c r="EA91" i="230"/>
  <c r="EB91" i="230"/>
  <c r="EB61" i="230"/>
  <c r="EA61" i="230"/>
  <c r="EA97" i="230"/>
  <c r="EB97" i="230"/>
  <c r="EB133" i="230"/>
  <c r="EA133" i="230"/>
  <c r="EB139" i="230"/>
  <c r="EA139" i="230"/>
  <c r="EA162" i="230"/>
  <c r="EB162" i="230"/>
  <c r="EB179" i="230"/>
  <c r="EA179" i="230"/>
  <c r="EB234" i="230"/>
  <c r="EA234" i="230"/>
  <c r="EB270" i="230"/>
  <c r="EA270" i="230"/>
  <c r="EB384" i="230"/>
  <c r="EA384" i="230"/>
  <c r="EB152" i="230"/>
  <c r="EA152" i="230"/>
  <c r="EB114" i="230"/>
  <c r="EB20" i="230"/>
  <c r="EA20" i="230"/>
  <c r="EB11" i="230"/>
  <c r="EA11" i="230"/>
  <c r="EB29" i="230"/>
  <c r="EA29" i="230"/>
  <c r="EB38" i="230"/>
  <c r="EA38" i="230"/>
  <c r="EA82" i="230"/>
  <c r="EB82" i="230"/>
  <c r="EA118" i="230"/>
  <c r="EB118" i="230"/>
  <c r="EB191" i="230"/>
  <c r="EA191" i="230"/>
  <c r="EB202" i="230"/>
  <c r="EA202" i="230"/>
  <c r="EB224" i="230"/>
  <c r="EA224" i="230"/>
  <c r="EB245" i="230"/>
  <c r="EA245" i="230"/>
  <c r="EB260" i="230"/>
  <c r="EA260" i="230"/>
  <c r="EB281" i="230"/>
  <c r="EA281" i="230"/>
  <c r="EB296" i="230"/>
  <c r="EA296" i="230"/>
  <c r="EB335" i="230"/>
  <c r="EA335" i="230"/>
  <c r="EA43" i="230"/>
  <c r="EA52" i="230"/>
  <c r="EB72" i="230"/>
  <c r="EA77" i="230"/>
  <c r="EB108" i="230"/>
  <c r="EA113" i="230"/>
  <c r="EB134" i="230"/>
  <c r="EA134" i="230"/>
  <c r="EB146" i="230"/>
  <c r="EA146" i="230"/>
  <c r="EB157" i="230"/>
  <c r="EA157" i="230"/>
  <c r="EB180" i="230"/>
  <c r="EA180" i="230"/>
  <c r="EB197" i="230"/>
  <c r="EA197" i="230"/>
  <c r="EB368" i="230"/>
  <c r="EA368" i="230"/>
  <c r="EB124" i="230"/>
  <c r="EA124" i="230"/>
  <c r="EB209" i="230"/>
  <c r="EA209" i="230"/>
  <c r="EA225" i="230"/>
  <c r="EB225" i="230"/>
  <c r="EB261" i="230"/>
  <c r="EA261" i="230"/>
  <c r="EB297" i="230"/>
  <c r="EA297" i="230"/>
  <c r="EB314" i="230"/>
  <c r="EA314" i="230"/>
  <c r="EB320" i="230"/>
  <c r="EA320" i="230"/>
  <c r="EB347" i="230"/>
  <c r="EA347" i="230"/>
  <c r="EB353" i="230"/>
  <c r="EA353" i="230"/>
  <c r="EB175" i="230"/>
  <c r="EA175" i="230"/>
  <c r="EB198" i="230"/>
  <c r="EA198" i="230"/>
  <c r="EB215" i="230"/>
  <c r="EA215" i="230"/>
  <c r="EB236" i="230"/>
  <c r="EA236" i="230"/>
  <c r="EB287" i="230"/>
  <c r="EA287" i="230"/>
  <c r="EA342" i="230"/>
  <c r="EB386" i="230"/>
  <c r="EA386" i="230"/>
  <c r="EA83" i="230"/>
  <c r="EB164" i="230"/>
  <c r="EA164" i="230"/>
  <c r="EB63" i="230"/>
  <c r="EB120" i="230"/>
  <c r="EB193" i="230"/>
  <c r="EA193" i="230"/>
  <c r="EB216" i="230"/>
  <c r="EA216" i="230"/>
  <c r="EB252" i="230"/>
  <c r="EA252" i="230"/>
  <c r="EB288" i="230"/>
  <c r="EA288" i="230"/>
  <c r="EA381" i="230"/>
  <c r="EB387" i="230"/>
  <c r="EA387" i="230"/>
  <c r="EA142" i="230"/>
  <c r="EA151" i="230"/>
  <c r="EA160" i="230"/>
  <c r="EA169" i="230"/>
  <c r="EA178" i="230"/>
  <c r="EA187" i="230"/>
  <c r="EA196" i="230"/>
  <c r="EA205" i="230"/>
  <c r="EA214" i="230"/>
  <c r="EA300" i="230"/>
  <c r="EB326" i="230"/>
  <c r="EA326" i="230"/>
  <c r="EA336" i="230"/>
  <c r="EB362" i="230"/>
  <c r="EA362" i="230"/>
  <c r="EA372" i="230"/>
  <c r="EB302" i="230"/>
  <c r="EA302" i="230"/>
  <c r="EB338" i="230"/>
  <c r="EA338" i="230"/>
  <c r="EB374" i="230"/>
  <c r="EA374" i="230"/>
  <c r="EB140" i="230"/>
  <c r="EA140" i="230"/>
  <c r="EB149" i="230"/>
  <c r="EA149" i="230"/>
  <c r="EB158" i="230"/>
  <c r="EA158" i="230"/>
  <c r="EB167" i="230"/>
  <c r="EA167" i="230"/>
  <c r="EB176" i="230"/>
  <c r="EA176" i="230"/>
  <c r="EB185" i="230"/>
  <c r="EA185" i="230"/>
  <c r="EB194" i="230"/>
  <c r="EA194" i="230"/>
  <c r="EB203" i="230"/>
  <c r="EA203" i="230"/>
  <c r="EB212" i="230"/>
  <c r="EA212" i="230"/>
  <c r="EB221" i="230"/>
  <c r="EA221" i="230"/>
  <c r="EB230" i="230"/>
  <c r="EA230" i="230"/>
  <c r="EB239" i="230"/>
  <c r="EA239" i="230"/>
  <c r="EB248" i="230"/>
  <c r="EA248" i="230"/>
  <c r="EB257" i="230"/>
  <c r="EA257" i="230"/>
  <c r="EB266" i="230"/>
  <c r="EA266" i="230"/>
  <c r="EB275" i="230"/>
  <c r="EA275" i="230"/>
  <c r="EB284" i="230"/>
  <c r="EA284" i="230"/>
  <c r="EB293" i="230"/>
  <c r="EA293" i="230"/>
  <c r="EB323" i="230"/>
  <c r="EA323" i="230"/>
  <c r="EA333" i="230"/>
  <c r="EB359" i="230"/>
  <c r="EA359" i="230"/>
  <c r="EA369" i="230"/>
  <c r="EB308" i="230"/>
  <c r="EA308" i="230"/>
  <c r="EA318" i="230"/>
  <c r="EB344" i="230"/>
  <c r="EA344" i="230"/>
  <c r="EB380" i="230"/>
  <c r="EA380" i="230"/>
  <c r="EA303" i="230"/>
  <c r="EB329" i="230"/>
  <c r="EA329" i="230"/>
  <c r="EA339" i="230"/>
  <c r="EB365" i="230"/>
  <c r="EA365" i="230"/>
  <c r="EA375" i="230"/>
  <c r="EB305" i="230"/>
  <c r="EA305" i="230"/>
  <c r="EB341" i="230"/>
  <c r="EA341" i="230"/>
  <c r="EB377" i="230"/>
  <c r="EA377" i="230"/>
  <c r="EA388" i="230" l="1"/>
  <c r="F327" i="228" l="1"/>
  <c r="F89" i="228"/>
  <c r="CP162" i="230"/>
  <c r="CP161" i="230"/>
  <c r="CP160" i="230"/>
  <c r="CP32" i="230"/>
  <c r="CP31" i="230"/>
  <c r="G388" i="228" l="1"/>
  <c r="F388" i="228"/>
  <c r="F384" i="228"/>
  <c r="G383" i="228"/>
  <c r="F383" i="228"/>
  <c r="G382" i="228"/>
  <c r="F382" i="228"/>
  <c r="F381" i="228"/>
  <c r="G380" i="228"/>
  <c r="F380" i="228"/>
  <c r="G376" i="228"/>
  <c r="F376" i="228"/>
  <c r="G375" i="228"/>
  <c r="F375" i="228"/>
  <c r="G374" i="228"/>
  <c r="F374" i="228"/>
  <c r="G373" i="228"/>
  <c r="F373" i="228"/>
  <c r="G372" i="228"/>
  <c r="F372" i="228"/>
  <c r="G371" i="228"/>
  <c r="F371" i="228"/>
  <c r="G370" i="228"/>
  <c r="F370" i="228"/>
  <c r="G369" i="228"/>
  <c r="F369" i="228"/>
  <c r="G368" i="228"/>
  <c r="F368" i="228"/>
  <c r="F358" i="228"/>
  <c r="G358" i="228"/>
  <c r="F359" i="228"/>
  <c r="G359" i="228"/>
  <c r="F360" i="228"/>
  <c r="G360" i="228"/>
  <c r="F361" i="228"/>
  <c r="G361" i="228"/>
  <c r="F362" i="228"/>
  <c r="G362" i="228"/>
  <c r="F363" i="228"/>
  <c r="G363" i="228"/>
  <c r="F364" i="228"/>
  <c r="G357" i="228"/>
  <c r="F357" i="228"/>
  <c r="G353" i="228"/>
  <c r="F353" i="228"/>
  <c r="G352" i="228"/>
  <c r="F352" i="228"/>
  <c r="G348" i="228"/>
  <c r="F348" i="228"/>
  <c r="G347" i="228"/>
  <c r="F347" i="228"/>
  <c r="G346" i="228"/>
  <c r="F346" i="228"/>
  <c r="F345" i="228"/>
  <c r="F344" i="228"/>
  <c r="F343" i="228"/>
  <c r="F323" i="228"/>
  <c r="G322" i="228"/>
  <c r="F322" i="228"/>
  <c r="G321" i="228"/>
  <c r="F321" i="228"/>
  <c r="G320" i="228"/>
  <c r="F320" i="228"/>
  <c r="G319" i="228"/>
  <c r="F319" i="228"/>
  <c r="G318" i="228"/>
  <c r="F318" i="228"/>
  <c r="G317" i="228"/>
  <c r="F317" i="228"/>
  <c r="G316" i="228"/>
  <c r="F316" i="228"/>
  <c r="G315" i="228"/>
  <c r="F315" i="228"/>
  <c r="F314" i="228"/>
  <c r="F313" i="228"/>
  <c r="F309" i="228"/>
  <c r="F308" i="228"/>
  <c r="F307" i="228"/>
  <c r="F306" i="228"/>
  <c r="F305" i="228"/>
  <c r="F304" i="228"/>
  <c r="F303" i="228"/>
  <c r="F302" i="228"/>
  <c r="F301" i="228"/>
  <c r="F300" i="228"/>
  <c r="G178" i="228"/>
  <c r="F178" i="228"/>
  <c r="F174" i="228"/>
  <c r="F173" i="228"/>
  <c r="F121" i="228"/>
  <c r="F120" i="228"/>
  <c r="F119" i="228"/>
  <c r="F118" i="228"/>
  <c r="F117" i="228"/>
  <c r="F116" i="228"/>
  <c r="F115" i="228"/>
  <c r="G114" i="228"/>
  <c r="F114" i="228"/>
  <c r="G113" i="228"/>
  <c r="F113" i="228"/>
  <c r="G112" i="228"/>
  <c r="F112" i="228"/>
  <c r="G111" i="228"/>
  <c r="F111" i="228"/>
  <c r="G110" i="228"/>
  <c r="F110" i="228"/>
  <c r="G109" i="228"/>
  <c r="F109" i="228"/>
  <c r="G108" i="228"/>
  <c r="F108" i="228"/>
  <c r="G107" i="228"/>
  <c r="F107" i="228"/>
  <c r="G106" i="228"/>
  <c r="F106" i="228"/>
  <c r="F101" i="228"/>
  <c r="F100" i="228"/>
  <c r="G99" i="228"/>
  <c r="F99" i="228"/>
  <c r="G98" i="228"/>
  <c r="F98" i="228"/>
  <c r="G97" i="228"/>
  <c r="F97" i="228"/>
  <c r="G96" i="228"/>
  <c r="F96" i="228"/>
  <c r="F95" i="228"/>
  <c r="F94" i="228"/>
  <c r="F93" i="228"/>
  <c r="F92" i="228"/>
  <c r="G91" i="228"/>
  <c r="F91" i="228"/>
  <c r="F90" i="228"/>
  <c r="F88" i="228"/>
  <c r="G87" i="228"/>
  <c r="F87" i="228"/>
  <c r="F86" i="228"/>
  <c r="F85" i="228"/>
  <c r="F84" i="228"/>
  <c r="F83" i="228"/>
  <c r="G82" i="228"/>
  <c r="F82" i="228"/>
  <c r="G81" i="228"/>
  <c r="F81" i="228"/>
  <c r="G80" i="228"/>
  <c r="F80" i="228"/>
  <c r="F79" i="228"/>
  <c r="F78" i="228"/>
  <c r="F77" i="228"/>
  <c r="G73" i="228"/>
  <c r="F73" i="228"/>
  <c r="F72" i="228"/>
  <c r="F71" i="228"/>
  <c r="F70" i="228"/>
  <c r="F69" i="228"/>
  <c r="F68" i="228"/>
  <c r="G67" i="228"/>
  <c r="F67" i="228"/>
  <c r="F66" i="228"/>
  <c r="F65" i="228"/>
  <c r="F64" i="228"/>
  <c r="F63" i="228"/>
  <c r="G62" i="228"/>
  <c r="F62" i="228"/>
  <c r="F61" i="228"/>
  <c r="F60" i="228"/>
  <c r="G59" i="228"/>
  <c r="F59" i="228"/>
  <c r="G58" i="228"/>
  <c r="F58" i="228"/>
  <c r="G57" i="228"/>
  <c r="F57" i="228"/>
  <c r="G55" i="228"/>
  <c r="F55" i="228"/>
  <c r="G54" i="228"/>
  <c r="F54" i="228"/>
  <c r="F53" i="228"/>
  <c r="F52" i="228"/>
  <c r="G51" i="228"/>
  <c r="F51" i="228"/>
  <c r="G47" i="228"/>
  <c r="F47" i="228"/>
  <c r="G46" i="228"/>
  <c r="F46" i="228"/>
  <c r="G45" i="228"/>
  <c r="F45" i="228"/>
  <c r="G44" i="228"/>
  <c r="F44" i="228"/>
  <c r="G43" i="228"/>
  <c r="F43" i="228"/>
  <c r="F42" i="228"/>
  <c r="G38" i="228"/>
  <c r="F38" i="228"/>
  <c r="G37" i="228"/>
  <c r="F37" i="228"/>
  <c r="G36" i="228"/>
  <c r="F36" i="228"/>
  <c r="G35" i="228"/>
  <c r="F35" i="228"/>
  <c r="G34" i="228"/>
  <c r="F34" i="228"/>
  <c r="G33" i="228"/>
  <c r="F33" i="228"/>
  <c r="G32" i="228"/>
  <c r="F32" i="228"/>
  <c r="G31" i="228"/>
  <c r="F31" i="228"/>
  <c r="G30" i="228"/>
  <c r="F30" i="228"/>
  <c r="G29" i="228"/>
  <c r="F29" i="228"/>
  <c r="G28" i="228"/>
  <c r="F28" i="228"/>
  <c r="G27" i="228"/>
  <c r="F27" i="228"/>
  <c r="G26" i="228"/>
  <c r="F26" i="228"/>
  <c r="G25" i="228"/>
  <c r="F25" i="228"/>
  <c r="G24" i="228"/>
  <c r="F24" i="228"/>
  <c r="G20" i="228"/>
  <c r="F20" i="228"/>
  <c r="F16" i="228"/>
  <c r="F15" i="228"/>
  <c r="G14" i="228"/>
  <c r="F14" i="228"/>
  <c r="G13" i="228"/>
  <c r="F13" i="228"/>
  <c r="G12" i="228"/>
  <c r="F12" i="228"/>
  <c r="H370" i="228" l="1"/>
  <c r="I370" i="228" s="1"/>
  <c r="H376" i="228"/>
  <c r="I376" i="228" s="1"/>
  <c r="H316" i="228"/>
  <c r="H322" i="228"/>
  <c r="H372" i="228"/>
  <c r="H383" i="228"/>
  <c r="H382" i="228"/>
  <c r="H110" i="228"/>
  <c r="H400" i="228"/>
  <c r="H319" i="228"/>
  <c r="H371" i="228"/>
  <c r="H80" i="228"/>
  <c r="H107" i="228"/>
  <c r="H113" i="228"/>
  <c r="H388" i="228"/>
  <c r="H363" i="228"/>
  <c r="H362" i="228"/>
  <c r="H346" i="228"/>
  <c r="H352" i="228"/>
  <c r="H369" i="228"/>
  <c r="H375" i="228"/>
  <c r="H380" i="228"/>
  <c r="H360" i="228"/>
  <c r="H359" i="228"/>
  <c r="H358" i="228"/>
  <c r="H373" i="228"/>
  <c r="H361" i="228"/>
  <c r="H374" i="228"/>
  <c r="H353" i="228"/>
  <c r="H348" i="228"/>
  <c r="H320" i="228"/>
  <c r="H368" i="228"/>
  <c r="H357" i="228"/>
  <c r="H91" i="228"/>
  <c r="H97" i="228"/>
  <c r="H58" i="228"/>
  <c r="H98" i="228"/>
  <c r="H112" i="228"/>
  <c r="H315" i="228"/>
  <c r="H321" i="228"/>
  <c r="H347" i="228"/>
  <c r="H317" i="228"/>
  <c r="H318" i="228"/>
  <c r="H178" i="228"/>
  <c r="H82" i="228"/>
  <c r="H109" i="228"/>
  <c r="H96" i="228"/>
  <c r="H111" i="228"/>
  <c r="H81" i="228"/>
  <c r="H87" i="228"/>
  <c r="H108" i="228"/>
  <c r="H114" i="228"/>
  <c r="H106" i="228"/>
  <c r="H99" i="228"/>
  <c r="H45" i="228"/>
  <c r="H54" i="228"/>
  <c r="H67" i="228"/>
  <c r="H73" i="228"/>
  <c r="H25" i="228"/>
  <c r="H31" i="228"/>
  <c r="H37" i="228"/>
  <c r="H46" i="228"/>
  <c r="H55" i="228"/>
  <c r="H62" i="228"/>
  <c r="H26" i="228"/>
  <c r="H32" i="228"/>
  <c r="H47" i="228"/>
  <c r="H57" i="228"/>
  <c r="H59" i="228"/>
  <c r="H51" i="228"/>
  <c r="H13" i="228"/>
  <c r="H28" i="228"/>
  <c r="H43" i="228"/>
  <c r="H44" i="228"/>
  <c r="H27" i="228"/>
  <c r="H33" i="228"/>
  <c r="H29" i="228"/>
  <c r="H35" i="228"/>
  <c r="H30" i="228"/>
  <c r="H36" i="228"/>
  <c r="H38" i="228"/>
  <c r="H34" i="228"/>
  <c r="H14" i="228"/>
  <c r="I8" i="234"/>
  <c r="J8" i="234"/>
  <c r="K8" i="234"/>
  <c r="L8" i="234"/>
  <c r="M8" i="234"/>
  <c r="N8" i="234"/>
  <c r="O8" i="234"/>
  <c r="P8" i="234"/>
  <c r="Q8" i="234"/>
  <c r="R8" i="234"/>
  <c r="S8" i="234"/>
  <c r="T8" i="234"/>
  <c r="U8" i="234"/>
  <c r="V8" i="234"/>
  <c r="W8" i="234"/>
  <c r="X8" i="234"/>
  <c r="Y8" i="234"/>
  <c r="Z8" i="234"/>
  <c r="AA8" i="234"/>
  <c r="AB8" i="234"/>
  <c r="AC8" i="234"/>
  <c r="AD8" i="234"/>
  <c r="AE8" i="234"/>
  <c r="AH8" i="234"/>
  <c r="H8" i="234"/>
  <c r="I38" i="228" l="1"/>
  <c r="I51" i="228"/>
  <c r="I45" i="228"/>
  <c r="I82" i="228"/>
  <c r="I321" i="228"/>
  <c r="I320" i="228"/>
  <c r="I360" i="228"/>
  <c r="I371" i="228"/>
  <c r="I382" i="228"/>
  <c r="I372" i="228"/>
  <c r="I388" i="228"/>
  <c r="I322" i="228"/>
  <c r="I30" i="228"/>
  <c r="I62" i="228"/>
  <c r="I81" i="228"/>
  <c r="I316" i="228"/>
  <c r="I34" i="228"/>
  <c r="I58" i="228"/>
  <c r="I111" i="228"/>
  <c r="I353" i="228"/>
  <c r="I29" i="228"/>
  <c r="I59" i="228"/>
  <c r="I46" i="228"/>
  <c r="I374" i="228"/>
  <c r="I400" i="228"/>
  <c r="I54" i="228"/>
  <c r="I80" i="228"/>
  <c r="I87" i="228"/>
  <c r="I315" i="228"/>
  <c r="I99" i="228"/>
  <c r="I96" i="228"/>
  <c r="I347" i="228"/>
  <c r="I97" i="228"/>
  <c r="I361" i="228"/>
  <c r="I375" i="228"/>
  <c r="I33" i="228"/>
  <c r="I317" i="228"/>
  <c r="I112" i="228"/>
  <c r="I91" i="228"/>
  <c r="I369" i="228"/>
  <c r="I110" i="228"/>
  <c r="I383" i="228"/>
  <c r="I35" i="228"/>
  <c r="I37" i="228"/>
  <c r="I31" i="228"/>
  <c r="I27" i="228"/>
  <c r="I25" i="228"/>
  <c r="I106" i="228"/>
  <c r="I98" i="228"/>
  <c r="I352" i="228"/>
  <c r="I359" i="228"/>
  <c r="I36" i="228"/>
  <c r="I55" i="228"/>
  <c r="I319" i="228"/>
  <c r="I14" i="228"/>
  <c r="I44" i="228"/>
  <c r="I57" i="228"/>
  <c r="I73" i="228"/>
  <c r="I357" i="228"/>
  <c r="I373" i="228"/>
  <c r="I346" i="228"/>
  <c r="I113" i="228"/>
  <c r="I26" i="228"/>
  <c r="I43" i="228"/>
  <c r="I67" i="228"/>
  <c r="I109" i="228"/>
  <c r="I318" i="228"/>
  <c r="I368" i="228"/>
  <c r="I358" i="228"/>
  <c r="I362" i="228"/>
  <c r="I107" i="228"/>
  <c r="I13" i="228"/>
  <c r="I348" i="228"/>
  <c r="I380" i="228"/>
  <c r="I47" i="228"/>
  <c r="I114" i="228"/>
  <c r="I28" i="228"/>
  <c r="I32" i="228"/>
  <c r="I108" i="228"/>
  <c r="I178" i="228"/>
  <c r="I363" i="228"/>
  <c r="CG387" i="226"/>
  <c r="CF387" i="226"/>
  <c r="BX387" i="226"/>
  <c r="BW387" i="226"/>
  <c r="BU387" i="226"/>
  <c r="BT387" i="226"/>
  <c r="BR387" i="226"/>
  <c r="BQ387" i="226"/>
  <c r="BO387" i="226"/>
  <c r="BN387" i="226"/>
  <c r="BL387" i="226"/>
  <c r="BK387" i="226"/>
  <c r="BI387" i="226"/>
  <c r="BH387" i="226"/>
  <c r="BF387" i="226"/>
  <c r="BE387" i="226"/>
  <c r="BC387" i="226"/>
  <c r="BB387" i="226"/>
  <c r="AZ387" i="226"/>
  <c r="AY387" i="226"/>
  <c r="AW387" i="226"/>
  <c r="AV387" i="226"/>
  <c r="AT387" i="226"/>
  <c r="AQ387" i="226"/>
  <c r="AP387" i="226"/>
  <c r="AN387" i="226"/>
  <c r="AM387" i="226"/>
  <c r="AK387" i="226"/>
  <c r="AJ387" i="226"/>
  <c r="AH387" i="226"/>
  <c r="AG387" i="226"/>
  <c r="AE387" i="226"/>
  <c r="AB387" i="226"/>
  <c r="AA387" i="226"/>
  <c r="Y387" i="226"/>
  <c r="V387" i="226"/>
  <c r="U387" i="226"/>
  <c r="S387" i="226"/>
  <c r="R387" i="226"/>
  <c r="P387" i="226"/>
  <c r="O387" i="226"/>
  <c r="M387" i="226"/>
  <c r="L387" i="226"/>
  <c r="J387" i="226"/>
  <c r="I387" i="226"/>
  <c r="G387" i="226"/>
  <c r="F387" i="226"/>
  <c r="CG386" i="226"/>
  <c r="BX386" i="226"/>
  <c r="BW386" i="226"/>
  <c r="BU386" i="226"/>
  <c r="BT386" i="226"/>
  <c r="BR386" i="226"/>
  <c r="BQ386" i="226"/>
  <c r="BO386" i="226"/>
  <c r="BN386" i="226"/>
  <c r="BL386" i="226"/>
  <c r="BK386" i="226"/>
  <c r="BI386" i="226"/>
  <c r="BH386" i="226"/>
  <c r="BF386" i="226"/>
  <c r="BE386" i="226"/>
  <c r="BC386" i="226"/>
  <c r="BB386" i="226"/>
  <c r="AZ386" i="226"/>
  <c r="AY386" i="226"/>
  <c r="AW386" i="226"/>
  <c r="AV386" i="226"/>
  <c r="AT386" i="226"/>
  <c r="AS386" i="226"/>
  <c r="AQ386" i="226"/>
  <c r="AP386" i="226"/>
  <c r="AN386" i="226"/>
  <c r="AK386" i="226"/>
  <c r="AJ386" i="226"/>
  <c r="AH386" i="226"/>
  <c r="AG386" i="226"/>
  <c r="AE386" i="226"/>
  <c r="AD386" i="226"/>
  <c r="AB386" i="226"/>
  <c r="AA386" i="226"/>
  <c r="Y386" i="226"/>
  <c r="X386" i="226"/>
  <c r="V386" i="226"/>
  <c r="U386" i="226"/>
  <c r="S386" i="226"/>
  <c r="R386" i="226"/>
  <c r="P386" i="226"/>
  <c r="O386" i="226"/>
  <c r="M386" i="226"/>
  <c r="L386" i="226"/>
  <c r="J386" i="226"/>
  <c r="I386" i="226"/>
  <c r="G386" i="226"/>
  <c r="F386" i="226"/>
  <c r="CG385" i="226"/>
  <c r="BX385" i="226"/>
  <c r="BW385" i="226"/>
  <c r="BU385" i="226"/>
  <c r="BT385" i="226"/>
  <c r="BR385" i="226"/>
  <c r="BQ385" i="226"/>
  <c r="BO385" i="226"/>
  <c r="BN385" i="226"/>
  <c r="BL385" i="226"/>
  <c r="BK385" i="226"/>
  <c r="BI385" i="226"/>
  <c r="BH385" i="226"/>
  <c r="BF385" i="226"/>
  <c r="BE385" i="226"/>
  <c r="BC385" i="226"/>
  <c r="BB385" i="226"/>
  <c r="AZ385" i="226"/>
  <c r="AY385" i="226"/>
  <c r="AW385" i="226"/>
  <c r="AV385" i="226"/>
  <c r="AT385" i="226"/>
  <c r="AS385" i="226"/>
  <c r="AQ385" i="226"/>
  <c r="AP385" i="226"/>
  <c r="AN385" i="226"/>
  <c r="AK385" i="226"/>
  <c r="AJ385" i="226"/>
  <c r="AH385" i="226"/>
  <c r="AG385" i="226"/>
  <c r="AE385" i="226"/>
  <c r="AD385" i="226"/>
  <c r="AB385" i="226"/>
  <c r="AA385" i="226"/>
  <c r="Y385" i="226"/>
  <c r="X385" i="226"/>
  <c r="V385" i="226"/>
  <c r="U385" i="226"/>
  <c r="S385" i="226"/>
  <c r="R385" i="226"/>
  <c r="P385" i="226"/>
  <c r="O385" i="226"/>
  <c r="M385" i="226"/>
  <c r="L385" i="226"/>
  <c r="J385" i="226"/>
  <c r="I385" i="226"/>
  <c r="G385" i="226"/>
  <c r="F385" i="226"/>
  <c r="CG384" i="226"/>
  <c r="CF384" i="226"/>
  <c r="BX384" i="226"/>
  <c r="BW384" i="226"/>
  <c r="BU384" i="226"/>
  <c r="BT384" i="226"/>
  <c r="BR384" i="226"/>
  <c r="BQ384" i="226"/>
  <c r="BO384" i="226"/>
  <c r="BN384" i="226"/>
  <c r="BL384" i="226"/>
  <c r="BK384" i="226"/>
  <c r="BI384" i="226"/>
  <c r="BH384" i="226"/>
  <c r="BF384" i="226"/>
  <c r="BE384" i="226"/>
  <c r="BC384" i="226"/>
  <c r="BB384" i="226"/>
  <c r="AZ384" i="226"/>
  <c r="AY384" i="226"/>
  <c r="AW384" i="226"/>
  <c r="AV384" i="226"/>
  <c r="AT384" i="226"/>
  <c r="AS384" i="226"/>
  <c r="AQ384" i="226"/>
  <c r="AP384" i="226"/>
  <c r="AN384" i="226"/>
  <c r="AM384" i="226"/>
  <c r="AK384" i="226"/>
  <c r="AJ384" i="226"/>
  <c r="AH384" i="226"/>
  <c r="AG384" i="226"/>
  <c r="AE384" i="226"/>
  <c r="AD384" i="226"/>
  <c r="AB384" i="226"/>
  <c r="AA384" i="226"/>
  <c r="Y384" i="226"/>
  <c r="X384" i="226"/>
  <c r="V384" i="226"/>
  <c r="U384" i="226"/>
  <c r="S384" i="226"/>
  <c r="R384" i="226"/>
  <c r="P384" i="226"/>
  <c r="O384" i="226"/>
  <c r="M384" i="226"/>
  <c r="L384" i="226"/>
  <c r="J384" i="226"/>
  <c r="I384" i="226"/>
  <c r="G384" i="226"/>
  <c r="F384" i="226"/>
  <c r="CG383" i="226"/>
  <c r="CF383" i="226"/>
  <c r="BX383" i="226"/>
  <c r="BW383" i="226"/>
  <c r="BU383" i="226"/>
  <c r="BT383" i="226"/>
  <c r="BR383" i="226"/>
  <c r="BQ383" i="226"/>
  <c r="BO383" i="226"/>
  <c r="BN383" i="226"/>
  <c r="BL383" i="226"/>
  <c r="BK383" i="226"/>
  <c r="BI383" i="226"/>
  <c r="BH383" i="226"/>
  <c r="BF383" i="226"/>
  <c r="BE383" i="226"/>
  <c r="BC383" i="226"/>
  <c r="BB383" i="226"/>
  <c r="AZ383" i="226"/>
  <c r="AY383" i="226"/>
  <c r="AW383" i="226"/>
  <c r="AV383" i="226"/>
  <c r="AT383" i="226"/>
  <c r="AS383" i="226"/>
  <c r="AQ383" i="226"/>
  <c r="AP383" i="226"/>
  <c r="AN383" i="226"/>
  <c r="AM383" i="226"/>
  <c r="AK383" i="226"/>
  <c r="AJ383" i="226"/>
  <c r="AH383" i="226"/>
  <c r="AG383" i="226"/>
  <c r="AE383" i="226"/>
  <c r="AD383" i="226"/>
  <c r="AB383" i="226"/>
  <c r="AA383" i="226"/>
  <c r="Y383" i="226"/>
  <c r="X383" i="226"/>
  <c r="V383" i="226"/>
  <c r="U383" i="226"/>
  <c r="S383" i="226"/>
  <c r="R383" i="226"/>
  <c r="P383" i="226"/>
  <c r="O383" i="226"/>
  <c r="M383" i="226"/>
  <c r="L383" i="226"/>
  <c r="J383" i="226"/>
  <c r="I383" i="226"/>
  <c r="G383" i="226"/>
  <c r="F383" i="226"/>
  <c r="CG382" i="226"/>
  <c r="CF382" i="226"/>
  <c r="BX382" i="226"/>
  <c r="BW382" i="226"/>
  <c r="BU382" i="226"/>
  <c r="BT382" i="226"/>
  <c r="BR382" i="226"/>
  <c r="BO382" i="226"/>
  <c r="BN382" i="226"/>
  <c r="BL382" i="226"/>
  <c r="BK382" i="226"/>
  <c r="BI382" i="226"/>
  <c r="BF382" i="226"/>
  <c r="BE382" i="226"/>
  <c r="BC382" i="226"/>
  <c r="AZ382" i="226"/>
  <c r="AW382" i="226"/>
  <c r="AV382" i="226"/>
  <c r="AT382" i="226"/>
  <c r="AQ382" i="226"/>
  <c r="AP382" i="226"/>
  <c r="AN382" i="226"/>
  <c r="AM382" i="226"/>
  <c r="AK382" i="226"/>
  <c r="AJ382" i="226"/>
  <c r="AH382" i="226"/>
  <c r="AG382" i="226"/>
  <c r="AE382" i="226"/>
  <c r="AB382" i="226"/>
  <c r="AA382" i="226"/>
  <c r="Y382" i="226"/>
  <c r="X382" i="226"/>
  <c r="V382" i="226"/>
  <c r="S382" i="226"/>
  <c r="R382" i="226"/>
  <c r="P382" i="226"/>
  <c r="O382" i="226"/>
  <c r="M382" i="226"/>
  <c r="L382" i="226"/>
  <c r="J382" i="226"/>
  <c r="I382" i="226"/>
  <c r="G382" i="226"/>
  <c r="CG381" i="226"/>
  <c r="CF381" i="226"/>
  <c r="BX381" i="226"/>
  <c r="BW381" i="226"/>
  <c r="BU381" i="226"/>
  <c r="BT381" i="226"/>
  <c r="BR381" i="226"/>
  <c r="BQ381" i="226"/>
  <c r="BO381" i="226"/>
  <c r="BN381" i="226"/>
  <c r="BL381" i="226"/>
  <c r="BK381" i="226"/>
  <c r="BI381" i="226"/>
  <c r="BF381" i="226"/>
  <c r="BE381" i="226"/>
  <c r="BC381" i="226"/>
  <c r="AZ381" i="226"/>
  <c r="AW381" i="226"/>
  <c r="AV381" i="226"/>
  <c r="AT381" i="226"/>
  <c r="AQ381" i="226"/>
  <c r="AP381" i="226"/>
  <c r="AN381" i="226"/>
  <c r="AM381" i="226"/>
  <c r="AK381" i="226"/>
  <c r="AJ381" i="226"/>
  <c r="AH381" i="226"/>
  <c r="AG381" i="226"/>
  <c r="AE381" i="226"/>
  <c r="AB381" i="226"/>
  <c r="AA381" i="226"/>
  <c r="Y381" i="226"/>
  <c r="V381" i="226"/>
  <c r="S381" i="226"/>
  <c r="R381" i="226"/>
  <c r="P381" i="226"/>
  <c r="O381" i="226"/>
  <c r="M381" i="226"/>
  <c r="L381" i="226"/>
  <c r="J381" i="226"/>
  <c r="I381" i="226"/>
  <c r="G381" i="226"/>
  <c r="CG380" i="226"/>
  <c r="CF380" i="226"/>
  <c r="BX380" i="226"/>
  <c r="BW380" i="226"/>
  <c r="BU380" i="226"/>
  <c r="BT380" i="226"/>
  <c r="BR380" i="226"/>
  <c r="BQ380" i="226"/>
  <c r="BO380" i="226"/>
  <c r="BN380" i="226"/>
  <c r="BL380" i="226"/>
  <c r="BK380" i="226"/>
  <c r="BI380" i="226"/>
  <c r="BH380" i="226"/>
  <c r="BF380" i="226"/>
  <c r="BE380" i="226"/>
  <c r="BC380" i="226"/>
  <c r="AZ380" i="226"/>
  <c r="AW380" i="226"/>
  <c r="AV380" i="226"/>
  <c r="AT380" i="226"/>
  <c r="AQ380" i="226"/>
  <c r="AP380" i="226"/>
  <c r="AN380" i="226"/>
  <c r="AM380" i="226"/>
  <c r="AK380" i="226"/>
  <c r="AJ380" i="226"/>
  <c r="AH380" i="226"/>
  <c r="AG380" i="226"/>
  <c r="AE380" i="226"/>
  <c r="AB380" i="226"/>
  <c r="AA380" i="226"/>
  <c r="Y380" i="226"/>
  <c r="X380" i="226"/>
  <c r="V380" i="226"/>
  <c r="U380" i="226"/>
  <c r="S380" i="226"/>
  <c r="R380" i="226"/>
  <c r="P380" i="226"/>
  <c r="O380" i="226"/>
  <c r="M380" i="226"/>
  <c r="L380" i="226"/>
  <c r="J380" i="226"/>
  <c r="I380" i="226"/>
  <c r="G380" i="226"/>
  <c r="F380" i="226"/>
  <c r="CG379" i="226"/>
  <c r="CF379" i="226"/>
  <c r="BX379" i="226"/>
  <c r="BW379" i="226"/>
  <c r="BU379" i="226"/>
  <c r="BT379" i="226"/>
  <c r="BR379" i="226"/>
  <c r="BQ379" i="226"/>
  <c r="BO379" i="226"/>
  <c r="BN379" i="226"/>
  <c r="BL379" i="226"/>
  <c r="BK379" i="226"/>
  <c r="BI379" i="226"/>
  <c r="BH379" i="226"/>
  <c r="BF379" i="226"/>
  <c r="BE379" i="226"/>
  <c r="BC379" i="226"/>
  <c r="AZ379" i="226"/>
  <c r="AW379" i="226"/>
  <c r="AV379" i="226"/>
  <c r="AT379" i="226"/>
  <c r="AQ379" i="226"/>
  <c r="AP379" i="226"/>
  <c r="AN379" i="226"/>
  <c r="AM379" i="226"/>
  <c r="AK379" i="226"/>
  <c r="AJ379" i="226"/>
  <c r="AH379" i="226"/>
  <c r="AG379" i="226"/>
  <c r="AE379" i="226"/>
  <c r="AB379" i="226"/>
  <c r="AA379" i="226"/>
  <c r="Y379" i="226"/>
  <c r="X379" i="226"/>
  <c r="V379" i="226"/>
  <c r="U379" i="226"/>
  <c r="S379" i="226"/>
  <c r="R379" i="226"/>
  <c r="P379" i="226"/>
  <c r="O379" i="226"/>
  <c r="M379" i="226"/>
  <c r="L379" i="226"/>
  <c r="J379" i="226"/>
  <c r="I379" i="226"/>
  <c r="G379" i="226"/>
  <c r="F379" i="226"/>
  <c r="CG378" i="226"/>
  <c r="CF378" i="226"/>
  <c r="BX378" i="226"/>
  <c r="BW378" i="226"/>
  <c r="BU378" i="226"/>
  <c r="BT378" i="226"/>
  <c r="BR378" i="226"/>
  <c r="BQ378" i="226"/>
  <c r="BO378" i="226"/>
  <c r="BN378" i="226"/>
  <c r="BL378" i="226"/>
  <c r="BK378" i="226"/>
  <c r="BI378" i="226"/>
  <c r="BF378" i="226"/>
  <c r="BE378" i="226"/>
  <c r="BC378" i="226"/>
  <c r="AZ378" i="226"/>
  <c r="AW378" i="226"/>
  <c r="AV378" i="226"/>
  <c r="AT378" i="226"/>
  <c r="AQ378" i="226"/>
  <c r="AP378" i="226"/>
  <c r="AN378" i="226"/>
  <c r="AM378" i="226"/>
  <c r="AK378" i="226"/>
  <c r="AJ378" i="226"/>
  <c r="AH378" i="226"/>
  <c r="AG378" i="226"/>
  <c r="AE378" i="226"/>
  <c r="AD378" i="226"/>
  <c r="AB378" i="226"/>
  <c r="AA378" i="226"/>
  <c r="Y378" i="226"/>
  <c r="V378" i="226"/>
  <c r="S378" i="226"/>
  <c r="R378" i="226"/>
  <c r="P378" i="226"/>
  <c r="O378" i="226"/>
  <c r="M378" i="226"/>
  <c r="L378" i="226"/>
  <c r="J378" i="226"/>
  <c r="I378" i="226"/>
  <c r="G378" i="226"/>
  <c r="F378" i="226"/>
  <c r="CG377" i="226"/>
  <c r="CF377" i="226"/>
  <c r="BX377" i="226"/>
  <c r="BW377" i="226"/>
  <c r="BU377" i="226"/>
  <c r="BT377" i="226"/>
  <c r="BR377" i="226"/>
  <c r="BO377" i="226"/>
  <c r="BN377" i="226"/>
  <c r="BL377" i="226"/>
  <c r="BK377" i="226"/>
  <c r="BI377" i="226"/>
  <c r="BF377" i="226"/>
  <c r="BE377" i="226"/>
  <c r="BC377" i="226"/>
  <c r="AZ377" i="226"/>
  <c r="AW377" i="226"/>
  <c r="AV377" i="226"/>
  <c r="AT377" i="226"/>
  <c r="AQ377" i="226"/>
  <c r="AP377" i="226"/>
  <c r="AN377" i="226"/>
  <c r="AM377" i="226"/>
  <c r="AK377" i="226"/>
  <c r="AJ377" i="226"/>
  <c r="AH377" i="226"/>
  <c r="AG377" i="226"/>
  <c r="AE377" i="226"/>
  <c r="AD377" i="226"/>
  <c r="AB377" i="226"/>
  <c r="AA377" i="226"/>
  <c r="Y377" i="226"/>
  <c r="V377" i="226"/>
  <c r="S377" i="226"/>
  <c r="R377" i="226"/>
  <c r="P377" i="226"/>
  <c r="O377" i="226"/>
  <c r="M377" i="226"/>
  <c r="L377" i="226"/>
  <c r="J377" i="226"/>
  <c r="I377" i="226"/>
  <c r="G377" i="226"/>
  <c r="F377" i="226"/>
  <c r="CG376" i="226"/>
  <c r="CF376" i="226"/>
  <c r="BX376" i="226"/>
  <c r="BW376" i="226"/>
  <c r="BU376" i="226"/>
  <c r="BT376" i="226"/>
  <c r="BR376" i="226"/>
  <c r="BO376" i="226"/>
  <c r="BL376" i="226"/>
  <c r="BK376" i="226"/>
  <c r="BI376" i="226"/>
  <c r="BF376" i="226"/>
  <c r="BE376" i="226"/>
  <c r="BC376" i="226"/>
  <c r="AZ376" i="226"/>
  <c r="AY376" i="226"/>
  <c r="AW376" i="226"/>
  <c r="AV376" i="226"/>
  <c r="AT376" i="226"/>
  <c r="AS376" i="226"/>
  <c r="AQ376" i="226"/>
  <c r="AP376" i="226"/>
  <c r="AN376" i="226"/>
  <c r="AM376" i="226"/>
  <c r="AK376" i="226"/>
  <c r="AJ376" i="226"/>
  <c r="AH376" i="226"/>
  <c r="AG376" i="226"/>
  <c r="AE376" i="226"/>
  <c r="AB376" i="226"/>
  <c r="AA376" i="226"/>
  <c r="Y376" i="226"/>
  <c r="V376" i="226"/>
  <c r="U376" i="226"/>
  <c r="S376" i="226"/>
  <c r="R376" i="226"/>
  <c r="P376" i="226"/>
  <c r="O376" i="226"/>
  <c r="M376" i="226"/>
  <c r="L376" i="226"/>
  <c r="J376" i="226"/>
  <c r="I376" i="226"/>
  <c r="G376" i="226"/>
  <c r="F376" i="226"/>
  <c r="CG375" i="226"/>
  <c r="CF375" i="226"/>
  <c r="BX375" i="226"/>
  <c r="BW375" i="226"/>
  <c r="BU375" i="226"/>
  <c r="BT375" i="226"/>
  <c r="BR375" i="226"/>
  <c r="BO375" i="226"/>
  <c r="BL375" i="226"/>
  <c r="BK375" i="226"/>
  <c r="BI375" i="226"/>
  <c r="BF375" i="226"/>
  <c r="BE375" i="226"/>
  <c r="BG375" i="227" s="1"/>
  <c r="BC375" i="226"/>
  <c r="AZ375" i="226"/>
  <c r="AY375" i="226"/>
  <c r="AW375" i="226"/>
  <c r="AV375" i="226"/>
  <c r="AT375" i="226"/>
  <c r="AS375" i="226"/>
  <c r="AQ375" i="226"/>
  <c r="AP375" i="226"/>
  <c r="AN375" i="226"/>
  <c r="AM375" i="226"/>
  <c r="AK375" i="226"/>
  <c r="AJ375" i="226"/>
  <c r="AH375" i="226"/>
  <c r="AG375" i="226"/>
  <c r="AI375" i="227" s="1"/>
  <c r="AE375" i="226"/>
  <c r="AB375" i="226"/>
  <c r="AA375" i="226"/>
  <c r="Y375" i="226"/>
  <c r="V375" i="226"/>
  <c r="U375" i="226"/>
  <c r="S375" i="226"/>
  <c r="R375" i="226"/>
  <c r="P375" i="226"/>
  <c r="O375" i="226"/>
  <c r="M375" i="226"/>
  <c r="L375" i="226"/>
  <c r="J375" i="226"/>
  <c r="I375" i="226"/>
  <c r="G375" i="226"/>
  <c r="F375" i="226"/>
  <c r="CG374" i="226"/>
  <c r="CF374" i="226"/>
  <c r="BX374" i="226"/>
  <c r="BW374" i="226"/>
  <c r="BU374" i="226"/>
  <c r="BT374" i="226"/>
  <c r="BR374" i="226"/>
  <c r="BO374" i="226"/>
  <c r="BL374" i="226"/>
  <c r="BK374" i="226"/>
  <c r="BI374" i="226"/>
  <c r="BF374" i="226"/>
  <c r="BE374" i="226"/>
  <c r="BC374" i="226"/>
  <c r="BB374" i="226"/>
  <c r="AZ374" i="226"/>
  <c r="AY374" i="226"/>
  <c r="AW374" i="226"/>
  <c r="AV374" i="226"/>
  <c r="AT374" i="226"/>
  <c r="AS374" i="226"/>
  <c r="AQ374" i="226"/>
  <c r="AP374" i="226"/>
  <c r="AN374" i="226"/>
  <c r="AM374" i="226"/>
  <c r="AK374" i="226"/>
  <c r="AJ374" i="226"/>
  <c r="AH374" i="226"/>
  <c r="AG374" i="226"/>
  <c r="AE374" i="226"/>
  <c r="AB374" i="226"/>
  <c r="AA374" i="226"/>
  <c r="Y374" i="226"/>
  <c r="X374" i="226"/>
  <c r="V374" i="226"/>
  <c r="U374" i="226"/>
  <c r="S374" i="226"/>
  <c r="R374" i="226"/>
  <c r="T374" i="227" s="1"/>
  <c r="P374" i="226"/>
  <c r="O374" i="226"/>
  <c r="M374" i="226"/>
  <c r="L374" i="226"/>
  <c r="N374" i="227" s="1"/>
  <c r="J374" i="226"/>
  <c r="I374" i="226"/>
  <c r="G374" i="226"/>
  <c r="F374" i="226"/>
  <c r="H374" i="227" s="1"/>
  <c r="CG373" i="226"/>
  <c r="CF373" i="226"/>
  <c r="BX373" i="226"/>
  <c r="BW373" i="226"/>
  <c r="BU373" i="226"/>
  <c r="BT373" i="226"/>
  <c r="BR373" i="226"/>
  <c r="BO373" i="226"/>
  <c r="BL373" i="226"/>
  <c r="BK373" i="226"/>
  <c r="BM373" i="227" s="1"/>
  <c r="BI373" i="226"/>
  <c r="BH373" i="226"/>
  <c r="BF373" i="226"/>
  <c r="BE373" i="226"/>
  <c r="BG373" i="227" s="1"/>
  <c r="BC373" i="226"/>
  <c r="BB373" i="226"/>
  <c r="AZ373" i="226"/>
  <c r="AY373" i="226"/>
  <c r="AW373" i="226"/>
  <c r="AV373" i="226"/>
  <c r="AT373" i="226"/>
  <c r="AS373" i="226"/>
  <c r="AQ373" i="226"/>
  <c r="AP373" i="226"/>
  <c r="AN373" i="226"/>
  <c r="AM373" i="226"/>
  <c r="AK373" i="226"/>
  <c r="AJ373" i="226"/>
  <c r="AH373" i="226"/>
  <c r="AG373" i="226"/>
  <c r="AE373" i="226"/>
  <c r="AB373" i="226"/>
  <c r="AA373" i="226"/>
  <c r="Y373" i="226"/>
  <c r="V373" i="226"/>
  <c r="U373" i="226"/>
  <c r="W373" i="227" s="1"/>
  <c r="S373" i="226"/>
  <c r="R373" i="226"/>
  <c r="P373" i="226"/>
  <c r="O373" i="226"/>
  <c r="Q373" i="227" s="1"/>
  <c r="M373" i="226"/>
  <c r="L373" i="226"/>
  <c r="J373" i="226"/>
  <c r="I373" i="226"/>
  <c r="K373" i="227" s="1"/>
  <c r="G373" i="226"/>
  <c r="F373" i="226"/>
  <c r="CG372" i="226"/>
  <c r="CF372" i="226"/>
  <c r="BX372" i="226"/>
  <c r="BW372" i="226"/>
  <c r="BU372" i="226"/>
  <c r="BT372" i="226"/>
  <c r="BR372" i="226"/>
  <c r="BQ372" i="226"/>
  <c r="BO372" i="226"/>
  <c r="BL372" i="226"/>
  <c r="BK372" i="226"/>
  <c r="BI372" i="226"/>
  <c r="BH372" i="226"/>
  <c r="BF372" i="226"/>
  <c r="BE372" i="226"/>
  <c r="BC372" i="226"/>
  <c r="AZ372" i="226"/>
  <c r="AY372" i="226"/>
  <c r="AW372" i="226"/>
  <c r="AV372" i="226"/>
  <c r="AX372" i="227" s="1"/>
  <c r="AT372" i="226"/>
  <c r="AS372" i="226"/>
  <c r="AQ372" i="226"/>
  <c r="AP372" i="226"/>
  <c r="AN372" i="226"/>
  <c r="AM372" i="226"/>
  <c r="AK372" i="226"/>
  <c r="AJ372" i="226"/>
  <c r="AH372" i="226"/>
  <c r="AG372" i="226"/>
  <c r="AE372" i="226"/>
  <c r="AD372" i="226"/>
  <c r="AB372" i="226"/>
  <c r="Y372" i="226"/>
  <c r="X372" i="226"/>
  <c r="V372" i="226"/>
  <c r="U372" i="226"/>
  <c r="S372" i="226"/>
  <c r="R372" i="226"/>
  <c r="P372" i="226"/>
  <c r="O372" i="226"/>
  <c r="M372" i="226"/>
  <c r="L372" i="226"/>
  <c r="J372" i="226"/>
  <c r="I372" i="226"/>
  <c r="G372" i="226"/>
  <c r="F372" i="226"/>
  <c r="CG371" i="226"/>
  <c r="CF371" i="226"/>
  <c r="BX371" i="226"/>
  <c r="BW371" i="226"/>
  <c r="BU371" i="226"/>
  <c r="BT371" i="226"/>
  <c r="BR371" i="226"/>
  <c r="BQ371" i="226"/>
  <c r="BS371" i="227" s="1"/>
  <c r="BO371" i="226"/>
  <c r="BL371" i="226"/>
  <c r="BK371" i="226"/>
  <c r="BM371" i="227" s="1"/>
  <c r="BI371" i="226"/>
  <c r="BH371" i="226"/>
  <c r="BF371" i="226"/>
  <c r="BE371" i="226"/>
  <c r="BG371" i="227" s="1"/>
  <c r="BC371" i="226"/>
  <c r="AZ371" i="226"/>
  <c r="AY371" i="226"/>
  <c r="BA371" i="227" s="1"/>
  <c r="AW371" i="226"/>
  <c r="AV371" i="226"/>
  <c r="AT371" i="226"/>
  <c r="AS371" i="226"/>
  <c r="AQ371" i="226"/>
  <c r="AP371" i="226"/>
  <c r="AN371" i="226"/>
  <c r="AM371" i="226"/>
  <c r="AK371" i="226"/>
  <c r="AJ371" i="226"/>
  <c r="AH371" i="226"/>
  <c r="AG371" i="226"/>
  <c r="AE371" i="226"/>
  <c r="AD371" i="226"/>
  <c r="AB371" i="226"/>
  <c r="Y371" i="226"/>
  <c r="X371" i="226"/>
  <c r="V371" i="226"/>
  <c r="U371" i="226"/>
  <c r="W371" i="227" s="1"/>
  <c r="S371" i="226"/>
  <c r="R371" i="226"/>
  <c r="P371" i="226"/>
  <c r="O371" i="226"/>
  <c r="M371" i="226"/>
  <c r="L371" i="226"/>
  <c r="J371" i="226"/>
  <c r="I371" i="226"/>
  <c r="G371" i="226"/>
  <c r="F371" i="226"/>
  <c r="CG370" i="226"/>
  <c r="CF370" i="226"/>
  <c r="BX370" i="226"/>
  <c r="BW370" i="226"/>
  <c r="BU370" i="226"/>
  <c r="BT370" i="226"/>
  <c r="BR370" i="226"/>
  <c r="BQ370" i="226"/>
  <c r="BO370" i="226"/>
  <c r="BL370" i="226"/>
  <c r="BK370" i="226"/>
  <c r="BI370" i="226"/>
  <c r="BH370" i="226"/>
  <c r="BF370" i="226"/>
  <c r="BE370" i="226"/>
  <c r="BC370" i="226"/>
  <c r="AZ370" i="226"/>
  <c r="AY370" i="226"/>
  <c r="AW370" i="226"/>
  <c r="AV370" i="226"/>
  <c r="AX370" i="227" s="1"/>
  <c r="AT370" i="226"/>
  <c r="AS370" i="226"/>
  <c r="AQ370" i="226"/>
  <c r="AP370" i="226"/>
  <c r="AN370" i="226"/>
  <c r="AM370" i="226"/>
  <c r="AK370" i="226"/>
  <c r="AJ370" i="226"/>
  <c r="AH370" i="226"/>
  <c r="AG370" i="226"/>
  <c r="AE370" i="226"/>
  <c r="AD370" i="226"/>
  <c r="AF370" i="227" s="1"/>
  <c r="AB370" i="226"/>
  <c r="Y370" i="226"/>
  <c r="X370" i="226"/>
  <c r="V370" i="226"/>
  <c r="U370" i="226"/>
  <c r="S370" i="226"/>
  <c r="R370" i="226"/>
  <c r="P370" i="226"/>
  <c r="O370" i="226"/>
  <c r="M370" i="226"/>
  <c r="L370" i="226"/>
  <c r="J370" i="226"/>
  <c r="I370" i="226"/>
  <c r="G370" i="226"/>
  <c r="F370" i="226"/>
  <c r="CG369" i="226"/>
  <c r="CF369" i="226"/>
  <c r="BX369" i="226"/>
  <c r="BW369" i="226"/>
  <c r="BY369" i="227" s="1"/>
  <c r="BU369" i="226"/>
  <c r="BT369" i="226"/>
  <c r="BR369" i="226"/>
  <c r="BQ369" i="226"/>
  <c r="BS369" i="227" s="1"/>
  <c r="BO369" i="226"/>
  <c r="BL369" i="226"/>
  <c r="BK369" i="226"/>
  <c r="BM369" i="227" s="1"/>
  <c r="BI369" i="226"/>
  <c r="BH369" i="226"/>
  <c r="BF369" i="226"/>
  <c r="BE369" i="226"/>
  <c r="BC369" i="226"/>
  <c r="AZ369" i="226"/>
  <c r="AY369" i="226"/>
  <c r="BA369" i="227" s="1"/>
  <c r="AW369" i="226"/>
  <c r="AV369" i="226"/>
  <c r="AT369" i="226"/>
  <c r="AS369" i="226"/>
  <c r="AQ369" i="226"/>
  <c r="AP369" i="226"/>
  <c r="AN369" i="226"/>
  <c r="AM369" i="226"/>
  <c r="AK369" i="226"/>
  <c r="AJ369" i="226"/>
  <c r="AH369" i="226"/>
  <c r="AG369" i="226"/>
  <c r="AE369" i="226"/>
  <c r="AD369" i="226"/>
  <c r="AB369" i="226"/>
  <c r="Y369" i="226"/>
  <c r="X369" i="226"/>
  <c r="V369" i="226"/>
  <c r="U369" i="226"/>
  <c r="S369" i="226"/>
  <c r="R369" i="226"/>
  <c r="P369" i="226"/>
  <c r="O369" i="226"/>
  <c r="M369" i="226"/>
  <c r="L369" i="226"/>
  <c r="J369" i="226"/>
  <c r="I369" i="226"/>
  <c r="G369" i="226"/>
  <c r="F369" i="226"/>
  <c r="CG368" i="226"/>
  <c r="CF368" i="226"/>
  <c r="CH368" i="227" s="1"/>
  <c r="BX368" i="226"/>
  <c r="BW368" i="226"/>
  <c r="BU368" i="226"/>
  <c r="BT368" i="226"/>
  <c r="BV368" i="227" s="1"/>
  <c r="BR368" i="226"/>
  <c r="BQ368" i="226"/>
  <c r="BO368" i="226"/>
  <c r="BL368" i="226"/>
  <c r="BK368" i="226"/>
  <c r="BI368" i="226"/>
  <c r="BH368" i="226"/>
  <c r="BF368" i="226"/>
  <c r="BE368" i="226"/>
  <c r="BC368" i="226"/>
  <c r="AZ368" i="226"/>
  <c r="AY368" i="226"/>
  <c r="AW368" i="226"/>
  <c r="AV368" i="226"/>
  <c r="AT368" i="226"/>
  <c r="AS368" i="226"/>
  <c r="AQ368" i="226"/>
  <c r="AP368" i="226"/>
  <c r="AN368" i="226"/>
  <c r="AM368" i="226"/>
  <c r="AK368" i="226"/>
  <c r="AJ368" i="226"/>
  <c r="AL368" i="227" s="1"/>
  <c r="AH368" i="226"/>
  <c r="AG368" i="226"/>
  <c r="AE368" i="226"/>
  <c r="AD368" i="226"/>
  <c r="AF368" i="227" s="1"/>
  <c r="AB368" i="226"/>
  <c r="Y368" i="226"/>
  <c r="X368" i="226"/>
  <c r="V368" i="226"/>
  <c r="U368" i="226"/>
  <c r="S368" i="226"/>
  <c r="R368" i="226"/>
  <c r="P368" i="226"/>
  <c r="O368" i="226"/>
  <c r="M368" i="226"/>
  <c r="L368" i="226"/>
  <c r="J368" i="226"/>
  <c r="I368" i="226"/>
  <c r="G368" i="226"/>
  <c r="F368" i="226"/>
  <c r="H368" i="227" s="1"/>
  <c r="CG367" i="226"/>
  <c r="CF367" i="226"/>
  <c r="BX367" i="226"/>
  <c r="BW367" i="226"/>
  <c r="BU367" i="226"/>
  <c r="BT367" i="226"/>
  <c r="BR367" i="226"/>
  <c r="BQ367" i="226"/>
  <c r="BO367" i="226"/>
  <c r="BL367" i="226"/>
  <c r="BK367" i="226"/>
  <c r="BI367" i="226"/>
  <c r="BH367" i="226"/>
  <c r="BF367" i="226"/>
  <c r="BE367" i="226"/>
  <c r="BC367" i="226"/>
  <c r="AZ367" i="226"/>
  <c r="AY367" i="226"/>
  <c r="AW367" i="226"/>
  <c r="AV367" i="226"/>
  <c r="AT367" i="226"/>
  <c r="AS367" i="226"/>
  <c r="AQ367" i="226"/>
  <c r="AP367" i="226"/>
  <c r="AN367" i="226"/>
  <c r="AM367" i="226"/>
  <c r="AK367" i="226"/>
  <c r="AJ367" i="226"/>
  <c r="AH367" i="226"/>
  <c r="AG367" i="226"/>
  <c r="AI367" i="227" s="1"/>
  <c r="AE367" i="226"/>
  <c r="AD367" i="226"/>
  <c r="AB367" i="226"/>
  <c r="Y367" i="226"/>
  <c r="X367" i="226"/>
  <c r="V367" i="226"/>
  <c r="U367" i="226"/>
  <c r="S367" i="226"/>
  <c r="R367" i="226"/>
  <c r="P367" i="226"/>
  <c r="O367" i="226"/>
  <c r="M367" i="226"/>
  <c r="L367" i="226"/>
  <c r="J367" i="226"/>
  <c r="I367" i="226"/>
  <c r="K367" i="227" s="1"/>
  <c r="G367" i="226"/>
  <c r="F367" i="226"/>
  <c r="CG366" i="226"/>
  <c r="CF366" i="226"/>
  <c r="CH366" i="227" s="1"/>
  <c r="BX366" i="226"/>
  <c r="BW366" i="226"/>
  <c r="BU366" i="226"/>
  <c r="BT366" i="226"/>
  <c r="BV366" i="227" s="1"/>
  <c r="BR366" i="226"/>
  <c r="BO366" i="226"/>
  <c r="BN366" i="226"/>
  <c r="BP366" i="227" s="1"/>
  <c r="BL366" i="226"/>
  <c r="BK366" i="226"/>
  <c r="BI366" i="226"/>
  <c r="BH366" i="226"/>
  <c r="BJ366" i="227" s="1"/>
  <c r="BF366" i="226"/>
  <c r="BE366" i="226"/>
  <c r="BC366" i="226"/>
  <c r="AZ366" i="226"/>
  <c r="AY366" i="226"/>
  <c r="AW366" i="226"/>
  <c r="AV366" i="226"/>
  <c r="AT366" i="226"/>
  <c r="AS366" i="226"/>
  <c r="AQ366" i="226"/>
  <c r="AP366" i="226"/>
  <c r="AR366" i="227" s="1"/>
  <c r="AN366" i="226"/>
  <c r="AM366" i="226"/>
  <c r="AK366" i="226"/>
  <c r="AJ366" i="226"/>
  <c r="AH366" i="226"/>
  <c r="AG366" i="226"/>
  <c r="AE366" i="226"/>
  <c r="AB366" i="226"/>
  <c r="AA366" i="226"/>
  <c r="Y366" i="226"/>
  <c r="V366" i="226"/>
  <c r="U366" i="226"/>
  <c r="S366" i="226"/>
  <c r="R366" i="226"/>
  <c r="P366" i="226"/>
  <c r="O366" i="226"/>
  <c r="M366" i="226"/>
  <c r="L366" i="226"/>
  <c r="N366" i="227" s="1"/>
  <c r="J366" i="226"/>
  <c r="I366" i="226"/>
  <c r="G366" i="226"/>
  <c r="F366" i="226"/>
  <c r="H366" i="227" s="1"/>
  <c r="CG365" i="226"/>
  <c r="CF365" i="226"/>
  <c r="BX365" i="226"/>
  <c r="BW365" i="226"/>
  <c r="BY365" i="227" s="1"/>
  <c r="BU365" i="226"/>
  <c r="BT365" i="226"/>
  <c r="BR365" i="226"/>
  <c r="BO365" i="226"/>
  <c r="BN365" i="226"/>
  <c r="BL365" i="226"/>
  <c r="BK365" i="226"/>
  <c r="BI365" i="226"/>
  <c r="BH365" i="226"/>
  <c r="BF365" i="226"/>
  <c r="BE365" i="226"/>
  <c r="BC365" i="226"/>
  <c r="AZ365" i="226"/>
  <c r="AY365" i="226"/>
  <c r="AW365" i="226"/>
  <c r="AV365" i="226"/>
  <c r="AT365" i="226"/>
  <c r="AS365" i="226"/>
  <c r="AU365" i="227" s="1"/>
  <c r="AQ365" i="226"/>
  <c r="AP365" i="226"/>
  <c r="AN365" i="226"/>
  <c r="AM365" i="226"/>
  <c r="AK365" i="226"/>
  <c r="AJ365" i="226"/>
  <c r="AH365" i="226"/>
  <c r="AG365" i="226"/>
  <c r="AE365" i="226"/>
  <c r="AB365" i="226"/>
  <c r="AA365" i="226"/>
  <c r="Y365" i="226"/>
  <c r="V365" i="226"/>
  <c r="U365" i="226"/>
  <c r="S365" i="226"/>
  <c r="R365" i="226"/>
  <c r="P365" i="226"/>
  <c r="O365" i="226"/>
  <c r="M365" i="226"/>
  <c r="L365" i="226"/>
  <c r="J365" i="226"/>
  <c r="I365" i="226"/>
  <c r="K365" i="227" s="1"/>
  <c r="G365" i="226"/>
  <c r="F365" i="226"/>
  <c r="CG364" i="226"/>
  <c r="CF364" i="226"/>
  <c r="CH364" i="227" s="1"/>
  <c r="BX364" i="226"/>
  <c r="BW364" i="226"/>
  <c r="BU364" i="226"/>
  <c r="BT364" i="226"/>
  <c r="BV364" i="227" s="1"/>
  <c r="BR364" i="226"/>
  <c r="BQ364" i="226"/>
  <c r="BO364" i="226"/>
  <c r="BN364" i="226"/>
  <c r="BP364" i="227" s="1"/>
  <c r="BL364" i="226"/>
  <c r="BK364" i="226"/>
  <c r="BI364" i="226"/>
  <c r="BH364" i="226"/>
  <c r="BF364" i="226"/>
  <c r="BE364" i="226"/>
  <c r="BC364" i="226"/>
  <c r="AZ364" i="226"/>
  <c r="AY364" i="226"/>
  <c r="AW364" i="226"/>
  <c r="AV364" i="226"/>
  <c r="AX364" i="227" s="1"/>
  <c r="AT364" i="226"/>
  <c r="AS364" i="226"/>
  <c r="AQ364" i="226"/>
  <c r="AP364" i="226"/>
  <c r="AN364" i="226"/>
  <c r="AM364" i="226"/>
  <c r="AK364" i="226"/>
  <c r="AJ364" i="226"/>
  <c r="AH364" i="226"/>
  <c r="AG364" i="226"/>
  <c r="AE364" i="226"/>
  <c r="AB364" i="226"/>
  <c r="AA364" i="226"/>
  <c r="Y364" i="226"/>
  <c r="V364" i="226"/>
  <c r="U364" i="226"/>
  <c r="S364" i="226"/>
  <c r="R364" i="226"/>
  <c r="T364" i="227" s="1"/>
  <c r="P364" i="226"/>
  <c r="O364" i="226"/>
  <c r="M364" i="226"/>
  <c r="L364" i="226"/>
  <c r="N364" i="227" s="1"/>
  <c r="J364" i="226"/>
  <c r="I364" i="226"/>
  <c r="G364" i="226"/>
  <c r="F364" i="226"/>
  <c r="H364" i="227" s="1"/>
  <c r="CG363" i="226"/>
  <c r="CF363" i="226"/>
  <c r="BX363" i="226"/>
  <c r="BW363" i="226"/>
  <c r="BY363" i="227" s="1"/>
  <c r="BU363" i="226"/>
  <c r="BT363" i="226"/>
  <c r="BR363" i="226"/>
  <c r="BQ363" i="226"/>
  <c r="BS363" i="227" s="1"/>
  <c r="BO363" i="226"/>
  <c r="BL363" i="226"/>
  <c r="BK363" i="226"/>
  <c r="BI363" i="226"/>
  <c r="BH363" i="226"/>
  <c r="BF363" i="226"/>
  <c r="BE363" i="226"/>
  <c r="BC363" i="226"/>
  <c r="BB363" i="226"/>
  <c r="AZ363" i="226"/>
  <c r="AY363" i="226"/>
  <c r="BA363" i="227" s="1"/>
  <c r="AW363" i="226"/>
  <c r="AV363" i="226"/>
  <c r="AT363" i="226"/>
  <c r="AS363" i="226"/>
  <c r="AQ363" i="226"/>
  <c r="AP363" i="226"/>
  <c r="AN363" i="226"/>
  <c r="AM363" i="226"/>
  <c r="AK363" i="226"/>
  <c r="AJ363" i="226"/>
  <c r="AH363" i="226"/>
  <c r="AG363" i="226"/>
  <c r="AE363" i="226"/>
  <c r="AB363" i="226"/>
  <c r="AA363" i="226"/>
  <c r="Y363" i="226"/>
  <c r="X363" i="226"/>
  <c r="V363" i="226"/>
  <c r="S363" i="226"/>
  <c r="R363" i="226"/>
  <c r="P363" i="226"/>
  <c r="O363" i="226"/>
  <c r="Q363" i="227" s="1"/>
  <c r="M363" i="226"/>
  <c r="L363" i="226"/>
  <c r="J363" i="226"/>
  <c r="I363" i="226"/>
  <c r="G363" i="226"/>
  <c r="F363" i="226"/>
  <c r="CG362" i="226"/>
  <c r="CF362" i="226"/>
  <c r="CH362" i="227" s="1"/>
  <c r="BX362" i="226"/>
  <c r="BW362" i="226"/>
  <c r="BU362" i="226"/>
  <c r="BT362" i="226"/>
  <c r="BR362" i="226"/>
  <c r="BQ362" i="226"/>
  <c r="BO362" i="226"/>
  <c r="BN362" i="226"/>
  <c r="BL362" i="226"/>
  <c r="BK362" i="226"/>
  <c r="BI362" i="226"/>
  <c r="BH362" i="226"/>
  <c r="BJ362" i="227" s="1"/>
  <c r="BF362" i="226"/>
  <c r="BE362" i="226"/>
  <c r="BC362" i="226"/>
  <c r="BB362" i="226"/>
  <c r="BD362" i="227" s="1"/>
  <c r="AZ362" i="226"/>
  <c r="AY362" i="226"/>
  <c r="AW362" i="226"/>
  <c r="AV362" i="226"/>
  <c r="AT362" i="226"/>
  <c r="AS362" i="226"/>
  <c r="AQ362" i="226"/>
  <c r="AP362" i="226"/>
  <c r="AN362" i="226"/>
  <c r="AK362" i="226"/>
  <c r="AJ362" i="226"/>
  <c r="AH362" i="226"/>
  <c r="AG362" i="226"/>
  <c r="AE362" i="226"/>
  <c r="AB362" i="226"/>
  <c r="AA362" i="226"/>
  <c r="Y362" i="226"/>
  <c r="X362" i="226"/>
  <c r="Z362" i="227" s="1"/>
  <c r="V362" i="226"/>
  <c r="U362" i="226"/>
  <c r="S362" i="226"/>
  <c r="R362" i="226"/>
  <c r="T362" i="227" s="1"/>
  <c r="P362" i="226"/>
  <c r="O362" i="226"/>
  <c r="M362" i="226"/>
  <c r="L362" i="226"/>
  <c r="N362" i="227" s="1"/>
  <c r="J362" i="226"/>
  <c r="I362" i="226"/>
  <c r="G362" i="226"/>
  <c r="F362" i="226"/>
  <c r="H362" i="227" s="1"/>
  <c r="CG361" i="226"/>
  <c r="BX361" i="226"/>
  <c r="BW361" i="226"/>
  <c r="BY361" i="227" s="1"/>
  <c r="BU361" i="226"/>
  <c r="BT361" i="226"/>
  <c r="BR361" i="226"/>
  <c r="BQ361" i="226"/>
  <c r="BO361" i="226"/>
  <c r="BN361" i="226"/>
  <c r="BL361" i="226"/>
  <c r="BK361" i="226"/>
  <c r="BI361" i="226"/>
  <c r="BH361" i="226"/>
  <c r="BF361" i="226"/>
  <c r="BE361" i="226"/>
  <c r="BG361" i="227" s="1"/>
  <c r="BC361" i="226"/>
  <c r="BB361" i="226"/>
  <c r="AZ361" i="226"/>
  <c r="AY361" i="226"/>
  <c r="BA361" i="227" s="1"/>
  <c r="AW361" i="226"/>
  <c r="AV361" i="226"/>
  <c r="AT361" i="226"/>
  <c r="AS361" i="226"/>
  <c r="AU361" i="227" s="1"/>
  <c r="AQ361" i="226"/>
  <c r="AP361" i="226"/>
  <c r="AN361" i="226"/>
  <c r="AM361" i="226"/>
  <c r="AK361" i="226"/>
  <c r="AJ361" i="226"/>
  <c r="AH361" i="226"/>
  <c r="AG361" i="226"/>
  <c r="AE361" i="226"/>
  <c r="AD361" i="226"/>
  <c r="AF361" i="227" s="1"/>
  <c r="AB361" i="226"/>
  <c r="AA361" i="226"/>
  <c r="Y361" i="226"/>
  <c r="X361" i="226"/>
  <c r="V361" i="226"/>
  <c r="U361" i="226"/>
  <c r="S361" i="226"/>
  <c r="R361" i="226"/>
  <c r="P361" i="226"/>
  <c r="O361" i="226"/>
  <c r="M361" i="226"/>
  <c r="L361" i="226"/>
  <c r="N361" i="227" s="1"/>
  <c r="J361" i="226"/>
  <c r="I361" i="226"/>
  <c r="G361" i="226"/>
  <c r="F361" i="226"/>
  <c r="H361" i="227" s="1"/>
  <c r="CG360" i="226"/>
  <c r="CF360" i="226"/>
  <c r="BX360" i="226"/>
  <c r="BW360" i="226"/>
  <c r="BY360" i="227" s="1"/>
  <c r="BU360" i="226"/>
  <c r="BT360" i="226"/>
  <c r="BR360" i="226"/>
  <c r="BQ360" i="226"/>
  <c r="BS360" i="227" s="1"/>
  <c r="BO360" i="226"/>
  <c r="BN360" i="226"/>
  <c r="BL360" i="226"/>
  <c r="BK360" i="226"/>
  <c r="BI360" i="226"/>
  <c r="BH360" i="226"/>
  <c r="BF360" i="226"/>
  <c r="BE360" i="226"/>
  <c r="BG360" i="227" s="1"/>
  <c r="BC360" i="226"/>
  <c r="BB360" i="226"/>
  <c r="AZ360" i="226"/>
  <c r="AY360" i="226"/>
  <c r="BA360" i="227" s="1"/>
  <c r="AW360" i="226"/>
  <c r="AV360" i="226"/>
  <c r="AT360" i="226"/>
  <c r="AS360" i="226"/>
  <c r="AU360" i="227" s="1"/>
  <c r="AQ360" i="226"/>
  <c r="AP360" i="226"/>
  <c r="AN360" i="226"/>
  <c r="AK360" i="226"/>
  <c r="AJ360" i="226"/>
  <c r="AH360" i="226"/>
  <c r="AG360" i="226"/>
  <c r="AI360" i="227" s="1"/>
  <c r="AE360" i="226"/>
  <c r="AD360" i="226"/>
  <c r="AB360" i="226"/>
  <c r="AA360" i="226"/>
  <c r="Y360" i="226"/>
  <c r="X360" i="226"/>
  <c r="V360" i="226"/>
  <c r="U360" i="226"/>
  <c r="W360" i="227" s="1"/>
  <c r="S360" i="226"/>
  <c r="R360" i="226"/>
  <c r="P360" i="226"/>
  <c r="O360" i="226"/>
  <c r="Q360" i="227" s="1"/>
  <c r="M360" i="226"/>
  <c r="L360" i="226"/>
  <c r="J360" i="226"/>
  <c r="I360" i="226"/>
  <c r="K360" i="227" s="1"/>
  <c r="G360" i="226"/>
  <c r="F360" i="226"/>
  <c r="CG359" i="226"/>
  <c r="CF359" i="226"/>
  <c r="CH359" i="227" s="1"/>
  <c r="BX359" i="226"/>
  <c r="BW359" i="226"/>
  <c r="BU359" i="226"/>
  <c r="BT359" i="226"/>
  <c r="BV359" i="227" s="1"/>
  <c r="BR359" i="226"/>
  <c r="BQ359" i="226"/>
  <c r="BO359" i="226"/>
  <c r="BN359" i="226"/>
  <c r="BL359" i="226"/>
  <c r="BK359" i="226"/>
  <c r="BI359" i="226"/>
  <c r="BH359" i="226"/>
  <c r="BJ359" i="227" s="1"/>
  <c r="BF359" i="226"/>
  <c r="BE359" i="226"/>
  <c r="BC359" i="226"/>
  <c r="BB359" i="226"/>
  <c r="BD359" i="227" s="1"/>
  <c r="AZ359" i="226"/>
  <c r="AY359" i="226"/>
  <c r="AW359" i="226"/>
  <c r="AV359" i="226"/>
  <c r="AT359" i="226"/>
  <c r="AS359" i="226"/>
  <c r="AQ359" i="226"/>
  <c r="AP359" i="226"/>
  <c r="AN359" i="226"/>
  <c r="AK359" i="226"/>
  <c r="AJ359" i="226"/>
  <c r="AL359" i="227" s="1"/>
  <c r="AH359" i="226"/>
  <c r="AG359" i="226"/>
  <c r="AE359" i="226"/>
  <c r="AD359" i="226"/>
  <c r="AB359" i="226"/>
  <c r="AA359" i="226"/>
  <c r="Y359" i="226"/>
  <c r="X359" i="226"/>
  <c r="Z359" i="227" s="1"/>
  <c r="V359" i="226"/>
  <c r="U359" i="226"/>
  <c r="S359" i="226"/>
  <c r="R359" i="226"/>
  <c r="T359" i="227" s="1"/>
  <c r="P359" i="226"/>
  <c r="O359" i="226"/>
  <c r="M359" i="226"/>
  <c r="L359" i="226"/>
  <c r="N359" i="227" s="1"/>
  <c r="J359" i="226"/>
  <c r="I359" i="226"/>
  <c r="G359" i="226"/>
  <c r="F359" i="226"/>
  <c r="CG358" i="226"/>
  <c r="BX358" i="226"/>
  <c r="BW358" i="226"/>
  <c r="BY358" i="227" s="1"/>
  <c r="BU358" i="226"/>
  <c r="BT358" i="226"/>
  <c r="BR358" i="226"/>
  <c r="BQ358" i="226"/>
  <c r="BO358" i="226"/>
  <c r="BN358" i="226"/>
  <c r="BL358" i="226"/>
  <c r="BK358" i="226"/>
  <c r="BM358" i="227" s="1"/>
  <c r="BI358" i="226"/>
  <c r="BH358" i="226"/>
  <c r="BF358" i="226"/>
  <c r="BE358" i="226"/>
  <c r="BG358" i="227" s="1"/>
  <c r="BC358" i="226"/>
  <c r="AZ358" i="226"/>
  <c r="AY358" i="226"/>
  <c r="BA358" i="227" s="1"/>
  <c r="AW358" i="226"/>
  <c r="AV358" i="226"/>
  <c r="AT358" i="226"/>
  <c r="AS358" i="226"/>
  <c r="AQ358" i="226"/>
  <c r="AP358" i="226"/>
  <c r="AN358" i="226"/>
  <c r="AK358" i="226"/>
  <c r="AJ358" i="226"/>
  <c r="AH358" i="226"/>
  <c r="AG358" i="226"/>
  <c r="AE358" i="226"/>
  <c r="AB358" i="226"/>
  <c r="AA358" i="226"/>
  <c r="AC358" i="227" s="1"/>
  <c r="Y358" i="226"/>
  <c r="X358" i="226"/>
  <c r="V358" i="226"/>
  <c r="U358" i="226"/>
  <c r="W358" i="227" s="1"/>
  <c r="S358" i="226"/>
  <c r="R358" i="226"/>
  <c r="P358" i="226"/>
  <c r="O358" i="226"/>
  <c r="Q358" i="227" s="1"/>
  <c r="M358" i="226"/>
  <c r="L358" i="226"/>
  <c r="J358" i="226"/>
  <c r="I358" i="226"/>
  <c r="K358" i="227" s="1"/>
  <c r="G358" i="226"/>
  <c r="F358" i="226"/>
  <c r="CG357" i="226"/>
  <c r="BX357" i="226"/>
  <c r="BW357" i="226"/>
  <c r="BU357" i="226"/>
  <c r="BT357" i="226"/>
  <c r="BR357" i="226"/>
  <c r="BQ357" i="226"/>
  <c r="BO357" i="226"/>
  <c r="BN357" i="226"/>
  <c r="BP357" i="227" s="1"/>
  <c r="BL357" i="226"/>
  <c r="BK357" i="226"/>
  <c r="BI357" i="226"/>
  <c r="BH357" i="226"/>
  <c r="BF357" i="226"/>
  <c r="BE357" i="226"/>
  <c r="BC357" i="226"/>
  <c r="BB357" i="226"/>
  <c r="BD357" i="227" s="1"/>
  <c r="AZ357" i="226"/>
  <c r="AY357" i="226"/>
  <c r="AW357" i="226"/>
  <c r="AV357" i="226"/>
  <c r="AT357" i="226"/>
  <c r="AS357" i="226"/>
  <c r="AQ357" i="226"/>
  <c r="AP357" i="226"/>
  <c r="AR357" i="227" s="1"/>
  <c r="AN357" i="226"/>
  <c r="AK357" i="226"/>
  <c r="AJ357" i="226"/>
  <c r="AH357" i="226"/>
  <c r="AG357" i="226"/>
  <c r="AE357" i="226"/>
  <c r="AD357" i="226"/>
  <c r="AF357" i="227" s="1"/>
  <c r="AB357" i="226"/>
  <c r="AA357" i="226"/>
  <c r="Y357" i="226"/>
  <c r="X357" i="226"/>
  <c r="Z357" i="227" s="1"/>
  <c r="V357" i="226"/>
  <c r="U357" i="226"/>
  <c r="S357" i="226"/>
  <c r="R357" i="226"/>
  <c r="P357" i="226"/>
  <c r="O357" i="226"/>
  <c r="M357" i="226"/>
  <c r="L357" i="226"/>
  <c r="N357" i="227" s="1"/>
  <c r="J357" i="226"/>
  <c r="I357" i="226"/>
  <c r="G357" i="226"/>
  <c r="F357" i="226"/>
  <c r="H357" i="227" s="1"/>
  <c r="CG356" i="226"/>
  <c r="BX356" i="226"/>
  <c r="BW356" i="226"/>
  <c r="BU356" i="226"/>
  <c r="BT356" i="226"/>
  <c r="BR356" i="226"/>
  <c r="BQ356" i="226"/>
  <c r="BS356" i="227" s="1"/>
  <c r="BO356" i="226"/>
  <c r="BN356" i="226"/>
  <c r="BL356" i="226"/>
  <c r="BK356" i="226"/>
  <c r="BM356" i="227" s="1"/>
  <c r="BI356" i="226"/>
  <c r="BH356" i="226"/>
  <c r="BF356" i="226"/>
  <c r="BE356" i="226"/>
  <c r="BG356" i="227" s="1"/>
  <c r="BC356" i="226"/>
  <c r="BB356" i="226"/>
  <c r="AZ356" i="226"/>
  <c r="AY356" i="226"/>
  <c r="AW356" i="226"/>
  <c r="AV356" i="226"/>
  <c r="AT356" i="226"/>
  <c r="AS356" i="226"/>
  <c r="AU356" i="227" s="1"/>
  <c r="AQ356" i="226"/>
  <c r="AP356" i="226"/>
  <c r="AN356" i="226"/>
  <c r="AK356" i="226"/>
  <c r="AJ356" i="226"/>
  <c r="AH356" i="226"/>
  <c r="AG356" i="226"/>
  <c r="AI356" i="227" s="1"/>
  <c r="AE356" i="226"/>
  <c r="AB356" i="226"/>
  <c r="AA356" i="226"/>
  <c r="AC356" i="227" s="1"/>
  <c r="Y356" i="226"/>
  <c r="X356" i="226"/>
  <c r="V356" i="226"/>
  <c r="U356" i="226"/>
  <c r="W356" i="227" s="1"/>
  <c r="S356" i="226"/>
  <c r="R356" i="226"/>
  <c r="P356" i="226"/>
  <c r="O356" i="226"/>
  <c r="Q356" i="227" s="1"/>
  <c r="M356" i="226"/>
  <c r="L356" i="226"/>
  <c r="J356" i="226"/>
  <c r="I356" i="226"/>
  <c r="K356" i="227" s="1"/>
  <c r="G356" i="226"/>
  <c r="F356" i="226"/>
  <c r="CG355" i="226"/>
  <c r="BX355" i="226"/>
  <c r="BW355" i="226"/>
  <c r="BU355" i="226"/>
  <c r="BT355" i="226"/>
  <c r="BR355" i="226"/>
  <c r="BQ355" i="226"/>
  <c r="BO355" i="226"/>
  <c r="BN355" i="226"/>
  <c r="BP355" i="227" s="1"/>
  <c r="BL355" i="226"/>
  <c r="BK355" i="226"/>
  <c r="BI355" i="226"/>
  <c r="BH355" i="226"/>
  <c r="BJ355" i="227" s="1"/>
  <c r="BF355" i="226"/>
  <c r="BE355" i="226"/>
  <c r="BC355" i="226"/>
  <c r="BB355" i="226"/>
  <c r="AZ355" i="226"/>
  <c r="AY355" i="226"/>
  <c r="AW355" i="226"/>
  <c r="AV355" i="226"/>
  <c r="AX355" i="227" s="1"/>
  <c r="AT355" i="226"/>
  <c r="AS355" i="226"/>
  <c r="AQ355" i="226"/>
  <c r="AP355" i="226"/>
  <c r="AN355" i="226"/>
  <c r="AK355" i="226"/>
  <c r="AJ355" i="226"/>
  <c r="AL355" i="227" s="1"/>
  <c r="AH355" i="226"/>
  <c r="AG355" i="226"/>
  <c r="AE355" i="226"/>
  <c r="AD355" i="226"/>
  <c r="AF355" i="227" s="1"/>
  <c r="AB355" i="226"/>
  <c r="AA355" i="226"/>
  <c r="Y355" i="226"/>
  <c r="X355" i="226"/>
  <c r="Z355" i="227" s="1"/>
  <c r="V355" i="226"/>
  <c r="U355" i="226"/>
  <c r="S355" i="226"/>
  <c r="R355" i="226"/>
  <c r="T355" i="227" s="1"/>
  <c r="P355" i="226"/>
  <c r="O355" i="226"/>
  <c r="M355" i="226"/>
  <c r="L355" i="226"/>
  <c r="N355" i="227" s="1"/>
  <c r="J355" i="226"/>
  <c r="I355" i="226"/>
  <c r="G355" i="226"/>
  <c r="F355" i="226"/>
  <c r="CG354" i="226"/>
  <c r="BX354" i="226"/>
  <c r="BW354" i="226"/>
  <c r="BY354" i="227" s="1"/>
  <c r="BU354" i="226"/>
  <c r="BT354" i="226"/>
  <c r="BR354" i="226"/>
  <c r="BQ354" i="226"/>
  <c r="BO354" i="226"/>
  <c r="BN354" i="226"/>
  <c r="BL354" i="226"/>
  <c r="BK354" i="226"/>
  <c r="BM354" i="227" s="1"/>
  <c r="BI354" i="226"/>
  <c r="BH354" i="226"/>
  <c r="BF354" i="226"/>
  <c r="BE354" i="226"/>
  <c r="BC354" i="226"/>
  <c r="BB354" i="226"/>
  <c r="AZ354" i="226"/>
  <c r="AY354" i="226"/>
  <c r="BA354" i="227" s="1"/>
  <c r="AW354" i="226"/>
  <c r="AV354" i="226"/>
  <c r="AT354" i="226"/>
  <c r="AS354" i="226"/>
  <c r="AQ354" i="226"/>
  <c r="AP354" i="226"/>
  <c r="AN354" i="226"/>
  <c r="AK354" i="226"/>
  <c r="AJ354" i="226"/>
  <c r="AH354" i="226"/>
  <c r="AG354" i="226"/>
  <c r="AI354" i="227" s="1"/>
  <c r="AE354" i="226"/>
  <c r="AB354" i="226"/>
  <c r="AA354" i="226"/>
  <c r="AC354" i="227" s="1"/>
  <c r="Y354" i="226"/>
  <c r="X354" i="226"/>
  <c r="V354" i="226"/>
  <c r="U354" i="226"/>
  <c r="W354" i="227" s="1"/>
  <c r="S354" i="226"/>
  <c r="R354" i="226"/>
  <c r="P354" i="226"/>
  <c r="O354" i="226"/>
  <c r="Q354" i="227" s="1"/>
  <c r="M354" i="226"/>
  <c r="L354" i="226"/>
  <c r="J354" i="226"/>
  <c r="I354" i="226"/>
  <c r="G354" i="226"/>
  <c r="F354" i="226"/>
  <c r="CG353" i="226"/>
  <c r="BX353" i="226"/>
  <c r="BW353" i="226"/>
  <c r="BU353" i="226"/>
  <c r="BT353" i="226"/>
  <c r="BR353" i="226"/>
  <c r="BQ353" i="226"/>
  <c r="BO353" i="226"/>
  <c r="BN353" i="226"/>
  <c r="BP353" i="227" s="1"/>
  <c r="BL353" i="226"/>
  <c r="BK353" i="226"/>
  <c r="BI353" i="226"/>
  <c r="BH353" i="226"/>
  <c r="BF353" i="226"/>
  <c r="BE353" i="226"/>
  <c r="BC353" i="226"/>
  <c r="AZ353" i="226"/>
  <c r="AY353" i="226"/>
  <c r="AW353" i="226"/>
  <c r="AV353" i="226"/>
  <c r="AT353" i="226"/>
  <c r="AS353" i="226"/>
  <c r="AQ353" i="226"/>
  <c r="AP353" i="226"/>
  <c r="AR353" i="227" s="1"/>
  <c r="AN353" i="226"/>
  <c r="AK353" i="226"/>
  <c r="AJ353" i="226"/>
  <c r="AL353" i="227" s="1"/>
  <c r="AH353" i="226"/>
  <c r="AG353" i="226"/>
  <c r="AE353" i="226"/>
  <c r="AD353" i="226"/>
  <c r="AF353" i="227" s="1"/>
  <c r="AB353" i="226"/>
  <c r="AA353" i="226"/>
  <c r="Y353" i="226"/>
  <c r="X353" i="226"/>
  <c r="Z353" i="227" s="1"/>
  <c r="V353" i="226"/>
  <c r="U353" i="226"/>
  <c r="S353" i="226"/>
  <c r="R353" i="226"/>
  <c r="P353" i="226"/>
  <c r="O353" i="226"/>
  <c r="M353" i="226"/>
  <c r="L353" i="226"/>
  <c r="J353" i="226"/>
  <c r="I353" i="226"/>
  <c r="G353" i="226"/>
  <c r="F353" i="226"/>
  <c r="H353" i="227" s="1"/>
  <c r="CG352" i="226"/>
  <c r="BX352" i="226"/>
  <c r="BW352" i="226"/>
  <c r="BY352" i="227" s="1"/>
  <c r="BU352" i="226"/>
  <c r="BT352" i="226"/>
  <c r="BR352" i="226"/>
  <c r="BQ352" i="226"/>
  <c r="BS352" i="227" s="1"/>
  <c r="BO352" i="226"/>
  <c r="BN352" i="226"/>
  <c r="BL352" i="226"/>
  <c r="BK352" i="226"/>
  <c r="BI352" i="226"/>
  <c r="BH352" i="226"/>
  <c r="BF352" i="226"/>
  <c r="BE352" i="226"/>
  <c r="BG352" i="227" s="1"/>
  <c r="BC352" i="226"/>
  <c r="BB352" i="226"/>
  <c r="AZ352" i="226"/>
  <c r="AY352" i="226"/>
  <c r="AW352" i="226"/>
  <c r="AV352" i="226"/>
  <c r="AT352" i="226"/>
  <c r="AS352" i="226"/>
  <c r="AU352" i="227" s="1"/>
  <c r="AQ352" i="226"/>
  <c r="AP352" i="226"/>
  <c r="AN352" i="226"/>
  <c r="AK352" i="226"/>
  <c r="AJ352" i="226"/>
  <c r="AH352" i="226"/>
  <c r="AG352" i="226"/>
  <c r="AI352" i="227" s="1"/>
  <c r="AE352" i="226"/>
  <c r="AB352" i="226"/>
  <c r="AA352" i="226"/>
  <c r="AC352" i="227" s="1"/>
  <c r="Y352" i="226"/>
  <c r="X352" i="226"/>
  <c r="V352" i="226"/>
  <c r="U352" i="226"/>
  <c r="W352" i="227" s="1"/>
  <c r="S352" i="226"/>
  <c r="R352" i="226"/>
  <c r="P352" i="226"/>
  <c r="O352" i="226"/>
  <c r="M352" i="226"/>
  <c r="L352" i="226"/>
  <c r="J352" i="226"/>
  <c r="I352" i="226"/>
  <c r="K352" i="227" s="1"/>
  <c r="G352" i="226"/>
  <c r="F352" i="226"/>
  <c r="CG351" i="226"/>
  <c r="CF351" i="226"/>
  <c r="CH351" i="227" s="1"/>
  <c r="BX351" i="226"/>
  <c r="BW351" i="226"/>
  <c r="BU351" i="226"/>
  <c r="BT351" i="226"/>
  <c r="BV351" i="227" s="1"/>
  <c r="BR351" i="226"/>
  <c r="BQ351" i="226"/>
  <c r="BO351" i="226"/>
  <c r="BN351" i="226"/>
  <c r="BL351" i="226"/>
  <c r="BK351" i="226"/>
  <c r="BI351" i="226"/>
  <c r="BF351" i="226"/>
  <c r="BE351" i="226"/>
  <c r="BC351" i="226"/>
  <c r="BB351" i="226"/>
  <c r="AZ351" i="226"/>
  <c r="AY351" i="226"/>
  <c r="AW351" i="226"/>
  <c r="AV351" i="226"/>
  <c r="AT351" i="226"/>
  <c r="AS351" i="226"/>
  <c r="AQ351" i="226"/>
  <c r="AP351" i="226"/>
  <c r="AR351" i="227" s="1"/>
  <c r="AN351" i="226"/>
  <c r="AK351" i="226"/>
  <c r="AJ351" i="226"/>
  <c r="AL351" i="227" s="1"/>
  <c r="AH351" i="226"/>
  <c r="AG351" i="226"/>
  <c r="AE351" i="226"/>
  <c r="AD351" i="226"/>
  <c r="AF351" i="227" s="1"/>
  <c r="AB351" i="226"/>
  <c r="AA351" i="226"/>
  <c r="Y351" i="226"/>
  <c r="X351" i="226"/>
  <c r="Z351" i="227" s="1"/>
  <c r="V351" i="226"/>
  <c r="U351" i="226"/>
  <c r="S351" i="226"/>
  <c r="R351" i="226"/>
  <c r="P351" i="226"/>
  <c r="O351" i="226"/>
  <c r="M351" i="226"/>
  <c r="L351" i="226"/>
  <c r="N351" i="227" s="1"/>
  <c r="J351" i="226"/>
  <c r="G351" i="226"/>
  <c r="F351" i="226"/>
  <c r="CG350" i="226"/>
  <c r="CF350" i="226"/>
  <c r="BX350" i="226"/>
  <c r="BW350" i="226"/>
  <c r="BY350" i="227" s="1"/>
  <c r="BU350" i="226"/>
  <c r="BT350" i="226"/>
  <c r="BR350" i="226"/>
  <c r="BQ350" i="226"/>
  <c r="BO350" i="226"/>
  <c r="BN350" i="226"/>
  <c r="BL350" i="226"/>
  <c r="BK350" i="226"/>
  <c r="BM350" i="227" s="1"/>
  <c r="BI350" i="226"/>
  <c r="BH350" i="226"/>
  <c r="BF350" i="226"/>
  <c r="BE350" i="226"/>
  <c r="BC350" i="226"/>
  <c r="BB350" i="226"/>
  <c r="AZ350" i="226"/>
  <c r="AY350" i="226"/>
  <c r="BA350" i="227" s="1"/>
  <c r="AW350" i="226"/>
  <c r="AV350" i="226"/>
  <c r="AT350" i="226"/>
  <c r="AS350" i="226"/>
  <c r="AQ350" i="226"/>
  <c r="AN350" i="226"/>
  <c r="AM350" i="226"/>
  <c r="AO350" i="227" s="1"/>
  <c r="AK350" i="226"/>
  <c r="AJ350" i="226"/>
  <c r="AH350" i="226"/>
  <c r="AG350" i="226"/>
  <c r="AI350" i="227" s="1"/>
  <c r="AE350" i="226"/>
  <c r="AD350" i="226"/>
  <c r="AB350" i="226"/>
  <c r="AA350" i="226"/>
  <c r="AC350" i="227" s="1"/>
  <c r="Y350" i="226"/>
  <c r="X350" i="226"/>
  <c r="V350" i="226"/>
  <c r="U350" i="226"/>
  <c r="S350" i="226"/>
  <c r="R350" i="226"/>
  <c r="P350" i="226"/>
  <c r="O350" i="226"/>
  <c r="M350" i="226"/>
  <c r="L350" i="226"/>
  <c r="J350" i="226"/>
  <c r="I350" i="226"/>
  <c r="K350" i="227" s="1"/>
  <c r="G350" i="226"/>
  <c r="F350" i="226"/>
  <c r="CG349" i="226"/>
  <c r="CF349" i="226"/>
  <c r="CH349" i="227" s="1"/>
  <c r="BX349" i="226"/>
  <c r="BU349" i="226"/>
  <c r="BR349" i="226"/>
  <c r="BQ349" i="226"/>
  <c r="BO349" i="226"/>
  <c r="BL349" i="226"/>
  <c r="BK349" i="226"/>
  <c r="BI349" i="226"/>
  <c r="BH349" i="226"/>
  <c r="BF349" i="226"/>
  <c r="BE349" i="226"/>
  <c r="BC349" i="226"/>
  <c r="BB349" i="226"/>
  <c r="BD349" i="227" s="1"/>
  <c r="AZ349" i="226"/>
  <c r="AY349" i="226"/>
  <c r="AW349" i="226"/>
  <c r="AV349" i="226"/>
  <c r="AX349" i="227" s="1"/>
  <c r="AT349" i="226"/>
  <c r="AS349" i="226"/>
  <c r="AQ349" i="226"/>
  <c r="AP349" i="226"/>
  <c r="AR349" i="227" s="1"/>
  <c r="AN349" i="226"/>
  <c r="AM349" i="226"/>
  <c r="AK349" i="226"/>
  <c r="AJ349" i="226"/>
  <c r="AL349" i="227" s="1"/>
  <c r="AH349" i="226"/>
  <c r="AG349" i="226"/>
  <c r="AE349" i="226"/>
  <c r="AB349" i="226"/>
  <c r="AA349" i="226"/>
  <c r="Y349" i="226"/>
  <c r="X349" i="226"/>
  <c r="V349" i="226"/>
  <c r="U349" i="226"/>
  <c r="S349" i="226"/>
  <c r="R349" i="226"/>
  <c r="T349" i="227" s="1"/>
  <c r="P349" i="226"/>
  <c r="O349" i="226"/>
  <c r="M349" i="226"/>
  <c r="L349" i="226"/>
  <c r="N349" i="227" s="1"/>
  <c r="J349" i="226"/>
  <c r="I349" i="226"/>
  <c r="G349" i="226"/>
  <c r="F349" i="226"/>
  <c r="CG348" i="226"/>
  <c r="CF348" i="226"/>
  <c r="BX348" i="226"/>
  <c r="BW348" i="226"/>
  <c r="BU348" i="226"/>
  <c r="BT348" i="226"/>
  <c r="BR348" i="226"/>
  <c r="BQ348" i="226"/>
  <c r="BS348" i="227" s="1"/>
  <c r="BO348" i="226"/>
  <c r="BN348" i="226"/>
  <c r="BL348" i="226"/>
  <c r="BK348" i="226"/>
  <c r="BI348" i="226"/>
  <c r="BH348" i="226"/>
  <c r="BF348" i="226"/>
  <c r="BE348" i="226"/>
  <c r="BG348" i="227" s="1"/>
  <c r="BC348" i="226"/>
  <c r="BB348" i="226"/>
  <c r="AZ348" i="226"/>
  <c r="AY348" i="226"/>
  <c r="AW348" i="226"/>
  <c r="AV348" i="226"/>
  <c r="AT348" i="226"/>
  <c r="AS348" i="226"/>
  <c r="AQ348" i="226"/>
  <c r="AP348" i="226"/>
  <c r="AN348" i="226"/>
  <c r="AK348" i="226"/>
  <c r="AJ348" i="226"/>
  <c r="AH348" i="226"/>
  <c r="AG348" i="226"/>
  <c r="AE348" i="226"/>
  <c r="AD348" i="226"/>
  <c r="AB348" i="226"/>
  <c r="AA348" i="226"/>
  <c r="Y348" i="226"/>
  <c r="X348" i="226"/>
  <c r="V348" i="226"/>
  <c r="U348" i="226"/>
  <c r="W348" i="227" s="1"/>
  <c r="S348" i="226"/>
  <c r="R348" i="226"/>
  <c r="P348" i="226"/>
  <c r="O348" i="226"/>
  <c r="Q348" i="227" s="1"/>
  <c r="M348" i="226"/>
  <c r="L348" i="226"/>
  <c r="J348" i="226"/>
  <c r="I348" i="226"/>
  <c r="K348" i="227" s="1"/>
  <c r="G348" i="226"/>
  <c r="F348" i="226"/>
  <c r="CG347" i="226"/>
  <c r="BX347" i="226"/>
  <c r="BW347" i="226"/>
  <c r="BU347" i="226"/>
  <c r="BT347" i="226"/>
  <c r="BV347" i="227" s="1"/>
  <c r="BR347" i="226"/>
  <c r="BQ347" i="226"/>
  <c r="BO347" i="226"/>
  <c r="BN347" i="226"/>
  <c r="BL347" i="226"/>
  <c r="BK347" i="226"/>
  <c r="BI347" i="226"/>
  <c r="BH347" i="226"/>
  <c r="BF347" i="226"/>
  <c r="BE347" i="226"/>
  <c r="BC347" i="226"/>
  <c r="BB347" i="226"/>
  <c r="BD347" i="227" s="1"/>
  <c r="AZ347" i="226"/>
  <c r="AY347" i="226"/>
  <c r="AW347" i="226"/>
  <c r="AV347" i="226"/>
  <c r="AX347" i="227" s="1"/>
  <c r="AT347" i="226"/>
  <c r="AS347" i="226"/>
  <c r="AQ347" i="226"/>
  <c r="AP347" i="226"/>
  <c r="AR347" i="227" s="1"/>
  <c r="AN347" i="226"/>
  <c r="AK347" i="226"/>
  <c r="AJ347" i="226"/>
  <c r="AL347" i="227" s="1"/>
  <c r="AH347" i="226"/>
  <c r="AG347" i="226"/>
  <c r="AE347" i="226"/>
  <c r="AD347" i="226"/>
  <c r="AB347" i="226"/>
  <c r="AA347" i="226"/>
  <c r="Y347" i="226"/>
  <c r="X347" i="226"/>
  <c r="Z347" i="227" s="1"/>
  <c r="V347" i="226"/>
  <c r="U347" i="226"/>
  <c r="S347" i="226"/>
  <c r="R347" i="226"/>
  <c r="T347" i="227" s="1"/>
  <c r="P347" i="226"/>
  <c r="O347" i="226"/>
  <c r="M347" i="226"/>
  <c r="L347" i="226"/>
  <c r="N347" i="227" s="1"/>
  <c r="J347" i="226"/>
  <c r="I347" i="226"/>
  <c r="G347" i="226"/>
  <c r="F347" i="226"/>
  <c r="CG346" i="226"/>
  <c r="CF346" i="226"/>
  <c r="BX346" i="226"/>
  <c r="BW346" i="226"/>
  <c r="BU346" i="226"/>
  <c r="BT346" i="226"/>
  <c r="BR346" i="226"/>
  <c r="BQ346" i="226"/>
  <c r="BO346" i="226"/>
  <c r="BN346" i="226"/>
  <c r="BL346" i="226"/>
  <c r="BK346" i="226"/>
  <c r="BM346" i="227" s="1"/>
  <c r="BI346" i="226"/>
  <c r="BH346" i="226"/>
  <c r="BF346" i="226"/>
  <c r="BE346" i="226"/>
  <c r="BG346" i="227" s="1"/>
  <c r="BC346" i="226"/>
  <c r="BB346" i="226"/>
  <c r="AZ346" i="226"/>
  <c r="AY346" i="226"/>
  <c r="BA346" i="227" s="1"/>
  <c r="AW346" i="226"/>
  <c r="AV346" i="226"/>
  <c r="AT346" i="226"/>
  <c r="AS346" i="226"/>
  <c r="AU346" i="227" s="1"/>
  <c r="AQ346" i="226"/>
  <c r="AP346" i="226"/>
  <c r="AN346" i="226"/>
  <c r="AK346" i="226"/>
  <c r="AJ346" i="226"/>
  <c r="AH346" i="226"/>
  <c r="AG346" i="226"/>
  <c r="AE346" i="226"/>
  <c r="AD346" i="226"/>
  <c r="AB346" i="226"/>
  <c r="AA346" i="226"/>
  <c r="AC346" i="227" s="1"/>
  <c r="Y346" i="226"/>
  <c r="X346" i="226"/>
  <c r="V346" i="226"/>
  <c r="U346" i="226"/>
  <c r="W346" i="227" s="1"/>
  <c r="S346" i="226"/>
  <c r="R346" i="226"/>
  <c r="P346" i="226"/>
  <c r="O346" i="226"/>
  <c r="Q346" i="227" s="1"/>
  <c r="M346" i="226"/>
  <c r="L346" i="226"/>
  <c r="J346" i="226"/>
  <c r="I346" i="226"/>
  <c r="G346" i="226"/>
  <c r="F346" i="226"/>
  <c r="CG345" i="226"/>
  <c r="BX345" i="226"/>
  <c r="BW345" i="226"/>
  <c r="BU345" i="226"/>
  <c r="BT345" i="226"/>
  <c r="BR345" i="226"/>
  <c r="BQ345" i="226"/>
  <c r="BO345" i="226"/>
  <c r="BN345" i="226"/>
  <c r="BL345" i="226"/>
  <c r="BK345" i="226"/>
  <c r="BI345" i="226"/>
  <c r="BH345" i="226"/>
  <c r="BJ345" i="227" s="1"/>
  <c r="BF345" i="226"/>
  <c r="BE345" i="226"/>
  <c r="BC345" i="226"/>
  <c r="BB345" i="226"/>
  <c r="AZ345" i="226"/>
  <c r="AY345" i="226"/>
  <c r="AW345" i="226"/>
  <c r="AV345" i="226"/>
  <c r="AX345" i="227" s="1"/>
  <c r="AT345" i="226"/>
  <c r="AS345" i="226"/>
  <c r="AQ345" i="226"/>
  <c r="AP345" i="226"/>
  <c r="AN345" i="226"/>
  <c r="AK345" i="226"/>
  <c r="AJ345" i="226"/>
  <c r="AH345" i="226"/>
  <c r="AG345" i="226"/>
  <c r="AE345" i="226"/>
  <c r="AD345" i="226"/>
  <c r="AF345" i="227" s="1"/>
  <c r="AB345" i="226"/>
  <c r="AA345" i="226"/>
  <c r="Y345" i="226"/>
  <c r="X345" i="226"/>
  <c r="Z345" i="227" s="1"/>
  <c r="V345" i="226"/>
  <c r="U345" i="226"/>
  <c r="S345" i="226"/>
  <c r="R345" i="226"/>
  <c r="T345" i="227" s="1"/>
  <c r="P345" i="226"/>
  <c r="O345" i="226"/>
  <c r="M345" i="226"/>
  <c r="L345" i="226"/>
  <c r="J345" i="226"/>
  <c r="I345" i="226"/>
  <c r="G345" i="226"/>
  <c r="F345" i="226"/>
  <c r="H345" i="227" s="1"/>
  <c r="CG344" i="226"/>
  <c r="CF344" i="226"/>
  <c r="BX344" i="226"/>
  <c r="BW344" i="226"/>
  <c r="BU344" i="226"/>
  <c r="BT344" i="226"/>
  <c r="BR344" i="226"/>
  <c r="BQ344" i="226"/>
  <c r="BO344" i="226"/>
  <c r="BN344" i="226"/>
  <c r="BL344" i="226"/>
  <c r="BK344" i="226"/>
  <c r="BM344" i="227" s="1"/>
  <c r="BI344" i="226"/>
  <c r="BH344" i="226"/>
  <c r="BF344" i="226"/>
  <c r="BE344" i="226"/>
  <c r="BG344" i="227" s="1"/>
  <c r="BC344" i="226"/>
  <c r="BB344" i="226"/>
  <c r="AZ344" i="226"/>
  <c r="AY344" i="226"/>
  <c r="BA344" i="227" s="1"/>
  <c r="AW344" i="226"/>
  <c r="AV344" i="226"/>
  <c r="AT344" i="226"/>
  <c r="AS344" i="226"/>
  <c r="AQ344" i="226"/>
  <c r="AP344" i="226"/>
  <c r="AN344" i="226"/>
  <c r="AK344" i="226"/>
  <c r="AJ344" i="226"/>
  <c r="AH344" i="226"/>
  <c r="AG344" i="226"/>
  <c r="AI344" i="227" s="1"/>
  <c r="AE344" i="226"/>
  <c r="AB344" i="226"/>
  <c r="AA344" i="226"/>
  <c r="AC344" i="227" s="1"/>
  <c r="Y344" i="226"/>
  <c r="X344" i="226"/>
  <c r="V344" i="226"/>
  <c r="U344" i="226"/>
  <c r="W344" i="227" s="1"/>
  <c r="S344" i="226"/>
  <c r="R344" i="226"/>
  <c r="P344" i="226"/>
  <c r="O344" i="226"/>
  <c r="M344" i="226"/>
  <c r="L344" i="226"/>
  <c r="J344" i="226"/>
  <c r="I344" i="226"/>
  <c r="G344" i="226"/>
  <c r="F344" i="226"/>
  <c r="CG343" i="226"/>
  <c r="CF343" i="226"/>
  <c r="BX343" i="226"/>
  <c r="BW343" i="226"/>
  <c r="BU343" i="226"/>
  <c r="BT343" i="226"/>
  <c r="BR343" i="226"/>
  <c r="BQ343" i="226"/>
  <c r="BO343" i="226"/>
  <c r="BN343" i="226"/>
  <c r="BP343" i="227" s="1"/>
  <c r="BL343" i="226"/>
  <c r="BK343" i="226"/>
  <c r="BI343" i="226"/>
  <c r="BH343" i="226"/>
  <c r="BJ343" i="227" s="1"/>
  <c r="BF343" i="226"/>
  <c r="BE343" i="226"/>
  <c r="BC343" i="226"/>
  <c r="BB343" i="226"/>
  <c r="BD343" i="227" s="1"/>
  <c r="AZ343" i="226"/>
  <c r="AY343" i="226"/>
  <c r="AW343" i="226"/>
  <c r="AV343" i="226"/>
  <c r="AT343" i="226"/>
  <c r="AS343" i="226"/>
  <c r="AQ343" i="226"/>
  <c r="AP343" i="226"/>
  <c r="AN343" i="226"/>
  <c r="AK343" i="226"/>
  <c r="AJ343" i="226"/>
  <c r="AL343" i="227" s="1"/>
  <c r="AH343" i="226"/>
  <c r="AG343" i="226"/>
  <c r="AE343" i="226"/>
  <c r="AD343" i="226"/>
  <c r="AF343" i="227" s="1"/>
  <c r="AB343" i="226"/>
  <c r="AA343" i="226"/>
  <c r="Y343" i="226"/>
  <c r="X343" i="226"/>
  <c r="Z343" i="227" s="1"/>
  <c r="V343" i="226"/>
  <c r="U343" i="226"/>
  <c r="S343" i="226"/>
  <c r="R343" i="226"/>
  <c r="P343" i="226"/>
  <c r="O343" i="226"/>
  <c r="M343" i="226"/>
  <c r="L343" i="226"/>
  <c r="J343" i="226"/>
  <c r="I343" i="226"/>
  <c r="G343" i="226"/>
  <c r="F343" i="226"/>
  <c r="CG342" i="226"/>
  <c r="CF342" i="226"/>
  <c r="BX342" i="226"/>
  <c r="BW342" i="226"/>
  <c r="BU342" i="226"/>
  <c r="BT342" i="226"/>
  <c r="BR342" i="226"/>
  <c r="BQ342" i="226"/>
  <c r="BS342" i="227" s="1"/>
  <c r="BO342" i="226"/>
  <c r="BN342" i="226"/>
  <c r="BL342" i="226"/>
  <c r="BK342" i="226"/>
  <c r="BM342" i="227" s="1"/>
  <c r="BI342" i="226"/>
  <c r="BF342" i="226"/>
  <c r="BE342" i="226"/>
  <c r="BG342" i="227" s="1"/>
  <c r="BC342" i="226"/>
  <c r="BB342" i="226"/>
  <c r="AZ342" i="226"/>
  <c r="AY342" i="226"/>
  <c r="AW342" i="226"/>
  <c r="AV342" i="226"/>
  <c r="AT342" i="226"/>
  <c r="AS342" i="226"/>
  <c r="AQ342" i="226"/>
  <c r="AP342" i="226"/>
  <c r="AN342" i="226"/>
  <c r="AK342" i="226"/>
  <c r="AJ342" i="226"/>
  <c r="AH342" i="226"/>
  <c r="AG342" i="226"/>
  <c r="AI342" i="227" s="1"/>
  <c r="AE342" i="226"/>
  <c r="AD342" i="226"/>
  <c r="AB342" i="226"/>
  <c r="AA342" i="226"/>
  <c r="AC342" i="227" s="1"/>
  <c r="Y342" i="226"/>
  <c r="X342" i="226"/>
  <c r="V342" i="226"/>
  <c r="U342" i="226"/>
  <c r="S342" i="226"/>
  <c r="R342" i="226"/>
  <c r="P342" i="226"/>
  <c r="O342" i="226"/>
  <c r="M342" i="226"/>
  <c r="J342" i="226"/>
  <c r="I342" i="226"/>
  <c r="G342" i="226"/>
  <c r="F342" i="226"/>
  <c r="CG341" i="226"/>
  <c r="CF341" i="226"/>
  <c r="BX341" i="226"/>
  <c r="BW341" i="226"/>
  <c r="BU341" i="226"/>
  <c r="BT341" i="226"/>
  <c r="BV341" i="227" s="1"/>
  <c r="BR341" i="226"/>
  <c r="BQ341" i="226"/>
  <c r="BO341" i="226"/>
  <c r="BN341" i="226"/>
  <c r="BP341" i="227" s="1"/>
  <c r="BL341" i="226"/>
  <c r="BK341" i="226"/>
  <c r="BI341" i="226"/>
  <c r="BF341" i="226"/>
  <c r="BE341" i="226"/>
  <c r="BC341" i="226"/>
  <c r="BB341" i="226"/>
  <c r="AZ341" i="226"/>
  <c r="AY341" i="226"/>
  <c r="AW341" i="226"/>
  <c r="AV341" i="226"/>
  <c r="AT341" i="226"/>
  <c r="AS341" i="226"/>
  <c r="AQ341" i="226"/>
  <c r="AP341" i="226"/>
  <c r="AR341" i="227" s="1"/>
  <c r="AN341" i="226"/>
  <c r="AK341" i="226"/>
  <c r="AJ341" i="226"/>
  <c r="AL341" i="227" s="1"/>
  <c r="AH341" i="226"/>
  <c r="AG341" i="226"/>
  <c r="AE341" i="226"/>
  <c r="AD341" i="226"/>
  <c r="AF341" i="227" s="1"/>
  <c r="AB341" i="226"/>
  <c r="AA341" i="226"/>
  <c r="Y341" i="226"/>
  <c r="X341" i="226"/>
  <c r="V341" i="226"/>
  <c r="U341" i="226"/>
  <c r="S341" i="226"/>
  <c r="R341" i="226"/>
  <c r="P341" i="226"/>
  <c r="O341" i="226"/>
  <c r="M341" i="226"/>
  <c r="J341" i="226"/>
  <c r="G341" i="226"/>
  <c r="F341" i="226"/>
  <c r="CG340" i="226"/>
  <c r="CF340" i="226"/>
  <c r="BX340" i="226"/>
  <c r="BW340" i="226"/>
  <c r="BY340" i="227" s="1"/>
  <c r="BU340" i="226"/>
  <c r="BT340" i="226"/>
  <c r="BR340" i="226"/>
  <c r="BQ340" i="226"/>
  <c r="BS340" i="227" s="1"/>
  <c r="BO340" i="226"/>
  <c r="BN340" i="226"/>
  <c r="BL340" i="226"/>
  <c r="BK340" i="226"/>
  <c r="BM340" i="227" s="1"/>
  <c r="BI340" i="226"/>
  <c r="BF340" i="226"/>
  <c r="BE340" i="226"/>
  <c r="BC340" i="226"/>
  <c r="BB340" i="226"/>
  <c r="AZ340" i="226"/>
  <c r="AY340" i="226"/>
  <c r="AW340" i="226"/>
  <c r="AV340" i="226"/>
  <c r="AT340" i="226"/>
  <c r="AS340" i="226"/>
  <c r="AU340" i="227" s="1"/>
  <c r="AQ340" i="226"/>
  <c r="AP340" i="226"/>
  <c r="AN340" i="226"/>
  <c r="AK340" i="226"/>
  <c r="AJ340" i="226"/>
  <c r="AH340" i="226"/>
  <c r="AG340" i="226"/>
  <c r="AI340" i="227" s="1"/>
  <c r="AE340" i="226"/>
  <c r="AD340" i="226"/>
  <c r="AB340" i="226"/>
  <c r="AA340" i="226"/>
  <c r="Y340" i="226"/>
  <c r="X340" i="226"/>
  <c r="V340" i="226"/>
  <c r="U340" i="226"/>
  <c r="S340" i="226"/>
  <c r="R340" i="226"/>
  <c r="P340" i="226"/>
  <c r="O340" i="226"/>
  <c r="M340" i="226"/>
  <c r="J340" i="226"/>
  <c r="G340" i="226"/>
  <c r="F340" i="226"/>
  <c r="CG339" i="226"/>
  <c r="CF339" i="226"/>
  <c r="BX339" i="226"/>
  <c r="BW339" i="226"/>
  <c r="BU339" i="226"/>
  <c r="BT339" i="226"/>
  <c r="BV339" i="227" s="1"/>
  <c r="BR339" i="226"/>
  <c r="BQ339" i="226"/>
  <c r="BO339" i="226"/>
  <c r="BN339" i="226"/>
  <c r="BP339" i="227" s="1"/>
  <c r="BL339" i="226"/>
  <c r="BK339" i="226"/>
  <c r="BI339" i="226"/>
  <c r="BF339" i="226"/>
  <c r="BE339" i="226"/>
  <c r="BC339" i="226"/>
  <c r="BB339" i="226"/>
  <c r="AZ339" i="226"/>
  <c r="AY339" i="226"/>
  <c r="AW339" i="226"/>
  <c r="AV339" i="226"/>
  <c r="AX339" i="227" s="1"/>
  <c r="AT339" i="226"/>
  <c r="AS339" i="226"/>
  <c r="AQ339" i="226"/>
  <c r="AP339" i="226"/>
  <c r="AR339" i="227" s="1"/>
  <c r="AN339" i="226"/>
  <c r="AK339" i="226"/>
  <c r="AJ339" i="226"/>
  <c r="AH339" i="226"/>
  <c r="AG339" i="226"/>
  <c r="AE339" i="226"/>
  <c r="AD339" i="226"/>
  <c r="AB339" i="226"/>
  <c r="AA339" i="226"/>
  <c r="Y339" i="226"/>
  <c r="X339" i="226"/>
  <c r="Z339" i="227" s="1"/>
  <c r="V339" i="226"/>
  <c r="U339" i="226"/>
  <c r="S339" i="226"/>
  <c r="R339" i="226"/>
  <c r="P339" i="226"/>
  <c r="O339" i="226"/>
  <c r="M339" i="226"/>
  <c r="J339" i="226"/>
  <c r="G339" i="226"/>
  <c r="F339" i="226"/>
  <c r="H339" i="227" s="1"/>
  <c r="CG338" i="226"/>
  <c r="CF338" i="226"/>
  <c r="BX338" i="226"/>
  <c r="BW338" i="226"/>
  <c r="BU338" i="226"/>
  <c r="BT338" i="226"/>
  <c r="BR338" i="226"/>
  <c r="BQ338" i="226"/>
  <c r="BS338" i="227" s="1"/>
  <c r="BO338" i="226"/>
  <c r="BN338" i="226"/>
  <c r="BL338" i="226"/>
  <c r="BK338" i="226"/>
  <c r="BI338" i="226"/>
  <c r="BF338" i="226"/>
  <c r="BE338" i="226"/>
  <c r="BC338" i="226"/>
  <c r="AZ338" i="226"/>
  <c r="AY338" i="226"/>
  <c r="AW338" i="226"/>
  <c r="AV338" i="226"/>
  <c r="AT338" i="226"/>
  <c r="AS338" i="226"/>
  <c r="AU338" i="227" s="1"/>
  <c r="AQ338" i="226"/>
  <c r="AP338" i="226"/>
  <c r="AN338" i="226"/>
  <c r="AK338" i="226"/>
  <c r="AJ338" i="226"/>
  <c r="AH338" i="226"/>
  <c r="AG338" i="226"/>
  <c r="AE338" i="226"/>
  <c r="AD338" i="226"/>
  <c r="AB338" i="226"/>
  <c r="AA338" i="226"/>
  <c r="AC338" i="227" s="1"/>
  <c r="Y338" i="226"/>
  <c r="X338" i="226"/>
  <c r="V338" i="226"/>
  <c r="U338" i="226"/>
  <c r="S338" i="226"/>
  <c r="R338" i="226"/>
  <c r="P338" i="226"/>
  <c r="O338" i="226"/>
  <c r="M338" i="226"/>
  <c r="J338" i="226"/>
  <c r="G338" i="226"/>
  <c r="F338" i="226"/>
  <c r="CG337" i="226"/>
  <c r="CF337" i="226"/>
  <c r="CH337" i="227" s="1"/>
  <c r="BX337" i="226"/>
  <c r="BW337" i="226"/>
  <c r="BU337" i="226"/>
  <c r="BT337" i="226"/>
  <c r="BV337" i="227" s="1"/>
  <c r="BR337" i="226"/>
  <c r="BQ337" i="226"/>
  <c r="BO337" i="226"/>
  <c r="BN337" i="226"/>
  <c r="BL337" i="226"/>
  <c r="BK337" i="226"/>
  <c r="BI337" i="226"/>
  <c r="BF337" i="226"/>
  <c r="BE337" i="226"/>
  <c r="BC337" i="226"/>
  <c r="BB337" i="226"/>
  <c r="BD337" i="227" s="1"/>
  <c r="AZ337" i="226"/>
  <c r="AY337" i="226"/>
  <c r="AW337" i="226"/>
  <c r="AV337" i="226"/>
  <c r="AX337" i="227" s="1"/>
  <c r="AT337" i="226"/>
  <c r="AS337" i="226"/>
  <c r="AQ337" i="226"/>
  <c r="AP337" i="226"/>
  <c r="AR337" i="227" s="1"/>
  <c r="AN337" i="226"/>
  <c r="AK337" i="226"/>
  <c r="AJ337" i="226"/>
  <c r="AH337" i="226"/>
  <c r="AG337" i="226"/>
  <c r="AE337" i="226"/>
  <c r="AD337" i="226"/>
  <c r="AF337" i="227" s="1"/>
  <c r="AB337" i="226"/>
  <c r="AA337" i="226"/>
  <c r="Y337" i="226"/>
  <c r="X337" i="226"/>
  <c r="V337" i="226"/>
  <c r="U337" i="226"/>
  <c r="S337" i="226"/>
  <c r="R337" i="226"/>
  <c r="P337" i="226"/>
  <c r="O337" i="226"/>
  <c r="M337" i="226"/>
  <c r="J337" i="226"/>
  <c r="G337" i="226"/>
  <c r="F337" i="226"/>
  <c r="H337" i="227" s="1"/>
  <c r="CG336" i="226"/>
  <c r="CF336" i="226"/>
  <c r="BX336" i="226"/>
  <c r="BW336" i="226"/>
  <c r="BY336" i="227" s="1"/>
  <c r="BU336" i="226"/>
  <c r="BT336" i="226"/>
  <c r="BR336" i="226"/>
  <c r="BQ336" i="226"/>
  <c r="BS336" i="227" s="1"/>
  <c r="BO336" i="226"/>
  <c r="BN336" i="226"/>
  <c r="BL336" i="226"/>
  <c r="BK336" i="226"/>
  <c r="BM336" i="227" s="1"/>
  <c r="BI336" i="226"/>
  <c r="BF336" i="226"/>
  <c r="BE336" i="226"/>
  <c r="BG336" i="227" s="1"/>
  <c r="BC336" i="226"/>
  <c r="BB336" i="226"/>
  <c r="AZ336" i="226"/>
  <c r="AY336" i="226"/>
  <c r="BA336" i="227" s="1"/>
  <c r="AW336" i="226"/>
  <c r="AV336" i="226"/>
  <c r="AT336" i="226"/>
  <c r="AS336" i="226"/>
  <c r="AU336" i="227" s="1"/>
  <c r="AQ336" i="226"/>
  <c r="AP336" i="226"/>
  <c r="AN336" i="226"/>
  <c r="AK336" i="226"/>
  <c r="AJ336" i="226"/>
  <c r="AH336" i="226"/>
  <c r="AG336" i="226"/>
  <c r="AI336" i="227" s="1"/>
  <c r="AE336" i="226"/>
  <c r="AD336" i="226"/>
  <c r="AB336" i="226"/>
  <c r="AA336" i="226"/>
  <c r="AC336" i="227" s="1"/>
  <c r="Y336" i="226"/>
  <c r="X336" i="226"/>
  <c r="V336" i="226"/>
  <c r="U336" i="226"/>
  <c r="W336" i="227" s="1"/>
  <c r="S336" i="226"/>
  <c r="R336" i="226"/>
  <c r="P336" i="226"/>
  <c r="O336" i="226"/>
  <c r="Q336" i="227" s="1"/>
  <c r="M336" i="226"/>
  <c r="J336" i="226"/>
  <c r="G336" i="226"/>
  <c r="F336" i="226"/>
  <c r="CG335" i="226"/>
  <c r="CF335" i="226"/>
  <c r="CH335" i="227" s="1"/>
  <c r="BX335" i="226"/>
  <c r="BW335" i="226"/>
  <c r="BU335" i="226"/>
  <c r="BT335" i="226"/>
  <c r="BR335" i="226"/>
  <c r="BQ335" i="226"/>
  <c r="BO335" i="226"/>
  <c r="BN335" i="226"/>
  <c r="BP335" i="227" s="1"/>
  <c r="BL335" i="226"/>
  <c r="BK335" i="226"/>
  <c r="BI335" i="226"/>
  <c r="BF335" i="226"/>
  <c r="BE335" i="226"/>
  <c r="BC335" i="226"/>
  <c r="AZ335" i="226"/>
  <c r="AY335" i="226"/>
  <c r="AW335" i="226"/>
  <c r="AV335" i="226"/>
  <c r="AX335" i="227" s="1"/>
  <c r="AT335" i="226"/>
  <c r="AS335" i="226"/>
  <c r="AQ335" i="226"/>
  <c r="AP335" i="226"/>
  <c r="AR335" i="227" s="1"/>
  <c r="AN335" i="226"/>
  <c r="AK335" i="226"/>
  <c r="AJ335" i="226"/>
  <c r="AL335" i="227" s="1"/>
  <c r="AH335" i="226"/>
  <c r="AG335" i="226"/>
  <c r="AE335" i="226"/>
  <c r="AD335" i="226"/>
  <c r="AF335" i="227" s="1"/>
  <c r="AB335" i="226"/>
  <c r="AA335" i="226"/>
  <c r="Y335" i="226"/>
  <c r="X335" i="226"/>
  <c r="Z335" i="227" s="1"/>
  <c r="V335" i="226"/>
  <c r="U335" i="226"/>
  <c r="S335" i="226"/>
  <c r="R335" i="226"/>
  <c r="T335" i="227" s="1"/>
  <c r="P335" i="226"/>
  <c r="O335" i="226"/>
  <c r="M335" i="226"/>
  <c r="J335" i="226"/>
  <c r="G335" i="226"/>
  <c r="F335" i="226"/>
  <c r="CG334" i="226"/>
  <c r="CF334" i="226"/>
  <c r="BX334" i="226"/>
  <c r="BW334" i="226"/>
  <c r="BY334" i="227" s="1"/>
  <c r="BU334" i="226"/>
  <c r="BT334" i="226"/>
  <c r="BR334" i="226"/>
  <c r="BQ334" i="226"/>
  <c r="BS334" i="227" s="1"/>
  <c r="BO334" i="226"/>
  <c r="BN334" i="226"/>
  <c r="BL334" i="226"/>
  <c r="BK334" i="226"/>
  <c r="BM334" i="227" s="1"/>
  <c r="BI334" i="226"/>
  <c r="BF334" i="226"/>
  <c r="BE334" i="226"/>
  <c r="BC334" i="226"/>
  <c r="AZ334" i="226"/>
  <c r="AY334" i="226"/>
  <c r="BA334" i="227" s="1"/>
  <c r="AW334" i="226"/>
  <c r="AV334" i="226"/>
  <c r="AT334" i="226"/>
  <c r="AS334" i="226"/>
  <c r="AU334" i="227" s="1"/>
  <c r="AQ334" i="226"/>
  <c r="AP334" i="226"/>
  <c r="AN334" i="226"/>
  <c r="AK334" i="226"/>
  <c r="AJ334" i="226"/>
  <c r="AH334" i="226"/>
  <c r="AG334" i="226"/>
  <c r="AE334" i="226"/>
  <c r="AD334" i="226"/>
  <c r="AB334" i="226"/>
  <c r="AA334" i="226"/>
  <c r="AC334" i="227" s="1"/>
  <c r="Y334" i="226"/>
  <c r="X334" i="226"/>
  <c r="V334" i="226"/>
  <c r="U334" i="226"/>
  <c r="S334" i="226"/>
  <c r="R334" i="226"/>
  <c r="P334" i="226"/>
  <c r="O334" i="226"/>
  <c r="M334" i="226"/>
  <c r="J334" i="226"/>
  <c r="G334" i="226"/>
  <c r="F334" i="226"/>
  <c r="CG333" i="226"/>
  <c r="CF333" i="226"/>
  <c r="CH333" i="227" s="1"/>
  <c r="BX333" i="226"/>
  <c r="BW333" i="226"/>
  <c r="BU333" i="226"/>
  <c r="BT333" i="226"/>
  <c r="BR333" i="226"/>
  <c r="BQ333" i="226"/>
  <c r="BO333" i="226"/>
  <c r="BN333" i="226"/>
  <c r="BP333" i="227" s="1"/>
  <c r="BL333" i="226"/>
  <c r="BK333" i="226"/>
  <c r="BI333" i="226"/>
  <c r="BF333" i="226"/>
  <c r="BE333" i="226"/>
  <c r="BC333" i="226"/>
  <c r="AZ333" i="226"/>
  <c r="AY333" i="226"/>
  <c r="AW333" i="226"/>
  <c r="AV333" i="226"/>
  <c r="AX333" i="227" s="1"/>
  <c r="AT333" i="226"/>
  <c r="AS333" i="226"/>
  <c r="AQ333" i="226"/>
  <c r="AP333" i="226"/>
  <c r="AR333" i="227" s="1"/>
  <c r="AN333" i="226"/>
  <c r="AK333" i="226"/>
  <c r="AJ333" i="226"/>
  <c r="AL333" i="227" s="1"/>
  <c r="AH333" i="226"/>
  <c r="AG333" i="226"/>
  <c r="AE333" i="226"/>
  <c r="AD333" i="226"/>
  <c r="AF333" i="227" s="1"/>
  <c r="AB333" i="226"/>
  <c r="AA333" i="226"/>
  <c r="Y333" i="226"/>
  <c r="X333" i="226"/>
  <c r="V333" i="226"/>
  <c r="U333" i="226"/>
  <c r="S333" i="226"/>
  <c r="R333" i="226"/>
  <c r="T333" i="227" s="1"/>
  <c r="P333" i="226"/>
  <c r="O333" i="226"/>
  <c r="M333" i="226"/>
  <c r="J333" i="226"/>
  <c r="G333" i="226"/>
  <c r="F333" i="226"/>
  <c r="H333" i="227" s="1"/>
  <c r="CG332" i="226"/>
  <c r="CF332" i="226"/>
  <c r="BX332" i="226"/>
  <c r="BW332" i="226"/>
  <c r="BY332" i="227" s="1"/>
  <c r="BU332" i="226"/>
  <c r="BT332" i="226"/>
  <c r="BR332" i="226"/>
  <c r="BQ332" i="226"/>
  <c r="BS332" i="227" s="1"/>
  <c r="BO332" i="226"/>
  <c r="BN332" i="226"/>
  <c r="BL332" i="226"/>
  <c r="BK332" i="226"/>
  <c r="BI332" i="226"/>
  <c r="BF332" i="226"/>
  <c r="BE332" i="226"/>
  <c r="BG332" i="227" s="1"/>
  <c r="BC332" i="226"/>
  <c r="AZ332" i="226"/>
  <c r="AY332" i="226"/>
  <c r="BA332" i="227" s="1"/>
  <c r="AW332" i="226"/>
  <c r="AV332" i="226"/>
  <c r="AT332" i="226"/>
  <c r="AS332" i="226"/>
  <c r="AU332" i="227" s="1"/>
  <c r="AQ332" i="226"/>
  <c r="AP332" i="226"/>
  <c r="AN332" i="226"/>
  <c r="AK332" i="226"/>
  <c r="AJ332" i="226"/>
  <c r="AH332" i="226"/>
  <c r="AG332" i="226"/>
  <c r="AI332" i="227" s="1"/>
  <c r="AE332" i="226"/>
  <c r="AD332" i="226"/>
  <c r="AB332" i="226"/>
  <c r="AA332" i="226"/>
  <c r="Y332" i="226"/>
  <c r="X332" i="226"/>
  <c r="V332" i="226"/>
  <c r="U332" i="226"/>
  <c r="S332" i="226"/>
  <c r="R332" i="226"/>
  <c r="P332" i="226"/>
  <c r="O332" i="226"/>
  <c r="M332" i="226"/>
  <c r="J332" i="226"/>
  <c r="G332" i="226"/>
  <c r="F332" i="226"/>
  <c r="CG331" i="226"/>
  <c r="CF331" i="226"/>
  <c r="CH331" i="227" s="1"/>
  <c r="BX331" i="226"/>
  <c r="BW331" i="226"/>
  <c r="BU331" i="226"/>
  <c r="BT331" i="226"/>
  <c r="BR331" i="226"/>
  <c r="BQ331" i="226"/>
  <c r="BO331" i="226"/>
  <c r="BN331" i="226"/>
  <c r="BL331" i="226"/>
  <c r="BK331" i="226"/>
  <c r="BI331" i="226"/>
  <c r="BF331" i="226"/>
  <c r="BE331" i="226"/>
  <c r="BC331" i="226"/>
  <c r="AZ331" i="226"/>
  <c r="AY331" i="226"/>
  <c r="AW331" i="226"/>
  <c r="AV331" i="226"/>
  <c r="AX331" i="227" s="1"/>
  <c r="AT331" i="226"/>
  <c r="AS331" i="226"/>
  <c r="AQ331" i="226"/>
  <c r="AP331" i="226"/>
  <c r="AN331" i="226"/>
  <c r="AK331" i="226"/>
  <c r="AJ331" i="226"/>
  <c r="AL331" i="227" s="1"/>
  <c r="AH331" i="226"/>
  <c r="AG331" i="226"/>
  <c r="AE331" i="226"/>
  <c r="AD331" i="226"/>
  <c r="AB331" i="226"/>
  <c r="AA331" i="226"/>
  <c r="Y331" i="226"/>
  <c r="X331" i="226"/>
  <c r="V331" i="226"/>
  <c r="U331" i="226"/>
  <c r="S331" i="226"/>
  <c r="R331" i="226"/>
  <c r="P331" i="226"/>
  <c r="O331" i="226"/>
  <c r="M331" i="226"/>
  <c r="J331" i="226"/>
  <c r="G331" i="226"/>
  <c r="F331" i="226"/>
  <c r="H331" i="227" s="1"/>
  <c r="CG330" i="226"/>
  <c r="CF330" i="226"/>
  <c r="BX330" i="226"/>
  <c r="BW330" i="226"/>
  <c r="BU330" i="226"/>
  <c r="BT330" i="226"/>
  <c r="BR330" i="226"/>
  <c r="BQ330" i="226"/>
  <c r="BO330" i="226"/>
  <c r="BN330" i="226"/>
  <c r="BL330" i="226"/>
  <c r="BK330" i="226"/>
  <c r="BI330" i="226"/>
  <c r="BF330" i="226"/>
  <c r="BE330" i="226"/>
  <c r="BG330" i="227" s="1"/>
  <c r="BC330" i="226"/>
  <c r="AZ330" i="226"/>
  <c r="AY330" i="226"/>
  <c r="BA330" i="227" s="1"/>
  <c r="AW330" i="226"/>
  <c r="AV330" i="226"/>
  <c r="AT330" i="226"/>
  <c r="AS330" i="226"/>
  <c r="AU330" i="227" s="1"/>
  <c r="AQ330" i="226"/>
  <c r="AP330" i="226"/>
  <c r="AN330" i="226"/>
  <c r="AK330" i="226"/>
  <c r="AJ330" i="226"/>
  <c r="AH330" i="226"/>
  <c r="AG330" i="226"/>
  <c r="AE330" i="226"/>
  <c r="AD330" i="226"/>
  <c r="AB330" i="226"/>
  <c r="AA330" i="226"/>
  <c r="Y330" i="226"/>
  <c r="X330" i="226"/>
  <c r="V330" i="226"/>
  <c r="U330" i="226"/>
  <c r="S330" i="226"/>
  <c r="R330" i="226"/>
  <c r="P330" i="226"/>
  <c r="O330" i="226"/>
  <c r="Q330" i="227" s="1"/>
  <c r="M330" i="226"/>
  <c r="J330" i="226"/>
  <c r="G330" i="226"/>
  <c r="F330" i="226"/>
  <c r="CG329" i="226"/>
  <c r="CF329" i="226"/>
  <c r="BX329" i="226"/>
  <c r="BW329" i="226"/>
  <c r="BU329" i="226"/>
  <c r="BT329" i="226"/>
  <c r="BR329" i="226"/>
  <c r="BQ329" i="226"/>
  <c r="BO329" i="226"/>
  <c r="BN329" i="226"/>
  <c r="BL329" i="226"/>
  <c r="BK329" i="226"/>
  <c r="BI329" i="226"/>
  <c r="BH329" i="226"/>
  <c r="BJ329" i="227" s="1"/>
  <c r="BF329" i="226"/>
  <c r="BE329" i="226"/>
  <c r="BC329" i="226"/>
  <c r="BB329" i="226"/>
  <c r="BD329" i="227" s="1"/>
  <c r="AZ329" i="226"/>
  <c r="AY329" i="226"/>
  <c r="AW329" i="226"/>
  <c r="AV329" i="226"/>
  <c r="AT329" i="226"/>
  <c r="AS329" i="226"/>
  <c r="AQ329" i="226"/>
  <c r="AP329" i="226"/>
  <c r="AR329" i="227" s="1"/>
  <c r="AN329" i="226"/>
  <c r="AK329" i="226"/>
  <c r="AJ329" i="226"/>
  <c r="AH329" i="226"/>
  <c r="AG329" i="226"/>
  <c r="AE329" i="226"/>
  <c r="AD329" i="226"/>
  <c r="AB329" i="226"/>
  <c r="AA329" i="226"/>
  <c r="Y329" i="226"/>
  <c r="X329" i="226"/>
  <c r="V329" i="226"/>
  <c r="U329" i="226"/>
  <c r="S329" i="226"/>
  <c r="R329" i="226"/>
  <c r="T329" i="227" s="1"/>
  <c r="P329" i="226"/>
  <c r="O329" i="226"/>
  <c r="M329" i="226"/>
  <c r="L329" i="226"/>
  <c r="N329" i="227" s="1"/>
  <c r="J329" i="226"/>
  <c r="I329" i="226"/>
  <c r="G329" i="226"/>
  <c r="F329" i="226"/>
  <c r="CG328" i="226"/>
  <c r="CF328" i="226"/>
  <c r="BX328" i="226"/>
  <c r="BW328" i="226"/>
  <c r="BU328" i="226"/>
  <c r="BT328" i="226"/>
  <c r="BR328" i="226"/>
  <c r="BQ328" i="226"/>
  <c r="BS328" i="227" s="1"/>
  <c r="BO328" i="226"/>
  <c r="BN328" i="226"/>
  <c r="BL328" i="226"/>
  <c r="BK328" i="226"/>
  <c r="BM328" i="227" s="1"/>
  <c r="BI328" i="226"/>
  <c r="BH328" i="226"/>
  <c r="BF328" i="226"/>
  <c r="BE328" i="226"/>
  <c r="BC328" i="226"/>
  <c r="BB328" i="226"/>
  <c r="AZ328" i="226"/>
  <c r="AY328" i="226"/>
  <c r="AW328" i="226"/>
  <c r="AV328" i="226"/>
  <c r="AT328" i="226"/>
  <c r="AS328" i="226"/>
  <c r="AQ328" i="226"/>
  <c r="AP328" i="226"/>
  <c r="AN328" i="226"/>
  <c r="AK328" i="226"/>
  <c r="AJ328" i="226"/>
  <c r="AH328" i="226"/>
  <c r="AG328" i="226"/>
  <c r="AE328" i="226"/>
  <c r="AB328" i="226"/>
  <c r="AA328" i="226"/>
  <c r="Y328" i="226"/>
  <c r="X328" i="226"/>
  <c r="V328" i="226"/>
  <c r="U328" i="226"/>
  <c r="S328" i="226"/>
  <c r="R328" i="226"/>
  <c r="P328" i="226"/>
  <c r="O328" i="226"/>
  <c r="M328" i="226"/>
  <c r="J328" i="226"/>
  <c r="G328" i="226"/>
  <c r="F328" i="226"/>
  <c r="CG327" i="226"/>
  <c r="CF327" i="226"/>
  <c r="BX327" i="226"/>
  <c r="BW327" i="226"/>
  <c r="BU327" i="226"/>
  <c r="BT327" i="226"/>
  <c r="BR327" i="226"/>
  <c r="BQ327" i="226"/>
  <c r="BS327" i="227" s="1"/>
  <c r="BO327" i="226"/>
  <c r="BN327" i="226"/>
  <c r="BL327" i="226"/>
  <c r="BK327" i="226"/>
  <c r="BI327" i="226"/>
  <c r="BH327" i="226"/>
  <c r="BJ327" i="227" s="1"/>
  <c r="BF327" i="226"/>
  <c r="BE327" i="226"/>
  <c r="BG327" i="227" s="1"/>
  <c r="BC327" i="226"/>
  <c r="BB327" i="226"/>
  <c r="AZ327" i="226"/>
  <c r="AY327" i="226"/>
  <c r="AW327" i="226"/>
  <c r="AV327" i="226"/>
  <c r="AT327" i="226"/>
  <c r="AS327" i="226"/>
  <c r="AQ327" i="226"/>
  <c r="AP327" i="226"/>
  <c r="AN327" i="226"/>
  <c r="AK327" i="226"/>
  <c r="AJ327" i="226"/>
  <c r="AL327" i="227" s="1"/>
  <c r="AH327" i="226"/>
  <c r="AG327" i="226"/>
  <c r="AE327" i="226"/>
  <c r="AB327" i="226"/>
  <c r="AA327" i="226"/>
  <c r="Y327" i="226"/>
  <c r="X327" i="226"/>
  <c r="V327" i="226"/>
  <c r="U327" i="226"/>
  <c r="S327" i="226"/>
  <c r="R327" i="226"/>
  <c r="P327" i="226"/>
  <c r="O327" i="226"/>
  <c r="M327" i="226"/>
  <c r="J327" i="226"/>
  <c r="G327" i="226"/>
  <c r="F327" i="226"/>
  <c r="CG326" i="226"/>
  <c r="CF326" i="226"/>
  <c r="BX326" i="226"/>
  <c r="BW326" i="226"/>
  <c r="BU326" i="226"/>
  <c r="BT326" i="226"/>
  <c r="BV326" i="227" s="1"/>
  <c r="BR326" i="226"/>
  <c r="BQ326" i="226"/>
  <c r="BO326" i="226"/>
  <c r="BN326" i="226"/>
  <c r="BL326" i="226"/>
  <c r="BK326" i="226"/>
  <c r="BI326" i="226"/>
  <c r="BH326" i="226"/>
  <c r="BF326" i="226"/>
  <c r="BE326" i="226"/>
  <c r="BC326" i="226"/>
  <c r="BB326" i="226"/>
  <c r="AZ326" i="226"/>
  <c r="AY326" i="226"/>
  <c r="AW326" i="226"/>
  <c r="AV326" i="226"/>
  <c r="AT326" i="226"/>
  <c r="AS326" i="226"/>
  <c r="AQ326" i="226"/>
  <c r="AP326" i="226"/>
  <c r="AN326" i="226"/>
  <c r="AK326" i="226"/>
  <c r="AJ326" i="226"/>
  <c r="AH326" i="226"/>
  <c r="AG326" i="226"/>
  <c r="AE326" i="226"/>
  <c r="AD326" i="226"/>
  <c r="AB326" i="226"/>
  <c r="AA326" i="226"/>
  <c r="AC326" i="227" s="1"/>
  <c r="Y326" i="226"/>
  <c r="X326" i="226"/>
  <c r="V326" i="226"/>
  <c r="U326" i="226"/>
  <c r="S326" i="226"/>
  <c r="R326" i="226"/>
  <c r="P326" i="226"/>
  <c r="O326" i="226"/>
  <c r="Q326" i="227" s="1"/>
  <c r="M326" i="226"/>
  <c r="J326" i="226"/>
  <c r="G326" i="226"/>
  <c r="F326" i="226"/>
  <c r="CG325" i="226"/>
  <c r="CF325" i="226"/>
  <c r="BX325" i="226"/>
  <c r="BW325" i="226"/>
  <c r="BU325" i="226"/>
  <c r="BT325" i="226"/>
  <c r="BR325" i="226"/>
  <c r="BQ325" i="226"/>
  <c r="BO325" i="226"/>
  <c r="BN325" i="226"/>
  <c r="BP325" i="227" s="1"/>
  <c r="BL325" i="226"/>
  <c r="BK325" i="226"/>
  <c r="BI325" i="226"/>
  <c r="BF325" i="226"/>
  <c r="BE325" i="226"/>
  <c r="BC325" i="226"/>
  <c r="AZ325" i="226"/>
  <c r="AY325" i="226"/>
  <c r="AW325" i="226"/>
  <c r="AV325" i="226"/>
  <c r="AT325" i="226"/>
  <c r="AS325" i="226"/>
  <c r="AQ325" i="226"/>
  <c r="AP325" i="226"/>
  <c r="AR325" i="227" s="1"/>
  <c r="AN325" i="226"/>
  <c r="AK325" i="226"/>
  <c r="AJ325" i="226"/>
  <c r="AH325" i="226"/>
  <c r="AG325" i="226"/>
  <c r="AE325" i="226"/>
  <c r="AD325" i="226"/>
  <c r="AF325" i="227" s="1"/>
  <c r="AB325" i="226"/>
  <c r="AA325" i="226"/>
  <c r="Y325" i="226"/>
  <c r="X325" i="226"/>
  <c r="V325" i="226"/>
  <c r="U325" i="226"/>
  <c r="S325" i="226"/>
  <c r="R325" i="226"/>
  <c r="P325" i="226"/>
  <c r="O325" i="226"/>
  <c r="M325" i="226"/>
  <c r="J325" i="226"/>
  <c r="G325" i="226"/>
  <c r="F325" i="226"/>
  <c r="CG324" i="226"/>
  <c r="CF324" i="226"/>
  <c r="BX324" i="226"/>
  <c r="BW324" i="226"/>
  <c r="BU324" i="226"/>
  <c r="BT324" i="226"/>
  <c r="BR324" i="226"/>
  <c r="BQ324" i="226"/>
  <c r="BS324" i="227" s="1"/>
  <c r="BO324" i="226"/>
  <c r="BN324" i="226"/>
  <c r="BP324" i="227" s="1"/>
  <c r="BL324" i="226"/>
  <c r="BK324" i="226"/>
  <c r="BI324" i="226"/>
  <c r="BH324" i="226"/>
  <c r="BF324" i="226"/>
  <c r="BE324" i="226"/>
  <c r="BC324" i="226"/>
  <c r="AZ324" i="226"/>
  <c r="AY324" i="226"/>
  <c r="AW324" i="226"/>
  <c r="AV324" i="226"/>
  <c r="AT324" i="226"/>
  <c r="AS324" i="226"/>
  <c r="AQ324" i="226"/>
  <c r="AP324" i="226"/>
  <c r="AN324" i="226"/>
  <c r="AK324" i="226"/>
  <c r="AJ324" i="226"/>
  <c r="AH324" i="226"/>
  <c r="AG324" i="226"/>
  <c r="AI324" i="227" s="1"/>
  <c r="AE324" i="226"/>
  <c r="AD324" i="226"/>
  <c r="AB324" i="226"/>
  <c r="AA324" i="226"/>
  <c r="Y324" i="226"/>
  <c r="X324" i="226"/>
  <c r="V324" i="226"/>
  <c r="U324" i="226"/>
  <c r="W324" i="227" s="1"/>
  <c r="S324" i="226"/>
  <c r="R324" i="226"/>
  <c r="P324" i="226"/>
  <c r="O324" i="226"/>
  <c r="M324" i="226"/>
  <c r="L324" i="226"/>
  <c r="J324" i="226"/>
  <c r="G324" i="226"/>
  <c r="F324" i="226"/>
  <c r="H324" i="227" s="1"/>
  <c r="CG323" i="226"/>
  <c r="CF323" i="226"/>
  <c r="BX323" i="226"/>
  <c r="BW323" i="226"/>
  <c r="BU323" i="226"/>
  <c r="BT323" i="226"/>
  <c r="BR323" i="226"/>
  <c r="BQ323" i="226"/>
  <c r="BO323" i="226"/>
  <c r="BN323" i="226"/>
  <c r="BL323" i="226"/>
  <c r="BK323" i="226"/>
  <c r="BI323" i="226"/>
  <c r="BH323" i="226"/>
  <c r="BF323" i="226"/>
  <c r="BE323" i="226"/>
  <c r="BC323" i="226"/>
  <c r="AZ323" i="226"/>
  <c r="AY323" i="226"/>
  <c r="AW323" i="226"/>
  <c r="AV323" i="226"/>
  <c r="AX323" i="227" s="1"/>
  <c r="AT323" i="226"/>
  <c r="AS323" i="226"/>
  <c r="AU323" i="227" s="1"/>
  <c r="AQ323" i="226"/>
  <c r="AP323" i="226"/>
  <c r="AN323" i="226"/>
  <c r="AK323" i="226"/>
  <c r="AJ323" i="226"/>
  <c r="AL323" i="227" s="1"/>
  <c r="AH323" i="226"/>
  <c r="AG323" i="226"/>
  <c r="AE323" i="226"/>
  <c r="AD323" i="226"/>
  <c r="AB323" i="226"/>
  <c r="AA323" i="226"/>
  <c r="Y323" i="226"/>
  <c r="X323" i="226"/>
  <c r="Z323" i="227" s="1"/>
  <c r="V323" i="226"/>
  <c r="U323" i="226"/>
  <c r="S323" i="226"/>
  <c r="R323" i="226"/>
  <c r="P323" i="226"/>
  <c r="O323" i="226"/>
  <c r="M323" i="226"/>
  <c r="L323" i="226"/>
  <c r="J323" i="226"/>
  <c r="I323" i="226"/>
  <c r="K323" i="227" s="1"/>
  <c r="G323" i="226"/>
  <c r="F323" i="226"/>
  <c r="CG322" i="226"/>
  <c r="CF322" i="226"/>
  <c r="BX322" i="226"/>
  <c r="BW322" i="226"/>
  <c r="BY322" i="227" s="1"/>
  <c r="BU322" i="226"/>
  <c r="BT322" i="226"/>
  <c r="BR322" i="226"/>
  <c r="BQ322" i="226"/>
  <c r="BO322" i="226"/>
  <c r="BN322" i="226"/>
  <c r="BL322" i="226"/>
  <c r="BK322" i="226"/>
  <c r="BI322" i="226"/>
  <c r="BF322" i="226"/>
  <c r="BE322" i="226"/>
  <c r="BC322" i="226"/>
  <c r="AZ322" i="226"/>
  <c r="AY322" i="226"/>
  <c r="BA322" i="227" s="1"/>
  <c r="AW322" i="226"/>
  <c r="AV322" i="226"/>
  <c r="AT322" i="226"/>
  <c r="AS322" i="226"/>
  <c r="AQ322" i="226"/>
  <c r="AP322" i="226"/>
  <c r="AN322" i="226"/>
  <c r="AK322" i="226"/>
  <c r="AJ322" i="226"/>
  <c r="AH322" i="226"/>
  <c r="AG322" i="226"/>
  <c r="AE322" i="226"/>
  <c r="AD322" i="226"/>
  <c r="AB322" i="226"/>
  <c r="AA322" i="226"/>
  <c r="Y322" i="226"/>
  <c r="X322" i="226"/>
  <c r="V322" i="226"/>
  <c r="U322" i="226"/>
  <c r="S322" i="226"/>
  <c r="R322" i="226"/>
  <c r="P322" i="226"/>
  <c r="O322" i="226"/>
  <c r="M322" i="226"/>
  <c r="L322" i="226"/>
  <c r="J322" i="226"/>
  <c r="G322" i="226"/>
  <c r="F322" i="226"/>
  <c r="CG321" i="226"/>
  <c r="CF321" i="226"/>
  <c r="BX321" i="226"/>
  <c r="BW321" i="226"/>
  <c r="BY321" i="227" s="1"/>
  <c r="BU321" i="226"/>
  <c r="BT321" i="226"/>
  <c r="BR321" i="226"/>
  <c r="BQ321" i="226"/>
  <c r="BO321" i="226"/>
  <c r="BN321" i="226"/>
  <c r="BL321" i="226"/>
  <c r="BK321" i="226"/>
  <c r="BI321" i="226"/>
  <c r="BF321" i="226"/>
  <c r="BE321" i="226"/>
  <c r="BC321" i="226"/>
  <c r="AZ321" i="226"/>
  <c r="AY321" i="226"/>
  <c r="AW321" i="226"/>
  <c r="AV321" i="226"/>
  <c r="AT321" i="226"/>
  <c r="AS321" i="226"/>
  <c r="AQ321" i="226"/>
  <c r="AP321" i="226"/>
  <c r="AR321" i="227" s="1"/>
  <c r="AN321" i="226"/>
  <c r="AK321" i="226"/>
  <c r="AJ321" i="226"/>
  <c r="AH321" i="226"/>
  <c r="AG321" i="226"/>
  <c r="AE321" i="226"/>
  <c r="AD321" i="226"/>
  <c r="AB321" i="226"/>
  <c r="AA321" i="226"/>
  <c r="Y321" i="226"/>
  <c r="X321" i="226"/>
  <c r="V321" i="226"/>
  <c r="U321" i="226"/>
  <c r="S321" i="226"/>
  <c r="R321" i="226"/>
  <c r="P321" i="226"/>
  <c r="O321" i="226"/>
  <c r="Q321" i="227" s="1"/>
  <c r="M321" i="226"/>
  <c r="L321" i="226"/>
  <c r="J321" i="226"/>
  <c r="G321" i="226"/>
  <c r="F321" i="226"/>
  <c r="H321" i="227" s="1"/>
  <c r="CG320" i="226"/>
  <c r="CF320" i="226"/>
  <c r="BX320" i="226"/>
  <c r="BW320" i="226"/>
  <c r="BU320" i="226"/>
  <c r="BT320" i="226"/>
  <c r="BR320" i="226"/>
  <c r="BQ320" i="226"/>
  <c r="BO320" i="226"/>
  <c r="BN320" i="226"/>
  <c r="BL320" i="226"/>
  <c r="BK320" i="226"/>
  <c r="BI320" i="226"/>
  <c r="BF320" i="226"/>
  <c r="BE320" i="226"/>
  <c r="BC320" i="226"/>
  <c r="AZ320" i="226"/>
  <c r="AY320" i="226"/>
  <c r="AW320" i="226"/>
  <c r="AV320" i="226"/>
  <c r="AT320" i="226"/>
  <c r="AS320" i="226"/>
  <c r="AU320" i="227" s="1"/>
  <c r="AQ320" i="226"/>
  <c r="AP320" i="226"/>
  <c r="AN320" i="226"/>
  <c r="AK320" i="226"/>
  <c r="AJ320" i="226"/>
  <c r="AH320" i="226"/>
  <c r="AG320" i="226"/>
  <c r="AI320" i="227" s="1"/>
  <c r="AE320" i="226"/>
  <c r="AD320" i="226"/>
  <c r="AB320" i="226"/>
  <c r="AA320" i="226"/>
  <c r="Y320" i="226"/>
  <c r="X320" i="226"/>
  <c r="V320" i="226"/>
  <c r="U320" i="226"/>
  <c r="S320" i="226"/>
  <c r="R320" i="226"/>
  <c r="P320" i="226"/>
  <c r="O320" i="226"/>
  <c r="M320" i="226"/>
  <c r="L320" i="226"/>
  <c r="J320" i="226"/>
  <c r="G320" i="226"/>
  <c r="F320" i="226"/>
  <c r="CG319" i="226"/>
  <c r="CF319" i="226"/>
  <c r="BX319" i="226"/>
  <c r="BW319" i="226"/>
  <c r="BU319" i="226"/>
  <c r="BT319" i="226"/>
  <c r="BR319" i="226"/>
  <c r="BO319" i="226"/>
  <c r="BN319" i="226"/>
  <c r="BL319" i="226"/>
  <c r="BK319" i="226"/>
  <c r="BI319" i="226"/>
  <c r="BH319" i="226"/>
  <c r="BF319" i="226"/>
  <c r="BE319" i="226"/>
  <c r="BC319" i="226"/>
  <c r="AZ319" i="226"/>
  <c r="AW319" i="226"/>
  <c r="AV319" i="226"/>
  <c r="AX319" i="227" s="1"/>
  <c r="AT319" i="226"/>
  <c r="AS319" i="226"/>
  <c r="AQ319" i="226"/>
  <c r="AP319" i="226"/>
  <c r="AN319" i="226"/>
  <c r="AM319" i="226"/>
  <c r="AK319" i="226"/>
  <c r="AJ319" i="226"/>
  <c r="AH319" i="226"/>
  <c r="AG319" i="226"/>
  <c r="AE319" i="226"/>
  <c r="AB319" i="226"/>
  <c r="AA319" i="226"/>
  <c r="Y319" i="226"/>
  <c r="V319" i="226"/>
  <c r="S319" i="226"/>
  <c r="R319" i="226"/>
  <c r="P319" i="226"/>
  <c r="O319" i="226"/>
  <c r="M319" i="226"/>
  <c r="L319" i="226"/>
  <c r="N319" i="227" s="1"/>
  <c r="J319" i="226"/>
  <c r="I319" i="226"/>
  <c r="K319" i="227" s="1"/>
  <c r="G319" i="226"/>
  <c r="F319" i="226"/>
  <c r="CG318" i="226"/>
  <c r="CF318" i="226"/>
  <c r="BX318" i="226"/>
  <c r="BW318" i="226"/>
  <c r="BU318" i="226"/>
  <c r="BT318" i="226"/>
  <c r="BR318" i="226"/>
  <c r="BQ318" i="226"/>
  <c r="BO318" i="226"/>
  <c r="BN318" i="226"/>
  <c r="BL318" i="226"/>
  <c r="BK318" i="226"/>
  <c r="BM318" i="227" s="1"/>
  <c r="BI318" i="226"/>
  <c r="BH318" i="226"/>
  <c r="BF318" i="226"/>
  <c r="BE318" i="226"/>
  <c r="BC318" i="226"/>
  <c r="AZ318" i="226"/>
  <c r="AY318" i="226"/>
  <c r="BA318" i="227" s="1"/>
  <c r="AW318" i="226"/>
  <c r="AV318" i="226"/>
  <c r="AT318" i="226"/>
  <c r="AS318" i="226"/>
  <c r="AQ318" i="226"/>
  <c r="AP318" i="226"/>
  <c r="AN318" i="226"/>
  <c r="AM318" i="226"/>
  <c r="AO318" i="227" s="1"/>
  <c r="AK318" i="226"/>
  <c r="AJ318" i="226"/>
  <c r="AH318" i="226"/>
  <c r="AG318" i="226"/>
  <c r="AE318" i="226"/>
  <c r="AB318" i="226"/>
  <c r="AA318" i="226"/>
  <c r="Y318" i="226"/>
  <c r="V318" i="226"/>
  <c r="U318" i="226"/>
  <c r="S318" i="226"/>
  <c r="R318" i="226"/>
  <c r="P318" i="226"/>
  <c r="O318" i="226"/>
  <c r="Q318" i="227" s="1"/>
  <c r="M318" i="226"/>
  <c r="L318" i="226"/>
  <c r="J318" i="226"/>
  <c r="I318" i="226"/>
  <c r="G318" i="226"/>
  <c r="F318" i="226"/>
  <c r="CG317" i="226"/>
  <c r="CF317" i="226"/>
  <c r="BX317" i="226"/>
  <c r="BW317" i="226"/>
  <c r="BU317" i="226"/>
  <c r="BT317" i="226"/>
  <c r="BR317" i="226"/>
  <c r="BQ317" i="226"/>
  <c r="BO317" i="226"/>
  <c r="BN317" i="226"/>
  <c r="BL317" i="226"/>
  <c r="BK317" i="226"/>
  <c r="BI317" i="226"/>
  <c r="BH317" i="226"/>
  <c r="BF317" i="226"/>
  <c r="BE317" i="226"/>
  <c r="BC317" i="226"/>
  <c r="BB317" i="226"/>
  <c r="BD317" i="227" s="1"/>
  <c r="AZ317" i="226"/>
  <c r="AY317" i="226"/>
  <c r="AW317" i="226"/>
  <c r="AV317" i="226"/>
  <c r="AT317" i="226"/>
  <c r="AS317" i="226"/>
  <c r="AQ317" i="226"/>
  <c r="AP317" i="226"/>
  <c r="AR317" i="227" s="1"/>
  <c r="AN317" i="226"/>
  <c r="AM317" i="226"/>
  <c r="AK317" i="226"/>
  <c r="AJ317" i="226"/>
  <c r="AH317" i="226"/>
  <c r="AG317" i="226"/>
  <c r="AE317" i="226"/>
  <c r="AD317" i="226"/>
  <c r="AB317" i="226"/>
  <c r="AA317" i="226"/>
  <c r="AC317" i="227" s="1"/>
  <c r="Y317" i="226"/>
  <c r="V317" i="226"/>
  <c r="U317" i="226"/>
  <c r="S317" i="226"/>
  <c r="R317" i="226"/>
  <c r="P317" i="226"/>
  <c r="O317" i="226"/>
  <c r="M317" i="226"/>
  <c r="L317" i="226"/>
  <c r="J317" i="226"/>
  <c r="I317" i="226"/>
  <c r="G317" i="226"/>
  <c r="F317" i="226"/>
  <c r="CG316" i="226"/>
  <c r="CF316" i="226"/>
  <c r="BX316" i="226"/>
  <c r="BW316" i="226"/>
  <c r="BU316" i="226"/>
  <c r="BT316" i="226"/>
  <c r="BR316" i="226"/>
  <c r="BQ316" i="226"/>
  <c r="BS316" i="227" s="1"/>
  <c r="BO316" i="226"/>
  <c r="BN316" i="226"/>
  <c r="BL316" i="226"/>
  <c r="BK316" i="226"/>
  <c r="BI316" i="226"/>
  <c r="BH316" i="226"/>
  <c r="BF316" i="226"/>
  <c r="BE316" i="226"/>
  <c r="BC316" i="226"/>
  <c r="BB316" i="226"/>
  <c r="BD316" i="227" s="1"/>
  <c r="AZ316" i="226"/>
  <c r="AY316" i="226"/>
  <c r="AW316" i="226"/>
  <c r="AV316" i="226"/>
  <c r="AT316" i="226"/>
  <c r="AS316" i="226"/>
  <c r="AU316" i="227" s="1"/>
  <c r="AQ316" i="226"/>
  <c r="AP316" i="226"/>
  <c r="AN316" i="226"/>
  <c r="AM316" i="226"/>
  <c r="AK316" i="226"/>
  <c r="AJ316" i="226"/>
  <c r="AH316" i="226"/>
  <c r="AG316" i="226"/>
  <c r="AE316" i="226"/>
  <c r="AD316" i="226"/>
  <c r="AB316" i="226"/>
  <c r="AA316" i="226"/>
  <c r="Y316" i="226"/>
  <c r="V316" i="226"/>
  <c r="U316" i="226"/>
  <c r="S316" i="226"/>
  <c r="R316" i="226"/>
  <c r="P316" i="226"/>
  <c r="O316" i="226"/>
  <c r="M316" i="226"/>
  <c r="L316" i="226"/>
  <c r="J316" i="226"/>
  <c r="I316" i="226"/>
  <c r="G316" i="226"/>
  <c r="F316" i="226"/>
  <c r="H316" i="227" s="1"/>
  <c r="CG315" i="226"/>
  <c r="CF315" i="226"/>
  <c r="BX315" i="226"/>
  <c r="BW315" i="226"/>
  <c r="BU315" i="226"/>
  <c r="BT315" i="226"/>
  <c r="BR315" i="226"/>
  <c r="BQ315" i="226"/>
  <c r="BO315" i="226"/>
  <c r="BN315" i="226"/>
  <c r="BL315" i="226"/>
  <c r="BK315" i="226"/>
  <c r="BI315" i="226"/>
  <c r="BH315" i="226"/>
  <c r="BF315" i="226"/>
  <c r="BE315" i="226"/>
  <c r="BC315" i="226"/>
  <c r="BB315" i="226"/>
  <c r="AZ315" i="226"/>
  <c r="AY315" i="226"/>
  <c r="AW315" i="226"/>
  <c r="AV315" i="226"/>
  <c r="AT315" i="226"/>
  <c r="AS315" i="226"/>
  <c r="AQ315" i="226"/>
  <c r="AP315" i="226"/>
  <c r="AN315" i="226"/>
  <c r="AM315" i="226"/>
  <c r="AK315" i="226"/>
  <c r="AJ315" i="226"/>
  <c r="AH315" i="226"/>
  <c r="AG315" i="226"/>
  <c r="AI315" i="227" s="1"/>
  <c r="AE315" i="226"/>
  <c r="AD315" i="226"/>
  <c r="AB315" i="226"/>
  <c r="AA315" i="226"/>
  <c r="Y315" i="226"/>
  <c r="V315" i="226"/>
  <c r="U315" i="226"/>
  <c r="W315" i="227" s="1"/>
  <c r="S315" i="226"/>
  <c r="R315" i="226"/>
  <c r="P315" i="226"/>
  <c r="O315" i="226"/>
  <c r="M315" i="226"/>
  <c r="L315" i="226"/>
  <c r="J315" i="226"/>
  <c r="I315" i="226"/>
  <c r="K315" i="227" s="1"/>
  <c r="G315" i="226"/>
  <c r="F315" i="226"/>
  <c r="CG314" i="226"/>
  <c r="CF314" i="226"/>
  <c r="BX314" i="226"/>
  <c r="BW314" i="226"/>
  <c r="BU314" i="226"/>
  <c r="BT314" i="226"/>
  <c r="BR314" i="226"/>
  <c r="BO314" i="226"/>
  <c r="BL314" i="226"/>
  <c r="BK314" i="226"/>
  <c r="BI314" i="226"/>
  <c r="BH314" i="226"/>
  <c r="BF314" i="226"/>
  <c r="BE314" i="226"/>
  <c r="BC314" i="226"/>
  <c r="BB314" i="226"/>
  <c r="AZ314" i="226"/>
  <c r="AW314" i="226"/>
  <c r="AV314" i="226"/>
  <c r="AX314" i="227" s="1"/>
  <c r="AT314" i="226"/>
  <c r="AQ314" i="226"/>
  <c r="AP314" i="226"/>
  <c r="AN314" i="226"/>
  <c r="AM314" i="226"/>
  <c r="AK314" i="226"/>
  <c r="AJ314" i="226"/>
  <c r="AL314" i="227" s="1"/>
  <c r="AH314" i="226"/>
  <c r="AG314" i="226"/>
  <c r="AE314" i="226"/>
  <c r="AB314" i="226"/>
  <c r="AA314" i="226"/>
  <c r="Y314" i="226"/>
  <c r="X314" i="226"/>
  <c r="V314" i="226"/>
  <c r="U314" i="226"/>
  <c r="S314" i="226"/>
  <c r="R314" i="226"/>
  <c r="P314" i="226"/>
  <c r="O314" i="226"/>
  <c r="M314" i="226"/>
  <c r="L314" i="226"/>
  <c r="J314" i="226"/>
  <c r="I314" i="226"/>
  <c r="G314" i="226"/>
  <c r="F314" i="226"/>
  <c r="CG313" i="226"/>
  <c r="CF313" i="226"/>
  <c r="BX313" i="226"/>
  <c r="BW313" i="226"/>
  <c r="BU313" i="226"/>
  <c r="BT313" i="226"/>
  <c r="BR313" i="226"/>
  <c r="BO313" i="226"/>
  <c r="BL313" i="226"/>
  <c r="BK313" i="226"/>
  <c r="BM313" i="227" s="1"/>
  <c r="BI313" i="226"/>
  <c r="BH313" i="226"/>
  <c r="BF313" i="226"/>
  <c r="BE313" i="226"/>
  <c r="BC313" i="226"/>
  <c r="BB313" i="226"/>
  <c r="AZ313" i="226"/>
  <c r="AW313" i="226"/>
  <c r="AV313" i="226"/>
  <c r="AT313" i="226"/>
  <c r="AQ313" i="226"/>
  <c r="AP313" i="226"/>
  <c r="AN313" i="226"/>
  <c r="AM313" i="226"/>
  <c r="AK313" i="226"/>
  <c r="AJ313" i="226"/>
  <c r="AH313" i="226"/>
  <c r="AG313" i="226"/>
  <c r="AE313" i="226"/>
  <c r="AB313" i="226"/>
  <c r="AA313" i="226"/>
  <c r="Y313" i="226"/>
  <c r="X313" i="226"/>
  <c r="V313" i="226"/>
  <c r="U313" i="226"/>
  <c r="S313" i="226"/>
  <c r="R313" i="226"/>
  <c r="P313" i="226"/>
  <c r="O313" i="226"/>
  <c r="M313" i="226"/>
  <c r="L313" i="226"/>
  <c r="J313" i="226"/>
  <c r="I313" i="226"/>
  <c r="G313" i="226"/>
  <c r="F313" i="226"/>
  <c r="CG312" i="226"/>
  <c r="CF312" i="226"/>
  <c r="BX312" i="226"/>
  <c r="BW312" i="226"/>
  <c r="BU312" i="226"/>
  <c r="BT312" i="226"/>
  <c r="BR312" i="226"/>
  <c r="BO312" i="226"/>
  <c r="BL312" i="226"/>
  <c r="BK312" i="226"/>
  <c r="BI312" i="226"/>
  <c r="BH312" i="226"/>
  <c r="BF312" i="226"/>
  <c r="BE312" i="226"/>
  <c r="BC312" i="226"/>
  <c r="BB312" i="226"/>
  <c r="AZ312" i="226"/>
  <c r="AW312" i="226"/>
  <c r="AV312" i="226"/>
  <c r="AT312" i="226"/>
  <c r="AQ312" i="226"/>
  <c r="AP312" i="226"/>
  <c r="AR312" i="227" s="1"/>
  <c r="AN312" i="226"/>
  <c r="AM312" i="226"/>
  <c r="AK312" i="226"/>
  <c r="AJ312" i="226"/>
  <c r="AH312" i="226"/>
  <c r="AG312" i="226"/>
  <c r="AE312" i="226"/>
  <c r="AB312" i="226"/>
  <c r="AA312" i="226"/>
  <c r="Y312" i="226"/>
  <c r="X312" i="226"/>
  <c r="V312" i="226"/>
  <c r="U312" i="226"/>
  <c r="S312" i="226"/>
  <c r="R312" i="226"/>
  <c r="P312" i="226"/>
  <c r="O312" i="226"/>
  <c r="M312" i="226"/>
  <c r="L312" i="226"/>
  <c r="J312" i="226"/>
  <c r="I312" i="226"/>
  <c r="G312" i="226"/>
  <c r="F312" i="226"/>
  <c r="CG311" i="226"/>
  <c r="CF311" i="226"/>
  <c r="BX311" i="226"/>
  <c r="BW311" i="226"/>
  <c r="BU311" i="226"/>
  <c r="BT311" i="226"/>
  <c r="BR311" i="226"/>
  <c r="BO311" i="226"/>
  <c r="BL311" i="226"/>
  <c r="BK311" i="226"/>
  <c r="BI311" i="226"/>
  <c r="BH311" i="226"/>
  <c r="BF311" i="226"/>
  <c r="BE311" i="226"/>
  <c r="BC311" i="226"/>
  <c r="BB311" i="226"/>
  <c r="AZ311" i="226"/>
  <c r="AW311" i="226"/>
  <c r="AV311" i="226"/>
  <c r="AT311" i="226"/>
  <c r="AS311" i="226"/>
  <c r="AQ311" i="226"/>
  <c r="AP311" i="226"/>
  <c r="AN311" i="226"/>
  <c r="AM311" i="226"/>
  <c r="AK311" i="226"/>
  <c r="AJ311" i="226"/>
  <c r="AH311" i="226"/>
  <c r="AG311" i="226"/>
  <c r="AE311" i="226"/>
  <c r="AB311" i="226"/>
  <c r="AA311" i="226"/>
  <c r="Y311" i="226"/>
  <c r="X311" i="226"/>
  <c r="V311" i="226"/>
  <c r="U311" i="226"/>
  <c r="S311" i="226"/>
  <c r="R311" i="226"/>
  <c r="P311" i="226"/>
  <c r="O311" i="226"/>
  <c r="M311" i="226"/>
  <c r="L311" i="226"/>
  <c r="J311" i="226"/>
  <c r="I311" i="226"/>
  <c r="G311" i="226"/>
  <c r="F311" i="226"/>
  <c r="CG310" i="226"/>
  <c r="CF310" i="226"/>
  <c r="BX310" i="226"/>
  <c r="BW310" i="226"/>
  <c r="BU310" i="226"/>
  <c r="BT310" i="226"/>
  <c r="BR310" i="226"/>
  <c r="BO310" i="226"/>
  <c r="BN310" i="226"/>
  <c r="BL310" i="226"/>
  <c r="BK310" i="226"/>
  <c r="BI310" i="226"/>
  <c r="BH310" i="226"/>
  <c r="BF310" i="226"/>
  <c r="BE310" i="226"/>
  <c r="BC310" i="226"/>
  <c r="AZ310" i="226"/>
  <c r="AY310" i="226"/>
  <c r="AW310" i="226"/>
  <c r="AV310" i="226"/>
  <c r="AX310" i="227" s="1"/>
  <c r="AT310" i="226"/>
  <c r="AQ310" i="226"/>
  <c r="AP310" i="226"/>
  <c r="AN310" i="226"/>
  <c r="AM310" i="226"/>
  <c r="AK310" i="226"/>
  <c r="AJ310" i="226"/>
  <c r="AH310" i="226"/>
  <c r="AG310" i="226"/>
  <c r="AE310" i="226"/>
  <c r="AB310" i="226"/>
  <c r="AA310" i="226"/>
  <c r="Y310" i="226"/>
  <c r="X310" i="226"/>
  <c r="V310" i="226"/>
  <c r="U310" i="226"/>
  <c r="S310" i="226"/>
  <c r="R310" i="226"/>
  <c r="P310" i="226"/>
  <c r="O310" i="226"/>
  <c r="M310" i="226"/>
  <c r="L310" i="226"/>
  <c r="J310" i="226"/>
  <c r="I310" i="226"/>
  <c r="G310" i="226"/>
  <c r="F310" i="226"/>
  <c r="CG309" i="226"/>
  <c r="CF309" i="226"/>
  <c r="BX309" i="226"/>
  <c r="BW309" i="226"/>
  <c r="BY309" i="227" s="1"/>
  <c r="BU309" i="226"/>
  <c r="BT309" i="226"/>
  <c r="BR309" i="226"/>
  <c r="BO309" i="226"/>
  <c r="BN309" i="226"/>
  <c r="BL309" i="226"/>
  <c r="BK309" i="226"/>
  <c r="BI309" i="226"/>
  <c r="BH309" i="226"/>
  <c r="BF309" i="226"/>
  <c r="BE309" i="226"/>
  <c r="BC309" i="226"/>
  <c r="AZ309" i="226"/>
  <c r="AY309" i="226"/>
  <c r="AW309" i="226"/>
  <c r="AV309" i="226"/>
  <c r="AT309" i="226"/>
  <c r="AQ309" i="226"/>
  <c r="AP309" i="226"/>
  <c r="AN309" i="226"/>
  <c r="AM309" i="226"/>
  <c r="AK309" i="226"/>
  <c r="AJ309" i="226"/>
  <c r="AH309" i="226"/>
  <c r="AG309" i="226"/>
  <c r="AE309" i="226"/>
  <c r="AB309" i="226"/>
  <c r="AA309" i="226"/>
  <c r="AC309" i="227" s="1"/>
  <c r="Y309" i="226"/>
  <c r="X309" i="226"/>
  <c r="V309" i="226"/>
  <c r="U309" i="226"/>
  <c r="S309" i="226"/>
  <c r="R309" i="226"/>
  <c r="P309" i="226"/>
  <c r="O309" i="226"/>
  <c r="M309" i="226"/>
  <c r="L309" i="226"/>
  <c r="J309" i="226"/>
  <c r="I309" i="226"/>
  <c r="G309" i="226"/>
  <c r="F309" i="226"/>
  <c r="CG308" i="226"/>
  <c r="CF308" i="226"/>
  <c r="BX308" i="226"/>
  <c r="BW308" i="226"/>
  <c r="BU308" i="226"/>
  <c r="BT308" i="226"/>
  <c r="BR308" i="226"/>
  <c r="BQ308" i="226"/>
  <c r="BO308" i="226"/>
  <c r="BN308" i="226"/>
  <c r="BL308" i="226"/>
  <c r="BK308" i="226"/>
  <c r="BI308" i="226"/>
  <c r="BH308" i="226"/>
  <c r="BF308" i="226"/>
  <c r="BE308" i="226"/>
  <c r="BC308" i="226"/>
  <c r="AZ308" i="226"/>
  <c r="AY308" i="226"/>
  <c r="AW308" i="226"/>
  <c r="AV308" i="226"/>
  <c r="AT308" i="226"/>
  <c r="AS308" i="226"/>
  <c r="AQ308" i="226"/>
  <c r="AP308" i="226"/>
  <c r="AN308" i="226"/>
  <c r="AM308" i="226"/>
  <c r="AK308" i="226"/>
  <c r="AJ308" i="226"/>
  <c r="AH308" i="226"/>
  <c r="AG308" i="226"/>
  <c r="AE308" i="226"/>
  <c r="AB308" i="226"/>
  <c r="AA308" i="226"/>
  <c r="Y308" i="226"/>
  <c r="X308" i="226"/>
  <c r="V308" i="226"/>
  <c r="U308" i="226"/>
  <c r="S308" i="226"/>
  <c r="R308" i="226"/>
  <c r="P308" i="226"/>
  <c r="O308" i="226"/>
  <c r="M308" i="226"/>
  <c r="L308" i="226"/>
  <c r="J308" i="226"/>
  <c r="I308" i="226"/>
  <c r="G308" i="226"/>
  <c r="F308" i="226"/>
  <c r="CG307" i="226"/>
  <c r="CF307" i="226"/>
  <c r="BX307" i="226"/>
  <c r="BW307" i="226"/>
  <c r="BU307" i="226"/>
  <c r="BT307" i="226"/>
  <c r="BR307" i="226"/>
  <c r="BO307" i="226"/>
  <c r="BN307" i="226"/>
  <c r="BL307" i="226"/>
  <c r="BK307" i="226"/>
  <c r="BI307" i="226"/>
  <c r="BH307" i="226"/>
  <c r="BF307" i="226"/>
  <c r="BE307" i="226"/>
  <c r="BC307" i="226"/>
  <c r="AZ307" i="226"/>
  <c r="AY307" i="226"/>
  <c r="AW307" i="226"/>
  <c r="AV307" i="226"/>
  <c r="AT307" i="226"/>
  <c r="AQ307" i="226"/>
  <c r="AP307" i="226"/>
  <c r="AN307" i="226"/>
  <c r="AM307" i="226"/>
  <c r="AK307" i="226"/>
  <c r="AJ307" i="226"/>
  <c r="AH307" i="226"/>
  <c r="AG307" i="226"/>
  <c r="AI307" i="227" s="1"/>
  <c r="AE307" i="226"/>
  <c r="AB307" i="226"/>
  <c r="AA307" i="226"/>
  <c r="Y307" i="226"/>
  <c r="X307" i="226"/>
  <c r="V307" i="226"/>
  <c r="U307" i="226"/>
  <c r="S307" i="226"/>
  <c r="R307" i="226"/>
  <c r="P307" i="226"/>
  <c r="O307" i="226"/>
  <c r="M307" i="226"/>
  <c r="L307" i="226"/>
  <c r="J307" i="226"/>
  <c r="I307" i="226"/>
  <c r="G307" i="226"/>
  <c r="F307" i="226"/>
  <c r="CG306" i="226"/>
  <c r="CF306" i="226"/>
  <c r="BX306" i="226"/>
  <c r="BW306" i="226"/>
  <c r="BU306" i="226"/>
  <c r="BT306" i="226"/>
  <c r="BR306" i="226"/>
  <c r="BO306" i="226"/>
  <c r="BN306" i="226"/>
  <c r="BL306" i="226"/>
  <c r="BK306" i="226"/>
  <c r="BI306" i="226"/>
  <c r="BH306" i="226"/>
  <c r="BF306" i="226"/>
  <c r="BE306" i="226"/>
  <c r="BC306" i="226"/>
  <c r="AZ306" i="226"/>
  <c r="AY306" i="226"/>
  <c r="AW306" i="226"/>
  <c r="AV306" i="226"/>
  <c r="AT306" i="226"/>
  <c r="AQ306" i="226"/>
  <c r="AP306" i="226"/>
  <c r="AN306" i="226"/>
  <c r="AM306" i="226"/>
  <c r="AK306" i="226"/>
  <c r="AJ306" i="226"/>
  <c r="AH306" i="226"/>
  <c r="AG306" i="226"/>
  <c r="AE306" i="226"/>
  <c r="AB306" i="226"/>
  <c r="AA306" i="226"/>
  <c r="Y306" i="226"/>
  <c r="X306" i="226"/>
  <c r="V306" i="226"/>
  <c r="U306" i="226"/>
  <c r="S306" i="226"/>
  <c r="R306" i="226"/>
  <c r="P306" i="226"/>
  <c r="O306" i="226"/>
  <c r="M306" i="226"/>
  <c r="L306" i="226"/>
  <c r="N306" i="227" s="1"/>
  <c r="J306" i="226"/>
  <c r="I306" i="226"/>
  <c r="G306" i="226"/>
  <c r="F306" i="226"/>
  <c r="CG305" i="226"/>
  <c r="CF305" i="226"/>
  <c r="BX305" i="226"/>
  <c r="BW305" i="226"/>
  <c r="BU305" i="226"/>
  <c r="BT305" i="226"/>
  <c r="BR305" i="226"/>
  <c r="BO305" i="226"/>
  <c r="BN305" i="226"/>
  <c r="BL305" i="226"/>
  <c r="BK305" i="226"/>
  <c r="BI305" i="226"/>
  <c r="BH305" i="226"/>
  <c r="BF305" i="226"/>
  <c r="BE305" i="226"/>
  <c r="BC305" i="226"/>
  <c r="AZ305" i="226"/>
  <c r="AY305" i="226"/>
  <c r="AW305" i="226"/>
  <c r="AV305" i="226"/>
  <c r="AT305" i="226"/>
  <c r="AQ305" i="226"/>
  <c r="AP305" i="226"/>
  <c r="AN305" i="226"/>
  <c r="AM305" i="226"/>
  <c r="AK305" i="226"/>
  <c r="AJ305" i="226"/>
  <c r="AH305" i="226"/>
  <c r="AG305" i="226"/>
  <c r="AE305" i="226"/>
  <c r="AB305" i="226"/>
  <c r="AA305" i="226"/>
  <c r="Y305" i="226"/>
  <c r="X305" i="226"/>
  <c r="V305" i="226"/>
  <c r="U305" i="226"/>
  <c r="S305" i="226"/>
  <c r="R305" i="226"/>
  <c r="P305" i="226"/>
  <c r="O305" i="226"/>
  <c r="M305" i="226"/>
  <c r="L305" i="226"/>
  <c r="J305" i="226"/>
  <c r="I305" i="226"/>
  <c r="G305" i="226"/>
  <c r="F305" i="226"/>
  <c r="CG304" i="226"/>
  <c r="CF304" i="226"/>
  <c r="BX304" i="226"/>
  <c r="BW304" i="226"/>
  <c r="BU304" i="226"/>
  <c r="BT304" i="226"/>
  <c r="BR304" i="226"/>
  <c r="BO304" i="226"/>
  <c r="BN304" i="226"/>
  <c r="BL304" i="226"/>
  <c r="BK304" i="226"/>
  <c r="BI304" i="226"/>
  <c r="BH304" i="226"/>
  <c r="BF304" i="226"/>
  <c r="BE304" i="226"/>
  <c r="BC304" i="226"/>
  <c r="AZ304" i="226"/>
  <c r="AY304" i="226"/>
  <c r="AW304" i="226"/>
  <c r="AV304" i="226"/>
  <c r="AT304" i="226"/>
  <c r="AQ304" i="226"/>
  <c r="AP304" i="226"/>
  <c r="AN304" i="226"/>
  <c r="AM304" i="226"/>
  <c r="AK304" i="226"/>
  <c r="AJ304" i="226"/>
  <c r="AH304" i="226"/>
  <c r="AG304" i="226"/>
  <c r="AE304" i="226"/>
  <c r="AB304" i="226"/>
  <c r="AA304" i="226"/>
  <c r="Y304" i="226"/>
  <c r="X304" i="226"/>
  <c r="Z304" i="227" s="1"/>
  <c r="V304" i="226"/>
  <c r="U304" i="226"/>
  <c r="S304" i="226"/>
  <c r="R304" i="226"/>
  <c r="P304" i="226"/>
  <c r="O304" i="226"/>
  <c r="M304" i="226"/>
  <c r="L304" i="226"/>
  <c r="J304" i="226"/>
  <c r="I304" i="226"/>
  <c r="G304" i="226"/>
  <c r="F304" i="226"/>
  <c r="CG303" i="226"/>
  <c r="CF303" i="226"/>
  <c r="BX303" i="226"/>
  <c r="BW303" i="226"/>
  <c r="BU303" i="226"/>
  <c r="BT303" i="226"/>
  <c r="BR303" i="226"/>
  <c r="BO303" i="226"/>
  <c r="BN303" i="226"/>
  <c r="BL303" i="226"/>
  <c r="BK303" i="226"/>
  <c r="BI303" i="226"/>
  <c r="BF303" i="226"/>
  <c r="BE303" i="226"/>
  <c r="BC303" i="226"/>
  <c r="AZ303" i="226"/>
  <c r="AY303" i="226"/>
  <c r="AW303" i="226"/>
  <c r="AV303" i="226"/>
  <c r="AT303" i="226"/>
  <c r="AQ303" i="226"/>
  <c r="AP303" i="226"/>
  <c r="AN303" i="226"/>
  <c r="AM303" i="226"/>
  <c r="AO303" i="227" s="1"/>
  <c r="AK303" i="226"/>
  <c r="AJ303" i="226"/>
  <c r="AH303" i="226"/>
  <c r="AG303" i="226"/>
  <c r="AE303" i="226"/>
  <c r="AB303" i="226"/>
  <c r="AA303" i="226"/>
  <c r="AC303" i="227" s="1"/>
  <c r="Y303" i="226"/>
  <c r="X303" i="226"/>
  <c r="V303" i="226"/>
  <c r="U303" i="226"/>
  <c r="S303" i="226"/>
  <c r="R303" i="226"/>
  <c r="P303" i="226"/>
  <c r="O303" i="226"/>
  <c r="Q303" i="227" s="1"/>
  <c r="M303" i="226"/>
  <c r="L303" i="226"/>
  <c r="J303" i="226"/>
  <c r="I303" i="226"/>
  <c r="G303" i="226"/>
  <c r="F303" i="226"/>
  <c r="CG302" i="226"/>
  <c r="CF302" i="226"/>
  <c r="CH302" i="227" s="1"/>
  <c r="BX302" i="226"/>
  <c r="BW302" i="226"/>
  <c r="BU302" i="226"/>
  <c r="BT302" i="226"/>
  <c r="BR302" i="226"/>
  <c r="BO302" i="226"/>
  <c r="BN302" i="226"/>
  <c r="BL302" i="226"/>
  <c r="BK302" i="226"/>
  <c r="BI302" i="226"/>
  <c r="BF302" i="226"/>
  <c r="BE302" i="226"/>
  <c r="BC302" i="226"/>
  <c r="BB302" i="226"/>
  <c r="BD302" i="227" s="1"/>
  <c r="AZ302" i="226"/>
  <c r="AY302" i="226"/>
  <c r="AW302" i="226"/>
  <c r="AV302" i="226"/>
  <c r="AT302" i="226"/>
  <c r="AQ302" i="226"/>
  <c r="AP302" i="226"/>
  <c r="AR302" i="227" s="1"/>
  <c r="AN302" i="226"/>
  <c r="AM302" i="226"/>
  <c r="AK302" i="226"/>
  <c r="AJ302" i="226"/>
  <c r="AH302" i="226"/>
  <c r="AG302" i="226"/>
  <c r="AE302" i="226"/>
  <c r="AB302" i="226"/>
  <c r="AA302" i="226"/>
  <c r="Y302" i="226"/>
  <c r="V302" i="226"/>
  <c r="U302" i="226"/>
  <c r="S302" i="226"/>
  <c r="R302" i="226"/>
  <c r="T302" i="227" s="1"/>
  <c r="P302" i="226"/>
  <c r="O302" i="226"/>
  <c r="M302" i="226"/>
  <c r="L302" i="226"/>
  <c r="J302" i="226"/>
  <c r="I302" i="226"/>
  <c r="G302" i="226"/>
  <c r="F302" i="226"/>
  <c r="H302" i="227" s="1"/>
  <c r="CG301" i="226"/>
  <c r="CF301" i="226"/>
  <c r="BX301" i="226"/>
  <c r="BW301" i="226"/>
  <c r="BU301" i="226"/>
  <c r="BT301" i="226"/>
  <c r="BR301" i="226"/>
  <c r="BQ301" i="226"/>
  <c r="BO301" i="226"/>
  <c r="BN301" i="226"/>
  <c r="BL301" i="226"/>
  <c r="BK301" i="226"/>
  <c r="BI301" i="226"/>
  <c r="BF301" i="226"/>
  <c r="BE301" i="226"/>
  <c r="BG301" i="227" s="1"/>
  <c r="BC301" i="226"/>
  <c r="AZ301" i="226"/>
  <c r="AY301" i="226"/>
  <c r="AW301" i="226"/>
  <c r="AV301" i="226"/>
  <c r="AT301" i="226"/>
  <c r="AS301" i="226"/>
  <c r="AU301" i="227" s="1"/>
  <c r="AQ301" i="226"/>
  <c r="AP301" i="226"/>
  <c r="AN301" i="226"/>
  <c r="AM301" i="226"/>
  <c r="AK301" i="226"/>
  <c r="AJ301" i="226"/>
  <c r="AH301" i="226"/>
  <c r="AG301" i="226"/>
  <c r="AI301" i="227" s="1"/>
  <c r="AE301" i="226"/>
  <c r="AB301" i="226"/>
  <c r="AA301" i="226"/>
  <c r="Y301" i="226"/>
  <c r="V301" i="226"/>
  <c r="U301" i="226"/>
  <c r="W301" i="227" s="1"/>
  <c r="S301" i="226"/>
  <c r="R301" i="226"/>
  <c r="P301" i="226"/>
  <c r="O301" i="226"/>
  <c r="M301" i="226"/>
  <c r="L301" i="226"/>
  <c r="J301" i="226"/>
  <c r="I301" i="226"/>
  <c r="G301" i="226"/>
  <c r="F301" i="226"/>
  <c r="CG300" i="226"/>
  <c r="CF300" i="226"/>
  <c r="BX300" i="226"/>
  <c r="BW300" i="226"/>
  <c r="BU300" i="226"/>
  <c r="BT300" i="226"/>
  <c r="BR300" i="226"/>
  <c r="BO300" i="226"/>
  <c r="BN300" i="226"/>
  <c r="BL300" i="226"/>
  <c r="BK300" i="226"/>
  <c r="BI300" i="226"/>
  <c r="BF300" i="226"/>
  <c r="BE300" i="226"/>
  <c r="BC300" i="226"/>
  <c r="AZ300" i="226"/>
  <c r="AY300" i="226"/>
  <c r="AW300" i="226"/>
  <c r="AV300" i="226"/>
  <c r="AX300" i="227" s="1"/>
  <c r="AT300" i="226"/>
  <c r="AQ300" i="226"/>
  <c r="AP300" i="226"/>
  <c r="AN300" i="226"/>
  <c r="AM300" i="226"/>
  <c r="AK300" i="226"/>
  <c r="AJ300" i="226"/>
  <c r="AH300" i="226"/>
  <c r="AG300" i="226"/>
  <c r="AE300" i="226"/>
  <c r="AB300" i="226"/>
  <c r="AA300" i="226"/>
  <c r="Y300" i="226"/>
  <c r="X300" i="226"/>
  <c r="Z300" i="227" s="1"/>
  <c r="V300" i="226"/>
  <c r="U300" i="226"/>
  <c r="S300" i="226"/>
  <c r="R300" i="226"/>
  <c r="P300" i="226"/>
  <c r="O300" i="226"/>
  <c r="M300" i="226"/>
  <c r="L300" i="226"/>
  <c r="J300" i="226"/>
  <c r="I300" i="226"/>
  <c r="G300" i="226"/>
  <c r="F300" i="226"/>
  <c r="CG299" i="226"/>
  <c r="CF299" i="226"/>
  <c r="BX299" i="226"/>
  <c r="BW299" i="226"/>
  <c r="BU299" i="226"/>
  <c r="BT299" i="226"/>
  <c r="BR299" i="226"/>
  <c r="BO299" i="226"/>
  <c r="BN299" i="226"/>
  <c r="BL299" i="226"/>
  <c r="BK299" i="226"/>
  <c r="BI299" i="226"/>
  <c r="BF299" i="226"/>
  <c r="BE299" i="226"/>
  <c r="BC299" i="226"/>
  <c r="AZ299" i="226"/>
  <c r="AY299" i="226"/>
  <c r="AW299" i="226"/>
  <c r="AV299" i="226"/>
  <c r="AT299" i="226"/>
  <c r="AQ299" i="226"/>
  <c r="AP299" i="226"/>
  <c r="AN299" i="226"/>
  <c r="AM299" i="226"/>
  <c r="AO299" i="227" s="1"/>
  <c r="AK299" i="226"/>
  <c r="AJ299" i="226"/>
  <c r="AH299" i="226"/>
  <c r="AG299" i="226"/>
  <c r="AE299" i="226"/>
  <c r="AB299" i="226"/>
  <c r="AA299" i="226"/>
  <c r="AC299" i="227" s="1"/>
  <c r="Y299" i="226"/>
  <c r="V299" i="226"/>
  <c r="U299" i="226"/>
  <c r="S299" i="226"/>
  <c r="R299" i="226"/>
  <c r="P299" i="226"/>
  <c r="O299" i="226"/>
  <c r="M299" i="226"/>
  <c r="L299" i="226"/>
  <c r="J299" i="226"/>
  <c r="I299" i="226"/>
  <c r="G299" i="226"/>
  <c r="F299" i="226"/>
  <c r="CG298" i="226"/>
  <c r="CF298" i="226"/>
  <c r="BX298" i="226"/>
  <c r="BW298" i="226"/>
  <c r="BU298" i="226"/>
  <c r="BT298" i="226"/>
  <c r="BR298" i="226"/>
  <c r="BO298" i="226"/>
  <c r="BN298" i="226"/>
  <c r="BL298" i="226"/>
  <c r="BK298" i="226"/>
  <c r="BI298" i="226"/>
  <c r="BH298" i="226"/>
  <c r="BF298" i="226"/>
  <c r="BE298" i="226"/>
  <c r="BC298" i="226"/>
  <c r="BB298" i="226"/>
  <c r="BD298" i="227" s="1"/>
  <c r="AZ298" i="226"/>
  <c r="AY298" i="226"/>
  <c r="AW298" i="226"/>
  <c r="AV298" i="226"/>
  <c r="AT298" i="226"/>
  <c r="AS298" i="226"/>
  <c r="AQ298" i="226"/>
  <c r="AP298" i="226"/>
  <c r="AR298" i="227" s="1"/>
  <c r="AN298" i="226"/>
  <c r="AM298" i="226"/>
  <c r="AK298" i="226"/>
  <c r="AJ298" i="226"/>
  <c r="AH298" i="226"/>
  <c r="AG298" i="226"/>
  <c r="AE298" i="226"/>
  <c r="AB298" i="226"/>
  <c r="AA298" i="226"/>
  <c r="Y298" i="226"/>
  <c r="X298" i="226"/>
  <c r="V298" i="226"/>
  <c r="U298" i="226"/>
  <c r="S298" i="226"/>
  <c r="R298" i="226"/>
  <c r="T298" i="227" s="1"/>
  <c r="P298" i="226"/>
  <c r="O298" i="226"/>
  <c r="M298" i="226"/>
  <c r="L298" i="226"/>
  <c r="J298" i="226"/>
  <c r="I298" i="226"/>
  <c r="G298" i="226"/>
  <c r="F298" i="226"/>
  <c r="CG297" i="226"/>
  <c r="CF297" i="226"/>
  <c r="BX297" i="226"/>
  <c r="BW297" i="226"/>
  <c r="BU297" i="226"/>
  <c r="BT297" i="226"/>
  <c r="BR297" i="226"/>
  <c r="BO297" i="226"/>
  <c r="BN297" i="226"/>
  <c r="BL297" i="226"/>
  <c r="BK297" i="226"/>
  <c r="BI297" i="226"/>
  <c r="BH297" i="226"/>
  <c r="BF297" i="226"/>
  <c r="BE297" i="226"/>
  <c r="BG297" i="227" s="1"/>
  <c r="BC297" i="226"/>
  <c r="BB297" i="226"/>
  <c r="AZ297" i="226"/>
  <c r="AY297" i="226"/>
  <c r="AW297" i="226"/>
  <c r="AV297" i="226"/>
  <c r="AT297" i="226"/>
  <c r="AS297" i="226"/>
  <c r="AU297" i="227" s="1"/>
  <c r="AQ297" i="226"/>
  <c r="AP297" i="226"/>
  <c r="AN297" i="226"/>
  <c r="AM297" i="226"/>
  <c r="AK297" i="226"/>
  <c r="AJ297" i="226"/>
  <c r="AH297" i="226"/>
  <c r="AG297" i="226"/>
  <c r="AI297" i="227" s="1"/>
  <c r="AE297" i="226"/>
  <c r="AB297" i="226"/>
  <c r="AA297" i="226"/>
  <c r="Y297" i="226"/>
  <c r="X297" i="226"/>
  <c r="V297" i="226"/>
  <c r="U297" i="226"/>
  <c r="S297" i="226"/>
  <c r="R297" i="226"/>
  <c r="P297" i="226"/>
  <c r="O297" i="226"/>
  <c r="M297" i="226"/>
  <c r="L297" i="226"/>
  <c r="J297" i="226"/>
  <c r="I297" i="226"/>
  <c r="K297" i="227" s="1"/>
  <c r="G297" i="226"/>
  <c r="F297" i="226"/>
  <c r="CG296" i="226"/>
  <c r="CF296" i="226"/>
  <c r="BX296" i="226"/>
  <c r="BW296" i="226"/>
  <c r="BU296" i="226"/>
  <c r="BT296" i="226"/>
  <c r="BR296" i="226"/>
  <c r="BO296" i="226"/>
  <c r="BN296" i="226"/>
  <c r="BL296" i="226"/>
  <c r="BK296" i="226"/>
  <c r="BI296" i="226"/>
  <c r="BH296" i="226"/>
  <c r="BJ296" i="227" s="1"/>
  <c r="BF296" i="226"/>
  <c r="BE296" i="226"/>
  <c r="BC296" i="226"/>
  <c r="BB296" i="226"/>
  <c r="AZ296" i="226"/>
  <c r="AY296" i="226"/>
  <c r="AW296" i="226"/>
  <c r="AT296" i="226"/>
  <c r="AS296" i="226"/>
  <c r="AQ296" i="226"/>
  <c r="AP296" i="226"/>
  <c r="AN296" i="226"/>
  <c r="AM296" i="226"/>
  <c r="AK296" i="226"/>
  <c r="AJ296" i="226"/>
  <c r="AH296" i="226"/>
  <c r="AG296" i="226"/>
  <c r="AE296" i="226"/>
  <c r="AB296" i="226"/>
  <c r="AA296" i="226"/>
  <c r="Y296" i="226"/>
  <c r="V296" i="226"/>
  <c r="U296" i="226"/>
  <c r="S296" i="226"/>
  <c r="R296" i="226"/>
  <c r="P296" i="226"/>
  <c r="O296" i="226"/>
  <c r="M296" i="226"/>
  <c r="L296" i="226"/>
  <c r="J296" i="226"/>
  <c r="I296" i="226"/>
  <c r="G296" i="226"/>
  <c r="F296" i="226"/>
  <c r="CG295" i="226"/>
  <c r="CF295" i="226"/>
  <c r="BX295" i="226"/>
  <c r="BW295" i="226"/>
  <c r="BU295" i="226"/>
  <c r="BT295" i="226"/>
  <c r="BR295" i="226"/>
  <c r="BQ295" i="226"/>
  <c r="BO295" i="226"/>
  <c r="BN295" i="226"/>
  <c r="BL295" i="226"/>
  <c r="BK295" i="226"/>
  <c r="BI295" i="226"/>
  <c r="BH295" i="226"/>
  <c r="BF295" i="226"/>
  <c r="BE295" i="226"/>
  <c r="BC295" i="226"/>
  <c r="BB295" i="226"/>
  <c r="AZ295" i="226"/>
  <c r="AY295" i="226"/>
  <c r="AW295" i="226"/>
  <c r="AV295" i="226"/>
  <c r="AT295" i="226"/>
  <c r="AS295" i="226"/>
  <c r="AQ295" i="226"/>
  <c r="AP295" i="226"/>
  <c r="AN295" i="226"/>
  <c r="AM295" i="226"/>
  <c r="AO295" i="227" s="1"/>
  <c r="AK295" i="226"/>
  <c r="AJ295" i="226"/>
  <c r="AH295" i="226"/>
  <c r="AG295" i="226"/>
  <c r="AE295" i="226"/>
  <c r="AB295" i="226"/>
  <c r="AA295" i="226"/>
  <c r="Y295" i="226"/>
  <c r="V295" i="226"/>
  <c r="U295" i="226"/>
  <c r="S295" i="226"/>
  <c r="R295" i="226"/>
  <c r="P295" i="226"/>
  <c r="O295" i="226"/>
  <c r="M295" i="226"/>
  <c r="L295" i="226"/>
  <c r="J295" i="226"/>
  <c r="I295" i="226"/>
  <c r="G295" i="226"/>
  <c r="F295" i="226"/>
  <c r="CG294" i="226"/>
  <c r="CF294" i="226"/>
  <c r="BX294" i="226"/>
  <c r="BU294" i="226"/>
  <c r="BT294" i="226"/>
  <c r="BR294" i="226"/>
  <c r="BQ294" i="226"/>
  <c r="BO294" i="226"/>
  <c r="BN294" i="226"/>
  <c r="BL294" i="226"/>
  <c r="BK294" i="226"/>
  <c r="BI294" i="226"/>
  <c r="BH294" i="226"/>
  <c r="BF294" i="226"/>
  <c r="BE294" i="226"/>
  <c r="BC294" i="226"/>
  <c r="AZ294" i="226"/>
  <c r="AY294" i="226"/>
  <c r="AW294" i="226"/>
  <c r="AV294" i="226"/>
  <c r="AT294" i="226"/>
  <c r="AS294" i="226"/>
  <c r="AQ294" i="226"/>
  <c r="AP294" i="226"/>
  <c r="AN294" i="226"/>
  <c r="AM294" i="226"/>
  <c r="AK294" i="226"/>
  <c r="AJ294" i="226"/>
  <c r="AH294" i="226"/>
  <c r="AG294" i="226"/>
  <c r="AE294" i="226"/>
  <c r="AB294" i="226"/>
  <c r="AA294" i="226"/>
  <c r="Y294" i="226"/>
  <c r="X294" i="226"/>
  <c r="V294" i="226"/>
  <c r="U294" i="226"/>
  <c r="S294" i="226"/>
  <c r="R294" i="226"/>
  <c r="P294" i="226"/>
  <c r="O294" i="226"/>
  <c r="M294" i="226"/>
  <c r="L294" i="226"/>
  <c r="J294" i="226"/>
  <c r="I294" i="226"/>
  <c r="G294" i="226"/>
  <c r="F294" i="226"/>
  <c r="CG293" i="226"/>
  <c r="CF293" i="226"/>
  <c r="BX293" i="226"/>
  <c r="BW293" i="226"/>
  <c r="BU293" i="226"/>
  <c r="BT293" i="226"/>
  <c r="BR293" i="226"/>
  <c r="BQ293" i="226"/>
  <c r="BO293" i="226"/>
  <c r="BN293" i="226"/>
  <c r="BL293" i="226"/>
  <c r="BK293" i="226"/>
  <c r="BI293" i="226"/>
  <c r="BH293" i="226"/>
  <c r="BF293" i="226"/>
  <c r="BE293" i="226"/>
  <c r="BC293" i="226"/>
  <c r="AZ293" i="226"/>
  <c r="AY293" i="226"/>
  <c r="AW293" i="226"/>
  <c r="AV293" i="226"/>
  <c r="AT293" i="226"/>
  <c r="AS293" i="226"/>
  <c r="AU293" i="227" s="1"/>
  <c r="AQ293" i="226"/>
  <c r="AP293" i="226"/>
  <c r="AN293" i="226"/>
  <c r="AM293" i="226"/>
  <c r="AK293" i="226"/>
  <c r="AJ293" i="226"/>
  <c r="AL293" i="227" s="1"/>
  <c r="AH293" i="226"/>
  <c r="AG293" i="226"/>
  <c r="AE293" i="226"/>
  <c r="AB293" i="226"/>
  <c r="AA293" i="226"/>
  <c r="Y293" i="226"/>
  <c r="V293" i="226"/>
  <c r="U293" i="226"/>
  <c r="W293" i="227" s="1"/>
  <c r="S293" i="226"/>
  <c r="R293" i="226"/>
  <c r="T293" i="227" s="1"/>
  <c r="P293" i="226"/>
  <c r="O293" i="226"/>
  <c r="M293" i="226"/>
  <c r="L293" i="226"/>
  <c r="J293" i="226"/>
  <c r="I293" i="226"/>
  <c r="G293" i="226"/>
  <c r="F293" i="226"/>
  <c r="H293" i="227" s="1"/>
  <c r="CG292" i="226"/>
  <c r="BX292" i="226"/>
  <c r="BW292" i="226"/>
  <c r="BU292" i="226"/>
  <c r="BT292" i="226"/>
  <c r="BR292" i="226"/>
  <c r="BQ292" i="226"/>
  <c r="BS292" i="227" s="1"/>
  <c r="BO292" i="226"/>
  <c r="BN292" i="226"/>
  <c r="BL292" i="226"/>
  <c r="BK292" i="226"/>
  <c r="BM292" i="227" s="1"/>
  <c r="BI292" i="226"/>
  <c r="BH292" i="226"/>
  <c r="BF292" i="226"/>
  <c r="BE292" i="226"/>
  <c r="BC292" i="226"/>
  <c r="BB292" i="226"/>
  <c r="AZ292" i="226"/>
  <c r="AY292" i="226"/>
  <c r="AW292" i="226"/>
  <c r="AV292" i="226"/>
  <c r="AT292" i="226"/>
  <c r="AS292" i="226"/>
  <c r="AQ292" i="226"/>
  <c r="AP292" i="226"/>
  <c r="AN292" i="226"/>
  <c r="AM292" i="226"/>
  <c r="AO292" i="227" s="1"/>
  <c r="AK292" i="226"/>
  <c r="AJ292" i="226"/>
  <c r="AH292" i="226"/>
  <c r="AG292" i="226"/>
  <c r="AI292" i="227" s="1"/>
  <c r="AE292" i="226"/>
  <c r="AD292" i="226"/>
  <c r="AB292" i="226"/>
  <c r="AA292" i="226"/>
  <c r="AC292" i="227" s="1"/>
  <c r="Y292" i="226"/>
  <c r="X292" i="226"/>
  <c r="Z292" i="227" s="1"/>
  <c r="V292" i="226"/>
  <c r="U292" i="226"/>
  <c r="S292" i="226"/>
  <c r="R292" i="226"/>
  <c r="P292" i="226"/>
  <c r="O292" i="226"/>
  <c r="Q292" i="227" s="1"/>
  <c r="M292" i="226"/>
  <c r="L292" i="226"/>
  <c r="J292" i="226"/>
  <c r="I292" i="226"/>
  <c r="G292" i="226"/>
  <c r="F292" i="226"/>
  <c r="CG291" i="226"/>
  <c r="CF291" i="226"/>
  <c r="CH291" i="227" s="1"/>
  <c r="BX291" i="226"/>
  <c r="BU291" i="226"/>
  <c r="BR291" i="226"/>
  <c r="BQ291" i="226"/>
  <c r="BO291" i="226"/>
  <c r="BN291" i="226"/>
  <c r="BL291" i="226"/>
  <c r="BK291" i="226"/>
  <c r="BM291" i="227" s="1"/>
  <c r="BI291" i="226"/>
  <c r="BH291" i="226"/>
  <c r="BJ291" i="227" s="1"/>
  <c r="BF291" i="226"/>
  <c r="BE291" i="226"/>
  <c r="BC291" i="226"/>
  <c r="BB291" i="226"/>
  <c r="AZ291" i="226"/>
  <c r="AY291" i="226"/>
  <c r="BA291" i="227" s="1"/>
  <c r="AW291" i="226"/>
  <c r="AV291" i="226"/>
  <c r="AT291" i="226"/>
  <c r="AS291" i="226"/>
  <c r="AQ291" i="226"/>
  <c r="AP291" i="226"/>
  <c r="AN291" i="226"/>
  <c r="AM291" i="226"/>
  <c r="AK291" i="226"/>
  <c r="AJ291" i="226"/>
  <c r="AH291" i="226"/>
  <c r="AG291" i="226"/>
  <c r="AE291" i="226"/>
  <c r="AD291" i="226"/>
  <c r="AB291" i="226"/>
  <c r="AA291" i="226"/>
  <c r="Y291" i="226"/>
  <c r="X291" i="226"/>
  <c r="V291" i="226"/>
  <c r="U291" i="226"/>
  <c r="S291" i="226"/>
  <c r="R291" i="226"/>
  <c r="P291" i="226"/>
  <c r="O291" i="226"/>
  <c r="M291" i="226"/>
  <c r="L291" i="226"/>
  <c r="J291" i="226"/>
  <c r="I291" i="226"/>
  <c r="G291" i="226"/>
  <c r="F291" i="226"/>
  <c r="CG290" i="226"/>
  <c r="CF290" i="226"/>
  <c r="CH290" i="227" s="1"/>
  <c r="BX290" i="226"/>
  <c r="BW290" i="226"/>
  <c r="BU290" i="226"/>
  <c r="BT290" i="226"/>
  <c r="BR290" i="226"/>
  <c r="BO290" i="226"/>
  <c r="BN290" i="226"/>
  <c r="BL290" i="226"/>
  <c r="BK290" i="226"/>
  <c r="BI290" i="226"/>
  <c r="BH290" i="226"/>
  <c r="BF290" i="226"/>
  <c r="BE290" i="226"/>
  <c r="BC290" i="226"/>
  <c r="BB290" i="226"/>
  <c r="AZ290" i="226"/>
  <c r="AY290" i="226"/>
  <c r="AW290" i="226"/>
  <c r="AV290" i="226"/>
  <c r="AT290" i="226"/>
  <c r="AS290" i="226"/>
  <c r="AQ290" i="226"/>
  <c r="AP290" i="226"/>
  <c r="AN290" i="226"/>
  <c r="AM290" i="226"/>
  <c r="AK290" i="226"/>
  <c r="AJ290" i="226"/>
  <c r="AH290" i="226"/>
  <c r="AG290" i="226"/>
  <c r="AE290" i="226"/>
  <c r="AB290" i="226"/>
  <c r="AA290" i="226"/>
  <c r="Y290" i="226"/>
  <c r="V290" i="226"/>
  <c r="U290" i="226"/>
  <c r="S290" i="226"/>
  <c r="R290" i="226"/>
  <c r="P290" i="226"/>
  <c r="O290" i="226"/>
  <c r="M290" i="226"/>
  <c r="L290" i="226"/>
  <c r="J290" i="226"/>
  <c r="I290" i="226"/>
  <c r="K290" i="227" s="1"/>
  <c r="G290" i="226"/>
  <c r="F290" i="226"/>
  <c r="CG289" i="226"/>
  <c r="BX289" i="226"/>
  <c r="BW289" i="226"/>
  <c r="BU289" i="226"/>
  <c r="BT289" i="226"/>
  <c r="BR289" i="226"/>
  <c r="BQ289" i="226"/>
  <c r="BS289" i="227" s="1"/>
  <c r="BO289" i="226"/>
  <c r="BN289" i="226"/>
  <c r="BL289" i="226"/>
  <c r="BK289" i="226"/>
  <c r="BI289" i="226"/>
  <c r="BH289" i="226"/>
  <c r="BF289" i="226"/>
  <c r="BE289" i="226"/>
  <c r="BC289" i="226"/>
  <c r="BB289" i="226"/>
  <c r="AZ289" i="226"/>
  <c r="AY289" i="226"/>
  <c r="AW289" i="226"/>
  <c r="AV289" i="226"/>
  <c r="AT289" i="226"/>
  <c r="AS289" i="226"/>
  <c r="AQ289" i="226"/>
  <c r="AP289" i="226"/>
  <c r="AN289" i="226"/>
  <c r="AM289" i="226"/>
  <c r="AK289" i="226"/>
  <c r="AJ289" i="226"/>
  <c r="AH289" i="226"/>
  <c r="AG289" i="226"/>
  <c r="AE289" i="226"/>
  <c r="AD289" i="226"/>
  <c r="AF289" i="227" s="1"/>
  <c r="AB289" i="226"/>
  <c r="AA289" i="226"/>
  <c r="Y289" i="226"/>
  <c r="X289" i="226"/>
  <c r="V289" i="226"/>
  <c r="U289" i="226"/>
  <c r="S289" i="226"/>
  <c r="R289" i="226"/>
  <c r="T289" i="227" s="1"/>
  <c r="P289" i="226"/>
  <c r="O289" i="226"/>
  <c r="M289" i="226"/>
  <c r="L289" i="226"/>
  <c r="J289" i="226"/>
  <c r="I289" i="226"/>
  <c r="K289" i="227" s="1"/>
  <c r="G289" i="226"/>
  <c r="F289" i="226"/>
  <c r="CG288" i="226"/>
  <c r="CF288" i="226"/>
  <c r="BX288" i="226"/>
  <c r="BW288" i="226"/>
  <c r="BY288" i="227" s="1"/>
  <c r="BU288" i="226"/>
  <c r="BT288" i="226"/>
  <c r="BV288" i="227" s="1"/>
  <c r="BR288" i="226"/>
  <c r="BQ288" i="226"/>
  <c r="BO288" i="226"/>
  <c r="BN288" i="226"/>
  <c r="BL288" i="226"/>
  <c r="BK288" i="226"/>
  <c r="BI288" i="226"/>
  <c r="BH288" i="226"/>
  <c r="BF288" i="226"/>
  <c r="BE288" i="226"/>
  <c r="BC288" i="226"/>
  <c r="BB288" i="226"/>
  <c r="AZ288" i="226"/>
  <c r="AY288" i="226"/>
  <c r="BA288" i="227" s="1"/>
  <c r="AW288" i="226"/>
  <c r="AV288" i="226"/>
  <c r="AT288" i="226"/>
  <c r="AS288" i="226"/>
  <c r="AQ288" i="226"/>
  <c r="AN288" i="226"/>
  <c r="AM288" i="226"/>
  <c r="AO288" i="227" s="1"/>
  <c r="AK288" i="226"/>
  <c r="AJ288" i="226"/>
  <c r="AL288" i="227" s="1"/>
  <c r="AH288" i="226"/>
  <c r="AG288" i="226"/>
  <c r="AI288" i="227" s="1"/>
  <c r="AE288" i="226"/>
  <c r="AD288" i="226"/>
  <c r="AB288" i="226"/>
  <c r="AA288" i="226"/>
  <c r="Y288" i="226"/>
  <c r="X288" i="226"/>
  <c r="Z288" i="227" s="1"/>
  <c r="V288" i="226"/>
  <c r="U288" i="226"/>
  <c r="S288" i="226"/>
  <c r="R288" i="226"/>
  <c r="P288" i="226"/>
  <c r="O288" i="226"/>
  <c r="Q288" i="227" s="1"/>
  <c r="M288" i="226"/>
  <c r="L288" i="226"/>
  <c r="N288" i="227" s="1"/>
  <c r="J288" i="226"/>
  <c r="I288" i="226"/>
  <c r="G288" i="226"/>
  <c r="F288" i="226"/>
  <c r="CG287" i="226"/>
  <c r="CF287" i="226"/>
  <c r="BX287" i="226"/>
  <c r="BW287" i="226"/>
  <c r="BY287" i="227" s="1"/>
  <c r="BU287" i="226"/>
  <c r="BT287" i="226"/>
  <c r="BR287" i="226"/>
  <c r="BO287" i="226"/>
  <c r="BN287" i="226"/>
  <c r="BP287" i="227" s="1"/>
  <c r="BL287" i="226"/>
  <c r="BK287" i="226"/>
  <c r="BM287" i="227" s="1"/>
  <c r="BI287" i="226"/>
  <c r="BH287" i="226"/>
  <c r="BF287" i="226"/>
  <c r="BE287" i="226"/>
  <c r="BC287" i="226"/>
  <c r="BB287" i="226"/>
  <c r="BD287" i="227" s="1"/>
  <c r="AZ287" i="226"/>
  <c r="AY287" i="226"/>
  <c r="BA287" i="227" s="1"/>
  <c r="AW287" i="226"/>
  <c r="AV287" i="226"/>
  <c r="AX287" i="227" s="1"/>
  <c r="AT287" i="226"/>
  <c r="AS287" i="226"/>
  <c r="AQ287" i="226"/>
  <c r="AP287" i="226"/>
  <c r="AN287" i="226"/>
  <c r="AM287" i="226"/>
  <c r="AK287" i="226"/>
  <c r="AJ287" i="226"/>
  <c r="AH287" i="226"/>
  <c r="AE287" i="226"/>
  <c r="AB287" i="226"/>
  <c r="Y287" i="226"/>
  <c r="X287" i="226"/>
  <c r="V287" i="226"/>
  <c r="U287" i="226"/>
  <c r="S287" i="226"/>
  <c r="R287" i="226"/>
  <c r="T287" i="227" s="1"/>
  <c r="P287" i="226"/>
  <c r="O287" i="226"/>
  <c r="Q287" i="227" s="1"/>
  <c r="M287" i="226"/>
  <c r="L287" i="226"/>
  <c r="J287" i="226"/>
  <c r="I287" i="226"/>
  <c r="G287" i="226"/>
  <c r="F287" i="226"/>
  <c r="H287" i="227" s="1"/>
  <c r="CG286" i="226"/>
  <c r="CF286" i="226"/>
  <c r="CH286" i="227" s="1"/>
  <c r="BX286" i="226"/>
  <c r="BW286" i="226"/>
  <c r="BY286" i="227" s="1"/>
  <c r="BU286" i="226"/>
  <c r="BT286" i="226"/>
  <c r="BR286" i="226"/>
  <c r="BO286" i="226"/>
  <c r="BL286" i="226"/>
  <c r="BK286" i="226"/>
  <c r="BM286" i="227" s="1"/>
  <c r="BI286" i="226"/>
  <c r="BH286" i="226"/>
  <c r="BF286" i="226"/>
  <c r="BE286" i="226"/>
  <c r="BG286" i="227" s="1"/>
  <c r="BC286" i="226"/>
  <c r="BB286" i="226"/>
  <c r="AZ286" i="226"/>
  <c r="AW286" i="226"/>
  <c r="AV286" i="226"/>
  <c r="AT286" i="226"/>
  <c r="AS286" i="226"/>
  <c r="AU286" i="227" s="1"/>
  <c r="AQ286" i="226"/>
  <c r="AP286" i="226"/>
  <c r="AR286" i="227" s="1"/>
  <c r="AN286" i="226"/>
  <c r="AM286" i="226"/>
  <c r="AO286" i="227" s="1"/>
  <c r="AK286" i="226"/>
  <c r="AJ286" i="226"/>
  <c r="AH286" i="226"/>
  <c r="AG286" i="226"/>
  <c r="AE286" i="226"/>
  <c r="AB286" i="226"/>
  <c r="AA286" i="226"/>
  <c r="AC286" i="227" s="1"/>
  <c r="Y286" i="226"/>
  <c r="X286" i="226"/>
  <c r="V286" i="226"/>
  <c r="U286" i="226"/>
  <c r="S286" i="226"/>
  <c r="R286" i="226"/>
  <c r="P286" i="226"/>
  <c r="O286" i="226"/>
  <c r="Q286" i="227" s="1"/>
  <c r="M286" i="226"/>
  <c r="L286" i="226"/>
  <c r="J286" i="226"/>
  <c r="I286" i="226"/>
  <c r="K286" i="227" s="1"/>
  <c r="G286" i="226"/>
  <c r="F286" i="226"/>
  <c r="H286" i="227" s="1"/>
  <c r="CG285" i="226"/>
  <c r="CF285" i="226"/>
  <c r="CH285" i="227" s="1"/>
  <c r="BX285" i="226"/>
  <c r="BW285" i="226"/>
  <c r="BU285" i="226"/>
  <c r="BT285" i="226"/>
  <c r="BV285" i="227" s="1"/>
  <c r="BR285" i="226"/>
  <c r="BO285" i="226"/>
  <c r="BL285" i="226"/>
  <c r="BK285" i="226"/>
  <c r="BI285" i="226"/>
  <c r="BH285" i="226"/>
  <c r="BJ285" i="227" s="1"/>
  <c r="BF285" i="226"/>
  <c r="BE285" i="226"/>
  <c r="BC285" i="226"/>
  <c r="BB285" i="226"/>
  <c r="BD285" i="227" s="1"/>
  <c r="AZ285" i="226"/>
  <c r="AW285" i="226"/>
  <c r="AV285" i="226"/>
  <c r="AT285" i="226"/>
  <c r="AS285" i="226"/>
  <c r="AU285" i="227" s="1"/>
  <c r="AQ285" i="226"/>
  <c r="AP285" i="226"/>
  <c r="AN285" i="226"/>
  <c r="AM285" i="226"/>
  <c r="AK285" i="226"/>
  <c r="AJ285" i="226"/>
  <c r="AH285" i="226"/>
  <c r="AG285" i="226"/>
  <c r="AE285" i="226"/>
  <c r="AB285" i="226"/>
  <c r="AA285" i="226"/>
  <c r="Y285" i="226"/>
  <c r="X285" i="226"/>
  <c r="Z285" i="227" s="1"/>
  <c r="V285" i="226"/>
  <c r="U285" i="226"/>
  <c r="W285" i="227" s="1"/>
  <c r="S285" i="226"/>
  <c r="R285" i="226"/>
  <c r="P285" i="226"/>
  <c r="O285" i="226"/>
  <c r="M285" i="226"/>
  <c r="L285" i="226"/>
  <c r="J285" i="226"/>
  <c r="I285" i="226"/>
  <c r="K285" i="227" s="1"/>
  <c r="G285" i="226"/>
  <c r="F285" i="226"/>
  <c r="H285" i="227" s="1"/>
  <c r="CG284" i="226"/>
  <c r="CF284" i="226"/>
  <c r="BX284" i="226"/>
  <c r="BU284" i="226"/>
  <c r="BT284" i="226"/>
  <c r="BV284" i="227" s="1"/>
  <c r="BR284" i="226"/>
  <c r="BQ284" i="226"/>
  <c r="BS284" i="227" s="1"/>
  <c r="BO284" i="226"/>
  <c r="BN284" i="226"/>
  <c r="BL284" i="226"/>
  <c r="BK284" i="226"/>
  <c r="BM284" i="227" s="1"/>
  <c r="BI284" i="226"/>
  <c r="BH284" i="226"/>
  <c r="BF284" i="226"/>
  <c r="BE284" i="226"/>
  <c r="BC284" i="226"/>
  <c r="BB284" i="226"/>
  <c r="AZ284" i="226"/>
  <c r="AY284" i="226"/>
  <c r="BA284" i="227" s="1"/>
  <c r="AW284" i="226"/>
  <c r="AV284" i="226"/>
  <c r="AT284" i="226"/>
  <c r="AS284" i="226"/>
  <c r="AU284" i="227" s="1"/>
  <c r="AQ284" i="226"/>
  <c r="AP284" i="226"/>
  <c r="AN284" i="226"/>
  <c r="AM284" i="226"/>
  <c r="AO284" i="227" s="1"/>
  <c r="AK284" i="226"/>
  <c r="AJ284" i="226"/>
  <c r="AL284" i="227" s="1"/>
  <c r="AH284" i="226"/>
  <c r="AG284" i="226"/>
  <c r="AI284" i="227" s="1"/>
  <c r="AE284" i="226"/>
  <c r="AD284" i="226"/>
  <c r="AB284" i="226"/>
  <c r="AA284" i="226"/>
  <c r="Y284" i="226"/>
  <c r="X284" i="226"/>
  <c r="Z284" i="227" s="1"/>
  <c r="V284" i="226"/>
  <c r="U284" i="226"/>
  <c r="S284" i="226"/>
  <c r="R284" i="226"/>
  <c r="P284" i="226"/>
  <c r="O284" i="226"/>
  <c r="M284" i="226"/>
  <c r="L284" i="226"/>
  <c r="N284" i="227" s="1"/>
  <c r="J284" i="226"/>
  <c r="I284" i="226"/>
  <c r="G284" i="226"/>
  <c r="F284" i="226"/>
  <c r="CG283" i="226"/>
  <c r="BX283" i="226"/>
  <c r="BW283" i="226"/>
  <c r="BU283" i="226"/>
  <c r="BT283" i="226"/>
  <c r="BV283" i="227" s="1"/>
  <c r="BR283" i="226"/>
  <c r="BQ283" i="226"/>
  <c r="BO283" i="226"/>
  <c r="BN283" i="226"/>
  <c r="BP283" i="227" s="1"/>
  <c r="BL283" i="226"/>
  <c r="BK283" i="226"/>
  <c r="BM283" i="227" s="1"/>
  <c r="BI283" i="226"/>
  <c r="BH283" i="226"/>
  <c r="BJ283" i="227" s="1"/>
  <c r="BF283" i="226"/>
  <c r="BE283" i="226"/>
  <c r="BC283" i="226"/>
  <c r="BB283" i="226"/>
  <c r="AZ283" i="226"/>
  <c r="AY283" i="226"/>
  <c r="AW283" i="226"/>
  <c r="AV283" i="226"/>
  <c r="AT283" i="226"/>
  <c r="AS283" i="226"/>
  <c r="AQ283" i="226"/>
  <c r="AP283" i="226"/>
  <c r="AN283" i="226"/>
  <c r="AM283" i="226"/>
  <c r="AO283" i="227" s="1"/>
  <c r="AK283" i="226"/>
  <c r="AJ283" i="226"/>
  <c r="AL283" i="227" s="1"/>
  <c r="AH283" i="226"/>
  <c r="AG283" i="226"/>
  <c r="AE283" i="226"/>
  <c r="AD283" i="226"/>
  <c r="AF283" i="227" s="1"/>
  <c r="AB283" i="226"/>
  <c r="AA283" i="226"/>
  <c r="Y283" i="226"/>
  <c r="X283" i="226"/>
  <c r="Z283" i="227" s="1"/>
  <c r="V283" i="226"/>
  <c r="U283" i="226"/>
  <c r="S283" i="226"/>
  <c r="R283" i="226"/>
  <c r="T283" i="227" s="1"/>
  <c r="P283" i="226"/>
  <c r="O283" i="226"/>
  <c r="M283" i="226"/>
  <c r="L283" i="226"/>
  <c r="J283" i="226"/>
  <c r="I283" i="226"/>
  <c r="G283" i="226"/>
  <c r="F283" i="226"/>
  <c r="H283" i="227" s="1"/>
  <c r="CG282" i="226"/>
  <c r="BX282" i="226"/>
  <c r="BW282" i="226"/>
  <c r="BU282" i="226"/>
  <c r="BT282" i="226"/>
  <c r="BR282" i="226"/>
  <c r="BQ282" i="226"/>
  <c r="BS282" i="227" s="1"/>
  <c r="BO282" i="226"/>
  <c r="BN282" i="226"/>
  <c r="BP282" i="227" s="1"/>
  <c r="BL282" i="226"/>
  <c r="BK282" i="226"/>
  <c r="BI282" i="226"/>
  <c r="BH282" i="226"/>
  <c r="BF282" i="226"/>
  <c r="BE282" i="226"/>
  <c r="BG282" i="227" s="1"/>
  <c r="BC282" i="226"/>
  <c r="BB282" i="226"/>
  <c r="BD282" i="227" s="1"/>
  <c r="AZ282" i="226"/>
  <c r="AY282" i="226"/>
  <c r="BA282" i="227" s="1"/>
  <c r="AW282" i="226"/>
  <c r="AV282" i="226"/>
  <c r="AT282" i="226"/>
  <c r="AS282" i="226"/>
  <c r="AQ282" i="226"/>
  <c r="AP282" i="226"/>
  <c r="AN282" i="226"/>
  <c r="AM282" i="226"/>
  <c r="AO282" i="227" s="1"/>
  <c r="AK282" i="226"/>
  <c r="AJ282" i="226"/>
  <c r="AH282" i="226"/>
  <c r="AG282" i="226"/>
  <c r="AI282" i="227" s="1"/>
  <c r="AE282" i="226"/>
  <c r="AD282" i="226"/>
  <c r="AF282" i="227" s="1"/>
  <c r="AB282" i="226"/>
  <c r="AA282" i="226"/>
  <c r="Y282" i="226"/>
  <c r="X282" i="226"/>
  <c r="V282" i="226"/>
  <c r="U282" i="226"/>
  <c r="S282" i="226"/>
  <c r="R282" i="226"/>
  <c r="T282" i="227" s="1"/>
  <c r="P282" i="226"/>
  <c r="O282" i="226"/>
  <c r="Q282" i="227" s="1"/>
  <c r="M282" i="226"/>
  <c r="L282" i="226"/>
  <c r="J282" i="226"/>
  <c r="I282" i="226"/>
  <c r="G282" i="226"/>
  <c r="F282" i="226"/>
  <c r="CG281" i="226"/>
  <c r="CF281" i="226"/>
  <c r="BX281" i="226"/>
  <c r="BW281" i="226"/>
  <c r="BU281" i="226"/>
  <c r="BT281" i="226"/>
  <c r="BR281" i="226"/>
  <c r="BQ281" i="226"/>
  <c r="BS281" i="227" s="1"/>
  <c r="BO281" i="226"/>
  <c r="BN281" i="226"/>
  <c r="BP281" i="227" s="1"/>
  <c r="BL281" i="226"/>
  <c r="BK281" i="226"/>
  <c r="BI281" i="226"/>
  <c r="BH281" i="226"/>
  <c r="BJ281" i="227" s="1"/>
  <c r="BF281" i="226"/>
  <c r="BE281" i="226"/>
  <c r="BG281" i="227" s="1"/>
  <c r="BC281" i="226"/>
  <c r="AZ281" i="226"/>
  <c r="AY281" i="226"/>
  <c r="AW281" i="226"/>
  <c r="AV281" i="226"/>
  <c r="AX281" i="227" s="1"/>
  <c r="AT281" i="226"/>
  <c r="AS281" i="226"/>
  <c r="AU281" i="227" s="1"/>
  <c r="AQ281" i="226"/>
  <c r="AP281" i="226"/>
  <c r="AN281" i="226"/>
  <c r="AK281" i="226"/>
  <c r="AJ281" i="226"/>
  <c r="AL281" i="227" s="1"/>
  <c r="AH281" i="226"/>
  <c r="AG281" i="226"/>
  <c r="AI281" i="227" s="1"/>
  <c r="AE281" i="226"/>
  <c r="AD281" i="226"/>
  <c r="AB281" i="226"/>
  <c r="AA281" i="226"/>
  <c r="Y281" i="226"/>
  <c r="X281" i="226"/>
  <c r="Z281" i="227" s="1"/>
  <c r="V281" i="226"/>
  <c r="U281" i="226"/>
  <c r="W281" i="227" s="1"/>
  <c r="S281" i="226"/>
  <c r="R281" i="226"/>
  <c r="T281" i="227" s="1"/>
  <c r="P281" i="226"/>
  <c r="O281" i="226"/>
  <c r="M281" i="226"/>
  <c r="J281" i="226"/>
  <c r="G281" i="226"/>
  <c r="F281" i="226"/>
  <c r="CG280" i="226"/>
  <c r="CF280" i="226"/>
  <c r="BX280" i="226"/>
  <c r="BW280" i="226"/>
  <c r="BY280" i="227" s="1"/>
  <c r="BU280" i="226"/>
  <c r="BT280" i="226"/>
  <c r="BV280" i="227" s="1"/>
  <c r="BR280" i="226"/>
  <c r="BQ280" i="226"/>
  <c r="BS280" i="227" s="1"/>
  <c r="BO280" i="226"/>
  <c r="BN280" i="226"/>
  <c r="BL280" i="226"/>
  <c r="BK280" i="226"/>
  <c r="BM280" i="227" s="1"/>
  <c r="BI280" i="226"/>
  <c r="BH280" i="226"/>
  <c r="BF280" i="226"/>
  <c r="BE280" i="226"/>
  <c r="BC280" i="226"/>
  <c r="BB280" i="226"/>
  <c r="AZ280" i="226"/>
  <c r="AY280" i="226"/>
  <c r="BA280" i="227" s="1"/>
  <c r="AW280" i="226"/>
  <c r="AV280" i="226"/>
  <c r="AT280" i="226"/>
  <c r="AS280" i="226"/>
  <c r="AU280" i="227" s="1"/>
  <c r="AQ280" i="226"/>
  <c r="AP280" i="226"/>
  <c r="AN280" i="226"/>
  <c r="AK280" i="226"/>
  <c r="AJ280" i="226"/>
  <c r="AH280" i="226"/>
  <c r="AG280" i="226"/>
  <c r="AE280" i="226"/>
  <c r="AD280" i="226"/>
  <c r="AB280" i="226"/>
  <c r="AA280" i="226"/>
  <c r="AC280" i="227" s="1"/>
  <c r="Y280" i="226"/>
  <c r="X280" i="226"/>
  <c r="Z280" i="227" s="1"/>
  <c r="V280" i="226"/>
  <c r="U280" i="226"/>
  <c r="W280" i="227" s="1"/>
  <c r="S280" i="226"/>
  <c r="R280" i="226"/>
  <c r="P280" i="226"/>
  <c r="O280" i="226"/>
  <c r="M280" i="226"/>
  <c r="J280" i="226"/>
  <c r="I280" i="226"/>
  <c r="K280" i="227" s="1"/>
  <c r="G280" i="226"/>
  <c r="F280" i="226"/>
  <c r="CG279" i="226"/>
  <c r="CF279" i="226"/>
  <c r="BX279" i="226"/>
  <c r="BW279" i="226"/>
  <c r="BU279" i="226"/>
  <c r="BT279" i="226"/>
  <c r="BR279" i="226"/>
  <c r="BQ279" i="226"/>
  <c r="BO279" i="226"/>
  <c r="BN279" i="226"/>
  <c r="BL279" i="226"/>
  <c r="BK279" i="226"/>
  <c r="BM279" i="227" s="1"/>
  <c r="BI279" i="226"/>
  <c r="BH279" i="226"/>
  <c r="BJ279" i="227" s="1"/>
  <c r="BF279" i="226"/>
  <c r="BE279" i="226"/>
  <c r="BC279" i="226"/>
  <c r="AZ279" i="226"/>
  <c r="AY279" i="226"/>
  <c r="AW279" i="226"/>
  <c r="AV279" i="226"/>
  <c r="AX279" i="227" s="1"/>
  <c r="AT279" i="226"/>
  <c r="AS279" i="226"/>
  <c r="AQ279" i="226"/>
  <c r="AP279" i="226"/>
  <c r="AR279" i="227" s="1"/>
  <c r="AN279" i="226"/>
  <c r="AK279" i="226"/>
  <c r="AJ279" i="226"/>
  <c r="AH279" i="226"/>
  <c r="AG279" i="226"/>
  <c r="AE279" i="226"/>
  <c r="AD279" i="226"/>
  <c r="AF279" i="227" s="1"/>
  <c r="AB279" i="226"/>
  <c r="AA279" i="226"/>
  <c r="AC279" i="227" s="1"/>
  <c r="Y279" i="226"/>
  <c r="X279" i="226"/>
  <c r="Z279" i="227" s="1"/>
  <c r="V279" i="226"/>
  <c r="U279" i="226"/>
  <c r="S279" i="226"/>
  <c r="R279" i="226"/>
  <c r="P279" i="226"/>
  <c r="O279" i="226"/>
  <c r="M279" i="226"/>
  <c r="J279" i="226"/>
  <c r="I279" i="226"/>
  <c r="G279" i="226"/>
  <c r="F279" i="226"/>
  <c r="CG278" i="226"/>
  <c r="CF278" i="226"/>
  <c r="BX278" i="226"/>
  <c r="BW278" i="226"/>
  <c r="BU278" i="226"/>
  <c r="BT278" i="226"/>
  <c r="BR278" i="226"/>
  <c r="BQ278" i="226"/>
  <c r="BO278" i="226"/>
  <c r="BN278" i="226"/>
  <c r="BL278" i="226"/>
  <c r="BK278" i="226"/>
  <c r="BM278" i="227" s="1"/>
  <c r="BI278" i="226"/>
  <c r="BH278" i="226"/>
  <c r="BF278" i="226"/>
  <c r="BE278" i="226"/>
  <c r="BC278" i="226"/>
  <c r="AZ278" i="226"/>
  <c r="AY278" i="226"/>
  <c r="AW278" i="226"/>
  <c r="AV278" i="226"/>
  <c r="AT278" i="226"/>
  <c r="AS278" i="226"/>
  <c r="AU278" i="227" s="1"/>
  <c r="AQ278" i="226"/>
  <c r="AP278" i="226"/>
  <c r="AR278" i="227" s="1"/>
  <c r="AN278" i="226"/>
  <c r="AK278" i="226"/>
  <c r="AJ278" i="226"/>
  <c r="AH278" i="226"/>
  <c r="AG278" i="226"/>
  <c r="AI278" i="227" s="1"/>
  <c r="AE278" i="226"/>
  <c r="AD278" i="226"/>
  <c r="AF278" i="227" s="1"/>
  <c r="AB278" i="226"/>
  <c r="AA278" i="226"/>
  <c r="AC278" i="227" s="1"/>
  <c r="Y278" i="226"/>
  <c r="X278" i="226"/>
  <c r="V278" i="226"/>
  <c r="U278" i="226"/>
  <c r="S278" i="226"/>
  <c r="R278" i="226"/>
  <c r="P278" i="226"/>
  <c r="O278" i="226"/>
  <c r="Q278" i="227" s="1"/>
  <c r="M278" i="226"/>
  <c r="J278" i="226"/>
  <c r="G278" i="226"/>
  <c r="F278" i="226"/>
  <c r="H278" i="227" s="1"/>
  <c r="CG277" i="226"/>
  <c r="CF277" i="226"/>
  <c r="BX277" i="226"/>
  <c r="BW277" i="226"/>
  <c r="BU277" i="226"/>
  <c r="BT277" i="226"/>
  <c r="BR277" i="226"/>
  <c r="BQ277" i="226"/>
  <c r="BS277" i="227" s="1"/>
  <c r="BO277" i="226"/>
  <c r="BN277" i="226"/>
  <c r="BP277" i="227" s="1"/>
  <c r="BL277" i="226"/>
  <c r="BK277" i="226"/>
  <c r="BI277" i="226"/>
  <c r="BH277" i="226"/>
  <c r="BJ277" i="227" s="1"/>
  <c r="BF277" i="226"/>
  <c r="BE277" i="226"/>
  <c r="BC277" i="226"/>
  <c r="AZ277" i="226"/>
  <c r="AY277" i="226"/>
  <c r="AW277" i="226"/>
  <c r="AV277" i="226"/>
  <c r="AT277" i="226"/>
  <c r="AS277" i="226"/>
  <c r="AU277" i="227" s="1"/>
  <c r="AQ277" i="226"/>
  <c r="AP277" i="226"/>
  <c r="AN277" i="226"/>
  <c r="AK277" i="226"/>
  <c r="AJ277" i="226"/>
  <c r="AL277" i="227" s="1"/>
  <c r="AH277" i="226"/>
  <c r="AG277" i="226"/>
  <c r="AI277" i="227" s="1"/>
  <c r="AE277" i="226"/>
  <c r="AD277" i="226"/>
  <c r="AF277" i="227" s="1"/>
  <c r="AB277" i="226"/>
  <c r="AA277" i="226"/>
  <c r="Y277" i="226"/>
  <c r="X277" i="226"/>
  <c r="V277" i="226"/>
  <c r="U277" i="226"/>
  <c r="S277" i="226"/>
  <c r="R277" i="226"/>
  <c r="T277" i="227" s="1"/>
  <c r="P277" i="226"/>
  <c r="O277" i="226"/>
  <c r="M277" i="226"/>
  <c r="J277" i="226"/>
  <c r="G277" i="226"/>
  <c r="F277" i="226"/>
  <c r="H277" i="227" s="1"/>
  <c r="CG276" i="226"/>
  <c r="CF276" i="226"/>
  <c r="BX276" i="226"/>
  <c r="BW276" i="226"/>
  <c r="BY276" i="227" s="1"/>
  <c r="BU276" i="226"/>
  <c r="BT276" i="226"/>
  <c r="BR276" i="226"/>
  <c r="BQ276" i="226"/>
  <c r="BO276" i="226"/>
  <c r="BN276" i="226"/>
  <c r="BL276" i="226"/>
  <c r="BK276" i="226"/>
  <c r="BM276" i="227" s="1"/>
  <c r="BI276" i="226"/>
  <c r="BH276" i="226"/>
  <c r="BF276" i="226"/>
  <c r="BE276" i="226"/>
  <c r="BG276" i="227" s="1"/>
  <c r="BC276" i="226"/>
  <c r="AZ276" i="226"/>
  <c r="AY276" i="226"/>
  <c r="AW276" i="226"/>
  <c r="AV276" i="226"/>
  <c r="AT276" i="226"/>
  <c r="AS276" i="226"/>
  <c r="AQ276" i="226"/>
  <c r="AP276" i="226"/>
  <c r="AN276" i="226"/>
  <c r="AK276" i="226"/>
  <c r="AJ276" i="226"/>
  <c r="AH276" i="226"/>
  <c r="AG276" i="226"/>
  <c r="AE276" i="226"/>
  <c r="AD276" i="226"/>
  <c r="AB276" i="226"/>
  <c r="AA276" i="226"/>
  <c r="AC276" i="227" s="1"/>
  <c r="Y276" i="226"/>
  <c r="X276" i="226"/>
  <c r="V276" i="226"/>
  <c r="U276" i="226"/>
  <c r="W276" i="227" s="1"/>
  <c r="S276" i="226"/>
  <c r="R276" i="226"/>
  <c r="P276" i="226"/>
  <c r="O276" i="226"/>
  <c r="Q276" i="227" s="1"/>
  <c r="M276" i="226"/>
  <c r="J276" i="226"/>
  <c r="G276" i="226"/>
  <c r="F276" i="226"/>
  <c r="CG275" i="226"/>
  <c r="CF275" i="226"/>
  <c r="CH275" i="227" s="1"/>
  <c r="BX275" i="226"/>
  <c r="BW275" i="226"/>
  <c r="BY275" i="227" s="1"/>
  <c r="BU275" i="226"/>
  <c r="BT275" i="226"/>
  <c r="BV275" i="227" s="1"/>
  <c r="BR275" i="226"/>
  <c r="BQ275" i="226"/>
  <c r="BO275" i="226"/>
  <c r="BN275" i="226"/>
  <c r="BP275" i="227" s="1"/>
  <c r="BL275" i="226"/>
  <c r="BK275" i="226"/>
  <c r="BM275" i="227" s="1"/>
  <c r="BI275" i="226"/>
  <c r="BH275" i="226"/>
  <c r="BF275" i="226"/>
  <c r="BE275" i="226"/>
  <c r="BG275" i="227" s="1"/>
  <c r="BC275" i="226"/>
  <c r="BB275" i="226"/>
  <c r="BD275" i="227" s="1"/>
  <c r="AZ275" i="226"/>
  <c r="AY275" i="226"/>
  <c r="BA275" i="227" s="1"/>
  <c r="AW275" i="226"/>
  <c r="AV275" i="226"/>
  <c r="AX275" i="227" s="1"/>
  <c r="AT275" i="226"/>
  <c r="AS275" i="226"/>
  <c r="AU275" i="227" s="1"/>
  <c r="AQ275" i="226"/>
  <c r="AP275" i="226"/>
  <c r="AR275" i="227" s="1"/>
  <c r="AN275" i="226"/>
  <c r="AK275" i="226"/>
  <c r="AJ275" i="226"/>
  <c r="AL275" i="227" s="1"/>
  <c r="AH275" i="226"/>
  <c r="AG275" i="226"/>
  <c r="AI275" i="227" s="1"/>
  <c r="AE275" i="226"/>
  <c r="AD275" i="226"/>
  <c r="AF275" i="227" s="1"/>
  <c r="AB275" i="226"/>
  <c r="AA275" i="226"/>
  <c r="Y275" i="226"/>
  <c r="X275" i="226"/>
  <c r="Z275" i="227" s="1"/>
  <c r="V275" i="226"/>
  <c r="U275" i="226"/>
  <c r="W275" i="227" s="1"/>
  <c r="S275" i="226"/>
  <c r="R275" i="226"/>
  <c r="T275" i="227" s="1"/>
  <c r="P275" i="226"/>
  <c r="O275" i="226"/>
  <c r="M275" i="226"/>
  <c r="L275" i="226"/>
  <c r="N275" i="227" s="1"/>
  <c r="J275" i="226"/>
  <c r="I275" i="226"/>
  <c r="K275" i="227" s="1"/>
  <c r="G275" i="226"/>
  <c r="F275" i="226"/>
  <c r="H275" i="227" s="1"/>
  <c r="CG274" i="226"/>
  <c r="CF274" i="226"/>
  <c r="BX274" i="226"/>
  <c r="BW274" i="226"/>
  <c r="BY274" i="227" s="1"/>
  <c r="BU274" i="226"/>
  <c r="BT274" i="226"/>
  <c r="BV274" i="227" s="1"/>
  <c r="BR274" i="226"/>
  <c r="BQ274" i="226"/>
  <c r="BS274" i="227" s="1"/>
  <c r="BO274" i="226"/>
  <c r="BN274" i="226"/>
  <c r="BL274" i="226"/>
  <c r="BK274" i="226"/>
  <c r="BM274" i="227" s="1"/>
  <c r="BI274" i="226"/>
  <c r="BH274" i="226"/>
  <c r="BJ274" i="227" s="1"/>
  <c r="BF274" i="226"/>
  <c r="BE274" i="226"/>
  <c r="BG274" i="227" s="1"/>
  <c r="BC274" i="226"/>
  <c r="BB274" i="226"/>
  <c r="AZ274" i="226"/>
  <c r="AY274" i="226"/>
  <c r="BA274" i="227" s="1"/>
  <c r="AW274" i="226"/>
  <c r="AV274" i="226"/>
  <c r="AT274" i="226"/>
  <c r="AS274" i="226"/>
  <c r="AU274" i="227" s="1"/>
  <c r="AQ274" i="226"/>
  <c r="AP274" i="226"/>
  <c r="AN274" i="226"/>
  <c r="AK274" i="226"/>
  <c r="AJ274" i="226"/>
  <c r="AH274" i="226"/>
  <c r="AG274" i="226"/>
  <c r="AE274" i="226"/>
  <c r="AD274" i="226"/>
  <c r="AB274" i="226"/>
  <c r="AA274" i="226"/>
  <c r="Y274" i="226"/>
  <c r="X274" i="226"/>
  <c r="V274" i="226"/>
  <c r="U274" i="226"/>
  <c r="S274" i="226"/>
  <c r="R274" i="226"/>
  <c r="P274" i="226"/>
  <c r="O274" i="226"/>
  <c r="M274" i="226"/>
  <c r="L274" i="226"/>
  <c r="J274" i="226"/>
  <c r="I274" i="226"/>
  <c r="G274" i="226"/>
  <c r="F274" i="226"/>
  <c r="CG273" i="226"/>
  <c r="CF273" i="226"/>
  <c r="BX273" i="226"/>
  <c r="BW273" i="226"/>
  <c r="BU273" i="226"/>
  <c r="BT273" i="226"/>
  <c r="BR273" i="226"/>
  <c r="BQ273" i="226"/>
  <c r="BO273" i="226"/>
  <c r="BN273" i="226"/>
  <c r="BL273" i="226"/>
  <c r="BK273" i="226"/>
  <c r="BI273" i="226"/>
  <c r="BH273" i="226"/>
  <c r="BF273" i="226"/>
  <c r="BE273" i="226"/>
  <c r="BC273" i="226"/>
  <c r="BB273" i="226"/>
  <c r="AZ273" i="226"/>
  <c r="AY273" i="226"/>
  <c r="AW273" i="226"/>
  <c r="AV273" i="226"/>
  <c r="AT273" i="226"/>
  <c r="AS273" i="226"/>
  <c r="AQ273" i="226"/>
  <c r="AP273" i="226"/>
  <c r="AN273" i="226"/>
  <c r="AM273" i="226"/>
  <c r="AK273" i="226"/>
  <c r="AJ273" i="226"/>
  <c r="AH273" i="226"/>
  <c r="AG273" i="226"/>
  <c r="AE273" i="226"/>
  <c r="AD273" i="226"/>
  <c r="AB273" i="226"/>
  <c r="AA273" i="226"/>
  <c r="Y273" i="226"/>
  <c r="X273" i="226"/>
  <c r="V273" i="226"/>
  <c r="U273" i="226"/>
  <c r="S273" i="226"/>
  <c r="R273" i="226"/>
  <c r="P273" i="226"/>
  <c r="O273" i="226"/>
  <c r="M273" i="226"/>
  <c r="L273" i="226"/>
  <c r="J273" i="226"/>
  <c r="I273" i="226"/>
  <c r="G273" i="226"/>
  <c r="F273" i="226"/>
  <c r="CG272" i="226"/>
  <c r="BX272" i="226"/>
  <c r="BW272" i="226"/>
  <c r="BY272" i="227" s="1"/>
  <c r="BU272" i="226"/>
  <c r="BT272" i="226"/>
  <c r="BV272" i="227" s="1"/>
  <c r="BR272" i="226"/>
  <c r="BQ272" i="226"/>
  <c r="BS272" i="227" s="1"/>
  <c r="BO272" i="226"/>
  <c r="BN272" i="226"/>
  <c r="BP272" i="227" s="1"/>
  <c r="BL272" i="226"/>
  <c r="BK272" i="226"/>
  <c r="BM272" i="227" s="1"/>
  <c r="BI272" i="226"/>
  <c r="BH272" i="226"/>
  <c r="BF272" i="226"/>
  <c r="BE272" i="226"/>
  <c r="BG272" i="227" s="1"/>
  <c r="BC272" i="226"/>
  <c r="BB272" i="226"/>
  <c r="AZ272" i="226"/>
  <c r="AY272" i="226"/>
  <c r="BA272" i="227" s="1"/>
  <c r="AW272" i="226"/>
  <c r="AV272" i="226"/>
  <c r="AX272" i="227" s="1"/>
  <c r="AT272" i="226"/>
  <c r="AS272" i="226"/>
  <c r="AU272" i="227" s="1"/>
  <c r="AQ272" i="226"/>
  <c r="AP272" i="226"/>
  <c r="AN272" i="226"/>
  <c r="AM272" i="226"/>
  <c r="AO272" i="227" s="1"/>
  <c r="AK272" i="226"/>
  <c r="AJ272" i="226"/>
  <c r="AH272" i="226"/>
  <c r="AG272" i="226"/>
  <c r="AE272" i="226"/>
  <c r="AD272" i="226"/>
  <c r="AF272" i="227" s="1"/>
  <c r="AB272" i="226"/>
  <c r="AA272" i="226"/>
  <c r="Y272" i="226"/>
  <c r="X272" i="226"/>
  <c r="V272" i="226"/>
  <c r="U272" i="226"/>
  <c r="W272" i="227" s="1"/>
  <c r="S272" i="226"/>
  <c r="R272" i="226"/>
  <c r="P272" i="226"/>
  <c r="O272" i="226"/>
  <c r="Q272" i="227" s="1"/>
  <c r="M272" i="226"/>
  <c r="L272" i="226"/>
  <c r="J272" i="226"/>
  <c r="I272" i="226"/>
  <c r="K272" i="227" s="1"/>
  <c r="G272" i="226"/>
  <c r="F272" i="226"/>
  <c r="CG271" i="226"/>
  <c r="BX271" i="226"/>
  <c r="BW271" i="226"/>
  <c r="BU271" i="226"/>
  <c r="BT271" i="226"/>
  <c r="BV271" i="227" s="1"/>
  <c r="BR271" i="226"/>
  <c r="BQ271" i="226"/>
  <c r="BO271" i="226"/>
  <c r="BN271" i="226"/>
  <c r="BL271" i="226"/>
  <c r="BK271" i="226"/>
  <c r="BI271" i="226"/>
  <c r="BH271" i="226"/>
  <c r="BF271" i="226"/>
  <c r="BE271" i="226"/>
  <c r="BC271" i="226"/>
  <c r="AZ271" i="226"/>
  <c r="AY271" i="226"/>
  <c r="AW271" i="226"/>
  <c r="AV271" i="226"/>
  <c r="AX271" i="227" s="1"/>
  <c r="AT271" i="226"/>
  <c r="AS271" i="226"/>
  <c r="AQ271" i="226"/>
  <c r="AP271" i="226"/>
  <c r="AN271" i="226"/>
  <c r="AM271" i="226"/>
  <c r="AK271" i="226"/>
  <c r="AJ271" i="226"/>
  <c r="AL271" i="227" s="1"/>
  <c r="AH271" i="226"/>
  <c r="AG271" i="226"/>
  <c r="AI271" i="227" s="1"/>
  <c r="AE271" i="226"/>
  <c r="AD271" i="226"/>
  <c r="AB271" i="226"/>
  <c r="AA271" i="226"/>
  <c r="Y271" i="226"/>
  <c r="X271" i="226"/>
  <c r="V271" i="226"/>
  <c r="U271" i="226"/>
  <c r="W271" i="227" s="1"/>
  <c r="S271" i="226"/>
  <c r="R271" i="226"/>
  <c r="T271" i="227" s="1"/>
  <c r="P271" i="226"/>
  <c r="O271" i="226"/>
  <c r="M271" i="226"/>
  <c r="L271" i="226"/>
  <c r="J271" i="226"/>
  <c r="I271" i="226"/>
  <c r="K271" i="227" s="1"/>
  <c r="G271" i="226"/>
  <c r="F271" i="226"/>
  <c r="CG270" i="226"/>
  <c r="CF270" i="226"/>
  <c r="BX270" i="226"/>
  <c r="BW270" i="226"/>
  <c r="BU270" i="226"/>
  <c r="BT270" i="226"/>
  <c r="BV270" i="227" s="1"/>
  <c r="BR270" i="226"/>
  <c r="BQ270" i="226"/>
  <c r="BS270" i="227" s="1"/>
  <c r="BO270" i="226"/>
  <c r="BN270" i="226"/>
  <c r="BL270" i="226"/>
  <c r="BK270" i="226"/>
  <c r="BM270" i="227" s="1"/>
  <c r="BI270" i="226"/>
  <c r="BH270" i="226"/>
  <c r="BF270" i="226"/>
  <c r="BE270" i="226"/>
  <c r="BG270" i="227" s="1"/>
  <c r="BC270" i="226"/>
  <c r="BB270" i="226"/>
  <c r="AZ270" i="226"/>
  <c r="AY270" i="226"/>
  <c r="AW270" i="226"/>
  <c r="AV270" i="226"/>
  <c r="AT270" i="226"/>
  <c r="AS270" i="226"/>
  <c r="AU270" i="227" s="1"/>
  <c r="AQ270" i="226"/>
  <c r="AP270" i="226"/>
  <c r="AN270" i="226"/>
  <c r="AM270" i="226"/>
  <c r="AO270" i="227" s="1"/>
  <c r="AK270" i="226"/>
  <c r="AJ270" i="226"/>
  <c r="AL270" i="227" s="1"/>
  <c r="AH270" i="226"/>
  <c r="AG270" i="226"/>
  <c r="AE270" i="226"/>
  <c r="AD270" i="226"/>
  <c r="AB270" i="226"/>
  <c r="AA270" i="226"/>
  <c r="AC270" i="227" s="1"/>
  <c r="Y270" i="226"/>
  <c r="V270" i="226"/>
  <c r="U270" i="226"/>
  <c r="W270" i="227" s="1"/>
  <c r="S270" i="226"/>
  <c r="R270" i="226"/>
  <c r="P270" i="226"/>
  <c r="O270" i="226"/>
  <c r="Q270" i="227" s="1"/>
  <c r="M270" i="226"/>
  <c r="L270" i="226"/>
  <c r="N270" i="227" s="1"/>
  <c r="J270" i="226"/>
  <c r="I270" i="226"/>
  <c r="K270" i="227" s="1"/>
  <c r="G270" i="226"/>
  <c r="F270" i="226"/>
  <c r="CG269" i="226"/>
  <c r="CF269" i="226"/>
  <c r="CH269" i="227" s="1"/>
  <c r="BX269" i="226"/>
  <c r="BW269" i="226"/>
  <c r="BU269" i="226"/>
  <c r="BR269" i="226"/>
  <c r="BQ269" i="226"/>
  <c r="BO269" i="226"/>
  <c r="BN269" i="226"/>
  <c r="BL269" i="226"/>
  <c r="BK269" i="226"/>
  <c r="BM269" i="227" s="1"/>
  <c r="BI269" i="226"/>
  <c r="BH269" i="226"/>
  <c r="BF269" i="226"/>
  <c r="BE269" i="226"/>
  <c r="BC269" i="226"/>
  <c r="AZ269" i="226"/>
  <c r="AY269" i="226"/>
  <c r="AW269" i="226"/>
  <c r="AV269" i="226"/>
  <c r="AX269" i="227" s="1"/>
  <c r="AT269" i="226"/>
  <c r="AS269" i="226"/>
  <c r="AQ269" i="226"/>
  <c r="AP269" i="226"/>
  <c r="AR269" i="227" s="1"/>
  <c r="AN269" i="226"/>
  <c r="AK269" i="226"/>
  <c r="AJ269" i="226"/>
  <c r="AH269" i="226"/>
  <c r="AG269" i="226"/>
  <c r="AE269" i="226"/>
  <c r="AD269" i="226"/>
  <c r="AF269" i="227" s="1"/>
  <c r="AB269" i="226"/>
  <c r="AA269" i="226"/>
  <c r="AC269" i="227" s="1"/>
  <c r="Y269" i="226"/>
  <c r="X269" i="226"/>
  <c r="Z269" i="227" s="1"/>
  <c r="V269" i="226"/>
  <c r="U269" i="226"/>
  <c r="S269" i="226"/>
  <c r="R269" i="226"/>
  <c r="T269" i="227" s="1"/>
  <c r="P269" i="226"/>
  <c r="O269" i="226"/>
  <c r="Q269" i="227" s="1"/>
  <c r="M269" i="226"/>
  <c r="L269" i="226"/>
  <c r="J269" i="226"/>
  <c r="I269" i="226"/>
  <c r="G269" i="226"/>
  <c r="F269" i="226"/>
  <c r="CG268" i="226"/>
  <c r="CF268" i="226"/>
  <c r="BX268" i="226"/>
  <c r="BW268" i="226"/>
  <c r="BU268" i="226"/>
  <c r="BR268" i="226"/>
  <c r="BQ268" i="226"/>
  <c r="BO268" i="226"/>
  <c r="BN268" i="226"/>
  <c r="BP268" i="227" s="1"/>
  <c r="BL268" i="226"/>
  <c r="BK268" i="226"/>
  <c r="BM268" i="227" s="1"/>
  <c r="BI268" i="226"/>
  <c r="BH268" i="226"/>
  <c r="BF268" i="226"/>
  <c r="BE268" i="226"/>
  <c r="BC268" i="226"/>
  <c r="AZ268" i="226"/>
  <c r="AY268" i="226"/>
  <c r="BA268" i="227" s="1"/>
  <c r="AW268" i="226"/>
  <c r="AV268" i="226"/>
  <c r="AT268" i="226"/>
  <c r="AS268" i="226"/>
  <c r="AQ268" i="226"/>
  <c r="AP268" i="226"/>
  <c r="AN268" i="226"/>
  <c r="AK268" i="226"/>
  <c r="AJ268" i="226"/>
  <c r="AH268" i="226"/>
  <c r="AG268" i="226"/>
  <c r="AE268" i="226"/>
  <c r="AD268" i="226"/>
  <c r="AB268" i="226"/>
  <c r="AA268" i="226"/>
  <c r="Y268" i="226"/>
  <c r="X268" i="226"/>
  <c r="V268" i="226"/>
  <c r="U268" i="226"/>
  <c r="W268" i="227" s="1"/>
  <c r="S268" i="226"/>
  <c r="R268" i="226"/>
  <c r="P268" i="226"/>
  <c r="O268" i="226"/>
  <c r="Q268" i="227" s="1"/>
  <c r="M268" i="226"/>
  <c r="L268" i="226"/>
  <c r="J268" i="226"/>
  <c r="I268" i="226"/>
  <c r="K268" i="227" s="1"/>
  <c r="G268" i="226"/>
  <c r="F268" i="226"/>
  <c r="H268" i="227" s="1"/>
  <c r="CG267" i="226"/>
  <c r="CF267" i="226"/>
  <c r="CH267" i="227" s="1"/>
  <c r="BX267" i="226"/>
  <c r="BW267" i="226"/>
  <c r="BU267" i="226"/>
  <c r="BR267" i="226"/>
  <c r="BQ267" i="226"/>
  <c r="BS267" i="227" s="1"/>
  <c r="BO267" i="226"/>
  <c r="BN267" i="226"/>
  <c r="BP267" i="227" s="1"/>
  <c r="BL267" i="226"/>
  <c r="BK267" i="226"/>
  <c r="BI267" i="226"/>
  <c r="BH267" i="226"/>
  <c r="BF267" i="226"/>
  <c r="BE267" i="226"/>
  <c r="BG267" i="227" s="1"/>
  <c r="BC267" i="226"/>
  <c r="AZ267" i="226"/>
  <c r="AY267" i="226"/>
  <c r="AW267" i="226"/>
  <c r="AV267" i="226"/>
  <c r="AT267" i="226"/>
  <c r="AS267" i="226"/>
  <c r="AQ267" i="226"/>
  <c r="AP267" i="226"/>
  <c r="AR267" i="227" s="1"/>
  <c r="AN267" i="226"/>
  <c r="AK267" i="226"/>
  <c r="AJ267" i="226"/>
  <c r="AL267" i="227" s="1"/>
  <c r="AH267" i="226"/>
  <c r="AG267" i="226"/>
  <c r="AI267" i="227" s="1"/>
  <c r="AE267" i="226"/>
  <c r="AD267" i="226"/>
  <c r="AB267" i="226"/>
  <c r="AA267" i="226"/>
  <c r="Y267" i="226"/>
  <c r="X267" i="226"/>
  <c r="V267" i="226"/>
  <c r="U267" i="226"/>
  <c r="S267" i="226"/>
  <c r="R267" i="226"/>
  <c r="P267" i="226"/>
  <c r="O267" i="226"/>
  <c r="M267" i="226"/>
  <c r="L267" i="226"/>
  <c r="N267" i="227" s="1"/>
  <c r="J267" i="226"/>
  <c r="I267" i="226"/>
  <c r="K267" i="227" s="1"/>
  <c r="G267" i="226"/>
  <c r="F267" i="226"/>
  <c r="CG266" i="226"/>
  <c r="CF266" i="226"/>
  <c r="BX266" i="226"/>
  <c r="BW266" i="226"/>
  <c r="BY266" i="227" s="1"/>
  <c r="BU266" i="226"/>
  <c r="BR266" i="226"/>
  <c r="BQ266" i="226"/>
  <c r="BS266" i="227" s="1"/>
  <c r="BO266" i="226"/>
  <c r="BN266" i="226"/>
  <c r="BL266" i="226"/>
  <c r="BK266" i="226"/>
  <c r="BI266" i="226"/>
  <c r="BH266" i="226"/>
  <c r="BJ266" i="227" s="1"/>
  <c r="BF266" i="226"/>
  <c r="BE266" i="226"/>
  <c r="BG266" i="227" s="1"/>
  <c r="BC266" i="226"/>
  <c r="AZ266" i="226"/>
  <c r="AY266" i="226"/>
  <c r="BA266" i="227" s="1"/>
  <c r="AW266" i="226"/>
  <c r="AV266" i="226"/>
  <c r="AX266" i="227" s="1"/>
  <c r="AT266" i="226"/>
  <c r="AS266" i="226"/>
  <c r="AU266" i="227" s="1"/>
  <c r="AQ266" i="226"/>
  <c r="AP266" i="226"/>
  <c r="AN266" i="226"/>
  <c r="AK266" i="226"/>
  <c r="AJ266" i="226"/>
  <c r="AL266" i="227" s="1"/>
  <c r="AH266" i="226"/>
  <c r="AG266" i="226"/>
  <c r="AI266" i="227" s="1"/>
  <c r="AE266" i="226"/>
  <c r="AD266" i="226"/>
  <c r="AB266" i="226"/>
  <c r="AA266" i="226"/>
  <c r="AC266" i="227" s="1"/>
  <c r="Y266" i="226"/>
  <c r="X266" i="226"/>
  <c r="Z266" i="227" s="1"/>
  <c r="V266" i="226"/>
  <c r="U266" i="226"/>
  <c r="S266" i="226"/>
  <c r="R266" i="226"/>
  <c r="P266" i="226"/>
  <c r="O266" i="226"/>
  <c r="M266" i="226"/>
  <c r="L266" i="226"/>
  <c r="J266" i="226"/>
  <c r="I266" i="226"/>
  <c r="G266" i="226"/>
  <c r="F266" i="226"/>
  <c r="CG265" i="226"/>
  <c r="CF265" i="226"/>
  <c r="CH265" i="227" s="1"/>
  <c r="BX265" i="226"/>
  <c r="BW265" i="226"/>
  <c r="BY265" i="227" s="1"/>
  <c r="BU265" i="226"/>
  <c r="BR265" i="226"/>
  <c r="BQ265" i="226"/>
  <c r="BO265" i="226"/>
  <c r="BN265" i="226"/>
  <c r="BP265" i="227" s="1"/>
  <c r="BL265" i="226"/>
  <c r="BK265" i="226"/>
  <c r="BM265" i="227" s="1"/>
  <c r="BI265" i="226"/>
  <c r="BH265" i="226"/>
  <c r="BF265" i="226"/>
  <c r="BE265" i="226"/>
  <c r="BC265" i="226"/>
  <c r="AZ265" i="226"/>
  <c r="AY265" i="226"/>
  <c r="BA265" i="227" s="1"/>
  <c r="AW265" i="226"/>
  <c r="AV265" i="226"/>
  <c r="AX265" i="227" s="1"/>
  <c r="AT265" i="226"/>
  <c r="AS265" i="226"/>
  <c r="AQ265" i="226"/>
  <c r="AP265" i="226"/>
  <c r="AN265" i="226"/>
  <c r="AK265" i="226"/>
  <c r="AJ265" i="226"/>
  <c r="AL265" i="227" s="1"/>
  <c r="AH265" i="226"/>
  <c r="AG265" i="226"/>
  <c r="AE265" i="226"/>
  <c r="AD265" i="226"/>
  <c r="AF265" i="227" s="1"/>
  <c r="AB265" i="226"/>
  <c r="AA265" i="226"/>
  <c r="AC265" i="227" s="1"/>
  <c r="Y265" i="226"/>
  <c r="X265" i="226"/>
  <c r="V265" i="226"/>
  <c r="U265" i="226"/>
  <c r="S265" i="226"/>
  <c r="R265" i="226"/>
  <c r="P265" i="226"/>
  <c r="O265" i="226"/>
  <c r="M265" i="226"/>
  <c r="L265" i="226"/>
  <c r="J265" i="226"/>
  <c r="I265" i="226"/>
  <c r="G265" i="226"/>
  <c r="F265" i="226"/>
  <c r="H265" i="227" s="1"/>
  <c r="CG264" i="226"/>
  <c r="CF264" i="226"/>
  <c r="BX264" i="226"/>
  <c r="BW264" i="226"/>
  <c r="BY264" i="227" s="1"/>
  <c r="BU264" i="226"/>
  <c r="BR264" i="226"/>
  <c r="BQ264" i="226"/>
  <c r="BS264" i="227" s="1"/>
  <c r="BO264" i="226"/>
  <c r="BN264" i="226"/>
  <c r="BL264" i="226"/>
  <c r="BK264" i="226"/>
  <c r="BI264" i="226"/>
  <c r="BH264" i="226"/>
  <c r="BF264" i="226"/>
  <c r="BE264" i="226"/>
  <c r="BG264" i="227" s="1"/>
  <c r="BC264" i="226"/>
  <c r="AZ264" i="226"/>
  <c r="AY264" i="226"/>
  <c r="AW264" i="226"/>
  <c r="AV264" i="226"/>
  <c r="AT264" i="226"/>
  <c r="AS264" i="226"/>
  <c r="AU264" i="227" s="1"/>
  <c r="AQ264" i="226"/>
  <c r="AP264" i="226"/>
  <c r="AR264" i="227" s="1"/>
  <c r="AN264" i="226"/>
  <c r="AK264" i="226"/>
  <c r="AJ264" i="226"/>
  <c r="AH264" i="226"/>
  <c r="AG264" i="226"/>
  <c r="AI264" i="227" s="1"/>
  <c r="AE264" i="226"/>
  <c r="AD264" i="226"/>
  <c r="AB264" i="226"/>
  <c r="AA264" i="226"/>
  <c r="AC264" i="227" s="1"/>
  <c r="Y264" i="226"/>
  <c r="X264" i="226"/>
  <c r="V264" i="226"/>
  <c r="U264" i="226"/>
  <c r="S264" i="226"/>
  <c r="R264" i="226"/>
  <c r="T264" i="227" s="1"/>
  <c r="P264" i="226"/>
  <c r="O264" i="226"/>
  <c r="M264" i="226"/>
  <c r="L264" i="226"/>
  <c r="J264" i="226"/>
  <c r="I264" i="226"/>
  <c r="G264" i="226"/>
  <c r="F264" i="226"/>
  <c r="CG263" i="226"/>
  <c r="CF263" i="226"/>
  <c r="BX263" i="226"/>
  <c r="BW263" i="226"/>
  <c r="BU263" i="226"/>
  <c r="BR263" i="226"/>
  <c r="BQ263" i="226"/>
  <c r="BO263" i="226"/>
  <c r="BN263" i="226"/>
  <c r="BL263" i="226"/>
  <c r="BK263" i="226"/>
  <c r="BI263" i="226"/>
  <c r="BH263" i="226"/>
  <c r="BJ263" i="227" s="1"/>
  <c r="BF263" i="226"/>
  <c r="BE263" i="226"/>
  <c r="BC263" i="226"/>
  <c r="AZ263" i="226"/>
  <c r="AY263" i="226"/>
  <c r="AW263" i="226"/>
  <c r="AV263" i="226"/>
  <c r="AX263" i="227" s="1"/>
  <c r="AT263" i="226"/>
  <c r="AS263" i="226"/>
  <c r="AU263" i="227" s="1"/>
  <c r="AQ263" i="226"/>
  <c r="AP263" i="226"/>
  <c r="AN263" i="226"/>
  <c r="AK263" i="226"/>
  <c r="AJ263" i="226"/>
  <c r="AH263" i="226"/>
  <c r="AG263" i="226"/>
  <c r="AE263" i="226"/>
  <c r="AD263" i="226"/>
  <c r="AF263" i="227" s="1"/>
  <c r="AB263" i="226"/>
  <c r="AA263" i="226"/>
  <c r="Y263" i="226"/>
  <c r="X263" i="226"/>
  <c r="Z263" i="227" s="1"/>
  <c r="V263" i="226"/>
  <c r="U263" i="226"/>
  <c r="W263" i="227" s="1"/>
  <c r="S263" i="226"/>
  <c r="R263" i="226"/>
  <c r="T263" i="227" s="1"/>
  <c r="P263" i="226"/>
  <c r="O263" i="226"/>
  <c r="M263" i="226"/>
  <c r="L263" i="226"/>
  <c r="N263" i="227" s="1"/>
  <c r="J263" i="226"/>
  <c r="I263" i="226"/>
  <c r="K263" i="227" s="1"/>
  <c r="G263" i="226"/>
  <c r="F263" i="226"/>
  <c r="CG262" i="226"/>
  <c r="CF262" i="226"/>
  <c r="BX262" i="226"/>
  <c r="BW262" i="226"/>
  <c r="BU262" i="226"/>
  <c r="BR262" i="226"/>
  <c r="BQ262" i="226"/>
  <c r="BS262" i="227" s="1"/>
  <c r="BO262" i="226"/>
  <c r="BN262" i="226"/>
  <c r="BL262" i="226"/>
  <c r="BK262" i="226"/>
  <c r="BM262" i="227" s="1"/>
  <c r="BI262" i="226"/>
  <c r="BH262" i="226"/>
  <c r="BF262" i="226"/>
  <c r="BE262" i="226"/>
  <c r="BC262" i="226"/>
  <c r="AZ262" i="226"/>
  <c r="AY262" i="226"/>
  <c r="AW262" i="226"/>
  <c r="AV262" i="226"/>
  <c r="AX262" i="227" s="1"/>
  <c r="AT262" i="226"/>
  <c r="AS262" i="226"/>
  <c r="AU262" i="227" s="1"/>
  <c r="AQ262" i="226"/>
  <c r="AP262" i="226"/>
  <c r="AN262" i="226"/>
  <c r="AK262" i="226"/>
  <c r="AJ262" i="226"/>
  <c r="AH262" i="226"/>
  <c r="AG262" i="226"/>
  <c r="AE262" i="226"/>
  <c r="AD262" i="226"/>
  <c r="AB262" i="226"/>
  <c r="AA262" i="226"/>
  <c r="Y262" i="226"/>
  <c r="X262" i="226"/>
  <c r="V262" i="226"/>
  <c r="U262" i="226"/>
  <c r="S262" i="226"/>
  <c r="R262" i="226"/>
  <c r="P262" i="226"/>
  <c r="O262" i="226"/>
  <c r="Q262" i="227" s="1"/>
  <c r="M262" i="226"/>
  <c r="L262" i="226"/>
  <c r="N262" i="227" s="1"/>
  <c r="J262" i="226"/>
  <c r="I262" i="226"/>
  <c r="G262" i="226"/>
  <c r="F262" i="226"/>
  <c r="CG261" i="226"/>
  <c r="CF261" i="226"/>
  <c r="BX261" i="226"/>
  <c r="BW261" i="226"/>
  <c r="BY261" i="227" s="1"/>
  <c r="BU261" i="226"/>
  <c r="BR261" i="226"/>
  <c r="BQ261" i="226"/>
  <c r="BO261" i="226"/>
  <c r="BN261" i="226"/>
  <c r="BP261" i="227" s="1"/>
  <c r="BL261" i="226"/>
  <c r="BK261" i="226"/>
  <c r="BI261" i="226"/>
  <c r="BH261" i="226"/>
  <c r="BJ261" i="227" s="1"/>
  <c r="BF261" i="226"/>
  <c r="BE261" i="226"/>
  <c r="BC261" i="226"/>
  <c r="AZ261" i="226"/>
  <c r="AY261" i="226"/>
  <c r="BA261" i="227" s="1"/>
  <c r="AW261" i="226"/>
  <c r="AV261" i="226"/>
  <c r="AT261" i="226"/>
  <c r="AS261" i="226"/>
  <c r="AQ261" i="226"/>
  <c r="AP261" i="226"/>
  <c r="AN261" i="226"/>
  <c r="AK261" i="226"/>
  <c r="AJ261" i="226"/>
  <c r="AL261" i="227" s="1"/>
  <c r="AH261" i="226"/>
  <c r="AG261" i="226"/>
  <c r="AE261" i="226"/>
  <c r="AD261" i="226"/>
  <c r="AB261" i="226"/>
  <c r="AA261" i="226"/>
  <c r="Y261" i="226"/>
  <c r="X261" i="226"/>
  <c r="Z261" i="227" s="1"/>
  <c r="V261" i="226"/>
  <c r="U261" i="226"/>
  <c r="S261" i="226"/>
  <c r="R261" i="226"/>
  <c r="T261" i="227" s="1"/>
  <c r="P261" i="226"/>
  <c r="O261" i="226"/>
  <c r="M261" i="226"/>
  <c r="L261" i="226"/>
  <c r="J261" i="226"/>
  <c r="I261" i="226"/>
  <c r="G261" i="226"/>
  <c r="F261" i="226"/>
  <c r="H261" i="227" s="1"/>
  <c r="CG260" i="226"/>
  <c r="CF260" i="226"/>
  <c r="CH260" i="227" s="1"/>
  <c r="BX260" i="226"/>
  <c r="BW260" i="226"/>
  <c r="BU260" i="226"/>
  <c r="BR260" i="226"/>
  <c r="BQ260" i="226"/>
  <c r="BS260" i="227" s="1"/>
  <c r="BO260" i="226"/>
  <c r="BN260" i="226"/>
  <c r="BP260" i="227" s="1"/>
  <c r="BL260" i="226"/>
  <c r="BK260" i="226"/>
  <c r="BM260" i="227" s="1"/>
  <c r="BI260" i="226"/>
  <c r="BH260" i="226"/>
  <c r="BF260" i="226"/>
  <c r="BE260" i="226"/>
  <c r="BG260" i="227" s="1"/>
  <c r="BC260" i="226"/>
  <c r="AZ260" i="226"/>
  <c r="AY260" i="226"/>
  <c r="BA260" i="227" s="1"/>
  <c r="AW260" i="226"/>
  <c r="AV260" i="226"/>
  <c r="AT260" i="226"/>
  <c r="AS260" i="226"/>
  <c r="AQ260" i="226"/>
  <c r="AP260" i="226"/>
  <c r="AN260" i="226"/>
  <c r="AK260" i="226"/>
  <c r="AJ260" i="226"/>
  <c r="AH260" i="226"/>
  <c r="AG260" i="226"/>
  <c r="AE260" i="226"/>
  <c r="AD260" i="226"/>
  <c r="AB260" i="226"/>
  <c r="AA260" i="226"/>
  <c r="AC260" i="227" s="1"/>
  <c r="Y260" i="226"/>
  <c r="X260" i="226"/>
  <c r="V260" i="226"/>
  <c r="U260" i="226"/>
  <c r="S260" i="226"/>
  <c r="R260" i="226"/>
  <c r="P260" i="226"/>
  <c r="O260" i="226"/>
  <c r="Q260" i="227" s="1"/>
  <c r="M260" i="226"/>
  <c r="L260" i="226"/>
  <c r="J260" i="226"/>
  <c r="I260" i="226"/>
  <c r="K260" i="227" s="1"/>
  <c r="G260" i="226"/>
  <c r="F260" i="226"/>
  <c r="H260" i="227" s="1"/>
  <c r="CG259" i="226"/>
  <c r="CF259" i="226"/>
  <c r="CH259" i="227" s="1"/>
  <c r="BX259" i="226"/>
  <c r="BW259" i="226"/>
  <c r="BU259" i="226"/>
  <c r="BR259" i="226"/>
  <c r="BQ259" i="226"/>
  <c r="BS259" i="227" s="1"/>
  <c r="BO259" i="226"/>
  <c r="BN259" i="226"/>
  <c r="BP259" i="227" s="1"/>
  <c r="BL259" i="226"/>
  <c r="BK259" i="226"/>
  <c r="BI259" i="226"/>
  <c r="BH259" i="226"/>
  <c r="BJ259" i="227" s="1"/>
  <c r="BF259" i="226"/>
  <c r="BE259" i="226"/>
  <c r="BG259" i="227" s="1"/>
  <c r="BC259" i="226"/>
  <c r="AZ259" i="226"/>
  <c r="AY259" i="226"/>
  <c r="AW259" i="226"/>
  <c r="AV259" i="226"/>
  <c r="AT259" i="226"/>
  <c r="AS259" i="226"/>
  <c r="AQ259" i="226"/>
  <c r="AP259" i="226"/>
  <c r="AR259" i="227" s="1"/>
  <c r="AN259" i="226"/>
  <c r="AK259" i="226"/>
  <c r="AJ259" i="226"/>
  <c r="AH259" i="226"/>
  <c r="AG259" i="226"/>
  <c r="AI259" i="227" s="1"/>
  <c r="AE259" i="226"/>
  <c r="AD259" i="226"/>
  <c r="AF259" i="227" s="1"/>
  <c r="AB259" i="226"/>
  <c r="AA259" i="226"/>
  <c r="Y259" i="226"/>
  <c r="X259" i="226"/>
  <c r="Z259" i="227" s="1"/>
  <c r="V259" i="226"/>
  <c r="U259" i="226"/>
  <c r="S259" i="226"/>
  <c r="R259" i="226"/>
  <c r="T259" i="227" s="1"/>
  <c r="P259" i="226"/>
  <c r="O259" i="226"/>
  <c r="M259" i="226"/>
  <c r="L259" i="226"/>
  <c r="J259" i="226"/>
  <c r="I259" i="226"/>
  <c r="G259" i="226"/>
  <c r="F259" i="226"/>
  <c r="CG258" i="226"/>
  <c r="CF258" i="226"/>
  <c r="BX258" i="226"/>
  <c r="BW258" i="226"/>
  <c r="BU258" i="226"/>
  <c r="BT258" i="226"/>
  <c r="BV258" i="227" s="1"/>
  <c r="BR258" i="226"/>
  <c r="BQ258" i="226"/>
  <c r="BS258" i="227" s="1"/>
  <c r="BO258" i="226"/>
  <c r="BN258" i="226"/>
  <c r="BL258" i="226"/>
  <c r="BK258" i="226"/>
  <c r="BM258" i="227" s="1"/>
  <c r="BI258" i="226"/>
  <c r="BH258" i="226"/>
  <c r="BJ258" i="227" s="1"/>
  <c r="BF258" i="226"/>
  <c r="BE258" i="226"/>
  <c r="BC258" i="226"/>
  <c r="AZ258" i="226"/>
  <c r="AY258" i="226"/>
  <c r="BA258" i="227" s="1"/>
  <c r="AW258" i="226"/>
  <c r="AV258" i="226"/>
  <c r="AX258" i="227" s="1"/>
  <c r="AT258" i="226"/>
  <c r="AS258" i="226"/>
  <c r="AU258" i="227" s="1"/>
  <c r="AQ258" i="226"/>
  <c r="AP258" i="226"/>
  <c r="AN258" i="226"/>
  <c r="AK258" i="226"/>
  <c r="AJ258" i="226"/>
  <c r="AL258" i="227" s="1"/>
  <c r="AH258" i="226"/>
  <c r="AG258" i="226"/>
  <c r="AI258" i="227" s="1"/>
  <c r="AE258" i="226"/>
  <c r="AD258" i="226"/>
  <c r="AB258" i="226"/>
  <c r="AA258" i="226"/>
  <c r="Y258" i="226"/>
  <c r="X258" i="226"/>
  <c r="Z258" i="227" s="1"/>
  <c r="V258" i="226"/>
  <c r="U258" i="226"/>
  <c r="S258" i="226"/>
  <c r="R258" i="226"/>
  <c r="P258" i="226"/>
  <c r="O258" i="226"/>
  <c r="M258" i="226"/>
  <c r="L258" i="226"/>
  <c r="N258" i="227" s="1"/>
  <c r="J258" i="226"/>
  <c r="I258" i="226"/>
  <c r="G258" i="226"/>
  <c r="F258" i="226"/>
  <c r="CG257" i="226"/>
  <c r="CF257" i="226"/>
  <c r="CH257" i="227" s="1"/>
  <c r="BX257" i="226"/>
  <c r="BW257" i="226"/>
  <c r="BY257" i="227" s="1"/>
  <c r="BU257" i="226"/>
  <c r="BT257" i="226"/>
  <c r="BV257" i="227" s="1"/>
  <c r="BR257" i="226"/>
  <c r="BQ257" i="226"/>
  <c r="BO257" i="226"/>
  <c r="BN257" i="226"/>
  <c r="BP257" i="227" s="1"/>
  <c r="BL257" i="226"/>
  <c r="BK257" i="226"/>
  <c r="BI257" i="226"/>
  <c r="BH257" i="226"/>
  <c r="BJ257" i="227" s="1"/>
  <c r="BF257" i="226"/>
  <c r="BE257" i="226"/>
  <c r="BC257" i="226"/>
  <c r="AZ257" i="226"/>
  <c r="AY257" i="226"/>
  <c r="BA257" i="227" s="1"/>
  <c r="AW257" i="226"/>
  <c r="AV257" i="226"/>
  <c r="AT257" i="226"/>
  <c r="AS257" i="226"/>
  <c r="AQ257" i="226"/>
  <c r="AP257" i="226"/>
  <c r="AN257" i="226"/>
  <c r="AK257" i="226"/>
  <c r="AJ257" i="226"/>
  <c r="AL257" i="227" s="1"/>
  <c r="AH257" i="226"/>
  <c r="AG257" i="226"/>
  <c r="AE257" i="226"/>
  <c r="AD257" i="226"/>
  <c r="AB257" i="226"/>
  <c r="AA257" i="226"/>
  <c r="Y257" i="226"/>
  <c r="X257" i="226"/>
  <c r="V257" i="226"/>
  <c r="U257" i="226"/>
  <c r="S257" i="226"/>
  <c r="R257" i="226"/>
  <c r="T257" i="227" s="1"/>
  <c r="P257" i="226"/>
  <c r="O257" i="226"/>
  <c r="M257" i="226"/>
  <c r="L257" i="226"/>
  <c r="N257" i="227" s="1"/>
  <c r="J257" i="226"/>
  <c r="I257" i="226"/>
  <c r="G257" i="226"/>
  <c r="F257" i="226"/>
  <c r="CG256" i="226"/>
  <c r="CF256" i="226"/>
  <c r="CH256" i="227" s="1"/>
  <c r="BX256" i="226"/>
  <c r="BW256" i="226"/>
  <c r="BY256" i="227" s="1"/>
  <c r="BU256" i="226"/>
  <c r="BT256" i="226"/>
  <c r="BR256" i="226"/>
  <c r="BQ256" i="226"/>
  <c r="BO256" i="226"/>
  <c r="BN256" i="226"/>
  <c r="BP256" i="227" s="1"/>
  <c r="BL256" i="226"/>
  <c r="BK256" i="226"/>
  <c r="BI256" i="226"/>
  <c r="BH256" i="226"/>
  <c r="BF256" i="226"/>
  <c r="BE256" i="226"/>
  <c r="BG256" i="227" s="1"/>
  <c r="BC256" i="226"/>
  <c r="AZ256" i="226"/>
  <c r="AY256" i="226"/>
  <c r="AW256" i="226"/>
  <c r="AV256" i="226"/>
  <c r="AT256" i="226"/>
  <c r="AS256" i="226"/>
  <c r="AU256" i="227" s="1"/>
  <c r="AQ256" i="226"/>
  <c r="AP256" i="226"/>
  <c r="AR256" i="227" s="1"/>
  <c r="AN256" i="226"/>
  <c r="AK256" i="226"/>
  <c r="AJ256" i="226"/>
  <c r="AH256" i="226"/>
  <c r="AG256" i="226"/>
  <c r="AI256" i="227" s="1"/>
  <c r="AE256" i="226"/>
  <c r="AD256" i="226"/>
  <c r="AF256" i="227" s="1"/>
  <c r="AB256" i="226"/>
  <c r="AA256" i="226"/>
  <c r="AC256" i="227" s="1"/>
  <c r="Y256" i="226"/>
  <c r="X256" i="226"/>
  <c r="V256" i="226"/>
  <c r="U256" i="226"/>
  <c r="W256" i="227" s="1"/>
  <c r="S256" i="226"/>
  <c r="R256" i="226"/>
  <c r="T256" i="227" s="1"/>
  <c r="P256" i="226"/>
  <c r="O256" i="226"/>
  <c r="M256" i="226"/>
  <c r="L256" i="226"/>
  <c r="J256" i="226"/>
  <c r="I256" i="226"/>
  <c r="G256" i="226"/>
  <c r="F256" i="226"/>
  <c r="CG255" i="226"/>
  <c r="CF255" i="226"/>
  <c r="BX255" i="226"/>
  <c r="BW255" i="226"/>
  <c r="BU255" i="226"/>
  <c r="BT255" i="226"/>
  <c r="BV255" i="227" s="1"/>
  <c r="BR255" i="226"/>
  <c r="BQ255" i="226"/>
  <c r="BO255" i="226"/>
  <c r="BN255" i="226"/>
  <c r="BP255" i="227" s="1"/>
  <c r="BL255" i="226"/>
  <c r="BK255" i="226"/>
  <c r="BI255" i="226"/>
  <c r="BH255" i="226"/>
  <c r="BF255" i="226"/>
  <c r="BE255" i="226"/>
  <c r="BG255" i="227" s="1"/>
  <c r="BC255" i="226"/>
  <c r="AZ255" i="226"/>
  <c r="AY255" i="226"/>
  <c r="AW255" i="226"/>
  <c r="AV255" i="226"/>
  <c r="AT255" i="226"/>
  <c r="AS255" i="226"/>
  <c r="AQ255" i="226"/>
  <c r="AP255" i="226"/>
  <c r="AR255" i="227" s="1"/>
  <c r="AN255" i="226"/>
  <c r="AK255" i="226"/>
  <c r="AJ255" i="226"/>
  <c r="AL255" i="227" s="1"/>
  <c r="AH255" i="226"/>
  <c r="AG255" i="226"/>
  <c r="AI255" i="227" s="1"/>
  <c r="AE255" i="226"/>
  <c r="AD255" i="226"/>
  <c r="AF255" i="227" s="1"/>
  <c r="AB255" i="226"/>
  <c r="AA255" i="226"/>
  <c r="Y255" i="226"/>
  <c r="X255" i="226"/>
  <c r="Z255" i="227" s="1"/>
  <c r="V255" i="226"/>
  <c r="U255" i="226"/>
  <c r="W255" i="227" s="1"/>
  <c r="S255" i="226"/>
  <c r="R255" i="226"/>
  <c r="P255" i="226"/>
  <c r="O255" i="226"/>
  <c r="M255" i="226"/>
  <c r="L255" i="226"/>
  <c r="J255" i="226"/>
  <c r="I255" i="226"/>
  <c r="G255" i="226"/>
  <c r="F255" i="226"/>
  <c r="CG254" i="226"/>
  <c r="CF254" i="226"/>
  <c r="BX254" i="226"/>
  <c r="BW254" i="226"/>
  <c r="BY254" i="227" s="1"/>
  <c r="BU254" i="226"/>
  <c r="BT254" i="226"/>
  <c r="BV254" i="227" s="1"/>
  <c r="BR254" i="226"/>
  <c r="BQ254" i="226"/>
  <c r="BS254" i="227" s="1"/>
  <c r="BO254" i="226"/>
  <c r="BN254" i="226"/>
  <c r="BL254" i="226"/>
  <c r="BK254" i="226"/>
  <c r="BM254" i="227" s="1"/>
  <c r="BI254" i="226"/>
  <c r="BH254" i="226"/>
  <c r="BF254" i="226"/>
  <c r="BE254" i="226"/>
  <c r="BG254" i="227" s="1"/>
  <c r="BC254" i="226"/>
  <c r="AZ254" i="226"/>
  <c r="AY254" i="226"/>
  <c r="BA254" i="227" s="1"/>
  <c r="AW254" i="226"/>
  <c r="AV254" i="226"/>
  <c r="AX254" i="227" s="1"/>
  <c r="AT254" i="226"/>
  <c r="AS254" i="226"/>
  <c r="AU254" i="227" s="1"/>
  <c r="AQ254" i="226"/>
  <c r="AP254" i="226"/>
  <c r="AN254" i="226"/>
  <c r="AK254" i="226"/>
  <c r="AJ254" i="226"/>
  <c r="AL254" i="227" s="1"/>
  <c r="AH254" i="226"/>
  <c r="AG254" i="226"/>
  <c r="AI254" i="227" s="1"/>
  <c r="AE254" i="226"/>
  <c r="AD254" i="226"/>
  <c r="AB254" i="226"/>
  <c r="AA254" i="226"/>
  <c r="AC254" i="227" s="1"/>
  <c r="Y254" i="226"/>
  <c r="X254" i="226"/>
  <c r="V254" i="226"/>
  <c r="U254" i="226"/>
  <c r="W254" i="227" s="1"/>
  <c r="S254" i="226"/>
  <c r="R254" i="226"/>
  <c r="P254" i="226"/>
  <c r="O254" i="226"/>
  <c r="M254" i="226"/>
  <c r="L254" i="226"/>
  <c r="J254" i="226"/>
  <c r="I254" i="226"/>
  <c r="K254" i="227" s="1"/>
  <c r="G254" i="226"/>
  <c r="F254" i="226"/>
  <c r="CG253" i="226"/>
  <c r="CF253" i="226"/>
  <c r="CH253" i="227" s="1"/>
  <c r="BX253" i="226"/>
  <c r="BW253" i="226"/>
  <c r="BY253" i="227" s="1"/>
  <c r="BU253" i="226"/>
  <c r="BT253" i="226"/>
  <c r="BR253" i="226"/>
  <c r="BQ253" i="226"/>
  <c r="BO253" i="226"/>
  <c r="BN253" i="226"/>
  <c r="BP253" i="227" s="1"/>
  <c r="BL253" i="226"/>
  <c r="BK253" i="226"/>
  <c r="BM253" i="227" s="1"/>
  <c r="BI253" i="226"/>
  <c r="BH253" i="226"/>
  <c r="BF253" i="226"/>
  <c r="BE253" i="226"/>
  <c r="BC253" i="226"/>
  <c r="AZ253" i="226"/>
  <c r="AY253" i="226"/>
  <c r="AW253" i="226"/>
  <c r="AV253" i="226"/>
  <c r="AX253" i="227" s="1"/>
  <c r="AT253" i="226"/>
  <c r="AS253" i="226"/>
  <c r="AQ253" i="226"/>
  <c r="AP253" i="226"/>
  <c r="AN253" i="226"/>
  <c r="AK253" i="226"/>
  <c r="AJ253" i="226"/>
  <c r="AL253" i="227" s="1"/>
  <c r="AH253" i="226"/>
  <c r="AG253" i="226"/>
  <c r="AE253" i="226"/>
  <c r="AD253" i="226"/>
  <c r="AB253" i="226"/>
  <c r="AA253" i="226"/>
  <c r="AC253" i="227" s="1"/>
  <c r="Y253" i="226"/>
  <c r="X253" i="226"/>
  <c r="V253" i="226"/>
  <c r="U253" i="226"/>
  <c r="S253" i="226"/>
  <c r="R253" i="226"/>
  <c r="T253" i="227" s="1"/>
  <c r="P253" i="226"/>
  <c r="O253" i="226"/>
  <c r="Q253" i="227" s="1"/>
  <c r="M253" i="226"/>
  <c r="L253" i="226"/>
  <c r="J253" i="226"/>
  <c r="I253" i="226"/>
  <c r="G253" i="226"/>
  <c r="F253" i="226"/>
  <c r="H253" i="227" s="1"/>
  <c r="CG252" i="226"/>
  <c r="CF252" i="226"/>
  <c r="BX252" i="226"/>
  <c r="BW252" i="226"/>
  <c r="BY252" i="227" s="1"/>
  <c r="BU252" i="226"/>
  <c r="BT252" i="226"/>
  <c r="BR252" i="226"/>
  <c r="BQ252" i="226"/>
  <c r="BO252" i="226"/>
  <c r="BN252" i="226"/>
  <c r="BL252" i="226"/>
  <c r="BK252" i="226"/>
  <c r="BM252" i="227" s="1"/>
  <c r="BI252" i="226"/>
  <c r="BH252" i="226"/>
  <c r="BF252" i="226"/>
  <c r="BE252" i="226"/>
  <c r="BC252" i="226"/>
  <c r="AZ252" i="226"/>
  <c r="AY252" i="226"/>
  <c r="AW252" i="226"/>
  <c r="AV252" i="226"/>
  <c r="AT252" i="226"/>
  <c r="AS252" i="226"/>
  <c r="AU252" i="227" s="1"/>
  <c r="AQ252" i="226"/>
  <c r="AP252" i="226"/>
  <c r="AN252" i="226"/>
  <c r="AK252" i="226"/>
  <c r="AJ252" i="226"/>
  <c r="AH252" i="226"/>
  <c r="AG252" i="226"/>
  <c r="AI252" i="227" s="1"/>
  <c r="AE252" i="226"/>
  <c r="AD252" i="226"/>
  <c r="AF252" i="227" s="1"/>
  <c r="AB252" i="226"/>
  <c r="AA252" i="226"/>
  <c r="Y252" i="226"/>
  <c r="X252" i="226"/>
  <c r="V252" i="226"/>
  <c r="U252" i="226"/>
  <c r="S252" i="226"/>
  <c r="R252" i="226"/>
  <c r="T252" i="227" s="1"/>
  <c r="P252" i="226"/>
  <c r="O252" i="226"/>
  <c r="Q252" i="227" s="1"/>
  <c r="M252" i="226"/>
  <c r="L252" i="226"/>
  <c r="J252" i="226"/>
  <c r="I252" i="226"/>
  <c r="K252" i="227" s="1"/>
  <c r="G252" i="226"/>
  <c r="F252" i="226"/>
  <c r="H252" i="227" s="1"/>
  <c r="CG251" i="226"/>
  <c r="CF251" i="226"/>
  <c r="BX251" i="226"/>
  <c r="BW251" i="226"/>
  <c r="BU251" i="226"/>
  <c r="BT251" i="226"/>
  <c r="BV251" i="227" s="1"/>
  <c r="BR251" i="226"/>
  <c r="BQ251" i="226"/>
  <c r="BO251" i="226"/>
  <c r="BN251" i="226"/>
  <c r="BP251" i="227" s="1"/>
  <c r="BL251" i="226"/>
  <c r="BK251" i="226"/>
  <c r="BI251" i="226"/>
  <c r="BH251" i="226"/>
  <c r="BF251" i="226"/>
  <c r="BE251" i="226"/>
  <c r="BC251" i="226"/>
  <c r="AZ251" i="226"/>
  <c r="AY251" i="226"/>
  <c r="AW251" i="226"/>
  <c r="AV251" i="226"/>
  <c r="AX251" i="227" s="1"/>
  <c r="AT251" i="226"/>
  <c r="AS251" i="226"/>
  <c r="AU251" i="227" s="1"/>
  <c r="AQ251" i="226"/>
  <c r="AP251" i="226"/>
  <c r="AN251" i="226"/>
  <c r="AK251" i="226"/>
  <c r="AJ251" i="226"/>
  <c r="AL251" i="227" s="1"/>
  <c r="AH251" i="226"/>
  <c r="AG251" i="226"/>
  <c r="AE251" i="226"/>
  <c r="AD251" i="226"/>
  <c r="AF251" i="227" s="1"/>
  <c r="AB251" i="226"/>
  <c r="AA251" i="226"/>
  <c r="Y251" i="226"/>
  <c r="X251" i="226"/>
  <c r="Z251" i="227" s="1"/>
  <c r="V251" i="226"/>
  <c r="U251" i="226"/>
  <c r="W251" i="227" s="1"/>
  <c r="S251" i="226"/>
  <c r="R251" i="226"/>
  <c r="T251" i="227" s="1"/>
  <c r="P251" i="226"/>
  <c r="O251" i="226"/>
  <c r="M251" i="226"/>
  <c r="L251" i="226"/>
  <c r="N251" i="227" s="1"/>
  <c r="J251" i="226"/>
  <c r="I251" i="226"/>
  <c r="K251" i="227" s="1"/>
  <c r="G251" i="226"/>
  <c r="F251" i="226"/>
  <c r="H251" i="227" s="1"/>
  <c r="CG250" i="226"/>
  <c r="CF250" i="226"/>
  <c r="BX250" i="226"/>
  <c r="BW250" i="226"/>
  <c r="BY250" i="227" s="1"/>
  <c r="BU250" i="226"/>
  <c r="BT250" i="226"/>
  <c r="BV250" i="227" s="1"/>
  <c r="BR250" i="226"/>
  <c r="BQ250" i="226"/>
  <c r="BS250" i="227" s="1"/>
  <c r="BO250" i="226"/>
  <c r="BN250" i="226"/>
  <c r="BL250" i="226"/>
  <c r="BK250" i="226"/>
  <c r="BM250" i="227" s="1"/>
  <c r="BI250" i="226"/>
  <c r="BH250" i="226"/>
  <c r="BJ250" i="227" s="1"/>
  <c r="BF250" i="226"/>
  <c r="BE250" i="226"/>
  <c r="BG250" i="227" s="1"/>
  <c r="BC250" i="226"/>
  <c r="AZ250" i="226"/>
  <c r="AY250" i="226"/>
  <c r="BA250" i="227" s="1"/>
  <c r="AW250" i="226"/>
  <c r="AV250" i="226"/>
  <c r="AX250" i="227" s="1"/>
  <c r="AT250" i="226"/>
  <c r="AS250" i="226"/>
  <c r="AU250" i="227" s="1"/>
  <c r="AQ250" i="226"/>
  <c r="AP250" i="226"/>
  <c r="AN250" i="226"/>
  <c r="AK250" i="226"/>
  <c r="AJ250" i="226"/>
  <c r="AL250" i="227" s="1"/>
  <c r="AH250" i="226"/>
  <c r="AG250" i="226"/>
  <c r="AI250" i="227" s="1"/>
  <c r="AE250" i="226"/>
  <c r="AD250" i="226"/>
  <c r="AB250" i="226"/>
  <c r="AA250" i="226"/>
  <c r="AC250" i="227" s="1"/>
  <c r="Y250" i="226"/>
  <c r="X250" i="226"/>
  <c r="Z250" i="227" s="1"/>
  <c r="V250" i="226"/>
  <c r="U250" i="226"/>
  <c r="W250" i="227" s="1"/>
  <c r="S250" i="226"/>
  <c r="R250" i="226"/>
  <c r="P250" i="226"/>
  <c r="O250" i="226"/>
  <c r="Q250" i="227" s="1"/>
  <c r="M250" i="226"/>
  <c r="L250" i="226"/>
  <c r="N250" i="227" s="1"/>
  <c r="J250" i="226"/>
  <c r="I250" i="226"/>
  <c r="G250" i="226"/>
  <c r="F250" i="226"/>
  <c r="CG249" i="226"/>
  <c r="CF249" i="226"/>
  <c r="CH249" i="227" s="1"/>
  <c r="BX249" i="226"/>
  <c r="BW249" i="226"/>
  <c r="BY249" i="227" s="1"/>
  <c r="BU249" i="226"/>
  <c r="BT249" i="226"/>
  <c r="BV249" i="227" s="1"/>
  <c r="BR249" i="226"/>
  <c r="BQ249" i="226"/>
  <c r="BO249" i="226"/>
  <c r="BN249" i="226"/>
  <c r="BL249" i="226"/>
  <c r="BK249" i="226"/>
  <c r="BM249" i="227" s="1"/>
  <c r="BI249" i="226"/>
  <c r="BH249" i="226"/>
  <c r="BJ249" i="227" s="1"/>
  <c r="BF249" i="226"/>
  <c r="BE249" i="226"/>
  <c r="BC249" i="226"/>
  <c r="AZ249" i="226"/>
  <c r="AY249" i="226"/>
  <c r="BA249" i="227" s="1"/>
  <c r="AW249" i="226"/>
  <c r="AV249" i="226"/>
  <c r="AX249" i="227" s="1"/>
  <c r="AT249" i="226"/>
  <c r="AS249" i="226"/>
  <c r="AQ249" i="226"/>
  <c r="AP249" i="226"/>
  <c r="AN249" i="226"/>
  <c r="AK249" i="226"/>
  <c r="AJ249" i="226"/>
  <c r="AL249" i="227" s="1"/>
  <c r="AH249" i="226"/>
  <c r="AG249" i="226"/>
  <c r="AE249" i="226"/>
  <c r="AD249" i="226"/>
  <c r="AF249" i="227" s="1"/>
  <c r="AB249" i="226"/>
  <c r="AA249" i="226"/>
  <c r="Y249" i="226"/>
  <c r="X249" i="226"/>
  <c r="Z249" i="227" s="1"/>
  <c r="V249" i="226"/>
  <c r="U249" i="226"/>
  <c r="S249" i="226"/>
  <c r="R249" i="226"/>
  <c r="T249" i="227" s="1"/>
  <c r="P249" i="226"/>
  <c r="O249" i="226"/>
  <c r="M249" i="226"/>
  <c r="L249" i="226"/>
  <c r="N249" i="227" s="1"/>
  <c r="J249" i="226"/>
  <c r="I249" i="226"/>
  <c r="G249" i="226"/>
  <c r="F249" i="226"/>
  <c r="H249" i="227" s="1"/>
  <c r="CG248" i="226"/>
  <c r="CF248" i="226"/>
  <c r="CH248" i="227" s="1"/>
  <c r="BX248" i="226"/>
  <c r="BW248" i="226"/>
  <c r="BY248" i="227" s="1"/>
  <c r="BU248" i="226"/>
  <c r="BT248" i="226"/>
  <c r="BR248" i="226"/>
  <c r="BQ248" i="226"/>
  <c r="BS248" i="227" s="1"/>
  <c r="BO248" i="226"/>
  <c r="BN248" i="226"/>
  <c r="BP248" i="227" s="1"/>
  <c r="BL248" i="226"/>
  <c r="BK248" i="226"/>
  <c r="BI248" i="226"/>
  <c r="BH248" i="226"/>
  <c r="BF248" i="226"/>
  <c r="BE248" i="226"/>
  <c r="BC248" i="226"/>
  <c r="AZ248" i="226"/>
  <c r="AY248" i="226"/>
  <c r="BA248" i="227" s="1"/>
  <c r="AW248" i="226"/>
  <c r="AV248" i="226"/>
  <c r="AT248" i="226"/>
  <c r="AS248" i="226"/>
  <c r="AU248" i="227" s="1"/>
  <c r="AQ248" i="226"/>
  <c r="AP248" i="226"/>
  <c r="AR248" i="227" s="1"/>
  <c r="AN248" i="226"/>
  <c r="AK248" i="226"/>
  <c r="AJ248" i="226"/>
  <c r="AH248" i="226"/>
  <c r="AG248" i="226"/>
  <c r="AI248" i="227" s="1"/>
  <c r="AE248" i="226"/>
  <c r="AD248" i="226"/>
  <c r="AF248" i="227" s="1"/>
  <c r="AB248" i="226"/>
  <c r="AA248" i="226"/>
  <c r="AC248" i="227" s="1"/>
  <c r="Y248" i="226"/>
  <c r="X248" i="226"/>
  <c r="V248" i="226"/>
  <c r="U248" i="226"/>
  <c r="W248" i="227" s="1"/>
  <c r="S248" i="226"/>
  <c r="R248" i="226"/>
  <c r="T248" i="227" s="1"/>
  <c r="P248" i="226"/>
  <c r="O248" i="226"/>
  <c r="Q248" i="227" s="1"/>
  <c r="M248" i="226"/>
  <c r="L248" i="226"/>
  <c r="J248" i="226"/>
  <c r="I248" i="226"/>
  <c r="K248" i="227" s="1"/>
  <c r="G248" i="226"/>
  <c r="F248" i="226"/>
  <c r="CG247" i="226"/>
  <c r="CF247" i="226"/>
  <c r="CH247" i="227" s="1"/>
  <c r="BX247" i="226"/>
  <c r="BW247" i="226"/>
  <c r="BU247" i="226"/>
  <c r="BT247" i="226"/>
  <c r="BR247" i="226"/>
  <c r="BQ247" i="226"/>
  <c r="BS247" i="227" s="1"/>
  <c r="BO247" i="226"/>
  <c r="BN247" i="226"/>
  <c r="BP247" i="227" s="1"/>
  <c r="BL247" i="226"/>
  <c r="BK247" i="226"/>
  <c r="BI247" i="226"/>
  <c r="BH247" i="226"/>
  <c r="BJ247" i="227" s="1"/>
  <c r="BF247" i="226"/>
  <c r="BE247" i="226"/>
  <c r="BG247" i="227" s="1"/>
  <c r="BC247" i="226"/>
  <c r="AZ247" i="226"/>
  <c r="AY247" i="226"/>
  <c r="AW247" i="226"/>
  <c r="AV247" i="226"/>
  <c r="AX247" i="227" s="1"/>
  <c r="AT247" i="226"/>
  <c r="AS247" i="226"/>
  <c r="AU247" i="227" s="1"/>
  <c r="AQ247" i="226"/>
  <c r="AP247" i="226"/>
  <c r="AR247" i="227" s="1"/>
  <c r="AN247" i="226"/>
  <c r="AK247" i="226"/>
  <c r="AJ247" i="226"/>
  <c r="AL247" i="227" s="1"/>
  <c r="AH247" i="226"/>
  <c r="AG247" i="226"/>
  <c r="AI247" i="227" s="1"/>
  <c r="AE247" i="226"/>
  <c r="AD247" i="226"/>
  <c r="AF247" i="227" s="1"/>
  <c r="AB247" i="226"/>
  <c r="AA247" i="226"/>
  <c r="Y247" i="226"/>
  <c r="X247" i="226"/>
  <c r="Z247" i="227" s="1"/>
  <c r="V247" i="226"/>
  <c r="U247" i="226"/>
  <c r="W247" i="227" s="1"/>
  <c r="S247" i="226"/>
  <c r="R247" i="226"/>
  <c r="T247" i="227" s="1"/>
  <c r="P247" i="226"/>
  <c r="O247" i="226"/>
  <c r="M247" i="226"/>
  <c r="L247" i="226"/>
  <c r="J247" i="226"/>
  <c r="I247" i="226"/>
  <c r="K247" i="227" s="1"/>
  <c r="G247" i="226"/>
  <c r="F247" i="226"/>
  <c r="H247" i="227" s="1"/>
  <c r="CG246" i="226"/>
  <c r="CF246" i="226"/>
  <c r="BX246" i="226"/>
  <c r="BW246" i="226"/>
  <c r="BU246" i="226"/>
  <c r="BT246" i="226"/>
  <c r="BV246" i="227" s="1"/>
  <c r="BR246" i="226"/>
  <c r="BQ246" i="226"/>
  <c r="BS246" i="227" s="1"/>
  <c r="BO246" i="226"/>
  <c r="BN246" i="226"/>
  <c r="BL246" i="226"/>
  <c r="BK246" i="226"/>
  <c r="BM246" i="227" s="1"/>
  <c r="BI246" i="226"/>
  <c r="BH246" i="226"/>
  <c r="BJ246" i="227" s="1"/>
  <c r="BF246" i="226"/>
  <c r="BE246" i="226"/>
  <c r="BG246" i="227" s="1"/>
  <c r="BC246" i="226"/>
  <c r="BB246" i="226"/>
  <c r="AZ246" i="226"/>
  <c r="AY246" i="226"/>
  <c r="BA246" i="227" s="1"/>
  <c r="AW246" i="226"/>
  <c r="AV246" i="226"/>
  <c r="AT246" i="226"/>
  <c r="AS246" i="226"/>
  <c r="AU246" i="227" s="1"/>
  <c r="AQ246" i="226"/>
  <c r="AP246" i="226"/>
  <c r="AN246" i="226"/>
  <c r="AK246" i="226"/>
  <c r="AJ246" i="226"/>
  <c r="AL246" i="227" s="1"/>
  <c r="AH246" i="226"/>
  <c r="AG246" i="226"/>
  <c r="AE246" i="226"/>
  <c r="AD246" i="226"/>
  <c r="AB246" i="226"/>
  <c r="AA246" i="226"/>
  <c r="Y246" i="226"/>
  <c r="X246" i="226"/>
  <c r="Z246" i="227" s="1"/>
  <c r="V246" i="226"/>
  <c r="U246" i="226"/>
  <c r="S246" i="226"/>
  <c r="R246" i="226"/>
  <c r="P246" i="226"/>
  <c r="O246" i="226"/>
  <c r="Q246" i="227" s="1"/>
  <c r="M246" i="226"/>
  <c r="L246" i="226"/>
  <c r="N246" i="227" s="1"/>
  <c r="J246" i="226"/>
  <c r="I246" i="226"/>
  <c r="K246" i="227" s="1"/>
  <c r="G246" i="226"/>
  <c r="F246" i="226"/>
  <c r="CG245" i="226"/>
  <c r="CF245" i="226"/>
  <c r="CH245" i="227" s="1"/>
  <c r="BX245" i="226"/>
  <c r="BW245" i="226"/>
  <c r="BY245" i="227" s="1"/>
  <c r="BU245" i="226"/>
  <c r="BT245" i="226"/>
  <c r="BV245" i="227" s="1"/>
  <c r="BR245" i="226"/>
  <c r="BQ245" i="226"/>
  <c r="BO245" i="226"/>
  <c r="BN245" i="226"/>
  <c r="BP245" i="227" s="1"/>
  <c r="BL245" i="226"/>
  <c r="BK245" i="226"/>
  <c r="BM245" i="227" s="1"/>
  <c r="BI245" i="226"/>
  <c r="BH245" i="226"/>
  <c r="BJ245" i="227" s="1"/>
  <c r="BF245" i="226"/>
  <c r="BE245" i="226"/>
  <c r="BC245" i="226"/>
  <c r="BB245" i="226"/>
  <c r="BD245" i="227" s="1"/>
  <c r="AZ245" i="226"/>
  <c r="AY245" i="226"/>
  <c r="BA245" i="227" s="1"/>
  <c r="AW245" i="226"/>
  <c r="AV245" i="226"/>
  <c r="AX245" i="227" s="1"/>
  <c r="AT245" i="226"/>
  <c r="AS245" i="226"/>
  <c r="AQ245" i="226"/>
  <c r="AP245" i="226"/>
  <c r="AN245" i="226"/>
  <c r="AM245" i="226"/>
  <c r="AO245" i="227" s="1"/>
  <c r="AK245" i="226"/>
  <c r="AJ245" i="226"/>
  <c r="AL245" i="227" s="1"/>
  <c r="AH245" i="226"/>
  <c r="AG245" i="226"/>
  <c r="AE245" i="226"/>
  <c r="AD245" i="226"/>
  <c r="AF245" i="227" s="1"/>
  <c r="AB245" i="226"/>
  <c r="AA245" i="226"/>
  <c r="Y245" i="226"/>
  <c r="X245" i="226"/>
  <c r="V245" i="226"/>
  <c r="U245" i="226"/>
  <c r="S245" i="226"/>
  <c r="R245" i="226"/>
  <c r="T245" i="227" s="1"/>
  <c r="P245" i="226"/>
  <c r="O245" i="226"/>
  <c r="Q245" i="227" s="1"/>
  <c r="M245" i="226"/>
  <c r="J245" i="226"/>
  <c r="I245" i="226"/>
  <c r="G245" i="226"/>
  <c r="F245" i="226"/>
  <c r="H245" i="227" s="1"/>
  <c r="CG244" i="226"/>
  <c r="CF244" i="226"/>
  <c r="CH244" i="227" s="1"/>
  <c r="BX244" i="226"/>
  <c r="BW244" i="226"/>
  <c r="BY244" i="227" s="1"/>
  <c r="BU244" i="226"/>
  <c r="BT244" i="226"/>
  <c r="BR244" i="226"/>
  <c r="BQ244" i="226"/>
  <c r="BS244" i="227" s="1"/>
  <c r="BO244" i="226"/>
  <c r="BN244" i="226"/>
  <c r="BP244" i="227" s="1"/>
  <c r="BL244" i="226"/>
  <c r="BK244" i="226"/>
  <c r="BI244" i="226"/>
  <c r="BH244" i="226"/>
  <c r="BF244" i="226"/>
  <c r="BE244" i="226"/>
  <c r="BG244" i="227" s="1"/>
  <c r="BC244" i="226"/>
  <c r="BB244" i="226"/>
  <c r="BD244" i="227" s="1"/>
  <c r="AZ244" i="226"/>
  <c r="AY244" i="226"/>
  <c r="BA244" i="227" s="1"/>
  <c r="AW244" i="226"/>
  <c r="AV244" i="226"/>
  <c r="AT244" i="226"/>
  <c r="AS244" i="226"/>
  <c r="AU244" i="227" s="1"/>
  <c r="AQ244" i="226"/>
  <c r="AP244" i="226"/>
  <c r="AR244" i="227" s="1"/>
  <c r="AN244" i="226"/>
  <c r="AK244" i="226"/>
  <c r="AJ244" i="226"/>
  <c r="AH244" i="226"/>
  <c r="AG244" i="226"/>
  <c r="AI244" i="227" s="1"/>
  <c r="AE244" i="226"/>
  <c r="AB244" i="226"/>
  <c r="AA244" i="226"/>
  <c r="AC244" i="227" s="1"/>
  <c r="Y244" i="226"/>
  <c r="X244" i="226"/>
  <c r="V244" i="226"/>
  <c r="U244" i="226"/>
  <c r="W244" i="227" s="1"/>
  <c r="S244" i="226"/>
  <c r="R244" i="226"/>
  <c r="T244" i="227" s="1"/>
  <c r="P244" i="226"/>
  <c r="O244" i="226"/>
  <c r="Q244" i="227" s="1"/>
  <c r="M244" i="226"/>
  <c r="J244" i="226"/>
  <c r="I244" i="226"/>
  <c r="K244" i="227" s="1"/>
  <c r="G244" i="226"/>
  <c r="F244" i="226"/>
  <c r="H244" i="227" s="1"/>
  <c r="CG243" i="226"/>
  <c r="CF243" i="226"/>
  <c r="BX243" i="226"/>
  <c r="BW243" i="226"/>
  <c r="BU243" i="226"/>
  <c r="BT243" i="226"/>
  <c r="BV243" i="227" s="1"/>
  <c r="BR243" i="226"/>
  <c r="BQ243" i="226"/>
  <c r="BS243" i="227" s="1"/>
  <c r="BO243" i="226"/>
  <c r="BN243" i="226"/>
  <c r="BP243" i="227" s="1"/>
  <c r="BL243" i="226"/>
  <c r="BK243" i="226"/>
  <c r="BI243" i="226"/>
  <c r="BH243" i="226"/>
  <c r="BF243" i="226"/>
  <c r="BE243" i="226"/>
  <c r="BG243" i="227" s="1"/>
  <c r="BC243" i="226"/>
  <c r="BB243" i="226"/>
  <c r="AZ243" i="226"/>
  <c r="AY243" i="226"/>
  <c r="AW243" i="226"/>
  <c r="AV243" i="226"/>
  <c r="AT243" i="226"/>
  <c r="AS243" i="226"/>
  <c r="AU243" i="227" s="1"/>
  <c r="AQ243" i="226"/>
  <c r="AP243" i="226"/>
  <c r="AR243" i="227" s="1"/>
  <c r="AN243" i="226"/>
  <c r="AK243" i="226"/>
  <c r="AJ243" i="226"/>
  <c r="AH243" i="226"/>
  <c r="AG243" i="226"/>
  <c r="AE243" i="226"/>
  <c r="AB243" i="226"/>
  <c r="AA243" i="226"/>
  <c r="Y243" i="226"/>
  <c r="X243" i="226"/>
  <c r="V243" i="226"/>
  <c r="U243" i="226"/>
  <c r="S243" i="226"/>
  <c r="R243" i="226"/>
  <c r="P243" i="226"/>
  <c r="O243" i="226"/>
  <c r="M243" i="226"/>
  <c r="J243" i="226"/>
  <c r="G243" i="226"/>
  <c r="F243" i="226"/>
  <c r="H243" i="227" s="1"/>
  <c r="CG242" i="226"/>
  <c r="CF242" i="226"/>
  <c r="BX242" i="226"/>
  <c r="BW242" i="226"/>
  <c r="BU242" i="226"/>
  <c r="BT242" i="226"/>
  <c r="BR242" i="226"/>
  <c r="BO242" i="226"/>
  <c r="BL242" i="226"/>
  <c r="BK242" i="226"/>
  <c r="BM242" i="227" s="1"/>
  <c r="BI242" i="226"/>
  <c r="BH242" i="226"/>
  <c r="BJ242" i="227" s="1"/>
  <c r="BF242" i="226"/>
  <c r="BE242" i="226"/>
  <c r="BG242" i="227" s="1"/>
  <c r="BC242" i="226"/>
  <c r="AZ242" i="226"/>
  <c r="AY242" i="226"/>
  <c r="AW242" i="226"/>
  <c r="AV242" i="226"/>
  <c r="AT242" i="226"/>
  <c r="AS242" i="226"/>
  <c r="AQ242" i="226"/>
  <c r="AP242" i="226"/>
  <c r="AN242" i="226"/>
  <c r="AK242" i="226"/>
  <c r="AH242" i="226"/>
  <c r="AG242" i="226"/>
  <c r="AI242" i="227" s="1"/>
  <c r="AE242" i="226"/>
  <c r="AB242" i="226"/>
  <c r="AA242" i="226"/>
  <c r="AC242" i="227" s="1"/>
  <c r="Y242" i="226"/>
  <c r="X242" i="226"/>
  <c r="Z242" i="227" s="1"/>
  <c r="V242" i="226"/>
  <c r="U242" i="226"/>
  <c r="W242" i="227" s="1"/>
  <c r="S242" i="226"/>
  <c r="R242" i="226"/>
  <c r="P242" i="226"/>
  <c r="O242" i="226"/>
  <c r="Q242" i="227" s="1"/>
  <c r="M242" i="226"/>
  <c r="L242" i="226"/>
  <c r="N242" i="227" s="1"/>
  <c r="J242" i="226"/>
  <c r="I242" i="226"/>
  <c r="K242" i="227" s="1"/>
  <c r="G242" i="226"/>
  <c r="F242" i="226"/>
  <c r="CG241" i="226"/>
  <c r="CF241" i="226"/>
  <c r="BX241" i="226"/>
  <c r="BW241" i="226"/>
  <c r="BU241" i="226"/>
  <c r="BT241" i="226"/>
  <c r="BR241" i="226"/>
  <c r="BQ241" i="226"/>
  <c r="BO241" i="226"/>
  <c r="BN241" i="226"/>
  <c r="BP241" i="227" s="1"/>
  <c r="BL241" i="226"/>
  <c r="BK241" i="226"/>
  <c r="BM241" i="227" s="1"/>
  <c r="BI241" i="226"/>
  <c r="BH241" i="226"/>
  <c r="BJ241" i="227" s="1"/>
  <c r="BF241" i="226"/>
  <c r="BE241" i="226"/>
  <c r="BC241" i="226"/>
  <c r="AZ241" i="226"/>
  <c r="AY241" i="226"/>
  <c r="BA241" i="227" s="1"/>
  <c r="AW241" i="226"/>
  <c r="AV241" i="226"/>
  <c r="AX241" i="227" s="1"/>
  <c r="AT241" i="226"/>
  <c r="AS241" i="226"/>
  <c r="AQ241" i="226"/>
  <c r="AP241" i="226"/>
  <c r="AR241" i="227" s="1"/>
  <c r="AN241" i="226"/>
  <c r="AK241" i="226"/>
  <c r="AJ241" i="226"/>
  <c r="AH241" i="226"/>
  <c r="AG241" i="226"/>
  <c r="AE241" i="226"/>
  <c r="AD241" i="226"/>
  <c r="AF241" i="227" s="1"/>
  <c r="AB241" i="226"/>
  <c r="AA241" i="226"/>
  <c r="AC241" i="227" s="1"/>
  <c r="Y241" i="226"/>
  <c r="X241" i="226"/>
  <c r="Z241" i="227" s="1"/>
  <c r="V241" i="226"/>
  <c r="U241" i="226"/>
  <c r="S241" i="226"/>
  <c r="R241" i="226"/>
  <c r="P241" i="226"/>
  <c r="O241" i="226"/>
  <c r="M241" i="226"/>
  <c r="L241" i="226"/>
  <c r="J241" i="226"/>
  <c r="I241" i="226"/>
  <c r="G241" i="226"/>
  <c r="F241" i="226"/>
  <c r="H241" i="227" s="1"/>
  <c r="CG240" i="226"/>
  <c r="CF240" i="226"/>
  <c r="CH240" i="227" s="1"/>
  <c r="BX240" i="226"/>
  <c r="BW240" i="226"/>
  <c r="BY240" i="227" s="1"/>
  <c r="BU240" i="226"/>
  <c r="BR240" i="226"/>
  <c r="BQ240" i="226"/>
  <c r="BO240" i="226"/>
  <c r="BN240" i="226"/>
  <c r="BL240" i="226"/>
  <c r="BK240" i="226"/>
  <c r="BI240" i="226"/>
  <c r="BH240" i="226"/>
  <c r="BF240" i="226"/>
  <c r="BE240" i="226"/>
  <c r="BG240" i="227" s="1"/>
  <c r="BC240" i="226"/>
  <c r="AZ240" i="226"/>
  <c r="AY240" i="226"/>
  <c r="AW240" i="226"/>
  <c r="AV240" i="226"/>
  <c r="AT240" i="226"/>
  <c r="AS240" i="226"/>
  <c r="AU240" i="227" s="1"/>
  <c r="AQ240" i="226"/>
  <c r="AP240" i="226"/>
  <c r="AN240" i="226"/>
  <c r="AK240" i="226"/>
  <c r="AJ240" i="226"/>
  <c r="AH240" i="226"/>
  <c r="AG240" i="226"/>
  <c r="AI240" i="227" s="1"/>
  <c r="AE240" i="226"/>
  <c r="AD240" i="226"/>
  <c r="AF240" i="227" s="1"/>
  <c r="AB240" i="226"/>
  <c r="AA240" i="226"/>
  <c r="Y240" i="226"/>
  <c r="X240" i="226"/>
  <c r="V240" i="226"/>
  <c r="U240" i="226"/>
  <c r="W240" i="227" s="1"/>
  <c r="S240" i="226"/>
  <c r="R240" i="226"/>
  <c r="T240" i="227" s="1"/>
  <c r="P240" i="226"/>
  <c r="O240" i="226"/>
  <c r="Q240" i="227" s="1"/>
  <c r="M240" i="226"/>
  <c r="L240" i="226"/>
  <c r="J240" i="226"/>
  <c r="I240" i="226"/>
  <c r="G240" i="226"/>
  <c r="F240" i="226"/>
  <c r="CG239" i="226"/>
  <c r="CF239" i="226"/>
  <c r="BX239" i="226"/>
  <c r="BW239" i="226"/>
  <c r="BU239" i="226"/>
  <c r="BT239" i="226"/>
  <c r="BR239" i="226"/>
  <c r="BQ239" i="226"/>
  <c r="BO239" i="226"/>
  <c r="BN239" i="226"/>
  <c r="BP239" i="227" s="1"/>
  <c r="BL239" i="226"/>
  <c r="BK239" i="226"/>
  <c r="BI239" i="226"/>
  <c r="BH239" i="226"/>
  <c r="BJ239" i="227" s="1"/>
  <c r="BF239" i="226"/>
  <c r="BE239" i="226"/>
  <c r="BG239" i="227" s="1"/>
  <c r="BC239" i="226"/>
  <c r="AZ239" i="226"/>
  <c r="AY239" i="226"/>
  <c r="AW239" i="226"/>
  <c r="AV239" i="226"/>
  <c r="AX239" i="227" s="1"/>
  <c r="AT239" i="226"/>
  <c r="AS239" i="226"/>
  <c r="AU239" i="227" s="1"/>
  <c r="AQ239" i="226"/>
  <c r="AP239" i="226"/>
  <c r="AR239" i="227" s="1"/>
  <c r="AN239" i="226"/>
  <c r="AK239" i="226"/>
  <c r="AJ239" i="226"/>
  <c r="AH239" i="226"/>
  <c r="AG239" i="226"/>
  <c r="AI239" i="227" s="1"/>
  <c r="AE239" i="226"/>
  <c r="AD239" i="226"/>
  <c r="AF239" i="227" s="1"/>
  <c r="AB239" i="226"/>
  <c r="AA239" i="226"/>
  <c r="Y239" i="226"/>
  <c r="X239" i="226"/>
  <c r="Z239" i="227" s="1"/>
  <c r="V239" i="226"/>
  <c r="U239" i="226"/>
  <c r="W239" i="227" s="1"/>
  <c r="S239" i="226"/>
  <c r="R239" i="226"/>
  <c r="T239" i="227" s="1"/>
  <c r="P239" i="226"/>
  <c r="O239" i="226"/>
  <c r="M239" i="226"/>
  <c r="L239" i="226"/>
  <c r="J239" i="226"/>
  <c r="I239" i="226"/>
  <c r="G239" i="226"/>
  <c r="F239" i="226"/>
  <c r="CG238" i="226"/>
  <c r="CF238" i="226"/>
  <c r="BX238" i="226"/>
  <c r="BW238" i="226"/>
  <c r="BY238" i="227" s="1"/>
  <c r="BU238" i="226"/>
  <c r="BR238" i="226"/>
  <c r="BQ238" i="226"/>
  <c r="BO238" i="226"/>
  <c r="BN238" i="226"/>
  <c r="BL238" i="226"/>
  <c r="BK238" i="226"/>
  <c r="BI238" i="226"/>
  <c r="BH238" i="226"/>
  <c r="BJ238" i="227" s="1"/>
  <c r="BF238" i="226"/>
  <c r="BE238" i="226"/>
  <c r="BC238" i="226"/>
  <c r="BB238" i="226"/>
  <c r="AZ238" i="226"/>
  <c r="AY238" i="226"/>
  <c r="BA238" i="227" s="1"/>
  <c r="AW238" i="226"/>
  <c r="AV238" i="226"/>
  <c r="AX238" i="227" s="1"/>
  <c r="AT238" i="226"/>
  <c r="AS238" i="226"/>
  <c r="AU238" i="227" s="1"/>
  <c r="AQ238" i="226"/>
  <c r="AP238" i="226"/>
  <c r="AN238" i="226"/>
  <c r="AK238" i="226"/>
  <c r="AJ238" i="226"/>
  <c r="AL238" i="227" s="1"/>
  <c r="AH238" i="226"/>
  <c r="AG238" i="226"/>
  <c r="AI238" i="227" s="1"/>
  <c r="AE238" i="226"/>
  <c r="AD238" i="226"/>
  <c r="AB238" i="226"/>
  <c r="AA238" i="226"/>
  <c r="Y238" i="226"/>
  <c r="X238" i="226"/>
  <c r="V238" i="226"/>
  <c r="U238" i="226"/>
  <c r="S238" i="226"/>
  <c r="R238" i="226"/>
  <c r="P238" i="226"/>
  <c r="O238" i="226"/>
  <c r="M238" i="226"/>
  <c r="L238" i="226"/>
  <c r="N238" i="227" s="1"/>
  <c r="J238" i="226"/>
  <c r="I238" i="226"/>
  <c r="K238" i="227" s="1"/>
  <c r="G238" i="226"/>
  <c r="F238" i="226"/>
  <c r="CG237" i="226"/>
  <c r="CF237" i="226"/>
  <c r="CH237" i="227" s="1"/>
  <c r="BX237" i="226"/>
  <c r="BW237" i="226"/>
  <c r="BY237" i="227" s="1"/>
  <c r="BU237" i="226"/>
  <c r="BT237" i="226"/>
  <c r="BV237" i="227" s="1"/>
  <c r="BR237" i="226"/>
  <c r="BQ237" i="226"/>
  <c r="BO237" i="226"/>
  <c r="BN237" i="226"/>
  <c r="BL237" i="226"/>
  <c r="BK237" i="226"/>
  <c r="BI237" i="226"/>
  <c r="BH237" i="226"/>
  <c r="BF237" i="226"/>
  <c r="BE237" i="226"/>
  <c r="BC237" i="226"/>
  <c r="AZ237" i="226"/>
  <c r="AY237" i="226"/>
  <c r="AW237" i="226"/>
  <c r="AV237" i="226"/>
  <c r="AT237" i="226"/>
  <c r="AS237" i="226"/>
  <c r="AQ237" i="226"/>
  <c r="AP237" i="226"/>
  <c r="AR237" i="227" s="1"/>
  <c r="AN237" i="226"/>
  <c r="AK237" i="226"/>
  <c r="AJ237" i="226"/>
  <c r="AH237" i="226"/>
  <c r="AG237" i="226"/>
  <c r="AE237" i="226"/>
  <c r="AD237" i="226"/>
  <c r="AF237" i="227" s="1"/>
  <c r="AB237" i="226"/>
  <c r="AA237" i="226"/>
  <c r="AC237" i="227" s="1"/>
  <c r="Y237" i="226"/>
  <c r="X237" i="226"/>
  <c r="V237" i="226"/>
  <c r="U237" i="226"/>
  <c r="S237" i="226"/>
  <c r="R237" i="226"/>
  <c r="T237" i="227" s="1"/>
  <c r="P237" i="226"/>
  <c r="O237" i="226"/>
  <c r="M237" i="226"/>
  <c r="L237" i="226"/>
  <c r="N237" i="227" s="1"/>
  <c r="J237" i="226"/>
  <c r="I237" i="226"/>
  <c r="G237" i="226"/>
  <c r="F237" i="226"/>
  <c r="CG236" i="226"/>
  <c r="CF236" i="226"/>
  <c r="BX236" i="226"/>
  <c r="BW236" i="226"/>
  <c r="BU236" i="226"/>
  <c r="BT236" i="226"/>
  <c r="BR236" i="226"/>
  <c r="BQ236" i="226"/>
  <c r="BS236" i="227" s="1"/>
  <c r="BO236" i="226"/>
  <c r="BN236" i="226"/>
  <c r="BP236" i="227" s="1"/>
  <c r="BL236" i="226"/>
  <c r="BK236" i="226"/>
  <c r="BM236" i="227" s="1"/>
  <c r="BI236" i="226"/>
  <c r="BH236" i="226"/>
  <c r="BF236" i="226"/>
  <c r="BE236" i="226"/>
  <c r="BG236" i="227" s="1"/>
  <c r="BC236" i="226"/>
  <c r="AZ236" i="226"/>
  <c r="AY236" i="226"/>
  <c r="BA236" i="227" s="1"/>
  <c r="AW236" i="226"/>
  <c r="AV236" i="226"/>
  <c r="AT236" i="226"/>
  <c r="AS236" i="226"/>
  <c r="AU236" i="227" s="1"/>
  <c r="AQ236" i="226"/>
  <c r="AP236" i="226"/>
  <c r="AR236" i="227" s="1"/>
  <c r="AN236" i="226"/>
  <c r="AK236" i="226"/>
  <c r="AJ236" i="226"/>
  <c r="AH236" i="226"/>
  <c r="AG236" i="226"/>
  <c r="AI236" i="227" s="1"/>
  <c r="AE236" i="226"/>
  <c r="AD236" i="226"/>
  <c r="AF236" i="227" s="1"/>
  <c r="AB236" i="226"/>
  <c r="AA236" i="226"/>
  <c r="AC236" i="227" s="1"/>
  <c r="Y236" i="226"/>
  <c r="X236" i="226"/>
  <c r="V236" i="226"/>
  <c r="U236" i="226"/>
  <c r="S236" i="226"/>
  <c r="R236" i="226"/>
  <c r="P236" i="226"/>
  <c r="O236" i="226"/>
  <c r="M236" i="226"/>
  <c r="L236" i="226"/>
  <c r="J236" i="226"/>
  <c r="I236" i="226"/>
  <c r="K236" i="227" s="1"/>
  <c r="G236" i="226"/>
  <c r="F236" i="226"/>
  <c r="H236" i="227" s="1"/>
  <c r="CG235" i="226"/>
  <c r="CF235" i="226"/>
  <c r="CH235" i="227" s="1"/>
  <c r="BX235" i="226"/>
  <c r="BW235" i="226"/>
  <c r="BU235" i="226"/>
  <c r="BT235" i="226"/>
  <c r="BV235" i="227" s="1"/>
  <c r="BR235" i="226"/>
  <c r="BQ235" i="226"/>
  <c r="BS235" i="227" s="1"/>
  <c r="BO235" i="226"/>
  <c r="BN235" i="226"/>
  <c r="BP235" i="227" s="1"/>
  <c r="BL235" i="226"/>
  <c r="BK235" i="226"/>
  <c r="BI235" i="226"/>
  <c r="BH235" i="226"/>
  <c r="BF235" i="226"/>
  <c r="BE235" i="226"/>
  <c r="BC235" i="226"/>
  <c r="BB235" i="226"/>
  <c r="AZ235" i="226"/>
  <c r="AY235" i="226"/>
  <c r="AW235" i="226"/>
  <c r="AV235" i="226"/>
  <c r="AT235" i="226"/>
  <c r="AS235" i="226"/>
  <c r="AU235" i="227" s="1"/>
  <c r="AQ235" i="226"/>
  <c r="AP235" i="226"/>
  <c r="AN235" i="226"/>
  <c r="AK235" i="226"/>
  <c r="AJ235" i="226"/>
  <c r="AH235" i="226"/>
  <c r="AG235" i="226"/>
  <c r="AE235" i="226"/>
  <c r="AD235" i="226"/>
  <c r="AB235" i="226"/>
  <c r="AA235" i="226"/>
  <c r="Y235" i="226"/>
  <c r="X235" i="226"/>
  <c r="V235" i="226"/>
  <c r="U235" i="226"/>
  <c r="W235" i="227" s="1"/>
  <c r="S235" i="226"/>
  <c r="R235" i="226"/>
  <c r="P235" i="226"/>
  <c r="O235" i="226"/>
  <c r="M235" i="226"/>
  <c r="L235" i="226"/>
  <c r="N235" i="227" s="1"/>
  <c r="J235" i="226"/>
  <c r="I235" i="226"/>
  <c r="K235" i="227" s="1"/>
  <c r="G235" i="226"/>
  <c r="F235" i="226"/>
  <c r="H235" i="227" s="1"/>
  <c r="CG234" i="226"/>
  <c r="CF234" i="226"/>
  <c r="BX234" i="226"/>
  <c r="BW234" i="226"/>
  <c r="BU234" i="226"/>
  <c r="BT234" i="226"/>
  <c r="BR234" i="226"/>
  <c r="BQ234" i="226"/>
  <c r="BO234" i="226"/>
  <c r="BN234" i="226"/>
  <c r="BL234" i="226"/>
  <c r="BK234" i="226"/>
  <c r="BM234" i="227" s="1"/>
  <c r="BI234" i="226"/>
  <c r="BH234" i="226"/>
  <c r="BJ234" i="227" s="1"/>
  <c r="BF234" i="226"/>
  <c r="BE234" i="226"/>
  <c r="BG234" i="227" s="1"/>
  <c r="BC234" i="226"/>
  <c r="AZ234" i="226"/>
  <c r="AY234" i="226"/>
  <c r="AW234" i="226"/>
  <c r="AV234" i="226"/>
  <c r="AT234" i="226"/>
  <c r="AS234" i="226"/>
  <c r="AQ234" i="226"/>
  <c r="AP234" i="226"/>
  <c r="AN234" i="226"/>
  <c r="AK234" i="226"/>
  <c r="AJ234" i="226"/>
  <c r="AH234" i="226"/>
  <c r="AG234" i="226"/>
  <c r="AE234" i="226"/>
  <c r="AD234" i="226"/>
  <c r="AB234" i="226"/>
  <c r="AA234" i="226"/>
  <c r="AC234" i="227" s="1"/>
  <c r="Y234" i="226"/>
  <c r="X234" i="226"/>
  <c r="Z234" i="227" s="1"/>
  <c r="V234" i="226"/>
  <c r="U234" i="226"/>
  <c r="W234" i="227" s="1"/>
  <c r="S234" i="226"/>
  <c r="R234" i="226"/>
  <c r="P234" i="226"/>
  <c r="O234" i="226"/>
  <c r="Q234" i="227" s="1"/>
  <c r="M234" i="226"/>
  <c r="L234" i="226"/>
  <c r="N234" i="227" s="1"/>
  <c r="J234" i="226"/>
  <c r="I234" i="226"/>
  <c r="K234" i="227" s="1"/>
  <c r="G234" i="226"/>
  <c r="F234" i="226"/>
  <c r="CG233" i="226"/>
  <c r="BX233" i="226"/>
  <c r="BW233" i="226"/>
  <c r="BY233" i="227" s="1"/>
  <c r="BU233" i="226"/>
  <c r="BT233" i="226"/>
  <c r="BV233" i="227" s="1"/>
  <c r="BR233" i="226"/>
  <c r="BQ233" i="226"/>
  <c r="BO233" i="226"/>
  <c r="BN233" i="226"/>
  <c r="BL233" i="226"/>
  <c r="BK233" i="226"/>
  <c r="BI233" i="226"/>
  <c r="BH233" i="226"/>
  <c r="BF233" i="226"/>
  <c r="BE233" i="226"/>
  <c r="BC233" i="226"/>
  <c r="AZ233" i="226"/>
  <c r="AY233" i="226"/>
  <c r="AW233" i="226"/>
  <c r="AV233" i="226"/>
  <c r="AT233" i="226"/>
  <c r="AS233" i="226"/>
  <c r="AQ233" i="226"/>
  <c r="AP233" i="226"/>
  <c r="AR233" i="227" s="1"/>
  <c r="AN233" i="226"/>
  <c r="AK233" i="226"/>
  <c r="AJ233" i="226"/>
  <c r="AH233" i="226"/>
  <c r="AG233" i="226"/>
  <c r="AE233" i="226"/>
  <c r="AB233" i="226"/>
  <c r="AA233" i="226"/>
  <c r="Y233" i="226"/>
  <c r="X233" i="226"/>
  <c r="V233" i="226"/>
  <c r="U233" i="226"/>
  <c r="S233" i="226"/>
  <c r="R233" i="226"/>
  <c r="T233" i="227" s="1"/>
  <c r="P233" i="226"/>
  <c r="O233" i="226"/>
  <c r="Q233" i="227" s="1"/>
  <c r="M233" i="226"/>
  <c r="L233" i="226"/>
  <c r="N233" i="227" s="1"/>
  <c r="J233" i="226"/>
  <c r="I233" i="226"/>
  <c r="G233" i="226"/>
  <c r="F233" i="226"/>
  <c r="H233" i="227" s="1"/>
  <c r="CG232" i="226"/>
  <c r="CF232" i="226"/>
  <c r="CH232" i="227" s="1"/>
  <c r="BX232" i="226"/>
  <c r="BW232" i="226"/>
  <c r="BY232" i="227" s="1"/>
  <c r="BU232" i="226"/>
  <c r="BT232" i="226"/>
  <c r="BR232" i="226"/>
  <c r="BQ232" i="226"/>
  <c r="BO232" i="226"/>
  <c r="BN232" i="226"/>
  <c r="BL232" i="226"/>
  <c r="BK232" i="226"/>
  <c r="BI232" i="226"/>
  <c r="BH232" i="226"/>
  <c r="BF232" i="226"/>
  <c r="BE232" i="226"/>
  <c r="BC232" i="226"/>
  <c r="BB232" i="226"/>
  <c r="BD232" i="227" s="1"/>
  <c r="AZ232" i="226"/>
  <c r="AY232" i="226"/>
  <c r="BA232" i="227" s="1"/>
  <c r="AW232" i="226"/>
  <c r="AV232" i="226"/>
  <c r="AT232" i="226"/>
  <c r="AS232" i="226"/>
  <c r="AU232" i="227" s="1"/>
  <c r="AQ232" i="226"/>
  <c r="AP232" i="226"/>
  <c r="AR232" i="227" s="1"/>
  <c r="AN232" i="226"/>
  <c r="AK232" i="226"/>
  <c r="AJ232" i="226"/>
  <c r="AH232" i="226"/>
  <c r="AG232" i="226"/>
  <c r="AI232" i="227" s="1"/>
  <c r="AE232" i="226"/>
  <c r="AD232" i="226"/>
  <c r="AF232" i="227" s="1"/>
  <c r="AB232" i="226"/>
  <c r="AA232" i="226"/>
  <c r="AC232" i="227" s="1"/>
  <c r="Y232" i="226"/>
  <c r="X232" i="226"/>
  <c r="V232" i="226"/>
  <c r="U232" i="226"/>
  <c r="S232" i="226"/>
  <c r="R232" i="226"/>
  <c r="P232" i="226"/>
  <c r="O232" i="226"/>
  <c r="M232" i="226"/>
  <c r="L232" i="226"/>
  <c r="J232" i="226"/>
  <c r="I232" i="226"/>
  <c r="G232" i="226"/>
  <c r="F232" i="226"/>
  <c r="H232" i="227" s="1"/>
  <c r="CG231" i="226"/>
  <c r="CF231" i="226"/>
  <c r="CH231" i="227" s="1"/>
  <c r="BX231" i="226"/>
  <c r="BW231" i="226"/>
  <c r="BU231" i="226"/>
  <c r="BT231" i="226"/>
  <c r="BV231" i="227" s="1"/>
  <c r="BR231" i="226"/>
  <c r="BQ231" i="226"/>
  <c r="BS231" i="227" s="1"/>
  <c r="BO231" i="226"/>
  <c r="BN231" i="226"/>
  <c r="BP231" i="227" s="1"/>
  <c r="BL231" i="226"/>
  <c r="BK231" i="226"/>
  <c r="BI231" i="226"/>
  <c r="BH231" i="226"/>
  <c r="BF231" i="226"/>
  <c r="BE231" i="226"/>
  <c r="BC231" i="226"/>
  <c r="BB231" i="226"/>
  <c r="AZ231" i="226"/>
  <c r="AY231" i="226"/>
  <c r="AW231" i="226"/>
  <c r="AV231" i="226"/>
  <c r="AX231" i="227" s="1"/>
  <c r="AT231" i="226"/>
  <c r="AS231" i="226"/>
  <c r="AU231" i="227" s="1"/>
  <c r="AQ231" i="226"/>
  <c r="AP231" i="226"/>
  <c r="AR231" i="227" s="1"/>
  <c r="AN231" i="226"/>
  <c r="AM231" i="226"/>
  <c r="AK231" i="226"/>
  <c r="AJ231" i="226"/>
  <c r="AL231" i="227" s="1"/>
  <c r="AH231" i="226"/>
  <c r="AG231" i="226"/>
  <c r="AI231" i="227" s="1"/>
  <c r="AE231" i="226"/>
  <c r="AD231" i="226"/>
  <c r="AF231" i="227" s="1"/>
  <c r="AB231" i="226"/>
  <c r="AA231" i="226"/>
  <c r="Y231" i="226"/>
  <c r="X231" i="226"/>
  <c r="V231" i="226"/>
  <c r="U231" i="226"/>
  <c r="S231" i="226"/>
  <c r="R231" i="226"/>
  <c r="P231" i="226"/>
  <c r="O231" i="226"/>
  <c r="M231" i="226"/>
  <c r="L231" i="226"/>
  <c r="N231" i="227" s="1"/>
  <c r="J231" i="226"/>
  <c r="I231" i="226"/>
  <c r="K231" i="227" s="1"/>
  <c r="G231" i="226"/>
  <c r="F231" i="226"/>
  <c r="CG230" i="226"/>
  <c r="CF230" i="226"/>
  <c r="BX230" i="226"/>
  <c r="BW230" i="226"/>
  <c r="BU230" i="226"/>
  <c r="BT230" i="226"/>
  <c r="BV230" i="227" s="1"/>
  <c r="BR230" i="226"/>
  <c r="BQ230" i="226"/>
  <c r="BS230" i="227" s="1"/>
  <c r="BO230" i="226"/>
  <c r="BN230" i="226"/>
  <c r="BL230" i="226"/>
  <c r="BK230" i="226"/>
  <c r="BI230" i="226"/>
  <c r="BH230" i="226"/>
  <c r="BF230" i="226"/>
  <c r="BE230" i="226"/>
  <c r="BC230" i="226"/>
  <c r="BB230" i="226"/>
  <c r="AZ230" i="226"/>
  <c r="AY230" i="226"/>
  <c r="BA230" i="227" s="1"/>
  <c r="AW230" i="226"/>
  <c r="AV230" i="226"/>
  <c r="AT230" i="226"/>
  <c r="AS230" i="226"/>
  <c r="AU230" i="227" s="1"/>
  <c r="AQ230" i="226"/>
  <c r="AP230" i="226"/>
  <c r="AN230" i="226"/>
  <c r="AK230" i="226"/>
  <c r="AJ230" i="226"/>
  <c r="AL230" i="227" s="1"/>
  <c r="AH230" i="226"/>
  <c r="AG230" i="226"/>
  <c r="AI230" i="227" s="1"/>
  <c r="AE230" i="226"/>
  <c r="AD230" i="226"/>
  <c r="AB230" i="226"/>
  <c r="AA230" i="226"/>
  <c r="AC230" i="227" s="1"/>
  <c r="Y230" i="226"/>
  <c r="X230" i="226"/>
  <c r="Z230" i="227" s="1"/>
  <c r="V230" i="226"/>
  <c r="U230" i="226"/>
  <c r="W230" i="227" s="1"/>
  <c r="S230" i="226"/>
  <c r="R230" i="226"/>
  <c r="P230" i="226"/>
  <c r="O230" i="226"/>
  <c r="M230" i="226"/>
  <c r="L230" i="226"/>
  <c r="J230" i="226"/>
  <c r="I230" i="226"/>
  <c r="G230" i="226"/>
  <c r="F230" i="226"/>
  <c r="CG229" i="226"/>
  <c r="CF229" i="226"/>
  <c r="BX229" i="226"/>
  <c r="BW229" i="226"/>
  <c r="BU229" i="226"/>
  <c r="BT229" i="226"/>
  <c r="BV229" i="227" s="1"/>
  <c r="BR229" i="226"/>
  <c r="BQ229" i="226"/>
  <c r="BO229" i="226"/>
  <c r="BN229" i="226"/>
  <c r="BP229" i="227" s="1"/>
  <c r="BL229" i="226"/>
  <c r="BK229" i="226"/>
  <c r="BM229" i="227" s="1"/>
  <c r="BI229" i="226"/>
  <c r="BH229" i="226"/>
  <c r="BJ229" i="227" s="1"/>
  <c r="BF229" i="226"/>
  <c r="BE229" i="226"/>
  <c r="BC229" i="226"/>
  <c r="BB229" i="226"/>
  <c r="AZ229" i="226"/>
  <c r="AY229" i="226"/>
  <c r="AW229" i="226"/>
  <c r="AV229" i="226"/>
  <c r="AT229" i="226"/>
  <c r="AS229" i="226"/>
  <c r="AQ229" i="226"/>
  <c r="AP229" i="226"/>
  <c r="AR229" i="227" s="1"/>
  <c r="AN229" i="226"/>
  <c r="AK229" i="226"/>
  <c r="AJ229" i="226"/>
  <c r="AH229" i="226"/>
  <c r="AG229" i="226"/>
  <c r="AE229" i="226"/>
  <c r="AD229" i="226"/>
  <c r="AF229" i="227" s="1"/>
  <c r="AB229" i="226"/>
  <c r="AA229" i="226"/>
  <c r="AC229" i="227" s="1"/>
  <c r="Y229" i="226"/>
  <c r="X229" i="226"/>
  <c r="V229" i="226"/>
  <c r="U229" i="226"/>
  <c r="S229" i="226"/>
  <c r="R229" i="226"/>
  <c r="T229" i="227" s="1"/>
  <c r="P229" i="226"/>
  <c r="O229" i="226"/>
  <c r="M229" i="226"/>
  <c r="L229" i="226"/>
  <c r="N229" i="227" s="1"/>
  <c r="J229" i="226"/>
  <c r="I229" i="226"/>
  <c r="G229" i="226"/>
  <c r="F229" i="226"/>
  <c r="CG228" i="226"/>
  <c r="CF228" i="226"/>
  <c r="BX228" i="226"/>
  <c r="BW228" i="226"/>
  <c r="BU228" i="226"/>
  <c r="BT228" i="226"/>
  <c r="BR228" i="226"/>
  <c r="BQ228" i="226"/>
  <c r="BS228" i="227" s="1"/>
  <c r="BO228" i="226"/>
  <c r="BN228" i="226"/>
  <c r="BP228" i="227" s="1"/>
  <c r="BL228" i="226"/>
  <c r="BK228" i="226"/>
  <c r="BM228" i="227" s="1"/>
  <c r="BI228" i="226"/>
  <c r="BH228" i="226"/>
  <c r="BF228" i="226"/>
  <c r="BE228" i="226"/>
  <c r="BG228" i="227" s="1"/>
  <c r="BC228" i="226"/>
  <c r="BB228" i="226"/>
  <c r="BD228" i="227" s="1"/>
  <c r="AZ228" i="226"/>
  <c r="AY228" i="226"/>
  <c r="AW228" i="226"/>
  <c r="AV228" i="226"/>
  <c r="AT228" i="226"/>
  <c r="AS228" i="226"/>
  <c r="AQ228" i="226"/>
  <c r="AP228" i="226"/>
  <c r="AN228" i="226"/>
  <c r="AK228" i="226"/>
  <c r="AJ228" i="226"/>
  <c r="AH228" i="226"/>
  <c r="AG228" i="226"/>
  <c r="AE228" i="226"/>
  <c r="AD228" i="226"/>
  <c r="AB228" i="226"/>
  <c r="AA228" i="226"/>
  <c r="Y228" i="226"/>
  <c r="X228" i="226"/>
  <c r="V228" i="226"/>
  <c r="U228" i="226"/>
  <c r="W228" i="227" s="1"/>
  <c r="S228" i="226"/>
  <c r="R228" i="226"/>
  <c r="T228" i="227" s="1"/>
  <c r="P228" i="226"/>
  <c r="O228" i="226"/>
  <c r="Q228" i="227" s="1"/>
  <c r="M228" i="226"/>
  <c r="L228" i="226"/>
  <c r="J228" i="226"/>
  <c r="I228" i="226"/>
  <c r="G228" i="226"/>
  <c r="F228" i="226"/>
  <c r="H228" i="227" s="1"/>
  <c r="CG227" i="226"/>
  <c r="CF227" i="226"/>
  <c r="CH227" i="227" s="1"/>
  <c r="BX227" i="226"/>
  <c r="BW227" i="226"/>
  <c r="BU227" i="226"/>
  <c r="BT227" i="226"/>
  <c r="BR227" i="226"/>
  <c r="BQ227" i="226"/>
  <c r="BO227" i="226"/>
  <c r="BN227" i="226"/>
  <c r="BL227" i="226"/>
  <c r="BK227" i="226"/>
  <c r="BI227" i="226"/>
  <c r="BH227" i="226"/>
  <c r="BJ227" i="227" s="1"/>
  <c r="BF227" i="226"/>
  <c r="BE227" i="226"/>
  <c r="BG227" i="227" s="1"/>
  <c r="BC227" i="226"/>
  <c r="BB227" i="226"/>
  <c r="BD227" i="227" s="1"/>
  <c r="AZ227" i="226"/>
  <c r="AY227" i="226"/>
  <c r="AW227" i="226"/>
  <c r="AV227" i="226"/>
  <c r="AX227" i="227" s="1"/>
  <c r="AT227" i="226"/>
  <c r="AS227" i="226"/>
  <c r="AQ227" i="226"/>
  <c r="AP227" i="226"/>
  <c r="AR227" i="227" s="1"/>
  <c r="AN227" i="226"/>
  <c r="AK227" i="226"/>
  <c r="AJ227" i="226"/>
  <c r="AL227" i="227" s="1"/>
  <c r="AH227" i="226"/>
  <c r="AG227" i="226"/>
  <c r="AI227" i="227" s="1"/>
  <c r="AE227" i="226"/>
  <c r="AD227" i="226"/>
  <c r="AB227" i="226"/>
  <c r="AA227" i="226"/>
  <c r="Y227" i="226"/>
  <c r="X227" i="226"/>
  <c r="Z227" i="227" s="1"/>
  <c r="V227" i="226"/>
  <c r="U227" i="226"/>
  <c r="W227" i="227" s="1"/>
  <c r="S227" i="226"/>
  <c r="R227" i="226"/>
  <c r="T227" i="227" s="1"/>
  <c r="P227" i="226"/>
  <c r="O227" i="226"/>
  <c r="M227" i="226"/>
  <c r="L227" i="226"/>
  <c r="J227" i="226"/>
  <c r="I227" i="226"/>
  <c r="G227" i="226"/>
  <c r="F227" i="226"/>
  <c r="CG226" i="226"/>
  <c r="BX226" i="226"/>
  <c r="BW226" i="226"/>
  <c r="BY226" i="227" s="1"/>
  <c r="BU226" i="226"/>
  <c r="BT226" i="226"/>
  <c r="BV226" i="227" s="1"/>
  <c r="BR226" i="226"/>
  <c r="BQ226" i="226"/>
  <c r="BS226" i="227" s="1"/>
  <c r="BO226" i="226"/>
  <c r="BN226" i="226"/>
  <c r="BL226" i="226"/>
  <c r="BK226" i="226"/>
  <c r="BI226" i="226"/>
  <c r="BH226" i="226"/>
  <c r="BF226" i="226"/>
  <c r="BE226" i="226"/>
  <c r="BC226" i="226"/>
  <c r="BB226" i="226"/>
  <c r="AZ226" i="226"/>
  <c r="AY226" i="226"/>
  <c r="BA226" i="227" s="1"/>
  <c r="AW226" i="226"/>
  <c r="AV226" i="226"/>
  <c r="AX226" i="227" s="1"/>
  <c r="AT226" i="226"/>
  <c r="AS226" i="226"/>
  <c r="AQ226" i="226"/>
  <c r="AP226" i="226"/>
  <c r="AN226" i="226"/>
  <c r="AK226" i="226"/>
  <c r="AJ226" i="226"/>
  <c r="AL226" i="227" s="1"/>
  <c r="AH226" i="226"/>
  <c r="AG226" i="226"/>
  <c r="AI226" i="227" s="1"/>
  <c r="AE226" i="226"/>
  <c r="AD226" i="226"/>
  <c r="AB226" i="226"/>
  <c r="AA226" i="226"/>
  <c r="AC226" i="227" s="1"/>
  <c r="Y226" i="226"/>
  <c r="X226" i="226"/>
  <c r="Z226" i="227" s="1"/>
  <c r="V226" i="226"/>
  <c r="U226" i="226"/>
  <c r="W226" i="227" s="1"/>
  <c r="S226" i="226"/>
  <c r="R226" i="226"/>
  <c r="P226" i="226"/>
  <c r="O226" i="226"/>
  <c r="M226" i="226"/>
  <c r="L226" i="226"/>
  <c r="J226" i="226"/>
  <c r="I226" i="226"/>
  <c r="G226" i="226"/>
  <c r="F226" i="226"/>
  <c r="CG225" i="226"/>
  <c r="CF225" i="226"/>
  <c r="CH225" i="227" s="1"/>
  <c r="BX225" i="226"/>
  <c r="BW225" i="226"/>
  <c r="BY225" i="227" s="1"/>
  <c r="BU225" i="226"/>
  <c r="BT225" i="226"/>
  <c r="BR225" i="226"/>
  <c r="BQ225" i="226"/>
  <c r="BO225" i="226"/>
  <c r="BN225" i="226"/>
  <c r="BP225" i="227" s="1"/>
  <c r="BL225" i="226"/>
  <c r="BK225" i="226"/>
  <c r="BM225" i="227" s="1"/>
  <c r="BI225" i="226"/>
  <c r="BH225" i="226"/>
  <c r="BJ225" i="227" s="1"/>
  <c r="BF225" i="226"/>
  <c r="BE225" i="226"/>
  <c r="BC225" i="226"/>
  <c r="BB225" i="226"/>
  <c r="AZ225" i="226"/>
  <c r="AY225" i="226"/>
  <c r="AW225" i="226"/>
  <c r="AV225" i="226"/>
  <c r="AT225" i="226"/>
  <c r="AS225" i="226"/>
  <c r="AQ225" i="226"/>
  <c r="AP225" i="226"/>
  <c r="AR225" i="227" s="1"/>
  <c r="AN225" i="226"/>
  <c r="AM225" i="226"/>
  <c r="AO225" i="227" s="1"/>
  <c r="AK225" i="226"/>
  <c r="AJ225" i="226"/>
  <c r="AL225" i="227" s="1"/>
  <c r="AH225" i="226"/>
  <c r="AG225" i="226"/>
  <c r="AE225" i="226"/>
  <c r="AD225" i="226"/>
  <c r="AF225" i="227" s="1"/>
  <c r="AB225" i="226"/>
  <c r="AA225" i="226"/>
  <c r="AC225" i="227" s="1"/>
  <c r="Y225" i="226"/>
  <c r="X225" i="226"/>
  <c r="Z225" i="227" s="1"/>
  <c r="V225" i="226"/>
  <c r="U225" i="226"/>
  <c r="S225" i="226"/>
  <c r="R225" i="226"/>
  <c r="P225" i="226"/>
  <c r="O225" i="226"/>
  <c r="M225" i="226"/>
  <c r="L225" i="226"/>
  <c r="J225" i="226"/>
  <c r="I225" i="226"/>
  <c r="G225" i="226"/>
  <c r="F225" i="226"/>
  <c r="H225" i="227" s="1"/>
  <c r="CG224" i="226"/>
  <c r="CF224" i="226"/>
  <c r="CH224" i="227" s="1"/>
  <c r="BX224" i="226"/>
  <c r="BW224" i="226"/>
  <c r="BY224" i="227" s="1"/>
  <c r="BU224" i="226"/>
  <c r="BT224" i="226"/>
  <c r="BR224" i="226"/>
  <c r="BQ224" i="226"/>
  <c r="BO224" i="226"/>
  <c r="BN224" i="226"/>
  <c r="BP224" i="227" s="1"/>
  <c r="BL224" i="226"/>
  <c r="BK224" i="226"/>
  <c r="BM224" i="227" s="1"/>
  <c r="BI224" i="226"/>
  <c r="BH224" i="226"/>
  <c r="BF224" i="226"/>
  <c r="BE224" i="226"/>
  <c r="BC224" i="226"/>
  <c r="BB224" i="226"/>
  <c r="AZ224" i="226"/>
  <c r="AY224" i="226"/>
  <c r="AW224" i="226"/>
  <c r="AV224" i="226"/>
  <c r="AT224" i="226"/>
  <c r="AS224" i="226"/>
  <c r="AQ224" i="226"/>
  <c r="AP224" i="226"/>
  <c r="AR224" i="227" s="1"/>
  <c r="AN224" i="226"/>
  <c r="AK224" i="226"/>
  <c r="AJ224" i="226"/>
  <c r="AH224" i="226"/>
  <c r="AG224" i="226"/>
  <c r="AE224" i="226"/>
  <c r="AD224" i="226"/>
  <c r="AB224" i="226"/>
  <c r="AA224" i="226"/>
  <c r="AC224" i="227" s="1"/>
  <c r="Y224" i="226"/>
  <c r="X224" i="226"/>
  <c r="V224" i="226"/>
  <c r="U224" i="226"/>
  <c r="W224" i="227" s="1"/>
  <c r="S224" i="226"/>
  <c r="R224" i="226"/>
  <c r="T224" i="227" s="1"/>
  <c r="P224" i="226"/>
  <c r="O224" i="226"/>
  <c r="M224" i="226"/>
  <c r="L224" i="226"/>
  <c r="J224" i="226"/>
  <c r="I224" i="226"/>
  <c r="G224" i="226"/>
  <c r="F224" i="226"/>
  <c r="H224" i="227" s="1"/>
  <c r="CG223" i="226"/>
  <c r="CF223" i="226"/>
  <c r="BX223" i="226"/>
  <c r="BW223" i="226"/>
  <c r="BU223" i="226"/>
  <c r="BT223" i="226"/>
  <c r="BV223" i="227" s="1"/>
  <c r="BR223" i="226"/>
  <c r="BQ223" i="226"/>
  <c r="BS223" i="227" s="1"/>
  <c r="BO223" i="226"/>
  <c r="BN223" i="226"/>
  <c r="BL223" i="226"/>
  <c r="BK223" i="226"/>
  <c r="BI223" i="226"/>
  <c r="BH223" i="226"/>
  <c r="BJ223" i="227" s="1"/>
  <c r="BF223" i="226"/>
  <c r="BE223" i="226"/>
  <c r="BC223" i="226"/>
  <c r="BB223" i="226"/>
  <c r="BD223" i="227" s="1"/>
  <c r="AZ223" i="226"/>
  <c r="AY223" i="226"/>
  <c r="AW223" i="226"/>
  <c r="AV223" i="226"/>
  <c r="AT223" i="226"/>
  <c r="AS223" i="226"/>
  <c r="AQ223" i="226"/>
  <c r="AP223" i="226"/>
  <c r="AR223" i="227" s="1"/>
  <c r="AN223" i="226"/>
  <c r="AK223" i="226"/>
  <c r="AJ223" i="226"/>
  <c r="AL223" i="227" s="1"/>
  <c r="AH223" i="226"/>
  <c r="AG223" i="226"/>
  <c r="AI223" i="227" s="1"/>
  <c r="AE223" i="226"/>
  <c r="AB223" i="226"/>
  <c r="AA223" i="226"/>
  <c r="Y223" i="226"/>
  <c r="X223" i="226"/>
  <c r="Z223" i="227" s="1"/>
  <c r="V223" i="226"/>
  <c r="U223" i="226"/>
  <c r="W223" i="227" s="1"/>
  <c r="S223" i="226"/>
  <c r="R223" i="226"/>
  <c r="T223" i="227" s="1"/>
  <c r="P223" i="226"/>
  <c r="O223" i="226"/>
  <c r="M223" i="226"/>
  <c r="L223" i="226"/>
  <c r="N223" i="227" s="1"/>
  <c r="J223" i="226"/>
  <c r="I223" i="226"/>
  <c r="G223" i="226"/>
  <c r="F223" i="226"/>
  <c r="CG222" i="226"/>
  <c r="CF222" i="226"/>
  <c r="BX222" i="226"/>
  <c r="BW222" i="226"/>
  <c r="BY222" i="227" s="1"/>
  <c r="BU222" i="226"/>
  <c r="BT222" i="226"/>
  <c r="BV222" i="227" s="1"/>
  <c r="BR222" i="226"/>
  <c r="BQ222" i="226"/>
  <c r="BS222" i="227" s="1"/>
  <c r="BO222" i="226"/>
  <c r="BN222" i="226"/>
  <c r="BL222" i="226"/>
  <c r="BK222" i="226"/>
  <c r="BI222" i="226"/>
  <c r="BH222" i="226"/>
  <c r="BJ222" i="227" s="1"/>
  <c r="BF222" i="226"/>
  <c r="BE222" i="226"/>
  <c r="BG222" i="227" s="1"/>
  <c r="BC222" i="226"/>
  <c r="BB222" i="226"/>
  <c r="AZ222" i="226"/>
  <c r="AY222" i="226"/>
  <c r="AW222" i="226"/>
  <c r="AV222" i="226"/>
  <c r="AX222" i="227" s="1"/>
  <c r="AT222" i="226"/>
  <c r="AS222" i="226"/>
  <c r="AQ222" i="226"/>
  <c r="AP222" i="226"/>
  <c r="AN222" i="226"/>
  <c r="AK222" i="226"/>
  <c r="AJ222" i="226"/>
  <c r="AH222" i="226"/>
  <c r="AG222" i="226"/>
  <c r="AI222" i="227" s="1"/>
  <c r="AE222" i="226"/>
  <c r="AB222" i="226"/>
  <c r="AA222" i="226"/>
  <c r="AC222" i="227" s="1"/>
  <c r="Y222" i="226"/>
  <c r="X222" i="226"/>
  <c r="Z222" i="227" s="1"/>
  <c r="V222" i="226"/>
  <c r="U222" i="226"/>
  <c r="S222" i="226"/>
  <c r="R222" i="226"/>
  <c r="P222" i="226"/>
  <c r="O222" i="226"/>
  <c r="M222" i="226"/>
  <c r="L222" i="226"/>
  <c r="J222" i="226"/>
  <c r="I222" i="226"/>
  <c r="G222" i="226"/>
  <c r="F222" i="226"/>
  <c r="CG221" i="226"/>
  <c r="BX221" i="226"/>
  <c r="BW221" i="226"/>
  <c r="BU221" i="226"/>
  <c r="BT221" i="226"/>
  <c r="BR221" i="226"/>
  <c r="BQ221" i="226"/>
  <c r="BO221" i="226"/>
  <c r="BN221" i="226"/>
  <c r="BP221" i="227" s="1"/>
  <c r="BL221" i="226"/>
  <c r="BK221" i="226"/>
  <c r="BM221" i="227" s="1"/>
  <c r="BI221" i="226"/>
  <c r="BH221" i="226"/>
  <c r="BF221" i="226"/>
  <c r="BE221" i="226"/>
  <c r="BC221" i="226"/>
  <c r="BB221" i="226"/>
  <c r="AZ221" i="226"/>
  <c r="AY221" i="226"/>
  <c r="BA221" i="227" s="1"/>
  <c r="AW221" i="226"/>
  <c r="AV221" i="226"/>
  <c r="AX221" i="227" s="1"/>
  <c r="AT221" i="226"/>
  <c r="AS221" i="226"/>
  <c r="AQ221" i="226"/>
  <c r="AP221" i="226"/>
  <c r="AN221" i="226"/>
  <c r="AM221" i="226"/>
  <c r="AO221" i="227" s="1"/>
  <c r="AK221" i="226"/>
  <c r="AJ221" i="226"/>
  <c r="AH221" i="226"/>
  <c r="AG221" i="226"/>
  <c r="AE221" i="226"/>
  <c r="AD221" i="226"/>
  <c r="AF221" i="227" s="1"/>
  <c r="AB221" i="226"/>
  <c r="AA221" i="226"/>
  <c r="AC221" i="227" s="1"/>
  <c r="Y221" i="226"/>
  <c r="X221" i="226"/>
  <c r="V221" i="226"/>
  <c r="U221" i="226"/>
  <c r="S221" i="226"/>
  <c r="R221" i="226"/>
  <c r="T221" i="227" s="1"/>
  <c r="P221" i="226"/>
  <c r="O221" i="226"/>
  <c r="M221" i="226"/>
  <c r="L221" i="226"/>
  <c r="N221" i="227" s="1"/>
  <c r="J221" i="226"/>
  <c r="I221" i="226"/>
  <c r="G221" i="226"/>
  <c r="F221" i="226"/>
  <c r="CG220" i="226"/>
  <c r="CF220" i="226"/>
  <c r="BX220" i="226"/>
  <c r="BW220" i="226"/>
  <c r="BY220" i="227" s="1"/>
  <c r="BU220" i="226"/>
  <c r="BT220" i="226"/>
  <c r="BR220" i="226"/>
  <c r="BQ220" i="226"/>
  <c r="BS220" i="227" s="1"/>
  <c r="BO220" i="226"/>
  <c r="BN220" i="226"/>
  <c r="BL220" i="226"/>
  <c r="BK220" i="226"/>
  <c r="BM220" i="227" s="1"/>
  <c r="BI220" i="226"/>
  <c r="BH220" i="226"/>
  <c r="BF220" i="226"/>
  <c r="BE220" i="226"/>
  <c r="BG220" i="227" s="1"/>
  <c r="BC220" i="226"/>
  <c r="AZ220" i="226"/>
  <c r="AY220" i="226"/>
  <c r="AW220" i="226"/>
  <c r="AV220" i="226"/>
  <c r="AT220" i="226"/>
  <c r="AS220" i="226"/>
  <c r="AU220" i="227" s="1"/>
  <c r="AQ220" i="226"/>
  <c r="AP220" i="226"/>
  <c r="AN220" i="226"/>
  <c r="AM220" i="226"/>
  <c r="AO220" i="227" s="1"/>
  <c r="AK220" i="226"/>
  <c r="AJ220" i="226"/>
  <c r="AH220" i="226"/>
  <c r="AG220" i="226"/>
  <c r="AI220" i="227" s="1"/>
  <c r="AE220" i="226"/>
  <c r="AD220" i="226"/>
  <c r="AB220" i="226"/>
  <c r="AA220" i="226"/>
  <c r="Y220" i="226"/>
  <c r="X220" i="226"/>
  <c r="V220" i="226"/>
  <c r="U220" i="226"/>
  <c r="W220" i="227" s="1"/>
  <c r="S220" i="226"/>
  <c r="R220" i="226"/>
  <c r="T220" i="227" s="1"/>
  <c r="P220" i="226"/>
  <c r="O220" i="226"/>
  <c r="Q220" i="227" s="1"/>
  <c r="M220" i="226"/>
  <c r="L220" i="226"/>
  <c r="J220" i="226"/>
  <c r="I220" i="226"/>
  <c r="G220" i="226"/>
  <c r="F220" i="226"/>
  <c r="H220" i="227" s="1"/>
  <c r="CG219" i="226"/>
  <c r="CF219" i="226"/>
  <c r="BX219" i="226"/>
  <c r="BW219" i="226"/>
  <c r="BU219" i="226"/>
  <c r="BT219" i="226"/>
  <c r="BR219" i="226"/>
  <c r="BQ219" i="226"/>
  <c r="BS219" i="227" s="1"/>
  <c r="BO219" i="226"/>
  <c r="BN219" i="226"/>
  <c r="BL219" i="226"/>
  <c r="BK219" i="226"/>
  <c r="BI219" i="226"/>
  <c r="BH219" i="226"/>
  <c r="BJ219" i="227" s="1"/>
  <c r="BF219" i="226"/>
  <c r="BE219" i="226"/>
  <c r="BG219" i="227" s="1"/>
  <c r="BC219" i="226"/>
  <c r="AZ219" i="226"/>
  <c r="AY219" i="226"/>
  <c r="AW219" i="226"/>
  <c r="AV219" i="226"/>
  <c r="AX219" i="227" s="1"/>
  <c r="AT219" i="226"/>
  <c r="AS219" i="226"/>
  <c r="AU219" i="227" s="1"/>
  <c r="AQ219" i="226"/>
  <c r="AN219" i="226"/>
  <c r="AM219" i="226"/>
  <c r="AK219" i="226"/>
  <c r="AJ219" i="226"/>
  <c r="AH219" i="226"/>
  <c r="AG219" i="226"/>
  <c r="AI219" i="227" s="1"/>
  <c r="AE219" i="226"/>
  <c r="AD219" i="226"/>
  <c r="AF219" i="227" s="1"/>
  <c r="AB219" i="226"/>
  <c r="AA219" i="226"/>
  <c r="Y219" i="226"/>
  <c r="X219" i="226"/>
  <c r="Z219" i="227" s="1"/>
  <c r="V219" i="226"/>
  <c r="U219" i="226"/>
  <c r="W219" i="227" s="1"/>
  <c r="S219" i="226"/>
  <c r="R219" i="226"/>
  <c r="T219" i="227" s="1"/>
  <c r="P219" i="226"/>
  <c r="O219" i="226"/>
  <c r="M219" i="226"/>
  <c r="L219" i="226"/>
  <c r="N219" i="227" s="1"/>
  <c r="J219" i="226"/>
  <c r="I219" i="226"/>
  <c r="G219" i="226"/>
  <c r="F219" i="226"/>
  <c r="CG218" i="226"/>
  <c r="CF218" i="226"/>
  <c r="BX218" i="226"/>
  <c r="BW218" i="226"/>
  <c r="BY218" i="227" s="1"/>
  <c r="BU218" i="226"/>
  <c r="BT218" i="226"/>
  <c r="BV218" i="227" s="1"/>
  <c r="BR218" i="226"/>
  <c r="BQ218" i="226"/>
  <c r="BS218" i="227" s="1"/>
  <c r="BO218" i="226"/>
  <c r="BN218" i="226"/>
  <c r="BL218" i="226"/>
  <c r="BK218" i="226"/>
  <c r="BI218" i="226"/>
  <c r="BH218" i="226"/>
  <c r="BJ218" i="227" s="1"/>
  <c r="BF218" i="226"/>
  <c r="BE218" i="226"/>
  <c r="BG218" i="227" s="1"/>
  <c r="BC218" i="226"/>
  <c r="AZ218" i="226"/>
  <c r="AY218" i="226"/>
  <c r="BA218" i="227" s="1"/>
  <c r="AW218" i="226"/>
  <c r="AV218" i="226"/>
  <c r="AX218" i="227" s="1"/>
  <c r="AT218" i="226"/>
  <c r="AS218" i="226"/>
  <c r="AU218" i="227" s="1"/>
  <c r="AQ218" i="226"/>
  <c r="AN218" i="226"/>
  <c r="AM218" i="226"/>
  <c r="AK218" i="226"/>
  <c r="AJ218" i="226"/>
  <c r="AH218" i="226"/>
  <c r="AG218" i="226"/>
  <c r="AI218" i="227" s="1"/>
  <c r="AE218" i="226"/>
  <c r="AB218" i="226"/>
  <c r="AA218" i="226"/>
  <c r="Y218" i="226"/>
  <c r="V218" i="226"/>
  <c r="U218" i="226"/>
  <c r="W218" i="227" s="1"/>
  <c r="S218" i="226"/>
  <c r="R218" i="226"/>
  <c r="P218" i="226"/>
  <c r="O218" i="226"/>
  <c r="Q218" i="227" s="1"/>
  <c r="M218" i="226"/>
  <c r="L218" i="226"/>
  <c r="N218" i="227" s="1"/>
  <c r="J218" i="226"/>
  <c r="I218" i="226"/>
  <c r="K218" i="227" s="1"/>
  <c r="G218" i="226"/>
  <c r="F218" i="226"/>
  <c r="CG217" i="226"/>
  <c r="CF217" i="226"/>
  <c r="CH217" i="227" s="1"/>
  <c r="BX217" i="226"/>
  <c r="BW217" i="226"/>
  <c r="BU217" i="226"/>
  <c r="BT217" i="226"/>
  <c r="BR217" i="226"/>
  <c r="BQ217" i="226"/>
  <c r="BO217" i="226"/>
  <c r="BN217" i="226"/>
  <c r="BP217" i="227" s="1"/>
  <c r="BL217" i="226"/>
  <c r="BK217" i="226"/>
  <c r="BM217" i="227" s="1"/>
  <c r="BI217" i="226"/>
  <c r="BH217" i="226"/>
  <c r="BF217" i="226"/>
  <c r="BE217" i="226"/>
  <c r="BC217" i="226"/>
  <c r="AZ217" i="226"/>
  <c r="AY217" i="226"/>
  <c r="AW217" i="226"/>
  <c r="AV217" i="226"/>
  <c r="AX217" i="227" s="1"/>
  <c r="AT217" i="226"/>
  <c r="AS217" i="226"/>
  <c r="AQ217" i="226"/>
  <c r="AN217" i="226"/>
  <c r="AM217" i="226"/>
  <c r="AO217" i="227" s="1"/>
  <c r="AK217" i="226"/>
  <c r="AJ217" i="226"/>
  <c r="AL217" i="227" s="1"/>
  <c r="AH217" i="226"/>
  <c r="AG217" i="226"/>
  <c r="AE217" i="226"/>
  <c r="AD217" i="226"/>
  <c r="AF217" i="227" s="1"/>
  <c r="AB217" i="226"/>
  <c r="AA217" i="226"/>
  <c r="AC217" i="227" s="1"/>
  <c r="Y217" i="226"/>
  <c r="X217" i="226"/>
  <c r="V217" i="226"/>
  <c r="U217" i="226"/>
  <c r="S217" i="226"/>
  <c r="R217" i="226"/>
  <c r="P217" i="226"/>
  <c r="O217" i="226"/>
  <c r="M217" i="226"/>
  <c r="L217" i="226"/>
  <c r="J217" i="226"/>
  <c r="I217" i="226"/>
  <c r="G217" i="226"/>
  <c r="F217" i="226"/>
  <c r="H217" i="227" s="1"/>
  <c r="CG216" i="226"/>
  <c r="CF216" i="226"/>
  <c r="CH216" i="227" s="1"/>
  <c r="BX216" i="226"/>
  <c r="BW216" i="226"/>
  <c r="BY216" i="227" s="1"/>
  <c r="BU216" i="226"/>
  <c r="BT216" i="226"/>
  <c r="BR216" i="226"/>
  <c r="BQ216" i="226"/>
  <c r="BS216" i="227" s="1"/>
  <c r="BO216" i="226"/>
  <c r="BN216" i="226"/>
  <c r="BP216" i="227" s="1"/>
  <c r="BL216" i="226"/>
  <c r="BK216" i="226"/>
  <c r="BM216" i="227" s="1"/>
  <c r="BI216" i="226"/>
  <c r="BH216" i="226"/>
  <c r="BF216" i="226"/>
  <c r="BE216" i="226"/>
  <c r="BG216" i="227" s="1"/>
  <c r="BC216" i="226"/>
  <c r="AZ216" i="226"/>
  <c r="AY216" i="226"/>
  <c r="BA216" i="227" s="1"/>
  <c r="AW216" i="226"/>
  <c r="AV216" i="226"/>
  <c r="AT216" i="226"/>
  <c r="AQ216" i="226"/>
  <c r="AN216" i="226"/>
  <c r="AM216" i="226"/>
  <c r="AO216" i="227" s="1"/>
  <c r="AK216" i="226"/>
  <c r="AJ216" i="226"/>
  <c r="AH216" i="226"/>
  <c r="AG216" i="226"/>
  <c r="AI216" i="227" s="1"/>
  <c r="AE216" i="226"/>
  <c r="AB216" i="226"/>
  <c r="AA216" i="226"/>
  <c r="AC216" i="227" s="1"/>
  <c r="Y216" i="226"/>
  <c r="X216" i="226"/>
  <c r="V216" i="226"/>
  <c r="U216" i="226"/>
  <c r="W216" i="227" s="1"/>
  <c r="S216" i="226"/>
  <c r="R216" i="226"/>
  <c r="T216" i="227" s="1"/>
  <c r="P216" i="226"/>
  <c r="O216" i="226"/>
  <c r="Q216" i="227" s="1"/>
  <c r="M216" i="226"/>
  <c r="L216" i="226"/>
  <c r="J216" i="226"/>
  <c r="I216" i="226"/>
  <c r="G216" i="226"/>
  <c r="CG215" i="226"/>
  <c r="CF215" i="226"/>
  <c r="BX215" i="226"/>
  <c r="BW215" i="226"/>
  <c r="BU215" i="226"/>
  <c r="BT215" i="226"/>
  <c r="BR215" i="226"/>
  <c r="BQ215" i="226"/>
  <c r="BS215" i="227" s="1"/>
  <c r="BO215" i="226"/>
  <c r="BN215" i="226"/>
  <c r="BL215" i="226"/>
  <c r="BK215" i="226"/>
  <c r="BI215" i="226"/>
  <c r="BH215" i="226"/>
  <c r="BJ215" i="227" s="1"/>
  <c r="BF215" i="226"/>
  <c r="BE215" i="226"/>
  <c r="BC215" i="226"/>
  <c r="AZ215" i="226"/>
  <c r="AY215" i="226"/>
  <c r="AW215" i="226"/>
  <c r="AV215" i="226"/>
  <c r="AT215" i="226"/>
  <c r="AS215" i="226"/>
  <c r="AU215" i="227" s="1"/>
  <c r="AQ215" i="226"/>
  <c r="AP215" i="226"/>
  <c r="AN215" i="226"/>
  <c r="AM215" i="226"/>
  <c r="AK215" i="226"/>
  <c r="AH215" i="226"/>
  <c r="AG215" i="226"/>
  <c r="AI215" i="227" s="1"/>
  <c r="AE215" i="226"/>
  <c r="AB215" i="226"/>
  <c r="AA215" i="226"/>
  <c r="Y215" i="226"/>
  <c r="V215" i="226"/>
  <c r="U215" i="226"/>
  <c r="W215" i="227" s="1"/>
  <c r="S215" i="226"/>
  <c r="R215" i="226"/>
  <c r="P215" i="226"/>
  <c r="O215" i="226"/>
  <c r="M215" i="226"/>
  <c r="L215" i="226"/>
  <c r="J215" i="226"/>
  <c r="I215" i="226"/>
  <c r="K215" i="227" s="1"/>
  <c r="G215" i="226"/>
  <c r="F215" i="226"/>
  <c r="H215" i="227" s="1"/>
  <c r="CG214" i="226"/>
  <c r="CF214" i="226"/>
  <c r="BX214" i="226"/>
  <c r="BW214" i="226"/>
  <c r="BY214" i="227" s="1"/>
  <c r="BU214" i="226"/>
  <c r="BT214" i="226"/>
  <c r="BR214" i="226"/>
  <c r="BQ214" i="226"/>
  <c r="BS214" i="227" s="1"/>
  <c r="BO214" i="226"/>
  <c r="BN214" i="226"/>
  <c r="BL214" i="226"/>
  <c r="BK214" i="226"/>
  <c r="BI214" i="226"/>
  <c r="BH214" i="226"/>
  <c r="BF214" i="226"/>
  <c r="BE214" i="226"/>
  <c r="BG214" i="227" s="1"/>
  <c r="BC214" i="226"/>
  <c r="BB214" i="226"/>
  <c r="AZ214" i="226"/>
  <c r="AY214" i="226"/>
  <c r="BA214" i="227" s="1"/>
  <c r="AW214" i="226"/>
  <c r="AV214" i="226"/>
  <c r="AX214" i="227" s="1"/>
  <c r="AT214" i="226"/>
  <c r="AS214" i="226"/>
  <c r="AU214" i="227" s="1"/>
  <c r="AQ214" i="226"/>
  <c r="AP214" i="226"/>
  <c r="AN214" i="226"/>
  <c r="AM214" i="226"/>
  <c r="AK214" i="226"/>
  <c r="AH214" i="226"/>
  <c r="AG214" i="226"/>
  <c r="AI214" i="227" s="1"/>
  <c r="AE214" i="226"/>
  <c r="AD214" i="226"/>
  <c r="AB214" i="226"/>
  <c r="AA214" i="226"/>
  <c r="AC214" i="227" s="1"/>
  <c r="Y214" i="226"/>
  <c r="V214" i="226"/>
  <c r="U214" i="226"/>
  <c r="S214" i="226"/>
  <c r="R214" i="226"/>
  <c r="P214" i="226"/>
  <c r="O214" i="226"/>
  <c r="M214" i="226"/>
  <c r="L214" i="226"/>
  <c r="N214" i="227" s="1"/>
  <c r="J214" i="226"/>
  <c r="I214" i="226"/>
  <c r="K214" i="227" s="1"/>
  <c r="G214" i="226"/>
  <c r="F214" i="226"/>
  <c r="CG213" i="226"/>
  <c r="CF213" i="226"/>
  <c r="BX213" i="226"/>
  <c r="BW213" i="226"/>
  <c r="BU213" i="226"/>
  <c r="BT213" i="226"/>
  <c r="BR213" i="226"/>
  <c r="BQ213" i="226"/>
  <c r="BO213" i="226"/>
  <c r="BN213" i="226"/>
  <c r="BL213" i="226"/>
  <c r="BK213" i="226"/>
  <c r="BI213" i="226"/>
  <c r="BH213" i="226"/>
  <c r="BJ213" i="227" s="1"/>
  <c r="BF213" i="226"/>
  <c r="BE213" i="226"/>
  <c r="BC213" i="226"/>
  <c r="AZ213" i="226"/>
  <c r="AY213" i="226"/>
  <c r="BA213" i="227" s="1"/>
  <c r="AW213" i="226"/>
  <c r="AV213" i="226"/>
  <c r="AX213" i="227" s="1"/>
  <c r="AT213" i="226"/>
  <c r="AS213" i="226"/>
  <c r="AQ213" i="226"/>
  <c r="AP213" i="226"/>
  <c r="AR213" i="227" s="1"/>
  <c r="AN213" i="226"/>
  <c r="AM213" i="226"/>
  <c r="AO213" i="227" s="1"/>
  <c r="AK213" i="226"/>
  <c r="AH213" i="226"/>
  <c r="AG213" i="226"/>
  <c r="AE213" i="226"/>
  <c r="AB213" i="226"/>
  <c r="AA213" i="226"/>
  <c r="Y213" i="226"/>
  <c r="V213" i="226"/>
  <c r="U213" i="226"/>
  <c r="S213" i="226"/>
  <c r="R213" i="226"/>
  <c r="P213" i="226"/>
  <c r="O213" i="226"/>
  <c r="M213" i="226"/>
  <c r="L213" i="226"/>
  <c r="J213" i="226"/>
  <c r="I213" i="226"/>
  <c r="G213" i="226"/>
  <c r="F213" i="226"/>
  <c r="H213" i="227" s="1"/>
  <c r="CG212" i="226"/>
  <c r="CF212" i="226"/>
  <c r="BX212" i="226"/>
  <c r="BW212" i="226"/>
  <c r="BY212" i="227" s="1"/>
  <c r="BU212" i="226"/>
  <c r="BT212" i="226"/>
  <c r="BR212" i="226"/>
  <c r="BQ212" i="226"/>
  <c r="BO212" i="226"/>
  <c r="BN212" i="226"/>
  <c r="BL212" i="226"/>
  <c r="BK212" i="226"/>
  <c r="BM212" i="227" s="1"/>
  <c r="BI212" i="226"/>
  <c r="BH212" i="226"/>
  <c r="BF212" i="226"/>
  <c r="BE212" i="226"/>
  <c r="BC212" i="226"/>
  <c r="AZ212" i="226"/>
  <c r="AY212" i="226"/>
  <c r="AW212" i="226"/>
  <c r="AV212" i="226"/>
  <c r="AT212" i="226"/>
  <c r="AS212" i="226"/>
  <c r="AU212" i="227" s="1"/>
  <c r="AQ212" i="226"/>
  <c r="AP212" i="226"/>
  <c r="AR212" i="227" s="1"/>
  <c r="AN212" i="226"/>
  <c r="AM212" i="226"/>
  <c r="AO212" i="227" s="1"/>
  <c r="AK212" i="226"/>
  <c r="AH212" i="226"/>
  <c r="AG212" i="226"/>
  <c r="AI212" i="227" s="1"/>
  <c r="AE212" i="226"/>
  <c r="AB212" i="226"/>
  <c r="AA212" i="226"/>
  <c r="Y212" i="226"/>
  <c r="X212" i="226"/>
  <c r="V212" i="226"/>
  <c r="S212" i="226"/>
  <c r="R212" i="226"/>
  <c r="P212" i="226"/>
  <c r="O212" i="226"/>
  <c r="Q212" i="227" s="1"/>
  <c r="M212" i="226"/>
  <c r="L212" i="226"/>
  <c r="J212" i="226"/>
  <c r="I212" i="226"/>
  <c r="G212" i="226"/>
  <c r="F212" i="226"/>
  <c r="CG211" i="226"/>
  <c r="CF211" i="226"/>
  <c r="BX211" i="226"/>
  <c r="BW211" i="226"/>
  <c r="BU211" i="226"/>
  <c r="BT211" i="226"/>
  <c r="BR211" i="226"/>
  <c r="BQ211" i="226"/>
  <c r="BS211" i="227" s="1"/>
  <c r="BO211" i="226"/>
  <c r="BN211" i="226"/>
  <c r="BP211" i="227" s="1"/>
  <c r="BL211" i="226"/>
  <c r="BK211" i="226"/>
  <c r="BI211" i="226"/>
  <c r="BH211" i="226"/>
  <c r="BJ211" i="227" s="1"/>
  <c r="BF211" i="226"/>
  <c r="BE211" i="226"/>
  <c r="BG211" i="227" s="1"/>
  <c r="BC211" i="226"/>
  <c r="BB211" i="226"/>
  <c r="AZ211" i="226"/>
  <c r="AY211" i="226"/>
  <c r="AW211" i="226"/>
  <c r="AV211" i="226"/>
  <c r="AT211" i="226"/>
  <c r="AS211" i="226"/>
  <c r="AQ211" i="226"/>
  <c r="AP211" i="226"/>
  <c r="AN211" i="226"/>
  <c r="AM211" i="226"/>
  <c r="AK211" i="226"/>
  <c r="AH211" i="226"/>
  <c r="AG211" i="226"/>
  <c r="AE211" i="226"/>
  <c r="AB211" i="226"/>
  <c r="AA211" i="226"/>
  <c r="Y211" i="226"/>
  <c r="V211" i="226"/>
  <c r="U211" i="226"/>
  <c r="S211" i="226"/>
  <c r="R211" i="226"/>
  <c r="T211" i="227" s="1"/>
  <c r="P211" i="226"/>
  <c r="O211" i="226"/>
  <c r="M211" i="226"/>
  <c r="L211" i="226"/>
  <c r="J211" i="226"/>
  <c r="I211" i="226"/>
  <c r="G211" i="226"/>
  <c r="F211" i="226"/>
  <c r="H211" i="227" s="1"/>
  <c r="CG210" i="226"/>
  <c r="CF210" i="226"/>
  <c r="BX210" i="226"/>
  <c r="BW210" i="226"/>
  <c r="BY210" i="227" s="1"/>
  <c r="BU210" i="226"/>
  <c r="BT210" i="226"/>
  <c r="BV210" i="227" s="1"/>
  <c r="BR210" i="226"/>
  <c r="BQ210" i="226"/>
  <c r="BS210" i="227" s="1"/>
  <c r="BO210" i="226"/>
  <c r="BN210" i="226"/>
  <c r="BL210" i="226"/>
  <c r="BK210" i="226"/>
  <c r="BM210" i="227" s="1"/>
  <c r="BI210" i="226"/>
  <c r="BH210" i="226"/>
  <c r="BJ210" i="227" s="1"/>
  <c r="BF210" i="226"/>
  <c r="BE210" i="226"/>
  <c r="BC210" i="226"/>
  <c r="BB210" i="226"/>
  <c r="AZ210" i="226"/>
  <c r="AY210" i="226"/>
  <c r="AW210" i="226"/>
  <c r="AV210" i="226"/>
  <c r="AX210" i="227" s="1"/>
  <c r="AT210" i="226"/>
  <c r="AS210" i="226"/>
  <c r="AQ210" i="226"/>
  <c r="AP210" i="226"/>
  <c r="AN210" i="226"/>
  <c r="AM210" i="226"/>
  <c r="AK210" i="226"/>
  <c r="AH210" i="226"/>
  <c r="AG210" i="226"/>
  <c r="AI210" i="227" s="1"/>
  <c r="AE210" i="226"/>
  <c r="AD210" i="226"/>
  <c r="AB210" i="226"/>
  <c r="AA210" i="226"/>
  <c r="AC210" i="227" s="1"/>
  <c r="Y210" i="226"/>
  <c r="V210" i="226"/>
  <c r="U210" i="226"/>
  <c r="S210" i="226"/>
  <c r="R210" i="226"/>
  <c r="P210" i="226"/>
  <c r="O210" i="226"/>
  <c r="Q210" i="227" s="1"/>
  <c r="M210" i="226"/>
  <c r="L210" i="226"/>
  <c r="J210" i="226"/>
  <c r="I210" i="226"/>
  <c r="K210" i="227" s="1"/>
  <c r="G210" i="226"/>
  <c r="F210" i="226"/>
  <c r="CG209" i="226"/>
  <c r="CF209" i="226"/>
  <c r="CH209" i="227" s="1"/>
  <c r="BX209" i="226"/>
  <c r="BW209" i="226"/>
  <c r="BU209" i="226"/>
  <c r="BT209" i="226"/>
  <c r="BV209" i="227" s="1"/>
  <c r="BR209" i="226"/>
  <c r="BQ209" i="226"/>
  <c r="BO209" i="226"/>
  <c r="BN209" i="226"/>
  <c r="BL209" i="226"/>
  <c r="BK209" i="226"/>
  <c r="BI209" i="226"/>
  <c r="BH209" i="226"/>
  <c r="BJ209" i="227" s="1"/>
  <c r="BF209" i="226"/>
  <c r="BE209" i="226"/>
  <c r="BC209" i="226"/>
  <c r="AZ209" i="226"/>
  <c r="AY209" i="226"/>
  <c r="BA209" i="227" s="1"/>
  <c r="AW209" i="226"/>
  <c r="AV209" i="226"/>
  <c r="AT209" i="226"/>
  <c r="AS209" i="226"/>
  <c r="AQ209" i="226"/>
  <c r="AP209" i="226"/>
  <c r="AR209" i="227" s="1"/>
  <c r="AN209" i="226"/>
  <c r="AM209" i="226"/>
  <c r="AO209" i="227" s="1"/>
  <c r="AK209" i="226"/>
  <c r="AH209" i="226"/>
  <c r="AG209" i="226"/>
  <c r="AE209" i="226"/>
  <c r="AB209" i="226"/>
  <c r="AA209" i="226"/>
  <c r="AC209" i="227" s="1"/>
  <c r="Y209" i="226"/>
  <c r="V209" i="226"/>
  <c r="U209" i="226"/>
  <c r="S209" i="226"/>
  <c r="R209" i="226"/>
  <c r="T209" i="227" s="1"/>
  <c r="P209" i="226"/>
  <c r="O209" i="226"/>
  <c r="M209" i="226"/>
  <c r="L209" i="226"/>
  <c r="N209" i="227" s="1"/>
  <c r="J209" i="226"/>
  <c r="I209" i="226"/>
  <c r="G209" i="226"/>
  <c r="F209" i="226"/>
  <c r="CG208" i="226"/>
  <c r="CF208" i="226"/>
  <c r="CH208" i="227" s="1"/>
  <c r="BX208" i="226"/>
  <c r="BW208" i="226"/>
  <c r="BU208" i="226"/>
  <c r="BT208" i="226"/>
  <c r="BR208" i="226"/>
  <c r="BQ208" i="226"/>
  <c r="BS208" i="227" s="1"/>
  <c r="BO208" i="226"/>
  <c r="BN208" i="226"/>
  <c r="BP208" i="227" s="1"/>
  <c r="BL208" i="226"/>
  <c r="BK208" i="226"/>
  <c r="BI208" i="226"/>
  <c r="BH208" i="226"/>
  <c r="BF208" i="226"/>
  <c r="BE208" i="226"/>
  <c r="BC208" i="226"/>
  <c r="BB208" i="226"/>
  <c r="BD208" i="227" s="1"/>
  <c r="AZ208" i="226"/>
  <c r="AY208" i="226"/>
  <c r="AW208" i="226"/>
  <c r="AV208" i="226"/>
  <c r="AT208" i="226"/>
  <c r="AS208" i="226"/>
  <c r="AU208" i="227" s="1"/>
  <c r="AQ208" i="226"/>
  <c r="AP208" i="226"/>
  <c r="AN208" i="226"/>
  <c r="AM208" i="226"/>
  <c r="AO208" i="227" s="1"/>
  <c r="AK208" i="226"/>
  <c r="AH208" i="226"/>
  <c r="AG208" i="226"/>
  <c r="AE208" i="226"/>
  <c r="AB208" i="226"/>
  <c r="AA208" i="226"/>
  <c r="AC208" i="227" s="1"/>
  <c r="Y208" i="226"/>
  <c r="V208" i="226"/>
  <c r="U208" i="226"/>
  <c r="W208" i="227" s="1"/>
  <c r="S208" i="226"/>
  <c r="R208" i="226"/>
  <c r="T208" i="227" s="1"/>
  <c r="P208" i="226"/>
  <c r="O208" i="226"/>
  <c r="Q208" i="227" s="1"/>
  <c r="M208" i="226"/>
  <c r="L208" i="226"/>
  <c r="J208" i="226"/>
  <c r="I208" i="226"/>
  <c r="K208" i="227" s="1"/>
  <c r="G208" i="226"/>
  <c r="F208" i="226"/>
  <c r="CG207" i="226"/>
  <c r="CF207" i="226"/>
  <c r="CH207" i="227" s="1"/>
  <c r="BX207" i="226"/>
  <c r="BW207" i="226"/>
  <c r="BU207" i="226"/>
  <c r="BT207" i="226"/>
  <c r="BV207" i="227" s="1"/>
  <c r="BR207" i="226"/>
  <c r="BQ207" i="226"/>
  <c r="BO207" i="226"/>
  <c r="BN207" i="226"/>
  <c r="BP207" i="227" s="1"/>
  <c r="BL207" i="226"/>
  <c r="BK207" i="226"/>
  <c r="BI207" i="226"/>
  <c r="BH207" i="226"/>
  <c r="BF207" i="226"/>
  <c r="BE207" i="226"/>
  <c r="BG207" i="227" s="1"/>
  <c r="BC207" i="226"/>
  <c r="BB207" i="226"/>
  <c r="BD207" i="227" s="1"/>
  <c r="AZ207" i="226"/>
  <c r="AY207" i="226"/>
  <c r="AW207" i="226"/>
  <c r="AV207" i="226"/>
  <c r="AT207" i="226"/>
  <c r="AS207" i="226"/>
  <c r="AU207" i="227" s="1"/>
  <c r="AQ207" i="226"/>
  <c r="AN207" i="226"/>
  <c r="AM207" i="226"/>
  <c r="AK207" i="226"/>
  <c r="AJ207" i="226"/>
  <c r="AL207" i="227" s="1"/>
  <c r="AH207" i="226"/>
  <c r="AG207" i="226"/>
  <c r="AI207" i="227" s="1"/>
  <c r="AE207" i="226"/>
  <c r="AD207" i="226"/>
  <c r="AF207" i="227" s="1"/>
  <c r="AB207" i="226"/>
  <c r="AA207" i="226"/>
  <c r="Y207" i="226"/>
  <c r="X207" i="226"/>
  <c r="Z207" i="227" s="1"/>
  <c r="V207" i="226"/>
  <c r="U207" i="226"/>
  <c r="S207" i="226"/>
  <c r="R207" i="226"/>
  <c r="T207" i="227" s="1"/>
  <c r="P207" i="226"/>
  <c r="O207" i="226"/>
  <c r="M207" i="226"/>
  <c r="L207" i="226"/>
  <c r="J207" i="226"/>
  <c r="I207" i="226"/>
  <c r="G207" i="226"/>
  <c r="F207" i="226"/>
  <c r="CG206" i="226"/>
  <c r="CF206" i="226"/>
  <c r="BX206" i="226"/>
  <c r="BW206" i="226"/>
  <c r="BU206" i="226"/>
  <c r="BT206" i="226"/>
  <c r="BV206" i="227" s="1"/>
  <c r="BR206" i="226"/>
  <c r="BQ206" i="226"/>
  <c r="BO206" i="226"/>
  <c r="BN206" i="226"/>
  <c r="BL206" i="226"/>
  <c r="BK206" i="226"/>
  <c r="BI206" i="226"/>
  <c r="BH206" i="226"/>
  <c r="BF206" i="226"/>
  <c r="BE206" i="226"/>
  <c r="BC206" i="226"/>
  <c r="AZ206" i="226"/>
  <c r="AY206" i="226"/>
  <c r="BA206" i="227" s="1"/>
  <c r="AW206" i="226"/>
  <c r="AV206" i="226"/>
  <c r="AT206" i="226"/>
  <c r="AS206" i="226"/>
  <c r="AU206" i="227" s="1"/>
  <c r="AQ206" i="226"/>
  <c r="AP206" i="226"/>
  <c r="AN206" i="226"/>
  <c r="AM206" i="226"/>
  <c r="AO206" i="227" s="1"/>
  <c r="AK206" i="226"/>
  <c r="AJ206" i="226"/>
  <c r="AH206" i="226"/>
  <c r="AG206" i="226"/>
  <c r="AI206" i="227" s="1"/>
  <c r="AE206" i="226"/>
  <c r="AB206" i="226"/>
  <c r="AA206" i="226"/>
  <c r="AC206" i="227" s="1"/>
  <c r="Y206" i="226"/>
  <c r="V206" i="226"/>
  <c r="U206" i="226"/>
  <c r="W206" i="227" s="1"/>
  <c r="S206" i="226"/>
  <c r="R206" i="226"/>
  <c r="P206" i="226"/>
  <c r="O206" i="226"/>
  <c r="Q206" i="227" s="1"/>
  <c r="M206" i="226"/>
  <c r="L206" i="226"/>
  <c r="N206" i="227" s="1"/>
  <c r="J206" i="226"/>
  <c r="I206" i="226"/>
  <c r="K206" i="227" s="1"/>
  <c r="G206" i="226"/>
  <c r="F206" i="226"/>
  <c r="CG205" i="226"/>
  <c r="CF205" i="226"/>
  <c r="BX205" i="226"/>
  <c r="BW205" i="226"/>
  <c r="BU205" i="226"/>
  <c r="BT205" i="226"/>
  <c r="BV205" i="227" s="1"/>
  <c r="BR205" i="226"/>
  <c r="BQ205" i="226"/>
  <c r="BO205" i="226"/>
  <c r="BN205" i="226"/>
  <c r="BP205" i="227" s="1"/>
  <c r="BL205" i="226"/>
  <c r="BK205" i="226"/>
  <c r="BM205" i="227" s="1"/>
  <c r="BI205" i="226"/>
  <c r="BH205" i="226"/>
  <c r="BJ205" i="227" s="1"/>
  <c r="BF205" i="226"/>
  <c r="BE205" i="226"/>
  <c r="BC205" i="226"/>
  <c r="BB205" i="226"/>
  <c r="AZ205" i="226"/>
  <c r="AY205" i="226"/>
  <c r="BA205" i="227" s="1"/>
  <c r="AW205" i="226"/>
  <c r="AV205" i="226"/>
  <c r="AX205" i="227" s="1"/>
  <c r="AT205" i="226"/>
  <c r="AS205" i="226"/>
  <c r="AQ205" i="226"/>
  <c r="AN205" i="226"/>
  <c r="AM205" i="226"/>
  <c r="AK205" i="226"/>
  <c r="AJ205" i="226"/>
  <c r="AL205" i="227" s="1"/>
  <c r="AH205" i="226"/>
  <c r="AG205" i="226"/>
  <c r="AE205" i="226"/>
  <c r="AB205" i="226"/>
  <c r="AA205" i="226"/>
  <c r="AC205" i="227" s="1"/>
  <c r="Y205" i="226"/>
  <c r="V205" i="226"/>
  <c r="S205" i="226"/>
  <c r="R205" i="226"/>
  <c r="P205" i="226"/>
  <c r="O205" i="226"/>
  <c r="M205" i="226"/>
  <c r="L205" i="226"/>
  <c r="N205" i="227" s="1"/>
  <c r="J205" i="226"/>
  <c r="I205" i="226"/>
  <c r="G205" i="226"/>
  <c r="CG204" i="226"/>
  <c r="CF204" i="226"/>
  <c r="CH204" i="227" s="1"/>
  <c r="BX204" i="226"/>
  <c r="BW204" i="226"/>
  <c r="BU204" i="226"/>
  <c r="BT204" i="226"/>
  <c r="BR204" i="226"/>
  <c r="BQ204" i="226"/>
  <c r="BO204" i="226"/>
  <c r="BN204" i="226"/>
  <c r="BP204" i="227" s="1"/>
  <c r="BL204" i="226"/>
  <c r="BK204" i="226"/>
  <c r="BI204" i="226"/>
  <c r="BH204" i="226"/>
  <c r="BF204" i="226"/>
  <c r="BE204" i="226"/>
  <c r="BG204" i="227" s="1"/>
  <c r="BC204" i="226"/>
  <c r="BB204" i="226"/>
  <c r="AZ204" i="226"/>
  <c r="AY204" i="226"/>
  <c r="BA204" i="227" s="1"/>
  <c r="AW204" i="226"/>
  <c r="AV204" i="226"/>
  <c r="AT204" i="226"/>
  <c r="AS204" i="226"/>
  <c r="AQ204" i="226"/>
  <c r="AP204" i="226"/>
  <c r="AN204" i="226"/>
  <c r="AK204" i="226"/>
  <c r="AJ204" i="226"/>
  <c r="AH204" i="226"/>
  <c r="AG204" i="226"/>
  <c r="AE204" i="226"/>
  <c r="AD204" i="226"/>
  <c r="AF204" i="227" s="1"/>
  <c r="AB204" i="226"/>
  <c r="AA204" i="226"/>
  <c r="Y204" i="226"/>
  <c r="X204" i="226"/>
  <c r="V204" i="226"/>
  <c r="U204" i="226"/>
  <c r="W204" i="227" s="1"/>
  <c r="S204" i="226"/>
  <c r="R204" i="226"/>
  <c r="P204" i="226"/>
  <c r="O204" i="226"/>
  <c r="Q204" i="227" s="1"/>
  <c r="M204" i="226"/>
  <c r="J204" i="226"/>
  <c r="G204" i="226"/>
  <c r="F204" i="226"/>
  <c r="H204" i="227" s="1"/>
  <c r="CG203" i="226"/>
  <c r="CF203" i="226"/>
  <c r="CH203" i="227" s="1"/>
  <c r="BX203" i="226"/>
  <c r="BW203" i="226"/>
  <c r="BU203" i="226"/>
  <c r="BT203" i="226"/>
  <c r="BR203" i="226"/>
  <c r="BQ203" i="226"/>
  <c r="BS203" i="227" s="1"/>
  <c r="BO203" i="226"/>
  <c r="BN203" i="226"/>
  <c r="BL203" i="226"/>
  <c r="BK203" i="226"/>
  <c r="BI203" i="226"/>
  <c r="BH203" i="226"/>
  <c r="BJ203" i="227" s="1"/>
  <c r="BF203" i="226"/>
  <c r="BE203" i="226"/>
  <c r="BG203" i="227" s="1"/>
  <c r="BC203" i="226"/>
  <c r="BB203" i="226"/>
  <c r="AZ203" i="226"/>
  <c r="AY203" i="226"/>
  <c r="AW203" i="226"/>
  <c r="AV203" i="226"/>
  <c r="AX203" i="227" s="1"/>
  <c r="AT203" i="226"/>
  <c r="AS203" i="226"/>
  <c r="AQ203" i="226"/>
  <c r="AP203" i="226"/>
  <c r="AR203" i="227" s="1"/>
  <c r="AN203" i="226"/>
  <c r="AK203" i="226"/>
  <c r="AJ203" i="226"/>
  <c r="AH203" i="226"/>
  <c r="AG203" i="226"/>
  <c r="AE203" i="226"/>
  <c r="AD203" i="226"/>
  <c r="AB203" i="226"/>
  <c r="AA203" i="226"/>
  <c r="Y203" i="226"/>
  <c r="X203" i="226"/>
  <c r="Z203" i="227" s="1"/>
  <c r="V203" i="226"/>
  <c r="U203" i="226"/>
  <c r="W203" i="227" s="1"/>
  <c r="S203" i="226"/>
  <c r="R203" i="226"/>
  <c r="P203" i="226"/>
  <c r="O203" i="226"/>
  <c r="M203" i="226"/>
  <c r="J203" i="226"/>
  <c r="G203" i="226"/>
  <c r="F203" i="226"/>
  <c r="H203" i="227" s="1"/>
  <c r="CG202" i="226"/>
  <c r="CF202" i="226"/>
  <c r="BX202" i="226"/>
  <c r="BW202" i="226"/>
  <c r="BU202" i="226"/>
  <c r="BT202" i="226"/>
  <c r="BV202" i="227" s="1"/>
  <c r="BR202" i="226"/>
  <c r="BQ202" i="226"/>
  <c r="BS202" i="227" s="1"/>
  <c r="BO202" i="226"/>
  <c r="BN202" i="226"/>
  <c r="BL202" i="226"/>
  <c r="BK202" i="226"/>
  <c r="BI202" i="226"/>
  <c r="BH202" i="226"/>
  <c r="BJ202" i="227" s="1"/>
  <c r="BF202" i="226"/>
  <c r="BE202" i="226"/>
  <c r="BC202" i="226"/>
  <c r="BB202" i="226"/>
  <c r="AZ202" i="226"/>
  <c r="AY202" i="226"/>
  <c r="AW202" i="226"/>
  <c r="AV202" i="226"/>
  <c r="AX202" i="227" s="1"/>
  <c r="AT202" i="226"/>
  <c r="AS202" i="226"/>
  <c r="AQ202" i="226"/>
  <c r="AP202" i="226"/>
  <c r="AN202" i="226"/>
  <c r="AK202" i="226"/>
  <c r="AJ202" i="226"/>
  <c r="AL202" i="227" s="1"/>
  <c r="AH202" i="226"/>
  <c r="AG202" i="226"/>
  <c r="AI202" i="227" s="1"/>
  <c r="AE202" i="226"/>
  <c r="AD202" i="226"/>
  <c r="AB202" i="226"/>
  <c r="AA202" i="226"/>
  <c r="AC202" i="227" s="1"/>
  <c r="Y202" i="226"/>
  <c r="X202" i="226"/>
  <c r="Z202" i="227" s="1"/>
  <c r="V202" i="226"/>
  <c r="U202" i="226"/>
  <c r="S202" i="226"/>
  <c r="R202" i="226"/>
  <c r="P202" i="226"/>
  <c r="O202" i="226"/>
  <c r="M202" i="226"/>
  <c r="J202" i="226"/>
  <c r="G202" i="226"/>
  <c r="F202" i="226"/>
  <c r="CG201" i="226"/>
  <c r="CF201" i="226"/>
  <c r="CH201" i="227" s="1"/>
  <c r="BX201" i="226"/>
  <c r="BW201" i="226"/>
  <c r="BY201" i="227" s="1"/>
  <c r="BU201" i="226"/>
  <c r="BT201" i="226"/>
  <c r="BV201" i="227" s="1"/>
  <c r="BR201" i="226"/>
  <c r="BQ201" i="226"/>
  <c r="BO201" i="226"/>
  <c r="BN201" i="226"/>
  <c r="BL201" i="226"/>
  <c r="BK201" i="226"/>
  <c r="BM201" i="227" s="1"/>
  <c r="BI201" i="226"/>
  <c r="BH201" i="226"/>
  <c r="BF201" i="226"/>
  <c r="BE201" i="226"/>
  <c r="BC201" i="226"/>
  <c r="BB201" i="226"/>
  <c r="AZ201" i="226"/>
  <c r="AY201" i="226"/>
  <c r="BA201" i="227" s="1"/>
  <c r="AW201" i="226"/>
  <c r="AV201" i="226"/>
  <c r="AX201" i="227" s="1"/>
  <c r="AT201" i="226"/>
  <c r="AS201" i="226"/>
  <c r="AQ201" i="226"/>
  <c r="AP201" i="226"/>
  <c r="AR201" i="227" s="1"/>
  <c r="AN201" i="226"/>
  <c r="AK201" i="226"/>
  <c r="AJ201" i="226"/>
  <c r="AL201" i="227" s="1"/>
  <c r="AH201" i="226"/>
  <c r="AG201" i="226"/>
  <c r="AE201" i="226"/>
  <c r="AB201" i="226"/>
  <c r="AA201" i="226"/>
  <c r="Y201" i="226"/>
  <c r="X201" i="226"/>
  <c r="Z201" i="227" s="1"/>
  <c r="V201" i="226"/>
  <c r="U201" i="226"/>
  <c r="S201" i="226"/>
  <c r="R201" i="226"/>
  <c r="T201" i="227" s="1"/>
  <c r="P201" i="226"/>
  <c r="O201" i="226"/>
  <c r="Q201" i="227" s="1"/>
  <c r="M201" i="226"/>
  <c r="J201" i="226"/>
  <c r="G201" i="226"/>
  <c r="F201" i="226"/>
  <c r="CG200" i="226"/>
  <c r="CF200" i="226"/>
  <c r="CH200" i="227" s="1"/>
  <c r="BX200" i="226"/>
  <c r="BW200" i="226"/>
  <c r="BU200" i="226"/>
  <c r="BT200" i="226"/>
  <c r="BR200" i="226"/>
  <c r="BQ200" i="226"/>
  <c r="BS200" i="227" s="1"/>
  <c r="BO200" i="226"/>
  <c r="BN200" i="226"/>
  <c r="BL200" i="226"/>
  <c r="BK200" i="226"/>
  <c r="BM200" i="227" s="1"/>
  <c r="BI200" i="226"/>
  <c r="BH200" i="226"/>
  <c r="BF200" i="226"/>
  <c r="BE200" i="226"/>
  <c r="BG200" i="227" s="1"/>
  <c r="BC200" i="226"/>
  <c r="BB200" i="226"/>
  <c r="BD200" i="227" s="1"/>
  <c r="AZ200" i="226"/>
  <c r="AY200" i="226"/>
  <c r="BA200" i="227" s="1"/>
  <c r="AW200" i="226"/>
  <c r="AV200" i="226"/>
  <c r="AT200" i="226"/>
  <c r="AS200" i="226"/>
  <c r="AU200" i="227" s="1"/>
  <c r="AQ200" i="226"/>
  <c r="AP200" i="226"/>
  <c r="AN200" i="226"/>
  <c r="AK200" i="226"/>
  <c r="AJ200" i="226"/>
  <c r="AH200" i="226"/>
  <c r="AG200" i="226"/>
  <c r="AE200" i="226"/>
  <c r="AD200" i="226"/>
  <c r="AF200" i="227" s="1"/>
  <c r="AB200" i="226"/>
  <c r="AA200" i="226"/>
  <c r="Y200" i="226"/>
  <c r="X200" i="226"/>
  <c r="V200" i="226"/>
  <c r="U200" i="226"/>
  <c r="S200" i="226"/>
  <c r="R200" i="226"/>
  <c r="T200" i="227" s="1"/>
  <c r="P200" i="226"/>
  <c r="O200" i="226"/>
  <c r="Q200" i="227" s="1"/>
  <c r="M200" i="226"/>
  <c r="J200" i="226"/>
  <c r="I200" i="226"/>
  <c r="G200" i="226"/>
  <c r="F200" i="226"/>
  <c r="CG199" i="226"/>
  <c r="CF199" i="226"/>
  <c r="CH199" i="227" s="1"/>
  <c r="BX199" i="226"/>
  <c r="BW199" i="226"/>
  <c r="BU199" i="226"/>
  <c r="BT199" i="226"/>
  <c r="BV199" i="227" s="1"/>
  <c r="BR199" i="226"/>
  <c r="BQ199" i="226"/>
  <c r="BS199" i="227" s="1"/>
  <c r="BO199" i="226"/>
  <c r="BN199" i="226"/>
  <c r="BL199" i="226"/>
  <c r="BK199" i="226"/>
  <c r="BI199" i="226"/>
  <c r="BH199" i="226"/>
  <c r="BJ199" i="227" s="1"/>
  <c r="BF199" i="226"/>
  <c r="BE199" i="226"/>
  <c r="BG199" i="227" s="1"/>
  <c r="BC199" i="226"/>
  <c r="BB199" i="226"/>
  <c r="AZ199" i="226"/>
  <c r="AY199" i="226"/>
  <c r="AW199" i="226"/>
  <c r="AV199" i="226"/>
  <c r="AT199" i="226"/>
  <c r="AS199" i="226"/>
  <c r="AU199" i="227" s="1"/>
  <c r="AQ199" i="226"/>
  <c r="AP199" i="226"/>
  <c r="AN199" i="226"/>
  <c r="AK199" i="226"/>
  <c r="AJ199" i="226"/>
  <c r="AL199" i="227" s="1"/>
  <c r="AH199" i="226"/>
  <c r="AG199" i="226"/>
  <c r="AI199" i="227" s="1"/>
  <c r="AE199" i="226"/>
  <c r="AD199" i="226"/>
  <c r="AF199" i="227" s="1"/>
  <c r="AB199" i="226"/>
  <c r="AA199" i="226"/>
  <c r="Y199" i="226"/>
  <c r="X199" i="226"/>
  <c r="V199" i="226"/>
  <c r="U199" i="226"/>
  <c r="S199" i="226"/>
  <c r="R199" i="226"/>
  <c r="T199" i="227" s="1"/>
  <c r="P199" i="226"/>
  <c r="O199" i="226"/>
  <c r="M199" i="226"/>
  <c r="J199" i="226"/>
  <c r="G199" i="226"/>
  <c r="F199" i="226"/>
  <c r="H199" i="227" s="1"/>
  <c r="CG198" i="226"/>
  <c r="CF198" i="226"/>
  <c r="BX198" i="226"/>
  <c r="BW198" i="226"/>
  <c r="BY198" i="227" s="1"/>
  <c r="BU198" i="226"/>
  <c r="BT198" i="226"/>
  <c r="BR198" i="226"/>
  <c r="BQ198" i="226"/>
  <c r="BS198" i="227" s="1"/>
  <c r="BO198" i="226"/>
  <c r="BN198" i="226"/>
  <c r="BL198" i="226"/>
  <c r="BK198" i="226"/>
  <c r="BI198" i="226"/>
  <c r="BH198" i="226"/>
  <c r="BF198" i="226"/>
  <c r="BE198" i="226"/>
  <c r="BG198" i="227" s="1"/>
  <c r="BC198" i="226"/>
  <c r="BB198" i="226"/>
  <c r="AZ198" i="226"/>
  <c r="AY198" i="226"/>
  <c r="BA198" i="227" s="1"/>
  <c r="AW198" i="226"/>
  <c r="AV198" i="226"/>
  <c r="AX198" i="227" s="1"/>
  <c r="AT198" i="226"/>
  <c r="AS198" i="226"/>
  <c r="AU198" i="227" s="1"/>
  <c r="AQ198" i="226"/>
  <c r="AP198" i="226"/>
  <c r="AN198" i="226"/>
  <c r="AK198" i="226"/>
  <c r="AJ198" i="226"/>
  <c r="AH198" i="226"/>
  <c r="AG198" i="226"/>
  <c r="AI198" i="227" s="1"/>
  <c r="AE198" i="226"/>
  <c r="AD198" i="226"/>
  <c r="AB198" i="226"/>
  <c r="AA198" i="226"/>
  <c r="AC198" i="227" s="1"/>
  <c r="Y198" i="226"/>
  <c r="X198" i="226"/>
  <c r="V198" i="226"/>
  <c r="U198" i="226"/>
  <c r="S198" i="226"/>
  <c r="R198" i="226"/>
  <c r="P198" i="226"/>
  <c r="O198" i="226"/>
  <c r="Q198" i="227" s="1"/>
  <c r="M198" i="226"/>
  <c r="J198" i="226"/>
  <c r="G198" i="226"/>
  <c r="F198" i="226"/>
  <c r="CG197" i="226"/>
  <c r="CF197" i="226"/>
  <c r="BX197" i="226"/>
  <c r="BW197" i="226"/>
  <c r="BU197" i="226"/>
  <c r="BT197" i="226"/>
  <c r="BV197" i="227" s="1"/>
  <c r="BR197" i="226"/>
  <c r="BQ197" i="226"/>
  <c r="BO197" i="226"/>
  <c r="BN197" i="226"/>
  <c r="BP197" i="227" s="1"/>
  <c r="BL197" i="226"/>
  <c r="BK197" i="226"/>
  <c r="BM197" i="227" s="1"/>
  <c r="BI197" i="226"/>
  <c r="BH197" i="226"/>
  <c r="BF197" i="226"/>
  <c r="BE197" i="226"/>
  <c r="BC197" i="226"/>
  <c r="AZ197" i="226"/>
  <c r="AY197" i="226"/>
  <c r="AW197" i="226"/>
  <c r="AV197" i="226"/>
  <c r="AX197" i="227" s="1"/>
  <c r="AT197" i="226"/>
  <c r="AS197" i="226"/>
  <c r="AQ197" i="226"/>
  <c r="AP197" i="226"/>
  <c r="AR197" i="227" s="1"/>
  <c r="AN197" i="226"/>
  <c r="AK197" i="226"/>
  <c r="AJ197" i="226"/>
  <c r="AH197" i="226"/>
  <c r="AG197" i="226"/>
  <c r="AE197" i="226"/>
  <c r="AD197" i="226"/>
  <c r="AB197" i="226"/>
  <c r="AA197" i="226"/>
  <c r="AC197" i="227" s="1"/>
  <c r="Y197" i="226"/>
  <c r="X197" i="226"/>
  <c r="Z197" i="227" s="1"/>
  <c r="V197" i="226"/>
  <c r="U197" i="226"/>
  <c r="S197" i="226"/>
  <c r="R197" i="226"/>
  <c r="P197" i="226"/>
  <c r="O197" i="226"/>
  <c r="M197" i="226"/>
  <c r="J197" i="226"/>
  <c r="G197" i="226"/>
  <c r="F197" i="226"/>
  <c r="CG196" i="226"/>
  <c r="CF196" i="226"/>
  <c r="CH196" i="227" s="1"/>
  <c r="BX196" i="226"/>
  <c r="BW196" i="226"/>
  <c r="BY196" i="227" s="1"/>
  <c r="BU196" i="226"/>
  <c r="BT196" i="226"/>
  <c r="BR196" i="226"/>
  <c r="BQ196" i="226"/>
  <c r="BS196" i="227" s="1"/>
  <c r="BO196" i="226"/>
  <c r="BN196" i="226"/>
  <c r="BP196" i="227" s="1"/>
  <c r="BL196" i="226"/>
  <c r="BK196" i="226"/>
  <c r="BM196" i="227" s="1"/>
  <c r="BI196" i="226"/>
  <c r="BH196" i="226"/>
  <c r="BF196" i="226"/>
  <c r="BE196" i="226"/>
  <c r="BC196" i="226"/>
  <c r="BB196" i="226"/>
  <c r="BD196" i="227" s="1"/>
  <c r="AZ196" i="226"/>
  <c r="AY196" i="226"/>
  <c r="AW196" i="226"/>
  <c r="AV196" i="226"/>
  <c r="AT196" i="226"/>
  <c r="AS196" i="226"/>
  <c r="AU196" i="227" s="1"/>
  <c r="AQ196" i="226"/>
  <c r="AP196" i="226"/>
  <c r="AR196" i="227" s="1"/>
  <c r="AN196" i="226"/>
  <c r="AK196" i="226"/>
  <c r="AJ196" i="226"/>
  <c r="AH196" i="226"/>
  <c r="AG196" i="226"/>
  <c r="AE196" i="226"/>
  <c r="AD196" i="226"/>
  <c r="AF196" i="227" s="1"/>
  <c r="AB196" i="226"/>
  <c r="AA196" i="226"/>
  <c r="Y196" i="226"/>
  <c r="X196" i="226"/>
  <c r="V196" i="226"/>
  <c r="U196" i="226"/>
  <c r="W196" i="227" s="1"/>
  <c r="S196" i="226"/>
  <c r="R196" i="226"/>
  <c r="T196" i="227" s="1"/>
  <c r="P196" i="226"/>
  <c r="O196" i="226"/>
  <c r="Q196" i="227" s="1"/>
  <c r="M196" i="226"/>
  <c r="J196" i="226"/>
  <c r="G196" i="226"/>
  <c r="F196" i="226"/>
  <c r="CG195" i="226"/>
  <c r="CF195" i="226"/>
  <c r="CH195" i="227" s="1"/>
  <c r="BX195" i="226"/>
  <c r="BW195" i="226"/>
  <c r="BU195" i="226"/>
  <c r="BT195" i="226"/>
  <c r="BR195" i="226"/>
  <c r="BQ195" i="226"/>
  <c r="BO195" i="226"/>
  <c r="BN195" i="226"/>
  <c r="BP195" i="227" s="1"/>
  <c r="BL195" i="226"/>
  <c r="BK195" i="226"/>
  <c r="BI195" i="226"/>
  <c r="BF195" i="226"/>
  <c r="BE195" i="226"/>
  <c r="BC195" i="226"/>
  <c r="BB195" i="226"/>
  <c r="AZ195" i="226"/>
  <c r="AY195" i="226"/>
  <c r="AW195" i="226"/>
  <c r="AV195" i="226"/>
  <c r="AX195" i="227" s="1"/>
  <c r="AT195" i="226"/>
  <c r="AS195" i="226"/>
  <c r="AQ195" i="226"/>
  <c r="AP195" i="226"/>
  <c r="AR195" i="227" s="1"/>
  <c r="AN195" i="226"/>
  <c r="AK195" i="226"/>
  <c r="AJ195" i="226"/>
  <c r="AH195" i="226"/>
  <c r="AG195" i="226"/>
  <c r="AI195" i="227" s="1"/>
  <c r="AE195" i="226"/>
  <c r="AD195" i="226"/>
  <c r="AB195" i="226"/>
  <c r="AA195" i="226"/>
  <c r="Y195" i="226"/>
  <c r="X195" i="226"/>
  <c r="Z195" i="227" s="1"/>
  <c r="V195" i="226"/>
  <c r="U195" i="226"/>
  <c r="W195" i="227" s="1"/>
  <c r="S195" i="226"/>
  <c r="R195" i="226"/>
  <c r="T195" i="227" s="1"/>
  <c r="P195" i="226"/>
  <c r="O195" i="226"/>
  <c r="M195" i="226"/>
  <c r="J195" i="226"/>
  <c r="G195" i="226"/>
  <c r="F195" i="226"/>
  <c r="CG194" i="226"/>
  <c r="CF194" i="226"/>
  <c r="BX194" i="226"/>
  <c r="BW194" i="226"/>
  <c r="BY194" i="227" s="1"/>
  <c r="BU194" i="226"/>
  <c r="BT194" i="226"/>
  <c r="BV194" i="227" s="1"/>
  <c r="BR194" i="226"/>
  <c r="BQ194" i="226"/>
  <c r="BS194" i="227" s="1"/>
  <c r="BO194" i="226"/>
  <c r="BN194" i="226"/>
  <c r="BL194" i="226"/>
  <c r="BK194" i="226"/>
  <c r="BI194" i="226"/>
  <c r="BH194" i="226"/>
  <c r="BJ194" i="227" s="1"/>
  <c r="BF194" i="226"/>
  <c r="BE194" i="226"/>
  <c r="BC194" i="226"/>
  <c r="BB194" i="226"/>
  <c r="AZ194" i="226"/>
  <c r="AY194" i="226"/>
  <c r="BA194" i="227" s="1"/>
  <c r="AW194" i="226"/>
  <c r="AV194" i="226"/>
  <c r="AT194" i="226"/>
  <c r="AS194" i="226"/>
  <c r="AQ194" i="226"/>
  <c r="AP194" i="226"/>
  <c r="AN194" i="226"/>
  <c r="AM194" i="226"/>
  <c r="AO194" i="227" s="1"/>
  <c r="AK194" i="226"/>
  <c r="AJ194" i="226"/>
  <c r="AL194" i="227" s="1"/>
  <c r="AH194" i="226"/>
  <c r="AG194" i="226"/>
  <c r="AI194" i="227" s="1"/>
  <c r="AE194" i="226"/>
  <c r="AB194" i="226"/>
  <c r="AA194" i="226"/>
  <c r="Y194" i="226"/>
  <c r="X194" i="226"/>
  <c r="Z194" i="227" s="1"/>
  <c r="V194" i="226"/>
  <c r="U194" i="226"/>
  <c r="S194" i="226"/>
  <c r="R194" i="226"/>
  <c r="P194" i="226"/>
  <c r="O194" i="226"/>
  <c r="Q194" i="227" s="1"/>
  <c r="M194" i="226"/>
  <c r="L194" i="226"/>
  <c r="N194" i="227" s="1"/>
  <c r="J194" i="226"/>
  <c r="I194" i="226"/>
  <c r="K194" i="227" s="1"/>
  <c r="G194" i="226"/>
  <c r="F194" i="226"/>
  <c r="CG193" i="226"/>
  <c r="CF193" i="226"/>
  <c r="BX193" i="226"/>
  <c r="BW193" i="226"/>
  <c r="BU193" i="226"/>
  <c r="BT193" i="226"/>
  <c r="BR193" i="226"/>
  <c r="BQ193" i="226"/>
  <c r="BO193" i="226"/>
  <c r="BN193" i="226"/>
  <c r="BP193" i="227" s="1"/>
  <c r="BL193" i="226"/>
  <c r="BK193" i="226"/>
  <c r="BM193" i="227" s="1"/>
  <c r="BI193" i="226"/>
  <c r="BH193" i="226"/>
  <c r="BF193" i="226"/>
  <c r="BE193" i="226"/>
  <c r="BC193" i="226"/>
  <c r="BB193" i="226"/>
  <c r="BD193" i="227" s="1"/>
  <c r="AZ193" i="226"/>
  <c r="AY193" i="226"/>
  <c r="BA193" i="227" s="1"/>
  <c r="AW193" i="226"/>
  <c r="AV193" i="226"/>
  <c r="AX193" i="227" s="1"/>
  <c r="AT193" i="226"/>
  <c r="AS193" i="226"/>
  <c r="AQ193" i="226"/>
  <c r="AP193" i="226"/>
  <c r="AN193" i="226"/>
  <c r="AM193" i="226"/>
  <c r="AK193" i="226"/>
  <c r="AJ193" i="226"/>
  <c r="AL193" i="227" s="1"/>
  <c r="AH193" i="226"/>
  <c r="AG193" i="226"/>
  <c r="AE193" i="226"/>
  <c r="AB193" i="226"/>
  <c r="AA193" i="226"/>
  <c r="AC193" i="227" s="1"/>
  <c r="Y193" i="226"/>
  <c r="V193" i="226"/>
  <c r="U193" i="226"/>
  <c r="S193" i="226"/>
  <c r="R193" i="226"/>
  <c r="T193" i="227" s="1"/>
  <c r="P193" i="226"/>
  <c r="O193" i="226"/>
  <c r="M193" i="226"/>
  <c r="L193" i="226"/>
  <c r="J193" i="226"/>
  <c r="I193" i="226"/>
  <c r="G193" i="226"/>
  <c r="F193" i="226"/>
  <c r="CG192" i="226"/>
  <c r="CF192" i="226"/>
  <c r="CH192" i="227" s="1"/>
  <c r="BX192" i="226"/>
  <c r="BW192" i="226"/>
  <c r="BY192" i="227" s="1"/>
  <c r="BU192" i="226"/>
  <c r="BT192" i="226"/>
  <c r="BR192" i="226"/>
  <c r="BO192" i="226"/>
  <c r="BN192" i="226"/>
  <c r="BL192" i="226"/>
  <c r="BK192" i="226"/>
  <c r="BI192" i="226"/>
  <c r="BH192" i="226"/>
  <c r="BF192" i="226"/>
  <c r="BE192" i="226"/>
  <c r="BG192" i="227" s="1"/>
  <c r="BC192" i="226"/>
  <c r="BB192" i="226"/>
  <c r="BD192" i="227" s="1"/>
  <c r="AZ192" i="226"/>
  <c r="AW192" i="226"/>
  <c r="AV192" i="226"/>
  <c r="AT192" i="226"/>
  <c r="AS192" i="226"/>
  <c r="AU192" i="227" s="1"/>
  <c r="AQ192" i="226"/>
  <c r="AP192" i="226"/>
  <c r="AR192" i="227" s="1"/>
  <c r="AN192" i="226"/>
  <c r="AM192" i="226"/>
  <c r="AO192" i="227" s="1"/>
  <c r="AK192" i="226"/>
  <c r="AJ192" i="226"/>
  <c r="AH192" i="226"/>
  <c r="AG192" i="226"/>
  <c r="AE192" i="226"/>
  <c r="AB192" i="226"/>
  <c r="AA192" i="226"/>
  <c r="AC192" i="227" s="1"/>
  <c r="Y192" i="226"/>
  <c r="V192" i="226"/>
  <c r="S192" i="226"/>
  <c r="R192" i="226"/>
  <c r="T192" i="227" s="1"/>
  <c r="P192" i="226"/>
  <c r="O192" i="226"/>
  <c r="M192" i="226"/>
  <c r="L192" i="226"/>
  <c r="J192" i="226"/>
  <c r="I192" i="226"/>
  <c r="K192" i="227" s="1"/>
  <c r="G192" i="226"/>
  <c r="F192" i="226"/>
  <c r="CG191" i="226"/>
  <c r="CF191" i="226"/>
  <c r="CH191" i="227" s="1"/>
  <c r="BX191" i="226"/>
  <c r="BW191" i="226"/>
  <c r="BU191" i="226"/>
  <c r="BT191" i="226"/>
  <c r="BV191" i="227" s="1"/>
  <c r="BR191" i="226"/>
  <c r="BO191" i="226"/>
  <c r="BN191" i="226"/>
  <c r="BP191" i="227" s="1"/>
  <c r="BL191" i="226"/>
  <c r="BK191" i="226"/>
  <c r="BI191" i="226"/>
  <c r="BH191" i="226"/>
  <c r="BJ191" i="227" s="1"/>
  <c r="BF191" i="226"/>
  <c r="BE191" i="226"/>
  <c r="BC191" i="226"/>
  <c r="BB191" i="226"/>
  <c r="BD191" i="227" s="1"/>
  <c r="AZ191" i="226"/>
  <c r="AW191" i="226"/>
  <c r="AV191" i="226"/>
  <c r="AX191" i="227" s="1"/>
  <c r="AT191" i="226"/>
  <c r="AS191" i="226"/>
  <c r="AQ191" i="226"/>
  <c r="AP191" i="226"/>
  <c r="AR191" i="227" s="1"/>
  <c r="AN191" i="226"/>
  <c r="AM191" i="226"/>
  <c r="AK191" i="226"/>
  <c r="AJ191" i="226"/>
  <c r="AH191" i="226"/>
  <c r="AG191" i="226"/>
  <c r="AE191" i="226"/>
  <c r="AB191" i="226"/>
  <c r="AA191" i="226"/>
  <c r="Y191" i="226"/>
  <c r="V191" i="226"/>
  <c r="S191" i="226"/>
  <c r="R191" i="226"/>
  <c r="T191" i="227" s="1"/>
  <c r="P191" i="226"/>
  <c r="O191" i="226"/>
  <c r="M191" i="226"/>
  <c r="L191" i="226"/>
  <c r="J191" i="226"/>
  <c r="I191" i="226"/>
  <c r="K191" i="227" s="1"/>
  <c r="G191" i="226"/>
  <c r="F191" i="226"/>
  <c r="H191" i="227" s="1"/>
  <c r="CG190" i="226"/>
  <c r="CF190" i="226"/>
  <c r="BX190" i="226"/>
  <c r="BW190" i="226"/>
  <c r="BY190" i="227" s="1"/>
  <c r="BU190" i="226"/>
  <c r="BT190" i="226"/>
  <c r="BR190" i="226"/>
  <c r="BO190" i="226"/>
  <c r="BN190" i="226"/>
  <c r="BL190" i="226"/>
  <c r="BK190" i="226"/>
  <c r="BI190" i="226"/>
  <c r="BH190" i="226"/>
  <c r="BF190" i="226"/>
  <c r="BE190" i="226"/>
  <c r="BC190" i="226"/>
  <c r="BB190" i="226"/>
  <c r="AZ190" i="226"/>
  <c r="AW190" i="226"/>
  <c r="AV190" i="226"/>
  <c r="AT190" i="226"/>
  <c r="AS190" i="226"/>
  <c r="AU190" i="227" s="1"/>
  <c r="AQ190" i="226"/>
  <c r="AP190" i="226"/>
  <c r="AN190" i="226"/>
  <c r="AM190" i="226"/>
  <c r="AO190" i="227" s="1"/>
  <c r="AK190" i="226"/>
  <c r="AJ190" i="226"/>
  <c r="AL190" i="227" s="1"/>
  <c r="AH190" i="226"/>
  <c r="AG190" i="226"/>
  <c r="AI190" i="227" s="1"/>
  <c r="AE190" i="226"/>
  <c r="AB190" i="226"/>
  <c r="AA190" i="226"/>
  <c r="Y190" i="226"/>
  <c r="V190" i="226"/>
  <c r="S190" i="226"/>
  <c r="R190" i="226"/>
  <c r="P190" i="226"/>
  <c r="O190" i="226"/>
  <c r="Q190" i="227" s="1"/>
  <c r="M190" i="226"/>
  <c r="L190" i="226"/>
  <c r="J190" i="226"/>
  <c r="I190" i="226"/>
  <c r="K190" i="227" s="1"/>
  <c r="G190" i="226"/>
  <c r="F190" i="226"/>
  <c r="CG189" i="226"/>
  <c r="CF189" i="226"/>
  <c r="BX189" i="226"/>
  <c r="BW189" i="226"/>
  <c r="BY189" i="227" s="1"/>
  <c r="BU189" i="226"/>
  <c r="BT189" i="226"/>
  <c r="BR189" i="226"/>
  <c r="BQ189" i="226"/>
  <c r="BO189" i="226"/>
  <c r="BN189" i="226"/>
  <c r="BP189" i="227" s="1"/>
  <c r="BL189" i="226"/>
  <c r="BK189" i="226"/>
  <c r="BM189" i="227" s="1"/>
  <c r="BI189" i="226"/>
  <c r="BH189" i="226"/>
  <c r="BJ189" i="227" s="1"/>
  <c r="BF189" i="226"/>
  <c r="BE189" i="226"/>
  <c r="BC189" i="226"/>
  <c r="BB189" i="226"/>
  <c r="AZ189" i="226"/>
  <c r="AY189" i="226"/>
  <c r="AW189" i="226"/>
  <c r="AV189" i="226"/>
  <c r="AX189" i="227" s="1"/>
  <c r="AT189" i="226"/>
  <c r="AS189" i="226"/>
  <c r="AQ189" i="226"/>
  <c r="AN189" i="226"/>
  <c r="AM189" i="226"/>
  <c r="AK189" i="226"/>
  <c r="AJ189" i="226"/>
  <c r="AH189" i="226"/>
  <c r="AG189" i="226"/>
  <c r="AE189" i="226"/>
  <c r="AD189" i="226"/>
  <c r="AB189" i="226"/>
  <c r="AA189" i="226"/>
  <c r="Y189" i="226"/>
  <c r="X189" i="226"/>
  <c r="V189" i="226"/>
  <c r="U189" i="226"/>
  <c r="S189" i="226"/>
  <c r="R189" i="226"/>
  <c r="T189" i="227" s="1"/>
  <c r="P189" i="226"/>
  <c r="O189" i="226"/>
  <c r="Q189" i="227" s="1"/>
  <c r="M189" i="226"/>
  <c r="L189" i="226"/>
  <c r="N189" i="227" s="1"/>
  <c r="J189" i="226"/>
  <c r="I189" i="226"/>
  <c r="G189" i="226"/>
  <c r="F189" i="226"/>
  <c r="CG188" i="226"/>
  <c r="CF188" i="226"/>
  <c r="CH188" i="227" s="1"/>
  <c r="BX188" i="226"/>
  <c r="BW188" i="226"/>
  <c r="BY188" i="227" s="1"/>
  <c r="BU188" i="226"/>
  <c r="BT188" i="226"/>
  <c r="BR188" i="226"/>
  <c r="BQ188" i="226"/>
  <c r="BS188" i="227" s="1"/>
  <c r="BO188" i="226"/>
  <c r="BN188" i="226"/>
  <c r="BL188" i="226"/>
  <c r="BK188" i="226"/>
  <c r="BM188" i="227" s="1"/>
  <c r="BI188" i="226"/>
  <c r="BH188" i="226"/>
  <c r="BF188" i="226"/>
  <c r="BE188" i="226"/>
  <c r="BG188" i="227" s="1"/>
  <c r="BC188" i="226"/>
  <c r="BB188" i="226"/>
  <c r="BD188" i="227" s="1"/>
  <c r="AZ188" i="226"/>
  <c r="AY188" i="226"/>
  <c r="BA188" i="227" s="1"/>
  <c r="AW188" i="226"/>
  <c r="AV188" i="226"/>
  <c r="AT188" i="226"/>
  <c r="AS188" i="226"/>
  <c r="AQ188" i="226"/>
  <c r="AP188" i="226"/>
  <c r="AR188" i="227" s="1"/>
  <c r="AN188" i="226"/>
  <c r="AM188" i="226"/>
  <c r="AO188" i="227" s="1"/>
  <c r="AK188" i="226"/>
  <c r="AJ188" i="226"/>
  <c r="AH188" i="226"/>
  <c r="AG188" i="226"/>
  <c r="AE188" i="226"/>
  <c r="AB188" i="226"/>
  <c r="AA188" i="226"/>
  <c r="AC188" i="227" s="1"/>
  <c r="Y188" i="226"/>
  <c r="X188" i="226"/>
  <c r="V188" i="226"/>
  <c r="U188" i="226"/>
  <c r="W188" i="227" s="1"/>
  <c r="S188" i="226"/>
  <c r="R188" i="226"/>
  <c r="P188" i="226"/>
  <c r="O188" i="226"/>
  <c r="Q188" i="227" s="1"/>
  <c r="M188" i="226"/>
  <c r="L188" i="226"/>
  <c r="J188" i="226"/>
  <c r="I188" i="226"/>
  <c r="K188" i="227" s="1"/>
  <c r="G188" i="226"/>
  <c r="F188" i="226"/>
  <c r="H188" i="227" s="1"/>
  <c r="CG187" i="226"/>
  <c r="BX187" i="226"/>
  <c r="BW187" i="226"/>
  <c r="BU187" i="226"/>
  <c r="BT187" i="226"/>
  <c r="BV187" i="227" s="1"/>
  <c r="BR187" i="226"/>
  <c r="BQ187" i="226"/>
  <c r="BS187" i="227" s="1"/>
  <c r="BO187" i="226"/>
  <c r="BN187" i="226"/>
  <c r="BP187" i="227" s="1"/>
  <c r="BL187" i="226"/>
  <c r="BK187" i="226"/>
  <c r="BI187" i="226"/>
  <c r="BH187" i="226"/>
  <c r="BJ187" i="227" s="1"/>
  <c r="BF187" i="226"/>
  <c r="BE187" i="226"/>
  <c r="BG187" i="227" s="1"/>
  <c r="BC187" i="226"/>
  <c r="BB187" i="226"/>
  <c r="AZ187" i="226"/>
  <c r="AY187" i="226"/>
  <c r="AW187" i="226"/>
  <c r="AV187" i="226"/>
  <c r="AT187" i="226"/>
  <c r="AS187" i="226"/>
  <c r="AQ187" i="226"/>
  <c r="AP187" i="226"/>
  <c r="AR187" i="227" s="1"/>
  <c r="AN187" i="226"/>
  <c r="AK187" i="226"/>
  <c r="AJ187" i="226"/>
  <c r="AH187" i="226"/>
  <c r="AG187" i="226"/>
  <c r="AI187" i="227" s="1"/>
  <c r="AE187" i="226"/>
  <c r="AD187" i="226"/>
  <c r="AF187" i="227" s="1"/>
  <c r="AB187" i="226"/>
  <c r="AA187" i="226"/>
  <c r="Y187" i="226"/>
  <c r="X187" i="226"/>
  <c r="V187" i="226"/>
  <c r="U187" i="226"/>
  <c r="S187" i="226"/>
  <c r="R187" i="226"/>
  <c r="P187" i="226"/>
  <c r="O187" i="226"/>
  <c r="M187" i="226"/>
  <c r="L187" i="226"/>
  <c r="N187" i="227" s="1"/>
  <c r="J187" i="226"/>
  <c r="I187" i="226"/>
  <c r="K187" i="227" s="1"/>
  <c r="G187" i="226"/>
  <c r="F187" i="226"/>
  <c r="H187" i="227" s="1"/>
  <c r="CG186" i="226"/>
  <c r="CF186" i="226"/>
  <c r="BX186" i="226"/>
  <c r="BU186" i="226"/>
  <c r="BR186" i="226"/>
  <c r="BQ186" i="226"/>
  <c r="BO186" i="226"/>
  <c r="BN186" i="226"/>
  <c r="BL186" i="226"/>
  <c r="BK186" i="226"/>
  <c r="BI186" i="226"/>
  <c r="BH186" i="226"/>
  <c r="BJ186" i="227" s="1"/>
  <c r="BF186" i="226"/>
  <c r="BE186" i="226"/>
  <c r="BG186" i="227" s="1"/>
  <c r="BC186" i="226"/>
  <c r="BB186" i="226"/>
  <c r="AZ186" i="226"/>
  <c r="AY186" i="226"/>
  <c r="BA186" i="227" s="1"/>
  <c r="AW186" i="226"/>
  <c r="AV186" i="226"/>
  <c r="AX186" i="227" s="1"/>
  <c r="AT186" i="226"/>
  <c r="AS186" i="226"/>
  <c r="AU186" i="227" s="1"/>
  <c r="AQ186" i="226"/>
  <c r="AP186" i="226"/>
  <c r="AN186" i="226"/>
  <c r="AM186" i="226"/>
  <c r="AO186" i="227" s="1"/>
  <c r="AK186" i="226"/>
  <c r="AJ186" i="226"/>
  <c r="AH186" i="226"/>
  <c r="AG186" i="226"/>
  <c r="AI186" i="227" s="1"/>
  <c r="AE186" i="226"/>
  <c r="AD186" i="226"/>
  <c r="AB186" i="226"/>
  <c r="AA186" i="226"/>
  <c r="AC186" i="227" s="1"/>
  <c r="Y186" i="226"/>
  <c r="X186" i="226"/>
  <c r="Z186" i="227" s="1"/>
  <c r="V186" i="226"/>
  <c r="U186" i="226"/>
  <c r="W186" i="227" s="1"/>
  <c r="S186" i="226"/>
  <c r="R186" i="226"/>
  <c r="P186" i="226"/>
  <c r="O186" i="226"/>
  <c r="Q186" i="227" s="1"/>
  <c r="M186" i="226"/>
  <c r="L186" i="226"/>
  <c r="N186" i="227" s="1"/>
  <c r="J186" i="226"/>
  <c r="I186" i="226"/>
  <c r="K186" i="227" s="1"/>
  <c r="G186" i="226"/>
  <c r="F186" i="226"/>
  <c r="CG185" i="226"/>
  <c r="BX185" i="226"/>
  <c r="BW185" i="226"/>
  <c r="BY185" i="227" s="1"/>
  <c r="BU185" i="226"/>
  <c r="BT185" i="226"/>
  <c r="BV185" i="227" s="1"/>
  <c r="BR185" i="226"/>
  <c r="BQ185" i="226"/>
  <c r="BO185" i="226"/>
  <c r="BN185" i="226"/>
  <c r="BP185" i="227" s="1"/>
  <c r="BL185" i="226"/>
  <c r="BK185" i="226"/>
  <c r="BI185" i="226"/>
  <c r="BH185" i="226"/>
  <c r="BJ185" i="227" s="1"/>
  <c r="BF185" i="226"/>
  <c r="BE185" i="226"/>
  <c r="BC185" i="226"/>
  <c r="BB185" i="226"/>
  <c r="BD185" i="227" s="1"/>
  <c r="AZ185" i="226"/>
  <c r="AY185" i="226"/>
  <c r="BA185" i="227" s="1"/>
  <c r="AW185" i="226"/>
  <c r="AV185" i="226"/>
  <c r="AX185" i="227" s="1"/>
  <c r="AT185" i="226"/>
  <c r="AS185" i="226"/>
  <c r="AQ185" i="226"/>
  <c r="AP185" i="226"/>
  <c r="AN185" i="226"/>
  <c r="AM185" i="226"/>
  <c r="AO185" i="227" s="1"/>
  <c r="AK185" i="226"/>
  <c r="AJ185" i="226"/>
  <c r="AL185" i="227" s="1"/>
  <c r="AH185" i="226"/>
  <c r="AG185" i="226"/>
  <c r="AE185" i="226"/>
  <c r="AD185" i="226"/>
  <c r="AB185" i="226"/>
  <c r="AA185" i="226"/>
  <c r="AC185" i="227" s="1"/>
  <c r="Y185" i="226"/>
  <c r="X185" i="226"/>
  <c r="V185" i="226"/>
  <c r="U185" i="226"/>
  <c r="S185" i="226"/>
  <c r="R185" i="226"/>
  <c r="T185" i="227" s="1"/>
  <c r="P185" i="226"/>
  <c r="O185" i="226"/>
  <c r="Q185" i="227" s="1"/>
  <c r="M185" i="226"/>
  <c r="L185" i="226"/>
  <c r="N185" i="227" s="1"/>
  <c r="J185" i="226"/>
  <c r="I185" i="226"/>
  <c r="G185" i="226"/>
  <c r="F185" i="226"/>
  <c r="H185" i="227" s="1"/>
  <c r="CG184" i="226"/>
  <c r="CF184" i="226"/>
  <c r="CH184" i="227" s="1"/>
  <c r="BX184" i="226"/>
  <c r="BW184" i="226"/>
  <c r="BY184" i="227" s="1"/>
  <c r="BU184" i="226"/>
  <c r="BT184" i="226"/>
  <c r="BR184" i="226"/>
  <c r="BQ184" i="226"/>
  <c r="BS184" i="227" s="1"/>
  <c r="BO184" i="226"/>
  <c r="BN184" i="226"/>
  <c r="BL184" i="226"/>
  <c r="BK184" i="226"/>
  <c r="BI184" i="226"/>
  <c r="BH184" i="226"/>
  <c r="BF184" i="226"/>
  <c r="BE184" i="226"/>
  <c r="BG184" i="227" s="1"/>
  <c r="BC184" i="226"/>
  <c r="BB184" i="226"/>
  <c r="BD184" i="227" s="1"/>
  <c r="AZ184" i="226"/>
  <c r="AY184" i="226"/>
  <c r="BA184" i="227" s="1"/>
  <c r="AW184" i="226"/>
  <c r="AV184" i="226"/>
  <c r="AT184" i="226"/>
  <c r="AS184" i="226"/>
  <c r="AU184" i="227" s="1"/>
  <c r="AQ184" i="226"/>
  <c r="AP184" i="226"/>
  <c r="AR184" i="227" s="1"/>
  <c r="AN184" i="226"/>
  <c r="AK184" i="226"/>
  <c r="AJ184" i="226"/>
  <c r="AH184" i="226"/>
  <c r="AG184" i="226"/>
  <c r="AI184" i="227" s="1"/>
  <c r="AE184" i="226"/>
  <c r="AB184" i="226"/>
  <c r="AA184" i="226"/>
  <c r="AC184" i="227" s="1"/>
  <c r="Y184" i="226"/>
  <c r="X184" i="226"/>
  <c r="V184" i="226"/>
  <c r="U184" i="226"/>
  <c r="S184" i="226"/>
  <c r="R184" i="226"/>
  <c r="P184" i="226"/>
  <c r="O184" i="226"/>
  <c r="Q184" i="227" s="1"/>
  <c r="M184" i="226"/>
  <c r="L184" i="226"/>
  <c r="J184" i="226"/>
  <c r="I184" i="226"/>
  <c r="G184" i="226"/>
  <c r="F184" i="226"/>
  <c r="H184" i="227" s="1"/>
  <c r="CG183" i="226"/>
  <c r="BX183" i="226"/>
  <c r="BW183" i="226"/>
  <c r="BU183" i="226"/>
  <c r="BT183" i="226"/>
  <c r="BV183" i="227" s="1"/>
  <c r="BR183" i="226"/>
  <c r="BQ183" i="226"/>
  <c r="BO183" i="226"/>
  <c r="BN183" i="226"/>
  <c r="BL183" i="226"/>
  <c r="BK183" i="226"/>
  <c r="BI183" i="226"/>
  <c r="BH183" i="226"/>
  <c r="BJ183" i="227" s="1"/>
  <c r="BF183" i="226"/>
  <c r="BE183" i="226"/>
  <c r="BG183" i="227" s="1"/>
  <c r="BC183" i="226"/>
  <c r="BB183" i="226"/>
  <c r="BD183" i="227" s="1"/>
  <c r="AZ183" i="226"/>
  <c r="AY183" i="226"/>
  <c r="AW183" i="226"/>
  <c r="AV183" i="226"/>
  <c r="AX183" i="227" s="1"/>
  <c r="AT183" i="226"/>
  <c r="AS183" i="226"/>
  <c r="AU183" i="227" s="1"/>
  <c r="AQ183" i="226"/>
  <c r="AP183" i="226"/>
  <c r="AR183" i="227" s="1"/>
  <c r="AN183" i="226"/>
  <c r="AM183" i="226"/>
  <c r="AK183" i="226"/>
  <c r="AJ183" i="226"/>
  <c r="AH183" i="226"/>
  <c r="AG183" i="226"/>
  <c r="AI183" i="227" s="1"/>
  <c r="AE183" i="226"/>
  <c r="AD183" i="226"/>
  <c r="AB183" i="226"/>
  <c r="AA183" i="226"/>
  <c r="Y183" i="226"/>
  <c r="X183" i="226"/>
  <c r="V183" i="226"/>
  <c r="U183" i="226"/>
  <c r="S183" i="226"/>
  <c r="R183" i="226"/>
  <c r="T183" i="227" s="1"/>
  <c r="P183" i="226"/>
  <c r="O183" i="226"/>
  <c r="M183" i="226"/>
  <c r="L183" i="226"/>
  <c r="N183" i="227" s="1"/>
  <c r="J183" i="226"/>
  <c r="I183" i="226"/>
  <c r="K183" i="227" s="1"/>
  <c r="G183" i="226"/>
  <c r="F183" i="226"/>
  <c r="CG182" i="226"/>
  <c r="CF182" i="226"/>
  <c r="BX182" i="226"/>
  <c r="BW182" i="226"/>
  <c r="BY182" i="227" s="1"/>
  <c r="BU182" i="226"/>
  <c r="BT182" i="226"/>
  <c r="BR182" i="226"/>
  <c r="BQ182" i="226"/>
  <c r="BO182" i="226"/>
  <c r="BN182" i="226"/>
  <c r="BL182" i="226"/>
  <c r="BK182" i="226"/>
  <c r="BM182" i="227" s="1"/>
  <c r="BI182" i="226"/>
  <c r="BH182" i="226"/>
  <c r="BJ182" i="227" s="1"/>
  <c r="BF182" i="226"/>
  <c r="BE182" i="226"/>
  <c r="BC182" i="226"/>
  <c r="BB182" i="226"/>
  <c r="AZ182" i="226"/>
  <c r="AY182" i="226"/>
  <c r="BA182" i="227" s="1"/>
  <c r="AW182" i="226"/>
  <c r="AV182" i="226"/>
  <c r="AT182" i="226"/>
  <c r="AS182" i="226"/>
  <c r="AU182" i="227" s="1"/>
  <c r="AQ182" i="226"/>
  <c r="AP182" i="226"/>
  <c r="AN182" i="226"/>
  <c r="AK182" i="226"/>
  <c r="AJ182" i="226"/>
  <c r="AL182" i="227" s="1"/>
  <c r="AH182" i="226"/>
  <c r="AG182" i="226"/>
  <c r="AE182" i="226"/>
  <c r="AB182" i="226"/>
  <c r="AA182" i="226"/>
  <c r="AC182" i="227" s="1"/>
  <c r="Y182" i="226"/>
  <c r="X182" i="226"/>
  <c r="V182" i="226"/>
  <c r="U182" i="226"/>
  <c r="W182" i="227" s="1"/>
  <c r="S182" i="226"/>
  <c r="R182" i="226"/>
  <c r="P182" i="226"/>
  <c r="O182" i="226"/>
  <c r="Q182" i="227" s="1"/>
  <c r="M182" i="226"/>
  <c r="L182" i="226"/>
  <c r="N182" i="227" s="1"/>
  <c r="J182" i="226"/>
  <c r="I182" i="226"/>
  <c r="K182" i="227" s="1"/>
  <c r="G182" i="226"/>
  <c r="F182" i="226"/>
  <c r="CG181" i="226"/>
  <c r="BX181" i="226"/>
  <c r="BW181" i="226"/>
  <c r="BY181" i="227" s="1"/>
  <c r="BU181" i="226"/>
  <c r="BT181" i="226"/>
  <c r="BV181" i="227" s="1"/>
  <c r="BR181" i="226"/>
  <c r="BQ181" i="226"/>
  <c r="BO181" i="226"/>
  <c r="BN181" i="226"/>
  <c r="BP181" i="227" s="1"/>
  <c r="BL181" i="226"/>
  <c r="BK181" i="226"/>
  <c r="BI181" i="226"/>
  <c r="BH181" i="226"/>
  <c r="BF181" i="226"/>
  <c r="BE181" i="226"/>
  <c r="BC181" i="226"/>
  <c r="BB181" i="226"/>
  <c r="BD181" i="227" s="1"/>
  <c r="AZ181" i="226"/>
  <c r="AY181" i="226"/>
  <c r="BA181" i="227" s="1"/>
  <c r="AW181" i="226"/>
  <c r="AV181" i="226"/>
  <c r="AX181" i="227" s="1"/>
  <c r="AT181" i="226"/>
  <c r="AS181" i="226"/>
  <c r="AQ181" i="226"/>
  <c r="AP181" i="226"/>
  <c r="AR181" i="227" s="1"/>
  <c r="AN181" i="226"/>
  <c r="AM181" i="226"/>
  <c r="AO181" i="227" s="1"/>
  <c r="AK181" i="226"/>
  <c r="AJ181" i="226"/>
  <c r="AH181" i="226"/>
  <c r="AG181" i="226"/>
  <c r="AE181" i="226"/>
  <c r="AD181" i="226"/>
  <c r="AB181" i="226"/>
  <c r="AA181" i="226"/>
  <c r="AC181" i="227" s="1"/>
  <c r="Y181" i="226"/>
  <c r="X181" i="226"/>
  <c r="V181" i="226"/>
  <c r="U181" i="226"/>
  <c r="S181" i="226"/>
  <c r="R181" i="226"/>
  <c r="T181" i="227" s="1"/>
  <c r="P181" i="226"/>
  <c r="O181" i="226"/>
  <c r="Q181" i="227" s="1"/>
  <c r="M181" i="226"/>
  <c r="L181" i="226"/>
  <c r="J181" i="226"/>
  <c r="I181" i="226"/>
  <c r="G181" i="226"/>
  <c r="F181" i="226"/>
  <c r="H181" i="227" s="1"/>
  <c r="CG180" i="226"/>
  <c r="BX180" i="226"/>
  <c r="BW180" i="226"/>
  <c r="BY180" i="227" s="1"/>
  <c r="BU180" i="226"/>
  <c r="BT180" i="226"/>
  <c r="BR180" i="226"/>
  <c r="BQ180" i="226"/>
  <c r="BS180" i="227" s="1"/>
  <c r="BO180" i="226"/>
  <c r="BN180" i="226"/>
  <c r="BP180" i="227" s="1"/>
  <c r="BL180" i="226"/>
  <c r="BK180" i="226"/>
  <c r="BM180" i="227" s="1"/>
  <c r="BI180" i="226"/>
  <c r="BH180" i="226"/>
  <c r="BF180" i="226"/>
  <c r="BE180" i="226"/>
  <c r="BC180" i="226"/>
  <c r="BB180" i="226"/>
  <c r="BD180" i="227" s="1"/>
  <c r="AZ180" i="226"/>
  <c r="AY180" i="226"/>
  <c r="AW180" i="226"/>
  <c r="AV180" i="226"/>
  <c r="AT180" i="226"/>
  <c r="AS180" i="226"/>
  <c r="AU180" i="227" s="1"/>
  <c r="AQ180" i="226"/>
  <c r="AP180" i="226"/>
  <c r="AR180" i="227" s="1"/>
  <c r="AN180" i="226"/>
  <c r="AM180" i="226"/>
  <c r="AK180" i="226"/>
  <c r="AJ180" i="226"/>
  <c r="AH180" i="226"/>
  <c r="AG180" i="226"/>
  <c r="AI180" i="227" s="1"/>
  <c r="AE180" i="226"/>
  <c r="AD180" i="226"/>
  <c r="AB180" i="226"/>
  <c r="AA180" i="226"/>
  <c r="AC180" i="227" s="1"/>
  <c r="Y180" i="226"/>
  <c r="X180" i="226"/>
  <c r="V180" i="226"/>
  <c r="U180" i="226"/>
  <c r="W180" i="227" s="1"/>
  <c r="S180" i="226"/>
  <c r="R180" i="226"/>
  <c r="P180" i="226"/>
  <c r="O180" i="226"/>
  <c r="Q180" i="227" s="1"/>
  <c r="M180" i="226"/>
  <c r="L180" i="226"/>
  <c r="J180" i="226"/>
  <c r="I180" i="226"/>
  <c r="K180" i="227" s="1"/>
  <c r="G180" i="226"/>
  <c r="F180" i="226"/>
  <c r="CG179" i="226"/>
  <c r="CF179" i="226"/>
  <c r="CH179" i="227" s="1"/>
  <c r="BX179" i="226"/>
  <c r="BW179" i="226"/>
  <c r="BU179" i="226"/>
  <c r="BT179" i="226"/>
  <c r="BV179" i="227" s="1"/>
  <c r="BR179" i="226"/>
  <c r="BQ179" i="226"/>
  <c r="BO179" i="226"/>
  <c r="BN179" i="226"/>
  <c r="BP179" i="227" s="1"/>
  <c r="BL179" i="226"/>
  <c r="BK179" i="226"/>
  <c r="BI179" i="226"/>
  <c r="BH179" i="226"/>
  <c r="BF179" i="226"/>
  <c r="BE179" i="226"/>
  <c r="BG179" i="227" s="1"/>
  <c r="BC179" i="226"/>
  <c r="BB179" i="226"/>
  <c r="AZ179" i="226"/>
  <c r="AY179" i="226"/>
  <c r="AW179" i="226"/>
  <c r="AV179" i="226"/>
  <c r="AX179" i="227" s="1"/>
  <c r="AT179" i="226"/>
  <c r="AS179" i="226"/>
  <c r="AQ179" i="226"/>
  <c r="AP179" i="226"/>
  <c r="AN179" i="226"/>
  <c r="AM179" i="226"/>
  <c r="AK179" i="226"/>
  <c r="AJ179" i="226"/>
  <c r="AH179" i="226"/>
  <c r="AG179" i="226"/>
  <c r="AI179" i="227" s="1"/>
  <c r="AE179" i="226"/>
  <c r="AD179" i="226"/>
  <c r="AB179" i="226"/>
  <c r="AA179" i="226"/>
  <c r="Y179" i="226"/>
  <c r="X179" i="226"/>
  <c r="Z179" i="227" s="1"/>
  <c r="V179" i="226"/>
  <c r="U179" i="226"/>
  <c r="S179" i="226"/>
  <c r="R179" i="226"/>
  <c r="P179" i="226"/>
  <c r="O179" i="226"/>
  <c r="M179" i="226"/>
  <c r="L179" i="226"/>
  <c r="J179" i="226"/>
  <c r="I179" i="226"/>
  <c r="K179" i="227" s="1"/>
  <c r="G179" i="226"/>
  <c r="F179" i="226"/>
  <c r="H179" i="227" s="1"/>
  <c r="CG178" i="226"/>
  <c r="CF178" i="226"/>
  <c r="BX178" i="226"/>
  <c r="BW178" i="226"/>
  <c r="BY178" i="227" s="1"/>
  <c r="BU178" i="226"/>
  <c r="BT178" i="226"/>
  <c r="BV178" i="227" s="1"/>
  <c r="BR178" i="226"/>
  <c r="BQ178" i="226"/>
  <c r="BS178" i="227" s="1"/>
  <c r="BO178" i="226"/>
  <c r="BN178" i="226"/>
  <c r="BL178" i="226"/>
  <c r="BK178" i="226"/>
  <c r="BI178" i="226"/>
  <c r="BH178" i="226"/>
  <c r="BJ178" i="227" s="1"/>
  <c r="BF178" i="226"/>
  <c r="BE178" i="226"/>
  <c r="BC178" i="226"/>
  <c r="BB178" i="226"/>
  <c r="AZ178" i="226"/>
  <c r="AY178" i="226"/>
  <c r="AW178" i="226"/>
  <c r="AV178" i="226"/>
  <c r="AT178" i="226"/>
  <c r="AS178" i="226"/>
  <c r="AU178" i="227" s="1"/>
  <c r="AQ178" i="226"/>
  <c r="AP178" i="226"/>
  <c r="AN178" i="226"/>
  <c r="AM178" i="226"/>
  <c r="AO178" i="227" s="1"/>
  <c r="AK178" i="226"/>
  <c r="AH178" i="226"/>
  <c r="AG178" i="226"/>
  <c r="AE178" i="226"/>
  <c r="AD178" i="226"/>
  <c r="AB178" i="226"/>
  <c r="AA178" i="226"/>
  <c r="AC178" i="227" s="1"/>
  <c r="Y178" i="226"/>
  <c r="X178" i="226"/>
  <c r="V178" i="226"/>
  <c r="U178" i="226"/>
  <c r="W178" i="227" s="1"/>
  <c r="S178" i="226"/>
  <c r="R178" i="226"/>
  <c r="P178" i="226"/>
  <c r="O178" i="226"/>
  <c r="M178" i="226"/>
  <c r="L178" i="226"/>
  <c r="N178" i="227" s="1"/>
  <c r="J178" i="226"/>
  <c r="I178" i="226"/>
  <c r="G178" i="226"/>
  <c r="F178" i="226"/>
  <c r="CG177" i="226"/>
  <c r="CF177" i="226"/>
  <c r="CH177" i="227" s="1"/>
  <c r="BX177" i="226"/>
  <c r="BW177" i="226"/>
  <c r="BY177" i="227" s="1"/>
  <c r="BU177" i="226"/>
  <c r="BR177" i="226"/>
  <c r="BQ177" i="226"/>
  <c r="BO177" i="226"/>
  <c r="BN177" i="226"/>
  <c r="BP177" i="227" s="1"/>
  <c r="BL177" i="226"/>
  <c r="BK177" i="226"/>
  <c r="BM177" i="227" s="1"/>
  <c r="BI177" i="226"/>
  <c r="BH177" i="226"/>
  <c r="BJ177" i="227" s="1"/>
  <c r="BF177" i="226"/>
  <c r="BE177" i="226"/>
  <c r="BC177" i="226"/>
  <c r="BB177" i="226"/>
  <c r="AZ177" i="226"/>
  <c r="AY177" i="226"/>
  <c r="BA177" i="227" s="1"/>
  <c r="AW177" i="226"/>
  <c r="AV177" i="226"/>
  <c r="AT177" i="226"/>
  <c r="AS177" i="226"/>
  <c r="AQ177" i="226"/>
  <c r="AN177" i="226"/>
  <c r="AM177" i="226"/>
  <c r="AK177" i="226"/>
  <c r="AJ177" i="226"/>
  <c r="AH177" i="226"/>
  <c r="AG177" i="226"/>
  <c r="AE177" i="226"/>
  <c r="AD177" i="226"/>
  <c r="AB177" i="226"/>
  <c r="Y177" i="226"/>
  <c r="X177" i="226"/>
  <c r="Z177" i="227" s="1"/>
  <c r="V177" i="226"/>
  <c r="U177" i="226"/>
  <c r="W177" i="227" s="1"/>
  <c r="S177" i="226"/>
  <c r="R177" i="226"/>
  <c r="T177" i="227" s="1"/>
  <c r="P177" i="226"/>
  <c r="M177" i="226"/>
  <c r="L177" i="226"/>
  <c r="J177" i="226"/>
  <c r="I177" i="226"/>
  <c r="K177" i="227" s="1"/>
  <c r="G177" i="226"/>
  <c r="F177" i="226"/>
  <c r="CG176" i="226"/>
  <c r="CF176" i="226"/>
  <c r="BX176" i="226"/>
  <c r="BW176" i="226"/>
  <c r="BU176" i="226"/>
  <c r="BR176" i="226"/>
  <c r="BQ176" i="226"/>
  <c r="BS176" i="227" s="1"/>
  <c r="BO176" i="226"/>
  <c r="BN176" i="226"/>
  <c r="BL176" i="226"/>
  <c r="BK176" i="226"/>
  <c r="BM176" i="227" s="1"/>
  <c r="BI176" i="226"/>
  <c r="BH176" i="226"/>
  <c r="BJ176" i="227" s="1"/>
  <c r="BF176" i="226"/>
  <c r="BE176" i="226"/>
  <c r="BG176" i="227" s="1"/>
  <c r="BC176" i="226"/>
  <c r="BB176" i="226"/>
  <c r="AZ176" i="226"/>
  <c r="AY176" i="226"/>
  <c r="BA176" i="227" s="1"/>
  <c r="AW176" i="226"/>
  <c r="AV176" i="226"/>
  <c r="AX176" i="227" s="1"/>
  <c r="AT176" i="226"/>
  <c r="AS176" i="226"/>
  <c r="AU176" i="227" s="1"/>
  <c r="AQ176" i="226"/>
  <c r="AN176" i="226"/>
  <c r="AM176" i="226"/>
  <c r="AO176" i="227" s="1"/>
  <c r="AK176" i="226"/>
  <c r="AJ176" i="226"/>
  <c r="AL176" i="227" s="1"/>
  <c r="AH176" i="226"/>
  <c r="AG176" i="226"/>
  <c r="AI176" i="227" s="1"/>
  <c r="AE176" i="226"/>
  <c r="AD176" i="226"/>
  <c r="AF176" i="227" s="1"/>
  <c r="AB176" i="226"/>
  <c r="Y176" i="226"/>
  <c r="X176" i="226"/>
  <c r="Z176" i="227" s="1"/>
  <c r="V176" i="226"/>
  <c r="U176" i="226"/>
  <c r="S176" i="226"/>
  <c r="R176" i="226"/>
  <c r="T176" i="227" s="1"/>
  <c r="P176" i="226"/>
  <c r="M176" i="226"/>
  <c r="L176" i="226"/>
  <c r="N176" i="227" s="1"/>
  <c r="J176" i="226"/>
  <c r="I176" i="226"/>
  <c r="K176" i="227" s="1"/>
  <c r="G176" i="226"/>
  <c r="F176" i="226"/>
  <c r="H176" i="227" s="1"/>
  <c r="CG175" i="226"/>
  <c r="CF175" i="226"/>
  <c r="BX175" i="226"/>
  <c r="BW175" i="226"/>
  <c r="BY175" i="227" s="1"/>
  <c r="BU175" i="226"/>
  <c r="BR175" i="226"/>
  <c r="BQ175" i="226"/>
  <c r="BO175" i="226"/>
  <c r="BN175" i="226"/>
  <c r="BP175" i="227" s="1"/>
  <c r="BL175" i="226"/>
  <c r="BK175" i="226"/>
  <c r="BI175" i="226"/>
  <c r="BH175" i="226"/>
  <c r="BF175" i="226"/>
  <c r="BE175" i="226"/>
  <c r="BC175" i="226"/>
  <c r="BB175" i="226"/>
  <c r="BD175" i="227" s="1"/>
  <c r="AZ175" i="226"/>
  <c r="AY175" i="226"/>
  <c r="AW175" i="226"/>
  <c r="AV175" i="226"/>
  <c r="AT175" i="226"/>
  <c r="AS175" i="226"/>
  <c r="AQ175" i="226"/>
  <c r="AN175" i="226"/>
  <c r="AM175" i="226"/>
  <c r="AO175" i="227" s="1"/>
  <c r="AK175" i="226"/>
  <c r="AJ175" i="226"/>
  <c r="AH175" i="226"/>
  <c r="AG175" i="226"/>
  <c r="AE175" i="226"/>
  <c r="AD175" i="226"/>
  <c r="AB175" i="226"/>
  <c r="Y175" i="226"/>
  <c r="X175" i="226"/>
  <c r="Z175" i="227" s="1"/>
  <c r="V175" i="226"/>
  <c r="U175" i="226"/>
  <c r="S175" i="226"/>
  <c r="R175" i="226"/>
  <c r="T175" i="227" s="1"/>
  <c r="P175" i="226"/>
  <c r="M175" i="226"/>
  <c r="L175" i="226"/>
  <c r="N175" i="227" s="1"/>
  <c r="J175" i="226"/>
  <c r="I175" i="226"/>
  <c r="K175" i="227" s="1"/>
  <c r="G175" i="226"/>
  <c r="F175" i="226"/>
  <c r="H175" i="227" s="1"/>
  <c r="CG174" i="226"/>
  <c r="CF174" i="226"/>
  <c r="CH174" i="227" s="1"/>
  <c r="BX174" i="226"/>
  <c r="BW174" i="226"/>
  <c r="BY174" i="227" s="1"/>
  <c r="BU174" i="226"/>
  <c r="BR174" i="226"/>
  <c r="BQ174" i="226"/>
  <c r="BO174" i="226"/>
  <c r="BN174" i="226"/>
  <c r="BP174" i="227" s="1"/>
  <c r="BL174" i="226"/>
  <c r="BK174" i="226"/>
  <c r="BI174" i="226"/>
  <c r="BH174" i="226"/>
  <c r="BF174" i="226"/>
  <c r="BE174" i="226"/>
  <c r="BC174" i="226"/>
  <c r="BB174" i="226"/>
  <c r="AZ174" i="226"/>
  <c r="AY174" i="226"/>
  <c r="AW174" i="226"/>
  <c r="AV174" i="226"/>
  <c r="AX174" i="227" s="1"/>
  <c r="AT174" i="226"/>
  <c r="AS174" i="226"/>
  <c r="AU174" i="227" s="1"/>
  <c r="AQ174" i="226"/>
  <c r="AN174" i="226"/>
  <c r="AM174" i="226"/>
  <c r="AK174" i="226"/>
  <c r="AJ174" i="226"/>
  <c r="AL174" i="227" s="1"/>
  <c r="AH174" i="226"/>
  <c r="AG174" i="226"/>
  <c r="AI174" i="227" s="1"/>
  <c r="AE174" i="226"/>
  <c r="AD174" i="226"/>
  <c r="AB174" i="226"/>
  <c r="Y174" i="226"/>
  <c r="X174" i="226"/>
  <c r="V174" i="226"/>
  <c r="U174" i="226"/>
  <c r="S174" i="226"/>
  <c r="R174" i="226"/>
  <c r="P174" i="226"/>
  <c r="M174" i="226"/>
  <c r="L174" i="226"/>
  <c r="N174" i="227" s="1"/>
  <c r="J174" i="226"/>
  <c r="I174" i="226"/>
  <c r="K174" i="227" s="1"/>
  <c r="G174" i="226"/>
  <c r="F174" i="226"/>
  <c r="H174" i="227" s="1"/>
  <c r="CG173" i="226"/>
  <c r="CF173" i="226"/>
  <c r="CH173" i="227" s="1"/>
  <c r="BX173" i="226"/>
  <c r="BW173" i="226"/>
  <c r="BY173" i="227" s="1"/>
  <c r="BU173" i="226"/>
  <c r="BR173" i="226"/>
  <c r="BQ173" i="226"/>
  <c r="BS173" i="227" s="1"/>
  <c r="BO173" i="226"/>
  <c r="BN173" i="226"/>
  <c r="BP173" i="227" s="1"/>
  <c r="BL173" i="226"/>
  <c r="BK173" i="226"/>
  <c r="BM173" i="227" s="1"/>
  <c r="BI173" i="226"/>
  <c r="BH173" i="226"/>
  <c r="BJ173" i="227" s="1"/>
  <c r="BF173" i="226"/>
  <c r="BE173" i="226"/>
  <c r="BG173" i="227" s="1"/>
  <c r="BC173" i="226"/>
  <c r="BB173" i="226"/>
  <c r="BD173" i="227" s="1"/>
  <c r="AZ173" i="226"/>
  <c r="AY173" i="226"/>
  <c r="BA173" i="227" s="1"/>
  <c r="AW173" i="226"/>
  <c r="AV173" i="226"/>
  <c r="AX173" i="227" s="1"/>
  <c r="AT173" i="226"/>
  <c r="AS173" i="226"/>
  <c r="AU173" i="227" s="1"/>
  <c r="AQ173" i="226"/>
  <c r="AN173" i="226"/>
  <c r="AM173" i="226"/>
  <c r="AK173" i="226"/>
  <c r="AJ173" i="226"/>
  <c r="AL173" i="227" s="1"/>
  <c r="AH173" i="226"/>
  <c r="AG173" i="226"/>
  <c r="AE173" i="226"/>
  <c r="AD173" i="226"/>
  <c r="AB173" i="226"/>
  <c r="Y173" i="226"/>
  <c r="X173" i="226"/>
  <c r="Z173" i="227" s="1"/>
  <c r="V173" i="226"/>
  <c r="U173" i="226"/>
  <c r="W173" i="227" s="1"/>
  <c r="S173" i="226"/>
  <c r="R173" i="226"/>
  <c r="T173" i="227" s="1"/>
  <c r="P173" i="226"/>
  <c r="M173" i="226"/>
  <c r="L173" i="226"/>
  <c r="N173" i="227" s="1"/>
  <c r="J173" i="226"/>
  <c r="I173" i="226"/>
  <c r="K173" i="227" s="1"/>
  <c r="G173" i="226"/>
  <c r="F173" i="226"/>
  <c r="CG172" i="226"/>
  <c r="CF172" i="226"/>
  <c r="CH172" i="227" s="1"/>
  <c r="BX172" i="226"/>
  <c r="BW172" i="226"/>
  <c r="BY172" i="227" s="1"/>
  <c r="BU172" i="226"/>
  <c r="BT172" i="226"/>
  <c r="BV172" i="227" s="1"/>
  <c r="BR172" i="226"/>
  <c r="BO172" i="226"/>
  <c r="BN172" i="226"/>
  <c r="BL172" i="226"/>
  <c r="BK172" i="226"/>
  <c r="BI172" i="226"/>
  <c r="BH172" i="226"/>
  <c r="BF172" i="226"/>
  <c r="BE172" i="226"/>
  <c r="BG172" i="227" s="1"/>
  <c r="BC172" i="226"/>
  <c r="AZ172" i="226"/>
  <c r="AW172" i="226"/>
  <c r="AV172" i="226"/>
  <c r="AT172" i="226"/>
  <c r="AS172" i="226"/>
  <c r="AU172" i="227" s="1"/>
  <c r="AQ172" i="226"/>
  <c r="AN172" i="226"/>
  <c r="AM172" i="226"/>
  <c r="AO172" i="227" s="1"/>
  <c r="AK172" i="226"/>
  <c r="AJ172" i="226"/>
  <c r="AH172" i="226"/>
  <c r="AG172" i="226"/>
  <c r="AE172" i="226"/>
  <c r="AB172" i="226"/>
  <c r="AA172" i="226"/>
  <c r="AC172" i="227" s="1"/>
  <c r="Y172" i="226"/>
  <c r="X172" i="226"/>
  <c r="Z172" i="227" s="1"/>
  <c r="V172" i="226"/>
  <c r="S172" i="226"/>
  <c r="R172" i="226"/>
  <c r="T172" i="227" s="1"/>
  <c r="P172" i="226"/>
  <c r="O172" i="226"/>
  <c r="Q172" i="227" s="1"/>
  <c r="M172" i="226"/>
  <c r="L172" i="226"/>
  <c r="J172" i="226"/>
  <c r="I172" i="226"/>
  <c r="G172" i="226"/>
  <c r="F172" i="226"/>
  <c r="H172" i="227" s="1"/>
  <c r="CG171" i="226"/>
  <c r="CF171" i="226"/>
  <c r="CH171" i="227" s="1"/>
  <c r="BX171" i="226"/>
  <c r="BW171" i="226"/>
  <c r="BU171" i="226"/>
  <c r="BT171" i="226"/>
  <c r="BV171" i="227" s="1"/>
  <c r="BR171" i="226"/>
  <c r="BO171" i="226"/>
  <c r="BN171" i="226"/>
  <c r="BL171" i="226"/>
  <c r="BK171" i="226"/>
  <c r="BI171" i="226"/>
  <c r="BH171" i="226"/>
  <c r="BJ171" i="227" s="1"/>
  <c r="BF171" i="226"/>
  <c r="BE171" i="226"/>
  <c r="BC171" i="226"/>
  <c r="AZ171" i="226"/>
  <c r="AW171" i="226"/>
  <c r="AV171" i="226"/>
  <c r="AT171" i="226"/>
  <c r="AS171" i="226"/>
  <c r="AU171" i="227" s="1"/>
  <c r="AQ171" i="226"/>
  <c r="AN171" i="226"/>
  <c r="AM171" i="226"/>
  <c r="AK171" i="226"/>
  <c r="AJ171" i="226"/>
  <c r="AH171" i="226"/>
  <c r="AG171" i="226"/>
  <c r="AE171" i="226"/>
  <c r="AB171" i="226"/>
  <c r="AA171" i="226"/>
  <c r="AC171" i="227" s="1"/>
  <c r="Y171" i="226"/>
  <c r="V171" i="226"/>
  <c r="S171" i="226"/>
  <c r="R171" i="226"/>
  <c r="P171" i="226"/>
  <c r="O171" i="226"/>
  <c r="M171" i="226"/>
  <c r="L171" i="226"/>
  <c r="N171" i="227" s="1"/>
  <c r="J171" i="226"/>
  <c r="I171" i="226"/>
  <c r="G171" i="226"/>
  <c r="F171" i="226"/>
  <c r="CG170" i="226"/>
  <c r="BX170" i="226"/>
  <c r="BW170" i="226"/>
  <c r="BY170" i="227" s="1"/>
  <c r="BU170" i="226"/>
  <c r="BT170" i="226"/>
  <c r="BV170" i="227" s="1"/>
  <c r="BR170" i="226"/>
  <c r="BQ170" i="226"/>
  <c r="BS170" i="227" s="1"/>
  <c r="BO170" i="226"/>
  <c r="BN170" i="226"/>
  <c r="BP170" i="227" s="1"/>
  <c r="BL170" i="226"/>
  <c r="BK170" i="226"/>
  <c r="BM170" i="227" s="1"/>
  <c r="BI170" i="226"/>
  <c r="BH170" i="226"/>
  <c r="BJ170" i="227" s="1"/>
  <c r="BF170" i="226"/>
  <c r="BE170" i="226"/>
  <c r="BG170" i="227" s="1"/>
  <c r="BC170" i="226"/>
  <c r="BB170" i="226"/>
  <c r="BD170" i="227" s="1"/>
  <c r="AZ170" i="226"/>
  <c r="AY170" i="226"/>
  <c r="BA170" i="227" s="1"/>
  <c r="AW170" i="226"/>
  <c r="AV170" i="226"/>
  <c r="AX170" i="227" s="1"/>
  <c r="AT170" i="226"/>
  <c r="AS170" i="226"/>
  <c r="AU170" i="227" s="1"/>
  <c r="AQ170" i="226"/>
  <c r="AP170" i="226"/>
  <c r="AR170" i="227" s="1"/>
  <c r="AN170" i="226"/>
  <c r="AK170" i="226"/>
  <c r="AJ170" i="226"/>
  <c r="AL170" i="227" s="1"/>
  <c r="AH170" i="226"/>
  <c r="AG170" i="226"/>
  <c r="AI170" i="227" s="1"/>
  <c r="AE170" i="226"/>
  <c r="AD170" i="226"/>
  <c r="AB170" i="226"/>
  <c r="AA170" i="226"/>
  <c r="AC170" i="227" s="1"/>
  <c r="Y170" i="226"/>
  <c r="X170" i="226"/>
  <c r="Z170" i="227" s="1"/>
  <c r="V170" i="226"/>
  <c r="U170" i="226"/>
  <c r="W170" i="227" s="1"/>
  <c r="S170" i="226"/>
  <c r="R170" i="226"/>
  <c r="P170" i="226"/>
  <c r="O170" i="226"/>
  <c r="Q170" i="227" s="1"/>
  <c r="M170" i="226"/>
  <c r="L170" i="226"/>
  <c r="J170" i="226"/>
  <c r="I170" i="226"/>
  <c r="K170" i="227" s="1"/>
  <c r="G170" i="226"/>
  <c r="F170" i="226"/>
  <c r="CG169" i="226"/>
  <c r="CF169" i="226"/>
  <c r="CH169" i="227" s="1"/>
  <c r="BX169" i="226"/>
  <c r="BW169" i="226"/>
  <c r="BY169" i="227" s="1"/>
  <c r="BU169" i="226"/>
  <c r="BT169" i="226"/>
  <c r="BV169" i="227" s="1"/>
  <c r="BR169" i="226"/>
  <c r="BQ169" i="226"/>
  <c r="BO169" i="226"/>
  <c r="BN169" i="226"/>
  <c r="BP169" i="227" s="1"/>
  <c r="BL169" i="226"/>
  <c r="BK169" i="226"/>
  <c r="BM169" i="227" s="1"/>
  <c r="BI169" i="226"/>
  <c r="BH169" i="226"/>
  <c r="BJ169" i="227" s="1"/>
  <c r="BF169" i="226"/>
  <c r="BE169" i="226"/>
  <c r="BC169" i="226"/>
  <c r="AZ169" i="226"/>
  <c r="AW169" i="226"/>
  <c r="AV169" i="226"/>
  <c r="AX169" i="227" s="1"/>
  <c r="AT169" i="226"/>
  <c r="AS169" i="226"/>
  <c r="AU169" i="227" s="1"/>
  <c r="AQ169" i="226"/>
  <c r="AP169" i="226"/>
  <c r="AR169" i="227" s="1"/>
  <c r="AN169" i="226"/>
  <c r="AM169" i="226"/>
  <c r="AO169" i="227" s="1"/>
  <c r="AK169" i="226"/>
  <c r="AJ169" i="226"/>
  <c r="AL169" i="227" s="1"/>
  <c r="AH169" i="226"/>
  <c r="AG169" i="226"/>
  <c r="AI169" i="227" s="1"/>
  <c r="AE169" i="226"/>
  <c r="AB169" i="226"/>
  <c r="AA169" i="226"/>
  <c r="AC169" i="227" s="1"/>
  <c r="Y169" i="226"/>
  <c r="X169" i="226"/>
  <c r="Z169" i="227" s="1"/>
  <c r="V169" i="226"/>
  <c r="U169" i="226"/>
  <c r="S169" i="226"/>
  <c r="R169" i="226"/>
  <c r="T169" i="227" s="1"/>
  <c r="P169" i="226"/>
  <c r="O169" i="226"/>
  <c r="Q169" i="227" s="1"/>
  <c r="M169" i="226"/>
  <c r="L169" i="226"/>
  <c r="N169" i="227" s="1"/>
  <c r="J169" i="226"/>
  <c r="I169" i="226"/>
  <c r="G169" i="226"/>
  <c r="F169" i="226"/>
  <c r="H169" i="227" s="1"/>
  <c r="CG168" i="226"/>
  <c r="CF168" i="226"/>
  <c r="BX168" i="226"/>
  <c r="BW168" i="226"/>
  <c r="BY168" i="227" s="1"/>
  <c r="BU168" i="226"/>
  <c r="BT168" i="226"/>
  <c r="BR168" i="226"/>
  <c r="BQ168" i="226"/>
  <c r="BS168" i="227" s="1"/>
  <c r="BO168" i="226"/>
  <c r="BN168" i="226"/>
  <c r="BP168" i="227" s="1"/>
  <c r="BL168" i="226"/>
  <c r="BK168" i="226"/>
  <c r="BM168" i="227" s="1"/>
  <c r="BI168" i="226"/>
  <c r="BH168" i="226"/>
  <c r="BF168" i="226"/>
  <c r="BE168" i="226"/>
  <c r="BC168" i="226"/>
  <c r="BB168" i="226"/>
  <c r="BD168" i="227" s="1"/>
  <c r="AZ168" i="226"/>
  <c r="AY168" i="226"/>
  <c r="BA168" i="227" s="1"/>
  <c r="AW168" i="226"/>
  <c r="AV168" i="226"/>
  <c r="AT168" i="226"/>
  <c r="AS168" i="226"/>
  <c r="AU168" i="227" s="1"/>
  <c r="AQ168" i="226"/>
  <c r="AP168" i="226"/>
  <c r="AR168" i="227" s="1"/>
  <c r="AN168" i="226"/>
  <c r="AM168" i="226"/>
  <c r="AK168" i="226"/>
  <c r="AJ168" i="226"/>
  <c r="AH168" i="226"/>
  <c r="AG168" i="226"/>
  <c r="AI168" i="227" s="1"/>
  <c r="AE168" i="226"/>
  <c r="AB168" i="226"/>
  <c r="Y168" i="226"/>
  <c r="X168" i="226"/>
  <c r="Z168" i="227" s="1"/>
  <c r="V168" i="226"/>
  <c r="U168" i="226"/>
  <c r="W168" i="227" s="1"/>
  <c r="S168" i="226"/>
  <c r="R168" i="226"/>
  <c r="T168" i="227" s="1"/>
  <c r="P168" i="226"/>
  <c r="O168" i="226"/>
  <c r="Q168" i="227" s="1"/>
  <c r="M168" i="226"/>
  <c r="L168" i="226"/>
  <c r="N168" i="227" s="1"/>
  <c r="J168" i="226"/>
  <c r="I168" i="226"/>
  <c r="K168" i="227" s="1"/>
  <c r="G168" i="226"/>
  <c r="F168" i="226"/>
  <c r="H168" i="227" s="1"/>
  <c r="CG167" i="226"/>
  <c r="CF167" i="226"/>
  <c r="CH167" i="227" s="1"/>
  <c r="BX167" i="226"/>
  <c r="BW167" i="226"/>
  <c r="BY167" i="227" s="1"/>
  <c r="BU167" i="226"/>
  <c r="BT167" i="226"/>
  <c r="BV167" i="227" s="1"/>
  <c r="BR167" i="226"/>
  <c r="BQ167" i="226"/>
  <c r="BS167" i="227" s="1"/>
  <c r="BO167" i="226"/>
  <c r="BN167" i="226"/>
  <c r="BP167" i="227" s="1"/>
  <c r="BL167" i="226"/>
  <c r="BK167" i="226"/>
  <c r="BM167" i="227" s="1"/>
  <c r="BI167" i="226"/>
  <c r="BH167" i="226"/>
  <c r="BJ167" i="227" s="1"/>
  <c r="BF167" i="226"/>
  <c r="BE167" i="226"/>
  <c r="BG167" i="227" s="1"/>
  <c r="BC167" i="226"/>
  <c r="AZ167" i="226"/>
  <c r="AY167" i="226"/>
  <c r="BA167" i="227" s="1"/>
  <c r="AW167" i="226"/>
  <c r="AV167" i="226"/>
  <c r="AX167" i="227" s="1"/>
  <c r="AT167" i="226"/>
  <c r="AS167" i="226"/>
  <c r="AU167" i="227" s="1"/>
  <c r="AQ167" i="226"/>
  <c r="AP167" i="226"/>
  <c r="AN167" i="226"/>
  <c r="AM167" i="226"/>
  <c r="AO167" i="227" s="1"/>
  <c r="AK167" i="226"/>
  <c r="AJ167" i="226"/>
  <c r="AL167" i="227" s="1"/>
  <c r="AH167" i="226"/>
  <c r="AG167" i="226"/>
  <c r="AI167" i="227" s="1"/>
  <c r="AE167" i="226"/>
  <c r="AD167" i="226"/>
  <c r="AB167" i="226"/>
  <c r="AA167" i="226"/>
  <c r="AC167" i="227" s="1"/>
  <c r="Y167" i="226"/>
  <c r="V167" i="226"/>
  <c r="U167" i="226"/>
  <c r="S167" i="226"/>
  <c r="R167" i="226"/>
  <c r="P167" i="226"/>
  <c r="O167" i="226"/>
  <c r="M167" i="226"/>
  <c r="L167" i="226"/>
  <c r="J167" i="226"/>
  <c r="I167" i="226"/>
  <c r="G167" i="226"/>
  <c r="F167" i="226"/>
  <c r="CG166" i="226"/>
  <c r="CF166" i="226"/>
  <c r="BX166" i="226"/>
  <c r="BW166" i="226"/>
  <c r="BU166" i="226"/>
  <c r="BT166" i="226"/>
  <c r="BR166" i="226"/>
  <c r="BO166" i="226"/>
  <c r="BN166" i="226"/>
  <c r="BP166" i="227" s="1"/>
  <c r="BL166" i="226"/>
  <c r="BK166" i="226"/>
  <c r="BM166" i="227" s="1"/>
  <c r="BI166" i="226"/>
  <c r="BH166" i="226"/>
  <c r="BJ166" i="227" s="1"/>
  <c r="BF166" i="226"/>
  <c r="BE166" i="226"/>
  <c r="BG166" i="227" s="1"/>
  <c r="BC166" i="226"/>
  <c r="AZ166" i="226"/>
  <c r="AW166" i="226"/>
  <c r="AV166" i="226"/>
  <c r="AT166" i="226"/>
  <c r="AS166" i="226"/>
  <c r="AQ166" i="226"/>
  <c r="AN166" i="226"/>
  <c r="AM166" i="226"/>
  <c r="AO166" i="227" s="1"/>
  <c r="AK166" i="226"/>
  <c r="AJ166" i="226"/>
  <c r="AL166" i="227" s="1"/>
  <c r="AH166" i="226"/>
  <c r="AG166" i="226"/>
  <c r="AI166" i="227" s="1"/>
  <c r="AE166" i="226"/>
  <c r="AB166" i="226"/>
  <c r="AA166" i="226"/>
  <c r="Y166" i="226"/>
  <c r="X166" i="226"/>
  <c r="V166" i="226"/>
  <c r="S166" i="226"/>
  <c r="R166" i="226"/>
  <c r="P166" i="226"/>
  <c r="O166" i="226"/>
  <c r="M166" i="226"/>
  <c r="L166" i="226"/>
  <c r="J166" i="226"/>
  <c r="I166" i="226"/>
  <c r="G166" i="226"/>
  <c r="F166" i="226"/>
  <c r="CG165" i="226"/>
  <c r="CF165" i="226"/>
  <c r="BX165" i="226"/>
  <c r="BW165" i="226"/>
  <c r="BU165" i="226"/>
  <c r="BT165" i="226"/>
  <c r="BR165" i="226"/>
  <c r="BO165" i="226"/>
  <c r="BN165" i="226"/>
  <c r="BP165" i="227" s="1"/>
  <c r="BL165" i="226"/>
  <c r="BK165" i="226"/>
  <c r="BM165" i="227" s="1"/>
  <c r="BI165" i="226"/>
  <c r="BH165" i="226"/>
  <c r="BJ165" i="227" s="1"/>
  <c r="BF165" i="226"/>
  <c r="BE165" i="226"/>
  <c r="BG165" i="227" s="1"/>
  <c r="BC165" i="226"/>
  <c r="AZ165" i="226"/>
  <c r="AW165" i="226"/>
  <c r="AV165" i="226"/>
  <c r="AT165" i="226"/>
  <c r="AS165" i="226"/>
  <c r="AQ165" i="226"/>
  <c r="AN165" i="226"/>
  <c r="AM165" i="226"/>
  <c r="AO165" i="227" s="1"/>
  <c r="AK165" i="226"/>
  <c r="AJ165" i="226"/>
  <c r="AL165" i="227" s="1"/>
  <c r="AH165" i="226"/>
  <c r="AG165" i="226"/>
  <c r="AI165" i="227" s="1"/>
  <c r="AE165" i="226"/>
  <c r="AB165" i="226"/>
  <c r="AA165" i="226"/>
  <c r="Y165" i="226"/>
  <c r="X165" i="226"/>
  <c r="Z165" i="227" s="1"/>
  <c r="V165" i="226"/>
  <c r="S165" i="226"/>
  <c r="R165" i="226"/>
  <c r="P165" i="226"/>
  <c r="O165" i="226"/>
  <c r="M165" i="226"/>
  <c r="L165" i="226"/>
  <c r="J165" i="226"/>
  <c r="I165" i="226"/>
  <c r="G165" i="226"/>
  <c r="F165" i="226"/>
  <c r="CG164" i="226"/>
  <c r="CF164" i="226"/>
  <c r="BX164" i="226"/>
  <c r="BW164" i="226"/>
  <c r="BU164" i="226"/>
  <c r="BT164" i="226"/>
  <c r="BR164" i="226"/>
  <c r="BQ164" i="226"/>
  <c r="BO164" i="226"/>
  <c r="BN164" i="226"/>
  <c r="BL164" i="226"/>
  <c r="BK164" i="226"/>
  <c r="BI164" i="226"/>
  <c r="BH164" i="226"/>
  <c r="BF164" i="226"/>
  <c r="BE164" i="226"/>
  <c r="BC164" i="226"/>
  <c r="BB164" i="226"/>
  <c r="AZ164" i="226"/>
  <c r="AY164" i="226"/>
  <c r="AW164" i="226"/>
  <c r="AV164" i="226"/>
  <c r="AT164" i="226"/>
  <c r="AS164" i="226"/>
  <c r="AQ164" i="226"/>
  <c r="AP164" i="226"/>
  <c r="AN164" i="226"/>
  <c r="AM164" i="226"/>
  <c r="AK164" i="226"/>
  <c r="AJ164" i="226"/>
  <c r="AH164" i="226"/>
  <c r="AG164" i="226"/>
  <c r="AE164" i="226"/>
  <c r="AB164" i="226"/>
  <c r="Y164" i="226"/>
  <c r="X164" i="226"/>
  <c r="Z164" i="227" s="1"/>
  <c r="V164" i="226"/>
  <c r="U164" i="226"/>
  <c r="W164" i="227" s="1"/>
  <c r="S164" i="226"/>
  <c r="R164" i="226"/>
  <c r="P164" i="226"/>
  <c r="O164" i="226"/>
  <c r="Q164" i="227" s="1"/>
  <c r="M164" i="226"/>
  <c r="L164" i="226"/>
  <c r="N164" i="227" s="1"/>
  <c r="J164" i="226"/>
  <c r="I164" i="226"/>
  <c r="K164" i="227" s="1"/>
  <c r="G164" i="226"/>
  <c r="F164" i="226"/>
  <c r="CG163" i="226"/>
  <c r="CF163" i="226"/>
  <c r="BX163" i="226"/>
  <c r="BW163" i="226"/>
  <c r="BY163" i="227" s="1"/>
  <c r="BU163" i="226"/>
  <c r="BT163" i="226"/>
  <c r="BV163" i="227" s="1"/>
  <c r="BR163" i="226"/>
  <c r="BQ163" i="226"/>
  <c r="BO163" i="226"/>
  <c r="BN163" i="226"/>
  <c r="BP163" i="227" s="1"/>
  <c r="BL163" i="226"/>
  <c r="BK163" i="226"/>
  <c r="BM163" i="227" s="1"/>
  <c r="BI163" i="226"/>
  <c r="BH163" i="226"/>
  <c r="BJ163" i="227" s="1"/>
  <c r="BF163" i="226"/>
  <c r="BE163" i="226"/>
  <c r="BC163" i="226"/>
  <c r="BB163" i="226"/>
  <c r="BD163" i="227" s="1"/>
  <c r="AZ163" i="226"/>
  <c r="AY163" i="226"/>
  <c r="BA163" i="227" s="1"/>
  <c r="AW163" i="226"/>
  <c r="AV163" i="226"/>
  <c r="AX163" i="227" s="1"/>
  <c r="AT163" i="226"/>
  <c r="AS163" i="226"/>
  <c r="AQ163" i="226"/>
  <c r="AP163" i="226"/>
  <c r="AR163" i="227" s="1"/>
  <c r="AN163" i="226"/>
  <c r="AM163" i="226"/>
  <c r="AO163" i="227" s="1"/>
  <c r="AK163" i="226"/>
  <c r="AJ163" i="226"/>
  <c r="AL163" i="227" s="1"/>
  <c r="AH163" i="226"/>
  <c r="AG163" i="226"/>
  <c r="AE163" i="226"/>
  <c r="AB163" i="226"/>
  <c r="Y163" i="226"/>
  <c r="X163" i="226"/>
  <c r="Z163" i="227" s="1"/>
  <c r="V163" i="226"/>
  <c r="U163" i="226"/>
  <c r="W163" i="227" s="1"/>
  <c r="S163" i="226"/>
  <c r="R163" i="226"/>
  <c r="T163" i="227" s="1"/>
  <c r="P163" i="226"/>
  <c r="O163" i="226"/>
  <c r="Q163" i="227" s="1"/>
  <c r="M163" i="226"/>
  <c r="L163" i="226"/>
  <c r="N163" i="227" s="1"/>
  <c r="J163" i="226"/>
  <c r="I163" i="226"/>
  <c r="K163" i="227" s="1"/>
  <c r="G163" i="226"/>
  <c r="F163" i="226"/>
  <c r="H163" i="227" s="1"/>
  <c r="CG162" i="226"/>
  <c r="CF162" i="226"/>
  <c r="CH162" i="227" s="1"/>
  <c r="BX162" i="226"/>
  <c r="BW162" i="226"/>
  <c r="BY162" i="227" s="1"/>
  <c r="BU162" i="226"/>
  <c r="BR162" i="226"/>
  <c r="BQ162" i="226"/>
  <c r="BO162" i="226"/>
  <c r="BN162" i="226"/>
  <c r="BP162" i="227" s="1"/>
  <c r="BL162" i="226"/>
  <c r="BK162" i="226"/>
  <c r="BM162" i="227" s="1"/>
  <c r="BI162" i="226"/>
  <c r="BH162" i="226"/>
  <c r="BJ162" i="227" s="1"/>
  <c r="BF162" i="226"/>
  <c r="BC162" i="226"/>
  <c r="BB162" i="226"/>
  <c r="AZ162" i="226"/>
  <c r="AY162" i="226"/>
  <c r="AW162" i="226"/>
  <c r="AV162" i="226"/>
  <c r="AT162" i="226"/>
  <c r="AQ162" i="226"/>
  <c r="AP162" i="226"/>
  <c r="AR162" i="227" s="1"/>
  <c r="AN162" i="226"/>
  <c r="AM162" i="226"/>
  <c r="AO162" i="227" s="1"/>
  <c r="AK162" i="226"/>
  <c r="AJ162" i="226"/>
  <c r="AL162" i="227" s="1"/>
  <c r="AH162" i="226"/>
  <c r="AG162" i="226"/>
  <c r="AI162" i="227" s="1"/>
  <c r="AE162" i="226"/>
  <c r="AB162" i="226"/>
  <c r="AA162" i="226"/>
  <c r="Y162" i="226"/>
  <c r="X162" i="226"/>
  <c r="Z162" i="227" s="1"/>
  <c r="V162" i="226"/>
  <c r="U162" i="226"/>
  <c r="W162" i="227" s="1"/>
  <c r="S162" i="226"/>
  <c r="P162" i="226"/>
  <c r="O162" i="226"/>
  <c r="M162" i="226"/>
  <c r="L162" i="226"/>
  <c r="J162" i="226"/>
  <c r="I162" i="226"/>
  <c r="G162" i="226"/>
  <c r="F162" i="226"/>
  <c r="CG161" i="226"/>
  <c r="CF161" i="226"/>
  <c r="BX161" i="226"/>
  <c r="BW161" i="226"/>
  <c r="BU161" i="226"/>
  <c r="BR161" i="226"/>
  <c r="BQ161" i="226"/>
  <c r="BS161" i="227" s="1"/>
  <c r="BO161" i="226"/>
  <c r="BN161" i="226"/>
  <c r="BP161" i="227" s="1"/>
  <c r="BL161" i="226"/>
  <c r="BK161" i="226"/>
  <c r="BM161" i="227" s="1"/>
  <c r="BI161" i="226"/>
  <c r="BH161" i="226"/>
  <c r="BJ161" i="227" s="1"/>
  <c r="BF161" i="226"/>
  <c r="BC161" i="226"/>
  <c r="BB161" i="226"/>
  <c r="BD161" i="227" s="1"/>
  <c r="AZ161" i="226"/>
  <c r="AY161" i="226"/>
  <c r="BA161" i="227" s="1"/>
  <c r="AW161" i="226"/>
  <c r="AV161" i="226"/>
  <c r="AX161" i="227" s="1"/>
  <c r="AT161" i="226"/>
  <c r="AQ161" i="226"/>
  <c r="AP161" i="226"/>
  <c r="AN161" i="226"/>
  <c r="AM161" i="226"/>
  <c r="AK161" i="226"/>
  <c r="AJ161" i="226"/>
  <c r="AH161" i="226"/>
  <c r="AG161" i="226"/>
  <c r="AE161" i="226"/>
  <c r="AB161" i="226"/>
  <c r="AA161" i="226"/>
  <c r="AC161" i="227" s="1"/>
  <c r="Y161" i="226"/>
  <c r="X161" i="226"/>
  <c r="Z161" i="227" s="1"/>
  <c r="V161" i="226"/>
  <c r="U161" i="226"/>
  <c r="W161" i="227" s="1"/>
  <c r="S161" i="226"/>
  <c r="P161" i="226"/>
  <c r="O161" i="226"/>
  <c r="M161" i="226"/>
  <c r="L161" i="226"/>
  <c r="N161" i="227" s="1"/>
  <c r="J161" i="226"/>
  <c r="I161" i="226"/>
  <c r="K161" i="227" s="1"/>
  <c r="G161" i="226"/>
  <c r="F161" i="226"/>
  <c r="CG160" i="226"/>
  <c r="CF160" i="226"/>
  <c r="CH160" i="227" s="1"/>
  <c r="BX160" i="226"/>
  <c r="BW160" i="226"/>
  <c r="BY160" i="227" s="1"/>
  <c r="BU160" i="226"/>
  <c r="BT160" i="226"/>
  <c r="BV160" i="227" s="1"/>
  <c r="BR160" i="226"/>
  <c r="BQ160" i="226"/>
  <c r="BO160" i="226"/>
  <c r="BN160" i="226"/>
  <c r="BP160" i="227" s="1"/>
  <c r="BL160" i="226"/>
  <c r="BK160" i="226"/>
  <c r="BM160" i="227" s="1"/>
  <c r="BI160" i="226"/>
  <c r="BH160" i="226"/>
  <c r="BJ160" i="227" s="1"/>
  <c r="BF160" i="226"/>
  <c r="BC160" i="226"/>
  <c r="AZ160" i="226"/>
  <c r="AW160" i="226"/>
  <c r="AV160" i="226"/>
  <c r="AX160" i="227" s="1"/>
  <c r="AT160" i="226"/>
  <c r="AQ160" i="226"/>
  <c r="AP160" i="226"/>
  <c r="AN160" i="226"/>
  <c r="AM160" i="226"/>
  <c r="AK160" i="226"/>
  <c r="AJ160" i="226"/>
  <c r="AH160" i="226"/>
  <c r="AG160" i="226"/>
  <c r="AE160" i="226"/>
  <c r="AB160" i="226"/>
  <c r="AA160" i="226"/>
  <c r="AC160" i="227" s="1"/>
  <c r="Y160" i="226"/>
  <c r="V160" i="226"/>
  <c r="U160" i="226"/>
  <c r="W160" i="227" s="1"/>
  <c r="S160" i="226"/>
  <c r="R160" i="226"/>
  <c r="T160" i="227" s="1"/>
  <c r="P160" i="226"/>
  <c r="O160" i="226"/>
  <c r="Q160" i="227" s="1"/>
  <c r="M160" i="226"/>
  <c r="L160" i="226"/>
  <c r="N160" i="227" s="1"/>
  <c r="J160" i="226"/>
  <c r="I160" i="226"/>
  <c r="K160" i="227" s="1"/>
  <c r="G160" i="226"/>
  <c r="CG159" i="226"/>
  <c r="CF159" i="226"/>
  <c r="BX159" i="226"/>
  <c r="BW159" i="226"/>
  <c r="BU159" i="226"/>
  <c r="BT159" i="226"/>
  <c r="BR159" i="226"/>
  <c r="BQ159" i="226"/>
  <c r="BO159" i="226"/>
  <c r="BN159" i="226"/>
  <c r="BL159" i="226"/>
  <c r="BK159" i="226"/>
  <c r="BI159" i="226"/>
  <c r="BH159" i="226"/>
  <c r="BF159" i="226"/>
  <c r="BE159" i="226"/>
  <c r="BC159" i="226"/>
  <c r="BB159" i="226"/>
  <c r="AZ159" i="226"/>
  <c r="AY159" i="226"/>
  <c r="AW159" i="226"/>
  <c r="AT159" i="226"/>
  <c r="AS159" i="226"/>
  <c r="AU159" i="227" s="1"/>
  <c r="AQ159" i="226"/>
  <c r="AP159" i="226"/>
  <c r="AR159" i="227" s="1"/>
  <c r="AN159" i="226"/>
  <c r="AM159" i="226"/>
  <c r="AO159" i="227" s="1"/>
  <c r="AK159" i="226"/>
  <c r="AJ159" i="226"/>
  <c r="AL159" i="227" s="1"/>
  <c r="AH159" i="226"/>
  <c r="AG159" i="226"/>
  <c r="AI159" i="227" s="1"/>
  <c r="AE159" i="226"/>
  <c r="AD159" i="226"/>
  <c r="AF159" i="227" s="1"/>
  <c r="AB159" i="226"/>
  <c r="AA159" i="226"/>
  <c r="AC159" i="227" s="1"/>
  <c r="Y159" i="226"/>
  <c r="V159" i="226"/>
  <c r="U159" i="226"/>
  <c r="W159" i="227" s="1"/>
  <c r="S159" i="226"/>
  <c r="R159" i="226"/>
  <c r="T159" i="227" s="1"/>
  <c r="P159" i="226"/>
  <c r="O159" i="226"/>
  <c r="M159" i="226"/>
  <c r="L159" i="226"/>
  <c r="J159" i="226"/>
  <c r="I159" i="226"/>
  <c r="K159" i="227" s="1"/>
  <c r="G159" i="226"/>
  <c r="F159" i="226"/>
  <c r="H159" i="227" s="1"/>
  <c r="CG158" i="226"/>
  <c r="CF158" i="226"/>
  <c r="BX158" i="226"/>
  <c r="BW158" i="226"/>
  <c r="BY158" i="227" s="1"/>
  <c r="BU158" i="226"/>
  <c r="BT158" i="226"/>
  <c r="BV158" i="227" s="1"/>
  <c r="BR158" i="226"/>
  <c r="BQ158" i="226"/>
  <c r="BS158" i="227" s="1"/>
  <c r="BO158" i="226"/>
  <c r="BN158" i="226"/>
  <c r="BL158" i="226"/>
  <c r="BK158" i="226"/>
  <c r="BM158" i="227" s="1"/>
  <c r="BI158" i="226"/>
  <c r="BH158" i="226"/>
  <c r="BF158" i="226"/>
  <c r="BE158" i="226"/>
  <c r="BG158" i="227" s="1"/>
  <c r="BC158" i="226"/>
  <c r="AZ158" i="226"/>
  <c r="AY158" i="226"/>
  <c r="AW158" i="226"/>
  <c r="AV158" i="226"/>
  <c r="AT158" i="226"/>
  <c r="AS158" i="226"/>
  <c r="AQ158" i="226"/>
  <c r="AP158" i="226"/>
  <c r="AN158" i="226"/>
  <c r="AM158" i="226"/>
  <c r="AK158" i="226"/>
  <c r="AJ158" i="226"/>
  <c r="AH158" i="226"/>
  <c r="AG158" i="226"/>
  <c r="AE158" i="226"/>
  <c r="AB158" i="226"/>
  <c r="AA158" i="226"/>
  <c r="AC158" i="227" s="1"/>
  <c r="Y158" i="226"/>
  <c r="V158" i="226"/>
  <c r="S158" i="226"/>
  <c r="R158" i="226"/>
  <c r="P158" i="226"/>
  <c r="O158" i="226"/>
  <c r="M158" i="226"/>
  <c r="L158" i="226"/>
  <c r="J158" i="226"/>
  <c r="I158" i="226"/>
  <c r="G158" i="226"/>
  <c r="F158" i="226"/>
  <c r="CG157" i="226"/>
  <c r="CF157" i="226"/>
  <c r="BX157" i="226"/>
  <c r="BW157" i="226"/>
  <c r="BU157" i="226"/>
  <c r="BT157" i="226"/>
  <c r="BR157" i="226"/>
  <c r="BQ157" i="226"/>
  <c r="BO157" i="226"/>
  <c r="BN157" i="226"/>
  <c r="BL157" i="226"/>
  <c r="BK157" i="226"/>
  <c r="BI157" i="226"/>
  <c r="BF157" i="226"/>
  <c r="BE157" i="226"/>
  <c r="BG157" i="227" s="1"/>
  <c r="BC157" i="226"/>
  <c r="AZ157" i="226"/>
  <c r="AY157" i="226"/>
  <c r="BA157" i="227" s="1"/>
  <c r="AW157" i="226"/>
  <c r="AV157" i="226"/>
  <c r="AX157" i="227" s="1"/>
  <c r="AT157" i="226"/>
  <c r="AS157" i="226"/>
  <c r="AU157" i="227" s="1"/>
  <c r="AQ157" i="226"/>
  <c r="AP157" i="226"/>
  <c r="AN157" i="226"/>
  <c r="AM157" i="226"/>
  <c r="AO157" i="227" s="1"/>
  <c r="AK157" i="226"/>
  <c r="AJ157" i="226"/>
  <c r="AL157" i="227" s="1"/>
  <c r="AH157" i="226"/>
  <c r="AG157" i="226"/>
  <c r="AI157" i="227" s="1"/>
  <c r="AE157" i="226"/>
  <c r="AB157" i="226"/>
  <c r="AA157" i="226"/>
  <c r="Y157" i="226"/>
  <c r="V157" i="226"/>
  <c r="S157" i="226"/>
  <c r="R157" i="226"/>
  <c r="P157" i="226"/>
  <c r="O157" i="226"/>
  <c r="Q157" i="227" s="1"/>
  <c r="M157" i="226"/>
  <c r="L157" i="226"/>
  <c r="N157" i="227" s="1"/>
  <c r="J157" i="226"/>
  <c r="I157" i="226"/>
  <c r="K157" i="227" s="1"/>
  <c r="G157" i="226"/>
  <c r="F157" i="226"/>
  <c r="CG156" i="226"/>
  <c r="CF156" i="226"/>
  <c r="CH156" i="227" s="1"/>
  <c r="BX156" i="226"/>
  <c r="BW156" i="226"/>
  <c r="BY156" i="227" s="1"/>
  <c r="BU156" i="226"/>
  <c r="BT156" i="226"/>
  <c r="BV156" i="227" s="1"/>
  <c r="BR156" i="226"/>
  <c r="BO156" i="226"/>
  <c r="BN156" i="226"/>
  <c r="BL156" i="226"/>
  <c r="BK156" i="226"/>
  <c r="BI156" i="226"/>
  <c r="BH156" i="226"/>
  <c r="BF156" i="226"/>
  <c r="BE156" i="226"/>
  <c r="BC156" i="226"/>
  <c r="BB156" i="226"/>
  <c r="AZ156" i="226"/>
  <c r="AY156" i="226"/>
  <c r="AW156" i="226"/>
  <c r="AV156" i="226"/>
  <c r="AT156" i="226"/>
  <c r="AS156" i="226"/>
  <c r="AQ156" i="226"/>
  <c r="AN156" i="226"/>
  <c r="AM156" i="226"/>
  <c r="AO156" i="227" s="1"/>
  <c r="AK156" i="226"/>
  <c r="AJ156" i="226"/>
  <c r="AL156" i="227" s="1"/>
  <c r="AH156" i="226"/>
  <c r="AG156" i="226"/>
  <c r="AI156" i="227" s="1"/>
  <c r="AE156" i="226"/>
  <c r="AD156" i="226"/>
  <c r="AF156" i="227" s="1"/>
  <c r="AB156" i="226"/>
  <c r="AA156" i="226"/>
  <c r="AC156" i="227" s="1"/>
  <c r="Y156" i="226"/>
  <c r="X156" i="226"/>
  <c r="Z156" i="227" s="1"/>
  <c r="V156" i="226"/>
  <c r="S156" i="226"/>
  <c r="R156" i="226"/>
  <c r="P156" i="226"/>
  <c r="O156" i="226"/>
  <c r="Q156" i="227" s="1"/>
  <c r="M156" i="226"/>
  <c r="L156" i="226"/>
  <c r="N156" i="227" s="1"/>
  <c r="J156" i="226"/>
  <c r="I156" i="226"/>
  <c r="K156" i="227" s="1"/>
  <c r="G156" i="226"/>
  <c r="F156" i="226"/>
  <c r="CG155" i="226"/>
  <c r="CF155" i="226"/>
  <c r="CH155" i="227" s="1"/>
  <c r="BX155" i="226"/>
  <c r="BW155" i="226"/>
  <c r="BY155" i="227" s="1"/>
  <c r="BU155" i="226"/>
  <c r="BT155" i="226"/>
  <c r="BV155" i="227" s="1"/>
  <c r="BR155" i="226"/>
  <c r="BQ155" i="226"/>
  <c r="BO155" i="226"/>
  <c r="BN155" i="226"/>
  <c r="BP155" i="227" s="1"/>
  <c r="BL155" i="226"/>
  <c r="BK155" i="226"/>
  <c r="BM155" i="227" s="1"/>
  <c r="BI155" i="226"/>
  <c r="BF155" i="226"/>
  <c r="BE155" i="226"/>
  <c r="BC155" i="226"/>
  <c r="AZ155" i="226"/>
  <c r="AY155" i="226"/>
  <c r="BA155" i="227" s="1"/>
  <c r="AW155" i="226"/>
  <c r="AV155" i="226"/>
  <c r="AX155" i="227" s="1"/>
  <c r="AT155" i="226"/>
  <c r="AQ155" i="226"/>
  <c r="AP155" i="226"/>
  <c r="AR155" i="227" s="1"/>
  <c r="AN155" i="226"/>
  <c r="AM155" i="226"/>
  <c r="AO155" i="227" s="1"/>
  <c r="AK155" i="226"/>
  <c r="AJ155" i="226"/>
  <c r="AH155" i="226"/>
  <c r="AG155" i="226"/>
  <c r="AI155" i="227" s="1"/>
  <c r="AE155" i="226"/>
  <c r="AB155" i="226"/>
  <c r="AA155" i="226"/>
  <c r="Y155" i="226"/>
  <c r="V155" i="226"/>
  <c r="S155" i="226"/>
  <c r="R155" i="226"/>
  <c r="T155" i="227" s="1"/>
  <c r="P155" i="226"/>
  <c r="O155" i="226"/>
  <c r="Q155" i="227" s="1"/>
  <c r="M155" i="226"/>
  <c r="L155" i="226"/>
  <c r="J155" i="226"/>
  <c r="I155" i="226"/>
  <c r="K155" i="227" s="1"/>
  <c r="G155" i="226"/>
  <c r="F155" i="226"/>
  <c r="H155" i="227" s="1"/>
  <c r="CG154" i="226"/>
  <c r="CF154" i="226"/>
  <c r="CH154" i="227" s="1"/>
  <c r="BX154" i="226"/>
  <c r="BW154" i="226"/>
  <c r="BU154" i="226"/>
  <c r="BT154" i="226"/>
  <c r="BV154" i="227" s="1"/>
  <c r="BR154" i="226"/>
  <c r="BQ154" i="226"/>
  <c r="BS154" i="227" s="1"/>
  <c r="BO154" i="226"/>
  <c r="BN154" i="226"/>
  <c r="BP154" i="227" s="1"/>
  <c r="BL154" i="226"/>
  <c r="BK154" i="226"/>
  <c r="BI154" i="226"/>
  <c r="BH154" i="226"/>
  <c r="BJ154" i="227" s="1"/>
  <c r="BF154" i="226"/>
  <c r="BE154" i="226"/>
  <c r="BG154" i="227" s="1"/>
  <c r="BC154" i="226"/>
  <c r="BB154" i="226"/>
  <c r="BD154" i="227" s="1"/>
  <c r="AZ154" i="226"/>
  <c r="AY154" i="226"/>
  <c r="AW154" i="226"/>
  <c r="AV154" i="226"/>
  <c r="AX154" i="227" s="1"/>
  <c r="AT154" i="226"/>
  <c r="AS154" i="226"/>
  <c r="AQ154" i="226"/>
  <c r="AP154" i="226"/>
  <c r="AR154" i="227" s="1"/>
  <c r="AN154" i="226"/>
  <c r="AM154" i="226"/>
  <c r="AK154" i="226"/>
  <c r="AJ154" i="226"/>
  <c r="AH154" i="226"/>
  <c r="AG154" i="226"/>
  <c r="AI154" i="227" s="1"/>
  <c r="AE154" i="226"/>
  <c r="AD154" i="226"/>
  <c r="AF154" i="227" s="1"/>
  <c r="AB154" i="226"/>
  <c r="AA154" i="226"/>
  <c r="Y154" i="226"/>
  <c r="X154" i="226"/>
  <c r="Z154" i="227" s="1"/>
  <c r="V154" i="226"/>
  <c r="U154" i="226"/>
  <c r="W154" i="227" s="1"/>
  <c r="S154" i="226"/>
  <c r="R154" i="226"/>
  <c r="P154" i="226"/>
  <c r="O154" i="226"/>
  <c r="M154" i="226"/>
  <c r="L154" i="226"/>
  <c r="N154" i="227" s="1"/>
  <c r="J154" i="226"/>
  <c r="I154" i="226"/>
  <c r="K154" i="227" s="1"/>
  <c r="G154" i="226"/>
  <c r="F154" i="226"/>
  <c r="H154" i="227" s="1"/>
  <c r="CG153" i="226"/>
  <c r="CF153" i="226"/>
  <c r="BX153" i="226"/>
  <c r="BW153" i="226"/>
  <c r="BY153" i="227" s="1"/>
  <c r="BU153" i="226"/>
  <c r="BT153" i="226"/>
  <c r="BR153" i="226"/>
  <c r="BQ153" i="226"/>
  <c r="BS153" i="227" s="1"/>
  <c r="BO153" i="226"/>
  <c r="BN153" i="226"/>
  <c r="BL153" i="226"/>
  <c r="BK153" i="226"/>
  <c r="BM153" i="227" s="1"/>
  <c r="BI153" i="226"/>
  <c r="BH153" i="226"/>
  <c r="BJ153" i="227" s="1"/>
  <c r="BF153" i="226"/>
  <c r="BE153" i="226"/>
  <c r="BG153" i="227" s="1"/>
  <c r="BC153" i="226"/>
  <c r="AZ153" i="226"/>
  <c r="AY153" i="226"/>
  <c r="AW153" i="226"/>
  <c r="AV153" i="226"/>
  <c r="AT153" i="226"/>
  <c r="AS153" i="226"/>
  <c r="AQ153" i="226"/>
  <c r="AP153" i="226"/>
  <c r="AN153" i="226"/>
  <c r="AM153" i="226"/>
  <c r="AK153" i="226"/>
  <c r="AJ153" i="226"/>
  <c r="AH153" i="226"/>
  <c r="AG153" i="226"/>
  <c r="AE153" i="226"/>
  <c r="AB153" i="226"/>
  <c r="AA153" i="226"/>
  <c r="AC153" i="227" s="1"/>
  <c r="Y153" i="226"/>
  <c r="V153" i="226"/>
  <c r="U153" i="226"/>
  <c r="S153" i="226"/>
  <c r="R153" i="226"/>
  <c r="P153" i="226"/>
  <c r="O153" i="226"/>
  <c r="Q153" i="227" s="1"/>
  <c r="M153" i="226"/>
  <c r="L153" i="226"/>
  <c r="J153" i="226"/>
  <c r="I153" i="226"/>
  <c r="G153" i="226"/>
  <c r="F153" i="226"/>
  <c r="H153" i="227" s="1"/>
  <c r="CG152" i="226"/>
  <c r="CF152" i="226"/>
  <c r="CH152" i="227" s="1"/>
  <c r="BX152" i="226"/>
  <c r="BW152" i="226"/>
  <c r="BU152" i="226"/>
  <c r="BT152" i="226"/>
  <c r="BR152" i="226"/>
  <c r="BQ152" i="226"/>
  <c r="BS152" i="227" s="1"/>
  <c r="BO152" i="226"/>
  <c r="BN152" i="226"/>
  <c r="BP152" i="227" s="1"/>
  <c r="BL152" i="226"/>
  <c r="BK152" i="226"/>
  <c r="BI152" i="226"/>
  <c r="BH152" i="226"/>
  <c r="BF152" i="226"/>
  <c r="BE152" i="226"/>
  <c r="BG152" i="227" s="1"/>
  <c r="BC152" i="226"/>
  <c r="BB152" i="226"/>
  <c r="BD152" i="227" s="1"/>
  <c r="AZ152" i="226"/>
  <c r="AY152" i="226"/>
  <c r="AW152" i="226"/>
  <c r="AV152" i="226"/>
  <c r="AT152" i="226"/>
  <c r="AS152" i="226"/>
  <c r="AQ152" i="226"/>
  <c r="AP152" i="226"/>
  <c r="AR152" i="227" s="1"/>
  <c r="AN152" i="226"/>
  <c r="AM152" i="226"/>
  <c r="AK152" i="226"/>
  <c r="AJ152" i="226"/>
  <c r="AH152" i="226"/>
  <c r="AG152" i="226"/>
  <c r="AI152" i="227" s="1"/>
  <c r="AE152" i="226"/>
  <c r="AB152" i="226"/>
  <c r="AA152" i="226"/>
  <c r="Y152" i="226"/>
  <c r="V152" i="226"/>
  <c r="S152" i="226"/>
  <c r="R152" i="226"/>
  <c r="P152" i="226"/>
  <c r="O152" i="226"/>
  <c r="Q152" i="227" s="1"/>
  <c r="M152" i="226"/>
  <c r="L152" i="226"/>
  <c r="J152" i="226"/>
  <c r="I152" i="226"/>
  <c r="K152" i="227" s="1"/>
  <c r="G152" i="226"/>
  <c r="F152" i="226"/>
  <c r="H152" i="227" s="1"/>
  <c r="CG151" i="226"/>
  <c r="BX151" i="226"/>
  <c r="BW151" i="226"/>
  <c r="BU151" i="226"/>
  <c r="BT151" i="226"/>
  <c r="BR151" i="226"/>
  <c r="BQ151" i="226"/>
  <c r="BO151" i="226"/>
  <c r="BN151" i="226"/>
  <c r="BL151" i="226"/>
  <c r="BK151" i="226"/>
  <c r="BI151" i="226"/>
  <c r="BH151" i="226"/>
  <c r="BF151" i="226"/>
  <c r="BE151" i="226"/>
  <c r="BC151" i="226"/>
  <c r="BB151" i="226"/>
  <c r="AZ151" i="226"/>
  <c r="AY151" i="226"/>
  <c r="AW151" i="226"/>
  <c r="AV151" i="226"/>
  <c r="AT151" i="226"/>
  <c r="AS151" i="226"/>
  <c r="AQ151" i="226"/>
  <c r="AP151" i="226"/>
  <c r="AN151" i="226"/>
  <c r="AK151" i="226"/>
  <c r="AJ151" i="226"/>
  <c r="AL151" i="227" s="1"/>
  <c r="AH151" i="226"/>
  <c r="AG151" i="226"/>
  <c r="AI151" i="227" s="1"/>
  <c r="AE151" i="226"/>
  <c r="AD151" i="226"/>
  <c r="AF151" i="227" s="1"/>
  <c r="AB151" i="226"/>
  <c r="AA151" i="226"/>
  <c r="AC151" i="227" s="1"/>
  <c r="Y151" i="226"/>
  <c r="X151" i="226"/>
  <c r="Z151" i="227" s="1"/>
  <c r="V151" i="226"/>
  <c r="U151" i="226"/>
  <c r="W151" i="227" s="1"/>
  <c r="S151" i="226"/>
  <c r="R151" i="226"/>
  <c r="T151" i="227" s="1"/>
  <c r="P151" i="226"/>
  <c r="O151" i="226"/>
  <c r="Q151" i="227" s="1"/>
  <c r="M151" i="226"/>
  <c r="L151" i="226"/>
  <c r="N151" i="227" s="1"/>
  <c r="J151" i="226"/>
  <c r="I151" i="226"/>
  <c r="K151" i="227" s="1"/>
  <c r="G151" i="226"/>
  <c r="F151" i="226"/>
  <c r="H151" i="227" s="1"/>
  <c r="CG150" i="226"/>
  <c r="BX150" i="226"/>
  <c r="BW150" i="226"/>
  <c r="BY150" i="227" s="1"/>
  <c r="BU150" i="226"/>
  <c r="BT150" i="226"/>
  <c r="BV150" i="227" s="1"/>
  <c r="BR150" i="226"/>
  <c r="BQ150" i="226"/>
  <c r="BO150" i="226"/>
  <c r="BN150" i="226"/>
  <c r="BL150" i="226"/>
  <c r="BK150" i="226"/>
  <c r="BI150" i="226"/>
  <c r="BH150" i="226"/>
  <c r="BJ150" i="227" s="1"/>
  <c r="BF150" i="226"/>
  <c r="BE150" i="226"/>
  <c r="BC150" i="226"/>
  <c r="BB150" i="226"/>
  <c r="AZ150" i="226"/>
  <c r="AY150" i="226"/>
  <c r="BA150" i="227" s="1"/>
  <c r="AW150" i="226"/>
  <c r="AV150" i="226"/>
  <c r="AX150" i="227" s="1"/>
  <c r="AT150" i="226"/>
  <c r="AS150" i="226"/>
  <c r="AQ150" i="226"/>
  <c r="AP150" i="226"/>
  <c r="AN150" i="226"/>
  <c r="AK150" i="226"/>
  <c r="AJ150" i="226"/>
  <c r="AH150" i="226"/>
  <c r="AG150" i="226"/>
  <c r="AE150" i="226"/>
  <c r="AD150" i="226"/>
  <c r="AB150" i="226"/>
  <c r="AA150" i="226"/>
  <c r="Y150" i="226"/>
  <c r="X150" i="226"/>
  <c r="V150" i="226"/>
  <c r="U150" i="226"/>
  <c r="S150" i="226"/>
  <c r="R150" i="226"/>
  <c r="P150" i="226"/>
  <c r="O150" i="226"/>
  <c r="M150" i="226"/>
  <c r="L150" i="226"/>
  <c r="J150" i="226"/>
  <c r="I150" i="226"/>
  <c r="G150" i="226"/>
  <c r="F150" i="226"/>
  <c r="CG149" i="226"/>
  <c r="BX149" i="226"/>
  <c r="BW149" i="226"/>
  <c r="BY149" i="227" s="1"/>
  <c r="BU149" i="226"/>
  <c r="BT149" i="226"/>
  <c r="BV149" i="227" s="1"/>
  <c r="BR149" i="226"/>
  <c r="BQ149" i="226"/>
  <c r="BS149" i="227" s="1"/>
  <c r="BO149" i="226"/>
  <c r="BN149" i="226"/>
  <c r="BP149" i="227" s="1"/>
  <c r="BL149" i="226"/>
  <c r="BK149" i="226"/>
  <c r="BM149" i="227" s="1"/>
  <c r="BI149" i="226"/>
  <c r="BH149" i="226"/>
  <c r="BJ149" i="227" s="1"/>
  <c r="BF149" i="226"/>
  <c r="BE149" i="226"/>
  <c r="BG149" i="227" s="1"/>
  <c r="BC149" i="226"/>
  <c r="BB149" i="226"/>
  <c r="BD149" i="227" s="1"/>
  <c r="AZ149" i="226"/>
  <c r="AY149" i="226"/>
  <c r="BA149" i="227" s="1"/>
  <c r="AW149" i="226"/>
  <c r="AV149" i="226"/>
  <c r="AX149" i="227" s="1"/>
  <c r="AT149" i="226"/>
  <c r="AS149" i="226"/>
  <c r="AU149" i="227" s="1"/>
  <c r="AQ149" i="226"/>
  <c r="AP149" i="226"/>
  <c r="AR149" i="227" s="1"/>
  <c r="AN149" i="226"/>
  <c r="AK149" i="226"/>
  <c r="AJ149" i="226"/>
  <c r="AH149" i="226"/>
  <c r="AG149" i="226"/>
  <c r="AI149" i="227" s="1"/>
  <c r="AE149" i="226"/>
  <c r="AD149" i="226"/>
  <c r="AF149" i="227" s="1"/>
  <c r="AB149" i="226"/>
  <c r="AA149" i="226"/>
  <c r="AC149" i="227" s="1"/>
  <c r="Y149" i="226"/>
  <c r="X149" i="226"/>
  <c r="Z149" i="227" s="1"/>
  <c r="V149" i="226"/>
  <c r="U149" i="226"/>
  <c r="W149" i="227" s="1"/>
  <c r="S149" i="226"/>
  <c r="R149" i="226"/>
  <c r="P149" i="226"/>
  <c r="O149" i="226"/>
  <c r="Q149" i="227" s="1"/>
  <c r="M149" i="226"/>
  <c r="L149" i="226"/>
  <c r="N149" i="227" s="1"/>
  <c r="J149" i="226"/>
  <c r="I149" i="226"/>
  <c r="K149" i="227" s="1"/>
  <c r="G149" i="226"/>
  <c r="F149" i="226"/>
  <c r="H149" i="227" s="1"/>
  <c r="CG148" i="226"/>
  <c r="BX148" i="226"/>
  <c r="BW148" i="226"/>
  <c r="BU148" i="226"/>
  <c r="BT148" i="226"/>
  <c r="BR148" i="226"/>
  <c r="BQ148" i="226"/>
  <c r="BO148" i="226"/>
  <c r="BN148" i="226"/>
  <c r="BL148" i="226"/>
  <c r="BK148" i="226"/>
  <c r="BI148" i="226"/>
  <c r="BH148" i="226"/>
  <c r="BF148" i="226"/>
  <c r="BE148" i="226"/>
  <c r="BC148" i="226"/>
  <c r="BB148" i="226"/>
  <c r="AZ148" i="226"/>
  <c r="AY148" i="226"/>
  <c r="AW148" i="226"/>
  <c r="AV148" i="226"/>
  <c r="AT148" i="226"/>
  <c r="AS148" i="226"/>
  <c r="AQ148" i="226"/>
  <c r="AP148" i="226"/>
  <c r="AN148" i="226"/>
  <c r="AK148" i="226"/>
  <c r="AJ148" i="226"/>
  <c r="AL148" i="227" s="1"/>
  <c r="AH148" i="226"/>
  <c r="AG148" i="226"/>
  <c r="AI148" i="227" s="1"/>
  <c r="AE148" i="226"/>
  <c r="AD148" i="226"/>
  <c r="AF148" i="227" s="1"/>
  <c r="AB148" i="226"/>
  <c r="AA148" i="226"/>
  <c r="AC148" i="227" s="1"/>
  <c r="Y148" i="226"/>
  <c r="X148" i="226"/>
  <c r="Z148" i="227" s="1"/>
  <c r="V148" i="226"/>
  <c r="U148" i="226"/>
  <c r="W148" i="227" s="1"/>
  <c r="S148" i="226"/>
  <c r="R148" i="226"/>
  <c r="T148" i="227" s="1"/>
  <c r="P148" i="226"/>
  <c r="O148" i="226"/>
  <c r="Q148" i="227" s="1"/>
  <c r="M148" i="226"/>
  <c r="L148" i="226"/>
  <c r="N148" i="227" s="1"/>
  <c r="J148" i="226"/>
  <c r="I148" i="226"/>
  <c r="K148" i="227" s="1"/>
  <c r="G148" i="226"/>
  <c r="F148" i="226"/>
  <c r="H148" i="227" s="1"/>
  <c r="CG147" i="226"/>
  <c r="BX147" i="226"/>
  <c r="BW147" i="226"/>
  <c r="BY147" i="227" s="1"/>
  <c r="BU147" i="226"/>
  <c r="BT147" i="226"/>
  <c r="BR147" i="226"/>
  <c r="BQ147" i="226"/>
  <c r="BS147" i="227" s="1"/>
  <c r="BO147" i="226"/>
  <c r="BN147" i="226"/>
  <c r="BP147" i="227" s="1"/>
  <c r="BL147" i="226"/>
  <c r="BK147" i="226"/>
  <c r="BM147" i="227" s="1"/>
  <c r="BI147" i="226"/>
  <c r="BH147" i="226"/>
  <c r="BF147" i="226"/>
  <c r="BE147" i="226"/>
  <c r="BG147" i="227" s="1"/>
  <c r="BC147" i="226"/>
  <c r="BB147" i="226"/>
  <c r="BD147" i="227" s="1"/>
  <c r="AZ147" i="226"/>
  <c r="AY147" i="226"/>
  <c r="BA147" i="227" s="1"/>
  <c r="AW147" i="226"/>
  <c r="AV147" i="226"/>
  <c r="AT147" i="226"/>
  <c r="AS147" i="226"/>
  <c r="AU147" i="227" s="1"/>
  <c r="AQ147" i="226"/>
  <c r="AP147" i="226"/>
  <c r="AN147" i="226"/>
  <c r="AK147" i="226"/>
  <c r="AJ147" i="226"/>
  <c r="AH147" i="226"/>
  <c r="AG147" i="226"/>
  <c r="AE147" i="226"/>
  <c r="AD147" i="226"/>
  <c r="AB147" i="226"/>
  <c r="AA147" i="226"/>
  <c r="Y147" i="226"/>
  <c r="X147" i="226"/>
  <c r="V147" i="226"/>
  <c r="U147" i="226"/>
  <c r="S147" i="226"/>
  <c r="R147" i="226"/>
  <c r="P147" i="226"/>
  <c r="O147" i="226"/>
  <c r="M147" i="226"/>
  <c r="L147" i="226"/>
  <c r="J147" i="226"/>
  <c r="I147" i="226"/>
  <c r="G147" i="226"/>
  <c r="F147" i="226"/>
  <c r="CG146" i="226"/>
  <c r="BX146" i="226"/>
  <c r="BW146" i="226"/>
  <c r="BY146" i="227" s="1"/>
  <c r="BU146" i="226"/>
  <c r="BT146" i="226"/>
  <c r="BV146" i="227" s="1"/>
  <c r="BR146" i="226"/>
  <c r="BQ146" i="226"/>
  <c r="BS146" i="227" s="1"/>
  <c r="BO146" i="226"/>
  <c r="BN146" i="226"/>
  <c r="BP146" i="227" s="1"/>
  <c r="BL146" i="226"/>
  <c r="BK146" i="226"/>
  <c r="BM146" i="227" s="1"/>
  <c r="BI146" i="226"/>
  <c r="BH146" i="226"/>
  <c r="BJ146" i="227" s="1"/>
  <c r="BF146" i="226"/>
  <c r="BE146" i="226"/>
  <c r="BG146" i="227" s="1"/>
  <c r="BC146" i="226"/>
  <c r="BB146" i="226"/>
  <c r="BD146" i="227" s="1"/>
  <c r="AZ146" i="226"/>
  <c r="AY146" i="226"/>
  <c r="BA146" i="227" s="1"/>
  <c r="AW146" i="226"/>
  <c r="AV146" i="226"/>
  <c r="AX146" i="227" s="1"/>
  <c r="AT146" i="226"/>
  <c r="AS146" i="226"/>
  <c r="AU146" i="227" s="1"/>
  <c r="AQ146" i="226"/>
  <c r="AP146" i="226"/>
  <c r="AR146" i="227" s="1"/>
  <c r="AN146" i="226"/>
  <c r="AK146" i="226"/>
  <c r="AJ146" i="226"/>
  <c r="AL146" i="227" s="1"/>
  <c r="AH146" i="226"/>
  <c r="AG146" i="226"/>
  <c r="AI146" i="227" s="1"/>
  <c r="AE146" i="226"/>
  <c r="AD146" i="226"/>
  <c r="AB146" i="226"/>
  <c r="AA146" i="226"/>
  <c r="Y146" i="226"/>
  <c r="X146" i="226"/>
  <c r="Z146" i="227" s="1"/>
  <c r="V146" i="226"/>
  <c r="U146" i="226"/>
  <c r="W146" i="227" s="1"/>
  <c r="S146" i="226"/>
  <c r="R146" i="226"/>
  <c r="P146" i="226"/>
  <c r="O146" i="226"/>
  <c r="M146" i="226"/>
  <c r="L146" i="226"/>
  <c r="N146" i="227" s="1"/>
  <c r="J146" i="226"/>
  <c r="I146" i="226"/>
  <c r="K146" i="227" s="1"/>
  <c r="G146" i="226"/>
  <c r="F146" i="226"/>
  <c r="CG145" i="226"/>
  <c r="CF145" i="226"/>
  <c r="BX145" i="226"/>
  <c r="BW145" i="226"/>
  <c r="BY145" i="227" s="1"/>
  <c r="BU145" i="226"/>
  <c r="BT145" i="226"/>
  <c r="BV145" i="227" s="1"/>
  <c r="BR145" i="226"/>
  <c r="BQ145" i="226"/>
  <c r="BO145" i="226"/>
  <c r="BN145" i="226"/>
  <c r="BL145" i="226"/>
  <c r="BK145" i="226"/>
  <c r="BM145" i="227" s="1"/>
  <c r="BI145" i="226"/>
  <c r="BH145" i="226"/>
  <c r="BJ145" i="227" s="1"/>
  <c r="BF145" i="226"/>
  <c r="BE145" i="226"/>
  <c r="BC145" i="226"/>
  <c r="BB145" i="226"/>
  <c r="AZ145" i="226"/>
  <c r="AY145" i="226"/>
  <c r="BA145" i="227" s="1"/>
  <c r="AW145" i="226"/>
  <c r="AV145" i="226"/>
  <c r="AX145" i="227" s="1"/>
  <c r="AT145" i="226"/>
  <c r="AS145" i="226"/>
  <c r="AQ145" i="226"/>
  <c r="AP145" i="226"/>
  <c r="AN145" i="226"/>
  <c r="AK145" i="226"/>
  <c r="AJ145" i="226"/>
  <c r="AH145" i="226"/>
  <c r="AG145" i="226"/>
  <c r="AE145" i="226"/>
  <c r="AB145" i="226"/>
  <c r="AA145" i="226"/>
  <c r="AC145" i="227" s="1"/>
  <c r="Y145" i="226"/>
  <c r="X145" i="226"/>
  <c r="Z145" i="227" s="1"/>
  <c r="V145" i="226"/>
  <c r="U145" i="226"/>
  <c r="W145" i="227" s="1"/>
  <c r="S145" i="226"/>
  <c r="R145" i="226"/>
  <c r="T145" i="227" s="1"/>
  <c r="P145" i="226"/>
  <c r="O145" i="226"/>
  <c r="Q145" i="227" s="1"/>
  <c r="M145" i="226"/>
  <c r="L145" i="226"/>
  <c r="N145" i="227" s="1"/>
  <c r="J145" i="226"/>
  <c r="I145" i="226"/>
  <c r="K145" i="227" s="1"/>
  <c r="G145" i="226"/>
  <c r="F145" i="226"/>
  <c r="H145" i="227" s="1"/>
  <c r="CG144" i="226"/>
  <c r="CF144" i="226"/>
  <c r="CH144" i="227" s="1"/>
  <c r="BX144" i="226"/>
  <c r="BW144" i="226"/>
  <c r="BY144" i="227" s="1"/>
  <c r="BU144" i="226"/>
  <c r="BT144" i="226"/>
  <c r="BV144" i="227" s="1"/>
  <c r="BR144" i="226"/>
  <c r="BQ144" i="226"/>
  <c r="BS144" i="227" s="1"/>
  <c r="BO144" i="226"/>
  <c r="BN144" i="226"/>
  <c r="BP144" i="227" s="1"/>
  <c r="BL144" i="226"/>
  <c r="BK144" i="226"/>
  <c r="BM144" i="227" s="1"/>
  <c r="BI144" i="226"/>
  <c r="BH144" i="226"/>
  <c r="BJ144" i="227" s="1"/>
  <c r="BF144" i="226"/>
  <c r="BE144" i="226"/>
  <c r="BG144" i="227" s="1"/>
  <c r="BC144" i="226"/>
  <c r="BB144" i="226"/>
  <c r="BD144" i="227" s="1"/>
  <c r="AZ144" i="226"/>
  <c r="AY144" i="226"/>
  <c r="BA144" i="227" s="1"/>
  <c r="AW144" i="226"/>
  <c r="AV144" i="226"/>
  <c r="AX144" i="227" s="1"/>
  <c r="AT144" i="226"/>
  <c r="AS144" i="226"/>
  <c r="AU144" i="227" s="1"/>
  <c r="AQ144" i="226"/>
  <c r="AP144" i="226"/>
  <c r="AR144" i="227" s="1"/>
  <c r="AN144" i="226"/>
  <c r="AM144" i="226"/>
  <c r="AO144" i="227" s="1"/>
  <c r="AK144" i="226"/>
  <c r="AJ144" i="226"/>
  <c r="AL144" i="227" s="1"/>
  <c r="AH144" i="226"/>
  <c r="AG144" i="226"/>
  <c r="AI144" i="227" s="1"/>
  <c r="AE144" i="226"/>
  <c r="AD144" i="226"/>
  <c r="AF144" i="227" s="1"/>
  <c r="AB144" i="226"/>
  <c r="AA144" i="226"/>
  <c r="AC144" i="227" s="1"/>
  <c r="Y144" i="226"/>
  <c r="V144" i="226"/>
  <c r="U144" i="226"/>
  <c r="W144" i="227" s="1"/>
  <c r="S144" i="226"/>
  <c r="R144" i="226"/>
  <c r="P144" i="226"/>
  <c r="O144" i="226"/>
  <c r="Q144" i="227" s="1"/>
  <c r="M144" i="226"/>
  <c r="L144" i="226"/>
  <c r="J144" i="226"/>
  <c r="I144" i="226"/>
  <c r="K144" i="227" s="1"/>
  <c r="G144" i="226"/>
  <c r="F144" i="226"/>
  <c r="CG143" i="226"/>
  <c r="CF143" i="226"/>
  <c r="CH143" i="227" s="1"/>
  <c r="BX143" i="226"/>
  <c r="BW143" i="226"/>
  <c r="BY143" i="227" s="1"/>
  <c r="BU143" i="226"/>
  <c r="BT143" i="226"/>
  <c r="BV143" i="227" s="1"/>
  <c r="BR143" i="226"/>
  <c r="BQ143" i="226"/>
  <c r="BO143" i="226"/>
  <c r="BN143" i="226"/>
  <c r="BL143" i="226"/>
  <c r="BK143" i="226"/>
  <c r="BM143" i="227" s="1"/>
  <c r="BI143" i="226"/>
  <c r="BH143" i="226"/>
  <c r="BJ143" i="227" s="1"/>
  <c r="BF143" i="226"/>
  <c r="BE143" i="226"/>
  <c r="BC143" i="226"/>
  <c r="BB143" i="226"/>
  <c r="BD143" i="227" s="1"/>
  <c r="AZ143" i="226"/>
  <c r="AY143" i="226"/>
  <c r="BA143" i="227" s="1"/>
  <c r="AW143" i="226"/>
  <c r="AV143" i="226"/>
  <c r="AX143" i="227" s="1"/>
  <c r="AT143" i="226"/>
  <c r="AS143" i="226"/>
  <c r="AQ143" i="226"/>
  <c r="AP143" i="226"/>
  <c r="AR143" i="227" s="1"/>
  <c r="AN143" i="226"/>
  <c r="AK143" i="226"/>
  <c r="AJ143" i="226"/>
  <c r="AH143" i="226"/>
  <c r="AG143" i="226"/>
  <c r="AE143" i="226"/>
  <c r="AB143" i="226"/>
  <c r="AA143" i="226"/>
  <c r="AC143" i="227" s="1"/>
  <c r="Y143" i="226"/>
  <c r="X143" i="226"/>
  <c r="Z143" i="227" s="1"/>
  <c r="V143" i="226"/>
  <c r="U143" i="226"/>
  <c r="W143" i="227" s="1"/>
  <c r="S143" i="226"/>
  <c r="R143" i="226"/>
  <c r="T143" i="227" s="1"/>
  <c r="P143" i="226"/>
  <c r="O143" i="226"/>
  <c r="Q143" i="227" s="1"/>
  <c r="M143" i="226"/>
  <c r="L143" i="226"/>
  <c r="N143" i="227" s="1"/>
  <c r="J143" i="226"/>
  <c r="I143" i="226"/>
  <c r="K143" i="227" s="1"/>
  <c r="G143" i="226"/>
  <c r="F143" i="226"/>
  <c r="H143" i="227" s="1"/>
  <c r="CG142" i="226"/>
  <c r="CF142" i="226"/>
  <c r="CH142" i="227" s="1"/>
  <c r="BX142" i="226"/>
  <c r="BW142" i="226"/>
  <c r="BY142" i="227" s="1"/>
  <c r="BU142" i="226"/>
  <c r="BT142" i="226"/>
  <c r="BV142" i="227" s="1"/>
  <c r="BR142" i="226"/>
  <c r="BQ142" i="226"/>
  <c r="BS142" i="227" s="1"/>
  <c r="BO142" i="226"/>
  <c r="BN142" i="226"/>
  <c r="BP142" i="227" s="1"/>
  <c r="BL142" i="226"/>
  <c r="BK142" i="226"/>
  <c r="BM142" i="227" s="1"/>
  <c r="BI142" i="226"/>
  <c r="BH142" i="226"/>
  <c r="BJ142" i="227" s="1"/>
  <c r="BF142" i="226"/>
  <c r="BE142" i="226"/>
  <c r="BG142" i="227" s="1"/>
  <c r="BC142" i="226"/>
  <c r="BB142" i="226"/>
  <c r="BD142" i="227" s="1"/>
  <c r="AZ142" i="226"/>
  <c r="AY142" i="226"/>
  <c r="BA142" i="227" s="1"/>
  <c r="AW142" i="226"/>
  <c r="AV142" i="226"/>
  <c r="AX142" i="227" s="1"/>
  <c r="AT142" i="226"/>
  <c r="AS142" i="226"/>
  <c r="AU142" i="227" s="1"/>
  <c r="AQ142" i="226"/>
  <c r="AP142" i="226"/>
  <c r="AR142" i="227" s="1"/>
  <c r="AN142" i="226"/>
  <c r="AK142" i="226"/>
  <c r="AJ142" i="226"/>
  <c r="AH142" i="226"/>
  <c r="AG142" i="226"/>
  <c r="AI142" i="227" s="1"/>
  <c r="AE142" i="226"/>
  <c r="AB142" i="226"/>
  <c r="AA142" i="226"/>
  <c r="Y142" i="226"/>
  <c r="X142" i="226"/>
  <c r="V142" i="226"/>
  <c r="U142" i="226"/>
  <c r="S142" i="226"/>
  <c r="R142" i="226"/>
  <c r="P142" i="226"/>
  <c r="O142" i="226"/>
  <c r="M142" i="226"/>
  <c r="L142" i="226"/>
  <c r="J142" i="226"/>
  <c r="I142" i="226"/>
  <c r="G142" i="226"/>
  <c r="F142" i="226"/>
  <c r="CG141" i="226"/>
  <c r="CF141" i="226"/>
  <c r="BX141" i="226"/>
  <c r="BW141" i="226"/>
  <c r="BU141" i="226"/>
  <c r="BT141" i="226"/>
  <c r="BR141" i="226"/>
  <c r="BQ141" i="226"/>
  <c r="BO141" i="226"/>
  <c r="BN141" i="226"/>
  <c r="BL141" i="226"/>
  <c r="BK141" i="226"/>
  <c r="BI141" i="226"/>
  <c r="BH141" i="226"/>
  <c r="BF141" i="226"/>
  <c r="BE141" i="226"/>
  <c r="BC141" i="226"/>
  <c r="BB141" i="226"/>
  <c r="AZ141" i="226"/>
  <c r="AY141" i="226"/>
  <c r="AW141" i="226"/>
  <c r="AV141" i="226"/>
  <c r="AT141" i="226"/>
  <c r="AS141" i="226"/>
  <c r="AQ141" i="226"/>
  <c r="AP141" i="226"/>
  <c r="AN141" i="226"/>
  <c r="AK141" i="226"/>
  <c r="AJ141" i="226"/>
  <c r="AL141" i="227" s="1"/>
  <c r="AH141" i="226"/>
  <c r="AG141" i="226"/>
  <c r="AI141" i="227" s="1"/>
  <c r="AE141" i="226"/>
  <c r="AB141" i="226"/>
  <c r="AA141" i="226"/>
  <c r="AC141" i="227" s="1"/>
  <c r="Y141" i="226"/>
  <c r="X141" i="226"/>
  <c r="Z141" i="227" s="1"/>
  <c r="V141" i="226"/>
  <c r="U141" i="226"/>
  <c r="W141" i="227" s="1"/>
  <c r="S141" i="226"/>
  <c r="R141" i="226"/>
  <c r="T141" i="227" s="1"/>
  <c r="P141" i="226"/>
  <c r="O141" i="226"/>
  <c r="M141" i="226"/>
  <c r="L141" i="226"/>
  <c r="N141" i="227" s="1"/>
  <c r="J141" i="226"/>
  <c r="I141" i="226"/>
  <c r="K141" i="227" s="1"/>
  <c r="G141" i="226"/>
  <c r="F141" i="226"/>
  <c r="H141" i="227" s="1"/>
  <c r="CG140" i="226"/>
  <c r="CF140" i="226"/>
  <c r="CH140" i="227" s="1"/>
  <c r="BX140" i="226"/>
  <c r="BW140" i="226"/>
  <c r="BY140" i="227" s="1"/>
  <c r="BU140" i="226"/>
  <c r="BR140" i="226"/>
  <c r="BQ140" i="226"/>
  <c r="BO140" i="226"/>
  <c r="BN140" i="226"/>
  <c r="BL140" i="226"/>
  <c r="BK140" i="226"/>
  <c r="BI140" i="226"/>
  <c r="BH140" i="226"/>
  <c r="BF140" i="226"/>
  <c r="BE140" i="226"/>
  <c r="BC140" i="226"/>
  <c r="BB140" i="226"/>
  <c r="AZ140" i="226"/>
  <c r="AY140" i="226"/>
  <c r="AW140" i="226"/>
  <c r="AV140" i="226"/>
  <c r="AT140" i="226"/>
  <c r="AS140" i="226"/>
  <c r="AQ140" i="226"/>
  <c r="AP140" i="226"/>
  <c r="AN140" i="226"/>
  <c r="AK140" i="226"/>
  <c r="AJ140" i="226"/>
  <c r="AL140" i="227" s="1"/>
  <c r="AH140" i="226"/>
  <c r="AG140" i="226"/>
  <c r="AI140" i="227" s="1"/>
  <c r="AE140" i="226"/>
  <c r="AD140" i="226"/>
  <c r="AF140" i="227" s="1"/>
  <c r="AB140" i="226"/>
  <c r="AA140" i="226"/>
  <c r="AC140" i="227" s="1"/>
  <c r="Y140" i="226"/>
  <c r="X140" i="226"/>
  <c r="Z140" i="227" s="1"/>
  <c r="V140" i="226"/>
  <c r="U140" i="226"/>
  <c r="W140" i="227" s="1"/>
  <c r="S140" i="226"/>
  <c r="R140" i="226"/>
  <c r="T140" i="227" s="1"/>
  <c r="P140" i="226"/>
  <c r="O140" i="226"/>
  <c r="Q140" i="227" s="1"/>
  <c r="M140" i="226"/>
  <c r="L140" i="226"/>
  <c r="N140" i="227" s="1"/>
  <c r="J140" i="226"/>
  <c r="I140" i="226"/>
  <c r="K140" i="227" s="1"/>
  <c r="G140" i="226"/>
  <c r="F140" i="226"/>
  <c r="H140" i="227" s="1"/>
  <c r="CG139" i="226"/>
  <c r="CF139" i="226"/>
  <c r="CH139" i="227" s="1"/>
  <c r="BX139" i="226"/>
  <c r="BW139" i="226"/>
  <c r="BY139" i="227" s="1"/>
  <c r="BU139" i="226"/>
  <c r="BT139" i="226"/>
  <c r="BV139" i="227" s="1"/>
  <c r="BR139" i="226"/>
  <c r="BQ139" i="226"/>
  <c r="BS139" i="227" s="1"/>
  <c r="BO139" i="226"/>
  <c r="BN139" i="226"/>
  <c r="BP139" i="227" s="1"/>
  <c r="BL139" i="226"/>
  <c r="BK139" i="226"/>
  <c r="BM139" i="227" s="1"/>
  <c r="BI139" i="226"/>
  <c r="BH139" i="226"/>
  <c r="BJ139" i="227" s="1"/>
  <c r="BF139" i="226"/>
  <c r="BE139" i="226"/>
  <c r="BG139" i="227" s="1"/>
  <c r="BC139" i="226"/>
  <c r="BB139" i="226"/>
  <c r="BD139" i="227" s="1"/>
  <c r="AZ139" i="226"/>
  <c r="AY139" i="226"/>
  <c r="BA139" i="227" s="1"/>
  <c r="AW139" i="226"/>
  <c r="AV139" i="226"/>
  <c r="AX139" i="227" s="1"/>
  <c r="AT139" i="226"/>
  <c r="AS139" i="226"/>
  <c r="AU139" i="227" s="1"/>
  <c r="AQ139" i="226"/>
  <c r="AP139" i="226"/>
  <c r="AR139" i="227" s="1"/>
  <c r="AN139" i="226"/>
  <c r="AK139" i="226"/>
  <c r="AJ139" i="226"/>
  <c r="AH139" i="226"/>
  <c r="AG139" i="226"/>
  <c r="AI139" i="227" s="1"/>
  <c r="AE139" i="226"/>
  <c r="AB139" i="226"/>
  <c r="AA139" i="226"/>
  <c r="Y139" i="226"/>
  <c r="X139" i="226"/>
  <c r="V139" i="226"/>
  <c r="U139" i="226"/>
  <c r="S139" i="226"/>
  <c r="R139" i="226"/>
  <c r="P139" i="226"/>
  <c r="O139" i="226"/>
  <c r="M139" i="226"/>
  <c r="L139" i="226"/>
  <c r="J139" i="226"/>
  <c r="I139" i="226"/>
  <c r="G139" i="226"/>
  <c r="F139" i="226"/>
  <c r="CG138" i="226"/>
  <c r="CF138" i="226"/>
  <c r="BX138" i="226"/>
  <c r="BW138" i="226"/>
  <c r="BU138" i="226"/>
  <c r="BT138" i="226"/>
  <c r="BR138" i="226"/>
  <c r="BO138" i="226"/>
  <c r="BN138" i="226"/>
  <c r="BP138" i="227" s="1"/>
  <c r="BL138" i="226"/>
  <c r="BK138" i="226"/>
  <c r="BM138" i="227" s="1"/>
  <c r="BI138" i="226"/>
  <c r="BF138" i="226"/>
  <c r="BE138" i="226"/>
  <c r="BG138" i="227" s="1"/>
  <c r="BC138" i="226"/>
  <c r="AZ138" i="226"/>
  <c r="AW138" i="226"/>
  <c r="AV138" i="226"/>
  <c r="AX138" i="227" s="1"/>
  <c r="AT138" i="226"/>
  <c r="AQ138" i="226"/>
  <c r="AN138" i="226"/>
  <c r="AM138" i="226"/>
  <c r="AK138" i="226"/>
  <c r="AJ138" i="226"/>
  <c r="AH138" i="226"/>
  <c r="AG138" i="226"/>
  <c r="AE138" i="226"/>
  <c r="AB138" i="226"/>
  <c r="AA138" i="226"/>
  <c r="AC138" i="227" s="1"/>
  <c r="Y138" i="226"/>
  <c r="V138" i="226"/>
  <c r="S138" i="226"/>
  <c r="R138" i="226"/>
  <c r="P138" i="226"/>
  <c r="O138" i="226"/>
  <c r="M138" i="226"/>
  <c r="L138" i="226"/>
  <c r="J138" i="226"/>
  <c r="I138" i="226"/>
  <c r="G138" i="226"/>
  <c r="CG137" i="226"/>
  <c r="CF137" i="226"/>
  <c r="CH137" i="227" s="1"/>
  <c r="BX137" i="226"/>
  <c r="BW137" i="226"/>
  <c r="BY137" i="227" s="1"/>
  <c r="BU137" i="226"/>
  <c r="BT137" i="226"/>
  <c r="BV137" i="227" s="1"/>
  <c r="BR137" i="226"/>
  <c r="BQ137" i="226"/>
  <c r="BS137" i="227" s="1"/>
  <c r="BO137" i="226"/>
  <c r="BN137" i="226"/>
  <c r="BP137" i="227" s="1"/>
  <c r="BL137" i="226"/>
  <c r="BK137" i="226"/>
  <c r="BM137" i="227" s="1"/>
  <c r="BI137" i="226"/>
  <c r="BH137" i="226"/>
  <c r="BJ137" i="227" s="1"/>
  <c r="BF137" i="226"/>
  <c r="BE137" i="226"/>
  <c r="BG137" i="227" s="1"/>
  <c r="BC137" i="226"/>
  <c r="BB137" i="226"/>
  <c r="BD137" i="227" s="1"/>
  <c r="AZ137" i="226"/>
  <c r="AY137" i="226"/>
  <c r="BA137" i="227" s="1"/>
  <c r="AW137" i="226"/>
  <c r="AV137" i="226"/>
  <c r="AX137" i="227" s="1"/>
  <c r="AT137" i="226"/>
  <c r="AS137" i="226"/>
  <c r="AU137" i="227" s="1"/>
  <c r="AQ137" i="226"/>
  <c r="AP137" i="226"/>
  <c r="AR137" i="227" s="1"/>
  <c r="AN137" i="226"/>
  <c r="AM137" i="226"/>
  <c r="AO137" i="227" s="1"/>
  <c r="AK137" i="226"/>
  <c r="AJ137" i="226"/>
  <c r="AL137" i="227" s="1"/>
  <c r="AH137" i="226"/>
  <c r="AG137" i="226"/>
  <c r="AI137" i="227" s="1"/>
  <c r="AE137" i="226"/>
  <c r="AD137" i="226"/>
  <c r="AF137" i="227" s="1"/>
  <c r="AB137" i="226"/>
  <c r="AA137" i="226"/>
  <c r="AC137" i="227" s="1"/>
  <c r="Y137" i="226"/>
  <c r="X137" i="226"/>
  <c r="Z137" i="227" s="1"/>
  <c r="V137" i="226"/>
  <c r="S137" i="226"/>
  <c r="R137" i="226"/>
  <c r="T137" i="227" s="1"/>
  <c r="P137" i="226"/>
  <c r="O137" i="226"/>
  <c r="Q137" i="227" s="1"/>
  <c r="M137" i="226"/>
  <c r="L137" i="226"/>
  <c r="N137" i="227" s="1"/>
  <c r="J137" i="226"/>
  <c r="I137" i="226"/>
  <c r="K137" i="227" s="1"/>
  <c r="G137" i="226"/>
  <c r="CG136" i="226"/>
  <c r="CF136" i="226"/>
  <c r="BX136" i="226"/>
  <c r="BW136" i="226"/>
  <c r="BU136" i="226"/>
  <c r="BT136" i="226"/>
  <c r="BR136" i="226"/>
  <c r="BQ136" i="226"/>
  <c r="BO136" i="226"/>
  <c r="BN136" i="226"/>
  <c r="BL136" i="226"/>
  <c r="BK136" i="226"/>
  <c r="BI136" i="226"/>
  <c r="BH136" i="226"/>
  <c r="BF136" i="226"/>
  <c r="BE136" i="226"/>
  <c r="BC136" i="226"/>
  <c r="BB136" i="226"/>
  <c r="AZ136" i="226"/>
  <c r="AY136" i="226"/>
  <c r="AW136" i="226"/>
  <c r="AV136" i="226"/>
  <c r="AT136" i="226"/>
  <c r="AS136" i="226"/>
  <c r="AQ136" i="226"/>
  <c r="AP136" i="226"/>
  <c r="AN136" i="226"/>
  <c r="AM136" i="226"/>
  <c r="AK136" i="226"/>
  <c r="AJ136" i="226"/>
  <c r="AH136" i="226"/>
  <c r="AG136" i="226"/>
  <c r="AE136" i="226"/>
  <c r="AD136" i="226"/>
  <c r="AB136" i="226"/>
  <c r="AA136" i="226"/>
  <c r="Y136" i="226"/>
  <c r="X136" i="226"/>
  <c r="V136" i="226"/>
  <c r="U136" i="226"/>
  <c r="S136" i="226"/>
  <c r="R136" i="226"/>
  <c r="P136" i="226"/>
  <c r="O136" i="226"/>
  <c r="M136" i="226"/>
  <c r="L136" i="226"/>
  <c r="J136" i="226"/>
  <c r="I136" i="226"/>
  <c r="G136" i="226"/>
  <c r="CG135" i="226"/>
  <c r="BX135" i="226"/>
  <c r="BW135" i="226"/>
  <c r="BU135" i="226"/>
  <c r="BT135" i="226"/>
  <c r="BV135" i="227" s="1"/>
  <c r="BR135" i="226"/>
  <c r="BQ135" i="226"/>
  <c r="BS135" i="227" s="1"/>
  <c r="BO135" i="226"/>
  <c r="BN135" i="226"/>
  <c r="BP135" i="227" s="1"/>
  <c r="BL135" i="226"/>
  <c r="BK135" i="226"/>
  <c r="BM135" i="227" s="1"/>
  <c r="BI135" i="226"/>
  <c r="BH135" i="226"/>
  <c r="BJ135" i="227" s="1"/>
  <c r="BF135" i="226"/>
  <c r="BE135" i="226"/>
  <c r="BG135" i="227" s="1"/>
  <c r="BC135" i="226"/>
  <c r="BB135" i="226"/>
  <c r="AZ135" i="226"/>
  <c r="AY135" i="226"/>
  <c r="BA135" i="227" s="1"/>
  <c r="AW135" i="226"/>
  <c r="AV135" i="226"/>
  <c r="AX135" i="227" s="1"/>
  <c r="AT135" i="226"/>
  <c r="AS135" i="226"/>
  <c r="AU135" i="227" s="1"/>
  <c r="AQ135" i="226"/>
  <c r="AP135" i="226"/>
  <c r="AR135" i="227" s="1"/>
  <c r="AN135" i="226"/>
  <c r="AM135" i="226"/>
  <c r="AO135" i="227" s="1"/>
  <c r="AK135" i="226"/>
  <c r="AJ135" i="226"/>
  <c r="AL135" i="227" s="1"/>
  <c r="AH135" i="226"/>
  <c r="AG135" i="226"/>
  <c r="AI135" i="227" s="1"/>
  <c r="AE135" i="226"/>
  <c r="AD135" i="226"/>
  <c r="AF135" i="227" s="1"/>
  <c r="AB135" i="226"/>
  <c r="AA135" i="226"/>
  <c r="AC135" i="227" s="1"/>
  <c r="Y135" i="226"/>
  <c r="X135" i="226"/>
  <c r="Z135" i="227" s="1"/>
  <c r="V135" i="226"/>
  <c r="U135" i="226"/>
  <c r="W135" i="227" s="1"/>
  <c r="S135" i="226"/>
  <c r="R135" i="226"/>
  <c r="T135" i="227" s="1"/>
  <c r="P135" i="226"/>
  <c r="O135" i="226"/>
  <c r="M135" i="226"/>
  <c r="L135" i="226"/>
  <c r="N135" i="227" s="1"/>
  <c r="J135" i="226"/>
  <c r="I135" i="226"/>
  <c r="G135" i="226"/>
  <c r="F135" i="226"/>
  <c r="H135" i="227" s="1"/>
  <c r="CG134" i="226"/>
  <c r="CF134" i="226"/>
  <c r="CH134" i="227" s="1"/>
  <c r="BX134" i="226"/>
  <c r="BW134" i="226"/>
  <c r="BY134" i="227" s="1"/>
  <c r="BU134" i="226"/>
  <c r="BT134" i="226"/>
  <c r="BV134" i="227" s="1"/>
  <c r="BR134" i="226"/>
  <c r="BQ134" i="226"/>
  <c r="BS134" i="227" s="1"/>
  <c r="BO134" i="226"/>
  <c r="BN134" i="226"/>
  <c r="BP134" i="227" s="1"/>
  <c r="BL134" i="226"/>
  <c r="BK134" i="226"/>
  <c r="BM134" i="227" s="1"/>
  <c r="BI134" i="226"/>
  <c r="BH134" i="226"/>
  <c r="BJ134" i="227" s="1"/>
  <c r="BF134" i="226"/>
  <c r="BE134" i="226"/>
  <c r="BG134" i="227" s="1"/>
  <c r="BC134" i="226"/>
  <c r="AZ134" i="226"/>
  <c r="AY134" i="226"/>
  <c r="AW134" i="226"/>
  <c r="AV134" i="226"/>
  <c r="AT134" i="226"/>
  <c r="AQ134" i="226"/>
  <c r="AP134" i="226"/>
  <c r="AR134" i="227" s="1"/>
  <c r="AN134" i="226"/>
  <c r="AM134" i="226"/>
  <c r="AO134" i="227" s="1"/>
  <c r="AK134" i="226"/>
  <c r="AJ134" i="226"/>
  <c r="AL134" i="227" s="1"/>
  <c r="AH134" i="226"/>
  <c r="AG134" i="226"/>
  <c r="AI134" i="227" s="1"/>
  <c r="AE134" i="226"/>
  <c r="AB134" i="226"/>
  <c r="AA134" i="226"/>
  <c r="Y134" i="226"/>
  <c r="V134" i="226"/>
  <c r="S134" i="226"/>
  <c r="R134" i="226"/>
  <c r="T134" i="227" s="1"/>
  <c r="P134" i="226"/>
  <c r="O134" i="226"/>
  <c r="Q134" i="227" s="1"/>
  <c r="M134" i="226"/>
  <c r="L134" i="226"/>
  <c r="N134" i="227" s="1"/>
  <c r="J134" i="226"/>
  <c r="I134" i="226"/>
  <c r="K134" i="227" s="1"/>
  <c r="G134" i="226"/>
  <c r="F134" i="226"/>
  <c r="H134" i="227" s="1"/>
  <c r="CG133" i="226"/>
  <c r="CF133" i="226"/>
  <c r="CH133" i="227" s="1"/>
  <c r="BX133" i="226"/>
  <c r="BW133" i="226"/>
  <c r="BY133" i="227" s="1"/>
  <c r="BU133" i="226"/>
  <c r="BT133" i="226"/>
  <c r="BV133" i="227" s="1"/>
  <c r="BR133" i="226"/>
  <c r="BQ133" i="226"/>
  <c r="BS133" i="227" s="1"/>
  <c r="BO133" i="226"/>
  <c r="BN133" i="226"/>
  <c r="BP133" i="227" s="1"/>
  <c r="BL133" i="226"/>
  <c r="BK133" i="226"/>
  <c r="BM133" i="227" s="1"/>
  <c r="BI133" i="226"/>
  <c r="BH133" i="226"/>
  <c r="BJ133" i="227" s="1"/>
  <c r="BF133" i="226"/>
  <c r="BE133" i="226"/>
  <c r="BG133" i="227" s="1"/>
  <c r="BC133" i="226"/>
  <c r="BB133" i="226"/>
  <c r="BD133" i="227" s="1"/>
  <c r="AZ133" i="226"/>
  <c r="AY133" i="226"/>
  <c r="BA133" i="227" s="1"/>
  <c r="AW133" i="226"/>
  <c r="AV133" i="226"/>
  <c r="AX133" i="227" s="1"/>
  <c r="AT133" i="226"/>
  <c r="AS133" i="226"/>
  <c r="AU133" i="227" s="1"/>
  <c r="AQ133" i="226"/>
  <c r="AP133" i="226"/>
  <c r="AR133" i="227" s="1"/>
  <c r="AN133" i="226"/>
  <c r="AM133" i="226"/>
  <c r="AO133" i="227" s="1"/>
  <c r="AK133" i="226"/>
  <c r="AJ133" i="226"/>
  <c r="AL133" i="227" s="1"/>
  <c r="AH133" i="226"/>
  <c r="AG133" i="226"/>
  <c r="AI133" i="227" s="1"/>
  <c r="AE133" i="226"/>
  <c r="AD133" i="226"/>
  <c r="AF133" i="227" s="1"/>
  <c r="AB133" i="226"/>
  <c r="AA133" i="226"/>
  <c r="AC133" i="227" s="1"/>
  <c r="Y133" i="226"/>
  <c r="X133" i="226"/>
  <c r="Z133" i="227" s="1"/>
  <c r="V133" i="226"/>
  <c r="U133" i="226"/>
  <c r="W133" i="227" s="1"/>
  <c r="S133" i="226"/>
  <c r="R133" i="226"/>
  <c r="T133" i="227" s="1"/>
  <c r="P133" i="226"/>
  <c r="O133" i="226"/>
  <c r="Q133" i="227" s="1"/>
  <c r="M133" i="226"/>
  <c r="L133" i="226"/>
  <c r="N133" i="227" s="1"/>
  <c r="J133" i="226"/>
  <c r="I133" i="226"/>
  <c r="K133" i="227" s="1"/>
  <c r="G133" i="226"/>
  <c r="F133" i="226"/>
  <c r="H133" i="227" s="1"/>
  <c r="CG132" i="226"/>
  <c r="CF132" i="226"/>
  <c r="CH132" i="227" s="1"/>
  <c r="BX132" i="226"/>
  <c r="BW132" i="226"/>
  <c r="BY132" i="227" s="1"/>
  <c r="BU132" i="226"/>
  <c r="BT132" i="226"/>
  <c r="BV132" i="227" s="1"/>
  <c r="BR132" i="226"/>
  <c r="BO132" i="226"/>
  <c r="BL132" i="226"/>
  <c r="BK132" i="226"/>
  <c r="BI132" i="226"/>
  <c r="BH132" i="226"/>
  <c r="BF132" i="226"/>
  <c r="BE132" i="226"/>
  <c r="BC132" i="226"/>
  <c r="AZ132" i="226"/>
  <c r="AY132" i="226"/>
  <c r="BA132" i="227" s="1"/>
  <c r="AW132" i="226"/>
  <c r="AV132" i="226"/>
  <c r="AX132" i="227" s="1"/>
  <c r="AT132" i="226"/>
  <c r="AS132" i="226"/>
  <c r="AU132" i="227" s="1"/>
  <c r="AQ132" i="226"/>
  <c r="AN132" i="226"/>
  <c r="AM132" i="226"/>
  <c r="AO132" i="227" s="1"/>
  <c r="AK132" i="226"/>
  <c r="AH132" i="226"/>
  <c r="AG132" i="226"/>
  <c r="AE132" i="226"/>
  <c r="AB132" i="226"/>
  <c r="AA132" i="226"/>
  <c r="AC132" i="227" s="1"/>
  <c r="Y132" i="226"/>
  <c r="X132" i="226"/>
  <c r="Z132" i="227" s="1"/>
  <c r="V132" i="226"/>
  <c r="U132" i="226"/>
  <c r="W132" i="227" s="1"/>
  <c r="S132" i="226"/>
  <c r="R132" i="226"/>
  <c r="T132" i="227" s="1"/>
  <c r="P132" i="226"/>
  <c r="O132" i="226"/>
  <c r="Q132" i="227" s="1"/>
  <c r="M132" i="226"/>
  <c r="L132" i="226"/>
  <c r="N132" i="227" s="1"/>
  <c r="J132" i="226"/>
  <c r="I132" i="226"/>
  <c r="K132" i="227" s="1"/>
  <c r="G132" i="226"/>
  <c r="F132" i="226"/>
  <c r="H132" i="227" s="1"/>
  <c r="CG131" i="226"/>
  <c r="BX131" i="226"/>
  <c r="BW131" i="226"/>
  <c r="BY131" i="227" s="1"/>
  <c r="BU131" i="226"/>
  <c r="BT131" i="226"/>
  <c r="BR131" i="226"/>
  <c r="BQ131" i="226"/>
  <c r="BS131" i="227" s="1"/>
  <c r="BO131" i="226"/>
  <c r="BN131" i="226"/>
  <c r="BL131" i="226"/>
  <c r="BK131" i="226"/>
  <c r="BM131" i="227" s="1"/>
  <c r="BI131" i="226"/>
  <c r="BH131" i="226"/>
  <c r="BJ131" i="227" s="1"/>
  <c r="BF131" i="226"/>
  <c r="BE131" i="226"/>
  <c r="BG131" i="227" s="1"/>
  <c r="BC131" i="226"/>
  <c r="BB131" i="226"/>
  <c r="AZ131" i="226"/>
  <c r="AY131" i="226"/>
  <c r="AW131" i="226"/>
  <c r="AV131" i="226"/>
  <c r="AX131" i="227" s="1"/>
  <c r="AT131" i="226"/>
  <c r="AS131" i="226"/>
  <c r="AU131" i="227" s="1"/>
  <c r="AQ131" i="226"/>
  <c r="AP131" i="226"/>
  <c r="AN131" i="226"/>
  <c r="AM131" i="226"/>
  <c r="AO131" i="227" s="1"/>
  <c r="AK131" i="226"/>
  <c r="AJ131" i="226"/>
  <c r="AL131" i="227" s="1"/>
  <c r="AH131" i="226"/>
  <c r="AG131" i="226"/>
  <c r="AE131" i="226"/>
  <c r="AD131" i="226"/>
  <c r="AB131" i="226"/>
  <c r="AA131" i="226"/>
  <c r="AC131" i="227" s="1"/>
  <c r="Y131" i="226"/>
  <c r="X131" i="226"/>
  <c r="Z131" i="227" s="1"/>
  <c r="V131" i="226"/>
  <c r="U131" i="226"/>
  <c r="W131" i="227" s="1"/>
  <c r="S131" i="226"/>
  <c r="R131" i="226"/>
  <c r="P131" i="226"/>
  <c r="O131" i="226"/>
  <c r="Q131" i="227" s="1"/>
  <c r="M131" i="226"/>
  <c r="L131" i="226"/>
  <c r="J131" i="226"/>
  <c r="I131" i="226"/>
  <c r="K131" i="227" s="1"/>
  <c r="G131" i="226"/>
  <c r="F131" i="226"/>
  <c r="CG130" i="226"/>
  <c r="BX130" i="226"/>
  <c r="BW130" i="226"/>
  <c r="BU130" i="226"/>
  <c r="BT130" i="226"/>
  <c r="BR130" i="226"/>
  <c r="BQ130" i="226"/>
  <c r="BO130" i="226"/>
  <c r="BN130" i="226"/>
  <c r="BL130" i="226"/>
  <c r="BK130" i="226"/>
  <c r="BI130" i="226"/>
  <c r="BH130" i="226"/>
  <c r="BF130" i="226"/>
  <c r="BE130" i="226"/>
  <c r="BC130" i="226"/>
  <c r="AZ130" i="226"/>
  <c r="AY130" i="226"/>
  <c r="BA130" i="227" s="1"/>
  <c r="AW130" i="226"/>
  <c r="AV130" i="226"/>
  <c r="AX130" i="227" s="1"/>
  <c r="AT130" i="226"/>
  <c r="AS130" i="226"/>
  <c r="AU130" i="227" s="1"/>
  <c r="AQ130" i="226"/>
  <c r="AP130" i="226"/>
  <c r="AR130" i="227" s="1"/>
  <c r="AN130" i="226"/>
  <c r="AK130" i="226"/>
  <c r="AJ130" i="226"/>
  <c r="AH130" i="226"/>
  <c r="AG130" i="226"/>
  <c r="AI130" i="227" s="1"/>
  <c r="AE130" i="226"/>
  <c r="AB130" i="226"/>
  <c r="AA130" i="226"/>
  <c r="Y130" i="226"/>
  <c r="X130" i="226"/>
  <c r="V130" i="226"/>
  <c r="U130" i="226"/>
  <c r="S130" i="226"/>
  <c r="R130" i="226"/>
  <c r="P130" i="226"/>
  <c r="O130" i="226"/>
  <c r="M130" i="226"/>
  <c r="L130" i="226"/>
  <c r="J130" i="226"/>
  <c r="I130" i="226"/>
  <c r="G130" i="226"/>
  <c r="F130" i="226"/>
  <c r="CG129" i="226"/>
  <c r="BX129" i="226"/>
  <c r="BW129" i="226"/>
  <c r="BY129" i="227" s="1"/>
  <c r="BU129" i="226"/>
  <c r="BT129" i="226"/>
  <c r="BV129" i="227" s="1"/>
  <c r="BR129" i="226"/>
  <c r="BQ129" i="226"/>
  <c r="BS129" i="227" s="1"/>
  <c r="BO129" i="226"/>
  <c r="BN129" i="226"/>
  <c r="BP129" i="227" s="1"/>
  <c r="BL129" i="226"/>
  <c r="BK129" i="226"/>
  <c r="BM129" i="227" s="1"/>
  <c r="BI129" i="226"/>
  <c r="BH129" i="226"/>
  <c r="BJ129" i="227" s="1"/>
  <c r="BF129" i="226"/>
  <c r="BE129" i="226"/>
  <c r="BG129" i="227" s="1"/>
  <c r="BC129" i="226"/>
  <c r="BB129" i="226"/>
  <c r="BD129" i="227" s="1"/>
  <c r="AZ129" i="226"/>
  <c r="AY129" i="226"/>
  <c r="BA129" i="227" s="1"/>
  <c r="AW129" i="226"/>
  <c r="AV129" i="226"/>
  <c r="AX129" i="227" s="1"/>
  <c r="AT129" i="226"/>
  <c r="AS129" i="226"/>
  <c r="AU129" i="227" s="1"/>
  <c r="AQ129" i="226"/>
  <c r="AP129" i="226"/>
  <c r="AR129" i="227" s="1"/>
  <c r="AN129" i="226"/>
  <c r="AK129" i="226"/>
  <c r="AJ129" i="226"/>
  <c r="AH129" i="226"/>
  <c r="AG129" i="226"/>
  <c r="AE129" i="226"/>
  <c r="AB129" i="226"/>
  <c r="AA129" i="226"/>
  <c r="Y129" i="226"/>
  <c r="X129" i="226"/>
  <c r="V129" i="226"/>
  <c r="U129" i="226"/>
  <c r="S129" i="226"/>
  <c r="R129" i="226"/>
  <c r="P129" i="226"/>
  <c r="O129" i="226"/>
  <c r="M129" i="226"/>
  <c r="L129" i="226"/>
  <c r="J129" i="226"/>
  <c r="I129" i="226"/>
  <c r="G129" i="226"/>
  <c r="F129" i="226"/>
  <c r="CG128" i="226"/>
  <c r="CF128" i="226"/>
  <c r="BX128" i="226"/>
  <c r="BW128" i="226"/>
  <c r="BU128" i="226"/>
  <c r="BT128" i="226"/>
  <c r="BR128" i="226"/>
  <c r="BQ128" i="226"/>
  <c r="BO128" i="226"/>
  <c r="BN128" i="226"/>
  <c r="BL128" i="226"/>
  <c r="BK128" i="226"/>
  <c r="BI128" i="226"/>
  <c r="BH128" i="226"/>
  <c r="BF128" i="226"/>
  <c r="BE128" i="226"/>
  <c r="BC128" i="226"/>
  <c r="BB128" i="226"/>
  <c r="AZ128" i="226"/>
  <c r="AY128" i="226"/>
  <c r="AW128" i="226"/>
  <c r="AV128" i="226"/>
  <c r="AT128" i="226"/>
  <c r="AS128" i="226"/>
  <c r="AQ128" i="226"/>
  <c r="AP128" i="226"/>
  <c r="AN128" i="226"/>
  <c r="AM128" i="226"/>
  <c r="AK128" i="226"/>
  <c r="AJ128" i="226"/>
  <c r="AH128" i="226"/>
  <c r="AG128" i="226"/>
  <c r="AE128" i="226"/>
  <c r="AD128" i="226"/>
  <c r="AB128" i="226"/>
  <c r="AA128" i="226"/>
  <c r="Y128" i="226"/>
  <c r="V128" i="226"/>
  <c r="S128" i="226"/>
  <c r="R128" i="226"/>
  <c r="T128" i="227" s="1"/>
  <c r="P128" i="226"/>
  <c r="O128" i="226"/>
  <c r="Q128" i="227" s="1"/>
  <c r="M128" i="226"/>
  <c r="L128" i="226"/>
  <c r="J128" i="226"/>
  <c r="I128" i="226"/>
  <c r="K128" i="227" s="1"/>
  <c r="G128" i="226"/>
  <c r="F128" i="226"/>
  <c r="H128" i="227" s="1"/>
  <c r="CG127" i="226"/>
  <c r="CF127" i="226"/>
  <c r="CH127" i="227" s="1"/>
  <c r="BX127" i="226"/>
  <c r="BW127" i="226"/>
  <c r="BU127" i="226"/>
  <c r="BT127" i="226"/>
  <c r="BV127" i="227" s="1"/>
  <c r="BR127" i="226"/>
  <c r="BQ127" i="226"/>
  <c r="BS127" i="227" s="1"/>
  <c r="BO127" i="226"/>
  <c r="BN127" i="226"/>
  <c r="BP127" i="227" s="1"/>
  <c r="BL127" i="226"/>
  <c r="BK127" i="226"/>
  <c r="BI127" i="226"/>
  <c r="BH127" i="226"/>
  <c r="BJ127" i="227" s="1"/>
  <c r="BF127" i="226"/>
  <c r="BE127" i="226"/>
  <c r="BC127" i="226"/>
  <c r="BB127" i="226"/>
  <c r="BD127" i="227" s="1"/>
  <c r="AZ127" i="226"/>
  <c r="AY127" i="226"/>
  <c r="AW127" i="226"/>
  <c r="AV127" i="226"/>
  <c r="AX127" i="227" s="1"/>
  <c r="AT127" i="226"/>
  <c r="AS127" i="226"/>
  <c r="AU127" i="227" s="1"/>
  <c r="AQ127" i="226"/>
  <c r="AP127" i="226"/>
  <c r="AR127" i="227" s="1"/>
  <c r="AN127" i="226"/>
  <c r="AM127" i="226"/>
  <c r="AK127" i="226"/>
  <c r="AJ127" i="226"/>
  <c r="AH127" i="226"/>
  <c r="AG127" i="226"/>
  <c r="AI127" i="227" s="1"/>
  <c r="AE127" i="226"/>
  <c r="AB127" i="226"/>
  <c r="AA127" i="226"/>
  <c r="Y127" i="226"/>
  <c r="V127" i="226"/>
  <c r="S127" i="226"/>
  <c r="R127" i="226"/>
  <c r="T127" i="227" s="1"/>
  <c r="P127" i="226"/>
  <c r="O127" i="226"/>
  <c r="M127" i="226"/>
  <c r="L127" i="226"/>
  <c r="J127" i="226"/>
  <c r="I127" i="226"/>
  <c r="G127" i="226"/>
  <c r="F127" i="226"/>
  <c r="H127" i="227" s="1"/>
  <c r="CG126" i="226"/>
  <c r="CF126" i="226"/>
  <c r="BX126" i="226"/>
  <c r="BW126" i="226"/>
  <c r="BU126" i="226"/>
  <c r="BT126" i="226"/>
  <c r="BR126" i="226"/>
  <c r="BQ126" i="226"/>
  <c r="BO126" i="226"/>
  <c r="BN126" i="226"/>
  <c r="BL126" i="226"/>
  <c r="BK126" i="226"/>
  <c r="BI126" i="226"/>
  <c r="BH126" i="226"/>
  <c r="BF126" i="226"/>
  <c r="BE126" i="226"/>
  <c r="BG126" i="227" s="1"/>
  <c r="BC126" i="226"/>
  <c r="BB126" i="226"/>
  <c r="AZ126" i="226"/>
  <c r="AY126" i="226"/>
  <c r="AW126" i="226"/>
  <c r="AV126" i="226"/>
  <c r="AT126" i="226"/>
  <c r="AS126" i="226"/>
  <c r="AU126" i="227" s="1"/>
  <c r="AQ126" i="226"/>
  <c r="AP126" i="226"/>
  <c r="AN126" i="226"/>
  <c r="AM126" i="226"/>
  <c r="AK126" i="226"/>
  <c r="AJ126" i="226"/>
  <c r="AH126" i="226"/>
  <c r="AG126" i="226"/>
  <c r="AI126" i="227" s="1"/>
  <c r="AE126" i="226"/>
  <c r="AB126" i="226"/>
  <c r="AA126" i="226"/>
  <c r="Y126" i="226"/>
  <c r="X126" i="226"/>
  <c r="V126" i="226"/>
  <c r="U126" i="226"/>
  <c r="S126" i="226"/>
  <c r="R126" i="226"/>
  <c r="P126" i="226"/>
  <c r="O126" i="226"/>
  <c r="M126" i="226"/>
  <c r="L126" i="226"/>
  <c r="J126" i="226"/>
  <c r="I126" i="226"/>
  <c r="G126" i="226"/>
  <c r="F126" i="226"/>
  <c r="CG125" i="226"/>
  <c r="CF125" i="226"/>
  <c r="BX125" i="226"/>
  <c r="BW125" i="226"/>
  <c r="BU125" i="226"/>
  <c r="BT125" i="226"/>
  <c r="BR125" i="226"/>
  <c r="BO125" i="226"/>
  <c r="BL125" i="226"/>
  <c r="BK125" i="226"/>
  <c r="BI125" i="226"/>
  <c r="BH125" i="226"/>
  <c r="BJ125" i="227" s="1"/>
  <c r="BF125" i="226"/>
  <c r="BE125" i="226"/>
  <c r="BC125" i="226"/>
  <c r="AZ125" i="226"/>
  <c r="AY125" i="226"/>
  <c r="AW125" i="226"/>
  <c r="AV125" i="226"/>
  <c r="AT125" i="226"/>
  <c r="AS125" i="226"/>
  <c r="AQ125" i="226"/>
  <c r="AP125" i="226"/>
  <c r="AN125" i="226"/>
  <c r="AM125" i="226"/>
  <c r="AK125" i="226"/>
  <c r="AJ125" i="226"/>
  <c r="AH125" i="226"/>
  <c r="AG125" i="226"/>
  <c r="AE125" i="226"/>
  <c r="AB125" i="226"/>
  <c r="AA125" i="226"/>
  <c r="AC125" i="227" s="1"/>
  <c r="Y125" i="226"/>
  <c r="V125" i="226"/>
  <c r="U125" i="226"/>
  <c r="W125" i="227" s="1"/>
  <c r="S125" i="226"/>
  <c r="R125" i="226"/>
  <c r="T125" i="227" s="1"/>
  <c r="P125" i="226"/>
  <c r="O125" i="226"/>
  <c r="M125" i="226"/>
  <c r="L125" i="226"/>
  <c r="N125" i="227" s="1"/>
  <c r="J125" i="226"/>
  <c r="I125" i="226"/>
  <c r="K125" i="227" s="1"/>
  <c r="G125" i="226"/>
  <c r="F125" i="226"/>
  <c r="CG124" i="226"/>
  <c r="CF124" i="226"/>
  <c r="BX124" i="226"/>
  <c r="BW124" i="226"/>
  <c r="BY124" i="227" s="1"/>
  <c r="BU124" i="226"/>
  <c r="BT124" i="226"/>
  <c r="BV124" i="227" s="1"/>
  <c r="BR124" i="226"/>
  <c r="BQ124" i="226"/>
  <c r="BS124" i="227" s="1"/>
  <c r="BO124" i="226"/>
  <c r="BN124" i="226"/>
  <c r="BL124" i="226"/>
  <c r="BK124" i="226"/>
  <c r="BI124" i="226"/>
  <c r="BH124" i="226"/>
  <c r="BJ124" i="227" s="1"/>
  <c r="BF124" i="226"/>
  <c r="BE124" i="226"/>
  <c r="BG124" i="227" s="1"/>
  <c r="BC124" i="226"/>
  <c r="BB124" i="226"/>
  <c r="AZ124" i="226"/>
  <c r="AY124" i="226"/>
  <c r="BA124" i="227" s="1"/>
  <c r="AW124" i="226"/>
  <c r="AV124" i="226"/>
  <c r="AX124" i="227" s="1"/>
  <c r="AT124" i="226"/>
  <c r="AS124" i="226"/>
  <c r="AU124" i="227" s="1"/>
  <c r="AQ124" i="226"/>
  <c r="AP124" i="226"/>
  <c r="AN124" i="226"/>
  <c r="AM124" i="226"/>
  <c r="AO124" i="227" s="1"/>
  <c r="AK124" i="226"/>
  <c r="AJ124" i="226"/>
  <c r="AL124" i="227" s="1"/>
  <c r="AH124" i="226"/>
  <c r="AG124" i="226"/>
  <c r="AI124" i="227" s="1"/>
  <c r="AE124" i="226"/>
  <c r="AD124" i="226"/>
  <c r="AB124" i="226"/>
  <c r="AA124" i="226"/>
  <c r="AC124" i="227" s="1"/>
  <c r="Y124" i="226"/>
  <c r="X124" i="226"/>
  <c r="V124" i="226"/>
  <c r="U124" i="226"/>
  <c r="S124" i="226"/>
  <c r="R124" i="226"/>
  <c r="P124" i="226"/>
  <c r="O124" i="226"/>
  <c r="Q124" i="227" s="1"/>
  <c r="M124" i="226"/>
  <c r="L124" i="226"/>
  <c r="N124" i="227" s="1"/>
  <c r="J124" i="226"/>
  <c r="I124" i="226"/>
  <c r="K124" i="227" s="1"/>
  <c r="G124" i="226"/>
  <c r="F124" i="226"/>
  <c r="CG123" i="226"/>
  <c r="CF123" i="226"/>
  <c r="BX123" i="226"/>
  <c r="BW123" i="226"/>
  <c r="BY123" i="227" s="1"/>
  <c r="BU123" i="226"/>
  <c r="BT123" i="226"/>
  <c r="BV123" i="227" s="1"/>
  <c r="BR123" i="226"/>
  <c r="BQ123" i="226"/>
  <c r="BO123" i="226"/>
  <c r="BN123" i="226"/>
  <c r="BP123" i="227" s="1"/>
  <c r="BL123" i="226"/>
  <c r="BK123" i="226"/>
  <c r="BM123" i="227" s="1"/>
  <c r="BI123" i="226"/>
  <c r="BH123" i="226"/>
  <c r="BJ123" i="227" s="1"/>
  <c r="BF123" i="226"/>
  <c r="BE123" i="226"/>
  <c r="BC123" i="226"/>
  <c r="BB123" i="226"/>
  <c r="BD123" i="227" s="1"/>
  <c r="AZ123" i="226"/>
  <c r="AY123" i="226"/>
  <c r="AW123" i="226"/>
  <c r="AV123" i="226"/>
  <c r="AX123" i="227" s="1"/>
  <c r="AT123" i="226"/>
  <c r="AS123" i="226"/>
  <c r="AQ123" i="226"/>
  <c r="AP123" i="226"/>
  <c r="AR123" i="227" s="1"/>
  <c r="AN123" i="226"/>
  <c r="AK123" i="226"/>
  <c r="AJ123" i="226"/>
  <c r="AH123" i="226"/>
  <c r="AG123" i="226"/>
  <c r="AI123" i="227" s="1"/>
  <c r="AE123" i="226"/>
  <c r="AD123" i="226"/>
  <c r="AB123" i="226"/>
  <c r="AA123" i="226"/>
  <c r="Y123" i="226"/>
  <c r="X123" i="226"/>
  <c r="V123" i="226"/>
  <c r="U123" i="226"/>
  <c r="W123" i="227" s="1"/>
  <c r="S123" i="226"/>
  <c r="R123" i="226"/>
  <c r="P123" i="226"/>
  <c r="O123" i="226"/>
  <c r="M123" i="226"/>
  <c r="L123" i="226"/>
  <c r="J123" i="226"/>
  <c r="I123" i="226"/>
  <c r="K123" i="227" s="1"/>
  <c r="G123" i="226"/>
  <c r="F123" i="226"/>
  <c r="CG122" i="226"/>
  <c r="CF122" i="226"/>
  <c r="BX122" i="226"/>
  <c r="BW122" i="226"/>
  <c r="BU122" i="226"/>
  <c r="BT122" i="226"/>
  <c r="BR122" i="226"/>
  <c r="BQ122" i="226"/>
  <c r="BO122" i="226"/>
  <c r="BN122" i="226"/>
  <c r="BL122" i="226"/>
  <c r="BK122" i="226"/>
  <c r="BI122" i="226"/>
  <c r="BH122" i="226"/>
  <c r="BF122" i="226"/>
  <c r="BE122" i="226"/>
  <c r="BC122" i="226"/>
  <c r="BB122" i="226"/>
  <c r="AZ122" i="226"/>
  <c r="AY122" i="226"/>
  <c r="AW122" i="226"/>
  <c r="AV122" i="226"/>
  <c r="AX122" i="227" s="1"/>
  <c r="AT122" i="226"/>
  <c r="AS122" i="226"/>
  <c r="AQ122" i="226"/>
  <c r="AP122" i="226"/>
  <c r="AN122" i="226"/>
  <c r="AK122" i="226"/>
  <c r="AJ122" i="226"/>
  <c r="AH122" i="226"/>
  <c r="AG122" i="226"/>
  <c r="AE122" i="226"/>
  <c r="AD122" i="226"/>
  <c r="AF122" i="227" s="1"/>
  <c r="AB122" i="226"/>
  <c r="AA122" i="226"/>
  <c r="Y122" i="226"/>
  <c r="X122" i="226"/>
  <c r="V122" i="226"/>
  <c r="U122" i="226"/>
  <c r="S122" i="226"/>
  <c r="R122" i="226"/>
  <c r="T122" i="227" s="1"/>
  <c r="P122" i="226"/>
  <c r="O122" i="226"/>
  <c r="M122" i="226"/>
  <c r="L122" i="226"/>
  <c r="J122" i="226"/>
  <c r="I122" i="226"/>
  <c r="G122" i="226"/>
  <c r="F122" i="226"/>
  <c r="H122" i="227" s="1"/>
  <c r="CG121" i="226"/>
  <c r="CF121" i="226"/>
  <c r="BX121" i="226"/>
  <c r="BW121" i="226"/>
  <c r="BU121" i="226"/>
  <c r="BT121" i="226"/>
  <c r="BR121" i="226"/>
  <c r="BO121" i="226"/>
  <c r="BN121" i="226"/>
  <c r="BL121" i="226"/>
  <c r="BK121" i="226"/>
  <c r="BI121" i="226"/>
  <c r="BH121" i="226"/>
  <c r="BF121" i="226"/>
  <c r="BE121" i="226"/>
  <c r="BC121" i="226"/>
  <c r="AZ121" i="226"/>
  <c r="AY121" i="226"/>
  <c r="AW121" i="226"/>
  <c r="AV121" i="226"/>
  <c r="AX121" i="227" s="1"/>
  <c r="AT121" i="226"/>
  <c r="AS121" i="226"/>
  <c r="AQ121" i="226"/>
  <c r="AP121" i="226"/>
  <c r="AR121" i="227" s="1"/>
  <c r="AN121" i="226"/>
  <c r="AM121" i="226"/>
  <c r="AK121" i="226"/>
  <c r="AJ121" i="226"/>
  <c r="AL121" i="227" s="1"/>
  <c r="AH121" i="226"/>
  <c r="AG121" i="226"/>
  <c r="AI121" i="227" s="1"/>
  <c r="AE121" i="226"/>
  <c r="AB121" i="226"/>
  <c r="AA121" i="226"/>
  <c r="AC121" i="227" s="1"/>
  <c r="Y121" i="226"/>
  <c r="V121" i="226"/>
  <c r="S121" i="226"/>
  <c r="R121" i="226"/>
  <c r="T121" i="227" s="1"/>
  <c r="P121" i="226"/>
  <c r="O121" i="226"/>
  <c r="Q121" i="227" s="1"/>
  <c r="M121" i="226"/>
  <c r="L121" i="226"/>
  <c r="N121" i="227" s="1"/>
  <c r="J121" i="226"/>
  <c r="I121" i="226"/>
  <c r="G121" i="226"/>
  <c r="F121" i="226"/>
  <c r="H121" i="227" s="1"/>
  <c r="CG120" i="226"/>
  <c r="CF120" i="226"/>
  <c r="CH120" i="227" s="1"/>
  <c r="BX120" i="226"/>
  <c r="BW120" i="226"/>
  <c r="BU120" i="226"/>
  <c r="BT120" i="226"/>
  <c r="BR120" i="226"/>
  <c r="BO120" i="226"/>
  <c r="BN120" i="226"/>
  <c r="BL120" i="226"/>
  <c r="BK120" i="226"/>
  <c r="BI120" i="226"/>
  <c r="BF120" i="226"/>
  <c r="BE120" i="226"/>
  <c r="BG120" i="227" s="1"/>
  <c r="BC120" i="226"/>
  <c r="BB120" i="226"/>
  <c r="AZ120" i="226"/>
  <c r="AW120" i="226"/>
  <c r="AV120" i="226"/>
  <c r="AX120" i="227" s="1"/>
  <c r="AT120" i="226"/>
  <c r="AQ120" i="226"/>
  <c r="AN120" i="226"/>
  <c r="AM120" i="226"/>
  <c r="AO120" i="227" s="1"/>
  <c r="AK120" i="226"/>
  <c r="AJ120" i="226"/>
  <c r="AL120" i="227" s="1"/>
  <c r="AH120" i="226"/>
  <c r="AG120" i="226"/>
  <c r="AE120" i="226"/>
  <c r="AB120" i="226"/>
  <c r="AA120" i="226"/>
  <c r="AC120" i="227" s="1"/>
  <c r="Y120" i="226"/>
  <c r="V120" i="226"/>
  <c r="U120" i="226"/>
  <c r="S120" i="226"/>
  <c r="R120" i="226"/>
  <c r="P120" i="226"/>
  <c r="O120" i="226"/>
  <c r="M120" i="226"/>
  <c r="L120" i="226"/>
  <c r="N120" i="227" s="1"/>
  <c r="J120" i="226"/>
  <c r="I120" i="226"/>
  <c r="G120" i="226"/>
  <c r="F120" i="226"/>
  <c r="CG119" i="226"/>
  <c r="CF119" i="226"/>
  <c r="BX119" i="226"/>
  <c r="BW119" i="226"/>
  <c r="BY119" i="227" s="1"/>
  <c r="BU119" i="226"/>
  <c r="BT119" i="226"/>
  <c r="BR119" i="226"/>
  <c r="BQ119" i="226"/>
  <c r="BO119" i="226"/>
  <c r="BN119" i="226"/>
  <c r="BL119" i="226"/>
  <c r="BK119" i="226"/>
  <c r="BM119" i="227" s="1"/>
  <c r="BI119" i="226"/>
  <c r="BH119" i="226"/>
  <c r="BF119" i="226"/>
  <c r="BE119" i="226"/>
  <c r="BC119" i="226"/>
  <c r="BB119" i="226"/>
  <c r="AZ119" i="226"/>
  <c r="AY119" i="226"/>
  <c r="BA119" i="227" s="1"/>
  <c r="AW119" i="226"/>
  <c r="AV119" i="226"/>
  <c r="AT119" i="226"/>
  <c r="AS119" i="226"/>
  <c r="AQ119" i="226"/>
  <c r="AP119" i="226"/>
  <c r="AN119" i="226"/>
  <c r="AM119" i="226"/>
  <c r="AO119" i="227" s="1"/>
  <c r="AK119" i="226"/>
  <c r="AJ119" i="226"/>
  <c r="AH119" i="226"/>
  <c r="AG119" i="226"/>
  <c r="AE119" i="226"/>
  <c r="AD119" i="226"/>
  <c r="AB119" i="226"/>
  <c r="AA119" i="226"/>
  <c r="AC119" i="227" s="1"/>
  <c r="Y119" i="226"/>
  <c r="X119" i="226"/>
  <c r="V119" i="226"/>
  <c r="U119" i="226"/>
  <c r="S119" i="226"/>
  <c r="R119" i="226"/>
  <c r="P119" i="226"/>
  <c r="O119" i="226"/>
  <c r="Q119" i="227" s="1"/>
  <c r="M119" i="226"/>
  <c r="L119" i="226"/>
  <c r="J119" i="226"/>
  <c r="I119" i="226"/>
  <c r="G119" i="226"/>
  <c r="F119" i="226"/>
  <c r="CG118" i="226"/>
  <c r="CF118" i="226"/>
  <c r="CH118" i="227" s="1"/>
  <c r="BX118" i="226"/>
  <c r="BW118" i="226"/>
  <c r="BU118" i="226"/>
  <c r="BT118" i="226"/>
  <c r="BR118" i="226"/>
  <c r="BO118" i="226"/>
  <c r="BN118" i="226"/>
  <c r="BL118" i="226"/>
  <c r="BK118" i="226"/>
  <c r="BI118" i="226"/>
  <c r="BF118" i="226"/>
  <c r="BE118" i="226"/>
  <c r="BC118" i="226"/>
  <c r="BB118" i="226"/>
  <c r="BD118" i="227" s="1"/>
  <c r="AZ118" i="226"/>
  <c r="AY118" i="226"/>
  <c r="AW118" i="226"/>
  <c r="AV118" i="226"/>
  <c r="AT118" i="226"/>
  <c r="AS118" i="226"/>
  <c r="AU118" i="227" s="1"/>
  <c r="AQ118" i="226"/>
  <c r="AP118" i="226"/>
  <c r="AR118" i="227" s="1"/>
  <c r="AN118" i="226"/>
  <c r="AM118" i="226"/>
  <c r="AO118" i="227" s="1"/>
  <c r="AK118" i="226"/>
  <c r="AJ118" i="226"/>
  <c r="AH118" i="226"/>
  <c r="AG118" i="226"/>
  <c r="AI118" i="227" s="1"/>
  <c r="AE118" i="226"/>
  <c r="AB118" i="226"/>
  <c r="AA118" i="226"/>
  <c r="Y118" i="226"/>
  <c r="X118" i="226"/>
  <c r="Z118" i="227" s="1"/>
  <c r="V118" i="226"/>
  <c r="U118" i="226"/>
  <c r="S118" i="226"/>
  <c r="R118" i="226"/>
  <c r="P118" i="226"/>
  <c r="O118" i="226"/>
  <c r="M118" i="226"/>
  <c r="L118" i="226"/>
  <c r="N118" i="227" s="1"/>
  <c r="J118" i="226"/>
  <c r="I118" i="226"/>
  <c r="G118" i="226"/>
  <c r="F118" i="226"/>
  <c r="CG117" i="226"/>
  <c r="CF117" i="226"/>
  <c r="BX117" i="226"/>
  <c r="BW117" i="226"/>
  <c r="BY117" i="227" s="1"/>
  <c r="BU117" i="226"/>
  <c r="BT117" i="226"/>
  <c r="BR117" i="226"/>
  <c r="BO117" i="226"/>
  <c r="BN117" i="226"/>
  <c r="BL117" i="226"/>
  <c r="BK117" i="226"/>
  <c r="BI117" i="226"/>
  <c r="BH117" i="226"/>
  <c r="BJ117" i="227" s="1"/>
  <c r="BF117" i="226"/>
  <c r="BE117" i="226"/>
  <c r="BC117" i="226"/>
  <c r="BB117" i="226"/>
  <c r="AZ117" i="226"/>
  <c r="AY117" i="226"/>
  <c r="AW117" i="226"/>
  <c r="AV117" i="226"/>
  <c r="AT117" i="226"/>
  <c r="AS117" i="226"/>
  <c r="AQ117" i="226"/>
  <c r="AN117" i="226"/>
  <c r="AM117" i="226"/>
  <c r="AO117" i="227" s="1"/>
  <c r="AK117" i="226"/>
  <c r="AH117" i="226"/>
  <c r="AG117" i="226"/>
  <c r="AI117" i="227" s="1"/>
  <c r="AE117" i="226"/>
  <c r="AB117" i="226"/>
  <c r="AA117" i="226"/>
  <c r="Y117" i="226"/>
  <c r="X117" i="226"/>
  <c r="Z117" i="227" s="1"/>
  <c r="V117" i="226"/>
  <c r="U117" i="226"/>
  <c r="W117" i="227" s="1"/>
  <c r="S117" i="226"/>
  <c r="R117" i="226"/>
  <c r="P117" i="226"/>
  <c r="O117" i="226"/>
  <c r="Q117" i="227" s="1"/>
  <c r="M117" i="226"/>
  <c r="L117" i="226"/>
  <c r="N117" i="227" s="1"/>
  <c r="J117" i="226"/>
  <c r="I117" i="226"/>
  <c r="G117" i="226"/>
  <c r="F117" i="226"/>
  <c r="CG116" i="226"/>
  <c r="CF116" i="226"/>
  <c r="CH116" i="227" s="1"/>
  <c r="BX116" i="226"/>
  <c r="BW116" i="226"/>
  <c r="BY116" i="227" s="1"/>
  <c r="BU116" i="226"/>
  <c r="BT116" i="226"/>
  <c r="BV116" i="227" s="1"/>
  <c r="BR116" i="226"/>
  <c r="BQ116" i="226"/>
  <c r="BO116" i="226"/>
  <c r="BN116" i="226"/>
  <c r="BP116" i="227" s="1"/>
  <c r="BL116" i="226"/>
  <c r="BK116" i="226"/>
  <c r="BI116" i="226"/>
  <c r="BH116" i="226"/>
  <c r="BJ116" i="227" s="1"/>
  <c r="BF116" i="226"/>
  <c r="BE116" i="226"/>
  <c r="BC116" i="226"/>
  <c r="BB116" i="226"/>
  <c r="AZ116" i="226"/>
  <c r="AY116" i="226"/>
  <c r="BA116" i="227" s="1"/>
  <c r="AW116" i="226"/>
  <c r="AV116" i="226"/>
  <c r="AX116" i="227" s="1"/>
  <c r="AT116" i="226"/>
  <c r="AS116" i="226"/>
  <c r="AQ116" i="226"/>
  <c r="AP116" i="226"/>
  <c r="AR116" i="227" s="1"/>
  <c r="AN116" i="226"/>
  <c r="AM116" i="226"/>
  <c r="AO116" i="227" s="1"/>
  <c r="AK116" i="226"/>
  <c r="AJ116" i="226"/>
  <c r="AL116" i="227" s="1"/>
  <c r="AH116" i="226"/>
  <c r="AG116" i="226"/>
  <c r="AE116" i="226"/>
  <c r="AD116" i="226"/>
  <c r="AF116" i="227" s="1"/>
  <c r="AB116" i="226"/>
  <c r="AA116" i="226"/>
  <c r="AC116" i="227" s="1"/>
  <c r="Y116" i="226"/>
  <c r="X116" i="226"/>
  <c r="V116" i="226"/>
  <c r="U116" i="226"/>
  <c r="S116" i="226"/>
  <c r="R116" i="226"/>
  <c r="P116" i="226"/>
  <c r="O116" i="226"/>
  <c r="M116" i="226"/>
  <c r="L116" i="226"/>
  <c r="N116" i="227" s="1"/>
  <c r="J116" i="226"/>
  <c r="I116" i="226"/>
  <c r="G116" i="226"/>
  <c r="F116" i="226"/>
  <c r="H116" i="227" s="1"/>
  <c r="CG115" i="226"/>
  <c r="CF115" i="226"/>
  <c r="CH115" i="227" s="1"/>
  <c r="BX115" i="226"/>
  <c r="BW115" i="226"/>
  <c r="BY115" i="227" s="1"/>
  <c r="BU115" i="226"/>
  <c r="BT115" i="226"/>
  <c r="BR115" i="226"/>
  <c r="BQ115" i="226"/>
  <c r="BS115" i="227" s="1"/>
  <c r="BO115" i="226"/>
  <c r="BN115" i="226"/>
  <c r="BP115" i="227" s="1"/>
  <c r="BL115" i="226"/>
  <c r="BK115" i="226"/>
  <c r="BM115" i="227" s="1"/>
  <c r="BI115" i="226"/>
  <c r="BH115" i="226"/>
  <c r="BF115" i="226"/>
  <c r="BE115" i="226"/>
  <c r="BG115" i="227" s="1"/>
  <c r="BC115" i="226"/>
  <c r="BB115" i="226"/>
  <c r="AZ115" i="226"/>
  <c r="AY115" i="226"/>
  <c r="AW115" i="226"/>
  <c r="AV115" i="226"/>
  <c r="AT115" i="226"/>
  <c r="AS115" i="226"/>
  <c r="AU115" i="227" s="1"/>
  <c r="AQ115" i="226"/>
  <c r="AN115" i="226"/>
  <c r="AM115" i="226"/>
  <c r="AO115" i="227" s="1"/>
  <c r="AK115" i="226"/>
  <c r="AJ115" i="226"/>
  <c r="AL115" i="227" s="1"/>
  <c r="AH115" i="226"/>
  <c r="AG115" i="226"/>
  <c r="AE115" i="226"/>
  <c r="AD115" i="226"/>
  <c r="AF115" i="227" s="1"/>
  <c r="AB115" i="226"/>
  <c r="AA115" i="226"/>
  <c r="Y115" i="226"/>
  <c r="X115" i="226"/>
  <c r="Z115" i="227" s="1"/>
  <c r="V115" i="226"/>
  <c r="U115" i="226"/>
  <c r="S115" i="226"/>
  <c r="R115" i="226"/>
  <c r="T115" i="227" s="1"/>
  <c r="P115" i="226"/>
  <c r="O115" i="226"/>
  <c r="Q115" i="227" s="1"/>
  <c r="M115" i="226"/>
  <c r="L115" i="226"/>
  <c r="N115" i="227" s="1"/>
  <c r="J115" i="226"/>
  <c r="I115" i="226"/>
  <c r="G115" i="226"/>
  <c r="F115" i="226"/>
  <c r="CG114" i="226"/>
  <c r="CF114" i="226"/>
  <c r="CH114" i="227" s="1"/>
  <c r="BX114" i="226"/>
  <c r="BW114" i="226"/>
  <c r="BY114" i="227" s="1"/>
  <c r="BU114" i="226"/>
  <c r="BT114" i="226"/>
  <c r="BR114" i="226"/>
  <c r="BQ114" i="226"/>
  <c r="BO114" i="226"/>
  <c r="BN114" i="226"/>
  <c r="BP114" i="227" s="1"/>
  <c r="BL114" i="226"/>
  <c r="BK114" i="226"/>
  <c r="BM114" i="227" s="1"/>
  <c r="BI114" i="226"/>
  <c r="BH114" i="226"/>
  <c r="BF114" i="226"/>
  <c r="BE114" i="226"/>
  <c r="BG114" i="227" s="1"/>
  <c r="BC114" i="226"/>
  <c r="BB114" i="226"/>
  <c r="BD114" i="227" s="1"/>
  <c r="AZ114" i="226"/>
  <c r="AY114" i="226"/>
  <c r="BA114" i="227" s="1"/>
  <c r="AW114" i="226"/>
  <c r="AV114" i="226"/>
  <c r="AT114" i="226"/>
  <c r="AS114" i="226"/>
  <c r="AU114" i="227" s="1"/>
  <c r="AQ114" i="226"/>
  <c r="AN114" i="226"/>
  <c r="AM114" i="226"/>
  <c r="AO114" i="227" s="1"/>
  <c r="AK114" i="226"/>
  <c r="AJ114" i="226"/>
  <c r="AL114" i="227" s="1"/>
  <c r="AH114" i="226"/>
  <c r="AG114" i="226"/>
  <c r="AI114" i="227" s="1"/>
  <c r="AE114" i="226"/>
  <c r="AD114" i="226"/>
  <c r="AB114" i="226"/>
  <c r="AA114" i="226"/>
  <c r="AC114" i="227" s="1"/>
  <c r="Y114" i="226"/>
  <c r="X114" i="226"/>
  <c r="Z114" i="227" s="1"/>
  <c r="V114" i="226"/>
  <c r="U114" i="226"/>
  <c r="W114" i="227" s="1"/>
  <c r="S114" i="226"/>
  <c r="R114" i="226"/>
  <c r="P114" i="226"/>
  <c r="O114" i="226"/>
  <c r="Q114" i="227" s="1"/>
  <c r="M114" i="226"/>
  <c r="L114" i="226"/>
  <c r="N114" i="227" s="1"/>
  <c r="J114" i="226"/>
  <c r="I114" i="226"/>
  <c r="G114" i="226"/>
  <c r="F114" i="226"/>
  <c r="CG113" i="226"/>
  <c r="CF113" i="226"/>
  <c r="CH113" i="227" s="1"/>
  <c r="BX113" i="226"/>
  <c r="BW113" i="226"/>
  <c r="BY113" i="227" s="1"/>
  <c r="BU113" i="226"/>
  <c r="BT113" i="226"/>
  <c r="BR113" i="226"/>
  <c r="BQ113" i="226"/>
  <c r="BO113" i="226"/>
  <c r="BN113" i="226"/>
  <c r="BL113" i="226"/>
  <c r="BK113" i="226"/>
  <c r="BM113" i="227" s="1"/>
  <c r="BI113" i="226"/>
  <c r="BH113" i="226"/>
  <c r="BJ113" i="227" s="1"/>
  <c r="BF113" i="226"/>
  <c r="BE113" i="226"/>
  <c r="BC113" i="226"/>
  <c r="BB113" i="226"/>
  <c r="BD113" i="227" s="1"/>
  <c r="AZ113" i="226"/>
  <c r="AY113" i="226"/>
  <c r="BA113" i="227" s="1"/>
  <c r="AW113" i="226"/>
  <c r="AV113" i="226"/>
  <c r="AX113" i="227" s="1"/>
  <c r="AT113" i="226"/>
  <c r="AS113" i="226"/>
  <c r="AQ113" i="226"/>
  <c r="AP113" i="226"/>
  <c r="AR113" i="227" s="1"/>
  <c r="AN113" i="226"/>
  <c r="AK113" i="226"/>
  <c r="AJ113" i="226"/>
  <c r="AL113" i="227" s="1"/>
  <c r="AH113" i="226"/>
  <c r="AG113" i="226"/>
  <c r="AE113" i="226"/>
  <c r="AD113" i="226"/>
  <c r="AF113" i="227" s="1"/>
  <c r="AB113" i="226"/>
  <c r="AA113" i="226"/>
  <c r="AC113" i="227" s="1"/>
  <c r="Y113" i="226"/>
  <c r="X113" i="226"/>
  <c r="Z113" i="227" s="1"/>
  <c r="V113" i="226"/>
  <c r="U113" i="226"/>
  <c r="S113" i="226"/>
  <c r="R113" i="226"/>
  <c r="T113" i="227" s="1"/>
  <c r="P113" i="226"/>
  <c r="O113" i="226"/>
  <c r="Q113" i="227" s="1"/>
  <c r="M113" i="226"/>
  <c r="L113" i="226"/>
  <c r="J113" i="226"/>
  <c r="I113" i="226"/>
  <c r="G113" i="226"/>
  <c r="F113" i="226"/>
  <c r="CG112" i="226"/>
  <c r="CF112" i="226"/>
  <c r="BX112" i="226"/>
  <c r="BW112" i="226"/>
  <c r="BY112" i="227" s="1"/>
  <c r="BU112" i="226"/>
  <c r="BT112" i="226"/>
  <c r="BR112" i="226"/>
  <c r="BQ112" i="226"/>
  <c r="BS112" i="227" s="1"/>
  <c r="BO112" i="226"/>
  <c r="BN112" i="226"/>
  <c r="BP112" i="227" s="1"/>
  <c r="BL112" i="226"/>
  <c r="BK112" i="226"/>
  <c r="BM112" i="227" s="1"/>
  <c r="BI112" i="226"/>
  <c r="BH112" i="226"/>
  <c r="BF112" i="226"/>
  <c r="BE112" i="226"/>
  <c r="BG112" i="227" s="1"/>
  <c r="BC112" i="226"/>
  <c r="BB112" i="226"/>
  <c r="BD112" i="227" s="1"/>
  <c r="AZ112" i="226"/>
  <c r="AY112" i="226"/>
  <c r="BA112" i="227" s="1"/>
  <c r="AW112" i="226"/>
  <c r="AV112" i="226"/>
  <c r="AT112" i="226"/>
  <c r="AS112" i="226"/>
  <c r="AU112" i="227" s="1"/>
  <c r="AQ112" i="226"/>
  <c r="AN112" i="226"/>
  <c r="AM112" i="226"/>
  <c r="AO112" i="227" s="1"/>
  <c r="AK112" i="226"/>
  <c r="AJ112" i="226"/>
  <c r="AH112" i="226"/>
  <c r="AG112" i="226"/>
  <c r="AE112" i="226"/>
  <c r="AD112" i="226"/>
  <c r="AB112" i="226"/>
  <c r="AA112" i="226"/>
  <c r="Y112" i="226"/>
  <c r="X112" i="226"/>
  <c r="V112" i="226"/>
  <c r="S112" i="226"/>
  <c r="R112" i="226"/>
  <c r="P112" i="226"/>
  <c r="O112" i="226"/>
  <c r="Q112" i="227" s="1"/>
  <c r="M112" i="226"/>
  <c r="L112" i="226"/>
  <c r="N112" i="227" s="1"/>
  <c r="J112" i="226"/>
  <c r="I112" i="226"/>
  <c r="K112" i="227" s="1"/>
  <c r="G112" i="226"/>
  <c r="F112" i="226"/>
  <c r="CG111" i="226"/>
  <c r="CF111" i="226"/>
  <c r="CH111" i="227" s="1"/>
  <c r="BX111" i="226"/>
  <c r="BW111" i="226"/>
  <c r="BY111" i="227" s="1"/>
  <c r="BU111" i="226"/>
  <c r="BT111" i="226"/>
  <c r="BV111" i="227" s="1"/>
  <c r="BR111" i="226"/>
  <c r="BQ111" i="226"/>
  <c r="BO111" i="226"/>
  <c r="BN111" i="226"/>
  <c r="BP111" i="227" s="1"/>
  <c r="BL111" i="226"/>
  <c r="BK111" i="226"/>
  <c r="BM111" i="227" s="1"/>
  <c r="BI111" i="226"/>
  <c r="BH111" i="226"/>
  <c r="BJ111" i="227" s="1"/>
  <c r="BF111" i="226"/>
  <c r="BE111" i="226"/>
  <c r="BC111" i="226"/>
  <c r="AZ111" i="226"/>
  <c r="AY111" i="226"/>
  <c r="AW111" i="226"/>
  <c r="AV111" i="226"/>
  <c r="AX111" i="227" s="1"/>
  <c r="AT111" i="226"/>
  <c r="AS111" i="226"/>
  <c r="AU111" i="227" s="1"/>
  <c r="AQ111" i="226"/>
  <c r="AP111" i="226"/>
  <c r="AR111" i="227" s="1"/>
  <c r="AN111" i="226"/>
  <c r="AM111" i="226"/>
  <c r="AK111" i="226"/>
  <c r="AJ111" i="226"/>
  <c r="AL111" i="227" s="1"/>
  <c r="AH111" i="226"/>
  <c r="AG111" i="226"/>
  <c r="AE111" i="226"/>
  <c r="AB111" i="226"/>
  <c r="AA111" i="226"/>
  <c r="AC111" i="227" s="1"/>
  <c r="Y111" i="226"/>
  <c r="V111" i="226"/>
  <c r="U111" i="226"/>
  <c r="W111" i="227" s="1"/>
  <c r="S111" i="226"/>
  <c r="R111" i="226"/>
  <c r="T111" i="227" s="1"/>
  <c r="P111" i="226"/>
  <c r="O111" i="226"/>
  <c r="M111" i="226"/>
  <c r="L111" i="226"/>
  <c r="J111" i="226"/>
  <c r="I111" i="226"/>
  <c r="K111" i="227" s="1"/>
  <c r="G111" i="226"/>
  <c r="F111" i="226"/>
  <c r="H111" i="227" s="1"/>
  <c r="CG110" i="226"/>
  <c r="CF110" i="226"/>
  <c r="BX110" i="226"/>
  <c r="BW110" i="226"/>
  <c r="BU110" i="226"/>
  <c r="BT110" i="226"/>
  <c r="BV110" i="227" s="1"/>
  <c r="BR110" i="226"/>
  <c r="BQ110" i="226"/>
  <c r="BO110" i="226"/>
  <c r="BN110" i="226"/>
  <c r="BL110" i="226"/>
  <c r="BK110" i="226"/>
  <c r="BM110" i="227" s="1"/>
  <c r="BI110" i="226"/>
  <c r="BH110" i="226"/>
  <c r="BJ110" i="227" s="1"/>
  <c r="BF110" i="226"/>
  <c r="BE110" i="226"/>
  <c r="BG110" i="227" s="1"/>
  <c r="BC110" i="226"/>
  <c r="AZ110" i="226"/>
  <c r="AY110" i="226"/>
  <c r="BA110" i="227" s="1"/>
  <c r="AW110" i="226"/>
  <c r="AV110" i="226"/>
  <c r="AX110" i="227" s="1"/>
  <c r="AT110" i="226"/>
  <c r="AS110" i="226"/>
  <c r="AU110" i="227" s="1"/>
  <c r="AQ110" i="226"/>
  <c r="AP110" i="226"/>
  <c r="AR110" i="227" s="1"/>
  <c r="AN110" i="226"/>
  <c r="AM110" i="226"/>
  <c r="AO110" i="227" s="1"/>
  <c r="AK110" i="226"/>
  <c r="AJ110" i="226"/>
  <c r="AH110" i="226"/>
  <c r="AG110" i="226"/>
  <c r="AI110" i="227" s="1"/>
  <c r="AE110" i="226"/>
  <c r="AB110" i="226"/>
  <c r="AA110" i="226"/>
  <c r="AC110" i="227" s="1"/>
  <c r="Y110" i="226"/>
  <c r="V110" i="226"/>
  <c r="U110" i="226"/>
  <c r="W110" i="227" s="1"/>
  <c r="S110" i="226"/>
  <c r="R110" i="226"/>
  <c r="P110" i="226"/>
  <c r="O110" i="226"/>
  <c r="M110" i="226"/>
  <c r="L110" i="226"/>
  <c r="J110" i="226"/>
  <c r="I110" i="226"/>
  <c r="K110" i="227" s="1"/>
  <c r="G110" i="226"/>
  <c r="F110" i="226"/>
  <c r="CG109" i="226"/>
  <c r="CF109" i="226"/>
  <c r="BX109" i="226"/>
  <c r="BW109" i="226"/>
  <c r="BU109" i="226"/>
  <c r="BT109" i="226"/>
  <c r="BV109" i="227" s="1"/>
  <c r="BR109" i="226"/>
  <c r="BQ109" i="226"/>
  <c r="BO109" i="226"/>
  <c r="BN109" i="226"/>
  <c r="BP109" i="227" s="1"/>
  <c r="BL109" i="226"/>
  <c r="BK109" i="226"/>
  <c r="BI109" i="226"/>
  <c r="BH109" i="226"/>
  <c r="BJ109" i="227" s="1"/>
  <c r="BF109" i="226"/>
  <c r="BE109" i="226"/>
  <c r="BC109" i="226"/>
  <c r="AZ109" i="226"/>
  <c r="AY109" i="226"/>
  <c r="AW109" i="226"/>
  <c r="AV109" i="226"/>
  <c r="AT109" i="226"/>
  <c r="AS109" i="226"/>
  <c r="AQ109" i="226"/>
  <c r="AP109" i="226"/>
  <c r="AR109" i="227" s="1"/>
  <c r="AN109" i="226"/>
  <c r="AM109" i="226"/>
  <c r="AK109" i="226"/>
  <c r="AJ109" i="226"/>
  <c r="AH109" i="226"/>
  <c r="AG109" i="226"/>
  <c r="AE109" i="226"/>
  <c r="AB109" i="226"/>
  <c r="AA109" i="226"/>
  <c r="AC109" i="227" s="1"/>
  <c r="Y109" i="226"/>
  <c r="V109" i="226"/>
  <c r="U109" i="226"/>
  <c r="S109" i="226"/>
  <c r="R109" i="226"/>
  <c r="T109" i="227" s="1"/>
  <c r="P109" i="226"/>
  <c r="O109" i="226"/>
  <c r="M109" i="226"/>
  <c r="L109" i="226"/>
  <c r="N109" i="227" s="1"/>
  <c r="J109" i="226"/>
  <c r="I109" i="226"/>
  <c r="G109" i="226"/>
  <c r="F109" i="226"/>
  <c r="H109" i="227" s="1"/>
  <c r="CG108" i="226"/>
  <c r="CF108" i="226"/>
  <c r="BX108" i="226"/>
  <c r="BW108" i="226"/>
  <c r="BY108" i="227" s="1"/>
  <c r="BU108" i="226"/>
  <c r="BT108" i="226"/>
  <c r="BR108" i="226"/>
  <c r="BQ108" i="226"/>
  <c r="BS108" i="227" s="1"/>
  <c r="BO108" i="226"/>
  <c r="BN108" i="226"/>
  <c r="BL108" i="226"/>
  <c r="BK108" i="226"/>
  <c r="BM108" i="227" s="1"/>
  <c r="BI108" i="226"/>
  <c r="BH108" i="226"/>
  <c r="BF108" i="226"/>
  <c r="BE108" i="226"/>
  <c r="BG108" i="227" s="1"/>
  <c r="BC108" i="226"/>
  <c r="BB108" i="226"/>
  <c r="AZ108" i="226"/>
  <c r="AY108" i="226"/>
  <c r="AW108" i="226"/>
  <c r="AV108" i="226"/>
  <c r="AT108" i="226"/>
  <c r="AS108" i="226"/>
  <c r="AU108" i="227" s="1"/>
  <c r="AQ108" i="226"/>
  <c r="AP108" i="226"/>
  <c r="AN108" i="226"/>
  <c r="AM108" i="226"/>
  <c r="AO108" i="227" s="1"/>
  <c r="AK108" i="226"/>
  <c r="AJ108" i="226"/>
  <c r="AH108" i="226"/>
  <c r="AG108" i="226"/>
  <c r="AI108" i="227" s="1"/>
  <c r="AE108" i="226"/>
  <c r="AD108" i="226"/>
  <c r="AB108" i="226"/>
  <c r="AA108" i="226"/>
  <c r="Y108" i="226"/>
  <c r="X108" i="226"/>
  <c r="V108" i="226"/>
  <c r="U108" i="226"/>
  <c r="W108" i="227" s="1"/>
  <c r="S108" i="226"/>
  <c r="R108" i="226"/>
  <c r="P108" i="226"/>
  <c r="O108" i="226"/>
  <c r="Q108" i="227" s="1"/>
  <c r="M108" i="226"/>
  <c r="L108" i="226"/>
  <c r="J108" i="226"/>
  <c r="I108" i="226"/>
  <c r="G108" i="226"/>
  <c r="F108" i="226"/>
  <c r="CG107" i="226"/>
  <c r="CF107" i="226"/>
  <c r="CH107" i="227" s="1"/>
  <c r="BX107" i="226"/>
  <c r="BW107" i="226"/>
  <c r="BY107" i="227" s="1"/>
  <c r="BU107" i="226"/>
  <c r="BT107" i="226"/>
  <c r="BV107" i="227" s="1"/>
  <c r="BR107" i="226"/>
  <c r="BQ107" i="226"/>
  <c r="BS107" i="227" s="1"/>
  <c r="BO107" i="226"/>
  <c r="BN107" i="226"/>
  <c r="BP107" i="227" s="1"/>
  <c r="BL107" i="226"/>
  <c r="BK107" i="226"/>
  <c r="BM107" i="227" s="1"/>
  <c r="BI107" i="226"/>
  <c r="BH107" i="226"/>
  <c r="BJ107" i="227" s="1"/>
  <c r="BF107" i="226"/>
  <c r="BE107" i="226"/>
  <c r="BG107" i="227" s="1"/>
  <c r="BC107" i="226"/>
  <c r="BB107" i="226"/>
  <c r="BD107" i="227" s="1"/>
  <c r="AZ107" i="226"/>
  <c r="AY107" i="226"/>
  <c r="BA107" i="227" s="1"/>
  <c r="AW107" i="226"/>
  <c r="AV107" i="226"/>
  <c r="AX107" i="227" s="1"/>
  <c r="AT107" i="226"/>
  <c r="AS107" i="226"/>
  <c r="AU107" i="227" s="1"/>
  <c r="AQ107" i="226"/>
  <c r="AP107" i="226"/>
  <c r="AR107" i="227" s="1"/>
  <c r="AN107" i="226"/>
  <c r="AK107" i="226"/>
  <c r="AJ107" i="226"/>
  <c r="AL107" i="227" s="1"/>
  <c r="AH107" i="226"/>
  <c r="AG107" i="226"/>
  <c r="AE107" i="226"/>
  <c r="AD107" i="226"/>
  <c r="AF107" i="227" s="1"/>
  <c r="AB107" i="226"/>
  <c r="AA107" i="226"/>
  <c r="AC107" i="227" s="1"/>
  <c r="Y107" i="226"/>
  <c r="X107" i="226"/>
  <c r="Z107" i="227" s="1"/>
  <c r="V107" i="226"/>
  <c r="U107" i="226"/>
  <c r="S107" i="226"/>
  <c r="R107" i="226"/>
  <c r="T107" i="227" s="1"/>
  <c r="P107" i="226"/>
  <c r="O107" i="226"/>
  <c r="Q107" i="227" s="1"/>
  <c r="M107" i="226"/>
  <c r="J107" i="226"/>
  <c r="I107" i="226"/>
  <c r="K107" i="227" s="1"/>
  <c r="G107" i="226"/>
  <c r="F107" i="226"/>
  <c r="CG106" i="226"/>
  <c r="CF106" i="226"/>
  <c r="CH106" i="227" s="1"/>
  <c r="BX106" i="226"/>
  <c r="BW106" i="226"/>
  <c r="BY106" i="227" s="1"/>
  <c r="BU106" i="226"/>
  <c r="BT106" i="226"/>
  <c r="BV106" i="227" s="1"/>
  <c r="BR106" i="226"/>
  <c r="BQ106" i="226"/>
  <c r="BO106" i="226"/>
  <c r="BN106" i="226"/>
  <c r="BP106" i="227" s="1"/>
  <c r="BL106" i="226"/>
  <c r="BK106" i="226"/>
  <c r="BM106" i="227" s="1"/>
  <c r="BI106" i="226"/>
  <c r="BH106" i="226"/>
  <c r="BJ106" i="227" s="1"/>
  <c r="BF106" i="226"/>
  <c r="BE106" i="226"/>
  <c r="BC106" i="226"/>
  <c r="BB106" i="226"/>
  <c r="BD106" i="227" s="1"/>
  <c r="AZ106" i="226"/>
  <c r="AY106" i="226"/>
  <c r="BA106" i="227" s="1"/>
  <c r="AW106" i="226"/>
  <c r="AV106" i="226"/>
  <c r="AX106" i="227" s="1"/>
  <c r="AT106" i="226"/>
  <c r="AS106" i="226"/>
  <c r="AQ106" i="226"/>
  <c r="AP106" i="226"/>
  <c r="AR106" i="227" s="1"/>
  <c r="AN106" i="226"/>
  <c r="AK106" i="226"/>
  <c r="AJ106" i="226"/>
  <c r="AL106" i="227" s="1"/>
  <c r="AH106" i="226"/>
  <c r="AG106" i="226"/>
  <c r="AI106" i="227" s="1"/>
  <c r="AE106" i="226"/>
  <c r="AD106" i="226"/>
  <c r="AF106" i="227" s="1"/>
  <c r="AB106" i="226"/>
  <c r="AA106" i="226"/>
  <c r="AC106" i="227" s="1"/>
  <c r="Y106" i="226"/>
  <c r="X106" i="226"/>
  <c r="Z106" i="227" s="1"/>
  <c r="V106" i="226"/>
  <c r="U106" i="226"/>
  <c r="W106" i="227" s="1"/>
  <c r="S106" i="226"/>
  <c r="R106" i="226"/>
  <c r="T106" i="227" s="1"/>
  <c r="P106" i="226"/>
  <c r="O106" i="226"/>
  <c r="Q106" i="227" s="1"/>
  <c r="M106" i="226"/>
  <c r="J106" i="226"/>
  <c r="I106" i="226"/>
  <c r="K106" i="227" s="1"/>
  <c r="G106" i="226"/>
  <c r="F106" i="226"/>
  <c r="CG105" i="226"/>
  <c r="CF105" i="226"/>
  <c r="BX105" i="226"/>
  <c r="BW105" i="226"/>
  <c r="BU105" i="226"/>
  <c r="BT105" i="226"/>
  <c r="BR105" i="226"/>
  <c r="BQ105" i="226"/>
  <c r="BO105" i="226"/>
  <c r="BN105" i="226"/>
  <c r="BL105" i="226"/>
  <c r="BK105" i="226"/>
  <c r="BI105" i="226"/>
  <c r="BH105" i="226"/>
  <c r="BF105" i="226"/>
  <c r="BE105" i="226"/>
  <c r="BC105" i="226"/>
  <c r="BB105" i="226"/>
  <c r="AZ105" i="226"/>
  <c r="AY105" i="226"/>
  <c r="AW105" i="226"/>
  <c r="AV105" i="226"/>
  <c r="AX105" i="227" s="1"/>
  <c r="AT105" i="226"/>
  <c r="AS105" i="226"/>
  <c r="AQ105" i="226"/>
  <c r="AP105" i="226"/>
  <c r="AN105" i="226"/>
  <c r="AM105" i="226"/>
  <c r="AK105" i="226"/>
  <c r="AJ105" i="226"/>
  <c r="AL105" i="227" s="1"/>
  <c r="AH105" i="226"/>
  <c r="AG105" i="226"/>
  <c r="AE105" i="226"/>
  <c r="AB105" i="226"/>
  <c r="AA105" i="226"/>
  <c r="AC105" i="227" s="1"/>
  <c r="Y105" i="226"/>
  <c r="V105" i="226"/>
  <c r="U105" i="226"/>
  <c r="W105" i="227" s="1"/>
  <c r="S105" i="226"/>
  <c r="R105" i="226"/>
  <c r="T105" i="227" s="1"/>
  <c r="P105" i="226"/>
  <c r="O105" i="226"/>
  <c r="Q105" i="227" s="1"/>
  <c r="M105" i="226"/>
  <c r="L105" i="226"/>
  <c r="N105" i="227" s="1"/>
  <c r="J105" i="226"/>
  <c r="I105" i="226"/>
  <c r="K105" i="227" s="1"/>
  <c r="G105" i="226"/>
  <c r="F105" i="226"/>
  <c r="H105" i="227" s="1"/>
  <c r="CG104" i="226"/>
  <c r="CF104" i="226"/>
  <c r="CH104" i="227" s="1"/>
  <c r="BX104" i="226"/>
  <c r="BW104" i="226"/>
  <c r="BY104" i="227" s="1"/>
  <c r="BU104" i="226"/>
  <c r="BT104" i="226"/>
  <c r="BV104" i="227" s="1"/>
  <c r="BR104" i="226"/>
  <c r="BQ104" i="226"/>
  <c r="BS104" i="227" s="1"/>
  <c r="BO104" i="226"/>
  <c r="BN104" i="226"/>
  <c r="BP104" i="227" s="1"/>
  <c r="BL104" i="226"/>
  <c r="BK104" i="226"/>
  <c r="BM104" i="227" s="1"/>
  <c r="BI104" i="226"/>
  <c r="BH104" i="226"/>
  <c r="BJ104" i="227" s="1"/>
  <c r="BF104" i="226"/>
  <c r="BE104" i="226"/>
  <c r="BG104" i="227" s="1"/>
  <c r="BC104" i="226"/>
  <c r="AZ104" i="226"/>
  <c r="AY104" i="226"/>
  <c r="AW104" i="226"/>
  <c r="AV104" i="226"/>
  <c r="AT104" i="226"/>
  <c r="AQ104" i="226"/>
  <c r="AN104" i="226"/>
  <c r="AM104" i="226"/>
  <c r="AO104" i="227" s="1"/>
  <c r="AK104" i="226"/>
  <c r="AJ104" i="226"/>
  <c r="AL104" i="227" s="1"/>
  <c r="AH104" i="226"/>
  <c r="AG104" i="226"/>
  <c r="AI104" i="227" s="1"/>
  <c r="AE104" i="226"/>
  <c r="AB104" i="226"/>
  <c r="AA104" i="226"/>
  <c r="Y104" i="226"/>
  <c r="X104" i="226"/>
  <c r="V104" i="226"/>
  <c r="U104" i="226"/>
  <c r="W104" i="227" s="1"/>
  <c r="S104" i="226"/>
  <c r="R104" i="226"/>
  <c r="P104" i="226"/>
  <c r="O104" i="226"/>
  <c r="M104" i="226"/>
  <c r="L104" i="226"/>
  <c r="J104" i="226"/>
  <c r="I104" i="226"/>
  <c r="K104" i="227" s="1"/>
  <c r="G104" i="226"/>
  <c r="F104" i="226"/>
  <c r="CG103" i="226"/>
  <c r="CF103" i="226"/>
  <c r="BX103" i="226"/>
  <c r="BW103" i="226"/>
  <c r="BU103" i="226"/>
  <c r="BT103" i="226"/>
  <c r="BR103" i="226"/>
  <c r="BO103" i="226"/>
  <c r="BN103" i="226"/>
  <c r="BP103" i="227" s="1"/>
  <c r="BL103" i="226"/>
  <c r="BK103" i="226"/>
  <c r="BM103" i="227" s="1"/>
  <c r="BI103" i="226"/>
  <c r="BF103" i="226"/>
  <c r="BE103" i="226"/>
  <c r="BG103" i="227" s="1"/>
  <c r="BC103" i="226"/>
  <c r="AZ103" i="226"/>
  <c r="AY103" i="226"/>
  <c r="AW103" i="226"/>
  <c r="AV103" i="226"/>
  <c r="AT103" i="226"/>
  <c r="AS103" i="226"/>
  <c r="AQ103" i="226"/>
  <c r="AP103" i="226"/>
  <c r="AN103" i="226"/>
  <c r="AM103" i="226"/>
  <c r="AK103" i="226"/>
  <c r="AJ103" i="226"/>
  <c r="AH103" i="226"/>
  <c r="AG103" i="226"/>
  <c r="AE103" i="226"/>
  <c r="AB103" i="226"/>
  <c r="AA103" i="226"/>
  <c r="AC103" i="227" s="1"/>
  <c r="Y103" i="226"/>
  <c r="X103" i="226"/>
  <c r="Z103" i="227" s="1"/>
  <c r="V103" i="226"/>
  <c r="S103" i="226"/>
  <c r="R103" i="226"/>
  <c r="T103" i="227" s="1"/>
  <c r="P103" i="226"/>
  <c r="O103" i="226"/>
  <c r="Q103" i="227" s="1"/>
  <c r="M103" i="226"/>
  <c r="L103" i="226"/>
  <c r="N103" i="227" s="1"/>
  <c r="J103" i="226"/>
  <c r="I103" i="226"/>
  <c r="K103" i="227" s="1"/>
  <c r="G103" i="226"/>
  <c r="F103" i="226"/>
  <c r="H103" i="227" s="1"/>
  <c r="CG102" i="226"/>
  <c r="CF102" i="226"/>
  <c r="CH102" i="227" s="1"/>
  <c r="BX102" i="226"/>
  <c r="BW102" i="226"/>
  <c r="BY102" i="227" s="1"/>
  <c r="BU102" i="226"/>
  <c r="BT102" i="226"/>
  <c r="BV102" i="227" s="1"/>
  <c r="BR102" i="226"/>
  <c r="BO102" i="226"/>
  <c r="BN102" i="226"/>
  <c r="BP102" i="227" s="1"/>
  <c r="BL102" i="226"/>
  <c r="BK102" i="226"/>
  <c r="BM102" i="227" s="1"/>
  <c r="BI102" i="226"/>
  <c r="BF102" i="226"/>
  <c r="BE102" i="226"/>
  <c r="BG102" i="227" s="1"/>
  <c r="BC102" i="226"/>
  <c r="AZ102" i="226"/>
  <c r="AY102" i="226"/>
  <c r="BA102" i="227" s="1"/>
  <c r="AW102" i="226"/>
  <c r="AV102" i="226"/>
  <c r="AX102" i="227" s="1"/>
  <c r="AT102" i="226"/>
  <c r="AS102" i="226"/>
  <c r="AU102" i="227" s="1"/>
  <c r="AQ102" i="226"/>
  <c r="AP102" i="226"/>
  <c r="AR102" i="227" s="1"/>
  <c r="AN102" i="226"/>
  <c r="AM102" i="226"/>
  <c r="AO102" i="227" s="1"/>
  <c r="AK102" i="226"/>
  <c r="AJ102" i="226"/>
  <c r="AL102" i="227" s="1"/>
  <c r="AH102" i="226"/>
  <c r="AG102" i="226"/>
  <c r="AI102" i="227" s="1"/>
  <c r="AE102" i="226"/>
  <c r="AB102" i="226"/>
  <c r="AA102" i="226"/>
  <c r="Y102" i="226"/>
  <c r="V102" i="226"/>
  <c r="S102" i="226"/>
  <c r="R102" i="226"/>
  <c r="T102" i="227" s="1"/>
  <c r="P102" i="226"/>
  <c r="O102" i="226"/>
  <c r="Q102" i="227" s="1"/>
  <c r="M102" i="226"/>
  <c r="L102" i="226"/>
  <c r="N102" i="227" s="1"/>
  <c r="J102" i="226"/>
  <c r="I102" i="226"/>
  <c r="K102" i="227" s="1"/>
  <c r="G102" i="226"/>
  <c r="F102" i="226"/>
  <c r="H102" i="227" s="1"/>
  <c r="CG101" i="226"/>
  <c r="CF101" i="226"/>
  <c r="CH101" i="227" s="1"/>
  <c r="BX101" i="226"/>
  <c r="BW101" i="226"/>
  <c r="BY101" i="227" s="1"/>
  <c r="BU101" i="226"/>
  <c r="BT101" i="226"/>
  <c r="BV101" i="227" s="1"/>
  <c r="BR101" i="226"/>
  <c r="BO101" i="226"/>
  <c r="BN101" i="226"/>
  <c r="BL101" i="226"/>
  <c r="BK101" i="226"/>
  <c r="BI101" i="226"/>
  <c r="BF101" i="226"/>
  <c r="BE101" i="226"/>
  <c r="BG101" i="227" s="1"/>
  <c r="BC101" i="226"/>
  <c r="AZ101" i="226"/>
  <c r="AY101" i="226"/>
  <c r="BA101" i="227" s="1"/>
  <c r="AW101" i="226"/>
  <c r="AV101" i="226"/>
  <c r="AX101" i="227" s="1"/>
  <c r="AT101" i="226"/>
  <c r="AS101" i="226"/>
  <c r="AU101" i="227" s="1"/>
  <c r="AQ101" i="226"/>
  <c r="AP101" i="226"/>
  <c r="AR101" i="227" s="1"/>
  <c r="AN101" i="226"/>
  <c r="AM101" i="226"/>
  <c r="AO101" i="227" s="1"/>
  <c r="AK101" i="226"/>
  <c r="AJ101" i="226"/>
  <c r="AL101" i="227" s="1"/>
  <c r="AH101" i="226"/>
  <c r="AG101" i="226"/>
  <c r="AI101" i="227" s="1"/>
  <c r="AE101" i="226"/>
  <c r="AB101" i="226"/>
  <c r="AA101" i="226"/>
  <c r="Y101" i="226"/>
  <c r="V101" i="226"/>
  <c r="S101" i="226"/>
  <c r="R101" i="226"/>
  <c r="T101" i="227" s="1"/>
  <c r="P101" i="226"/>
  <c r="O101" i="226"/>
  <c r="Q101" i="227" s="1"/>
  <c r="M101" i="226"/>
  <c r="L101" i="226"/>
  <c r="N101" i="227" s="1"/>
  <c r="J101" i="226"/>
  <c r="I101" i="226"/>
  <c r="K101" i="227" s="1"/>
  <c r="G101" i="226"/>
  <c r="F101" i="226"/>
  <c r="H101" i="227" s="1"/>
  <c r="CG100" i="226"/>
  <c r="CF100" i="226"/>
  <c r="CH100" i="227" s="1"/>
  <c r="BX100" i="226"/>
  <c r="BW100" i="226"/>
  <c r="BY100" i="227" s="1"/>
  <c r="BU100" i="226"/>
  <c r="BT100" i="226"/>
  <c r="BV100" i="227" s="1"/>
  <c r="BR100" i="226"/>
  <c r="BO100" i="226"/>
  <c r="BN100" i="226"/>
  <c r="BL100" i="226"/>
  <c r="BK100" i="226"/>
  <c r="BI100" i="226"/>
  <c r="BF100" i="226"/>
  <c r="BE100" i="226"/>
  <c r="BC100" i="226"/>
  <c r="AZ100" i="226"/>
  <c r="AY100" i="226"/>
  <c r="BA100" i="227" s="1"/>
  <c r="AW100" i="226"/>
  <c r="AV100" i="226"/>
  <c r="AX100" i="227" s="1"/>
  <c r="AT100" i="226"/>
  <c r="AS100" i="226"/>
  <c r="AU100" i="227" s="1"/>
  <c r="AQ100" i="226"/>
  <c r="AP100" i="226"/>
  <c r="AR100" i="227" s="1"/>
  <c r="AN100" i="226"/>
  <c r="AM100" i="226"/>
  <c r="AO100" i="227" s="1"/>
  <c r="AK100" i="226"/>
  <c r="AJ100" i="226"/>
  <c r="AL100" i="227" s="1"/>
  <c r="AH100" i="226"/>
  <c r="AG100" i="226"/>
  <c r="AI100" i="227" s="1"/>
  <c r="AE100" i="226"/>
  <c r="AB100" i="226"/>
  <c r="AA100" i="226"/>
  <c r="Y100" i="226"/>
  <c r="V100" i="226"/>
  <c r="S100" i="226"/>
  <c r="R100" i="226"/>
  <c r="T100" i="227" s="1"/>
  <c r="P100" i="226"/>
  <c r="O100" i="226"/>
  <c r="Q100" i="227" s="1"/>
  <c r="M100" i="226"/>
  <c r="L100" i="226"/>
  <c r="N100" i="227" s="1"/>
  <c r="J100" i="226"/>
  <c r="I100" i="226"/>
  <c r="K100" i="227" s="1"/>
  <c r="G100" i="226"/>
  <c r="F100" i="226"/>
  <c r="H100" i="227" s="1"/>
  <c r="CG99" i="226"/>
  <c r="CF99" i="226"/>
  <c r="CH99" i="227" s="1"/>
  <c r="BX99" i="226"/>
  <c r="BW99" i="226"/>
  <c r="BY99" i="227" s="1"/>
  <c r="BU99" i="226"/>
  <c r="BT99" i="226"/>
  <c r="BV99" i="227" s="1"/>
  <c r="BR99" i="226"/>
  <c r="BQ99" i="226"/>
  <c r="BS99" i="227" s="1"/>
  <c r="BO99" i="226"/>
  <c r="BN99" i="226"/>
  <c r="BP99" i="227" s="1"/>
  <c r="BL99" i="226"/>
  <c r="BK99" i="226"/>
  <c r="BM99" i="227" s="1"/>
  <c r="BI99" i="226"/>
  <c r="BH99" i="226"/>
  <c r="BJ99" i="227" s="1"/>
  <c r="BF99" i="226"/>
  <c r="BE99" i="226"/>
  <c r="BG99" i="227" s="1"/>
  <c r="BC99" i="226"/>
  <c r="BB99" i="226"/>
  <c r="BD99" i="227" s="1"/>
  <c r="AZ99" i="226"/>
  <c r="AY99" i="226"/>
  <c r="BA99" i="227" s="1"/>
  <c r="AW99" i="226"/>
  <c r="AV99" i="226"/>
  <c r="AX99" i="227" s="1"/>
  <c r="AT99" i="226"/>
  <c r="AS99" i="226"/>
  <c r="AU99" i="227" s="1"/>
  <c r="AQ99" i="226"/>
  <c r="AP99" i="226"/>
  <c r="AR99" i="227" s="1"/>
  <c r="AN99" i="226"/>
  <c r="AK99" i="226"/>
  <c r="AJ99" i="226"/>
  <c r="AL99" i="227" s="1"/>
  <c r="AH99" i="226"/>
  <c r="AG99" i="226"/>
  <c r="AI99" i="227" s="1"/>
  <c r="AE99" i="226"/>
  <c r="AD99" i="226"/>
  <c r="AB99" i="226"/>
  <c r="AA99" i="226"/>
  <c r="Y99" i="226"/>
  <c r="X99" i="226"/>
  <c r="Z99" i="227" s="1"/>
  <c r="V99" i="226"/>
  <c r="U99" i="226"/>
  <c r="S99" i="226"/>
  <c r="R99" i="226"/>
  <c r="P99" i="226"/>
  <c r="O99" i="226"/>
  <c r="M99" i="226"/>
  <c r="L99" i="226"/>
  <c r="N99" i="227" s="1"/>
  <c r="J99" i="226"/>
  <c r="I99" i="226"/>
  <c r="G99" i="226"/>
  <c r="F99" i="226"/>
  <c r="H99" i="227" s="1"/>
  <c r="CG98" i="226"/>
  <c r="CF98" i="226"/>
  <c r="BX98" i="226"/>
  <c r="BW98" i="226"/>
  <c r="BU98" i="226"/>
  <c r="BT98" i="226"/>
  <c r="BV98" i="227" s="1"/>
  <c r="BR98" i="226"/>
  <c r="BQ98" i="226"/>
  <c r="BS98" i="227" s="1"/>
  <c r="BO98" i="226"/>
  <c r="BN98" i="226"/>
  <c r="BL98" i="226"/>
  <c r="BK98" i="226"/>
  <c r="BM98" i="227" s="1"/>
  <c r="BI98" i="226"/>
  <c r="BH98" i="226"/>
  <c r="BJ98" i="227" s="1"/>
  <c r="BF98" i="226"/>
  <c r="BE98" i="226"/>
  <c r="BC98" i="226"/>
  <c r="BB98" i="226"/>
  <c r="AZ98" i="226"/>
  <c r="AY98" i="226"/>
  <c r="BA98" i="227" s="1"/>
  <c r="AW98" i="226"/>
  <c r="AV98" i="226"/>
  <c r="AT98" i="226"/>
  <c r="AS98" i="226"/>
  <c r="AQ98" i="226"/>
  <c r="AP98" i="226"/>
  <c r="AN98" i="226"/>
  <c r="AM98" i="226"/>
  <c r="AK98" i="226"/>
  <c r="AJ98" i="226"/>
  <c r="AH98" i="226"/>
  <c r="AG98" i="226"/>
  <c r="AI98" i="227" s="1"/>
  <c r="AE98" i="226"/>
  <c r="AB98" i="226"/>
  <c r="AA98" i="226"/>
  <c r="Y98" i="226"/>
  <c r="X98" i="226"/>
  <c r="Z98" i="227" s="1"/>
  <c r="V98" i="226"/>
  <c r="U98" i="226"/>
  <c r="W98" i="227" s="1"/>
  <c r="S98" i="226"/>
  <c r="R98" i="226"/>
  <c r="T98" i="227" s="1"/>
  <c r="P98" i="226"/>
  <c r="O98" i="226"/>
  <c r="M98" i="226"/>
  <c r="L98" i="226"/>
  <c r="N98" i="227" s="1"/>
  <c r="J98" i="226"/>
  <c r="I98" i="226"/>
  <c r="K98" i="227" s="1"/>
  <c r="G98" i="226"/>
  <c r="F98" i="226"/>
  <c r="H98" i="227" s="1"/>
  <c r="CG97" i="226"/>
  <c r="CF97" i="226"/>
  <c r="BX97" i="226"/>
  <c r="BW97" i="226"/>
  <c r="BY97" i="227" s="1"/>
  <c r="BU97" i="226"/>
  <c r="BT97" i="226"/>
  <c r="BV97" i="227" s="1"/>
  <c r="BR97" i="226"/>
  <c r="BQ97" i="226"/>
  <c r="BS97" i="227" s="1"/>
  <c r="BO97" i="226"/>
  <c r="BN97" i="226"/>
  <c r="BL97" i="226"/>
  <c r="BK97" i="226"/>
  <c r="BM97" i="227" s="1"/>
  <c r="BI97" i="226"/>
  <c r="BH97" i="226"/>
  <c r="BJ97" i="227" s="1"/>
  <c r="BF97" i="226"/>
  <c r="BE97" i="226"/>
  <c r="BG97" i="227" s="1"/>
  <c r="BC97" i="226"/>
  <c r="BB97" i="226"/>
  <c r="AZ97" i="226"/>
  <c r="AY97" i="226"/>
  <c r="BA97" i="227" s="1"/>
  <c r="AW97" i="226"/>
  <c r="AV97" i="226"/>
  <c r="AX97" i="227" s="1"/>
  <c r="AT97" i="226"/>
  <c r="AS97" i="226"/>
  <c r="AU97" i="227" s="1"/>
  <c r="AQ97" i="226"/>
  <c r="AP97" i="226"/>
  <c r="AN97" i="226"/>
  <c r="AM97" i="226"/>
  <c r="AO97" i="227" s="1"/>
  <c r="AK97" i="226"/>
  <c r="AJ97" i="226"/>
  <c r="AL97" i="227" s="1"/>
  <c r="AH97" i="226"/>
  <c r="AG97" i="226"/>
  <c r="AI97" i="227" s="1"/>
  <c r="AE97" i="226"/>
  <c r="AB97" i="226"/>
  <c r="AA97" i="226"/>
  <c r="AC97" i="227" s="1"/>
  <c r="Y97" i="226"/>
  <c r="X97" i="226"/>
  <c r="Z97" i="227" s="1"/>
  <c r="V97" i="226"/>
  <c r="U97" i="226"/>
  <c r="W97" i="227" s="1"/>
  <c r="S97" i="226"/>
  <c r="R97" i="226"/>
  <c r="P97" i="226"/>
  <c r="O97" i="226"/>
  <c r="Q97" i="227" s="1"/>
  <c r="M97" i="226"/>
  <c r="L97" i="226"/>
  <c r="N97" i="227" s="1"/>
  <c r="J97" i="226"/>
  <c r="I97" i="226"/>
  <c r="K97" i="227" s="1"/>
  <c r="G97" i="226"/>
  <c r="F97" i="226"/>
  <c r="CG96" i="226"/>
  <c r="CF96" i="226"/>
  <c r="CH96" i="227" s="1"/>
  <c r="BX96" i="226"/>
  <c r="BW96" i="226"/>
  <c r="BY96" i="227" s="1"/>
  <c r="BU96" i="226"/>
  <c r="BT96" i="226"/>
  <c r="BV96" i="227" s="1"/>
  <c r="BR96" i="226"/>
  <c r="BQ96" i="226"/>
  <c r="BS96" i="227" s="1"/>
  <c r="BO96" i="226"/>
  <c r="BN96" i="226"/>
  <c r="BP96" i="227" s="1"/>
  <c r="BL96" i="226"/>
  <c r="BK96" i="226"/>
  <c r="BM96" i="227" s="1"/>
  <c r="BI96" i="226"/>
  <c r="BH96" i="226"/>
  <c r="BJ96" i="227" s="1"/>
  <c r="BF96" i="226"/>
  <c r="BE96" i="226"/>
  <c r="BC96" i="226"/>
  <c r="BB96" i="226"/>
  <c r="BD96" i="227" s="1"/>
  <c r="AZ96" i="226"/>
  <c r="AY96" i="226"/>
  <c r="BA96" i="227" s="1"/>
  <c r="AW96" i="226"/>
  <c r="AV96" i="226"/>
  <c r="AX96" i="227" s="1"/>
  <c r="AT96" i="226"/>
  <c r="AS96" i="226"/>
  <c r="AQ96" i="226"/>
  <c r="AP96" i="226"/>
  <c r="AR96" i="227" s="1"/>
  <c r="AN96" i="226"/>
  <c r="AM96" i="226"/>
  <c r="AO96" i="227" s="1"/>
  <c r="AK96" i="226"/>
  <c r="AJ96" i="226"/>
  <c r="AL96" i="227" s="1"/>
  <c r="AH96" i="226"/>
  <c r="AG96" i="226"/>
  <c r="AE96" i="226"/>
  <c r="AB96" i="226"/>
  <c r="AA96" i="226"/>
  <c r="AC96" i="227" s="1"/>
  <c r="Y96" i="226"/>
  <c r="X96" i="226"/>
  <c r="V96" i="226"/>
  <c r="U96" i="226"/>
  <c r="W96" i="227" s="1"/>
  <c r="S96" i="226"/>
  <c r="R96" i="226"/>
  <c r="T96" i="227" s="1"/>
  <c r="P96" i="226"/>
  <c r="O96" i="226"/>
  <c r="M96" i="226"/>
  <c r="L96" i="226"/>
  <c r="J96" i="226"/>
  <c r="I96" i="226"/>
  <c r="K96" i="227" s="1"/>
  <c r="G96" i="226"/>
  <c r="F96" i="226"/>
  <c r="CG95" i="226"/>
  <c r="CF95" i="226"/>
  <c r="BX95" i="226"/>
  <c r="BW95" i="226"/>
  <c r="BU95" i="226"/>
  <c r="BT95" i="226"/>
  <c r="BR95" i="226"/>
  <c r="BQ95" i="226"/>
  <c r="BO95" i="226"/>
  <c r="BN95" i="226"/>
  <c r="BP95" i="227" s="1"/>
  <c r="BL95" i="226"/>
  <c r="BK95" i="226"/>
  <c r="BI95" i="226"/>
  <c r="BH95" i="226"/>
  <c r="BF95" i="226"/>
  <c r="BE95" i="226"/>
  <c r="BG95" i="227" s="1"/>
  <c r="BC95" i="226"/>
  <c r="BB95" i="226"/>
  <c r="BD95" i="227" s="1"/>
  <c r="AZ95" i="226"/>
  <c r="AY95" i="226"/>
  <c r="AW95" i="226"/>
  <c r="AV95" i="226"/>
  <c r="AX95" i="227" s="1"/>
  <c r="AT95" i="226"/>
  <c r="AS95" i="226"/>
  <c r="AU95" i="227" s="1"/>
  <c r="AQ95" i="226"/>
  <c r="AP95" i="226"/>
  <c r="AN95" i="226"/>
  <c r="AM95" i="226"/>
  <c r="AK95" i="226"/>
  <c r="AJ95" i="226"/>
  <c r="AL95" i="227" s="1"/>
  <c r="AH95" i="226"/>
  <c r="AG95" i="226"/>
  <c r="AE95" i="226"/>
  <c r="AB95" i="226"/>
  <c r="AA95" i="226"/>
  <c r="AC95" i="227" s="1"/>
  <c r="Y95" i="226"/>
  <c r="X95" i="226"/>
  <c r="Z95" i="227" s="1"/>
  <c r="V95" i="226"/>
  <c r="U95" i="226"/>
  <c r="W95" i="227" s="1"/>
  <c r="S95" i="226"/>
  <c r="R95" i="226"/>
  <c r="P95" i="226"/>
  <c r="O95" i="226"/>
  <c r="Q95" i="227" s="1"/>
  <c r="M95" i="226"/>
  <c r="L95" i="226"/>
  <c r="N95" i="227" s="1"/>
  <c r="J95" i="226"/>
  <c r="I95" i="226"/>
  <c r="K95" i="227" s="1"/>
  <c r="G95" i="226"/>
  <c r="F95" i="226"/>
  <c r="CG94" i="226"/>
  <c r="CF94" i="226"/>
  <c r="CH94" i="227" s="1"/>
  <c r="BX94" i="226"/>
  <c r="BW94" i="226"/>
  <c r="BY94" i="227" s="1"/>
  <c r="BU94" i="226"/>
  <c r="BT94" i="226"/>
  <c r="BV94" i="227" s="1"/>
  <c r="BR94" i="226"/>
  <c r="BQ94" i="226"/>
  <c r="BO94" i="226"/>
  <c r="BN94" i="226"/>
  <c r="BP94" i="227" s="1"/>
  <c r="BL94" i="226"/>
  <c r="BK94" i="226"/>
  <c r="BM94" i="227" s="1"/>
  <c r="BI94" i="226"/>
  <c r="BH94" i="226"/>
  <c r="BJ94" i="227" s="1"/>
  <c r="BF94" i="226"/>
  <c r="BE94" i="226"/>
  <c r="BC94" i="226"/>
  <c r="BB94" i="226"/>
  <c r="BD94" i="227" s="1"/>
  <c r="AZ94" i="226"/>
  <c r="AY94" i="226"/>
  <c r="BA94" i="227" s="1"/>
  <c r="AW94" i="226"/>
  <c r="AV94" i="226"/>
  <c r="AX94" i="227" s="1"/>
  <c r="AT94" i="226"/>
  <c r="AS94" i="226"/>
  <c r="AQ94" i="226"/>
  <c r="AP94" i="226"/>
  <c r="AR94" i="227" s="1"/>
  <c r="AN94" i="226"/>
  <c r="AM94" i="226"/>
  <c r="AO94" i="227" s="1"/>
  <c r="AK94" i="226"/>
  <c r="AJ94" i="226"/>
  <c r="AL94" i="227" s="1"/>
  <c r="AH94" i="226"/>
  <c r="AG94" i="226"/>
  <c r="AE94" i="226"/>
  <c r="AB94" i="226"/>
  <c r="AA94" i="226"/>
  <c r="AC94" i="227" s="1"/>
  <c r="Y94" i="226"/>
  <c r="X94" i="226"/>
  <c r="Z94" i="227" s="1"/>
  <c r="V94" i="226"/>
  <c r="U94" i="226"/>
  <c r="W94" i="227" s="1"/>
  <c r="S94" i="226"/>
  <c r="R94" i="226"/>
  <c r="T94" i="227" s="1"/>
  <c r="P94" i="226"/>
  <c r="O94" i="226"/>
  <c r="Q94" i="227" s="1"/>
  <c r="M94" i="226"/>
  <c r="L94" i="226"/>
  <c r="N94" i="227" s="1"/>
  <c r="J94" i="226"/>
  <c r="I94" i="226"/>
  <c r="G94" i="226"/>
  <c r="F94" i="226"/>
  <c r="H94" i="227" s="1"/>
  <c r="CG93" i="226"/>
  <c r="CF93" i="226"/>
  <c r="CH93" i="227" s="1"/>
  <c r="BX93" i="226"/>
  <c r="BW93" i="226"/>
  <c r="BY93" i="227" s="1"/>
  <c r="BU93" i="226"/>
  <c r="BT93" i="226"/>
  <c r="BV93" i="227" s="1"/>
  <c r="BR93" i="226"/>
  <c r="BQ93" i="226"/>
  <c r="BS93" i="227" s="1"/>
  <c r="BO93" i="226"/>
  <c r="BN93" i="226"/>
  <c r="BP93" i="227" s="1"/>
  <c r="BL93" i="226"/>
  <c r="BK93" i="226"/>
  <c r="BM93" i="227" s="1"/>
  <c r="BI93" i="226"/>
  <c r="BH93" i="226"/>
  <c r="BF93" i="226"/>
  <c r="BE93" i="226"/>
  <c r="BG93" i="227" s="1"/>
  <c r="BC93" i="226"/>
  <c r="BB93" i="226"/>
  <c r="BD93" i="227" s="1"/>
  <c r="AZ93" i="226"/>
  <c r="AY93" i="226"/>
  <c r="BA93" i="227" s="1"/>
  <c r="AW93" i="226"/>
  <c r="AV93" i="226"/>
  <c r="AT93" i="226"/>
  <c r="AS93" i="226"/>
  <c r="AU93" i="227" s="1"/>
  <c r="AQ93" i="226"/>
  <c r="AP93" i="226"/>
  <c r="AR93" i="227" s="1"/>
  <c r="AN93" i="226"/>
  <c r="AM93" i="226"/>
  <c r="AO93" i="227" s="1"/>
  <c r="AK93" i="226"/>
  <c r="AJ93" i="226"/>
  <c r="AH93" i="226"/>
  <c r="AG93" i="226"/>
  <c r="AI93" i="227" s="1"/>
  <c r="AE93" i="226"/>
  <c r="AB93" i="226"/>
  <c r="AA93" i="226"/>
  <c r="AC93" i="227" s="1"/>
  <c r="Y93" i="226"/>
  <c r="X93" i="226"/>
  <c r="Z93" i="227" s="1"/>
  <c r="V93" i="226"/>
  <c r="U93" i="226"/>
  <c r="S93" i="226"/>
  <c r="R93" i="226"/>
  <c r="T93" i="227" s="1"/>
  <c r="P93" i="226"/>
  <c r="O93" i="226"/>
  <c r="Q93" i="227" s="1"/>
  <c r="M93" i="226"/>
  <c r="L93" i="226"/>
  <c r="J93" i="226"/>
  <c r="I93" i="226"/>
  <c r="G93" i="226"/>
  <c r="F93" i="226"/>
  <c r="H93" i="227" s="1"/>
  <c r="CG92" i="226"/>
  <c r="CF92" i="226"/>
  <c r="BX92" i="226"/>
  <c r="BW92" i="226"/>
  <c r="BU92" i="226"/>
  <c r="BT92" i="226"/>
  <c r="BR92" i="226"/>
  <c r="BQ92" i="226"/>
  <c r="BO92" i="226"/>
  <c r="BN92" i="226"/>
  <c r="BL92" i="226"/>
  <c r="BK92" i="226"/>
  <c r="BM92" i="227" s="1"/>
  <c r="BI92" i="226"/>
  <c r="BH92" i="226"/>
  <c r="BF92" i="226"/>
  <c r="BE92" i="226"/>
  <c r="BG92" i="227" s="1"/>
  <c r="BC92" i="226"/>
  <c r="BB92" i="226"/>
  <c r="AZ92" i="226"/>
  <c r="AY92" i="226"/>
  <c r="BA92" i="227" s="1"/>
  <c r="AW92" i="226"/>
  <c r="AV92" i="226"/>
  <c r="AT92" i="226"/>
  <c r="AS92" i="226"/>
  <c r="AU92" i="227" s="1"/>
  <c r="AQ92" i="226"/>
  <c r="AP92" i="226"/>
  <c r="AR92" i="227" s="1"/>
  <c r="AN92" i="226"/>
  <c r="AM92" i="226"/>
  <c r="AO92" i="227" s="1"/>
  <c r="AK92" i="226"/>
  <c r="AJ92" i="226"/>
  <c r="AH92" i="226"/>
  <c r="AG92" i="226"/>
  <c r="AE92" i="226"/>
  <c r="AD92" i="226"/>
  <c r="AF92" i="227" s="1"/>
  <c r="AB92" i="226"/>
  <c r="AA92" i="226"/>
  <c r="AC92" i="227" s="1"/>
  <c r="Y92" i="226"/>
  <c r="X92" i="226"/>
  <c r="Z92" i="227" s="1"/>
  <c r="V92" i="226"/>
  <c r="U92" i="226"/>
  <c r="W92" i="227" s="1"/>
  <c r="S92" i="226"/>
  <c r="R92" i="226"/>
  <c r="T92" i="227" s="1"/>
  <c r="P92" i="226"/>
  <c r="O92" i="226"/>
  <c r="Q92" i="227" s="1"/>
  <c r="M92" i="226"/>
  <c r="L92" i="226"/>
  <c r="N92" i="227" s="1"/>
  <c r="J92" i="226"/>
  <c r="I92" i="226"/>
  <c r="G92" i="226"/>
  <c r="F92" i="226"/>
  <c r="H92" i="227" s="1"/>
  <c r="CG91" i="226"/>
  <c r="CF91" i="226"/>
  <c r="CH91" i="227" s="1"/>
  <c r="BX91" i="226"/>
  <c r="BW91" i="226"/>
  <c r="BY91" i="227" s="1"/>
  <c r="BU91" i="226"/>
  <c r="BT91" i="226"/>
  <c r="BV91" i="227" s="1"/>
  <c r="BR91" i="226"/>
  <c r="BO91" i="226"/>
  <c r="BN91" i="226"/>
  <c r="BL91" i="226"/>
  <c r="BK91" i="226"/>
  <c r="BI91" i="226"/>
  <c r="BH91" i="226"/>
  <c r="BF91" i="226"/>
  <c r="BE91" i="226"/>
  <c r="BC91" i="226"/>
  <c r="BB91" i="226"/>
  <c r="AZ91" i="226"/>
  <c r="AW91" i="226"/>
  <c r="AV91" i="226"/>
  <c r="AX91" i="227" s="1"/>
  <c r="AT91" i="226"/>
  <c r="AQ91" i="226"/>
  <c r="AP91" i="226"/>
  <c r="AR91" i="227" s="1"/>
  <c r="AN91" i="226"/>
  <c r="AM91" i="226"/>
  <c r="AO91" i="227" s="1"/>
  <c r="AK91" i="226"/>
  <c r="AJ91" i="226"/>
  <c r="AL91" i="227" s="1"/>
  <c r="AH91" i="226"/>
  <c r="AG91" i="226"/>
  <c r="AI91" i="227" s="1"/>
  <c r="AE91" i="226"/>
  <c r="AB91" i="226"/>
  <c r="AA91" i="226"/>
  <c r="Y91" i="226"/>
  <c r="X91" i="226"/>
  <c r="V91" i="226"/>
  <c r="U91" i="226"/>
  <c r="S91" i="226"/>
  <c r="R91" i="226"/>
  <c r="P91" i="226"/>
  <c r="O91" i="226"/>
  <c r="M91" i="226"/>
  <c r="L91" i="226"/>
  <c r="J91" i="226"/>
  <c r="I91" i="226"/>
  <c r="G91" i="226"/>
  <c r="CG90" i="226"/>
  <c r="CF90" i="226"/>
  <c r="CH90" i="227" s="1"/>
  <c r="BX90" i="226"/>
  <c r="BW90" i="226"/>
  <c r="BY90" i="227" s="1"/>
  <c r="BU90" i="226"/>
  <c r="BR90" i="226"/>
  <c r="BQ90" i="226"/>
  <c r="BS90" i="227" s="1"/>
  <c r="BO90" i="226"/>
  <c r="BN90" i="226"/>
  <c r="BP90" i="227" s="1"/>
  <c r="BL90" i="226"/>
  <c r="BK90" i="226"/>
  <c r="BM90" i="227" s="1"/>
  <c r="BI90" i="226"/>
  <c r="BH90" i="226"/>
  <c r="BJ90" i="227" s="1"/>
  <c r="BF90" i="226"/>
  <c r="BE90" i="226"/>
  <c r="BG90" i="227" s="1"/>
  <c r="BC90" i="226"/>
  <c r="BB90" i="226"/>
  <c r="BD90" i="227" s="1"/>
  <c r="AZ90" i="226"/>
  <c r="AY90" i="226"/>
  <c r="BA90" i="227" s="1"/>
  <c r="AW90" i="226"/>
  <c r="AV90" i="226"/>
  <c r="AX90" i="227" s="1"/>
  <c r="AT90" i="226"/>
  <c r="AS90" i="226"/>
  <c r="AU90" i="227" s="1"/>
  <c r="AQ90" i="226"/>
  <c r="AN90" i="226"/>
  <c r="AM90" i="226"/>
  <c r="AK90" i="226"/>
  <c r="AJ90" i="226"/>
  <c r="AH90" i="226"/>
  <c r="AG90" i="226"/>
  <c r="AE90" i="226"/>
  <c r="AD90" i="226"/>
  <c r="AB90" i="226"/>
  <c r="Y90" i="226"/>
  <c r="X90" i="226"/>
  <c r="Z90" i="227" s="1"/>
  <c r="V90" i="226"/>
  <c r="U90" i="226"/>
  <c r="W90" i="227" s="1"/>
  <c r="S90" i="226"/>
  <c r="R90" i="226"/>
  <c r="T90" i="227" s="1"/>
  <c r="P90" i="226"/>
  <c r="M90" i="226"/>
  <c r="L90" i="226"/>
  <c r="N90" i="227" s="1"/>
  <c r="J90" i="226"/>
  <c r="I90" i="226"/>
  <c r="K90" i="227" s="1"/>
  <c r="G90" i="226"/>
  <c r="F90" i="226"/>
  <c r="H90" i="227" s="1"/>
  <c r="CG89" i="226"/>
  <c r="CF89" i="226"/>
  <c r="CH89" i="227" s="1"/>
  <c r="BX89" i="226"/>
  <c r="BW89" i="226"/>
  <c r="BY89" i="227" s="1"/>
  <c r="BU89" i="226"/>
  <c r="BR89" i="226"/>
  <c r="BQ89" i="226"/>
  <c r="BO89" i="226"/>
  <c r="BN89" i="226"/>
  <c r="BL89" i="226"/>
  <c r="BK89" i="226"/>
  <c r="BI89" i="226"/>
  <c r="BH89" i="226"/>
  <c r="BF89" i="226"/>
  <c r="BE89" i="226"/>
  <c r="BC89" i="226"/>
  <c r="BB89" i="226"/>
  <c r="AZ89" i="226"/>
  <c r="AY89" i="226"/>
  <c r="AW89" i="226"/>
  <c r="AV89" i="226"/>
  <c r="AT89" i="226"/>
  <c r="AS89" i="226"/>
  <c r="AQ89" i="226"/>
  <c r="AN89" i="226"/>
  <c r="AM89" i="226"/>
  <c r="AO89" i="227" s="1"/>
  <c r="AK89" i="226"/>
  <c r="AJ89" i="226"/>
  <c r="AL89" i="227" s="1"/>
  <c r="AH89" i="226"/>
  <c r="AG89" i="226"/>
  <c r="AI89" i="227" s="1"/>
  <c r="AE89" i="226"/>
  <c r="AD89" i="226"/>
  <c r="AF89" i="227" s="1"/>
  <c r="AB89" i="226"/>
  <c r="Y89" i="226"/>
  <c r="X89" i="226"/>
  <c r="Z89" i="227" s="1"/>
  <c r="V89" i="226"/>
  <c r="U89" i="226"/>
  <c r="W89" i="227" s="1"/>
  <c r="S89" i="226"/>
  <c r="R89" i="226"/>
  <c r="T89" i="227" s="1"/>
  <c r="P89" i="226"/>
  <c r="M89" i="226"/>
  <c r="L89" i="226"/>
  <c r="J89" i="226"/>
  <c r="I89" i="226"/>
  <c r="G89" i="226"/>
  <c r="F89" i="226"/>
  <c r="CG88" i="226"/>
  <c r="CF88" i="226"/>
  <c r="BX88" i="226"/>
  <c r="BW88" i="226"/>
  <c r="BU88" i="226"/>
  <c r="BT88" i="226"/>
  <c r="BR88" i="226"/>
  <c r="BQ88" i="226"/>
  <c r="BO88" i="226"/>
  <c r="BN88" i="226"/>
  <c r="BL88" i="226"/>
  <c r="BK88" i="226"/>
  <c r="BI88" i="226"/>
  <c r="BH88" i="226"/>
  <c r="BF88" i="226"/>
  <c r="BE88" i="226"/>
  <c r="BC88" i="226"/>
  <c r="BB88" i="226"/>
  <c r="AZ88" i="226"/>
  <c r="AY88" i="226"/>
  <c r="AW88" i="226"/>
  <c r="AV88" i="226"/>
  <c r="AT88" i="226"/>
  <c r="AS88" i="226"/>
  <c r="AQ88" i="226"/>
  <c r="AP88" i="226"/>
  <c r="AN88" i="226"/>
  <c r="AM88" i="226"/>
  <c r="AK88" i="226"/>
  <c r="AJ88" i="226"/>
  <c r="AH88" i="226"/>
  <c r="AG88" i="226"/>
  <c r="AE88" i="226"/>
  <c r="AB88" i="226"/>
  <c r="AA88" i="226"/>
  <c r="AC88" i="227" s="1"/>
  <c r="Y88" i="226"/>
  <c r="X88" i="226"/>
  <c r="Z88" i="227" s="1"/>
  <c r="V88" i="226"/>
  <c r="U88" i="226"/>
  <c r="W88" i="227" s="1"/>
  <c r="S88" i="226"/>
  <c r="R88" i="226"/>
  <c r="T88" i="227" s="1"/>
  <c r="P88" i="226"/>
  <c r="O88" i="226"/>
  <c r="Q88" i="227" s="1"/>
  <c r="M88" i="226"/>
  <c r="L88" i="226"/>
  <c r="N88" i="227" s="1"/>
  <c r="J88" i="226"/>
  <c r="I88" i="226"/>
  <c r="K88" i="227" s="1"/>
  <c r="G88" i="226"/>
  <c r="F88" i="226"/>
  <c r="H88" i="227" s="1"/>
  <c r="CG87" i="226"/>
  <c r="CF87" i="226"/>
  <c r="CH87" i="227" s="1"/>
  <c r="BX87" i="226"/>
  <c r="BW87" i="226"/>
  <c r="BY87" i="227" s="1"/>
  <c r="BU87" i="226"/>
  <c r="BT87" i="226"/>
  <c r="BV87" i="227" s="1"/>
  <c r="BR87" i="226"/>
  <c r="BQ87" i="226"/>
  <c r="BS87" i="227" s="1"/>
  <c r="BO87" i="226"/>
  <c r="BN87" i="226"/>
  <c r="BP87" i="227" s="1"/>
  <c r="BL87" i="226"/>
  <c r="BK87" i="226"/>
  <c r="BM87" i="227" s="1"/>
  <c r="BI87" i="226"/>
  <c r="BH87" i="226"/>
  <c r="BJ87" i="227" s="1"/>
  <c r="BF87" i="226"/>
  <c r="BE87" i="226"/>
  <c r="BG87" i="227" s="1"/>
  <c r="BC87" i="226"/>
  <c r="BB87" i="226"/>
  <c r="BD87" i="227" s="1"/>
  <c r="AZ87" i="226"/>
  <c r="AY87" i="226"/>
  <c r="BA87" i="227" s="1"/>
  <c r="AW87" i="226"/>
  <c r="AV87" i="226"/>
  <c r="AX87" i="227" s="1"/>
  <c r="AT87" i="226"/>
  <c r="AS87" i="226"/>
  <c r="AU87" i="227" s="1"/>
  <c r="AQ87" i="226"/>
  <c r="AN87" i="226"/>
  <c r="AM87" i="226"/>
  <c r="AO87" i="227" s="1"/>
  <c r="AK87" i="226"/>
  <c r="AJ87" i="226"/>
  <c r="AL87" i="227" s="1"/>
  <c r="AH87" i="226"/>
  <c r="AG87" i="226"/>
  <c r="AI87" i="227" s="1"/>
  <c r="AE87" i="226"/>
  <c r="AD87" i="226"/>
  <c r="AF87" i="227" s="1"/>
  <c r="AB87" i="226"/>
  <c r="AA87" i="226"/>
  <c r="AC87" i="227" s="1"/>
  <c r="Y87" i="226"/>
  <c r="X87" i="226"/>
  <c r="Z87" i="227" s="1"/>
  <c r="V87" i="226"/>
  <c r="U87" i="226"/>
  <c r="W87" i="227" s="1"/>
  <c r="S87" i="226"/>
  <c r="R87" i="226"/>
  <c r="T87" i="227" s="1"/>
  <c r="P87" i="226"/>
  <c r="O87" i="226"/>
  <c r="Q87" i="227" s="1"/>
  <c r="M87" i="226"/>
  <c r="L87" i="226"/>
  <c r="N87" i="227" s="1"/>
  <c r="J87" i="226"/>
  <c r="I87" i="226"/>
  <c r="K87" i="227" s="1"/>
  <c r="G87" i="226"/>
  <c r="F87" i="226"/>
  <c r="H87" i="227" s="1"/>
  <c r="CG86" i="226"/>
  <c r="CF86" i="226"/>
  <c r="CH86" i="227" s="1"/>
  <c r="BX86" i="226"/>
  <c r="BW86" i="226"/>
  <c r="BY86" i="227" s="1"/>
  <c r="BU86" i="226"/>
  <c r="BT86" i="226"/>
  <c r="BV86" i="227" s="1"/>
  <c r="BR86" i="226"/>
  <c r="BQ86" i="226"/>
  <c r="BS86" i="227" s="1"/>
  <c r="BO86" i="226"/>
  <c r="BN86" i="226"/>
  <c r="BP86" i="227" s="1"/>
  <c r="BL86" i="226"/>
  <c r="BK86" i="226"/>
  <c r="BM86" i="227" s="1"/>
  <c r="BI86" i="226"/>
  <c r="BH86" i="226"/>
  <c r="BJ86" i="227" s="1"/>
  <c r="BF86" i="226"/>
  <c r="BE86" i="226"/>
  <c r="BG86" i="227" s="1"/>
  <c r="BC86" i="226"/>
  <c r="BB86" i="226"/>
  <c r="BD86" i="227" s="1"/>
  <c r="AZ86" i="226"/>
  <c r="AY86" i="226"/>
  <c r="BA86" i="227" s="1"/>
  <c r="AW86" i="226"/>
  <c r="AV86" i="226"/>
  <c r="AX86" i="227" s="1"/>
  <c r="AT86" i="226"/>
  <c r="AS86" i="226"/>
  <c r="AU86" i="227" s="1"/>
  <c r="AQ86" i="226"/>
  <c r="AP86" i="226"/>
  <c r="AR86" i="227" s="1"/>
  <c r="AN86" i="226"/>
  <c r="AM86" i="226"/>
  <c r="AO86" i="227" s="1"/>
  <c r="AK86" i="226"/>
  <c r="AJ86" i="226"/>
  <c r="AL86" i="227" s="1"/>
  <c r="AH86" i="226"/>
  <c r="AG86" i="226"/>
  <c r="AI86" i="227" s="1"/>
  <c r="AE86" i="226"/>
  <c r="AB86" i="226"/>
  <c r="AA86" i="226"/>
  <c r="Y86" i="226"/>
  <c r="X86" i="226"/>
  <c r="V86" i="226"/>
  <c r="U86" i="226"/>
  <c r="S86" i="226"/>
  <c r="R86" i="226"/>
  <c r="P86" i="226"/>
  <c r="O86" i="226"/>
  <c r="M86" i="226"/>
  <c r="L86" i="226"/>
  <c r="J86" i="226"/>
  <c r="I86" i="226"/>
  <c r="G86" i="226"/>
  <c r="F86" i="226"/>
  <c r="CG85" i="226"/>
  <c r="CF85" i="226"/>
  <c r="BX85" i="226"/>
  <c r="BW85" i="226"/>
  <c r="BU85" i="226"/>
  <c r="BT85" i="226"/>
  <c r="BR85" i="226"/>
  <c r="BQ85" i="226"/>
  <c r="BO85" i="226"/>
  <c r="BN85" i="226"/>
  <c r="BL85" i="226"/>
  <c r="BK85" i="226"/>
  <c r="BI85" i="226"/>
  <c r="BH85" i="226"/>
  <c r="BF85" i="226"/>
  <c r="BE85" i="226"/>
  <c r="BC85" i="226"/>
  <c r="BB85" i="226"/>
  <c r="AZ85" i="226"/>
  <c r="AY85" i="226"/>
  <c r="AW85" i="226"/>
  <c r="AV85" i="226"/>
  <c r="AT85" i="226"/>
  <c r="AS85" i="226"/>
  <c r="AQ85" i="226"/>
  <c r="AP85" i="226"/>
  <c r="AN85" i="226"/>
  <c r="AM85" i="226"/>
  <c r="AK85" i="226"/>
  <c r="AJ85" i="226"/>
  <c r="AH85" i="226"/>
  <c r="AG85" i="226"/>
  <c r="AE85" i="226"/>
  <c r="AD85" i="226"/>
  <c r="AB85" i="226"/>
  <c r="AA85" i="226"/>
  <c r="Y85" i="226"/>
  <c r="X85" i="226"/>
  <c r="V85" i="226"/>
  <c r="U85" i="226"/>
  <c r="S85" i="226"/>
  <c r="R85" i="226"/>
  <c r="P85" i="226"/>
  <c r="O85" i="226"/>
  <c r="M85" i="226"/>
  <c r="J85" i="226"/>
  <c r="I85" i="226"/>
  <c r="K85" i="227" s="1"/>
  <c r="G85" i="226"/>
  <c r="F85" i="226"/>
  <c r="H85" i="227" s="1"/>
  <c r="CG84" i="226"/>
  <c r="CF84" i="226"/>
  <c r="CH84" i="227" s="1"/>
  <c r="BX84" i="226"/>
  <c r="BW84" i="226"/>
  <c r="BY84" i="227" s="1"/>
  <c r="BU84" i="226"/>
  <c r="BT84" i="226"/>
  <c r="BV84" i="227" s="1"/>
  <c r="BR84" i="226"/>
  <c r="BQ84" i="226"/>
  <c r="BS84" i="227" s="1"/>
  <c r="BO84" i="226"/>
  <c r="BN84" i="226"/>
  <c r="BP84" i="227" s="1"/>
  <c r="BL84" i="226"/>
  <c r="BK84" i="226"/>
  <c r="BM84" i="227" s="1"/>
  <c r="BI84" i="226"/>
  <c r="BH84" i="226"/>
  <c r="BJ84" i="227" s="1"/>
  <c r="BF84" i="226"/>
  <c r="BE84" i="226"/>
  <c r="BG84" i="227" s="1"/>
  <c r="BC84" i="226"/>
  <c r="AZ84" i="226"/>
  <c r="AY84" i="226"/>
  <c r="BA84" i="227" s="1"/>
  <c r="AW84" i="226"/>
  <c r="AV84" i="226"/>
  <c r="AX84" i="227" s="1"/>
  <c r="AT84" i="226"/>
  <c r="AS84" i="226"/>
  <c r="AU84" i="227" s="1"/>
  <c r="AQ84" i="226"/>
  <c r="AP84" i="226"/>
  <c r="AR84" i="227" s="1"/>
  <c r="AN84" i="226"/>
  <c r="AK84" i="226"/>
  <c r="AJ84" i="226"/>
  <c r="AH84" i="226"/>
  <c r="AG84" i="226"/>
  <c r="AE84" i="226"/>
  <c r="AB84" i="226"/>
  <c r="AA84" i="226"/>
  <c r="AC84" i="227" s="1"/>
  <c r="Y84" i="226"/>
  <c r="X84" i="226"/>
  <c r="Z84" i="227" s="1"/>
  <c r="V84" i="226"/>
  <c r="U84" i="226"/>
  <c r="W84" i="227" s="1"/>
  <c r="S84" i="226"/>
  <c r="R84" i="226"/>
  <c r="T84" i="227" s="1"/>
  <c r="P84" i="226"/>
  <c r="O84" i="226"/>
  <c r="Q84" i="227" s="1"/>
  <c r="M84" i="226"/>
  <c r="L84" i="226"/>
  <c r="N84" i="227" s="1"/>
  <c r="J84" i="226"/>
  <c r="I84" i="226"/>
  <c r="K84" i="227" s="1"/>
  <c r="G84" i="226"/>
  <c r="F84" i="226"/>
  <c r="H84" i="227" s="1"/>
  <c r="CG83" i="226"/>
  <c r="CF83" i="226"/>
  <c r="CH83" i="227" s="1"/>
  <c r="BX83" i="226"/>
  <c r="BW83" i="226"/>
  <c r="BY83" i="227" s="1"/>
  <c r="BU83" i="226"/>
  <c r="BT83" i="226"/>
  <c r="BV83" i="227" s="1"/>
  <c r="BR83" i="226"/>
  <c r="BQ83" i="226"/>
  <c r="BS83" i="227" s="1"/>
  <c r="BO83" i="226"/>
  <c r="BN83" i="226"/>
  <c r="BP83" i="227" s="1"/>
  <c r="BL83" i="226"/>
  <c r="BK83" i="226"/>
  <c r="BM83" i="227" s="1"/>
  <c r="BI83" i="226"/>
  <c r="BH83" i="226"/>
  <c r="BJ83" i="227" s="1"/>
  <c r="BF83" i="226"/>
  <c r="BE83" i="226"/>
  <c r="BG83" i="227" s="1"/>
  <c r="BC83" i="226"/>
  <c r="BB83" i="226"/>
  <c r="BD83" i="227" s="1"/>
  <c r="AZ83" i="226"/>
  <c r="AY83" i="226"/>
  <c r="BA83" i="227" s="1"/>
  <c r="AW83" i="226"/>
  <c r="AV83" i="226"/>
  <c r="AX83" i="227" s="1"/>
  <c r="AT83" i="226"/>
  <c r="AS83" i="226"/>
  <c r="AU83" i="227" s="1"/>
  <c r="AQ83" i="226"/>
  <c r="AP83" i="226"/>
  <c r="AR83" i="227" s="1"/>
  <c r="AN83" i="226"/>
  <c r="AM83" i="226"/>
  <c r="AO83" i="227" s="1"/>
  <c r="AK83" i="226"/>
  <c r="AJ83" i="226"/>
  <c r="AL83" i="227" s="1"/>
  <c r="AH83" i="226"/>
  <c r="AG83" i="226"/>
  <c r="AI83" i="227" s="1"/>
  <c r="AE83" i="226"/>
  <c r="AD83" i="226"/>
  <c r="AF83" i="227" s="1"/>
  <c r="AB83" i="226"/>
  <c r="Y83" i="226"/>
  <c r="X83" i="226"/>
  <c r="Z83" i="227" s="1"/>
  <c r="V83" i="226"/>
  <c r="U83" i="226"/>
  <c r="W83" i="227" s="1"/>
  <c r="S83" i="226"/>
  <c r="R83" i="226"/>
  <c r="T83" i="227" s="1"/>
  <c r="P83" i="226"/>
  <c r="O83" i="226"/>
  <c r="Q83" i="227" s="1"/>
  <c r="M83" i="226"/>
  <c r="L83" i="226"/>
  <c r="N83" i="227" s="1"/>
  <c r="J83" i="226"/>
  <c r="I83" i="226"/>
  <c r="K83" i="227" s="1"/>
  <c r="G83" i="226"/>
  <c r="F83" i="226"/>
  <c r="H83" i="227" s="1"/>
  <c r="CG82" i="226"/>
  <c r="CF82" i="226"/>
  <c r="CH82" i="227" s="1"/>
  <c r="BX82" i="226"/>
  <c r="BW82" i="226"/>
  <c r="BY82" i="227" s="1"/>
  <c r="BU82" i="226"/>
  <c r="BT82" i="226"/>
  <c r="BV82" i="227" s="1"/>
  <c r="BR82" i="226"/>
  <c r="BQ82" i="226"/>
  <c r="BS82" i="227" s="1"/>
  <c r="BO82" i="226"/>
  <c r="BN82" i="226"/>
  <c r="BP82" i="227" s="1"/>
  <c r="BL82" i="226"/>
  <c r="BK82" i="226"/>
  <c r="BM82" i="227" s="1"/>
  <c r="BI82" i="226"/>
  <c r="BH82" i="226"/>
  <c r="BJ82" i="227" s="1"/>
  <c r="BF82" i="226"/>
  <c r="BE82" i="226"/>
  <c r="BG82" i="227" s="1"/>
  <c r="BC82" i="226"/>
  <c r="BB82" i="226"/>
  <c r="BD82" i="227" s="1"/>
  <c r="AZ82" i="226"/>
  <c r="AY82" i="226"/>
  <c r="BA82" i="227" s="1"/>
  <c r="AW82" i="226"/>
  <c r="AV82" i="226"/>
  <c r="AX82" i="227" s="1"/>
  <c r="AT82" i="226"/>
  <c r="AS82" i="226"/>
  <c r="AU82" i="227" s="1"/>
  <c r="AQ82" i="226"/>
  <c r="AP82" i="226"/>
  <c r="AR82" i="227" s="1"/>
  <c r="AN82" i="226"/>
  <c r="AM82" i="226"/>
  <c r="AO82" i="227" s="1"/>
  <c r="AK82" i="226"/>
  <c r="AJ82" i="226"/>
  <c r="AL82" i="227" s="1"/>
  <c r="AH82" i="226"/>
  <c r="AG82" i="226"/>
  <c r="AI82" i="227" s="1"/>
  <c r="AE82" i="226"/>
  <c r="AB82" i="226"/>
  <c r="AA82" i="226"/>
  <c r="Y82" i="226"/>
  <c r="X82" i="226"/>
  <c r="V82" i="226"/>
  <c r="U82" i="226"/>
  <c r="S82" i="226"/>
  <c r="R82" i="226"/>
  <c r="P82" i="226"/>
  <c r="O82" i="226"/>
  <c r="M82" i="226"/>
  <c r="L82" i="226"/>
  <c r="J82" i="226"/>
  <c r="I82" i="226"/>
  <c r="G82" i="226"/>
  <c r="F82" i="226"/>
  <c r="CG81" i="226"/>
  <c r="CF81" i="226"/>
  <c r="BX81" i="226"/>
  <c r="BW81" i="226"/>
  <c r="BU81" i="226"/>
  <c r="BT81" i="226"/>
  <c r="BR81" i="226"/>
  <c r="BQ81" i="226"/>
  <c r="BO81" i="226"/>
  <c r="BN81" i="226"/>
  <c r="BL81" i="226"/>
  <c r="BK81" i="226"/>
  <c r="BI81" i="226"/>
  <c r="BH81" i="226"/>
  <c r="BF81" i="226"/>
  <c r="BE81" i="226"/>
  <c r="BC81" i="226"/>
  <c r="BB81" i="226"/>
  <c r="AZ81" i="226"/>
  <c r="AY81" i="226"/>
  <c r="AW81" i="226"/>
  <c r="AV81" i="226"/>
  <c r="AT81" i="226"/>
  <c r="AS81" i="226"/>
  <c r="AQ81" i="226"/>
  <c r="AP81" i="226"/>
  <c r="AN81" i="226"/>
  <c r="AM81" i="226"/>
  <c r="AK81" i="226"/>
  <c r="AJ81" i="226"/>
  <c r="AH81" i="226"/>
  <c r="AG81" i="226"/>
  <c r="AE81" i="226"/>
  <c r="AD81" i="226"/>
  <c r="AB81" i="226"/>
  <c r="AA81" i="226"/>
  <c r="Y81" i="226"/>
  <c r="X81" i="226"/>
  <c r="V81" i="226"/>
  <c r="U81" i="226"/>
  <c r="S81" i="226"/>
  <c r="R81" i="226"/>
  <c r="P81" i="226"/>
  <c r="O81" i="226"/>
  <c r="M81" i="226"/>
  <c r="L81" i="226"/>
  <c r="J81" i="226"/>
  <c r="I81" i="226"/>
  <c r="G81" i="226"/>
  <c r="F81" i="226"/>
  <c r="CG80" i="226"/>
  <c r="CF80" i="226"/>
  <c r="BX80" i="226"/>
  <c r="BW80" i="226"/>
  <c r="BU80" i="226"/>
  <c r="BT80" i="226"/>
  <c r="BR80" i="226"/>
  <c r="BQ80" i="226"/>
  <c r="BO80" i="226"/>
  <c r="BN80" i="226"/>
  <c r="BL80" i="226"/>
  <c r="BK80" i="226"/>
  <c r="BI80" i="226"/>
  <c r="BH80" i="226"/>
  <c r="BF80" i="226"/>
  <c r="BE80" i="226"/>
  <c r="BC80" i="226"/>
  <c r="BB80" i="226"/>
  <c r="AZ80" i="226"/>
  <c r="AY80" i="226"/>
  <c r="AW80" i="226"/>
  <c r="AV80" i="226"/>
  <c r="AT80" i="226"/>
  <c r="AS80" i="226"/>
  <c r="AQ80" i="226"/>
  <c r="AP80" i="226"/>
  <c r="AN80" i="226"/>
  <c r="AM80" i="226"/>
  <c r="AK80" i="226"/>
  <c r="AJ80" i="226"/>
  <c r="AH80" i="226"/>
  <c r="AG80" i="226"/>
  <c r="AE80" i="226"/>
  <c r="AD80" i="226"/>
  <c r="AB80" i="226"/>
  <c r="Y80" i="226"/>
  <c r="X80" i="226"/>
  <c r="Z80" i="227" s="1"/>
  <c r="V80" i="226"/>
  <c r="U80" i="226"/>
  <c r="W80" i="227" s="1"/>
  <c r="S80" i="226"/>
  <c r="R80" i="226"/>
  <c r="T80" i="227" s="1"/>
  <c r="P80" i="226"/>
  <c r="O80" i="226"/>
  <c r="Q80" i="227" s="1"/>
  <c r="M80" i="226"/>
  <c r="L80" i="226"/>
  <c r="N80" i="227" s="1"/>
  <c r="J80" i="226"/>
  <c r="I80" i="226"/>
  <c r="K80" i="227" s="1"/>
  <c r="G80" i="226"/>
  <c r="F80" i="226"/>
  <c r="H80" i="227" s="1"/>
  <c r="CG79" i="226"/>
  <c r="CF79" i="226"/>
  <c r="CH79" i="227" s="1"/>
  <c r="BX79" i="226"/>
  <c r="BW79" i="226"/>
  <c r="BY79" i="227" s="1"/>
  <c r="BU79" i="226"/>
  <c r="BT79" i="226"/>
  <c r="BV79" i="227" s="1"/>
  <c r="BR79" i="226"/>
  <c r="BQ79" i="226"/>
  <c r="BS79" i="227" s="1"/>
  <c r="BO79" i="226"/>
  <c r="BN79" i="226"/>
  <c r="BP79" i="227" s="1"/>
  <c r="BL79" i="226"/>
  <c r="BK79" i="226"/>
  <c r="BM79" i="227" s="1"/>
  <c r="BI79" i="226"/>
  <c r="BH79" i="226"/>
  <c r="BJ79" i="227" s="1"/>
  <c r="BF79" i="226"/>
  <c r="BE79" i="226"/>
  <c r="BG79" i="227" s="1"/>
  <c r="BC79" i="226"/>
  <c r="BB79" i="226"/>
  <c r="BD79" i="227" s="1"/>
  <c r="AZ79" i="226"/>
  <c r="AY79" i="226"/>
  <c r="BA79" i="227" s="1"/>
  <c r="AW79" i="226"/>
  <c r="AV79" i="226"/>
  <c r="AX79" i="227" s="1"/>
  <c r="AT79" i="226"/>
  <c r="AS79" i="226"/>
  <c r="AU79" i="227" s="1"/>
  <c r="AQ79" i="226"/>
  <c r="AP79" i="226"/>
  <c r="AR79" i="227" s="1"/>
  <c r="AN79" i="226"/>
  <c r="AM79" i="226"/>
  <c r="AO79" i="227" s="1"/>
  <c r="AK79" i="226"/>
  <c r="AJ79" i="226"/>
  <c r="AL79" i="227" s="1"/>
  <c r="AH79" i="226"/>
  <c r="AG79" i="226"/>
  <c r="AI79" i="227" s="1"/>
  <c r="AE79" i="226"/>
  <c r="AD79" i="226"/>
  <c r="AF79" i="227" s="1"/>
  <c r="AB79" i="226"/>
  <c r="AA79" i="226"/>
  <c r="AC79" i="227" s="1"/>
  <c r="Y79" i="226"/>
  <c r="X79" i="226"/>
  <c r="Z79" i="227" s="1"/>
  <c r="V79" i="226"/>
  <c r="U79" i="226"/>
  <c r="W79" i="227" s="1"/>
  <c r="S79" i="226"/>
  <c r="R79" i="226"/>
  <c r="T79" i="227" s="1"/>
  <c r="P79" i="226"/>
  <c r="O79" i="226"/>
  <c r="Q79" i="227" s="1"/>
  <c r="M79" i="226"/>
  <c r="L79" i="226"/>
  <c r="N79" i="227" s="1"/>
  <c r="J79" i="226"/>
  <c r="I79" i="226"/>
  <c r="K79" i="227" s="1"/>
  <c r="G79" i="226"/>
  <c r="F79" i="226"/>
  <c r="H79" i="227" s="1"/>
  <c r="CG78" i="226"/>
  <c r="CF78" i="226"/>
  <c r="CH78" i="227" s="1"/>
  <c r="BX78" i="226"/>
  <c r="BW78" i="226"/>
  <c r="BY78" i="227" s="1"/>
  <c r="BU78" i="226"/>
  <c r="BT78" i="226"/>
  <c r="BV78" i="227" s="1"/>
  <c r="BR78" i="226"/>
  <c r="BQ78" i="226"/>
  <c r="BS78" i="227" s="1"/>
  <c r="BO78" i="226"/>
  <c r="BN78" i="226"/>
  <c r="BP78" i="227" s="1"/>
  <c r="BL78" i="226"/>
  <c r="BK78" i="226"/>
  <c r="BM78" i="227" s="1"/>
  <c r="BI78" i="226"/>
  <c r="BH78" i="226"/>
  <c r="BJ78" i="227" s="1"/>
  <c r="BF78" i="226"/>
  <c r="BE78" i="226"/>
  <c r="BG78" i="227" s="1"/>
  <c r="BC78" i="226"/>
  <c r="BB78" i="226"/>
  <c r="BD78" i="227" s="1"/>
  <c r="AZ78" i="226"/>
  <c r="AY78" i="226"/>
  <c r="BA78" i="227" s="1"/>
  <c r="AW78" i="226"/>
  <c r="AV78" i="226"/>
  <c r="AX78" i="227" s="1"/>
  <c r="AT78" i="226"/>
  <c r="AS78" i="226"/>
  <c r="AU78" i="227" s="1"/>
  <c r="AQ78" i="226"/>
  <c r="AP78" i="226"/>
  <c r="AR78" i="227" s="1"/>
  <c r="AN78" i="226"/>
  <c r="AM78" i="226"/>
  <c r="AO78" i="227" s="1"/>
  <c r="AK78" i="226"/>
  <c r="AJ78" i="226"/>
  <c r="AL78" i="227" s="1"/>
  <c r="AH78" i="226"/>
  <c r="AG78" i="226"/>
  <c r="AI78" i="227" s="1"/>
  <c r="AE78" i="226"/>
  <c r="AD78" i="226"/>
  <c r="AF78" i="227" s="1"/>
  <c r="AB78" i="226"/>
  <c r="AA78" i="226"/>
  <c r="AC78" i="227" s="1"/>
  <c r="Y78" i="226"/>
  <c r="X78" i="226"/>
  <c r="Z78" i="227" s="1"/>
  <c r="V78" i="226"/>
  <c r="U78" i="226"/>
  <c r="W78" i="227" s="1"/>
  <c r="S78" i="226"/>
  <c r="P78" i="226"/>
  <c r="O78" i="226"/>
  <c r="Q78" i="227" s="1"/>
  <c r="M78" i="226"/>
  <c r="L78" i="226"/>
  <c r="N78" i="227" s="1"/>
  <c r="J78" i="226"/>
  <c r="I78" i="226"/>
  <c r="K78" i="227" s="1"/>
  <c r="G78" i="226"/>
  <c r="F78" i="226"/>
  <c r="H78" i="227" s="1"/>
  <c r="CG77" i="226"/>
  <c r="CF77" i="226"/>
  <c r="CH77" i="227" s="1"/>
  <c r="BX77" i="226"/>
  <c r="BW77" i="226"/>
  <c r="BY77" i="227" s="1"/>
  <c r="BU77" i="226"/>
  <c r="BT77" i="226"/>
  <c r="BV77" i="227" s="1"/>
  <c r="BR77" i="226"/>
  <c r="BQ77" i="226"/>
  <c r="BS77" i="227" s="1"/>
  <c r="BO77" i="226"/>
  <c r="BN77" i="226"/>
  <c r="BP77" i="227" s="1"/>
  <c r="BL77" i="226"/>
  <c r="BK77" i="226"/>
  <c r="BM77" i="227" s="1"/>
  <c r="BI77" i="226"/>
  <c r="BH77" i="226"/>
  <c r="BJ77" i="227" s="1"/>
  <c r="BF77" i="226"/>
  <c r="BE77" i="226"/>
  <c r="BG77" i="227" s="1"/>
  <c r="BC77" i="226"/>
  <c r="BB77" i="226"/>
  <c r="BD77" i="227" s="1"/>
  <c r="AZ77" i="226"/>
  <c r="AY77" i="226"/>
  <c r="BA77" i="227" s="1"/>
  <c r="AW77" i="226"/>
  <c r="AV77" i="226"/>
  <c r="AX77" i="227" s="1"/>
  <c r="AT77" i="226"/>
  <c r="AS77" i="226"/>
  <c r="AU77" i="227" s="1"/>
  <c r="AQ77" i="226"/>
  <c r="AP77" i="226"/>
  <c r="AR77" i="227" s="1"/>
  <c r="AN77" i="226"/>
  <c r="AM77" i="226"/>
  <c r="AO77" i="227" s="1"/>
  <c r="AK77" i="226"/>
  <c r="AJ77" i="226"/>
  <c r="AL77" i="227" s="1"/>
  <c r="AH77" i="226"/>
  <c r="AG77" i="226"/>
  <c r="AI77" i="227" s="1"/>
  <c r="AE77" i="226"/>
  <c r="AD77" i="226"/>
  <c r="AF77" i="227" s="1"/>
  <c r="AB77" i="226"/>
  <c r="AA77" i="226"/>
  <c r="AC77" i="227" s="1"/>
  <c r="Y77" i="226"/>
  <c r="X77" i="226"/>
  <c r="Z77" i="227" s="1"/>
  <c r="V77" i="226"/>
  <c r="S77" i="226"/>
  <c r="P77" i="226"/>
  <c r="O77" i="226"/>
  <c r="Q77" i="227" s="1"/>
  <c r="M77" i="226"/>
  <c r="L77" i="226"/>
  <c r="N77" i="227" s="1"/>
  <c r="J77" i="226"/>
  <c r="I77" i="226"/>
  <c r="K77" i="227" s="1"/>
  <c r="G77" i="226"/>
  <c r="F77" i="226"/>
  <c r="H77" i="227" s="1"/>
  <c r="CG76" i="226"/>
  <c r="CF76" i="226"/>
  <c r="CH76" i="227" s="1"/>
  <c r="BX76" i="226"/>
  <c r="BW76" i="226"/>
  <c r="BY76" i="227" s="1"/>
  <c r="BU76" i="226"/>
  <c r="BT76" i="226"/>
  <c r="BV76" i="227" s="1"/>
  <c r="BR76" i="226"/>
  <c r="BQ76" i="226"/>
  <c r="BS76" i="227" s="1"/>
  <c r="BO76" i="226"/>
  <c r="BN76" i="226"/>
  <c r="BP76" i="227" s="1"/>
  <c r="BL76" i="226"/>
  <c r="BK76" i="226"/>
  <c r="BM76" i="227" s="1"/>
  <c r="BI76" i="226"/>
  <c r="BH76" i="226"/>
  <c r="BJ76" i="227" s="1"/>
  <c r="BF76" i="226"/>
  <c r="BE76" i="226"/>
  <c r="BG76" i="227" s="1"/>
  <c r="BC76" i="226"/>
  <c r="BB76" i="226"/>
  <c r="BD76" i="227" s="1"/>
  <c r="AZ76" i="226"/>
  <c r="AY76" i="226"/>
  <c r="BA76" i="227" s="1"/>
  <c r="AW76" i="226"/>
  <c r="AV76" i="226"/>
  <c r="AX76" i="227" s="1"/>
  <c r="AT76" i="226"/>
  <c r="AS76" i="226"/>
  <c r="AU76" i="227" s="1"/>
  <c r="AQ76" i="226"/>
  <c r="AP76" i="226"/>
  <c r="AR76" i="227" s="1"/>
  <c r="AN76" i="226"/>
  <c r="AM76" i="226"/>
  <c r="AO76" i="227" s="1"/>
  <c r="AK76" i="226"/>
  <c r="AJ76" i="226"/>
  <c r="AL76" i="227" s="1"/>
  <c r="AH76" i="226"/>
  <c r="AG76" i="226"/>
  <c r="AI76" i="227" s="1"/>
  <c r="AE76" i="226"/>
  <c r="AD76" i="226"/>
  <c r="AF76" i="227" s="1"/>
  <c r="AB76" i="226"/>
  <c r="AA76" i="226"/>
  <c r="AC76" i="227" s="1"/>
  <c r="Y76" i="226"/>
  <c r="X76" i="226"/>
  <c r="Z76" i="227" s="1"/>
  <c r="V76" i="226"/>
  <c r="S76" i="226"/>
  <c r="P76" i="226"/>
  <c r="O76" i="226"/>
  <c r="M76" i="226"/>
  <c r="L76" i="226"/>
  <c r="J76" i="226"/>
  <c r="I76" i="226"/>
  <c r="G76" i="226"/>
  <c r="F76" i="226"/>
  <c r="CG75" i="226"/>
  <c r="CF75" i="226"/>
  <c r="BX75" i="226"/>
  <c r="BW75" i="226"/>
  <c r="BU75" i="226"/>
  <c r="BT75" i="226"/>
  <c r="BR75" i="226"/>
  <c r="BQ75" i="226"/>
  <c r="BO75" i="226"/>
  <c r="BN75" i="226"/>
  <c r="BL75" i="226"/>
  <c r="BK75" i="226"/>
  <c r="BI75" i="226"/>
  <c r="BH75" i="226"/>
  <c r="BF75" i="226"/>
  <c r="BE75" i="226"/>
  <c r="BC75" i="226"/>
  <c r="BB75" i="226"/>
  <c r="AZ75" i="226"/>
  <c r="AY75" i="226"/>
  <c r="AW75" i="226"/>
  <c r="AV75" i="226"/>
  <c r="AT75" i="226"/>
  <c r="AS75" i="226"/>
  <c r="AQ75" i="226"/>
  <c r="AP75" i="226"/>
  <c r="AN75" i="226"/>
  <c r="AM75" i="226"/>
  <c r="AK75" i="226"/>
  <c r="AJ75" i="226"/>
  <c r="AH75" i="226"/>
  <c r="AG75" i="226"/>
  <c r="AE75" i="226"/>
  <c r="AD75" i="226"/>
  <c r="AB75" i="226"/>
  <c r="AA75" i="226"/>
  <c r="Y75" i="226"/>
  <c r="X75" i="226"/>
  <c r="V75" i="226"/>
  <c r="S75" i="226"/>
  <c r="P75" i="226"/>
  <c r="O75" i="226"/>
  <c r="Q75" i="227" s="1"/>
  <c r="M75" i="226"/>
  <c r="L75" i="226"/>
  <c r="N75" i="227" s="1"/>
  <c r="J75" i="226"/>
  <c r="I75" i="226"/>
  <c r="K75" i="227" s="1"/>
  <c r="G75" i="226"/>
  <c r="F75" i="226"/>
  <c r="H75" i="227" s="1"/>
  <c r="CG74" i="226"/>
  <c r="CF74" i="226"/>
  <c r="CH74" i="227" s="1"/>
  <c r="BX74" i="226"/>
  <c r="BW74" i="226"/>
  <c r="BY74" i="227" s="1"/>
  <c r="BU74" i="226"/>
  <c r="BT74" i="226"/>
  <c r="BV74" i="227" s="1"/>
  <c r="BR74" i="226"/>
  <c r="BQ74" i="226"/>
  <c r="BS74" i="227" s="1"/>
  <c r="BO74" i="226"/>
  <c r="BN74" i="226"/>
  <c r="BP74" i="227" s="1"/>
  <c r="BL74" i="226"/>
  <c r="BK74" i="226"/>
  <c r="BM74" i="227" s="1"/>
  <c r="BI74" i="226"/>
  <c r="BH74" i="226"/>
  <c r="BJ74" i="227" s="1"/>
  <c r="BF74" i="226"/>
  <c r="BE74" i="226"/>
  <c r="BG74" i="227" s="1"/>
  <c r="BC74" i="226"/>
  <c r="BB74" i="226"/>
  <c r="BD74" i="227" s="1"/>
  <c r="AZ74" i="226"/>
  <c r="AY74" i="226"/>
  <c r="BA74" i="227" s="1"/>
  <c r="AW74" i="226"/>
  <c r="AV74" i="226"/>
  <c r="AX74" i="227" s="1"/>
  <c r="AT74" i="226"/>
  <c r="AS74" i="226"/>
  <c r="AU74" i="227" s="1"/>
  <c r="AQ74" i="226"/>
  <c r="AP74" i="226"/>
  <c r="AR74" i="227" s="1"/>
  <c r="AN74" i="226"/>
  <c r="AM74" i="226"/>
  <c r="AO74" i="227" s="1"/>
  <c r="AK74" i="226"/>
  <c r="AJ74" i="226"/>
  <c r="AL74" i="227" s="1"/>
  <c r="AH74" i="226"/>
  <c r="AG74" i="226"/>
  <c r="AI74" i="227" s="1"/>
  <c r="AE74" i="226"/>
  <c r="AD74" i="226"/>
  <c r="AF74" i="227" s="1"/>
  <c r="AB74" i="226"/>
  <c r="AA74" i="226"/>
  <c r="AC74" i="227" s="1"/>
  <c r="Y74" i="226"/>
  <c r="X74" i="226"/>
  <c r="Z74" i="227" s="1"/>
  <c r="V74" i="226"/>
  <c r="S74" i="226"/>
  <c r="P74" i="226"/>
  <c r="O74" i="226"/>
  <c r="Q74" i="227" s="1"/>
  <c r="M74" i="226"/>
  <c r="L74" i="226"/>
  <c r="N74" i="227" s="1"/>
  <c r="J74" i="226"/>
  <c r="I74" i="226"/>
  <c r="K74" i="227" s="1"/>
  <c r="G74" i="226"/>
  <c r="F74" i="226"/>
  <c r="H74" i="227" s="1"/>
  <c r="CG73" i="226"/>
  <c r="CF73" i="226"/>
  <c r="CH73" i="227" s="1"/>
  <c r="BX73" i="226"/>
  <c r="BW73" i="226"/>
  <c r="BY73" i="227" s="1"/>
  <c r="BU73" i="226"/>
  <c r="BT73" i="226"/>
  <c r="BV73" i="227" s="1"/>
  <c r="BR73" i="226"/>
  <c r="BQ73" i="226"/>
  <c r="BS73" i="227" s="1"/>
  <c r="BO73" i="226"/>
  <c r="BN73" i="226"/>
  <c r="BP73" i="227" s="1"/>
  <c r="BL73" i="226"/>
  <c r="BK73" i="226"/>
  <c r="BM73" i="227" s="1"/>
  <c r="BI73" i="226"/>
  <c r="BH73" i="226"/>
  <c r="BJ73" i="227" s="1"/>
  <c r="BF73" i="226"/>
  <c r="BE73" i="226"/>
  <c r="BG73" i="227" s="1"/>
  <c r="BC73" i="226"/>
  <c r="BB73" i="226"/>
  <c r="BD73" i="227" s="1"/>
  <c r="AZ73" i="226"/>
  <c r="AY73" i="226"/>
  <c r="BA73" i="227" s="1"/>
  <c r="AW73" i="226"/>
  <c r="AV73" i="226"/>
  <c r="AX73" i="227" s="1"/>
  <c r="AT73" i="226"/>
  <c r="AS73" i="226"/>
  <c r="AU73" i="227" s="1"/>
  <c r="AQ73" i="226"/>
  <c r="AP73" i="226"/>
  <c r="AR73" i="227" s="1"/>
  <c r="AN73" i="226"/>
  <c r="AM73" i="226"/>
  <c r="AO73" i="227" s="1"/>
  <c r="AK73" i="226"/>
  <c r="AJ73" i="226"/>
  <c r="AL73" i="227" s="1"/>
  <c r="AH73" i="226"/>
  <c r="AG73" i="226"/>
  <c r="AI73" i="227" s="1"/>
  <c r="AE73" i="226"/>
  <c r="AD73" i="226"/>
  <c r="AF73" i="227" s="1"/>
  <c r="AB73" i="226"/>
  <c r="AA73" i="226"/>
  <c r="AC73" i="227" s="1"/>
  <c r="Y73" i="226"/>
  <c r="X73" i="226"/>
  <c r="Z73" i="227" s="1"/>
  <c r="V73" i="226"/>
  <c r="S73" i="226"/>
  <c r="P73" i="226"/>
  <c r="O73" i="226"/>
  <c r="M73" i="226"/>
  <c r="L73" i="226"/>
  <c r="J73" i="226"/>
  <c r="I73" i="226"/>
  <c r="G73" i="226"/>
  <c r="F73" i="226"/>
  <c r="CG72" i="226"/>
  <c r="CF72" i="226"/>
  <c r="BX72" i="226"/>
  <c r="BW72" i="226"/>
  <c r="BU72" i="226"/>
  <c r="BT72" i="226"/>
  <c r="BR72" i="226"/>
  <c r="BQ72" i="226"/>
  <c r="BO72" i="226"/>
  <c r="BN72" i="226"/>
  <c r="BL72" i="226"/>
  <c r="BK72" i="226"/>
  <c r="BI72" i="226"/>
  <c r="BH72" i="226"/>
  <c r="BF72" i="226"/>
  <c r="BE72" i="226"/>
  <c r="BC72" i="226"/>
  <c r="BB72" i="226"/>
  <c r="AZ72" i="226"/>
  <c r="AY72" i="226"/>
  <c r="AW72" i="226"/>
  <c r="AV72" i="226"/>
  <c r="AT72" i="226"/>
  <c r="AS72" i="226"/>
  <c r="AQ72" i="226"/>
  <c r="AP72" i="226"/>
  <c r="AN72" i="226"/>
  <c r="AM72" i="226"/>
  <c r="AK72" i="226"/>
  <c r="AJ72" i="226"/>
  <c r="AH72" i="226"/>
  <c r="AG72" i="226"/>
  <c r="AE72" i="226"/>
  <c r="AD72" i="226"/>
  <c r="AB72" i="226"/>
  <c r="AA72" i="226"/>
  <c r="Y72" i="226"/>
  <c r="X72" i="226"/>
  <c r="V72" i="226"/>
  <c r="S72" i="226"/>
  <c r="P72" i="226"/>
  <c r="O72" i="226"/>
  <c r="Q72" i="227" s="1"/>
  <c r="M72" i="226"/>
  <c r="L72" i="226"/>
  <c r="N72" i="227" s="1"/>
  <c r="J72" i="226"/>
  <c r="I72" i="226"/>
  <c r="K72" i="227" s="1"/>
  <c r="G72" i="226"/>
  <c r="F72" i="226"/>
  <c r="H72" i="227" s="1"/>
  <c r="CG71" i="226"/>
  <c r="CF71" i="226"/>
  <c r="CH71" i="227" s="1"/>
  <c r="BX71" i="226"/>
  <c r="BW71" i="226"/>
  <c r="BY71" i="227" s="1"/>
  <c r="BU71" i="226"/>
  <c r="BT71" i="226"/>
  <c r="BV71" i="227" s="1"/>
  <c r="BR71" i="226"/>
  <c r="BQ71" i="226"/>
  <c r="BS71" i="227" s="1"/>
  <c r="BO71" i="226"/>
  <c r="BN71" i="226"/>
  <c r="BP71" i="227" s="1"/>
  <c r="BL71" i="226"/>
  <c r="BK71" i="226"/>
  <c r="BM71" i="227" s="1"/>
  <c r="BI71" i="226"/>
  <c r="BH71" i="226"/>
  <c r="BJ71" i="227" s="1"/>
  <c r="BF71" i="226"/>
  <c r="BE71" i="226"/>
  <c r="BG71" i="227" s="1"/>
  <c r="BC71" i="226"/>
  <c r="BB71" i="226"/>
  <c r="BD71" i="227" s="1"/>
  <c r="AZ71" i="226"/>
  <c r="AY71" i="226"/>
  <c r="BA71" i="227" s="1"/>
  <c r="AW71" i="226"/>
  <c r="AV71" i="226"/>
  <c r="AX71" i="227" s="1"/>
  <c r="AT71" i="226"/>
  <c r="AS71" i="226"/>
  <c r="AU71" i="227" s="1"/>
  <c r="AQ71" i="226"/>
  <c r="AP71" i="226"/>
  <c r="AR71" i="227" s="1"/>
  <c r="AN71" i="226"/>
  <c r="AM71" i="226"/>
  <c r="AO71" i="227" s="1"/>
  <c r="AK71" i="226"/>
  <c r="AJ71" i="226"/>
  <c r="AL71" i="227" s="1"/>
  <c r="AH71" i="226"/>
  <c r="AG71" i="226"/>
  <c r="AI71" i="227" s="1"/>
  <c r="AE71" i="226"/>
  <c r="AD71" i="226"/>
  <c r="AF71" i="227" s="1"/>
  <c r="AB71" i="226"/>
  <c r="AA71" i="226"/>
  <c r="AC71" i="227" s="1"/>
  <c r="Y71" i="226"/>
  <c r="V71" i="226"/>
  <c r="U71" i="226"/>
  <c r="S71" i="226"/>
  <c r="R71" i="226"/>
  <c r="P71" i="226"/>
  <c r="O71" i="226"/>
  <c r="M71" i="226"/>
  <c r="L71" i="226"/>
  <c r="J71" i="226"/>
  <c r="I71" i="226"/>
  <c r="G71" i="226"/>
  <c r="F71" i="226"/>
  <c r="CG70" i="226"/>
  <c r="CF70" i="226"/>
  <c r="BX70" i="226"/>
  <c r="BW70" i="226"/>
  <c r="BU70" i="226"/>
  <c r="BT70" i="226"/>
  <c r="BR70" i="226"/>
  <c r="BQ70" i="226"/>
  <c r="BO70" i="226"/>
  <c r="BN70" i="226"/>
  <c r="BL70" i="226"/>
  <c r="BK70" i="226"/>
  <c r="BI70" i="226"/>
  <c r="BH70" i="226"/>
  <c r="BF70" i="226"/>
  <c r="BE70" i="226"/>
  <c r="BC70" i="226"/>
  <c r="BB70" i="226"/>
  <c r="AZ70" i="226"/>
  <c r="AY70" i="226"/>
  <c r="AW70" i="226"/>
  <c r="AV70" i="226"/>
  <c r="AT70" i="226"/>
  <c r="AS70" i="226"/>
  <c r="AQ70" i="226"/>
  <c r="AP70" i="226"/>
  <c r="AN70" i="226"/>
  <c r="AM70" i="226"/>
  <c r="AK70" i="226"/>
  <c r="AJ70" i="226"/>
  <c r="AH70" i="226"/>
  <c r="AG70" i="226"/>
  <c r="AE70" i="226"/>
  <c r="AD70" i="226"/>
  <c r="AB70" i="226"/>
  <c r="AA70" i="226"/>
  <c r="Y70" i="226"/>
  <c r="V70" i="226"/>
  <c r="U70" i="226"/>
  <c r="W70" i="227" s="1"/>
  <c r="S70" i="226"/>
  <c r="R70" i="226"/>
  <c r="T70" i="227" s="1"/>
  <c r="P70" i="226"/>
  <c r="O70" i="226"/>
  <c r="Q70" i="227" s="1"/>
  <c r="M70" i="226"/>
  <c r="L70" i="226"/>
  <c r="N70" i="227" s="1"/>
  <c r="J70" i="226"/>
  <c r="I70" i="226"/>
  <c r="K70" i="227" s="1"/>
  <c r="G70" i="226"/>
  <c r="F70" i="226"/>
  <c r="H70" i="227" s="1"/>
  <c r="CG69" i="226"/>
  <c r="CF69" i="226"/>
  <c r="CH69" i="227" s="1"/>
  <c r="BX69" i="226"/>
  <c r="BW69" i="226"/>
  <c r="BY69" i="227" s="1"/>
  <c r="BU69" i="226"/>
  <c r="BT69" i="226"/>
  <c r="BV69" i="227" s="1"/>
  <c r="BR69" i="226"/>
  <c r="BQ69" i="226"/>
  <c r="BS69" i="227" s="1"/>
  <c r="BO69" i="226"/>
  <c r="BN69" i="226"/>
  <c r="BP69" i="227" s="1"/>
  <c r="BL69" i="226"/>
  <c r="BK69" i="226"/>
  <c r="BM69" i="227" s="1"/>
  <c r="BI69" i="226"/>
  <c r="BH69" i="226"/>
  <c r="BJ69" i="227" s="1"/>
  <c r="BF69" i="226"/>
  <c r="BE69" i="226"/>
  <c r="BG69" i="227" s="1"/>
  <c r="BC69" i="226"/>
  <c r="BB69" i="226"/>
  <c r="BD69" i="227" s="1"/>
  <c r="AZ69" i="226"/>
  <c r="AY69" i="226"/>
  <c r="BA69" i="227" s="1"/>
  <c r="AW69" i="226"/>
  <c r="AV69" i="226"/>
  <c r="AX69" i="227" s="1"/>
  <c r="AT69" i="226"/>
  <c r="AS69" i="226"/>
  <c r="AU69" i="227" s="1"/>
  <c r="AQ69" i="226"/>
  <c r="AP69" i="226"/>
  <c r="AR69" i="227" s="1"/>
  <c r="AN69" i="226"/>
  <c r="AM69" i="226"/>
  <c r="AO69" i="227" s="1"/>
  <c r="AK69" i="226"/>
  <c r="AJ69" i="226"/>
  <c r="AL69" i="227" s="1"/>
  <c r="AH69" i="226"/>
  <c r="AG69" i="226"/>
  <c r="AI69" i="227" s="1"/>
  <c r="AE69" i="226"/>
  <c r="AD69" i="226"/>
  <c r="AF69" i="227" s="1"/>
  <c r="AB69" i="226"/>
  <c r="Y69" i="226"/>
  <c r="X69" i="226"/>
  <c r="Z69" i="227" s="1"/>
  <c r="V69" i="226"/>
  <c r="U69" i="226"/>
  <c r="W69" i="227" s="1"/>
  <c r="S69" i="226"/>
  <c r="R69" i="226"/>
  <c r="T69" i="227" s="1"/>
  <c r="P69" i="226"/>
  <c r="O69" i="226"/>
  <c r="Q69" i="227" s="1"/>
  <c r="M69" i="226"/>
  <c r="L69" i="226"/>
  <c r="N69" i="227" s="1"/>
  <c r="J69" i="226"/>
  <c r="I69" i="226"/>
  <c r="K69" i="227" s="1"/>
  <c r="G69" i="226"/>
  <c r="F69" i="226"/>
  <c r="H69" i="227" s="1"/>
  <c r="CG68" i="226"/>
  <c r="CF68" i="226"/>
  <c r="CH68" i="227" s="1"/>
  <c r="BX68" i="226"/>
  <c r="BW68" i="226"/>
  <c r="BY68" i="227" s="1"/>
  <c r="BU68" i="226"/>
  <c r="BT68" i="226"/>
  <c r="BV68" i="227" s="1"/>
  <c r="BR68" i="226"/>
  <c r="BQ68" i="226"/>
  <c r="BS68" i="227" s="1"/>
  <c r="BO68" i="226"/>
  <c r="BN68" i="226"/>
  <c r="BP68" i="227" s="1"/>
  <c r="BL68" i="226"/>
  <c r="BK68" i="226"/>
  <c r="BM68" i="227" s="1"/>
  <c r="BI68" i="226"/>
  <c r="BH68" i="226"/>
  <c r="BJ68" i="227" s="1"/>
  <c r="BF68" i="226"/>
  <c r="BE68" i="226"/>
  <c r="BG68" i="227" s="1"/>
  <c r="BC68" i="226"/>
  <c r="BB68" i="226"/>
  <c r="BD68" i="227" s="1"/>
  <c r="AZ68" i="226"/>
  <c r="AY68" i="226"/>
  <c r="BA68" i="227" s="1"/>
  <c r="AW68" i="226"/>
  <c r="AV68" i="226"/>
  <c r="AX68" i="227" s="1"/>
  <c r="AT68" i="226"/>
  <c r="AS68" i="226"/>
  <c r="AU68" i="227" s="1"/>
  <c r="AQ68" i="226"/>
  <c r="AP68" i="226"/>
  <c r="AR68" i="227" s="1"/>
  <c r="AN68" i="226"/>
  <c r="AM68" i="226"/>
  <c r="AO68" i="227" s="1"/>
  <c r="AK68" i="226"/>
  <c r="AJ68" i="226"/>
  <c r="AL68" i="227" s="1"/>
  <c r="AH68" i="226"/>
  <c r="AG68" i="226"/>
  <c r="AI68" i="227" s="1"/>
  <c r="AE68" i="226"/>
  <c r="AD68" i="226"/>
  <c r="AF68" i="227" s="1"/>
  <c r="AB68" i="226"/>
  <c r="AA68" i="226"/>
  <c r="AC68" i="227" s="1"/>
  <c r="Y68" i="226"/>
  <c r="X68" i="226"/>
  <c r="Z68" i="227" s="1"/>
  <c r="V68" i="226"/>
  <c r="U68" i="226"/>
  <c r="W68" i="227" s="1"/>
  <c r="S68" i="226"/>
  <c r="R68" i="226"/>
  <c r="T68" i="227" s="1"/>
  <c r="P68" i="226"/>
  <c r="O68" i="226"/>
  <c r="Q68" i="227" s="1"/>
  <c r="M68" i="226"/>
  <c r="L68" i="226"/>
  <c r="N68" i="227" s="1"/>
  <c r="J68" i="226"/>
  <c r="I68" i="226"/>
  <c r="K68" i="227" s="1"/>
  <c r="G68" i="226"/>
  <c r="F68" i="226"/>
  <c r="H68" i="227" s="1"/>
  <c r="CG67" i="226"/>
  <c r="CF67" i="226"/>
  <c r="CH67" i="227" s="1"/>
  <c r="BX67" i="226"/>
  <c r="BW67" i="226"/>
  <c r="BY67" i="227" s="1"/>
  <c r="BU67" i="226"/>
  <c r="BT67" i="226"/>
  <c r="BV67" i="227" s="1"/>
  <c r="BR67" i="226"/>
  <c r="BQ67" i="226"/>
  <c r="BS67" i="227" s="1"/>
  <c r="BO67" i="226"/>
  <c r="BN67" i="226"/>
  <c r="BP67" i="227" s="1"/>
  <c r="BL67" i="226"/>
  <c r="BK67" i="226"/>
  <c r="BM67" i="227" s="1"/>
  <c r="BI67" i="226"/>
  <c r="BF67" i="226"/>
  <c r="BE67" i="226"/>
  <c r="BC67" i="226"/>
  <c r="BB67" i="226"/>
  <c r="AZ67" i="226"/>
  <c r="AY67" i="226"/>
  <c r="AW67" i="226"/>
  <c r="AV67" i="226"/>
  <c r="AT67" i="226"/>
  <c r="AS67" i="226"/>
  <c r="AQ67" i="226"/>
  <c r="AP67" i="226"/>
  <c r="AN67" i="226"/>
  <c r="AM67" i="226"/>
  <c r="AK67" i="226"/>
  <c r="AJ67" i="226"/>
  <c r="AH67" i="226"/>
  <c r="AG67" i="226"/>
  <c r="AE67" i="226"/>
  <c r="AD67" i="226"/>
  <c r="AB67" i="226"/>
  <c r="AA67" i="226"/>
  <c r="Y67" i="226"/>
  <c r="X67" i="226"/>
  <c r="V67" i="226"/>
  <c r="U67" i="226"/>
  <c r="S67" i="226"/>
  <c r="R67" i="226"/>
  <c r="P67" i="226"/>
  <c r="O67" i="226"/>
  <c r="M67" i="226"/>
  <c r="L67" i="226"/>
  <c r="J67" i="226"/>
  <c r="I67" i="226"/>
  <c r="G67" i="226"/>
  <c r="F67" i="226"/>
  <c r="CG66" i="226"/>
  <c r="CF66" i="226"/>
  <c r="BX66" i="226"/>
  <c r="BW66" i="226"/>
  <c r="BU66" i="226"/>
  <c r="BT66" i="226"/>
  <c r="BR66" i="226"/>
  <c r="BQ66" i="226"/>
  <c r="BO66" i="226"/>
  <c r="BN66" i="226"/>
  <c r="BL66" i="226"/>
  <c r="BK66" i="226"/>
  <c r="BI66" i="226"/>
  <c r="BH66" i="226"/>
  <c r="BF66" i="226"/>
  <c r="BE66" i="226"/>
  <c r="BC66" i="226"/>
  <c r="BB66" i="226"/>
  <c r="AZ66" i="226"/>
  <c r="AY66" i="226"/>
  <c r="AW66" i="226"/>
  <c r="AV66" i="226"/>
  <c r="AT66" i="226"/>
  <c r="AS66" i="226"/>
  <c r="AQ66" i="226"/>
  <c r="AP66" i="226"/>
  <c r="AN66" i="226"/>
  <c r="AM66" i="226"/>
  <c r="AK66" i="226"/>
  <c r="AJ66" i="226"/>
  <c r="AH66" i="226"/>
  <c r="AG66" i="226"/>
  <c r="AE66" i="226"/>
  <c r="AD66" i="226"/>
  <c r="AB66" i="226"/>
  <c r="Y66" i="226"/>
  <c r="X66" i="226"/>
  <c r="Z66" i="227" s="1"/>
  <c r="V66" i="226"/>
  <c r="U66" i="226"/>
  <c r="W66" i="227" s="1"/>
  <c r="S66" i="226"/>
  <c r="R66" i="226"/>
  <c r="T66" i="227" s="1"/>
  <c r="P66" i="226"/>
  <c r="O66" i="226"/>
  <c r="Q66" i="227" s="1"/>
  <c r="M66" i="226"/>
  <c r="L66" i="226"/>
  <c r="N66" i="227" s="1"/>
  <c r="J66" i="226"/>
  <c r="I66" i="226"/>
  <c r="K66" i="227" s="1"/>
  <c r="G66" i="226"/>
  <c r="F66" i="226"/>
  <c r="H66" i="227" s="1"/>
  <c r="CG65" i="226"/>
  <c r="CF65" i="226"/>
  <c r="CH65" i="227" s="1"/>
  <c r="BX65" i="226"/>
  <c r="BW65" i="226"/>
  <c r="BY65" i="227" s="1"/>
  <c r="BU65" i="226"/>
  <c r="BT65" i="226"/>
  <c r="BV65" i="227" s="1"/>
  <c r="BR65" i="226"/>
  <c r="BQ65" i="226"/>
  <c r="BS65" i="227" s="1"/>
  <c r="BO65" i="226"/>
  <c r="BN65" i="226"/>
  <c r="BP65" i="227" s="1"/>
  <c r="BL65" i="226"/>
  <c r="BK65" i="226"/>
  <c r="BM65" i="227" s="1"/>
  <c r="BI65" i="226"/>
  <c r="BH65" i="226"/>
  <c r="BJ65" i="227" s="1"/>
  <c r="BF65" i="226"/>
  <c r="BE65" i="226"/>
  <c r="BG65" i="227" s="1"/>
  <c r="BC65" i="226"/>
  <c r="BB65" i="226"/>
  <c r="BD65" i="227" s="1"/>
  <c r="AZ65" i="226"/>
  <c r="AY65" i="226"/>
  <c r="BA65" i="227" s="1"/>
  <c r="AW65" i="226"/>
  <c r="AV65" i="226"/>
  <c r="AX65" i="227" s="1"/>
  <c r="AT65" i="226"/>
  <c r="AQ65" i="226"/>
  <c r="AP65" i="226"/>
  <c r="AR65" i="227" s="1"/>
  <c r="AN65" i="226"/>
  <c r="AM65" i="226"/>
  <c r="AO65" i="227" s="1"/>
  <c r="AK65" i="226"/>
  <c r="AJ65" i="226"/>
  <c r="AL65" i="227" s="1"/>
  <c r="AH65" i="226"/>
  <c r="AG65" i="226"/>
  <c r="AI65" i="227" s="1"/>
  <c r="AE65" i="226"/>
  <c r="AD65" i="226"/>
  <c r="AF65" i="227" s="1"/>
  <c r="AB65" i="226"/>
  <c r="AA65" i="226"/>
  <c r="AC65" i="227" s="1"/>
  <c r="Y65" i="226"/>
  <c r="X65" i="226"/>
  <c r="Z65" i="227" s="1"/>
  <c r="V65" i="226"/>
  <c r="U65" i="226"/>
  <c r="W65" i="227" s="1"/>
  <c r="S65" i="226"/>
  <c r="R65" i="226"/>
  <c r="T65" i="227" s="1"/>
  <c r="P65" i="226"/>
  <c r="O65" i="226"/>
  <c r="Q65" i="227" s="1"/>
  <c r="M65" i="226"/>
  <c r="L65" i="226"/>
  <c r="N65" i="227" s="1"/>
  <c r="J65" i="226"/>
  <c r="I65" i="226"/>
  <c r="K65" i="227" s="1"/>
  <c r="G65" i="226"/>
  <c r="F65" i="226"/>
  <c r="H65" i="227" s="1"/>
  <c r="CG64" i="226"/>
  <c r="CF64" i="226"/>
  <c r="CH64" i="227" s="1"/>
  <c r="BX64" i="226"/>
  <c r="BW64" i="226"/>
  <c r="BY64" i="227" s="1"/>
  <c r="BU64" i="226"/>
  <c r="BT64" i="226"/>
  <c r="BV64" i="227" s="1"/>
  <c r="BR64" i="226"/>
  <c r="BQ64" i="226"/>
  <c r="BS64" i="227" s="1"/>
  <c r="BO64" i="226"/>
  <c r="BN64" i="226"/>
  <c r="BP64" i="227" s="1"/>
  <c r="BL64" i="226"/>
  <c r="BK64" i="226"/>
  <c r="BM64" i="227" s="1"/>
  <c r="BI64" i="226"/>
  <c r="BF64" i="226"/>
  <c r="BE64" i="226"/>
  <c r="BC64" i="226"/>
  <c r="AZ64" i="226"/>
  <c r="AY64" i="226"/>
  <c r="BA64" i="227" s="1"/>
  <c r="AW64" i="226"/>
  <c r="AV64" i="226"/>
  <c r="AX64" i="227" s="1"/>
  <c r="AT64" i="226"/>
  <c r="AS64" i="226"/>
  <c r="AU64" i="227" s="1"/>
  <c r="AQ64" i="226"/>
  <c r="AP64" i="226"/>
  <c r="AR64" i="227" s="1"/>
  <c r="AN64" i="226"/>
  <c r="AM64" i="226"/>
  <c r="AO64" i="227" s="1"/>
  <c r="AK64" i="226"/>
  <c r="AJ64" i="226"/>
  <c r="AL64" i="227" s="1"/>
  <c r="AH64" i="226"/>
  <c r="AG64" i="226"/>
  <c r="AI64" i="227" s="1"/>
  <c r="AE64" i="226"/>
  <c r="AB64" i="226"/>
  <c r="AA64" i="226"/>
  <c r="AC64" i="227" s="1"/>
  <c r="Y64" i="226"/>
  <c r="V64" i="226"/>
  <c r="S64" i="226"/>
  <c r="R64" i="226"/>
  <c r="P64" i="226"/>
  <c r="O64" i="226"/>
  <c r="M64" i="226"/>
  <c r="L64" i="226"/>
  <c r="J64" i="226"/>
  <c r="I64" i="226"/>
  <c r="G64" i="226"/>
  <c r="F64" i="226"/>
  <c r="CG63" i="226"/>
  <c r="CF63" i="226"/>
  <c r="CH63" i="227" s="1"/>
  <c r="BX63" i="226"/>
  <c r="BW63" i="226"/>
  <c r="BY63" i="227" s="1"/>
  <c r="BU63" i="226"/>
  <c r="BT63" i="226"/>
  <c r="BV63" i="227" s="1"/>
  <c r="BR63" i="226"/>
  <c r="BO63" i="226"/>
  <c r="BN63" i="226"/>
  <c r="BL63" i="226"/>
  <c r="BK63" i="226"/>
  <c r="BI63" i="226"/>
  <c r="BH63" i="226"/>
  <c r="BF63" i="226"/>
  <c r="BE63" i="226"/>
  <c r="BC63" i="226"/>
  <c r="BB63" i="226"/>
  <c r="BD63" i="227" s="1"/>
  <c r="AZ63" i="226"/>
  <c r="AY63" i="226"/>
  <c r="BA63" i="227" s="1"/>
  <c r="AW63" i="226"/>
  <c r="AV63" i="226"/>
  <c r="AX63" i="227" s="1"/>
  <c r="AT63" i="226"/>
  <c r="AS63" i="226"/>
  <c r="AQ63" i="226"/>
  <c r="AP63" i="226"/>
  <c r="AR63" i="227" s="1"/>
  <c r="AN63" i="226"/>
  <c r="AM63" i="226"/>
  <c r="AO63" i="227" s="1"/>
  <c r="AK63" i="226"/>
  <c r="AJ63" i="226"/>
  <c r="AL63" i="227" s="1"/>
  <c r="AH63" i="226"/>
  <c r="AG63" i="226"/>
  <c r="AE63" i="226"/>
  <c r="AD63" i="226"/>
  <c r="AB63" i="226"/>
  <c r="AA63" i="226"/>
  <c r="Y63" i="226"/>
  <c r="X63" i="226"/>
  <c r="V63" i="226"/>
  <c r="U63" i="226"/>
  <c r="S63" i="226"/>
  <c r="R63" i="226"/>
  <c r="T63" i="227" s="1"/>
  <c r="P63" i="226"/>
  <c r="O63" i="226"/>
  <c r="Q63" i="227" s="1"/>
  <c r="M63" i="226"/>
  <c r="L63" i="226"/>
  <c r="N63" i="227" s="1"/>
  <c r="J63" i="226"/>
  <c r="I63" i="226"/>
  <c r="G63" i="226"/>
  <c r="F63" i="226"/>
  <c r="H63" i="227" s="1"/>
  <c r="CG62" i="226"/>
  <c r="CF62" i="226"/>
  <c r="CH62" i="227" s="1"/>
  <c r="BX62" i="226"/>
  <c r="BW62" i="226"/>
  <c r="BY62" i="227" s="1"/>
  <c r="BU62" i="226"/>
  <c r="BT62" i="226"/>
  <c r="BR62" i="226"/>
  <c r="BO62" i="226"/>
  <c r="BN62" i="226"/>
  <c r="BP62" i="227" s="1"/>
  <c r="BL62" i="226"/>
  <c r="BK62" i="226"/>
  <c r="BM62" i="227" s="1"/>
  <c r="BI62" i="226"/>
  <c r="BH62" i="226"/>
  <c r="BF62" i="226"/>
  <c r="BE62" i="226"/>
  <c r="BC62" i="226"/>
  <c r="BB62" i="226"/>
  <c r="AZ62" i="226"/>
  <c r="AY62" i="226"/>
  <c r="AW62" i="226"/>
  <c r="AV62" i="226"/>
  <c r="AT62" i="226"/>
  <c r="AS62" i="226"/>
  <c r="AU62" i="227" s="1"/>
  <c r="AQ62" i="226"/>
  <c r="AP62" i="226"/>
  <c r="AR62" i="227" s="1"/>
  <c r="AN62" i="226"/>
  <c r="AM62" i="226"/>
  <c r="AO62" i="227" s="1"/>
  <c r="AK62" i="226"/>
  <c r="AJ62" i="226"/>
  <c r="AH62" i="226"/>
  <c r="AG62" i="226"/>
  <c r="AI62" i="227" s="1"/>
  <c r="AE62" i="226"/>
  <c r="AD62" i="226"/>
  <c r="AF62" i="227" s="1"/>
  <c r="AB62" i="226"/>
  <c r="AA62" i="226"/>
  <c r="AC62" i="227" s="1"/>
  <c r="Y62" i="226"/>
  <c r="X62" i="226"/>
  <c r="V62" i="226"/>
  <c r="U62" i="226"/>
  <c r="S62" i="226"/>
  <c r="R62" i="226"/>
  <c r="P62" i="226"/>
  <c r="O62" i="226"/>
  <c r="M62" i="226"/>
  <c r="L62" i="226"/>
  <c r="J62" i="226"/>
  <c r="I62" i="226"/>
  <c r="K62" i="227" s="1"/>
  <c r="G62" i="226"/>
  <c r="F62" i="226"/>
  <c r="H62" i="227" s="1"/>
  <c r="CG61" i="226"/>
  <c r="CF61" i="226"/>
  <c r="CH61" i="227" s="1"/>
  <c r="BX61" i="226"/>
  <c r="BW61" i="226"/>
  <c r="BU61" i="226"/>
  <c r="BT61" i="226"/>
  <c r="BV61" i="227" s="1"/>
  <c r="BR61" i="226"/>
  <c r="BO61" i="226"/>
  <c r="BN61" i="226"/>
  <c r="BP61" i="227" s="1"/>
  <c r="BL61" i="226"/>
  <c r="BK61" i="226"/>
  <c r="BI61" i="226"/>
  <c r="BH61" i="226"/>
  <c r="BJ61" i="227" s="1"/>
  <c r="BF61" i="226"/>
  <c r="BE61" i="226"/>
  <c r="BG61" i="227" s="1"/>
  <c r="BC61" i="226"/>
  <c r="BB61" i="226"/>
  <c r="BD61" i="227" s="1"/>
  <c r="AZ61" i="226"/>
  <c r="AY61" i="226"/>
  <c r="AW61" i="226"/>
  <c r="AV61" i="226"/>
  <c r="AT61" i="226"/>
  <c r="AS61" i="226"/>
  <c r="AQ61" i="226"/>
  <c r="AP61" i="226"/>
  <c r="AN61" i="226"/>
  <c r="AM61" i="226"/>
  <c r="AK61" i="226"/>
  <c r="AJ61" i="226"/>
  <c r="AL61" i="227" s="1"/>
  <c r="AH61" i="226"/>
  <c r="AG61" i="226"/>
  <c r="AI61" i="227" s="1"/>
  <c r="AE61" i="226"/>
  <c r="AB61" i="226"/>
  <c r="AA61" i="226"/>
  <c r="Y61" i="226"/>
  <c r="X61" i="226"/>
  <c r="Z61" i="227" s="1"/>
  <c r="V61" i="226"/>
  <c r="U61" i="226"/>
  <c r="W61" i="227" s="1"/>
  <c r="S61" i="226"/>
  <c r="R61" i="226"/>
  <c r="T61" i="227" s="1"/>
  <c r="P61" i="226"/>
  <c r="O61" i="226"/>
  <c r="M61" i="226"/>
  <c r="L61" i="226"/>
  <c r="N61" i="227" s="1"/>
  <c r="J61" i="226"/>
  <c r="I61" i="226"/>
  <c r="K61" i="227" s="1"/>
  <c r="G61" i="226"/>
  <c r="F61" i="226"/>
  <c r="H61" i="227" s="1"/>
  <c r="CG60" i="226"/>
  <c r="CF60" i="226"/>
  <c r="BX60" i="226"/>
  <c r="BW60" i="226"/>
  <c r="BU60" i="226"/>
  <c r="BT60" i="226"/>
  <c r="BR60" i="226"/>
  <c r="BQ60" i="226"/>
  <c r="BO60" i="226"/>
  <c r="BN60" i="226"/>
  <c r="BL60" i="226"/>
  <c r="BK60" i="226"/>
  <c r="BM60" i="227" s="1"/>
  <c r="BI60" i="226"/>
  <c r="BH60" i="226"/>
  <c r="BJ60" i="227" s="1"/>
  <c r="BF60" i="226"/>
  <c r="BE60" i="226"/>
  <c r="BG60" i="227" s="1"/>
  <c r="BC60" i="226"/>
  <c r="BB60" i="226"/>
  <c r="AZ60" i="226"/>
  <c r="AY60" i="226"/>
  <c r="BA60" i="227" s="1"/>
  <c r="AW60" i="226"/>
  <c r="AV60" i="226"/>
  <c r="AX60" i="227" s="1"/>
  <c r="AT60" i="226"/>
  <c r="AS60" i="226"/>
  <c r="AU60" i="227" s="1"/>
  <c r="AQ60" i="226"/>
  <c r="AP60" i="226"/>
  <c r="AN60" i="226"/>
  <c r="AM60" i="226"/>
  <c r="AK60" i="226"/>
  <c r="AJ60" i="226"/>
  <c r="AH60" i="226"/>
  <c r="AG60" i="226"/>
  <c r="AE60" i="226"/>
  <c r="AB60" i="226"/>
  <c r="AA60" i="226"/>
  <c r="AC60" i="227" s="1"/>
  <c r="Y60" i="226"/>
  <c r="V60" i="226"/>
  <c r="U60" i="226"/>
  <c r="W60" i="227" s="1"/>
  <c r="S60" i="226"/>
  <c r="R60" i="226"/>
  <c r="P60" i="226"/>
  <c r="O60" i="226"/>
  <c r="Q60" i="227" s="1"/>
  <c r="M60" i="226"/>
  <c r="L60" i="226"/>
  <c r="N60" i="227" s="1"/>
  <c r="J60" i="226"/>
  <c r="I60" i="226"/>
  <c r="K60" i="227" s="1"/>
  <c r="G60" i="226"/>
  <c r="F60" i="226"/>
  <c r="CG59" i="226"/>
  <c r="CF59" i="226"/>
  <c r="BX59" i="226"/>
  <c r="BW59" i="226"/>
  <c r="BU59" i="226"/>
  <c r="BT59" i="226"/>
  <c r="BR59" i="226"/>
  <c r="BQ59" i="226"/>
  <c r="BO59" i="226"/>
  <c r="BN59" i="226"/>
  <c r="BP59" i="227" s="1"/>
  <c r="BL59" i="226"/>
  <c r="BK59" i="226"/>
  <c r="BM59" i="227" s="1"/>
  <c r="BI59" i="226"/>
  <c r="BH59" i="226"/>
  <c r="BJ59" i="227" s="1"/>
  <c r="BF59" i="226"/>
  <c r="BE59" i="226"/>
  <c r="BC59" i="226"/>
  <c r="BB59" i="226"/>
  <c r="BD59" i="227" s="1"/>
  <c r="AZ59" i="226"/>
  <c r="AY59" i="226"/>
  <c r="BA59" i="227" s="1"/>
  <c r="AW59" i="226"/>
  <c r="AV59" i="226"/>
  <c r="AX59" i="227" s="1"/>
  <c r="AT59" i="226"/>
  <c r="AS59" i="226"/>
  <c r="AQ59" i="226"/>
  <c r="AP59" i="226"/>
  <c r="AN59" i="226"/>
  <c r="AM59" i="226"/>
  <c r="AK59" i="226"/>
  <c r="AJ59" i="226"/>
  <c r="AH59" i="226"/>
  <c r="AG59" i="226"/>
  <c r="AE59" i="226"/>
  <c r="AB59" i="226"/>
  <c r="AA59" i="226"/>
  <c r="Y59" i="226"/>
  <c r="V59" i="226"/>
  <c r="U59" i="226"/>
  <c r="S59" i="226"/>
  <c r="R59" i="226"/>
  <c r="P59" i="226"/>
  <c r="O59" i="226"/>
  <c r="M59" i="226"/>
  <c r="L59" i="226"/>
  <c r="J59" i="226"/>
  <c r="I59" i="226"/>
  <c r="G59" i="226"/>
  <c r="F59" i="226"/>
  <c r="H59" i="227" s="1"/>
  <c r="CG58" i="226"/>
  <c r="CF58" i="226"/>
  <c r="CH58" i="227" s="1"/>
  <c r="BX58" i="226"/>
  <c r="BW58" i="226"/>
  <c r="BY58" i="227" s="1"/>
  <c r="BU58" i="226"/>
  <c r="BT58" i="226"/>
  <c r="BR58" i="226"/>
  <c r="BQ58" i="226"/>
  <c r="BS58" i="227" s="1"/>
  <c r="BO58" i="226"/>
  <c r="BN58" i="226"/>
  <c r="BP58" i="227" s="1"/>
  <c r="BL58" i="226"/>
  <c r="BK58" i="226"/>
  <c r="BM58" i="227" s="1"/>
  <c r="BI58" i="226"/>
  <c r="BH58" i="226"/>
  <c r="BF58" i="226"/>
  <c r="BE58" i="226"/>
  <c r="BC58" i="226"/>
  <c r="BB58" i="226"/>
  <c r="AZ58" i="226"/>
  <c r="AY58" i="226"/>
  <c r="AW58" i="226"/>
  <c r="AV58" i="226"/>
  <c r="AT58" i="226"/>
  <c r="AS58" i="226"/>
  <c r="AU58" i="227" s="1"/>
  <c r="AQ58" i="226"/>
  <c r="AP58" i="226"/>
  <c r="AR58" i="227" s="1"/>
  <c r="AN58" i="226"/>
  <c r="AM58" i="226"/>
  <c r="AO58" i="227" s="1"/>
  <c r="AK58" i="226"/>
  <c r="AJ58" i="226"/>
  <c r="AH58" i="226"/>
  <c r="AG58" i="226"/>
  <c r="AI58" i="227" s="1"/>
  <c r="AE58" i="226"/>
  <c r="AB58" i="226"/>
  <c r="AA58" i="226"/>
  <c r="AC58" i="227" s="1"/>
  <c r="Y58" i="226"/>
  <c r="X58" i="226"/>
  <c r="V58" i="226"/>
  <c r="U58" i="226"/>
  <c r="W58" i="227" s="1"/>
  <c r="S58" i="226"/>
  <c r="R58" i="226"/>
  <c r="T58" i="227" s="1"/>
  <c r="P58" i="226"/>
  <c r="O58" i="226"/>
  <c r="Q58" i="227" s="1"/>
  <c r="M58" i="226"/>
  <c r="L58" i="226"/>
  <c r="J58" i="226"/>
  <c r="I58" i="226"/>
  <c r="G58" i="226"/>
  <c r="F58" i="226"/>
  <c r="CG57" i="226"/>
  <c r="CF57" i="226"/>
  <c r="BX57" i="226"/>
  <c r="BW57" i="226"/>
  <c r="BU57" i="226"/>
  <c r="BT57" i="226"/>
  <c r="BV57" i="227" s="1"/>
  <c r="BR57" i="226"/>
  <c r="BQ57" i="226"/>
  <c r="BS57" i="227" s="1"/>
  <c r="BO57" i="226"/>
  <c r="BN57" i="226"/>
  <c r="BP57" i="227" s="1"/>
  <c r="BL57" i="226"/>
  <c r="BK57" i="226"/>
  <c r="BI57" i="226"/>
  <c r="BH57" i="226"/>
  <c r="BJ57" i="227" s="1"/>
  <c r="BF57" i="226"/>
  <c r="BE57" i="226"/>
  <c r="BG57" i="227" s="1"/>
  <c r="BC57" i="226"/>
  <c r="BB57" i="226"/>
  <c r="BD57" i="227" s="1"/>
  <c r="AZ57" i="226"/>
  <c r="AY57" i="226"/>
  <c r="AW57" i="226"/>
  <c r="AV57" i="226"/>
  <c r="AT57" i="226"/>
  <c r="AS57" i="226"/>
  <c r="AQ57" i="226"/>
  <c r="AP57" i="226"/>
  <c r="AN57" i="226"/>
  <c r="AM57" i="226"/>
  <c r="AK57" i="226"/>
  <c r="AJ57" i="226"/>
  <c r="AL57" i="227" s="1"/>
  <c r="AH57" i="226"/>
  <c r="AG57" i="226"/>
  <c r="AI57" i="227" s="1"/>
  <c r="AE57" i="226"/>
  <c r="AD57" i="226"/>
  <c r="AF57" i="227" s="1"/>
  <c r="AB57" i="226"/>
  <c r="AA57" i="226"/>
  <c r="Y57" i="226"/>
  <c r="X57" i="226"/>
  <c r="Z57" i="227" s="1"/>
  <c r="V57" i="226"/>
  <c r="U57" i="226"/>
  <c r="W57" i="227" s="1"/>
  <c r="S57" i="226"/>
  <c r="R57" i="226"/>
  <c r="T57" i="227" s="1"/>
  <c r="P57" i="226"/>
  <c r="O57" i="226"/>
  <c r="M57" i="226"/>
  <c r="L57" i="226"/>
  <c r="J57" i="226"/>
  <c r="I57" i="226"/>
  <c r="G57" i="226"/>
  <c r="F57" i="226"/>
  <c r="CG56" i="226"/>
  <c r="CF56" i="226"/>
  <c r="BX56" i="226"/>
  <c r="BW56" i="226"/>
  <c r="BY56" i="227" s="1"/>
  <c r="BU56" i="226"/>
  <c r="BT56" i="226"/>
  <c r="BV56" i="227" s="1"/>
  <c r="BR56" i="226"/>
  <c r="BO56" i="226"/>
  <c r="BN56" i="226"/>
  <c r="BL56" i="226"/>
  <c r="BK56" i="226"/>
  <c r="BM56" i="227" s="1"/>
  <c r="BI56" i="226"/>
  <c r="BF56" i="226"/>
  <c r="BE56" i="226"/>
  <c r="BC56" i="226"/>
  <c r="AZ56" i="226"/>
  <c r="AY56" i="226"/>
  <c r="BA56" i="227" s="1"/>
  <c r="AW56" i="226"/>
  <c r="AV56" i="226"/>
  <c r="AX56" i="227" s="1"/>
  <c r="AT56" i="226"/>
  <c r="AS56" i="226"/>
  <c r="AU56" i="227" s="1"/>
  <c r="AQ56" i="226"/>
  <c r="AP56" i="226"/>
  <c r="AN56" i="226"/>
  <c r="AM56" i="226"/>
  <c r="AK56" i="226"/>
  <c r="AJ56" i="226"/>
  <c r="AH56" i="226"/>
  <c r="AG56" i="226"/>
  <c r="AE56" i="226"/>
  <c r="AB56" i="226"/>
  <c r="AA56" i="226"/>
  <c r="AC56" i="227" s="1"/>
  <c r="Y56" i="226"/>
  <c r="V56" i="226"/>
  <c r="S56" i="226"/>
  <c r="R56" i="226"/>
  <c r="P56" i="226"/>
  <c r="O56" i="226"/>
  <c r="Q56" i="227" s="1"/>
  <c r="M56" i="226"/>
  <c r="L56" i="226"/>
  <c r="N56" i="227" s="1"/>
  <c r="J56" i="226"/>
  <c r="I56" i="226"/>
  <c r="K56" i="227" s="1"/>
  <c r="G56" i="226"/>
  <c r="F56" i="226"/>
  <c r="CG55" i="226"/>
  <c r="CF55" i="226"/>
  <c r="CH55" i="227" s="1"/>
  <c r="BX55" i="226"/>
  <c r="BW55" i="226"/>
  <c r="BY55" i="227" s="1"/>
  <c r="BU55" i="226"/>
  <c r="BT55" i="226"/>
  <c r="BV55" i="227" s="1"/>
  <c r="BR55" i="226"/>
  <c r="BO55" i="226"/>
  <c r="BN55" i="226"/>
  <c r="BP55" i="227" s="1"/>
  <c r="BL55" i="226"/>
  <c r="BK55" i="226"/>
  <c r="BM55" i="227" s="1"/>
  <c r="BI55" i="226"/>
  <c r="BF55" i="226"/>
  <c r="BE55" i="226"/>
  <c r="BC55" i="226"/>
  <c r="BB55" i="226"/>
  <c r="BD55" i="227" s="1"/>
  <c r="AZ55" i="226"/>
  <c r="AY55" i="226"/>
  <c r="BA55" i="227" s="1"/>
  <c r="AW55" i="226"/>
  <c r="AV55" i="226"/>
  <c r="AX55" i="227" s="1"/>
  <c r="AT55" i="226"/>
  <c r="AS55" i="226"/>
  <c r="AQ55" i="226"/>
  <c r="AP55" i="226"/>
  <c r="AR55" i="227" s="1"/>
  <c r="AN55" i="226"/>
  <c r="AM55" i="226"/>
  <c r="AO55" i="227" s="1"/>
  <c r="AK55" i="226"/>
  <c r="AJ55" i="226"/>
  <c r="AL55" i="227" s="1"/>
  <c r="AH55" i="226"/>
  <c r="AG55" i="226"/>
  <c r="AE55" i="226"/>
  <c r="AB55" i="226"/>
  <c r="AA55" i="226"/>
  <c r="AC55" i="227" s="1"/>
  <c r="Y55" i="226"/>
  <c r="V55" i="226"/>
  <c r="S55" i="226"/>
  <c r="R55" i="226"/>
  <c r="P55" i="226"/>
  <c r="O55" i="226"/>
  <c r="M55" i="226"/>
  <c r="L55" i="226"/>
  <c r="J55" i="226"/>
  <c r="I55" i="226"/>
  <c r="G55" i="226"/>
  <c r="F55" i="226"/>
  <c r="H55" i="227" s="1"/>
  <c r="CG54" i="226"/>
  <c r="CF54" i="226"/>
  <c r="CH54" i="227" s="1"/>
  <c r="BX54" i="226"/>
  <c r="BW54" i="226"/>
  <c r="BY54" i="227" s="1"/>
  <c r="BU54" i="226"/>
  <c r="BT54" i="226"/>
  <c r="BR54" i="226"/>
  <c r="BO54" i="226"/>
  <c r="BN54" i="226"/>
  <c r="BP54" i="227" s="1"/>
  <c r="BL54" i="226"/>
  <c r="BK54" i="226"/>
  <c r="BM54" i="227" s="1"/>
  <c r="BI54" i="226"/>
  <c r="BF54" i="226"/>
  <c r="BE54" i="226"/>
  <c r="BC54" i="226"/>
  <c r="AZ54" i="226"/>
  <c r="AY54" i="226"/>
  <c r="BA54" i="227" s="1"/>
  <c r="AW54" i="226"/>
  <c r="AV54" i="226"/>
  <c r="AT54" i="226"/>
  <c r="AQ54" i="226"/>
  <c r="AN54" i="226"/>
  <c r="AM54" i="226"/>
  <c r="AO54" i="227" s="1"/>
  <c r="AK54" i="226"/>
  <c r="AJ54" i="226"/>
  <c r="AH54" i="226"/>
  <c r="AG54" i="226"/>
  <c r="AI54" i="227" s="1"/>
  <c r="AE54" i="226"/>
  <c r="AB54" i="226"/>
  <c r="AA54" i="226"/>
  <c r="AC54" i="227" s="1"/>
  <c r="Y54" i="226"/>
  <c r="X54" i="226"/>
  <c r="V54" i="226"/>
  <c r="U54" i="226"/>
  <c r="W54" i="227" s="1"/>
  <c r="S54" i="226"/>
  <c r="R54" i="226"/>
  <c r="T54" i="227" s="1"/>
  <c r="P54" i="226"/>
  <c r="O54" i="226"/>
  <c r="Q54" i="227" s="1"/>
  <c r="M54" i="226"/>
  <c r="L54" i="226"/>
  <c r="J54" i="226"/>
  <c r="I54" i="226"/>
  <c r="G54" i="226"/>
  <c r="CG53" i="226"/>
  <c r="CF53" i="226"/>
  <c r="CH53" i="227" s="1"/>
  <c r="BX53" i="226"/>
  <c r="BW53" i="226"/>
  <c r="BU53" i="226"/>
  <c r="BT53" i="226"/>
  <c r="BR53" i="226"/>
  <c r="BQ53" i="226"/>
  <c r="BO53" i="226"/>
  <c r="BN53" i="226"/>
  <c r="BL53" i="226"/>
  <c r="BK53" i="226"/>
  <c r="BI53" i="226"/>
  <c r="BH53" i="226"/>
  <c r="BJ53" i="227" s="1"/>
  <c r="BF53" i="226"/>
  <c r="BE53" i="226"/>
  <c r="BG53" i="227" s="1"/>
  <c r="BC53" i="226"/>
  <c r="BB53" i="226"/>
  <c r="BD53" i="227" s="1"/>
  <c r="AZ53" i="226"/>
  <c r="AY53" i="226"/>
  <c r="AW53" i="226"/>
  <c r="AV53" i="226"/>
  <c r="AX53" i="227" s="1"/>
  <c r="AT53" i="226"/>
  <c r="AS53" i="226"/>
  <c r="AU53" i="227" s="1"/>
  <c r="AQ53" i="226"/>
  <c r="AP53" i="226"/>
  <c r="AR53" i="227" s="1"/>
  <c r="AN53" i="226"/>
  <c r="AM53" i="226"/>
  <c r="AK53" i="226"/>
  <c r="AJ53" i="226"/>
  <c r="AH53" i="226"/>
  <c r="AG53" i="226"/>
  <c r="AE53" i="226"/>
  <c r="AB53" i="226"/>
  <c r="AA53" i="226"/>
  <c r="Y53" i="226"/>
  <c r="V53" i="226"/>
  <c r="U53" i="226"/>
  <c r="W53" i="227" s="1"/>
  <c r="S53" i="226"/>
  <c r="R53" i="226"/>
  <c r="T53" i="227" s="1"/>
  <c r="P53" i="226"/>
  <c r="O53" i="226"/>
  <c r="M53" i="226"/>
  <c r="L53" i="226"/>
  <c r="J53" i="226"/>
  <c r="I53" i="226"/>
  <c r="G53" i="226"/>
  <c r="F53" i="226"/>
  <c r="CG52" i="226"/>
  <c r="CF52" i="226"/>
  <c r="BX52" i="226"/>
  <c r="BW52" i="226"/>
  <c r="BY52" i="227" s="1"/>
  <c r="BU52" i="226"/>
  <c r="BT52" i="226"/>
  <c r="BV52" i="227" s="1"/>
  <c r="BR52" i="226"/>
  <c r="BQ52" i="226"/>
  <c r="BS52" i="227" s="1"/>
  <c r="BO52" i="226"/>
  <c r="BN52" i="226"/>
  <c r="BL52" i="226"/>
  <c r="BK52" i="226"/>
  <c r="BM52" i="227" s="1"/>
  <c r="BI52" i="226"/>
  <c r="BF52" i="226"/>
  <c r="BE52" i="226"/>
  <c r="BG52" i="227" s="1"/>
  <c r="BC52" i="226"/>
  <c r="BB52" i="226"/>
  <c r="AZ52" i="226"/>
  <c r="AY52" i="226"/>
  <c r="BA52" i="227" s="1"/>
  <c r="AW52" i="226"/>
  <c r="AV52" i="226"/>
  <c r="AX52" i="227" s="1"/>
  <c r="AT52" i="226"/>
  <c r="AQ52" i="226"/>
  <c r="AP52" i="226"/>
  <c r="AN52" i="226"/>
  <c r="AM52" i="226"/>
  <c r="AO52" i="227" s="1"/>
  <c r="AK52" i="226"/>
  <c r="AJ52" i="226"/>
  <c r="AL52" i="227" s="1"/>
  <c r="AH52" i="226"/>
  <c r="AG52" i="226"/>
  <c r="AI52" i="227" s="1"/>
  <c r="AE52" i="226"/>
  <c r="AB52" i="226"/>
  <c r="AA52" i="226"/>
  <c r="AC52" i="227" s="1"/>
  <c r="Y52" i="226"/>
  <c r="X52" i="226"/>
  <c r="Z52" i="227" s="1"/>
  <c r="V52" i="226"/>
  <c r="U52" i="226"/>
  <c r="W52" i="227" s="1"/>
  <c r="S52" i="226"/>
  <c r="R52" i="226"/>
  <c r="P52" i="226"/>
  <c r="O52" i="226"/>
  <c r="Q52" i="227" s="1"/>
  <c r="M52" i="226"/>
  <c r="L52" i="226"/>
  <c r="N52" i="227" s="1"/>
  <c r="J52" i="226"/>
  <c r="I52" i="226"/>
  <c r="K52" i="227" s="1"/>
  <c r="G52" i="226"/>
  <c r="F52" i="226"/>
  <c r="CG51" i="226"/>
  <c r="CF51" i="226"/>
  <c r="BX51" i="226"/>
  <c r="BW51" i="226"/>
  <c r="BU51" i="226"/>
  <c r="BT51" i="226"/>
  <c r="BR51" i="226"/>
  <c r="BQ51" i="226"/>
  <c r="BO51" i="226"/>
  <c r="BN51" i="226"/>
  <c r="BP51" i="227" s="1"/>
  <c r="BL51" i="226"/>
  <c r="BK51" i="226"/>
  <c r="BM51" i="227" s="1"/>
  <c r="BI51" i="226"/>
  <c r="BF51" i="226"/>
  <c r="BE51" i="226"/>
  <c r="BC51" i="226"/>
  <c r="BB51" i="226"/>
  <c r="BD51" i="227" s="1"/>
  <c r="AZ51" i="226"/>
  <c r="AY51" i="226"/>
  <c r="BA51" i="227" s="1"/>
  <c r="AW51" i="226"/>
  <c r="AV51" i="226"/>
  <c r="AX51" i="227" s="1"/>
  <c r="AT51" i="226"/>
  <c r="AS51" i="226"/>
  <c r="AQ51" i="226"/>
  <c r="AP51" i="226"/>
  <c r="AR51" i="227" s="1"/>
  <c r="AN51" i="226"/>
  <c r="AM51" i="226"/>
  <c r="AO51" i="227" s="1"/>
  <c r="AK51" i="226"/>
  <c r="AJ51" i="226"/>
  <c r="AL51" i="227" s="1"/>
  <c r="AH51" i="226"/>
  <c r="AG51" i="226"/>
  <c r="AE51" i="226"/>
  <c r="AB51" i="226"/>
  <c r="AA51" i="226"/>
  <c r="AC51" i="227" s="1"/>
  <c r="Y51" i="226"/>
  <c r="V51" i="226"/>
  <c r="U51" i="226"/>
  <c r="S51" i="226"/>
  <c r="R51" i="226"/>
  <c r="T51" i="227" s="1"/>
  <c r="P51" i="226"/>
  <c r="O51" i="226"/>
  <c r="Q51" i="227" s="1"/>
  <c r="M51" i="226"/>
  <c r="L51" i="226"/>
  <c r="N51" i="227" s="1"/>
  <c r="J51" i="226"/>
  <c r="I51" i="226"/>
  <c r="G51" i="226"/>
  <c r="F51" i="226"/>
  <c r="CG50" i="226"/>
  <c r="CF50" i="226"/>
  <c r="BX50" i="226"/>
  <c r="BW50" i="226"/>
  <c r="BU50" i="226"/>
  <c r="BT50" i="226"/>
  <c r="BR50" i="226"/>
  <c r="BQ50" i="226"/>
  <c r="BS50" i="227" s="1"/>
  <c r="BO50" i="226"/>
  <c r="BN50" i="226"/>
  <c r="BP50" i="227" s="1"/>
  <c r="BL50" i="226"/>
  <c r="BK50" i="226"/>
  <c r="BM50" i="227" s="1"/>
  <c r="BI50" i="226"/>
  <c r="BF50" i="226"/>
  <c r="BE50" i="226"/>
  <c r="BC50" i="226"/>
  <c r="BB50" i="226"/>
  <c r="AZ50" i="226"/>
  <c r="AY50" i="226"/>
  <c r="AW50" i="226"/>
  <c r="AV50" i="226"/>
  <c r="AT50" i="226"/>
  <c r="AS50" i="226"/>
  <c r="AU50" i="227" s="1"/>
  <c r="AQ50" i="226"/>
  <c r="AP50" i="226"/>
  <c r="AR50" i="227" s="1"/>
  <c r="AN50" i="226"/>
  <c r="AM50" i="226"/>
  <c r="AO50" i="227" s="1"/>
  <c r="AK50" i="226"/>
  <c r="AJ50" i="226"/>
  <c r="AH50" i="226"/>
  <c r="AG50" i="226"/>
  <c r="AI50" i="227" s="1"/>
  <c r="AE50" i="226"/>
  <c r="AB50" i="226"/>
  <c r="AA50" i="226"/>
  <c r="AC50" i="227" s="1"/>
  <c r="Y50" i="226"/>
  <c r="V50" i="226"/>
  <c r="U50" i="226"/>
  <c r="S50" i="226"/>
  <c r="R50" i="226"/>
  <c r="P50" i="226"/>
  <c r="O50" i="226"/>
  <c r="M50" i="226"/>
  <c r="L50" i="226"/>
  <c r="J50" i="226"/>
  <c r="I50" i="226"/>
  <c r="K50" i="227" s="1"/>
  <c r="G50" i="226"/>
  <c r="F50" i="226"/>
  <c r="H50" i="227" s="1"/>
  <c r="CG49" i="226"/>
  <c r="CF49" i="226"/>
  <c r="CH49" i="227" s="1"/>
  <c r="BX49" i="226"/>
  <c r="BW49" i="226"/>
  <c r="BU49" i="226"/>
  <c r="BT49" i="226"/>
  <c r="BV49" i="227" s="1"/>
  <c r="BR49" i="226"/>
  <c r="BO49" i="226"/>
  <c r="BN49" i="226"/>
  <c r="BP49" i="227" s="1"/>
  <c r="BL49" i="226"/>
  <c r="BK49" i="226"/>
  <c r="BI49" i="226"/>
  <c r="BH49" i="226"/>
  <c r="BJ49" i="227" s="1"/>
  <c r="BF49" i="226"/>
  <c r="BE49" i="226"/>
  <c r="BG49" i="227" s="1"/>
  <c r="BC49" i="226"/>
  <c r="BB49" i="226"/>
  <c r="BD49" i="227" s="1"/>
  <c r="AZ49" i="226"/>
  <c r="AY49" i="226"/>
  <c r="AW49" i="226"/>
  <c r="AV49" i="226"/>
  <c r="AT49" i="226"/>
  <c r="AS49" i="226"/>
  <c r="AQ49" i="226"/>
  <c r="AN49" i="226"/>
  <c r="AM49" i="226"/>
  <c r="AK49" i="226"/>
  <c r="AJ49" i="226"/>
  <c r="AH49" i="226"/>
  <c r="AG49" i="226"/>
  <c r="AE49" i="226"/>
  <c r="AB49" i="226"/>
  <c r="AA49" i="226"/>
  <c r="Y49" i="226"/>
  <c r="X49" i="226"/>
  <c r="V49" i="226"/>
  <c r="S49" i="226"/>
  <c r="R49" i="226"/>
  <c r="T49" i="227" s="1"/>
  <c r="P49" i="226"/>
  <c r="O49" i="226"/>
  <c r="M49" i="226"/>
  <c r="L49" i="226"/>
  <c r="J49" i="226"/>
  <c r="I49" i="226"/>
  <c r="G49" i="226"/>
  <c r="F49" i="226"/>
  <c r="CG48" i="226"/>
  <c r="CF48" i="226"/>
  <c r="BX48" i="226"/>
  <c r="BW48" i="226"/>
  <c r="BY48" i="227" s="1"/>
  <c r="BU48" i="226"/>
  <c r="BT48" i="226"/>
  <c r="BV48" i="227" s="1"/>
  <c r="BR48" i="226"/>
  <c r="BO48" i="226"/>
  <c r="BL48" i="226"/>
  <c r="BK48" i="226"/>
  <c r="BM48" i="227" s="1"/>
  <c r="BI48" i="226"/>
  <c r="BF48" i="226"/>
  <c r="BE48" i="226"/>
  <c r="BG48" i="227" s="1"/>
  <c r="BC48" i="226"/>
  <c r="BB48" i="226"/>
  <c r="AZ48" i="226"/>
  <c r="AW48" i="226"/>
  <c r="AV48" i="226"/>
  <c r="AX48" i="227" s="1"/>
  <c r="AT48" i="226"/>
  <c r="AS48" i="226"/>
  <c r="AU48" i="227" s="1"/>
  <c r="AQ48" i="226"/>
  <c r="AN48" i="226"/>
  <c r="AM48" i="226"/>
  <c r="AK48" i="226"/>
  <c r="AJ48" i="226"/>
  <c r="AH48" i="226"/>
  <c r="AG48" i="226"/>
  <c r="AE48" i="226"/>
  <c r="AB48" i="226"/>
  <c r="AA48" i="226"/>
  <c r="AC48" i="227" s="1"/>
  <c r="Y48" i="226"/>
  <c r="V48" i="226"/>
  <c r="S48" i="226"/>
  <c r="R48" i="226"/>
  <c r="P48" i="226"/>
  <c r="O48" i="226"/>
  <c r="Q48" i="227" s="1"/>
  <c r="M48" i="226"/>
  <c r="L48" i="226"/>
  <c r="N48" i="227" s="1"/>
  <c r="J48" i="226"/>
  <c r="I48" i="226"/>
  <c r="K48" i="227" s="1"/>
  <c r="G48" i="226"/>
  <c r="F48" i="226"/>
  <c r="CG47" i="226"/>
  <c r="CF47" i="226"/>
  <c r="CH47" i="227" s="1"/>
  <c r="BX47" i="226"/>
  <c r="BW47" i="226"/>
  <c r="BY47" i="227" s="1"/>
  <c r="BU47" i="226"/>
  <c r="BT47" i="226"/>
  <c r="BV47" i="227" s="1"/>
  <c r="BR47" i="226"/>
  <c r="BO47" i="226"/>
  <c r="BN47" i="226"/>
  <c r="BP47" i="227" s="1"/>
  <c r="BL47" i="226"/>
  <c r="BK47" i="226"/>
  <c r="BM47" i="227" s="1"/>
  <c r="BI47" i="226"/>
  <c r="BF47" i="226"/>
  <c r="BE47" i="226"/>
  <c r="BC47" i="226"/>
  <c r="AZ47" i="226"/>
  <c r="AY47" i="226"/>
  <c r="AW47" i="226"/>
  <c r="AV47" i="226"/>
  <c r="AT47" i="226"/>
  <c r="AS47" i="226"/>
  <c r="AQ47" i="226"/>
  <c r="AP47" i="226"/>
  <c r="AR47" i="227" s="1"/>
  <c r="AN47" i="226"/>
  <c r="AM47" i="226"/>
  <c r="AO47" i="227" s="1"/>
  <c r="AK47" i="226"/>
  <c r="AJ47" i="226"/>
  <c r="AL47" i="227" s="1"/>
  <c r="AH47" i="226"/>
  <c r="AG47" i="226"/>
  <c r="AE47" i="226"/>
  <c r="AB47" i="226"/>
  <c r="AA47" i="226"/>
  <c r="AC47" i="227" s="1"/>
  <c r="Y47" i="226"/>
  <c r="V47" i="226"/>
  <c r="S47" i="226"/>
  <c r="R47" i="226"/>
  <c r="T47" i="227" s="1"/>
  <c r="P47" i="226"/>
  <c r="O47" i="226"/>
  <c r="Q47" i="227" s="1"/>
  <c r="M47" i="226"/>
  <c r="L47" i="226"/>
  <c r="N47" i="227" s="1"/>
  <c r="J47" i="226"/>
  <c r="I47" i="226"/>
  <c r="G47" i="226"/>
  <c r="CG46" i="226"/>
  <c r="CF46" i="226"/>
  <c r="CH46" i="227" s="1"/>
  <c r="BX46" i="226"/>
  <c r="BW46" i="226"/>
  <c r="BY46" i="227" s="1"/>
  <c r="BU46" i="226"/>
  <c r="BT46" i="226"/>
  <c r="BR46" i="226"/>
  <c r="BO46" i="226"/>
  <c r="BN46" i="226"/>
  <c r="BP46" i="227" s="1"/>
  <c r="BL46" i="226"/>
  <c r="BK46" i="226"/>
  <c r="BM46" i="227" s="1"/>
  <c r="BI46" i="226"/>
  <c r="BH46" i="226"/>
  <c r="BF46" i="226"/>
  <c r="BE46" i="226"/>
  <c r="BC46" i="226"/>
  <c r="BB46" i="226"/>
  <c r="AZ46" i="226"/>
  <c r="AY46" i="226"/>
  <c r="AW46" i="226"/>
  <c r="AV46" i="226"/>
  <c r="AT46" i="226"/>
  <c r="AS46" i="226"/>
  <c r="AU46" i="227" s="1"/>
  <c r="AQ46" i="226"/>
  <c r="AP46" i="226"/>
  <c r="AR46" i="227" s="1"/>
  <c r="AN46" i="226"/>
  <c r="AM46" i="226"/>
  <c r="AO46" i="227" s="1"/>
  <c r="AK46" i="226"/>
  <c r="AJ46" i="226"/>
  <c r="AH46" i="226"/>
  <c r="AG46" i="226"/>
  <c r="AI46" i="227" s="1"/>
  <c r="AE46" i="226"/>
  <c r="AB46" i="226"/>
  <c r="AA46" i="226"/>
  <c r="AC46" i="227" s="1"/>
  <c r="Y46" i="226"/>
  <c r="V46" i="226"/>
  <c r="S46" i="226"/>
  <c r="R46" i="226"/>
  <c r="T46" i="227" s="1"/>
  <c r="P46" i="226"/>
  <c r="O46" i="226"/>
  <c r="Q46" i="227" s="1"/>
  <c r="M46" i="226"/>
  <c r="L46" i="226"/>
  <c r="J46" i="226"/>
  <c r="I46" i="226"/>
  <c r="G46" i="226"/>
  <c r="F46" i="226"/>
  <c r="CG45" i="226"/>
  <c r="CF45" i="226"/>
  <c r="BX45" i="226"/>
  <c r="BW45" i="226"/>
  <c r="BU45" i="226"/>
  <c r="BT45" i="226"/>
  <c r="BV45" i="227" s="1"/>
  <c r="BR45" i="226"/>
  <c r="BO45" i="226"/>
  <c r="BN45" i="226"/>
  <c r="BL45" i="226"/>
  <c r="BK45" i="226"/>
  <c r="BI45" i="226"/>
  <c r="BH45" i="226"/>
  <c r="BJ45" i="227" s="1"/>
  <c r="BF45" i="226"/>
  <c r="BE45" i="226"/>
  <c r="BG45" i="227" s="1"/>
  <c r="BC45" i="226"/>
  <c r="AZ45" i="226"/>
  <c r="AY45" i="226"/>
  <c r="AW45" i="226"/>
  <c r="AV45" i="226"/>
  <c r="AX45" i="227" s="1"/>
  <c r="AT45" i="226"/>
  <c r="AS45" i="226"/>
  <c r="AU45" i="227" s="1"/>
  <c r="AQ45" i="226"/>
  <c r="AP45" i="226"/>
  <c r="AR45" i="227" s="1"/>
  <c r="AN45" i="226"/>
  <c r="AM45" i="226"/>
  <c r="AK45" i="226"/>
  <c r="AJ45" i="226"/>
  <c r="AL45" i="227" s="1"/>
  <c r="AH45" i="226"/>
  <c r="AG45" i="226"/>
  <c r="AI45" i="227" s="1"/>
  <c r="AE45" i="226"/>
  <c r="AD45" i="226"/>
  <c r="AF45" i="227" s="1"/>
  <c r="AB45" i="226"/>
  <c r="AA45" i="226"/>
  <c r="Y45" i="226"/>
  <c r="X45" i="226"/>
  <c r="V45" i="226"/>
  <c r="S45" i="226"/>
  <c r="R45" i="226"/>
  <c r="T45" i="227" s="1"/>
  <c r="P45" i="226"/>
  <c r="O45" i="226"/>
  <c r="M45" i="226"/>
  <c r="L45" i="226"/>
  <c r="J45" i="226"/>
  <c r="I45" i="226"/>
  <c r="G45" i="226"/>
  <c r="F45" i="226"/>
  <c r="CG44" i="226"/>
  <c r="CF44" i="226"/>
  <c r="BX44" i="226"/>
  <c r="BW44" i="226"/>
  <c r="BY44" i="227" s="1"/>
  <c r="BU44" i="226"/>
  <c r="BT44" i="226"/>
  <c r="BV44" i="227" s="1"/>
  <c r="BR44" i="226"/>
  <c r="BO44" i="226"/>
  <c r="BN44" i="226"/>
  <c r="BL44" i="226"/>
  <c r="BK44" i="226"/>
  <c r="BM44" i="227" s="1"/>
  <c r="BI44" i="226"/>
  <c r="BH44" i="226"/>
  <c r="BJ44" i="227" s="1"/>
  <c r="BF44" i="226"/>
  <c r="BE44" i="226"/>
  <c r="BG44" i="227" s="1"/>
  <c r="BC44" i="226"/>
  <c r="BB44" i="226"/>
  <c r="AZ44" i="226"/>
  <c r="AY44" i="226"/>
  <c r="BA44" i="227" s="1"/>
  <c r="AW44" i="226"/>
  <c r="AV44" i="226"/>
  <c r="AX44" i="227" s="1"/>
  <c r="AT44" i="226"/>
  <c r="AS44" i="226"/>
  <c r="AU44" i="227" s="1"/>
  <c r="AQ44" i="226"/>
  <c r="AP44" i="226"/>
  <c r="AN44" i="226"/>
  <c r="AM44" i="226"/>
  <c r="AK44" i="226"/>
  <c r="AJ44" i="226"/>
  <c r="AH44" i="226"/>
  <c r="AG44" i="226"/>
  <c r="AE44" i="226"/>
  <c r="AB44" i="226"/>
  <c r="AA44" i="226"/>
  <c r="AC44" i="227" s="1"/>
  <c r="Y44" i="226"/>
  <c r="X44" i="226"/>
  <c r="Z44" i="227" s="1"/>
  <c r="V44" i="226"/>
  <c r="U44" i="226"/>
  <c r="W44" i="227" s="1"/>
  <c r="S44" i="226"/>
  <c r="R44" i="226"/>
  <c r="P44" i="226"/>
  <c r="O44" i="226"/>
  <c r="M44" i="226"/>
  <c r="L44" i="226"/>
  <c r="J44" i="226"/>
  <c r="I44" i="226"/>
  <c r="G44" i="226"/>
  <c r="F44" i="226"/>
  <c r="CG43" i="226"/>
  <c r="CF43" i="226"/>
  <c r="CH43" i="227" s="1"/>
  <c r="BX43" i="226"/>
  <c r="BW43" i="226"/>
  <c r="BY43" i="227" s="1"/>
  <c r="BU43" i="226"/>
  <c r="BT43" i="226"/>
  <c r="BV43" i="227" s="1"/>
  <c r="BR43" i="226"/>
  <c r="BO43" i="226"/>
  <c r="BN43" i="226"/>
  <c r="BL43" i="226"/>
  <c r="BI43" i="226"/>
  <c r="BH43" i="226"/>
  <c r="BJ43" i="227" s="1"/>
  <c r="BF43" i="226"/>
  <c r="BE43" i="226"/>
  <c r="BC43" i="226"/>
  <c r="AZ43" i="226"/>
  <c r="AY43" i="226"/>
  <c r="BA43" i="227" s="1"/>
  <c r="AW43" i="226"/>
  <c r="AV43" i="226"/>
  <c r="AX43" i="227" s="1"/>
  <c r="AT43" i="226"/>
  <c r="AS43" i="226"/>
  <c r="AQ43" i="226"/>
  <c r="AP43" i="226"/>
  <c r="AN43" i="226"/>
  <c r="AM43" i="226"/>
  <c r="AK43" i="226"/>
  <c r="AJ43" i="226"/>
  <c r="AH43" i="226"/>
  <c r="AG43" i="226"/>
  <c r="AE43" i="226"/>
  <c r="AB43" i="226"/>
  <c r="AA43" i="226"/>
  <c r="Y43" i="226"/>
  <c r="V43" i="226"/>
  <c r="U43" i="226"/>
  <c r="S43" i="226"/>
  <c r="R43" i="226"/>
  <c r="P43" i="226"/>
  <c r="O43" i="226"/>
  <c r="M43" i="226"/>
  <c r="L43" i="226"/>
  <c r="J43" i="226"/>
  <c r="I43" i="226"/>
  <c r="G43" i="226"/>
  <c r="CG42" i="226"/>
  <c r="CF42" i="226"/>
  <c r="BX42" i="226"/>
  <c r="BW42" i="226"/>
  <c r="BU42" i="226"/>
  <c r="BT42" i="226"/>
  <c r="BR42" i="226"/>
  <c r="BO42" i="226"/>
  <c r="BN42" i="226"/>
  <c r="BL42" i="226"/>
  <c r="BK42" i="226"/>
  <c r="BI42" i="226"/>
  <c r="BH42" i="226"/>
  <c r="BF42" i="226"/>
  <c r="BE42" i="226"/>
  <c r="BG42" i="227" s="1"/>
  <c r="BC42" i="226"/>
  <c r="BB42" i="226"/>
  <c r="BD42" i="227" s="1"/>
  <c r="AZ42" i="226"/>
  <c r="AY42" i="226"/>
  <c r="BA42" i="227" s="1"/>
  <c r="AW42" i="226"/>
  <c r="AV42" i="226"/>
  <c r="AT42" i="226"/>
  <c r="AS42" i="226"/>
  <c r="AU42" i="227" s="1"/>
  <c r="AQ42" i="226"/>
  <c r="AP42" i="226"/>
  <c r="AR42" i="227" s="1"/>
  <c r="AN42" i="226"/>
  <c r="AM42" i="226"/>
  <c r="AO42" i="227" s="1"/>
  <c r="AK42" i="226"/>
  <c r="AJ42" i="226"/>
  <c r="AH42" i="226"/>
  <c r="AG42" i="226"/>
  <c r="AE42" i="226"/>
  <c r="AD42" i="226"/>
  <c r="AB42" i="226"/>
  <c r="AA42" i="226"/>
  <c r="Y42" i="226"/>
  <c r="V42" i="226"/>
  <c r="U42" i="226"/>
  <c r="W42" i="227" s="1"/>
  <c r="S42" i="226"/>
  <c r="R42" i="226"/>
  <c r="T42" i="227" s="1"/>
  <c r="P42" i="226"/>
  <c r="O42" i="226"/>
  <c r="Q42" i="227" s="1"/>
  <c r="M42" i="226"/>
  <c r="L42" i="226"/>
  <c r="J42" i="226"/>
  <c r="I42" i="226"/>
  <c r="G42" i="226"/>
  <c r="F42" i="226"/>
  <c r="CG41" i="226"/>
  <c r="CF41" i="226"/>
  <c r="BX41" i="226"/>
  <c r="BW41" i="226"/>
  <c r="BU41" i="226"/>
  <c r="BT41" i="226"/>
  <c r="BV41" i="227" s="1"/>
  <c r="BR41" i="226"/>
  <c r="BO41" i="226"/>
  <c r="BN41" i="226"/>
  <c r="BL41" i="226"/>
  <c r="BK41" i="226"/>
  <c r="BI41" i="226"/>
  <c r="BH41" i="226"/>
  <c r="BJ41" i="227" s="1"/>
  <c r="BF41" i="226"/>
  <c r="BE41" i="226"/>
  <c r="BG41" i="227" s="1"/>
  <c r="BC41" i="226"/>
  <c r="AZ41" i="226"/>
  <c r="AY41" i="226"/>
  <c r="AW41" i="226"/>
  <c r="AV41" i="226"/>
  <c r="AX41" i="227" s="1"/>
  <c r="AT41" i="226"/>
  <c r="AS41" i="226"/>
  <c r="AU41" i="227" s="1"/>
  <c r="AQ41" i="226"/>
  <c r="AP41" i="226"/>
  <c r="AR41" i="227" s="1"/>
  <c r="AN41" i="226"/>
  <c r="AM41" i="226"/>
  <c r="AK41" i="226"/>
  <c r="AJ41" i="226"/>
  <c r="AL41" i="227" s="1"/>
  <c r="AH41" i="226"/>
  <c r="AG41" i="226"/>
  <c r="AI41" i="227" s="1"/>
  <c r="AE41" i="226"/>
  <c r="AB41" i="226"/>
  <c r="AA41" i="226"/>
  <c r="Y41" i="226"/>
  <c r="X41" i="226"/>
  <c r="Z41" i="227" s="1"/>
  <c r="V41" i="226"/>
  <c r="U41" i="226"/>
  <c r="W41" i="227" s="1"/>
  <c r="S41" i="226"/>
  <c r="R41" i="226"/>
  <c r="T41" i="227" s="1"/>
  <c r="P41" i="226"/>
  <c r="O41" i="226"/>
  <c r="M41" i="226"/>
  <c r="L41" i="226"/>
  <c r="J41" i="226"/>
  <c r="I41" i="226"/>
  <c r="G41" i="226"/>
  <c r="F41" i="226"/>
  <c r="CG40" i="226"/>
  <c r="CF40" i="226"/>
  <c r="BX40" i="226"/>
  <c r="BW40" i="226"/>
  <c r="BY40" i="227" s="1"/>
  <c r="BU40" i="226"/>
  <c r="BT40" i="226"/>
  <c r="BV40" i="227" s="1"/>
  <c r="BR40" i="226"/>
  <c r="BQ40" i="226"/>
  <c r="BS40" i="227" s="1"/>
  <c r="BO40" i="226"/>
  <c r="BN40" i="226"/>
  <c r="BL40" i="226"/>
  <c r="BK40" i="226"/>
  <c r="BM40" i="227" s="1"/>
  <c r="BI40" i="226"/>
  <c r="BH40" i="226"/>
  <c r="BJ40" i="227" s="1"/>
  <c r="BF40" i="226"/>
  <c r="BE40" i="226"/>
  <c r="BG40" i="227" s="1"/>
  <c r="BC40" i="226"/>
  <c r="BB40" i="226"/>
  <c r="AZ40" i="226"/>
  <c r="AY40" i="226"/>
  <c r="AW40" i="226"/>
  <c r="AV40" i="226"/>
  <c r="AT40" i="226"/>
  <c r="AS40" i="226"/>
  <c r="AQ40" i="226"/>
  <c r="AP40" i="226"/>
  <c r="AN40" i="226"/>
  <c r="AM40" i="226"/>
  <c r="AO40" i="227" s="1"/>
  <c r="AK40" i="226"/>
  <c r="AJ40" i="226"/>
  <c r="AL40" i="227" s="1"/>
  <c r="AH40" i="226"/>
  <c r="AG40" i="226"/>
  <c r="AI40" i="227" s="1"/>
  <c r="AE40" i="226"/>
  <c r="AB40" i="226"/>
  <c r="AA40" i="226"/>
  <c r="Y40" i="226"/>
  <c r="X40" i="226"/>
  <c r="V40" i="226"/>
  <c r="U40" i="226"/>
  <c r="S40" i="226"/>
  <c r="R40" i="226"/>
  <c r="P40" i="226"/>
  <c r="O40" i="226"/>
  <c r="Q40" i="227" s="1"/>
  <c r="M40" i="226"/>
  <c r="L40" i="226"/>
  <c r="N40" i="227" s="1"/>
  <c r="J40" i="226"/>
  <c r="I40" i="226"/>
  <c r="K40" i="227" s="1"/>
  <c r="G40" i="226"/>
  <c r="F40" i="226"/>
  <c r="CG39" i="226"/>
  <c r="CF39" i="226"/>
  <c r="CH39" i="227" s="1"/>
  <c r="BX39" i="226"/>
  <c r="BW39" i="226"/>
  <c r="BY39" i="227" s="1"/>
  <c r="BU39" i="226"/>
  <c r="BT39" i="226"/>
  <c r="BV39" i="227" s="1"/>
  <c r="BR39" i="226"/>
  <c r="BO39" i="226"/>
  <c r="BN39" i="226"/>
  <c r="BP39" i="227" s="1"/>
  <c r="BL39" i="226"/>
  <c r="BK39" i="226"/>
  <c r="BM39" i="227" s="1"/>
  <c r="BI39" i="226"/>
  <c r="BF39" i="226"/>
  <c r="BE39" i="226"/>
  <c r="BC39" i="226"/>
  <c r="AZ39" i="226"/>
  <c r="AW39" i="226"/>
  <c r="AV39" i="226"/>
  <c r="AX39" i="227" s="1"/>
  <c r="AT39" i="226"/>
  <c r="AS39" i="226"/>
  <c r="AQ39" i="226"/>
  <c r="AP39" i="226"/>
  <c r="AN39" i="226"/>
  <c r="AM39" i="226"/>
  <c r="AK39" i="226"/>
  <c r="AJ39" i="226"/>
  <c r="AH39" i="226"/>
  <c r="AG39" i="226"/>
  <c r="AE39" i="226"/>
  <c r="AB39" i="226"/>
  <c r="AA39" i="226"/>
  <c r="Y39" i="226"/>
  <c r="X39" i="226"/>
  <c r="V39" i="226"/>
  <c r="S39" i="226"/>
  <c r="R39" i="226"/>
  <c r="T39" i="227" s="1"/>
  <c r="P39" i="226"/>
  <c r="O39" i="226"/>
  <c r="Q39" i="227" s="1"/>
  <c r="M39" i="226"/>
  <c r="L39" i="226"/>
  <c r="N39" i="227" s="1"/>
  <c r="J39" i="226"/>
  <c r="I39" i="226"/>
  <c r="G39" i="226"/>
  <c r="F39" i="226"/>
  <c r="CG38" i="226"/>
  <c r="CF38" i="226"/>
  <c r="BX38" i="226"/>
  <c r="BW38" i="226"/>
  <c r="BU38" i="226"/>
  <c r="BT38" i="226"/>
  <c r="BR38" i="226"/>
  <c r="BO38" i="226"/>
  <c r="BN38" i="226"/>
  <c r="BL38" i="226"/>
  <c r="BK38" i="226"/>
  <c r="BI38" i="226"/>
  <c r="BF38" i="226"/>
  <c r="BE38" i="226"/>
  <c r="BG38" i="227" s="1"/>
  <c r="BC38" i="226"/>
  <c r="BB38" i="226"/>
  <c r="BD38" i="227" s="1"/>
  <c r="AZ38" i="226"/>
  <c r="AW38" i="226"/>
  <c r="AV38" i="226"/>
  <c r="AT38" i="226"/>
  <c r="AS38" i="226"/>
  <c r="AU38" i="227" s="1"/>
  <c r="AQ38" i="226"/>
  <c r="AP38" i="226"/>
  <c r="AR38" i="227" s="1"/>
  <c r="AN38" i="226"/>
  <c r="AM38" i="226"/>
  <c r="AO38" i="227" s="1"/>
  <c r="AK38" i="226"/>
  <c r="AJ38" i="226"/>
  <c r="AH38" i="226"/>
  <c r="AG38" i="226"/>
  <c r="AE38" i="226"/>
  <c r="AB38" i="226"/>
  <c r="AA38" i="226"/>
  <c r="AC38" i="227" s="1"/>
  <c r="Y38" i="226"/>
  <c r="V38" i="226"/>
  <c r="S38" i="226"/>
  <c r="R38" i="226"/>
  <c r="P38" i="226"/>
  <c r="O38" i="226"/>
  <c r="M38" i="226"/>
  <c r="L38" i="226"/>
  <c r="J38" i="226"/>
  <c r="I38" i="226"/>
  <c r="K38" i="227" s="1"/>
  <c r="G38" i="226"/>
  <c r="F38" i="226"/>
  <c r="H38" i="227" s="1"/>
  <c r="CG37" i="226"/>
  <c r="CF37" i="226"/>
  <c r="CH37" i="227" s="1"/>
  <c r="BX37" i="226"/>
  <c r="BW37" i="226"/>
  <c r="BU37" i="226"/>
  <c r="BT37" i="226"/>
  <c r="BV37" i="227" s="1"/>
  <c r="BR37" i="226"/>
  <c r="BQ37" i="226"/>
  <c r="BS37" i="227" s="1"/>
  <c r="BO37" i="226"/>
  <c r="BN37" i="226"/>
  <c r="BP37" i="227" s="1"/>
  <c r="BL37" i="226"/>
  <c r="BK37" i="226"/>
  <c r="BI37" i="226"/>
  <c r="BH37" i="226"/>
  <c r="BF37" i="226"/>
  <c r="BE37" i="226"/>
  <c r="BC37" i="226"/>
  <c r="BB37" i="226"/>
  <c r="AZ37" i="226"/>
  <c r="AY37" i="226"/>
  <c r="AW37" i="226"/>
  <c r="AV37" i="226"/>
  <c r="AX37" i="227" s="1"/>
  <c r="AT37" i="226"/>
  <c r="AS37" i="226"/>
  <c r="AU37" i="227" s="1"/>
  <c r="AQ37" i="226"/>
  <c r="AP37" i="226"/>
  <c r="AR37" i="227" s="1"/>
  <c r="AN37" i="226"/>
  <c r="AM37" i="226"/>
  <c r="AK37" i="226"/>
  <c r="AJ37" i="226"/>
  <c r="AL37" i="227" s="1"/>
  <c r="AH37" i="226"/>
  <c r="AG37" i="226"/>
  <c r="AI37" i="227" s="1"/>
  <c r="AE37" i="226"/>
  <c r="AD37" i="226"/>
  <c r="AF37" i="227" s="1"/>
  <c r="AB37" i="226"/>
  <c r="AA37" i="226"/>
  <c r="Y37" i="226"/>
  <c r="X37" i="226"/>
  <c r="V37" i="226"/>
  <c r="U37" i="226"/>
  <c r="S37" i="226"/>
  <c r="P37" i="226"/>
  <c r="O37" i="226"/>
  <c r="M37" i="226"/>
  <c r="L37" i="226"/>
  <c r="J37" i="226"/>
  <c r="I37" i="226"/>
  <c r="G37" i="226"/>
  <c r="F37" i="226"/>
  <c r="CG36" i="226"/>
  <c r="CF36" i="226"/>
  <c r="BX36" i="226"/>
  <c r="BW36" i="226"/>
  <c r="BY36" i="227" s="1"/>
  <c r="BU36" i="226"/>
  <c r="BT36" i="226"/>
  <c r="BV36" i="227" s="1"/>
  <c r="BR36" i="226"/>
  <c r="BQ36" i="226"/>
  <c r="BS36" i="227" s="1"/>
  <c r="BO36" i="226"/>
  <c r="BN36" i="226"/>
  <c r="BL36" i="226"/>
  <c r="BK36" i="226"/>
  <c r="BM36" i="227" s="1"/>
  <c r="BI36" i="226"/>
  <c r="BF36" i="226"/>
  <c r="BE36" i="226"/>
  <c r="BG36" i="227" s="1"/>
  <c r="BC36" i="226"/>
  <c r="BB36" i="226"/>
  <c r="AZ36" i="226"/>
  <c r="AY36" i="226"/>
  <c r="BA36" i="227" s="1"/>
  <c r="AW36" i="226"/>
  <c r="AV36" i="226"/>
  <c r="AX36" i="227" s="1"/>
  <c r="AT36" i="226"/>
  <c r="AS36" i="226"/>
  <c r="AU36" i="227" s="1"/>
  <c r="AQ36" i="226"/>
  <c r="AN36" i="226"/>
  <c r="AM36" i="226"/>
  <c r="AO36" i="227" s="1"/>
  <c r="AK36" i="226"/>
  <c r="AJ36" i="226"/>
  <c r="AL36" i="227" s="1"/>
  <c r="AH36" i="226"/>
  <c r="AG36" i="226"/>
  <c r="AI36" i="227" s="1"/>
  <c r="AE36" i="226"/>
  <c r="AB36" i="226"/>
  <c r="AA36" i="226"/>
  <c r="Y36" i="226"/>
  <c r="X36" i="226"/>
  <c r="V36" i="226"/>
  <c r="U36" i="226"/>
  <c r="S36" i="226"/>
  <c r="R36" i="226"/>
  <c r="P36" i="226"/>
  <c r="O36" i="226"/>
  <c r="Q36" i="227" s="1"/>
  <c r="M36" i="226"/>
  <c r="L36" i="226"/>
  <c r="N36" i="227" s="1"/>
  <c r="J36" i="226"/>
  <c r="I36" i="226"/>
  <c r="K36" i="227" s="1"/>
  <c r="G36" i="226"/>
  <c r="F36" i="226"/>
  <c r="CG35" i="226"/>
  <c r="CF35" i="226"/>
  <c r="CH35" i="227" s="1"/>
  <c r="BX35" i="226"/>
  <c r="BW35" i="226"/>
  <c r="BY35" i="227" s="1"/>
  <c r="BU35" i="226"/>
  <c r="BT35" i="226"/>
  <c r="BV35" i="227" s="1"/>
  <c r="BR35" i="226"/>
  <c r="BQ35" i="226"/>
  <c r="BO35" i="226"/>
  <c r="BN35" i="226"/>
  <c r="BL35" i="226"/>
  <c r="BK35" i="226"/>
  <c r="BI35" i="226"/>
  <c r="BF35" i="226"/>
  <c r="BE35" i="226"/>
  <c r="BC35" i="226"/>
  <c r="BB35" i="226"/>
  <c r="AZ35" i="226"/>
  <c r="AY35" i="226"/>
  <c r="AW35" i="226"/>
  <c r="AV35" i="226"/>
  <c r="AT35" i="226"/>
  <c r="AS35" i="226"/>
  <c r="AQ35" i="226"/>
  <c r="AN35" i="226"/>
  <c r="AM35" i="226"/>
  <c r="AK35" i="226"/>
  <c r="AJ35" i="226"/>
  <c r="AH35" i="226"/>
  <c r="AG35" i="226"/>
  <c r="AE35" i="226"/>
  <c r="AB35" i="226"/>
  <c r="AA35" i="226"/>
  <c r="Y35" i="226"/>
  <c r="X35" i="226"/>
  <c r="V35" i="226"/>
  <c r="U35" i="226"/>
  <c r="S35" i="226"/>
  <c r="R35" i="226"/>
  <c r="T35" i="227" s="1"/>
  <c r="P35" i="226"/>
  <c r="O35" i="226"/>
  <c r="Q35" i="227" s="1"/>
  <c r="M35" i="226"/>
  <c r="L35" i="226"/>
  <c r="N35" i="227" s="1"/>
  <c r="J35" i="226"/>
  <c r="I35" i="226"/>
  <c r="G35" i="226"/>
  <c r="F35" i="226"/>
  <c r="H35" i="227" s="1"/>
  <c r="CG34" i="226"/>
  <c r="CF34" i="226"/>
  <c r="CH34" i="227" s="1"/>
  <c r="BX34" i="226"/>
  <c r="BW34" i="226"/>
  <c r="BY34" i="227" s="1"/>
  <c r="BU34" i="226"/>
  <c r="BT34" i="226"/>
  <c r="BR34" i="226"/>
  <c r="BQ34" i="226"/>
  <c r="BO34" i="226"/>
  <c r="BL34" i="226"/>
  <c r="BK34" i="226"/>
  <c r="BM34" i="227" s="1"/>
  <c r="BI34" i="226"/>
  <c r="BH34" i="226"/>
  <c r="BF34" i="226"/>
  <c r="BE34" i="226"/>
  <c r="BC34" i="226"/>
  <c r="BB34" i="226"/>
  <c r="AZ34" i="226"/>
  <c r="AY34" i="226"/>
  <c r="AW34" i="226"/>
  <c r="AV34" i="226"/>
  <c r="AT34" i="226"/>
  <c r="AS34" i="226"/>
  <c r="AU34" i="227" s="1"/>
  <c r="AQ34" i="226"/>
  <c r="AP34" i="226"/>
  <c r="AR34" i="227" s="1"/>
  <c r="AN34" i="226"/>
  <c r="AM34" i="226"/>
  <c r="AO34" i="227" s="1"/>
  <c r="AK34" i="226"/>
  <c r="AJ34" i="226"/>
  <c r="AH34" i="226"/>
  <c r="AG34" i="226"/>
  <c r="AI34" i="227" s="1"/>
  <c r="AE34" i="226"/>
  <c r="AB34" i="226"/>
  <c r="AA34" i="226"/>
  <c r="AC34" i="227" s="1"/>
  <c r="Y34" i="226"/>
  <c r="V34" i="226"/>
  <c r="U34" i="226"/>
  <c r="S34" i="226"/>
  <c r="R34" i="226"/>
  <c r="P34" i="226"/>
  <c r="O34" i="226"/>
  <c r="M34" i="226"/>
  <c r="L34" i="226"/>
  <c r="J34" i="226"/>
  <c r="I34" i="226"/>
  <c r="K34" i="227" s="1"/>
  <c r="G34" i="226"/>
  <c r="F34" i="226"/>
  <c r="H34" i="227" s="1"/>
  <c r="CG33" i="226"/>
  <c r="CF33" i="226"/>
  <c r="CH33" i="227" s="1"/>
  <c r="BX33" i="226"/>
  <c r="BW33" i="226"/>
  <c r="BU33" i="226"/>
  <c r="BT33" i="226"/>
  <c r="BV33" i="227" s="1"/>
  <c r="BR33" i="226"/>
  <c r="BQ33" i="226"/>
  <c r="BS33" i="227" s="1"/>
  <c r="BO33" i="226"/>
  <c r="BN33" i="226"/>
  <c r="BP33" i="227" s="1"/>
  <c r="BL33" i="226"/>
  <c r="BK33" i="226"/>
  <c r="BI33" i="226"/>
  <c r="BF33" i="226"/>
  <c r="BE33" i="226"/>
  <c r="BG33" i="227" s="1"/>
  <c r="BC33" i="226"/>
  <c r="BB33" i="226"/>
  <c r="BD33" i="227" s="1"/>
  <c r="AZ33" i="226"/>
  <c r="AW33" i="226"/>
  <c r="AV33" i="226"/>
  <c r="AX33" i="227" s="1"/>
  <c r="AT33" i="226"/>
  <c r="AS33" i="226"/>
  <c r="AU33" i="227" s="1"/>
  <c r="AQ33" i="226"/>
  <c r="AP33" i="226"/>
  <c r="AR33" i="227" s="1"/>
  <c r="AN33" i="226"/>
  <c r="AM33" i="226"/>
  <c r="AK33" i="226"/>
  <c r="AJ33" i="226"/>
  <c r="AL33" i="227" s="1"/>
  <c r="AH33" i="226"/>
  <c r="AG33" i="226"/>
  <c r="AI33" i="227" s="1"/>
  <c r="AE33" i="226"/>
  <c r="AB33" i="226"/>
  <c r="AA33" i="226"/>
  <c r="Y33" i="226"/>
  <c r="X33" i="226"/>
  <c r="Z33" i="227" s="1"/>
  <c r="V33" i="226"/>
  <c r="U33" i="226"/>
  <c r="W33" i="227" s="1"/>
  <c r="S33" i="226"/>
  <c r="R33" i="226"/>
  <c r="T33" i="227" s="1"/>
  <c r="P33" i="226"/>
  <c r="O33" i="226"/>
  <c r="M33" i="226"/>
  <c r="L33" i="226"/>
  <c r="J33" i="226"/>
  <c r="I33" i="226"/>
  <c r="G33" i="226"/>
  <c r="F33" i="226"/>
  <c r="CG32" i="226"/>
  <c r="CF32" i="226"/>
  <c r="BX32" i="226"/>
  <c r="BW32" i="226"/>
  <c r="BY32" i="227" s="1"/>
  <c r="BU32" i="226"/>
  <c r="BT32" i="226"/>
  <c r="BV32" i="227" s="1"/>
  <c r="BR32" i="226"/>
  <c r="BO32" i="226"/>
  <c r="BN32" i="226"/>
  <c r="BL32" i="226"/>
  <c r="BK32" i="226"/>
  <c r="BM32" i="227" s="1"/>
  <c r="BI32" i="226"/>
  <c r="BF32" i="226"/>
  <c r="BC32" i="226"/>
  <c r="AZ32" i="226"/>
  <c r="AW32" i="226"/>
  <c r="AV32" i="226"/>
  <c r="AT32" i="226"/>
  <c r="AQ32" i="226"/>
  <c r="AP32" i="226"/>
  <c r="AN32" i="226"/>
  <c r="AM32" i="226"/>
  <c r="AK32" i="226"/>
  <c r="AJ32" i="226"/>
  <c r="AH32" i="226"/>
  <c r="AG32" i="226"/>
  <c r="AE32" i="226"/>
  <c r="AB32" i="226"/>
  <c r="AA32" i="226"/>
  <c r="AC32" i="227" s="1"/>
  <c r="Y32" i="226"/>
  <c r="X32" i="226"/>
  <c r="Z32" i="227" s="1"/>
  <c r="V32" i="226"/>
  <c r="U32" i="226"/>
  <c r="W32" i="227" s="1"/>
  <c r="S32" i="226"/>
  <c r="R32" i="226"/>
  <c r="P32" i="226"/>
  <c r="O32" i="226"/>
  <c r="M32" i="226"/>
  <c r="L32" i="226"/>
  <c r="J32" i="226"/>
  <c r="I32" i="226"/>
  <c r="G32" i="226"/>
  <c r="CG31" i="226"/>
  <c r="CF31" i="226"/>
  <c r="CH31" i="227" s="1"/>
  <c r="BX31" i="226"/>
  <c r="BW31" i="226"/>
  <c r="BY31" i="227" s="1"/>
  <c r="BU31" i="226"/>
  <c r="BT31" i="226"/>
  <c r="BV31" i="227" s="1"/>
  <c r="BR31" i="226"/>
  <c r="BO31" i="226"/>
  <c r="BN31" i="226"/>
  <c r="BP31" i="227" s="1"/>
  <c r="BL31" i="226"/>
  <c r="BK31" i="226"/>
  <c r="BM31" i="227" s="1"/>
  <c r="BI31" i="226"/>
  <c r="BF31" i="226"/>
  <c r="BC31" i="226"/>
  <c r="BB31" i="226"/>
  <c r="BD31" i="227" s="1"/>
  <c r="AZ31" i="226"/>
  <c r="AW31" i="226"/>
  <c r="AV31" i="226"/>
  <c r="AX31" i="227" s="1"/>
  <c r="AT31" i="226"/>
  <c r="AQ31" i="226"/>
  <c r="AP31" i="226"/>
  <c r="AN31" i="226"/>
  <c r="AM31" i="226"/>
  <c r="AK31" i="226"/>
  <c r="AJ31" i="226"/>
  <c r="AH31" i="226"/>
  <c r="AG31" i="226"/>
  <c r="AE31" i="226"/>
  <c r="AB31" i="226"/>
  <c r="AA31" i="226"/>
  <c r="Y31" i="226"/>
  <c r="X31" i="226"/>
  <c r="V31" i="226"/>
  <c r="U31" i="226"/>
  <c r="S31" i="226"/>
  <c r="R31" i="226"/>
  <c r="T31" i="227" s="1"/>
  <c r="P31" i="226"/>
  <c r="O31" i="226"/>
  <c r="Q31" i="227" s="1"/>
  <c r="M31" i="226"/>
  <c r="L31" i="226"/>
  <c r="N31" i="227" s="1"/>
  <c r="J31" i="226"/>
  <c r="I31" i="226"/>
  <c r="G31" i="226"/>
  <c r="CG30" i="226"/>
  <c r="CF30" i="226"/>
  <c r="CH30" i="227" s="1"/>
  <c r="BX30" i="226"/>
  <c r="BW30" i="226"/>
  <c r="BY30" i="227" s="1"/>
  <c r="BU30" i="226"/>
  <c r="BT30" i="226"/>
  <c r="BR30" i="226"/>
  <c r="BQ30" i="226"/>
  <c r="BS30" i="227" s="1"/>
  <c r="BO30" i="226"/>
  <c r="BN30" i="226"/>
  <c r="BP30" i="227" s="1"/>
  <c r="BL30" i="226"/>
  <c r="BK30" i="226"/>
  <c r="BM30" i="227" s="1"/>
  <c r="BI30" i="226"/>
  <c r="BH30" i="226"/>
  <c r="BF30" i="226"/>
  <c r="BE30" i="226"/>
  <c r="BG30" i="227" s="1"/>
  <c r="BC30" i="226"/>
  <c r="BB30" i="226"/>
  <c r="AZ30" i="226"/>
  <c r="AY30" i="226"/>
  <c r="BA30" i="227" s="1"/>
  <c r="AW30" i="226"/>
  <c r="AV30" i="226"/>
  <c r="AT30" i="226"/>
  <c r="AS30" i="226"/>
  <c r="AU30" i="227" s="1"/>
  <c r="AQ30" i="226"/>
  <c r="AP30" i="226"/>
  <c r="AR30" i="227" s="1"/>
  <c r="AN30" i="226"/>
  <c r="AK30" i="226"/>
  <c r="AJ30" i="226"/>
  <c r="AH30" i="226"/>
  <c r="AG30" i="226"/>
  <c r="AI30" i="227" s="1"/>
  <c r="AE30" i="226"/>
  <c r="AD30" i="226"/>
  <c r="AF30" i="227" s="1"/>
  <c r="AB30" i="226"/>
  <c r="AA30" i="226"/>
  <c r="AC30" i="227" s="1"/>
  <c r="Y30" i="226"/>
  <c r="X30" i="226"/>
  <c r="V30" i="226"/>
  <c r="U30" i="226"/>
  <c r="W30" i="227" s="1"/>
  <c r="S30" i="226"/>
  <c r="R30" i="226"/>
  <c r="T30" i="227" s="1"/>
  <c r="P30" i="226"/>
  <c r="O30" i="226"/>
  <c r="Q30" i="227" s="1"/>
  <c r="M30" i="226"/>
  <c r="L30" i="226"/>
  <c r="J30" i="226"/>
  <c r="G30" i="226"/>
  <c r="F30" i="226"/>
  <c r="H30" i="227" s="1"/>
  <c r="CG29" i="226"/>
  <c r="CF29" i="226"/>
  <c r="CH29" i="227" s="1"/>
  <c r="BX29" i="226"/>
  <c r="BW29" i="226"/>
  <c r="BU29" i="226"/>
  <c r="BT29" i="226"/>
  <c r="BR29" i="226"/>
  <c r="BQ29" i="226"/>
  <c r="BS29" i="227" s="1"/>
  <c r="BO29" i="226"/>
  <c r="BN29" i="226"/>
  <c r="BL29" i="226"/>
  <c r="BK29" i="226"/>
  <c r="BI29" i="226"/>
  <c r="BH29" i="226"/>
  <c r="BJ29" i="227" s="1"/>
  <c r="BF29" i="226"/>
  <c r="BE29" i="226"/>
  <c r="BG29" i="227" s="1"/>
  <c r="BC29" i="226"/>
  <c r="BB29" i="226"/>
  <c r="BD29" i="227" s="1"/>
  <c r="AZ29" i="226"/>
  <c r="AY29" i="226"/>
  <c r="AW29" i="226"/>
  <c r="AV29" i="226"/>
  <c r="AX29" i="227" s="1"/>
  <c r="AT29" i="226"/>
  <c r="AS29" i="226"/>
  <c r="AU29" i="227" s="1"/>
  <c r="AQ29" i="226"/>
  <c r="AP29" i="226"/>
  <c r="AR29" i="227" s="1"/>
  <c r="AN29" i="226"/>
  <c r="AK29" i="226"/>
  <c r="AJ29" i="226"/>
  <c r="AL29" i="227" s="1"/>
  <c r="AH29" i="226"/>
  <c r="AG29" i="226"/>
  <c r="AI29" i="227" s="1"/>
  <c r="AE29" i="226"/>
  <c r="AD29" i="226"/>
  <c r="AF29" i="227" s="1"/>
  <c r="AB29" i="226"/>
  <c r="AA29" i="226"/>
  <c r="Y29" i="226"/>
  <c r="X29" i="226"/>
  <c r="Z29" i="227" s="1"/>
  <c r="V29" i="226"/>
  <c r="U29" i="226"/>
  <c r="W29" i="227" s="1"/>
  <c r="S29" i="226"/>
  <c r="R29" i="226"/>
  <c r="T29" i="227" s="1"/>
  <c r="P29" i="226"/>
  <c r="O29" i="226"/>
  <c r="M29" i="226"/>
  <c r="J29" i="226"/>
  <c r="G29" i="226"/>
  <c r="F29" i="226"/>
  <c r="H29" i="227" s="1"/>
  <c r="CG28" i="226"/>
  <c r="CF28" i="226"/>
  <c r="BX28" i="226"/>
  <c r="BW28" i="226"/>
  <c r="BY28" i="227" s="1"/>
  <c r="BU28" i="226"/>
  <c r="BT28" i="226"/>
  <c r="BV28" i="227" s="1"/>
  <c r="BR28" i="226"/>
  <c r="BQ28" i="226"/>
  <c r="BS28" i="227" s="1"/>
  <c r="BO28" i="226"/>
  <c r="BN28" i="226"/>
  <c r="BL28" i="226"/>
  <c r="BK28" i="226"/>
  <c r="BI28" i="226"/>
  <c r="BH28" i="226"/>
  <c r="BJ28" i="227" s="1"/>
  <c r="BF28" i="226"/>
  <c r="BE28" i="226"/>
  <c r="BC28" i="226"/>
  <c r="BB28" i="226"/>
  <c r="AZ28" i="226"/>
  <c r="AY28" i="226"/>
  <c r="BA28" i="227" s="1"/>
  <c r="AW28" i="226"/>
  <c r="AV28" i="226"/>
  <c r="AX28" i="227" s="1"/>
  <c r="AT28" i="226"/>
  <c r="AS28" i="226"/>
  <c r="AU28" i="227" s="1"/>
  <c r="AQ28" i="226"/>
  <c r="AP28" i="226"/>
  <c r="AN28" i="226"/>
  <c r="AK28" i="226"/>
  <c r="AJ28" i="226"/>
  <c r="AL28" i="227" s="1"/>
  <c r="AH28" i="226"/>
  <c r="AG28" i="226"/>
  <c r="AI28" i="227" s="1"/>
  <c r="AE28" i="226"/>
  <c r="AD28" i="226"/>
  <c r="AB28" i="226"/>
  <c r="AA28" i="226"/>
  <c r="AC28" i="227" s="1"/>
  <c r="Y28" i="226"/>
  <c r="X28" i="226"/>
  <c r="Z28" i="227" s="1"/>
  <c r="V28" i="226"/>
  <c r="U28" i="226"/>
  <c r="W28" i="227" s="1"/>
  <c r="S28" i="226"/>
  <c r="R28" i="226"/>
  <c r="P28" i="226"/>
  <c r="O28" i="226"/>
  <c r="M28" i="226"/>
  <c r="L28" i="226"/>
  <c r="N28" i="227" s="1"/>
  <c r="J28" i="226"/>
  <c r="G28" i="226"/>
  <c r="F28" i="226"/>
  <c r="CG27" i="226"/>
  <c r="CF27" i="226"/>
  <c r="CH27" i="227" s="1"/>
  <c r="BX27" i="226"/>
  <c r="BW27" i="226"/>
  <c r="BU27" i="226"/>
  <c r="BT27" i="226"/>
  <c r="BV27" i="227" s="1"/>
  <c r="BR27" i="226"/>
  <c r="BQ27" i="226"/>
  <c r="BO27" i="226"/>
  <c r="BN27" i="226"/>
  <c r="BP27" i="227" s="1"/>
  <c r="BL27" i="226"/>
  <c r="BK27" i="226"/>
  <c r="BM27" i="227" s="1"/>
  <c r="BI27" i="226"/>
  <c r="BH27" i="226"/>
  <c r="BJ27" i="227" s="1"/>
  <c r="BF27" i="226"/>
  <c r="BE27" i="226"/>
  <c r="BC27" i="226"/>
  <c r="BB27" i="226"/>
  <c r="BD27" i="227" s="1"/>
  <c r="AZ27" i="226"/>
  <c r="AY27" i="226"/>
  <c r="BA27" i="227" s="1"/>
  <c r="AW27" i="226"/>
  <c r="AV27" i="226"/>
  <c r="AX27" i="227" s="1"/>
  <c r="AT27" i="226"/>
  <c r="AS27" i="226"/>
  <c r="AQ27" i="226"/>
  <c r="AP27" i="226"/>
  <c r="AN27" i="226"/>
  <c r="AK27" i="226"/>
  <c r="AJ27" i="226"/>
  <c r="AL27" i="227" s="1"/>
  <c r="AH27" i="226"/>
  <c r="AG27" i="226"/>
  <c r="AE27" i="226"/>
  <c r="AD27" i="226"/>
  <c r="AF27" i="227" s="1"/>
  <c r="AB27" i="226"/>
  <c r="AA27" i="226"/>
  <c r="Y27" i="226"/>
  <c r="X27" i="226"/>
  <c r="Z27" i="227" s="1"/>
  <c r="V27" i="226"/>
  <c r="U27" i="226"/>
  <c r="S27" i="226"/>
  <c r="R27" i="226"/>
  <c r="T27" i="227" s="1"/>
  <c r="P27" i="226"/>
  <c r="O27" i="226"/>
  <c r="Q27" i="227" s="1"/>
  <c r="M27" i="226"/>
  <c r="L27" i="226"/>
  <c r="N27" i="227" s="1"/>
  <c r="J27" i="226"/>
  <c r="G27" i="226"/>
  <c r="F27" i="226"/>
  <c r="CG26" i="226"/>
  <c r="CF26" i="226"/>
  <c r="CH26" i="227" s="1"/>
  <c r="BX26" i="226"/>
  <c r="BW26" i="226"/>
  <c r="BU26" i="226"/>
  <c r="BT26" i="226"/>
  <c r="BR26" i="226"/>
  <c r="BQ26" i="226"/>
  <c r="BS26" i="227" s="1"/>
  <c r="BO26" i="226"/>
  <c r="BN26" i="226"/>
  <c r="BP26" i="227" s="1"/>
  <c r="BL26" i="226"/>
  <c r="BK26" i="226"/>
  <c r="BM26" i="227" s="1"/>
  <c r="BI26" i="226"/>
  <c r="BH26" i="226"/>
  <c r="BF26" i="226"/>
  <c r="BE26" i="226"/>
  <c r="BG26" i="227" s="1"/>
  <c r="BC26" i="226"/>
  <c r="BB26" i="226"/>
  <c r="BD26" i="227" s="1"/>
  <c r="AZ26" i="226"/>
  <c r="AY26" i="226"/>
  <c r="BA26" i="227" s="1"/>
  <c r="AW26" i="226"/>
  <c r="AV26" i="226"/>
  <c r="AT26" i="226"/>
  <c r="AS26" i="226"/>
  <c r="AU26" i="227" s="1"/>
  <c r="AQ26" i="226"/>
  <c r="AP26" i="226"/>
  <c r="AN26" i="226"/>
  <c r="AK26" i="226"/>
  <c r="AJ26" i="226"/>
  <c r="AH26" i="226"/>
  <c r="AG26" i="226"/>
  <c r="AE26" i="226"/>
  <c r="AD26" i="226"/>
  <c r="AF26" i="227" s="1"/>
  <c r="AB26" i="226"/>
  <c r="AA26" i="226"/>
  <c r="Y26" i="226"/>
  <c r="X26" i="226"/>
  <c r="V26" i="226"/>
  <c r="U26" i="226"/>
  <c r="W26" i="227" s="1"/>
  <c r="S26" i="226"/>
  <c r="R26" i="226"/>
  <c r="T26" i="227" s="1"/>
  <c r="P26" i="226"/>
  <c r="O26" i="226"/>
  <c r="Q26" i="227" s="1"/>
  <c r="M26" i="226"/>
  <c r="L26" i="226"/>
  <c r="J26" i="226"/>
  <c r="G26" i="226"/>
  <c r="F26" i="226"/>
  <c r="H26" i="227" s="1"/>
  <c r="CG25" i="226"/>
  <c r="CF25" i="226"/>
  <c r="CH25" i="227" s="1"/>
  <c r="BX25" i="226"/>
  <c r="BW25" i="226"/>
  <c r="BU25" i="226"/>
  <c r="BT25" i="226"/>
  <c r="BV25" i="227" s="1"/>
  <c r="BR25" i="226"/>
  <c r="BQ25" i="226"/>
  <c r="BS25" i="227" s="1"/>
  <c r="BO25" i="226"/>
  <c r="BN25" i="226"/>
  <c r="BP25" i="227" s="1"/>
  <c r="BL25" i="226"/>
  <c r="BK25" i="226"/>
  <c r="BI25" i="226"/>
  <c r="BH25" i="226"/>
  <c r="BF25" i="226"/>
  <c r="BE25" i="226"/>
  <c r="BG25" i="227" s="1"/>
  <c r="BC25" i="226"/>
  <c r="BB25" i="226"/>
  <c r="AZ25" i="226"/>
  <c r="AY25" i="226"/>
  <c r="AW25" i="226"/>
  <c r="AV25" i="226"/>
  <c r="AX25" i="227" s="1"/>
  <c r="AT25" i="226"/>
  <c r="AS25" i="226"/>
  <c r="AU25" i="227" s="1"/>
  <c r="AQ25" i="226"/>
  <c r="AP25" i="226"/>
  <c r="AR25" i="227" s="1"/>
  <c r="AN25" i="226"/>
  <c r="AK25" i="226"/>
  <c r="AJ25" i="226"/>
  <c r="AL25" i="227" s="1"/>
  <c r="AH25" i="226"/>
  <c r="AG25" i="226"/>
  <c r="AE25" i="226"/>
  <c r="AD25" i="226"/>
  <c r="AF25" i="227" s="1"/>
  <c r="AB25" i="226"/>
  <c r="AA25" i="226"/>
  <c r="Y25" i="226"/>
  <c r="X25" i="226"/>
  <c r="Z25" i="227" s="1"/>
  <c r="V25" i="226"/>
  <c r="U25" i="226"/>
  <c r="W25" i="227" s="1"/>
  <c r="S25" i="226"/>
  <c r="R25" i="226"/>
  <c r="T25" i="227" s="1"/>
  <c r="P25" i="226"/>
  <c r="O25" i="226"/>
  <c r="M25" i="226"/>
  <c r="L25" i="226"/>
  <c r="N25" i="227" s="1"/>
  <c r="J25" i="226"/>
  <c r="G25" i="226"/>
  <c r="F25" i="226"/>
  <c r="H25" i="227" s="1"/>
  <c r="CG24" i="226"/>
  <c r="CF24" i="226"/>
  <c r="BX24" i="226"/>
  <c r="BW24" i="226"/>
  <c r="BY24" i="227" s="1"/>
  <c r="BU24" i="226"/>
  <c r="BT24" i="226"/>
  <c r="BV24" i="227" s="1"/>
  <c r="BR24" i="226"/>
  <c r="BQ24" i="226"/>
  <c r="BS24" i="227" s="1"/>
  <c r="BO24" i="226"/>
  <c r="BN24" i="226"/>
  <c r="BL24" i="226"/>
  <c r="BK24" i="226"/>
  <c r="BM24" i="227" s="1"/>
  <c r="BI24" i="226"/>
  <c r="BH24" i="226"/>
  <c r="BF24" i="226"/>
  <c r="BE24" i="226"/>
  <c r="BG24" i="227" s="1"/>
  <c r="BC24" i="226"/>
  <c r="BB24" i="226"/>
  <c r="AZ24" i="226"/>
  <c r="AY24" i="226"/>
  <c r="BA24" i="227" s="1"/>
  <c r="AW24" i="226"/>
  <c r="AV24" i="226"/>
  <c r="AX24" i="227" s="1"/>
  <c r="AT24" i="226"/>
  <c r="AS24" i="226"/>
  <c r="AU24" i="227" s="1"/>
  <c r="AQ24" i="226"/>
  <c r="AP24" i="226"/>
  <c r="AN24" i="226"/>
  <c r="AK24" i="226"/>
  <c r="AJ24" i="226"/>
  <c r="AL24" i="227" s="1"/>
  <c r="AH24" i="226"/>
  <c r="AG24" i="226"/>
  <c r="AI24" i="227" s="1"/>
  <c r="AE24" i="226"/>
  <c r="AD24" i="226"/>
  <c r="AB24" i="226"/>
  <c r="AA24" i="226"/>
  <c r="AC24" i="227" s="1"/>
  <c r="Y24" i="226"/>
  <c r="X24" i="226"/>
  <c r="Z24" i="227" s="1"/>
  <c r="V24" i="226"/>
  <c r="U24" i="226"/>
  <c r="W24" i="227" s="1"/>
  <c r="S24" i="226"/>
  <c r="R24" i="226"/>
  <c r="P24" i="226"/>
  <c r="O24" i="226"/>
  <c r="Q24" i="227" s="1"/>
  <c r="M24" i="226"/>
  <c r="L24" i="226"/>
  <c r="J24" i="226"/>
  <c r="G24" i="226"/>
  <c r="F24" i="226"/>
  <c r="CG23" i="226"/>
  <c r="CF23" i="226"/>
  <c r="BX23" i="226"/>
  <c r="BW23" i="226"/>
  <c r="BY23" i="227" s="1"/>
  <c r="BU23" i="226"/>
  <c r="BT23" i="226"/>
  <c r="BR23" i="226"/>
  <c r="BQ23" i="226"/>
  <c r="BO23" i="226"/>
  <c r="BN23" i="226"/>
  <c r="BP23" i="227" s="1"/>
  <c r="BL23" i="226"/>
  <c r="BK23" i="226"/>
  <c r="BM23" i="227" s="1"/>
  <c r="BI23" i="226"/>
  <c r="BH23" i="226"/>
  <c r="BJ23" i="227" s="1"/>
  <c r="BF23" i="226"/>
  <c r="BE23" i="226"/>
  <c r="BC23" i="226"/>
  <c r="BB23" i="226"/>
  <c r="BD23" i="227" s="1"/>
  <c r="AZ23" i="226"/>
  <c r="AY23" i="226"/>
  <c r="BA23" i="227" s="1"/>
  <c r="AW23" i="226"/>
  <c r="AV23" i="226"/>
  <c r="AX23" i="227" s="1"/>
  <c r="AT23" i="226"/>
  <c r="AS23" i="226"/>
  <c r="AQ23" i="226"/>
  <c r="AP23" i="226"/>
  <c r="AR23" i="227" s="1"/>
  <c r="AN23" i="226"/>
  <c r="AK23" i="226"/>
  <c r="AJ23" i="226"/>
  <c r="AL23" i="227" s="1"/>
  <c r="AH23" i="226"/>
  <c r="AG23" i="226"/>
  <c r="AE23" i="226"/>
  <c r="AD23" i="226"/>
  <c r="AB23" i="226"/>
  <c r="AA23" i="226"/>
  <c r="AC23" i="227" s="1"/>
  <c r="Y23" i="226"/>
  <c r="X23" i="226"/>
  <c r="V23" i="226"/>
  <c r="U23" i="226"/>
  <c r="S23" i="226"/>
  <c r="R23" i="226"/>
  <c r="T23" i="227" s="1"/>
  <c r="P23" i="226"/>
  <c r="O23" i="226"/>
  <c r="Q23" i="227" s="1"/>
  <c r="M23" i="226"/>
  <c r="L23" i="226"/>
  <c r="N23" i="227" s="1"/>
  <c r="J23" i="226"/>
  <c r="G23" i="226"/>
  <c r="F23" i="226"/>
  <c r="H23" i="227" s="1"/>
  <c r="CG22" i="226"/>
  <c r="CF22" i="226"/>
  <c r="CH22" i="227" s="1"/>
  <c r="BX22" i="226"/>
  <c r="BW22" i="226"/>
  <c r="BY22" i="227" s="1"/>
  <c r="BU22" i="226"/>
  <c r="BT22" i="226"/>
  <c r="BR22" i="226"/>
  <c r="BQ22" i="226"/>
  <c r="BS22" i="227" s="1"/>
  <c r="BO22" i="226"/>
  <c r="BN22" i="226"/>
  <c r="BP22" i="227" s="1"/>
  <c r="BL22" i="226"/>
  <c r="BK22" i="226"/>
  <c r="BM22" i="227" s="1"/>
  <c r="BI22" i="226"/>
  <c r="BH22" i="226"/>
  <c r="BF22" i="226"/>
  <c r="BE22" i="226"/>
  <c r="BG22" i="227" s="1"/>
  <c r="BC22" i="226"/>
  <c r="BB22" i="226"/>
  <c r="BD22" i="227" s="1"/>
  <c r="AZ22" i="226"/>
  <c r="AY22" i="226"/>
  <c r="BA22" i="227" s="1"/>
  <c r="AW22" i="226"/>
  <c r="AV22" i="226"/>
  <c r="AT22" i="226"/>
  <c r="AS22" i="226"/>
  <c r="AU22" i="227" s="1"/>
  <c r="AQ22" i="226"/>
  <c r="AP22" i="226"/>
  <c r="AR22" i="227" s="1"/>
  <c r="AN22" i="226"/>
  <c r="AK22" i="226"/>
  <c r="AJ22" i="226"/>
  <c r="AH22" i="226"/>
  <c r="AG22" i="226"/>
  <c r="AI22" i="227" s="1"/>
  <c r="AE22" i="226"/>
  <c r="AD22" i="226"/>
  <c r="AF22" i="227" s="1"/>
  <c r="AB22" i="226"/>
  <c r="AA22" i="226"/>
  <c r="AC22" i="227" s="1"/>
  <c r="Y22" i="226"/>
  <c r="X22" i="226"/>
  <c r="V22" i="226"/>
  <c r="U22" i="226"/>
  <c r="W22" i="227" s="1"/>
  <c r="S22" i="226"/>
  <c r="R22" i="226"/>
  <c r="T22" i="227" s="1"/>
  <c r="P22" i="226"/>
  <c r="O22" i="226"/>
  <c r="Q22" i="227" s="1"/>
  <c r="M22" i="226"/>
  <c r="L22" i="226"/>
  <c r="J22" i="226"/>
  <c r="G22" i="226"/>
  <c r="F22" i="226"/>
  <c r="H22" i="227" s="1"/>
  <c r="CG21" i="226"/>
  <c r="CF21" i="226"/>
  <c r="CH21" i="227" s="1"/>
  <c r="BX21" i="226"/>
  <c r="BW21" i="226"/>
  <c r="BU21" i="226"/>
  <c r="BT21" i="226"/>
  <c r="BV21" i="227" s="1"/>
  <c r="BR21" i="226"/>
  <c r="BQ21" i="226"/>
  <c r="BS21" i="227" s="1"/>
  <c r="BO21" i="226"/>
  <c r="BN21" i="226"/>
  <c r="BP21" i="227" s="1"/>
  <c r="BL21" i="226"/>
  <c r="BK21" i="226"/>
  <c r="BI21" i="226"/>
  <c r="BF21" i="226"/>
  <c r="BE21" i="226"/>
  <c r="BG21" i="227" s="1"/>
  <c r="BC21" i="226"/>
  <c r="BB21" i="226"/>
  <c r="BD21" i="227" s="1"/>
  <c r="AZ21" i="226"/>
  <c r="AY21" i="226"/>
  <c r="AW21" i="226"/>
  <c r="AV21" i="226"/>
  <c r="AX21" i="227" s="1"/>
  <c r="AT21" i="226"/>
  <c r="AS21" i="226"/>
  <c r="AU21" i="227" s="1"/>
  <c r="AQ21" i="226"/>
  <c r="AP21" i="226"/>
  <c r="AR21" i="227" s="1"/>
  <c r="AN21" i="226"/>
  <c r="AK21" i="226"/>
  <c r="AJ21" i="226"/>
  <c r="AL21" i="227" s="1"/>
  <c r="AH21" i="226"/>
  <c r="AG21" i="226"/>
  <c r="AI21" i="227" s="1"/>
  <c r="AE21" i="226"/>
  <c r="AD21" i="226"/>
  <c r="AF21" i="227" s="1"/>
  <c r="AB21" i="226"/>
  <c r="AA21" i="226"/>
  <c r="Y21" i="226"/>
  <c r="X21" i="226"/>
  <c r="Z21" i="227" s="1"/>
  <c r="V21" i="226"/>
  <c r="U21" i="226"/>
  <c r="W21" i="227" s="1"/>
  <c r="S21" i="226"/>
  <c r="R21" i="226"/>
  <c r="T21" i="227" s="1"/>
  <c r="P21" i="226"/>
  <c r="O21" i="226"/>
  <c r="M21" i="226"/>
  <c r="J21" i="226"/>
  <c r="G21" i="226"/>
  <c r="F21" i="226"/>
  <c r="H21" i="227" s="1"/>
  <c r="CG20" i="226"/>
  <c r="CF20" i="226"/>
  <c r="BX20" i="226"/>
  <c r="BW20" i="226"/>
  <c r="BY20" i="227" s="1"/>
  <c r="BU20" i="226"/>
  <c r="BT20" i="226"/>
  <c r="BV20" i="227" s="1"/>
  <c r="BR20" i="226"/>
  <c r="BQ20" i="226"/>
  <c r="BS20" i="227" s="1"/>
  <c r="BO20" i="226"/>
  <c r="BN20" i="226"/>
  <c r="BL20" i="226"/>
  <c r="BK20" i="226"/>
  <c r="BM20" i="227" s="1"/>
  <c r="BI20" i="226"/>
  <c r="BF20" i="226"/>
  <c r="BE20" i="226"/>
  <c r="BG20" i="227" s="1"/>
  <c r="BC20" i="226"/>
  <c r="BB20" i="226"/>
  <c r="AZ20" i="226"/>
  <c r="AY20" i="226"/>
  <c r="BA20" i="227" s="1"/>
  <c r="AW20" i="226"/>
  <c r="AV20" i="226"/>
  <c r="AX20" i="227" s="1"/>
  <c r="AT20" i="226"/>
  <c r="AS20" i="226"/>
  <c r="AU20" i="227" s="1"/>
  <c r="AQ20" i="226"/>
  <c r="AP20" i="226"/>
  <c r="AN20" i="226"/>
  <c r="AK20" i="226"/>
  <c r="AJ20" i="226"/>
  <c r="AL20" i="227" s="1"/>
  <c r="AH20" i="226"/>
  <c r="AG20" i="226"/>
  <c r="AI20" i="227" s="1"/>
  <c r="AE20" i="226"/>
  <c r="AD20" i="226"/>
  <c r="AB20" i="226"/>
  <c r="AA20" i="226"/>
  <c r="AC20" i="227" s="1"/>
  <c r="Y20" i="226"/>
  <c r="X20" i="226"/>
  <c r="Z20" i="227" s="1"/>
  <c r="V20" i="226"/>
  <c r="U20" i="226"/>
  <c r="W20" i="227" s="1"/>
  <c r="S20" i="226"/>
  <c r="R20" i="226"/>
  <c r="P20" i="226"/>
  <c r="O20" i="226"/>
  <c r="Q20" i="227" s="1"/>
  <c r="M20" i="226"/>
  <c r="J20" i="226"/>
  <c r="G20" i="226"/>
  <c r="F20" i="226"/>
  <c r="CG19" i="226"/>
  <c r="CF19" i="226"/>
  <c r="CH19" i="227" s="1"/>
  <c r="BX19" i="226"/>
  <c r="BW19" i="226"/>
  <c r="BY19" i="227" s="1"/>
  <c r="BU19" i="226"/>
  <c r="BT19" i="226"/>
  <c r="BV19" i="227" s="1"/>
  <c r="BR19" i="226"/>
  <c r="BQ19" i="226"/>
  <c r="BO19" i="226"/>
  <c r="BN19" i="226"/>
  <c r="BP19" i="227" s="1"/>
  <c r="BL19" i="226"/>
  <c r="BK19" i="226"/>
  <c r="BM19" i="227" s="1"/>
  <c r="BI19" i="226"/>
  <c r="BF19" i="226"/>
  <c r="BE19" i="226"/>
  <c r="BC19" i="226"/>
  <c r="BB19" i="226"/>
  <c r="BD19" i="227" s="1"/>
  <c r="AZ19" i="226"/>
  <c r="AY19" i="226"/>
  <c r="BA19" i="227" s="1"/>
  <c r="AW19" i="226"/>
  <c r="AV19" i="226"/>
  <c r="AX19" i="227" s="1"/>
  <c r="AT19" i="226"/>
  <c r="AS19" i="226"/>
  <c r="AQ19" i="226"/>
  <c r="AP19" i="226"/>
  <c r="AR19" i="227" s="1"/>
  <c r="AN19" i="226"/>
  <c r="AK19" i="226"/>
  <c r="AJ19" i="226"/>
  <c r="AL19" i="227" s="1"/>
  <c r="AH19" i="226"/>
  <c r="AG19" i="226"/>
  <c r="AE19" i="226"/>
  <c r="AD19" i="226"/>
  <c r="AF19" i="227" s="1"/>
  <c r="AB19" i="226"/>
  <c r="AA19" i="226"/>
  <c r="AC19" i="227" s="1"/>
  <c r="Y19" i="226"/>
  <c r="X19" i="226"/>
  <c r="Z19" i="227" s="1"/>
  <c r="V19" i="226"/>
  <c r="U19" i="226"/>
  <c r="S19" i="226"/>
  <c r="R19" i="226"/>
  <c r="T19" i="227" s="1"/>
  <c r="P19" i="226"/>
  <c r="O19" i="226"/>
  <c r="Q19" i="227" s="1"/>
  <c r="M19" i="226"/>
  <c r="J19" i="226"/>
  <c r="G19" i="226"/>
  <c r="F19" i="226"/>
  <c r="H19" i="227" s="1"/>
  <c r="CG18" i="226"/>
  <c r="CF18" i="226"/>
  <c r="CH18" i="227" s="1"/>
  <c r="BX18" i="226"/>
  <c r="BW18" i="226"/>
  <c r="BY18" i="227" s="1"/>
  <c r="BU18" i="226"/>
  <c r="BT18" i="226"/>
  <c r="BR18" i="226"/>
  <c r="BQ18" i="226"/>
  <c r="BS18" i="227" s="1"/>
  <c r="BO18" i="226"/>
  <c r="BN18" i="226"/>
  <c r="BP18" i="227" s="1"/>
  <c r="BL18" i="226"/>
  <c r="BK18" i="226"/>
  <c r="BM18" i="227" s="1"/>
  <c r="BI18" i="226"/>
  <c r="BF18" i="226"/>
  <c r="BE18" i="226"/>
  <c r="BG18" i="227" s="1"/>
  <c r="BC18" i="226"/>
  <c r="BB18" i="226"/>
  <c r="BD18" i="227" s="1"/>
  <c r="AZ18" i="226"/>
  <c r="AY18" i="226"/>
  <c r="BA18" i="227" s="1"/>
  <c r="AW18" i="226"/>
  <c r="AV18" i="226"/>
  <c r="AT18" i="226"/>
  <c r="AS18" i="226"/>
  <c r="AU18" i="227" s="1"/>
  <c r="AQ18" i="226"/>
  <c r="AP18" i="226"/>
  <c r="AR18" i="227" s="1"/>
  <c r="AN18" i="226"/>
  <c r="AK18" i="226"/>
  <c r="AJ18" i="226"/>
  <c r="AH18" i="226"/>
  <c r="AG18" i="226"/>
  <c r="AI18" i="227" s="1"/>
  <c r="AE18" i="226"/>
  <c r="AD18" i="226"/>
  <c r="AF18" i="227" s="1"/>
  <c r="AB18" i="226"/>
  <c r="AA18" i="226"/>
  <c r="AC18" i="227" s="1"/>
  <c r="Y18" i="226"/>
  <c r="X18" i="226"/>
  <c r="V18" i="226"/>
  <c r="U18" i="226"/>
  <c r="W18" i="227" s="1"/>
  <c r="S18" i="226"/>
  <c r="R18" i="226"/>
  <c r="T18" i="227" s="1"/>
  <c r="P18" i="226"/>
  <c r="O18" i="226"/>
  <c r="Q18" i="227" s="1"/>
  <c r="M18" i="226"/>
  <c r="J18" i="226"/>
  <c r="G18" i="226"/>
  <c r="F18" i="226"/>
  <c r="H18" i="227" s="1"/>
  <c r="CG17" i="226"/>
  <c r="CF17" i="226"/>
  <c r="CH17" i="227" s="1"/>
  <c r="BX17" i="226"/>
  <c r="BW17" i="226"/>
  <c r="BU17" i="226"/>
  <c r="BT17" i="226"/>
  <c r="BV17" i="227" s="1"/>
  <c r="BR17" i="226"/>
  <c r="BQ17" i="226"/>
  <c r="BS17" i="227" s="1"/>
  <c r="BO17" i="226"/>
  <c r="BN17" i="226"/>
  <c r="BP17" i="227" s="1"/>
  <c r="BL17" i="226"/>
  <c r="BK17" i="226"/>
  <c r="BI17" i="226"/>
  <c r="BF17" i="226"/>
  <c r="BE17" i="226"/>
  <c r="BG17" i="227" s="1"/>
  <c r="BC17" i="226"/>
  <c r="BB17" i="226"/>
  <c r="BD17" i="227" s="1"/>
  <c r="AZ17" i="226"/>
  <c r="AY17" i="226"/>
  <c r="AW17" i="226"/>
  <c r="AV17" i="226"/>
  <c r="AX17" i="227" s="1"/>
  <c r="AT17" i="226"/>
  <c r="AS17" i="226"/>
  <c r="AU17" i="227" s="1"/>
  <c r="AQ17" i="226"/>
  <c r="AP17" i="226"/>
  <c r="AR17" i="227" s="1"/>
  <c r="AN17" i="226"/>
  <c r="AK17" i="226"/>
  <c r="AJ17" i="226"/>
  <c r="AL17" i="227" s="1"/>
  <c r="AH17" i="226"/>
  <c r="AG17" i="226"/>
  <c r="AI17" i="227" s="1"/>
  <c r="AE17" i="226"/>
  <c r="AD17" i="226"/>
  <c r="AF17" i="227" s="1"/>
  <c r="AB17" i="226"/>
  <c r="AA17" i="226"/>
  <c r="Y17" i="226"/>
  <c r="X17" i="226"/>
  <c r="Z17" i="227" s="1"/>
  <c r="V17" i="226"/>
  <c r="U17" i="226"/>
  <c r="W17" i="227" s="1"/>
  <c r="S17" i="226"/>
  <c r="R17" i="226"/>
  <c r="T17" i="227" s="1"/>
  <c r="P17" i="226"/>
  <c r="O17" i="226"/>
  <c r="M17" i="226"/>
  <c r="J17" i="226"/>
  <c r="G17" i="226"/>
  <c r="F17" i="226"/>
  <c r="H17" i="227" s="1"/>
  <c r="CG16" i="226"/>
  <c r="CF16" i="226"/>
  <c r="BX16" i="226"/>
  <c r="BW16" i="226"/>
  <c r="BY16" i="227" s="1"/>
  <c r="BU16" i="226"/>
  <c r="BT16" i="226"/>
  <c r="BV16" i="227" s="1"/>
  <c r="BR16" i="226"/>
  <c r="BQ16" i="226"/>
  <c r="BS16" i="227" s="1"/>
  <c r="BO16" i="226"/>
  <c r="BN16" i="226"/>
  <c r="BL16" i="226"/>
  <c r="BK16" i="226"/>
  <c r="BM16" i="227" s="1"/>
  <c r="BI16" i="226"/>
  <c r="BF16" i="226"/>
  <c r="BE16" i="226"/>
  <c r="BG16" i="227" s="1"/>
  <c r="BC16" i="226"/>
  <c r="BB16" i="226"/>
  <c r="AZ16" i="226"/>
  <c r="AY16" i="226"/>
  <c r="BA16" i="227" s="1"/>
  <c r="AW16" i="226"/>
  <c r="AV16" i="226"/>
  <c r="AX16" i="227" s="1"/>
  <c r="AT16" i="226"/>
  <c r="AS16" i="226"/>
  <c r="AU16" i="227" s="1"/>
  <c r="AQ16" i="226"/>
  <c r="AP16" i="226"/>
  <c r="AN16" i="226"/>
  <c r="AK16" i="226"/>
  <c r="AJ16" i="226"/>
  <c r="AL16" i="227" s="1"/>
  <c r="AH16" i="226"/>
  <c r="AG16" i="226"/>
  <c r="AI16" i="227" s="1"/>
  <c r="AE16" i="226"/>
  <c r="AD16" i="226"/>
  <c r="AB16" i="226"/>
  <c r="AA16" i="226"/>
  <c r="AC16" i="227" s="1"/>
  <c r="Y16" i="226"/>
  <c r="X16" i="226"/>
  <c r="Z16" i="227" s="1"/>
  <c r="V16" i="226"/>
  <c r="U16" i="226"/>
  <c r="W16" i="227" s="1"/>
  <c r="S16" i="226"/>
  <c r="R16" i="226"/>
  <c r="P16" i="226"/>
  <c r="O16" i="226"/>
  <c r="Q16" i="227" s="1"/>
  <c r="M16" i="226"/>
  <c r="J16" i="226"/>
  <c r="G16" i="226"/>
  <c r="F16" i="226"/>
  <c r="CG15" i="226"/>
  <c r="CF15" i="226"/>
  <c r="CH15" i="227" s="1"/>
  <c r="BX15" i="226"/>
  <c r="BW15" i="226"/>
  <c r="BY15" i="227" s="1"/>
  <c r="BU15" i="226"/>
  <c r="BT15" i="226"/>
  <c r="BV15" i="227" s="1"/>
  <c r="BR15" i="226"/>
  <c r="BQ15" i="226"/>
  <c r="BO15" i="226"/>
  <c r="BN15" i="226"/>
  <c r="BP15" i="227" s="1"/>
  <c r="BL15" i="226"/>
  <c r="BK15" i="226"/>
  <c r="BM15" i="227" s="1"/>
  <c r="BI15" i="226"/>
  <c r="BH15" i="226"/>
  <c r="BJ15" i="227" s="1"/>
  <c r="BF15" i="226"/>
  <c r="BE15" i="226"/>
  <c r="BC15" i="226"/>
  <c r="BB15" i="226"/>
  <c r="BD15" i="227" s="1"/>
  <c r="AZ15" i="226"/>
  <c r="AY15" i="226"/>
  <c r="BA15" i="227" s="1"/>
  <c r="AW15" i="226"/>
  <c r="AV15" i="226"/>
  <c r="AX15" i="227" s="1"/>
  <c r="AT15" i="226"/>
  <c r="AS15" i="226"/>
  <c r="AQ15" i="226"/>
  <c r="AP15" i="226"/>
  <c r="AR15" i="227" s="1"/>
  <c r="AN15" i="226"/>
  <c r="AK15" i="226"/>
  <c r="AJ15" i="226"/>
  <c r="AL15" i="227" s="1"/>
  <c r="AH15" i="226"/>
  <c r="AG15" i="226"/>
  <c r="AE15" i="226"/>
  <c r="AD15" i="226"/>
  <c r="AF15" i="227" s="1"/>
  <c r="AB15" i="226"/>
  <c r="AA15" i="226"/>
  <c r="AC15" i="227" s="1"/>
  <c r="Y15" i="226"/>
  <c r="X15" i="226"/>
  <c r="Z15" i="227" s="1"/>
  <c r="V15" i="226"/>
  <c r="U15" i="226"/>
  <c r="S15" i="226"/>
  <c r="R15" i="226"/>
  <c r="T15" i="227" s="1"/>
  <c r="P15" i="226"/>
  <c r="O15" i="226"/>
  <c r="Q15" i="227" s="1"/>
  <c r="M15" i="226"/>
  <c r="J15" i="226"/>
  <c r="I15" i="226"/>
  <c r="G15" i="226"/>
  <c r="F15" i="226"/>
  <c r="H15" i="227" s="1"/>
  <c r="CG14" i="226"/>
  <c r="CF14" i="226"/>
  <c r="CH14" i="227" s="1"/>
  <c r="BX14" i="226"/>
  <c r="BW14" i="226"/>
  <c r="BY14" i="227" s="1"/>
  <c r="BU14" i="226"/>
  <c r="BT14" i="226"/>
  <c r="BR14" i="226"/>
  <c r="BQ14" i="226"/>
  <c r="BS14" i="227" s="1"/>
  <c r="BO14" i="226"/>
  <c r="BN14" i="226"/>
  <c r="BP14" i="227" s="1"/>
  <c r="BL14" i="226"/>
  <c r="BK14" i="226"/>
  <c r="BM14" i="227" s="1"/>
  <c r="BI14" i="226"/>
  <c r="BH14" i="226"/>
  <c r="BF14" i="226"/>
  <c r="BE14" i="226"/>
  <c r="BG14" i="227" s="1"/>
  <c r="BC14" i="226"/>
  <c r="BB14" i="226"/>
  <c r="BD14" i="227" s="1"/>
  <c r="AZ14" i="226"/>
  <c r="AY14" i="226"/>
  <c r="BA14" i="227" s="1"/>
  <c r="AW14" i="226"/>
  <c r="AV14" i="226"/>
  <c r="AT14" i="226"/>
  <c r="AS14" i="226"/>
  <c r="AU14" i="227" s="1"/>
  <c r="AQ14" i="226"/>
  <c r="AP14" i="226"/>
  <c r="AR14" i="227" s="1"/>
  <c r="AN14" i="226"/>
  <c r="AK14" i="226"/>
  <c r="AJ14" i="226"/>
  <c r="AH14" i="226"/>
  <c r="AG14" i="226"/>
  <c r="AI14" i="227" s="1"/>
  <c r="AE14" i="226"/>
  <c r="AD14" i="226"/>
  <c r="AF14" i="227" s="1"/>
  <c r="AB14" i="226"/>
  <c r="AA14" i="226"/>
  <c r="AC14" i="227" s="1"/>
  <c r="Y14" i="226"/>
  <c r="X14" i="226"/>
  <c r="V14" i="226"/>
  <c r="U14" i="226"/>
  <c r="W14" i="227" s="1"/>
  <c r="S14" i="226"/>
  <c r="R14" i="226"/>
  <c r="T14" i="227" s="1"/>
  <c r="P14" i="226"/>
  <c r="O14" i="226"/>
  <c r="Q14" i="227" s="1"/>
  <c r="M14" i="226"/>
  <c r="J14" i="226"/>
  <c r="G14" i="226"/>
  <c r="F14" i="226"/>
  <c r="H14" i="227" s="1"/>
  <c r="CG13" i="226"/>
  <c r="CF13" i="226"/>
  <c r="CH13" i="227" s="1"/>
  <c r="BX13" i="226"/>
  <c r="BW13" i="226"/>
  <c r="BU13" i="226"/>
  <c r="BT13" i="226"/>
  <c r="BV13" i="227" s="1"/>
  <c r="BR13" i="226"/>
  <c r="BQ13" i="226"/>
  <c r="BS13" i="227" s="1"/>
  <c r="BO13" i="226"/>
  <c r="BN13" i="226"/>
  <c r="BP13" i="227" s="1"/>
  <c r="BL13" i="226"/>
  <c r="BK13" i="226"/>
  <c r="BI13" i="226"/>
  <c r="BF13" i="226"/>
  <c r="BE13" i="226"/>
  <c r="BG13" i="227" s="1"/>
  <c r="BC13" i="226"/>
  <c r="BB13" i="226"/>
  <c r="BD13" i="227" s="1"/>
  <c r="AZ13" i="226"/>
  <c r="AY13" i="226"/>
  <c r="AW13" i="226"/>
  <c r="AV13" i="226"/>
  <c r="AX13" i="227" s="1"/>
  <c r="AT13" i="226"/>
  <c r="AS13" i="226"/>
  <c r="AU13" i="227" s="1"/>
  <c r="AQ13" i="226"/>
  <c r="AP13" i="226"/>
  <c r="AR13" i="227" s="1"/>
  <c r="AN13" i="226"/>
  <c r="AK13" i="226"/>
  <c r="AJ13" i="226"/>
  <c r="AL13" i="227" s="1"/>
  <c r="AH13" i="226"/>
  <c r="AG13" i="226"/>
  <c r="AI13" i="227" s="1"/>
  <c r="AE13" i="226"/>
  <c r="AD13" i="226"/>
  <c r="AF13" i="227" s="1"/>
  <c r="AB13" i="226"/>
  <c r="AA13" i="226"/>
  <c r="Y13" i="226"/>
  <c r="X13" i="226"/>
  <c r="Z13" i="227" s="1"/>
  <c r="V13" i="226"/>
  <c r="U13" i="226"/>
  <c r="W13" i="227" s="1"/>
  <c r="S13" i="226"/>
  <c r="R13" i="226"/>
  <c r="T13" i="227" s="1"/>
  <c r="P13" i="226"/>
  <c r="O13" i="226"/>
  <c r="M13" i="226"/>
  <c r="L13" i="226"/>
  <c r="N13" i="227" s="1"/>
  <c r="J13" i="226"/>
  <c r="G13" i="226"/>
  <c r="F13" i="226"/>
  <c r="H13" i="227" s="1"/>
  <c r="CG12" i="226"/>
  <c r="CF12" i="226"/>
  <c r="BX12" i="226"/>
  <c r="BW12" i="226"/>
  <c r="BY12" i="227" s="1"/>
  <c r="BU12" i="226"/>
  <c r="BT12" i="226"/>
  <c r="BV12" i="227" s="1"/>
  <c r="BR12" i="226"/>
  <c r="BQ12" i="226"/>
  <c r="BS12" i="227" s="1"/>
  <c r="BO12" i="226"/>
  <c r="BN12" i="226"/>
  <c r="BL12" i="226"/>
  <c r="BK12" i="226"/>
  <c r="BM12" i="227" s="1"/>
  <c r="BI12" i="226"/>
  <c r="BF12" i="226"/>
  <c r="BE12" i="226"/>
  <c r="BG12" i="227" s="1"/>
  <c r="BC12" i="226"/>
  <c r="BB12" i="226"/>
  <c r="AZ12" i="226"/>
  <c r="AY12" i="226"/>
  <c r="BA12" i="227" s="1"/>
  <c r="AW12" i="226"/>
  <c r="AV12" i="226"/>
  <c r="AX12" i="227" s="1"/>
  <c r="AT12" i="226"/>
  <c r="AS12" i="226"/>
  <c r="AU12" i="227" s="1"/>
  <c r="AQ12" i="226"/>
  <c r="AP12" i="226"/>
  <c r="AN12" i="226"/>
  <c r="AK12" i="226"/>
  <c r="AJ12" i="226"/>
  <c r="AL12" i="227" s="1"/>
  <c r="AH12" i="226"/>
  <c r="AG12" i="226"/>
  <c r="AI12" i="227" s="1"/>
  <c r="AE12" i="226"/>
  <c r="AD12" i="226"/>
  <c r="AB12" i="226"/>
  <c r="AA12" i="226"/>
  <c r="AC12" i="227" s="1"/>
  <c r="Y12" i="226"/>
  <c r="X12" i="226"/>
  <c r="Z12" i="227" s="1"/>
  <c r="V12" i="226"/>
  <c r="U12" i="226"/>
  <c r="W12" i="227" s="1"/>
  <c r="S12" i="226"/>
  <c r="R12" i="226"/>
  <c r="P12" i="226"/>
  <c r="O12" i="226"/>
  <c r="Q12" i="227" s="1"/>
  <c r="M12" i="226"/>
  <c r="J12" i="226"/>
  <c r="G12" i="226"/>
  <c r="F12" i="226"/>
  <c r="CG11" i="226"/>
  <c r="CF11" i="226"/>
  <c r="CH11" i="227" s="1"/>
  <c r="BX11" i="226"/>
  <c r="BW11" i="226"/>
  <c r="BY11" i="227" s="1"/>
  <c r="BU11" i="226"/>
  <c r="BT11" i="226"/>
  <c r="BV11" i="227" s="1"/>
  <c r="BR11" i="226"/>
  <c r="BQ11" i="226"/>
  <c r="BO11" i="226"/>
  <c r="BN11" i="226"/>
  <c r="BP11" i="227" s="1"/>
  <c r="BL11" i="226"/>
  <c r="BK11" i="226"/>
  <c r="BM11" i="227" s="1"/>
  <c r="BI11" i="226"/>
  <c r="BF11" i="226"/>
  <c r="BE11" i="226"/>
  <c r="BC11" i="226"/>
  <c r="BB11" i="226"/>
  <c r="BD11" i="227" s="1"/>
  <c r="AZ11" i="226"/>
  <c r="AY11" i="226"/>
  <c r="BA11" i="227" s="1"/>
  <c r="AW11" i="226"/>
  <c r="AV11" i="226"/>
  <c r="AX11" i="227" s="1"/>
  <c r="AT11" i="226"/>
  <c r="AS11" i="226"/>
  <c r="AQ11" i="226"/>
  <c r="AP11" i="226"/>
  <c r="AR11" i="227" s="1"/>
  <c r="AN11" i="226"/>
  <c r="AK11" i="226"/>
  <c r="AJ11" i="226"/>
  <c r="AL11" i="227" s="1"/>
  <c r="AH11" i="226"/>
  <c r="AG11" i="226"/>
  <c r="AE11" i="226"/>
  <c r="AD11" i="226"/>
  <c r="AF11" i="227" s="1"/>
  <c r="AB11" i="226"/>
  <c r="AA11" i="226"/>
  <c r="AC11" i="227" s="1"/>
  <c r="Y11" i="226"/>
  <c r="X11" i="226"/>
  <c r="Z11" i="227" s="1"/>
  <c r="V11" i="226"/>
  <c r="U11" i="226"/>
  <c r="S11" i="226"/>
  <c r="R11" i="226"/>
  <c r="T11" i="227" s="1"/>
  <c r="P11" i="226"/>
  <c r="O11" i="226"/>
  <c r="Q11" i="227" s="1"/>
  <c r="M11" i="226"/>
  <c r="J11" i="226"/>
  <c r="G11" i="226"/>
  <c r="F11" i="226"/>
  <c r="H11" i="227" s="1"/>
  <c r="CG10" i="226"/>
  <c r="BX10" i="226"/>
  <c r="BU10" i="226"/>
  <c r="BR10" i="226"/>
  <c r="BO10" i="226"/>
  <c r="BL10" i="226"/>
  <c r="BI10" i="226"/>
  <c r="BF10" i="226"/>
  <c r="BC10" i="226"/>
  <c r="AZ10" i="226"/>
  <c r="AW10" i="226"/>
  <c r="AT10" i="226"/>
  <c r="AQ10" i="226"/>
  <c r="AN10" i="226"/>
  <c r="AK10" i="226"/>
  <c r="AH10" i="226"/>
  <c r="AE10" i="226"/>
  <c r="AB10" i="226"/>
  <c r="Y10" i="226"/>
  <c r="V10" i="226"/>
  <c r="S10" i="226"/>
  <c r="P10" i="226"/>
  <c r="M10" i="226"/>
  <c r="J10" i="226"/>
  <c r="CF10" i="226"/>
  <c r="CH10" i="227" s="1"/>
  <c r="BW10" i="226"/>
  <c r="BY10" i="227" s="1"/>
  <c r="CF8" i="226"/>
  <c r="CH8" i="227" s="1"/>
  <c r="BW8" i="226"/>
  <c r="BY8" i="227" s="1"/>
  <c r="BT8" i="226"/>
  <c r="BV8" i="227" s="1"/>
  <c r="BT10" i="226"/>
  <c r="BV10" i="227" s="1"/>
  <c r="BQ10" i="226"/>
  <c r="BS10" i="227" s="1"/>
  <c r="BN10" i="226"/>
  <c r="BP10" i="227" s="1"/>
  <c r="BK10" i="226"/>
  <c r="BM10" i="227" s="1"/>
  <c r="BE10" i="226"/>
  <c r="BG10" i="227" s="1"/>
  <c r="AY10" i="226"/>
  <c r="BA10" i="227" s="1"/>
  <c r="AV10" i="226"/>
  <c r="AX10" i="227" s="1"/>
  <c r="AS10" i="226"/>
  <c r="AU10" i="227" s="1"/>
  <c r="AP10" i="226"/>
  <c r="AR10" i="227" s="1"/>
  <c r="AJ10" i="226"/>
  <c r="AL10" i="227" s="1"/>
  <c r="AG10" i="226"/>
  <c r="AI10" i="227" s="1"/>
  <c r="AD10" i="226"/>
  <c r="AF10" i="227" s="1"/>
  <c r="AA10" i="226"/>
  <c r="AC10" i="227" s="1"/>
  <c r="X10" i="226"/>
  <c r="Z10" i="227" s="1"/>
  <c r="U10" i="226"/>
  <c r="W10" i="227" s="1"/>
  <c r="R10" i="226"/>
  <c r="T10" i="227" s="1"/>
  <c r="O10" i="226"/>
  <c r="Q10" i="227" s="1"/>
  <c r="BQ8" i="226"/>
  <c r="BS8" i="227" s="1"/>
  <c r="BN8" i="226"/>
  <c r="BP8" i="227" s="1"/>
  <c r="BK8" i="226"/>
  <c r="BM8" i="227" s="1"/>
  <c r="BH8" i="226"/>
  <c r="BJ8" i="227" s="1"/>
  <c r="BE8" i="226"/>
  <c r="BG8" i="227" s="1"/>
  <c r="BB8" i="226"/>
  <c r="BD8" i="227" s="1"/>
  <c r="AY8" i="226"/>
  <c r="BA8" i="227" s="1"/>
  <c r="AV8" i="226"/>
  <c r="AX8" i="227" s="1"/>
  <c r="AS8" i="226"/>
  <c r="AU8" i="227" s="1"/>
  <c r="AP8" i="226"/>
  <c r="AR8" i="227" s="1"/>
  <c r="AM8" i="226"/>
  <c r="AO8" i="227" s="1"/>
  <c r="AJ8" i="226"/>
  <c r="AL8" i="227" s="1"/>
  <c r="AG8" i="226"/>
  <c r="AI8" i="227" s="1"/>
  <c r="AD8" i="226"/>
  <c r="AF8" i="227" s="1"/>
  <c r="AA8" i="226"/>
  <c r="AC8" i="227" s="1"/>
  <c r="X8" i="226"/>
  <c r="Z8" i="227" s="1"/>
  <c r="U8" i="226"/>
  <c r="W8" i="227" s="1"/>
  <c r="R8" i="226"/>
  <c r="T8" i="227" s="1"/>
  <c r="O8" i="226"/>
  <c r="Q8" i="227" s="1"/>
  <c r="L8" i="226"/>
  <c r="N8" i="227" s="1"/>
  <c r="I8" i="226"/>
  <c r="K8" i="227" s="1"/>
  <c r="F8" i="226"/>
  <c r="H8" i="227" s="1"/>
  <c r="AF384" i="225"/>
  <c r="AF383" i="225"/>
  <c r="BT269" i="226"/>
  <c r="BT268" i="226"/>
  <c r="BT267" i="226"/>
  <c r="BT266" i="226"/>
  <c r="BV266" i="227" s="1"/>
  <c r="BT265" i="226"/>
  <c r="BT264" i="226"/>
  <c r="BT263" i="226"/>
  <c r="BT262" i="226"/>
  <c r="BT261" i="226"/>
  <c r="BT260" i="226"/>
  <c r="BT259" i="226"/>
  <c r="BT240" i="226"/>
  <c r="AF231" i="225"/>
  <c r="AF179" i="225"/>
  <c r="BT140" i="226"/>
  <c r="AF133" i="225"/>
  <c r="AF124" i="225"/>
  <c r="AF79" i="225"/>
  <c r="AF57" i="225"/>
  <c r="AB8" i="225"/>
  <c r="AE8" i="225"/>
  <c r="Z8" i="225"/>
  <c r="AA8" i="225"/>
  <c r="F8" i="225"/>
  <c r="G8" i="225"/>
  <c r="H8" i="225"/>
  <c r="I8" i="225"/>
  <c r="J8" i="225"/>
  <c r="K8" i="225"/>
  <c r="L8" i="225"/>
  <c r="M8" i="225"/>
  <c r="N8" i="225"/>
  <c r="O8" i="225"/>
  <c r="P8" i="225"/>
  <c r="Q8" i="225"/>
  <c r="R8" i="225"/>
  <c r="S8" i="225"/>
  <c r="T8" i="225"/>
  <c r="U8" i="225"/>
  <c r="V8" i="225"/>
  <c r="W8" i="225"/>
  <c r="X8" i="225"/>
  <c r="Y8" i="225"/>
  <c r="E8" i="225"/>
  <c r="AR134" i="224"/>
  <c r="AR132" i="224"/>
  <c r="BP282" i="226" l="1"/>
  <c r="BQ282" i="227" s="1"/>
  <c r="BR282" i="227" s="1"/>
  <c r="AB282" i="234" s="1"/>
  <c r="Z99" i="226"/>
  <c r="AA99" i="227" s="1"/>
  <c r="AB99" i="227" s="1"/>
  <c r="N99" i="234" s="1"/>
  <c r="AR278" i="226"/>
  <c r="AS278" i="227" s="1"/>
  <c r="AT278" i="227" s="1"/>
  <c r="T278" i="234" s="1"/>
  <c r="BD287" i="226"/>
  <c r="BE287" i="227" s="1"/>
  <c r="BF287" i="227" s="1"/>
  <c r="X287" i="234" s="1"/>
  <c r="BG126" i="226"/>
  <c r="BH126" i="227" s="1"/>
  <c r="BI126" i="227" s="1"/>
  <c r="Y126" i="234" s="1"/>
  <c r="BG112" i="226"/>
  <c r="BH112" i="227" s="1"/>
  <c r="BI112" i="227" s="1"/>
  <c r="Y112" i="234" s="1"/>
  <c r="BV21" i="226"/>
  <c r="BW21" i="227" s="1"/>
  <c r="BX21" i="227" s="1"/>
  <c r="AD21" i="234" s="1"/>
  <c r="AI24" i="226"/>
  <c r="AJ24" i="227" s="1"/>
  <c r="AK24" i="227" s="1"/>
  <c r="Q24" i="234" s="1"/>
  <c r="BA26" i="226"/>
  <c r="BB26" i="227" s="1"/>
  <c r="BC26" i="227" s="1"/>
  <c r="W26" i="234" s="1"/>
  <c r="AU240" i="226"/>
  <c r="AV240" i="227" s="1"/>
  <c r="AW240" i="227" s="1"/>
  <c r="U240" i="234" s="1"/>
  <c r="Z83" i="226"/>
  <c r="AA83" i="227" s="1"/>
  <c r="AB83" i="227" s="1"/>
  <c r="N83" i="234" s="1"/>
  <c r="Z149" i="226"/>
  <c r="AA149" i="227" s="1"/>
  <c r="AB149" i="227" s="1"/>
  <c r="N149" i="234" s="1"/>
  <c r="BP90" i="226"/>
  <c r="BQ90" i="227" s="1"/>
  <c r="BR90" i="227" s="1"/>
  <c r="AB90" i="234" s="1"/>
  <c r="T27" i="226"/>
  <c r="U27" i="227" s="1"/>
  <c r="V27" i="227" s="1"/>
  <c r="L27" i="234" s="1"/>
  <c r="T35" i="226"/>
  <c r="U35" i="227" s="1"/>
  <c r="V35" i="227" s="1"/>
  <c r="L35" i="234" s="1"/>
  <c r="N48" i="226"/>
  <c r="O48" i="227" s="1"/>
  <c r="P48" i="227" s="1"/>
  <c r="J48" i="234" s="1"/>
  <c r="BT77" i="227"/>
  <c r="BU77" i="227" s="1"/>
  <c r="AC77" i="234" s="1"/>
  <c r="T83" i="226"/>
  <c r="U83" i="227" s="1"/>
  <c r="V83" i="227" s="1"/>
  <c r="L83" i="234" s="1"/>
  <c r="AC113" i="226"/>
  <c r="AD113" i="227" s="1"/>
  <c r="AE113" i="227" s="1"/>
  <c r="O113" i="234" s="1"/>
  <c r="CH134" i="226"/>
  <c r="CI134" i="227" s="1"/>
  <c r="CJ134" i="227" s="1"/>
  <c r="AH134" i="234" s="1"/>
  <c r="BP195" i="226"/>
  <c r="BQ195" i="227" s="1"/>
  <c r="BR195" i="227" s="1"/>
  <c r="AB195" i="234" s="1"/>
  <c r="AI240" i="226"/>
  <c r="AJ240" i="227" s="1"/>
  <c r="AK240" i="227" s="1"/>
  <c r="Q240" i="234" s="1"/>
  <c r="W186" i="226"/>
  <c r="X186" i="227" s="1"/>
  <c r="Y186" i="227" s="1"/>
  <c r="M186" i="234" s="1"/>
  <c r="BY89" i="226"/>
  <c r="BZ89" i="227" s="1"/>
  <c r="CA89" i="227" s="1"/>
  <c r="AE89" i="234" s="1"/>
  <c r="BE298" i="227"/>
  <c r="BF298" i="227" s="1"/>
  <c r="X298" i="234" s="1"/>
  <c r="I77" i="227"/>
  <c r="J77" i="227" s="1"/>
  <c r="BP217" i="226"/>
  <c r="BQ217" i="227" s="1"/>
  <c r="BR217" i="227" s="1"/>
  <c r="AB217" i="234" s="1"/>
  <c r="BS236" i="226"/>
  <c r="BT236" i="227" s="1"/>
  <c r="BU236" i="227" s="1"/>
  <c r="AC236" i="234" s="1"/>
  <c r="K72" i="226"/>
  <c r="L72" i="227" s="1"/>
  <c r="M72" i="227" s="1"/>
  <c r="I72" i="234" s="1"/>
  <c r="N183" i="226"/>
  <c r="O183" i="227" s="1"/>
  <c r="P183" i="227" s="1"/>
  <c r="J183" i="234" s="1"/>
  <c r="BP257" i="226"/>
  <c r="BQ257" i="227" s="1"/>
  <c r="BR257" i="227" s="1"/>
  <c r="AB257" i="234" s="1"/>
  <c r="N149" i="226"/>
  <c r="O149" i="227" s="1"/>
  <c r="P149" i="227" s="1"/>
  <c r="J149" i="234" s="1"/>
  <c r="K155" i="226"/>
  <c r="L155" i="227" s="1"/>
  <c r="M155" i="227" s="1"/>
  <c r="I155" i="234" s="1"/>
  <c r="AF187" i="226"/>
  <c r="AG187" i="227" s="1"/>
  <c r="AH187" i="227" s="1"/>
  <c r="P187" i="234" s="1"/>
  <c r="AF256" i="226"/>
  <c r="AG256" i="227" s="1"/>
  <c r="AH256" i="227" s="1"/>
  <c r="P256" i="234" s="1"/>
  <c r="BM269" i="226"/>
  <c r="BN269" i="227" s="1"/>
  <c r="BO269" i="227" s="1"/>
  <c r="AA269" i="234" s="1"/>
  <c r="AR84" i="226"/>
  <c r="AS84" i="227" s="1"/>
  <c r="AT84" i="227" s="1"/>
  <c r="T84" i="234" s="1"/>
  <c r="BY86" i="226"/>
  <c r="BZ86" i="227" s="1"/>
  <c r="CA86" i="227" s="1"/>
  <c r="AE86" i="234" s="1"/>
  <c r="AL170" i="226"/>
  <c r="AM170" i="227" s="1"/>
  <c r="AN170" i="227" s="1"/>
  <c r="R170" i="234" s="1"/>
  <c r="AX189" i="226"/>
  <c r="AY189" i="227" s="1"/>
  <c r="AZ189" i="227" s="1"/>
  <c r="V189" i="234" s="1"/>
  <c r="BS71" i="226"/>
  <c r="BT71" i="227" s="1"/>
  <c r="BU71" i="227" s="1"/>
  <c r="AC71" i="234" s="1"/>
  <c r="Q128" i="226"/>
  <c r="R128" i="227" s="1"/>
  <c r="S128" i="227" s="1"/>
  <c r="K128" i="234" s="1"/>
  <c r="T181" i="226"/>
  <c r="U181" i="227" s="1"/>
  <c r="V181" i="227" s="1"/>
  <c r="L181" i="234" s="1"/>
  <c r="BP357" i="226"/>
  <c r="BQ357" i="227" s="1"/>
  <c r="BR357" i="227" s="1"/>
  <c r="AB357" i="234" s="1"/>
  <c r="AX364" i="226"/>
  <c r="AY364" i="227" s="1"/>
  <c r="AZ364" i="227" s="1"/>
  <c r="V364" i="234" s="1"/>
  <c r="BP364" i="226"/>
  <c r="BQ364" i="227" s="1"/>
  <c r="BR364" i="227" s="1"/>
  <c r="AB364" i="234" s="1"/>
  <c r="AX160" i="226"/>
  <c r="AY160" i="227" s="1"/>
  <c r="AZ160" i="227" s="1"/>
  <c r="V160" i="234" s="1"/>
  <c r="CH216" i="226"/>
  <c r="CI216" i="227" s="1"/>
  <c r="CJ216" i="227" s="1"/>
  <c r="AH216" i="234" s="1"/>
  <c r="BA226" i="226"/>
  <c r="BB226" i="227" s="1"/>
  <c r="BC226" i="227" s="1"/>
  <c r="W226" i="234" s="1"/>
  <c r="AR37" i="226"/>
  <c r="AS37" i="227" s="1"/>
  <c r="AT37" i="227" s="1"/>
  <c r="T37" i="234" s="1"/>
  <c r="BJ27" i="226"/>
  <c r="BK27" i="227" s="1"/>
  <c r="BL27" i="227" s="1"/>
  <c r="Z27" i="234" s="1"/>
  <c r="BM36" i="226"/>
  <c r="BN36" i="227" s="1"/>
  <c r="BO36" i="227" s="1"/>
  <c r="AA36" i="234" s="1"/>
  <c r="AX12" i="226"/>
  <c r="AY12" i="227" s="1"/>
  <c r="AZ12" i="227" s="1"/>
  <c r="V12" i="234" s="1"/>
  <c r="W96" i="226"/>
  <c r="X96" i="227" s="1"/>
  <c r="Y96" i="227" s="1"/>
  <c r="M96" i="234" s="1"/>
  <c r="BY74" i="226"/>
  <c r="BZ74" i="227" s="1"/>
  <c r="CA74" i="227" s="1"/>
  <c r="AE74" i="234" s="1"/>
  <c r="AL77" i="226"/>
  <c r="AM77" i="227" s="1"/>
  <c r="AN77" i="227" s="1"/>
  <c r="R77" i="234" s="1"/>
  <c r="AL99" i="226"/>
  <c r="AM99" i="227" s="1"/>
  <c r="AN99" i="227" s="1"/>
  <c r="R99" i="234" s="1"/>
  <c r="K238" i="226"/>
  <c r="L238" i="227" s="1"/>
  <c r="M238" i="227" s="1"/>
  <c r="I238" i="234" s="1"/>
  <c r="BG256" i="226"/>
  <c r="BH256" i="227" s="1"/>
  <c r="BI256" i="227" s="1"/>
  <c r="Y256" i="234" s="1"/>
  <c r="AC47" i="226"/>
  <c r="AD47" i="227" s="1"/>
  <c r="AE47" i="227" s="1"/>
  <c r="O47" i="234" s="1"/>
  <c r="CH49" i="226"/>
  <c r="CI49" i="227" s="1"/>
  <c r="CJ49" i="227" s="1"/>
  <c r="AH49" i="234" s="1"/>
  <c r="K131" i="226"/>
  <c r="L131" i="227" s="1"/>
  <c r="M131" i="227" s="1"/>
  <c r="I131" i="234" s="1"/>
  <c r="AC278" i="226"/>
  <c r="AD278" i="227" s="1"/>
  <c r="AE278" i="227" s="1"/>
  <c r="O278" i="234" s="1"/>
  <c r="BM278" i="226"/>
  <c r="BN278" i="227" s="1"/>
  <c r="BO278" i="227" s="1"/>
  <c r="AA278" i="234" s="1"/>
  <c r="Z279" i="226"/>
  <c r="AA279" i="227" s="1"/>
  <c r="AB279" i="227" s="1"/>
  <c r="N279" i="234" s="1"/>
  <c r="AX347" i="226"/>
  <c r="AY347" i="227" s="1"/>
  <c r="AZ347" i="227" s="1"/>
  <c r="V347" i="234" s="1"/>
  <c r="K348" i="226"/>
  <c r="L348" i="227" s="1"/>
  <c r="M348" i="227" s="1"/>
  <c r="I348" i="234" s="1"/>
  <c r="BM98" i="226"/>
  <c r="BN98" i="227" s="1"/>
  <c r="BO98" i="227" s="1"/>
  <c r="AA98" i="234" s="1"/>
  <c r="AL95" i="226"/>
  <c r="AM95" i="227" s="1"/>
  <c r="AN95" i="227" s="1"/>
  <c r="R95" i="234" s="1"/>
  <c r="BG134" i="226"/>
  <c r="BH134" i="227" s="1"/>
  <c r="BI134" i="227" s="1"/>
  <c r="Y134" i="234" s="1"/>
  <c r="BV158" i="226"/>
  <c r="BW158" i="227" s="1"/>
  <c r="BX158" i="227" s="1"/>
  <c r="AD158" i="234" s="1"/>
  <c r="BP162" i="226"/>
  <c r="BQ162" i="227" s="1"/>
  <c r="BR162" i="227" s="1"/>
  <c r="AB162" i="234" s="1"/>
  <c r="W182" i="226"/>
  <c r="X182" i="227" s="1"/>
  <c r="Y182" i="227" s="1"/>
  <c r="M182" i="234" s="1"/>
  <c r="BM169" i="226"/>
  <c r="BN169" i="227" s="1"/>
  <c r="BO169" i="227" s="1"/>
  <c r="AA169" i="234" s="1"/>
  <c r="BM241" i="226"/>
  <c r="BN241" i="227" s="1"/>
  <c r="BO241" i="227" s="1"/>
  <c r="AA241" i="234" s="1"/>
  <c r="BA250" i="226"/>
  <c r="BB250" i="227" s="1"/>
  <c r="BC250" i="227" s="1"/>
  <c r="W250" i="234" s="1"/>
  <c r="BS250" i="226"/>
  <c r="BT250" i="227" s="1"/>
  <c r="BU250" i="227" s="1"/>
  <c r="AC250" i="234" s="1"/>
  <c r="H366" i="226"/>
  <c r="I366" i="227" s="1"/>
  <c r="J366" i="227" s="1"/>
  <c r="H366" i="234" s="1"/>
  <c r="BA64" i="226"/>
  <c r="BB64" i="227" s="1"/>
  <c r="BC64" i="227" s="1"/>
  <c r="W64" i="234" s="1"/>
  <c r="T127" i="226"/>
  <c r="U127" i="227" s="1"/>
  <c r="V127" i="227" s="1"/>
  <c r="L127" i="234" s="1"/>
  <c r="AU258" i="226"/>
  <c r="AV258" i="227" s="1"/>
  <c r="AW258" i="227" s="1"/>
  <c r="U258" i="234" s="1"/>
  <c r="AO350" i="226"/>
  <c r="AP350" i="227" s="1"/>
  <c r="AQ350" i="227" s="1"/>
  <c r="S350" i="234" s="1"/>
  <c r="CH54" i="226"/>
  <c r="CI54" i="227" s="1"/>
  <c r="CJ54" i="227" s="1"/>
  <c r="AH54" i="234" s="1"/>
  <c r="AU58" i="226"/>
  <c r="AV58" i="227" s="1"/>
  <c r="AW58" i="227" s="1"/>
  <c r="U58" i="234" s="1"/>
  <c r="AU82" i="226"/>
  <c r="AV82" i="227" s="1"/>
  <c r="AW82" i="227" s="1"/>
  <c r="U82" i="234" s="1"/>
  <c r="CH111" i="226"/>
  <c r="CI111" i="227" s="1"/>
  <c r="CJ111" i="227" s="1"/>
  <c r="AH111" i="234" s="1"/>
  <c r="T113" i="226"/>
  <c r="U113" i="227" s="1"/>
  <c r="V113" i="227" s="1"/>
  <c r="L113" i="234" s="1"/>
  <c r="Q137" i="226"/>
  <c r="R137" i="227" s="1"/>
  <c r="S137" i="227" s="1"/>
  <c r="K137" i="234" s="1"/>
  <c r="AC266" i="226"/>
  <c r="AD266" i="227" s="1"/>
  <c r="AE266" i="227" s="1"/>
  <c r="O266" i="234" s="1"/>
  <c r="CH291" i="226"/>
  <c r="CI291" i="227" s="1"/>
  <c r="CJ291" i="227" s="1"/>
  <c r="AH291" i="234" s="1"/>
  <c r="BM55" i="226"/>
  <c r="BN55" i="227" s="1"/>
  <c r="BO55" i="227" s="1"/>
  <c r="AA55" i="234" s="1"/>
  <c r="BV127" i="226"/>
  <c r="BW127" i="227" s="1"/>
  <c r="BX127" i="227" s="1"/>
  <c r="AD127" i="234" s="1"/>
  <c r="BM143" i="226"/>
  <c r="BN143" i="227" s="1"/>
  <c r="BO143" i="227" s="1"/>
  <c r="AA143" i="234" s="1"/>
  <c r="BA214" i="226"/>
  <c r="BB214" i="227" s="1"/>
  <c r="BC214" i="227" s="1"/>
  <c r="W214" i="234" s="1"/>
  <c r="AI247" i="226"/>
  <c r="AJ247" i="227" s="1"/>
  <c r="AK247" i="227" s="1"/>
  <c r="Q247" i="234" s="1"/>
  <c r="BJ291" i="226"/>
  <c r="BK291" i="227" s="1"/>
  <c r="BL291" i="227" s="1"/>
  <c r="Z291" i="234" s="1"/>
  <c r="BM318" i="226"/>
  <c r="BN318" i="227" s="1"/>
  <c r="BO318" i="227" s="1"/>
  <c r="AA318" i="234" s="1"/>
  <c r="BM369" i="226"/>
  <c r="BN369" i="227" s="1"/>
  <c r="BO369" i="227" s="1"/>
  <c r="AA369" i="234" s="1"/>
  <c r="BG375" i="226"/>
  <c r="BH375" i="227" s="1"/>
  <c r="BI375" i="227" s="1"/>
  <c r="Y375" i="234" s="1"/>
  <c r="AU244" i="226"/>
  <c r="AV244" i="227" s="1"/>
  <c r="AW244" i="227" s="1"/>
  <c r="U244" i="234" s="1"/>
  <c r="BS262" i="226"/>
  <c r="BT262" i="227" s="1"/>
  <c r="BU262" i="227" s="1"/>
  <c r="AC262" i="234" s="1"/>
  <c r="N263" i="226"/>
  <c r="O263" i="227" s="1"/>
  <c r="P263" i="227" s="1"/>
  <c r="J263" i="234" s="1"/>
  <c r="K319" i="226"/>
  <c r="L319" i="227" s="1"/>
  <c r="M319" i="227" s="1"/>
  <c r="I319" i="234" s="1"/>
  <c r="AI320" i="226"/>
  <c r="AJ320" i="227" s="1"/>
  <c r="AK320" i="227" s="1"/>
  <c r="Q320" i="234" s="1"/>
  <c r="AG337" i="227"/>
  <c r="AH337" i="227" s="1"/>
  <c r="P337" i="234" s="1"/>
  <c r="Z345" i="226"/>
  <c r="AA345" i="227" s="1"/>
  <c r="AB345" i="227" s="1"/>
  <c r="N345" i="234" s="1"/>
  <c r="BA82" i="226"/>
  <c r="BB82" i="227" s="1"/>
  <c r="BC82" i="227" s="1"/>
  <c r="W82" i="234" s="1"/>
  <c r="W223" i="226"/>
  <c r="X223" i="227" s="1"/>
  <c r="Y223" i="227" s="1"/>
  <c r="M223" i="234" s="1"/>
  <c r="BY43" i="226"/>
  <c r="BZ43" i="227" s="1"/>
  <c r="CA43" i="227" s="1"/>
  <c r="AE43" i="234" s="1"/>
  <c r="AI61" i="226"/>
  <c r="AJ61" i="227" s="1"/>
  <c r="AK61" i="227" s="1"/>
  <c r="Q61" i="234" s="1"/>
  <c r="AG62" i="227"/>
  <c r="AH62" i="227" s="1"/>
  <c r="P62" i="234" s="1"/>
  <c r="K123" i="226"/>
  <c r="L123" i="227" s="1"/>
  <c r="M123" i="227" s="1"/>
  <c r="I123" i="234" s="1"/>
  <c r="BD143" i="226"/>
  <c r="BE143" i="227" s="1"/>
  <c r="BF143" i="227" s="1"/>
  <c r="X143" i="234" s="1"/>
  <c r="BP169" i="226"/>
  <c r="BQ169" i="227" s="1"/>
  <c r="BR169" i="227" s="1"/>
  <c r="AB169" i="234" s="1"/>
  <c r="AU231" i="226"/>
  <c r="AV231" i="227" s="1"/>
  <c r="AW231" i="227" s="1"/>
  <c r="U231" i="234" s="1"/>
  <c r="AO116" i="226"/>
  <c r="AP116" i="227" s="1"/>
  <c r="AQ116" i="227" s="1"/>
  <c r="S116" i="234" s="1"/>
  <c r="K170" i="226"/>
  <c r="L170" i="227" s="1"/>
  <c r="M170" i="227" s="1"/>
  <c r="I170" i="234" s="1"/>
  <c r="AR248" i="226"/>
  <c r="AS248" i="227" s="1"/>
  <c r="AT248" i="227" s="1"/>
  <c r="T248" i="234" s="1"/>
  <c r="K358" i="226"/>
  <c r="L358" i="227" s="1"/>
  <c r="M358" i="227" s="1"/>
  <c r="I358" i="234" s="1"/>
  <c r="BA284" i="226"/>
  <c r="BB284" i="227" s="1"/>
  <c r="BC284" i="227" s="1"/>
  <c r="W284" i="234" s="1"/>
  <c r="BV285" i="226"/>
  <c r="BW285" i="227" s="1"/>
  <c r="BX285" i="227" s="1"/>
  <c r="AD285" i="234" s="1"/>
  <c r="AI10" i="226"/>
  <c r="AJ10" i="227" s="1"/>
  <c r="AK10" i="227" s="1"/>
  <c r="Q10" i="234" s="1"/>
  <c r="BJ279" i="226"/>
  <c r="BK279" i="227" s="1"/>
  <c r="BL279" i="227" s="1"/>
  <c r="Z279" i="234" s="1"/>
  <c r="W280" i="226"/>
  <c r="X280" i="227" s="1"/>
  <c r="Y280" i="227" s="1"/>
  <c r="M280" i="234" s="1"/>
  <c r="BV98" i="226"/>
  <c r="BW98" i="227" s="1"/>
  <c r="BX98" i="227" s="1"/>
  <c r="AD98" i="234" s="1"/>
  <c r="BS360" i="226"/>
  <c r="BT360" i="227" s="1"/>
  <c r="BU360" i="227" s="1"/>
  <c r="AC360" i="234" s="1"/>
  <c r="AI18" i="226"/>
  <c r="AJ18" i="227" s="1"/>
  <c r="AK18" i="227" s="1"/>
  <c r="Q18" i="234" s="1"/>
  <c r="BY35" i="226"/>
  <c r="BZ35" i="227" s="1"/>
  <c r="CA35" i="227" s="1"/>
  <c r="AE35" i="234" s="1"/>
  <c r="W41" i="226"/>
  <c r="X41" i="227" s="1"/>
  <c r="Y41" i="227" s="1"/>
  <c r="M41" i="234" s="1"/>
  <c r="AR45" i="226"/>
  <c r="AS45" i="227" s="1"/>
  <c r="AT45" i="227" s="1"/>
  <c r="T45" i="234" s="1"/>
  <c r="BG71" i="226"/>
  <c r="BH71" i="227" s="1"/>
  <c r="BI71" i="227" s="1"/>
  <c r="Y71" i="234" s="1"/>
  <c r="BS82" i="226"/>
  <c r="BT82" i="227" s="1"/>
  <c r="BU82" i="227" s="1"/>
  <c r="AC82" i="234" s="1"/>
  <c r="BP95" i="226"/>
  <c r="BQ95" i="227" s="1"/>
  <c r="BR95" i="227" s="1"/>
  <c r="AB95" i="234" s="1"/>
  <c r="AX116" i="226"/>
  <c r="AY116" i="227" s="1"/>
  <c r="AZ116" i="227" s="1"/>
  <c r="V116" i="234" s="1"/>
  <c r="AI139" i="226"/>
  <c r="AJ139" i="227" s="1"/>
  <c r="AK139" i="227" s="1"/>
  <c r="Q139" i="234" s="1"/>
  <c r="AC210" i="226"/>
  <c r="AD210" i="227" s="1"/>
  <c r="AE210" i="227" s="1"/>
  <c r="O210" i="234" s="1"/>
  <c r="AI219" i="226"/>
  <c r="AJ219" i="227" s="1"/>
  <c r="AK219" i="227" s="1"/>
  <c r="Q219" i="234" s="1"/>
  <c r="AF221" i="226"/>
  <c r="AG221" i="227" s="1"/>
  <c r="AH221" i="227" s="1"/>
  <c r="P221" i="234" s="1"/>
  <c r="BG264" i="226"/>
  <c r="BH264" i="227" s="1"/>
  <c r="BI264" i="227" s="1"/>
  <c r="Y264" i="234" s="1"/>
  <c r="BY264" i="226"/>
  <c r="BZ264" i="227" s="1"/>
  <c r="CA264" i="227" s="1"/>
  <c r="AE264" i="234" s="1"/>
  <c r="BY265" i="226"/>
  <c r="BZ265" i="227" s="1"/>
  <c r="CA265" i="227" s="1"/>
  <c r="AE265" i="234" s="1"/>
  <c r="BP272" i="226"/>
  <c r="BQ272" i="227" s="1"/>
  <c r="BR272" i="227" s="1"/>
  <c r="AB272" i="234" s="1"/>
  <c r="AO92" i="226"/>
  <c r="AP92" i="227" s="1"/>
  <c r="AQ92" i="227" s="1"/>
  <c r="S92" i="234" s="1"/>
  <c r="BD112" i="226"/>
  <c r="BE112" i="227" s="1"/>
  <c r="BF112" i="227" s="1"/>
  <c r="X112" i="234" s="1"/>
  <c r="BG115" i="226"/>
  <c r="BH115" i="227" s="1"/>
  <c r="BI115" i="227" s="1"/>
  <c r="Y115" i="234" s="1"/>
  <c r="BK153" i="227"/>
  <c r="BL153" i="227" s="1"/>
  <c r="Z153" i="234" s="1"/>
  <c r="BD168" i="226"/>
  <c r="BE168" i="227" s="1"/>
  <c r="BF168" i="227" s="1"/>
  <c r="X168" i="234" s="1"/>
  <c r="Q198" i="226"/>
  <c r="R198" i="227" s="1"/>
  <c r="S198" i="227" s="1"/>
  <c r="K198" i="234" s="1"/>
  <c r="Q200" i="226"/>
  <c r="R200" i="227" s="1"/>
  <c r="S200" i="227" s="1"/>
  <c r="K200" i="234" s="1"/>
  <c r="AL202" i="226"/>
  <c r="AM202" i="227" s="1"/>
  <c r="AN202" i="227" s="1"/>
  <c r="R202" i="234" s="1"/>
  <c r="BG218" i="226"/>
  <c r="BH218" i="227" s="1"/>
  <c r="BI218" i="227" s="1"/>
  <c r="Y218" i="234" s="1"/>
  <c r="BP221" i="226"/>
  <c r="BQ221" i="227" s="1"/>
  <c r="BR221" i="227" s="1"/>
  <c r="AB221" i="234" s="1"/>
  <c r="AC222" i="226"/>
  <c r="AD222" i="227" s="1"/>
  <c r="AE222" i="227" s="1"/>
  <c r="O222" i="234" s="1"/>
  <c r="N231" i="226"/>
  <c r="O231" i="227" s="1"/>
  <c r="P231" i="227" s="1"/>
  <c r="J231" i="234" s="1"/>
  <c r="H236" i="226"/>
  <c r="I236" i="227" s="1"/>
  <c r="J236" i="227" s="1"/>
  <c r="H236" i="234" s="1"/>
  <c r="AL238" i="226"/>
  <c r="AM238" i="227" s="1"/>
  <c r="AN238" i="227" s="1"/>
  <c r="R238" i="234" s="1"/>
  <c r="BA249" i="226"/>
  <c r="BB249" i="227" s="1"/>
  <c r="BC249" i="227" s="1"/>
  <c r="W249" i="234" s="1"/>
  <c r="BG260" i="226"/>
  <c r="BH260" i="227" s="1"/>
  <c r="BI260" i="227" s="1"/>
  <c r="Y260" i="234" s="1"/>
  <c r="H275" i="226"/>
  <c r="I275" i="227" s="1"/>
  <c r="J275" i="227" s="1"/>
  <c r="H275" i="234" s="1"/>
  <c r="BJ327" i="226"/>
  <c r="BK327" i="227" s="1"/>
  <c r="BL327" i="227" s="1"/>
  <c r="Z327" i="234" s="1"/>
  <c r="BJ329" i="226"/>
  <c r="BK329" i="227" s="1"/>
  <c r="BL329" i="227" s="1"/>
  <c r="Z329" i="234" s="1"/>
  <c r="Z347" i="226"/>
  <c r="AA347" i="227" s="1"/>
  <c r="AB347" i="227" s="1"/>
  <c r="N347" i="234" s="1"/>
  <c r="AX10" i="226"/>
  <c r="AY10" i="227" s="1"/>
  <c r="AZ10" i="227" s="1"/>
  <c r="V10" i="234" s="1"/>
  <c r="AC114" i="226"/>
  <c r="AD114" i="227" s="1"/>
  <c r="AE114" i="227" s="1"/>
  <c r="O114" i="234" s="1"/>
  <c r="BM114" i="226"/>
  <c r="BN114" i="227" s="1"/>
  <c r="BO114" i="227" s="1"/>
  <c r="AA114" i="234" s="1"/>
  <c r="AI127" i="226"/>
  <c r="AJ127" i="227" s="1"/>
  <c r="AK127" i="227" s="1"/>
  <c r="Q127" i="234" s="1"/>
  <c r="BJ258" i="226"/>
  <c r="BK258" i="227" s="1"/>
  <c r="BL258" i="227" s="1"/>
  <c r="Z258" i="234" s="1"/>
  <c r="W270" i="226"/>
  <c r="X270" i="227" s="1"/>
  <c r="Y270" i="227" s="1"/>
  <c r="M270" i="234" s="1"/>
  <c r="T271" i="226"/>
  <c r="U271" i="227" s="1"/>
  <c r="V271" i="227" s="1"/>
  <c r="L271" i="234" s="1"/>
  <c r="BV271" i="226"/>
  <c r="BW271" i="227" s="1"/>
  <c r="BX271" i="227" s="1"/>
  <c r="AD271" i="234" s="1"/>
  <c r="CH302" i="226"/>
  <c r="CI302" i="227" s="1"/>
  <c r="CJ302" i="227" s="1"/>
  <c r="AH302" i="234" s="1"/>
  <c r="BJ355" i="226"/>
  <c r="BK355" i="227" s="1"/>
  <c r="BL355" i="227" s="1"/>
  <c r="Z355" i="234" s="1"/>
  <c r="Q196" i="226"/>
  <c r="R196" i="227" s="1"/>
  <c r="S196" i="227" s="1"/>
  <c r="K196" i="234" s="1"/>
  <c r="BM60" i="226"/>
  <c r="BN60" i="227" s="1"/>
  <c r="BO60" i="227" s="1"/>
  <c r="AA60" i="234" s="1"/>
  <c r="Z87" i="226"/>
  <c r="AA87" i="227" s="1"/>
  <c r="AB87" i="227" s="1"/>
  <c r="N87" i="234" s="1"/>
  <c r="BJ87" i="226"/>
  <c r="BK87" i="227" s="1"/>
  <c r="BL87" i="227" s="1"/>
  <c r="Z87" i="234" s="1"/>
  <c r="BY124" i="226"/>
  <c r="BZ124" i="227" s="1"/>
  <c r="CA124" i="227" s="1"/>
  <c r="AE124" i="234" s="1"/>
  <c r="T141" i="226"/>
  <c r="U141" i="227" s="1"/>
  <c r="V141" i="227" s="1"/>
  <c r="L141" i="234" s="1"/>
  <c r="BP191" i="226"/>
  <c r="BQ191" i="227" s="1"/>
  <c r="BR191" i="227" s="1"/>
  <c r="AB191" i="234" s="1"/>
  <c r="K244" i="226"/>
  <c r="L244" i="227" s="1"/>
  <c r="M244" i="227" s="1"/>
  <c r="I244" i="234" s="1"/>
  <c r="AC244" i="226"/>
  <c r="AD244" i="227" s="1"/>
  <c r="AE244" i="227" s="1"/>
  <c r="O244" i="234" s="1"/>
  <c r="AG11" i="227"/>
  <c r="AH11" i="227" s="1"/>
  <c r="P11" i="234" s="1"/>
  <c r="AC237" i="226"/>
  <c r="AD237" i="227" s="1"/>
  <c r="AE237" i="227" s="1"/>
  <c r="O237" i="234" s="1"/>
  <c r="Z266" i="226"/>
  <c r="AA266" i="227" s="1"/>
  <c r="AB266" i="227" s="1"/>
  <c r="N266" i="234" s="1"/>
  <c r="H286" i="226"/>
  <c r="I286" i="227" s="1"/>
  <c r="J286" i="227" s="1"/>
  <c r="H286" i="234" s="1"/>
  <c r="BV44" i="226"/>
  <c r="BW44" i="227" s="1"/>
  <c r="BX44" i="227" s="1"/>
  <c r="AD44" i="234" s="1"/>
  <c r="BA86" i="226"/>
  <c r="BB86" i="227" s="1"/>
  <c r="BC86" i="227" s="1"/>
  <c r="W86" i="234" s="1"/>
  <c r="AX105" i="226"/>
  <c r="AY105" i="227" s="1"/>
  <c r="AZ105" i="227" s="1"/>
  <c r="V105" i="234" s="1"/>
  <c r="AX258" i="226"/>
  <c r="AY258" i="227" s="1"/>
  <c r="AZ258" i="227" s="1"/>
  <c r="V258" i="234" s="1"/>
  <c r="BA282" i="226"/>
  <c r="BB282" i="227" s="1"/>
  <c r="BC282" i="227" s="1"/>
  <c r="W282" i="234" s="1"/>
  <c r="K104" i="226"/>
  <c r="L104" i="227" s="1"/>
  <c r="M104" i="227" s="1"/>
  <c r="I104" i="234" s="1"/>
  <c r="H109" i="226"/>
  <c r="I109" i="227" s="1"/>
  <c r="J109" i="227" s="1"/>
  <c r="H109" i="234" s="1"/>
  <c r="AF115" i="226"/>
  <c r="AG115" i="227" s="1"/>
  <c r="AH115" i="227" s="1"/>
  <c r="P115" i="234" s="1"/>
  <c r="W125" i="226"/>
  <c r="X125" i="227" s="1"/>
  <c r="Y125" i="227" s="1"/>
  <c r="M125" i="234" s="1"/>
  <c r="BJ125" i="226"/>
  <c r="BK125" i="227" s="1"/>
  <c r="BL125" i="227" s="1"/>
  <c r="Z125" i="234" s="1"/>
  <c r="AF149" i="226"/>
  <c r="AG149" i="227" s="1"/>
  <c r="AH149" i="227" s="1"/>
  <c r="P149" i="234" s="1"/>
  <c r="BS152" i="226"/>
  <c r="BT152" i="227" s="1"/>
  <c r="BU152" i="227" s="1"/>
  <c r="AC152" i="234" s="1"/>
  <c r="N157" i="226"/>
  <c r="O157" i="227" s="1"/>
  <c r="P157" i="227" s="1"/>
  <c r="J157" i="234" s="1"/>
  <c r="H333" i="226"/>
  <c r="I333" i="227" s="1"/>
  <c r="J333" i="227" s="1"/>
  <c r="BV41" i="226"/>
  <c r="BW41" i="227" s="1"/>
  <c r="BX41" i="227" s="1"/>
  <c r="AD41" i="234" s="1"/>
  <c r="BJ117" i="226"/>
  <c r="BK117" i="227" s="1"/>
  <c r="BL117" i="227" s="1"/>
  <c r="Z117" i="234" s="1"/>
  <c r="BG13" i="226"/>
  <c r="BH13" i="227" s="1"/>
  <c r="BI13" i="227" s="1"/>
  <c r="Y13" i="234" s="1"/>
  <c r="BS36" i="226"/>
  <c r="BT36" i="227" s="1"/>
  <c r="BU36" i="227" s="1"/>
  <c r="AC36" i="234" s="1"/>
  <c r="AG37" i="227"/>
  <c r="AH37" i="227" s="1"/>
  <c r="P37" i="234" s="1"/>
  <c r="AX110" i="226"/>
  <c r="AY110" i="227" s="1"/>
  <c r="AZ110" i="227" s="1"/>
  <c r="V110" i="234" s="1"/>
  <c r="AO131" i="226"/>
  <c r="AP131" i="227" s="1"/>
  <c r="AQ131" i="227" s="1"/>
  <c r="S131" i="234" s="1"/>
  <c r="W135" i="226"/>
  <c r="X135" i="227" s="1"/>
  <c r="Y135" i="227" s="1"/>
  <c r="M135" i="234" s="1"/>
  <c r="BG147" i="226"/>
  <c r="BH147" i="227" s="1"/>
  <c r="BI147" i="227" s="1"/>
  <c r="Y147" i="234" s="1"/>
  <c r="BA216" i="226"/>
  <c r="BB216" i="227" s="1"/>
  <c r="BC216" i="227" s="1"/>
  <c r="W216" i="234" s="1"/>
  <c r="AF259" i="226"/>
  <c r="AG259" i="227" s="1"/>
  <c r="AH259" i="227" s="1"/>
  <c r="P259" i="234" s="1"/>
  <c r="BK68" i="227"/>
  <c r="BL68" i="227" s="1"/>
  <c r="Z68" i="234" s="1"/>
  <c r="N116" i="226"/>
  <c r="O116" i="227" s="1"/>
  <c r="P116" i="227" s="1"/>
  <c r="J116" i="234" s="1"/>
  <c r="BG131" i="226"/>
  <c r="BH131" i="227" s="1"/>
  <c r="BI131" i="227" s="1"/>
  <c r="Y131" i="234" s="1"/>
  <c r="AI155" i="226"/>
  <c r="AJ155" i="227" s="1"/>
  <c r="AK155" i="227" s="1"/>
  <c r="Q155" i="234" s="1"/>
  <c r="AI216" i="226"/>
  <c r="AJ216" i="227" s="1"/>
  <c r="AK216" i="227" s="1"/>
  <c r="Q216" i="234" s="1"/>
  <c r="AL347" i="226"/>
  <c r="AM347" i="227" s="1"/>
  <c r="AN347" i="227" s="1"/>
  <c r="R347" i="234" s="1"/>
  <c r="N349" i="226"/>
  <c r="O349" i="227" s="1"/>
  <c r="P349" i="227" s="1"/>
  <c r="J349" i="234" s="1"/>
  <c r="BV366" i="226"/>
  <c r="BW366" i="227" s="1"/>
  <c r="BX366" i="227" s="1"/>
  <c r="AD366" i="234" s="1"/>
  <c r="AU20" i="226"/>
  <c r="AV20" i="227" s="1"/>
  <c r="AW20" i="227" s="1"/>
  <c r="U20" i="234" s="1"/>
  <c r="BV48" i="226"/>
  <c r="BW48" i="227" s="1"/>
  <c r="BX48" i="227" s="1"/>
  <c r="AD48" i="234" s="1"/>
  <c r="AX68" i="226"/>
  <c r="AY68" i="227" s="1"/>
  <c r="AZ68" i="227" s="1"/>
  <c r="V68" i="234" s="1"/>
  <c r="H83" i="226"/>
  <c r="I83" i="227" s="1"/>
  <c r="J83" i="227" s="1"/>
  <c r="H83" i="234" s="1"/>
  <c r="N87" i="226"/>
  <c r="O87" i="227" s="1"/>
  <c r="P87" i="227" s="1"/>
  <c r="J87" i="234" s="1"/>
  <c r="W94" i="226"/>
  <c r="X94" i="227" s="1"/>
  <c r="Y94" i="227" s="1"/>
  <c r="M94" i="234" s="1"/>
  <c r="BJ98" i="226"/>
  <c r="BK98" i="227" s="1"/>
  <c r="BL98" i="227" s="1"/>
  <c r="Z98" i="234" s="1"/>
  <c r="K124" i="226"/>
  <c r="L124" i="227" s="1"/>
  <c r="M124" i="227" s="1"/>
  <c r="I124" i="234" s="1"/>
  <c r="T125" i="226"/>
  <c r="U125" i="227" s="1"/>
  <c r="V125" i="227" s="1"/>
  <c r="L125" i="234" s="1"/>
  <c r="BS127" i="226"/>
  <c r="BT127" i="227" s="1"/>
  <c r="BU127" i="227" s="1"/>
  <c r="AC127" i="234" s="1"/>
  <c r="AR184" i="226"/>
  <c r="AS184" i="227" s="1"/>
  <c r="AT184" i="227" s="1"/>
  <c r="T184" i="234" s="1"/>
  <c r="Q188" i="226"/>
  <c r="R188" i="227" s="1"/>
  <c r="S188" i="227" s="1"/>
  <c r="K188" i="234" s="1"/>
  <c r="BG203" i="226"/>
  <c r="BH203" i="227" s="1"/>
  <c r="BI203" i="227" s="1"/>
  <c r="Y203" i="234" s="1"/>
  <c r="W208" i="226"/>
  <c r="X208" i="227" s="1"/>
  <c r="Y208" i="227" s="1"/>
  <c r="M208" i="234" s="1"/>
  <c r="CH208" i="226"/>
  <c r="CI208" i="227" s="1"/>
  <c r="CJ208" i="227" s="1"/>
  <c r="AH208" i="234" s="1"/>
  <c r="AX213" i="226"/>
  <c r="AY213" i="227" s="1"/>
  <c r="AZ213" i="227" s="1"/>
  <c r="V213" i="234" s="1"/>
  <c r="K214" i="226"/>
  <c r="L214" i="227" s="1"/>
  <c r="M214" i="227" s="1"/>
  <c r="I214" i="234" s="1"/>
  <c r="AC216" i="226"/>
  <c r="AD216" i="227" s="1"/>
  <c r="AE216" i="227" s="1"/>
  <c r="O216" i="234" s="1"/>
  <c r="Q228" i="226"/>
  <c r="R228" i="227" s="1"/>
  <c r="S228" i="227" s="1"/>
  <c r="K228" i="234" s="1"/>
  <c r="BS228" i="226"/>
  <c r="BT228" i="227" s="1"/>
  <c r="BU228" i="227" s="1"/>
  <c r="AC228" i="234" s="1"/>
  <c r="BM245" i="226"/>
  <c r="BN245" i="227" s="1"/>
  <c r="BO245" i="227" s="1"/>
  <c r="AA245" i="234" s="1"/>
  <c r="T15" i="226"/>
  <c r="U15" i="227" s="1"/>
  <c r="V15" i="227" s="1"/>
  <c r="L15" i="234" s="1"/>
  <c r="BD42" i="226"/>
  <c r="BE42" i="227" s="1"/>
  <c r="BF42" i="227" s="1"/>
  <c r="X42" i="234" s="1"/>
  <c r="W66" i="226"/>
  <c r="X66" i="227" s="1"/>
  <c r="Y66" i="227" s="1"/>
  <c r="M66" i="234" s="1"/>
  <c r="Q68" i="226"/>
  <c r="R68" i="227" s="1"/>
  <c r="S68" i="227" s="1"/>
  <c r="K68" i="234" s="1"/>
  <c r="AL74" i="226"/>
  <c r="AM74" i="227" s="1"/>
  <c r="AN74" i="227" s="1"/>
  <c r="R74" i="234" s="1"/>
  <c r="H79" i="226"/>
  <c r="I79" i="227" s="1"/>
  <c r="J79" i="227" s="1"/>
  <c r="H79" i="234" s="1"/>
  <c r="BD95" i="226"/>
  <c r="BE95" i="227" s="1"/>
  <c r="BF95" i="227" s="1"/>
  <c r="X95" i="234" s="1"/>
  <c r="Q107" i="226"/>
  <c r="R107" i="227" s="1"/>
  <c r="S107" i="227" s="1"/>
  <c r="K107" i="234" s="1"/>
  <c r="AU111" i="226"/>
  <c r="AV111" i="227" s="1"/>
  <c r="AW111" i="227" s="1"/>
  <c r="U111" i="234" s="1"/>
  <c r="BY112" i="226"/>
  <c r="BZ112" i="227" s="1"/>
  <c r="CA112" i="227" s="1"/>
  <c r="AE112" i="234" s="1"/>
  <c r="CH115" i="226"/>
  <c r="CI115" i="227" s="1"/>
  <c r="CJ115" i="227" s="1"/>
  <c r="AH115" i="234" s="1"/>
  <c r="AC124" i="226"/>
  <c r="AD124" i="227" s="1"/>
  <c r="AE124" i="227" s="1"/>
  <c r="O124" i="234" s="1"/>
  <c r="T137" i="226"/>
  <c r="U137" i="227" s="1"/>
  <c r="V137" i="227" s="1"/>
  <c r="L137" i="234" s="1"/>
  <c r="BY145" i="226"/>
  <c r="BZ145" i="227" s="1"/>
  <c r="CA145" i="227" s="1"/>
  <c r="AE145" i="234" s="1"/>
  <c r="Z154" i="226"/>
  <c r="AA154" i="227" s="1"/>
  <c r="AB154" i="227" s="1"/>
  <c r="N154" i="234" s="1"/>
  <c r="BG154" i="226"/>
  <c r="BH154" i="227" s="1"/>
  <c r="BI154" i="227" s="1"/>
  <c r="Y154" i="234" s="1"/>
  <c r="Q155" i="226"/>
  <c r="R155" i="227" s="1"/>
  <c r="S155" i="227" s="1"/>
  <c r="K155" i="234" s="1"/>
  <c r="BY156" i="226"/>
  <c r="BZ156" i="227" s="1"/>
  <c r="CA156" i="227" s="1"/>
  <c r="AE156" i="234" s="1"/>
  <c r="BD163" i="226"/>
  <c r="BE163" i="227" s="1"/>
  <c r="BF163" i="227" s="1"/>
  <c r="X163" i="234" s="1"/>
  <c r="AC167" i="226"/>
  <c r="AD167" i="227" s="1"/>
  <c r="AE167" i="227" s="1"/>
  <c r="O167" i="234" s="1"/>
  <c r="AR168" i="226"/>
  <c r="AS168" i="227" s="1"/>
  <c r="AT168" i="227" s="1"/>
  <c r="T168" i="234" s="1"/>
  <c r="BY175" i="226"/>
  <c r="BZ175" i="227" s="1"/>
  <c r="CA175" i="227" s="1"/>
  <c r="AE175" i="234" s="1"/>
  <c r="BG176" i="226"/>
  <c r="BH176" i="227" s="1"/>
  <c r="BI176" i="227" s="1"/>
  <c r="Y176" i="234" s="1"/>
  <c r="BT188" i="227"/>
  <c r="BU188" i="227" s="1"/>
  <c r="AC188" i="234" s="1"/>
  <c r="BG198" i="226"/>
  <c r="BH198" i="227" s="1"/>
  <c r="BI198" i="227" s="1"/>
  <c r="Y198" i="234" s="1"/>
  <c r="CH225" i="226"/>
  <c r="CI225" i="227" s="1"/>
  <c r="CJ225" i="227" s="1"/>
  <c r="AH225" i="234" s="1"/>
  <c r="K231" i="226"/>
  <c r="L231" i="227" s="1"/>
  <c r="M231" i="227" s="1"/>
  <c r="I231" i="234" s="1"/>
  <c r="AR231" i="226"/>
  <c r="AS231" i="227" s="1"/>
  <c r="AT231" i="227" s="1"/>
  <c r="T231" i="234" s="1"/>
  <c r="BA244" i="226"/>
  <c r="BB244" i="227" s="1"/>
  <c r="BC244" i="227" s="1"/>
  <c r="W244" i="234" s="1"/>
  <c r="AF245" i="226"/>
  <c r="AG245" i="227" s="1"/>
  <c r="AH245" i="227" s="1"/>
  <c r="P245" i="234" s="1"/>
  <c r="AF251" i="226"/>
  <c r="AG251" i="227" s="1"/>
  <c r="AH251" i="227" s="1"/>
  <c r="P251" i="234" s="1"/>
  <c r="AC253" i="226"/>
  <c r="AD253" i="227" s="1"/>
  <c r="AE253" i="227" s="1"/>
  <c r="O253" i="234" s="1"/>
  <c r="H277" i="226"/>
  <c r="I277" i="227" s="1"/>
  <c r="J277" i="227" s="1"/>
  <c r="H277" i="234" s="1"/>
  <c r="BS289" i="226"/>
  <c r="BT289" i="227" s="1"/>
  <c r="BU289" i="227" s="1"/>
  <c r="AC289" i="234" s="1"/>
  <c r="AI297" i="226"/>
  <c r="AJ297" i="227" s="1"/>
  <c r="AK297" i="227" s="1"/>
  <c r="Q297" i="234" s="1"/>
  <c r="AC303" i="226"/>
  <c r="AD303" i="227" s="1"/>
  <c r="AE303" i="227" s="1"/>
  <c r="O303" i="234" s="1"/>
  <c r="AI336" i="226"/>
  <c r="AJ336" i="227" s="1"/>
  <c r="AK336" i="227" s="1"/>
  <c r="Q336" i="234" s="1"/>
  <c r="BA336" i="226"/>
  <c r="BB336" i="227" s="1"/>
  <c r="BC336" i="227" s="1"/>
  <c r="W336" i="234" s="1"/>
  <c r="BS336" i="226"/>
  <c r="BT336" i="227" s="1"/>
  <c r="BU336" i="227" s="1"/>
  <c r="AC336" i="234" s="1"/>
  <c r="CH366" i="226"/>
  <c r="CI366" i="227" s="1"/>
  <c r="CJ366" i="227" s="1"/>
  <c r="AH366" i="234" s="1"/>
  <c r="AX24" i="226"/>
  <c r="AY24" i="227" s="1"/>
  <c r="AZ24" i="227" s="1"/>
  <c r="V24" i="234" s="1"/>
  <c r="AR53" i="226"/>
  <c r="AS53" i="227" s="1"/>
  <c r="AT53" i="227" s="1"/>
  <c r="T53" i="234" s="1"/>
  <c r="BA116" i="226"/>
  <c r="BB116" i="227" s="1"/>
  <c r="BC116" i="227" s="1"/>
  <c r="W116" i="234" s="1"/>
  <c r="K215" i="226"/>
  <c r="L215" i="227" s="1"/>
  <c r="M215" i="227" s="1"/>
  <c r="I215" i="234" s="1"/>
  <c r="BW250" i="227"/>
  <c r="BX250" i="227" s="1"/>
  <c r="AD250" i="234" s="1"/>
  <c r="AX266" i="226"/>
  <c r="AY266" i="227" s="1"/>
  <c r="AZ266" i="227" s="1"/>
  <c r="V266" i="234" s="1"/>
  <c r="BP267" i="226"/>
  <c r="BQ267" i="227" s="1"/>
  <c r="BR267" i="227" s="1"/>
  <c r="AB267" i="234" s="1"/>
  <c r="AO272" i="226"/>
  <c r="AP272" i="227" s="1"/>
  <c r="AQ272" i="227" s="1"/>
  <c r="S272" i="234" s="1"/>
  <c r="AC276" i="226"/>
  <c r="AD276" i="227" s="1"/>
  <c r="AE276" i="227" s="1"/>
  <c r="O276" i="234" s="1"/>
  <c r="T287" i="226"/>
  <c r="U287" i="227" s="1"/>
  <c r="V287" i="227" s="1"/>
  <c r="L287" i="234" s="1"/>
  <c r="W346" i="226"/>
  <c r="X346" i="227" s="1"/>
  <c r="Y346" i="227" s="1"/>
  <c r="M346" i="234" s="1"/>
  <c r="AC358" i="226"/>
  <c r="AD358" i="227" s="1"/>
  <c r="AE358" i="227" s="1"/>
  <c r="O358" i="234" s="1"/>
  <c r="W10" i="226"/>
  <c r="X10" i="227" s="1"/>
  <c r="Y10" i="227" s="1"/>
  <c r="M10" i="234" s="1"/>
  <c r="Z16" i="226"/>
  <c r="AA16" i="227" s="1"/>
  <c r="AB16" i="227" s="1"/>
  <c r="N16" i="234" s="1"/>
  <c r="BS24" i="226"/>
  <c r="BT24" i="227" s="1"/>
  <c r="BU24" i="227" s="1"/>
  <c r="AC24" i="234" s="1"/>
  <c r="AR34" i="226"/>
  <c r="AS34" i="227" s="1"/>
  <c r="AT34" i="227" s="1"/>
  <c r="T34" i="234" s="1"/>
  <c r="BA98" i="226"/>
  <c r="BB98" i="227" s="1"/>
  <c r="BC98" i="227" s="1"/>
  <c r="W98" i="234" s="1"/>
  <c r="BV109" i="226"/>
  <c r="BW109" i="227" s="1"/>
  <c r="BX109" i="227" s="1"/>
  <c r="AD109" i="234" s="1"/>
  <c r="BD118" i="226"/>
  <c r="BE118" i="227" s="1"/>
  <c r="BF118" i="227" s="1"/>
  <c r="X118" i="234" s="1"/>
  <c r="BG120" i="226"/>
  <c r="BH120" i="227" s="1"/>
  <c r="BI120" i="227" s="1"/>
  <c r="Y120" i="234" s="1"/>
  <c r="W123" i="226"/>
  <c r="X123" i="227" s="1"/>
  <c r="Y123" i="227" s="1"/>
  <c r="M123" i="234" s="1"/>
  <c r="AU126" i="226"/>
  <c r="AV126" i="227" s="1"/>
  <c r="AW126" i="227" s="1"/>
  <c r="U126" i="234" s="1"/>
  <c r="AL131" i="226"/>
  <c r="AM131" i="227" s="1"/>
  <c r="AN131" i="227" s="1"/>
  <c r="R131" i="234" s="1"/>
  <c r="K137" i="226"/>
  <c r="L137" i="227" s="1"/>
  <c r="M137" i="227" s="1"/>
  <c r="I137" i="234" s="1"/>
  <c r="AI149" i="226"/>
  <c r="AJ149" i="227" s="1"/>
  <c r="AK149" i="227" s="1"/>
  <c r="Q149" i="234" s="1"/>
  <c r="BA150" i="226"/>
  <c r="BB150" i="227" s="1"/>
  <c r="BC150" i="227" s="1"/>
  <c r="W150" i="234" s="1"/>
  <c r="BV181" i="226"/>
  <c r="BW181" i="227" s="1"/>
  <c r="BX181" i="227" s="1"/>
  <c r="AD181" i="234" s="1"/>
  <c r="BA266" i="226"/>
  <c r="BB266" i="227" s="1"/>
  <c r="BC266" i="227" s="1"/>
  <c r="W266" i="234" s="1"/>
  <c r="AO295" i="226"/>
  <c r="AP295" i="227" s="1"/>
  <c r="AQ295" i="227" s="1"/>
  <c r="S295" i="234" s="1"/>
  <c r="BA334" i="226"/>
  <c r="BB334" i="227" s="1"/>
  <c r="BC334" i="227" s="1"/>
  <c r="W334" i="234" s="1"/>
  <c r="AF353" i="226"/>
  <c r="AG353" i="227" s="1"/>
  <c r="AH353" i="227" s="1"/>
  <c r="P353" i="234" s="1"/>
  <c r="BS25" i="226"/>
  <c r="BT25" i="227" s="1"/>
  <c r="BU25" i="227" s="1"/>
  <c r="AC25" i="234" s="1"/>
  <c r="H34" i="226"/>
  <c r="I34" i="227" s="1"/>
  <c r="J34" i="227" s="1"/>
  <c r="H34" i="234" s="1"/>
  <c r="BP51" i="226"/>
  <c r="BQ51" i="227" s="1"/>
  <c r="BR51" i="227" s="1"/>
  <c r="AB51" i="234" s="1"/>
  <c r="BM67" i="226"/>
  <c r="BN67" i="227" s="1"/>
  <c r="BO67" i="227" s="1"/>
  <c r="AA67" i="234" s="1"/>
  <c r="AF79" i="226"/>
  <c r="AG79" i="227" s="1"/>
  <c r="AH79" i="227" s="1"/>
  <c r="P79" i="234" s="1"/>
  <c r="Q93" i="226"/>
  <c r="R93" i="227" s="1"/>
  <c r="S93" i="227" s="1"/>
  <c r="K93" i="234" s="1"/>
  <c r="AU95" i="226"/>
  <c r="AV95" i="227" s="1"/>
  <c r="AW95" i="227" s="1"/>
  <c r="U95" i="234" s="1"/>
  <c r="H99" i="226"/>
  <c r="I99" i="227" s="1"/>
  <c r="J99" i="227" s="1"/>
  <c r="H99" i="234" s="1"/>
  <c r="W104" i="226"/>
  <c r="X104" i="227" s="1"/>
  <c r="Y104" i="227" s="1"/>
  <c r="M104" i="234" s="1"/>
  <c r="AL111" i="226"/>
  <c r="AM111" i="227" s="1"/>
  <c r="AN111" i="227" s="1"/>
  <c r="R111" i="234" s="1"/>
  <c r="BP112" i="226"/>
  <c r="BQ112" i="227" s="1"/>
  <c r="BR112" i="227" s="1"/>
  <c r="AB112" i="234" s="1"/>
  <c r="AR116" i="226"/>
  <c r="AS116" i="227" s="1"/>
  <c r="AT116" i="227" s="1"/>
  <c r="T116" i="234" s="1"/>
  <c r="BA124" i="226"/>
  <c r="BB124" i="227" s="1"/>
  <c r="BC124" i="227" s="1"/>
  <c r="W124" i="234" s="1"/>
  <c r="BA135" i="226"/>
  <c r="BB135" i="227" s="1"/>
  <c r="BC135" i="227" s="1"/>
  <c r="W135" i="234" s="1"/>
  <c r="AI142" i="226"/>
  <c r="AJ142" i="227" s="1"/>
  <c r="AK142" i="227" s="1"/>
  <c r="Q142" i="234" s="1"/>
  <c r="W149" i="226"/>
  <c r="X149" i="227" s="1"/>
  <c r="Y149" i="227" s="1"/>
  <c r="M149" i="234" s="1"/>
  <c r="AF154" i="226"/>
  <c r="AG154" i="227" s="1"/>
  <c r="AH154" i="227" s="1"/>
  <c r="P154" i="234" s="1"/>
  <c r="N160" i="226"/>
  <c r="O160" i="227" s="1"/>
  <c r="P160" i="227" s="1"/>
  <c r="J160" i="234" s="1"/>
  <c r="BA167" i="226"/>
  <c r="BB167" i="227" s="1"/>
  <c r="BC167" i="227" s="1"/>
  <c r="W167" i="234" s="1"/>
  <c r="AI168" i="226"/>
  <c r="AJ168" i="227" s="1"/>
  <c r="AK168" i="227" s="1"/>
  <c r="Q168" i="234" s="1"/>
  <c r="BM176" i="226"/>
  <c r="BN176" i="227" s="1"/>
  <c r="BO176" i="227" s="1"/>
  <c r="AA176" i="234" s="1"/>
  <c r="AR188" i="226"/>
  <c r="AS188" i="227" s="1"/>
  <c r="AT188" i="227" s="1"/>
  <c r="T188" i="234" s="1"/>
  <c r="BY188" i="226"/>
  <c r="BZ188" i="227" s="1"/>
  <c r="CA188" i="227" s="1"/>
  <c r="AE188" i="234" s="1"/>
  <c r="BY190" i="226"/>
  <c r="BZ190" i="227" s="1"/>
  <c r="CA190" i="227" s="1"/>
  <c r="AE190" i="234" s="1"/>
  <c r="BP197" i="226"/>
  <c r="BQ197" i="227" s="1"/>
  <c r="BR197" i="227" s="1"/>
  <c r="AB197" i="234" s="1"/>
  <c r="BP204" i="226"/>
  <c r="BQ204" i="227" s="1"/>
  <c r="BR204" i="227" s="1"/>
  <c r="AB204" i="234" s="1"/>
  <c r="N218" i="226"/>
  <c r="O218" i="227" s="1"/>
  <c r="P218" i="227" s="1"/>
  <c r="J218" i="234" s="1"/>
  <c r="BA218" i="226"/>
  <c r="BB218" i="227" s="1"/>
  <c r="BC218" i="227" s="1"/>
  <c r="W218" i="234" s="1"/>
  <c r="BG222" i="226"/>
  <c r="BH222" i="227" s="1"/>
  <c r="BI222" i="227" s="1"/>
  <c r="Y222" i="234" s="1"/>
  <c r="H244" i="226"/>
  <c r="I244" i="227" s="1"/>
  <c r="J244" i="227" s="1"/>
  <c r="H244" i="234" s="1"/>
  <c r="T252" i="226"/>
  <c r="U252" i="227" s="1"/>
  <c r="V252" i="227" s="1"/>
  <c r="L252" i="234" s="1"/>
  <c r="Z259" i="226"/>
  <c r="AA259" i="227" s="1"/>
  <c r="AB259" i="227" s="1"/>
  <c r="N259" i="234" s="1"/>
  <c r="BJ259" i="226"/>
  <c r="BK259" i="227" s="1"/>
  <c r="BL259" i="227" s="1"/>
  <c r="Z259" i="234" s="1"/>
  <c r="W263" i="226"/>
  <c r="X263" i="227" s="1"/>
  <c r="Y263" i="227" s="1"/>
  <c r="M263" i="234" s="1"/>
  <c r="AI275" i="226"/>
  <c r="AJ275" i="227" s="1"/>
  <c r="AK275" i="227" s="1"/>
  <c r="Q275" i="234" s="1"/>
  <c r="H324" i="226"/>
  <c r="I324" i="227" s="1"/>
  <c r="J324" i="227" s="1"/>
  <c r="H324" i="234" s="1"/>
  <c r="AG341" i="227"/>
  <c r="AH341" i="227" s="1"/>
  <c r="P341" i="234" s="1"/>
  <c r="BM346" i="226"/>
  <c r="BN346" i="227" s="1"/>
  <c r="BO346" i="227" s="1"/>
  <c r="AA346" i="234" s="1"/>
  <c r="BG10" i="226"/>
  <c r="BH10" i="227" s="1"/>
  <c r="BI10" i="227" s="1"/>
  <c r="Y10" i="234" s="1"/>
  <c r="BM32" i="226"/>
  <c r="BN32" i="227" s="1"/>
  <c r="BO32" i="227" s="1"/>
  <c r="AA32" i="234" s="1"/>
  <c r="AR123" i="226"/>
  <c r="AS123" i="227" s="1"/>
  <c r="AT123" i="227" s="1"/>
  <c r="T123" i="234" s="1"/>
  <c r="BK134" i="227"/>
  <c r="BL134" i="227" s="1"/>
  <c r="Z134" i="234" s="1"/>
  <c r="BS135" i="226"/>
  <c r="BT135" i="227" s="1"/>
  <c r="BU135" i="227" s="1"/>
  <c r="AC135" i="234" s="1"/>
  <c r="BP155" i="226"/>
  <c r="BQ155" i="227" s="1"/>
  <c r="BR155" i="227" s="1"/>
  <c r="AB155" i="234" s="1"/>
  <c r="BG216" i="226"/>
  <c r="BH216" i="227" s="1"/>
  <c r="BI216" i="227" s="1"/>
  <c r="Y216" i="234" s="1"/>
  <c r="AC221" i="226"/>
  <c r="AD221" i="227" s="1"/>
  <c r="AE221" i="227" s="1"/>
  <c r="O221" i="234" s="1"/>
  <c r="Q246" i="226"/>
  <c r="R246" i="227" s="1"/>
  <c r="S246" i="227" s="1"/>
  <c r="K246" i="234" s="1"/>
  <c r="AF272" i="226"/>
  <c r="AG272" i="227" s="1"/>
  <c r="AH272" i="227" s="1"/>
  <c r="P272" i="234" s="1"/>
  <c r="K323" i="226"/>
  <c r="L323" i="227" s="1"/>
  <c r="M323" i="227" s="1"/>
  <c r="I323" i="234" s="1"/>
  <c r="BP10" i="226"/>
  <c r="BQ10" i="227" s="1"/>
  <c r="BR10" i="227" s="1"/>
  <c r="AB10" i="234" s="1"/>
  <c r="AG74" i="227"/>
  <c r="AH74" i="227" s="1"/>
  <c r="P74" i="234" s="1"/>
  <c r="BS98" i="226"/>
  <c r="BT98" i="227" s="1"/>
  <c r="BU98" i="227" s="1"/>
  <c r="AC98" i="234" s="1"/>
  <c r="AI202" i="226"/>
  <c r="AJ202" i="227" s="1"/>
  <c r="AK202" i="227" s="1"/>
  <c r="Q202" i="234" s="1"/>
  <c r="BJ274" i="226"/>
  <c r="BK274" i="227" s="1"/>
  <c r="BL274" i="227" s="1"/>
  <c r="Z274" i="234" s="1"/>
  <c r="AR337" i="226"/>
  <c r="AS337" i="227" s="1"/>
  <c r="AT337" i="227" s="1"/>
  <c r="T337" i="234" s="1"/>
  <c r="CH337" i="226"/>
  <c r="CI337" i="227" s="1"/>
  <c r="CJ337" i="227" s="1"/>
  <c r="AH337" i="234" s="1"/>
  <c r="BV280" i="226"/>
  <c r="BW280" i="227" s="1"/>
  <c r="BX280" i="227" s="1"/>
  <c r="AD280" i="234" s="1"/>
  <c r="T349" i="226"/>
  <c r="U349" i="227" s="1"/>
  <c r="V349" i="227" s="1"/>
  <c r="L349" i="234" s="1"/>
  <c r="AL349" i="226"/>
  <c r="AM349" i="227" s="1"/>
  <c r="AN349" i="227" s="1"/>
  <c r="R349" i="234" s="1"/>
  <c r="W89" i="226"/>
  <c r="X89" i="227" s="1"/>
  <c r="Y89" i="227" s="1"/>
  <c r="M89" i="234" s="1"/>
  <c r="AL368" i="226"/>
  <c r="AM368" i="227" s="1"/>
  <c r="AN368" i="227" s="1"/>
  <c r="R368" i="234" s="1"/>
  <c r="AX16" i="226"/>
  <c r="AY16" i="227" s="1"/>
  <c r="AZ16" i="227" s="1"/>
  <c r="V16" i="234" s="1"/>
  <c r="AU17" i="226"/>
  <c r="AV17" i="227" s="1"/>
  <c r="AW17" i="227" s="1"/>
  <c r="U17" i="234" s="1"/>
  <c r="BY24" i="226"/>
  <c r="BZ24" i="227" s="1"/>
  <c r="CA24" i="227" s="1"/>
  <c r="AE24" i="234" s="1"/>
  <c r="T25" i="226"/>
  <c r="U25" i="227" s="1"/>
  <c r="V25" i="227" s="1"/>
  <c r="L25" i="234" s="1"/>
  <c r="BA51" i="226"/>
  <c r="BB51" i="227" s="1"/>
  <c r="BC51" i="227" s="1"/>
  <c r="W51" i="234" s="1"/>
  <c r="Q56" i="226"/>
  <c r="R56" i="227" s="1"/>
  <c r="S56" i="227" s="1"/>
  <c r="K56" i="234" s="1"/>
  <c r="BY67" i="226"/>
  <c r="BZ67" i="227" s="1"/>
  <c r="CA67" i="227" s="1"/>
  <c r="AE67" i="234" s="1"/>
  <c r="AO135" i="226"/>
  <c r="AP135" i="227" s="1"/>
  <c r="AQ135" i="227" s="1"/>
  <c r="S135" i="234" s="1"/>
  <c r="BD147" i="226"/>
  <c r="BE147" i="227" s="1"/>
  <c r="BF147" i="227" s="1"/>
  <c r="X147" i="234" s="1"/>
  <c r="AX154" i="226"/>
  <c r="AY154" i="227" s="1"/>
  <c r="AZ154" i="227" s="1"/>
  <c r="V154" i="234" s="1"/>
  <c r="T155" i="226"/>
  <c r="U155" i="227" s="1"/>
  <c r="V155" i="227" s="1"/>
  <c r="L155" i="234" s="1"/>
  <c r="Z281" i="226"/>
  <c r="AA281" i="227" s="1"/>
  <c r="AB281" i="227" s="1"/>
  <c r="N281" i="234" s="1"/>
  <c r="AG19" i="227"/>
  <c r="AH19" i="227" s="1"/>
  <c r="P19" i="234" s="1"/>
  <c r="BP22" i="226"/>
  <c r="BQ22" i="227" s="1"/>
  <c r="BR22" i="227" s="1"/>
  <c r="AB22" i="234" s="1"/>
  <c r="AU24" i="226"/>
  <c r="AV24" i="227" s="1"/>
  <c r="AW24" i="227" s="1"/>
  <c r="U24" i="234" s="1"/>
  <c r="BV25" i="226"/>
  <c r="BW25" i="227" s="1"/>
  <c r="BX25" i="227" s="1"/>
  <c r="AD25" i="234" s="1"/>
  <c r="AO50" i="226"/>
  <c r="AP50" i="227" s="1"/>
  <c r="AQ50" i="227" s="1"/>
  <c r="S50" i="234" s="1"/>
  <c r="AL51" i="226"/>
  <c r="AM51" i="227" s="1"/>
  <c r="AN51" i="227" s="1"/>
  <c r="R51" i="234" s="1"/>
  <c r="Q58" i="226"/>
  <c r="R58" i="227" s="1"/>
  <c r="S58" i="227" s="1"/>
  <c r="K58" i="234" s="1"/>
  <c r="AX65" i="226"/>
  <c r="AY65" i="227" s="1"/>
  <c r="AZ65" i="227" s="1"/>
  <c r="V65" i="234" s="1"/>
  <c r="AC96" i="226"/>
  <c r="AD96" i="227" s="1"/>
  <c r="AE96" i="227" s="1"/>
  <c r="O96" i="234" s="1"/>
  <c r="BS115" i="226"/>
  <c r="BT115" i="227" s="1"/>
  <c r="BU115" i="227" s="1"/>
  <c r="AC115" i="234" s="1"/>
  <c r="Z117" i="226"/>
  <c r="AA117" i="227" s="1"/>
  <c r="AB117" i="227" s="1"/>
  <c r="N117" i="234" s="1"/>
  <c r="BY123" i="226"/>
  <c r="BZ123" i="227" s="1"/>
  <c r="CA123" i="227" s="1"/>
  <c r="AE123" i="234" s="1"/>
  <c r="H128" i="226"/>
  <c r="I128" i="227" s="1"/>
  <c r="J128" i="227" s="1"/>
  <c r="H128" i="234" s="1"/>
  <c r="BS134" i="226"/>
  <c r="BT134" i="227" s="1"/>
  <c r="BU134" i="227" s="1"/>
  <c r="AC134" i="234" s="1"/>
  <c r="BG138" i="226"/>
  <c r="BH138" i="227" s="1"/>
  <c r="BI138" i="227" s="1"/>
  <c r="Y138" i="234" s="1"/>
  <c r="BY140" i="226"/>
  <c r="BZ140" i="227" s="1"/>
  <c r="CA140" i="227" s="1"/>
  <c r="AE140" i="234" s="1"/>
  <c r="AI154" i="226"/>
  <c r="AJ154" i="227" s="1"/>
  <c r="AK154" i="227" s="1"/>
  <c r="Q154" i="234" s="1"/>
  <c r="H155" i="226"/>
  <c r="I155" i="227" s="1"/>
  <c r="J155" i="227" s="1"/>
  <c r="H155" i="234" s="1"/>
  <c r="CH155" i="226"/>
  <c r="CI155" i="227" s="1"/>
  <c r="CJ155" i="227" s="1"/>
  <c r="AH155" i="234" s="1"/>
  <c r="BY158" i="226"/>
  <c r="BZ158" i="227" s="1"/>
  <c r="CA158" i="227" s="1"/>
  <c r="AE158" i="234" s="1"/>
  <c r="BA173" i="226"/>
  <c r="BB173" i="227" s="1"/>
  <c r="BC173" i="227" s="1"/>
  <c r="W173" i="234" s="1"/>
  <c r="H185" i="226"/>
  <c r="I185" i="227" s="1"/>
  <c r="J185" i="227" s="1"/>
  <c r="H185" i="234" s="1"/>
  <c r="BA186" i="226"/>
  <c r="BB186" i="227" s="1"/>
  <c r="BC186" i="227" s="1"/>
  <c r="W186" i="234" s="1"/>
  <c r="AC188" i="226"/>
  <c r="AD188" i="227" s="1"/>
  <c r="AE188" i="227" s="1"/>
  <c r="O188" i="234" s="1"/>
  <c r="BM193" i="226"/>
  <c r="BN193" i="227" s="1"/>
  <c r="BO193" i="227" s="1"/>
  <c r="AA193" i="234" s="1"/>
  <c r="T200" i="226"/>
  <c r="U200" i="227" s="1"/>
  <c r="V200" i="227" s="1"/>
  <c r="L200" i="234" s="1"/>
  <c r="BD200" i="226"/>
  <c r="BE200" i="227" s="1"/>
  <c r="BF200" i="227" s="1"/>
  <c r="X200" i="234" s="1"/>
  <c r="AL201" i="226"/>
  <c r="AM201" i="227" s="1"/>
  <c r="AN201" i="227" s="1"/>
  <c r="R201" i="234" s="1"/>
  <c r="BV210" i="226"/>
  <c r="BW210" i="227" s="1"/>
  <c r="BX210" i="227" s="1"/>
  <c r="AD210" i="234" s="1"/>
  <c r="BS215" i="226"/>
  <c r="BT215" i="227" s="1"/>
  <c r="BU215" i="227" s="1"/>
  <c r="AC215" i="234" s="1"/>
  <c r="Q233" i="226"/>
  <c r="R233" i="227" s="1"/>
  <c r="S233" i="227" s="1"/>
  <c r="K233" i="234" s="1"/>
  <c r="AR243" i="226"/>
  <c r="AS243" i="227" s="1"/>
  <c r="AT243" i="227" s="1"/>
  <c r="T243" i="234" s="1"/>
  <c r="Q248" i="226"/>
  <c r="R248" i="227" s="1"/>
  <c r="S248" i="227" s="1"/>
  <c r="K248" i="234" s="1"/>
  <c r="N249" i="226"/>
  <c r="O249" i="227" s="1"/>
  <c r="P249" i="227" s="1"/>
  <c r="J249" i="234" s="1"/>
  <c r="T269" i="226"/>
  <c r="U269" i="227" s="1"/>
  <c r="V269" i="227" s="1"/>
  <c r="L269" i="234" s="1"/>
  <c r="BY275" i="226"/>
  <c r="BZ275" i="227" s="1"/>
  <c r="CA275" i="227" s="1"/>
  <c r="AE275" i="234" s="1"/>
  <c r="AG279" i="227"/>
  <c r="AH279" i="227" s="1"/>
  <c r="P279" i="234" s="1"/>
  <c r="AC280" i="226"/>
  <c r="AD280" i="227" s="1"/>
  <c r="AE280" i="227" s="1"/>
  <c r="O280" i="234" s="1"/>
  <c r="AO303" i="226"/>
  <c r="AP303" i="227" s="1"/>
  <c r="AQ303" i="227" s="1"/>
  <c r="S303" i="234" s="1"/>
  <c r="BD317" i="226"/>
  <c r="BE317" i="227" s="1"/>
  <c r="BF317" i="227" s="1"/>
  <c r="X317" i="234" s="1"/>
  <c r="BA318" i="226"/>
  <c r="BB318" i="227" s="1"/>
  <c r="BC318" i="227" s="1"/>
  <c r="W318" i="234" s="1"/>
  <c r="BG332" i="226"/>
  <c r="BH332" i="227" s="1"/>
  <c r="BI332" i="227" s="1"/>
  <c r="Y332" i="234" s="1"/>
  <c r="CH333" i="226"/>
  <c r="CI333" i="227" s="1"/>
  <c r="CJ333" i="227" s="1"/>
  <c r="AH333" i="234" s="1"/>
  <c r="BP335" i="226"/>
  <c r="BQ335" i="227" s="1"/>
  <c r="BR335" i="227" s="1"/>
  <c r="AB335" i="234" s="1"/>
  <c r="H337" i="226"/>
  <c r="I337" i="227" s="1"/>
  <c r="J337" i="227" s="1"/>
  <c r="H337" i="234" s="1"/>
  <c r="AX339" i="226"/>
  <c r="AY339" i="227" s="1"/>
  <c r="AZ339" i="227" s="1"/>
  <c r="V339" i="234" s="1"/>
  <c r="BP339" i="226"/>
  <c r="BQ339" i="227" s="1"/>
  <c r="BR339" i="227" s="1"/>
  <c r="AB339" i="234" s="1"/>
  <c r="BS342" i="226"/>
  <c r="BT342" i="227" s="1"/>
  <c r="BU342" i="227" s="1"/>
  <c r="AC342" i="234" s="1"/>
  <c r="Q373" i="226"/>
  <c r="R373" i="227" s="1"/>
  <c r="S373" i="227" s="1"/>
  <c r="K373" i="234" s="1"/>
  <c r="BV13" i="226"/>
  <c r="BW13" i="227" s="1"/>
  <c r="BX13" i="227" s="1"/>
  <c r="AD13" i="234" s="1"/>
  <c r="AF30" i="226"/>
  <c r="AG30" i="227" s="1"/>
  <c r="AH30" i="227" s="1"/>
  <c r="P30" i="234" s="1"/>
  <c r="AI36" i="226"/>
  <c r="AJ36" i="227" s="1"/>
  <c r="AK36" i="227" s="1"/>
  <c r="Q36" i="234" s="1"/>
  <c r="AX41" i="226"/>
  <c r="AY41" i="227" s="1"/>
  <c r="AZ41" i="227" s="1"/>
  <c r="V41" i="234" s="1"/>
  <c r="AU45" i="226"/>
  <c r="AV45" i="227" s="1"/>
  <c r="AW45" i="227" s="1"/>
  <c r="U45" i="234" s="1"/>
  <c r="T51" i="226"/>
  <c r="U51" i="227" s="1"/>
  <c r="V51" i="227" s="1"/>
  <c r="L51" i="234" s="1"/>
  <c r="BS58" i="226"/>
  <c r="BT58" i="227" s="1"/>
  <c r="BU58" i="227" s="1"/>
  <c r="AC58" i="234" s="1"/>
  <c r="N69" i="226"/>
  <c r="O69" i="227" s="1"/>
  <c r="P69" i="227" s="1"/>
  <c r="J69" i="234" s="1"/>
  <c r="Z77" i="226"/>
  <c r="AA77" i="227" s="1"/>
  <c r="AB77" i="227" s="1"/>
  <c r="N77" i="234" s="1"/>
  <c r="BV77" i="226"/>
  <c r="BW77" i="227" s="1"/>
  <c r="BX77" i="227" s="1"/>
  <c r="AD77" i="234" s="1"/>
  <c r="BG86" i="226"/>
  <c r="BH86" i="227" s="1"/>
  <c r="BI86" i="227" s="1"/>
  <c r="Y86" i="234" s="1"/>
  <c r="AF87" i="226"/>
  <c r="AG87" i="227" s="1"/>
  <c r="AH87" i="227" s="1"/>
  <c r="P87" i="234" s="1"/>
  <c r="AC92" i="226"/>
  <c r="AD92" i="227" s="1"/>
  <c r="AE92" i="227" s="1"/>
  <c r="O92" i="234" s="1"/>
  <c r="T93" i="226"/>
  <c r="U93" i="227" s="1"/>
  <c r="V93" i="227" s="1"/>
  <c r="L93" i="234" s="1"/>
  <c r="BG95" i="226"/>
  <c r="BH95" i="227" s="1"/>
  <c r="BI95" i="227" s="1"/>
  <c r="Y95" i="234" s="1"/>
  <c r="AX111" i="226"/>
  <c r="AY111" i="227" s="1"/>
  <c r="AZ111" i="227" s="1"/>
  <c r="V111" i="234" s="1"/>
  <c r="AU112" i="226"/>
  <c r="AV112" i="227" s="1"/>
  <c r="AW112" i="227" s="1"/>
  <c r="U112" i="234" s="1"/>
  <c r="AF113" i="226"/>
  <c r="AG113" i="227" s="1"/>
  <c r="AH113" i="227" s="1"/>
  <c r="P113" i="234" s="1"/>
  <c r="N117" i="226"/>
  <c r="O117" i="227" s="1"/>
  <c r="P117" i="227" s="1"/>
  <c r="J117" i="234" s="1"/>
  <c r="BM123" i="226"/>
  <c r="BN123" i="227" s="1"/>
  <c r="BO123" i="227" s="1"/>
  <c r="AA123" i="234" s="1"/>
  <c r="BM153" i="226"/>
  <c r="BN153" i="227" s="1"/>
  <c r="BO153" i="227" s="1"/>
  <c r="AA153" i="234" s="1"/>
  <c r="W154" i="226"/>
  <c r="X154" i="227" s="1"/>
  <c r="Y154" i="227" s="1"/>
  <c r="M154" i="234" s="1"/>
  <c r="CH156" i="226"/>
  <c r="CI156" i="227" s="1"/>
  <c r="CJ156" i="227" s="1"/>
  <c r="AH156" i="234" s="1"/>
  <c r="AO157" i="226"/>
  <c r="AP157" i="227" s="1"/>
  <c r="AQ157" i="227" s="1"/>
  <c r="S157" i="234" s="1"/>
  <c r="AU168" i="226"/>
  <c r="AV168" i="227" s="1"/>
  <c r="AW168" i="227" s="1"/>
  <c r="U168" i="234" s="1"/>
  <c r="Q169" i="226"/>
  <c r="R169" i="227" s="1"/>
  <c r="S169" i="227" s="1"/>
  <c r="K169" i="234" s="1"/>
  <c r="Z170" i="226"/>
  <c r="AA170" i="227" s="1"/>
  <c r="AB170" i="227" s="1"/>
  <c r="N170" i="234" s="1"/>
  <c r="K180" i="226"/>
  <c r="L180" i="227" s="1"/>
  <c r="M180" i="227" s="1"/>
  <c r="I180" i="234" s="1"/>
  <c r="BY189" i="226"/>
  <c r="BZ189" i="227" s="1"/>
  <c r="CA189" i="227" s="1"/>
  <c r="AE189" i="234" s="1"/>
  <c r="BM196" i="226"/>
  <c r="BN196" i="227" s="1"/>
  <c r="BO196" i="227" s="1"/>
  <c r="AA196" i="234" s="1"/>
  <c r="CH199" i="226"/>
  <c r="CI199" i="227" s="1"/>
  <c r="CJ199" i="227" s="1"/>
  <c r="AH199" i="234" s="1"/>
  <c r="AI215" i="226"/>
  <c r="AJ215" i="227" s="1"/>
  <c r="AK215" i="227" s="1"/>
  <c r="Q215" i="234" s="1"/>
  <c r="CI231" i="227"/>
  <c r="CJ231" i="227" s="1"/>
  <c r="AH231" i="234" s="1"/>
  <c r="BD244" i="226"/>
  <c r="BE244" i="227" s="1"/>
  <c r="BF244" i="227" s="1"/>
  <c r="X244" i="234" s="1"/>
  <c r="BP245" i="226"/>
  <c r="BQ245" i="227" s="1"/>
  <c r="BR245" i="227" s="1"/>
  <c r="AB245" i="234" s="1"/>
  <c r="Z246" i="226"/>
  <c r="AA246" i="227" s="1"/>
  <c r="AB246" i="227" s="1"/>
  <c r="N246" i="234" s="1"/>
  <c r="AI256" i="226"/>
  <c r="AJ256" i="227" s="1"/>
  <c r="AK256" i="227" s="1"/>
  <c r="Q256" i="234" s="1"/>
  <c r="AI259" i="226"/>
  <c r="AJ259" i="227" s="1"/>
  <c r="AK259" i="227" s="1"/>
  <c r="Q259" i="234" s="1"/>
  <c r="BY272" i="226"/>
  <c r="BZ272" i="227" s="1"/>
  <c r="CA272" i="227" s="1"/>
  <c r="AE272" i="234" s="1"/>
  <c r="K275" i="226"/>
  <c r="L275" i="227" s="1"/>
  <c r="M275" i="227" s="1"/>
  <c r="I275" i="234" s="1"/>
  <c r="AL277" i="226"/>
  <c r="AM277" i="227" s="1"/>
  <c r="AN277" i="227" s="1"/>
  <c r="R277" i="234" s="1"/>
  <c r="AL283" i="226"/>
  <c r="AM283" i="227" s="1"/>
  <c r="AN283" i="227" s="1"/>
  <c r="R283" i="234" s="1"/>
  <c r="BM287" i="226"/>
  <c r="BN287" i="227" s="1"/>
  <c r="BO287" i="227" s="1"/>
  <c r="AA287" i="234" s="1"/>
  <c r="Q318" i="226"/>
  <c r="R318" i="227" s="1"/>
  <c r="S318" i="227" s="1"/>
  <c r="K318" i="234" s="1"/>
  <c r="AL331" i="226"/>
  <c r="AM331" i="227" s="1"/>
  <c r="AN331" i="227" s="1"/>
  <c r="R331" i="234" s="1"/>
  <c r="AC350" i="226"/>
  <c r="AD350" i="227" s="1"/>
  <c r="AE350" i="227" s="1"/>
  <c r="O350" i="234" s="1"/>
  <c r="BD11" i="226"/>
  <c r="BE11" i="227" s="1"/>
  <c r="BF11" i="227" s="1"/>
  <c r="X11" i="234" s="1"/>
  <c r="BS16" i="226"/>
  <c r="BT16" i="227" s="1"/>
  <c r="BU16" i="227" s="1"/>
  <c r="AC16" i="234" s="1"/>
  <c r="CH55" i="226"/>
  <c r="CI55" i="227" s="1"/>
  <c r="CJ55" i="227" s="1"/>
  <c r="AH55" i="234" s="1"/>
  <c r="T65" i="226"/>
  <c r="U65" i="227" s="1"/>
  <c r="V65" i="227" s="1"/>
  <c r="L65" i="234" s="1"/>
  <c r="AI65" i="226"/>
  <c r="AJ65" i="227" s="1"/>
  <c r="AK65" i="227" s="1"/>
  <c r="Q65" i="234" s="1"/>
  <c r="BA74" i="226"/>
  <c r="BB74" i="227" s="1"/>
  <c r="BC74" i="227" s="1"/>
  <c r="W74" i="234" s="1"/>
  <c r="AR135" i="226"/>
  <c r="AS135" i="227" s="1"/>
  <c r="AT135" i="227" s="1"/>
  <c r="T135" i="234" s="1"/>
  <c r="BM158" i="226"/>
  <c r="BN158" i="227" s="1"/>
  <c r="BO158" i="227" s="1"/>
  <c r="AA158" i="234" s="1"/>
  <c r="Z162" i="226"/>
  <c r="AA162" i="227" s="1"/>
  <c r="AB162" i="227" s="1"/>
  <c r="N162" i="234" s="1"/>
  <c r="T175" i="226"/>
  <c r="U175" i="227" s="1"/>
  <c r="V175" i="227" s="1"/>
  <c r="L175" i="234" s="1"/>
  <c r="AI179" i="226"/>
  <c r="AJ179" i="227" s="1"/>
  <c r="AK179" i="227" s="1"/>
  <c r="Q179" i="234" s="1"/>
  <c r="H268" i="226"/>
  <c r="I268" i="227" s="1"/>
  <c r="J268" i="227" s="1"/>
  <c r="H268" i="234" s="1"/>
  <c r="AU275" i="226"/>
  <c r="AV275" i="227" s="1"/>
  <c r="AW275" i="227" s="1"/>
  <c r="U275" i="234" s="1"/>
  <c r="BY354" i="226"/>
  <c r="BZ354" i="227" s="1"/>
  <c r="CA354" i="227" s="1"/>
  <c r="AE354" i="234" s="1"/>
  <c r="BM56" i="226"/>
  <c r="BN56" i="227" s="1"/>
  <c r="BO56" i="227" s="1"/>
  <c r="AA56" i="234" s="1"/>
  <c r="BP61" i="226"/>
  <c r="BQ61" i="227" s="1"/>
  <c r="BR61" i="227" s="1"/>
  <c r="AB61" i="234" s="1"/>
  <c r="AX84" i="226"/>
  <c r="AY84" i="227" s="1"/>
  <c r="AZ84" i="227" s="1"/>
  <c r="V84" i="234" s="1"/>
  <c r="H93" i="226"/>
  <c r="I93" i="227" s="1"/>
  <c r="J93" i="227" s="1"/>
  <c r="H93" i="234" s="1"/>
  <c r="BV93" i="226"/>
  <c r="BW93" i="227" s="1"/>
  <c r="BX93" i="227" s="1"/>
  <c r="AD93" i="234" s="1"/>
  <c r="AL121" i="226"/>
  <c r="AM121" i="227" s="1"/>
  <c r="AN121" i="227" s="1"/>
  <c r="R121" i="234" s="1"/>
  <c r="AL124" i="226"/>
  <c r="AM124" i="227" s="1"/>
  <c r="AN124" i="227" s="1"/>
  <c r="R124" i="234" s="1"/>
  <c r="K125" i="226"/>
  <c r="L125" i="227" s="1"/>
  <c r="M125" i="227" s="1"/>
  <c r="I125" i="234" s="1"/>
  <c r="AC131" i="226"/>
  <c r="AD131" i="227" s="1"/>
  <c r="AE131" i="227" s="1"/>
  <c r="O131" i="234" s="1"/>
  <c r="AF135" i="226"/>
  <c r="AG135" i="227" s="1"/>
  <c r="AH135" i="227" s="1"/>
  <c r="P135" i="234" s="1"/>
  <c r="W159" i="226"/>
  <c r="X159" i="227" s="1"/>
  <c r="Y159" i="227" s="1"/>
  <c r="M159" i="234" s="1"/>
  <c r="BA287" i="226"/>
  <c r="BB287" i="227" s="1"/>
  <c r="BC287" i="227" s="1"/>
  <c r="W287" i="234" s="1"/>
  <c r="AC346" i="226"/>
  <c r="AD346" i="227" s="1"/>
  <c r="AE346" i="227" s="1"/>
  <c r="O346" i="234" s="1"/>
  <c r="AU346" i="226"/>
  <c r="AV346" i="227" s="1"/>
  <c r="AW346" i="227" s="1"/>
  <c r="U346" i="234" s="1"/>
  <c r="BV359" i="226"/>
  <c r="BW359" i="227" s="1"/>
  <c r="BX359" i="227" s="1"/>
  <c r="AD359" i="234" s="1"/>
  <c r="AR366" i="226"/>
  <c r="AS366" i="227" s="1"/>
  <c r="AT366" i="227" s="1"/>
  <c r="T366" i="234" s="1"/>
  <c r="BK366" i="227"/>
  <c r="BL366" i="227" s="1"/>
  <c r="Z366" i="234" s="1"/>
  <c r="CH34" i="226"/>
  <c r="CI34" i="227" s="1"/>
  <c r="CJ34" i="227" s="1"/>
  <c r="AH34" i="234" s="1"/>
  <c r="Q39" i="226"/>
  <c r="R39" i="227" s="1"/>
  <c r="S39" i="227" s="1"/>
  <c r="K39" i="234" s="1"/>
  <c r="BM54" i="226"/>
  <c r="BN54" i="227" s="1"/>
  <c r="BO54" i="227" s="1"/>
  <c r="AA54" i="234" s="1"/>
  <c r="BM62" i="226"/>
  <c r="BN62" i="227" s="1"/>
  <c r="BO62" i="227" s="1"/>
  <c r="AA62" i="234" s="1"/>
  <c r="AR63" i="226"/>
  <c r="AS63" i="227" s="1"/>
  <c r="AT63" i="227" s="1"/>
  <c r="T63" i="234" s="1"/>
  <c r="AR73" i="226"/>
  <c r="AS73" i="227" s="1"/>
  <c r="AT73" i="227" s="1"/>
  <c r="T73" i="234" s="1"/>
  <c r="BV91" i="226"/>
  <c r="BW91" i="227" s="1"/>
  <c r="BX91" i="227" s="1"/>
  <c r="AD91" i="234" s="1"/>
  <c r="T96" i="226"/>
  <c r="U96" i="227" s="1"/>
  <c r="V96" i="227" s="1"/>
  <c r="L96" i="234" s="1"/>
  <c r="BS96" i="226"/>
  <c r="BT96" i="227" s="1"/>
  <c r="BU96" i="227" s="1"/>
  <c r="AC96" i="234" s="1"/>
  <c r="K106" i="226"/>
  <c r="L106" i="227" s="1"/>
  <c r="M106" i="227" s="1"/>
  <c r="I106" i="234" s="1"/>
  <c r="BM112" i="226"/>
  <c r="BN112" i="227" s="1"/>
  <c r="BO112" i="227" s="1"/>
  <c r="AA112" i="234" s="1"/>
  <c r="AF116" i="226"/>
  <c r="AG116" i="227" s="1"/>
  <c r="AH116" i="227" s="1"/>
  <c r="P116" i="234" s="1"/>
  <c r="Q117" i="226"/>
  <c r="R117" i="227" s="1"/>
  <c r="S117" i="227" s="1"/>
  <c r="K117" i="234" s="1"/>
  <c r="BP123" i="226"/>
  <c r="BQ123" i="227" s="1"/>
  <c r="BR123" i="227" s="1"/>
  <c r="AB123" i="234" s="1"/>
  <c r="AL167" i="226"/>
  <c r="AM167" i="227" s="1"/>
  <c r="AN167" i="227" s="1"/>
  <c r="R167" i="234" s="1"/>
  <c r="BM168" i="226"/>
  <c r="BN168" i="227" s="1"/>
  <c r="BO168" i="227" s="1"/>
  <c r="AA168" i="234" s="1"/>
  <c r="T169" i="226"/>
  <c r="U169" i="227" s="1"/>
  <c r="V169" i="227" s="1"/>
  <c r="L169" i="234" s="1"/>
  <c r="BV169" i="226"/>
  <c r="BW169" i="227" s="1"/>
  <c r="BX169" i="227" s="1"/>
  <c r="AD169" i="234" s="1"/>
  <c r="AC170" i="226"/>
  <c r="AD170" i="227" s="1"/>
  <c r="AE170" i="227" s="1"/>
  <c r="O170" i="234" s="1"/>
  <c r="W178" i="226"/>
  <c r="X178" i="227" s="1"/>
  <c r="Y178" i="227" s="1"/>
  <c r="M178" i="234" s="1"/>
  <c r="BD183" i="226"/>
  <c r="BE183" i="227" s="1"/>
  <c r="BF183" i="227" s="1"/>
  <c r="X183" i="234" s="1"/>
  <c r="H191" i="226"/>
  <c r="I191" i="227" s="1"/>
  <c r="J191" i="227" s="1"/>
  <c r="H191" i="234" s="1"/>
  <c r="BM212" i="226"/>
  <c r="BN212" i="227" s="1"/>
  <c r="BO212" i="227" s="1"/>
  <c r="AA212" i="234" s="1"/>
  <c r="T216" i="226"/>
  <c r="U216" i="227" s="1"/>
  <c r="V216" i="227" s="1"/>
  <c r="L216" i="234" s="1"/>
  <c r="BJ219" i="226"/>
  <c r="BK219" i="227" s="1"/>
  <c r="BL219" i="227" s="1"/>
  <c r="Z219" i="234" s="1"/>
  <c r="AX222" i="226"/>
  <c r="AY222" i="227" s="1"/>
  <c r="AZ222" i="227" s="1"/>
  <c r="V222" i="234" s="1"/>
  <c r="BJ234" i="226"/>
  <c r="BK234" i="227" s="1"/>
  <c r="BL234" i="227" s="1"/>
  <c r="Z234" i="234" s="1"/>
  <c r="AU239" i="226"/>
  <c r="AV239" i="227" s="1"/>
  <c r="AW239" i="227" s="1"/>
  <c r="U239" i="234" s="1"/>
  <c r="W242" i="226"/>
  <c r="X242" i="227" s="1"/>
  <c r="Y242" i="227" s="1"/>
  <c r="M242" i="234" s="1"/>
  <c r="K315" i="226"/>
  <c r="L315" i="227" s="1"/>
  <c r="M315" i="227" s="1"/>
  <c r="I315" i="234" s="1"/>
  <c r="BY19" i="226"/>
  <c r="BZ19" i="227" s="1"/>
  <c r="CA19" i="227" s="1"/>
  <c r="AE19" i="234" s="1"/>
  <c r="BG21" i="226"/>
  <c r="BH21" i="227" s="1"/>
  <c r="BI21" i="227" s="1"/>
  <c r="Y21" i="234" s="1"/>
  <c r="Q31" i="226"/>
  <c r="R31" i="227" s="1"/>
  <c r="S31" i="227" s="1"/>
  <c r="K31" i="234" s="1"/>
  <c r="W32" i="226"/>
  <c r="X32" i="227" s="1"/>
  <c r="Y32" i="227" s="1"/>
  <c r="M32" i="234" s="1"/>
  <c r="AL47" i="226"/>
  <c r="AM47" i="227" s="1"/>
  <c r="AN47" i="227" s="1"/>
  <c r="R47" i="234" s="1"/>
  <c r="H65" i="226"/>
  <c r="I65" i="227" s="1"/>
  <c r="J65" i="227" s="1"/>
  <c r="H65" i="234" s="1"/>
  <c r="W65" i="226"/>
  <c r="X65" i="227" s="1"/>
  <c r="Y65" i="227" s="1"/>
  <c r="M65" i="234" s="1"/>
  <c r="Q70" i="226"/>
  <c r="R70" i="227" s="1"/>
  <c r="S70" i="227" s="1"/>
  <c r="K70" i="234" s="1"/>
  <c r="BV74" i="226"/>
  <c r="BW74" i="227" s="1"/>
  <c r="BX74" i="227" s="1"/>
  <c r="AD74" i="234" s="1"/>
  <c r="N90" i="226"/>
  <c r="O90" i="227" s="1"/>
  <c r="P90" i="227" s="1"/>
  <c r="J90" i="234" s="1"/>
  <c r="AX95" i="226"/>
  <c r="AY95" i="227" s="1"/>
  <c r="AZ95" i="227" s="1"/>
  <c r="V95" i="234" s="1"/>
  <c r="AI99" i="226"/>
  <c r="AJ99" i="227" s="1"/>
  <c r="AK99" i="227" s="1"/>
  <c r="Q99" i="234" s="1"/>
  <c r="BP102" i="226"/>
  <c r="BQ102" i="227" s="1"/>
  <c r="BR102" i="227" s="1"/>
  <c r="AB102" i="234" s="1"/>
  <c r="AC107" i="226"/>
  <c r="AD107" i="227" s="1"/>
  <c r="AE107" i="227" s="1"/>
  <c r="O107" i="234" s="1"/>
  <c r="BP114" i="226"/>
  <c r="BQ114" i="227" s="1"/>
  <c r="BR114" i="227" s="1"/>
  <c r="AB114" i="234" s="1"/>
  <c r="BY115" i="226"/>
  <c r="BZ115" i="227" s="1"/>
  <c r="CA115" i="227" s="1"/>
  <c r="AE115" i="234" s="1"/>
  <c r="BJ116" i="226"/>
  <c r="BK116" i="227" s="1"/>
  <c r="BL116" i="227" s="1"/>
  <c r="Z116" i="234" s="1"/>
  <c r="AR127" i="226"/>
  <c r="AS127" i="227" s="1"/>
  <c r="AT127" i="227" s="1"/>
  <c r="T127" i="234" s="1"/>
  <c r="BY131" i="226"/>
  <c r="BZ131" i="227" s="1"/>
  <c r="CA131" i="227" s="1"/>
  <c r="AE131" i="234" s="1"/>
  <c r="AO132" i="226"/>
  <c r="AP132" i="227" s="1"/>
  <c r="AQ132" i="227" s="1"/>
  <c r="S132" i="234" s="1"/>
  <c r="BW143" i="227"/>
  <c r="BX143" i="227" s="1"/>
  <c r="AD143" i="234" s="1"/>
  <c r="BV154" i="226"/>
  <c r="BW154" i="227" s="1"/>
  <c r="BX154" i="227" s="1"/>
  <c r="AD154" i="234" s="1"/>
  <c r="BP163" i="226"/>
  <c r="BQ163" i="227" s="1"/>
  <c r="BR163" i="227" s="1"/>
  <c r="AB163" i="234" s="1"/>
  <c r="CH172" i="226"/>
  <c r="CI172" i="227" s="1"/>
  <c r="CJ172" i="227" s="1"/>
  <c r="AH172" i="234" s="1"/>
  <c r="AU219" i="226"/>
  <c r="AV219" i="227" s="1"/>
  <c r="AW219" i="227" s="1"/>
  <c r="U219" i="234" s="1"/>
  <c r="W220" i="226"/>
  <c r="X220" i="227" s="1"/>
  <c r="Y220" i="227" s="1"/>
  <c r="M220" i="234" s="1"/>
  <c r="AI227" i="226"/>
  <c r="AJ227" i="227" s="1"/>
  <c r="AK227" i="227" s="1"/>
  <c r="Q227" i="234" s="1"/>
  <c r="BV284" i="226"/>
  <c r="BW284" i="227" s="1"/>
  <c r="BX284" i="227" s="1"/>
  <c r="AD284" i="234" s="1"/>
  <c r="BG16" i="226"/>
  <c r="BH16" i="227" s="1"/>
  <c r="BI16" i="227" s="1"/>
  <c r="Y16" i="234" s="1"/>
  <c r="AC34" i="226"/>
  <c r="AD34" i="227" s="1"/>
  <c r="AE34" i="227" s="1"/>
  <c r="O34" i="234" s="1"/>
  <c r="AO36" i="226"/>
  <c r="AP36" i="227" s="1"/>
  <c r="AQ36" i="227" s="1"/>
  <c r="S36" i="234" s="1"/>
  <c r="BG44" i="226"/>
  <c r="BH44" i="227" s="1"/>
  <c r="BI44" i="227" s="1"/>
  <c r="Y44" i="234" s="1"/>
  <c r="AX55" i="226"/>
  <c r="AY55" i="227" s="1"/>
  <c r="AZ55" i="227" s="1"/>
  <c r="V55" i="234" s="1"/>
  <c r="AC64" i="226"/>
  <c r="AD64" i="227" s="1"/>
  <c r="AE64" i="227" s="1"/>
  <c r="O64" i="234" s="1"/>
  <c r="Z93" i="226"/>
  <c r="AA93" i="227" s="1"/>
  <c r="AB93" i="227" s="1"/>
  <c r="N93" i="234" s="1"/>
  <c r="AL105" i="226"/>
  <c r="AM105" i="227" s="1"/>
  <c r="AN105" i="227" s="1"/>
  <c r="R105" i="234" s="1"/>
  <c r="AL113" i="226"/>
  <c r="AM113" i="227" s="1"/>
  <c r="AN113" i="227" s="1"/>
  <c r="R113" i="234" s="1"/>
  <c r="CH116" i="226"/>
  <c r="CI116" i="227" s="1"/>
  <c r="CJ116" i="227" s="1"/>
  <c r="AH116" i="234" s="1"/>
  <c r="N125" i="226"/>
  <c r="O125" i="227" s="1"/>
  <c r="P125" i="227" s="1"/>
  <c r="J125" i="234" s="1"/>
  <c r="BJ127" i="226"/>
  <c r="BK127" i="227" s="1"/>
  <c r="BL127" i="227" s="1"/>
  <c r="Z127" i="234" s="1"/>
  <c r="AI130" i="226"/>
  <c r="AJ130" i="227" s="1"/>
  <c r="AK130" i="227" s="1"/>
  <c r="Q130" i="234" s="1"/>
  <c r="AU131" i="226"/>
  <c r="AV131" i="227" s="1"/>
  <c r="AW131" i="227" s="1"/>
  <c r="U131" i="234" s="1"/>
  <c r="AI135" i="226"/>
  <c r="AJ135" i="227" s="1"/>
  <c r="AK135" i="227" s="1"/>
  <c r="Q135" i="234" s="1"/>
  <c r="Z141" i="226"/>
  <c r="AA141" i="227" s="1"/>
  <c r="AB141" i="227" s="1"/>
  <c r="N141" i="234" s="1"/>
  <c r="Q144" i="226"/>
  <c r="R144" i="227" s="1"/>
  <c r="S144" i="227" s="1"/>
  <c r="K144" i="234" s="1"/>
  <c r="N154" i="226"/>
  <c r="O154" i="227" s="1"/>
  <c r="P154" i="227" s="1"/>
  <c r="J154" i="234" s="1"/>
  <c r="K157" i="226"/>
  <c r="L157" i="227" s="1"/>
  <c r="M157" i="227" s="1"/>
  <c r="I157" i="234" s="1"/>
  <c r="BP160" i="226"/>
  <c r="BQ160" i="227" s="1"/>
  <c r="BR160" i="227" s="1"/>
  <c r="AB160" i="234" s="1"/>
  <c r="AX161" i="226"/>
  <c r="AY161" i="227" s="1"/>
  <c r="AZ161" i="227" s="1"/>
  <c r="V161" i="234" s="1"/>
  <c r="BA168" i="226"/>
  <c r="BB168" i="227" s="1"/>
  <c r="BC168" i="227" s="1"/>
  <c r="W168" i="234" s="1"/>
  <c r="H169" i="226"/>
  <c r="I169" i="227" s="1"/>
  <c r="J169" i="227" s="1"/>
  <c r="BG344" i="226"/>
  <c r="BH344" i="227" s="1"/>
  <c r="BI344" i="227" s="1"/>
  <c r="Y344" i="234" s="1"/>
  <c r="BA350" i="226"/>
  <c r="BB350" i="227" s="1"/>
  <c r="BC350" i="227" s="1"/>
  <c r="W350" i="234" s="1"/>
  <c r="AG351" i="227"/>
  <c r="AH351" i="227" s="1"/>
  <c r="P351" i="234" s="1"/>
  <c r="K352" i="226"/>
  <c r="L352" i="227" s="1"/>
  <c r="M352" i="227" s="1"/>
  <c r="I352" i="234" s="1"/>
  <c r="Z357" i="226"/>
  <c r="AA357" i="227" s="1"/>
  <c r="AB357" i="227" s="1"/>
  <c r="N357" i="234" s="1"/>
  <c r="AC11" i="226"/>
  <c r="AD11" i="227" s="1"/>
  <c r="AE11" i="227" s="1"/>
  <c r="O11" i="234" s="1"/>
  <c r="Z21" i="226"/>
  <c r="AA21" i="227" s="1"/>
  <c r="AB21" i="227" s="1"/>
  <c r="N21" i="234" s="1"/>
  <c r="CH29" i="226"/>
  <c r="CI29" i="227" s="1"/>
  <c r="CJ29" i="227" s="1"/>
  <c r="AH29" i="234" s="1"/>
  <c r="BY30" i="226"/>
  <c r="BZ30" i="227" s="1"/>
  <c r="CA30" i="227" s="1"/>
  <c r="AE30" i="234" s="1"/>
  <c r="BS33" i="226"/>
  <c r="BT33" i="227" s="1"/>
  <c r="BU33" i="227" s="1"/>
  <c r="AC33" i="234" s="1"/>
  <c r="Q75" i="226"/>
  <c r="R75" i="227" s="1"/>
  <c r="S75" i="227" s="1"/>
  <c r="K75" i="234" s="1"/>
  <c r="AX77" i="226"/>
  <c r="AY77" i="227" s="1"/>
  <c r="AZ77" i="227" s="1"/>
  <c r="V77" i="234" s="1"/>
  <c r="AI86" i="226"/>
  <c r="AJ86" i="227" s="1"/>
  <c r="AK86" i="227" s="1"/>
  <c r="Q86" i="234" s="1"/>
  <c r="AI98" i="226"/>
  <c r="AJ98" i="227" s="1"/>
  <c r="AK98" i="227" s="1"/>
  <c r="Q98" i="234" s="1"/>
  <c r="BM108" i="226"/>
  <c r="BN108" i="227" s="1"/>
  <c r="BO108" i="227" s="1"/>
  <c r="AA108" i="234" s="1"/>
  <c r="N146" i="226"/>
  <c r="O146" i="227" s="1"/>
  <c r="P146" i="227" s="1"/>
  <c r="J146" i="234" s="1"/>
  <c r="BG152" i="226"/>
  <c r="BH152" i="227" s="1"/>
  <c r="BI152" i="227" s="1"/>
  <c r="Y152" i="234" s="1"/>
  <c r="K160" i="226"/>
  <c r="L160" i="227" s="1"/>
  <c r="M160" i="227" s="1"/>
  <c r="I160" i="234" s="1"/>
  <c r="BP168" i="226"/>
  <c r="BQ168" i="227" s="1"/>
  <c r="BR168" i="227" s="1"/>
  <c r="AB168" i="234" s="1"/>
  <c r="BY169" i="226"/>
  <c r="BZ169" i="227" s="1"/>
  <c r="CA169" i="227" s="1"/>
  <c r="AE169" i="234" s="1"/>
  <c r="BJ173" i="226"/>
  <c r="BK173" i="227" s="1"/>
  <c r="BL173" i="227" s="1"/>
  <c r="Z173" i="234" s="1"/>
  <c r="Z175" i="226"/>
  <c r="AA175" i="227" s="1"/>
  <c r="AB175" i="227" s="1"/>
  <c r="N175" i="234" s="1"/>
  <c r="Q181" i="226"/>
  <c r="R181" i="227" s="1"/>
  <c r="S181" i="227" s="1"/>
  <c r="K181" i="234" s="1"/>
  <c r="BY184" i="226"/>
  <c r="BZ184" i="227" s="1"/>
  <c r="CA184" i="227" s="1"/>
  <c r="AE184" i="234" s="1"/>
  <c r="Q185" i="226"/>
  <c r="R185" i="227" s="1"/>
  <c r="S185" i="227" s="1"/>
  <c r="K185" i="234" s="1"/>
  <c r="N186" i="226"/>
  <c r="O186" i="227" s="1"/>
  <c r="P186" i="227" s="1"/>
  <c r="J186" i="234" s="1"/>
  <c r="AC186" i="226"/>
  <c r="AD186" i="227" s="1"/>
  <c r="AE186" i="227" s="1"/>
  <c r="O186" i="234" s="1"/>
  <c r="BJ187" i="226"/>
  <c r="BK187" i="227" s="1"/>
  <c r="BL187" i="227" s="1"/>
  <c r="Z187" i="234" s="1"/>
  <c r="BV197" i="226"/>
  <c r="BW197" i="227" s="1"/>
  <c r="BX197" i="227" s="1"/>
  <c r="AD197" i="234" s="1"/>
  <c r="BP205" i="226"/>
  <c r="BQ205" i="227" s="1"/>
  <c r="BR205" i="227" s="1"/>
  <c r="AB205" i="234" s="1"/>
  <c r="AX214" i="226"/>
  <c r="AY214" i="227" s="1"/>
  <c r="AZ214" i="227" s="1"/>
  <c r="V214" i="234" s="1"/>
  <c r="H215" i="226"/>
  <c r="I215" i="227" s="1"/>
  <c r="J215" i="227" s="1"/>
  <c r="H215" i="234" s="1"/>
  <c r="K234" i="226"/>
  <c r="L234" i="227" s="1"/>
  <c r="M234" i="227" s="1"/>
  <c r="I234" i="234" s="1"/>
  <c r="BM234" i="226"/>
  <c r="BN234" i="227" s="1"/>
  <c r="BO234" i="227" s="1"/>
  <c r="AA234" i="234" s="1"/>
  <c r="CH235" i="226"/>
  <c r="CI235" i="227" s="1"/>
  <c r="CJ235" i="227" s="1"/>
  <c r="AH235" i="234" s="1"/>
  <c r="Z242" i="226"/>
  <c r="AA242" i="227" s="1"/>
  <c r="AB242" i="227" s="1"/>
  <c r="N242" i="234" s="1"/>
  <c r="AF247" i="226"/>
  <c r="AG247" i="227" s="1"/>
  <c r="AH247" i="227" s="1"/>
  <c r="P247" i="234" s="1"/>
  <c r="AC254" i="226"/>
  <c r="AD254" i="227" s="1"/>
  <c r="AE254" i="227" s="1"/>
  <c r="O254" i="234" s="1"/>
  <c r="AL257" i="226"/>
  <c r="AM257" i="227" s="1"/>
  <c r="AN257" i="227" s="1"/>
  <c r="R257" i="234" s="1"/>
  <c r="AI258" i="226"/>
  <c r="AJ258" i="227" s="1"/>
  <c r="AK258" i="227" s="1"/>
  <c r="Q258" i="234" s="1"/>
  <c r="Q288" i="226"/>
  <c r="R288" i="227" s="1"/>
  <c r="S288" i="227" s="1"/>
  <c r="K288" i="234" s="1"/>
  <c r="AO292" i="226"/>
  <c r="AP292" i="227" s="1"/>
  <c r="AQ292" i="227" s="1"/>
  <c r="S292" i="234" s="1"/>
  <c r="T293" i="226"/>
  <c r="U293" i="227" s="1"/>
  <c r="V293" i="227" s="1"/>
  <c r="L293" i="234" s="1"/>
  <c r="K373" i="226"/>
  <c r="L373" i="227" s="1"/>
  <c r="M373" i="227" s="1"/>
  <c r="I373" i="234" s="1"/>
  <c r="BM15" i="226"/>
  <c r="BN15" i="227" s="1"/>
  <c r="BO15" i="227" s="1"/>
  <c r="AA15" i="234" s="1"/>
  <c r="AO46" i="226"/>
  <c r="AP46" i="227" s="1"/>
  <c r="AQ46" i="227" s="1"/>
  <c r="S46" i="234" s="1"/>
  <c r="N51" i="226"/>
  <c r="O51" i="227" s="1"/>
  <c r="P51" i="227" s="1"/>
  <c r="J51" i="234" s="1"/>
  <c r="BV199" i="226"/>
  <c r="BW199" i="227" s="1"/>
  <c r="BX199" i="227" s="1"/>
  <c r="AD199" i="234" s="1"/>
  <c r="AX201" i="226"/>
  <c r="AY201" i="227" s="1"/>
  <c r="AZ201" i="227" s="1"/>
  <c r="V201" i="234" s="1"/>
  <c r="AL217" i="226"/>
  <c r="AM217" i="227" s="1"/>
  <c r="AN217" i="227" s="1"/>
  <c r="R217" i="234" s="1"/>
  <c r="AX219" i="226"/>
  <c r="AY219" i="227" s="1"/>
  <c r="AZ219" i="227" s="1"/>
  <c r="V219" i="234" s="1"/>
  <c r="BS222" i="226"/>
  <c r="BT222" i="227" s="1"/>
  <c r="BU222" i="227" s="1"/>
  <c r="AC222" i="234" s="1"/>
  <c r="AL227" i="226"/>
  <c r="AM227" i="227" s="1"/>
  <c r="AN227" i="227" s="1"/>
  <c r="R227" i="234" s="1"/>
  <c r="BD227" i="226"/>
  <c r="BE227" i="227" s="1"/>
  <c r="BF227" i="227" s="1"/>
  <c r="X227" i="234" s="1"/>
  <c r="AC229" i="226"/>
  <c r="AD229" i="227" s="1"/>
  <c r="AE229" i="227" s="1"/>
  <c r="O229" i="234" s="1"/>
  <c r="BW251" i="227"/>
  <c r="BX251" i="227" s="1"/>
  <c r="AD251" i="234" s="1"/>
  <c r="CH256" i="226"/>
  <c r="CI256" i="227" s="1"/>
  <c r="CJ256" i="227" s="1"/>
  <c r="AH256" i="234" s="1"/>
  <c r="AL266" i="226"/>
  <c r="AM266" i="227" s="1"/>
  <c r="AN266" i="227" s="1"/>
  <c r="R266" i="234" s="1"/>
  <c r="AC270" i="226"/>
  <c r="AD270" i="227" s="1"/>
  <c r="AE270" i="227" s="1"/>
  <c r="O270" i="234" s="1"/>
  <c r="AU274" i="226"/>
  <c r="AV274" i="227" s="1"/>
  <c r="AW274" i="227" s="1"/>
  <c r="U274" i="234" s="1"/>
  <c r="AG277" i="227"/>
  <c r="AH277" i="227" s="1"/>
  <c r="P277" i="234" s="1"/>
  <c r="BP277" i="226"/>
  <c r="BQ277" i="227" s="1"/>
  <c r="BR277" i="227" s="1"/>
  <c r="AB277" i="234" s="1"/>
  <c r="BG281" i="226"/>
  <c r="BH281" i="227" s="1"/>
  <c r="BI281" i="227" s="1"/>
  <c r="Y281" i="234" s="1"/>
  <c r="AF283" i="226"/>
  <c r="AG283" i="227" s="1"/>
  <c r="AH283" i="227" s="1"/>
  <c r="P283" i="234" s="1"/>
  <c r="BM283" i="226"/>
  <c r="BN283" i="227" s="1"/>
  <c r="BO283" i="227" s="1"/>
  <c r="AA283" i="234" s="1"/>
  <c r="AO286" i="226"/>
  <c r="AP286" i="227" s="1"/>
  <c r="AQ286" i="227" s="1"/>
  <c r="S286" i="234" s="1"/>
  <c r="BG286" i="226"/>
  <c r="BH286" i="227" s="1"/>
  <c r="BI286" i="227" s="1"/>
  <c r="Y286" i="234" s="1"/>
  <c r="AI288" i="226"/>
  <c r="AJ288" i="227" s="1"/>
  <c r="AK288" i="227" s="1"/>
  <c r="Q288" i="234" s="1"/>
  <c r="AF289" i="226"/>
  <c r="AG289" i="227" s="1"/>
  <c r="AH289" i="227" s="1"/>
  <c r="P289" i="234" s="1"/>
  <c r="Z292" i="226"/>
  <c r="AA292" i="227" s="1"/>
  <c r="AB292" i="227" s="1"/>
  <c r="N292" i="234" s="1"/>
  <c r="BJ296" i="226"/>
  <c r="BK296" i="227" s="1"/>
  <c r="BL296" i="227" s="1"/>
  <c r="Z296" i="234" s="1"/>
  <c r="BG297" i="226"/>
  <c r="BH297" i="227" s="1"/>
  <c r="BI297" i="227" s="1"/>
  <c r="Y297" i="234" s="1"/>
  <c r="BA332" i="226"/>
  <c r="BB332" i="227" s="1"/>
  <c r="BC332" i="227" s="1"/>
  <c r="W332" i="234" s="1"/>
  <c r="CH359" i="226"/>
  <c r="CI359" i="227" s="1"/>
  <c r="CJ359" i="227" s="1"/>
  <c r="AH359" i="234" s="1"/>
  <c r="BA363" i="226"/>
  <c r="BB363" i="227" s="1"/>
  <c r="BC363" i="227" s="1"/>
  <c r="W363" i="234" s="1"/>
  <c r="BS363" i="226"/>
  <c r="BT363" i="227" s="1"/>
  <c r="BU363" i="227" s="1"/>
  <c r="AC363" i="234" s="1"/>
  <c r="AX372" i="226"/>
  <c r="AY372" i="227" s="1"/>
  <c r="AZ372" i="227" s="1"/>
  <c r="V372" i="234" s="1"/>
  <c r="Z17" i="226"/>
  <c r="AA17" i="227" s="1"/>
  <c r="AB17" i="227" s="1"/>
  <c r="N17" i="234" s="1"/>
  <c r="K40" i="226"/>
  <c r="L40" i="227" s="1"/>
  <c r="M40" i="227" s="1"/>
  <c r="I40" i="234" s="1"/>
  <c r="BG45" i="226"/>
  <c r="BH45" i="227" s="1"/>
  <c r="BI45" i="227" s="1"/>
  <c r="Y45" i="234" s="1"/>
  <c r="BS57" i="226"/>
  <c r="BT57" i="227" s="1"/>
  <c r="BU57" i="227" s="1"/>
  <c r="AC57" i="234" s="1"/>
  <c r="N72" i="226"/>
  <c r="O72" i="227" s="1"/>
  <c r="P72" i="227" s="1"/>
  <c r="J72" i="234" s="1"/>
  <c r="BP73" i="226"/>
  <c r="BQ73" i="227" s="1"/>
  <c r="BR73" i="227" s="1"/>
  <c r="AB73" i="234" s="1"/>
  <c r="AC93" i="226"/>
  <c r="AD93" i="227" s="1"/>
  <c r="AE93" i="227" s="1"/>
  <c r="O93" i="234" s="1"/>
  <c r="K96" i="226"/>
  <c r="L96" i="227" s="1"/>
  <c r="M96" i="227" s="1"/>
  <c r="I96" i="234" s="1"/>
  <c r="BK111" i="227"/>
  <c r="BL111" i="227" s="1"/>
  <c r="Z111" i="234" s="1"/>
  <c r="BP115" i="226"/>
  <c r="BQ115" i="227" s="1"/>
  <c r="BR115" i="227" s="1"/>
  <c r="AB115" i="234" s="1"/>
  <c r="W117" i="226"/>
  <c r="X117" i="227" s="1"/>
  <c r="Y117" i="227" s="1"/>
  <c r="M117" i="234" s="1"/>
  <c r="BV123" i="226"/>
  <c r="BW123" i="227" s="1"/>
  <c r="BX123" i="227" s="1"/>
  <c r="AD123" i="234" s="1"/>
  <c r="BJ124" i="226"/>
  <c r="BK124" i="227" s="1"/>
  <c r="BL124" i="227" s="1"/>
  <c r="Z124" i="234" s="1"/>
  <c r="CH127" i="226"/>
  <c r="CI127" i="227" s="1"/>
  <c r="CJ127" i="227" s="1"/>
  <c r="AH127" i="234" s="1"/>
  <c r="AX131" i="226"/>
  <c r="AY131" i="227" s="1"/>
  <c r="AZ131" i="227" s="1"/>
  <c r="V131" i="234" s="1"/>
  <c r="BP134" i="226"/>
  <c r="BQ134" i="227" s="1"/>
  <c r="BR134" i="227" s="1"/>
  <c r="AB134" i="234" s="1"/>
  <c r="AC141" i="226"/>
  <c r="AD141" i="227" s="1"/>
  <c r="AE141" i="227" s="1"/>
  <c r="O141" i="234" s="1"/>
  <c r="AX173" i="226"/>
  <c r="AY173" i="227" s="1"/>
  <c r="AZ173" i="227" s="1"/>
  <c r="V173" i="234" s="1"/>
  <c r="AU183" i="226"/>
  <c r="AV183" i="227" s="1"/>
  <c r="AW183" i="227" s="1"/>
  <c r="U183" i="234" s="1"/>
  <c r="BA232" i="226"/>
  <c r="BB232" i="227" s="1"/>
  <c r="BC232" i="227" s="1"/>
  <c r="W232" i="234" s="1"/>
  <c r="BS247" i="226"/>
  <c r="BT247" i="227" s="1"/>
  <c r="BU247" i="227" s="1"/>
  <c r="AC247" i="234" s="1"/>
  <c r="AU256" i="226"/>
  <c r="AV256" i="227" s="1"/>
  <c r="AW256" i="227" s="1"/>
  <c r="U256" i="234" s="1"/>
  <c r="AU264" i="226"/>
  <c r="AV264" i="227" s="1"/>
  <c r="AW264" i="227" s="1"/>
  <c r="U264" i="234" s="1"/>
  <c r="Q268" i="226"/>
  <c r="R268" i="227" s="1"/>
  <c r="S268" i="227" s="1"/>
  <c r="K268" i="234" s="1"/>
  <c r="BA268" i="226"/>
  <c r="BB268" i="227" s="1"/>
  <c r="BC268" i="227" s="1"/>
  <c r="W268" i="234" s="1"/>
  <c r="N270" i="226"/>
  <c r="O270" i="227" s="1"/>
  <c r="P270" i="227" s="1"/>
  <c r="J270" i="234" s="1"/>
  <c r="BM270" i="226"/>
  <c r="BN270" i="227" s="1"/>
  <c r="BO270" i="227" s="1"/>
  <c r="AA270" i="234" s="1"/>
  <c r="BV275" i="226"/>
  <c r="BW275" i="227" s="1"/>
  <c r="BX275" i="227" s="1"/>
  <c r="AD275" i="234" s="1"/>
  <c r="Q276" i="226"/>
  <c r="R276" i="227" s="1"/>
  <c r="S276" i="227" s="1"/>
  <c r="K276" i="234" s="1"/>
  <c r="BY322" i="226"/>
  <c r="BZ322" i="227" s="1"/>
  <c r="CA322" i="227" s="1"/>
  <c r="AE322" i="234" s="1"/>
  <c r="AC342" i="226"/>
  <c r="AD342" i="227" s="1"/>
  <c r="AE342" i="227" s="1"/>
  <c r="O342" i="234" s="1"/>
  <c r="BV351" i="226"/>
  <c r="BW351" i="227" s="1"/>
  <c r="BX351" i="227" s="1"/>
  <c r="AD351" i="234" s="1"/>
  <c r="AI354" i="226"/>
  <c r="AJ354" i="227" s="1"/>
  <c r="AK354" i="227" s="1"/>
  <c r="Q354" i="234" s="1"/>
  <c r="BA354" i="226"/>
  <c r="BB354" i="227" s="1"/>
  <c r="BC354" i="227" s="1"/>
  <c r="W354" i="234" s="1"/>
  <c r="W360" i="226"/>
  <c r="X360" i="227" s="1"/>
  <c r="Y360" i="227" s="1"/>
  <c r="M360" i="234" s="1"/>
  <c r="Q363" i="226"/>
  <c r="R363" i="227" s="1"/>
  <c r="S363" i="227" s="1"/>
  <c r="K363" i="234" s="1"/>
  <c r="AF368" i="226"/>
  <c r="AG368" i="227" s="1"/>
  <c r="AH368" i="227" s="1"/>
  <c r="P368" i="234" s="1"/>
  <c r="N374" i="226"/>
  <c r="O374" i="227" s="1"/>
  <c r="P374" i="227" s="1"/>
  <c r="J374" i="234" s="1"/>
  <c r="AR95" i="227"/>
  <c r="AR95" i="226"/>
  <c r="AS95" i="227" s="1"/>
  <c r="AT95" i="227" s="1"/>
  <c r="T95" i="234" s="1"/>
  <c r="AO98" i="227"/>
  <c r="AO98" i="226"/>
  <c r="AP98" i="227" s="1"/>
  <c r="AQ98" i="227" s="1"/>
  <c r="S98" i="234" s="1"/>
  <c r="K99" i="227"/>
  <c r="K99" i="226"/>
  <c r="L99" i="227" s="1"/>
  <c r="M99" i="227" s="1"/>
  <c r="I99" i="234" s="1"/>
  <c r="BJ105" i="227"/>
  <c r="BJ105" i="226"/>
  <c r="BK105" i="227" s="1"/>
  <c r="BL105" i="227" s="1"/>
  <c r="Z105" i="234" s="1"/>
  <c r="BD115" i="227"/>
  <c r="BD115" i="226"/>
  <c r="BE115" i="227" s="1"/>
  <c r="BF115" i="227" s="1"/>
  <c r="X115" i="234" s="1"/>
  <c r="Z116" i="227"/>
  <c r="Z116" i="226"/>
  <c r="AA116" i="227" s="1"/>
  <c r="AB116" i="227" s="1"/>
  <c r="N116" i="234" s="1"/>
  <c r="BM124" i="227"/>
  <c r="BM124" i="226"/>
  <c r="BN124" i="227" s="1"/>
  <c r="BO124" i="227" s="1"/>
  <c r="AA124" i="234" s="1"/>
  <c r="BA131" i="227"/>
  <c r="BA131" i="226"/>
  <c r="BB131" i="227" s="1"/>
  <c r="BC131" i="227" s="1"/>
  <c r="W131" i="234" s="1"/>
  <c r="K135" i="227"/>
  <c r="K135" i="226"/>
  <c r="L135" i="227" s="1"/>
  <c r="M135" i="227" s="1"/>
  <c r="I135" i="234" s="1"/>
  <c r="BD135" i="227"/>
  <c r="BD135" i="226"/>
  <c r="BE135" i="227" s="1"/>
  <c r="BF135" i="227" s="1"/>
  <c r="X135" i="234" s="1"/>
  <c r="BJ158" i="227"/>
  <c r="BK158" i="227"/>
  <c r="BL158" i="227" s="1"/>
  <c r="Z158" i="234" s="1"/>
  <c r="BG168" i="227"/>
  <c r="BG168" i="226"/>
  <c r="BH168" i="227" s="1"/>
  <c r="BI168" i="227" s="1"/>
  <c r="Y168" i="234" s="1"/>
  <c r="AX172" i="227"/>
  <c r="AX172" i="226"/>
  <c r="AY172" i="227" s="1"/>
  <c r="AZ172" i="227" s="1"/>
  <c r="V172" i="234" s="1"/>
  <c r="AF179" i="227"/>
  <c r="AF179" i="226"/>
  <c r="AG179" i="227" s="1"/>
  <c r="AH179" i="227" s="1"/>
  <c r="P179" i="234" s="1"/>
  <c r="BA202" i="227"/>
  <c r="BA202" i="226"/>
  <c r="BB202" i="227" s="1"/>
  <c r="BC202" i="227" s="1"/>
  <c r="W202" i="234" s="1"/>
  <c r="AI224" i="227"/>
  <c r="AI224" i="226"/>
  <c r="AJ224" i="227" s="1"/>
  <c r="AK224" i="227" s="1"/>
  <c r="Q224" i="234" s="1"/>
  <c r="BG238" i="227"/>
  <c r="BG238" i="226"/>
  <c r="BH238" i="227" s="1"/>
  <c r="BI238" i="227" s="1"/>
  <c r="Y238" i="234" s="1"/>
  <c r="BV247" i="227"/>
  <c r="BW247" i="227"/>
  <c r="BX247" i="227" s="1"/>
  <c r="AD247" i="234" s="1"/>
  <c r="N261" i="227"/>
  <c r="N261" i="226"/>
  <c r="O261" i="227" s="1"/>
  <c r="P261" i="227" s="1"/>
  <c r="J261" i="234" s="1"/>
  <c r="BA328" i="227"/>
  <c r="BA328" i="226"/>
  <c r="BB328" i="227" s="1"/>
  <c r="BC328" i="227" s="1"/>
  <c r="W328" i="234" s="1"/>
  <c r="AG10" i="227"/>
  <c r="AH10" i="227" s="1"/>
  <c r="P10" i="234" s="1"/>
  <c r="CH14" i="226"/>
  <c r="CI14" i="227" s="1"/>
  <c r="CJ14" i="227" s="1"/>
  <c r="AH14" i="234" s="1"/>
  <c r="Q16" i="226"/>
  <c r="R16" i="227" s="1"/>
  <c r="S16" i="227" s="1"/>
  <c r="K16" i="234" s="1"/>
  <c r="H17" i="226"/>
  <c r="I17" i="227" s="1"/>
  <c r="J17" i="227" s="1"/>
  <c r="H17" i="234" s="1"/>
  <c r="AR17" i="226"/>
  <c r="AS17" i="227" s="1"/>
  <c r="AT17" i="227" s="1"/>
  <c r="T17" i="234" s="1"/>
  <c r="AI22" i="226"/>
  <c r="AJ22" i="227" s="1"/>
  <c r="AK22" i="227" s="1"/>
  <c r="Q22" i="234" s="1"/>
  <c r="AX23" i="226"/>
  <c r="AY23" i="227" s="1"/>
  <c r="AZ23" i="227" s="1"/>
  <c r="V23" i="234" s="1"/>
  <c r="BM23" i="226"/>
  <c r="BN23" i="227" s="1"/>
  <c r="BO23" i="227" s="1"/>
  <c r="AA23" i="234" s="1"/>
  <c r="CH92" i="227"/>
  <c r="CH92" i="226"/>
  <c r="CI92" i="227" s="1"/>
  <c r="CJ92" i="227" s="1"/>
  <c r="AH92" i="234" s="1"/>
  <c r="BV95" i="227"/>
  <c r="BV95" i="226"/>
  <c r="BW95" i="227" s="1"/>
  <c r="BX95" i="227" s="1"/>
  <c r="AD95" i="234" s="1"/>
  <c r="BG98" i="227"/>
  <c r="BG98" i="226"/>
  <c r="BH98" i="227" s="1"/>
  <c r="BI98" i="227" s="1"/>
  <c r="Y98" i="234" s="1"/>
  <c r="AI111" i="227"/>
  <c r="AI111" i="226"/>
  <c r="AJ111" i="227" s="1"/>
  <c r="AK111" i="227" s="1"/>
  <c r="Q111" i="234" s="1"/>
  <c r="BD116" i="227"/>
  <c r="BD116" i="226"/>
  <c r="BE116" i="227" s="1"/>
  <c r="BF116" i="227" s="1"/>
  <c r="X116" i="234" s="1"/>
  <c r="BM118" i="227"/>
  <c r="BM118" i="226"/>
  <c r="BN118" i="227" s="1"/>
  <c r="BO118" i="227" s="1"/>
  <c r="AA118" i="234" s="1"/>
  <c r="H125" i="227"/>
  <c r="H125" i="226"/>
  <c r="I125" i="227" s="1"/>
  <c r="J125" i="227" s="1"/>
  <c r="H125" i="234" s="1"/>
  <c r="AL127" i="227"/>
  <c r="AL127" i="226"/>
  <c r="AM127" i="227" s="1"/>
  <c r="AN127" i="227" s="1"/>
  <c r="R127" i="234" s="1"/>
  <c r="BP143" i="227"/>
  <c r="BP143" i="226"/>
  <c r="BQ143" i="227" s="1"/>
  <c r="BR143" i="227" s="1"/>
  <c r="AB143" i="234" s="1"/>
  <c r="BM150" i="227"/>
  <c r="BM150" i="226"/>
  <c r="BN150" i="227" s="1"/>
  <c r="BO150" i="227" s="1"/>
  <c r="AA150" i="234" s="1"/>
  <c r="K172" i="227"/>
  <c r="K172" i="226"/>
  <c r="L172" i="227" s="1"/>
  <c r="M172" i="227" s="1"/>
  <c r="I172" i="234" s="1"/>
  <c r="BM192" i="227"/>
  <c r="BM192" i="226"/>
  <c r="BN192" i="227" s="1"/>
  <c r="BO192" i="227" s="1"/>
  <c r="AA192" i="234" s="1"/>
  <c r="AO214" i="227"/>
  <c r="AO214" i="226"/>
  <c r="AP214" i="227" s="1"/>
  <c r="AQ214" i="227" s="1"/>
  <c r="S214" i="234" s="1"/>
  <c r="H281" i="227"/>
  <c r="H281" i="226"/>
  <c r="I281" i="227" s="1"/>
  <c r="J281" i="227" s="1"/>
  <c r="H281" i="234" s="1"/>
  <c r="CH324" i="227"/>
  <c r="CH324" i="226"/>
  <c r="CI324" i="227" s="1"/>
  <c r="CJ324" i="227" s="1"/>
  <c r="AH324" i="234" s="1"/>
  <c r="AI12" i="226"/>
  <c r="AJ12" i="227" s="1"/>
  <c r="AK12" i="227" s="1"/>
  <c r="Q12" i="234" s="1"/>
  <c r="AF13" i="226"/>
  <c r="AG13" i="227" s="1"/>
  <c r="AH13" i="227" s="1"/>
  <c r="P13" i="234" s="1"/>
  <c r="BP13" i="226"/>
  <c r="BQ13" i="227" s="1"/>
  <c r="BR13" i="227" s="1"/>
  <c r="AB13" i="234" s="1"/>
  <c r="BV27" i="226"/>
  <c r="BW27" i="227" s="1"/>
  <c r="BX27" i="227" s="1"/>
  <c r="AD27" i="234" s="1"/>
  <c r="AF29" i="226"/>
  <c r="AG29" i="227" s="1"/>
  <c r="AH29" i="227" s="1"/>
  <c r="P29" i="234" s="1"/>
  <c r="AU38" i="226"/>
  <c r="AV38" i="227" s="1"/>
  <c r="AW38" i="227" s="1"/>
  <c r="U38" i="234" s="1"/>
  <c r="BN40" i="227"/>
  <c r="BO40" i="227" s="1"/>
  <c r="AA40" i="234" s="1"/>
  <c r="BV45" i="226"/>
  <c r="BW45" i="227" s="1"/>
  <c r="BX45" i="227" s="1"/>
  <c r="AD45" i="234" s="1"/>
  <c r="AL57" i="226"/>
  <c r="AM57" i="227" s="1"/>
  <c r="AN57" i="227" s="1"/>
  <c r="R57" i="234" s="1"/>
  <c r="BM58" i="226"/>
  <c r="BN58" i="227" s="1"/>
  <c r="BO58" i="227" s="1"/>
  <c r="AA58" i="234" s="1"/>
  <c r="CH58" i="226"/>
  <c r="CI58" i="227" s="1"/>
  <c r="CJ58" i="227" s="1"/>
  <c r="AH58" i="234" s="1"/>
  <c r="H62" i="226"/>
  <c r="I62" i="227" s="1"/>
  <c r="J62" i="227" s="1"/>
  <c r="H62" i="234" s="1"/>
  <c r="AO62" i="226"/>
  <c r="AP62" i="227" s="1"/>
  <c r="AQ62" i="227" s="1"/>
  <c r="S62" i="234" s="1"/>
  <c r="Q63" i="226"/>
  <c r="R63" i="227" s="1"/>
  <c r="S63" i="227" s="1"/>
  <c r="K63" i="234" s="1"/>
  <c r="BY68" i="226"/>
  <c r="BZ68" i="227" s="1"/>
  <c r="CA68" i="227" s="1"/>
  <c r="AE68" i="234" s="1"/>
  <c r="BP69" i="226"/>
  <c r="BQ69" i="227" s="1"/>
  <c r="BR69" i="227" s="1"/>
  <c r="AB69" i="234" s="1"/>
  <c r="Z74" i="226"/>
  <c r="AA74" i="227" s="1"/>
  <c r="AB74" i="227" s="1"/>
  <c r="N74" i="234" s="1"/>
  <c r="K75" i="226"/>
  <c r="L75" i="227" s="1"/>
  <c r="M75" i="227" s="1"/>
  <c r="I75" i="234" s="1"/>
  <c r="I78" i="227"/>
  <c r="J78" i="227" s="1"/>
  <c r="H78" i="234" s="1"/>
  <c r="BG78" i="226"/>
  <c r="BH78" i="227" s="1"/>
  <c r="BI78" i="227" s="1"/>
  <c r="Y78" i="234" s="1"/>
  <c r="AO82" i="226"/>
  <c r="AP82" i="227" s="1"/>
  <c r="AQ82" i="227" s="1"/>
  <c r="S82" i="234" s="1"/>
  <c r="AU86" i="226"/>
  <c r="AV86" i="227" s="1"/>
  <c r="AW86" i="227" s="1"/>
  <c r="U86" i="234" s="1"/>
  <c r="BD90" i="226"/>
  <c r="BE90" i="227" s="1"/>
  <c r="BF90" i="227" s="1"/>
  <c r="X90" i="234" s="1"/>
  <c r="Q96" i="227"/>
  <c r="Q96" i="226"/>
  <c r="R96" i="227" s="1"/>
  <c r="S96" i="227" s="1"/>
  <c r="K96" i="234" s="1"/>
  <c r="AC100" i="227"/>
  <c r="AC100" i="226"/>
  <c r="AD100" i="227" s="1"/>
  <c r="AE100" i="227" s="1"/>
  <c r="O100" i="234" s="1"/>
  <c r="AX117" i="227"/>
  <c r="AX117" i="226"/>
  <c r="AY117" i="227" s="1"/>
  <c r="AZ117" i="227" s="1"/>
  <c r="V117" i="234" s="1"/>
  <c r="CH163" i="227"/>
  <c r="CH163" i="226"/>
  <c r="CI163" i="227" s="1"/>
  <c r="CJ163" i="227" s="1"/>
  <c r="AH163" i="234" s="1"/>
  <c r="AL177" i="227"/>
  <c r="AL177" i="226"/>
  <c r="AM177" i="227" s="1"/>
  <c r="AN177" i="227" s="1"/>
  <c r="R177" i="234" s="1"/>
  <c r="BY208" i="227"/>
  <c r="BY208" i="226"/>
  <c r="BZ208" i="227" s="1"/>
  <c r="CA208" i="227" s="1"/>
  <c r="AE208" i="234" s="1"/>
  <c r="AI260" i="227"/>
  <c r="AI260" i="226"/>
  <c r="AJ260" i="227" s="1"/>
  <c r="AK260" i="227" s="1"/>
  <c r="Q260" i="234" s="1"/>
  <c r="AR272" i="227"/>
  <c r="AR272" i="226"/>
  <c r="AS272" i="227" s="1"/>
  <c r="AT272" i="227" s="1"/>
  <c r="T272" i="234" s="1"/>
  <c r="AR324" i="227"/>
  <c r="AR324" i="226"/>
  <c r="AS324" i="227" s="1"/>
  <c r="AT324" i="227" s="1"/>
  <c r="T324" i="234" s="1"/>
  <c r="BV131" i="227"/>
  <c r="BV131" i="226"/>
  <c r="BW131" i="227" s="1"/>
  <c r="BX131" i="227" s="1"/>
  <c r="AD131" i="234" s="1"/>
  <c r="BY135" i="227"/>
  <c r="BY135" i="226"/>
  <c r="BZ135" i="227" s="1"/>
  <c r="CA135" i="227" s="1"/>
  <c r="AE135" i="234" s="1"/>
  <c r="AR147" i="227"/>
  <c r="AR147" i="226"/>
  <c r="AS147" i="227" s="1"/>
  <c r="AT147" i="227" s="1"/>
  <c r="T147" i="234" s="1"/>
  <c r="T149" i="227"/>
  <c r="T149" i="226"/>
  <c r="U149" i="227" s="1"/>
  <c r="V149" i="227" s="1"/>
  <c r="L149" i="234" s="1"/>
  <c r="AL154" i="227"/>
  <c r="AL154" i="226"/>
  <c r="AM154" i="227" s="1"/>
  <c r="AN154" i="227" s="1"/>
  <c r="R154" i="234" s="1"/>
  <c r="W214" i="227"/>
  <c r="W214" i="226"/>
  <c r="X214" i="227" s="1"/>
  <c r="Y214" i="227" s="1"/>
  <c r="M214" i="234" s="1"/>
  <c r="N285" i="227"/>
  <c r="N285" i="226"/>
  <c r="O285" i="227" s="1"/>
  <c r="P285" i="227" s="1"/>
  <c r="J285" i="234" s="1"/>
  <c r="AL319" i="227"/>
  <c r="AL319" i="226"/>
  <c r="AM319" i="227" s="1"/>
  <c r="AN319" i="227" s="1"/>
  <c r="R319" i="234" s="1"/>
  <c r="BG369" i="227"/>
  <c r="BG369" i="226"/>
  <c r="BH369" i="227" s="1"/>
  <c r="BI369" i="227" s="1"/>
  <c r="Y369" i="234" s="1"/>
  <c r="BJ95" i="227"/>
  <c r="BJ95" i="226"/>
  <c r="BK95" i="227" s="1"/>
  <c r="BL95" i="227" s="1"/>
  <c r="Z95" i="234" s="1"/>
  <c r="AU98" i="227"/>
  <c r="AU98" i="226"/>
  <c r="AV98" i="227" s="1"/>
  <c r="AW98" i="227" s="1"/>
  <c r="U98" i="234" s="1"/>
  <c r="AF112" i="227"/>
  <c r="AF112" i="226"/>
  <c r="AG112" i="227" s="1"/>
  <c r="AH112" i="227" s="1"/>
  <c r="P112" i="234" s="1"/>
  <c r="W124" i="227"/>
  <c r="W124" i="226"/>
  <c r="X124" i="227" s="1"/>
  <c r="Y124" i="227" s="1"/>
  <c r="M124" i="234" s="1"/>
  <c r="BG127" i="227"/>
  <c r="BG127" i="226"/>
  <c r="BH127" i="227" s="1"/>
  <c r="BI127" i="227" s="1"/>
  <c r="Y127" i="234" s="1"/>
  <c r="Q135" i="227"/>
  <c r="Q135" i="226"/>
  <c r="R135" i="227" s="1"/>
  <c r="S135" i="227" s="1"/>
  <c r="K135" i="234" s="1"/>
  <c r="N144" i="227"/>
  <c r="N144" i="226"/>
  <c r="O144" i="227" s="1"/>
  <c r="P144" i="227" s="1"/>
  <c r="J144" i="234" s="1"/>
  <c r="CH168" i="227"/>
  <c r="CH168" i="226"/>
  <c r="CI168" i="227" s="1"/>
  <c r="CJ168" i="227" s="1"/>
  <c r="AH168" i="234" s="1"/>
  <c r="BJ207" i="227"/>
  <c r="BJ207" i="226"/>
  <c r="BK207" i="227" s="1"/>
  <c r="BL207" i="227" s="1"/>
  <c r="Z207" i="234" s="1"/>
  <c r="BM213" i="227"/>
  <c r="BM213" i="226"/>
  <c r="BN213" i="227" s="1"/>
  <c r="BO213" i="227" s="1"/>
  <c r="AA213" i="234" s="1"/>
  <c r="AC218" i="227"/>
  <c r="AC218" i="226"/>
  <c r="AD218" i="227" s="1"/>
  <c r="AE218" i="227" s="1"/>
  <c r="O218" i="234" s="1"/>
  <c r="AC246" i="227"/>
  <c r="AC246" i="226"/>
  <c r="AD246" i="227" s="1"/>
  <c r="AE246" i="227" s="1"/>
  <c r="O246" i="234" s="1"/>
  <c r="W12" i="226"/>
  <c r="X12" i="227" s="1"/>
  <c r="Y12" i="227" s="1"/>
  <c r="M12" i="234" s="1"/>
  <c r="T13" i="226"/>
  <c r="U13" i="227" s="1"/>
  <c r="V13" i="227" s="1"/>
  <c r="L13" i="234" s="1"/>
  <c r="BJ15" i="226"/>
  <c r="BK15" i="227" s="1"/>
  <c r="BL15" i="227" s="1"/>
  <c r="Z15" i="234" s="1"/>
  <c r="H21" i="226"/>
  <c r="I21" i="227" s="1"/>
  <c r="J21" i="227" s="1"/>
  <c r="H21" i="234" s="1"/>
  <c r="BG22" i="226"/>
  <c r="BH22" i="227" s="1"/>
  <c r="BI22" i="227" s="1"/>
  <c r="Y22" i="234" s="1"/>
  <c r="AL25" i="226"/>
  <c r="AM25" i="227" s="1"/>
  <c r="AN25" i="227" s="1"/>
  <c r="R25" i="234" s="1"/>
  <c r="AF26" i="226"/>
  <c r="AG26" i="227" s="1"/>
  <c r="AH26" i="227" s="1"/>
  <c r="P26" i="234" s="1"/>
  <c r="AI29" i="226"/>
  <c r="AJ29" i="227" s="1"/>
  <c r="AK29" i="227" s="1"/>
  <c r="Q29" i="234" s="1"/>
  <c r="AI33" i="226"/>
  <c r="AJ33" i="227" s="1"/>
  <c r="AK33" i="227" s="1"/>
  <c r="Q33" i="234" s="1"/>
  <c r="AL37" i="226"/>
  <c r="AM37" i="227" s="1"/>
  <c r="AN37" i="227" s="1"/>
  <c r="R37" i="234" s="1"/>
  <c r="BS37" i="226"/>
  <c r="BT37" i="227" s="1"/>
  <c r="BU37" i="227" s="1"/>
  <c r="AC37" i="234" s="1"/>
  <c r="Q40" i="226"/>
  <c r="R40" i="227" s="1"/>
  <c r="S40" i="227" s="1"/>
  <c r="K40" i="234" s="1"/>
  <c r="AU48" i="226"/>
  <c r="AV48" i="227" s="1"/>
  <c r="AW48" i="227" s="1"/>
  <c r="U48" i="234" s="1"/>
  <c r="BM48" i="226"/>
  <c r="BN48" i="227" s="1"/>
  <c r="BO48" i="227" s="1"/>
  <c r="AA48" i="234" s="1"/>
  <c r="BM59" i="226"/>
  <c r="BN59" i="227" s="1"/>
  <c r="BO59" i="227" s="1"/>
  <c r="AA59" i="234" s="1"/>
  <c r="T61" i="226"/>
  <c r="U61" i="227" s="1"/>
  <c r="V61" i="227" s="1"/>
  <c r="L61" i="234" s="1"/>
  <c r="CH62" i="226"/>
  <c r="CI62" i="227" s="1"/>
  <c r="CJ62" i="227" s="1"/>
  <c r="AH62" i="234" s="1"/>
  <c r="T63" i="226"/>
  <c r="U63" i="227" s="1"/>
  <c r="V63" i="227" s="1"/>
  <c r="L63" i="234" s="1"/>
  <c r="BV65" i="226"/>
  <c r="BW65" i="227" s="1"/>
  <c r="BX65" i="227" s="1"/>
  <c r="AD65" i="234" s="1"/>
  <c r="AL68" i="226"/>
  <c r="AM68" i="227" s="1"/>
  <c r="AN68" i="227" s="1"/>
  <c r="R68" i="234" s="1"/>
  <c r="CH68" i="226"/>
  <c r="CI68" i="227" s="1"/>
  <c r="CJ68" i="227" s="1"/>
  <c r="AH68" i="234" s="1"/>
  <c r="AU71" i="226"/>
  <c r="AV71" i="227" s="1"/>
  <c r="AW71" i="227" s="1"/>
  <c r="U71" i="234" s="1"/>
  <c r="AR74" i="226"/>
  <c r="AS74" i="227" s="1"/>
  <c r="AT74" i="227" s="1"/>
  <c r="T74" i="234" s="1"/>
  <c r="K78" i="226"/>
  <c r="L78" i="227" s="1"/>
  <c r="M78" i="227" s="1"/>
  <c r="I78" i="234" s="1"/>
  <c r="BD79" i="226"/>
  <c r="BE79" i="227" s="1"/>
  <c r="BF79" i="227" s="1"/>
  <c r="X79" i="234" s="1"/>
  <c r="BG82" i="226"/>
  <c r="BH82" i="227" s="1"/>
  <c r="BI82" i="227" s="1"/>
  <c r="Y82" i="234" s="1"/>
  <c r="BK83" i="227"/>
  <c r="BL83" i="227" s="1"/>
  <c r="Z83" i="234" s="1"/>
  <c r="BM86" i="226"/>
  <c r="BN86" i="227" s="1"/>
  <c r="BO86" i="227" s="1"/>
  <c r="AA86" i="234" s="1"/>
  <c r="Q92" i="226"/>
  <c r="R92" i="227" s="1"/>
  <c r="S92" i="227" s="1"/>
  <c r="K92" i="234" s="1"/>
  <c r="BP92" i="227"/>
  <c r="BP92" i="226"/>
  <c r="BQ92" i="227" s="1"/>
  <c r="BR92" i="227" s="1"/>
  <c r="AB92" i="234" s="1"/>
  <c r="AI95" i="227"/>
  <c r="AI95" i="226"/>
  <c r="AJ95" i="227" s="1"/>
  <c r="AK95" i="227" s="1"/>
  <c r="Q95" i="234" s="1"/>
  <c r="CH95" i="227"/>
  <c r="CH95" i="226"/>
  <c r="CI95" i="227" s="1"/>
  <c r="CJ95" i="227" s="1"/>
  <c r="AH95" i="234" s="1"/>
  <c r="BY98" i="227"/>
  <c r="BY98" i="226"/>
  <c r="BZ98" i="227" s="1"/>
  <c r="CA98" i="227" s="1"/>
  <c r="AE98" i="234" s="1"/>
  <c r="AO109" i="227"/>
  <c r="AO109" i="226"/>
  <c r="AP109" i="227" s="1"/>
  <c r="AQ109" i="227" s="1"/>
  <c r="S109" i="234" s="1"/>
  <c r="CH112" i="227"/>
  <c r="CH112" i="226"/>
  <c r="CI112" i="227" s="1"/>
  <c r="CJ112" i="227" s="1"/>
  <c r="AH112" i="234" s="1"/>
  <c r="BD120" i="227"/>
  <c r="BD120" i="226"/>
  <c r="BE120" i="227" s="1"/>
  <c r="BF120" i="227" s="1"/>
  <c r="X120" i="234" s="1"/>
  <c r="BA123" i="227"/>
  <c r="BA123" i="226"/>
  <c r="BB123" i="227" s="1"/>
  <c r="BC123" i="227" s="1"/>
  <c r="W123" i="234" s="1"/>
  <c r="BM125" i="227"/>
  <c r="BM125" i="226"/>
  <c r="BN125" i="227" s="1"/>
  <c r="BO125" i="227" s="1"/>
  <c r="AA125" i="234" s="1"/>
  <c r="N131" i="227"/>
  <c r="N131" i="226"/>
  <c r="O131" i="227" s="1"/>
  <c r="P131" i="227" s="1"/>
  <c r="J131" i="234" s="1"/>
  <c r="AC165" i="227"/>
  <c r="AC165" i="226"/>
  <c r="AD165" i="227" s="1"/>
  <c r="AE165" i="227" s="1"/>
  <c r="O165" i="234" s="1"/>
  <c r="N170" i="227"/>
  <c r="N170" i="226"/>
  <c r="O170" i="227" s="1"/>
  <c r="P170" i="227" s="1"/>
  <c r="J170" i="234" s="1"/>
  <c r="AO174" i="227"/>
  <c r="AO174" i="226"/>
  <c r="AP174" i="227" s="1"/>
  <c r="AQ174" i="227" s="1"/>
  <c r="S174" i="234" s="1"/>
  <c r="BA197" i="227"/>
  <c r="BA197" i="226"/>
  <c r="BB197" i="227" s="1"/>
  <c r="BC197" i="227" s="1"/>
  <c r="W197" i="234" s="1"/>
  <c r="H207" i="227"/>
  <c r="H207" i="226"/>
  <c r="I207" i="227" s="1"/>
  <c r="J207" i="227" s="1"/>
  <c r="H207" i="234" s="1"/>
  <c r="BY230" i="227"/>
  <c r="BY230" i="226"/>
  <c r="BZ230" i="227" s="1"/>
  <c r="CA230" i="227" s="1"/>
  <c r="AE230" i="234" s="1"/>
  <c r="BY283" i="227"/>
  <c r="BY283" i="226"/>
  <c r="BZ283" i="227" s="1"/>
  <c r="CA283" i="227" s="1"/>
  <c r="AE283" i="234" s="1"/>
  <c r="H308" i="227"/>
  <c r="H308" i="226"/>
  <c r="I308" i="227" s="1"/>
  <c r="J308" i="227" s="1"/>
  <c r="AC117" i="227"/>
  <c r="AC117" i="226"/>
  <c r="AD117" i="227" s="1"/>
  <c r="AE117" i="227" s="1"/>
  <c r="O117" i="234" s="1"/>
  <c r="CH123" i="227"/>
  <c r="CH123" i="226"/>
  <c r="CI123" i="227" s="1"/>
  <c r="CJ123" i="227" s="1"/>
  <c r="AH123" i="234" s="1"/>
  <c r="CH10" i="226"/>
  <c r="CI10" i="227" s="1"/>
  <c r="CJ10" i="227" s="1"/>
  <c r="AH10" i="234" s="1"/>
  <c r="AR11" i="226"/>
  <c r="AS11" i="227" s="1"/>
  <c r="AT11" i="227" s="1"/>
  <c r="T11" i="234" s="1"/>
  <c r="Q14" i="226"/>
  <c r="R14" i="227" s="1"/>
  <c r="S14" i="227" s="1"/>
  <c r="K14" i="234" s="1"/>
  <c r="BS14" i="226"/>
  <c r="BT14" i="227" s="1"/>
  <c r="BU14" i="227" s="1"/>
  <c r="AC14" i="234" s="1"/>
  <c r="AC15" i="226"/>
  <c r="AD15" i="227" s="1"/>
  <c r="AE15" i="227" s="1"/>
  <c r="O15" i="234" s="1"/>
  <c r="BV16" i="226"/>
  <c r="BW16" i="227" s="1"/>
  <c r="BX16" i="227" s="1"/>
  <c r="AD16" i="234" s="1"/>
  <c r="BP17" i="226"/>
  <c r="BQ17" i="227" s="1"/>
  <c r="BR17" i="227" s="1"/>
  <c r="AB17" i="234" s="1"/>
  <c r="BD23" i="226"/>
  <c r="BE23" i="227" s="1"/>
  <c r="BF23" i="227" s="1"/>
  <c r="X23" i="234" s="1"/>
  <c r="BP26" i="226"/>
  <c r="BQ26" i="227" s="1"/>
  <c r="BR26" i="227" s="1"/>
  <c r="AB26" i="234" s="1"/>
  <c r="T33" i="226"/>
  <c r="U33" i="227" s="1"/>
  <c r="V33" i="227" s="1"/>
  <c r="L33" i="234" s="1"/>
  <c r="BJ45" i="226"/>
  <c r="BK45" i="227" s="1"/>
  <c r="BL45" i="227" s="1"/>
  <c r="Z45" i="234" s="1"/>
  <c r="AR47" i="226"/>
  <c r="AS47" i="227" s="1"/>
  <c r="AT47" i="227" s="1"/>
  <c r="T47" i="234" s="1"/>
  <c r="K50" i="226"/>
  <c r="L50" i="227" s="1"/>
  <c r="M50" i="227" s="1"/>
  <c r="I50" i="234" s="1"/>
  <c r="AU50" i="226"/>
  <c r="AV50" i="227" s="1"/>
  <c r="AW50" i="227" s="1"/>
  <c r="U50" i="234" s="1"/>
  <c r="BM50" i="226"/>
  <c r="BN50" i="227" s="1"/>
  <c r="BO50" i="227" s="1"/>
  <c r="AA50" i="234" s="1"/>
  <c r="Q52" i="226"/>
  <c r="R52" i="227" s="1"/>
  <c r="S52" i="227" s="1"/>
  <c r="K52" i="234" s="1"/>
  <c r="AX53" i="226"/>
  <c r="AY53" i="227" s="1"/>
  <c r="AZ53" i="227" s="1"/>
  <c r="V53" i="234" s="1"/>
  <c r="K56" i="226"/>
  <c r="L56" i="227" s="1"/>
  <c r="M56" i="227" s="1"/>
  <c r="I56" i="234" s="1"/>
  <c r="AC56" i="226"/>
  <c r="AD56" i="227" s="1"/>
  <c r="AE56" i="227" s="1"/>
  <c r="O56" i="234" s="1"/>
  <c r="AU60" i="226"/>
  <c r="AV60" i="227" s="1"/>
  <c r="AW60" i="227" s="1"/>
  <c r="U60" i="234" s="1"/>
  <c r="AL61" i="226"/>
  <c r="AM61" i="227" s="1"/>
  <c r="AN61" i="227" s="1"/>
  <c r="R61" i="234" s="1"/>
  <c r="AL63" i="226"/>
  <c r="AM63" i="227" s="1"/>
  <c r="AN63" i="227" s="1"/>
  <c r="R63" i="234" s="1"/>
  <c r="BA63" i="226"/>
  <c r="BB63" i="227" s="1"/>
  <c r="BC63" i="227" s="1"/>
  <c r="W63" i="234" s="1"/>
  <c r="BS64" i="226"/>
  <c r="BT64" i="227" s="1"/>
  <c r="BU64" i="227" s="1"/>
  <c r="AC64" i="234" s="1"/>
  <c r="AO65" i="226"/>
  <c r="AP65" i="227" s="1"/>
  <c r="AQ65" i="227" s="1"/>
  <c r="S65" i="234" s="1"/>
  <c r="H68" i="226"/>
  <c r="I68" i="227" s="1"/>
  <c r="J68" i="227" s="1"/>
  <c r="H68" i="234" s="1"/>
  <c r="BP68" i="226"/>
  <c r="BQ68" i="227" s="1"/>
  <c r="BR68" i="227" s="1"/>
  <c r="AB68" i="234" s="1"/>
  <c r="BY71" i="226"/>
  <c r="BZ71" i="227" s="1"/>
  <c r="CA71" i="227" s="1"/>
  <c r="AE71" i="234" s="1"/>
  <c r="AI76" i="226"/>
  <c r="AJ76" i="227" s="1"/>
  <c r="AK76" i="227" s="1"/>
  <c r="Q76" i="234" s="1"/>
  <c r="BG77" i="226"/>
  <c r="BH77" i="227" s="1"/>
  <c r="BI77" i="227" s="1"/>
  <c r="Y77" i="234" s="1"/>
  <c r="N83" i="226"/>
  <c r="O83" i="227" s="1"/>
  <c r="P83" i="227" s="1"/>
  <c r="J83" i="234" s="1"/>
  <c r="W84" i="226"/>
  <c r="X84" i="227" s="1"/>
  <c r="Y84" i="227" s="1"/>
  <c r="M84" i="234" s="1"/>
  <c r="T87" i="226"/>
  <c r="U87" i="227" s="1"/>
  <c r="V87" i="227" s="1"/>
  <c r="L87" i="234" s="1"/>
  <c r="K88" i="226"/>
  <c r="L88" i="227" s="1"/>
  <c r="M88" i="227" s="1"/>
  <c r="I88" i="234" s="1"/>
  <c r="H90" i="226"/>
  <c r="I90" i="227" s="1"/>
  <c r="J90" i="227" s="1"/>
  <c r="H90" i="234" s="1"/>
  <c r="AO91" i="226"/>
  <c r="AP91" i="227" s="1"/>
  <c r="AQ91" i="227" s="1"/>
  <c r="S91" i="234" s="1"/>
  <c r="AI92" i="227"/>
  <c r="AI92" i="226"/>
  <c r="AJ92" i="227" s="1"/>
  <c r="AK92" i="227" s="1"/>
  <c r="Q92" i="234" s="1"/>
  <c r="AX98" i="227"/>
  <c r="AX98" i="226"/>
  <c r="AY98" i="227" s="1"/>
  <c r="AZ98" i="227" s="1"/>
  <c r="V98" i="234" s="1"/>
  <c r="T99" i="227"/>
  <c r="T99" i="226"/>
  <c r="U99" i="227" s="1"/>
  <c r="V99" i="227" s="1"/>
  <c r="L99" i="234" s="1"/>
  <c r="BV103" i="227"/>
  <c r="BV103" i="226"/>
  <c r="BW103" i="227" s="1"/>
  <c r="BX103" i="227" s="1"/>
  <c r="AD103" i="234" s="1"/>
  <c r="Q116" i="227"/>
  <c r="Q116" i="226"/>
  <c r="R116" i="227" s="1"/>
  <c r="S116" i="227" s="1"/>
  <c r="K116" i="234" s="1"/>
  <c r="Z124" i="227"/>
  <c r="Z124" i="226"/>
  <c r="AA124" i="227" s="1"/>
  <c r="AB124" i="227" s="1"/>
  <c r="N124" i="234" s="1"/>
  <c r="BA217" i="227"/>
  <c r="BA217" i="226"/>
  <c r="BB217" i="227" s="1"/>
  <c r="BC217" i="227" s="1"/>
  <c r="W217" i="234" s="1"/>
  <c r="CH229" i="227"/>
  <c r="CH229" i="226"/>
  <c r="CI229" i="227" s="1"/>
  <c r="CJ229" i="227" s="1"/>
  <c r="AH229" i="234" s="1"/>
  <c r="BY270" i="227"/>
  <c r="BY270" i="226"/>
  <c r="BZ270" i="227" s="1"/>
  <c r="CA270" i="227" s="1"/>
  <c r="AE270" i="234" s="1"/>
  <c r="BV292" i="227"/>
  <c r="BV292" i="226"/>
  <c r="BW292" i="227" s="1"/>
  <c r="BX292" i="227" s="1"/>
  <c r="AD292" i="234" s="1"/>
  <c r="BS92" i="227"/>
  <c r="BS92" i="226"/>
  <c r="BT92" i="227" s="1"/>
  <c r="BU92" i="227" s="1"/>
  <c r="AC92" i="234" s="1"/>
  <c r="BJ93" i="227"/>
  <c r="BJ93" i="226"/>
  <c r="BK93" i="227" s="1"/>
  <c r="BL93" i="227" s="1"/>
  <c r="Z93" i="234" s="1"/>
  <c r="H96" i="227"/>
  <c r="H96" i="226"/>
  <c r="I96" i="227" s="1"/>
  <c r="J96" i="227" s="1"/>
  <c r="H96" i="234" s="1"/>
  <c r="BA103" i="227"/>
  <c r="BB103" i="227"/>
  <c r="BC103" i="227" s="1"/>
  <c r="W103" i="234" s="1"/>
  <c r="H113" i="227"/>
  <c r="H113" i="226"/>
  <c r="I113" i="227" s="1"/>
  <c r="J113" i="227" s="1"/>
  <c r="H113" i="234" s="1"/>
  <c r="BJ122" i="227"/>
  <c r="BJ122" i="226"/>
  <c r="BK122" i="227" s="1"/>
  <c r="BL122" i="227" s="1"/>
  <c r="Z122" i="234" s="1"/>
  <c r="AL149" i="227"/>
  <c r="AL149" i="226"/>
  <c r="AM149" i="227" s="1"/>
  <c r="AN149" i="227" s="1"/>
  <c r="R149" i="234" s="1"/>
  <c r="BM204" i="227"/>
  <c r="BM204" i="226"/>
  <c r="BN204" i="227" s="1"/>
  <c r="BO204" i="227" s="1"/>
  <c r="AA204" i="234" s="1"/>
  <c r="AF99" i="227"/>
  <c r="AF99" i="226"/>
  <c r="AG99" i="227" s="1"/>
  <c r="AH99" i="227" s="1"/>
  <c r="P99" i="234" s="1"/>
  <c r="BS20" i="226"/>
  <c r="BT20" i="227" s="1"/>
  <c r="BU20" i="227" s="1"/>
  <c r="AC20" i="234" s="1"/>
  <c r="AL29" i="226"/>
  <c r="AM29" i="227" s="1"/>
  <c r="AN29" i="227" s="1"/>
  <c r="R29" i="234" s="1"/>
  <c r="BD29" i="226"/>
  <c r="BE29" i="227" s="1"/>
  <c r="BF29" i="227" s="1"/>
  <c r="X29" i="234" s="1"/>
  <c r="BD38" i="226"/>
  <c r="BE38" i="227" s="1"/>
  <c r="BF38" i="227" s="1"/>
  <c r="X38" i="234" s="1"/>
  <c r="AX48" i="226"/>
  <c r="AY48" i="227" s="1"/>
  <c r="AZ48" i="227" s="1"/>
  <c r="V48" i="234" s="1"/>
  <c r="BV52" i="226"/>
  <c r="BW52" i="227" s="1"/>
  <c r="BX52" i="227" s="1"/>
  <c r="AD52" i="234" s="1"/>
  <c r="AO58" i="226"/>
  <c r="AP58" i="227" s="1"/>
  <c r="AQ58" i="227" s="1"/>
  <c r="S58" i="234" s="1"/>
  <c r="AC65" i="226"/>
  <c r="AD65" i="227" s="1"/>
  <c r="AE65" i="227" s="1"/>
  <c r="O65" i="234" s="1"/>
  <c r="BS67" i="226"/>
  <c r="BT67" i="227" s="1"/>
  <c r="BU67" i="227" s="1"/>
  <c r="AC67" i="234" s="1"/>
  <c r="AO68" i="226"/>
  <c r="AP68" i="227" s="1"/>
  <c r="AQ68" i="227" s="1"/>
  <c r="S68" i="234" s="1"/>
  <c r="BD68" i="226"/>
  <c r="BE68" i="227" s="1"/>
  <c r="BF68" i="227" s="1"/>
  <c r="X68" i="234" s="1"/>
  <c r="AX71" i="226"/>
  <c r="AY71" i="227" s="1"/>
  <c r="AZ71" i="227" s="1"/>
  <c r="V71" i="234" s="1"/>
  <c r="BM71" i="226"/>
  <c r="BN71" i="227" s="1"/>
  <c r="BO71" i="227" s="1"/>
  <c r="AA71" i="234" s="1"/>
  <c r="AV77" i="227"/>
  <c r="AW77" i="227" s="1"/>
  <c r="U77" i="234" s="1"/>
  <c r="BY82" i="226"/>
  <c r="BZ82" i="227" s="1"/>
  <c r="CA82" i="227" s="1"/>
  <c r="AE82" i="234" s="1"/>
  <c r="AX83" i="226"/>
  <c r="AY83" i="227" s="1"/>
  <c r="AZ83" i="227" s="1"/>
  <c r="V83" i="234" s="1"/>
  <c r="H87" i="226"/>
  <c r="I87" i="227" s="1"/>
  <c r="J87" i="227" s="1"/>
  <c r="H87" i="234" s="1"/>
  <c r="CH91" i="226"/>
  <c r="CI91" i="227" s="1"/>
  <c r="CJ91" i="227" s="1"/>
  <c r="AH91" i="234" s="1"/>
  <c r="N93" i="227"/>
  <c r="N93" i="226"/>
  <c r="O93" i="227" s="1"/>
  <c r="P93" i="227" s="1"/>
  <c r="J93" i="234" s="1"/>
  <c r="W99" i="227"/>
  <c r="W99" i="226"/>
  <c r="X99" i="227" s="1"/>
  <c r="Y99" i="227" s="1"/>
  <c r="M99" i="234" s="1"/>
  <c r="BV105" i="227"/>
  <c r="BV105" i="226"/>
  <c r="BW105" i="227" s="1"/>
  <c r="BX105" i="227" s="1"/>
  <c r="AD105" i="234" s="1"/>
  <c r="T116" i="227"/>
  <c r="T116" i="226"/>
  <c r="U116" i="227" s="1"/>
  <c r="V116" i="227" s="1"/>
  <c r="L116" i="234" s="1"/>
  <c r="BM116" i="227"/>
  <c r="BM116" i="226"/>
  <c r="BN116" i="227" s="1"/>
  <c r="BO116" i="227" s="1"/>
  <c r="AA116" i="234" s="1"/>
  <c r="AI131" i="227"/>
  <c r="AI131" i="226"/>
  <c r="AJ131" i="227" s="1"/>
  <c r="AK131" i="227" s="1"/>
  <c r="Q131" i="234" s="1"/>
  <c r="T152" i="227"/>
  <c r="T152" i="226"/>
  <c r="U152" i="227" s="1"/>
  <c r="V152" i="227" s="1"/>
  <c r="L152" i="234" s="1"/>
  <c r="BV153" i="227"/>
  <c r="BV153" i="226"/>
  <c r="BW153" i="227" s="1"/>
  <c r="BX153" i="227" s="1"/>
  <c r="AD153" i="234" s="1"/>
  <c r="AO168" i="227"/>
  <c r="AO168" i="226"/>
  <c r="AP168" i="227" s="1"/>
  <c r="AQ168" i="227" s="1"/>
  <c r="S168" i="234" s="1"/>
  <c r="AX182" i="227"/>
  <c r="AX182" i="226"/>
  <c r="AY182" i="227" s="1"/>
  <c r="AZ182" i="227" s="1"/>
  <c r="V182" i="234" s="1"/>
  <c r="AI251" i="227"/>
  <c r="AI251" i="226"/>
  <c r="AJ251" i="227" s="1"/>
  <c r="AK251" i="227" s="1"/>
  <c r="Q251" i="234" s="1"/>
  <c r="AC290" i="227"/>
  <c r="AC290" i="226"/>
  <c r="AD290" i="227" s="1"/>
  <c r="AE290" i="227" s="1"/>
  <c r="O290" i="234" s="1"/>
  <c r="H359" i="227"/>
  <c r="H359" i="226"/>
  <c r="I359" i="227" s="1"/>
  <c r="J359" i="227" s="1"/>
  <c r="H359" i="234" s="1"/>
  <c r="Q110" i="227"/>
  <c r="Q110" i="226"/>
  <c r="R110" i="227" s="1"/>
  <c r="S110" i="227" s="1"/>
  <c r="K110" i="234" s="1"/>
  <c r="AL17" i="226"/>
  <c r="AM17" i="227" s="1"/>
  <c r="AN17" i="227" s="1"/>
  <c r="R17" i="234" s="1"/>
  <c r="Q18" i="226"/>
  <c r="R18" i="227" s="1"/>
  <c r="S18" i="227" s="1"/>
  <c r="K18" i="234" s="1"/>
  <c r="AG21" i="227"/>
  <c r="AH21" i="227" s="1"/>
  <c r="P21" i="234" s="1"/>
  <c r="BP27" i="226"/>
  <c r="BQ27" i="227" s="1"/>
  <c r="BR27" i="227" s="1"/>
  <c r="AB27" i="234" s="1"/>
  <c r="Z29" i="226"/>
  <c r="AA29" i="227" s="1"/>
  <c r="AB29" i="227" s="1"/>
  <c r="N29" i="234" s="1"/>
  <c r="AX36" i="226"/>
  <c r="AY36" i="227" s="1"/>
  <c r="AZ36" i="227" s="1"/>
  <c r="V36" i="234" s="1"/>
  <c r="AO38" i="226"/>
  <c r="AP38" i="227" s="1"/>
  <c r="AQ38" i="227" s="1"/>
  <c r="S38" i="234" s="1"/>
  <c r="BG40" i="226"/>
  <c r="BH40" i="227" s="1"/>
  <c r="BI40" i="227" s="1"/>
  <c r="Y40" i="234" s="1"/>
  <c r="AL52" i="226"/>
  <c r="AM52" i="227" s="1"/>
  <c r="AN52" i="227" s="1"/>
  <c r="R52" i="234" s="1"/>
  <c r="BY54" i="226"/>
  <c r="BZ54" i="227" s="1"/>
  <c r="CA54" i="227" s="1"/>
  <c r="AE54" i="234" s="1"/>
  <c r="BE55" i="227"/>
  <c r="BF55" i="227" s="1"/>
  <c r="X55" i="234" s="1"/>
  <c r="AF57" i="226"/>
  <c r="AG57" i="227" s="1"/>
  <c r="AH57" i="227" s="1"/>
  <c r="P57" i="234" s="1"/>
  <c r="BG61" i="226"/>
  <c r="BH61" i="227" s="1"/>
  <c r="BI61" i="227" s="1"/>
  <c r="Y61" i="234" s="1"/>
  <c r="Z69" i="226"/>
  <c r="AA69" i="227" s="1"/>
  <c r="AB69" i="227" s="1"/>
  <c r="N69" i="234" s="1"/>
  <c r="AR69" i="226"/>
  <c r="AS69" i="227" s="1"/>
  <c r="AT69" i="227" s="1"/>
  <c r="T69" i="234" s="1"/>
  <c r="Q74" i="226"/>
  <c r="R74" i="227" s="1"/>
  <c r="S74" i="227" s="1"/>
  <c r="K74" i="234" s="1"/>
  <c r="BM74" i="226"/>
  <c r="BN74" i="227" s="1"/>
  <c r="BO74" i="227" s="1"/>
  <c r="AA74" i="234" s="1"/>
  <c r="BK77" i="227"/>
  <c r="BL77" i="227" s="1"/>
  <c r="Z77" i="234" s="1"/>
  <c r="AI78" i="226"/>
  <c r="AJ78" i="227" s="1"/>
  <c r="AK78" i="227" s="1"/>
  <c r="Q78" i="234" s="1"/>
  <c r="AI82" i="226"/>
  <c r="AJ82" i="227" s="1"/>
  <c r="AK82" i="227" s="1"/>
  <c r="Q82" i="234" s="1"/>
  <c r="AO86" i="226"/>
  <c r="AP86" i="227" s="1"/>
  <c r="AQ86" i="227" s="1"/>
  <c r="S86" i="234" s="1"/>
  <c r="AL87" i="226"/>
  <c r="AM87" i="227" s="1"/>
  <c r="AN87" i="227" s="1"/>
  <c r="R87" i="234" s="1"/>
  <c r="BM90" i="226"/>
  <c r="BN90" i="227" s="1"/>
  <c r="BO90" i="227" s="1"/>
  <c r="AA90" i="234" s="1"/>
  <c r="AR91" i="226"/>
  <c r="AS91" i="227" s="1"/>
  <c r="AT91" i="227" s="1"/>
  <c r="T91" i="234" s="1"/>
  <c r="BD92" i="227"/>
  <c r="BD92" i="226"/>
  <c r="BE92" i="227" s="1"/>
  <c r="BF92" i="227" s="1"/>
  <c r="X92" i="234" s="1"/>
  <c r="BP101" i="227"/>
  <c r="BP101" i="226"/>
  <c r="BQ101" i="227" s="1"/>
  <c r="BR101" i="227" s="1"/>
  <c r="AB101" i="234" s="1"/>
  <c r="AU109" i="227"/>
  <c r="AU109" i="226"/>
  <c r="AV109" i="227" s="1"/>
  <c r="AW109" i="227" s="1"/>
  <c r="U109" i="234" s="1"/>
  <c r="BM121" i="227"/>
  <c r="BM121" i="226"/>
  <c r="BN121" i="227" s="1"/>
  <c r="BO121" i="227" s="1"/>
  <c r="AA121" i="234" s="1"/>
  <c r="T153" i="227"/>
  <c r="T153" i="226"/>
  <c r="U153" i="227" s="1"/>
  <c r="V153" i="227" s="1"/>
  <c r="L153" i="234" s="1"/>
  <c r="AU154" i="227"/>
  <c r="AU154" i="226"/>
  <c r="AV154" i="227" s="1"/>
  <c r="AW154" i="227" s="1"/>
  <c r="U154" i="234" s="1"/>
  <c r="N159" i="227"/>
  <c r="N159" i="226"/>
  <c r="O159" i="227" s="1"/>
  <c r="P159" i="227" s="1"/>
  <c r="J159" i="234" s="1"/>
  <c r="K262" i="227"/>
  <c r="K262" i="226"/>
  <c r="L262" i="227" s="1"/>
  <c r="M262" i="227" s="1"/>
  <c r="I262" i="234" s="1"/>
  <c r="AX289" i="227"/>
  <c r="AX289" i="226"/>
  <c r="AY289" i="227" s="1"/>
  <c r="AZ289" i="227" s="1"/>
  <c r="V289" i="234" s="1"/>
  <c r="BA15" i="226"/>
  <c r="BB15" i="227" s="1"/>
  <c r="BC15" i="227" s="1"/>
  <c r="W15" i="234" s="1"/>
  <c r="AL24" i="226"/>
  <c r="AM24" i="227" s="1"/>
  <c r="AN24" i="227" s="1"/>
  <c r="R24" i="234" s="1"/>
  <c r="BA24" i="226"/>
  <c r="BB24" i="227" s="1"/>
  <c r="BC24" i="227" s="1"/>
  <c r="W24" i="234" s="1"/>
  <c r="H29" i="226"/>
  <c r="I29" i="227" s="1"/>
  <c r="J29" i="227" s="1"/>
  <c r="H29" i="234" s="1"/>
  <c r="AC51" i="226"/>
  <c r="AD51" i="227" s="1"/>
  <c r="AE51" i="227" s="1"/>
  <c r="O51" i="234" s="1"/>
  <c r="BV56" i="226"/>
  <c r="BW56" i="227" s="1"/>
  <c r="BX56" i="227" s="1"/>
  <c r="AD56" i="234" s="1"/>
  <c r="K61" i="226"/>
  <c r="L61" i="227" s="1"/>
  <c r="M61" i="227" s="1"/>
  <c r="I61" i="234" s="1"/>
  <c r="BY63" i="226"/>
  <c r="BZ63" i="227" s="1"/>
  <c r="CA63" i="227" s="1"/>
  <c r="AE63" i="234" s="1"/>
  <c r="AC68" i="226"/>
  <c r="AD68" i="227" s="1"/>
  <c r="AE68" i="227" s="1"/>
  <c r="O68" i="234" s="1"/>
  <c r="AL71" i="226"/>
  <c r="AM71" i="227" s="1"/>
  <c r="AN71" i="227" s="1"/>
  <c r="R71" i="234" s="1"/>
  <c r="AI77" i="226"/>
  <c r="AJ77" i="227" s="1"/>
  <c r="AK77" i="227" s="1"/>
  <c r="Q77" i="234" s="1"/>
  <c r="CH79" i="226"/>
  <c r="CI79" i="227" s="1"/>
  <c r="CJ79" i="227" s="1"/>
  <c r="AH79" i="234" s="1"/>
  <c r="BM82" i="226"/>
  <c r="BN82" i="227" s="1"/>
  <c r="BO82" i="227" s="1"/>
  <c r="AA82" i="234" s="1"/>
  <c r="BS86" i="226"/>
  <c r="BT86" i="227" s="1"/>
  <c r="BU86" i="227" s="1"/>
  <c r="AC86" i="234" s="1"/>
  <c r="W92" i="226"/>
  <c r="X92" i="227" s="1"/>
  <c r="Y92" i="227" s="1"/>
  <c r="M92" i="234" s="1"/>
  <c r="AL98" i="227"/>
  <c r="AL98" i="226"/>
  <c r="AM98" i="227" s="1"/>
  <c r="AN98" i="227" s="1"/>
  <c r="R98" i="234" s="1"/>
  <c r="AC101" i="227"/>
  <c r="AC101" i="226"/>
  <c r="AD101" i="227" s="1"/>
  <c r="AE101" i="227" s="1"/>
  <c r="O101" i="234" s="1"/>
  <c r="BA115" i="227"/>
  <c r="BA115" i="226"/>
  <c r="BB115" i="227" s="1"/>
  <c r="BC115" i="227" s="1"/>
  <c r="W115" i="234" s="1"/>
  <c r="BS126" i="227"/>
  <c r="BS126" i="226"/>
  <c r="BT126" i="227" s="1"/>
  <c r="BU126" i="227" s="1"/>
  <c r="AC126" i="234" s="1"/>
  <c r="AF203" i="227"/>
  <c r="AG203" i="227"/>
  <c r="AH203" i="227" s="1"/>
  <c r="P203" i="234" s="1"/>
  <c r="BV239" i="227"/>
  <c r="BW239" i="227"/>
  <c r="BX239" i="227" s="1"/>
  <c r="AD239" i="234" s="1"/>
  <c r="Q10" i="226"/>
  <c r="R10" i="227" s="1"/>
  <c r="S10" i="227" s="1"/>
  <c r="K10" i="234" s="1"/>
  <c r="AU25" i="226"/>
  <c r="AV25" i="227" s="1"/>
  <c r="AW25" i="227" s="1"/>
  <c r="U25" i="234" s="1"/>
  <c r="AX28" i="226"/>
  <c r="AY28" i="227" s="1"/>
  <c r="AZ28" i="227" s="1"/>
  <c r="V28" i="234" s="1"/>
  <c r="Z33" i="226"/>
  <c r="AA33" i="227" s="1"/>
  <c r="AB33" i="227" s="1"/>
  <c r="N33" i="234" s="1"/>
  <c r="W52" i="226"/>
  <c r="X52" i="227" s="1"/>
  <c r="Y52" i="227" s="1"/>
  <c r="M52" i="234" s="1"/>
  <c r="BV68" i="226"/>
  <c r="BW68" i="227" s="1"/>
  <c r="BX68" i="227" s="1"/>
  <c r="AD68" i="234" s="1"/>
  <c r="BG76" i="226"/>
  <c r="BH76" i="227" s="1"/>
  <c r="BI76" i="227" s="1"/>
  <c r="Y76" i="234" s="1"/>
  <c r="BA90" i="226"/>
  <c r="BB90" i="227" s="1"/>
  <c r="BC90" i="227" s="1"/>
  <c r="W90" i="234" s="1"/>
  <c r="K92" i="227"/>
  <c r="K92" i="226"/>
  <c r="L92" i="227" s="1"/>
  <c r="M92" i="227" s="1"/>
  <c r="I92" i="234" s="1"/>
  <c r="BY92" i="227"/>
  <c r="BY92" i="226"/>
  <c r="BZ92" i="227" s="1"/>
  <c r="CA92" i="227" s="1"/>
  <c r="AE92" i="234" s="1"/>
  <c r="AX93" i="227"/>
  <c r="AX93" i="226"/>
  <c r="AY93" i="227" s="1"/>
  <c r="AZ93" i="227" s="1"/>
  <c r="V93" i="234" s="1"/>
  <c r="BS95" i="227"/>
  <c r="BS95" i="226"/>
  <c r="BT95" i="227" s="1"/>
  <c r="BU95" i="227" s="1"/>
  <c r="AC95" i="234" s="1"/>
  <c r="AO103" i="227"/>
  <c r="AO103" i="226"/>
  <c r="AP103" i="227" s="1"/>
  <c r="AQ103" i="227" s="1"/>
  <c r="S103" i="234" s="1"/>
  <c r="N113" i="227"/>
  <c r="N113" i="226"/>
  <c r="O113" i="227" s="1"/>
  <c r="P113" i="227" s="1"/>
  <c r="J113" i="234" s="1"/>
  <c r="K117" i="227"/>
  <c r="K117" i="226"/>
  <c r="L117" i="227" s="1"/>
  <c r="M117" i="227" s="1"/>
  <c r="I117" i="234" s="1"/>
  <c r="Q141" i="227"/>
  <c r="Q141" i="226"/>
  <c r="R141" i="227" s="1"/>
  <c r="S141" i="227" s="1"/>
  <c r="K141" i="234" s="1"/>
  <c r="AU152" i="227"/>
  <c r="AU152" i="226"/>
  <c r="AV152" i="227" s="1"/>
  <c r="AW152" i="227" s="1"/>
  <c r="U152" i="234" s="1"/>
  <c r="T154" i="227"/>
  <c r="T154" i="226"/>
  <c r="U154" i="227" s="1"/>
  <c r="V154" i="227" s="1"/>
  <c r="L154" i="234" s="1"/>
  <c r="Q161" i="227"/>
  <c r="Q161" i="226"/>
  <c r="R161" i="227" s="1"/>
  <c r="S161" i="227" s="1"/>
  <c r="K161" i="234" s="1"/>
  <c r="Z166" i="227"/>
  <c r="Z166" i="226"/>
  <c r="AA166" i="227" s="1"/>
  <c r="AB166" i="227" s="1"/>
  <c r="N166" i="234" s="1"/>
  <c r="H180" i="227"/>
  <c r="H180" i="226"/>
  <c r="I180" i="227" s="1"/>
  <c r="J180" i="227" s="1"/>
  <c r="H180" i="234" s="1"/>
  <c r="AX215" i="227"/>
  <c r="AX215" i="226"/>
  <c r="AY215" i="227" s="1"/>
  <c r="AZ215" i="227" s="1"/>
  <c r="V215" i="234" s="1"/>
  <c r="AX274" i="227"/>
  <c r="AX274" i="226"/>
  <c r="AY274" i="227" s="1"/>
  <c r="AZ274" i="227" s="1"/>
  <c r="V274" i="234" s="1"/>
  <c r="AR281" i="227"/>
  <c r="AR281" i="226"/>
  <c r="AS281" i="227" s="1"/>
  <c r="AT281" i="227" s="1"/>
  <c r="T281" i="234" s="1"/>
  <c r="BJ287" i="227"/>
  <c r="BJ287" i="226"/>
  <c r="BK287" i="227" s="1"/>
  <c r="BL287" i="227" s="1"/>
  <c r="Z287" i="234" s="1"/>
  <c r="CH192" i="226"/>
  <c r="CI192" i="227" s="1"/>
  <c r="CJ192" i="227" s="1"/>
  <c r="AH192" i="234" s="1"/>
  <c r="T208" i="226"/>
  <c r="U208" i="227" s="1"/>
  <c r="V208" i="227" s="1"/>
  <c r="L208" i="234" s="1"/>
  <c r="Q210" i="226"/>
  <c r="R210" i="227" s="1"/>
  <c r="S210" i="227" s="1"/>
  <c r="K210" i="234" s="1"/>
  <c r="BP211" i="226"/>
  <c r="BQ211" i="227" s="1"/>
  <c r="BR211" i="227" s="1"/>
  <c r="AB211" i="234" s="1"/>
  <c r="AO216" i="226"/>
  <c r="AP216" i="227" s="1"/>
  <c r="AQ216" i="227" s="1"/>
  <c r="S216" i="234" s="1"/>
  <c r="BS220" i="226"/>
  <c r="BT220" i="227" s="1"/>
  <c r="BU220" i="227" s="1"/>
  <c r="AC220" i="234" s="1"/>
  <c r="BV223" i="226"/>
  <c r="BW223" i="227" s="1"/>
  <c r="BX223" i="227" s="1"/>
  <c r="AD223" i="234" s="1"/>
  <c r="T227" i="226"/>
  <c r="U227" i="227" s="1"/>
  <c r="V227" i="227" s="1"/>
  <c r="L227" i="234" s="1"/>
  <c r="AF240" i="226"/>
  <c r="AG240" i="227" s="1"/>
  <c r="AH240" i="227" s="1"/>
  <c r="P240" i="234" s="1"/>
  <c r="AX251" i="226"/>
  <c r="AY251" i="227" s="1"/>
  <c r="AZ251" i="227" s="1"/>
  <c r="V251" i="234" s="1"/>
  <c r="H253" i="226"/>
  <c r="I253" i="227" s="1"/>
  <c r="J253" i="227" s="1"/>
  <c r="H253" i="234" s="1"/>
  <c r="BY253" i="226"/>
  <c r="BZ253" i="227" s="1"/>
  <c r="CA253" i="227" s="1"/>
  <c r="AE253" i="234" s="1"/>
  <c r="AI266" i="226"/>
  <c r="AJ266" i="227" s="1"/>
  <c r="AK266" i="227" s="1"/>
  <c r="Q266" i="234" s="1"/>
  <c r="AR267" i="226"/>
  <c r="AS267" i="227" s="1"/>
  <c r="AT267" i="227" s="1"/>
  <c r="T267" i="234" s="1"/>
  <c r="CH267" i="226"/>
  <c r="CI267" i="227" s="1"/>
  <c r="CJ267" i="227" s="1"/>
  <c r="AH267" i="234" s="1"/>
  <c r="K272" i="226"/>
  <c r="L272" i="227" s="1"/>
  <c r="M272" i="227" s="1"/>
  <c r="I272" i="234" s="1"/>
  <c r="BV272" i="226"/>
  <c r="BW272" i="227" s="1"/>
  <c r="BX272" i="227" s="1"/>
  <c r="AD272" i="234" s="1"/>
  <c r="AF275" i="226"/>
  <c r="AG275" i="227" s="1"/>
  <c r="AH275" i="227" s="1"/>
  <c r="P275" i="234" s="1"/>
  <c r="AC286" i="226"/>
  <c r="AD286" i="227" s="1"/>
  <c r="AE286" i="227" s="1"/>
  <c r="O286" i="234" s="1"/>
  <c r="BS332" i="226"/>
  <c r="BT332" i="227" s="1"/>
  <c r="BU332" i="227" s="1"/>
  <c r="AC332" i="234" s="1"/>
  <c r="BM350" i="226"/>
  <c r="BN350" i="227" s="1"/>
  <c r="BO350" i="227" s="1"/>
  <c r="AA350" i="234" s="1"/>
  <c r="AU108" i="226"/>
  <c r="AV108" i="227" s="1"/>
  <c r="AW108" i="227" s="1"/>
  <c r="U108" i="234" s="1"/>
  <c r="BS112" i="226"/>
  <c r="BT112" i="227" s="1"/>
  <c r="BU112" i="227" s="1"/>
  <c r="AC112" i="234" s="1"/>
  <c r="Z115" i="226"/>
  <c r="AA115" i="227" s="1"/>
  <c r="AB115" i="227" s="1"/>
  <c r="N115" i="234" s="1"/>
  <c r="H116" i="226"/>
  <c r="I116" i="227" s="1"/>
  <c r="J116" i="227" s="1"/>
  <c r="H116" i="234" s="1"/>
  <c r="BV116" i="226"/>
  <c r="BW116" i="227" s="1"/>
  <c r="BX116" i="227" s="1"/>
  <c r="AD116" i="234" s="1"/>
  <c r="AL120" i="226"/>
  <c r="AM120" i="227" s="1"/>
  <c r="AN120" i="227" s="1"/>
  <c r="R120" i="234" s="1"/>
  <c r="N124" i="226"/>
  <c r="O124" i="227" s="1"/>
  <c r="P124" i="227" s="1"/>
  <c r="J124" i="234" s="1"/>
  <c r="AO124" i="226"/>
  <c r="AP124" i="227" s="1"/>
  <c r="AQ124" i="227" s="1"/>
  <c r="S124" i="234" s="1"/>
  <c r="AU127" i="226"/>
  <c r="AV127" i="227" s="1"/>
  <c r="AW127" i="227" s="1"/>
  <c r="U127" i="234" s="1"/>
  <c r="K128" i="226"/>
  <c r="L128" i="227" s="1"/>
  <c r="M128" i="227" s="1"/>
  <c r="I128" i="234" s="1"/>
  <c r="W131" i="226"/>
  <c r="X131" i="227" s="1"/>
  <c r="Y131" i="227" s="1"/>
  <c r="M131" i="234" s="1"/>
  <c r="BJ131" i="226"/>
  <c r="BK131" i="227" s="1"/>
  <c r="BL131" i="227" s="1"/>
  <c r="Z131" i="234" s="1"/>
  <c r="BV134" i="226"/>
  <c r="BW134" i="227" s="1"/>
  <c r="BX134" i="227" s="1"/>
  <c r="AD134" i="234" s="1"/>
  <c r="BM135" i="226"/>
  <c r="BN135" i="227" s="1"/>
  <c r="BO135" i="227" s="1"/>
  <c r="AA135" i="234" s="1"/>
  <c r="CH140" i="226"/>
  <c r="CI140" i="227" s="1"/>
  <c r="CJ140" i="227" s="1"/>
  <c r="AH140" i="234" s="1"/>
  <c r="BY143" i="226"/>
  <c r="BZ143" i="227" s="1"/>
  <c r="CA143" i="227" s="1"/>
  <c r="AE143" i="234" s="1"/>
  <c r="BM145" i="226"/>
  <c r="BN145" i="227" s="1"/>
  <c r="BO145" i="227" s="1"/>
  <c r="AA145" i="234" s="1"/>
  <c r="AL146" i="226"/>
  <c r="AM146" i="227" s="1"/>
  <c r="AN146" i="227" s="1"/>
  <c r="R146" i="234" s="1"/>
  <c r="BP147" i="226"/>
  <c r="BQ147" i="227" s="1"/>
  <c r="BR147" i="227" s="1"/>
  <c r="AB147" i="234" s="1"/>
  <c r="H149" i="226"/>
  <c r="I149" i="227" s="1"/>
  <c r="J149" i="227" s="1"/>
  <c r="H152" i="226"/>
  <c r="I152" i="227" s="1"/>
  <c r="J152" i="227" s="1"/>
  <c r="H152" i="234" s="1"/>
  <c r="H154" i="226"/>
  <c r="I154" i="227" s="1"/>
  <c r="J154" i="227" s="1"/>
  <c r="H154" i="234" s="1"/>
  <c r="BJ154" i="226"/>
  <c r="BK154" i="227" s="1"/>
  <c r="BL154" i="227" s="1"/>
  <c r="Z154" i="234" s="1"/>
  <c r="BP231" i="226"/>
  <c r="BQ231" i="227" s="1"/>
  <c r="BR231" i="227" s="1"/>
  <c r="AB231" i="234" s="1"/>
  <c r="T233" i="226"/>
  <c r="U233" i="227" s="1"/>
  <c r="V233" i="227" s="1"/>
  <c r="L233" i="234" s="1"/>
  <c r="T275" i="226"/>
  <c r="U275" i="227" s="1"/>
  <c r="V275" i="227" s="1"/>
  <c r="L275" i="234" s="1"/>
  <c r="AX275" i="226"/>
  <c r="AY275" i="227" s="1"/>
  <c r="AZ275" i="227" s="1"/>
  <c r="V275" i="234" s="1"/>
  <c r="W354" i="226"/>
  <c r="X354" i="227" s="1"/>
  <c r="Y354" i="227" s="1"/>
  <c r="M354" i="234" s="1"/>
  <c r="Q356" i="226"/>
  <c r="R356" i="227" s="1"/>
  <c r="S356" i="227" s="1"/>
  <c r="K356" i="234" s="1"/>
  <c r="H368" i="226"/>
  <c r="I368" i="227" s="1"/>
  <c r="J368" i="227" s="1"/>
  <c r="H368" i="234" s="1"/>
  <c r="CH368" i="226"/>
  <c r="CI368" i="227" s="1"/>
  <c r="CJ368" i="227" s="1"/>
  <c r="AH368" i="234" s="1"/>
  <c r="BS280" i="226"/>
  <c r="BT280" i="227" s="1"/>
  <c r="BU280" i="227" s="1"/>
  <c r="AC280" i="234" s="1"/>
  <c r="T289" i="226"/>
  <c r="U289" i="227" s="1"/>
  <c r="V289" i="227" s="1"/>
  <c r="L289" i="234" s="1"/>
  <c r="Z343" i="226"/>
  <c r="AA343" i="227" s="1"/>
  <c r="AB343" i="227" s="1"/>
  <c r="N343" i="234" s="1"/>
  <c r="BJ343" i="226"/>
  <c r="BK343" i="227" s="1"/>
  <c r="BL343" i="227" s="1"/>
  <c r="Z343" i="234" s="1"/>
  <c r="AU281" i="226"/>
  <c r="AV281" i="227" s="1"/>
  <c r="AW281" i="227" s="1"/>
  <c r="U281" i="234" s="1"/>
  <c r="N364" i="226"/>
  <c r="O364" i="227" s="1"/>
  <c r="P364" i="227" s="1"/>
  <c r="J364" i="234" s="1"/>
  <c r="Z113" i="226"/>
  <c r="AA113" i="227" s="1"/>
  <c r="AB113" i="227" s="1"/>
  <c r="N113" i="234" s="1"/>
  <c r="AU115" i="226"/>
  <c r="AV115" i="227" s="1"/>
  <c r="AW115" i="227" s="1"/>
  <c r="U115" i="234" s="1"/>
  <c r="AL116" i="226"/>
  <c r="AM116" i="227" s="1"/>
  <c r="AN116" i="227" s="1"/>
  <c r="R116" i="234" s="1"/>
  <c r="BY116" i="226"/>
  <c r="BZ116" i="227" s="1"/>
  <c r="CA116" i="227" s="1"/>
  <c r="AE116" i="234" s="1"/>
  <c r="AO120" i="226"/>
  <c r="AP120" i="227" s="1"/>
  <c r="AQ120" i="227" s="1"/>
  <c r="S120" i="234" s="1"/>
  <c r="AI123" i="226"/>
  <c r="AJ123" i="227" s="1"/>
  <c r="AK123" i="227" s="1"/>
  <c r="Q123" i="234" s="1"/>
  <c r="R124" i="227"/>
  <c r="S124" i="227" s="1"/>
  <c r="K124" i="234" s="1"/>
  <c r="BV124" i="226"/>
  <c r="BW124" i="227" s="1"/>
  <c r="BX124" i="227" s="1"/>
  <c r="AD124" i="234" s="1"/>
  <c r="AX127" i="226"/>
  <c r="AY127" i="227" s="1"/>
  <c r="AZ127" i="227" s="1"/>
  <c r="V127" i="234" s="1"/>
  <c r="Z131" i="226"/>
  <c r="AA131" i="227" s="1"/>
  <c r="AB131" i="227" s="1"/>
  <c r="N131" i="234" s="1"/>
  <c r="BM131" i="226"/>
  <c r="BN131" i="227" s="1"/>
  <c r="BO131" i="227" s="1"/>
  <c r="AA131" i="234" s="1"/>
  <c r="AC135" i="226"/>
  <c r="AD135" i="227" s="1"/>
  <c r="AE135" i="227" s="1"/>
  <c r="O135" i="234" s="1"/>
  <c r="BP135" i="226"/>
  <c r="BQ135" i="227" s="1"/>
  <c r="BR135" i="227" s="1"/>
  <c r="AB135" i="234" s="1"/>
  <c r="H141" i="226"/>
  <c r="I141" i="227" s="1"/>
  <c r="J141" i="227" s="1"/>
  <c r="BA143" i="226"/>
  <c r="BB143" i="227" s="1"/>
  <c r="BC143" i="227" s="1"/>
  <c r="W143" i="234" s="1"/>
  <c r="CH143" i="226"/>
  <c r="CI143" i="227" s="1"/>
  <c r="CJ143" i="227" s="1"/>
  <c r="AH143" i="234" s="1"/>
  <c r="BA145" i="226"/>
  <c r="BB145" i="227" s="1"/>
  <c r="BC145" i="227" s="1"/>
  <c r="W145" i="234" s="1"/>
  <c r="Z146" i="226"/>
  <c r="AA146" i="227" s="1"/>
  <c r="AB146" i="227" s="1"/>
  <c r="N146" i="234" s="1"/>
  <c r="BS147" i="226"/>
  <c r="BT147" i="227" s="1"/>
  <c r="BU147" i="227" s="1"/>
  <c r="AC147" i="234" s="1"/>
  <c r="K149" i="226"/>
  <c r="L149" i="227" s="1"/>
  <c r="M149" i="227" s="1"/>
  <c r="I149" i="234" s="1"/>
  <c r="K152" i="226"/>
  <c r="L152" i="227" s="1"/>
  <c r="M152" i="227" s="1"/>
  <c r="I152" i="234" s="1"/>
  <c r="K154" i="226"/>
  <c r="L154" i="227" s="1"/>
  <c r="M154" i="227" s="1"/>
  <c r="I154" i="234" s="1"/>
  <c r="CH154" i="226"/>
  <c r="CI154" i="227" s="1"/>
  <c r="CJ154" i="227" s="1"/>
  <c r="AH154" i="234" s="1"/>
  <c r="Q156" i="226"/>
  <c r="R156" i="227" s="1"/>
  <c r="S156" i="227" s="1"/>
  <c r="K156" i="234" s="1"/>
  <c r="BV156" i="226"/>
  <c r="BW156" i="227" s="1"/>
  <c r="BX156" i="227" s="1"/>
  <c r="AD156" i="234" s="1"/>
  <c r="BA161" i="226"/>
  <c r="BB161" i="227" s="1"/>
  <c r="BC161" i="227" s="1"/>
  <c r="W161" i="234" s="1"/>
  <c r="AX167" i="226"/>
  <c r="AY167" i="227" s="1"/>
  <c r="AZ167" i="227" s="1"/>
  <c r="V167" i="234" s="1"/>
  <c r="BS168" i="226"/>
  <c r="BT168" i="227" s="1"/>
  <c r="BU168" i="227" s="1"/>
  <c r="AC168" i="234" s="1"/>
  <c r="BJ169" i="226"/>
  <c r="BK169" i="227" s="1"/>
  <c r="BL169" i="227" s="1"/>
  <c r="Z169" i="234" s="1"/>
  <c r="AU171" i="226"/>
  <c r="AV171" i="227" s="1"/>
  <c r="AW171" i="227" s="1"/>
  <c r="U171" i="234" s="1"/>
  <c r="BM173" i="226"/>
  <c r="BN173" i="227" s="1"/>
  <c r="BO173" i="227" s="1"/>
  <c r="AA173" i="234" s="1"/>
  <c r="Z176" i="226"/>
  <c r="AA176" i="227" s="1"/>
  <c r="AB176" i="227" s="1"/>
  <c r="N176" i="234" s="1"/>
  <c r="AC180" i="226"/>
  <c r="AD180" i="227" s="1"/>
  <c r="AE180" i="227" s="1"/>
  <c r="O180" i="234" s="1"/>
  <c r="AO181" i="226"/>
  <c r="AP181" i="227" s="1"/>
  <c r="AQ181" i="227" s="1"/>
  <c r="S181" i="234" s="1"/>
  <c r="AO188" i="226"/>
  <c r="AP188" i="227" s="1"/>
  <c r="AQ188" i="227" s="1"/>
  <c r="S188" i="234" s="1"/>
  <c r="Z195" i="226"/>
  <c r="AA195" i="227" s="1"/>
  <c r="AB195" i="227" s="1"/>
  <c r="N195" i="234" s="1"/>
  <c r="AR196" i="226"/>
  <c r="AS196" i="227" s="1"/>
  <c r="AT196" i="227" s="1"/>
  <c r="T196" i="234" s="1"/>
  <c r="BY196" i="226"/>
  <c r="BZ196" i="227" s="1"/>
  <c r="CA196" i="227" s="1"/>
  <c r="AE196" i="234" s="1"/>
  <c r="AI199" i="226"/>
  <c r="AJ199" i="227" s="1"/>
  <c r="AK199" i="227" s="1"/>
  <c r="Q199" i="234" s="1"/>
  <c r="BY210" i="226"/>
  <c r="BZ210" i="227" s="1"/>
  <c r="CA210" i="227" s="1"/>
  <c r="AE210" i="234" s="1"/>
  <c r="BA213" i="226"/>
  <c r="BB213" i="227" s="1"/>
  <c r="BC213" i="227" s="1"/>
  <c r="W213" i="234" s="1"/>
  <c r="AO217" i="226"/>
  <c r="AP217" i="227" s="1"/>
  <c r="AQ217" i="227" s="1"/>
  <c r="S217" i="234" s="1"/>
  <c r="AF219" i="226"/>
  <c r="AG219" i="227" s="1"/>
  <c r="AH219" i="227" s="1"/>
  <c r="P219" i="234" s="1"/>
  <c r="BY224" i="226"/>
  <c r="BZ224" i="227" s="1"/>
  <c r="CA224" i="227" s="1"/>
  <c r="AE224" i="234" s="1"/>
  <c r="BG227" i="226"/>
  <c r="BH227" i="227" s="1"/>
  <c r="BI227" i="227" s="1"/>
  <c r="Y227" i="234" s="1"/>
  <c r="AI236" i="226"/>
  <c r="AJ236" i="227" s="1"/>
  <c r="AK236" i="227" s="1"/>
  <c r="Q236" i="234" s="1"/>
  <c r="Z251" i="226"/>
  <c r="AA251" i="227" s="1"/>
  <c r="AB251" i="227" s="1"/>
  <c r="N251" i="234" s="1"/>
  <c r="BP253" i="226"/>
  <c r="BQ253" i="227" s="1"/>
  <c r="BR253" i="227" s="1"/>
  <c r="AB253" i="234" s="1"/>
  <c r="W255" i="226"/>
  <c r="X255" i="227" s="1"/>
  <c r="Y255" i="227" s="1"/>
  <c r="M255" i="234" s="1"/>
  <c r="BJ257" i="226"/>
  <c r="BK257" i="227" s="1"/>
  <c r="BL257" i="227" s="1"/>
  <c r="Z257" i="234" s="1"/>
  <c r="BS258" i="226"/>
  <c r="BT258" i="227" s="1"/>
  <c r="BU258" i="227" s="1"/>
  <c r="AC258" i="234" s="1"/>
  <c r="H260" i="226"/>
  <c r="I260" i="227" s="1"/>
  <c r="J260" i="227" s="1"/>
  <c r="H260" i="234" s="1"/>
  <c r="AI267" i="226"/>
  <c r="AJ267" i="227" s="1"/>
  <c r="AK267" i="227" s="1"/>
  <c r="Q267" i="234" s="1"/>
  <c r="Q270" i="226"/>
  <c r="R270" i="227" s="1"/>
  <c r="S270" i="227" s="1"/>
  <c r="K270" i="234" s="1"/>
  <c r="W275" i="226"/>
  <c r="X275" i="227" s="1"/>
  <c r="Y275" i="227" s="1"/>
  <c r="M275" i="234" s="1"/>
  <c r="BG282" i="226"/>
  <c r="BH282" i="227" s="1"/>
  <c r="BI282" i="227" s="1"/>
  <c r="Y282" i="234" s="1"/>
  <c r="BP283" i="226"/>
  <c r="BQ283" i="227" s="1"/>
  <c r="BR283" i="227" s="1"/>
  <c r="AB283" i="234" s="1"/>
  <c r="N347" i="226"/>
  <c r="O347" i="227" s="1"/>
  <c r="P347" i="227" s="1"/>
  <c r="J347" i="234" s="1"/>
  <c r="BG356" i="226"/>
  <c r="BH356" i="227" s="1"/>
  <c r="BI356" i="227" s="1"/>
  <c r="Y356" i="234" s="1"/>
  <c r="T185" i="226"/>
  <c r="U185" i="227" s="1"/>
  <c r="V185" i="227" s="1"/>
  <c r="L185" i="234" s="1"/>
  <c r="T199" i="226"/>
  <c r="U199" i="227" s="1"/>
  <c r="V199" i="227" s="1"/>
  <c r="L199" i="234" s="1"/>
  <c r="AO212" i="226"/>
  <c r="AP212" i="227" s="1"/>
  <c r="AQ212" i="227" s="1"/>
  <c r="S212" i="234" s="1"/>
  <c r="AF232" i="226"/>
  <c r="AG232" i="227" s="1"/>
  <c r="AH232" i="227" s="1"/>
  <c r="P232" i="234" s="1"/>
  <c r="BY240" i="226"/>
  <c r="BZ240" i="227" s="1"/>
  <c r="CA240" i="227" s="1"/>
  <c r="AE240" i="234" s="1"/>
  <c r="Q242" i="226"/>
  <c r="R242" i="227" s="1"/>
  <c r="S242" i="227" s="1"/>
  <c r="K242" i="234" s="1"/>
  <c r="Q244" i="226"/>
  <c r="R244" i="227" s="1"/>
  <c r="S244" i="227" s="1"/>
  <c r="K244" i="234" s="1"/>
  <c r="BS246" i="226"/>
  <c r="BT246" i="227" s="1"/>
  <c r="BU246" i="227" s="1"/>
  <c r="AC246" i="234" s="1"/>
  <c r="BW249" i="227"/>
  <c r="BX249" i="227" s="1"/>
  <c r="AD249" i="234" s="1"/>
  <c r="BM254" i="226"/>
  <c r="BN254" i="227" s="1"/>
  <c r="BO254" i="227" s="1"/>
  <c r="AA254" i="234" s="1"/>
  <c r="BG255" i="226"/>
  <c r="BH255" i="227" s="1"/>
  <c r="BI255" i="227" s="1"/>
  <c r="Y255" i="234" s="1"/>
  <c r="CH260" i="226"/>
  <c r="CI260" i="227" s="1"/>
  <c r="CJ260" i="227" s="1"/>
  <c r="AH260" i="234" s="1"/>
  <c r="BY261" i="226"/>
  <c r="BZ261" i="227" s="1"/>
  <c r="CA261" i="227" s="1"/>
  <c r="AE261" i="234" s="1"/>
  <c r="BG266" i="226"/>
  <c r="BH266" i="227" s="1"/>
  <c r="BI266" i="227" s="1"/>
  <c r="Y266" i="234" s="1"/>
  <c r="BY266" i="226"/>
  <c r="BZ266" i="227" s="1"/>
  <c r="CA266" i="227" s="1"/>
  <c r="AE266" i="234" s="1"/>
  <c r="BM268" i="226"/>
  <c r="BN268" i="227" s="1"/>
  <c r="BO268" i="227" s="1"/>
  <c r="AA268" i="234" s="1"/>
  <c r="W271" i="226"/>
  <c r="X271" i="227" s="1"/>
  <c r="Y271" i="227" s="1"/>
  <c r="M271" i="234" s="1"/>
  <c r="AX272" i="226"/>
  <c r="AY272" i="227" s="1"/>
  <c r="AZ272" i="227" s="1"/>
  <c r="V272" i="234" s="1"/>
  <c r="BS274" i="226"/>
  <c r="BT274" i="227" s="1"/>
  <c r="BU274" i="227" s="1"/>
  <c r="AC274" i="234" s="1"/>
  <c r="Q287" i="226"/>
  <c r="R287" i="227" s="1"/>
  <c r="S287" i="227" s="1"/>
  <c r="K287" i="234" s="1"/>
  <c r="BD329" i="226"/>
  <c r="BE329" i="227" s="1"/>
  <c r="BF329" i="227" s="1"/>
  <c r="X329" i="234" s="1"/>
  <c r="BS340" i="226"/>
  <c r="BT340" i="227" s="1"/>
  <c r="BU340" i="227" s="1"/>
  <c r="AC340" i="234" s="1"/>
  <c r="N359" i="226"/>
  <c r="O359" i="227" s="1"/>
  <c r="P359" i="227" s="1"/>
  <c r="J359" i="234" s="1"/>
  <c r="AI183" i="226"/>
  <c r="AJ183" i="227" s="1"/>
  <c r="AK183" i="227" s="1"/>
  <c r="Q183" i="234" s="1"/>
  <c r="BY286" i="226"/>
  <c r="BZ286" i="227" s="1"/>
  <c r="CA286" i="227" s="1"/>
  <c r="AE286" i="234" s="1"/>
  <c r="BM373" i="226"/>
  <c r="BN373" i="227" s="1"/>
  <c r="BO373" i="227" s="1"/>
  <c r="AA373" i="234" s="1"/>
  <c r="Z255" i="226"/>
  <c r="AA255" i="227" s="1"/>
  <c r="AB255" i="227" s="1"/>
  <c r="N255" i="234" s="1"/>
  <c r="AR255" i="226"/>
  <c r="AS255" i="227" s="1"/>
  <c r="AT255" i="227" s="1"/>
  <c r="T255" i="234" s="1"/>
  <c r="AC260" i="226"/>
  <c r="AD260" i="227" s="1"/>
  <c r="AE260" i="227" s="1"/>
  <c r="O260" i="234" s="1"/>
  <c r="BJ261" i="226"/>
  <c r="BK261" i="227" s="1"/>
  <c r="BL261" i="227" s="1"/>
  <c r="Z261" i="234" s="1"/>
  <c r="AL267" i="226"/>
  <c r="AM267" i="227" s="1"/>
  <c r="AN267" i="227" s="1"/>
  <c r="R267" i="234" s="1"/>
  <c r="Z269" i="226"/>
  <c r="AA269" i="227" s="1"/>
  <c r="AB269" i="227" s="1"/>
  <c r="N269" i="234" s="1"/>
  <c r="AR269" i="226"/>
  <c r="AS269" i="227" s="1"/>
  <c r="AT269" i="227" s="1"/>
  <c r="T269" i="234" s="1"/>
  <c r="K271" i="226"/>
  <c r="L271" i="227" s="1"/>
  <c r="M271" i="227" s="1"/>
  <c r="I271" i="234" s="1"/>
  <c r="BG274" i="226"/>
  <c r="BH274" i="227" s="1"/>
  <c r="BI274" i="227" s="1"/>
  <c r="Y274" i="234" s="1"/>
  <c r="Q292" i="226"/>
  <c r="R292" i="227" s="1"/>
  <c r="S292" i="227" s="1"/>
  <c r="K292" i="234" s="1"/>
  <c r="AI352" i="226"/>
  <c r="AJ352" i="227" s="1"/>
  <c r="AK352" i="227" s="1"/>
  <c r="Q352" i="234" s="1"/>
  <c r="N99" i="226"/>
  <c r="O99" i="227" s="1"/>
  <c r="P99" i="227" s="1"/>
  <c r="J99" i="234" s="1"/>
  <c r="AC110" i="226"/>
  <c r="AD110" i="227" s="1"/>
  <c r="AE110" i="227" s="1"/>
  <c r="O110" i="234" s="1"/>
  <c r="AR111" i="226"/>
  <c r="AS111" i="227" s="1"/>
  <c r="AT111" i="227" s="1"/>
  <c r="T111" i="234" s="1"/>
  <c r="BA112" i="226"/>
  <c r="BB112" i="227" s="1"/>
  <c r="BC112" i="227" s="1"/>
  <c r="W112" i="234" s="1"/>
  <c r="Q113" i="226"/>
  <c r="R113" i="227" s="1"/>
  <c r="S113" i="227" s="1"/>
  <c r="K113" i="234" s="1"/>
  <c r="BM115" i="226"/>
  <c r="BN115" i="227" s="1"/>
  <c r="BO115" i="227" s="1"/>
  <c r="AA115" i="234" s="1"/>
  <c r="AC116" i="226"/>
  <c r="AD116" i="227" s="1"/>
  <c r="AE116" i="227" s="1"/>
  <c r="O116" i="234" s="1"/>
  <c r="BP116" i="226"/>
  <c r="BQ116" i="227" s="1"/>
  <c r="BR116" i="227" s="1"/>
  <c r="AB116" i="234" s="1"/>
  <c r="AX122" i="226"/>
  <c r="AY122" i="227" s="1"/>
  <c r="AZ122" i="227" s="1"/>
  <c r="V122" i="234" s="1"/>
  <c r="BD123" i="226"/>
  <c r="BE123" i="227" s="1"/>
  <c r="BF123" i="227" s="1"/>
  <c r="X123" i="234" s="1"/>
  <c r="AX124" i="226"/>
  <c r="AY124" i="227" s="1"/>
  <c r="AZ124" i="227" s="1"/>
  <c r="V124" i="234" s="1"/>
  <c r="BP127" i="226"/>
  <c r="BQ127" i="227" s="1"/>
  <c r="BR127" i="227" s="1"/>
  <c r="AB127" i="234" s="1"/>
  <c r="Q131" i="226"/>
  <c r="R131" i="227" s="1"/>
  <c r="S131" i="227" s="1"/>
  <c r="K131" i="234" s="1"/>
  <c r="T135" i="226"/>
  <c r="U135" i="227" s="1"/>
  <c r="V135" i="227" s="1"/>
  <c r="L135" i="234" s="1"/>
  <c r="BG135" i="226"/>
  <c r="BH135" i="227" s="1"/>
  <c r="BI135" i="227" s="1"/>
  <c r="Y135" i="234" s="1"/>
  <c r="W144" i="226"/>
  <c r="X144" i="227" s="1"/>
  <c r="Y144" i="227" s="1"/>
  <c r="M144" i="234" s="1"/>
  <c r="AU147" i="226"/>
  <c r="AV147" i="227" s="1"/>
  <c r="AW147" i="227" s="1"/>
  <c r="U147" i="234" s="1"/>
  <c r="AI152" i="226"/>
  <c r="AJ152" i="227" s="1"/>
  <c r="AK152" i="227" s="1"/>
  <c r="Q152" i="234" s="1"/>
  <c r="H153" i="226"/>
  <c r="I153" i="227" s="1"/>
  <c r="J153" i="227" s="1"/>
  <c r="BY153" i="226"/>
  <c r="BZ153" i="227" s="1"/>
  <c r="CA153" i="227" s="1"/>
  <c r="AE153" i="234" s="1"/>
  <c r="BS154" i="226"/>
  <c r="BT154" i="227" s="1"/>
  <c r="BU154" i="227" s="1"/>
  <c r="AC154" i="234" s="1"/>
  <c r="BA157" i="226"/>
  <c r="BB157" i="227" s="1"/>
  <c r="BC157" i="227" s="1"/>
  <c r="W157" i="234" s="1"/>
  <c r="BS158" i="226"/>
  <c r="BT158" i="227" s="1"/>
  <c r="BU158" i="227" s="1"/>
  <c r="AC158" i="234" s="1"/>
  <c r="CH160" i="226"/>
  <c r="CI160" i="227" s="1"/>
  <c r="CJ160" i="227" s="1"/>
  <c r="AH160" i="234" s="1"/>
  <c r="W162" i="226"/>
  <c r="X162" i="227" s="1"/>
  <c r="Y162" i="227" s="1"/>
  <c r="M162" i="234" s="1"/>
  <c r="AC169" i="226"/>
  <c r="AD169" i="227" s="1"/>
  <c r="AE169" i="227" s="1"/>
  <c r="O169" i="234" s="1"/>
  <c r="Q170" i="226"/>
  <c r="R170" i="227" s="1"/>
  <c r="S170" i="227" s="1"/>
  <c r="K170" i="234" s="1"/>
  <c r="BV171" i="226"/>
  <c r="BW171" i="227" s="1"/>
  <c r="BX171" i="227" s="1"/>
  <c r="AD171" i="234" s="1"/>
  <c r="N176" i="226"/>
  <c r="O176" i="227" s="1"/>
  <c r="P176" i="227" s="1"/>
  <c r="J176" i="234" s="1"/>
  <c r="T192" i="226"/>
  <c r="U192" i="227" s="1"/>
  <c r="V192" i="227" s="1"/>
  <c r="L192" i="234" s="1"/>
  <c r="AO192" i="226"/>
  <c r="AP192" i="227" s="1"/>
  <c r="AQ192" i="227" s="1"/>
  <c r="S192" i="234" s="1"/>
  <c r="BY192" i="226"/>
  <c r="BZ192" i="227" s="1"/>
  <c r="CA192" i="227" s="1"/>
  <c r="AE192" i="234" s="1"/>
  <c r="W204" i="226"/>
  <c r="X204" i="227" s="1"/>
  <c r="Y204" i="227" s="1"/>
  <c r="M204" i="234" s="1"/>
  <c r="AR212" i="226"/>
  <c r="AS212" i="227" s="1"/>
  <c r="AT212" i="227" s="1"/>
  <c r="T212" i="234" s="1"/>
  <c r="AR213" i="226"/>
  <c r="AS213" i="227" s="1"/>
  <c r="AT213" i="227" s="1"/>
  <c r="T213" i="234" s="1"/>
  <c r="AI214" i="226"/>
  <c r="AJ214" i="227" s="1"/>
  <c r="AK214" i="227" s="1"/>
  <c r="Q214" i="234" s="1"/>
  <c r="BJ215" i="226"/>
  <c r="BK215" i="227" s="1"/>
  <c r="BL215" i="227" s="1"/>
  <c r="Z215" i="234" s="1"/>
  <c r="AF217" i="226"/>
  <c r="AG217" i="227" s="1"/>
  <c r="AH217" i="227" s="1"/>
  <c r="P217" i="234" s="1"/>
  <c r="W218" i="226"/>
  <c r="X218" i="227" s="1"/>
  <c r="Y218" i="227" s="1"/>
  <c r="M218" i="234" s="1"/>
  <c r="AF239" i="226"/>
  <c r="AG239" i="227" s="1"/>
  <c r="AH239" i="227" s="1"/>
  <c r="P239" i="234" s="1"/>
  <c r="BG242" i="226"/>
  <c r="BH242" i="227" s="1"/>
  <c r="BI242" i="227" s="1"/>
  <c r="Y242" i="234" s="1"/>
  <c r="BG246" i="226"/>
  <c r="BH246" i="227" s="1"/>
  <c r="BI246" i="227" s="1"/>
  <c r="Y246" i="234" s="1"/>
  <c r="BW246" i="227"/>
  <c r="BX246" i="227" s="1"/>
  <c r="AD246" i="234" s="1"/>
  <c r="AL250" i="226"/>
  <c r="AM250" i="227" s="1"/>
  <c r="AN250" i="227" s="1"/>
  <c r="R250" i="234" s="1"/>
  <c r="AU251" i="226"/>
  <c r="AV251" i="227" s="1"/>
  <c r="AW251" i="227" s="1"/>
  <c r="U251" i="234" s="1"/>
  <c r="T253" i="226"/>
  <c r="U253" i="227" s="1"/>
  <c r="V253" i="227" s="1"/>
  <c r="L253" i="234" s="1"/>
  <c r="W256" i="226"/>
  <c r="X256" i="227" s="1"/>
  <c r="Y256" i="227" s="1"/>
  <c r="M256" i="234" s="1"/>
  <c r="N257" i="226"/>
  <c r="O257" i="227" s="1"/>
  <c r="P257" i="227" s="1"/>
  <c r="J257" i="234" s="1"/>
  <c r="T264" i="226"/>
  <c r="U264" i="227" s="1"/>
  <c r="V264" i="227" s="1"/>
  <c r="L264" i="234" s="1"/>
  <c r="BP268" i="226"/>
  <c r="BQ268" i="227" s="1"/>
  <c r="BR268" i="227" s="1"/>
  <c r="AB268" i="234" s="1"/>
  <c r="AL270" i="226"/>
  <c r="AM270" i="227" s="1"/>
  <c r="AN270" i="227" s="1"/>
  <c r="R270" i="234" s="1"/>
  <c r="BV274" i="226"/>
  <c r="BW274" i="227" s="1"/>
  <c r="BX274" i="227" s="1"/>
  <c r="AD274" i="234" s="1"/>
  <c r="AL281" i="226"/>
  <c r="AM281" i="227" s="1"/>
  <c r="AN281" i="227" s="1"/>
  <c r="R281" i="234" s="1"/>
  <c r="AF282" i="226"/>
  <c r="AG282" i="227" s="1"/>
  <c r="AH282" i="227" s="1"/>
  <c r="P282" i="234" s="1"/>
  <c r="AL314" i="226"/>
  <c r="AM314" i="227" s="1"/>
  <c r="AN314" i="227" s="1"/>
  <c r="R314" i="234" s="1"/>
  <c r="Q354" i="226"/>
  <c r="R354" i="227" s="1"/>
  <c r="S354" i="227" s="1"/>
  <c r="K354" i="234" s="1"/>
  <c r="AX370" i="226"/>
  <c r="AY370" i="227" s="1"/>
  <c r="AZ370" i="227" s="1"/>
  <c r="V370" i="234" s="1"/>
  <c r="AI126" i="226"/>
  <c r="AJ126" i="227" s="1"/>
  <c r="AK126" i="227" s="1"/>
  <c r="Q126" i="234" s="1"/>
  <c r="H127" i="226"/>
  <c r="I127" i="227" s="1"/>
  <c r="J127" i="227" s="1"/>
  <c r="H127" i="234" s="1"/>
  <c r="BD127" i="226"/>
  <c r="BE127" i="227" s="1"/>
  <c r="BF127" i="227" s="1"/>
  <c r="X127" i="234" s="1"/>
  <c r="T128" i="226"/>
  <c r="U128" i="227" s="1"/>
  <c r="V128" i="227" s="1"/>
  <c r="L128" i="234" s="1"/>
  <c r="BS131" i="226"/>
  <c r="BT131" i="227" s="1"/>
  <c r="BU131" i="227" s="1"/>
  <c r="AC131" i="234" s="1"/>
  <c r="H135" i="226"/>
  <c r="I135" i="227" s="1"/>
  <c r="J135" i="227" s="1"/>
  <c r="H135" i="234" s="1"/>
  <c r="AU135" i="226"/>
  <c r="AV135" i="227" s="1"/>
  <c r="AW135" i="227" s="1"/>
  <c r="U135" i="234" s="1"/>
  <c r="N141" i="226"/>
  <c r="O141" i="227" s="1"/>
  <c r="P141" i="227" s="1"/>
  <c r="J141" i="234" s="1"/>
  <c r="AR143" i="226"/>
  <c r="AS143" i="227" s="1"/>
  <c r="AT143" i="227" s="1"/>
  <c r="T143" i="234" s="1"/>
  <c r="K144" i="226"/>
  <c r="L144" i="227" s="1"/>
  <c r="M144" i="227" s="1"/>
  <c r="I144" i="234" s="1"/>
  <c r="BY147" i="226"/>
  <c r="BZ147" i="227" s="1"/>
  <c r="CA147" i="227" s="1"/>
  <c r="AE147" i="234" s="1"/>
  <c r="BY150" i="226"/>
  <c r="BZ150" i="227" s="1"/>
  <c r="CA150" i="227" s="1"/>
  <c r="AE150" i="234" s="1"/>
  <c r="Q152" i="226"/>
  <c r="R152" i="227" s="1"/>
  <c r="S152" i="227" s="1"/>
  <c r="K152" i="234" s="1"/>
  <c r="Q157" i="226"/>
  <c r="R157" i="227" s="1"/>
  <c r="S157" i="227" s="1"/>
  <c r="K157" i="234" s="1"/>
  <c r="BG158" i="226"/>
  <c r="BH158" i="227" s="1"/>
  <c r="BI158" i="227" s="1"/>
  <c r="Y158" i="234" s="1"/>
  <c r="K159" i="226"/>
  <c r="L159" i="227" s="1"/>
  <c r="M159" i="227" s="1"/>
  <c r="I159" i="234" s="1"/>
  <c r="W160" i="226"/>
  <c r="X160" i="227" s="1"/>
  <c r="Y160" i="227" s="1"/>
  <c r="M160" i="234" s="1"/>
  <c r="AR163" i="226"/>
  <c r="AS163" i="227" s="1"/>
  <c r="AT163" i="227" s="1"/>
  <c r="T163" i="234" s="1"/>
  <c r="Q164" i="226"/>
  <c r="R164" i="227" s="1"/>
  <c r="S164" i="227" s="1"/>
  <c r="K164" i="234" s="1"/>
  <c r="AO167" i="226"/>
  <c r="AP167" i="227" s="1"/>
  <c r="AQ167" i="227" s="1"/>
  <c r="S167" i="234" s="1"/>
  <c r="BY168" i="226"/>
  <c r="BZ168" i="227" s="1"/>
  <c r="CA168" i="227" s="1"/>
  <c r="AE168" i="234" s="1"/>
  <c r="CH169" i="226"/>
  <c r="CI169" i="227" s="1"/>
  <c r="CJ169" i="227" s="1"/>
  <c r="AH169" i="234" s="1"/>
  <c r="K179" i="226"/>
  <c r="L179" i="227" s="1"/>
  <c r="M179" i="227" s="1"/>
  <c r="I179" i="234" s="1"/>
  <c r="AI184" i="226"/>
  <c r="AJ184" i="227" s="1"/>
  <c r="AK184" i="227" s="1"/>
  <c r="Q184" i="234" s="1"/>
  <c r="Q194" i="226"/>
  <c r="R194" i="227" s="1"/>
  <c r="S194" i="227" s="1"/>
  <c r="K194" i="234" s="1"/>
  <c r="BA194" i="226"/>
  <c r="BB194" i="227" s="1"/>
  <c r="BC194" i="227" s="1"/>
  <c r="W194" i="234" s="1"/>
  <c r="Q201" i="226"/>
  <c r="R201" i="227" s="1"/>
  <c r="S201" i="227" s="1"/>
  <c r="K201" i="234" s="1"/>
  <c r="AX202" i="226"/>
  <c r="AY202" i="227" s="1"/>
  <c r="AZ202" i="227" s="1"/>
  <c r="V202" i="234" s="1"/>
  <c r="H203" i="226"/>
  <c r="I203" i="227" s="1"/>
  <c r="J203" i="227" s="1"/>
  <c r="BJ203" i="226"/>
  <c r="BK203" i="227" s="1"/>
  <c r="BL203" i="227" s="1"/>
  <c r="Z203" i="234" s="1"/>
  <c r="BJ205" i="226"/>
  <c r="BK205" i="227" s="1"/>
  <c r="BL205" i="227" s="1"/>
  <c r="Z205" i="234" s="1"/>
  <c r="BA209" i="226"/>
  <c r="BB209" i="227" s="1"/>
  <c r="BC209" i="227" s="1"/>
  <c r="W209" i="234" s="1"/>
  <c r="H211" i="226"/>
  <c r="I211" i="227" s="1"/>
  <c r="J211" i="227" s="1"/>
  <c r="H211" i="234" s="1"/>
  <c r="AU215" i="226"/>
  <c r="AV215" i="227" s="1"/>
  <c r="AW215" i="227" s="1"/>
  <c r="U215" i="234" s="1"/>
  <c r="AR225" i="226"/>
  <c r="AS225" i="227" s="1"/>
  <c r="AT225" i="227" s="1"/>
  <c r="T225" i="234" s="1"/>
  <c r="AL226" i="226"/>
  <c r="AM226" i="227" s="1"/>
  <c r="AN226" i="227" s="1"/>
  <c r="R226" i="234" s="1"/>
  <c r="AI278" i="226"/>
  <c r="AJ278" i="227" s="1"/>
  <c r="AK278" i="227" s="1"/>
  <c r="Q278" i="234" s="1"/>
  <c r="BV283" i="226"/>
  <c r="BW283" i="227" s="1"/>
  <c r="BX283" i="227" s="1"/>
  <c r="AD283" i="234" s="1"/>
  <c r="K285" i="226"/>
  <c r="L285" i="227" s="1"/>
  <c r="M285" i="227" s="1"/>
  <c r="I285" i="234" s="1"/>
  <c r="BM328" i="226"/>
  <c r="BN328" i="227" s="1"/>
  <c r="BO328" i="227" s="1"/>
  <c r="AA328" i="234" s="1"/>
  <c r="BM356" i="226"/>
  <c r="BN356" i="227" s="1"/>
  <c r="BO356" i="227" s="1"/>
  <c r="AA356" i="234" s="1"/>
  <c r="H357" i="226"/>
  <c r="I357" i="227" s="1"/>
  <c r="J357" i="227" s="1"/>
  <c r="H357" i="234" s="1"/>
  <c r="AC146" i="227"/>
  <c r="AC146" i="226"/>
  <c r="AD146" i="227" s="1"/>
  <c r="AE146" i="227" s="1"/>
  <c r="O146" i="234" s="1"/>
  <c r="BS150" i="227"/>
  <c r="BS150" i="226"/>
  <c r="BT150" i="227" s="1"/>
  <c r="BU150" i="227" s="1"/>
  <c r="AC150" i="234" s="1"/>
  <c r="BJ152" i="227"/>
  <c r="BK152" i="227"/>
  <c r="BL152" i="227" s="1"/>
  <c r="Z152" i="234" s="1"/>
  <c r="Q224" i="227"/>
  <c r="Q224" i="226"/>
  <c r="R224" i="227" s="1"/>
  <c r="S224" i="227" s="1"/>
  <c r="K224" i="234" s="1"/>
  <c r="W292" i="227"/>
  <c r="W292" i="226"/>
  <c r="X292" i="227" s="1"/>
  <c r="Y292" i="227" s="1"/>
  <c r="M292" i="234" s="1"/>
  <c r="AU12" i="226"/>
  <c r="AV12" i="227" s="1"/>
  <c r="AW12" i="227" s="1"/>
  <c r="U12" i="234" s="1"/>
  <c r="AL13" i="226"/>
  <c r="AM13" i="227" s="1"/>
  <c r="AN13" i="227" s="1"/>
  <c r="R13" i="234" s="1"/>
  <c r="AR14" i="226"/>
  <c r="AS14" i="227" s="1"/>
  <c r="AT14" i="227" s="1"/>
  <c r="T14" i="234" s="1"/>
  <c r="BY14" i="226"/>
  <c r="BZ14" i="227" s="1"/>
  <c r="CA14" i="227" s="1"/>
  <c r="AE14" i="234" s="1"/>
  <c r="Q15" i="226"/>
  <c r="R15" i="227" s="1"/>
  <c r="S15" i="227" s="1"/>
  <c r="K15" i="234" s="1"/>
  <c r="W18" i="226"/>
  <c r="X18" i="227" s="1"/>
  <c r="Y18" i="227" s="1"/>
  <c r="M18" i="234" s="1"/>
  <c r="T19" i="226"/>
  <c r="U19" i="227" s="1"/>
  <c r="V19" i="227" s="1"/>
  <c r="L19" i="234" s="1"/>
  <c r="BD22" i="226"/>
  <c r="BE22" i="227" s="1"/>
  <c r="BF22" i="227" s="1"/>
  <c r="X22" i="234" s="1"/>
  <c r="AC23" i="226"/>
  <c r="AD23" i="227" s="1"/>
  <c r="AE23" i="227" s="1"/>
  <c r="O23" i="234" s="1"/>
  <c r="N28" i="226"/>
  <c r="O28" i="227" s="1"/>
  <c r="P28" i="227" s="1"/>
  <c r="J28" i="234" s="1"/>
  <c r="AC28" i="226"/>
  <c r="AD28" i="227" s="1"/>
  <c r="AE28" i="227" s="1"/>
  <c r="O28" i="234" s="1"/>
  <c r="BY31" i="226"/>
  <c r="BZ31" i="227" s="1"/>
  <c r="CA31" i="227" s="1"/>
  <c r="AE31" i="234" s="1"/>
  <c r="AU34" i="226"/>
  <c r="AV34" i="227" s="1"/>
  <c r="AW34" i="227" s="1"/>
  <c r="U34" i="234" s="1"/>
  <c r="BV39" i="226"/>
  <c r="BW39" i="227" s="1"/>
  <c r="BX39" i="227" s="1"/>
  <c r="AD39" i="234" s="1"/>
  <c r="BY40" i="226"/>
  <c r="BZ40" i="227" s="1"/>
  <c r="CA40" i="227" s="1"/>
  <c r="AE40" i="234" s="1"/>
  <c r="BG42" i="226"/>
  <c r="BH42" i="227" s="1"/>
  <c r="BI42" i="227" s="1"/>
  <c r="Y42" i="234" s="1"/>
  <c r="N47" i="226"/>
  <c r="O47" i="227" s="1"/>
  <c r="P47" i="227" s="1"/>
  <c r="J47" i="234" s="1"/>
  <c r="BP47" i="226"/>
  <c r="BQ47" i="227" s="1"/>
  <c r="BR47" i="227" s="1"/>
  <c r="AB47" i="234" s="1"/>
  <c r="BA52" i="226"/>
  <c r="BB52" i="227" s="1"/>
  <c r="BC52" i="227" s="1"/>
  <c r="W52" i="234" s="1"/>
  <c r="BJ53" i="226"/>
  <c r="BK53" i="227" s="1"/>
  <c r="BL53" i="227" s="1"/>
  <c r="Z53" i="234" s="1"/>
  <c r="AL55" i="226"/>
  <c r="AM55" i="227" s="1"/>
  <c r="AN55" i="227" s="1"/>
  <c r="R55" i="234" s="1"/>
  <c r="T57" i="226"/>
  <c r="U57" i="227" s="1"/>
  <c r="V57" i="227" s="1"/>
  <c r="L57" i="234" s="1"/>
  <c r="Q60" i="226"/>
  <c r="R60" i="227" s="1"/>
  <c r="S60" i="227" s="1"/>
  <c r="K60" i="234" s="1"/>
  <c r="W61" i="226"/>
  <c r="X61" i="227" s="1"/>
  <c r="Y61" i="227" s="1"/>
  <c r="M61" i="234" s="1"/>
  <c r="K62" i="226"/>
  <c r="L62" i="227" s="1"/>
  <c r="M62" i="227" s="1"/>
  <c r="I62" i="234" s="1"/>
  <c r="AO64" i="226"/>
  <c r="AP64" i="227" s="1"/>
  <c r="AQ64" i="227" s="1"/>
  <c r="S64" i="234" s="1"/>
  <c r="K65" i="226"/>
  <c r="L65" i="227" s="1"/>
  <c r="M65" i="227" s="1"/>
  <c r="I65" i="234" s="1"/>
  <c r="Z68" i="226"/>
  <c r="AA68" i="227" s="1"/>
  <c r="AB68" i="227" s="1"/>
  <c r="N68" i="234" s="1"/>
  <c r="BM68" i="226"/>
  <c r="BN68" i="227" s="1"/>
  <c r="BO68" i="227" s="1"/>
  <c r="AA68" i="234" s="1"/>
  <c r="AI71" i="226"/>
  <c r="AJ71" i="227" s="1"/>
  <c r="AK71" i="227" s="1"/>
  <c r="Q71" i="234" s="1"/>
  <c r="BV71" i="226"/>
  <c r="BW71" i="227" s="1"/>
  <c r="BX71" i="227" s="1"/>
  <c r="AD71" i="234" s="1"/>
  <c r="BK74" i="227"/>
  <c r="BL74" i="227" s="1"/>
  <c r="Z74" i="234" s="1"/>
  <c r="AV76" i="227"/>
  <c r="AW76" i="227" s="1"/>
  <c r="U76" i="234" s="1"/>
  <c r="W78" i="226"/>
  <c r="X78" i="227" s="1"/>
  <c r="Y78" i="227" s="1"/>
  <c r="M78" i="234" s="1"/>
  <c r="BT78" i="227"/>
  <c r="BU78" i="227" s="1"/>
  <c r="AC78" i="234" s="1"/>
  <c r="AR79" i="226"/>
  <c r="AS79" i="227" s="1"/>
  <c r="AT79" i="227" s="1"/>
  <c r="T79" i="234" s="1"/>
  <c r="Q80" i="226"/>
  <c r="R80" i="227" s="1"/>
  <c r="S80" i="227" s="1"/>
  <c r="K80" i="234" s="1"/>
  <c r="AR82" i="226"/>
  <c r="AS82" i="227" s="1"/>
  <c r="AT82" i="227" s="1"/>
  <c r="T82" i="234" s="1"/>
  <c r="BD82" i="226"/>
  <c r="BE82" i="227" s="1"/>
  <c r="BF82" i="227" s="1"/>
  <c r="X82" i="234" s="1"/>
  <c r="BP82" i="226"/>
  <c r="BQ82" i="227" s="1"/>
  <c r="BR82" i="227" s="1"/>
  <c r="AB82" i="234" s="1"/>
  <c r="CH82" i="226"/>
  <c r="CI82" i="227" s="1"/>
  <c r="CJ82" i="227" s="1"/>
  <c r="AH82" i="234" s="1"/>
  <c r="Q83" i="226"/>
  <c r="R83" i="227" s="1"/>
  <c r="S83" i="227" s="1"/>
  <c r="K83" i="234" s="1"/>
  <c r="BA84" i="226"/>
  <c r="BB84" i="227" s="1"/>
  <c r="BC84" i="227" s="1"/>
  <c r="W84" i="234" s="1"/>
  <c r="Z89" i="226"/>
  <c r="AA89" i="227" s="1"/>
  <c r="AB89" i="227" s="1"/>
  <c r="N89" i="234" s="1"/>
  <c r="CH89" i="226"/>
  <c r="CI89" i="227" s="1"/>
  <c r="CJ89" i="227" s="1"/>
  <c r="AH89" i="234" s="1"/>
  <c r="BY91" i="226"/>
  <c r="BZ91" i="227" s="1"/>
  <c r="CA91" i="227" s="1"/>
  <c r="AE91" i="234" s="1"/>
  <c r="N92" i="226"/>
  <c r="O92" i="227" s="1"/>
  <c r="P92" i="227" s="1"/>
  <c r="J92" i="234" s="1"/>
  <c r="Z92" i="226"/>
  <c r="AA92" i="227" s="1"/>
  <c r="AB92" i="227" s="1"/>
  <c r="N92" i="234" s="1"/>
  <c r="BM92" i="226"/>
  <c r="BN92" i="227" s="1"/>
  <c r="BO92" i="227" s="1"/>
  <c r="AA92" i="234" s="1"/>
  <c r="BM95" i="227"/>
  <c r="BM95" i="226"/>
  <c r="BN95" i="227" s="1"/>
  <c r="BO95" i="227" s="1"/>
  <c r="AA95" i="234" s="1"/>
  <c r="H97" i="227"/>
  <c r="H97" i="226"/>
  <c r="I97" i="227" s="1"/>
  <c r="J97" i="227" s="1"/>
  <c r="H97" i="234" s="1"/>
  <c r="CH98" i="227"/>
  <c r="CH98" i="226"/>
  <c r="CI98" i="227" s="1"/>
  <c r="CJ98" i="227" s="1"/>
  <c r="AH98" i="234" s="1"/>
  <c r="BP100" i="227"/>
  <c r="BP100" i="226"/>
  <c r="BQ100" i="227" s="1"/>
  <c r="BR100" i="227" s="1"/>
  <c r="AB100" i="234" s="1"/>
  <c r="Q104" i="227"/>
  <c r="Q104" i="226"/>
  <c r="R104" i="227" s="1"/>
  <c r="S104" i="227" s="1"/>
  <c r="K104" i="234" s="1"/>
  <c r="BS105" i="227"/>
  <c r="BT105" i="227"/>
  <c r="BU105" i="227" s="1"/>
  <c r="AC105" i="234" s="1"/>
  <c r="AL107" i="226"/>
  <c r="AM107" i="227" s="1"/>
  <c r="AN107" i="227" s="1"/>
  <c r="R107" i="234" s="1"/>
  <c r="AO111" i="227"/>
  <c r="AO111" i="226"/>
  <c r="AP111" i="227" s="1"/>
  <c r="AQ111" i="227" s="1"/>
  <c r="S111" i="234" s="1"/>
  <c r="AX112" i="227"/>
  <c r="AX112" i="226"/>
  <c r="AY112" i="227" s="1"/>
  <c r="AZ112" i="227" s="1"/>
  <c r="V112" i="234" s="1"/>
  <c r="BS114" i="227"/>
  <c r="BS114" i="226"/>
  <c r="BT114" i="227" s="1"/>
  <c r="BU114" i="227" s="1"/>
  <c r="AC114" i="234" s="1"/>
  <c r="BV115" i="227"/>
  <c r="BV115" i="226"/>
  <c r="BW115" i="227" s="1"/>
  <c r="BX115" i="227" s="1"/>
  <c r="AD115" i="234" s="1"/>
  <c r="BM117" i="227"/>
  <c r="BM117" i="226"/>
  <c r="BN117" i="227" s="1"/>
  <c r="BO117" i="227" s="1"/>
  <c r="AA117" i="234" s="1"/>
  <c r="BJ123" i="226"/>
  <c r="BK123" i="227" s="1"/>
  <c r="BL123" i="227" s="1"/>
  <c r="Z123" i="234" s="1"/>
  <c r="CH124" i="227"/>
  <c r="CH124" i="226"/>
  <c r="CI124" i="227" s="1"/>
  <c r="CJ124" i="227" s="1"/>
  <c r="AH124" i="234" s="1"/>
  <c r="BP126" i="227"/>
  <c r="BP126" i="226"/>
  <c r="BQ126" i="227" s="1"/>
  <c r="BR126" i="227" s="1"/>
  <c r="AB126" i="234" s="1"/>
  <c r="AF131" i="227"/>
  <c r="AF131" i="226"/>
  <c r="AG131" i="227" s="1"/>
  <c r="AH131" i="227" s="1"/>
  <c r="P131" i="234" s="1"/>
  <c r="BS143" i="227"/>
  <c r="BS143" i="226"/>
  <c r="BT143" i="227" s="1"/>
  <c r="BU143" i="227" s="1"/>
  <c r="AC143" i="234" s="1"/>
  <c r="BD150" i="227"/>
  <c r="BD150" i="226"/>
  <c r="BE150" i="227" s="1"/>
  <c r="BF150" i="227" s="1"/>
  <c r="X150" i="234" s="1"/>
  <c r="BS153" i="226"/>
  <c r="BT153" i="227" s="1"/>
  <c r="BU153" i="227" s="1"/>
  <c r="AC153" i="234" s="1"/>
  <c r="N155" i="227"/>
  <c r="N155" i="226"/>
  <c r="O155" i="227" s="1"/>
  <c r="P155" i="227" s="1"/>
  <c r="J155" i="234" s="1"/>
  <c r="BS155" i="227"/>
  <c r="BS155" i="226"/>
  <c r="BT155" i="227" s="1"/>
  <c r="BU155" i="227" s="1"/>
  <c r="AC155" i="234" s="1"/>
  <c r="H157" i="227"/>
  <c r="H157" i="226"/>
  <c r="I157" i="227" s="1"/>
  <c r="J157" i="227" s="1"/>
  <c r="H161" i="227"/>
  <c r="H161" i="226"/>
  <c r="I161" i="227" s="1"/>
  <c r="J161" i="227" s="1"/>
  <c r="H161" i="234" s="1"/>
  <c r="AX168" i="227"/>
  <c r="AX168" i="226"/>
  <c r="AY168" i="227" s="1"/>
  <c r="AZ168" i="227" s="1"/>
  <c r="V168" i="234" s="1"/>
  <c r="Z169" i="226"/>
  <c r="AA169" i="227" s="1"/>
  <c r="AB169" i="227" s="1"/>
  <c r="N169" i="234" s="1"/>
  <c r="AU172" i="226"/>
  <c r="AV172" i="227" s="1"/>
  <c r="AW172" i="227" s="1"/>
  <c r="U172" i="234" s="1"/>
  <c r="BY180" i="226"/>
  <c r="BZ180" i="227" s="1"/>
  <c r="CA180" i="227" s="1"/>
  <c r="AE180" i="234" s="1"/>
  <c r="BY95" i="227"/>
  <c r="BY95" i="226"/>
  <c r="BZ95" i="227" s="1"/>
  <c r="CA95" i="227" s="1"/>
  <c r="AE95" i="234" s="1"/>
  <c r="AU96" i="227"/>
  <c r="AU96" i="226"/>
  <c r="AV96" i="227" s="1"/>
  <c r="AW96" i="227" s="1"/>
  <c r="U96" i="234" s="1"/>
  <c r="AL139" i="227"/>
  <c r="AL139" i="226"/>
  <c r="AM139" i="227" s="1"/>
  <c r="AN139" i="227" s="1"/>
  <c r="R139" i="234" s="1"/>
  <c r="H144" i="227"/>
  <c r="H144" i="226"/>
  <c r="I144" i="227" s="1"/>
  <c r="J144" i="227" s="1"/>
  <c r="H144" i="234" s="1"/>
  <c r="T157" i="227"/>
  <c r="T157" i="226"/>
  <c r="U157" i="227" s="1"/>
  <c r="V157" i="227" s="1"/>
  <c r="L157" i="234" s="1"/>
  <c r="BJ168" i="227"/>
  <c r="BJ168" i="226"/>
  <c r="BK168" i="227" s="1"/>
  <c r="BL168" i="227" s="1"/>
  <c r="Z168" i="234" s="1"/>
  <c r="AL187" i="227"/>
  <c r="AL187" i="226"/>
  <c r="AM187" i="227" s="1"/>
  <c r="AN187" i="227" s="1"/>
  <c r="R187" i="234" s="1"/>
  <c r="H189" i="227"/>
  <c r="H189" i="226"/>
  <c r="I189" i="227" s="1"/>
  <c r="J189" i="227" s="1"/>
  <c r="H189" i="234" s="1"/>
  <c r="BD201" i="227"/>
  <c r="BD201" i="226"/>
  <c r="BE201" i="227" s="1"/>
  <c r="BF201" i="227" s="1"/>
  <c r="X201" i="234" s="1"/>
  <c r="BS224" i="227"/>
  <c r="BS224" i="226"/>
  <c r="BT224" i="227" s="1"/>
  <c r="BU224" i="227" s="1"/>
  <c r="AC224" i="234" s="1"/>
  <c r="BG232" i="227"/>
  <c r="BG232" i="226"/>
  <c r="BH232" i="227" s="1"/>
  <c r="BI232" i="227" s="1"/>
  <c r="Y232" i="234" s="1"/>
  <c r="AX255" i="227"/>
  <c r="AX255" i="226"/>
  <c r="AY255" i="227" s="1"/>
  <c r="AZ255" i="227" s="1"/>
  <c r="V255" i="234" s="1"/>
  <c r="T268" i="227"/>
  <c r="T268" i="226"/>
  <c r="U268" i="227" s="1"/>
  <c r="V268" i="227" s="1"/>
  <c r="L268" i="234" s="1"/>
  <c r="H351" i="227"/>
  <c r="H351" i="226"/>
  <c r="I351" i="227" s="1"/>
  <c r="J351" i="227" s="1"/>
  <c r="H351" i="234" s="1"/>
  <c r="BM12" i="226"/>
  <c r="BN12" i="227" s="1"/>
  <c r="BO12" i="227" s="1"/>
  <c r="AA12" i="234" s="1"/>
  <c r="BD13" i="226"/>
  <c r="BE13" i="227" s="1"/>
  <c r="BF13" i="227" s="1"/>
  <c r="X13" i="234" s="1"/>
  <c r="BS13" i="226"/>
  <c r="BT13" i="227" s="1"/>
  <c r="BU13" i="227" s="1"/>
  <c r="AC13" i="234" s="1"/>
  <c r="AC14" i="226"/>
  <c r="AD14" i="227" s="1"/>
  <c r="AE14" i="227" s="1"/>
  <c r="O14" i="234" s="1"/>
  <c r="BG18" i="226"/>
  <c r="BH18" i="227" s="1"/>
  <c r="BI18" i="227" s="1"/>
  <c r="Y18" i="234" s="1"/>
  <c r="BD19" i="226"/>
  <c r="BE19" i="227" s="1"/>
  <c r="BF19" i="227" s="1"/>
  <c r="X19" i="234" s="1"/>
  <c r="W24" i="226"/>
  <c r="X24" i="227" s="1"/>
  <c r="Y24" i="227" s="1"/>
  <c r="M24" i="234" s="1"/>
  <c r="Z25" i="226"/>
  <c r="AA25" i="227" s="1"/>
  <c r="AB25" i="227" s="1"/>
  <c r="N25" i="234" s="1"/>
  <c r="BG25" i="226"/>
  <c r="BH25" i="227" s="1"/>
  <c r="BI25" i="227" s="1"/>
  <c r="Y25" i="234" s="1"/>
  <c r="AU30" i="226"/>
  <c r="AV30" i="227" s="1"/>
  <c r="AW30" i="227" s="1"/>
  <c r="U30" i="234" s="1"/>
  <c r="CH30" i="226"/>
  <c r="CI30" i="227" s="1"/>
  <c r="CJ30" i="227" s="1"/>
  <c r="AH30" i="234" s="1"/>
  <c r="T31" i="226"/>
  <c r="U31" i="227" s="1"/>
  <c r="V31" i="227" s="1"/>
  <c r="L31" i="234" s="1"/>
  <c r="BD33" i="226"/>
  <c r="BE33" i="227" s="1"/>
  <c r="BF33" i="227" s="1"/>
  <c r="X33" i="234" s="1"/>
  <c r="BM34" i="226"/>
  <c r="BN34" i="227" s="1"/>
  <c r="BO34" i="227" s="1"/>
  <c r="AA34" i="234" s="1"/>
  <c r="AL36" i="226"/>
  <c r="AM36" i="227" s="1"/>
  <c r="AN36" i="227" s="1"/>
  <c r="R36" i="234" s="1"/>
  <c r="AL41" i="226"/>
  <c r="AM41" i="227" s="1"/>
  <c r="AN41" i="227" s="1"/>
  <c r="R41" i="234" s="1"/>
  <c r="AU42" i="226"/>
  <c r="AV42" i="227" s="1"/>
  <c r="AW42" i="227" s="1"/>
  <c r="U42" i="234" s="1"/>
  <c r="BJ43" i="226"/>
  <c r="BK43" i="227" s="1"/>
  <c r="BL43" i="227" s="1"/>
  <c r="Z43" i="234" s="1"/>
  <c r="W44" i="226"/>
  <c r="X44" i="227" s="1"/>
  <c r="Y44" i="227" s="1"/>
  <c r="M44" i="234" s="1"/>
  <c r="AF45" i="226"/>
  <c r="AG45" i="227" s="1"/>
  <c r="AH45" i="227" s="1"/>
  <c r="P45" i="234" s="1"/>
  <c r="T46" i="226"/>
  <c r="U46" i="227" s="1"/>
  <c r="V46" i="227" s="1"/>
  <c r="L46" i="234" s="1"/>
  <c r="AX51" i="226"/>
  <c r="AY51" i="227" s="1"/>
  <c r="AZ51" i="227" s="1"/>
  <c r="V51" i="234" s="1"/>
  <c r="BM51" i="226"/>
  <c r="BN51" i="227" s="1"/>
  <c r="BO51" i="227" s="1"/>
  <c r="AA51" i="234" s="1"/>
  <c r="W54" i="226"/>
  <c r="X54" i="227" s="1"/>
  <c r="Y54" i="227" s="1"/>
  <c r="M54" i="234" s="1"/>
  <c r="BA55" i="226"/>
  <c r="BB55" i="227" s="1"/>
  <c r="BC55" i="227" s="1"/>
  <c r="W55" i="234" s="1"/>
  <c r="BP55" i="226"/>
  <c r="BQ55" i="227" s="1"/>
  <c r="BR55" i="227" s="1"/>
  <c r="AB55" i="234" s="1"/>
  <c r="AI57" i="226"/>
  <c r="AJ57" i="227" s="1"/>
  <c r="AK57" i="227" s="1"/>
  <c r="Q57" i="234" s="1"/>
  <c r="W58" i="226"/>
  <c r="X58" i="227" s="1"/>
  <c r="Y58" i="227" s="1"/>
  <c r="M58" i="234" s="1"/>
  <c r="H59" i="226"/>
  <c r="I59" i="227" s="1"/>
  <c r="J59" i="227" s="1"/>
  <c r="H59" i="234" s="1"/>
  <c r="BJ59" i="226"/>
  <c r="BK59" i="227" s="1"/>
  <c r="BL59" i="227" s="1"/>
  <c r="Z59" i="234" s="1"/>
  <c r="BA60" i="226"/>
  <c r="BB60" i="227" s="1"/>
  <c r="BC60" i="227" s="1"/>
  <c r="W60" i="234" s="1"/>
  <c r="BV61" i="226"/>
  <c r="BW61" i="227" s="1"/>
  <c r="BX61" i="227" s="1"/>
  <c r="AD61" i="234" s="1"/>
  <c r="AR62" i="226"/>
  <c r="AS62" i="227" s="1"/>
  <c r="AT62" i="227" s="1"/>
  <c r="T62" i="234" s="1"/>
  <c r="AX63" i="226"/>
  <c r="AY63" i="227" s="1"/>
  <c r="AZ63" i="227" s="1"/>
  <c r="V63" i="234" s="1"/>
  <c r="BV64" i="226"/>
  <c r="BW64" i="227" s="1"/>
  <c r="BX64" i="227" s="1"/>
  <c r="AD64" i="234" s="1"/>
  <c r="K66" i="226"/>
  <c r="L66" i="227" s="1"/>
  <c r="M66" i="227" s="1"/>
  <c r="I66" i="234" s="1"/>
  <c r="N68" i="226"/>
  <c r="O68" i="227" s="1"/>
  <c r="P68" i="227" s="1"/>
  <c r="J68" i="234" s="1"/>
  <c r="BA68" i="226"/>
  <c r="BB68" i="227" s="1"/>
  <c r="BC68" i="227" s="1"/>
  <c r="W68" i="234" s="1"/>
  <c r="Q69" i="226"/>
  <c r="R69" i="227" s="1"/>
  <c r="S69" i="227" s="1"/>
  <c r="K69" i="234" s="1"/>
  <c r="AF69" i="226"/>
  <c r="AG69" i="227" s="1"/>
  <c r="AH69" i="227" s="1"/>
  <c r="P69" i="234" s="1"/>
  <c r="CH69" i="226"/>
  <c r="CI69" i="227" s="1"/>
  <c r="CJ69" i="227" s="1"/>
  <c r="AH69" i="234" s="1"/>
  <c r="BJ71" i="226"/>
  <c r="BK71" i="227" s="1"/>
  <c r="BL71" i="227" s="1"/>
  <c r="Z71" i="234" s="1"/>
  <c r="AG73" i="227"/>
  <c r="AH73" i="227" s="1"/>
  <c r="P73" i="234" s="1"/>
  <c r="CH73" i="226"/>
  <c r="CI73" i="227" s="1"/>
  <c r="CJ73" i="227" s="1"/>
  <c r="AH73" i="234" s="1"/>
  <c r="AX74" i="226"/>
  <c r="AY74" i="227" s="1"/>
  <c r="AZ74" i="227" s="1"/>
  <c r="V74" i="234" s="1"/>
  <c r="N75" i="226"/>
  <c r="O75" i="227" s="1"/>
  <c r="P75" i="227" s="1"/>
  <c r="J75" i="234" s="1"/>
  <c r="AR86" i="226"/>
  <c r="AS86" i="227" s="1"/>
  <c r="AT86" i="227" s="1"/>
  <c r="T86" i="234" s="1"/>
  <c r="BD86" i="226"/>
  <c r="BE86" i="227" s="1"/>
  <c r="BF86" i="227" s="1"/>
  <c r="X86" i="234" s="1"/>
  <c r="BP86" i="226"/>
  <c r="BQ86" i="227" s="1"/>
  <c r="BR86" i="227" s="1"/>
  <c r="AB86" i="234" s="1"/>
  <c r="CH86" i="226"/>
  <c r="CI86" i="227" s="1"/>
  <c r="CJ86" i="227" s="1"/>
  <c r="AH86" i="234" s="1"/>
  <c r="Q87" i="226"/>
  <c r="R87" i="227" s="1"/>
  <c r="S87" i="227" s="1"/>
  <c r="K87" i="234" s="1"/>
  <c r="AC87" i="226"/>
  <c r="AD87" i="227" s="1"/>
  <c r="AE87" i="227" s="1"/>
  <c r="O87" i="234" s="1"/>
  <c r="AO87" i="226"/>
  <c r="AP87" i="227" s="1"/>
  <c r="AQ87" i="227" s="1"/>
  <c r="S87" i="234" s="1"/>
  <c r="BV87" i="226"/>
  <c r="BW87" i="227" s="1"/>
  <c r="BX87" i="227" s="1"/>
  <c r="AD87" i="234" s="1"/>
  <c r="BA92" i="226"/>
  <c r="BB92" i="227" s="1"/>
  <c r="BC92" i="227" s="1"/>
  <c r="W92" i="234" s="1"/>
  <c r="BA95" i="227"/>
  <c r="BA95" i="226"/>
  <c r="BB95" i="227" s="1"/>
  <c r="BC95" i="227" s="1"/>
  <c r="W95" i="234" s="1"/>
  <c r="BP98" i="227"/>
  <c r="BP98" i="226"/>
  <c r="BQ98" i="227" s="1"/>
  <c r="BR98" i="227" s="1"/>
  <c r="AB98" i="234" s="1"/>
  <c r="BY103" i="227"/>
  <c r="BY103" i="226"/>
  <c r="BZ103" i="227" s="1"/>
  <c r="CA103" i="227" s="1"/>
  <c r="AE103" i="234" s="1"/>
  <c r="BD105" i="227"/>
  <c r="BD105" i="226"/>
  <c r="BE105" i="227" s="1"/>
  <c r="BF105" i="227" s="1"/>
  <c r="X105" i="234" s="1"/>
  <c r="Z107" i="226"/>
  <c r="AA107" i="227" s="1"/>
  <c r="AB107" i="227" s="1"/>
  <c r="N107" i="234" s="1"/>
  <c r="AI109" i="227"/>
  <c r="AI109" i="226"/>
  <c r="AJ109" i="227" s="1"/>
  <c r="AK109" i="227" s="1"/>
  <c r="Q109" i="234" s="1"/>
  <c r="AR110" i="226"/>
  <c r="AS110" i="227" s="1"/>
  <c r="AT110" i="227" s="1"/>
  <c r="T110" i="234" s="1"/>
  <c r="BJ115" i="227"/>
  <c r="BJ115" i="226"/>
  <c r="BK115" i="227" s="1"/>
  <c r="BL115" i="227" s="1"/>
  <c r="Z115" i="234" s="1"/>
  <c r="AX123" i="226"/>
  <c r="AY123" i="227" s="1"/>
  <c r="AZ123" i="227" s="1"/>
  <c r="V123" i="234" s="1"/>
  <c r="BP124" i="227"/>
  <c r="BP124" i="226"/>
  <c r="BQ124" i="227" s="1"/>
  <c r="BR124" i="227" s="1"/>
  <c r="AB124" i="234" s="1"/>
  <c r="BA126" i="227"/>
  <c r="BA126" i="226"/>
  <c r="BB126" i="227" s="1"/>
  <c r="BC126" i="227" s="1"/>
  <c r="W126" i="234" s="1"/>
  <c r="T131" i="227"/>
  <c r="T131" i="226"/>
  <c r="U131" i="227" s="1"/>
  <c r="V131" i="227" s="1"/>
  <c r="L131" i="234" s="1"/>
  <c r="BG143" i="227"/>
  <c r="BG143" i="226"/>
  <c r="BH143" i="227" s="1"/>
  <c r="BI143" i="227" s="1"/>
  <c r="Y143" i="234" s="1"/>
  <c r="BG145" i="227"/>
  <c r="BG145" i="226"/>
  <c r="BH145" i="227" s="1"/>
  <c r="BI145" i="227" s="1"/>
  <c r="Y145" i="234" s="1"/>
  <c r="AF146" i="227"/>
  <c r="AF146" i="226"/>
  <c r="AG146" i="227" s="1"/>
  <c r="AH146" i="227" s="1"/>
  <c r="P146" i="234" s="1"/>
  <c r="BV147" i="227"/>
  <c r="BV147" i="226"/>
  <c r="BW147" i="227" s="1"/>
  <c r="BX147" i="227" s="1"/>
  <c r="AD147" i="234" s="1"/>
  <c r="N152" i="227"/>
  <c r="N152" i="226"/>
  <c r="O152" i="227" s="1"/>
  <c r="P152" i="227" s="1"/>
  <c r="J152" i="234" s="1"/>
  <c r="BM152" i="227"/>
  <c r="BM152" i="226"/>
  <c r="BN152" i="227" s="1"/>
  <c r="BO152" i="227" s="1"/>
  <c r="AA152" i="234" s="1"/>
  <c r="BG153" i="226"/>
  <c r="BH153" i="227" s="1"/>
  <c r="BI153" i="227" s="1"/>
  <c r="Y153" i="234" s="1"/>
  <c r="BY154" i="227"/>
  <c r="BY154" i="226"/>
  <c r="BZ154" i="227" s="1"/>
  <c r="CA154" i="227" s="1"/>
  <c r="AE154" i="234" s="1"/>
  <c r="AR157" i="227"/>
  <c r="AR157" i="226"/>
  <c r="AS157" i="227" s="1"/>
  <c r="AT157" i="227" s="1"/>
  <c r="T157" i="234" s="1"/>
  <c r="AU163" i="227"/>
  <c r="AU163" i="226"/>
  <c r="AV163" i="227" s="1"/>
  <c r="AW163" i="227" s="1"/>
  <c r="U163" i="234" s="1"/>
  <c r="T164" i="227"/>
  <c r="T164" i="226"/>
  <c r="U164" i="227" s="1"/>
  <c r="V164" i="227" s="1"/>
  <c r="L164" i="234" s="1"/>
  <c r="AL168" i="227"/>
  <c r="AL168" i="226"/>
  <c r="AM168" i="227" s="1"/>
  <c r="AN168" i="227" s="1"/>
  <c r="R168" i="234" s="1"/>
  <c r="N169" i="226"/>
  <c r="O169" i="227" s="1"/>
  <c r="P169" i="227" s="1"/>
  <c r="J169" i="234" s="1"/>
  <c r="BS179" i="227"/>
  <c r="BS179" i="226"/>
  <c r="BT179" i="227" s="1"/>
  <c r="BU179" i="227" s="1"/>
  <c r="AC179" i="234" s="1"/>
  <c r="AI182" i="227"/>
  <c r="AI182" i="226"/>
  <c r="AJ182" i="227" s="1"/>
  <c r="AK182" i="227" s="1"/>
  <c r="Q182" i="234" s="1"/>
  <c r="K183" i="226"/>
  <c r="L183" i="227" s="1"/>
  <c r="M183" i="227" s="1"/>
  <c r="I183" i="234" s="1"/>
  <c r="H193" i="227"/>
  <c r="H193" i="226"/>
  <c r="I193" i="227" s="1"/>
  <c r="J193" i="227" s="1"/>
  <c r="H193" i="234" s="1"/>
  <c r="W194" i="227"/>
  <c r="W194" i="226"/>
  <c r="X194" i="227" s="1"/>
  <c r="Y194" i="227" s="1"/>
  <c r="M194" i="234" s="1"/>
  <c r="BG195" i="227"/>
  <c r="BG195" i="226"/>
  <c r="BH195" i="227" s="1"/>
  <c r="BI195" i="227" s="1"/>
  <c r="Y195" i="234" s="1"/>
  <c r="BP199" i="227"/>
  <c r="BP199" i="226"/>
  <c r="BQ199" i="227" s="1"/>
  <c r="BR199" i="227" s="1"/>
  <c r="AB199" i="234" s="1"/>
  <c r="AR208" i="227"/>
  <c r="AR208" i="226"/>
  <c r="AS208" i="227" s="1"/>
  <c r="AT208" i="227" s="1"/>
  <c r="T208" i="234" s="1"/>
  <c r="Q99" i="227"/>
  <c r="Q99" i="226"/>
  <c r="R99" i="227" s="1"/>
  <c r="S99" i="227" s="1"/>
  <c r="K99" i="234" s="1"/>
  <c r="AL103" i="227"/>
  <c r="AL103" i="226"/>
  <c r="AM103" i="227" s="1"/>
  <c r="AN103" i="227" s="1"/>
  <c r="R103" i="234" s="1"/>
  <c r="BA105" i="227"/>
  <c r="BA105" i="226"/>
  <c r="BB105" i="227" s="1"/>
  <c r="BC105" i="227" s="1"/>
  <c r="W105" i="234" s="1"/>
  <c r="BA111" i="227"/>
  <c r="BA111" i="226"/>
  <c r="BB111" i="227" s="1"/>
  <c r="BC111" i="227" s="1"/>
  <c r="W111" i="234" s="1"/>
  <c r="Q125" i="227"/>
  <c r="Q125" i="226"/>
  <c r="R125" i="227" s="1"/>
  <c r="S125" i="227" s="1"/>
  <c r="K125" i="234" s="1"/>
  <c r="AX126" i="227"/>
  <c r="AX126" i="226"/>
  <c r="AY126" i="227" s="1"/>
  <c r="AZ126" i="227" s="1"/>
  <c r="V126" i="234" s="1"/>
  <c r="AL129" i="227"/>
  <c r="AL129" i="226"/>
  <c r="AM129" i="227" s="1"/>
  <c r="AN129" i="227" s="1"/>
  <c r="R129" i="234" s="1"/>
  <c r="AL130" i="227"/>
  <c r="AL130" i="226"/>
  <c r="AM130" i="227" s="1"/>
  <c r="AN130" i="227" s="1"/>
  <c r="R130" i="234" s="1"/>
  <c r="AR131" i="227"/>
  <c r="AR131" i="226"/>
  <c r="AS131" i="227" s="1"/>
  <c r="AT131" i="227" s="1"/>
  <c r="T131" i="234" s="1"/>
  <c r="T184" i="227"/>
  <c r="T184" i="226"/>
  <c r="U184" i="227" s="1"/>
  <c r="V184" i="227" s="1"/>
  <c r="L184" i="234" s="1"/>
  <c r="H192" i="227"/>
  <c r="H192" i="226"/>
  <c r="I192" i="227" s="1"/>
  <c r="J192" i="227" s="1"/>
  <c r="H192" i="234" s="1"/>
  <c r="AR193" i="227"/>
  <c r="AR193" i="226"/>
  <c r="AS193" i="227" s="1"/>
  <c r="AT193" i="227" s="1"/>
  <c r="T193" i="234" s="1"/>
  <c r="BD195" i="227"/>
  <c r="BD195" i="226"/>
  <c r="BE195" i="227" s="1"/>
  <c r="BF195" i="227" s="1"/>
  <c r="X195" i="234" s="1"/>
  <c r="BV195" i="227"/>
  <c r="BV195" i="226"/>
  <c r="BW195" i="227" s="1"/>
  <c r="BX195" i="227" s="1"/>
  <c r="AD195" i="234" s="1"/>
  <c r="BA220" i="227"/>
  <c r="BA220" i="226"/>
  <c r="BB220" i="227" s="1"/>
  <c r="BC220" i="227" s="1"/>
  <c r="W220" i="234" s="1"/>
  <c r="Z229" i="227"/>
  <c r="Z229" i="226"/>
  <c r="AA229" i="227" s="1"/>
  <c r="AB229" i="227" s="1"/>
  <c r="N229" i="234" s="1"/>
  <c r="Z237" i="227"/>
  <c r="Z237" i="226"/>
  <c r="AA237" i="227" s="1"/>
  <c r="AB237" i="227" s="1"/>
  <c r="N237" i="234" s="1"/>
  <c r="AL259" i="227"/>
  <c r="AL259" i="226"/>
  <c r="AM259" i="227" s="1"/>
  <c r="AN259" i="227" s="1"/>
  <c r="R259" i="234" s="1"/>
  <c r="AX261" i="227"/>
  <c r="AX261" i="226"/>
  <c r="AY261" i="227" s="1"/>
  <c r="AZ261" i="227" s="1"/>
  <c r="V261" i="234" s="1"/>
  <c r="BJ276" i="227"/>
  <c r="BJ276" i="226"/>
  <c r="BK276" i="227" s="1"/>
  <c r="BL276" i="227" s="1"/>
  <c r="Z276" i="234" s="1"/>
  <c r="AR10" i="226"/>
  <c r="AS10" i="227" s="1"/>
  <c r="AT10" i="227" s="1"/>
  <c r="T10" i="234" s="1"/>
  <c r="AO95" i="227"/>
  <c r="AO95" i="226"/>
  <c r="AP95" i="227" s="1"/>
  <c r="AQ95" i="227" s="1"/>
  <c r="S95" i="234" s="1"/>
  <c r="BD98" i="227"/>
  <c r="BD98" i="226"/>
  <c r="BE98" i="227" s="1"/>
  <c r="BF98" i="227" s="1"/>
  <c r="X98" i="234" s="1"/>
  <c r="T104" i="227"/>
  <c r="T104" i="226"/>
  <c r="U104" i="227" s="1"/>
  <c r="V104" i="227" s="1"/>
  <c r="L104" i="234" s="1"/>
  <c r="AO105" i="227"/>
  <c r="AO105" i="226"/>
  <c r="AP105" i="227" s="1"/>
  <c r="AQ105" i="227" s="1"/>
  <c r="S105" i="234" s="1"/>
  <c r="AI112" i="227"/>
  <c r="AI112" i="226"/>
  <c r="AJ112" i="227" s="1"/>
  <c r="AK112" i="227" s="1"/>
  <c r="Q112" i="234" s="1"/>
  <c r="AX115" i="227"/>
  <c r="AX115" i="226"/>
  <c r="AY115" i="227" s="1"/>
  <c r="AZ115" i="227" s="1"/>
  <c r="V115" i="234" s="1"/>
  <c r="BP117" i="227"/>
  <c r="BP117" i="226"/>
  <c r="BQ117" i="227" s="1"/>
  <c r="BR117" i="227" s="1"/>
  <c r="AB117" i="234" s="1"/>
  <c r="BD124" i="227"/>
  <c r="BD124" i="226"/>
  <c r="BE124" i="227" s="1"/>
  <c r="BF124" i="227" s="1"/>
  <c r="X124" i="234" s="1"/>
  <c r="BG125" i="227"/>
  <c r="BG125" i="226"/>
  <c r="BH125" i="227" s="1"/>
  <c r="BI125" i="227" s="1"/>
  <c r="Y125" i="234" s="1"/>
  <c r="AL126" i="227"/>
  <c r="AL126" i="226"/>
  <c r="AM126" i="227" s="1"/>
  <c r="AN126" i="227" s="1"/>
  <c r="R126" i="234" s="1"/>
  <c r="K127" i="227"/>
  <c r="K127" i="226"/>
  <c r="L127" i="227" s="1"/>
  <c r="M127" i="227" s="1"/>
  <c r="I127" i="234" s="1"/>
  <c r="H131" i="227"/>
  <c r="H131" i="226"/>
  <c r="I131" i="227" s="1"/>
  <c r="J131" i="227" s="1"/>
  <c r="H131" i="234" s="1"/>
  <c r="AU143" i="227"/>
  <c r="AU143" i="226"/>
  <c r="AV143" i="227" s="1"/>
  <c r="AW143" i="227" s="1"/>
  <c r="U143" i="234" s="1"/>
  <c r="AR145" i="227"/>
  <c r="AR145" i="226"/>
  <c r="AS145" i="227" s="1"/>
  <c r="AT145" i="227" s="1"/>
  <c r="T145" i="234" s="1"/>
  <c r="Q146" i="227"/>
  <c r="Q146" i="226"/>
  <c r="R146" i="227" s="1"/>
  <c r="S146" i="227" s="1"/>
  <c r="K146" i="234" s="1"/>
  <c r="BJ147" i="227"/>
  <c r="BJ147" i="226"/>
  <c r="BK147" i="227" s="1"/>
  <c r="BL147" i="227" s="1"/>
  <c r="Z147" i="234" s="1"/>
  <c r="BG150" i="227"/>
  <c r="BG150" i="226"/>
  <c r="BH150" i="227" s="1"/>
  <c r="BI150" i="227" s="1"/>
  <c r="Y150" i="234" s="1"/>
  <c r="AX152" i="227"/>
  <c r="AX152" i="226"/>
  <c r="AY152" i="227" s="1"/>
  <c r="AZ152" i="227" s="1"/>
  <c r="V152" i="234" s="1"/>
  <c r="W153" i="227"/>
  <c r="W153" i="226"/>
  <c r="X153" i="227" s="1"/>
  <c r="Y153" i="227" s="1"/>
  <c r="M153" i="234" s="1"/>
  <c r="BM154" i="227"/>
  <c r="BM154" i="226"/>
  <c r="BN154" i="227" s="1"/>
  <c r="BO154" i="227" s="1"/>
  <c r="AA154" i="234" s="1"/>
  <c r="AR167" i="227"/>
  <c r="AR167" i="226"/>
  <c r="AS167" i="227" s="1"/>
  <c r="AT167" i="227" s="1"/>
  <c r="T167" i="234" s="1"/>
  <c r="AX171" i="227"/>
  <c r="AX171" i="226"/>
  <c r="AY171" i="227" s="1"/>
  <c r="AZ171" i="227" s="1"/>
  <c r="V171" i="234" s="1"/>
  <c r="AF174" i="227"/>
  <c r="AF174" i="226"/>
  <c r="AG174" i="227" s="1"/>
  <c r="AH174" i="227" s="1"/>
  <c r="P174" i="234" s="1"/>
  <c r="Z178" i="227"/>
  <c r="Z178" i="226"/>
  <c r="AA178" i="227" s="1"/>
  <c r="AB178" i="227" s="1"/>
  <c r="N178" i="234" s="1"/>
  <c r="AL179" i="227"/>
  <c r="AL179" i="226"/>
  <c r="AM179" i="227" s="1"/>
  <c r="AN179" i="227" s="1"/>
  <c r="R179" i="234" s="1"/>
  <c r="K94" i="227"/>
  <c r="K94" i="226"/>
  <c r="L94" i="227" s="1"/>
  <c r="M94" i="227" s="1"/>
  <c r="I94" i="234" s="1"/>
  <c r="AI96" i="227"/>
  <c r="AI96" i="226"/>
  <c r="AJ96" i="227" s="1"/>
  <c r="AK96" i="227" s="1"/>
  <c r="Q96" i="234" s="1"/>
  <c r="AR98" i="227"/>
  <c r="AR98" i="226"/>
  <c r="AS98" i="227" s="1"/>
  <c r="AT98" i="227" s="1"/>
  <c r="T98" i="234" s="1"/>
  <c r="CH103" i="227"/>
  <c r="CH103" i="226"/>
  <c r="CI103" i="227" s="1"/>
  <c r="CJ103" i="227" s="1"/>
  <c r="AH103" i="234" s="1"/>
  <c r="BG105" i="227"/>
  <c r="BG105" i="226"/>
  <c r="BH105" i="227" s="1"/>
  <c r="BI105" i="227" s="1"/>
  <c r="Y105" i="234" s="1"/>
  <c r="BA109" i="227"/>
  <c r="BA109" i="226"/>
  <c r="BB109" i="227" s="1"/>
  <c r="BC109" i="227" s="1"/>
  <c r="W109" i="234" s="1"/>
  <c r="BA117" i="227"/>
  <c r="BA117" i="226"/>
  <c r="BB117" i="227" s="1"/>
  <c r="BC117" i="227" s="1"/>
  <c r="W117" i="234" s="1"/>
  <c r="BP118" i="227"/>
  <c r="BP118" i="226"/>
  <c r="BQ118" i="227" s="1"/>
  <c r="BR118" i="227" s="1"/>
  <c r="AB118" i="234" s="1"/>
  <c r="AR124" i="227"/>
  <c r="AS124" i="227"/>
  <c r="AT124" i="227" s="1"/>
  <c r="T124" i="234" s="1"/>
  <c r="BD126" i="227"/>
  <c r="BD126" i="226"/>
  <c r="BE126" i="227" s="1"/>
  <c r="BF126" i="227" s="1"/>
  <c r="X126" i="234" s="1"/>
  <c r="AX147" i="227"/>
  <c r="AX147" i="226"/>
  <c r="AY147" i="227" s="1"/>
  <c r="AZ147" i="227" s="1"/>
  <c r="V147" i="234" s="1"/>
  <c r="AR150" i="227"/>
  <c r="AR150" i="226"/>
  <c r="AS150" i="227" s="1"/>
  <c r="AT150" i="227" s="1"/>
  <c r="T150" i="234" s="1"/>
  <c r="BA154" i="227"/>
  <c r="BA154" i="226"/>
  <c r="BB154" i="227" s="1"/>
  <c r="BC154" i="227" s="1"/>
  <c r="W154" i="234" s="1"/>
  <c r="Q159" i="227"/>
  <c r="Q159" i="226"/>
  <c r="R159" i="227" s="1"/>
  <c r="S159" i="227" s="1"/>
  <c r="K159" i="234" s="1"/>
  <c r="BS160" i="227"/>
  <c r="BS160" i="226"/>
  <c r="BT160" i="227" s="1"/>
  <c r="BU160" i="227" s="1"/>
  <c r="AC160" i="234" s="1"/>
  <c r="AC162" i="227"/>
  <c r="AC162" i="226"/>
  <c r="AD162" i="227" s="1"/>
  <c r="AE162" i="227" s="1"/>
  <c r="O162" i="234" s="1"/>
  <c r="AF167" i="227"/>
  <c r="AF167" i="226"/>
  <c r="AG167" i="227" s="1"/>
  <c r="AH167" i="227" s="1"/>
  <c r="P167" i="234" s="1"/>
  <c r="AF170" i="227"/>
  <c r="AF170" i="226"/>
  <c r="AG170" i="227" s="1"/>
  <c r="AH170" i="227" s="1"/>
  <c r="P170" i="234" s="1"/>
  <c r="N172" i="227"/>
  <c r="N172" i="226"/>
  <c r="O172" i="227" s="1"/>
  <c r="P172" i="227" s="1"/>
  <c r="J172" i="234" s="1"/>
  <c r="BJ121" i="227"/>
  <c r="BJ121" i="226"/>
  <c r="BK121" i="227" s="1"/>
  <c r="BL121" i="227" s="1"/>
  <c r="Z121" i="234" s="1"/>
  <c r="AL93" i="227"/>
  <c r="AL93" i="226"/>
  <c r="AM93" i="227" s="1"/>
  <c r="AN93" i="227" s="1"/>
  <c r="R93" i="234" s="1"/>
  <c r="AR103" i="227"/>
  <c r="AR103" i="226"/>
  <c r="AS103" i="227" s="1"/>
  <c r="AT103" i="227" s="1"/>
  <c r="T103" i="234" s="1"/>
  <c r="AR105" i="227"/>
  <c r="AR105" i="226"/>
  <c r="AS105" i="227" s="1"/>
  <c r="AT105" i="227" s="1"/>
  <c r="T105" i="234" s="1"/>
  <c r="T117" i="227"/>
  <c r="T117" i="226"/>
  <c r="U117" i="227" s="1"/>
  <c r="V117" i="227" s="1"/>
  <c r="L117" i="234" s="1"/>
  <c r="BA118" i="227"/>
  <c r="BA118" i="226"/>
  <c r="BB118" i="227" s="1"/>
  <c r="BC118" i="227" s="1"/>
  <c r="W118" i="234" s="1"/>
  <c r="BP121" i="227"/>
  <c r="BP121" i="226"/>
  <c r="BQ121" i="227" s="1"/>
  <c r="BR121" i="227" s="1"/>
  <c r="AB121" i="234" s="1"/>
  <c r="AF124" i="227"/>
  <c r="AF124" i="226"/>
  <c r="AG124" i="227" s="1"/>
  <c r="AH124" i="227" s="1"/>
  <c r="P124" i="234" s="1"/>
  <c r="AO126" i="227"/>
  <c r="AO126" i="226"/>
  <c r="AP126" i="227" s="1"/>
  <c r="AQ126" i="227" s="1"/>
  <c r="S126" i="234" s="1"/>
  <c r="N127" i="227"/>
  <c r="N127" i="226"/>
  <c r="O127" i="227" s="1"/>
  <c r="P127" i="227" s="1"/>
  <c r="J127" i="234" s="1"/>
  <c r="AU145" i="227"/>
  <c r="AU145" i="226"/>
  <c r="AV145" i="227" s="1"/>
  <c r="AW145" i="227" s="1"/>
  <c r="U145" i="234" s="1"/>
  <c r="T146" i="227"/>
  <c r="T146" i="226"/>
  <c r="U146" i="227" s="1"/>
  <c r="V146" i="227" s="1"/>
  <c r="L146" i="234" s="1"/>
  <c r="BA152" i="227"/>
  <c r="BA152" i="226"/>
  <c r="BB152" i="227" s="1"/>
  <c r="BC152" i="227" s="1"/>
  <c r="W152" i="234" s="1"/>
  <c r="AO154" i="227"/>
  <c r="AO154" i="226"/>
  <c r="AP154" i="227" s="1"/>
  <c r="AQ154" i="227" s="1"/>
  <c r="S154" i="234" s="1"/>
  <c r="AL155" i="227"/>
  <c r="AL155" i="226"/>
  <c r="AM155" i="227" s="1"/>
  <c r="AN155" i="227" s="1"/>
  <c r="R155" i="234" s="1"/>
  <c r="CH158" i="227"/>
  <c r="CH158" i="226"/>
  <c r="CI158" i="227" s="1"/>
  <c r="CJ158" i="227" s="1"/>
  <c r="AH158" i="234" s="1"/>
  <c r="AI163" i="227"/>
  <c r="AI163" i="226"/>
  <c r="AJ163" i="227" s="1"/>
  <c r="AK163" i="227" s="1"/>
  <c r="Q163" i="234" s="1"/>
  <c r="H164" i="227"/>
  <c r="H164" i="226"/>
  <c r="I164" i="227" s="1"/>
  <c r="J164" i="227" s="1"/>
  <c r="H164" i="234" s="1"/>
  <c r="AC166" i="227"/>
  <c r="AC166" i="226"/>
  <c r="AD166" i="227" s="1"/>
  <c r="AE166" i="227" s="1"/>
  <c r="O166" i="234" s="1"/>
  <c r="T170" i="227"/>
  <c r="T170" i="226"/>
  <c r="U170" i="227" s="1"/>
  <c r="V170" i="227" s="1"/>
  <c r="L170" i="234" s="1"/>
  <c r="AF177" i="227"/>
  <c r="AG177" i="227"/>
  <c r="AH177" i="227" s="1"/>
  <c r="P177" i="234" s="1"/>
  <c r="AF180" i="227"/>
  <c r="AF180" i="226"/>
  <c r="AG180" i="227" s="1"/>
  <c r="AH180" i="227" s="1"/>
  <c r="P180" i="234" s="1"/>
  <c r="K116" i="227"/>
  <c r="K116" i="226"/>
  <c r="L116" i="227" s="1"/>
  <c r="M116" i="227" s="1"/>
  <c r="I116" i="234" s="1"/>
  <c r="AL15" i="226"/>
  <c r="AM15" i="227" s="1"/>
  <c r="AN15" i="227" s="1"/>
  <c r="R15" i="234" s="1"/>
  <c r="BY16" i="226"/>
  <c r="BZ16" i="227" s="1"/>
  <c r="CA16" i="227" s="1"/>
  <c r="AE16" i="234" s="1"/>
  <c r="T17" i="226"/>
  <c r="U17" i="227" s="1"/>
  <c r="V17" i="227" s="1"/>
  <c r="L17" i="234" s="1"/>
  <c r="BM18" i="226"/>
  <c r="BN18" i="227" s="1"/>
  <c r="BO18" i="227" s="1"/>
  <c r="AA18" i="234" s="1"/>
  <c r="W20" i="226"/>
  <c r="X20" i="227" s="1"/>
  <c r="Y20" i="227" s="1"/>
  <c r="M20" i="234" s="1"/>
  <c r="BP21" i="226"/>
  <c r="BQ21" i="227" s="1"/>
  <c r="BR21" i="227" s="1"/>
  <c r="AB21" i="234" s="1"/>
  <c r="BY22" i="226"/>
  <c r="BZ22" i="227" s="1"/>
  <c r="CA22" i="227" s="1"/>
  <c r="AE22" i="234" s="1"/>
  <c r="T23" i="226"/>
  <c r="U23" i="227" s="1"/>
  <c r="V23" i="227" s="1"/>
  <c r="L23" i="234" s="1"/>
  <c r="BP23" i="226"/>
  <c r="BQ23" i="227" s="1"/>
  <c r="BR23" i="227" s="1"/>
  <c r="AB23" i="234" s="1"/>
  <c r="T26" i="226"/>
  <c r="U26" i="227" s="1"/>
  <c r="V26" i="227" s="1"/>
  <c r="L26" i="234" s="1"/>
  <c r="N27" i="226"/>
  <c r="O27" i="227" s="1"/>
  <c r="P27" i="227" s="1"/>
  <c r="J27" i="234" s="1"/>
  <c r="AI28" i="226"/>
  <c r="AJ28" i="227" s="1"/>
  <c r="AK28" i="227" s="1"/>
  <c r="Q28" i="234" s="1"/>
  <c r="BG36" i="226"/>
  <c r="BH36" i="227" s="1"/>
  <c r="BI36" i="227" s="1"/>
  <c r="Y36" i="234" s="1"/>
  <c r="BV36" i="226"/>
  <c r="BW36" i="227" s="1"/>
  <c r="BX36" i="227" s="1"/>
  <c r="AD36" i="234" s="1"/>
  <c r="AU37" i="226"/>
  <c r="AV37" i="227" s="1"/>
  <c r="AW37" i="227" s="1"/>
  <c r="U37" i="234" s="1"/>
  <c r="CH39" i="226"/>
  <c r="CI39" i="227" s="1"/>
  <c r="CJ39" i="227" s="1"/>
  <c r="AH39" i="234" s="1"/>
  <c r="AL40" i="226"/>
  <c r="AM40" i="227" s="1"/>
  <c r="AN40" i="227" s="1"/>
  <c r="R40" i="234" s="1"/>
  <c r="BG41" i="226"/>
  <c r="BH41" i="227" s="1"/>
  <c r="BI41" i="227" s="1"/>
  <c r="Y41" i="234" s="1"/>
  <c r="BY44" i="226"/>
  <c r="BZ44" i="227" s="1"/>
  <c r="CA44" i="227" s="1"/>
  <c r="AE44" i="234" s="1"/>
  <c r="AX45" i="226"/>
  <c r="AY45" i="227" s="1"/>
  <c r="AZ45" i="227" s="1"/>
  <c r="V45" i="234" s="1"/>
  <c r="AR46" i="226"/>
  <c r="AS46" i="227" s="1"/>
  <c r="AT46" i="227" s="1"/>
  <c r="T46" i="234" s="1"/>
  <c r="T47" i="226"/>
  <c r="U47" i="227" s="1"/>
  <c r="V47" i="227" s="1"/>
  <c r="L47" i="234" s="1"/>
  <c r="BV49" i="226"/>
  <c r="BW49" i="227" s="1"/>
  <c r="BX49" i="227" s="1"/>
  <c r="AD49" i="234" s="1"/>
  <c r="K52" i="226"/>
  <c r="L52" i="227" s="1"/>
  <c r="M52" i="227" s="1"/>
  <c r="I52" i="234" s="1"/>
  <c r="BG52" i="226"/>
  <c r="BH52" i="227" s="1"/>
  <c r="BI52" i="227" s="1"/>
  <c r="Y52" i="234" s="1"/>
  <c r="BP54" i="226"/>
  <c r="BQ54" i="227" s="1"/>
  <c r="BR54" i="227" s="1"/>
  <c r="AB54" i="234" s="1"/>
  <c r="H55" i="226"/>
  <c r="I55" i="227" s="1"/>
  <c r="J55" i="227" s="1"/>
  <c r="H55" i="234" s="1"/>
  <c r="AR55" i="226"/>
  <c r="AS55" i="227" s="1"/>
  <c r="AT55" i="227" s="1"/>
  <c r="T55" i="234" s="1"/>
  <c r="BV55" i="226"/>
  <c r="BW55" i="227" s="1"/>
  <c r="BX55" i="227" s="1"/>
  <c r="AD55" i="234" s="1"/>
  <c r="Z57" i="226"/>
  <c r="AA57" i="227" s="1"/>
  <c r="AB57" i="227" s="1"/>
  <c r="N57" i="234" s="1"/>
  <c r="AR58" i="226"/>
  <c r="AS58" i="227" s="1"/>
  <c r="AT58" i="227" s="1"/>
  <c r="T58" i="234" s="1"/>
  <c r="W60" i="226"/>
  <c r="X60" i="227" s="1"/>
  <c r="Y60" i="227" s="1"/>
  <c r="M60" i="234" s="1"/>
  <c r="AU64" i="226"/>
  <c r="AV64" i="227" s="1"/>
  <c r="AW64" i="227" s="1"/>
  <c r="U64" i="234" s="1"/>
  <c r="Q65" i="226"/>
  <c r="R65" i="227" s="1"/>
  <c r="S65" i="227" s="1"/>
  <c r="K65" i="234" s="1"/>
  <c r="CH67" i="226"/>
  <c r="CI67" i="227" s="1"/>
  <c r="CJ67" i="227" s="1"/>
  <c r="AH67" i="234" s="1"/>
  <c r="AR68" i="226"/>
  <c r="AS68" i="227" s="1"/>
  <c r="AT68" i="227" s="1"/>
  <c r="T68" i="234" s="1"/>
  <c r="BA71" i="226"/>
  <c r="BB71" i="227" s="1"/>
  <c r="BC71" i="227" s="1"/>
  <c r="W71" i="234" s="1"/>
  <c r="AO74" i="226"/>
  <c r="AP74" i="227" s="1"/>
  <c r="AQ74" i="227" s="1"/>
  <c r="S74" i="234" s="1"/>
  <c r="CH74" i="226"/>
  <c r="CI74" i="227" s="1"/>
  <c r="CJ74" i="227" s="1"/>
  <c r="AH74" i="234" s="1"/>
  <c r="AC77" i="226"/>
  <c r="AD77" i="227" s="1"/>
  <c r="AE77" i="227" s="1"/>
  <c r="O77" i="234" s="1"/>
  <c r="AO77" i="226"/>
  <c r="AP77" i="227" s="1"/>
  <c r="AQ77" i="227" s="1"/>
  <c r="S77" i="234" s="1"/>
  <c r="BA77" i="226"/>
  <c r="BB77" i="227" s="1"/>
  <c r="BC77" i="227" s="1"/>
  <c r="W77" i="234" s="1"/>
  <c r="BM77" i="226"/>
  <c r="BN77" i="227" s="1"/>
  <c r="BO77" i="227" s="1"/>
  <c r="AA77" i="234" s="1"/>
  <c r="BY77" i="226"/>
  <c r="BZ77" i="227" s="1"/>
  <c r="CA77" i="227" s="1"/>
  <c r="AE77" i="234" s="1"/>
  <c r="N78" i="226"/>
  <c r="O78" i="227" s="1"/>
  <c r="P78" i="227" s="1"/>
  <c r="J78" i="234" s="1"/>
  <c r="AL83" i="226"/>
  <c r="AM83" i="227" s="1"/>
  <c r="AN83" i="227" s="1"/>
  <c r="R83" i="234" s="1"/>
  <c r="K84" i="226"/>
  <c r="L84" i="227" s="1"/>
  <c r="M84" i="227" s="1"/>
  <c r="I84" i="234" s="1"/>
  <c r="BY84" i="226"/>
  <c r="BZ84" i="227" s="1"/>
  <c r="CA84" i="227" s="1"/>
  <c r="AE84" i="234" s="1"/>
  <c r="AU90" i="226"/>
  <c r="AV90" i="227" s="1"/>
  <c r="AW90" i="227" s="1"/>
  <c r="U90" i="234" s="1"/>
  <c r="BG90" i="226"/>
  <c r="BH90" i="227" s="1"/>
  <c r="BI90" i="227" s="1"/>
  <c r="Y90" i="234" s="1"/>
  <c r="BS90" i="226"/>
  <c r="BT90" i="227" s="1"/>
  <c r="BU90" i="227" s="1"/>
  <c r="AC90" i="234" s="1"/>
  <c r="AI91" i="226"/>
  <c r="AJ91" i="227" s="1"/>
  <c r="AK91" i="227" s="1"/>
  <c r="Q91" i="234" s="1"/>
  <c r="AR92" i="226"/>
  <c r="AS92" i="227" s="1"/>
  <c r="AT92" i="227" s="1"/>
  <c r="T92" i="234" s="1"/>
  <c r="W93" i="227"/>
  <c r="W93" i="226"/>
  <c r="X93" i="227" s="1"/>
  <c r="Y93" i="227" s="1"/>
  <c r="M93" i="234" s="1"/>
  <c r="H104" i="227"/>
  <c r="H104" i="226"/>
  <c r="I104" i="227" s="1"/>
  <c r="J104" i="227" s="1"/>
  <c r="H104" i="234" s="1"/>
  <c r="BY105" i="227"/>
  <c r="BY105" i="226"/>
  <c r="BZ105" i="227" s="1"/>
  <c r="CA105" i="227" s="1"/>
  <c r="AE105" i="234" s="1"/>
  <c r="H117" i="227"/>
  <c r="H117" i="226"/>
  <c r="I117" i="227" s="1"/>
  <c r="J117" i="227" s="1"/>
  <c r="H117" i="234" s="1"/>
  <c r="BD117" i="227"/>
  <c r="BD117" i="226"/>
  <c r="BE117" i="227" s="1"/>
  <c r="BF117" i="227" s="1"/>
  <c r="X117" i="234" s="1"/>
  <c r="T124" i="227"/>
  <c r="T124" i="226"/>
  <c r="U124" i="227" s="1"/>
  <c r="V124" i="227" s="1"/>
  <c r="L124" i="234" s="1"/>
  <c r="BT124" i="227"/>
  <c r="BU124" i="227" s="1"/>
  <c r="AC124" i="234" s="1"/>
  <c r="BV126" i="227"/>
  <c r="BV126" i="226"/>
  <c r="BW126" i="227" s="1"/>
  <c r="BX126" i="227" s="1"/>
  <c r="AD126" i="234" s="1"/>
  <c r="BJ143" i="226"/>
  <c r="BK143" i="227" s="1"/>
  <c r="BL143" i="227" s="1"/>
  <c r="Z143" i="234" s="1"/>
  <c r="CH145" i="227"/>
  <c r="CH145" i="226"/>
  <c r="CI145" i="227" s="1"/>
  <c r="CJ145" i="227" s="1"/>
  <c r="AH145" i="234" s="1"/>
  <c r="AU150" i="227"/>
  <c r="AU150" i="226"/>
  <c r="AV150" i="227" s="1"/>
  <c r="AW150" i="227" s="1"/>
  <c r="U150" i="234" s="1"/>
  <c r="AL152" i="227"/>
  <c r="AL152" i="226"/>
  <c r="AM152" i="227" s="1"/>
  <c r="AN152" i="227" s="1"/>
  <c r="R152" i="234" s="1"/>
  <c r="K153" i="227"/>
  <c r="K153" i="226"/>
  <c r="L153" i="227" s="1"/>
  <c r="M153" i="227" s="1"/>
  <c r="I153" i="234" s="1"/>
  <c r="AC154" i="227"/>
  <c r="AC154" i="226"/>
  <c r="AD154" i="227" s="1"/>
  <c r="AE154" i="227" s="1"/>
  <c r="O154" i="234" s="1"/>
  <c r="BP158" i="227"/>
  <c r="BP158" i="226"/>
  <c r="BQ158" i="227" s="1"/>
  <c r="BR158" i="227" s="1"/>
  <c r="AB158" i="234" s="1"/>
  <c r="BS162" i="227"/>
  <c r="BS162" i="226"/>
  <c r="BT162" i="227" s="1"/>
  <c r="BU162" i="227" s="1"/>
  <c r="AC162" i="234" s="1"/>
  <c r="H170" i="227"/>
  <c r="H170" i="226"/>
  <c r="I170" i="227" s="1"/>
  <c r="J170" i="227" s="1"/>
  <c r="H170" i="234" s="1"/>
  <c r="BJ181" i="227"/>
  <c r="BJ181" i="226"/>
  <c r="BK181" i="227" s="1"/>
  <c r="BL181" i="227" s="1"/>
  <c r="Z181" i="234" s="1"/>
  <c r="BG182" i="227"/>
  <c r="BG182" i="226"/>
  <c r="BH182" i="227" s="1"/>
  <c r="BI182" i="227" s="1"/>
  <c r="Y182" i="234" s="1"/>
  <c r="BM184" i="227"/>
  <c r="BM184" i="226"/>
  <c r="BN184" i="227" s="1"/>
  <c r="BO184" i="227" s="1"/>
  <c r="AA184" i="234" s="1"/>
  <c r="BJ112" i="227"/>
  <c r="BJ112" i="226"/>
  <c r="BK112" i="227" s="1"/>
  <c r="BL112" i="227" s="1"/>
  <c r="Z112" i="234" s="1"/>
  <c r="AX243" i="227"/>
  <c r="AX243" i="226"/>
  <c r="AY243" i="227" s="1"/>
  <c r="AZ243" i="227" s="1"/>
  <c r="V243" i="234" s="1"/>
  <c r="BY10" i="226"/>
  <c r="BZ10" i="227" s="1"/>
  <c r="CA10" i="227" s="1"/>
  <c r="AE10" i="234" s="1"/>
  <c r="BS12" i="226"/>
  <c r="BT12" i="227" s="1"/>
  <c r="BU12" i="227" s="1"/>
  <c r="AC12" i="234" s="1"/>
  <c r="AU13" i="226"/>
  <c r="AV13" i="227" s="1"/>
  <c r="AW13" i="227" s="1"/>
  <c r="U13" i="234" s="1"/>
  <c r="AI14" i="226"/>
  <c r="AJ14" i="227" s="1"/>
  <c r="AK14" i="227" s="1"/>
  <c r="Q14" i="234" s="1"/>
  <c r="H15" i="226"/>
  <c r="I15" i="227" s="1"/>
  <c r="J15" i="227" s="1"/>
  <c r="H15" i="234" s="1"/>
  <c r="BM16" i="226"/>
  <c r="BN16" i="227" s="1"/>
  <c r="BO16" i="227" s="1"/>
  <c r="AA16" i="234" s="1"/>
  <c r="CH19" i="226"/>
  <c r="CI19" i="227" s="1"/>
  <c r="CJ19" i="227" s="1"/>
  <c r="AH19" i="234" s="1"/>
  <c r="AI21" i="226"/>
  <c r="AJ21" i="227" s="1"/>
  <c r="AK21" i="227" s="1"/>
  <c r="Q21" i="234" s="1"/>
  <c r="AC24" i="226"/>
  <c r="AD24" i="227" s="1"/>
  <c r="AE24" i="227" s="1"/>
  <c r="O24" i="234" s="1"/>
  <c r="BG29" i="226"/>
  <c r="BH29" i="227" s="1"/>
  <c r="BI29" i="227" s="1"/>
  <c r="Y29" i="234" s="1"/>
  <c r="BP31" i="226"/>
  <c r="BQ31" i="227" s="1"/>
  <c r="BR31" i="227" s="1"/>
  <c r="AB31" i="234" s="1"/>
  <c r="CH33" i="226"/>
  <c r="CI33" i="227" s="1"/>
  <c r="CJ33" i="227" s="1"/>
  <c r="AH33" i="234" s="1"/>
  <c r="BM39" i="226"/>
  <c r="BN39" i="227" s="1"/>
  <c r="BO39" i="227" s="1"/>
  <c r="AA39" i="234" s="1"/>
  <c r="AR41" i="226"/>
  <c r="AS41" i="227" s="1"/>
  <c r="AT41" i="227" s="1"/>
  <c r="T41" i="234" s="1"/>
  <c r="T42" i="226"/>
  <c r="U42" i="227" s="1"/>
  <c r="V42" i="227" s="1"/>
  <c r="L42" i="234" s="1"/>
  <c r="BA42" i="226"/>
  <c r="BB42" i="227" s="1"/>
  <c r="BC42" i="227" s="1"/>
  <c r="W42" i="234" s="1"/>
  <c r="AC44" i="226"/>
  <c r="AD44" i="227" s="1"/>
  <c r="AE44" i="227" s="1"/>
  <c r="O44" i="234" s="1"/>
  <c r="BJ44" i="226"/>
  <c r="BK44" i="227" s="1"/>
  <c r="BL44" i="227" s="1"/>
  <c r="Z44" i="234" s="1"/>
  <c r="AL45" i="226"/>
  <c r="AM45" i="227" s="1"/>
  <c r="AN45" i="227" s="1"/>
  <c r="R45" i="234" s="1"/>
  <c r="AC46" i="226"/>
  <c r="AD46" i="227" s="1"/>
  <c r="AE46" i="227" s="1"/>
  <c r="O46" i="234" s="1"/>
  <c r="CH46" i="226"/>
  <c r="CI46" i="227" s="1"/>
  <c r="CJ46" i="227" s="1"/>
  <c r="AH46" i="234" s="1"/>
  <c r="BY47" i="226"/>
  <c r="BZ47" i="227" s="1"/>
  <c r="CA47" i="227" s="1"/>
  <c r="AE47" i="234" s="1"/>
  <c r="Q48" i="226"/>
  <c r="R48" i="227" s="1"/>
  <c r="S48" i="227" s="1"/>
  <c r="K48" i="234" s="1"/>
  <c r="AI50" i="226"/>
  <c r="AJ50" i="227" s="1"/>
  <c r="AK50" i="227" s="1"/>
  <c r="Q50" i="234" s="1"/>
  <c r="T53" i="226"/>
  <c r="U53" i="227" s="1"/>
  <c r="V53" i="227" s="1"/>
  <c r="L53" i="234" s="1"/>
  <c r="AC54" i="226"/>
  <c r="AD54" i="227" s="1"/>
  <c r="AE54" i="227" s="1"/>
  <c r="O54" i="234" s="1"/>
  <c r="AC55" i="226"/>
  <c r="AD55" i="227" s="1"/>
  <c r="AE55" i="227" s="1"/>
  <c r="O55" i="234" s="1"/>
  <c r="N56" i="226"/>
  <c r="O56" i="227" s="1"/>
  <c r="P56" i="227" s="1"/>
  <c r="J56" i="234" s="1"/>
  <c r="AX56" i="226"/>
  <c r="AY56" i="227" s="1"/>
  <c r="AZ56" i="227" s="1"/>
  <c r="V56" i="234" s="1"/>
  <c r="AC58" i="226"/>
  <c r="AD58" i="227" s="1"/>
  <c r="AE58" i="227" s="1"/>
  <c r="O58" i="234" s="1"/>
  <c r="BA59" i="226"/>
  <c r="BB59" i="227" s="1"/>
  <c r="BC59" i="227" s="1"/>
  <c r="W59" i="234" s="1"/>
  <c r="BG60" i="226"/>
  <c r="BH60" i="227" s="1"/>
  <c r="BI60" i="227" s="1"/>
  <c r="Y60" i="234" s="1"/>
  <c r="CH61" i="226"/>
  <c r="CI61" i="227" s="1"/>
  <c r="CJ61" i="227" s="1"/>
  <c r="AH61" i="234" s="1"/>
  <c r="CH64" i="226"/>
  <c r="CI64" i="227" s="1"/>
  <c r="CJ64" i="227" s="1"/>
  <c r="AH64" i="234" s="1"/>
  <c r="AR65" i="226"/>
  <c r="AS65" i="227" s="1"/>
  <c r="AT65" i="227" s="1"/>
  <c r="T65" i="234" s="1"/>
  <c r="BP67" i="226"/>
  <c r="BQ67" i="227" s="1"/>
  <c r="BR67" i="227" s="1"/>
  <c r="AB67" i="234" s="1"/>
  <c r="AF68" i="226"/>
  <c r="AG68" i="227" s="1"/>
  <c r="AH68" i="227" s="1"/>
  <c r="P68" i="234" s="1"/>
  <c r="W69" i="226"/>
  <c r="X69" i="227" s="1"/>
  <c r="Y69" i="227" s="1"/>
  <c r="M69" i="234" s="1"/>
  <c r="AO71" i="226"/>
  <c r="AP71" i="227" s="1"/>
  <c r="AQ71" i="227" s="1"/>
  <c r="S71" i="234" s="1"/>
  <c r="AC74" i="226"/>
  <c r="AD74" i="227" s="1"/>
  <c r="AE74" i="227" s="1"/>
  <c r="O74" i="234" s="1"/>
  <c r="BP74" i="226"/>
  <c r="BQ74" i="227" s="1"/>
  <c r="BR74" i="227" s="1"/>
  <c r="AB74" i="234" s="1"/>
  <c r="BT76" i="227"/>
  <c r="BU76" i="227" s="1"/>
  <c r="AC76" i="234" s="1"/>
  <c r="AU78" i="226"/>
  <c r="AV78" i="227" s="1"/>
  <c r="AW78" i="227" s="1"/>
  <c r="U78" i="234" s="1"/>
  <c r="T79" i="226"/>
  <c r="U79" i="227" s="1"/>
  <c r="V79" i="227" s="1"/>
  <c r="L79" i="234" s="1"/>
  <c r="BP79" i="226"/>
  <c r="BQ79" i="227" s="1"/>
  <c r="BR79" i="227" s="1"/>
  <c r="AB79" i="234" s="1"/>
  <c r="AL82" i="226"/>
  <c r="AM82" i="227" s="1"/>
  <c r="AN82" i="227" s="1"/>
  <c r="R82" i="234" s="1"/>
  <c r="AX82" i="226"/>
  <c r="AY82" i="227" s="1"/>
  <c r="AZ82" i="227" s="1"/>
  <c r="V82" i="234" s="1"/>
  <c r="BK82" i="227"/>
  <c r="BL82" i="227" s="1"/>
  <c r="Z82" i="234" s="1"/>
  <c r="BV82" i="226"/>
  <c r="BW82" i="227" s="1"/>
  <c r="BX82" i="227" s="1"/>
  <c r="AD82" i="234" s="1"/>
  <c r="K83" i="226"/>
  <c r="L83" i="227" s="1"/>
  <c r="M83" i="227" s="1"/>
  <c r="I83" i="234" s="1"/>
  <c r="W83" i="226"/>
  <c r="X83" i="227" s="1"/>
  <c r="Y83" i="227" s="1"/>
  <c r="M83" i="234" s="1"/>
  <c r="AU84" i="226"/>
  <c r="AV84" i="227" s="1"/>
  <c r="AW84" i="227" s="1"/>
  <c r="U84" i="234" s="1"/>
  <c r="T89" i="226"/>
  <c r="U89" i="227" s="1"/>
  <c r="V89" i="227" s="1"/>
  <c r="L89" i="234" s="1"/>
  <c r="K90" i="226"/>
  <c r="L90" i="227" s="1"/>
  <c r="M90" i="227" s="1"/>
  <c r="I90" i="234" s="1"/>
  <c r="AX91" i="226"/>
  <c r="AY91" i="227" s="1"/>
  <c r="AZ91" i="227" s="1"/>
  <c r="V91" i="234" s="1"/>
  <c r="H92" i="226"/>
  <c r="I92" i="227" s="1"/>
  <c r="J92" i="227" s="1"/>
  <c r="H92" i="234" s="1"/>
  <c r="T92" i="226"/>
  <c r="U92" i="227" s="1"/>
  <c r="V92" i="227" s="1"/>
  <c r="L92" i="234" s="1"/>
  <c r="AF92" i="226"/>
  <c r="AG92" i="227" s="1"/>
  <c r="AH92" i="227" s="1"/>
  <c r="P92" i="234" s="1"/>
  <c r="K93" i="227"/>
  <c r="K93" i="226"/>
  <c r="L93" i="227" s="1"/>
  <c r="M93" i="227" s="1"/>
  <c r="I93" i="234" s="1"/>
  <c r="BM102" i="226"/>
  <c r="BN102" i="227" s="1"/>
  <c r="BO102" i="227" s="1"/>
  <c r="AA102" i="234" s="1"/>
  <c r="AU103" i="227"/>
  <c r="AU103" i="226"/>
  <c r="AV103" i="227" s="1"/>
  <c r="AW103" i="227" s="1"/>
  <c r="U103" i="234" s="1"/>
  <c r="AU105" i="227"/>
  <c r="AV105" i="227"/>
  <c r="AW105" i="227" s="1"/>
  <c r="U105" i="234" s="1"/>
  <c r="K108" i="227"/>
  <c r="K108" i="226"/>
  <c r="L108" i="227" s="1"/>
  <c r="M108" i="227" s="1"/>
  <c r="I108" i="234" s="1"/>
  <c r="AC108" i="227"/>
  <c r="AC108" i="226"/>
  <c r="AD108" i="227" s="1"/>
  <c r="AE108" i="227" s="1"/>
  <c r="O108" i="234" s="1"/>
  <c r="BS110" i="227"/>
  <c r="BS110" i="226"/>
  <c r="BT110" i="227" s="1"/>
  <c r="BU110" i="227" s="1"/>
  <c r="AC110" i="234" s="1"/>
  <c r="N111" i="227"/>
  <c r="N111" i="226"/>
  <c r="O111" i="227" s="1"/>
  <c r="P111" i="227" s="1"/>
  <c r="J111" i="234" s="1"/>
  <c r="BP113" i="227"/>
  <c r="BP113" i="226"/>
  <c r="BQ113" i="227" s="1"/>
  <c r="BR113" i="227" s="1"/>
  <c r="AB113" i="234" s="1"/>
  <c r="K114" i="227"/>
  <c r="K114" i="226"/>
  <c r="L114" i="227" s="1"/>
  <c r="M114" i="227" s="1"/>
  <c r="I114" i="234" s="1"/>
  <c r="BS116" i="227"/>
  <c r="BS116" i="226"/>
  <c r="BT116" i="227" s="1"/>
  <c r="BU116" i="227" s="1"/>
  <c r="AC116" i="234" s="1"/>
  <c r="AI120" i="227"/>
  <c r="AI120" i="226"/>
  <c r="AJ120" i="227" s="1"/>
  <c r="AK120" i="227" s="1"/>
  <c r="Q120" i="234" s="1"/>
  <c r="AI121" i="226"/>
  <c r="AJ121" i="227" s="1"/>
  <c r="AK121" i="227" s="1"/>
  <c r="Q121" i="234" s="1"/>
  <c r="H124" i="227"/>
  <c r="H124" i="226"/>
  <c r="I124" i="227" s="1"/>
  <c r="J124" i="227" s="1"/>
  <c r="BG124" i="226"/>
  <c r="BH124" i="227" s="1"/>
  <c r="BI124" i="227" s="1"/>
  <c r="Y124" i="234" s="1"/>
  <c r="AR126" i="227"/>
  <c r="AR126" i="226"/>
  <c r="AS126" i="227" s="1"/>
  <c r="AT126" i="227" s="1"/>
  <c r="T126" i="234" s="1"/>
  <c r="Q127" i="227"/>
  <c r="Q127" i="226"/>
  <c r="R127" i="227" s="1"/>
  <c r="S127" i="227" s="1"/>
  <c r="K127" i="234" s="1"/>
  <c r="N128" i="227"/>
  <c r="N128" i="226"/>
  <c r="O128" i="227" s="1"/>
  <c r="P128" i="227" s="1"/>
  <c r="J128" i="234" s="1"/>
  <c r="AX143" i="226"/>
  <c r="AY143" i="227" s="1"/>
  <c r="AZ143" i="227" s="1"/>
  <c r="V143" i="234" s="1"/>
  <c r="BM147" i="226"/>
  <c r="BN147" i="227" s="1"/>
  <c r="BO147" i="227" s="1"/>
  <c r="AA147" i="234" s="1"/>
  <c r="Q154" i="227"/>
  <c r="Q154" i="226"/>
  <c r="R154" i="227" s="1"/>
  <c r="S154" i="227" s="1"/>
  <c r="K154" i="234" s="1"/>
  <c r="BP154" i="226"/>
  <c r="BQ154" i="227" s="1"/>
  <c r="BR154" i="227" s="1"/>
  <c r="AB154" i="234" s="1"/>
  <c r="T156" i="227"/>
  <c r="T156" i="226"/>
  <c r="U156" i="227" s="1"/>
  <c r="V156" i="227" s="1"/>
  <c r="L156" i="234" s="1"/>
  <c r="AU167" i="226"/>
  <c r="AV167" i="227" s="1"/>
  <c r="AW167" i="227" s="1"/>
  <c r="U167" i="234" s="1"/>
  <c r="BS169" i="227"/>
  <c r="BS169" i="226"/>
  <c r="BT169" i="227" s="1"/>
  <c r="BU169" i="227" s="1"/>
  <c r="AC169" i="234" s="1"/>
  <c r="BY171" i="227"/>
  <c r="BY171" i="226"/>
  <c r="BZ171" i="227" s="1"/>
  <c r="CA171" i="227" s="1"/>
  <c r="AE171" i="234" s="1"/>
  <c r="BD174" i="227"/>
  <c r="BD174" i="226"/>
  <c r="BE174" i="227" s="1"/>
  <c r="BF174" i="227" s="1"/>
  <c r="X174" i="234" s="1"/>
  <c r="BG179" i="226"/>
  <c r="BH179" i="227" s="1"/>
  <c r="BI179" i="227" s="1"/>
  <c r="Y179" i="234" s="1"/>
  <c r="N181" i="227"/>
  <c r="N181" i="226"/>
  <c r="O181" i="227" s="1"/>
  <c r="P181" i="227" s="1"/>
  <c r="J181" i="234" s="1"/>
  <c r="AC115" i="227"/>
  <c r="AC115" i="226"/>
  <c r="AD115" i="227" s="1"/>
  <c r="AE115" i="227" s="1"/>
  <c r="O115" i="234" s="1"/>
  <c r="BD145" i="227"/>
  <c r="BD145" i="226"/>
  <c r="BE145" i="227" s="1"/>
  <c r="BF145" i="227" s="1"/>
  <c r="X145" i="234" s="1"/>
  <c r="CH25" i="226"/>
  <c r="CI25" i="227" s="1"/>
  <c r="CJ25" i="227" s="1"/>
  <c r="AH25" i="234" s="1"/>
  <c r="AF27" i="226"/>
  <c r="AG27" i="227" s="1"/>
  <c r="AH27" i="227" s="1"/>
  <c r="P27" i="234" s="1"/>
  <c r="AX27" i="226"/>
  <c r="AY27" i="227" s="1"/>
  <c r="AZ27" i="227" s="1"/>
  <c r="V27" i="234" s="1"/>
  <c r="W28" i="226"/>
  <c r="X28" i="227" s="1"/>
  <c r="Y28" i="227" s="1"/>
  <c r="M28" i="234" s="1"/>
  <c r="BA28" i="226"/>
  <c r="BB28" i="227" s="1"/>
  <c r="BC28" i="227" s="1"/>
  <c r="W28" i="234" s="1"/>
  <c r="N31" i="226"/>
  <c r="O31" i="227" s="1"/>
  <c r="P31" i="227" s="1"/>
  <c r="J31" i="234" s="1"/>
  <c r="AC32" i="226"/>
  <c r="AD32" i="227" s="1"/>
  <c r="AE32" i="227" s="1"/>
  <c r="O32" i="234" s="1"/>
  <c r="AU33" i="226"/>
  <c r="AV33" i="227" s="1"/>
  <c r="AW33" i="227" s="1"/>
  <c r="U33" i="234" s="1"/>
  <c r="BT40" i="227"/>
  <c r="BU40" i="227" s="1"/>
  <c r="AC40" i="234" s="1"/>
  <c r="BA43" i="226"/>
  <c r="BB43" i="227" s="1"/>
  <c r="BC43" i="227" s="1"/>
  <c r="W43" i="234" s="1"/>
  <c r="T49" i="226"/>
  <c r="U49" i="227" s="1"/>
  <c r="V49" i="227" s="1"/>
  <c r="L49" i="234" s="1"/>
  <c r="BG49" i="226"/>
  <c r="BH49" i="227" s="1"/>
  <c r="BI49" i="227" s="1"/>
  <c r="Y49" i="234" s="1"/>
  <c r="BP50" i="226"/>
  <c r="BQ50" i="227" s="1"/>
  <c r="BR50" i="227" s="1"/>
  <c r="AB50" i="234" s="1"/>
  <c r="BD51" i="226"/>
  <c r="BE51" i="227" s="1"/>
  <c r="BF51" i="227" s="1"/>
  <c r="X51" i="234" s="1"/>
  <c r="BD53" i="226"/>
  <c r="BE53" i="227" s="1"/>
  <c r="BF53" i="227" s="1"/>
  <c r="X53" i="234" s="1"/>
  <c r="BG57" i="226"/>
  <c r="BH57" i="227" s="1"/>
  <c r="BI57" i="227" s="1"/>
  <c r="Y57" i="234" s="1"/>
  <c r="BV57" i="226"/>
  <c r="BW57" i="227" s="1"/>
  <c r="BX57" i="227" s="1"/>
  <c r="AD57" i="234" s="1"/>
  <c r="BY58" i="226"/>
  <c r="BZ58" i="227" s="1"/>
  <c r="CA58" i="227" s="1"/>
  <c r="AE58" i="234" s="1"/>
  <c r="K60" i="226"/>
  <c r="L60" i="227" s="1"/>
  <c r="M60" i="227" s="1"/>
  <c r="I60" i="234" s="1"/>
  <c r="BD63" i="226"/>
  <c r="BE63" i="227" s="1"/>
  <c r="BF63" i="227" s="1"/>
  <c r="X63" i="234" s="1"/>
  <c r="BV63" i="226"/>
  <c r="BW63" i="227" s="1"/>
  <c r="BX63" i="227" s="1"/>
  <c r="AD63" i="234" s="1"/>
  <c r="AI64" i="226"/>
  <c r="AJ64" i="227" s="1"/>
  <c r="AK64" i="227" s="1"/>
  <c r="Q64" i="234" s="1"/>
  <c r="BP64" i="226"/>
  <c r="BQ64" i="227" s="1"/>
  <c r="BR64" i="227" s="1"/>
  <c r="AB64" i="234" s="1"/>
  <c r="AF65" i="226"/>
  <c r="AG65" i="227" s="1"/>
  <c r="AH65" i="227" s="1"/>
  <c r="P65" i="234" s="1"/>
  <c r="BJ65" i="226"/>
  <c r="BK65" i="227" s="1"/>
  <c r="BL65" i="227" s="1"/>
  <c r="Z65" i="234" s="1"/>
  <c r="T68" i="226"/>
  <c r="U68" i="227" s="1"/>
  <c r="V68" i="227" s="1"/>
  <c r="L68" i="234" s="1"/>
  <c r="K69" i="226"/>
  <c r="L69" i="227" s="1"/>
  <c r="M69" i="227" s="1"/>
  <c r="I69" i="234" s="1"/>
  <c r="BD69" i="226"/>
  <c r="BE69" i="227" s="1"/>
  <c r="BF69" i="227" s="1"/>
  <c r="X69" i="234" s="1"/>
  <c r="AC71" i="226"/>
  <c r="AD71" i="227" s="1"/>
  <c r="AE71" i="227" s="1"/>
  <c r="O71" i="234" s="1"/>
  <c r="BD73" i="226"/>
  <c r="BE73" i="227" s="1"/>
  <c r="BF73" i="227" s="1"/>
  <c r="X73" i="234" s="1"/>
  <c r="BD74" i="226"/>
  <c r="BE74" i="227" s="1"/>
  <c r="BF74" i="227" s="1"/>
  <c r="X74" i="234" s="1"/>
  <c r="AL86" i="226"/>
  <c r="AM86" i="227" s="1"/>
  <c r="AN86" i="227" s="1"/>
  <c r="R86" i="234" s="1"/>
  <c r="AX86" i="226"/>
  <c r="AY86" i="227" s="1"/>
  <c r="AZ86" i="227" s="1"/>
  <c r="V86" i="234" s="1"/>
  <c r="BJ86" i="226"/>
  <c r="BK86" i="227" s="1"/>
  <c r="BL86" i="227" s="1"/>
  <c r="Z86" i="234" s="1"/>
  <c r="BV86" i="226"/>
  <c r="BW86" i="227" s="1"/>
  <c r="BX86" i="227" s="1"/>
  <c r="AD86" i="234" s="1"/>
  <c r="K87" i="226"/>
  <c r="L87" i="227" s="1"/>
  <c r="M87" i="227" s="1"/>
  <c r="I87" i="234" s="1"/>
  <c r="W87" i="226"/>
  <c r="X87" i="227" s="1"/>
  <c r="Y87" i="227" s="1"/>
  <c r="M87" i="234" s="1"/>
  <c r="AI87" i="226"/>
  <c r="AJ87" i="227" s="1"/>
  <c r="AK87" i="227" s="1"/>
  <c r="Q87" i="234" s="1"/>
  <c r="AX87" i="226"/>
  <c r="AY87" i="227" s="1"/>
  <c r="AZ87" i="227" s="1"/>
  <c r="V87" i="234" s="1"/>
  <c r="W88" i="226"/>
  <c r="X88" i="227" s="1"/>
  <c r="Y88" i="227" s="1"/>
  <c r="M88" i="234" s="1"/>
  <c r="BG92" i="226"/>
  <c r="BH92" i="227" s="1"/>
  <c r="BI92" i="227" s="1"/>
  <c r="Y92" i="234" s="1"/>
  <c r="BV92" i="227"/>
  <c r="BV92" i="226"/>
  <c r="BW92" i="227" s="1"/>
  <c r="BX92" i="227" s="1"/>
  <c r="AD92" i="234" s="1"/>
  <c r="BG96" i="227"/>
  <c r="BG96" i="226"/>
  <c r="BH96" i="227" s="1"/>
  <c r="BI96" i="227" s="1"/>
  <c r="Y96" i="234" s="1"/>
  <c r="BM101" i="227"/>
  <c r="BM101" i="226"/>
  <c r="BN101" i="227" s="1"/>
  <c r="BO101" i="227" s="1"/>
  <c r="AA101" i="234" s="1"/>
  <c r="AC102" i="227"/>
  <c r="AC102" i="226"/>
  <c r="AD102" i="227" s="1"/>
  <c r="AE102" i="227" s="1"/>
  <c r="O102" i="234" s="1"/>
  <c r="Z104" i="227"/>
  <c r="Z104" i="226"/>
  <c r="AA104" i="227" s="1"/>
  <c r="AB104" i="227" s="1"/>
  <c r="N104" i="234" s="1"/>
  <c r="CH105" i="227"/>
  <c r="CH105" i="226"/>
  <c r="CI105" i="227" s="1"/>
  <c r="CJ105" i="227" s="1"/>
  <c r="AH105" i="234" s="1"/>
  <c r="AF107" i="226"/>
  <c r="AG107" i="227" s="1"/>
  <c r="AH107" i="227" s="1"/>
  <c r="P107" i="234" s="1"/>
  <c r="AL110" i="227"/>
  <c r="AL110" i="226"/>
  <c r="AM110" i="227" s="1"/>
  <c r="AN110" i="227" s="1"/>
  <c r="R110" i="234" s="1"/>
  <c r="AI113" i="227"/>
  <c r="AI113" i="226"/>
  <c r="AJ113" i="227" s="1"/>
  <c r="AK113" i="227" s="1"/>
  <c r="Q113" i="234" s="1"/>
  <c r="AX113" i="226"/>
  <c r="AY113" i="227" s="1"/>
  <c r="AZ113" i="227" s="1"/>
  <c r="V113" i="234" s="1"/>
  <c r="BG116" i="227"/>
  <c r="BG116" i="226"/>
  <c r="BH116" i="227" s="1"/>
  <c r="BI116" i="227" s="1"/>
  <c r="Y116" i="234" s="1"/>
  <c r="BG117" i="227"/>
  <c r="BG117" i="226"/>
  <c r="BH117" i="227" s="1"/>
  <c r="BI117" i="227" s="1"/>
  <c r="Y117" i="234" s="1"/>
  <c r="BS123" i="227"/>
  <c r="BS123" i="226"/>
  <c r="BT123" i="227" s="1"/>
  <c r="BU123" i="227" s="1"/>
  <c r="AC123" i="234" s="1"/>
  <c r="AU124" i="226"/>
  <c r="AV124" i="227" s="1"/>
  <c r="AW124" i="227" s="1"/>
  <c r="U124" i="234" s="1"/>
  <c r="BY126" i="227"/>
  <c r="BY126" i="226"/>
  <c r="BZ126" i="227" s="1"/>
  <c r="CA126" i="227" s="1"/>
  <c r="AE126" i="234" s="1"/>
  <c r="BY127" i="227"/>
  <c r="BY127" i="226"/>
  <c r="BZ127" i="227" s="1"/>
  <c r="CA127" i="227" s="1"/>
  <c r="AE127" i="234" s="1"/>
  <c r="H146" i="227"/>
  <c r="H146" i="226"/>
  <c r="I146" i="227" s="1"/>
  <c r="J146" i="227" s="1"/>
  <c r="H146" i="234" s="1"/>
  <c r="BA147" i="226"/>
  <c r="BB147" i="227" s="1"/>
  <c r="BC147" i="227" s="1"/>
  <c r="W147" i="234" s="1"/>
  <c r="AO152" i="227"/>
  <c r="AO152" i="226"/>
  <c r="AP152" i="227" s="1"/>
  <c r="AQ152" i="227" s="1"/>
  <c r="S152" i="234" s="1"/>
  <c r="N153" i="227"/>
  <c r="N153" i="226"/>
  <c r="O153" i="227" s="1"/>
  <c r="P153" i="227" s="1"/>
  <c r="J153" i="234" s="1"/>
  <c r="CH153" i="227"/>
  <c r="CH153" i="226"/>
  <c r="CI153" i="227" s="1"/>
  <c r="CJ153" i="227" s="1"/>
  <c r="AH153" i="234" s="1"/>
  <c r="BD154" i="226"/>
  <c r="BE154" i="227" s="1"/>
  <c r="BF154" i="227" s="1"/>
  <c r="X154" i="234" s="1"/>
  <c r="T159" i="226"/>
  <c r="U159" i="227" s="1"/>
  <c r="V159" i="227" s="1"/>
  <c r="L159" i="234" s="1"/>
  <c r="BS163" i="227"/>
  <c r="BS163" i="226"/>
  <c r="BT163" i="227" s="1"/>
  <c r="BU163" i="227" s="1"/>
  <c r="AC163" i="234" s="1"/>
  <c r="AI167" i="226"/>
  <c r="AJ167" i="227" s="1"/>
  <c r="AK167" i="227" s="1"/>
  <c r="Q167" i="234" s="1"/>
  <c r="BG169" i="227"/>
  <c r="BG169" i="226"/>
  <c r="BH169" i="227" s="1"/>
  <c r="BI169" i="227" s="1"/>
  <c r="Y169" i="234" s="1"/>
  <c r="AI170" i="226"/>
  <c r="AJ170" i="227" s="1"/>
  <c r="AK170" i="227" s="1"/>
  <c r="Q170" i="234" s="1"/>
  <c r="CH11" i="226"/>
  <c r="CI11" i="227" s="1"/>
  <c r="CJ11" i="227" s="1"/>
  <c r="AH11" i="234" s="1"/>
  <c r="Z20" i="226"/>
  <c r="AA20" i="227" s="1"/>
  <c r="AB20" i="227" s="1"/>
  <c r="N20" i="234" s="1"/>
  <c r="BP25" i="226"/>
  <c r="BQ25" i="227" s="1"/>
  <c r="BR25" i="227" s="1"/>
  <c r="AB25" i="234" s="1"/>
  <c r="AL28" i="226"/>
  <c r="AM28" i="227" s="1"/>
  <c r="AN28" i="227" s="1"/>
  <c r="R28" i="234" s="1"/>
  <c r="AU29" i="226"/>
  <c r="AV29" i="227" s="1"/>
  <c r="AW29" i="227" s="1"/>
  <c r="U29" i="234" s="1"/>
  <c r="AX31" i="226"/>
  <c r="AY31" i="227" s="1"/>
  <c r="AZ31" i="227" s="1"/>
  <c r="V31" i="234" s="1"/>
  <c r="BV32" i="226"/>
  <c r="BW32" i="227" s="1"/>
  <c r="BX32" i="227" s="1"/>
  <c r="AD32" i="234" s="1"/>
  <c r="Q35" i="226"/>
  <c r="R35" i="227" s="1"/>
  <c r="S35" i="227" s="1"/>
  <c r="K35" i="234" s="1"/>
  <c r="N36" i="226"/>
  <c r="O36" i="227" s="1"/>
  <c r="P36" i="227" s="1"/>
  <c r="J36" i="234" s="1"/>
  <c r="BY36" i="226"/>
  <c r="BZ36" i="227" s="1"/>
  <c r="CA36" i="227" s="1"/>
  <c r="AE36" i="234" s="1"/>
  <c r="AX37" i="226"/>
  <c r="AY37" i="227" s="1"/>
  <c r="AZ37" i="227" s="1"/>
  <c r="V37" i="234" s="1"/>
  <c r="H38" i="226"/>
  <c r="I38" i="227" s="1"/>
  <c r="J38" i="227" s="1"/>
  <c r="AO40" i="226"/>
  <c r="AP40" i="227" s="1"/>
  <c r="AQ40" i="227" s="1"/>
  <c r="S40" i="234" s="1"/>
  <c r="AO42" i="226"/>
  <c r="AP42" i="227" s="1"/>
  <c r="AQ42" i="227" s="1"/>
  <c r="S42" i="234" s="1"/>
  <c r="AX44" i="226"/>
  <c r="AY44" i="227" s="1"/>
  <c r="AZ44" i="227" s="1"/>
  <c r="V44" i="234" s="1"/>
  <c r="BM46" i="226"/>
  <c r="BN46" i="227" s="1"/>
  <c r="BO46" i="227" s="1"/>
  <c r="AA46" i="234" s="1"/>
  <c r="AR51" i="226"/>
  <c r="AS51" i="227" s="1"/>
  <c r="AT51" i="227" s="1"/>
  <c r="T51" i="234" s="1"/>
  <c r="AC52" i="226"/>
  <c r="AD52" i="227" s="1"/>
  <c r="AE52" i="227" s="1"/>
  <c r="O52" i="234" s="1"/>
  <c r="Q54" i="226"/>
  <c r="R54" i="227" s="1"/>
  <c r="S54" i="227" s="1"/>
  <c r="K54" i="234" s="1"/>
  <c r="I72" i="227"/>
  <c r="J72" i="227" s="1"/>
  <c r="H72" i="234" s="1"/>
  <c r="AG77" i="227"/>
  <c r="AH77" i="227" s="1"/>
  <c r="P77" i="234" s="1"/>
  <c r="AR77" i="226"/>
  <c r="AS77" i="227" s="1"/>
  <c r="AT77" i="227" s="1"/>
  <c r="T77" i="234" s="1"/>
  <c r="BD77" i="226"/>
  <c r="BE77" i="227" s="1"/>
  <c r="BF77" i="227" s="1"/>
  <c r="X77" i="234" s="1"/>
  <c r="BP77" i="226"/>
  <c r="BQ77" i="227" s="1"/>
  <c r="BR77" i="227" s="1"/>
  <c r="AB77" i="234" s="1"/>
  <c r="CH77" i="226"/>
  <c r="CI77" i="227" s="1"/>
  <c r="CJ77" i="227" s="1"/>
  <c r="AH77" i="234" s="1"/>
  <c r="Q78" i="226"/>
  <c r="R78" i="227" s="1"/>
  <c r="S78" i="227" s="1"/>
  <c r="K78" i="234" s="1"/>
  <c r="BV83" i="226"/>
  <c r="BW83" i="227" s="1"/>
  <c r="BX83" i="227" s="1"/>
  <c r="AD83" i="234" s="1"/>
  <c r="BM84" i="226"/>
  <c r="BN84" i="227" s="1"/>
  <c r="BO84" i="227" s="1"/>
  <c r="AA84" i="234" s="1"/>
  <c r="AL89" i="226"/>
  <c r="AM89" i="227" s="1"/>
  <c r="AN89" i="227" s="1"/>
  <c r="R89" i="234" s="1"/>
  <c r="AX90" i="226"/>
  <c r="AY90" i="227" s="1"/>
  <c r="AZ90" i="227" s="1"/>
  <c r="V90" i="234" s="1"/>
  <c r="BJ90" i="226"/>
  <c r="BK90" i="227" s="1"/>
  <c r="BL90" i="227" s="1"/>
  <c r="Z90" i="234" s="1"/>
  <c r="AL91" i="226"/>
  <c r="AM91" i="227" s="1"/>
  <c r="AN91" i="227" s="1"/>
  <c r="R91" i="234" s="1"/>
  <c r="AU92" i="226"/>
  <c r="AV92" i="227" s="1"/>
  <c r="AW92" i="227" s="1"/>
  <c r="U92" i="234" s="1"/>
  <c r="BJ92" i="227"/>
  <c r="BJ92" i="226"/>
  <c r="BK92" i="227" s="1"/>
  <c r="BL92" i="227" s="1"/>
  <c r="Z92" i="234" s="1"/>
  <c r="T97" i="227"/>
  <c r="T97" i="226"/>
  <c r="U97" i="227" s="1"/>
  <c r="V97" i="227" s="1"/>
  <c r="L97" i="234" s="1"/>
  <c r="AX103" i="227"/>
  <c r="AX103" i="226"/>
  <c r="AY103" i="227" s="1"/>
  <c r="AZ103" i="227" s="1"/>
  <c r="V103" i="234" s="1"/>
  <c r="AX104" i="227"/>
  <c r="AX104" i="226"/>
  <c r="AY104" i="227" s="1"/>
  <c r="AZ104" i="227" s="1"/>
  <c r="V104" i="234" s="1"/>
  <c r="BM105" i="227"/>
  <c r="BN105" i="227"/>
  <c r="BO105" i="227" s="1"/>
  <c r="AA105" i="234" s="1"/>
  <c r="T107" i="226"/>
  <c r="U107" i="227" s="1"/>
  <c r="V107" i="227" s="1"/>
  <c r="L107" i="234" s="1"/>
  <c r="AI107" i="227"/>
  <c r="AI107" i="226"/>
  <c r="AJ107" i="227" s="1"/>
  <c r="AK107" i="227" s="1"/>
  <c r="Q107" i="234" s="1"/>
  <c r="W113" i="227"/>
  <c r="W113" i="226"/>
  <c r="X113" i="227" s="1"/>
  <c r="Y113" i="227" s="1"/>
  <c r="M113" i="234" s="1"/>
  <c r="AU116" i="227"/>
  <c r="AU116" i="226"/>
  <c r="AV116" i="227" s="1"/>
  <c r="AW116" i="227" s="1"/>
  <c r="U116" i="234" s="1"/>
  <c r="BG123" i="227"/>
  <c r="BG123" i="226"/>
  <c r="BH123" i="227" s="1"/>
  <c r="BI123" i="227" s="1"/>
  <c r="Y123" i="234" s="1"/>
  <c r="AI124" i="226"/>
  <c r="AJ124" i="227" s="1"/>
  <c r="AK124" i="227" s="1"/>
  <c r="Q124" i="234" s="1"/>
  <c r="BJ126" i="227"/>
  <c r="BJ126" i="226"/>
  <c r="BK126" i="227" s="1"/>
  <c r="BL126" i="227" s="1"/>
  <c r="Z126" i="234" s="1"/>
  <c r="BM127" i="227"/>
  <c r="BM127" i="226"/>
  <c r="BN127" i="227" s="1"/>
  <c r="BO127" i="227" s="1"/>
  <c r="AA127" i="234" s="1"/>
  <c r="AC134" i="227"/>
  <c r="AC134" i="226"/>
  <c r="AD134" i="227" s="1"/>
  <c r="AE134" i="227" s="1"/>
  <c r="O134" i="234" s="1"/>
  <c r="AL142" i="227"/>
  <c r="AL142" i="226"/>
  <c r="AM142" i="227" s="1"/>
  <c r="AN142" i="227" s="1"/>
  <c r="R142" i="234" s="1"/>
  <c r="BP145" i="227"/>
  <c r="BP145" i="226"/>
  <c r="BQ145" i="227" s="1"/>
  <c r="BR145" i="227" s="1"/>
  <c r="AB145" i="234" s="1"/>
  <c r="BV152" i="227"/>
  <c r="BV152" i="226"/>
  <c r="BW152" i="227" s="1"/>
  <c r="BX152" i="227" s="1"/>
  <c r="AD152" i="234" s="1"/>
  <c r="BP153" i="227"/>
  <c r="BP153" i="226"/>
  <c r="BQ153" i="227" s="1"/>
  <c r="BR153" i="227" s="1"/>
  <c r="AB153" i="234" s="1"/>
  <c r="AR154" i="226"/>
  <c r="AS154" i="227" s="1"/>
  <c r="AT154" i="227" s="1"/>
  <c r="T154" i="234" s="1"/>
  <c r="H159" i="226"/>
  <c r="I159" i="227" s="1"/>
  <c r="J159" i="227" s="1"/>
  <c r="H159" i="234" s="1"/>
  <c r="W169" i="227"/>
  <c r="W169" i="226"/>
  <c r="X169" i="227" s="1"/>
  <c r="Y169" i="227" s="1"/>
  <c r="M169" i="234" s="1"/>
  <c r="W170" i="226"/>
  <c r="X170" i="227" s="1"/>
  <c r="Y170" i="227" s="1"/>
  <c r="M170" i="234" s="1"/>
  <c r="N179" i="227"/>
  <c r="N179" i="226"/>
  <c r="O179" i="227" s="1"/>
  <c r="P179" i="227" s="1"/>
  <c r="J179" i="234" s="1"/>
  <c r="Z182" i="227"/>
  <c r="Z182" i="226"/>
  <c r="AA182" i="227" s="1"/>
  <c r="AB182" i="227" s="1"/>
  <c r="N182" i="234" s="1"/>
  <c r="CH13" i="226"/>
  <c r="CI13" i="227" s="1"/>
  <c r="CJ13" i="227" s="1"/>
  <c r="AH13" i="234" s="1"/>
  <c r="AR15" i="226"/>
  <c r="AS15" i="227" s="1"/>
  <c r="AT15" i="227" s="1"/>
  <c r="T15" i="234" s="1"/>
  <c r="AI16" i="226"/>
  <c r="AJ16" i="227" s="1"/>
  <c r="AK16" i="227" s="1"/>
  <c r="Q16" i="234" s="1"/>
  <c r="AL21" i="226"/>
  <c r="AM21" i="227" s="1"/>
  <c r="AN21" i="227" s="1"/>
  <c r="R21" i="234" s="1"/>
  <c r="AX92" i="227"/>
  <c r="AX92" i="226"/>
  <c r="AY92" i="227" s="1"/>
  <c r="AZ92" i="227" s="1"/>
  <c r="V92" i="234" s="1"/>
  <c r="Z96" i="227"/>
  <c r="Z96" i="226"/>
  <c r="AA96" i="227" s="1"/>
  <c r="AB96" i="227" s="1"/>
  <c r="N96" i="234" s="1"/>
  <c r="AI103" i="227"/>
  <c r="AI103" i="226"/>
  <c r="AJ103" i="227" s="1"/>
  <c r="AK103" i="227" s="1"/>
  <c r="Q103" i="234" s="1"/>
  <c r="AC104" i="227"/>
  <c r="AC104" i="226"/>
  <c r="AD104" i="227" s="1"/>
  <c r="AE104" i="227" s="1"/>
  <c r="O104" i="234" s="1"/>
  <c r="AI105" i="227"/>
  <c r="AI105" i="226"/>
  <c r="AJ105" i="227" s="1"/>
  <c r="AK105" i="227" s="1"/>
  <c r="Q105" i="234" s="1"/>
  <c r="H106" i="227"/>
  <c r="H106" i="226"/>
  <c r="I106" i="227" s="1"/>
  <c r="J106" i="227" s="1"/>
  <c r="H106" i="234" s="1"/>
  <c r="W107" i="227"/>
  <c r="W107" i="226"/>
  <c r="X107" i="227" s="1"/>
  <c r="Y107" i="227" s="1"/>
  <c r="M107" i="234" s="1"/>
  <c r="AC112" i="227"/>
  <c r="AC112" i="226"/>
  <c r="AD112" i="227" s="1"/>
  <c r="AE112" i="227" s="1"/>
  <c r="O112" i="234" s="1"/>
  <c r="K113" i="227"/>
  <c r="K113" i="226"/>
  <c r="L113" i="227" s="1"/>
  <c r="M113" i="227" s="1"/>
  <c r="I113" i="234" s="1"/>
  <c r="AI116" i="227"/>
  <c r="AI116" i="226"/>
  <c r="AJ116" i="227" s="1"/>
  <c r="AK116" i="227" s="1"/>
  <c r="Q116" i="234" s="1"/>
  <c r="BG118" i="227"/>
  <c r="BG118" i="226"/>
  <c r="BH118" i="227" s="1"/>
  <c r="BI118" i="227" s="1"/>
  <c r="Y118" i="234" s="1"/>
  <c r="BG121" i="227"/>
  <c r="BG121" i="226"/>
  <c r="BH121" i="227" s="1"/>
  <c r="BI121" i="227" s="1"/>
  <c r="Y121" i="234" s="1"/>
  <c r="AU123" i="227"/>
  <c r="AU123" i="226"/>
  <c r="AV123" i="227" s="1"/>
  <c r="AW123" i="227" s="1"/>
  <c r="U123" i="234" s="1"/>
  <c r="CH126" i="227"/>
  <c r="CH126" i="226"/>
  <c r="CI126" i="227" s="1"/>
  <c r="CJ126" i="227" s="1"/>
  <c r="AH126" i="234" s="1"/>
  <c r="BA127" i="227"/>
  <c r="BA127" i="226"/>
  <c r="BB127" i="227" s="1"/>
  <c r="BC127" i="227" s="1"/>
  <c r="W127" i="234" s="1"/>
  <c r="AI129" i="227"/>
  <c r="AI129" i="226"/>
  <c r="AJ129" i="227" s="1"/>
  <c r="AK129" i="227" s="1"/>
  <c r="Q129" i="234" s="1"/>
  <c r="BP131" i="227"/>
  <c r="BP131" i="226"/>
  <c r="BQ131" i="227" s="1"/>
  <c r="BR131" i="227" s="1"/>
  <c r="AB131" i="234" s="1"/>
  <c r="BP150" i="227"/>
  <c r="BP150" i="226"/>
  <c r="BQ150" i="227" s="1"/>
  <c r="BR150" i="227" s="1"/>
  <c r="AB150" i="234" s="1"/>
  <c r="H156" i="227"/>
  <c r="H156" i="226"/>
  <c r="I156" i="227" s="1"/>
  <c r="J156" i="227" s="1"/>
  <c r="H156" i="234" s="1"/>
  <c r="K169" i="227"/>
  <c r="K169" i="226"/>
  <c r="L169" i="227" s="1"/>
  <c r="M169" i="227" s="1"/>
  <c r="I169" i="234" s="1"/>
  <c r="H183" i="227"/>
  <c r="H183" i="226"/>
  <c r="I183" i="227" s="1"/>
  <c r="J183" i="227" s="1"/>
  <c r="H183" i="234" s="1"/>
  <c r="AL92" i="227"/>
  <c r="AL92" i="226"/>
  <c r="AM92" i="227" s="1"/>
  <c r="AN92" i="227" s="1"/>
  <c r="R92" i="234" s="1"/>
  <c r="N96" i="227"/>
  <c r="N96" i="226"/>
  <c r="O96" i="227" s="1"/>
  <c r="P96" i="227" s="1"/>
  <c r="J96" i="234" s="1"/>
  <c r="AC99" i="227"/>
  <c r="AC99" i="226"/>
  <c r="AD99" i="227" s="1"/>
  <c r="AE99" i="227" s="1"/>
  <c r="O99" i="234" s="1"/>
  <c r="BM100" i="227"/>
  <c r="BM100" i="226"/>
  <c r="BN100" i="227" s="1"/>
  <c r="BO100" i="227" s="1"/>
  <c r="AA100" i="234" s="1"/>
  <c r="N104" i="227"/>
  <c r="N104" i="226"/>
  <c r="O104" i="227" s="1"/>
  <c r="P104" i="227" s="1"/>
  <c r="J104" i="234" s="1"/>
  <c r="BA104" i="227"/>
  <c r="BA104" i="226"/>
  <c r="BB104" i="227" s="1"/>
  <c r="BC104" i="227" s="1"/>
  <c r="W104" i="234" s="1"/>
  <c r="BP105" i="227"/>
  <c r="BP105" i="226"/>
  <c r="BQ105" i="227" s="1"/>
  <c r="BR105" i="227" s="1"/>
  <c r="AB105" i="234" s="1"/>
  <c r="BV112" i="227"/>
  <c r="BV112" i="226"/>
  <c r="BW112" i="227" s="1"/>
  <c r="BX112" i="227" s="1"/>
  <c r="AD112" i="234" s="1"/>
  <c r="W116" i="227"/>
  <c r="W116" i="226"/>
  <c r="X116" i="227" s="1"/>
  <c r="Y116" i="227" s="1"/>
  <c r="M116" i="234" s="1"/>
  <c r="AU117" i="227"/>
  <c r="AU117" i="226"/>
  <c r="AV117" i="227" s="1"/>
  <c r="AW117" i="227" s="1"/>
  <c r="U117" i="234" s="1"/>
  <c r="BV122" i="227"/>
  <c r="BV122" i="226"/>
  <c r="BW122" i="227" s="1"/>
  <c r="BX122" i="227" s="1"/>
  <c r="AD122" i="234" s="1"/>
  <c r="BM126" i="227"/>
  <c r="BM126" i="226"/>
  <c r="BN126" i="227" s="1"/>
  <c r="BO126" i="227" s="1"/>
  <c r="AA126" i="234" s="1"/>
  <c r="AO127" i="227"/>
  <c r="AO127" i="226"/>
  <c r="AP127" i="227" s="1"/>
  <c r="AQ127" i="227" s="1"/>
  <c r="S127" i="234" s="1"/>
  <c r="BD131" i="227"/>
  <c r="BD131" i="226"/>
  <c r="BE131" i="227" s="1"/>
  <c r="BF131" i="227" s="1"/>
  <c r="X131" i="234" s="1"/>
  <c r="T144" i="227"/>
  <c r="T144" i="226"/>
  <c r="U144" i="227" s="1"/>
  <c r="V144" i="227" s="1"/>
  <c r="L144" i="234" s="1"/>
  <c r="BS145" i="227"/>
  <c r="BS145" i="226"/>
  <c r="BT145" i="227" s="1"/>
  <c r="BU145" i="227" s="1"/>
  <c r="AC145" i="234" s="1"/>
  <c r="BY152" i="227"/>
  <c r="BY152" i="226"/>
  <c r="BZ152" i="227" s="1"/>
  <c r="CA152" i="227" s="1"/>
  <c r="AE152" i="234" s="1"/>
  <c r="BG163" i="227"/>
  <c r="BG163" i="226"/>
  <c r="BH163" i="227" s="1"/>
  <c r="BI163" i="227" s="1"/>
  <c r="Y163" i="234" s="1"/>
  <c r="BV168" i="227"/>
  <c r="BV168" i="226"/>
  <c r="BW168" i="227" s="1"/>
  <c r="BX168" i="227" s="1"/>
  <c r="AD168" i="234" s="1"/>
  <c r="H173" i="227"/>
  <c r="H173" i="226"/>
  <c r="I173" i="227" s="1"/>
  <c r="J173" i="227" s="1"/>
  <c r="CH175" i="227"/>
  <c r="CH175" i="226"/>
  <c r="CI175" i="227" s="1"/>
  <c r="CJ175" i="227" s="1"/>
  <c r="AH175" i="234" s="1"/>
  <c r="AU191" i="227"/>
  <c r="AU191" i="226"/>
  <c r="AV191" i="227" s="1"/>
  <c r="AW191" i="227" s="1"/>
  <c r="U191" i="234" s="1"/>
  <c r="AL195" i="227"/>
  <c r="AL195" i="226"/>
  <c r="AM195" i="227" s="1"/>
  <c r="AN195" i="227" s="1"/>
  <c r="R195" i="234" s="1"/>
  <c r="Q197" i="227"/>
  <c r="Q197" i="226"/>
  <c r="R197" i="227" s="1"/>
  <c r="S197" i="227" s="1"/>
  <c r="K197" i="234" s="1"/>
  <c r="W200" i="227"/>
  <c r="W200" i="226"/>
  <c r="X200" i="227" s="1"/>
  <c r="Y200" i="227" s="1"/>
  <c r="M200" i="234" s="1"/>
  <c r="N215" i="227"/>
  <c r="N215" i="226"/>
  <c r="O215" i="227" s="1"/>
  <c r="P215" i="227" s="1"/>
  <c r="J215" i="234" s="1"/>
  <c r="AL239" i="227"/>
  <c r="AL239" i="226"/>
  <c r="AM239" i="227" s="1"/>
  <c r="AN239" i="227" s="1"/>
  <c r="R239" i="234" s="1"/>
  <c r="BP249" i="227"/>
  <c r="BP249" i="226"/>
  <c r="BQ249" i="227" s="1"/>
  <c r="BR249" i="227" s="1"/>
  <c r="AB249" i="234" s="1"/>
  <c r="BS251" i="227"/>
  <c r="BS251" i="226"/>
  <c r="BT251" i="227" s="1"/>
  <c r="BU251" i="227" s="1"/>
  <c r="AC251" i="234" s="1"/>
  <c r="BJ265" i="227"/>
  <c r="BJ265" i="226"/>
  <c r="BK265" i="227" s="1"/>
  <c r="BL265" i="227" s="1"/>
  <c r="Z265" i="234" s="1"/>
  <c r="BS271" i="227"/>
  <c r="BS271" i="226"/>
  <c r="BT271" i="227" s="1"/>
  <c r="BU271" i="227" s="1"/>
  <c r="AC271" i="234" s="1"/>
  <c r="CH274" i="227"/>
  <c r="CH274" i="226"/>
  <c r="CI274" i="227" s="1"/>
  <c r="CJ274" i="227" s="1"/>
  <c r="AH274" i="234" s="1"/>
  <c r="Z276" i="227"/>
  <c r="Z276" i="226"/>
  <c r="AA276" i="227" s="1"/>
  <c r="AB276" i="227" s="1"/>
  <c r="N276" i="234" s="1"/>
  <c r="BG278" i="227"/>
  <c r="BG278" i="226"/>
  <c r="BH278" i="227" s="1"/>
  <c r="BI278" i="227" s="1"/>
  <c r="Y278" i="234" s="1"/>
  <c r="CH287" i="227"/>
  <c r="CH287" i="226"/>
  <c r="CI287" i="227" s="1"/>
  <c r="CJ287" i="227" s="1"/>
  <c r="AH287" i="234" s="1"/>
  <c r="AO313" i="227"/>
  <c r="AO313" i="226"/>
  <c r="AP313" i="227" s="1"/>
  <c r="AQ313" i="227" s="1"/>
  <c r="S313" i="234" s="1"/>
  <c r="Q350" i="227"/>
  <c r="Q350" i="226"/>
  <c r="R350" i="227" s="1"/>
  <c r="S350" i="227" s="1"/>
  <c r="K350" i="234" s="1"/>
  <c r="AR265" i="227"/>
  <c r="AR265" i="226"/>
  <c r="AS265" i="227" s="1"/>
  <c r="AT265" i="227" s="1"/>
  <c r="T265" i="234" s="1"/>
  <c r="BJ272" i="227"/>
  <c r="BJ272" i="226"/>
  <c r="BK272" i="227" s="1"/>
  <c r="BL272" i="227" s="1"/>
  <c r="Z272" i="234" s="1"/>
  <c r="CH277" i="227"/>
  <c r="CH277" i="226"/>
  <c r="CI277" i="227" s="1"/>
  <c r="CJ277" i="227" s="1"/>
  <c r="AH277" i="234" s="1"/>
  <c r="W282" i="227"/>
  <c r="W282" i="226"/>
  <c r="X282" i="227" s="1"/>
  <c r="Y282" i="227" s="1"/>
  <c r="M282" i="234" s="1"/>
  <c r="AC322" i="227"/>
  <c r="AC322" i="226"/>
  <c r="AD322" i="227" s="1"/>
  <c r="AE322" i="227" s="1"/>
  <c r="O322" i="234" s="1"/>
  <c r="BV331" i="227"/>
  <c r="BV331" i="226"/>
  <c r="BW331" i="227" s="1"/>
  <c r="BX331" i="227" s="1"/>
  <c r="AD331" i="234" s="1"/>
  <c r="BD345" i="227"/>
  <c r="BD345" i="226"/>
  <c r="BE345" i="227" s="1"/>
  <c r="BF345" i="227" s="1"/>
  <c r="X345" i="234" s="1"/>
  <c r="BM134" i="226"/>
  <c r="BN134" i="227" s="1"/>
  <c r="BO134" i="227" s="1"/>
  <c r="AA134" i="234" s="1"/>
  <c r="BY134" i="226"/>
  <c r="BZ134" i="227" s="1"/>
  <c r="CA134" i="227" s="1"/>
  <c r="AE134" i="234" s="1"/>
  <c r="N135" i="226"/>
  <c r="O135" i="227" s="1"/>
  <c r="P135" i="227" s="1"/>
  <c r="J135" i="234" s="1"/>
  <c r="Z135" i="226"/>
  <c r="AA135" i="227" s="1"/>
  <c r="AB135" i="227" s="1"/>
  <c r="N135" i="234" s="1"/>
  <c r="AL135" i="226"/>
  <c r="AM135" i="227" s="1"/>
  <c r="AN135" i="227" s="1"/>
  <c r="R135" i="234" s="1"/>
  <c r="AX135" i="226"/>
  <c r="AY135" i="227" s="1"/>
  <c r="AZ135" i="227" s="1"/>
  <c r="V135" i="234" s="1"/>
  <c r="BJ135" i="226"/>
  <c r="BK135" i="227" s="1"/>
  <c r="BL135" i="227" s="1"/>
  <c r="Z135" i="234" s="1"/>
  <c r="BV135" i="226"/>
  <c r="BW135" i="227" s="1"/>
  <c r="BX135" i="227" s="1"/>
  <c r="AD135" i="234" s="1"/>
  <c r="N137" i="226"/>
  <c r="O137" i="227" s="1"/>
  <c r="P137" i="227" s="1"/>
  <c r="J137" i="234" s="1"/>
  <c r="K141" i="226"/>
  <c r="L141" i="227" s="1"/>
  <c r="M141" i="227" s="1"/>
  <c r="I141" i="234" s="1"/>
  <c r="W141" i="226"/>
  <c r="X141" i="227" s="1"/>
  <c r="Y141" i="227" s="1"/>
  <c r="M141" i="234" s="1"/>
  <c r="Q149" i="226"/>
  <c r="R149" i="227" s="1"/>
  <c r="S149" i="227" s="1"/>
  <c r="K149" i="234" s="1"/>
  <c r="AD149" i="227"/>
  <c r="AE149" i="227" s="1"/>
  <c r="O149" i="234" s="1"/>
  <c r="Q160" i="226"/>
  <c r="R160" i="227" s="1"/>
  <c r="S160" i="227" s="1"/>
  <c r="K160" i="234" s="1"/>
  <c r="BD161" i="226"/>
  <c r="BE161" i="227" s="1"/>
  <c r="BF161" i="227" s="1"/>
  <c r="X161" i="234" s="1"/>
  <c r="BD173" i="226"/>
  <c r="BE173" i="227" s="1"/>
  <c r="BF173" i="227" s="1"/>
  <c r="X173" i="234" s="1"/>
  <c r="BP173" i="226"/>
  <c r="BQ173" i="227" s="1"/>
  <c r="BR173" i="227" s="1"/>
  <c r="AB173" i="234" s="1"/>
  <c r="BA176" i="226"/>
  <c r="BB176" i="227" s="1"/>
  <c r="BC176" i="227" s="1"/>
  <c r="W176" i="234" s="1"/>
  <c r="AO178" i="226"/>
  <c r="AP178" i="227" s="1"/>
  <c r="AQ178" i="227" s="1"/>
  <c r="S178" i="234" s="1"/>
  <c r="BV178" i="226"/>
  <c r="BW178" i="227" s="1"/>
  <c r="BX178" i="227" s="1"/>
  <c r="AD178" i="234" s="1"/>
  <c r="BG183" i="226"/>
  <c r="BH183" i="227" s="1"/>
  <c r="BI183" i="227" s="1"/>
  <c r="Y183" i="234" s="1"/>
  <c r="AO185" i="226"/>
  <c r="AP185" i="227" s="1"/>
  <c r="AQ185" i="227" s="1"/>
  <c r="S185" i="234" s="1"/>
  <c r="BV185" i="226"/>
  <c r="BW185" i="227" s="1"/>
  <c r="BX185" i="227" s="1"/>
  <c r="AD185" i="234" s="1"/>
  <c r="AU186" i="226"/>
  <c r="AV186" i="227" s="1"/>
  <c r="AW186" i="227" s="1"/>
  <c r="U186" i="234" s="1"/>
  <c r="BP192" i="227"/>
  <c r="BP192" i="226"/>
  <c r="BQ192" i="227" s="1"/>
  <c r="BR192" i="227" s="1"/>
  <c r="AB192" i="234" s="1"/>
  <c r="AL197" i="227"/>
  <c r="AL197" i="226"/>
  <c r="AM197" i="227" s="1"/>
  <c r="AN197" i="227" s="1"/>
  <c r="R197" i="234" s="1"/>
  <c r="AI203" i="227"/>
  <c r="AI203" i="226"/>
  <c r="AJ203" i="227" s="1"/>
  <c r="AK203" i="227" s="1"/>
  <c r="Q203" i="234" s="1"/>
  <c r="K207" i="227"/>
  <c r="K207" i="226"/>
  <c r="L207" i="227" s="1"/>
  <c r="M207" i="227" s="1"/>
  <c r="I207" i="234" s="1"/>
  <c r="BP213" i="227"/>
  <c r="BP213" i="226"/>
  <c r="BQ213" i="227" s="1"/>
  <c r="BR213" i="227" s="1"/>
  <c r="AB213" i="234" s="1"/>
  <c r="CH219" i="227"/>
  <c r="CH219" i="226"/>
  <c r="CI219" i="227" s="1"/>
  <c r="CJ219" i="227" s="1"/>
  <c r="AH219" i="234" s="1"/>
  <c r="AU226" i="227"/>
  <c r="AU226" i="226"/>
  <c r="AV226" i="227" s="1"/>
  <c r="AW226" i="227" s="1"/>
  <c r="U226" i="234" s="1"/>
  <c r="BA228" i="227"/>
  <c r="BA228" i="226"/>
  <c r="BB228" i="227" s="1"/>
  <c r="BC228" i="227" s="1"/>
  <c r="W228" i="234" s="1"/>
  <c r="K232" i="227"/>
  <c r="K232" i="226"/>
  <c r="L232" i="227" s="1"/>
  <c r="M232" i="227" s="1"/>
  <c r="I232" i="234" s="1"/>
  <c r="Z245" i="227"/>
  <c r="Z245" i="226"/>
  <c r="AA245" i="227" s="1"/>
  <c r="AB245" i="227" s="1"/>
  <c r="N245" i="234" s="1"/>
  <c r="BJ254" i="227"/>
  <c r="BJ254" i="226"/>
  <c r="BK254" i="227" s="1"/>
  <c r="BL254" i="227" s="1"/>
  <c r="Z254" i="234" s="1"/>
  <c r="Q261" i="227"/>
  <c r="Q261" i="226"/>
  <c r="R261" i="227" s="1"/>
  <c r="S261" i="227" s="1"/>
  <c r="K261" i="234" s="1"/>
  <c r="BP274" i="227"/>
  <c r="BP274" i="226"/>
  <c r="BQ274" i="227" s="1"/>
  <c r="BR274" i="227" s="1"/>
  <c r="AB274" i="234" s="1"/>
  <c r="AF291" i="227"/>
  <c r="AF291" i="226"/>
  <c r="AG291" i="227" s="1"/>
  <c r="AH291" i="227" s="1"/>
  <c r="P291" i="234" s="1"/>
  <c r="BS301" i="227"/>
  <c r="BS301" i="226"/>
  <c r="BT301" i="227" s="1"/>
  <c r="BU301" i="227" s="1"/>
  <c r="AC301" i="234" s="1"/>
  <c r="T312" i="227"/>
  <c r="T312" i="226"/>
  <c r="U312" i="227" s="1"/>
  <c r="V312" i="227" s="1"/>
  <c r="L312" i="234" s="1"/>
  <c r="BJ318" i="227"/>
  <c r="BK318" i="227"/>
  <c r="BL318" i="227" s="1"/>
  <c r="Z318" i="234" s="1"/>
  <c r="AU324" i="227"/>
  <c r="AU324" i="226"/>
  <c r="AV324" i="227" s="1"/>
  <c r="AW324" i="227" s="1"/>
  <c r="U324" i="234" s="1"/>
  <c r="BD203" i="227"/>
  <c r="BD203" i="226"/>
  <c r="BE203" i="227" s="1"/>
  <c r="BF203" i="227" s="1"/>
  <c r="X203" i="234" s="1"/>
  <c r="BS206" i="227"/>
  <c r="BS206" i="226"/>
  <c r="BT206" i="227" s="1"/>
  <c r="BU206" i="227" s="1"/>
  <c r="AC206" i="234" s="1"/>
  <c r="AX207" i="227"/>
  <c r="AX207" i="226"/>
  <c r="AY207" i="227" s="1"/>
  <c r="AZ207" i="227" s="1"/>
  <c r="V207" i="234" s="1"/>
  <c r="BV211" i="227"/>
  <c r="BV211" i="226"/>
  <c r="BW211" i="227" s="1"/>
  <c r="BX211" i="227" s="1"/>
  <c r="AD211" i="234" s="1"/>
  <c r="Q249" i="227"/>
  <c r="Q249" i="226"/>
  <c r="R249" i="227" s="1"/>
  <c r="S249" i="227" s="1"/>
  <c r="K249" i="234" s="1"/>
  <c r="BA252" i="227"/>
  <c r="BA252" i="226"/>
  <c r="BB252" i="227" s="1"/>
  <c r="BC252" i="227" s="1"/>
  <c r="W252" i="234" s="1"/>
  <c r="Q256" i="227"/>
  <c r="Q256" i="226"/>
  <c r="R256" i="227" s="1"/>
  <c r="S256" i="227" s="1"/>
  <c r="K256" i="234" s="1"/>
  <c r="AL285" i="227"/>
  <c r="AL285" i="226"/>
  <c r="AM285" i="227" s="1"/>
  <c r="AN285" i="227" s="1"/>
  <c r="R285" i="234" s="1"/>
  <c r="AI290" i="227"/>
  <c r="AI290" i="226"/>
  <c r="AJ290" i="227" s="1"/>
  <c r="AK290" i="227" s="1"/>
  <c r="Q290" i="234" s="1"/>
  <c r="BJ370" i="227"/>
  <c r="BJ370" i="226"/>
  <c r="BK370" i="227" s="1"/>
  <c r="BL370" i="227" s="1"/>
  <c r="Z370" i="234" s="1"/>
  <c r="AI191" i="227"/>
  <c r="AI191" i="226"/>
  <c r="AJ191" i="227" s="1"/>
  <c r="AK191" i="227" s="1"/>
  <c r="Q191" i="234" s="1"/>
  <c r="AU194" i="227"/>
  <c r="AU194" i="226"/>
  <c r="AV194" i="227" s="1"/>
  <c r="AW194" i="227" s="1"/>
  <c r="U194" i="234" s="1"/>
  <c r="AL203" i="227"/>
  <c r="AL203" i="226"/>
  <c r="AM203" i="227" s="1"/>
  <c r="AN203" i="227" s="1"/>
  <c r="R203" i="234" s="1"/>
  <c r="N207" i="227"/>
  <c r="N207" i="226"/>
  <c r="O207" i="227" s="1"/>
  <c r="P207" i="227" s="1"/>
  <c r="J207" i="234" s="1"/>
  <c r="Q213" i="227"/>
  <c r="Q213" i="226"/>
  <c r="R213" i="227" s="1"/>
  <c r="S213" i="227" s="1"/>
  <c r="K213" i="234" s="1"/>
  <c r="H231" i="227"/>
  <c r="H231" i="226"/>
  <c r="I231" i="227" s="1"/>
  <c r="J231" i="227" s="1"/>
  <c r="H231" i="234" s="1"/>
  <c r="BM238" i="227"/>
  <c r="BM238" i="226"/>
  <c r="BN238" i="227" s="1"/>
  <c r="BO238" i="227" s="1"/>
  <c r="AA238" i="234" s="1"/>
  <c r="BG248" i="227"/>
  <c r="BG248" i="226"/>
  <c r="BH248" i="227" s="1"/>
  <c r="BI248" i="227" s="1"/>
  <c r="Y248" i="234" s="1"/>
  <c r="AU259" i="227"/>
  <c r="AU259" i="226"/>
  <c r="AV259" i="227" s="1"/>
  <c r="AW259" i="227" s="1"/>
  <c r="U259" i="234" s="1"/>
  <c r="AI262" i="227"/>
  <c r="AI262" i="226"/>
  <c r="AJ262" i="227" s="1"/>
  <c r="AK262" i="227" s="1"/>
  <c r="Q262" i="234" s="1"/>
  <c r="AF264" i="227"/>
  <c r="AF264" i="226"/>
  <c r="AG264" i="227" s="1"/>
  <c r="AH264" i="227" s="1"/>
  <c r="P264" i="234" s="1"/>
  <c r="BD274" i="227"/>
  <c r="BD274" i="226"/>
  <c r="BE274" i="227" s="1"/>
  <c r="BF274" i="227" s="1"/>
  <c r="X274" i="234" s="1"/>
  <c r="BD286" i="227"/>
  <c r="BD286" i="226"/>
  <c r="BE286" i="227" s="1"/>
  <c r="BF286" i="227" s="1"/>
  <c r="X286" i="234" s="1"/>
  <c r="AX359" i="227"/>
  <c r="AX359" i="226"/>
  <c r="AY359" i="227" s="1"/>
  <c r="AZ359" i="227" s="1"/>
  <c r="V359" i="234" s="1"/>
  <c r="T160" i="226"/>
  <c r="U160" i="227" s="1"/>
  <c r="V160" i="227" s="1"/>
  <c r="L160" i="234" s="1"/>
  <c r="AU173" i="226"/>
  <c r="AV173" i="227" s="1"/>
  <c r="AW173" i="227" s="1"/>
  <c r="U173" i="234" s="1"/>
  <c r="BG173" i="226"/>
  <c r="BH173" i="227" s="1"/>
  <c r="BI173" i="227" s="1"/>
  <c r="Y173" i="234" s="1"/>
  <c r="BS173" i="226"/>
  <c r="BT173" i="227" s="1"/>
  <c r="BU173" i="227" s="1"/>
  <c r="AC173" i="234" s="1"/>
  <c r="BS176" i="226"/>
  <c r="BT176" i="227" s="1"/>
  <c r="BU176" i="227" s="1"/>
  <c r="AC176" i="234" s="1"/>
  <c r="BJ178" i="226"/>
  <c r="BK178" i="227" s="1"/>
  <c r="BL178" i="227" s="1"/>
  <c r="Z178" i="234" s="1"/>
  <c r="CH179" i="226"/>
  <c r="CI179" i="227" s="1"/>
  <c r="CJ179" i="227" s="1"/>
  <c r="AH179" i="234" s="1"/>
  <c r="H181" i="226"/>
  <c r="I181" i="227" s="1"/>
  <c r="J181" i="227" s="1"/>
  <c r="H181" i="234" s="1"/>
  <c r="N182" i="226"/>
  <c r="O182" i="227" s="1"/>
  <c r="P182" i="227" s="1"/>
  <c r="J182" i="234" s="1"/>
  <c r="BJ183" i="226"/>
  <c r="BK183" i="227" s="1"/>
  <c r="BL183" i="227" s="1"/>
  <c r="Z183" i="234" s="1"/>
  <c r="N185" i="226"/>
  <c r="O185" i="227" s="1"/>
  <c r="P185" i="227" s="1"/>
  <c r="J185" i="234" s="1"/>
  <c r="BJ185" i="226"/>
  <c r="BK185" i="227" s="1"/>
  <c r="BL185" i="227" s="1"/>
  <c r="Z185" i="234" s="1"/>
  <c r="AX186" i="226"/>
  <c r="AY186" i="227" s="1"/>
  <c r="AZ186" i="227" s="1"/>
  <c r="V186" i="234" s="1"/>
  <c r="BA189" i="227"/>
  <c r="BA189" i="226"/>
  <c r="BB189" i="227" s="1"/>
  <c r="BC189" i="227" s="1"/>
  <c r="W189" i="234" s="1"/>
  <c r="N191" i="227"/>
  <c r="N191" i="226"/>
  <c r="O191" i="227" s="1"/>
  <c r="P191" i="227" s="1"/>
  <c r="J191" i="234" s="1"/>
  <c r="AC194" i="227"/>
  <c r="AC194" i="226"/>
  <c r="AD194" i="227" s="1"/>
  <c r="AE194" i="227" s="1"/>
  <c r="O194" i="234" s="1"/>
  <c r="H195" i="227"/>
  <c r="H195" i="226"/>
  <c r="I195" i="227" s="1"/>
  <c r="J195" i="227" s="1"/>
  <c r="H195" i="234" s="1"/>
  <c r="BJ197" i="227"/>
  <c r="BJ197" i="226"/>
  <c r="BK197" i="227" s="1"/>
  <c r="BL197" i="227" s="1"/>
  <c r="Z197" i="234" s="1"/>
  <c r="BD199" i="227"/>
  <c r="BD199" i="226"/>
  <c r="BE199" i="227" s="1"/>
  <c r="BF199" i="227" s="1"/>
  <c r="X199" i="234" s="1"/>
  <c r="AC201" i="227"/>
  <c r="AC201" i="226"/>
  <c r="AD201" i="227" s="1"/>
  <c r="AE201" i="227" s="1"/>
  <c r="O201" i="234" s="1"/>
  <c r="T204" i="227"/>
  <c r="T204" i="226"/>
  <c r="U204" i="227" s="1"/>
  <c r="V204" i="227" s="1"/>
  <c r="L204" i="234" s="1"/>
  <c r="BS204" i="227"/>
  <c r="BS204" i="226"/>
  <c r="BT204" i="227" s="1"/>
  <c r="BU204" i="227" s="1"/>
  <c r="AC204" i="234" s="1"/>
  <c r="H209" i="227"/>
  <c r="H209" i="226"/>
  <c r="I209" i="227" s="1"/>
  <c r="J209" i="227" s="1"/>
  <c r="H209" i="234" s="1"/>
  <c r="BG212" i="227"/>
  <c r="BG212" i="226"/>
  <c r="BH212" i="227" s="1"/>
  <c r="BI212" i="227" s="1"/>
  <c r="Y212" i="234" s="1"/>
  <c r="BG215" i="227"/>
  <c r="BG215" i="226"/>
  <c r="BH215" i="227" s="1"/>
  <c r="BI215" i="227" s="1"/>
  <c r="Y215" i="234" s="1"/>
  <c r="BJ217" i="227"/>
  <c r="BJ217" i="226"/>
  <c r="BK217" i="227" s="1"/>
  <c r="BL217" i="227" s="1"/>
  <c r="Z217" i="234" s="1"/>
  <c r="AR220" i="227"/>
  <c r="AR220" i="226"/>
  <c r="AS220" i="227" s="1"/>
  <c r="AT220" i="227" s="1"/>
  <c r="T220" i="234" s="1"/>
  <c r="BV225" i="227"/>
  <c r="BV225" i="226"/>
  <c r="BW225" i="227" s="1"/>
  <c r="BX225" i="227" s="1"/>
  <c r="AD225" i="234" s="1"/>
  <c r="Q229" i="227"/>
  <c r="Q229" i="226"/>
  <c r="R229" i="227" s="1"/>
  <c r="S229" i="227" s="1"/>
  <c r="K229" i="234" s="1"/>
  <c r="AX230" i="227"/>
  <c r="AX230" i="226"/>
  <c r="AY230" i="227" s="1"/>
  <c r="AZ230" i="227" s="1"/>
  <c r="V230" i="234" s="1"/>
  <c r="AR235" i="227"/>
  <c r="AR235" i="226"/>
  <c r="AS235" i="227" s="1"/>
  <c r="AT235" i="227" s="1"/>
  <c r="T235" i="234" s="1"/>
  <c r="Q237" i="227"/>
  <c r="Q237" i="226"/>
  <c r="R237" i="227" s="1"/>
  <c r="S237" i="227" s="1"/>
  <c r="K237" i="234" s="1"/>
  <c r="W258" i="227"/>
  <c r="W258" i="226"/>
  <c r="X258" i="227" s="1"/>
  <c r="Y258" i="227" s="1"/>
  <c r="M258" i="234" s="1"/>
  <c r="AR260" i="227"/>
  <c r="AR260" i="226"/>
  <c r="AS260" i="227" s="1"/>
  <c r="AT260" i="227" s="1"/>
  <c r="T260" i="234" s="1"/>
  <c r="H269" i="227"/>
  <c r="H269" i="226"/>
  <c r="I269" i="227" s="1"/>
  <c r="J269" i="227" s="1"/>
  <c r="H269" i="234" s="1"/>
  <c r="AU348" i="227"/>
  <c r="AU348" i="226"/>
  <c r="AV348" i="227" s="1"/>
  <c r="AW348" i="227" s="1"/>
  <c r="U348" i="234" s="1"/>
  <c r="AO155" i="226"/>
  <c r="AP155" i="227" s="1"/>
  <c r="AQ155" i="227" s="1"/>
  <c r="S155" i="234" s="1"/>
  <c r="BV155" i="226"/>
  <c r="BW155" i="227" s="1"/>
  <c r="BX155" i="227" s="1"/>
  <c r="AD155" i="234" s="1"/>
  <c r="K156" i="226"/>
  <c r="L156" i="227" s="1"/>
  <c r="M156" i="227" s="1"/>
  <c r="I156" i="234" s="1"/>
  <c r="AI157" i="226"/>
  <c r="AJ157" i="227" s="1"/>
  <c r="AK157" i="227" s="1"/>
  <c r="Q157" i="234" s="1"/>
  <c r="AU157" i="226"/>
  <c r="AV157" i="227" s="1"/>
  <c r="AW157" i="227" s="1"/>
  <c r="U157" i="234" s="1"/>
  <c r="BK160" i="227"/>
  <c r="BL160" i="227" s="1"/>
  <c r="Z160" i="234" s="1"/>
  <c r="BV160" i="226"/>
  <c r="BW160" i="227" s="1"/>
  <c r="BX160" i="227" s="1"/>
  <c r="AD160" i="234" s="1"/>
  <c r="K161" i="226"/>
  <c r="L161" i="227" s="1"/>
  <c r="M161" i="227" s="1"/>
  <c r="I161" i="234" s="1"/>
  <c r="BK162" i="227"/>
  <c r="BL162" i="227" s="1"/>
  <c r="Z162" i="234" s="1"/>
  <c r="AL163" i="226"/>
  <c r="AM163" i="227" s="1"/>
  <c r="AN163" i="227" s="1"/>
  <c r="R163" i="234" s="1"/>
  <c r="AX163" i="226"/>
  <c r="AY163" i="227" s="1"/>
  <c r="AZ163" i="227" s="1"/>
  <c r="V163" i="234" s="1"/>
  <c r="BJ163" i="226"/>
  <c r="BK163" i="227" s="1"/>
  <c r="BL163" i="227" s="1"/>
  <c r="Z163" i="234" s="1"/>
  <c r="BV163" i="226"/>
  <c r="BW163" i="227" s="1"/>
  <c r="BX163" i="227" s="1"/>
  <c r="AD163" i="234" s="1"/>
  <c r="K164" i="226"/>
  <c r="L164" i="227" s="1"/>
  <c r="M164" i="227" s="1"/>
  <c r="I164" i="234" s="1"/>
  <c r="W164" i="226"/>
  <c r="X164" i="227" s="1"/>
  <c r="Y164" i="227" s="1"/>
  <c r="M164" i="234" s="1"/>
  <c r="CH171" i="226"/>
  <c r="CI171" i="227" s="1"/>
  <c r="CJ171" i="227" s="1"/>
  <c r="AH171" i="234" s="1"/>
  <c r="Q172" i="226"/>
  <c r="R172" i="227" s="1"/>
  <c r="S172" i="227" s="1"/>
  <c r="K172" i="234" s="1"/>
  <c r="BV172" i="226"/>
  <c r="BW172" i="227" s="1"/>
  <c r="BX172" i="227" s="1"/>
  <c r="AD172" i="234" s="1"/>
  <c r="K173" i="226"/>
  <c r="L173" i="227" s="1"/>
  <c r="M173" i="227" s="1"/>
  <c r="I173" i="234" s="1"/>
  <c r="AI174" i="226"/>
  <c r="AJ174" i="227" s="1"/>
  <c r="AK174" i="227" s="1"/>
  <c r="Q174" i="234" s="1"/>
  <c r="H176" i="226"/>
  <c r="I176" i="227" s="1"/>
  <c r="J176" i="227" s="1"/>
  <c r="H176" i="234" s="1"/>
  <c r="BA177" i="226"/>
  <c r="BB177" i="227" s="1"/>
  <c r="BC177" i="227" s="1"/>
  <c r="W177" i="234" s="1"/>
  <c r="AC178" i="226"/>
  <c r="AD178" i="227" s="1"/>
  <c r="AE178" i="227" s="1"/>
  <c r="O178" i="234" s="1"/>
  <c r="AI180" i="226"/>
  <c r="AJ180" i="227" s="1"/>
  <c r="AK180" i="227" s="1"/>
  <c r="Q180" i="234" s="1"/>
  <c r="BP180" i="226"/>
  <c r="BQ180" i="227" s="1"/>
  <c r="BR180" i="227" s="1"/>
  <c r="AB180" i="234" s="1"/>
  <c r="AC182" i="226"/>
  <c r="AD182" i="227" s="1"/>
  <c r="AE182" i="227" s="1"/>
  <c r="O182" i="234" s="1"/>
  <c r="BJ182" i="226"/>
  <c r="BK182" i="227" s="1"/>
  <c r="BL182" i="227" s="1"/>
  <c r="Z182" i="234" s="1"/>
  <c r="AX187" i="227"/>
  <c r="AX187" i="226"/>
  <c r="AY187" i="227" s="1"/>
  <c r="AZ187" i="227" s="1"/>
  <c r="V187" i="234" s="1"/>
  <c r="N190" i="227"/>
  <c r="N190" i="226"/>
  <c r="O190" i="227" s="1"/>
  <c r="P190" i="227" s="1"/>
  <c r="J190" i="234" s="1"/>
  <c r="AX194" i="227"/>
  <c r="AX194" i="226"/>
  <c r="AY194" i="227" s="1"/>
  <c r="AZ194" i="227" s="1"/>
  <c r="V194" i="234" s="1"/>
  <c r="AC196" i="227"/>
  <c r="AC196" i="226"/>
  <c r="AD196" i="227" s="1"/>
  <c r="AE196" i="227" s="1"/>
  <c r="O196" i="234" s="1"/>
  <c r="BP200" i="227"/>
  <c r="BP200" i="226"/>
  <c r="BQ200" i="227" s="1"/>
  <c r="BR200" i="227" s="1"/>
  <c r="AB200" i="234" s="1"/>
  <c r="AU202" i="227"/>
  <c r="AU202" i="226"/>
  <c r="AV202" i="227" s="1"/>
  <c r="AW202" i="227" s="1"/>
  <c r="U202" i="234" s="1"/>
  <c r="T213" i="227"/>
  <c r="T213" i="226"/>
  <c r="U213" i="227" s="1"/>
  <c r="V213" i="227" s="1"/>
  <c r="L213" i="234" s="1"/>
  <c r="AR215" i="227"/>
  <c r="AR215" i="226"/>
  <c r="AS215" i="227" s="1"/>
  <c r="AT215" i="227" s="1"/>
  <c r="T215" i="234" s="1"/>
  <c r="BP223" i="227"/>
  <c r="BP223" i="226"/>
  <c r="BQ223" i="227" s="1"/>
  <c r="BR223" i="227" s="1"/>
  <c r="AB223" i="234" s="1"/>
  <c r="AU227" i="227"/>
  <c r="AU227" i="226"/>
  <c r="AV227" i="227" s="1"/>
  <c r="AW227" i="227" s="1"/>
  <c r="U227" i="234" s="1"/>
  <c r="Z235" i="227"/>
  <c r="Z235" i="226"/>
  <c r="AA235" i="227" s="1"/>
  <c r="AB235" i="227" s="1"/>
  <c r="N235" i="234" s="1"/>
  <c r="W246" i="227"/>
  <c r="W246" i="226"/>
  <c r="X246" i="227" s="1"/>
  <c r="Y246" i="227" s="1"/>
  <c r="M246" i="234" s="1"/>
  <c r="BA253" i="227"/>
  <c r="BA253" i="226"/>
  <c r="BB253" i="227" s="1"/>
  <c r="BC253" i="227" s="1"/>
  <c r="W253" i="234" s="1"/>
  <c r="AR274" i="227"/>
  <c r="AR274" i="226"/>
  <c r="AS274" i="227" s="1"/>
  <c r="AT274" i="227" s="1"/>
  <c r="T274" i="234" s="1"/>
  <c r="AL291" i="227"/>
  <c r="AL291" i="226"/>
  <c r="AM291" i="227" s="1"/>
  <c r="AN291" i="227" s="1"/>
  <c r="R291" i="234" s="1"/>
  <c r="AL189" i="227"/>
  <c r="AL189" i="226"/>
  <c r="AM189" i="227" s="1"/>
  <c r="AN189" i="227" s="1"/>
  <c r="R189" i="234" s="1"/>
  <c r="BD189" i="227"/>
  <c r="BD189" i="226"/>
  <c r="BE189" i="227" s="1"/>
  <c r="BF189" i="227" s="1"/>
  <c r="X189" i="234" s="1"/>
  <c r="AU224" i="227"/>
  <c r="AU224" i="226"/>
  <c r="AV224" i="227" s="1"/>
  <c r="AW224" i="227" s="1"/>
  <c r="U224" i="234" s="1"/>
  <c r="AF227" i="227"/>
  <c r="AF227" i="226"/>
  <c r="AG227" i="227" s="1"/>
  <c r="AH227" i="227" s="1"/>
  <c r="P227" i="234" s="1"/>
  <c r="Q238" i="227"/>
  <c r="Q238" i="226"/>
  <c r="R238" i="227" s="1"/>
  <c r="S238" i="227" s="1"/>
  <c r="K238" i="234" s="1"/>
  <c r="AR240" i="227"/>
  <c r="AR240" i="226"/>
  <c r="AS240" i="227" s="1"/>
  <c r="AT240" i="227" s="1"/>
  <c r="T240" i="234" s="1"/>
  <c r="CH261" i="227"/>
  <c r="CH261" i="226"/>
  <c r="CI261" i="227" s="1"/>
  <c r="CJ261" i="227" s="1"/>
  <c r="AH261" i="234" s="1"/>
  <c r="BY325" i="227"/>
  <c r="BY325" i="226"/>
  <c r="BZ325" i="227" s="1"/>
  <c r="CA325" i="227" s="1"/>
  <c r="AE325" i="234" s="1"/>
  <c r="BY346" i="227"/>
  <c r="BY346" i="226"/>
  <c r="BZ346" i="227" s="1"/>
  <c r="CA346" i="227" s="1"/>
  <c r="AE346" i="234" s="1"/>
  <c r="AF195" i="227"/>
  <c r="AG195" i="227"/>
  <c r="AH195" i="227" s="1"/>
  <c r="P195" i="234" s="1"/>
  <c r="H197" i="227"/>
  <c r="H197" i="226"/>
  <c r="I197" i="227" s="1"/>
  <c r="J197" i="227" s="1"/>
  <c r="BJ198" i="227"/>
  <c r="BJ198" i="226"/>
  <c r="BK198" i="227" s="1"/>
  <c r="BL198" i="227" s="1"/>
  <c r="Z198" i="234" s="1"/>
  <c r="T205" i="227"/>
  <c r="T205" i="226"/>
  <c r="U205" i="227" s="1"/>
  <c r="V205" i="227" s="1"/>
  <c r="L205" i="234" s="1"/>
  <c r="AI208" i="227"/>
  <c r="AI208" i="226"/>
  <c r="AJ208" i="227" s="1"/>
  <c r="AK208" i="227" s="1"/>
  <c r="Q208" i="234" s="1"/>
  <c r="N210" i="227"/>
  <c r="N210" i="226"/>
  <c r="O210" i="227" s="1"/>
  <c r="P210" i="227" s="1"/>
  <c r="J210" i="234" s="1"/>
  <c r="BP220" i="227"/>
  <c r="BP220" i="226"/>
  <c r="BQ220" i="227" s="1"/>
  <c r="BR220" i="227" s="1"/>
  <c r="AB220" i="234" s="1"/>
  <c r="AC240" i="227"/>
  <c r="AC240" i="226"/>
  <c r="AD240" i="227" s="1"/>
  <c r="AE240" i="227" s="1"/>
  <c r="O240" i="234" s="1"/>
  <c r="AF257" i="227"/>
  <c r="AF257" i="226"/>
  <c r="AG257" i="227" s="1"/>
  <c r="AH257" i="227" s="1"/>
  <c r="P257" i="234" s="1"/>
  <c r="BY258" i="227"/>
  <c r="BY258" i="226"/>
  <c r="BZ258" i="227" s="1"/>
  <c r="CA258" i="227" s="1"/>
  <c r="AE258" i="234" s="1"/>
  <c r="AC275" i="227"/>
  <c r="AC275" i="226"/>
  <c r="AD275" i="227" s="1"/>
  <c r="AE275" i="227" s="1"/>
  <c r="O275" i="234" s="1"/>
  <c r="BV287" i="227"/>
  <c r="BV287" i="226"/>
  <c r="BW287" i="227" s="1"/>
  <c r="BX287" i="227" s="1"/>
  <c r="AD287" i="234" s="1"/>
  <c r="T325" i="227"/>
  <c r="T325" i="226"/>
  <c r="U325" i="227" s="1"/>
  <c r="V325" i="227" s="1"/>
  <c r="L325" i="234" s="1"/>
  <c r="BV335" i="227"/>
  <c r="BV335" i="226"/>
  <c r="BW335" i="227" s="1"/>
  <c r="BX335" i="227" s="1"/>
  <c r="AD335" i="234" s="1"/>
  <c r="AL339" i="227"/>
  <c r="AL339" i="226"/>
  <c r="AM339" i="227" s="1"/>
  <c r="AN339" i="227" s="1"/>
  <c r="R339" i="234" s="1"/>
  <c r="BV353" i="227"/>
  <c r="BV353" i="226"/>
  <c r="BW353" i="227" s="1"/>
  <c r="BX353" i="227" s="1"/>
  <c r="AD353" i="234" s="1"/>
  <c r="AX145" i="226"/>
  <c r="AY145" i="227" s="1"/>
  <c r="AZ145" i="227" s="1"/>
  <c r="V145" i="234" s="1"/>
  <c r="BJ145" i="226"/>
  <c r="BK145" i="227" s="1"/>
  <c r="BL145" i="227" s="1"/>
  <c r="Z145" i="234" s="1"/>
  <c r="BV145" i="226"/>
  <c r="BW145" i="227" s="1"/>
  <c r="BX145" i="227" s="1"/>
  <c r="AD145" i="234" s="1"/>
  <c r="K146" i="226"/>
  <c r="L146" i="227" s="1"/>
  <c r="M146" i="227" s="1"/>
  <c r="I146" i="234" s="1"/>
  <c r="W146" i="226"/>
  <c r="X146" i="227" s="1"/>
  <c r="Y146" i="227" s="1"/>
  <c r="M146" i="234" s="1"/>
  <c r="AI146" i="226"/>
  <c r="AJ146" i="227" s="1"/>
  <c r="AK146" i="227" s="1"/>
  <c r="Q146" i="234" s="1"/>
  <c r="AX150" i="226"/>
  <c r="AY150" i="227" s="1"/>
  <c r="AZ150" i="227" s="1"/>
  <c r="V150" i="234" s="1"/>
  <c r="BJ150" i="226"/>
  <c r="BK150" i="227" s="1"/>
  <c r="BL150" i="227" s="1"/>
  <c r="Z150" i="234" s="1"/>
  <c r="BV150" i="226"/>
  <c r="BW150" i="227" s="1"/>
  <c r="BX150" i="227" s="1"/>
  <c r="AD150" i="234" s="1"/>
  <c r="AR152" i="226"/>
  <c r="AS152" i="227" s="1"/>
  <c r="AT152" i="227" s="1"/>
  <c r="T152" i="234" s="1"/>
  <c r="BD152" i="226"/>
  <c r="BE152" i="227" s="1"/>
  <c r="BF152" i="227" s="1"/>
  <c r="X152" i="234" s="1"/>
  <c r="BP152" i="226"/>
  <c r="BQ152" i="227" s="1"/>
  <c r="BR152" i="227" s="1"/>
  <c r="AB152" i="234" s="1"/>
  <c r="CH152" i="226"/>
  <c r="CI152" i="227" s="1"/>
  <c r="CJ152" i="227" s="1"/>
  <c r="AH152" i="234" s="1"/>
  <c r="Q153" i="226"/>
  <c r="R153" i="227" s="1"/>
  <c r="S153" i="227" s="1"/>
  <c r="K153" i="234" s="1"/>
  <c r="AR155" i="226"/>
  <c r="AS155" i="227" s="1"/>
  <c r="AT155" i="227" s="1"/>
  <c r="T155" i="234" s="1"/>
  <c r="BM155" i="226"/>
  <c r="BN155" i="227" s="1"/>
  <c r="BO155" i="227" s="1"/>
  <c r="AA155" i="234" s="1"/>
  <c r="BY155" i="226"/>
  <c r="BZ155" i="227" s="1"/>
  <c r="CA155" i="227" s="1"/>
  <c r="AE155" i="234" s="1"/>
  <c r="N156" i="226"/>
  <c r="O156" i="227" s="1"/>
  <c r="P156" i="227" s="1"/>
  <c r="J156" i="234" s="1"/>
  <c r="AL157" i="226"/>
  <c r="AM157" i="227" s="1"/>
  <c r="AN157" i="227" s="1"/>
  <c r="R157" i="234" s="1"/>
  <c r="AX157" i="226"/>
  <c r="AY157" i="227" s="1"/>
  <c r="AZ157" i="227" s="1"/>
  <c r="V157" i="234" s="1"/>
  <c r="BM160" i="226"/>
  <c r="BN160" i="227" s="1"/>
  <c r="BO160" i="227" s="1"/>
  <c r="AA160" i="234" s="1"/>
  <c r="BY160" i="226"/>
  <c r="BZ160" i="227" s="1"/>
  <c r="CA160" i="227" s="1"/>
  <c r="AE160" i="234" s="1"/>
  <c r="N161" i="226"/>
  <c r="O161" i="227" s="1"/>
  <c r="P161" i="227" s="1"/>
  <c r="J161" i="234" s="1"/>
  <c r="BM162" i="226"/>
  <c r="BN162" i="227" s="1"/>
  <c r="BO162" i="227" s="1"/>
  <c r="AA162" i="234" s="1"/>
  <c r="AO163" i="226"/>
  <c r="AP163" i="227" s="1"/>
  <c r="AQ163" i="227" s="1"/>
  <c r="S163" i="234" s="1"/>
  <c r="BA163" i="226"/>
  <c r="BB163" i="227" s="1"/>
  <c r="BC163" i="227" s="1"/>
  <c r="W163" i="234" s="1"/>
  <c r="BM163" i="226"/>
  <c r="BN163" i="227" s="1"/>
  <c r="BO163" i="227" s="1"/>
  <c r="AA163" i="234" s="1"/>
  <c r="BY163" i="226"/>
  <c r="BZ163" i="227" s="1"/>
  <c r="CA163" i="227" s="1"/>
  <c r="AE163" i="234" s="1"/>
  <c r="N164" i="226"/>
  <c r="O164" i="227" s="1"/>
  <c r="P164" i="227" s="1"/>
  <c r="J164" i="234" s="1"/>
  <c r="Z164" i="226"/>
  <c r="AA164" i="227" s="1"/>
  <c r="AB164" i="227" s="1"/>
  <c r="N164" i="234" s="1"/>
  <c r="Z165" i="226"/>
  <c r="AA165" i="227" s="1"/>
  <c r="AB165" i="227" s="1"/>
  <c r="N165" i="234" s="1"/>
  <c r="H172" i="226"/>
  <c r="I172" i="227" s="1"/>
  <c r="J172" i="227" s="1"/>
  <c r="T172" i="226"/>
  <c r="U172" i="227" s="1"/>
  <c r="V172" i="227" s="1"/>
  <c r="L172" i="234" s="1"/>
  <c r="BY172" i="226"/>
  <c r="BZ172" i="227" s="1"/>
  <c r="CA172" i="227" s="1"/>
  <c r="AE172" i="234" s="1"/>
  <c r="N173" i="226"/>
  <c r="O173" i="227" s="1"/>
  <c r="P173" i="227" s="1"/>
  <c r="J173" i="234" s="1"/>
  <c r="AL174" i="226"/>
  <c r="AM174" i="227" s="1"/>
  <c r="AN174" i="227" s="1"/>
  <c r="R174" i="234" s="1"/>
  <c r="K176" i="226"/>
  <c r="L176" i="227" s="1"/>
  <c r="M176" i="227" s="1"/>
  <c r="I176" i="234" s="1"/>
  <c r="AU176" i="226"/>
  <c r="AV176" i="227" s="1"/>
  <c r="AW176" i="227" s="1"/>
  <c r="U176" i="234" s="1"/>
  <c r="H179" i="226"/>
  <c r="I179" i="227" s="1"/>
  <c r="J179" i="227" s="1"/>
  <c r="H179" i="234" s="1"/>
  <c r="BD180" i="226"/>
  <c r="BE180" i="227" s="1"/>
  <c r="BF180" i="227" s="1"/>
  <c r="X180" i="234" s="1"/>
  <c r="BM182" i="226"/>
  <c r="BN182" i="227" s="1"/>
  <c r="BO182" i="227" s="1"/>
  <c r="AA182" i="234" s="1"/>
  <c r="AU188" i="227"/>
  <c r="AU188" i="226"/>
  <c r="AV188" i="227" s="1"/>
  <c r="AW188" i="227" s="1"/>
  <c r="U188" i="234" s="1"/>
  <c r="AO189" i="227"/>
  <c r="AO189" i="226"/>
  <c r="AP189" i="227" s="1"/>
  <c r="AQ189" i="227" s="1"/>
  <c r="S189" i="234" s="1"/>
  <c r="BS195" i="227"/>
  <c r="BS195" i="226"/>
  <c r="BT195" i="227" s="1"/>
  <c r="BU195" i="227" s="1"/>
  <c r="AC195" i="234" s="1"/>
  <c r="CH215" i="227"/>
  <c r="CH215" i="226"/>
  <c r="CI215" i="227" s="1"/>
  <c r="CJ215" i="227" s="1"/>
  <c r="AH215" i="234" s="1"/>
  <c r="AL219" i="227"/>
  <c r="AL219" i="226"/>
  <c r="AM219" i="227" s="1"/>
  <c r="AN219" i="227" s="1"/>
  <c r="R219" i="234" s="1"/>
  <c r="BJ221" i="227"/>
  <c r="BJ221" i="226"/>
  <c r="BK221" i="227" s="1"/>
  <c r="BL221" i="227" s="1"/>
  <c r="Z221" i="234" s="1"/>
  <c r="AF224" i="227"/>
  <c r="AF224" i="226"/>
  <c r="AG224" i="227" s="1"/>
  <c r="AH224" i="227" s="1"/>
  <c r="P224" i="234" s="1"/>
  <c r="BY229" i="227"/>
  <c r="BY229" i="226"/>
  <c r="BZ229" i="227" s="1"/>
  <c r="CA229" i="227" s="1"/>
  <c r="AE229" i="234" s="1"/>
  <c r="AX235" i="227"/>
  <c r="AX235" i="226"/>
  <c r="AY235" i="227" s="1"/>
  <c r="AZ235" i="227" s="1"/>
  <c r="V235" i="234" s="1"/>
  <c r="BS239" i="227"/>
  <c r="BS239" i="226"/>
  <c r="BT239" i="227" s="1"/>
  <c r="BU239" i="227" s="1"/>
  <c r="AC239" i="234" s="1"/>
  <c r="BM261" i="227"/>
  <c r="BM261" i="226"/>
  <c r="BN261" i="227" s="1"/>
  <c r="BO261" i="227" s="1"/>
  <c r="AA261" i="234" s="1"/>
  <c r="H267" i="227"/>
  <c r="H267" i="226"/>
  <c r="I267" i="227" s="1"/>
  <c r="J267" i="227" s="1"/>
  <c r="H267" i="234" s="1"/>
  <c r="N269" i="227"/>
  <c r="N269" i="226"/>
  <c r="O269" i="227" s="1"/>
  <c r="P269" i="227" s="1"/>
  <c r="J269" i="234" s="1"/>
  <c r="BD272" i="227"/>
  <c r="BD272" i="226"/>
  <c r="BE272" i="227" s="1"/>
  <c r="BF272" i="227" s="1"/>
  <c r="X272" i="234" s="1"/>
  <c r="BJ275" i="227"/>
  <c r="BJ275" i="226"/>
  <c r="BK275" i="227" s="1"/>
  <c r="BL275" i="227" s="1"/>
  <c r="Z275" i="234" s="1"/>
  <c r="BV277" i="227"/>
  <c r="BV277" i="226"/>
  <c r="BW277" i="227" s="1"/>
  <c r="BX277" i="227" s="1"/>
  <c r="AD277" i="234" s="1"/>
  <c r="Q284" i="227"/>
  <c r="Q284" i="226"/>
  <c r="R284" i="227" s="1"/>
  <c r="S284" i="227" s="1"/>
  <c r="K284" i="234" s="1"/>
  <c r="N296" i="227"/>
  <c r="N296" i="226"/>
  <c r="O296" i="227" s="1"/>
  <c r="P296" i="227" s="1"/>
  <c r="J296" i="234" s="1"/>
  <c r="BA348" i="227"/>
  <c r="BA348" i="226"/>
  <c r="BB348" i="227" s="1"/>
  <c r="BC348" i="227" s="1"/>
  <c r="W348" i="234" s="1"/>
  <c r="T353" i="227"/>
  <c r="T353" i="226"/>
  <c r="U353" i="227" s="1"/>
  <c r="V353" i="227" s="1"/>
  <c r="L353" i="234" s="1"/>
  <c r="BJ357" i="227"/>
  <c r="BJ357" i="226"/>
  <c r="BK357" i="227" s="1"/>
  <c r="BL357" i="227" s="1"/>
  <c r="Z357" i="234" s="1"/>
  <c r="AU363" i="227"/>
  <c r="AU363" i="226"/>
  <c r="AV363" i="227" s="1"/>
  <c r="AW363" i="227" s="1"/>
  <c r="U363" i="234" s="1"/>
  <c r="Z186" i="226"/>
  <c r="AA186" i="227" s="1"/>
  <c r="AB186" i="227" s="1"/>
  <c r="N186" i="234" s="1"/>
  <c r="AI187" i="226"/>
  <c r="AJ187" i="227" s="1"/>
  <c r="AK187" i="227" s="1"/>
  <c r="Q187" i="234" s="1"/>
  <c r="BD187" i="227"/>
  <c r="BD187" i="226"/>
  <c r="BE187" i="227" s="1"/>
  <c r="BF187" i="227" s="1"/>
  <c r="X187" i="234" s="1"/>
  <c r="BY193" i="227"/>
  <c r="BY193" i="226"/>
  <c r="BZ193" i="227" s="1"/>
  <c r="CA193" i="227" s="1"/>
  <c r="AE193" i="234" s="1"/>
  <c r="AI196" i="227"/>
  <c r="AI196" i="226"/>
  <c r="AJ196" i="227" s="1"/>
  <c r="AK196" i="227" s="1"/>
  <c r="Q196" i="234" s="1"/>
  <c r="AF197" i="227"/>
  <c r="AF197" i="226"/>
  <c r="AG197" i="227" s="1"/>
  <c r="AH197" i="227" s="1"/>
  <c r="P197" i="234" s="1"/>
  <c r="BM198" i="227"/>
  <c r="BM198" i="226"/>
  <c r="BN198" i="227" s="1"/>
  <c r="BO198" i="227" s="1"/>
  <c r="AA198" i="234" s="1"/>
  <c r="CH205" i="227"/>
  <c r="CH205" i="226"/>
  <c r="CI205" i="227" s="1"/>
  <c r="CJ205" i="227" s="1"/>
  <c r="AH205" i="234" s="1"/>
  <c r="AC212" i="227"/>
  <c r="AC212" i="226"/>
  <c r="AD212" i="227" s="1"/>
  <c r="AE212" i="227" s="1"/>
  <c r="O212" i="234" s="1"/>
  <c r="K228" i="227"/>
  <c r="K228" i="226"/>
  <c r="L228" i="227" s="1"/>
  <c r="M228" i="227" s="1"/>
  <c r="I228" i="234" s="1"/>
  <c r="BY246" i="227"/>
  <c r="BY246" i="226"/>
  <c r="BZ246" i="227" s="1"/>
  <c r="CA246" i="227" s="1"/>
  <c r="AE246" i="234" s="1"/>
  <c r="Q257" i="227"/>
  <c r="Q257" i="226"/>
  <c r="R257" i="227" s="1"/>
  <c r="S257" i="227" s="1"/>
  <c r="K257" i="234" s="1"/>
  <c r="W264" i="227"/>
  <c r="W264" i="226"/>
  <c r="X264" i="227" s="1"/>
  <c r="Y264" i="227" s="1"/>
  <c r="M264" i="234" s="1"/>
  <c r="Q275" i="227"/>
  <c r="Q275" i="226"/>
  <c r="R275" i="227" s="1"/>
  <c r="S275" i="227" s="1"/>
  <c r="K275" i="234" s="1"/>
  <c r="AC283" i="227"/>
  <c r="AC283" i="226"/>
  <c r="AD283" i="227" s="1"/>
  <c r="AE283" i="227" s="1"/>
  <c r="O283" i="234" s="1"/>
  <c r="AL300" i="227"/>
  <c r="AL300" i="226"/>
  <c r="AM300" i="227" s="1"/>
  <c r="AN300" i="227" s="1"/>
  <c r="R300" i="234" s="1"/>
  <c r="BY338" i="227"/>
  <c r="BY338" i="226"/>
  <c r="BZ338" i="227" s="1"/>
  <c r="CA338" i="227" s="1"/>
  <c r="AE338" i="234" s="1"/>
  <c r="K363" i="227"/>
  <c r="K363" i="226"/>
  <c r="L363" i="227" s="1"/>
  <c r="M363" i="227" s="1"/>
  <c r="I363" i="234" s="1"/>
  <c r="BS292" i="226"/>
  <c r="BT292" i="227" s="1"/>
  <c r="BU292" i="227" s="1"/>
  <c r="AC292" i="234" s="1"/>
  <c r="Q336" i="226"/>
  <c r="R336" i="227" s="1"/>
  <c r="S336" i="227" s="1"/>
  <c r="K336" i="234" s="1"/>
  <c r="AR341" i="226"/>
  <c r="AS341" i="227" s="1"/>
  <c r="AT341" i="227" s="1"/>
  <c r="T341" i="234" s="1"/>
  <c r="AC206" i="226"/>
  <c r="AD206" i="227" s="1"/>
  <c r="AE206" i="227" s="1"/>
  <c r="O206" i="234" s="1"/>
  <c r="BD207" i="226"/>
  <c r="BE207" i="227" s="1"/>
  <c r="BF207" i="227" s="1"/>
  <c r="X207" i="234" s="1"/>
  <c r="AO209" i="226"/>
  <c r="AP209" i="227" s="1"/>
  <c r="AQ209" i="227" s="1"/>
  <c r="S209" i="234" s="1"/>
  <c r="AX210" i="226"/>
  <c r="AY210" i="227" s="1"/>
  <c r="AZ210" i="227" s="1"/>
  <c r="V210" i="234" s="1"/>
  <c r="BJ211" i="226"/>
  <c r="BK211" i="227" s="1"/>
  <c r="BL211" i="227" s="1"/>
  <c r="Z211" i="234" s="1"/>
  <c r="BP216" i="226"/>
  <c r="BQ216" i="227" s="1"/>
  <c r="BR216" i="227" s="1"/>
  <c r="AB216" i="234" s="1"/>
  <c r="AU218" i="226"/>
  <c r="AV218" i="227" s="1"/>
  <c r="AW218" i="227" s="1"/>
  <c r="U218" i="234" s="1"/>
  <c r="BY218" i="226"/>
  <c r="BZ218" i="227" s="1"/>
  <c r="CA218" i="227" s="1"/>
  <c r="AE218" i="234" s="1"/>
  <c r="AO221" i="226"/>
  <c r="AP221" i="227" s="1"/>
  <c r="AQ221" i="227" s="1"/>
  <c r="S221" i="234" s="1"/>
  <c r="CH224" i="226"/>
  <c r="CI224" i="227" s="1"/>
  <c r="CJ224" i="227" s="1"/>
  <c r="AH224" i="234" s="1"/>
  <c r="AL225" i="226"/>
  <c r="AM225" i="227" s="1"/>
  <c r="AN225" i="227" s="1"/>
  <c r="R225" i="234" s="1"/>
  <c r="Z226" i="226"/>
  <c r="AA226" i="227" s="1"/>
  <c r="AB226" i="227" s="1"/>
  <c r="N226" i="234" s="1"/>
  <c r="T228" i="226"/>
  <c r="U228" i="227" s="1"/>
  <c r="V228" i="227" s="1"/>
  <c r="L228" i="234" s="1"/>
  <c r="AR229" i="226"/>
  <c r="AS229" i="227" s="1"/>
  <c r="AT229" i="227" s="1"/>
  <c r="T229" i="234" s="1"/>
  <c r="AI230" i="226"/>
  <c r="AJ230" i="227" s="1"/>
  <c r="AK230" i="227" s="1"/>
  <c r="Q230" i="234" s="1"/>
  <c r="AU232" i="226"/>
  <c r="AV232" i="227" s="1"/>
  <c r="AW232" i="227" s="1"/>
  <c r="U232" i="234" s="1"/>
  <c r="AR237" i="226"/>
  <c r="AS237" i="227" s="1"/>
  <c r="AT237" i="227" s="1"/>
  <c r="T237" i="234" s="1"/>
  <c r="BA238" i="226"/>
  <c r="BB238" i="227" s="1"/>
  <c r="BC238" i="227" s="1"/>
  <c r="W238" i="234" s="1"/>
  <c r="CH240" i="226"/>
  <c r="CI240" i="227" s="1"/>
  <c r="CJ240" i="227" s="1"/>
  <c r="AH240" i="234" s="1"/>
  <c r="AC242" i="226"/>
  <c r="AD242" i="227" s="1"/>
  <c r="AE242" i="227" s="1"/>
  <c r="O242" i="234" s="1"/>
  <c r="BG244" i="226"/>
  <c r="BH244" i="227" s="1"/>
  <c r="BI244" i="227" s="1"/>
  <c r="Y244" i="234" s="1"/>
  <c r="BA245" i="226"/>
  <c r="BB245" i="227" s="1"/>
  <c r="BC245" i="227" s="1"/>
  <c r="W245" i="234" s="1"/>
  <c r="AI248" i="226"/>
  <c r="AJ248" i="227" s="1"/>
  <c r="AK248" i="227" s="1"/>
  <c r="Q248" i="234" s="1"/>
  <c r="BY249" i="226"/>
  <c r="BZ249" i="227" s="1"/>
  <c r="CA249" i="227" s="1"/>
  <c r="AE249" i="234" s="1"/>
  <c r="AL251" i="226"/>
  <c r="AM251" i="227" s="1"/>
  <c r="AN251" i="227" s="1"/>
  <c r="R251" i="234" s="1"/>
  <c r="AL253" i="226"/>
  <c r="AM253" i="227" s="1"/>
  <c r="AN253" i="227" s="1"/>
  <c r="R253" i="234" s="1"/>
  <c r="AI255" i="226"/>
  <c r="AJ255" i="227" s="1"/>
  <c r="AK255" i="227" s="1"/>
  <c r="Q255" i="234" s="1"/>
  <c r="BM258" i="226"/>
  <c r="BN258" i="227" s="1"/>
  <c r="BO258" i="227" s="1"/>
  <c r="AA258" i="234" s="1"/>
  <c r="T259" i="226"/>
  <c r="U259" i="227" s="1"/>
  <c r="V259" i="227" s="1"/>
  <c r="L259" i="234" s="1"/>
  <c r="N262" i="226"/>
  <c r="O262" i="227" s="1"/>
  <c r="P262" i="227" s="1"/>
  <c r="J262" i="234" s="1"/>
  <c r="AU262" i="226"/>
  <c r="AV262" i="227" s="1"/>
  <c r="AW262" i="227" s="1"/>
  <c r="U262" i="234" s="1"/>
  <c r="AC265" i="226"/>
  <c r="AD265" i="227" s="1"/>
  <c r="AE265" i="227" s="1"/>
  <c r="O265" i="234" s="1"/>
  <c r="BY280" i="226"/>
  <c r="BZ280" i="227" s="1"/>
  <c r="CA280" i="227" s="1"/>
  <c r="AE280" i="234" s="1"/>
  <c r="T281" i="226"/>
  <c r="U281" i="227" s="1"/>
  <c r="V281" i="227" s="1"/>
  <c r="L281" i="234" s="1"/>
  <c r="BS282" i="226"/>
  <c r="BT282" i="227" s="1"/>
  <c r="BU282" i="227" s="1"/>
  <c r="AC282" i="234" s="1"/>
  <c r="AI284" i="226"/>
  <c r="AJ284" i="227" s="1"/>
  <c r="AK284" i="227" s="1"/>
  <c r="Q284" i="234" s="1"/>
  <c r="W285" i="226"/>
  <c r="X285" i="227" s="1"/>
  <c r="Y285" i="227" s="1"/>
  <c r="M285" i="234" s="1"/>
  <c r="BM286" i="226"/>
  <c r="BN286" i="227" s="1"/>
  <c r="BO286" i="227" s="1"/>
  <c r="AA286" i="234" s="1"/>
  <c r="H287" i="226"/>
  <c r="I287" i="227" s="1"/>
  <c r="J287" i="227" s="1"/>
  <c r="H287" i="234" s="1"/>
  <c r="AC299" i="226"/>
  <c r="AD299" i="227" s="1"/>
  <c r="AE299" i="227" s="1"/>
  <c r="O299" i="234" s="1"/>
  <c r="AX300" i="226"/>
  <c r="AY300" i="227" s="1"/>
  <c r="AZ300" i="227" s="1"/>
  <c r="V300" i="234" s="1"/>
  <c r="BD349" i="226"/>
  <c r="BE349" i="227" s="1"/>
  <c r="BF349" i="227" s="1"/>
  <c r="X349" i="234" s="1"/>
  <c r="Z351" i="226"/>
  <c r="AA351" i="227" s="1"/>
  <c r="AB351" i="227" s="1"/>
  <c r="N351" i="234" s="1"/>
  <c r="BS352" i="226"/>
  <c r="BT352" i="227" s="1"/>
  <c r="BU352" i="227" s="1"/>
  <c r="AC352" i="234" s="1"/>
  <c r="BY358" i="226"/>
  <c r="BZ358" i="227" s="1"/>
  <c r="CA358" i="227" s="1"/>
  <c r="AE358" i="234" s="1"/>
  <c r="BA361" i="226"/>
  <c r="BB361" i="227" s="1"/>
  <c r="BC361" i="227" s="1"/>
  <c r="W361" i="234" s="1"/>
  <c r="N362" i="226"/>
  <c r="O362" i="227" s="1"/>
  <c r="P362" i="227" s="1"/>
  <c r="J362" i="234" s="1"/>
  <c r="BG373" i="226"/>
  <c r="BH373" i="227" s="1"/>
  <c r="BI373" i="227" s="1"/>
  <c r="Y373" i="234" s="1"/>
  <c r="BG275" i="226"/>
  <c r="BH275" i="227" s="1"/>
  <c r="BI275" i="227" s="1"/>
  <c r="Y275" i="234" s="1"/>
  <c r="BP281" i="226"/>
  <c r="BQ281" i="227" s="1"/>
  <c r="BR281" i="227" s="1"/>
  <c r="AB281" i="234" s="1"/>
  <c r="BA369" i="226"/>
  <c r="BB369" i="227" s="1"/>
  <c r="BC369" i="227" s="1"/>
  <c r="W369" i="234" s="1"/>
  <c r="AF370" i="226"/>
  <c r="AG370" i="227" s="1"/>
  <c r="AH370" i="227" s="1"/>
  <c r="P370" i="234" s="1"/>
  <c r="BM371" i="226"/>
  <c r="BN371" i="227" s="1"/>
  <c r="BO371" i="227" s="1"/>
  <c r="AA371" i="234" s="1"/>
  <c r="BG207" i="226"/>
  <c r="BH207" i="227" s="1"/>
  <c r="BI207" i="227" s="1"/>
  <c r="Y207" i="234" s="1"/>
  <c r="BV207" i="226"/>
  <c r="BW207" i="227" s="1"/>
  <c r="BX207" i="227" s="1"/>
  <c r="AD207" i="234" s="1"/>
  <c r="BJ209" i="226"/>
  <c r="BK209" i="227" s="1"/>
  <c r="BL209" i="227" s="1"/>
  <c r="Z209" i="234" s="1"/>
  <c r="BS210" i="226"/>
  <c r="BT210" i="227" s="1"/>
  <c r="BU210" i="227" s="1"/>
  <c r="AC210" i="234" s="1"/>
  <c r="AX218" i="226"/>
  <c r="AY218" i="227" s="1"/>
  <c r="AZ218" i="227" s="1"/>
  <c r="V218" i="234" s="1"/>
  <c r="W219" i="226"/>
  <c r="X219" i="227" s="1"/>
  <c r="Y219" i="227" s="1"/>
  <c r="M219" i="234" s="1"/>
  <c r="BG220" i="226"/>
  <c r="BH220" i="227" s="1"/>
  <c r="BI220" i="227" s="1"/>
  <c r="Y220" i="234" s="1"/>
  <c r="H225" i="226"/>
  <c r="I225" i="227" s="1"/>
  <c r="J225" i="227" s="1"/>
  <c r="H225" i="234" s="1"/>
  <c r="AO225" i="226"/>
  <c r="AP225" i="227" s="1"/>
  <c r="AQ225" i="227" s="1"/>
  <c r="S225" i="234" s="1"/>
  <c r="W228" i="226"/>
  <c r="X228" i="227" s="1"/>
  <c r="Y228" i="227" s="1"/>
  <c r="M228" i="234" s="1"/>
  <c r="W230" i="226"/>
  <c r="X230" i="227" s="1"/>
  <c r="Y230" i="227" s="1"/>
  <c r="M230" i="234" s="1"/>
  <c r="W234" i="226"/>
  <c r="X234" i="227" s="1"/>
  <c r="Y234" i="227" s="1"/>
  <c r="M234" i="234" s="1"/>
  <c r="BG234" i="226"/>
  <c r="BH234" i="227" s="1"/>
  <c r="BI234" i="227" s="1"/>
  <c r="Y234" i="234" s="1"/>
  <c r="BJ239" i="226"/>
  <c r="BK239" i="227" s="1"/>
  <c r="BL239" i="227" s="1"/>
  <c r="Z239" i="234" s="1"/>
  <c r="H241" i="226"/>
  <c r="I241" i="227" s="1"/>
  <c r="J241" i="227" s="1"/>
  <c r="H241" i="234" s="1"/>
  <c r="BJ241" i="226"/>
  <c r="BK241" i="227" s="1"/>
  <c r="BL241" i="227" s="1"/>
  <c r="Z241" i="234" s="1"/>
  <c r="AX247" i="226"/>
  <c r="AY247" i="227" s="1"/>
  <c r="AZ247" i="227" s="1"/>
  <c r="V247" i="234" s="1"/>
  <c r="BP247" i="226"/>
  <c r="BQ247" i="227" s="1"/>
  <c r="BR247" i="227" s="1"/>
  <c r="AB247" i="234" s="1"/>
  <c r="CH249" i="226"/>
  <c r="CI249" i="227" s="1"/>
  <c r="CJ249" i="227" s="1"/>
  <c r="AH249" i="234" s="1"/>
  <c r="Q252" i="226"/>
  <c r="R252" i="227" s="1"/>
  <c r="S252" i="227" s="1"/>
  <c r="K252" i="234" s="1"/>
  <c r="AC256" i="226"/>
  <c r="AD256" i="227" s="1"/>
  <c r="AE256" i="227" s="1"/>
  <c r="O256" i="234" s="1"/>
  <c r="AR256" i="226"/>
  <c r="AS256" i="227" s="1"/>
  <c r="AT256" i="227" s="1"/>
  <c r="T256" i="234" s="1"/>
  <c r="BY256" i="226"/>
  <c r="BZ256" i="227" s="1"/>
  <c r="CA256" i="227" s="1"/>
  <c r="AE256" i="234" s="1"/>
  <c r="CH257" i="226"/>
  <c r="CI257" i="227" s="1"/>
  <c r="CJ257" i="227" s="1"/>
  <c r="AH257" i="234" s="1"/>
  <c r="BP259" i="226"/>
  <c r="BQ259" i="227" s="1"/>
  <c r="BR259" i="227" s="1"/>
  <c r="AB259" i="234" s="1"/>
  <c r="Q262" i="226"/>
  <c r="R262" i="227" s="1"/>
  <c r="S262" i="227" s="1"/>
  <c r="K262" i="234" s="1"/>
  <c r="AX262" i="226"/>
  <c r="AY262" i="227" s="1"/>
  <c r="AZ262" i="227" s="1"/>
  <c r="V262" i="234" s="1"/>
  <c r="K263" i="226"/>
  <c r="L263" i="227" s="1"/>
  <c r="M263" i="227" s="1"/>
  <c r="I263" i="234" s="1"/>
  <c r="AF265" i="226"/>
  <c r="AG265" i="227" s="1"/>
  <c r="AH265" i="227" s="1"/>
  <c r="P265" i="234" s="1"/>
  <c r="AL284" i="226"/>
  <c r="AM284" i="227" s="1"/>
  <c r="AN284" i="227" s="1"/>
  <c r="R284" i="234" s="1"/>
  <c r="BS284" i="226"/>
  <c r="BT284" i="227" s="1"/>
  <c r="BU284" i="227" s="1"/>
  <c r="AC284" i="234" s="1"/>
  <c r="Z285" i="226"/>
  <c r="AA285" i="227" s="1"/>
  <c r="AB285" i="227" s="1"/>
  <c r="N285" i="234" s="1"/>
  <c r="BJ285" i="226"/>
  <c r="BK285" i="227" s="1"/>
  <c r="BL285" i="227" s="1"/>
  <c r="Z285" i="234" s="1"/>
  <c r="CH285" i="226"/>
  <c r="CI285" i="227" s="1"/>
  <c r="CJ285" i="227" s="1"/>
  <c r="AH285" i="234" s="1"/>
  <c r="BA288" i="226"/>
  <c r="BB288" i="227" s="1"/>
  <c r="BC288" i="227" s="1"/>
  <c r="W288" i="234" s="1"/>
  <c r="BA291" i="226"/>
  <c r="BB291" i="227" s="1"/>
  <c r="BC291" i="227" s="1"/>
  <c r="W291" i="234" s="1"/>
  <c r="W315" i="226"/>
  <c r="X315" i="227" s="1"/>
  <c r="Y315" i="227" s="1"/>
  <c r="M315" i="234" s="1"/>
  <c r="BA322" i="226"/>
  <c r="BB322" i="227" s="1"/>
  <c r="BC322" i="227" s="1"/>
  <c r="W322" i="234" s="1"/>
  <c r="AX323" i="226"/>
  <c r="AY323" i="227" s="1"/>
  <c r="AZ323" i="227" s="1"/>
  <c r="V323" i="234" s="1"/>
  <c r="BG330" i="226"/>
  <c r="BH330" i="227" s="1"/>
  <c r="BI330" i="227" s="1"/>
  <c r="Y330" i="234" s="1"/>
  <c r="AR335" i="226"/>
  <c r="AS335" i="227" s="1"/>
  <c r="AT335" i="227" s="1"/>
  <c r="T335" i="234" s="1"/>
  <c r="Q348" i="226"/>
  <c r="R348" i="227" s="1"/>
  <c r="S348" i="227" s="1"/>
  <c r="K348" i="234" s="1"/>
  <c r="N351" i="226"/>
  <c r="O351" i="227" s="1"/>
  <c r="P351" i="227" s="1"/>
  <c r="J351" i="234" s="1"/>
  <c r="BG352" i="226"/>
  <c r="BH352" i="227" s="1"/>
  <c r="BI352" i="227" s="1"/>
  <c r="Y352" i="234" s="1"/>
  <c r="AF357" i="226"/>
  <c r="AG357" i="227" s="1"/>
  <c r="AH357" i="227" s="1"/>
  <c r="P357" i="234" s="1"/>
  <c r="BM358" i="226"/>
  <c r="BN358" i="227" s="1"/>
  <c r="BO358" i="227" s="1"/>
  <c r="AA358" i="234" s="1"/>
  <c r="AL359" i="226"/>
  <c r="AM359" i="227" s="1"/>
  <c r="AN359" i="227" s="1"/>
  <c r="R359" i="234" s="1"/>
  <c r="AL288" i="226"/>
  <c r="AM288" i="227" s="1"/>
  <c r="AN288" i="227" s="1"/>
  <c r="R288" i="234" s="1"/>
  <c r="BY340" i="226"/>
  <c r="BZ340" i="227" s="1"/>
  <c r="CA340" i="227" s="1"/>
  <c r="AE340" i="234" s="1"/>
  <c r="AL341" i="226"/>
  <c r="AM341" i="227" s="1"/>
  <c r="AN341" i="227" s="1"/>
  <c r="R341" i="234" s="1"/>
  <c r="BV341" i="226"/>
  <c r="BW341" i="227" s="1"/>
  <c r="BX341" i="227" s="1"/>
  <c r="AD341" i="234" s="1"/>
  <c r="BM344" i="226"/>
  <c r="BN344" i="227" s="1"/>
  <c r="BO344" i="227" s="1"/>
  <c r="AA344" i="234" s="1"/>
  <c r="K350" i="226"/>
  <c r="L350" i="227" s="1"/>
  <c r="M350" i="227" s="1"/>
  <c r="I350" i="234" s="1"/>
  <c r="AC352" i="226"/>
  <c r="AD352" i="227" s="1"/>
  <c r="AE352" i="227" s="1"/>
  <c r="O352" i="234" s="1"/>
  <c r="AU352" i="226"/>
  <c r="AV352" i="227" s="1"/>
  <c r="AW352" i="227" s="1"/>
  <c r="U352" i="234" s="1"/>
  <c r="N355" i="226"/>
  <c r="O355" i="227" s="1"/>
  <c r="P355" i="227" s="1"/>
  <c r="J355" i="234" s="1"/>
  <c r="Z359" i="226"/>
  <c r="AA359" i="227" s="1"/>
  <c r="AB359" i="227" s="1"/>
  <c r="N359" i="234" s="1"/>
  <c r="N366" i="226"/>
  <c r="O366" i="227" s="1"/>
  <c r="P366" i="227" s="1"/>
  <c r="J366" i="234" s="1"/>
  <c r="BP366" i="226"/>
  <c r="BQ366" i="227" s="1"/>
  <c r="BR366" i="227" s="1"/>
  <c r="AB366" i="234" s="1"/>
  <c r="BY369" i="226"/>
  <c r="BZ369" i="227" s="1"/>
  <c r="CA369" i="227" s="1"/>
  <c r="AE369" i="234" s="1"/>
  <c r="BA371" i="226"/>
  <c r="BB371" i="227" s="1"/>
  <c r="BC371" i="227" s="1"/>
  <c r="W371" i="234" s="1"/>
  <c r="AU214" i="226"/>
  <c r="AV214" i="227" s="1"/>
  <c r="AW214" i="227" s="1"/>
  <c r="U214" i="234" s="1"/>
  <c r="BY216" i="226"/>
  <c r="BZ216" i="227" s="1"/>
  <c r="CA216" i="227" s="1"/>
  <c r="AE216" i="234" s="1"/>
  <c r="AX217" i="226"/>
  <c r="AY217" i="227" s="1"/>
  <c r="AZ217" i="227" s="1"/>
  <c r="V217" i="234" s="1"/>
  <c r="BM217" i="226"/>
  <c r="BN217" i="227" s="1"/>
  <c r="BO217" i="227" s="1"/>
  <c r="AA217" i="234" s="1"/>
  <c r="CH217" i="226"/>
  <c r="CI217" i="227" s="1"/>
  <c r="CJ217" i="227" s="1"/>
  <c r="AH217" i="234" s="1"/>
  <c r="BS218" i="226"/>
  <c r="BT218" i="227" s="1"/>
  <c r="BU218" i="227" s="1"/>
  <c r="AC218" i="234" s="1"/>
  <c r="BG219" i="226"/>
  <c r="BH219" i="227" s="1"/>
  <c r="BI219" i="227" s="1"/>
  <c r="Y219" i="234" s="1"/>
  <c r="BY220" i="226"/>
  <c r="BZ220" i="227" s="1"/>
  <c r="CA220" i="227" s="1"/>
  <c r="AE220" i="234" s="1"/>
  <c r="AX221" i="226"/>
  <c r="AY221" i="227" s="1"/>
  <c r="AZ221" i="227" s="1"/>
  <c r="V221" i="234" s="1"/>
  <c r="BY222" i="226"/>
  <c r="BZ222" i="227" s="1"/>
  <c r="CA222" i="227" s="1"/>
  <c r="AE222" i="234" s="1"/>
  <c r="BS223" i="226"/>
  <c r="BT223" i="227" s="1"/>
  <c r="BU223" i="227" s="1"/>
  <c r="AC223" i="234" s="1"/>
  <c r="BJ225" i="226"/>
  <c r="BK225" i="227" s="1"/>
  <c r="BL225" i="227" s="1"/>
  <c r="Z225" i="234" s="1"/>
  <c r="AI226" i="226"/>
  <c r="AJ226" i="227" s="1"/>
  <c r="AK226" i="227" s="1"/>
  <c r="Q226" i="234" s="1"/>
  <c r="AX226" i="226"/>
  <c r="AY226" i="227" s="1"/>
  <c r="AZ226" i="227" s="1"/>
  <c r="V226" i="234" s="1"/>
  <c r="BS235" i="226"/>
  <c r="BT235" i="227" s="1"/>
  <c r="BU235" i="227" s="1"/>
  <c r="AC235" i="234" s="1"/>
  <c r="BY238" i="226"/>
  <c r="BZ238" i="227" s="1"/>
  <c r="CA238" i="227" s="1"/>
  <c r="AE238" i="234" s="1"/>
  <c r="AX241" i="226"/>
  <c r="AY241" i="227" s="1"/>
  <c r="AZ241" i="227" s="1"/>
  <c r="V241" i="234" s="1"/>
  <c r="BJ245" i="226"/>
  <c r="BK245" i="227" s="1"/>
  <c r="BL245" i="227" s="1"/>
  <c r="Z245" i="234" s="1"/>
  <c r="W247" i="226"/>
  <c r="X247" i="227" s="1"/>
  <c r="Y247" i="227" s="1"/>
  <c r="M247" i="234" s="1"/>
  <c r="AC248" i="226"/>
  <c r="AD248" i="227" s="1"/>
  <c r="AE248" i="227" s="1"/>
  <c r="O248" i="234" s="1"/>
  <c r="T249" i="226"/>
  <c r="U249" i="227" s="1"/>
  <c r="V249" i="227" s="1"/>
  <c r="L249" i="234" s="1"/>
  <c r="BJ250" i="226"/>
  <c r="BK250" i="227" s="1"/>
  <c r="BL250" i="227" s="1"/>
  <c r="Z250" i="234" s="1"/>
  <c r="BM253" i="226"/>
  <c r="BN253" i="227" s="1"/>
  <c r="BO253" i="227" s="1"/>
  <c r="AA253" i="234" s="1"/>
  <c r="BS254" i="226"/>
  <c r="BT254" i="227" s="1"/>
  <c r="BU254" i="227" s="1"/>
  <c r="AC254" i="234" s="1"/>
  <c r="T256" i="226"/>
  <c r="U256" i="227" s="1"/>
  <c r="V256" i="227" s="1"/>
  <c r="L256" i="234" s="1"/>
  <c r="T257" i="226"/>
  <c r="U257" i="227" s="1"/>
  <c r="V257" i="227" s="1"/>
  <c r="L257" i="234" s="1"/>
  <c r="BA257" i="226"/>
  <c r="BB257" i="227" s="1"/>
  <c r="BC257" i="227" s="1"/>
  <c r="W257" i="234" s="1"/>
  <c r="Z258" i="226"/>
  <c r="AA258" i="227" s="1"/>
  <c r="AB258" i="227" s="1"/>
  <c r="N258" i="234" s="1"/>
  <c r="BG259" i="226"/>
  <c r="BH259" i="227" s="1"/>
  <c r="BI259" i="227" s="1"/>
  <c r="Y259" i="234" s="1"/>
  <c r="BM260" i="226"/>
  <c r="BN260" i="227" s="1"/>
  <c r="BO260" i="227" s="1"/>
  <c r="AA260" i="234" s="1"/>
  <c r="T261" i="226"/>
  <c r="U261" i="227" s="1"/>
  <c r="V261" i="227" s="1"/>
  <c r="L261" i="234" s="1"/>
  <c r="BA261" i="226"/>
  <c r="BB261" i="227" s="1"/>
  <c r="BC261" i="227" s="1"/>
  <c r="W261" i="234" s="1"/>
  <c r="BP261" i="226"/>
  <c r="BQ261" i="227" s="1"/>
  <c r="BR261" i="227" s="1"/>
  <c r="AB261" i="234" s="1"/>
  <c r="AU266" i="226"/>
  <c r="AV266" i="227" s="1"/>
  <c r="AW266" i="227" s="1"/>
  <c r="U266" i="234" s="1"/>
  <c r="Q269" i="226"/>
  <c r="R269" i="227" s="1"/>
  <c r="S269" i="227" s="1"/>
  <c r="K269" i="234" s="1"/>
  <c r="K270" i="226"/>
  <c r="L270" i="227" s="1"/>
  <c r="M270" i="227" s="1"/>
  <c r="I270" i="234" s="1"/>
  <c r="W272" i="226"/>
  <c r="X272" i="227" s="1"/>
  <c r="Y272" i="227" s="1"/>
  <c r="M272" i="234" s="1"/>
  <c r="BM272" i="226"/>
  <c r="BN272" i="227" s="1"/>
  <c r="BO272" i="227" s="1"/>
  <c r="AA272" i="234" s="1"/>
  <c r="BM275" i="226"/>
  <c r="BN275" i="227" s="1"/>
  <c r="BO275" i="227" s="1"/>
  <c r="AA275" i="234" s="1"/>
  <c r="AR302" i="226"/>
  <c r="AS302" i="227" s="1"/>
  <c r="AT302" i="227" s="1"/>
  <c r="T302" i="234" s="1"/>
  <c r="N306" i="226"/>
  <c r="O306" i="227" s="1"/>
  <c r="P306" i="227" s="1"/>
  <c r="J306" i="234" s="1"/>
  <c r="AI307" i="226"/>
  <c r="AJ307" i="227" s="1"/>
  <c r="AK307" i="227" s="1"/>
  <c r="Q307" i="234" s="1"/>
  <c r="AI324" i="226"/>
  <c r="AJ324" i="227" s="1"/>
  <c r="AK324" i="227" s="1"/>
  <c r="Q324" i="234" s="1"/>
  <c r="BS328" i="226"/>
  <c r="BT328" i="227" s="1"/>
  <c r="BU328" i="227" s="1"/>
  <c r="AC328" i="234" s="1"/>
  <c r="AU330" i="226"/>
  <c r="AV330" i="227" s="1"/>
  <c r="AW330" i="227" s="1"/>
  <c r="U330" i="234" s="1"/>
  <c r="AG335" i="227"/>
  <c r="AH335" i="227" s="1"/>
  <c r="P335" i="234" s="1"/>
  <c r="AC336" i="226"/>
  <c r="AD336" i="227" s="1"/>
  <c r="AE336" i="227" s="1"/>
  <c r="O336" i="234" s="1"/>
  <c r="Z339" i="226"/>
  <c r="AA339" i="227" s="1"/>
  <c r="AB339" i="227" s="1"/>
  <c r="N339" i="234" s="1"/>
  <c r="H345" i="226"/>
  <c r="I345" i="227" s="1"/>
  <c r="J345" i="227" s="1"/>
  <c r="H345" i="234" s="1"/>
  <c r="AX349" i="226"/>
  <c r="AY349" i="227" s="1"/>
  <c r="AZ349" i="227" s="1"/>
  <c r="V349" i="234" s="1"/>
  <c r="AF355" i="226"/>
  <c r="AG355" i="227" s="1"/>
  <c r="AH355" i="227" s="1"/>
  <c r="P355" i="234" s="1"/>
  <c r="AX355" i="226"/>
  <c r="AY355" i="227" s="1"/>
  <c r="AZ355" i="227" s="1"/>
  <c r="V355" i="234" s="1"/>
  <c r="AI360" i="226"/>
  <c r="AJ360" i="227" s="1"/>
  <c r="AK360" i="227" s="1"/>
  <c r="Q360" i="234" s="1"/>
  <c r="BA360" i="226"/>
  <c r="BB360" i="227" s="1"/>
  <c r="BC360" i="227" s="1"/>
  <c r="W360" i="234" s="1"/>
  <c r="AU361" i="226"/>
  <c r="AV361" i="227" s="1"/>
  <c r="AW361" i="227" s="1"/>
  <c r="U361" i="234" s="1"/>
  <c r="BA201" i="226"/>
  <c r="BB201" i="227" s="1"/>
  <c r="BC201" i="227" s="1"/>
  <c r="W201" i="234" s="1"/>
  <c r="Q204" i="226"/>
  <c r="R204" i="227" s="1"/>
  <c r="S204" i="227" s="1"/>
  <c r="K204" i="234" s="1"/>
  <c r="W206" i="226"/>
  <c r="X206" i="227" s="1"/>
  <c r="Y206" i="227" s="1"/>
  <c r="M206" i="234" s="1"/>
  <c r="AO206" i="226"/>
  <c r="AP206" i="227" s="1"/>
  <c r="AQ206" i="227" s="1"/>
  <c r="S206" i="234" s="1"/>
  <c r="AO208" i="226"/>
  <c r="AP208" i="227" s="1"/>
  <c r="AQ208" i="227" s="1"/>
  <c r="S208" i="234" s="1"/>
  <c r="K210" i="226"/>
  <c r="L210" i="227" s="1"/>
  <c r="M210" i="227" s="1"/>
  <c r="I210" i="234" s="1"/>
  <c r="BS211" i="226"/>
  <c r="BT211" i="227" s="1"/>
  <c r="BU211" i="227" s="1"/>
  <c r="AC211" i="234" s="1"/>
  <c r="AU212" i="226"/>
  <c r="AV212" i="227" s="1"/>
  <c r="AW212" i="227" s="1"/>
  <c r="U212" i="234" s="1"/>
  <c r="Q220" i="226"/>
  <c r="R220" i="227" s="1"/>
  <c r="S220" i="227" s="1"/>
  <c r="K220" i="234" s="1"/>
  <c r="BM220" i="226"/>
  <c r="BN220" i="227" s="1"/>
  <c r="BO220" i="227" s="1"/>
  <c r="AA220" i="234" s="1"/>
  <c r="AL223" i="226"/>
  <c r="AM223" i="227" s="1"/>
  <c r="AN223" i="227" s="1"/>
  <c r="R223" i="234" s="1"/>
  <c r="AC224" i="226"/>
  <c r="AD224" i="227" s="1"/>
  <c r="AE224" i="227" s="1"/>
  <c r="O224" i="234" s="1"/>
  <c r="AR224" i="226"/>
  <c r="AS224" i="227" s="1"/>
  <c r="AT224" i="227" s="1"/>
  <c r="T224" i="234" s="1"/>
  <c r="BM228" i="226"/>
  <c r="BN228" i="227" s="1"/>
  <c r="BO228" i="227" s="1"/>
  <c r="AA228" i="234" s="1"/>
  <c r="AU230" i="226"/>
  <c r="AV230" i="227" s="1"/>
  <c r="AW230" i="227" s="1"/>
  <c r="U230" i="234" s="1"/>
  <c r="AX231" i="226"/>
  <c r="AY231" i="227" s="1"/>
  <c r="AZ231" i="227" s="1"/>
  <c r="V231" i="234" s="1"/>
  <c r="BD232" i="226"/>
  <c r="BE232" i="227" s="1"/>
  <c r="BF232" i="227" s="1"/>
  <c r="X232" i="234" s="1"/>
  <c r="AC234" i="226"/>
  <c r="AD234" i="227" s="1"/>
  <c r="AE234" i="227" s="1"/>
  <c r="O234" i="234" s="1"/>
  <c r="W235" i="226"/>
  <c r="X235" i="227" s="1"/>
  <c r="Y235" i="227" s="1"/>
  <c r="M235" i="234" s="1"/>
  <c r="K236" i="226"/>
  <c r="L236" i="227" s="1"/>
  <c r="M236" i="227" s="1"/>
  <c r="I236" i="234" s="1"/>
  <c r="BM236" i="226"/>
  <c r="BN236" i="227" s="1"/>
  <c r="BO236" i="227" s="1"/>
  <c r="AA236" i="234" s="1"/>
  <c r="BW237" i="227"/>
  <c r="BX237" i="227" s="1"/>
  <c r="AD237" i="234" s="1"/>
  <c r="N238" i="226"/>
  <c r="O238" i="227" s="1"/>
  <c r="P238" i="227" s="1"/>
  <c r="J238" i="234" s="1"/>
  <c r="BJ238" i="226"/>
  <c r="BK238" i="227" s="1"/>
  <c r="BL238" i="227" s="1"/>
  <c r="Z238" i="234" s="1"/>
  <c r="T239" i="226"/>
  <c r="U239" i="227" s="1"/>
  <c r="V239" i="227" s="1"/>
  <c r="L239" i="234" s="1"/>
  <c r="AI239" i="226"/>
  <c r="AJ239" i="227" s="1"/>
  <c r="AK239" i="227" s="1"/>
  <c r="Q239" i="234" s="1"/>
  <c r="BP239" i="226"/>
  <c r="BQ239" i="227" s="1"/>
  <c r="BR239" i="227" s="1"/>
  <c r="AB239" i="234" s="1"/>
  <c r="BK242" i="227"/>
  <c r="BL242" i="227" s="1"/>
  <c r="Z242" i="234" s="1"/>
  <c r="AU243" i="226"/>
  <c r="AV243" i="227" s="1"/>
  <c r="AW243" i="227" s="1"/>
  <c r="U243" i="234" s="1"/>
  <c r="AL249" i="226"/>
  <c r="AM249" i="227" s="1"/>
  <c r="AN249" i="227" s="1"/>
  <c r="R249" i="234" s="1"/>
  <c r="AU250" i="226"/>
  <c r="AV250" i="227" s="1"/>
  <c r="AW250" i="227" s="1"/>
  <c r="U250" i="234" s="1"/>
  <c r="BY250" i="226"/>
  <c r="BZ250" i="227" s="1"/>
  <c r="CA250" i="227" s="1"/>
  <c r="AE250" i="234" s="1"/>
  <c r="BY252" i="226"/>
  <c r="BZ252" i="227" s="1"/>
  <c r="CA252" i="227" s="1"/>
  <c r="AE252" i="234" s="1"/>
  <c r="AX253" i="226"/>
  <c r="AY253" i="227" s="1"/>
  <c r="AZ253" i="227" s="1"/>
  <c r="V253" i="234" s="1"/>
  <c r="W254" i="226"/>
  <c r="X254" i="227" s="1"/>
  <c r="Y254" i="227" s="1"/>
  <c r="M254" i="234" s="1"/>
  <c r="BG254" i="226"/>
  <c r="BH254" i="227" s="1"/>
  <c r="BI254" i="227" s="1"/>
  <c r="Y254" i="234" s="1"/>
  <c r="BW258" i="227"/>
  <c r="BX258" i="227" s="1"/>
  <c r="AD258" i="234" s="1"/>
  <c r="AR259" i="226"/>
  <c r="AS259" i="227" s="1"/>
  <c r="AT259" i="227" s="1"/>
  <c r="T259" i="234" s="1"/>
  <c r="Q260" i="226"/>
  <c r="R260" i="227" s="1"/>
  <c r="S260" i="227" s="1"/>
  <c r="K260" i="234" s="1"/>
  <c r="H261" i="226"/>
  <c r="I261" i="227" s="1"/>
  <c r="J261" i="227" s="1"/>
  <c r="H261" i="234" s="1"/>
  <c r="AL261" i="226"/>
  <c r="AM261" i="227" s="1"/>
  <c r="AN261" i="227" s="1"/>
  <c r="R261" i="234" s="1"/>
  <c r="AF263" i="226"/>
  <c r="AG263" i="227" s="1"/>
  <c r="AH263" i="227" s="1"/>
  <c r="P263" i="234" s="1"/>
  <c r="AX263" i="226"/>
  <c r="AY263" i="227" s="1"/>
  <c r="AZ263" i="227" s="1"/>
  <c r="V263" i="234" s="1"/>
  <c r="BJ266" i="226"/>
  <c r="BK266" i="227" s="1"/>
  <c r="BL266" i="227" s="1"/>
  <c r="Z266" i="234" s="1"/>
  <c r="BS267" i="226"/>
  <c r="BT267" i="227" s="1"/>
  <c r="BU267" i="227" s="1"/>
  <c r="AC267" i="234" s="1"/>
  <c r="K268" i="226"/>
  <c r="L268" i="227" s="1"/>
  <c r="M268" i="227" s="1"/>
  <c r="I268" i="234" s="1"/>
  <c r="BG270" i="226"/>
  <c r="BH270" i="227" s="1"/>
  <c r="BI270" i="227" s="1"/>
  <c r="Y270" i="234" s="1"/>
  <c r="BA272" i="226"/>
  <c r="BB272" i="227" s="1"/>
  <c r="BC272" i="227" s="1"/>
  <c r="W272" i="234" s="1"/>
  <c r="BA274" i="226"/>
  <c r="BB274" i="227" s="1"/>
  <c r="BC274" i="227" s="1"/>
  <c r="W274" i="234" s="1"/>
  <c r="BM274" i="226"/>
  <c r="BN274" i="227" s="1"/>
  <c r="BO274" i="227" s="1"/>
  <c r="AA274" i="234" s="1"/>
  <c r="BY274" i="226"/>
  <c r="BZ274" i="227" s="1"/>
  <c r="CA274" i="227" s="1"/>
  <c r="AE274" i="234" s="1"/>
  <c r="N275" i="226"/>
  <c r="O275" i="227" s="1"/>
  <c r="P275" i="227" s="1"/>
  <c r="J275" i="234" s="1"/>
  <c r="Z275" i="226"/>
  <c r="AA275" i="227" s="1"/>
  <c r="AB275" i="227" s="1"/>
  <c r="N275" i="234" s="1"/>
  <c r="AL275" i="226"/>
  <c r="AM275" i="227" s="1"/>
  <c r="AN275" i="227" s="1"/>
  <c r="R275" i="234" s="1"/>
  <c r="BA275" i="226"/>
  <c r="BB275" i="227" s="1"/>
  <c r="BC275" i="227" s="1"/>
  <c r="W275" i="234" s="1"/>
  <c r="CH275" i="226"/>
  <c r="CI275" i="227" s="1"/>
  <c r="CJ275" i="227" s="1"/>
  <c r="AH275" i="234" s="1"/>
  <c r="W276" i="226"/>
  <c r="X276" i="227" s="1"/>
  <c r="Y276" i="227" s="1"/>
  <c r="M276" i="234" s="1"/>
  <c r="BS277" i="226"/>
  <c r="BT277" i="227" s="1"/>
  <c r="BU277" i="227" s="1"/>
  <c r="AC277" i="234" s="1"/>
  <c r="BJ281" i="226"/>
  <c r="BK281" i="227" s="1"/>
  <c r="BL281" i="227" s="1"/>
  <c r="Z281" i="234" s="1"/>
  <c r="T282" i="226"/>
  <c r="U282" i="227" s="1"/>
  <c r="V282" i="227" s="1"/>
  <c r="L282" i="234" s="1"/>
  <c r="AA283" i="227"/>
  <c r="AB283" i="227" s="1"/>
  <c r="N283" i="234" s="1"/>
  <c r="AR286" i="226"/>
  <c r="AS286" i="227" s="1"/>
  <c r="AT286" i="227" s="1"/>
  <c r="T286" i="234" s="1"/>
  <c r="BY288" i="226"/>
  <c r="BZ288" i="227" s="1"/>
  <c r="CA288" i="227" s="1"/>
  <c r="AE288" i="234" s="1"/>
  <c r="AR298" i="226"/>
  <c r="AS298" i="227" s="1"/>
  <c r="AT298" i="227" s="1"/>
  <c r="T298" i="234" s="1"/>
  <c r="AO299" i="226"/>
  <c r="AP299" i="227" s="1"/>
  <c r="AQ299" i="227" s="1"/>
  <c r="S299" i="234" s="1"/>
  <c r="AU301" i="226"/>
  <c r="AV301" i="227" s="1"/>
  <c r="AW301" i="227" s="1"/>
  <c r="U301" i="234" s="1"/>
  <c r="H302" i="226"/>
  <c r="I302" i="227" s="1"/>
  <c r="J302" i="227" s="1"/>
  <c r="H302" i="234" s="1"/>
  <c r="AR312" i="226"/>
  <c r="AS312" i="227" s="1"/>
  <c r="AT312" i="227" s="1"/>
  <c r="T312" i="234" s="1"/>
  <c r="AX314" i="226"/>
  <c r="AY314" i="227" s="1"/>
  <c r="AZ314" i="227" s="1"/>
  <c r="V314" i="234" s="1"/>
  <c r="AU316" i="226"/>
  <c r="AV316" i="227" s="1"/>
  <c r="AW316" i="227" s="1"/>
  <c r="U316" i="234" s="1"/>
  <c r="AR317" i="226"/>
  <c r="AS317" i="227" s="1"/>
  <c r="AT317" i="227" s="1"/>
  <c r="T317" i="234" s="1"/>
  <c r="Q326" i="226"/>
  <c r="R326" i="227" s="1"/>
  <c r="S326" i="227" s="1"/>
  <c r="K326" i="234" s="1"/>
  <c r="N329" i="226"/>
  <c r="O329" i="227" s="1"/>
  <c r="P329" i="227" s="1"/>
  <c r="J329" i="234" s="1"/>
  <c r="AX333" i="226"/>
  <c r="AY333" i="227" s="1"/>
  <c r="AZ333" i="227" s="1"/>
  <c r="V333" i="234" s="1"/>
  <c r="BS334" i="226"/>
  <c r="BT334" i="227" s="1"/>
  <c r="BU334" i="227" s="1"/>
  <c r="AC334" i="234" s="1"/>
  <c r="K356" i="226"/>
  <c r="L356" i="227" s="1"/>
  <c r="M356" i="227" s="1"/>
  <c r="I356" i="234" s="1"/>
  <c r="AC70" i="227"/>
  <c r="AC70" i="226"/>
  <c r="AD70" i="227" s="1"/>
  <c r="AE70" i="227" s="1"/>
  <c r="O70" i="234" s="1"/>
  <c r="BG75" i="227"/>
  <c r="BG75" i="226"/>
  <c r="BH75" i="227" s="1"/>
  <c r="BI75" i="227" s="1"/>
  <c r="Y75" i="234" s="1"/>
  <c r="W85" i="227"/>
  <c r="W85" i="226"/>
  <c r="X85" i="227" s="1"/>
  <c r="Y85" i="227" s="1"/>
  <c r="M85" i="234" s="1"/>
  <c r="AL122" i="227"/>
  <c r="AL122" i="226"/>
  <c r="AM122" i="227" s="1"/>
  <c r="AN122" i="227" s="1"/>
  <c r="R122" i="234" s="1"/>
  <c r="K126" i="227"/>
  <c r="K126" i="226"/>
  <c r="L126" i="227" s="1"/>
  <c r="M126" i="227" s="1"/>
  <c r="I126" i="234" s="1"/>
  <c r="AO128" i="227"/>
  <c r="AO128" i="226"/>
  <c r="AP128" i="227" s="1"/>
  <c r="AQ128" i="227" s="1"/>
  <c r="S128" i="234" s="1"/>
  <c r="T138" i="227"/>
  <c r="T138" i="226"/>
  <c r="U138" i="227" s="1"/>
  <c r="V138" i="227" s="1"/>
  <c r="L138" i="234" s="1"/>
  <c r="BP141" i="227"/>
  <c r="BP141" i="226"/>
  <c r="BQ141" i="227" s="1"/>
  <c r="BR141" i="227" s="1"/>
  <c r="AB141" i="234" s="1"/>
  <c r="BS151" i="227"/>
  <c r="BS151" i="226"/>
  <c r="BT151" i="227" s="1"/>
  <c r="BU151" i="227" s="1"/>
  <c r="AC151" i="234" s="1"/>
  <c r="AC155" i="227"/>
  <c r="AC155" i="226"/>
  <c r="AD155" i="227" s="1"/>
  <c r="AE155" i="227" s="1"/>
  <c r="O155" i="234" s="1"/>
  <c r="H171" i="227"/>
  <c r="H171" i="226"/>
  <c r="I171" i="227" s="1"/>
  <c r="J171" i="227" s="1"/>
  <c r="H171" i="234" s="1"/>
  <c r="BP171" i="227"/>
  <c r="BP171" i="226"/>
  <c r="BQ171" i="227" s="1"/>
  <c r="BR171" i="227" s="1"/>
  <c r="AB171" i="234" s="1"/>
  <c r="BA175" i="227"/>
  <c r="BA175" i="226"/>
  <c r="BB175" i="227" s="1"/>
  <c r="BC175" i="227" s="1"/>
  <c r="W175" i="234" s="1"/>
  <c r="BD177" i="227"/>
  <c r="BD177" i="226"/>
  <c r="BE177" i="227" s="1"/>
  <c r="BF177" i="227" s="1"/>
  <c r="X177" i="234" s="1"/>
  <c r="AX178" i="227"/>
  <c r="AX178" i="226"/>
  <c r="AY178" i="227" s="1"/>
  <c r="AZ178" i="227" s="1"/>
  <c r="V178" i="234" s="1"/>
  <c r="CH197" i="227"/>
  <c r="CH197" i="226"/>
  <c r="CI197" i="227" s="1"/>
  <c r="CJ197" i="227" s="1"/>
  <c r="AH197" i="234" s="1"/>
  <c r="K200" i="227"/>
  <c r="K200" i="226"/>
  <c r="L200" i="227" s="1"/>
  <c r="M200" i="227" s="1"/>
  <c r="I200" i="234" s="1"/>
  <c r="Q209" i="227"/>
  <c r="Q209" i="226"/>
  <c r="R209" i="227" s="1"/>
  <c r="S209" i="227" s="1"/>
  <c r="K209" i="234" s="1"/>
  <c r="BY213" i="227"/>
  <c r="BY213" i="226"/>
  <c r="BZ213" i="227" s="1"/>
  <c r="CA213" i="227" s="1"/>
  <c r="AE213" i="234" s="1"/>
  <c r="Z10" i="226"/>
  <c r="AA10" i="227" s="1"/>
  <c r="AB10" i="227" s="1"/>
  <c r="N10" i="234" s="1"/>
  <c r="BS10" i="226"/>
  <c r="BT10" i="227" s="1"/>
  <c r="BU10" i="227" s="1"/>
  <c r="AC10" i="234" s="1"/>
  <c r="T11" i="226"/>
  <c r="U11" i="227" s="1"/>
  <c r="V11" i="227" s="1"/>
  <c r="L11" i="234" s="1"/>
  <c r="AI11" i="226"/>
  <c r="AJ11" i="227" s="1"/>
  <c r="AK11" i="227" s="1"/>
  <c r="Q11" i="234" s="1"/>
  <c r="AI11" i="227"/>
  <c r="BY11" i="226"/>
  <c r="BZ11" i="227" s="1"/>
  <c r="CA11" i="227" s="1"/>
  <c r="AE11" i="234" s="1"/>
  <c r="AR13" i="226"/>
  <c r="AS13" i="227" s="1"/>
  <c r="AT13" i="227" s="1"/>
  <c r="T13" i="234" s="1"/>
  <c r="BP14" i="226"/>
  <c r="BQ14" i="227" s="1"/>
  <c r="BR14" i="227" s="1"/>
  <c r="AB14" i="234" s="1"/>
  <c r="W15" i="226"/>
  <c r="X15" i="227" s="1"/>
  <c r="Y15" i="227" s="1"/>
  <c r="M15" i="234" s="1"/>
  <c r="W15" i="227"/>
  <c r="AX15" i="226"/>
  <c r="AY15" i="227" s="1"/>
  <c r="AZ15" i="227" s="1"/>
  <c r="V15" i="234" s="1"/>
  <c r="T16" i="226"/>
  <c r="U16" i="227" s="1"/>
  <c r="V16" i="227" s="1"/>
  <c r="L16" i="234" s="1"/>
  <c r="T16" i="227"/>
  <c r="AU16" i="226"/>
  <c r="AV16" i="227" s="1"/>
  <c r="AW16" i="227" s="1"/>
  <c r="U16" i="234" s="1"/>
  <c r="BD18" i="226"/>
  <c r="BE18" i="227" s="1"/>
  <c r="BF18" i="227" s="1"/>
  <c r="X18" i="234" s="1"/>
  <c r="H19" i="226"/>
  <c r="I19" i="227" s="1"/>
  <c r="J19" i="227" s="1"/>
  <c r="H19" i="234" s="1"/>
  <c r="AL19" i="226"/>
  <c r="AM19" i="227" s="1"/>
  <c r="AN19" i="227" s="1"/>
  <c r="R19" i="234" s="1"/>
  <c r="BA19" i="226"/>
  <c r="BB19" i="227" s="1"/>
  <c r="BC19" i="227" s="1"/>
  <c r="W19" i="234" s="1"/>
  <c r="BP19" i="226"/>
  <c r="BQ19" i="227" s="1"/>
  <c r="BR19" i="227" s="1"/>
  <c r="AB19" i="234" s="1"/>
  <c r="H20" i="226"/>
  <c r="I20" i="227" s="1"/>
  <c r="J20" i="227" s="1"/>
  <c r="H20" i="234" s="1"/>
  <c r="H20" i="227"/>
  <c r="W21" i="226"/>
  <c r="X21" i="227" s="1"/>
  <c r="Y21" i="227" s="1"/>
  <c r="M21" i="234" s="1"/>
  <c r="AX21" i="226"/>
  <c r="AY21" i="227" s="1"/>
  <c r="AZ21" i="227" s="1"/>
  <c r="V21" i="234" s="1"/>
  <c r="AF22" i="226"/>
  <c r="AG22" i="227" s="1"/>
  <c r="AH22" i="227" s="1"/>
  <c r="P22" i="234" s="1"/>
  <c r="AU22" i="226"/>
  <c r="AV22" i="227" s="1"/>
  <c r="AW22" i="227" s="1"/>
  <c r="U22" i="234" s="1"/>
  <c r="BJ22" i="226"/>
  <c r="BK22" i="227" s="1"/>
  <c r="BL22" i="227" s="1"/>
  <c r="Z22" i="234" s="1"/>
  <c r="BJ22" i="227"/>
  <c r="BS23" i="226"/>
  <c r="BT23" i="227" s="1"/>
  <c r="BU23" i="227" s="1"/>
  <c r="AC23" i="234" s="1"/>
  <c r="BS23" i="227"/>
  <c r="N24" i="227"/>
  <c r="N24" i="226"/>
  <c r="O24" i="227" s="1"/>
  <c r="P24" i="227" s="1"/>
  <c r="J24" i="234" s="1"/>
  <c r="Z24" i="226"/>
  <c r="AA24" i="227" s="1"/>
  <c r="AB24" i="227" s="1"/>
  <c r="N24" i="234" s="1"/>
  <c r="BD24" i="226"/>
  <c r="BE24" i="227" s="1"/>
  <c r="BF24" i="227" s="1"/>
  <c r="X24" i="234" s="1"/>
  <c r="BD24" i="227"/>
  <c r="AX25" i="226"/>
  <c r="AY25" i="227" s="1"/>
  <c r="AZ25" i="227" s="1"/>
  <c r="V25" i="234" s="1"/>
  <c r="AI26" i="227"/>
  <c r="AI26" i="226"/>
  <c r="AJ26" i="227" s="1"/>
  <c r="AK26" i="227" s="1"/>
  <c r="Q26" i="234" s="1"/>
  <c r="BM26" i="226"/>
  <c r="BN26" i="227" s="1"/>
  <c r="BO26" i="227" s="1"/>
  <c r="AA26" i="234" s="1"/>
  <c r="AI27" i="226"/>
  <c r="AJ27" i="227" s="1"/>
  <c r="AK27" i="227" s="1"/>
  <c r="Q27" i="234" s="1"/>
  <c r="AI27" i="227"/>
  <c r="BM27" i="226"/>
  <c r="BN27" i="227" s="1"/>
  <c r="BO27" i="227" s="1"/>
  <c r="AA27" i="234" s="1"/>
  <c r="BP29" i="227"/>
  <c r="BP29" i="226"/>
  <c r="BQ29" i="227" s="1"/>
  <c r="BR29" i="227" s="1"/>
  <c r="AB29" i="234" s="1"/>
  <c r="Z30" i="226"/>
  <c r="AA30" i="227" s="1"/>
  <c r="AB30" i="227" s="1"/>
  <c r="N30" i="234" s="1"/>
  <c r="Z30" i="227"/>
  <c r="BA30" i="226"/>
  <c r="BB30" i="227" s="1"/>
  <c r="BC30" i="227" s="1"/>
  <c r="W30" i="234" s="1"/>
  <c r="BP30" i="226"/>
  <c r="BQ30" i="227" s="1"/>
  <c r="BR30" i="227" s="1"/>
  <c r="AB30" i="234" s="1"/>
  <c r="AR31" i="227"/>
  <c r="AR31" i="226"/>
  <c r="AS31" i="227" s="1"/>
  <c r="AT31" i="227" s="1"/>
  <c r="T31" i="234" s="1"/>
  <c r="H33" i="227"/>
  <c r="H33" i="226"/>
  <c r="I33" i="227" s="1"/>
  <c r="J33" i="227" s="1"/>
  <c r="H33" i="234" s="1"/>
  <c r="BJ34" i="226"/>
  <c r="BK34" i="227" s="1"/>
  <c r="BL34" i="227" s="1"/>
  <c r="Z34" i="234" s="1"/>
  <c r="BJ34" i="227"/>
  <c r="BD35" i="227"/>
  <c r="BD35" i="226"/>
  <c r="BE35" i="227" s="1"/>
  <c r="BF35" i="227" s="1"/>
  <c r="X35" i="234" s="1"/>
  <c r="CH37" i="226"/>
  <c r="CI37" i="227" s="1"/>
  <c r="CJ37" i="227" s="1"/>
  <c r="AH37" i="234" s="1"/>
  <c r="CH38" i="227"/>
  <c r="CH38" i="226"/>
  <c r="CI38" i="227" s="1"/>
  <c r="CJ38" i="227" s="1"/>
  <c r="AH38" i="234" s="1"/>
  <c r="AX40" i="227"/>
  <c r="AX40" i="226"/>
  <c r="AY40" i="227" s="1"/>
  <c r="AZ40" i="227" s="1"/>
  <c r="V40" i="234" s="1"/>
  <c r="BP41" i="227"/>
  <c r="BP41" i="226"/>
  <c r="BQ41" i="227" s="1"/>
  <c r="BR41" i="227" s="1"/>
  <c r="AB41" i="234" s="1"/>
  <c r="K42" i="227"/>
  <c r="K42" i="226"/>
  <c r="L42" i="227" s="1"/>
  <c r="M42" i="227" s="1"/>
  <c r="I42" i="234" s="1"/>
  <c r="AC42" i="227"/>
  <c r="AC42" i="226"/>
  <c r="AD42" i="227" s="1"/>
  <c r="AE42" i="227" s="1"/>
  <c r="O42" i="234" s="1"/>
  <c r="BY42" i="227"/>
  <c r="BY42" i="226"/>
  <c r="BZ42" i="227" s="1"/>
  <c r="CA42" i="227" s="1"/>
  <c r="AE42" i="234" s="1"/>
  <c r="AI44" i="227"/>
  <c r="AI44" i="226"/>
  <c r="AJ44" i="227" s="1"/>
  <c r="AK44" i="227" s="1"/>
  <c r="Q44" i="234" s="1"/>
  <c r="Z45" i="227"/>
  <c r="AA45" i="227"/>
  <c r="AB45" i="227" s="1"/>
  <c r="N45" i="234" s="1"/>
  <c r="N46" i="226"/>
  <c r="O46" i="227" s="1"/>
  <c r="P46" i="227" s="1"/>
  <c r="J46" i="234" s="1"/>
  <c r="N46" i="227"/>
  <c r="N49" i="227"/>
  <c r="N49" i="226"/>
  <c r="O49" i="227" s="1"/>
  <c r="P49" i="227" s="1"/>
  <c r="J49" i="234" s="1"/>
  <c r="BA49" i="226"/>
  <c r="BB49" i="227" s="1"/>
  <c r="BC49" i="227" s="1"/>
  <c r="W49" i="234" s="1"/>
  <c r="BA49" i="227"/>
  <c r="BD50" i="227"/>
  <c r="BD50" i="226"/>
  <c r="BE50" i="227" s="1"/>
  <c r="BF50" i="227" s="1"/>
  <c r="X50" i="234" s="1"/>
  <c r="BG51" i="226"/>
  <c r="BH51" i="227" s="1"/>
  <c r="BI51" i="227" s="1"/>
  <c r="Y51" i="234" s="1"/>
  <c r="BG51" i="227"/>
  <c r="BY52" i="226"/>
  <c r="BZ52" i="227" s="1"/>
  <c r="CA52" i="227" s="1"/>
  <c r="AE52" i="234" s="1"/>
  <c r="AO53" i="226"/>
  <c r="AP53" i="227" s="1"/>
  <c r="AQ53" i="227" s="1"/>
  <c r="S53" i="234" s="1"/>
  <c r="AO53" i="227"/>
  <c r="N54" i="226"/>
  <c r="O54" i="227" s="1"/>
  <c r="P54" i="227" s="1"/>
  <c r="J54" i="234" s="1"/>
  <c r="N54" i="227"/>
  <c r="H57" i="227"/>
  <c r="H57" i="226"/>
  <c r="I57" i="227" s="1"/>
  <c r="J57" i="227" s="1"/>
  <c r="H57" i="234" s="1"/>
  <c r="BP57" i="226"/>
  <c r="BQ57" i="227" s="1"/>
  <c r="BR57" i="227" s="1"/>
  <c r="AB57" i="234" s="1"/>
  <c r="BD58" i="227"/>
  <c r="BD58" i="226"/>
  <c r="BE58" i="227" s="1"/>
  <c r="BF58" i="227" s="1"/>
  <c r="X58" i="234" s="1"/>
  <c r="AC59" i="227"/>
  <c r="AC59" i="226"/>
  <c r="AD59" i="227" s="1"/>
  <c r="AE59" i="227" s="1"/>
  <c r="O59" i="234" s="1"/>
  <c r="AL60" i="227"/>
  <c r="AL60" i="226"/>
  <c r="AM60" i="227" s="1"/>
  <c r="AN60" i="227" s="1"/>
  <c r="R60" i="234" s="1"/>
  <c r="N63" i="226"/>
  <c r="O63" i="227" s="1"/>
  <c r="P63" i="227" s="1"/>
  <c r="J63" i="234" s="1"/>
  <c r="Q64" i="227"/>
  <c r="Q64" i="226"/>
  <c r="R64" i="227" s="1"/>
  <c r="S64" i="227" s="1"/>
  <c r="K64" i="234" s="1"/>
  <c r="AF66" i="227"/>
  <c r="AF66" i="226"/>
  <c r="AG66" i="227" s="1"/>
  <c r="AH66" i="227" s="1"/>
  <c r="P66" i="234" s="1"/>
  <c r="AX66" i="227"/>
  <c r="AX66" i="226"/>
  <c r="AY66" i="227" s="1"/>
  <c r="AZ66" i="227" s="1"/>
  <c r="V66" i="234" s="1"/>
  <c r="BP66" i="227"/>
  <c r="BP66" i="226"/>
  <c r="BQ66" i="227" s="1"/>
  <c r="BR66" i="227" s="1"/>
  <c r="AB66" i="234" s="1"/>
  <c r="K67" i="227"/>
  <c r="K67" i="226"/>
  <c r="L67" i="227" s="1"/>
  <c r="M67" i="227" s="1"/>
  <c r="I67" i="234" s="1"/>
  <c r="AC67" i="227"/>
  <c r="AC67" i="226"/>
  <c r="AD67" i="227" s="1"/>
  <c r="AE67" i="227" s="1"/>
  <c r="O67" i="234" s="1"/>
  <c r="AU67" i="227"/>
  <c r="AU67" i="226"/>
  <c r="AV67" i="227" s="1"/>
  <c r="AW67" i="227" s="1"/>
  <c r="U67" i="234" s="1"/>
  <c r="AF72" i="227"/>
  <c r="AG72" i="227"/>
  <c r="AH72" i="227" s="1"/>
  <c r="P72" i="234" s="1"/>
  <c r="AX72" i="227"/>
  <c r="AX72" i="226"/>
  <c r="AY72" i="227" s="1"/>
  <c r="AZ72" i="227" s="1"/>
  <c r="V72" i="234" s="1"/>
  <c r="BP72" i="227"/>
  <c r="BP72" i="226"/>
  <c r="BQ72" i="227" s="1"/>
  <c r="BR72" i="227" s="1"/>
  <c r="AB72" i="234" s="1"/>
  <c r="K73" i="227"/>
  <c r="K73" i="226"/>
  <c r="L73" i="227" s="1"/>
  <c r="M73" i="227" s="1"/>
  <c r="I73" i="234" s="1"/>
  <c r="AU80" i="227"/>
  <c r="AU80" i="226"/>
  <c r="AV80" i="227" s="1"/>
  <c r="AW80" i="227" s="1"/>
  <c r="U80" i="234" s="1"/>
  <c r="BM80" i="227"/>
  <c r="BM80" i="226"/>
  <c r="BN80" i="227" s="1"/>
  <c r="BO80" i="227" s="1"/>
  <c r="AA80" i="234" s="1"/>
  <c r="H81" i="227"/>
  <c r="H81" i="226"/>
  <c r="I81" i="227" s="1"/>
  <c r="J81" i="227" s="1"/>
  <c r="H81" i="234" s="1"/>
  <c r="Z81" i="227"/>
  <c r="AA81" i="227"/>
  <c r="AB81" i="227" s="1"/>
  <c r="N81" i="234" s="1"/>
  <c r="AR81" i="227"/>
  <c r="AR81" i="226"/>
  <c r="AS81" i="227" s="1"/>
  <c r="AT81" i="227" s="1"/>
  <c r="T81" i="234" s="1"/>
  <c r="BJ81" i="227"/>
  <c r="BK81" i="227"/>
  <c r="BL81" i="227" s="1"/>
  <c r="Z81" i="234" s="1"/>
  <c r="CH81" i="227"/>
  <c r="CH81" i="226"/>
  <c r="CI81" i="227" s="1"/>
  <c r="CJ81" i="227" s="1"/>
  <c r="AH81" i="234" s="1"/>
  <c r="W82" i="227"/>
  <c r="W82" i="226"/>
  <c r="X82" i="227" s="1"/>
  <c r="Y82" i="227" s="1"/>
  <c r="M82" i="234" s="1"/>
  <c r="BD89" i="227"/>
  <c r="BD89" i="226"/>
  <c r="BE89" i="227" s="1"/>
  <c r="BF89" i="227" s="1"/>
  <c r="X89" i="234" s="1"/>
  <c r="AF90" i="227"/>
  <c r="AF90" i="226"/>
  <c r="AG90" i="227" s="1"/>
  <c r="AH90" i="227" s="1"/>
  <c r="P90" i="234" s="1"/>
  <c r="T91" i="227"/>
  <c r="T91" i="226"/>
  <c r="U91" i="227" s="1"/>
  <c r="V91" i="227" s="1"/>
  <c r="L91" i="234" s="1"/>
  <c r="AR97" i="227"/>
  <c r="AR97" i="226"/>
  <c r="AS97" i="227" s="1"/>
  <c r="AT97" i="227" s="1"/>
  <c r="T97" i="234" s="1"/>
  <c r="CH97" i="227"/>
  <c r="CH97" i="226"/>
  <c r="CI97" i="227" s="1"/>
  <c r="CJ97" i="227" s="1"/>
  <c r="AH97" i="234" s="1"/>
  <c r="BA45" i="226"/>
  <c r="BB45" i="227" s="1"/>
  <c r="BC45" i="227" s="1"/>
  <c r="W45" i="234" s="1"/>
  <c r="BA45" i="227"/>
  <c r="K139" i="227"/>
  <c r="K139" i="226"/>
  <c r="L139" i="227" s="1"/>
  <c r="M139" i="227" s="1"/>
  <c r="I139" i="234" s="1"/>
  <c r="AC142" i="227"/>
  <c r="AC142" i="226"/>
  <c r="AD142" i="227" s="1"/>
  <c r="AE142" i="227" s="1"/>
  <c r="O142" i="234" s="1"/>
  <c r="BA151" i="227"/>
  <c r="BA151" i="226"/>
  <c r="BB151" i="227" s="1"/>
  <c r="BC151" i="227" s="1"/>
  <c r="W151" i="234" s="1"/>
  <c r="AC152" i="227"/>
  <c r="AC152" i="226"/>
  <c r="AD152" i="227" s="1"/>
  <c r="AE152" i="227" s="1"/>
  <c r="O152" i="234" s="1"/>
  <c r="BP157" i="227"/>
  <c r="BP157" i="226"/>
  <c r="BQ157" i="227" s="1"/>
  <c r="BR157" i="227" s="1"/>
  <c r="AB157" i="234" s="1"/>
  <c r="BP159" i="227"/>
  <c r="BP159" i="226"/>
  <c r="BQ159" i="227" s="1"/>
  <c r="BR159" i="227" s="1"/>
  <c r="AB159" i="234" s="1"/>
  <c r="AR160" i="227"/>
  <c r="AR160" i="226"/>
  <c r="AS160" i="227" s="1"/>
  <c r="AT160" i="227" s="1"/>
  <c r="T160" i="234" s="1"/>
  <c r="K162" i="227"/>
  <c r="K162" i="226"/>
  <c r="L162" i="227" s="1"/>
  <c r="M162" i="227" s="1"/>
  <c r="I162" i="234" s="1"/>
  <c r="AU166" i="227"/>
  <c r="AU166" i="226"/>
  <c r="AV166" i="227" s="1"/>
  <c r="AW166" i="227" s="1"/>
  <c r="U166" i="234" s="1"/>
  <c r="BS175" i="227"/>
  <c r="BS175" i="226"/>
  <c r="BT175" i="227" s="1"/>
  <c r="BU175" i="227" s="1"/>
  <c r="AC175" i="234" s="1"/>
  <c r="AC10" i="226"/>
  <c r="AD10" i="227" s="1"/>
  <c r="AE10" i="227" s="1"/>
  <c r="O10" i="234" s="1"/>
  <c r="BV10" i="226"/>
  <c r="BW10" i="227" s="1"/>
  <c r="BX10" i="227" s="1"/>
  <c r="AD10" i="234" s="1"/>
  <c r="W11" i="226"/>
  <c r="X11" i="227" s="1"/>
  <c r="Y11" i="227" s="1"/>
  <c r="M11" i="234" s="1"/>
  <c r="W11" i="227"/>
  <c r="AX11" i="226"/>
  <c r="AY11" i="227" s="1"/>
  <c r="AZ11" i="227" s="1"/>
  <c r="V11" i="234" s="1"/>
  <c r="BM11" i="226"/>
  <c r="BN11" i="227" s="1"/>
  <c r="BO11" i="227" s="1"/>
  <c r="AA11" i="234" s="1"/>
  <c r="BY12" i="226"/>
  <c r="BZ12" i="227" s="1"/>
  <c r="CA12" i="227" s="1"/>
  <c r="AE12" i="234" s="1"/>
  <c r="BD14" i="226"/>
  <c r="BE14" i="227" s="1"/>
  <c r="BF14" i="227" s="1"/>
  <c r="X14" i="234" s="1"/>
  <c r="BY15" i="226"/>
  <c r="BZ15" i="227" s="1"/>
  <c r="CA15" i="227" s="1"/>
  <c r="AE15" i="234" s="1"/>
  <c r="AG17" i="227"/>
  <c r="AH17" i="227" s="1"/>
  <c r="P17" i="234" s="1"/>
  <c r="BG17" i="226"/>
  <c r="BH17" i="227" s="1"/>
  <c r="BI17" i="227" s="1"/>
  <c r="Y17" i="234" s="1"/>
  <c r="BV17" i="226"/>
  <c r="BW17" i="227" s="1"/>
  <c r="BX17" i="227" s="1"/>
  <c r="AD17" i="234" s="1"/>
  <c r="AC18" i="226"/>
  <c r="AD18" i="227" s="1"/>
  <c r="AE18" i="227" s="1"/>
  <c r="O18" i="234" s="1"/>
  <c r="AR18" i="226"/>
  <c r="AS18" i="227" s="1"/>
  <c r="AT18" i="227" s="1"/>
  <c r="T18" i="234" s="1"/>
  <c r="BS18" i="226"/>
  <c r="BT18" i="227" s="1"/>
  <c r="BU18" i="227" s="1"/>
  <c r="AC18" i="234" s="1"/>
  <c r="Z19" i="226"/>
  <c r="AA19" i="227" s="1"/>
  <c r="AB19" i="227" s="1"/>
  <c r="N19" i="234" s="1"/>
  <c r="BS19" i="226"/>
  <c r="BT19" i="227" s="1"/>
  <c r="BU19" i="227" s="1"/>
  <c r="AC19" i="234" s="1"/>
  <c r="BS19" i="227"/>
  <c r="AL20" i="226"/>
  <c r="AM20" i="227" s="1"/>
  <c r="AN20" i="227" s="1"/>
  <c r="R20" i="234" s="1"/>
  <c r="BA20" i="226"/>
  <c r="BB20" i="227" s="1"/>
  <c r="BC20" i="227" s="1"/>
  <c r="W20" i="234" s="1"/>
  <c r="BA21" i="226"/>
  <c r="BB21" i="227" s="1"/>
  <c r="BC21" i="227" s="1"/>
  <c r="W21" i="234" s="1"/>
  <c r="BA21" i="227"/>
  <c r="CH21" i="226"/>
  <c r="CI21" i="227" s="1"/>
  <c r="CJ21" i="227" s="1"/>
  <c r="AH21" i="234" s="1"/>
  <c r="T22" i="226"/>
  <c r="U22" i="227" s="1"/>
  <c r="V22" i="227" s="1"/>
  <c r="L22" i="234" s="1"/>
  <c r="AX22" i="226"/>
  <c r="AY22" i="227" s="1"/>
  <c r="AZ22" i="227" s="1"/>
  <c r="V22" i="234" s="1"/>
  <c r="AX22" i="227"/>
  <c r="N23" i="226"/>
  <c r="O23" i="227" s="1"/>
  <c r="P23" i="227" s="1"/>
  <c r="J23" i="234" s="1"/>
  <c r="AR23" i="226"/>
  <c r="AS23" i="227" s="1"/>
  <c r="AT23" i="227" s="1"/>
  <c r="T23" i="234" s="1"/>
  <c r="BG23" i="226"/>
  <c r="BH23" i="227" s="1"/>
  <c r="BI23" i="227" s="1"/>
  <c r="Y23" i="234" s="1"/>
  <c r="BG23" i="227"/>
  <c r="H25" i="226"/>
  <c r="I25" i="227" s="1"/>
  <c r="J25" i="227" s="1"/>
  <c r="H25" i="234" s="1"/>
  <c r="W25" i="226"/>
  <c r="X25" i="227" s="1"/>
  <c r="Y25" i="227" s="1"/>
  <c r="M25" i="234" s="1"/>
  <c r="CH26" i="226"/>
  <c r="CI26" i="227" s="1"/>
  <c r="CJ26" i="227" s="1"/>
  <c r="AH26" i="234" s="1"/>
  <c r="CH27" i="226"/>
  <c r="CI27" i="227" s="1"/>
  <c r="CJ27" i="227" s="1"/>
  <c r="AH27" i="234" s="1"/>
  <c r="BP28" i="226"/>
  <c r="BQ28" i="227" s="1"/>
  <c r="BR28" i="227" s="1"/>
  <c r="AB28" i="234" s="1"/>
  <c r="BP28" i="227"/>
  <c r="BD30" i="227"/>
  <c r="BD30" i="226"/>
  <c r="BE30" i="227" s="1"/>
  <c r="BF30" i="227" s="1"/>
  <c r="X30" i="234" s="1"/>
  <c r="Z31" i="227"/>
  <c r="Z31" i="226"/>
  <c r="AA31" i="227" s="1"/>
  <c r="AB31" i="227" s="1"/>
  <c r="N31" i="234" s="1"/>
  <c r="BM31" i="226"/>
  <c r="BN31" i="227" s="1"/>
  <c r="BO31" i="227" s="1"/>
  <c r="AA31" i="234" s="1"/>
  <c r="AR32" i="226"/>
  <c r="AS32" i="227" s="1"/>
  <c r="AT32" i="227" s="1"/>
  <c r="T32" i="234" s="1"/>
  <c r="AR32" i="227"/>
  <c r="BP32" i="226"/>
  <c r="BQ32" i="227" s="1"/>
  <c r="BR32" i="227" s="1"/>
  <c r="AB32" i="234" s="1"/>
  <c r="BP32" i="227"/>
  <c r="K34" i="226"/>
  <c r="L34" i="227" s="1"/>
  <c r="M34" i="227" s="1"/>
  <c r="I34" i="234" s="1"/>
  <c r="AL35" i="227"/>
  <c r="AL35" i="226"/>
  <c r="AM35" i="227" s="1"/>
  <c r="AN35" i="227" s="1"/>
  <c r="R35" i="234" s="1"/>
  <c r="AR39" i="227"/>
  <c r="AR39" i="226"/>
  <c r="AS39" i="227" s="1"/>
  <c r="AT39" i="227" s="1"/>
  <c r="T39" i="234" s="1"/>
  <c r="AI40" i="226"/>
  <c r="AJ40" i="227" s="1"/>
  <c r="AK40" i="227" s="1"/>
  <c r="Q40" i="234" s="1"/>
  <c r="CH40" i="226"/>
  <c r="CI40" i="227" s="1"/>
  <c r="CJ40" i="227" s="1"/>
  <c r="AH40" i="234" s="1"/>
  <c r="CH40" i="227"/>
  <c r="BA41" i="226"/>
  <c r="BB41" i="227" s="1"/>
  <c r="BC41" i="227" s="1"/>
  <c r="W41" i="234" s="1"/>
  <c r="BA41" i="227"/>
  <c r="W43" i="226"/>
  <c r="X43" i="227" s="1"/>
  <c r="Y43" i="227" s="1"/>
  <c r="M43" i="234" s="1"/>
  <c r="W43" i="227"/>
  <c r="AR43" i="227"/>
  <c r="AS43" i="227"/>
  <c r="AT43" i="227" s="1"/>
  <c r="T43" i="234" s="1"/>
  <c r="T44" i="226"/>
  <c r="U44" i="227" s="1"/>
  <c r="V44" i="227" s="1"/>
  <c r="L44" i="234" s="1"/>
  <c r="T44" i="227"/>
  <c r="BN44" i="227"/>
  <c r="BO44" i="227" s="1"/>
  <c r="AA44" i="234" s="1"/>
  <c r="H45" i="227"/>
  <c r="H45" i="226"/>
  <c r="I45" i="227" s="1"/>
  <c r="J45" i="227" s="1"/>
  <c r="H45" i="234" s="1"/>
  <c r="AU46" i="226"/>
  <c r="AV46" i="227" s="1"/>
  <c r="AW46" i="227" s="1"/>
  <c r="U46" i="234" s="1"/>
  <c r="AO47" i="226"/>
  <c r="AP47" i="227" s="1"/>
  <c r="AQ47" i="227" s="1"/>
  <c r="S47" i="234" s="1"/>
  <c r="AL48" i="227"/>
  <c r="AL48" i="226"/>
  <c r="AM48" i="227" s="1"/>
  <c r="AN48" i="227" s="1"/>
  <c r="R48" i="234" s="1"/>
  <c r="AI49" i="227"/>
  <c r="AI49" i="226"/>
  <c r="AJ49" i="227" s="1"/>
  <c r="AK49" i="227" s="1"/>
  <c r="Q49" i="234" s="1"/>
  <c r="BP49" i="226"/>
  <c r="BQ49" i="227" s="1"/>
  <c r="BR49" i="227" s="1"/>
  <c r="AB49" i="234" s="1"/>
  <c r="H50" i="226"/>
  <c r="I50" i="227" s="1"/>
  <c r="J50" i="227" s="1"/>
  <c r="BS50" i="226"/>
  <c r="BT50" i="227" s="1"/>
  <c r="BU50" i="227" s="1"/>
  <c r="AC50" i="234" s="1"/>
  <c r="BY51" i="227"/>
  <c r="BY51" i="226"/>
  <c r="BZ51" i="227" s="1"/>
  <c r="CA51" i="227" s="1"/>
  <c r="AE51" i="234" s="1"/>
  <c r="BS53" i="227"/>
  <c r="BS53" i="226"/>
  <c r="BT53" i="227" s="1"/>
  <c r="BU53" i="227" s="1"/>
  <c r="AC53" i="234" s="1"/>
  <c r="AX54" i="226"/>
  <c r="AY54" i="227" s="1"/>
  <c r="AZ54" i="227" s="1"/>
  <c r="V54" i="234" s="1"/>
  <c r="AX54" i="227"/>
  <c r="K58" i="227"/>
  <c r="K58" i="226"/>
  <c r="L58" i="227" s="1"/>
  <c r="M58" i="227" s="1"/>
  <c r="I58" i="234" s="1"/>
  <c r="K59" i="226"/>
  <c r="L59" i="227" s="1"/>
  <c r="M59" i="227" s="1"/>
  <c r="I59" i="234" s="1"/>
  <c r="K59" i="227"/>
  <c r="CH59" i="227"/>
  <c r="CH59" i="226"/>
  <c r="CI59" i="227" s="1"/>
  <c r="CJ59" i="227" s="1"/>
  <c r="AH59" i="234" s="1"/>
  <c r="BG62" i="227"/>
  <c r="BG62" i="226"/>
  <c r="BH62" i="227" s="1"/>
  <c r="BI62" i="227" s="1"/>
  <c r="Y62" i="234" s="1"/>
  <c r="AF63" i="227"/>
  <c r="AG63" i="227"/>
  <c r="AH63" i="227" s="1"/>
  <c r="P63" i="234" s="1"/>
  <c r="AF70" i="227"/>
  <c r="AF70" i="226"/>
  <c r="AG70" i="227" s="1"/>
  <c r="AH70" i="227" s="1"/>
  <c r="P70" i="234" s="1"/>
  <c r="AX70" i="227"/>
  <c r="AX70" i="226"/>
  <c r="AY70" i="227" s="1"/>
  <c r="AZ70" i="227" s="1"/>
  <c r="V70" i="234" s="1"/>
  <c r="BP70" i="227"/>
  <c r="BP70" i="226"/>
  <c r="BQ70" i="227" s="1"/>
  <c r="BR70" i="227" s="1"/>
  <c r="AB70" i="234" s="1"/>
  <c r="K71" i="227"/>
  <c r="K71" i="226"/>
  <c r="L71" i="227" s="1"/>
  <c r="M71" i="227" s="1"/>
  <c r="I71" i="234" s="1"/>
  <c r="AI74" i="226"/>
  <c r="AJ74" i="227" s="1"/>
  <c r="AK74" i="227" s="1"/>
  <c r="Q74" i="234" s="1"/>
  <c r="AV74" i="227"/>
  <c r="AW74" i="227" s="1"/>
  <c r="U74" i="234" s="1"/>
  <c r="BG74" i="226"/>
  <c r="BH74" i="227" s="1"/>
  <c r="BI74" i="227" s="1"/>
  <c r="Y74" i="234" s="1"/>
  <c r="BT74" i="227"/>
  <c r="BU74" i="227" s="1"/>
  <c r="AC74" i="234" s="1"/>
  <c r="I75" i="227"/>
  <c r="J75" i="227" s="1"/>
  <c r="H75" i="234" s="1"/>
  <c r="Z75" i="227"/>
  <c r="Z75" i="226"/>
  <c r="AA75" i="227" s="1"/>
  <c r="AB75" i="227" s="1"/>
  <c r="N75" i="234" s="1"/>
  <c r="AR75" i="227"/>
  <c r="AR75" i="226"/>
  <c r="AS75" i="227" s="1"/>
  <c r="AT75" i="227" s="1"/>
  <c r="T75" i="234" s="1"/>
  <c r="BJ75" i="227"/>
  <c r="BK75" i="227"/>
  <c r="BL75" i="227" s="1"/>
  <c r="Z75" i="234" s="1"/>
  <c r="CH75" i="227"/>
  <c r="CH75" i="226"/>
  <c r="CI75" i="227" s="1"/>
  <c r="CJ75" i="227" s="1"/>
  <c r="AH75" i="234" s="1"/>
  <c r="Z85" i="227"/>
  <c r="Z85" i="226"/>
  <c r="AA85" i="227" s="1"/>
  <c r="AB85" i="227" s="1"/>
  <c r="N85" i="234" s="1"/>
  <c r="AR85" i="227"/>
  <c r="AR85" i="226"/>
  <c r="AS85" i="227" s="1"/>
  <c r="AT85" i="227" s="1"/>
  <c r="T85" i="234" s="1"/>
  <c r="BJ85" i="227"/>
  <c r="BJ85" i="226"/>
  <c r="BK85" i="227" s="1"/>
  <c r="BL85" i="227" s="1"/>
  <c r="Z85" i="234" s="1"/>
  <c r="CH85" i="227"/>
  <c r="CH85" i="226"/>
  <c r="CI85" i="227" s="1"/>
  <c r="CJ85" i="227" s="1"/>
  <c r="AH85" i="234" s="1"/>
  <c r="W86" i="227"/>
  <c r="W86" i="226"/>
  <c r="X86" i="227" s="1"/>
  <c r="Y86" i="227" s="1"/>
  <c r="M86" i="234" s="1"/>
  <c r="AR88" i="227"/>
  <c r="AR88" i="226"/>
  <c r="AS88" i="227" s="1"/>
  <c r="AT88" i="227" s="1"/>
  <c r="T88" i="234" s="1"/>
  <c r="BJ88" i="227"/>
  <c r="BJ88" i="226"/>
  <c r="BK88" i="227" s="1"/>
  <c r="BL88" i="227" s="1"/>
  <c r="Z88" i="234" s="1"/>
  <c r="CH88" i="227"/>
  <c r="CH88" i="226"/>
  <c r="CI88" i="227" s="1"/>
  <c r="CJ88" i="227" s="1"/>
  <c r="AH88" i="234" s="1"/>
  <c r="BG94" i="227"/>
  <c r="BG94" i="226"/>
  <c r="BH94" i="227" s="1"/>
  <c r="BI94" i="227" s="1"/>
  <c r="Y94" i="234" s="1"/>
  <c r="T95" i="227"/>
  <c r="T95" i="226"/>
  <c r="U95" i="227" s="1"/>
  <c r="V95" i="227" s="1"/>
  <c r="L95" i="234" s="1"/>
  <c r="AU106" i="227"/>
  <c r="AU106" i="226"/>
  <c r="AV106" i="227" s="1"/>
  <c r="AW106" i="227" s="1"/>
  <c r="U106" i="234" s="1"/>
  <c r="H107" i="227"/>
  <c r="H107" i="226"/>
  <c r="I107" i="227" s="1"/>
  <c r="J107" i="227" s="1"/>
  <c r="H107" i="234" s="1"/>
  <c r="AL118" i="227"/>
  <c r="AL118" i="226"/>
  <c r="AM118" i="227" s="1"/>
  <c r="AN118" i="227" s="1"/>
  <c r="R118" i="234" s="1"/>
  <c r="AU121" i="227"/>
  <c r="AU121" i="226"/>
  <c r="AV121" i="227" s="1"/>
  <c r="AW121" i="227" s="1"/>
  <c r="U121" i="234" s="1"/>
  <c r="BA29" i="226"/>
  <c r="BB29" i="227" s="1"/>
  <c r="BC29" i="227" s="1"/>
  <c r="W29" i="234" s="1"/>
  <c r="BA29" i="227"/>
  <c r="AC36" i="227"/>
  <c r="AC36" i="226"/>
  <c r="AD36" i="227" s="1"/>
  <c r="AE36" i="227" s="1"/>
  <c r="O36" i="234" s="1"/>
  <c r="Q37" i="226"/>
  <c r="R37" i="227" s="1"/>
  <c r="S37" i="227" s="1"/>
  <c r="K37" i="234" s="1"/>
  <c r="Q37" i="227"/>
  <c r="AO39" i="227"/>
  <c r="AO39" i="226"/>
  <c r="AP39" i="227" s="1"/>
  <c r="AQ39" i="227" s="1"/>
  <c r="S39" i="234" s="1"/>
  <c r="BG43" i="226"/>
  <c r="BH43" i="227" s="1"/>
  <c r="BI43" i="227" s="1"/>
  <c r="Y43" i="234" s="1"/>
  <c r="BG43" i="227"/>
  <c r="CH44" i="226"/>
  <c r="CI44" i="227" s="1"/>
  <c r="CJ44" i="227" s="1"/>
  <c r="AH44" i="234" s="1"/>
  <c r="CH44" i="227"/>
  <c r="BP53" i="227"/>
  <c r="BP53" i="226"/>
  <c r="BQ53" i="227" s="1"/>
  <c r="BR53" i="227" s="1"/>
  <c r="AB53" i="234" s="1"/>
  <c r="BV62" i="226"/>
  <c r="BW62" i="227" s="1"/>
  <c r="BX62" i="227" s="1"/>
  <c r="AD62" i="234" s="1"/>
  <c r="BV62" i="227"/>
  <c r="H71" i="227"/>
  <c r="H71" i="226"/>
  <c r="I71" i="227" s="1"/>
  <c r="J71" i="227" s="1"/>
  <c r="AO85" i="227"/>
  <c r="AO85" i="226"/>
  <c r="AP85" i="227" s="1"/>
  <c r="AQ85" i="227" s="1"/>
  <c r="S85" i="234" s="1"/>
  <c r="BG128" i="227"/>
  <c r="BG128" i="226"/>
  <c r="BH128" i="227" s="1"/>
  <c r="BI128" i="227" s="1"/>
  <c r="Y128" i="234" s="1"/>
  <c r="AX141" i="227"/>
  <c r="AX141" i="226"/>
  <c r="AY141" i="227" s="1"/>
  <c r="AZ141" i="227" s="1"/>
  <c r="V141" i="234" s="1"/>
  <c r="AF147" i="227"/>
  <c r="AF147" i="226"/>
  <c r="AG147" i="227" s="1"/>
  <c r="AH147" i="227" s="1"/>
  <c r="P147" i="234" s="1"/>
  <c r="K158" i="227"/>
  <c r="K158" i="226"/>
  <c r="L158" i="227" s="1"/>
  <c r="M158" i="227" s="1"/>
  <c r="I158" i="234" s="1"/>
  <c r="CH12" i="226"/>
  <c r="CI12" i="227" s="1"/>
  <c r="CJ12" i="227" s="1"/>
  <c r="AH12" i="234" s="1"/>
  <c r="CH12" i="227"/>
  <c r="BY17" i="226"/>
  <c r="BZ17" i="227" s="1"/>
  <c r="CA17" i="227" s="1"/>
  <c r="AE17" i="234" s="1"/>
  <c r="BY17" i="227"/>
  <c r="BV18" i="226"/>
  <c r="BW18" i="227" s="1"/>
  <c r="BX18" i="227" s="1"/>
  <c r="AD18" i="234" s="1"/>
  <c r="BV18" i="227"/>
  <c r="BD20" i="226"/>
  <c r="BE20" i="227" s="1"/>
  <c r="BF20" i="227" s="1"/>
  <c r="X20" i="234" s="1"/>
  <c r="BD20" i="227"/>
  <c r="AU23" i="226"/>
  <c r="AV23" i="227" s="1"/>
  <c r="AW23" i="227" s="1"/>
  <c r="U23" i="234" s="1"/>
  <c r="AU23" i="227"/>
  <c r="BV23" i="227"/>
  <c r="BV23" i="226"/>
  <c r="BW23" i="227" s="1"/>
  <c r="BX23" i="227" s="1"/>
  <c r="AD23" i="234" s="1"/>
  <c r="AL26" i="226"/>
  <c r="AM26" i="227" s="1"/>
  <c r="AN26" i="227" s="1"/>
  <c r="R26" i="234" s="1"/>
  <c r="AL26" i="227"/>
  <c r="H27" i="227"/>
  <c r="H27" i="226"/>
  <c r="I27" i="227" s="1"/>
  <c r="J27" i="227" s="1"/>
  <c r="H27" i="234" s="1"/>
  <c r="W27" i="226"/>
  <c r="X27" i="227" s="1"/>
  <c r="Y27" i="227" s="1"/>
  <c r="M27" i="234" s="1"/>
  <c r="W27" i="227"/>
  <c r="H28" i="226"/>
  <c r="I28" i="227" s="1"/>
  <c r="J28" i="227" s="1"/>
  <c r="H28" i="234" s="1"/>
  <c r="H28" i="227"/>
  <c r="K32" i="227"/>
  <c r="K32" i="226"/>
  <c r="L32" i="227" s="1"/>
  <c r="M32" i="227" s="1"/>
  <c r="I32" i="234" s="1"/>
  <c r="K33" i="227"/>
  <c r="K33" i="226"/>
  <c r="L33" i="227" s="1"/>
  <c r="M33" i="227" s="1"/>
  <c r="I33" i="234" s="1"/>
  <c r="BG35" i="226"/>
  <c r="BH35" i="227" s="1"/>
  <c r="BI35" i="227" s="1"/>
  <c r="Y35" i="234" s="1"/>
  <c r="BG35" i="227"/>
  <c r="W37" i="227"/>
  <c r="W37" i="226"/>
  <c r="X37" i="227" s="1"/>
  <c r="Y37" i="227" s="1"/>
  <c r="M37" i="234" s="1"/>
  <c r="H39" i="227"/>
  <c r="H39" i="226"/>
  <c r="I39" i="227" s="1"/>
  <c r="J39" i="227" s="1"/>
  <c r="H39" i="234" s="1"/>
  <c r="Z39" i="227"/>
  <c r="Z39" i="226"/>
  <c r="AA39" i="227" s="1"/>
  <c r="AB39" i="227" s="1"/>
  <c r="N39" i="234" s="1"/>
  <c r="T40" i="226"/>
  <c r="U40" i="227" s="1"/>
  <c r="V40" i="227" s="1"/>
  <c r="L40" i="234" s="1"/>
  <c r="T40" i="227"/>
  <c r="BA40" i="227"/>
  <c r="BA40" i="226"/>
  <c r="BB40" i="227" s="1"/>
  <c r="BC40" i="227" s="1"/>
  <c r="W40" i="234" s="1"/>
  <c r="N42" i="226"/>
  <c r="O42" i="227" s="1"/>
  <c r="P42" i="227" s="1"/>
  <c r="J42" i="234" s="1"/>
  <c r="N42" i="227"/>
  <c r="AF42" i="227"/>
  <c r="AF42" i="226"/>
  <c r="AG42" i="227" s="1"/>
  <c r="AH42" i="227" s="1"/>
  <c r="P42" i="234" s="1"/>
  <c r="CH42" i="227"/>
  <c r="CH42" i="226"/>
  <c r="CI42" i="227" s="1"/>
  <c r="CJ42" i="227" s="1"/>
  <c r="AH42" i="234" s="1"/>
  <c r="AL44" i="227"/>
  <c r="AL44" i="226"/>
  <c r="AM44" i="227" s="1"/>
  <c r="AN44" i="227" s="1"/>
  <c r="R44" i="234" s="1"/>
  <c r="AC45" i="226"/>
  <c r="AD45" i="227" s="1"/>
  <c r="AE45" i="227" s="1"/>
  <c r="O45" i="234" s="1"/>
  <c r="AC45" i="227"/>
  <c r="K47" i="226"/>
  <c r="L47" i="227" s="1"/>
  <c r="M47" i="227" s="1"/>
  <c r="I47" i="234" s="1"/>
  <c r="K47" i="227"/>
  <c r="Q49" i="226"/>
  <c r="R49" i="227" s="1"/>
  <c r="S49" i="227" s="1"/>
  <c r="K49" i="234" s="1"/>
  <c r="Q49" i="227"/>
  <c r="BG50" i="227"/>
  <c r="BG50" i="226"/>
  <c r="BH50" i="227" s="1"/>
  <c r="BI50" i="227" s="1"/>
  <c r="Y50" i="234" s="1"/>
  <c r="BG55" i="226"/>
  <c r="BH55" i="227" s="1"/>
  <c r="BI55" i="227" s="1"/>
  <c r="Y55" i="234" s="1"/>
  <c r="BG55" i="227"/>
  <c r="K57" i="227"/>
  <c r="K57" i="226"/>
  <c r="L57" i="227" s="1"/>
  <c r="M57" i="227" s="1"/>
  <c r="I57" i="234" s="1"/>
  <c r="BG58" i="227"/>
  <c r="BG58" i="226"/>
  <c r="BH58" i="227" s="1"/>
  <c r="BI58" i="227" s="1"/>
  <c r="Y58" i="234" s="1"/>
  <c r="AO60" i="227"/>
  <c r="AO60" i="226"/>
  <c r="AP60" i="227" s="1"/>
  <c r="AQ60" i="227" s="1"/>
  <c r="S60" i="234" s="1"/>
  <c r="AO61" i="226"/>
  <c r="AP61" i="227" s="1"/>
  <c r="AQ61" i="227" s="1"/>
  <c r="S61" i="234" s="1"/>
  <c r="AO61" i="227"/>
  <c r="BJ63" i="227"/>
  <c r="BJ63" i="226"/>
  <c r="BK63" i="227" s="1"/>
  <c r="BL63" i="227" s="1"/>
  <c r="Z63" i="234" s="1"/>
  <c r="T64" i="226"/>
  <c r="U64" i="227" s="1"/>
  <c r="V64" i="227" s="1"/>
  <c r="L64" i="234" s="1"/>
  <c r="T64" i="227"/>
  <c r="AI66" i="227"/>
  <c r="AI66" i="226"/>
  <c r="AJ66" i="227" s="1"/>
  <c r="AK66" i="227" s="1"/>
  <c r="Q66" i="234" s="1"/>
  <c r="BA66" i="227"/>
  <c r="BA66" i="226"/>
  <c r="BB66" i="227" s="1"/>
  <c r="BC66" i="227" s="1"/>
  <c r="W66" i="234" s="1"/>
  <c r="BS66" i="227"/>
  <c r="BS66" i="226"/>
  <c r="BT66" i="227" s="1"/>
  <c r="BU66" i="227" s="1"/>
  <c r="AC66" i="234" s="1"/>
  <c r="N67" i="227"/>
  <c r="N67" i="226"/>
  <c r="O67" i="227" s="1"/>
  <c r="P67" i="227" s="1"/>
  <c r="J67" i="234" s="1"/>
  <c r="AF67" i="227"/>
  <c r="AF67" i="226"/>
  <c r="AG67" i="227" s="1"/>
  <c r="AH67" i="227" s="1"/>
  <c r="P67" i="234" s="1"/>
  <c r="AX67" i="227"/>
  <c r="AX67" i="226"/>
  <c r="AY67" i="227" s="1"/>
  <c r="AZ67" i="227" s="1"/>
  <c r="V67" i="234" s="1"/>
  <c r="AI72" i="227"/>
  <c r="AI72" i="226"/>
  <c r="AJ72" i="227" s="1"/>
  <c r="AK72" i="227" s="1"/>
  <c r="Q72" i="234" s="1"/>
  <c r="BA72" i="227"/>
  <c r="BA72" i="226"/>
  <c r="BB72" i="227" s="1"/>
  <c r="BC72" i="227" s="1"/>
  <c r="W72" i="234" s="1"/>
  <c r="BS72" i="227"/>
  <c r="BT72" i="227"/>
  <c r="BU72" i="227" s="1"/>
  <c r="AC72" i="234" s="1"/>
  <c r="N73" i="227"/>
  <c r="N73" i="226"/>
  <c r="O73" i="227" s="1"/>
  <c r="P73" i="227" s="1"/>
  <c r="J73" i="234" s="1"/>
  <c r="AF80" i="227"/>
  <c r="AF80" i="226"/>
  <c r="AG80" i="227" s="1"/>
  <c r="AH80" i="227" s="1"/>
  <c r="P80" i="234" s="1"/>
  <c r="AX80" i="227"/>
  <c r="AX80" i="226"/>
  <c r="AY80" i="227" s="1"/>
  <c r="AZ80" i="227" s="1"/>
  <c r="V80" i="234" s="1"/>
  <c r="BP80" i="227"/>
  <c r="BP80" i="226"/>
  <c r="BQ80" i="227" s="1"/>
  <c r="BR80" i="227" s="1"/>
  <c r="AB80" i="234" s="1"/>
  <c r="K81" i="227"/>
  <c r="K81" i="226"/>
  <c r="L81" i="227" s="1"/>
  <c r="M81" i="227" s="1"/>
  <c r="I81" i="234" s="1"/>
  <c r="AC81" i="227"/>
  <c r="AC81" i="226"/>
  <c r="AD81" i="227" s="1"/>
  <c r="AE81" i="227" s="1"/>
  <c r="O81" i="234" s="1"/>
  <c r="AU81" i="227"/>
  <c r="AU81" i="226"/>
  <c r="AV81" i="227" s="1"/>
  <c r="AW81" i="227" s="1"/>
  <c r="U81" i="234" s="1"/>
  <c r="BM81" i="227"/>
  <c r="BM81" i="226"/>
  <c r="BN81" i="227" s="1"/>
  <c r="BO81" i="227" s="1"/>
  <c r="AA81" i="234" s="1"/>
  <c r="H82" i="227"/>
  <c r="H82" i="226"/>
  <c r="I82" i="227" s="1"/>
  <c r="J82" i="227" s="1"/>
  <c r="H82" i="234" s="1"/>
  <c r="Z82" i="227"/>
  <c r="Z82" i="226"/>
  <c r="AA82" i="227" s="1"/>
  <c r="AB82" i="227" s="1"/>
  <c r="N82" i="234" s="1"/>
  <c r="AI84" i="227"/>
  <c r="AI84" i="226"/>
  <c r="AJ84" i="227" s="1"/>
  <c r="AK84" i="227" s="1"/>
  <c r="Q84" i="234" s="1"/>
  <c r="BG89" i="227"/>
  <c r="BG89" i="226"/>
  <c r="BH89" i="227" s="1"/>
  <c r="BI89" i="227" s="1"/>
  <c r="Y89" i="234" s="1"/>
  <c r="AI90" i="227"/>
  <c r="AI90" i="226"/>
  <c r="AJ90" i="227" s="1"/>
  <c r="AK90" i="227" s="1"/>
  <c r="Q90" i="234" s="1"/>
  <c r="W91" i="227"/>
  <c r="W91" i="226"/>
  <c r="X91" i="227" s="1"/>
  <c r="Y91" i="227" s="1"/>
  <c r="M91" i="234" s="1"/>
  <c r="BD91" i="227"/>
  <c r="BE91" i="227"/>
  <c r="BF91" i="227" s="1"/>
  <c r="X91" i="234" s="1"/>
  <c r="BG100" i="227"/>
  <c r="BG100" i="226"/>
  <c r="BH100" i="227" s="1"/>
  <c r="BI100" i="227" s="1"/>
  <c r="Y100" i="234" s="1"/>
  <c r="T118" i="227"/>
  <c r="T118" i="226"/>
  <c r="U118" i="227" s="1"/>
  <c r="V118" i="227" s="1"/>
  <c r="L118" i="234" s="1"/>
  <c r="BP12" i="226"/>
  <c r="BQ12" i="227" s="1"/>
  <c r="BR12" i="227" s="1"/>
  <c r="AB12" i="234" s="1"/>
  <c r="BP12" i="227"/>
  <c r="BM17" i="226"/>
  <c r="BN17" i="227" s="1"/>
  <c r="BO17" i="227" s="1"/>
  <c r="AA17" i="234" s="1"/>
  <c r="BM17" i="227"/>
  <c r="AR20" i="226"/>
  <c r="AS20" i="227" s="1"/>
  <c r="AT20" i="227" s="1"/>
  <c r="T20" i="234" s="1"/>
  <c r="AR20" i="227"/>
  <c r="N30" i="226"/>
  <c r="O30" i="227" s="1"/>
  <c r="P30" i="227" s="1"/>
  <c r="J30" i="234" s="1"/>
  <c r="N30" i="227"/>
  <c r="BV30" i="226"/>
  <c r="BW30" i="227" s="1"/>
  <c r="BX30" i="227" s="1"/>
  <c r="AD30" i="234" s="1"/>
  <c r="BV30" i="227"/>
  <c r="AC31" i="227"/>
  <c r="AC31" i="226"/>
  <c r="AD31" i="227" s="1"/>
  <c r="AE31" i="227" s="1"/>
  <c r="O31" i="234" s="1"/>
  <c r="AO35" i="227"/>
  <c r="AO35" i="226"/>
  <c r="AP35" i="227" s="1"/>
  <c r="AQ35" i="227" s="1"/>
  <c r="S35" i="234" s="1"/>
  <c r="CH36" i="226"/>
  <c r="CI36" i="227" s="1"/>
  <c r="CJ36" i="227" s="1"/>
  <c r="AH36" i="234" s="1"/>
  <c r="CH36" i="227"/>
  <c r="BA37" i="226"/>
  <c r="BB37" i="227" s="1"/>
  <c r="BC37" i="227" s="1"/>
  <c r="W37" i="234" s="1"/>
  <c r="BA37" i="227"/>
  <c r="BM38" i="227"/>
  <c r="BM38" i="226"/>
  <c r="BN38" i="227" s="1"/>
  <c r="BO38" i="227" s="1"/>
  <c r="AA38" i="234" s="1"/>
  <c r="AU39" i="226"/>
  <c r="AV39" i="227" s="1"/>
  <c r="AW39" i="227" s="1"/>
  <c r="U39" i="234" s="1"/>
  <c r="AU39" i="227"/>
  <c r="H41" i="227"/>
  <c r="H41" i="226"/>
  <c r="I41" i="227" s="1"/>
  <c r="J41" i="227" s="1"/>
  <c r="H41" i="234" s="1"/>
  <c r="BJ42" i="226"/>
  <c r="BK42" i="227" s="1"/>
  <c r="BL42" i="227" s="1"/>
  <c r="Z42" i="234" s="1"/>
  <c r="BJ42" i="227"/>
  <c r="AU43" i="226"/>
  <c r="AV43" i="227" s="1"/>
  <c r="AW43" i="227" s="1"/>
  <c r="U43" i="234" s="1"/>
  <c r="AU43" i="227"/>
  <c r="K45" i="227"/>
  <c r="K45" i="226"/>
  <c r="L45" i="227" s="1"/>
  <c r="M45" i="227" s="1"/>
  <c r="I45" i="234" s="1"/>
  <c r="AO48" i="227"/>
  <c r="AO48" i="226"/>
  <c r="AP48" i="227" s="1"/>
  <c r="AQ48" i="227" s="1"/>
  <c r="S48" i="234" s="1"/>
  <c r="AL49" i="227"/>
  <c r="AL49" i="226"/>
  <c r="AM49" i="227" s="1"/>
  <c r="AN49" i="227" s="1"/>
  <c r="R49" i="234" s="1"/>
  <c r="AI51" i="226"/>
  <c r="AJ51" i="227" s="1"/>
  <c r="AK51" i="227" s="1"/>
  <c r="Q51" i="234" s="1"/>
  <c r="AI51" i="227"/>
  <c r="CH51" i="227"/>
  <c r="CH51" i="226"/>
  <c r="CI51" i="227" s="1"/>
  <c r="CJ51" i="227" s="1"/>
  <c r="AH51" i="234" s="1"/>
  <c r="H53" i="227"/>
  <c r="H53" i="226"/>
  <c r="I53" i="227" s="1"/>
  <c r="J53" i="227" s="1"/>
  <c r="BV53" i="227"/>
  <c r="BV53" i="226"/>
  <c r="BW53" i="227" s="1"/>
  <c r="BX53" i="227" s="1"/>
  <c r="AD53" i="234" s="1"/>
  <c r="AI56" i="227"/>
  <c r="AI56" i="226"/>
  <c r="AJ56" i="227" s="1"/>
  <c r="AK56" i="227" s="1"/>
  <c r="Q56" i="234" s="1"/>
  <c r="AO57" i="226"/>
  <c r="AP57" i="227" s="1"/>
  <c r="AQ57" i="227" s="1"/>
  <c r="S57" i="234" s="1"/>
  <c r="AO57" i="227"/>
  <c r="N58" i="226"/>
  <c r="O58" i="227" s="1"/>
  <c r="P58" i="227" s="1"/>
  <c r="J58" i="234" s="1"/>
  <c r="N58" i="227"/>
  <c r="N59" i="227"/>
  <c r="N59" i="226"/>
  <c r="O59" i="227" s="1"/>
  <c r="P59" i="227" s="1"/>
  <c r="J59" i="234" s="1"/>
  <c r="H60" i="226"/>
  <c r="I60" i="227" s="1"/>
  <c r="J60" i="227" s="1"/>
  <c r="H60" i="234" s="1"/>
  <c r="H60" i="227"/>
  <c r="BS60" i="227"/>
  <c r="BS60" i="226"/>
  <c r="BT60" i="227" s="1"/>
  <c r="BU60" i="227" s="1"/>
  <c r="AC60" i="234" s="1"/>
  <c r="BJ62" i="226"/>
  <c r="BK62" i="227" s="1"/>
  <c r="BL62" i="227" s="1"/>
  <c r="Z62" i="234" s="1"/>
  <c r="BJ62" i="227"/>
  <c r="AI63" i="226"/>
  <c r="AJ63" i="227" s="1"/>
  <c r="AK63" i="227" s="1"/>
  <c r="Q63" i="234" s="1"/>
  <c r="AI63" i="227"/>
  <c r="AI70" i="227"/>
  <c r="AI70" i="226"/>
  <c r="AJ70" i="227" s="1"/>
  <c r="AK70" i="227" s="1"/>
  <c r="Q70" i="234" s="1"/>
  <c r="BA70" i="227"/>
  <c r="BA70" i="226"/>
  <c r="BB70" i="227" s="1"/>
  <c r="BC70" i="227" s="1"/>
  <c r="W70" i="234" s="1"/>
  <c r="BS70" i="227"/>
  <c r="BS70" i="226"/>
  <c r="BT70" i="227" s="1"/>
  <c r="BU70" i="227" s="1"/>
  <c r="AC70" i="234" s="1"/>
  <c r="N71" i="227"/>
  <c r="N71" i="226"/>
  <c r="O71" i="227" s="1"/>
  <c r="P71" i="227" s="1"/>
  <c r="J71" i="234" s="1"/>
  <c r="AC75" i="227"/>
  <c r="AC75" i="226"/>
  <c r="AD75" i="227" s="1"/>
  <c r="AE75" i="227" s="1"/>
  <c r="O75" i="234" s="1"/>
  <c r="AU75" i="227"/>
  <c r="AV75" i="227"/>
  <c r="AW75" i="227" s="1"/>
  <c r="U75" i="234" s="1"/>
  <c r="BM75" i="227"/>
  <c r="BM75" i="226"/>
  <c r="BN75" i="227" s="1"/>
  <c r="BO75" i="227" s="1"/>
  <c r="AA75" i="234" s="1"/>
  <c r="H76" i="227"/>
  <c r="I76" i="227"/>
  <c r="J76" i="227" s="1"/>
  <c r="H76" i="234" s="1"/>
  <c r="AC85" i="227"/>
  <c r="AC85" i="226"/>
  <c r="AD85" i="227" s="1"/>
  <c r="AE85" i="227" s="1"/>
  <c r="O85" i="234" s="1"/>
  <c r="AU85" i="227"/>
  <c r="AU85" i="226"/>
  <c r="AV85" i="227" s="1"/>
  <c r="AW85" i="227" s="1"/>
  <c r="U85" i="234" s="1"/>
  <c r="BM85" i="227"/>
  <c r="BM85" i="226"/>
  <c r="BN85" i="227" s="1"/>
  <c r="BO85" i="227" s="1"/>
  <c r="AA85" i="234" s="1"/>
  <c r="H86" i="227"/>
  <c r="H86" i="226"/>
  <c r="I86" i="227" s="1"/>
  <c r="J86" i="227" s="1"/>
  <c r="H86" i="234" s="1"/>
  <c r="Z86" i="227"/>
  <c r="Z86" i="226"/>
  <c r="AA86" i="227" s="1"/>
  <c r="AB86" i="227" s="1"/>
  <c r="N86" i="234" s="1"/>
  <c r="AU88" i="227"/>
  <c r="AU88" i="226"/>
  <c r="AV88" i="227" s="1"/>
  <c r="AW88" i="227" s="1"/>
  <c r="U88" i="234" s="1"/>
  <c r="BM88" i="227"/>
  <c r="BM88" i="226"/>
  <c r="BN88" i="227" s="1"/>
  <c r="BO88" i="227" s="1"/>
  <c r="AA88" i="234" s="1"/>
  <c r="H89" i="227"/>
  <c r="H89" i="226"/>
  <c r="I89" i="227" s="1"/>
  <c r="J89" i="227" s="1"/>
  <c r="H89" i="234" s="1"/>
  <c r="AI15" i="226"/>
  <c r="AJ15" i="227" s="1"/>
  <c r="AK15" i="227" s="1"/>
  <c r="Q15" i="234" s="1"/>
  <c r="AI15" i="227"/>
  <c r="AG16" i="227"/>
  <c r="AH16" i="227" s="1"/>
  <c r="P16" i="234" s="1"/>
  <c r="AF16" i="227"/>
  <c r="W31" i="226"/>
  <c r="X31" i="227" s="1"/>
  <c r="Y31" i="227" s="1"/>
  <c r="M31" i="234" s="1"/>
  <c r="W31" i="227"/>
  <c r="H58" i="227"/>
  <c r="H58" i="226"/>
  <c r="I58" i="227" s="1"/>
  <c r="J58" i="227" s="1"/>
  <c r="H58" i="234" s="1"/>
  <c r="BY59" i="227"/>
  <c r="BY59" i="226"/>
  <c r="BZ59" i="227" s="1"/>
  <c r="CA59" i="227" s="1"/>
  <c r="AE59" i="234" s="1"/>
  <c r="BD62" i="227"/>
  <c r="BD62" i="226"/>
  <c r="BE62" i="227" s="1"/>
  <c r="BF62" i="227" s="1"/>
  <c r="X62" i="234" s="1"/>
  <c r="BY75" i="227"/>
  <c r="BY75" i="226"/>
  <c r="BZ75" i="227" s="1"/>
  <c r="CA75" i="227" s="1"/>
  <c r="AE75" i="234" s="1"/>
  <c r="T86" i="227"/>
  <c r="T86" i="226"/>
  <c r="U86" i="227" s="1"/>
  <c r="V86" i="227" s="1"/>
  <c r="L86" i="234" s="1"/>
  <c r="AC139" i="227"/>
  <c r="AC139" i="226"/>
  <c r="AD139" i="227" s="1"/>
  <c r="AE139" i="227" s="1"/>
  <c r="O139" i="234" s="1"/>
  <c r="N147" i="227"/>
  <c r="N147" i="226"/>
  <c r="O147" i="227" s="1"/>
  <c r="P147" i="227" s="1"/>
  <c r="J147" i="234" s="1"/>
  <c r="BY13" i="226"/>
  <c r="BZ13" i="227" s="1"/>
  <c r="CA13" i="227" s="1"/>
  <c r="AE13" i="234" s="1"/>
  <c r="BY13" i="227"/>
  <c r="AF23" i="227"/>
  <c r="AF23" i="226"/>
  <c r="AG23" i="227" s="1"/>
  <c r="AH23" i="227" s="1"/>
  <c r="P23" i="234" s="1"/>
  <c r="AL10" i="226"/>
  <c r="AM10" i="227" s="1"/>
  <c r="AN10" i="227" s="1"/>
  <c r="R10" i="234" s="1"/>
  <c r="H11" i="226"/>
  <c r="I11" i="227" s="1"/>
  <c r="J11" i="227" s="1"/>
  <c r="H11" i="234" s="1"/>
  <c r="AL11" i="226"/>
  <c r="AM11" i="227" s="1"/>
  <c r="AN11" i="227" s="1"/>
  <c r="R11" i="234" s="1"/>
  <c r="BA11" i="226"/>
  <c r="BB11" i="227" s="1"/>
  <c r="BC11" i="227" s="1"/>
  <c r="W11" i="234" s="1"/>
  <c r="BP11" i="226"/>
  <c r="BQ11" i="227" s="1"/>
  <c r="BR11" i="227" s="1"/>
  <c r="AB11" i="234" s="1"/>
  <c r="H12" i="226"/>
  <c r="I12" i="227" s="1"/>
  <c r="J12" i="227" s="1"/>
  <c r="H12" i="234" s="1"/>
  <c r="H12" i="227"/>
  <c r="BM13" i="226"/>
  <c r="BN13" i="227" s="1"/>
  <c r="BO13" i="227" s="1"/>
  <c r="AA13" i="234" s="1"/>
  <c r="BM13" i="227"/>
  <c r="BG14" i="226"/>
  <c r="BH14" i="227" s="1"/>
  <c r="BI14" i="227" s="1"/>
  <c r="Y14" i="234" s="1"/>
  <c r="BV14" i="226"/>
  <c r="BW14" i="227" s="1"/>
  <c r="BX14" i="227" s="1"/>
  <c r="AD14" i="234" s="1"/>
  <c r="BV14" i="227"/>
  <c r="Z15" i="226"/>
  <c r="AA15" i="227" s="1"/>
  <c r="AB15" i="227" s="1"/>
  <c r="N15" i="234" s="1"/>
  <c r="CH15" i="226"/>
  <c r="CI15" i="227" s="1"/>
  <c r="CJ15" i="227" s="1"/>
  <c r="AH15" i="234" s="1"/>
  <c r="W16" i="226"/>
  <c r="X16" i="227" s="1"/>
  <c r="Y16" i="227" s="1"/>
  <c r="M16" i="234" s="1"/>
  <c r="BP16" i="226"/>
  <c r="BQ16" i="227" s="1"/>
  <c r="BR16" i="227" s="1"/>
  <c r="AB16" i="234" s="1"/>
  <c r="BP16" i="227"/>
  <c r="AI17" i="226"/>
  <c r="AJ17" i="227" s="1"/>
  <c r="AK17" i="227" s="1"/>
  <c r="Q17" i="234" s="1"/>
  <c r="AG18" i="227"/>
  <c r="AH18" i="227" s="1"/>
  <c r="P18" i="234" s="1"/>
  <c r="AU18" i="226"/>
  <c r="AV18" i="227" s="1"/>
  <c r="AW18" i="227" s="1"/>
  <c r="U18" i="234" s="1"/>
  <c r="AC19" i="226"/>
  <c r="AD19" i="227" s="1"/>
  <c r="AE19" i="227" s="1"/>
  <c r="O19" i="234" s="1"/>
  <c r="AR19" i="226"/>
  <c r="AS19" i="227" s="1"/>
  <c r="AT19" i="227" s="1"/>
  <c r="T19" i="234" s="1"/>
  <c r="BG19" i="226"/>
  <c r="BH19" i="227" s="1"/>
  <c r="BI19" i="227" s="1"/>
  <c r="Y19" i="234" s="1"/>
  <c r="BG19" i="227"/>
  <c r="AC21" i="226"/>
  <c r="AD21" i="227" s="1"/>
  <c r="AE21" i="227" s="1"/>
  <c r="O21" i="234" s="1"/>
  <c r="AC21" i="227"/>
  <c r="H22" i="226"/>
  <c r="I22" i="227" s="1"/>
  <c r="J22" i="227" s="1"/>
  <c r="W22" i="226"/>
  <c r="X22" i="227" s="1"/>
  <c r="Y22" i="227" s="1"/>
  <c r="M22" i="234" s="1"/>
  <c r="AL22" i="226"/>
  <c r="AM22" i="227" s="1"/>
  <c r="AN22" i="227" s="1"/>
  <c r="R22" i="234" s="1"/>
  <c r="AL22" i="227"/>
  <c r="BM22" i="226"/>
  <c r="BN22" i="227" s="1"/>
  <c r="BO22" i="227" s="1"/>
  <c r="AA22" i="234" s="1"/>
  <c r="Q23" i="226"/>
  <c r="R23" i="227" s="1"/>
  <c r="S23" i="227" s="1"/>
  <c r="K23" i="234" s="1"/>
  <c r="Q24" i="226"/>
  <c r="R24" i="227" s="1"/>
  <c r="S24" i="227" s="1"/>
  <c r="K24" i="234" s="1"/>
  <c r="AF24" i="226"/>
  <c r="AG24" i="227" s="1"/>
  <c r="AH24" i="227" s="1"/>
  <c r="P24" i="234" s="1"/>
  <c r="AF24" i="227"/>
  <c r="BG24" i="226"/>
  <c r="BH24" i="227" s="1"/>
  <c r="BI24" i="227" s="1"/>
  <c r="Y24" i="234" s="1"/>
  <c r="H26" i="226"/>
  <c r="I26" i="227" s="1"/>
  <c r="J26" i="227" s="1"/>
  <c r="H26" i="234" s="1"/>
  <c r="W26" i="226"/>
  <c r="X26" i="227" s="1"/>
  <c r="Y26" i="227" s="1"/>
  <c r="M26" i="234" s="1"/>
  <c r="BD27" i="226"/>
  <c r="BE27" i="227" s="1"/>
  <c r="BF27" i="227" s="1"/>
  <c r="X27" i="234" s="1"/>
  <c r="BS27" i="226"/>
  <c r="BT27" i="227" s="1"/>
  <c r="BU27" i="227" s="1"/>
  <c r="AC27" i="234" s="1"/>
  <c r="BS27" i="227"/>
  <c r="BS29" i="226"/>
  <c r="BT29" i="227" s="1"/>
  <c r="BU29" i="227" s="1"/>
  <c r="AC29" i="234" s="1"/>
  <c r="AC30" i="226"/>
  <c r="AD30" i="227" s="1"/>
  <c r="AE30" i="227" s="1"/>
  <c r="O30" i="234" s="1"/>
  <c r="AR30" i="226"/>
  <c r="AS30" i="227" s="1"/>
  <c r="AT30" i="227" s="1"/>
  <c r="T30" i="234" s="1"/>
  <c r="N32" i="227"/>
  <c r="N32" i="226"/>
  <c r="O32" i="227" s="1"/>
  <c r="P32" i="227" s="1"/>
  <c r="J32" i="234" s="1"/>
  <c r="AX32" i="227"/>
  <c r="AX32" i="226"/>
  <c r="AY32" i="227" s="1"/>
  <c r="AZ32" i="227" s="1"/>
  <c r="V32" i="234" s="1"/>
  <c r="N33" i="227"/>
  <c r="N33" i="226"/>
  <c r="O33" i="227" s="1"/>
  <c r="P33" i="227" s="1"/>
  <c r="J33" i="234" s="1"/>
  <c r="AR33" i="226"/>
  <c r="AS33" i="227" s="1"/>
  <c r="AT33" i="227" s="1"/>
  <c r="T33" i="234" s="1"/>
  <c r="Q34" i="227"/>
  <c r="Q34" i="226"/>
  <c r="R34" i="227" s="1"/>
  <c r="S34" i="227" s="1"/>
  <c r="K34" i="234" s="1"/>
  <c r="Q36" i="226"/>
  <c r="R36" i="227" s="1"/>
  <c r="S36" i="227" s="1"/>
  <c r="K36" i="234" s="1"/>
  <c r="Z37" i="227"/>
  <c r="AA37" i="227"/>
  <c r="AB37" i="227" s="1"/>
  <c r="N37" i="234" s="1"/>
  <c r="K39" i="226"/>
  <c r="L39" i="227" s="1"/>
  <c r="M39" i="227" s="1"/>
  <c r="I39" i="234" s="1"/>
  <c r="K39" i="227"/>
  <c r="AC39" i="227"/>
  <c r="AC39" i="226"/>
  <c r="AD39" i="227" s="1"/>
  <c r="AE39" i="227" s="1"/>
  <c r="O39" i="234" s="1"/>
  <c r="W40" i="227"/>
  <c r="W40" i="226"/>
  <c r="X40" i="227" s="1"/>
  <c r="Y40" i="227" s="1"/>
  <c r="M40" i="234" s="1"/>
  <c r="BD40" i="226"/>
  <c r="BE40" i="227" s="1"/>
  <c r="BF40" i="227" s="1"/>
  <c r="X40" i="234" s="1"/>
  <c r="BD40" i="227"/>
  <c r="AI42" i="227"/>
  <c r="AI42" i="226"/>
  <c r="AJ42" i="227" s="1"/>
  <c r="AK42" i="227" s="1"/>
  <c r="Q42" i="234" s="1"/>
  <c r="AC43" i="227"/>
  <c r="AC43" i="226"/>
  <c r="AD43" i="227" s="1"/>
  <c r="AE43" i="227" s="1"/>
  <c r="O43" i="234" s="1"/>
  <c r="CH43" i="226"/>
  <c r="CI43" i="227" s="1"/>
  <c r="CJ43" i="227" s="1"/>
  <c r="AH43" i="234" s="1"/>
  <c r="AO44" i="227"/>
  <c r="AO44" i="226"/>
  <c r="AP44" i="227" s="1"/>
  <c r="AQ44" i="227" s="1"/>
  <c r="S44" i="234" s="1"/>
  <c r="BY45" i="226"/>
  <c r="BZ45" i="227" s="1"/>
  <c r="CA45" i="227" s="1"/>
  <c r="AE45" i="234" s="1"/>
  <c r="BY45" i="227"/>
  <c r="BA46" i="227"/>
  <c r="BA46" i="226"/>
  <c r="BB46" i="227" s="1"/>
  <c r="BC46" i="227" s="1"/>
  <c r="W46" i="234" s="1"/>
  <c r="AC50" i="226"/>
  <c r="AD50" i="227" s="1"/>
  <c r="AE50" i="227" s="1"/>
  <c r="O50" i="234" s="1"/>
  <c r="AR50" i="226"/>
  <c r="AS50" i="227" s="1"/>
  <c r="AT50" i="227" s="1"/>
  <c r="T50" i="234" s="1"/>
  <c r="BY50" i="227"/>
  <c r="BY50" i="226"/>
  <c r="BZ50" i="227" s="1"/>
  <c r="CA50" i="227" s="1"/>
  <c r="AE50" i="234" s="1"/>
  <c r="N57" i="227"/>
  <c r="N57" i="226"/>
  <c r="O57" i="227" s="1"/>
  <c r="P57" i="227" s="1"/>
  <c r="J57" i="234" s="1"/>
  <c r="BJ58" i="226"/>
  <c r="BK58" i="227" s="1"/>
  <c r="BL58" i="227" s="1"/>
  <c r="Z58" i="234" s="1"/>
  <c r="BJ58" i="227"/>
  <c r="AR60" i="226"/>
  <c r="AS60" i="227" s="1"/>
  <c r="AT60" i="227" s="1"/>
  <c r="T60" i="234" s="1"/>
  <c r="AR60" i="227"/>
  <c r="AA61" i="227"/>
  <c r="AB61" i="227" s="1"/>
  <c r="N61" i="234" s="1"/>
  <c r="AR61" i="227"/>
  <c r="AR61" i="226"/>
  <c r="AS61" i="227" s="1"/>
  <c r="AT61" i="227" s="1"/>
  <c r="T61" i="234" s="1"/>
  <c r="BM63" i="227"/>
  <c r="BM63" i="226"/>
  <c r="BN63" i="227" s="1"/>
  <c r="BO63" i="227" s="1"/>
  <c r="AA63" i="234" s="1"/>
  <c r="AL66" i="227"/>
  <c r="AL66" i="226"/>
  <c r="AM66" i="227" s="1"/>
  <c r="AN66" i="227" s="1"/>
  <c r="R66" i="234" s="1"/>
  <c r="BD66" i="227"/>
  <c r="BD66" i="226"/>
  <c r="BE66" i="227" s="1"/>
  <c r="BF66" i="227" s="1"/>
  <c r="X66" i="234" s="1"/>
  <c r="BV66" i="227"/>
  <c r="BV66" i="226"/>
  <c r="BW66" i="227" s="1"/>
  <c r="BX66" i="227" s="1"/>
  <c r="AD66" i="234" s="1"/>
  <c r="Q67" i="227"/>
  <c r="Q67" i="226"/>
  <c r="R67" i="227" s="1"/>
  <c r="S67" i="227" s="1"/>
  <c r="K67" i="234" s="1"/>
  <c r="AI67" i="227"/>
  <c r="AI67" i="226"/>
  <c r="AJ67" i="227" s="1"/>
  <c r="AK67" i="227" s="1"/>
  <c r="Q67" i="234" s="1"/>
  <c r="BA67" i="227"/>
  <c r="BA67" i="226"/>
  <c r="BB67" i="227" s="1"/>
  <c r="BC67" i="227" s="1"/>
  <c r="W67" i="234" s="1"/>
  <c r="AL72" i="227"/>
  <c r="AL72" i="226"/>
  <c r="AM72" i="227" s="1"/>
  <c r="AN72" i="227" s="1"/>
  <c r="R72" i="234" s="1"/>
  <c r="BD72" i="227"/>
  <c r="BD72" i="226"/>
  <c r="BE72" i="227" s="1"/>
  <c r="BF72" i="227" s="1"/>
  <c r="X72" i="234" s="1"/>
  <c r="BV72" i="227"/>
  <c r="BV72" i="226"/>
  <c r="BW72" i="227" s="1"/>
  <c r="BX72" i="227" s="1"/>
  <c r="AD72" i="234" s="1"/>
  <c r="Q73" i="227"/>
  <c r="Q73" i="226"/>
  <c r="R73" i="227" s="1"/>
  <c r="S73" i="227" s="1"/>
  <c r="K73" i="234" s="1"/>
  <c r="AI80" i="227"/>
  <c r="AI80" i="226"/>
  <c r="AJ80" i="227" s="1"/>
  <c r="AK80" i="227" s="1"/>
  <c r="Q80" i="234" s="1"/>
  <c r="BA80" i="227"/>
  <c r="BA80" i="226"/>
  <c r="BB80" i="227" s="1"/>
  <c r="BC80" i="227" s="1"/>
  <c r="W80" i="234" s="1"/>
  <c r="BS80" i="227"/>
  <c r="BS80" i="226"/>
  <c r="BT80" i="227" s="1"/>
  <c r="BU80" i="227" s="1"/>
  <c r="AC80" i="234" s="1"/>
  <c r="N81" i="227"/>
  <c r="N81" i="226"/>
  <c r="O81" i="227" s="1"/>
  <c r="P81" i="227" s="1"/>
  <c r="J81" i="234" s="1"/>
  <c r="AF81" i="227"/>
  <c r="AG81" i="227"/>
  <c r="AH81" i="227" s="1"/>
  <c r="P81" i="234" s="1"/>
  <c r="AX81" i="227"/>
  <c r="AX81" i="226"/>
  <c r="AY81" i="227" s="1"/>
  <c r="AZ81" i="227" s="1"/>
  <c r="V81" i="234" s="1"/>
  <c r="BP81" i="227"/>
  <c r="BP81" i="226"/>
  <c r="BQ81" i="227" s="1"/>
  <c r="BR81" i="227" s="1"/>
  <c r="AB81" i="234" s="1"/>
  <c r="K82" i="227"/>
  <c r="K82" i="226"/>
  <c r="L82" i="227" s="1"/>
  <c r="M82" i="227" s="1"/>
  <c r="I82" i="234" s="1"/>
  <c r="AC82" i="227"/>
  <c r="AC82" i="226"/>
  <c r="AD82" i="227" s="1"/>
  <c r="AE82" i="227" s="1"/>
  <c r="O82" i="234" s="1"/>
  <c r="AL84" i="227"/>
  <c r="AL84" i="226"/>
  <c r="AM84" i="227" s="1"/>
  <c r="AN84" i="227" s="1"/>
  <c r="R84" i="234" s="1"/>
  <c r="BJ89" i="227"/>
  <c r="BJ89" i="226"/>
  <c r="BK89" i="227" s="1"/>
  <c r="BL89" i="227" s="1"/>
  <c r="Z89" i="234" s="1"/>
  <c r="AL90" i="227"/>
  <c r="AL90" i="226"/>
  <c r="AM90" i="227" s="1"/>
  <c r="AN90" i="227" s="1"/>
  <c r="R90" i="234" s="1"/>
  <c r="Z91" i="227"/>
  <c r="Z91" i="226"/>
  <c r="AA91" i="227" s="1"/>
  <c r="AB91" i="227" s="1"/>
  <c r="N91" i="234" s="1"/>
  <c r="BG91" i="227"/>
  <c r="BG91" i="226"/>
  <c r="BH91" i="227" s="1"/>
  <c r="BI91" i="227" s="1"/>
  <c r="Y91" i="234" s="1"/>
  <c r="BP97" i="227"/>
  <c r="BP97" i="226"/>
  <c r="BQ97" i="227" s="1"/>
  <c r="BR97" i="227" s="1"/>
  <c r="AB97" i="234" s="1"/>
  <c r="AC98" i="227"/>
  <c r="AC98" i="226"/>
  <c r="AD98" i="227" s="1"/>
  <c r="AE98" i="227" s="1"/>
  <c r="O98" i="234" s="1"/>
  <c r="AO32" i="227"/>
  <c r="AO32" i="226"/>
  <c r="AP32" i="227" s="1"/>
  <c r="AQ32" i="227" s="1"/>
  <c r="S32" i="234" s="1"/>
  <c r="BY85" i="227"/>
  <c r="BY85" i="226"/>
  <c r="BZ85" i="227" s="1"/>
  <c r="CA85" i="227" s="1"/>
  <c r="AE85" i="234" s="1"/>
  <c r="BG88" i="227"/>
  <c r="BG88" i="226"/>
  <c r="BH88" i="227" s="1"/>
  <c r="BI88" i="227" s="1"/>
  <c r="Y88" i="234" s="1"/>
  <c r="BY88" i="227"/>
  <c r="BY88" i="226"/>
  <c r="BZ88" i="227" s="1"/>
  <c r="CA88" i="227" s="1"/>
  <c r="AE88" i="234" s="1"/>
  <c r="AL109" i="227"/>
  <c r="AL109" i="226"/>
  <c r="AM109" i="227" s="1"/>
  <c r="AN109" i="227" s="1"/>
  <c r="R109" i="234" s="1"/>
  <c r="Z11" i="226"/>
  <c r="AA11" i="227" s="1"/>
  <c r="AB11" i="227" s="1"/>
  <c r="N11" i="234" s="1"/>
  <c r="BS11" i="226"/>
  <c r="BT11" i="227" s="1"/>
  <c r="BU11" i="227" s="1"/>
  <c r="AC11" i="234" s="1"/>
  <c r="BS11" i="227"/>
  <c r="AL12" i="226"/>
  <c r="AM12" i="227" s="1"/>
  <c r="AN12" i="227" s="1"/>
  <c r="R12" i="234" s="1"/>
  <c r="BA12" i="226"/>
  <c r="BB12" i="227" s="1"/>
  <c r="BC12" i="227" s="1"/>
  <c r="W12" i="234" s="1"/>
  <c r="AI13" i="226"/>
  <c r="AJ13" i="227" s="1"/>
  <c r="AK13" i="227" s="1"/>
  <c r="Q13" i="234" s="1"/>
  <c r="AF14" i="226"/>
  <c r="AG14" i="227" s="1"/>
  <c r="AH14" i="227" s="1"/>
  <c r="P14" i="234" s="1"/>
  <c r="AU14" i="226"/>
  <c r="AV14" i="227" s="1"/>
  <c r="AW14" i="227" s="1"/>
  <c r="U14" i="234" s="1"/>
  <c r="BJ14" i="226"/>
  <c r="BK14" i="227" s="1"/>
  <c r="BL14" i="227" s="1"/>
  <c r="Z14" i="234" s="1"/>
  <c r="BJ14" i="227"/>
  <c r="BP15" i="226"/>
  <c r="BQ15" i="227" s="1"/>
  <c r="BR15" i="227" s="1"/>
  <c r="AB15" i="234" s="1"/>
  <c r="H16" i="226"/>
  <c r="I16" i="227" s="1"/>
  <c r="J16" i="227" s="1"/>
  <c r="H16" i="234" s="1"/>
  <c r="H16" i="227"/>
  <c r="W17" i="226"/>
  <c r="X17" i="227" s="1"/>
  <c r="Y17" i="227" s="1"/>
  <c r="M17" i="234" s="1"/>
  <c r="AX17" i="226"/>
  <c r="AY17" i="227" s="1"/>
  <c r="AZ17" i="227" s="1"/>
  <c r="V17" i="234" s="1"/>
  <c r="T18" i="226"/>
  <c r="U18" i="227" s="1"/>
  <c r="V18" i="227" s="1"/>
  <c r="L18" i="234" s="1"/>
  <c r="AX18" i="226"/>
  <c r="AY18" i="227" s="1"/>
  <c r="AZ18" i="227" s="1"/>
  <c r="V18" i="234" s="1"/>
  <c r="AX18" i="227"/>
  <c r="Q19" i="226"/>
  <c r="R19" i="227" s="1"/>
  <c r="S19" i="227" s="1"/>
  <c r="K19" i="234" s="1"/>
  <c r="AU19" i="226"/>
  <c r="AV19" i="227" s="1"/>
  <c r="AW19" i="227" s="1"/>
  <c r="U19" i="234" s="1"/>
  <c r="AU19" i="227"/>
  <c r="BV19" i="226"/>
  <c r="BW19" i="227" s="1"/>
  <c r="BX19" i="227" s="1"/>
  <c r="AD19" i="234" s="1"/>
  <c r="AC20" i="226"/>
  <c r="AD20" i="227" s="1"/>
  <c r="AE20" i="227" s="1"/>
  <c r="O20" i="234" s="1"/>
  <c r="Q21" i="226"/>
  <c r="R21" i="227" s="1"/>
  <c r="S21" i="227" s="1"/>
  <c r="K21" i="234" s="1"/>
  <c r="Q21" i="227"/>
  <c r="BD21" i="226"/>
  <c r="BE21" i="227" s="1"/>
  <c r="BF21" i="227" s="1"/>
  <c r="X21" i="234" s="1"/>
  <c r="BS21" i="226"/>
  <c r="BT21" i="227" s="1"/>
  <c r="BU21" i="227" s="1"/>
  <c r="AC21" i="234" s="1"/>
  <c r="Z22" i="226"/>
  <c r="AA22" i="227" s="1"/>
  <c r="AB22" i="227" s="1"/>
  <c r="N22" i="234" s="1"/>
  <c r="Z22" i="227"/>
  <c r="BA22" i="226"/>
  <c r="BB22" i="227" s="1"/>
  <c r="BC22" i="227" s="1"/>
  <c r="W22" i="234" s="1"/>
  <c r="AI23" i="226"/>
  <c r="AJ23" i="227" s="1"/>
  <c r="AK23" i="227" s="1"/>
  <c r="Q23" i="234" s="1"/>
  <c r="AI23" i="227"/>
  <c r="BJ23" i="226"/>
  <c r="BK23" i="227" s="1"/>
  <c r="BL23" i="227" s="1"/>
  <c r="Z23" i="234" s="1"/>
  <c r="T24" i="226"/>
  <c r="U24" i="227" s="1"/>
  <c r="V24" i="227" s="1"/>
  <c r="L24" i="234" s="1"/>
  <c r="T24" i="227"/>
  <c r="BJ24" i="227"/>
  <c r="BJ24" i="226"/>
  <c r="BK24" i="227" s="1"/>
  <c r="BL24" i="227" s="1"/>
  <c r="Z24" i="234" s="1"/>
  <c r="BV24" i="226"/>
  <c r="BW24" i="227" s="1"/>
  <c r="BX24" i="227" s="1"/>
  <c r="AD24" i="234" s="1"/>
  <c r="N25" i="226"/>
  <c r="O25" i="227" s="1"/>
  <c r="P25" i="227" s="1"/>
  <c r="J25" i="234" s="1"/>
  <c r="AC25" i="226"/>
  <c r="AD25" i="227" s="1"/>
  <c r="AE25" i="227" s="1"/>
  <c r="O25" i="234" s="1"/>
  <c r="AC25" i="227"/>
  <c r="AR26" i="227"/>
  <c r="AR26" i="226"/>
  <c r="AS26" i="227" s="1"/>
  <c r="AT26" i="227" s="1"/>
  <c r="T26" i="234" s="1"/>
  <c r="BD26" i="226"/>
  <c r="BE26" i="227" s="1"/>
  <c r="BF26" i="227" s="1"/>
  <c r="X26" i="234" s="1"/>
  <c r="AR27" i="227"/>
  <c r="AR27" i="226"/>
  <c r="AS27" i="227" s="1"/>
  <c r="AT27" i="227" s="1"/>
  <c r="T27" i="234" s="1"/>
  <c r="AR28" i="226"/>
  <c r="AS28" i="227" s="1"/>
  <c r="AT28" i="227" s="1"/>
  <c r="T28" i="234" s="1"/>
  <c r="AR28" i="227"/>
  <c r="BS28" i="226"/>
  <c r="BT28" i="227" s="1"/>
  <c r="BU28" i="227" s="1"/>
  <c r="AC28" i="234" s="1"/>
  <c r="BV29" i="227"/>
  <c r="BV29" i="226"/>
  <c r="BW29" i="227" s="1"/>
  <c r="BX29" i="227" s="1"/>
  <c r="AD29" i="234" s="1"/>
  <c r="BG30" i="226"/>
  <c r="BH30" i="227" s="1"/>
  <c r="BI30" i="227" s="1"/>
  <c r="Y30" i="234" s="1"/>
  <c r="BM35" i="227"/>
  <c r="BM35" i="226"/>
  <c r="BN35" i="227" s="1"/>
  <c r="BO35" i="227" s="1"/>
  <c r="AA35" i="234" s="1"/>
  <c r="H37" i="227"/>
  <c r="H37" i="226"/>
  <c r="I37" i="227" s="1"/>
  <c r="J37" i="227" s="1"/>
  <c r="H37" i="234" s="1"/>
  <c r="BD37" i="227"/>
  <c r="BD37" i="226"/>
  <c r="BE37" i="227" s="1"/>
  <c r="BF37" i="227" s="1"/>
  <c r="X37" i="234" s="1"/>
  <c r="BP38" i="227"/>
  <c r="BP38" i="226"/>
  <c r="BQ38" i="227" s="1"/>
  <c r="BR38" i="227" s="1"/>
  <c r="AB38" i="234" s="1"/>
  <c r="BP39" i="226"/>
  <c r="BQ39" i="227" s="1"/>
  <c r="BR39" i="227" s="1"/>
  <c r="AB39" i="234" s="1"/>
  <c r="K41" i="227"/>
  <c r="K41" i="226"/>
  <c r="L41" i="227" s="1"/>
  <c r="M41" i="227" s="1"/>
  <c r="I41" i="234" s="1"/>
  <c r="BM42" i="227"/>
  <c r="BM42" i="226"/>
  <c r="BN42" i="227" s="1"/>
  <c r="BO42" i="227" s="1"/>
  <c r="AA42" i="234" s="1"/>
  <c r="K43" i="226"/>
  <c r="L43" i="227" s="1"/>
  <c r="M43" i="227" s="1"/>
  <c r="I43" i="234" s="1"/>
  <c r="K43" i="227"/>
  <c r="BP43" i="227"/>
  <c r="BP43" i="226"/>
  <c r="BQ43" i="227" s="1"/>
  <c r="BR43" i="227" s="1"/>
  <c r="AB43" i="234" s="1"/>
  <c r="N45" i="227"/>
  <c r="N45" i="226"/>
  <c r="O45" i="227" s="1"/>
  <c r="P45" i="227" s="1"/>
  <c r="J45" i="234" s="1"/>
  <c r="AU47" i="226"/>
  <c r="AV47" i="227" s="1"/>
  <c r="AW47" i="227" s="1"/>
  <c r="U47" i="234" s="1"/>
  <c r="AU47" i="227"/>
  <c r="BM47" i="226"/>
  <c r="BN47" i="227" s="1"/>
  <c r="BO47" i="227" s="1"/>
  <c r="AA47" i="234" s="1"/>
  <c r="BG48" i="226"/>
  <c r="BH48" i="227" s="1"/>
  <c r="BI48" i="227" s="1"/>
  <c r="Y48" i="234" s="1"/>
  <c r="BY48" i="226"/>
  <c r="BZ48" i="227" s="1"/>
  <c r="CA48" i="227" s="1"/>
  <c r="AE48" i="234" s="1"/>
  <c r="AO49" i="226"/>
  <c r="AP49" i="227" s="1"/>
  <c r="AQ49" i="227" s="1"/>
  <c r="S49" i="234" s="1"/>
  <c r="AO49" i="227"/>
  <c r="N50" i="226"/>
  <c r="O50" i="227" s="1"/>
  <c r="P50" i="227" s="1"/>
  <c r="J50" i="234" s="1"/>
  <c r="N50" i="227"/>
  <c r="H52" i="226"/>
  <c r="I52" i="227" s="1"/>
  <c r="J52" i="227" s="1"/>
  <c r="H52" i="234" s="1"/>
  <c r="H52" i="227"/>
  <c r="K53" i="227"/>
  <c r="K53" i="226"/>
  <c r="L53" i="227" s="1"/>
  <c r="M53" i="227" s="1"/>
  <c r="I53" i="234" s="1"/>
  <c r="AC53" i="226"/>
  <c r="AD53" i="227" s="1"/>
  <c r="AE53" i="227" s="1"/>
  <c r="O53" i="234" s="1"/>
  <c r="AC53" i="227"/>
  <c r="BG53" i="226"/>
  <c r="BH53" i="227" s="1"/>
  <c r="BI53" i="227" s="1"/>
  <c r="Y53" i="234" s="1"/>
  <c r="BY53" i="226"/>
  <c r="BZ53" i="227" s="1"/>
  <c r="CA53" i="227" s="1"/>
  <c r="AE53" i="234" s="1"/>
  <c r="BY53" i="227"/>
  <c r="N55" i="227"/>
  <c r="N55" i="226"/>
  <c r="O55" i="227" s="1"/>
  <c r="P55" i="227" s="1"/>
  <c r="J55" i="234" s="1"/>
  <c r="AI55" i="226"/>
  <c r="AJ55" i="227" s="1"/>
  <c r="AK55" i="227" s="1"/>
  <c r="Q55" i="234" s="1"/>
  <c r="AI55" i="227"/>
  <c r="AL56" i="227"/>
  <c r="AL56" i="226"/>
  <c r="AM56" i="227" s="1"/>
  <c r="AN56" i="227" s="1"/>
  <c r="R56" i="234" s="1"/>
  <c r="AR57" i="227"/>
  <c r="AS57" i="227"/>
  <c r="AT57" i="227" s="1"/>
  <c r="T57" i="234" s="1"/>
  <c r="Q59" i="227"/>
  <c r="Q59" i="226"/>
  <c r="R59" i="227" s="1"/>
  <c r="S59" i="227" s="1"/>
  <c r="K59" i="234" s="1"/>
  <c r="AL59" i="227"/>
  <c r="AL59" i="226"/>
  <c r="AM59" i="227" s="1"/>
  <c r="AN59" i="227" s="1"/>
  <c r="R59" i="234" s="1"/>
  <c r="BV60" i="227"/>
  <c r="BV60" i="226"/>
  <c r="BW60" i="227" s="1"/>
  <c r="BX60" i="227" s="1"/>
  <c r="AD60" i="234" s="1"/>
  <c r="Q62" i="227"/>
  <c r="Q62" i="226"/>
  <c r="R62" i="227" s="1"/>
  <c r="S62" i="227" s="1"/>
  <c r="K62" i="234" s="1"/>
  <c r="CH63" i="226"/>
  <c r="CI63" i="227" s="1"/>
  <c r="CJ63" i="227" s="1"/>
  <c r="AH63" i="234" s="1"/>
  <c r="BG64" i="227"/>
  <c r="BG64" i="226"/>
  <c r="BH64" i="227" s="1"/>
  <c r="BI64" i="227" s="1"/>
  <c r="Y64" i="234" s="1"/>
  <c r="AL70" i="227"/>
  <c r="AL70" i="226"/>
  <c r="AM70" i="227" s="1"/>
  <c r="AN70" i="227" s="1"/>
  <c r="R70" i="234" s="1"/>
  <c r="BD70" i="227"/>
  <c r="BD70" i="226"/>
  <c r="BE70" i="227" s="1"/>
  <c r="BF70" i="227" s="1"/>
  <c r="X70" i="234" s="1"/>
  <c r="BV70" i="227"/>
  <c r="BV70" i="226"/>
  <c r="BW70" i="227" s="1"/>
  <c r="BX70" i="227" s="1"/>
  <c r="AD70" i="234" s="1"/>
  <c r="Q71" i="227"/>
  <c r="Q71" i="226"/>
  <c r="R71" i="227" s="1"/>
  <c r="S71" i="227" s="1"/>
  <c r="K71" i="234" s="1"/>
  <c r="AF71" i="226"/>
  <c r="AG71" i="227" s="1"/>
  <c r="AH71" i="227" s="1"/>
  <c r="P71" i="234" s="1"/>
  <c r="AR71" i="226"/>
  <c r="AS71" i="227" s="1"/>
  <c r="AT71" i="227" s="1"/>
  <c r="T71" i="234" s="1"/>
  <c r="BD71" i="226"/>
  <c r="BE71" i="227" s="1"/>
  <c r="BF71" i="227" s="1"/>
  <c r="X71" i="234" s="1"/>
  <c r="BP71" i="226"/>
  <c r="BQ71" i="227" s="1"/>
  <c r="BR71" i="227" s="1"/>
  <c r="AB71" i="234" s="1"/>
  <c r="CH71" i="226"/>
  <c r="CI71" i="227" s="1"/>
  <c r="CJ71" i="227" s="1"/>
  <c r="AH71" i="234" s="1"/>
  <c r="Q72" i="226"/>
  <c r="R72" i="227" s="1"/>
  <c r="S72" i="227" s="1"/>
  <c r="K72" i="234" s="1"/>
  <c r="AF75" i="227"/>
  <c r="AG75" i="227"/>
  <c r="AH75" i="227" s="1"/>
  <c r="P75" i="234" s="1"/>
  <c r="AX75" i="227"/>
  <c r="AX75" i="226"/>
  <c r="AY75" i="227" s="1"/>
  <c r="AZ75" i="227" s="1"/>
  <c r="V75" i="234" s="1"/>
  <c r="BP75" i="227"/>
  <c r="BP75" i="226"/>
  <c r="BQ75" i="227" s="1"/>
  <c r="BR75" i="227" s="1"/>
  <c r="AB75" i="234" s="1"/>
  <c r="K76" i="227"/>
  <c r="K76" i="226"/>
  <c r="L76" i="227" s="1"/>
  <c r="M76" i="227" s="1"/>
  <c r="I76" i="234" s="1"/>
  <c r="AF85" i="227"/>
  <c r="AF85" i="226"/>
  <c r="AG85" i="227" s="1"/>
  <c r="AH85" i="227" s="1"/>
  <c r="P85" i="234" s="1"/>
  <c r="AX85" i="227"/>
  <c r="AX85" i="226"/>
  <c r="AY85" i="227" s="1"/>
  <c r="AZ85" i="227" s="1"/>
  <c r="V85" i="234" s="1"/>
  <c r="BP85" i="227"/>
  <c r="BP85" i="226"/>
  <c r="BQ85" i="227" s="1"/>
  <c r="BR85" i="227" s="1"/>
  <c r="AB85" i="234" s="1"/>
  <c r="K86" i="227"/>
  <c r="K86" i="226"/>
  <c r="L86" i="227" s="1"/>
  <c r="M86" i="227" s="1"/>
  <c r="I86" i="234" s="1"/>
  <c r="AC86" i="227"/>
  <c r="AC86" i="226"/>
  <c r="AD86" i="227" s="1"/>
  <c r="AE86" i="227" s="1"/>
  <c r="O86" i="234" s="1"/>
  <c r="AX88" i="227"/>
  <c r="AX88" i="226"/>
  <c r="AY88" i="227" s="1"/>
  <c r="AZ88" i="227" s="1"/>
  <c r="V88" i="234" s="1"/>
  <c r="BP88" i="227"/>
  <c r="BP88" i="226"/>
  <c r="BQ88" i="227" s="1"/>
  <c r="BR88" i="227" s="1"/>
  <c r="AB88" i="234" s="1"/>
  <c r="K89" i="227"/>
  <c r="K89" i="226"/>
  <c r="L89" i="227" s="1"/>
  <c r="M89" i="227" s="1"/>
  <c r="I89" i="234" s="1"/>
  <c r="AU94" i="227"/>
  <c r="AU94" i="226"/>
  <c r="AV94" i="227" s="1"/>
  <c r="AW94" i="227" s="1"/>
  <c r="U94" i="234" s="1"/>
  <c r="H95" i="227"/>
  <c r="H95" i="226"/>
  <c r="I95" i="227" s="1"/>
  <c r="J95" i="227" s="1"/>
  <c r="H95" i="234" s="1"/>
  <c r="BS106" i="227"/>
  <c r="BS106" i="226"/>
  <c r="BT106" i="227" s="1"/>
  <c r="BU106" i="227" s="1"/>
  <c r="AC106" i="234" s="1"/>
  <c r="BV22" i="226"/>
  <c r="BW22" i="227" s="1"/>
  <c r="BX22" i="227" s="1"/>
  <c r="AD22" i="234" s="1"/>
  <c r="BV22" i="227"/>
  <c r="T38" i="227"/>
  <c r="T38" i="226"/>
  <c r="U38" i="227" s="1"/>
  <c r="V38" i="227" s="1"/>
  <c r="L38" i="234" s="1"/>
  <c r="Q44" i="227"/>
  <c r="Q44" i="226"/>
  <c r="R44" i="227" s="1"/>
  <c r="S44" i="227" s="1"/>
  <c r="K44" i="234" s="1"/>
  <c r="K15" i="226"/>
  <c r="L15" i="227" s="1"/>
  <c r="M15" i="227" s="1"/>
  <c r="I15" i="234" s="1"/>
  <c r="K15" i="227"/>
  <c r="CH16" i="226"/>
  <c r="CI16" i="227" s="1"/>
  <c r="CJ16" i="227" s="1"/>
  <c r="AH16" i="234" s="1"/>
  <c r="CH16" i="227"/>
  <c r="BD25" i="227"/>
  <c r="BD25" i="226"/>
  <c r="BE25" i="227" s="1"/>
  <c r="BF25" i="227" s="1"/>
  <c r="X25" i="234" s="1"/>
  <c r="AU10" i="226"/>
  <c r="AV10" i="227" s="1"/>
  <c r="AW10" i="227" s="1"/>
  <c r="U10" i="234" s="1"/>
  <c r="Z12" i="226"/>
  <c r="AA12" i="227" s="1"/>
  <c r="AB12" i="227" s="1"/>
  <c r="N12" i="234" s="1"/>
  <c r="BD12" i="226"/>
  <c r="BE12" i="227" s="1"/>
  <c r="BF12" i="227" s="1"/>
  <c r="X12" i="234" s="1"/>
  <c r="BD12" i="227"/>
  <c r="H13" i="226"/>
  <c r="I13" i="227" s="1"/>
  <c r="J13" i="227" s="1"/>
  <c r="H13" i="234" s="1"/>
  <c r="W13" i="226"/>
  <c r="X13" i="227" s="1"/>
  <c r="Y13" i="227" s="1"/>
  <c r="M13" i="234" s="1"/>
  <c r="AX13" i="226"/>
  <c r="AY13" i="227" s="1"/>
  <c r="AZ13" i="227" s="1"/>
  <c r="V13" i="234" s="1"/>
  <c r="T14" i="226"/>
  <c r="U14" i="227" s="1"/>
  <c r="V14" i="227" s="1"/>
  <c r="L14" i="234" s="1"/>
  <c r="AX14" i="226"/>
  <c r="AY14" i="227" s="1"/>
  <c r="AZ14" i="227" s="1"/>
  <c r="V14" i="234" s="1"/>
  <c r="AX14" i="227"/>
  <c r="BD15" i="226"/>
  <c r="BE15" i="227" s="1"/>
  <c r="BF15" i="227" s="1"/>
  <c r="X15" i="234" s="1"/>
  <c r="BS15" i="226"/>
  <c r="BT15" i="227" s="1"/>
  <c r="BU15" i="227" s="1"/>
  <c r="AC15" i="234" s="1"/>
  <c r="BS15" i="227"/>
  <c r="AL16" i="226"/>
  <c r="AM16" i="227" s="1"/>
  <c r="AN16" i="227" s="1"/>
  <c r="R16" i="234" s="1"/>
  <c r="BA16" i="226"/>
  <c r="BB16" i="227" s="1"/>
  <c r="BC16" i="227" s="1"/>
  <c r="W16" i="234" s="1"/>
  <c r="BA17" i="226"/>
  <c r="BB17" i="227" s="1"/>
  <c r="BC17" i="227" s="1"/>
  <c r="W17" i="234" s="1"/>
  <c r="BA17" i="227"/>
  <c r="CH17" i="226"/>
  <c r="CI17" i="227" s="1"/>
  <c r="CJ17" i="227" s="1"/>
  <c r="AH17" i="234" s="1"/>
  <c r="BY18" i="226"/>
  <c r="BZ18" i="227" s="1"/>
  <c r="CA18" i="227" s="1"/>
  <c r="AE18" i="234" s="1"/>
  <c r="Q20" i="226"/>
  <c r="R20" i="227" s="1"/>
  <c r="S20" i="227" s="1"/>
  <c r="K20" i="234" s="1"/>
  <c r="AG20" i="227"/>
  <c r="AH20" i="227" s="1"/>
  <c r="P20" i="234" s="1"/>
  <c r="AF20" i="227"/>
  <c r="BG20" i="226"/>
  <c r="BH20" i="227" s="1"/>
  <c r="BI20" i="227" s="1"/>
  <c r="Y20" i="234" s="1"/>
  <c r="BV20" i="226"/>
  <c r="BW20" i="227" s="1"/>
  <c r="BX20" i="227" s="1"/>
  <c r="AD20" i="234" s="1"/>
  <c r="AR21" i="226"/>
  <c r="AS21" i="227" s="1"/>
  <c r="AT21" i="227" s="1"/>
  <c r="T21" i="234" s="1"/>
  <c r="N22" i="226"/>
  <c r="O22" i="227" s="1"/>
  <c r="P22" i="227" s="1"/>
  <c r="J22" i="234" s="1"/>
  <c r="N22" i="227"/>
  <c r="CH22" i="226"/>
  <c r="CI22" i="227" s="1"/>
  <c r="CJ22" i="227" s="1"/>
  <c r="AH22" i="234" s="1"/>
  <c r="BY23" i="226"/>
  <c r="BZ23" i="227" s="1"/>
  <c r="CA23" i="227" s="1"/>
  <c r="AE23" i="234" s="1"/>
  <c r="AR25" i="226"/>
  <c r="AS25" i="227" s="1"/>
  <c r="AT25" i="227" s="1"/>
  <c r="T25" i="234" s="1"/>
  <c r="N26" i="226"/>
  <c r="O26" i="227" s="1"/>
  <c r="P26" i="227" s="1"/>
  <c r="J26" i="234" s="1"/>
  <c r="N26" i="227"/>
  <c r="BS26" i="226"/>
  <c r="BT26" i="227" s="1"/>
  <c r="BU26" i="227" s="1"/>
  <c r="AC26" i="234" s="1"/>
  <c r="Z27" i="226"/>
  <c r="AA27" i="227" s="1"/>
  <c r="AB27" i="227" s="1"/>
  <c r="N27" i="234" s="1"/>
  <c r="BG28" i="227"/>
  <c r="BG28" i="226"/>
  <c r="BH28" i="227" s="1"/>
  <c r="BI28" i="227" s="1"/>
  <c r="Y28" i="234" s="1"/>
  <c r="Q29" i="226"/>
  <c r="R29" i="227" s="1"/>
  <c r="S29" i="227" s="1"/>
  <c r="K29" i="234" s="1"/>
  <c r="Q29" i="227"/>
  <c r="BJ30" i="226"/>
  <c r="BK30" i="227" s="1"/>
  <c r="BL30" i="227" s="1"/>
  <c r="Z30" i="234" s="1"/>
  <c r="BJ30" i="227"/>
  <c r="Q32" i="227"/>
  <c r="Q32" i="226"/>
  <c r="R32" i="227" s="1"/>
  <c r="S32" i="227" s="1"/>
  <c r="K32" i="234" s="1"/>
  <c r="Q33" i="226"/>
  <c r="R33" i="227" s="1"/>
  <c r="S33" i="227" s="1"/>
  <c r="K33" i="234" s="1"/>
  <c r="Q33" i="227"/>
  <c r="BM33" i="226"/>
  <c r="BN33" i="227" s="1"/>
  <c r="BO33" i="227" s="1"/>
  <c r="AA33" i="234" s="1"/>
  <c r="BM33" i="227"/>
  <c r="T34" i="227"/>
  <c r="T34" i="226"/>
  <c r="U34" i="227" s="1"/>
  <c r="V34" i="227" s="1"/>
  <c r="L34" i="234" s="1"/>
  <c r="BA34" i="227"/>
  <c r="BA34" i="226"/>
  <c r="BB34" i="227" s="1"/>
  <c r="BC34" i="227" s="1"/>
  <c r="W34" i="234" s="1"/>
  <c r="BS34" i="227"/>
  <c r="BS34" i="226"/>
  <c r="BT34" i="227" s="1"/>
  <c r="BU34" i="227" s="1"/>
  <c r="AC34" i="234" s="1"/>
  <c r="Z35" i="227"/>
  <c r="Z35" i="226"/>
  <c r="AA35" i="227" s="1"/>
  <c r="AB35" i="227" s="1"/>
  <c r="N35" i="234" s="1"/>
  <c r="AC37" i="226"/>
  <c r="AD37" i="227" s="1"/>
  <c r="AE37" i="227" s="1"/>
  <c r="O37" i="234" s="1"/>
  <c r="AC37" i="227"/>
  <c r="K38" i="226"/>
  <c r="L38" i="227" s="1"/>
  <c r="M38" i="227" s="1"/>
  <c r="I38" i="234" s="1"/>
  <c r="AI38" i="227"/>
  <c r="AI38" i="226"/>
  <c r="AJ38" i="227" s="1"/>
  <c r="AK38" i="227" s="1"/>
  <c r="Q38" i="234" s="1"/>
  <c r="Z40" i="227"/>
  <c r="AA40" i="227"/>
  <c r="AB40" i="227" s="1"/>
  <c r="N40" i="234" s="1"/>
  <c r="BY41" i="226"/>
  <c r="BZ41" i="227" s="1"/>
  <c r="CA41" i="227" s="1"/>
  <c r="AE41" i="234" s="1"/>
  <c r="BY41" i="227"/>
  <c r="AL42" i="226"/>
  <c r="AM42" i="227" s="1"/>
  <c r="AN42" i="227" s="1"/>
  <c r="R42" i="234" s="1"/>
  <c r="AL42" i="227"/>
  <c r="AR44" i="226"/>
  <c r="AS44" i="227" s="1"/>
  <c r="AT44" i="227" s="1"/>
  <c r="T44" i="234" s="1"/>
  <c r="AR44" i="227"/>
  <c r="CH45" i="227"/>
  <c r="CH45" i="226"/>
  <c r="CI45" i="227" s="1"/>
  <c r="CJ45" i="227" s="1"/>
  <c r="AH45" i="234" s="1"/>
  <c r="BD46" i="227"/>
  <c r="BD46" i="226"/>
  <c r="BE46" i="227" s="1"/>
  <c r="BF46" i="227" s="1"/>
  <c r="X46" i="234" s="1"/>
  <c r="BV46" i="226"/>
  <c r="BW46" i="227" s="1"/>
  <c r="BX46" i="227" s="1"/>
  <c r="AD46" i="234" s="1"/>
  <c r="BV46" i="227"/>
  <c r="CH50" i="227"/>
  <c r="CH50" i="226"/>
  <c r="CI50" i="227" s="1"/>
  <c r="CJ50" i="227" s="1"/>
  <c r="AH50" i="234" s="1"/>
  <c r="BS52" i="226"/>
  <c r="BT52" i="227" s="1"/>
  <c r="BU52" i="227" s="1"/>
  <c r="AC52" i="234" s="1"/>
  <c r="BG54" i="227"/>
  <c r="BG54" i="226"/>
  <c r="BH54" i="227" s="1"/>
  <c r="BI54" i="227" s="1"/>
  <c r="Y54" i="234" s="1"/>
  <c r="Q57" i="226"/>
  <c r="R57" i="227" s="1"/>
  <c r="S57" i="227" s="1"/>
  <c r="K57" i="234" s="1"/>
  <c r="Q57" i="227"/>
  <c r="BP59" i="226"/>
  <c r="BQ59" i="227" s="1"/>
  <c r="BR59" i="227" s="1"/>
  <c r="AB59" i="234" s="1"/>
  <c r="AU61" i="227"/>
  <c r="AU61" i="226"/>
  <c r="AV61" i="227" s="1"/>
  <c r="AW61" i="227" s="1"/>
  <c r="U61" i="234" s="1"/>
  <c r="AU62" i="226"/>
  <c r="AV62" i="227" s="1"/>
  <c r="AW62" i="227" s="1"/>
  <c r="U62" i="234" s="1"/>
  <c r="BP63" i="227"/>
  <c r="BP63" i="226"/>
  <c r="BQ63" i="227" s="1"/>
  <c r="BR63" i="227" s="1"/>
  <c r="AB63" i="234" s="1"/>
  <c r="AO66" i="227"/>
  <c r="AO66" i="226"/>
  <c r="AP66" i="227" s="1"/>
  <c r="AQ66" i="227" s="1"/>
  <c r="S66" i="234" s="1"/>
  <c r="BG66" i="227"/>
  <c r="BG66" i="226"/>
  <c r="BH66" i="227" s="1"/>
  <c r="BI66" i="227" s="1"/>
  <c r="Y66" i="234" s="1"/>
  <c r="BY66" i="227"/>
  <c r="BY66" i="226"/>
  <c r="BZ66" i="227" s="1"/>
  <c r="CA66" i="227" s="1"/>
  <c r="AE66" i="234" s="1"/>
  <c r="T67" i="227"/>
  <c r="T67" i="226"/>
  <c r="U67" i="227" s="1"/>
  <c r="V67" i="227" s="1"/>
  <c r="L67" i="234" s="1"/>
  <c r="AL67" i="227"/>
  <c r="AL67" i="226"/>
  <c r="AM67" i="227" s="1"/>
  <c r="AN67" i="227" s="1"/>
  <c r="R67" i="234" s="1"/>
  <c r="BD67" i="227"/>
  <c r="BD67" i="226"/>
  <c r="BE67" i="227" s="1"/>
  <c r="BF67" i="227" s="1"/>
  <c r="X67" i="234" s="1"/>
  <c r="AO72" i="227"/>
  <c r="AO72" i="226"/>
  <c r="AP72" i="227" s="1"/>
  <c r="AQ72" i="227" s="1"/>
  <c r="S72" i="234" s="1"/>
  <c r="BG72" i="227"/>
  <c r="BG72" i="226"/>
  <c r="BH72" i="227" s="1"/>
  <c r="BI72" i="227" s="1"/>
  <c r="Y72" i="234" s="1"/>
  <c r="BY72" i="227"/>
  <c r="BY72" i="226"/>
  <c r="BZ72" i="227" s="1"/>
  <c r="CA72" i="227" s="1"/>
  <c r="AE72" i="234" s="1"/>
  <c r="AL80" i="227"/>
  <c r="AL80" i="226"/>
  <c r="AM80" i="227" s="1"/>
  <c r="AN80" i="227" s="1"/>
  <c r="R80" i="234" s="1"/>
  <c r="BD80" i="227"/>
  <c r="BD80" i="226"/>
  <c r="BE80" i="227" s="1"/>
  <c r="BF80" i="227" s="1"/>
  <c r="X80" i="234" s="1"/>
  <c r="BV80" i="227"/>
  <c r="BV80" i="226"/>
  <c r="BW80" i="227" s="1"/>
  <c r="BX80" i="227" s="1"/>
  <c r="AD80" i="234" s="1"/>
  <c r="Q81" i="227"/>
  <c r="Q81" i="226"/>
  <c r="R81" i="227" s="1"/>
  <c r="S81" i="227" s="1"/>
  <c r="K81" i="234" s="1"/>
  <c r="AI81" i="227"/>
  <c r="AI81" i="226"/>
  <c r="AJ81" i="227" s="1"/>
  <c r="AK81" i="227" s="1"/>
  <c r="Q81" i="234" s="1"/>
  <c r="BA81" i="227"/>
  <c r="BA81" i="226"/>
  <c r="BB81" i="227" s="1"/>
  <c r="BC81" i="227" s="1"/>
  <c r="W81" i="234" s="1"/>
  <c r="BS81" i="227"/>
  <c r="BS81" i="226"/>
  <c r="BT81" i="227" s="1"/>
  <c r="BU81" i="227" s="1"/>
  <c r="AC81" i="234" s="1"/>
  <c r="N82" i="227"/>
  <c r="N82" i="226"/>
  <c r="O82" i="227" s="1"/>
  <c r="P82" i="227" s="1"/>
  <c r="J82" i="234" s="1"/>
  <c r="AU89" i="227"/>
  <c r="AU89" i="226"/>
  <c r="AV89" i="227" s="1"/>
  <c r="AW89" i="227" s="1"/>
  <c r="U89" i="234" s="1"/>
  <c r="BM89" i="227"/>
  <c r="BM89" i="226"/>
  <c r="BN89" i="227" s="1"/>
  <c r="BO89" i="227" s="1"/>
  <c r="AA89" i="234" s="1"/>
  <c r="AO90" i="227"/>
  <c r="AO90" i="226"/>
  <c r="AP90" i="227" s="1"/>
  <c r="AQ90" i="227" s="1"/>
  <c r="S90" i="234" s="1"/>
  <c r="K91" i="227"/>
  <c r="K91" i="226"/>
  <c r="L91" i="227" s="1"/>
  <c r="M91" i="227" s="1"/>
  <c r="I91" i="234" s="1"/>
  <c r="AC91" i="227"/>
  <c r="AC91" i="226"/>
  <c r="AD91" i="227" s="1"/>
  <c r="AE91" i="227" s="1"/>
  <c r="O91" i="234" s="1"/>
  <c r="BJ91" i="227"/>
  <c r="BK91" i="227"/>
  <c r="BL91" i="227" s="1"/>
  <c r="Z91" i="234" s="1"/>
  <c r="BA108" i="227"/>
  <c r="BA108" i="226"/>
  <c r="BB108" i="227" s="1"/>
  <c r="BC108" i="227" s="1"/>
  <c r="W108" i="234" s="1"/>
  <c r="CH109" i="227"/>
  <c r="CH109" i="226"/>
  <c r="CI109" i="227" s="1"/>
  <c r="CJ109" i="227" s="1"/>
  <c r="AH109" i="234" s="1"/>
  <c r="AR12" i="226"/>
  <c r="AS12" i="227" s="1"/>
  <c r="AT12" i="227" s="1"/>
  <c r="T12" i="234" s="1"/>
  <c r="AR12" i="227"/>
  <c r="BA13" i="226"/>
  <c r="BB13" i="227" s="1"/>
  <c r="BC13" i="227" s="1"/>
  <c r="W13" i="234" s="1"/>
  <c r="BA13" i="227"/>
  <c r="BG15" i="226"/>
  <c r="BH15" i="227" s="1"/>
  <c r="BI15" i="227" s="1"/>
  <c r="Y15" i="234" s="1"/>
  <c r="BG15" i="227"/>
  <c r="BD16" i="226"/>
  <c r="BE16" i="227" s="1"/>
  <c r="BF16" i="227" s="1"/>
  <c r="X16" i="234" s="1"/>
  <c r="BD16" i="227"/>
  <c r="T20" i="226"/>
  <c r="U20" i="227" s="1"/>
  <c r="V20" i="227" s="1"/>
  <c r="L20" i="234" s="1"/>
  <c r="T20" i="227"/>
  <c r="CH23" i="227"/>
  <c r="CH23" i="226"/>
  <c r="CI23" i="227" s="1"/>
  <c r="CJ23" i="227" s="1"/>
  <c r="AH23" i="234" s="1"/>
  <c r="AC26" i="227"/>
  <c r="AC26" i="226"/>
  <c r="AD26" i="227" s="1"/>
  <c r="AE26" i="227" s="1"/>
  <c r="O26" i="234" s="1"/>
  <c r="AC27" i="227"/>
  <c r="AC27" i="226"/>
  <c r="AD27" i="227" s="1"/>
  <c r="AE27" i="227" s="1"/>
  <c r="O27" i="234" s="1"/>
  <c r="AU27" i="226"/>
  <c r="AV27" i="227" s="1"/>
  <c r="AW27" i="227" s="1"/>
  <c r="U27" i="234" s="1"/>
  <c r="AU27" i="227"/>
  <c r="BY29" i="226"/>
  <c r="BZ29" i="227" s="1"/>
  <c r="CA29" i="227" s="1"/>
  <c r="AE29" i="234" s="1"/>
  <c r="BY29" i="227"/>
  <c r="AI32" i="227"/>
  <c r="AI32" i="226"/>
  <c r="AJ32" i="227" s="1"/>
  <c r="AK32" i="227" s="1"/>
  <c r="Q32" i="234" s="1"/>
  <c r="BP35" i="227"/>
  <c r="BP35" i="226"/>
  <c r="BQ35" i="227" s="1"/>
  <c r="BR35" i="227" s="1"/>
  <c r="AB35" i="234" s="1"/>
  <c r="W36" i="227"/>
  <c r="W36" i="226"/>
  <c r="X36" i="227" s="1"/>
  <c r="Y36" i="227" s="1"/>
  <c r="M36" i="234" s="1"/>
  <c r="K37" i="227"/>
  <c r="K37" i="226"/>
  <c r="L37" i="227" s="1"/>
  <c r="M37" i="227" s="1"/>
  <c r="I37" i="234" s="1"/>
  <c r="BG37" i="227"/>
  <c r="BG37" i="226"/>
  <c r="BH37" i="227" s="1"/>
  <c r="BI37" i="227" s="1"/>
  <c r="Y37" i="234" s="1"/>
  <c r="AI39" i="226"/>
  <c r="AJ39" i="227" s="1"/>
  <c r="AK39" i="227" s="1"/>
  <c r="Q39" i="234" s="1"/>
  <c r="AI39" i="227"/>
  <c r="N41" i="227"/>
  <c r="N41" i="226"/>
  <c r="O41" i="227" s="1"/>
  <c r="P41" i="227" s="1"/>
  <c r="J41" i="234" s="1"/>
  <c r="BP42" i="227"/>
  <c r="BP42" i="226"/>
  <c r="BQ42" i="227" s="1"/>
  <c r="BR42" i="227" s="1"/>
  <c r="AB42" i="234" s="1"/>
  <c r="N43" i="227"/>
  <c r="N43" i="226"/>
  <c r="O43" i="227" s="1"/>
  <c r="P43" i="227" s="1"/>
  <c r="J43" i="234" s="1"/>
  <c r="AI43" i="226"/>
  <c r="AJ43" i="227" s="1"/>
  <c r="AK43" i="227" s="1"/>
  <c r="Q43" i="234" s="1"/>
  <c r="AI43" i="227"/>
  <c r="K44" i="227"/>
  <c r="K44" i="226"/>
  <c r="L44" i="227" s="1"/>
  <c r="M44" i="227" s="1"/>
  <c r="I44" i="234" s="1"/>
  <c r="Q45" i="226"/>
  <c r="R45" i="227" s="1"/>
  <c r="S45" i="227" s="1"/>
  <c r="K45" i="234" s="1"/>
  <c r="Q45" i="227"/>
  <c r="AX47" i="227"/>
  <c r="AX47" i="226"/>
  <c r="AY47" i="227" s="1"/>
  <c r="AZ47" i="227" s="1"/>
  <c r="V47" i="234" s="1"/>
  <c r="Q50" i="227"/>
  <c r="Q50" i="226"/>
  <c r="R50" i="227" s="1"/>
  <c r="S50" i="227" s="1"/>
  <c r="K50" i="234" s="1"/>
  <c r="N53" i="227"/>
  <c r="N53" i="226"/>
  <c r="O53" i="227" s="1"/>
  <c r="P53" i="227" s="1"/>
  <c r="J53" i="234" s="1"/>
  <c r="Q55" i="227"/>
  <c r="Q55" i="226"/>
  <c r="R55" i="227" s="1"/>
  <c r="S55" i="227" s="1"/>
  <c r="K55" i="234" s="1"/>
  <c r="AO56" i="227"/>
  <c r="AO56" i="226"/>
  <c r="AP56" i="227" s="1"/>
  <c r="AQ56" i="227" s="1"/>
  <c r="S56" i="234" s="1"/>
  <c r="BG56" i="227"/>
  <c r="BG56" i="226"/>
  <c r="BH56" i="227" s="1"/>
  <c r="BI56" i="227" s="1"/>
  <c r="Y56" i="234" s="1"/>
  <c r="AU57" i="227"/>
  <c r="AU57" i="226"/>
  <c r="AV57" i="227" s="1"/>
  <c r="AW57" i="227" s="1"/>
  <c r="U57" i="234" s="1"/>
  <c r="T59" i="227"/>
  <c r="T59" i="226"/>
  <c r="U59" i="227" s="1"/>
  <c r="V59" i="227" s="1"/>
  <c r="L59" i="234" s="1"/>
  <c r="AO59" i="227"/>
  <c r="AO59" i="226"/>
  <c r="AP59" i="227" s="1"/>
  <c r="AQ59" i="227" s="1"/>
  <c r="S59" i="234" s="1"/>
  <c r="BY60" i="227"/>
  <c r="BY60" i="226"/>
  <c r="BZ60" i="227" s="1"/>
  <c r="CA60" i="227" s="1"/>
  <c r="AE60" i="234" s="1"/>
  <c r="T62" i="227"/>
  <c r="T62" i="226"/>
  <c r="U62" i="227" s="1"/>
  <c r="V62" i="227" s="1"/>
  <c r="L62" i="234" s="1"/>
  <c r="AO70" i="227"/>
  <c r="AO70" i="226"/>
  <c r="AP70" i="227" s="1"/>
  <c r="AQ70" i="227" s="1"/>
  <c r="S70" i="234" s="1"/>
  <c r="BG70" i="227"/>
  <c r="BG70" i="226"/>
  <c r="BH70" i="227" s="1"/>
  <c r="BI70" i="227" s="1"/>
  <c r="Y70" i="234" s="1"/>
  <c r="BY70" i="227"/>
  <c r="BY70" i="226"/>
  <c r="BZ70" i="227" s="1"/>
  <c r="CA70" i="227" s="1"/>
  <c r="AE70" i="234" s="1"/>
  <c r="T71" i="227"/>
  <c r="T71" i="226"/>
  <c r="U71" i="227" s="1"/>
  <c r="V71" i="227" s="1"/>
  <c r="L71" i="234" s="1"/>
  <c r="AI75" i="227"/>
  <c r="AI75" i="226"/>
  <c r="AJ75" i="227" s="1"/>
  <c r="AK75" i="227" s="1"/>
  <c r="Q75" i="234" s="1"/>
  <c r="BA75" i="227"/>
  <c r="BA75" i="226"/>
  <c r="BB75" i="227" s="1"/>
  <c r="BC75" i="227" s="1"/>
  <c r="W75" i="234" s="1"/>
  <c r="BS75" i="227"/>
  <c r="BT75" i="227"/>
  <c r="BU75" i="227" s="1"/>
  <c r="AC75" i="234" s="1"/>
  <c r="N76" i="227"/>
  <c r="N76" i="226"/>
  <c r="O76" i="227" s="1"/>
  <c r="P76" i="227" s="1"/>
  <c r="J76" i="234" s="1"/>
  <c r="Q85" i="227"/>
  <c r="Q85" i="226"/>
  <c r="R85" i="227" s="1"/>
  <c r="S85" i="227" s="1"/>
  <c r="K85" i="234" s="1"/>
  <c r="AI85" i="227"/>
  <c r="AI85" i="226"/>
  <c r="AJ85" i="227" s="1"/>
  <c r="AK85" i="227" s="1"/>
  <c r="Q85" i="234" s="1"/>
  <c r="BA85" i="227"/>
  <c r="BA85" i="226"/>
  <c r="BB85" i="227" s="1"/>
  <c r="BC85" i="227" s="1"/>
  <c r="W85" i="234" s="1"/>
  <c r="BS85" i="227"/>
  <c r="BS85" i="226"/>
  <c r="BT85" i="227" s="1"/>
  <c r="BU85" i="227" s="1"/>
  <c r="AC85" i="234" s="1"/>
  <c r="N86" i="227"/>
  <c r="N86" i="226"/>
  <c r="O86" i="227" s="1"/>
  <c r="P86" i="227" s="1"/>
  <c r="J86" i="234" s="1"/>
  <c r="AI88" i="227"/>
  <c r="AI88" i="226"/>
  <c r="AJ88" i="227" s="1"/>
  <c r="AK88" i="227" s="1"/>
  <c r="Q88" i="234" s="1"/>
  <c r="BA88" i="227"/>
  <c r="BA88" i="226"/>
  <c r="BB88" i="227" s="1"/>
  <c r="BC88" i="227" s="1"/>
  <c r="W88" i="234" s="1"/>
  <c r="BS88" i="227"/>
  <c r="BS88" i="226"/>
  <c r="BT88" i="227" s="1"/>
  <c r="BU88" i="227" s="1"/>
  <c r="AC88" i="234" s="1"/>
  <c r="N89" i="227"/>
  <c r="N89" i="226"/>
  <c r="O89" i="227" s="1"/>
  <c r="P89" i="227" s="1"/>
  <c r="J89" i="234" s="1"/>
  <c r="AL108" i="227"/>
  <c r="AL108" i="226"/>
  <c r="AM108" i="227" s="1"/>
  <c r="AN108" i="227" s="1"/>
  <c r="R108" i="234" s="1"/>
  <c r="BM109" i="227"/>
  <c r="BM109" i="226"/>
  <c r="BN109" i="227" s="1"/>
  <c r="BO109" i="227" s="1"/>
  <c r="AA109" i="234" s="1"/>
  <c r="BP20" i="226"/>
  <c r="BQ20" i="227" s="1"/>
  <c r="BR20" i="227" s="1"/>
  <c r="AB20" i="234" s="1"/>
  <c r="BP20" i="227"/>
  <c r="AI35" i="226"/>
  <c r="AJ35" i="227" s="1"/>
  <c r="AK35" i="227" s="1"/>
  <c r="Q35" i="234" s="1"/>
  <c r="AI35" i="227"/>
  <c r="BM37" i="226"/>
  <c r="BN37" i="227" s="1"/>
  <c r="BO37" i="227" s="1"/>
  <c r="AA37" i="234" s="1"/>
  <c r="BM37" i="227"/>
  <c r="AI48" i="227"/>
  <c r="AI48" i="226"/>
  <c r="AJ48" i="227" s="1"/>
  <c r="AK48" i="227" s="1"/>
  <c r="Q48" i="234" s="1"/>
  <c r="BV51" i="227"/>
  <c r="BV51" i="226"/>
  <c r="BW51" i="227" s="1"/>
  <c r="BX51" i="227" s="1"/>
  <c r="AD51" i="234" s="1"/>
  <c r="BA57" i="226"/>
  <c r="BB57" i="227" s="1"/>
  <c r="BC57" i="227" s="1"/>
  <c r="W57" i="234" s="1"/>
  <c r="BA57" i="227"/>
  <c r="AC63" i="227"/>
  <c r="AC63" i="226"/>
  <c r="AD63" i="227" s="1"/>
  <c r="AE63" i="227" s="1"/>
  <c r="O63" i="234" s="1"/>
  <c r="BD122" i="227"/>
  <c r="BD122" i="226"/>
  <c r="BE122" i="227" s="1"/>
  <c r="BF122" i="227" s="1"/>
  <c r="X122" i="234" s="1"/>
  <c r="AC123" i="227"/>
  <c r="AD123" i="227"/>
  <c r="AE123" i="227" s="1"/>
  <c r="O123" i="234" s="1"/>
  <c r="T129" i="227"/>
  <c r="T129" i="226"/>
  <c r="U129" i="227" s="1"/>
  <c r="V129" i="227" s="1"/>
  <c r="L129" i="234" s="1"/>
  <c r="BA10" i="226"/>
  <c r="BB10" i="227" s="1"/>
  <c r="BC10" i="227" s="1"/>
  <c r="W10" i="234" s="1"/>
  <c r="BG11" i="226"/>
  <c r="BH11" i="227" s="1"/>
  <c r="BI11" i="227" s="1"/>
  <c r="Y11" i="234" s="1"/>
  <c r="BG11" i="227"/>
  <c r="AU15" i="226"/>
  <c r="AV15" i="227" s="1"/>
  <c r="AW15" i="227" s="1"/>
  <c r="U15" i="234" s="1"/>
  <c r="AU15" i="227"/>
  <c r="AR16" i="226"/>
  <c r="AS16" i="227" s="1"/>
  <c r="AT16" i="227" s="1"/>
  <c r="T16" i="234" s="1"/>
  <c r="AR16" i="227"/>
  <c r="AL18" i="226"/>
  <c r="AM18" i="227" s="1"/>
  <c r="AN18" i="227" s="1"/>
  <c r="R18" i="234" s="1"/>
  <c r="AL18" i="227"/>
  <c r="AI19" i="226"/>
  <c r="AJ19" i="227" s="1"/>
  <c r="AK19" i="227" s="1"/>
  <c r="Q19" i="234" s="1"/>
  <c r="AI19" i="227"/>
  <c r="W23" i="226"/>
  <c r="X23" i="227" s="1"/>
  <c r="Y23" i="227" s="1"/>
  <c r="M23" i="234" s="1"/>
  <c r="W23" i="227"/>
  <c r="BJ25" i="227"/>
  <c r="BJ25" i="226"/>
  <c r="BK25" i="227" s="1"/>
  <c r="BL25" i="227" s="1"/>
  <c r="Z25" i="234" s="1"/>
  <c r="BJ26" i="226"/>
  <c r="BK26" i="227" s="1"/>
  <c r="BL26" i="227" s="1"/>
  <c r="Z26" i="234" s="1"/>
  <c r="BJ26" i="227"/>
  <c r="Q28" i="227"/>
  <c r="Q28" i="226"/>
  <c r="R28" i="227" s="1"/>
  <c r="S28" i="227" s="1"/>
  <c r="K28" i="234" s="1"/>
  <c r="AX30" i="226"/>
  <c r="AY30" i="227" s="1"/>
  <c r="AZ30" i="227" s="1"/>
  <c r="V30" i="234" s="1"/>
  <c r="AX30" i="227"/>
  <c r="AL31" i="227"/>
  <c r="AL31" i="226"/>
  <c r="AM31" i="227" s="1"/>
  <c r="AN31" i="227" s="1"/>
  <c r="R31" i="234" s="1"/>
  <c r="T32" i="226"/>
  <c r="U32" i="227" s="1"/>
  <c r="V32" i="227" s="1"/>
  <c r="L32" i="234" s="1"/>
  <c r="T32" i="227"/>
  <c r="W34" i="227"/>
  <c r="W34" i="226"/>
  <c r="X34" i="227" s="1"/>
  <c r="Y34" i="227" s="1"/>
  <c r="M34" i="234" s="1"/>
  <c r="BD34" i="227"/>
  <c r="BD34" i="226"/>
  <c r="BE34" i="227" s="1"/>
  <c r="BF34" i="227" s="1"/>
  <c r="X34" i="234" s="1"/>
  <c r="BV34" i="226"/>
  <c r="BW34" i="227" s="1"/>
  <c r="BX34" i="227" s="1"/>
  <c r="AD34" i="234" s="1"/>
  <c r="BV34" i="227"/>
  <c r="AC35" i="227"/>
  <c r="AC35" i="226"/>
  <c r="AD35" i="227" s="1"/>
  <c r="AE35" i="227" s="1"/>
  <c r="O35" i="234" s="1"/>
  <c r="AX35" i="227"/>
  <c r="AX35" i="226"/>
  <c r="AY35" i="227" s="1"/>
  <c r="AZ35" i="227" s="1"/>
  <c r="V35" i="234" s="1"/>
  <c r="AL38" i="226"/>
  <c r="AM38" i="227" s="1"/>
  <c r="AN38" i="227" s="1"/>
  <c r="R38" i="234" s="1"/>
  <c r="AL38" i="227"/>
  <c r="BV38" i="226"/>
  <c r="BW38" i="227" s="1"/>
  <c r="BX38" i="227" s="1"/>
  <c r="AD38" i="234" s="1"/>
  <c r="BV38" i="227"/>
  <c r="AC40" i="227"/>
  <c r="AD40" i="227"/>
  <c r="AE40" i="227" s="1"/>
  <c r="O40" i="234" s="1"/>
  <c r="CH41" i="227"/>
  <c r="CH41" i="226"/>
  <c r="CI41" i="227" s="1"/>
  <c r="CJ41" i="227" s="1"/>
  <c r="AH41" i="234" s="1"/>
  <c r="H46" i="227"/>
  <c r="H46" i="226"/>
  <c r="I46" i="227" s="1"/>
  <c r="J46" i="227" s="1"/>
  <c r="H46" i="234" s="1"/>
  <c r="BG46" i="227"/>
  <c r="BG46" i="226"/>
  <c r="BH46" i="227" s="1"/>
  <c r="BI46" i="227" s="1"/>
  <c r="Y46" i="234" s="1"/>
  <c r="H49" i="227"/>
  <c r="H49" i="226"/>
  <c r="I49" i="227" s="1"/>
  <c r="J49" i="227" s="1"/>
  <c r="H49" i="234" s="1"/>
  <c r="Z49" i="227"/>
  <c r="Z49" i="226"/>
  <c r="AA49" i="227" s="1"/>
  <c r="AB49" i="227" s="1"/>
  <c r="N49" i="234" s="1"/>
  <c r="AU49" i="227"/>
  <c r="AU49" i="226"/>
  <c r="AV49" i="227" s="1"/>
  <c r="AW49" i="227" s="1"/>
  <c r="U49" i="234" s="1"/>
  <c r="AX50" i="226"/>
  <c r="AY50" i="227" s="1"/>
  <c r="AZ50" i="227" s="1"/>
  <c r="V50" i="234" s="1"/>
  <c r="AX50" i="227"/>
  <c r="H51" i="227"/>
  <c r="H51" i="226"/>
  <c r="I51" i="227" s="1"/>
  <c r="J51" i="227" s="1"/>
  <c r="H51" i="234" s="1"/>
  <c r="AI53" i="227"/>
  <c r="AI53" i="226"/>
  <c r="AJ53" i="227" s="1"/>
  <c r="AK53" i="227" s="1"/>
  <c r="Q53" i="234" s="1"/>
  <c r="AX61" i="227"/>
  <c r="AX61" i="226"/>
  <c r="AY61" i="227" s="1"/>
  <c r="AZ61" i="227" s="1"/>
  <c r="V61" i="234" s="1"/>
  <c r="K64" i="227"/>
  <c r="K64" i="226"/>
  <c r="L64" i="227" s="1"/>
  <c r="M64" i="227" s="1"/>
  <c r="I64" i="234" s="1"/>
  <c r="AR66" i="227"/>
  <c r="AR66" i="226"/>
  <c r="AS66" i="227" s="1"/>
  <c r="AT66" i="227" s="1"/>
  <c r="T66" i="234" s="1"/>
  <c r="BJ66" i="227"/>
  <c r="BK66" i="227"/>
  <c r="BL66" i="227" s="1"/>
  <c r="Z66" i="234" s="1"/>
  <c r="CH66" i="227"/>
  <c r="CH66" i="226"/>
  <c r="CI66" i="227" s="1"/>
  <c r="CJ66" i="227" s="1"/>
  <c r="AH66" i="234" s="1"/>
  <c r="W67" i="227"/>
  <c r="W67" i="226"/>
  <c r="X67" i="227" s="1"/>
  <c r="Y67" i="227" s="1"/>
  <c r="M67" i="234" s="1"/>
  <c r="AO67" i="227"/>
  <c r="AO67" i="226"/>
  <c r="AP67" i="227" s="1"/>
  <c r="AQ67" i="227" s="1"/>
  <c r="S67" i="234" s="1"/>
  <c r="BG67" i="227"/>
  <c r="BG67" i="226"/>
  <c r="BH67" i="227" s="1"/>
  <c r="BI67" i="227" s="1"/>
  <c r="Y67" i="234" s="1"/>
  <c r="Z72" i="227"/>
  <c r="Z72" i="226"/>
  <c r="AA72" i="227" s="1"/>
  <c r="AB72" i="227" s="1"/>
  <c r="N72" i="234" s="1"/>
  <c r="AR72" i="227"/>
  <c r="AR72" i="226"/>
  <c r="AS72" i="227" s="1"/>
  <c r="AT72" i="227" s="1"/>
  <c r="T72" i="234" s="1"/>
  <c r="BJ72" i="227"/>
  <c r="BK72" i="227"/>
  <c r="BL72" i="227" s="1"/>
  <c r="Z72" i="234" s="1"/>
  <c r="CH72" i="227"/>
  <c r="CH72" i="226"/>
  <c r="CI72" i="227" s="1"/>
  <c r="CJ72" i="227" s="1"/>
  <c r="AH72" i="234" s="1"/>
  <c r="AO80" i="227"/>
  <c r="AO80" i="226"/>
  <c r="AP80" i="227" s="1"/>
  <c r="AQ80" i="227" s="1"/>
  <c r="S80" i="234" s="1"/>
  <c r="BG80" i="227"/>
  <c r="BG80" i="226"/>
  <c r="BH80" i="227" s="1"/>
  <c r="BI80" i="227" s="1"/>
  <c r="Y80" i="234" s="1"/>
  <c r="BY80" i="227"/>
  <c r="BY80" i="226"/>
  <c r="BZ80" i="227" s="1"/>
  <c r="CA80" i="227" s="1"/>
  <c r="AE80" i="234" s="1"/>
  <c r="T81" i="227"/>
  <c r="T81" i="226"/>
  <c r="U81" i="227" s="1"/>
  <c r="V81" i="227" s="1"/>
  <c r="L81" i="234" s="1"/>
  <c r="AL81" i="227"/>
  <c r="AL81" i="226"/>
  <c r="AM81" i="227" s="1"/>
  <c r="AN81" i="227" s="1"/>
  <c r="R81" i="234" s="1"/>
  <c r="BD81" i="227"/>
  <c r="BD81" i="226"/>
  <c r="BE81" i="227" s="1"/>
  <c r="BF81" i="227" s="1"/>
  <c r="X81" i="234" s="1"/>
  <c r="BV81" i="227"/>
  <c r="BV81" i="226"/>
  <c r="BW81" i="227" s="1"/>
  <c r="BX81" i="227" s="1"/>
  <c r="AD81" i="234" s="1"/>
  <c r="Q82" i="227"/>
  <c r="Q82" i="226"/>
  <c r="R82" i="227" s="1"/>
  <c r="S82" i="227" s="1"/>
  <c r="K82" i="234" s="1"/>
  <c r="AX89" i="227"/>
  <c r="AX89" i="226"/>
  <c r="AY89" i="227" s="1"/>
  <c r="AZ89" i="227" s="1"/>
  <c r="V89" i="234" s="1"/>
  <c r="BP89" i="227"/>
  <c r="BP89" i="226"/>
  <c r="BQ89" i="227" s="1"/>
  <c r="BR89" i="227" s="1"/>
  <c r="AB89" i="234" s="1"/>
  <c r="N91" i="227"/>
  <c r="N91" i="226"/>
  <c r="O91" i="227" s="1"/>
  <c r="P91" i="227" s="1"/>
  <c r="J91" i="234" s="1"/>
  <c r="BM91" i="227"/>
  <c r="BM91" i="226"/>
  <c r="BN91" i="227" s="1"/>
  <c r="BO91" i="227" s="1"/>
  <c r="AA91" i="234" s="1"/>
  <c r="BD97" i="227"/>
  <c r="BD97" i="226"/>
  <c r="BE97" i="227" s="1"/>
  <c r="BF97" i="227" s="1"/>
  <c r="X97" i="234" s="1"/>
  <c r="Q98" i="227"/>
  <c r="Q98" i="226"/>
  <c r="R98" i="227" s="1"/>
  <c r="S98" i="227" s="1"/>
  <c r="K98" i="234" s="1"/>
  <c r="BY120" i="227"/>
  <c r="BY120" i="226"/>
  <c r="BZ120" i="227" s="1"/>
  <c r="CA120" i="227" s="1"/>
  <c r="AE120" i="234" s="1"/>
  <c r="T12" i="226"/>
  <c r="U12" i="227" s="1"/>
  <c r="V12" i="227" s="1"/>
  <c r="L12" i="234" s="1"/>
  <c r="T12" i="227"/>
  <c r="T43" i="227"/>
  <c r="T43" i="226"/>
  <c r="U43" i="227" s="1"/>
  <c r="V43" i="227" s="1"/>
  <c r="L43" i="234" s="1"/>
  <c r="W50" i="227"/>
  <c r="W50" i="226"/>
  <c r="X50" i="227" s="1"/>
  <c r="Y50" i="227" s="1"/>
  <c r="M50" i="234" s="1"/>
  <c r="AU59" i="226"/>
  <c r="AV59" i="227" s="1"/>
  <c r="AW59" i="227" s="1"/>
  <c r="U59" i="234" s="1"/>
  <c r="AU59" i="227"/>
  <c r="AA62" i="227"/>
  <c r="AB62" i="227" s="1"/>
  <c r="N62" i="234" s="1"/>
  <c r="Z62" i="227"/>
  <c r="AU70" i="227"/>
  <c r="AU70" i="226"/>
  <c r="AV70" i="227" s="1"/>
  <c r="AW70" i="227" s="1"/>
  <c r="U70" i="234" s="1"/>
  <c r="Q11" i="226"/>
  <c r="R11" i="227" s="1"/>
  <c r="S11" i="227" s="1"/>
  <c r="K11" i="234" s="1"/>
  <c r="AU11" i="226"/>
  <c r="AV11" i="227" s="1"/>
  <c r="AW11" i="227" s="1"/>
  <c r="U11" i="234" s="1"/>
  <c r="AU11" i="227"/>
  <c r="BV11" i="226"/>
  <c r="BW11" i="227" s="1"/>
  <c r="BX11" i="227" s="1"/>
  <c r="AD11" i="234" s="1"/>
  <c r="AC12" i="226"/>
  <c r="AD12" i="227" s="1"/>
  <c r="AE12" i="227" s="1"/>
  <c r="O12" i="234" s="1"/>
  <c r="Z13" i="226"/>
  <c r="AA13" i="227" s="1"/>
  <c r="AB13" i="227" s="1"/>
  <c r="N13" i="234" s="1"/>
  <c r="W14" i="226"/>
  <c r="X14" i="227" s="1"/>
  <c r="Y14" i="227" s="1"/>
  <c r="M14" i="234" s="1"/>
  <c r="AL14" i="226"/>
  <c r="AM14" i="227" s="1"/>
  <c r="AN14" i="227" s="1"/>
  <c r="R14" i="234" s="1"/>
  <c r="AL14" i="227"/>
  <c r="BM14" i="226"/>
  <c r="BN14" i="227" s="1"/>
  <c r="BO14" i="227" s="1"/>
  <c r="AA14" i="234" s="1"/>
  <c r="AC17" i="226"/>
  <c r="AD17" i="227" s="1"/>
  <c r="AE17" i="227" s="1"/>
  <c r="O17" i="234" s="1"/>
  <c r="AC17" i="227"/>
  <c r="H18" i="226"/>
  <c r="I18" i="227" s="1"/>
  <c r="J18" i="227" s="1"/>
  <c r="H18" i="234" s="1"/>
  <c r="Z18" i="226"/>
  <c r="AA18" i="227" s="1"/>
  <c r="AB18" i="227" s="1"/>
  <c r="N18" i="234" s="1"/>
  <c r="Z18" i="227"/>
  <c r="BA18" i="226"/>
  <c r="BB18" i="227" s="1"/>
  <c r="BC18" i="227" s="1"/>
  <c r="W18" i="234" s="1"/>
  <c r="CH18" i="226"/>
  <c r="CI18" i="227" s="1"/>
  <c r="CJ18" i="227" s="1"/>
  <c r="AH18" i="234" s="1"/>
  <c r="W19" i="226"/>
  <c r="X19" i="227" s="1"/>
  <c r="Y19" i="227" s="1"/>
  <c r="M19" i="234" s="1"/>
  <c r="W19" i="227"/>
  <c r="AX19" i="226"/>
  <c r="AY19" i="227" s="1"/>
  <c r="AZ19" i="227" s="1"/>
  <c r="V19" i="234" s="1"/>
  <c r="BM19" i="226"/>
  <c r="BN19" i="227" s="1"/>
  <c r="BO19" i="227" s="1"/>
  <c r="AA19" i="234" s="1"/>
  <c r="BY20" i="226"/>
  <c r="BZ20" i="227" s="1"/>
  <c r="CA20" i="227" s="1"/>
  <c r="AE20" i="234" s="1"/>
  <c r="T21" i="226"/>
  <c r="U21" i="227" s="1"/>
  <c r="V21" i="227" s="1"/>
  <c r="L21" i="234" s="1"/>
  <c r="AU21" i="226"/>
  <c r="AV21" i="227" s="1"/>
  <c r="AW21" i="227" s="1"/>
  <c r="U21" i="234" s="1"/>
  <c r="BY21" i="226"/>
  <c r="BZ21" i="227" s="1"/>
  <c r="CA21" i="227" s="1"/>
  <c r="AE21" i="234" s="1"/>
  <c r="BY21" i="227"/>
  <c r="AC22" i="226"/>
  <c r="AD22" i="227" s="1"/>
  <c r="AE22" i="227" s="1"/>
  <c r="O22" i="234" s="1"/>
  <c r="AR22" i="226"/>
  <c r="AS22" i="227" s="1"/>
  <c r="AT22" i="227" s="1"/>
  <c r="T22" i="234" s="1"/>
  <c r="H23" i="226"/>
  <c r="I23" i="227" s="1"/>
  <c r="J23" i="227" s="1"/>
  <c r="H23" i="234" s="1"/>
  <c r="AL23" i="226"/>
  <c r="AM23" i="227" s="1"/>
  <c r="AN23" i="227" s="1"/>
  <c r="R23" i="234" s="1"/>
  <c r="BA23" i="226"/>
  <c r="BB23" i="227" s="1"/>
  <c r="BC23" i="227" s="1"/>
  <c r="W23" i="234" s="1"/>
  <c r="H24" i="226"/>
  <c r="I24" i="227" s="1"/>
  <c r="J24" i="227" s="1"/>
  <c r="H24" i="234" s="1"/>
  <c r="H24" i="227"/>
  <c r="BM24" i="226"/>
  <c r="BN24" i="227" s="1"/>
  <c r="BO24" i="227" s="1"/>
  <c r="AA24" i="234" s="1"/>
  <c r="CH24" i="226"/>
  <c r="CI24" i="227" s="1"/>
  <c r="CJ24" i="227" s="1"/>
  <c r="AH24" i="234" s="1"/>
  <c r="CH24" i="227"/>
  <c r="AF25" i="226"/>
  <c r="AG25" i="227" s="1"/>
  <c r="AH25" i="227" s="1"/>
  <c r="P25" i="234" s="1"/>
  <c r="AU26" i="226"/>
  <c r="AV26" i="227" s="1"/>
  <c r="AW26" i="227" s="1"/>
  <c r="U26" i="234" s="1"/>
  <c r="BY26" i="227"/>
  <c r="BY26" i="226"/>
  <c r="BZ26" i="227" s="1"/>
  <c r="CA26" i="227" s="1"/>
  <c r="AE26" i="234" s="1"/>
  <c r="BY27" i="227"/>
  <c r="BY27" i="226"/>
  <c r="BZ27" i="227" s="1"/>
  <c r="CA27" i="227" s="1"/>
  <c r="AE27" i="234" s="1"/>
  <c r="AU28" i="226"/>
  <c r="AV28" i="227" s="1"/>
  <c r="AW28" i="227" s="1"/>
  <c r="U28" i="234" s="1"/>
  <c r="BJ29" i="226"/>
  <c r="BK29" i="227" s="1"/>
  <c r="BL29" i="227" s="1"/>
  <c r="Z29" i="234" s="1"/>
  <c r="T30" i="226"/>
  <c r="U30" i="227" s="1"/>
  <c r="V30" i="227" s="1"/>
  <c r="L30" i="234" s="1"/>
  <c r="AL32" i="227"/>
  <c r="AL32" i="226"/>
  <c r="AM32" i="227" s="1"/>
  <c r="AN32" i="227" s="1"/>
  <c r="R32" i="234" s="1"/>
  <c r="BY32" i="226"/>
  <c r="BZ32" i="227" s="1"/>
  <c r="CA32" i="227" s="1"/>
  <c r="AE32" i="234" s="1"/>
  <c r="AO34" i="226"/>
  <c r="AP34" i="227" s="1"/>
  <c r="AQ34" i="227" s="1"/>
  <c r="S34" i="234" s="1"/>
  <c r="N35" i="226"/>
  <c r="O35" i="227" s="1"/>
  <c r="P35" i="227" s="1"/>
  <c r="J35" i="234" s="1"/>
  <c r="BS35" i="226"/>
  <c r="BT35" i="227" s="1"/>
  <c r="BU35" i="227" s="1"/>
  <c r="AC35" i="234" s="1"/>
  <c r="BS35" i="227"/>
  <c r="Z36" i="227"/>
  <c r="Z36" i="226"/>
  <c r="AA36" i="227" s="1"/>
  <c r="AB36" i="227" s="1"/>
  <c r="N36" i="234" s="1"/>
  <c r="N37" i="227"/>
  <c r="N37" i="226"/>
  <c r="O37" i="227" s="1"/>
  <c r="P37" i="227" s="1"/>
  <c r="J37" i="234" s="1"/>
  <c r="BJ37" i="227"/>
  <c r="BJ37" i="226"/>
  <c r="BK37" i="227" s="1"/>
  <c r="BL37" i="227" s="1"/>
  <c r="Z37" i="234" s="1"/>
  <c r="Q38" i="227"/>
  <c r="Q38" i="226"/>
  <c r="R38" i="227" s="1"/>
  <c r="S38" i="227" s="1"/>
  <c r="K38" i="234" s="1"/>
  <c r="AL39" i="227"/>
  <c r="AL39" i="226"/>
  <c r="AM39" i="227" s="1"/>
  <c r="AN39" i="227" s="1"/>
  <c r="R39" i="234" s="1"/>
  <c r="BG39" i="226"/>
  <c r="BH39" i="227" s="1"/>
  <c r="BI39" i="227" s="1"/>
  <c r="Y39" i="234" s="1"/>
  <c r="BG39" i="227"/>
  <c r="BV40" i="226"/>
  <c r="BW40" i="227" s="1"/>
  <c r="BX40" i="227" s="1"/>
  <c r="AD40" i="234" s="1"/>
  <c r="Q41" i="226"/>
  <c r="R41" i="227" s="1"/>
  <c r="S41" i="227" s="1"/>
  <c r="K41" i="234" s="1"/>
  <c r="Q41" i="227"/>
  <c r="AU41" i="226"/>
  <c r="AV41" i="227" s="1"/>
  <c r="AW41" i="227" s="1"/>
  <c r="U41" i="234" s="1"/>
  <c r="BJ41" i="226"/>
  <c r="BK41" i="227" s="1"/>
  <c r="BL41" i="227" s="1"/>
  <c r="Z41" i="234" s="1"/>
  <c r="Q43" i="227"/>
  <c r="Q43" i="226"/>
  <c r="R43" i="227" s="1"/>
  <c r="S43" i="227" s="1"/>
  <c r="K43" i="234" s="1"/>
  <c r="AL43" i="227"/>
  <c r="AL43" i="226"/>
  <c r="AM43" i="227" s="1"/>
  <c r="AN43" i="227" s="1"/>
  <c r="R43" i="234" s="1"/>
  <c r="N44" i="227"/>
  <c r="N44" i="226"/>
  <c r="O44" i="227" s="1"/>
  <c r="P44" i="227" s="1"/>
  <c r="J44" i="234" s="1"/>
  <c r="BA47" i="227"/>
  <c r="BB47" i="227"/>
  <c r="BC47" i="227" s="1"/>
  <c r="W47" i="234" s="1"/>
  <c r="K48" i="226"/>
  <c r="L48" i="227" s="1"/>
  <c r="M48" i="227" s="1"/>
  <c r="I48" i="234" s="1"/>
  <c r="T50" i="227"/>
  <c r="T50" i="226"/>
  <c r="U50" i="227" s="1"/>
  <c r="V50" i="227" s="1"/>
  <c r="L50" i="234" s="1"/>
  <c r="Q53" i="226"/>
  <c r="R53" i="227" s="1"/>
  <c r="S53" i="227" s="1"/>
  <c r="K53" i="234" s="1"/>
  <c r="Q53" i="227"/>
  <c r="T55" i="227"/>
  <c r="T55" i="226"/>
  <c r="U55" i="227" s="1"/>
  <c r="V55" i="227" s="1"/>
  <c r="L55" i="234" s="1"/>
  <c r="AR56" i="226"/>
  <c r="AS56" i="227" s="1"/>
  <c r="AT56" i="227" s="1"/>
  <c r="T56" i="234" s="1"/>
  <c r="AR56" i="227"/>
  <c r="BY56" i="226"/>
  <c r="BZ56" i="227" s="1"/>
  <c r="CA56" i="227" s="1"/>
  <c r="AE56" i="234" s="1"/>
  <c r="AX57" i="227"/>
  <c r="AX57" i="226"/>
  <c r="AY57" i="227" s="1"/>
  <c r="AZ57" i="227" s="1"/>
  <c r="V57" i="234" s="1"/>
  <c r="CH57" i="227"/>
  <c r="CI57" i="227"/>
  <c r="CJ57" i="227" s="1"/>
  <c r="AH57" i="234" s="1"/>
  <c r="W59" i="226"/>
  <c r="X59" i="227" s="1"/>
  <c r="Y59" i="227" s="1"/>
  <c r="M59" i="234" s="1"/>
  <c r="W59" i="227"/>
  <c r="AR59" i="227"/>
  <c r="AR59" i="226"/>
  <c r="AS59" i="227" s="1"/>
  <c r="AT59" i="227" s="1"/>
  <c r="T59" i="234" s="1"/>
  <c r="BV59" i="227"/>
  <c r="BV59" i="226"/>
  <c r="BW59" i="227" s="1"/>
  <c r="BX59" i="227" s="1"/>
  <c r="AD59" i="234" s="1"/>
  <c r="BJ60" i="226"/>
  <c r="BK60" i="227" s="1"/>
  <c r="BL60" i="227" s="1"/>
  <c r="Z60" i="234" s="1"/>
  <c r="CH60" i="226"/>
  <c r="CI60" i="227" s="1"/>
  <c r="CJ60" i="227" s="1"/>
  <c r="AH60" i="234" s="1"/>
  <c r="CH60" i="227"/>
  <c r="W62" i="227"/>
  <c r="W62" i="226"/>
  <c r="X62" i="227" s="1"/>
  <c r="Y62" i="227" s="1"/>
  <c r="M62" i="234" s="1"/>
  <c r="BA62" i="227"/>
  <c r="BA62" i="226"/>
  <c r="BB62" i="227" s="1"/>
  <c r="BC62" i="227" s="1"/>
  <c r="W62" i="234" s="1"/>
  <c r="Z63" i="227"/>
  <c r="AA63" i="227"/>
  <c r="AB63" i="227" s="1"/>
  <c r="N63" i="234" s="1"/>
  <c r="AR70" i="227"/>
  <c r="AR70" i="226"/>
  <c r="AS70" i="227" s="1"/>
  <c r="AT70" i="227" s="1"/>
  <c r="T70" i="234" s="1"/>
  <c r="BJ70" i="227"/>
  <c r="BK70" i="227"/>
  <c r="BL70" i="227" s="1"/>
  <c r="Z70" i="234" s="1"/>
  <c r="CH70" i="227"/>
  <c r="CH70" i="226"/>
  <c r="CI70" i="227" s="1"/>
  <c r="CJ70" i="227" s="1"/>
  <c r="AH70" i="234" s="1"/>
  <c r="W71" i="227"/>
  <c r="W71" i="226"/>
  <c r="X71" i="227" s="1"/>
  <c r="Y71" i="227" s="1"/>
  <c r="M71" i="234" s="1"/>
  <c r="AL75" i="227"/>
  <c r="AL75" i="226"/>
  <c r="AM75" i="227" s="1"/>
  <c r="AN75" i="227" s="1"/>
  <c r="R75" i="234" s="1"/>
  <c r="BD75" i="227"/>
  <c r="BD75" i="226"/>
  <c r="BE75" i="227" s="1"/>
  <c r="BF75" i="227" s="1"/>
  <c r="X75" i="234" s="1"/>
  <c r="BV75" i="227"/>
  <c r="BV75" i="226"/>
  <c r="BW75" i="227" s="1"/>
  <c r="BX75" i="227" s="1"/>
  <c r="AD75" i="234" s="1"/>
  <c r="Q76" i="227"/>
  <c r="Q76" i="226"/>
  <c r="R76" i="227" s="1"/>
  <c r="S76" i="227" s="1"/>
  <c r="K76" i="234" s="1"/>
  <c r="T85" i="227"/>
  <c r="T85" i="226"/>
  <c r="U85" i="227" s="1"/>
  <c r="V85" i="227" s="1"/>
  <c r="L85" i="234" s="1"/>
  <c r="AL85" i="227"/>
  <c r="AL85" i="226"/>
  <c r="AM85" i="227" s="1"/>
  <c r="AN85" i="227" s="1"/>
  <c r="R85" i="234" s="1"/>
  <c r="BD85" i="227"/>
  <c r="BD85" i="226"/>
  <c r="BE85" i="227" s="1"/>
  <c r="BF85" i="227" s="1"/>
  <c r="X85" i="234" s="1"/>
  <c r="BV85" i="227"/>
  <c r="BV85" i="226"/>
  <c r="BW85" i="227" s="1"/>
  <c r="BX85" i="227" s="1"/>
  <c r="AD85" i="234" s="1"/>
  <c r="Q86" i="227"/>
  <c r="Q86" i="226"/>
  <c r="R86" i="227" s="1"/>
  <c r="S86" i="227" s="1"/>
  <c r="K86" i="234" s="1"/>
  <c r="AL88" i="227"/>
  <c r="AL88" i="226"/>
  <c r="AM88" i="227" s="1"/>
  <c r="AN88" i="227" s="1"/>
  <c r="R88" i="234" s="1"/>
  <c r="BD88" i="227"/>
  <c r="BD88" i="226"/>
  <c r="BE88" i="227" s="1"/>
  <c r="BF88" i="227" s="1"/>
  <c r="X88" i="234" s="1"/>
  <c r="BV88" i="227"/>
  <c r="BV88" i="226"/>
  <c r="BW88" i="227" s="1"/>
  <c r="BX88" i="227" s="1"/>
  <c r="AD88" i="234" s="1"/>
  <c r="AI94" i="227"/>
  <c r="AI94" i="226"/>
  <c r="AJ94" i="227" s="1"/>
  <c r="AK94" i="227" s="1"/>
  <c r="Q94" i="234" s="1"/>
  <c r="BS94" i="227"/>
  <c r="BS94" i="226"/>
  <c r="BT94" i="227" s="1"/>
  <c r="BU94" i="227" s="1"/>
  <c r="AC94" i="234" s="1"/>
  <c r="BG106" i="227"/>
  <c r="BG106" i="226"/>
  <c r="BH106" i="227" s="1"/>
  <c r="BI106" i="227" s="1"/>
  <c r="Y106" i="234" s="1"/>
  <c r="AX109" i="227"/>
  <c r="AX109" i="226"/>
  <c r="AY109" i="227" s="1"/>
  <c r="AZ109" i="227" s="1"/>
  <c r="V109" i="234" s="1"/>
  <c r="BY110" i="227"/>
  <c r="BY110" i="226"/>
  <c r="BZ110" i="227" s="1"/>
  <c r="CA110" i="227" s="1"/>
  <c r="AE110" i="234" s="1"/>
  <c r="BV113" i="227"/>
  <c r="BW113" i="227"/>
  <c r="BX113" i="227" s="1"/>
  <c r="AD113" i="234" s="1"/>
  <c r="H115" i="227"/>
  <c r="H115" i="226"/>
  <c r="I115" i="227" s="1"/>
  <c r="J115" i="227" s="1"/>
  <c r="H115" i="234" s="1"/>
  <c r="Q13" i="226"/>
  <c r="R13" i="227" s="1"/>
  <c r="S13" i="227" s="1"/>
  <c r="K13" i="234" s="1"/>
  <c r="Q13" i="227"/>
  <c r="BM28" i="227"/>
  <c r="BM28" i="226"/>
  <c r="BN28" i="227" s="1"/>
  <c r="BO28" i="227" s="1"/>
  <c r="AA28" i="234" s="1"/>
  <c r="AO43" i="227"/>
  <c r="AO43" i="226"/>
  <c r="AP43" i="227" s="1"/>
  <c r="AQ43" i="227" s="1"/>
  <c r="S43" i="234" s="1"/>
  <c r="BM70" i="227"/>
  <c r="BM70" i="226"/>
  <c r="BN70" i="227" s="1"/>
  <c r="BO70" i="227" s="1"/>
  <c r="AA70" i="234" s="1"/>
  <c r="AO75" i="227"/>
  <c r="AO75" i="226"/>
  <c r="AP75" i="227" s="1"/>
  <c r="AQ75" i="227" s="1"/>
  <c r="S75" i="234" s="1"/>
  <c r="BG85" i="227"/>
  <c r="BG85" i="226"/>
  <c r="BH85" i="227" s="1"/>
  <c r="BI85" i="227" s="1"/>
  <c r="Y85" i="234" s="1"/>
  <c r="AO88" i="227"/>
  <c r="AO88" i="226"/>
  <c r="AP88" i="227" s="1"/>
  <c r="AQ88" i="227" s="1"/>
  <c r="S88" i="234" s="1"/>
  <c r="BY121" i="227"/>
  <c r="BY121" i="226"/>
  <c r="BZ121" i="227" s="1"/>
  <c r="CA121" i="227" s="1"/>
  <c r="AE121" i="234" s="1"/>
  <c r="AX125" i="227"/>
  <c r="AX125" i="226"/>
  <c r="AY125" i="227" s="1"/>
  <c r="AZ125" i="227" s="1"/>
  <c r="V125" i="234" s="1"/>
  <c r="AC126" i="227"/>
  <c r="AC126" i="226"/>
  <c r="AD126" i="227" s="1"/>
  <c r="AE126" i="227" s="1"/>
  <c r="O126" i="234" s="1"/>
  <c r="BY128" i="227"/>
  <c r="BY128" i="226"/>
  <c r="BZ128" i="227" s="1"/>
  <c r="CA128" i="227" s="1"/>
  <c r="AE128" i="234" s="1"/>
  <c r="BV130" i="227"/>
  <c r="BV130" i="226"/>
  <c r="BW130" i="227" s="1"/>
  <c r="BX130" i="227" s="1"/>
  <c r="AD130" i="234" s="1"/>
  <c r="K142" i="227"/>
  <c r="K142" i="226"/>
  <c r="L142" i="227" s="1"/>
  <c r="M142" i="227" s="1"/>
  <c r="I142" i="234" s="1"/>
  <c r="T10" i="226"/>
  <c r="U10" i="227" s="1"/>
  <c r="V10" i="227" s="1"/>
  <c r="L10" i="234" s="1"/>
  <c r="BM10" i="226"/>
  <c r="BN10" i="227" s="1"/>
  <c r="BO10" i="227" s="1"/>
  <c r="AA10" i="234" s="1"/>
  <c r="Q12" i="226"/>
  <c r="R12" i="227" s="1"/>
  <c r="S12" i="227" s="1"/>
  <c r="K12" i="234" s="1"/>
  <c r="AG12" i="227"/>
  <c r="AH12" i="227" s="1"/>
  <c r="P12" i="234" s="1"/>
  <c r="AF12" i="227"/>
  <c r="BG12" i="226"/>
  <c r="BH12" i="227" s="1"/>
  <c r="BI12" i="227" s="1"/>
  <c r="Y12" i="234" s="1"/>
  <c r="BV12" i="226"/>
  <c r="BW12" i="227" s="1"/>
  <c r="BX12" i="227" s="1"/>
  <c r="AD12" i="234" s="1"/>
  <c r="N13" i="226"/>
  <c r="O13" i="227" s="1"/>
  <c r="P13" i="227" s="1"/>
  <c r="J13" i="234" s="1"/>
  <c r="AC13" i="226"/>
  <c r="AD13" i="227" s="1"/>
  <c r="AE13" i="227" s="1"/>
  <c r="O13" i="234" s="1"/>
  <c r="AC13" i="227"/>
  <c r="H14" i="226"/>
  <c r="I14" i="227" s="1"/>
  <c r="J14" i="227" s="1"/>
  <c r="H14" i="234" s="1"/>
  <c r="Z14" i="226"/>
  <c r="AA14" i="227" s="1"/>
  <c r="AB14" i="227" s="1"/>
  <c r="N14" i="234" s="1"/>
  <c r="Z14" i="227"/>
  <c r="BA14" i="226"/>
  <c r="BB14" i="227" s="1"/>
  <c r="BC14" i="227" s="1"/>
  <c r="W14" i="234" s="1"/>
  <c r="AG15" i="227"/>
  <c r="AH15" i="227" s="1"/>
  <c r="P15" i="234" s="1"/>
  <c r="BV15" i="226"/>
  <c r="BW15" i="227" s="1"/>
  <c r="BX15" i="227" s="1"/>
  <c r="AD15" i="234" s="1"/>
  <c r="AC16" i="226"/>
  <c r="AD16" i="227" s="1"/>
  <c r="AE16" i="227" s="1"/>
  <c r="O16" i="234" s="1"/>
  <c r="Q17" i="226"/>
  <c r="R17" i="227" s="1"/>
  <c r="S17" i="227" s="1"/>
  <c r="K17" i="234" s="1"/>
  <c r="Q17" i="227"/>
  <c r="BD17" i="226"/>
  <c r="BE17" i="227" s="1"/>
  <c r="BF17" i="227" s="1"/>
  <c r="X17" i="234" s="1"/>
  <c r="BS17" i="226"/>
  <c r="BT17" i="227" s="1"/>
  <c r="BU17" i="227" s="1"/>
  <c r="AC17" i="234" s="1"/>
  <c r="BP18" i="226"/>
  <c r="BQ18" i="227" s="1"/>
  <c r="BR18" i="227" s="1"/>
  <c r="AB18" i="234" s="1"/>
  <c r="AI20" i="226"/>
  <c r="AJ20" i="227" s="1"/>
  <c r="AK20" i="227" s="1"/>
  <c r="Q20" i="234" s="1"/>
  <c r="AX20" i="226"/>
  <c r="AY20" i="227" s="1"/>
  <c r="AZ20" i="227" s="1"/>
  <c r="V20" i="234" s="1"/>
  <c r="BM20" i="226"/>
  <c r="BN20" i="227" s="1"/>
  <c r="BO20" i="227" s="1"/>
  <c r="AA20" i="234" s="1"/>
  <c r="CH20" i="226"/>
  <c r="CI20" i="227" s="1"/>
  <c r="CJ20" i="227" s="1"/>
  <c r="AH20" i="234" s="1"/>
  <c r="CH20" i="227"/>
  <c r="BM21" i="226"/>
  <c r="BN21" i="227" s="1"/>
  <c r="BO21" i="227" s="1"/>
  <c r="AA21" i="234" s="1"/>
  <c r="BM21" i="227"/>
  <c r="Q22" i="226"/>
  <c r="R22" i="227" s="1"/>
  <c r="S22" i="227" s="1"/>
  <c r="K22" i="234" s="1"/>
  <c r="BS22" i="226"/>
  <c r="BT22" i="227" s="1"/>
  <c r="BU22" i="227" s="1"/>
  <c r="AC22" i="234" s="1"/>
  <c r="Z23" i="227"/>
  <c r="Z23" i="226"/>
  <c r="AA23" i="227" s="1"/>
  <c r="AB23" i="227" s="1"/>
  <c r="N23" i="234" s="1"/>
  <c r="BP24" i="226"/>
  <c r="BQ24" i="227" s="1"/>
  <c r="BR24" i="227" s="1"/>
  <c r="AB24" i="234" s="1"/>
  <c r="BP24" i="227"/>
  <c r="AI25" i="227"/>
  <c r="AI25" i="226"/>
  <c r="AJ25" i="227" s="1"/>
  <c r="AK25" i="227" s="1"/>
  <c r="Q25" i="234" s="1"/>
  <c r="BM25" i="226"/>
  <c r="BN25" i="227" s="1"/>
  <c r="BO25" i="227" s="1"/>
  <c r="AA25" i="234" s="1"/>
  <c r="BM25" i="227"/>
  <c r="Q26" i="226"/>
  <c r="R26" i="227" s="1"/>
  <c r="S26" i="227" s="1"/>
  <c r="K26" i="234" s="1"/>
  <c r="AX26" i="226"/>
  <c r="AY26" i="227" s="1"/>
  <c r="AZ26" i="227" s="1"/>
  <c r="V26" i="234" s="1"/>
  <c r="AX26" i="227"/>
  <c r="Q27" i="226"/>
  <c r="R27" i="227" s="1"/>
  <c r="S27" i="227" s="1"/>
  <c r="K27" i="234" s="1"/>
  <c r="T28" i="226"/>
  <c r="U28" i="227" s="1"/>
  <c r="V28" i="227" s="1"/>
  <c r="L28" i="234" s="1"/>
  <c r="T28" i="227"/>
  <c r="BJ28" i="226"/>
  <c r="BK28" i="227" s="1"/>
  <c r="BL28" i="227" s="1"/>
  <c r="Z28" i="234" s="1"/>
  <c r="BY28" i="226"/>
  <c r="BZ28" i="227" s="1"/>
  <c r="CA28" i="227" s="1"/>
  <c r="AE28" i="234" s="1"/>
  <c r="T29" i="226"/>
  <c r="U29" i="227" s="1"/>
  <c r="V29" i="227" s="1"/>
  <c r="L29" i="234" s="1"/>
  <c r="AI30" i="226"/>
  <c r="AJ30" i="227" s="1"/>
  <c r="AK30" i="227" s="1"/>
  <c r="Q30" i="234" s="1"/>
  <c r="AO31" i="227"/>
  <c r="AO31" i="226"/>
  <c r="AP31" i="227" s="1"/>
  <c r="AQ31" i="227" s="1"/>
  <c r="S31" i="234" s="1"/>
  <c r="AX33" i="226"/>
  <c r="AY33" i="227" s="1"/>
  <c r="AZ33" i="227" s="1"/>
  <c r="V33" i="234" s="1"/>
  <c r="BG34" i="227"/>
  <c r="BG34" i="226"/>
  <c r="BH34" i="227" s="1"/>
  <c r="BI34" i="227" s="1"/>
  <c r="Y34" i="234" s="1"/>
  <c r="BA35" i="227"/>
  <c r="BA35" i="226"/>
  <c r="BB35" i="227" s="1"/>
  <c r="BC35" i="227" s="1"/>
  <c r="W35" i="234" s="1"/>
  <c r="K36" i="226"/>
  <c r="L36" i="227" s="1"/>
  <c r="M36" i="227" s="1"/>
  <c r="I36" i="234" s="1"/>
  <c r="BY38" i="227"/>
  <c r="BY38" i="226"/>
  <c r="BZ38" i="227" s="1"/>
  <c r="CA38" i="227" s="1"/>
  <c r="AE38" i="234" s="1"/>
  <c r="N40" i="226"/>
  <c r="O40" i="227" s="1"/>
  <c r="P40" i="227" s="1"/>
  <c r="J40" i="234" s="1"/>
  <c r="AU40" i="227"/>
  <c r="AU40" i="226"/>
  <c r="AV40" i="227" s="1"/>
  <c r="AW40" i="227" s="1"/>
  <c r="U40" i="234" s="1"/>
  <c r="H42" i="227"/>
  <c r="H42" i="226"/>
  <c r="I42" i="227" s="1"/>
  <c r="J42" i="227" s="1"/>
  <c r="H42" i="234" s="1"/>
  <c r="BV43" i="226"/>
  <c r="BW43" i="227" s="1"/>
  <c r="BX43" i="227" s="1"/>
  <c r="AD43" i="234" s="1"/>
  <c r="BP45" i="227"/>
  <c r="BP45" i="226"/>
  <c r="BQ45" i="227" s="1"/>
  <c r="BR45" i="227" s="1"/>
  <c r="AB45" i="234" s="1"/>
  <c r="K46" i="227"/>
  <c r="K46" i="226"/>
  <c r="L46" i="227" s="1"/>
  <c r="M46" i="227" s="1"/>
  <c r="I46" i="234" s="1"/>
  <c r="BJ46" i="226"/>
  <c r="BK46" i="227" s="1"/>
  <c r="BL46" i="227" s="1"/>
  <c r="Z46" i="234" s="1"/>
  <c r="BJ46" i="227"/>
  <c r="K49" i="227"/>
  <c r="K49" i="226"/>
  <c r="L49" i="227" s="1"/>
  <c r="M49" i="227" s="1"/>
  <c r="I49" i="234" s="1"/>
  <c r="AC49" i="226"/>
  <c r="AD49" i="227" s="1"/>
  <c r="AE49" i="227" s="1"/>
  <c r="O49" i="234" s="1"/>
  <c r="AC49" i="227"/>
  <c r="AX49" i="227"/>
  <c r="AX49" i="226"/>
  <c r="AY49" i="227" s="1"/>
  <c r="AZ49" i="227" s="1"/>
  <c r="V49" i="234" s="1"/>
  <c r="BA50" i="227"/>
  <c r="BA50" i="226"/>
  <c r="BB50" i="227" s="1"/>
  <c r="BC50" i="227" s="1"/>
  <c r="W50" i="234" s="1"/>
  <c r="K51" i="226"/>
  <c r="L51" i="227" s="1"/>
  <c r="M51" i="227" s="1"/>
  <c r="I51" i="234" s="1"/>
  <c r="K51" i="227"/>
  <c r="Z52" i="226"/>
  <c r="AA52" i="227" s="1"/>
  <c r="AB52" i="227" s="1"/>
  <c r="N52" i="234" s="1"/>
  <c r="AL53" i="227"/>
  <c r="AL53" i="226"/>
  <c r="AM53" i="227" s="1"/>
  <c r="AN53" i="227" s="1"/>
  <c r="R53" i="234" s="1"/>
  <c r="K54" i="227"/>
  <c r="K54" i="226"/>
  <c r="L54" i="227" s="1"/>
  <c r="M54" i="227" s="1"/>
  <c r="I54" i="234" s="1"/>
  <c r="AO54" i="226"/>
  <c r="AP54" i="227" s="1"/>
  <c r="AQ54" i="227" s="1"/>
  <c r="S54" i="234" s="1"/>
  <c r="BA58" i="227"/>
  <c r="BA58" i="226"/>
  <c r="BB58" i="227" s="1"/>
  <c r="BC58" i="227" s="1"/>
  <c r="W58" i="234" s="1"/>
  <c r="AI60" i="227"/>
  <c r="AI60" i="226"/>
  <c r="AJ60" i="227" s="1"/>
  <c r="AK60" i="227" s="1"/>
  <c r="Q60" i="234" s="1"/>
  <c r="BA61" i="226"/>
  <c r="BB61" i="227" s="1"/>
  <c r="BC61" i="227" s="1"/>
  <c r="W61" i="234" s="1"/>
  <c r="BA61" i="227"/>
  <c r="N64" i="227"/>
  <c r="N64" i="226"/>
  <c r="O64" i="227" s="1"/>
  <c r="P64" i="227" s="1"/>
  <c r="J64" i="234" s="1"/>
  <c r="BM64" i="226"/>
  <c r="BN64" i="227" s="1"/>
  <c r="BO64" i="227" s="1"/>
  <c r="AA64" i="234" s="1"/>
  <c r="BY64" i="226"/>
  <c r="BZ64" i="227" s="1"/>
  <c r="CA64" i="227" s="1"/>
  <c r="AE64" i="234" s="1"/>
  <c r="N65" i="226"/>
  <c r="O65" i="227" s="1"/>
  <c r="P65" i="227" s="1"/>
  <c r="J65" i="234" s="1"/>
  <c r="AA65" i="227"/>
  <c r="AB65" i="227" s="1"/>
  <c r="N65" i="234" s="1"/>
  <c r="AL65" i="226"/>
  <c r="AM65" i="227" s="1"/>
  <c r="AN65" i="227" s="1"/>
  <c r="R65" i="234" s="1"/>
  <c r="AU66" i="227"/>
  <c r="AU66" i="226"/>
  <c r="AV66" i="227" s="1"/>
  <c r="AW66" i="227" s="1"/>
  <c r="U66" i="234" s="1"/>
  <c r="BM66" i="227"/>
  <c r="BM66" i="226"/>
  <c r="BN66" i="227" s="1"/>
  <c r="BO66" i="227" s="1"/>
  <c r="AA66" i="234" s="1"/>
  <c r="H67" i="227"/>
  <c r="H67" i="226"/>
  <c r="I67" i="227" s="1"/>
  <c r="J67" i="227" s="1"/>
  <c r="H67" i="234" s="1"/>
  <c r="Z67" i="227"/>
  <c r="Z67" i="226"/>
  <c r="AA67" i="227" s="1"/>
  <c r="AB67" i="227" s="1"/>
  <c r="N67" i="234" s="1"/>
  <c r="AR67" i="227"/>
  <c r="AR67" i="226"/>
  <c r="AS67" i="227" s="1"/>
  <c r="AT67" i="227" s="1"/>
  <c r="T67" i="234" s="1"/>
  <c r="BV67" i="226"/>
  <c r="BW67" i="227" s="1"/>
  <c r="BX67" i="227" s="1"/>
  <c r="AD67" i="234" s="1"/>
  <c r="K68" i="226"/>
  <c r="L68" i="227" s="1"/>
  <c r="M68" i="227" s="1"/>
  <c r="I68" i="234" s="1"/>
  <c r="W68" i="226"/>
  <c r="X68" i="227" s="1"/>
  <c r="Y68" i="227" s="1"/>
  <c r="M68" i="234" s="1"/>
  <c r="AI68" i="226"/>
  <c r="AJ68" i="227" s="1"/>
  <c r="AK68" i="227" s="1"/>
  <c r="Q68" i="234" s="1"/>
  <c r="AU68" i="226"/>
  <c r="AV68" i="227" s="1"/>
  <c r="AW68" i="227" s="1"/>
  <c r="U68" i="234" s="1"/>
  <c r="BG68" i="226"/>
  <c r="BH68" i="227" s="1"/>
  <c r="BI68" i="227" s="1"/>
  <c r="Y68" i="234" s="1"/>
  <c r="BS68" i="226"/>
  <c r="BT68" i="227" s="1"/>
  <c r="BU68" i="227" s="1"/>
  <c r="AC68" i="234" s="1"/>
  <c r="H69" i="226"/>
  <c r="I69" i="227" s="1"/>
  <c r="J69" i="227" s="1"/>
  <c r="H69" i="234" s="1"/>
  <c r="T69" i="226"/>
  <c r="U69" i="227" s="1"/>
  <c r="V69" i="227" s="1"/>
  <c r="L69" i="234" s="1"/>
  <c r="AC72" i="227"/>
  <c r="AC72" i="226"/>
  <c r="AD72" i="227" s="1"/>
  <c r="AE72" i="227" s="1"/>
  <c r="O72" i="234" s="1"/>
  <c r="AU72" i="227"/>
  <c r="AU72" i="226"/>
  <c r="AV72" i="227" s="1"/>
  <c r="AW72" i="227" s="1"/>
  <c r="U72" i="234" s="1"/>
  <c r="BM72" i="227"/>
  <c r="BM72" i="226"/>
  <c r="BN72" i="227" s="1"/>
  <c r="BO72" i="227" s="1"/>
  <c r="AA72" i="234" s="1"/>
  <c r="H73" i="227"/>
  <c r="I73" i="227"/>
  <c r="J73" i="227" s="1"/>
  <c r="AR80" i="227"/>
  <c r="AR80" i="226"/>
  <c r="AS80" i="227" s="1"/>
  <c r="AT80" i="227" s="1"/>
  <c r="T80" i="234" s="1"/>
  <c r="BJ80" i="227"/>
  <c r="BJ80" i="226"/>
  <c r="BK80" i="227" s="1"/>
  <c r="BL80" i="227" s="1"/>
  <c r="Z80" i="234" s="1"/>
  <c r="CH80" i="227"/>
  <c r="CH80" i="226"/>
  <c r="CI80" i="227" s="1"/>
  <c r="CJ80" i="227" s="1"/>
  <c r="AH80" i="234" s="1"/>
  <c r="W81" i="227"/>
  <c r="W81" i="226"/>
  <c r="X81" i="227" s="1"/>
  <c r="Y81" i="227" s="1"/>
  <c r="M81" i="234" s="1"/>
  <c r="AO81" i="227"/>
  <c r="AO81" i="226"/>
  <c r="AP81" i="227" s="1"/>
  <c r="AQ81" i="227" s="1"/>
  <c r="S81" i="234" s="1"/>
  <c r="BG81" i="227"/>
  <c r="BG81" i="226"/>
  <c r="BH81" i="227" s="1"/>
  <c r="BI81" i="227" s="1"/>
  <c r="Y81" i="234" s="1"/>
  <c r="BY81" i="227"/>
  <c r="BY81" i="226"/>
  <c r="BZ81" i="227" s="1"/>
  <c r="CA81" i="227" s="1"/>
  <c r="AE81" i="234" s="1"/>
  <c r="T82" i="227"/>
  <c r="T82" i="226"/>
  <c r="U82" i="227" s="1"/>
  <c r="V82" i="227" s="1"/>
  <c r="L82" i="234" s="1"/>
  <c r="BA89" i="227"/>
  <c r="BA89" i="226"/>
  <c r="BB89" i="227" s="1"/>
  <c r="BC89" i="227" s="1"/>
  <c r="W89" i="234" s="1"/>
  <c r="BS89" i="227"/>
  <c r="BS89" i="226"/>
  <c r="BT89" i="227" s="1"/>
  <c r="BU89" i="227" s="1"/>
  <c r="AC89" i="234" s="1"/>
  <c r="Q91" i="227"/>
  <c r="Q91" i="226"/>
  <c r="R91" i="227" s="1"/>
  <c r="S91" i="227" s="1"/>
  <c r="K91" i="234" s="1"/>
  <c r="BP91" i="227"/>
  <c r="BP91" i="226"/>
  <c r="BQ91" i="227" s="1"/>
  <c r="BR91" i="227" s="1"/>
  <c r="AB91" i="234" s="1"/>
  <c r="BG113" i="227"/>
  <c r="BG113" i="226"/>
  <c r="BH113" i="227" s="1"/>
  <c r="BI113" i="227" s="1"/>
  <c r="Y113" i="234" s="1"/>
  <c r="H119" i="227"/>
  <c r="H119" i="226"/>
  <c r="I119" i="227" s="1"/>
  <c r="J119" i="227" s="1"/>
  <c r="H119" i="234" s="1"/>
  <c r="Z119" i="227"/>
  <c r="Z119" i="226"/>
  <c r="AA119" i="227" s="1"/>
  <c r="AB119" i="227" s="1"/>
  <c r="N119" i="234" s="1"/>
  <c r="AR119" i="227"/>
  <c r="AR119" i="226"/>
  <c r="AS119" i="227" s="1"/>
  <c r="AT119" i="227" s="1"/>
  <c r="T119" i="234" s="1"/>
  <c r="BJ119" i="227"/>
  <c r="BJ119" i="226"/>
  <c r="BK119" i="227" s="1"/>
  <c r="BL119" i="227" s="1"/>
  <c r="Z119" i="234" s="1"/>
  <c r="CH119" i="227"/>
  <c r="CH119" i="226"/>
  <c r="CI119" i="227" s="1"/>
  <c r="CJ119" i="227" s="1"/>
  <c r="AH119" i="234" s="1"/>
  <c r="W120" i="227"/>
  <c r="W120" i="226"/>
  <c r="X120" i="227" s="1"/>
  <c r="Y120" i="227" s="1"/>
  <c r="M120" i="234" s="1"/>
  <c r="BA25" i="226"/>
  <c r="BB25" i="227" s="1"/>
  <c r="BC25" i="227" s="1"/>
  <c r="W25" i="234" s="1"/>
  <c r="BA25" i="227"/>
  <c r="BG26" i="226"/>
  <c r="BH26" i="227" s="1"/>
  <c r="BI26" i="227" s="1"/>
  <c r="Y26" i="234" s="1"/>
  <c r="BV26" i="226"/>
  <c r="BW26" i="227" s="1"/>
  <c r="BX26" i="227" s="1"/>
  <c r="AD26" i="234" s="1"/>
  <c r="BV26" i="227"/>
  <c r="AL27" i="226"/>
  <c r="AM27" i="227" s="1"/>
  <c r="AN27" i="227" s="1"/>
  <c r="R27" i="234" s="1"/>
  <c r="BA27" i="226"/>
  <c r="BB27" i="227" s="1"/>
  <c r="BC27" i="227" s="1"/>
  <c r="W27" i="234" s="1"/>
  <c r="BV28" i="226"/>
  <c r="BW28" i="227" s="1"/>
  <c r="BX28" i="227" s="1"/>
  <c r="AD28" i="234" s="1"/>
  <c r="AR29" i="226"/>
  <c r="AS29" i="227" s="1"/>
  <c r="AT29" i="227" s="1"/>
  <c r="T29" i="234" s="1"/>
  <c r="H30" i="226"/>
  <c r="I30" i="227" s="1"/>
  <c r="J30" i="227" s="1"/>
  <c r="H30" i="234" s="1"/>
  <c r="W30" i="226"/>
  <c r="X30" i="227" s="1"/>
  <c r="Y30" i="227" s="1"/>
  <c r="M30" i="234" s="1"/>
  <c r="AL30" i="226"/>
  <c r="AM30" i="227" s="1"/>
  <c r="AN30" i="227" s="1"/>
  <c r="R30" i="234" s="1"/>
  <c r="AL30" i="227"/>
  <c r="BM30" i="226"/>
  <c r="BN30" i="227" s="1"/>
  <c r="BO30" i="227" s="1"/>
  <c r="AA30" i="234" s="1"/>
  <c r="AI31" i="226"/>
  <c r="AJ31" i="227" s="1"/>
  <c r="AK31" i="227" s="1"/>
  <c r="Q31" i="234" s="1"/>
  <c r="AI31" i="227"/>
  <c r="CH31" i="226"/>
  <c r="CI31" i="227" s="1"/>
  <c r="CJ31" i="227" s="1"/>
  <c r="AH31" i="234" s="1"/>
  <c r="W33" i="226"/>
  <c r="X33" i="227" s="1"/>
  <c r="Y33" i="227" s="1"/>
  <c r="M33" i="234" s="1"/>
  <c r="AL33" i="226"/>
  <c r="AM33" i="227" s="1"/>
  <c r="AN33" i="227" s="1"/>
  <c r="R33" i="234" s="1"/>
  <c r="BP33" i="226"/>
  <c r="BQ33" i="227" s="1"/>
  <c r="BR33" i="227" s="1"/>
  <c r="AB33" i="234" s="1"/>
  <c r="AI34" i="226"/>
  <c r="AJ34" i="227" s="1"/>
  <c r="AK34" i="227" s="1"/>
  <c r="Q34" i="234" s="1"/>
  <c r="AX34" i="226"/>
  <c r="AY34" i="227" s="1"/>
  <c r="AZ34" i="227" s="1"/>
  <c r="V34" i="234" s="1"/>
  <c r="AX34" i="227"/>
  <c r="BY34" i="226"/>
  <c r="BZ34" i="227" s="1"/>
  <c r="CA34" i="227" s="1"/>
  <c r="AE34" i="234" s="1"/>
  <c r="AU35" i="226"/>
  <c r="AV35" i="227" s="1"/>
  <c r="AW35" i="227" s="1"/>
  <c r="U35" i="234" s="1"/>
  <c r="AU35" i="227"/>
  <c r="BV35" i="226"/>
  <c r="BW35" i="227" s="1"/>
  <c r="BX35" i="227" s="1"/>
  <c r="AD35" i="234" s="1"/>
  <c r="BA36" i="226"/>
  <c r="BB36" i="227" s="1"/>
  <c r="BC36" i="227" s="1"/>
  <c r="W36" i="234" s="1"/>
  <c r="AI37" i="226"/>
  <c r="AJ37" i="227" s="1"/>
  <c r="AK37" i="227" s="1"/>
  <c r="Q37" i="234" s="1"/>
  <c r="BW37" i="227"/>
  <c r="BX37" i="227" s="1"/>
  <c r="AD37" i="234" s="1"/>
  <c r="N38" i="226"/>
  <c r="O38" i="227" s="1"/>
  <c r="P38" i="227" s="1"/>
  <c r="J38" i="234" s="1"/>
  <c r="N38" i="227"/>
  <c r="AC38" i="226"/>
  <c r="AD38" i="227" s="1"/>
  <c r="AE38" i="227" s="1"/>
  <c r="O38" i="234" s="1"/>
  <c r="AR38" i="226"/>
  <c r="AS38" i="227" s="1"/>
  <c r="AT38" i="227" s="1"/>
  <c r="T38" i="234" s="1"/>
  <c r="BG38" i="226"/>
  <c r="BH38" i="227" s="1"/>
  <c r="BI38" i="227" s="1"/>
  <c r="Y38" i="234" s="1"/>
  <c r="N39" i="226"/>
  <c r="O39" i="227" s="1"/>
  <c r="P39" i="227" s="1"/>
  <c r="J39" i="234" s="1"/>
  <c r="BY39" i="226"/>
  <c r="BZ39" i="227" s="1"/>
  <c r="CA39" i="227" s="1"/>
  <c r="AE39" i="234" s="1"/>
  <c r="AR40" i="226"/>
  <c r="AS40" i="227" s="1"/>
  <c r="AT40" i="227" s="1"/>
  <c r="T40" i="234" s="1"/>
  <c r="AR40" i="227"/>
  <c r="T41" i="226"/>
  <c r="U41" i="227" s="1"/>
  <c r="V41" i="227" s="1"/>
  <c r="L41" i="234" s="1"/>
  <c r="AI41" i="226"/>
  <c r="AJ41" i="227" s="1"/>
  <c r="AK41" i="227" s="1"/>
  <c r="Q41" i="234" s="1"/>
  <c r="BM41" i="226"/>
  <c r="BN41" i="227" s="1"/>
  <c r="BO41" i="227" s="1"/>
  <c r="AA41" i="234" s="1"/>
  <c r="BM41" i="227"/>
  <c r="Q42" i="226"/>
  <c r="R42" i="227" s="1"/>
  <c r="S42" i="227" s="1"/>
  <c r="K42" i="234" s="1"/>
  <c r="AR42" i="226"/>
  <c r="AS42" i="227" s="1"/>
  <c r="AT42" i="227" s="1"/>
  <c r="T42" i="234" s="1"/>
  <c r="BV42" i="226"/>
  <c r="BW42" i="227" s="1"/>
  <c r="BX42" i="227" s="1"/>
  <c r="AD42" i="234" s="1"/>
  <c r="BV42" i="227"/>
  <c r="Z44" i="226"/>
  <c r="AA44" i="227" s="1"/>
  <c r="AB44" i="227" s="1"/>
  <c r="N44" i="234" s="1"/>
  <c r="BA44" i="226"/>
  <c r="BB44" i="227" s="1"/>
  <c r="BC44" i="227" s="1"/>
  <c r="W44" i="234" s="1"/>
  <c r="BP44" i="226"/>
  <c r="BQ44" i="227" s="1"/>
  <c r="BR44" i="227" s="1"/>
  <c r="AB44" i="234" s="1"/>
  <c r="BP44" i="227"/>
  <c r="T45" i="226"/>
  <c r="U45" i="227" s="1"/>
  <c r="V45" i="227" s="1"/>
  <c r="L45" i="234" s="1"/>
  <c r="AI45" i="226"/>
  <c r="AJ45" i="227" s="1"/>
  <c r="AK45" i="227" s="1"/>
  <c r="Q45" i="234" s="1"/>
  <c r="BM45" i="226"/>
  <c r="BN45" i="227" s="1"/>
  <c r="BO45" i="227" s="1"/>
  <c r="AA45" i="234" s="1"/>
  <c r="BM45" i="227"/>
  <c r="Q46" i="226"/>
  <c r="R46" i="227" s="1"/>
  <c r="S46" i="227" s="1"/>
  <c r="K46" i="234" s="1"/>
  <c r="AI46" i="226"/>
  <c r="AJ46" i="227" s="1"/>
  <c r="AK46" i="227" s="1"/>
  <c r="Q46" i="234" s="1"/>
  <c r="AX46" i="226"/>
  <c r="AY46" i="227" s="1"/>
  <c r="AZ46" i="227" s="1"/>
  <c r="V46" i="234" s="1"/>
  <c r="AX46" i="227"/>
  <c r="BY46" i="226"/>
  <c r="BZ46" i="227" s="1"/>
  <c r="CA46" i="227" s="1"/>
  <c r="AE46" i="234" s="1"/>
  <c r="Q47" i="226"/>
  <c r="R47" i="227" s="1"/>
  <c r="S47" i="227" s="1"/>
  <c r="K47" i="234" s="1"/>
  <c r="CH47" i="226"/>
  <c r="CI47" i="227" s="1"/>
  <c r="CJ47" i="227" s="1"/>
  <c r="AH47" i="234" s="1"/>
  <c r="T48" i="226"/>
  <c r="U48" i="227" s="1"/>
  <c r="V48" i="227" s="1"/>
  <c r="L48" i="234" s="1"/>
  <c r="T48" i="227"/>
  <c r="BD49" i="226"/>
  <c r="BE49" i="227" s="1"/>
  <c r="BF49" i="227" s="1"/>
  <c r="X49" i="234" s="1"/>
  <c r="Q51" i="226"/>
  <c r="R51" i="227" s="1"/>
  <c r="S51" i="227" s="1"/>
  <c r="K51" i="234" s="1"/>
  <c r="N52" i="226"/>
  <c r="O52" i="227" s="1"/>
  <c r="P52" i="227" s="1"/>
  <c r="J52" i="234" s="1"/>
  <c r="AO52" i="226"/>
  <c r="AP52" i="227" s="1"/>
  <c r="AQ52" i="227" s="1"/>
  <c r="S52" i="234" s="1"/>
  <c r="W53" i="226"/>
  <c r="X53" i="227" s="1"/>
  <c r="Y53" i="227" s="1"/>
  <c r="M53" i="234" s="1"/>
  <c r="CH53" i="226"/>
  <c r="CI53" i="227" s="1"/>
  <c r="CJ53" i="227" s="1"/>
  <c r="AH53" i="234" s="1"/>
  <c r="T54" i="226"/>
  <c r="U54" i="227" s="1"/>
  <c r="V54" i="227" s="1"/>
  <c r="L54" i="234" s="1"/>
  <c r="AI54" i="226"/>
  <c r="AJ54" i="227" s="1"/>
  <c r="AK54" i="227" s="1"/>
  <c r="Q54" i="234" s="1"/>
  <c r="BB54" i="227"/>
  <c r="BC54" i="227" s="1"/>
  <c r="W54" i="234" s="1"/>
  <c r="K55" i="226"/>
  <c r="L55" i="227" s="1"/>
  <c r="M55" i="227" s="1"/>
  <c r="I55" i="234" s="1"/>
  <c r="K55" i="227"/>
  <c r="AO55" i="226"/>
  <c r="AP55" i="227" s="1"/>
  <c r="AQ55" i="227" s="1"/>
  <c r="S55" i="234" s="1"/>
  <c r="BA56" i="226"/>
  <c r="BB56" i="227" s="1"/>
  <c r="BC56" i="227" s="1"/>
  <c r="W56" i="234" s="1"/>
  <c r="W57" i="226"/>
  <c r="X57" i="227" s="1"/>
  <c r="Y57" i="227" s="1"/>
  <c r="M57" i="234" s="1"/>
  <c r="BJ57" i="226"/>
  <c r="BK57" i="227" s="1"/>
  <c r="BL57" i="227" s="1"/>
  <c r="Z57" i="234" s="1"/>
  <c r="BY57" i="226"/>
  <c r="BZ57" i="227" s="1"/>
  <c r="CA57" i="227" s="1"/>
  <c r="AE57" i="234" s="1"/>
  <c r="BY57" i="227"/>
  <c r="BP58" i="226"/>
  <c r="BQ58" i="227" s="1"/>
  <c r="BR58" i="227" s="1"/>
  <c r="AB58" i="234" s="1"/>
  <c r="AX59" i="226"/>
  <c r="AY59" i="227" s="1"/>
  <c r="AZ59" i="227" s="1"/>
  <c r="V59" i="234" s="1"/>
  <c r="N60" i="226"/>
  <c r="O60" i="227" s="1"/>
  <c r="P60" i="227" s="1"/>
  <c r="J60" i="234" s="1"/>
  <c r="AC60" i="226"/>
  <c r="AD60" i="227" s="1"/>
  <c r="AE60" i="227" s="1"/>
  <c r="O60" i="234" s="1"/>
  <c r="H61" i="226"/>
  <c r="I61" i="227" s="1"/>
  <c r="J61" i="227" s="1"/>
  <c r="H61" i="234" s="1"/>
  <c r="BJ61" i="226"/>
  <c r="BK61" i="227" s="1"/>
  <c r="BL61" i="227" s="1"/>
  <c r="Z61" i="234" s="1"/>
  <c r="AC62" i="226"/>
  <c r="AD62" i="227" s="1"/>
  <c r="AE62" i="227" s="1"/>
  <c r="O62" i="234" s="1"/>
  <c r="BP62" i="226"/>
  <c r="BQ62" i="227" s="1"/>
  <c r="BR62" i="227" s="1"/>
  <c r="AB62" i="234" s="1"/>
  <c r="H63" i="226"/>
  <c r="I63" i="227" s="1"/>
  <c r="J63" i="227" s="1"/>
  <c r="H63" i="234" s="1"/>
  <c r="W63" i="226"/>
  <c r="X63" i="227" s="1"/>
  <c r="Y63" i="227" s="1"/>
  <c r="M63" i="234" s="1"/>
  <c r="W63" i="227"/>
  <c r="AR64" i="226"/>
  <c r="AS64" i="227" s="1"/>
  <c r="AT64" i="227" s="1"/>
  <c r="T64" i="234" s="1"/>
  <c r="BG65" i="226"/>
  <c r="BH65" i="227" s="1"/>
  <c r="BI65" i="227" s="1"/>
  <c r="Y65" i="234" s="1"/>
  <c r="BS65" i="226"/>
  <c r="BT65" i="227" s="1"/>
  <c r="BU65" i="227" s="1"/>
  <c r="AC65" i="234" s="1"/>
  <c r="H66" i="226"/>
  <c r="I66" i="227" s="1"/>
  <c r="J66" i="227" s="1"/>
  <c r="H66" i="234" s="1"/>
  <c r="T66" i="226"/>
  <c r="U66" i="227" s="1"/>
  <c r="V66" i="227" s="1"/>
  <c r="L66" i="234" s="1"/>
  <c r="AO69" i="226"/>
  <c r="AP69" i="227" s="1"/>
  <c r="AQ69" i="227" s="1"/>
  <c r="S69" i="234" s="1"/>
  <c r="BA69" i="226"/>
  <c r="BB69" i="227" s="1"/>
  <c r="BC69" i="227" s="1"/>
  <c r="W69" i="234" s="1"/>
  <c r="BM69" i="226"/>
  <c r="BN69" i="227" s="1"/>
  <c r="BO69" i="227" s="1"/>
  <c r="AA69" i="234" s="1"/>
  <c r="BY69" i="226"/>
  <c r="BZ69" i="227" s="1"/>
  <c r="CA69" i="227" s="1"/>
  <c r="AE69" i="234" s="1"/>
  <c r="N70" i="226"/>
  <c r="O70" i="227" s="1"/>
  <c r="P70" i="227" s="1"/>
  <c r="J70" i="234" s="1"/>
  <c r="AC73" i="226"/>
  <c r="AD73" i="227" s="1"/>
  <c r="AE73" i="227" s="1"/>
  <c r="O73" i="234" s="1"/>
  <c r="AO73" i="226"/>
  <c r="AP73" i="227" s="1"/>
  <c r="AQ73" i="227" s="1"/>
  <c r="S73" i="234" s="1"/>
  <c r="BA73" i="226"/>
  <c r="BB73" i="227" s="1"/>
  <c r="BC73" i="227" s="1"/>
  <c r="W73" i="234" s="1"/>
  <c r="BM73" i="226"/>
  <c r="BN73" i="227" s="1"/>
  <c r="BO73" i="227" s="1"/>
  <c r="AA73" i="234" s="1"/>
  <c r="BY73" i="226"/>
  <c r="BZ73" i="227" s="1"/>
  <c r="CA73" i="227" s="1"/>
  <c r="AE73" i="234" s="1"/>
  <c r="N74" i="226"/>
  <c r="O74" i="227" s="1"/>
  <c r="P74" i="227" s="1"/>
  <c r="J74" i="234" s="1"/>
  <c r="AG76" i="227"/>
  <c r="AH76" i="227" s="1"/>
  <c r="P76" i="234" s="1"/>
  <c r="AR76" i="226"/>
  <c r="AS76" i="227" s="1"/>
  <c r="AT76" i="227" s="1"/>
  <c r="T76" i="234" s="1"/>
  <c r="BD76" i="226"/>
  <c r="BE76" i="227" s="1"/>
  <c r="BF76" i="227" s="1"/>
  <c r="X76" i="234" s="1"/>
  <c r="BP76" i="226"/>
  <c r="BQ76" i="227" s="1"/>
  <c r="BR76" i="227" s="1"/>
  <c r="AB76" i="234" s="1"/>
  <c r="CH76" i="226"/>
  <c r="CI76" i="227" s="1"/>
  <c r="CJ76" i="227" s="1"/>
  <c r="AH76" i="234" s="1"/>
  <c r="Q77" i="226"/>
  <c r="R77" i="227" s="1"/>
  <c r="S77" i="227" s="1"/>
  <c r="K77" i="234" s="1"/>
  <c r="AF78" i="226"/>
  <c r="AG78" i="227" s="1"/>
  <c r="AH78" i="227" s="1"/>
  <c r="P78" i="234" s="1"/>
  <c r="AR78" i="226"/>
  <c r="AS78" i="227" s="1"/>
  <c r="AT78" i="227" s="1"/>
  <c r="T78" i="234" s="1"/>
  <c r="BD78" i="226"/>
  <c r="BE78" i="227" s="1"/>
  <c r="BF78" i="227" s="1"/>
  <c r="X78" i="234" s="1"/>
  <c r="BP78" i="226"/>
  <c r="BQ78" i="227" s="1"/>
  <c r="BR78" i="227" s="1"/>
  <c r="AB78" i="234" s="1"/>
  <c r="CH78" i="226"/>
  <c r="CI78" i="227" s="1"/>
  <c r="CJ78" i="227" s="1"/>
  <c r="AH78" i="234" s="1"/>
  <c r="Q79" i="226"/>
  <c r="R79" i="227" s="1"/>
  <c r="S79" i="227" s="1"/>
  <c r="K79" i="234" s="1"/>
  <c r="AC79" i="226"/>
  <c r="AD79" i="227" s="1"/>
  <c r="AE79" i="227" s="1"/>
  <c r="O79" i="234" s="1"/>
  <c r="AO79" i="226"/>
  <c r="AP79" i="227" s="1"/>
  <c r="AQ79" i="227" s="1"/>
  <c r="S79" i="234" s="1"/>
  <c r="BA79" i="226"/>
  <c r="BB79" i="227" s="1"/>
  <c r="BC79" i="227" s="1"/>
  <c r="W79" i="234" s="1"/>
  <c r="BM79" i="226"/>
  <c r="BN79" i="227" s="1"/>
  <c r="BO79" i="227" s="1"/>
  <c r="AA79" i="234" s="1"/>
  <c r="BY79" i="226"/>
  <c r="BZ79" i="227" s="1"/>
  <c r="CA79" i="227" s="1"/>
  <c r="AE79" i="234" s="1"/>
  <c r="N80" i="226"/>
  <c r="O80" i="227" s="1"/>
  <c r="P80" i="227" s="1"/>
  <c r="J80" i="234" s="1"/>
  <c r="AA80" i="227"/>
  <c r="AB80" i="227" s="1"/>
  <c r="N80" i="234" s="1"/>
  <c r="AI83" i="226"/>
  <c r="AJ83" i="227" s="1"/>
  <c r="AK83" i="227" s="1"/>
  <c r="Q83" i="234" s="1"/>
  <c r="AU83" i="226"/>
  <c r="AV83" i="227" s="1"/>
  <c r="AW83" i="227" s="1"/>
  <c r="U83" i="234" s="1"/>
  <c r="BG83" i="226"/>
  <c r="BH83" i="227" s="1"/>
  <c r="BI83" i="227" s="1"/>
  <c r="Y83" i="234" s="1"/>
  <c r="BT83" i="227"/>
  <c r="BU83" i="227" s="1"/>
  <c r="AC83" i="234" s="1"/>
  <c r="H84" i="226"/>
  <c r="I84" i="227" s="1"/>
  <c r="J84" i="227" s="1"/>
  <c r="H84" i="234" s="1"/>
  <c r="T84" i="226"/>
  <c r="U84" i="227" s="1"/>
  <c r="V84" i="227" s="1"/>
  <c r="L84" i="234" s="1"/>
  <c r="BJ84" i="226"/>
  <c r="BK84" i="227" s="1"/>
  <c r="BL84" i="227" s="1"/>
  <c r="Z84" i="234" s="1"/>
  <c r="BV84" i="226"/>
  <c r="BW84" i="227" s="1"/>
  <c r="BX84" i="227" s="1"/>
  <c r="AD84" i="234" s="1"/>
  <c r="K85" i="226"/>
  <c r="L85" i="227" s="1"/>
  <c r="M85" i="227" s="1"/>
  <c r="I85" i="234" s="1"/>
  <c r="AU87" i="226"/>
  <c r="AV87" i="227" s="1"/>
  <c r="AW87" i="227" s="1"/>
  <c r="U87" i="234" s="1"/>
  <c r="BG87" i="226"/>
  <c r="BH87" i="227" s="1"/>
  <c r="BI87" i="227" s="1"/>
  <c r="Y87" i="234" s="1"/>
  <c r="BS87" i="226"/>
  <c r="BT87" i="227" s="1"/>
  <c r="BU87" i="227" s="1"/>
  <c r="AC87" i="234" s="1"/>
  <c r="H88" i="226"/>
  <c r="I88" i="227" s="1"/>
  <c r="J88" i="227" s="1"/>
  <c r="H88" i="234" s="1"/>
  <c r="T88" i="226"/>
  <c r="U88" i="227" s="1"/>
  <c r="V88" i="227" s="1"/>
  <c r="L88" i="234" s="1"/>
  <c r="AI89" i="226"/>
  <c r="AJ89" i="227" s="1"/>
  <c r="AK89" i="227" s="1"/>
  <c r="Q89" i="234" s="1"/>
  <c r="Z90" i="226"/>
  <c r="AA90" i="227" s="1"/>
  <c r="AB90" i="227" s="1"/>
  <c r="N90" i="234" s="1"/>
  <c r="CH90" i="226"/>
  <c r="CI90" i="227" s="1"/>
  <c r="CJ90" i="227" s="1"/>
  <c r="AH90" i="234" s="1"/>
  <c r="AI93" i="226"/>
  <c r="AJ93" i="227" s="1"/>
  <c r="AK93" i="227" s="1"/>
  <c r="Q93" i="234" s="1"/>
  <c r="AU93" i="226"/>
  <c r="AV93" i="227" s="1"/>
  <c r="AW93" i="227" s="1"/>
  <c r="U93" i="234" s="1"/>
  <c r="BG93" i="226"/>
  <c r="BH93" i="227" s="1"/>
  <c r="BI93" i="227" s="1"/>
  <c r="Y93" i="234" s="1"/>
  <c r="BS93" i="226"/>
  <c r="BT93" i="227" s="1"/>
  <c r="BU93" i="227" s="1"/>
  <c r="AC93" i="234" s="1"/>
  <c r="H94" i="226"/>
  <c r="I94" i="227" s="1"/>
  <c r="J94" i="227" s="1"/>
  <c r="H94" i="234" s="1"/>
  <c r="T94" i="226"/>
  <c r="U94" i="227" s="1"/>
  <c r="V94" i="227" s="1"/>
  <c r="L94" i="234" s="1"/>
  <c r="AR96" i="226"/>
  <c r="AS96" i="227" s="1"/>
  <c r="AT96" i="227" s="1"/>
  <c r="T96" i="234" s="1"/>
  <c r="BD96" i="226"/>
  <c r="BE96" i="227" s="1"/>
  <c r="BF96" i="227" s="1"/>
  <c r="X96" i="234" s="1"/>
  <c r="BP96" i="226"/>
  <c r="BQ96" i="227" s="1"/>
  <c r="BR96" i="227" s="1"/>
  <c r="AB96" i="234" s="1"/>
  <c r="CH96" i="226"/>
  <c r="CI96" i="227" s="1"/>
  <c r="CJ96" i="227" s="1"/>
  <c r="AH96" i="234" s="1"/>
  <c r="Q97" i="226"/>
  <c r="R97" i="227" s="1"/>
  <c r="S97" i="227" s="1"/>
  <c r="K97" i="234" s="1"/>
  <c r="AC97" i="226"/>
  <c r="AD97" i="227" s="1"/>
  <c r="AE97" i="227" s="1"/>
  <c r="O97" i="234" s="1"/>
  <c r="BA99" i="226"/>
  <c r="BB99" i="227" s="1"/>
  <c r="BC99" i="227" s="1"/>
  <c r="W99" i="234" s="1"/>
  <c r="BM99" i="226"/>
  <c r="BN99" i="227" s="1"/>
  <c r="BO99" i="227" s="1"/>
  <c r="AA99" i="234" s="1"/>
  <c r="BY99" i="226"/>
  <c r="BZ99" i="227" s="1"/>
  <c r="CA99" i="227" s="1"/>
  <c r="AE99" i="234" s="1"/>
  <c r="N100" i="226"/>
  <c r="O100" i="227" s="1"/>
  <c r="P100" i="227" s="1"/>
  <c r="J100" i="234" s="1"/>
  <c r="AR100" i="226"/>
  <c r="AS100" i="227" s="1"/>
  <c r="AT100" i="227" s="1"/>
  <c r="T100" i="234" s="1"/>
  <c r="BV100" i="226"/>
  <c r="BW100" i="227" s="1"/>
  <c r="BX100" i="227" s="1"/>
  <c r="AD100" i="234" s="1"/>
  <c r="K101" i="226"/>
  <c r="L101" i="227" s="1"/>
  <c r="M101" i="227" s="1"/>
  <c r="I101" i="234" s="1"/>
  <c r="AO101" i="226"/>
  <c r="AP101" i="227" s="1"/>
  <c r="AQ101" i="227" s="1"/>
  <c r="S101" i="234" s="1"/>
  <c r="BB101" i="227"/>
  <c r="BC101" i="227" s="1"/>
  <c r="W101" i="234" s="1"/>
  <c r="H102" i="226"/>
  <c r="I102" i="227" s="1"/>
  <c r="J102" i="227" s="1"/>
  <c r="H102" i="234" s="1"/>
  <c r="T102" i="226"/>
  <c r="U102" i="227" s="1"/>
  <c r="V102" i="227" s="1"/>
  <c r="L102" i="234" s="1"/>
  <c r="AL102" i="226"/>
  <c r="AM102" i="227" s="1"/>
  <c r="AN102" i="227" s="1"/>
  <c r="R102" i="234" s="1"/>
  <c r="AX102" i="226"/>
  <c r="AY102" i="227" s="1"/>
  <c r="AZ102" i="227" s="1"/>
  <c r="V102" i="234" s="1"/>
  <c r="CH102" i="226"/>
  <c r="CI102" i="227" s="1"/>
  <c r="CJ102" i="227" s="1"/>
  <c r="AH102" i="234" s="1"/>
  <c r="Q103" i="226"/>
  <c r="R103" i="227" s="1"/>
  <c r="S103" i="227" s="1"/>
  <c r="K103" i="234" s="1"/>
  <c r="BG103" i="226"/>
  <c r="BH103" i="227" s="1"/>
  <c r="BI103" i="227" s="1"/>
  <c r="Y103" i="234" s="1"/>
  <c r="AL104" i="226"/>
  <c r="AM104" i="227" s="1"/>
  <c r="AN104" i="227" s="1"/>
  <c r="R104" i="234" s="1"/>
  <c r="BP104" i="226"/>
  <c r="BQ104" i="227" s="1"/>
  <c r="BR104" i="227" s="1"/>
  <c r="AB104" i="234" s="1"/>
  <c r="CH104" i="226"/>
  <c r="CI104" i="227" s="1"/>
  <c r="CJ104" i="227" s="1"/>
  <c r="AH104" i="234" s="1"/>
  <c r="R105" i="227"/>
  <c r="S105" i="227" s="1"/>
  <c r="K105" i="234" s="1"/>
  <c r="T106" i="226"/>
  <c r="U106" i="227" s="1"/>
  <c r="V106" i="227" s="1"/>
  <c r="L106" i="234" s="1"/>
  <c r="AF106" i="226"/>
  <c r="AG106" i="227" s="1"/>
  <c r="AH106" i="227" s="1"/>
  <c r="P106" i="234" s="1"/>
  <c r="AU107" i="226"/>
  <c r="AV107" i="227" s="1"/>
  <c r="AW107" i="227" s="1"/>
  <c r="U107" i="234" s="1"/>
  <c r="BG107" i="226"/>
  <c r="BH107" i="227" s="1"/>
  <c r="BI107" i="227" s="1"/>
  <c r="Y107" i="234" s="1"/>
  <c r="BS107" i="226"/>
  <c r="BT107" i="227" s="1"/>
  <c r="BU107" i="227" s="1"/>
  <c r="AC107" i="234" s="1"/>
  <c r="W108" i="226"/>
  <c r="X108" i="227" s="1"/>
  <c r="Y108" i="227" s="1"/>
  <c r="M108" i="234" s="1"/>
  <c r="BP108" i="227"/>
  <c r="BP108" i="226"/>
  <c r="BQ108" i="227" s="1"/>
  <c r="BR108" i="227" s="1"/>
  <c r="AB108" i="234" s="1"/>
  <c r="T109" i="226"/>
  <c r="U109" i="227" s="1"/>
  <c r="V109" i="227" s="1"/>
  <c r="L109" i="234" s="1"/>
  <c r="T110" i="227"/>
  <c r="T110" i="226"/>
  <c r="U110" i="227" s="1"/>
  <c r="V110" i="227" s="1"/>
  <c r="L110" i="234" s="1"/>
  <c r="AI110" i="226"/>
  <c r="AJ110" i="227" s="1"/>
  <c r="AK110" i="227" s="1"/>
  <c r="Q110" i="234" s="1"/>
  <c r="AU110" i="226"/>
  <c r="AV110" i="227" s="1"/>
  <c r="AW110" i="227" s="1"/>
  <c r="U110" i="234" s="1"/>
  <c r="Q111" i="227"/>
  <c r="Q111" i="226"/>
  <c r="R111" i="227" s="1"/>
  <c r="S111" i="227" s="1"/>
  <c r="K111" i="234" s="1"/>
  <c r="BV111" i="226"/>
  <c r="BW111" i="227" s="1"/>
  <c r="BX111" i="227" s="1"/>
  <c r="AD111" i="234" s="1"/>
  <c r="AR113" i="226"/>
  <c r="AS113" i="227" s="1"/>
  <c r="AT113" i="227" s="1"/>
  <c r="T113" i="234" s="1"/>
  <c r="AO114" i="226"/>
  <c r="AP114" i="227" s="1"/>
  <c r="AQ114" i="227" s="1"/>
  <c r="S114" i="234" s="1"/>
  <c r="BD114" i="226"/>
  <c r="BE114" i="227" s="1"/>
  <c r="BF114" i="227" s="1"/>
  <c r="X114" i="234" s="1"/>
  <c r="T115" i="226"/>
  <c r="U115" i="227" s="1"/>
  <c r="V115" i="227" s="1"/>
  <c r="L115" i="234" s="1"/>
  <c r="AI115" i="227"/>
  <c r="AI115" i="226"/>
  <c r="AJ115" i="227" s="1"/>
  <c r="AK115" i="227" s="1"/>
  <c r="Q115" i="234" s="1"/>
  <c r="N121" i="226"/>
  <c r="O121" i="227" s="1"/>
  <c r="P121" i="227" s="1"/>
  <c r="J121" i="234" s="1"/>
  <c r="N123" i="227"/>
  <c r="N123" i="226"/>
  <c r="O123" i="227" s="1"/>
  <c r="P123" i="227" s="1"/>
  <c r="J123" i="234" s="1"/>
  <c r="T130" i="227"/>
  <c r="T130" i="226"/>
  <c r="U130" i="227" s="1"/>
  <c r="V130" i="227" s="1"/>
  <c r="L130" i="234" s="1"/>
  <c r="BG132" i="227"/>
  <c r="BG132" i="226"/>
  <c r="BH132" i="227" s="1"/>
  <c r="BI132" i="227" s="1"/>
  <c r="Y132" i="234" s="1"/>
  <c r="K136" i="227"/>
  <c r="K136" i="226"/>
  <c r="L136" i="227" s="1"/>
  <c r="M136" i="227" s="1"/>
  <c r="I136" i="234" s="1"/>
  <c r="AC136" i="227"/>
  <c r="AC136" i="226"/>
  <c r="AD136" i="227" s="1"/>
  <c r="AE136" i="227" s="1"/>
  <c r="O136" i="234" s="1"/>
  <c r="AU136" i="227"/>
  <c r="AV136" i="227"/>
  <c r="AW136" i="227" s="1"/>
  <c r="U136" i="234" s="1"/>
  <c r="BM136" i="227"/>
  <c r="BM136" i="226"/>
  <c r="BN136" i="227" s="1"/>
  <c r="BO136" i="227" s="1"/>
  <c r="AA136" i="234" s="1"/>
  <c r="AU140" i="227"/>
  <c r="AU140" i="226"/>
  <c r="AV140" i="227" s="1"/>
  <c r="AW140" i="227" s="1"/>
  <c r="U140" i="234" s="1"/>
  <c r="BM140" i="227"/>
  <c r="BM140" i="226"/>
  <c r="BN140" i="227" s="1"/>
  <c r="BO140" i="227" s="1"/>
  <c r="AA140" i="234" s="1"/>
  <c r="AI145" i="227"/>
  <c r="AI145" i="226"/>
  <c r="AJ145" i="227" s="1"/>
  <c r="AK145" i="227" s="1"/>
  <c r="Q145" i="234" s="1"/>
  <c r="BA148" i="227"/>
  <c r="BA148" i="226"/>
  <c r="BB148" i="227" s="1"/>
  <c r="BC148" i="227" s="1"/>
  <c r="W148" i="234" s="1"/>
  <c r="BS148" i="227"/>
  <c r="BS148" i="226"/>
  <c r="BT148" i="227" s="1"/>
  <c r="BU148" i="227" s="1"/>
  <c r="AC148" i="234" s="1"/>
  <c r="Q150" i="227"/>
  <c r="Q150" i="226"/>
  <c r="R150" i="227" s="1"/>
  <c r="S150" i="227" s="1"/>
  <c r="K150" i="234" s="1"/>
  <c r="AI150" i="227"/>
  <c r="AI150" i="226"/>
  <c r="AJ150" i="227" s="1"/>
  <c r="AK150" i="227" s="1"/>
  <c r="Q150" i="234" s="1"/>
  <c r="AI153" i="227"/>
  <c r="AI153" i="226"/>
  <c r="AJ153" i="227" s="1"/>
  <c r="AK153" i="227" s="1"/>
  <c r="Q153" i="234" s="1"/>
  <c r="BA153" i="227"/>
  <c r="BA153" i="226"/>
  <c r="BB153" i="227" s="1"/>
  <c r="BC153" i="227" s="1"/>
  <c r="W153" i="234" s="1"/>
  <c r="AX156" i="227"/>
  <c r="AX156" i="226"/>
  <c r="AY156" i="227" s="1"/>
  <c r="AZ156" i="227" s="1"/>
  <c r="V156" i="234" s="1"/>
  <c r="BP156" i="227"/>
  <c r="BP156" i="226"/>
  <c r="BQ156" i="227" s="1"/>
  <c r="BR156" i="227" s="1"/>
  <c r="AB156" i="234" s="1"/>
  <c r="AI158" i="227"/>
  <c r="AI158" i="226"/>
  <c r="AJ158" i="227" s="1"/>
  <c r="AK158" i="227" s="1"/>
  <c r="Q158" i="234" s="1"/>
  <c r="BA158" i="227"/>
  <c r="BA158" i="226"/>
  <c r="BB158" i="227" s="1"/>
  <c r="BC158" i="227" s="1"/>
  <c r="W158" i="234" s="1"/>
  <c r="AU164" i="227"/>
  <c r="AU164" i="226"/>
  <c r="AV164" i="227" s="1"/>
  <c r="AW164" i="227" s="1"/>
  <c r="U164" i="234" s="1"/>
  <c r="BM164" i="227"/>
  <c r="BM164" i="226"/>
  <c r="BN164" i="227" s="1"/>
  <c r="BO164" i="227" s="1"/>
  <c r="AA164" i="234" s="1"/>
  <c r="H165" i="227"/>
  <c r="H165" i="226"/>
  <c r="I165" i="227" s="1"/>
  <c r="J165" i="227" s="1"/>
  <c r="H165" i="234" s="1"/>
  <c r="K166" i="227"/>
  <c r="K166" i="226"/>
  <c r="L166" i="227" s="1"/>
  <c r="M166" i="227" s="1"/>
  <c r="I166" i="234" s="1"/>
  <c r="N167" i="227"/>
  <c r="N167" i="226"/>
  <c r="O167" i="227" s="1"/>
  <c r="P167" i="227" s="1"/>
  <c r="J167" i="234" s="1"/>
  <c r="AI173" i="227"/>
  <c r="AI173" i="226"/>
  <c r="AJ173" i="227" s="1"/>
  <c r="AK173" i="227" s="1"/>
  <c r="Q173" i="234" s="1"/>
  <c r="W174" i="227"/>
  <c r="W174" i="226"/>
  <c r="X174" i="227" s="1"/>
  <c r="Y174" i="227" s="1"/>
  <c r="M174" i="234" s="1"/>
  <c r="AI175" i="227"/>
  <c r="AI175" i="226"/>
  <c r="AJ175" i="227" s="1"/>
  <c r="AK175" i="227" s="1"/>
  <c r="Q175" i="234" s="1"/>
  <c r="BP178" i="226"/>
  <c r="BQ178" i="227" s="1"/>
  <c r="BR178" i="227" s="1"/>
  <c r="AB178" i="234" s="1"/>
  <c r="BP178" i="227"/>
  <c r="BP183" i="227"/>
  <c r="BP183" i="226"/>
  <c r="BQ183" i="227" s="1"/>
  <c r="BR183" i="227" s="1"/>
  <c r="AB183" i="234" s="1"/>
  <c r="BM187" i="226"/>
  <c r="BN187" i="227" s="1"/>
  <c r="BO187" i="227" s="1"/>
  <c r="AA187" i="234" s="1"/>
  <c r="BM187" i="227"/>
  <c r="BJ190" i="227"/>
  <c r="BJ190" i="226"/>
  <c r="BK190" i="227" s="1"/>
  <c r="BL190" i="227" s="1"/>
  <c r="Z190" i="234" s="1"/>
  <c r="Q195" i="226"/>
  <c r="R195" i="227" s="1"/>
  <c r="S195" i="227" s="1"/>
  <c r="K195" i="234" s="1"/>
  <c r="Q195" i="227"/>
  <c r="AL220" i="226"/>
  <c r="AM220" i="227" s="1"/>
  <c r="AN220" i="227" s="1"/>
  <c r="R220" i="234" s="1"/>
  <c r="AL220" i="227"/>
  <c r="H221" i="227"/>
  <c r="H221" i="226"/>
  <c r="I221" i="227" s="1"/>
  <c r="J221" i="227" s="1"/>
  <c r="H221" i="234" s="1"/>
  <c r="Z221" i="227"/>
  <c r="Z221" i="226"/>
  <c r="AA221" i="227" s="1"/>
  <c r="AB221" i="227" s="1"/>
  <c r="N221" i="234" s="1"/>
  <c r="T241" i="227"/>
  <c r="T241" i="226"/>
  <c r="U241" i="227" s="1"/>
  <c r="V241" i="227" s="1"/>
  <c r="L241" i="234" s="1"/>
  <c r="AL241" i="227"/>
  <c r="AL241" i="226"/>
  <c r="AM241" i="227" s="1"/>
  <c r="AN241" i="227" s="1"/>
  <c r="R241" i="234" s="1"/>
  <c r="AO33" i="226"/>
  <c r="AP33" i="227" s="1"/>
  <c r="AQ33" i="227" s="1"/>
  <c r="S33" i="234" s="1"/>
  <c r="AO33" i="227"/>
  <c r="AL34" i="226"/>
  <c r="AM34" i="227" s="1"/>
  <c r="AN34" i="227" s="1"/>
  <c r="R34" i="234" s="1"/>
  <c r="AL34" i="227"/>
  <c r="BD36" i="226"/>
  <c r="BE36" i="227" s="1"/>
  <c r="BF36" i="227" s="1"/>
  <c r="X36" i="234" s="1"/>
  <c r="BD36" i="227"/>
  <c r="BY37" i="226"/>
  <c r="BZ37" i="227" s="1"/>
  <c r="CA37" i="227" s="1"/>
  <c r="AE37" i="234" s="1"/>
  <c r="BY37" i="227"/>
  <c r="BD44" i="226"/>
  <c r="BE44" i="227" s="1"/>
  <c r="BF44" i="227" s="1"/>
  <c r="X44" i="234" s="1"/>
  <c r="BD44" i="227"/>
  <c r="AL46" i="226"/>
  <c r="AM46" i="227" s="1"/>
  <c r="AN46" i="227" s="1"/>
  <c r="R46" i="234" s="1"/>
  <c r="AL46" i="227"/>
  <c r="H48" i="226"/>
  <c r="I48" i="227" s="1"/>
  <c r="J48" i="227" s="1"/>
  <c r="H48" i="234" s="1"/>
  <c r="H48" i="227"/>
  <c r="BD48" i="226"/>
  <c r="BE48" i="227" s="1"/>
  <c r="BF48" i="227" s="1"/>
  <c r="X48" i="234" s="1"/>
  <c r="BD48" i="227"/>
  <c r="AR52" i="226"/>
  <c r="AS52" i="227" s="1"/>
  <c r="AT52" i="227" s="1"/>
  <c r="T52" i="234" s="1"/>
  <c r="AR52" i="227"/>
  <c r="AL54" i="226"/>
  <c r="AM54" i="227" s="1"/>
  <c r="AN54" i="227" s="1"/>
  <c r="R54" i="234" s="1"/>
  <c r="AL54" i="227"/>
  <c r="BV54" i="226"/>
  <c r="BW54" i="227" s="1"/>
  <c r="BX54" i="227" s="1"/>
  <c r="AD54" i="234" s="1"/>
  <c r="BV54" i="227"/>
  <c r="BM57" i="226"/>
  <c r="BN57" i="227" s="1"/>
  <c r="BO57" i="227" s="1"/>
  <c r="AA57" i="234" s="1"/>
  <c r="BM57" i="227"/>
  <c r="BM61" i="226"/>
  <c r="BN61" i="227" s="1"/>
  <c r="BO61" i="227" s="1"/>
  <c r="AA61" i="234" s="1"/>
  <c r="BM61" i="227"/>
  <c r="K63" i="226"/>
  <c r="L63" i="227" s="1"/>
  <c r="M63" i="227" s="1"/>
  <c r="I63" i="234" s="1"/>
  <c r="K63" i="227"/>
  <c r="Z108" i="227"/>
  <c r="AA108" i="227"/>
  <c r="AB108" i="227" s="1"/>
  <c r="N108" i="234" s="1"/>
  <c r="W109" i="227"/>
  <c r="W109" i="226"/>
  <c r="X109" i="227" s="1"/>
  <c r="Y109" i="227" s="1"/>
  <c r="M109" i="234" s="1"/>
  <c r="AU113" i="227"/>
  <c r="AU113" i="226"/>
  <c r="AV113" i="227" s="1"/>
  <c r="AW113" i="227" s="1"/>
  <c r="U113" i="234" s="1"/>
  <c r="W115" i="227"/>
  <c r="W115" i="226"/>
  <c r="X115" i="227" s="1"/>
  <c r="Y115" i="227" s="1"/>
  <c r="M115" i="234" s="1"/>
  <c r="CH117" i="227"/>
  <c r="CH117" i="226"/>
  <c r="CI117" i="227" s="1"/>
  <c r="CJ117" i="227" s="1"/>
  <c r="AH117" i="234" s="1"/>
  <c r="W118" i="227"/>
  <c r="W118" i="226"/>
  <c r="X118" i="227" s="1"/>
  <c r="Y118" i="227" s="1"/>
  <c r="M118" i="234" s="1"/>
  <c r="K119" i="227"/>
  <c r="K119" i="226"/>
  <c r="L119" i="227" s="1"/>
  <c r="M119" i="227" s="1"/>
  <c r="I119" i="234" s="1"/>
  <c r="AU119" i="227"/>
  <c r="AU119" i="226"/>
  <c r="AV119" i="227" s="1"/>
  <c r="AW119" i="227" s="1"/>
  <c r="U119" i="234" s="1"/>
  <c r="H120" i="227"/>
  <c r="H120" i="226"/>
  <c r="I120" i="227" s="1"/>
  <c r="J120" i="227" s="1"/>
  <c r="H120" i="234" s="1"/>
  <c r="CH121" i="227"/>
  <c r="CH121" i="226"/>
  <c r="CI121" i="227" s="1"/>
  <c r="CJ121" i="227" s="1"/>
  <c r="AH121" i="234" s="1"/>
  <c r="W122" i="227"/>
  <c r="W122" i="226"/>
  <c r="X122" i="227" s="1"/>
  <c r="Y122" i="227" s="1"/>
  <c r="M122" i="234" s="1"/>
  <c r="BG122" i="227"/>
  <c r="BG122" i="226"/>
  <c r="BH122" i="227" s="1"/>
  <c r="BI122" i="227" s="1"/>
  <c r="Y122" i="234" s="1"/>
  <c r="AF123" i="227"/>
  <c r="AF123" i="226"/>
  <c r="AG123" i="227" s="1"/>
  <c r="AH123" i="227" s="1"/>
  <c r="P123" i="234" s="1"/>
  <c r="AI125" i="227"/>
  <c r="AI125" i="226"/>
  <c r="AJ125" i="227" s="1"/>
  <c r="AK125" i="227" s="1"/>
  <c r="Q125" i="234" s="1"/>
  <c r="BA125" i="227"/>
  <c r="BA125" i="226"/>
  <c r="BB125" i="227" s="1"/>
  <c r="BC125" i="227" s="1"/>
  <c r="W125" i="234" s="1"/>
  <c r="N126" i="227"/>
  <c r="N126" i="226"/>
  <c r="O126" i="227" s="1"/>
  <c r="P126" i="227" s="1"/>
  <c r="J126" i="234" s="1"/>
  <c r="AR128" i="227"/>
  <c r="AR128" i="226"/>
  <c r="AS128" i="227" s="1"/>
  <c r="AT128" i="227" s="1"/>
  <c r="T128" i="234" s="1"/>
  <c r="BJ128" i="227"/>
  <c r="BJ128" i="226"/>
  <c r="BK128" i="227" s="1"/>
  <c r="BL128" i="227" s="1"/>
  <c r="Z128" i="234" s="1"/>
  <c r="CH128" i="227"/>
  <c r="CH128" i="226"/>
  <c r="CI128" i="227" s="1"/>
  <c r="CJ128" i="227" s="1"/>
  <c r="AH128" i="234" s="1"/>
  <c r="W129" i="227"/>
  <c r="W129" i="226"/>
  <c r="X129" i="227" s="1"/>
  <c r="Y129" i="227" s="1"/>
  <c r="M129" i="234" s="1"/>
  <c r="BG130" i="227"/>
  <c r="BG130" i="226"/>
  <c r="BH130" i="227" s="1"/>
  <c r="BI130" i="227" s="1"/>
  <c r="Y130" i="234" s="1"/>
  <c r="BY130" i="227"/>
  <c r="BY130" i="226"/>
  <c r="BZ130" i="227" s="1"/>
  <c r="CA130" i="227" s="1"/>
  <c r="AE130" i="234" s="1"/>
  <c r="N139" i="227"/>
  <c r="N139" i="226"/>
  <c r="O139" i="227" s="1"/>
  <c r="P139" i="227" s="1"/>
  <c r="J139" i="234" s="1"/>
  <c r="BA141" i="227"/>
  <c r="BA141" i="226"/>
  <c r="BB141" i="227" s="1"/>
  <c r="BC141" i="227" s="1"/>
  <c r="W141" i="234" s="1"/>
  <c r="BS141" i="227"/>
  <c r="BS141" i="226"/>
  <c r="BT141" i="227" s="1"/>
  <c r="BU141" i="227" s="1"/>
  <c r="AC141" i="234" s="1"/>
  <c r="N142" i="227"/>
  <c r="N142" i="226"/>
  <c r="O142" i="227" s="1"/>
  <c r="P142" i="227" s="1"/>
  <c r="J142" i="234" s="1"/>
  <c r="Q147" i="227"/>
  <c r="Q147" i="226"/>
  <c r="R147" i="227" s="1"/>
  <c r="S147" i="227" s="1"/>
  <c r="K147" i="234" s="1"/>
  <c r="AI147" i="227"/>
  <c r="AI147" i="226"/>
  <c r="AJ147" i="227" s="1"/>
  <c r="AK147" i="227" s="1"/>
  <c r="Q147" i="234" s="1"/>
  <c r="BD151" i="227"/>
  <c r="BD151" i="226"/>
  <c r="BE151" i="227" s="1"/>
  <c r="BF151" i="227" s="1"/>
  <c r="X151" i="234" s="1"/>
  <c r="BV151" i="227"/>
  <c r="BV151" i="226"/>
  <c r="BW151" i="227" s="1"/>
  <c r="BX151" i="227" s="1"/>
  <c r="AD151" i="234" s="1"/>
  <c r="BS157" i="227"/>
  <c r="BS157" i="226"/>
  <c r="BT157" i="227" s="1"/>
  <c r="BU157" i="227" s="1"/>
  <c r="AC157" i="234" s="1"/>
  <c r="N158" i="227"/>
  <c r="N158" i="226"/>
  <c r="O158" i="227" s="1"/>
  <c r="P158" i="227" s="1"/>
  <c r="J158" i="234" s="1"/>
  <c r="BA159" i="227"/>
  <c r="BA159" i="226"/>
  <c r="BB159" i="227" s="1"/>
  <c r="BC159" i="227" s="1"/>
  <c r="W159" i="234" s="1"/>
  <c r="BS159" i="227"/>
  <c r="BS159" i="226"/>
  <c r="BT159" i="227" s="1"/>
  <c r="BU159" i="227" s="1"/>
  <c r="AC159" i="234" s="1"/>
  <c r="AI161" i="227"/>
  <c r="AI161" i="226"/>
  <c r="AJ161" i="227" s="1"/>
  <c r="AK161" i="227" s="1"/>
  <c r="Q161" i="234" s="1"/>
  <c r="N162" i="227"/>
  <c r="N162" i="226"/>
  <c r="O162" i="227" s="1"/>
  <c r="P162" i="227" s="1"/>
  <c r="J162" i="234" s="1"/>
  <c r="AX162" i="227"/>
  <c r="AX162" i="226"/>
  <c r="AY162" i="227" s="1"/>
  <c r="AZ162" i="227" s="1"/>
  <c r="V162" i="234" s="1"/>
  <c r="AU165" i="227"/>
  <c r="AU165" i="226"/>
  <c r="AV165" i="227" s="1"/>
  <c r="AW165" i="227" s="1"/>
  <c r="U165" i="234" s="1"/>
  <c r="AX166" i="227"/>
  <c r="AX166" i="226"/>
  <c r="AY166" i="227" s="1"/>
  <c r="AZ166" i="227" s="1"/>
  <c r="V166" i="234" s="1"/>
  <c r="K171" i="227"/>
  <c r="K171" i="226"/>
  <c r="L171" i="227" s="1"/>
  <c r="M171" i="227" s="1"/>
  <c r="I171" i="234" s="1"/>
  <c r="BJ172" i="227"/>
  <c r="BK172" i="227"/>
  <c r="BL172" i="227" s="1"/>
  <c r="Z172" i="234" s="1"/>
  <c r="CH176" i="227"/>
  <c r="CH176" i="226"/>
  <c r="CI176" i="227" s="1"/>
  <c r="CJ176" i="227" s="1"/>
  <c r="AH176" i="234" s="1"/>
  <c r="AO177" i="227"/>
  <c r="AO177" i="226"/>
  <c r="AP177" i="227" s="1"/>
  <c r="AQ177" i="227" s="1"/>
  <c r="S177" i="234" s="1"/>
  <c r="AI178" i="227"/>
  <c r="AI178" i="226"/>
  <c r="AJ178" i="227" s="1"/>
  <c r="AK178" i="227" s="1"/>
  <c r="Q178" i="234" s="1"/>
  <c r="BA178" i="227"/>
  <c r="BA178" i="226"/>
  <c r="BB178" i="227" s="1"/>
  <c r="BC178" i="227" s="1"/>
  <c r="W178" i="234" s="1"/>
  <c r="AO180" i="227"/>
  <c r="AO180" i="226"/>
  <c r="AP180" i="227" s="1"/>
  <c r="AQ180" i="227" s="1"/>
  <c r="S180" i="234" s="1"/>
  <c r="W183" i="227"/>
  <c r="W183" i="226"/>
  <c r="X183" i="227" s="1"/>
  <c r="Y183" i="227" s="1"/>
  <c r="M183" i="234" s="1"/>
  <c r="AR190" i="226"/>
  <c r="AS190" i="227" s="1"/>
  <c r="AT190" i="227" s="1"/>
  <c r="T190" i="234" s="1"/>
  <c r="AR190" i="227"/>
  <c r="N193" i="227"/>
  <c r="N193" i="226"/>
  <c r="O193" i="227" s="1"/>
  <c r="P193" i="227" s="1"/>
  <c r="J193" i="234" s="1"/>
  <c r="AC213" i="227"/>
  <c r="AC213" i="226"/>
  <c r="AD213" i="227" s="1"/>
  <c r="AE213" i="227" s="1"/>
  <c r="O213" i="234" s="1"/>
  <c r="N240" i="226"/>
  <c r="O240" i="227" s="1"/>
  <c r="P240" i="227" s="1"/>
  <c r="J240" i="234" s="1"/>
  <c r="N240" i="227"/>
  <c r="N252" i="226"/>
  <c r="O252" i="227" s="1"/>
  <c r="P252" i="227" s="1"/>
  <c r="J252" i="234" s="1"/>
  <c r="N252" i="227"/>
  <c r="AC252" i="227"/>
  <c r="AC252" i="226"/>
  <c r="AD252" i="227" s="1"/>
  <c r="AE252" i="227" s="1"/>
  <c r="O252" i="234" s="1"/>
  <c r="T278" i="227"/>
  <c r="T278" i="226"/>
  <c r="U278" i="227" s="1"/>
  <c r="V278" i="227" s="1"/>
  <c r="L278" i="234" s="1"/>
  <c r="BA278" i="227"/>
  <c r="BA278" i="226"/>
  <c r="BB278" i="227" s="1"/>
  <c r="BC278" i="227" s="1"/>
  <c r="W278" i="234" s="1"/>
  <c r="BV293" i="226"/>
  <c r="BW293" i="227" s="1"/>
  <c r="BX293" i="227" s="1"/>
  <c r="AD293" i="234" s="1"/>
  <c r="BV293" i="227"/>
  <c r="Q294" i="226"/>
  <c r="R294" i="227" s="1"/>
  <c r="S294" i="227" s="1"/>
  <c r="K294" i="234" s="1"/>
  <c r="Q294" i="227"/>
  <c r="BV294" i="226"/>
  <c r="BW294" i="227" s="1"/>
  <c r="BX294" i="227" s="1"/>
  <c r="AD294" i="234" s="1"/>
  <c r="BV294" i="227"/>
  <c r="BE295" i="227"/>
  <c r="BF295" i="227" s="1"/>
  <c r="X295" i="234" s="1"/>
  <c r="BD295" i="227"/>
  <c r="BV295" i="226"/>
  <c r="BW295" i="227" s="1"/>
  <c r="BX295" i="227" s="1"/>
  <c r="AD295" i="234" s="1"/>
  <c r="BV295" i="227"/>
  <c r="BD296" i="226"/>
  <c r="BE296" i="227" s="1"/>
  <c r="BF296" i="227" s="1"/>
  <c r="X296" i="234" s="1"/>
  <c r="BD296" i="227"/>
  <c r="BV296" i="227"/>
  <c r="BV296" i="226"/>
  <c r="BW296" i="227" s="1"/>
  <c r="BX296" i="227" s="1"/>
  <c r="AD296" i="234" s="1"/>
  <c r="BA297" i="226"/>
  <c r="BB297" i="227" s="1"/>
  <c r="BC297" i="227" s="1"/>
  <c r="W297" i="234" s="1"/>
  <c r="BA297" i="227"/>
  <c r="AX298" i="226"/>
  <c r="AY298" i="227" s="1"/>
  <c r="AZ298" i="227" s="1"/>
  <c r="V298" i="234" s="1"/>
  <c r="AX298" i="227"/>
  <c r="N300" i="227"/>
  <c r="N300" i="226"/>
  <c r="O300" i="227" s="1"/>
  <c r="P300" i="227" s="1"/>
  <c r="J300" i="234" s="1"/>
  <c r="Z328" i="226"/>
  <c r="AA328" i="227" s="1"/>
  <c r="AB328" i="227" s="1"/>
  <c r="N328" i="234" s="1"/>
  <c r="Z328" i="227"/>
  <c r="AU328" i="226"/>
  <c r="AV328" i="227" s="1"/>
  <c r="AW328" i="227" s="1"/>
  <c r="U328" i="234" s="1"/>
  <c r="AU328" i="227"/>
  <c r="BD108" i="227"/>
  <c r="BD108" i="226"/>
  <c r="BE108" i="227" s="1"/>
  <c r="BF108" i="227" s="1"/>
  <c r="X108" i="234" s="1"/>
  <c r="H110" i="227"/>
  <c r="H110" i="226"/>
  <c r="I110" i="227" s="1"/>
  <c r="J110" i="227" s="1"/>
  <c r="H110" i="234" s="1"/>
  <c r="CH110" i="227"/>
  <c r="CH110" i="226"/>
  <c r="CI110" i="227" s="1"/>
  <c r="CJ110" i="227" s="1"/>
  <c r="AH110" i="234" s="1"/>
  <c r="K115" i="227"/>
  <c r="K115" i="226"/>
  <c r="L115" i="227" s="1"/>
  <c r="M115" i="227" s="1"/>
  <c r="I115" i="234" s="1"/>
  <c r="AR122" i="227"/>
  <c r="AR122" i="226"/>
  <c r="AS122" i="227" s="1"/>
  <c r="AT122" i="227" s="1"/>
  <c r="T122" i="234" s="1"/>
  <c r="Q123" i="227"/>
  <c r="Q123" i="226"/>
  <c r="R123" i="227" s="1"/>
  <c r="S123" i="227" s="1"/>
  <c r="K123" i="234" s="1"/>
  <c r="W130" i="227"/>
  <c r="W130" i="226"/>
  <c r="X130" i="227" s="1"/>
  <c r="Y130" i="227" s="1"/>
  <c r="M130" i="234" s="1"/>
  <c r="BJ132" i="227"/>
  <c r="BK132" i="227"/>
  <c r="BL132" i="227" s="1"/>
  <c r="Z132" i="234" s="1"/>
  <c r="N136" i="227"/>
  <c r="N136" i="226"/>
  <c r="O136" i="227" s="1"/>
  <c r="P136" i="227" s="1"/>
  <c r="J136" i="234" s="1"/>
  <c r="AF136" i="227"/>
  <c r="AG136" i="227"/>
  <c r="AH136" i="227" s="1"/>
  <c r="P136" i="234" s="1"/>
  <c r="AX136" i="227"/>
  <c r="AX136" i="226"/>
  <c r="AY136" i="227" s="1"/>
  <c r="AZ136" i="227" s="1"/>
  <c r="V136" i="234" s="1"/>
  <c r="BP136" i="227"/>
  <c r="BP136" i="226"/>
  <c r="BQ136" i="227" s="1"/>
  <c r="BR136" i="227" s="1"/>
  <c r="AB136" i="234" s="1"/>
  <c r="AX140" i="227"/>
  <c r="AX140" i="226"/>
  <c r="AY140" i="227" s="1"/>
  <c r="AZ140" i="227" s="1"/>
  <c r="V140" i="234" s="1"/>
  <c r="BP140" i="227"/>
  <c r="BP140" i="226"/>
  <c r="BQ140" i="227" s="1"/>
  <c r="BR140" i="227" s="1"/>
  <c r="AB140" i="234" s="1"/>
  <c r="AL145" i="227"/>
  <c r="AL145" i="226"/>
  <c r="AM145" i="227" s="1"/>
  <c r="AN145" i="227" s="1"/>
  <c r="R145" i="234" s="1"/>
  <c r="BD148" i="227"/>
  <c r="BD148" i="226"/>
  <c r="BE148" i="227" s="1"/>
  <c r="BF148" i="227" s="1"/>
  <c r="X148" i="234" s="1"/>
  <c r="BV148" i="227"/>
  <c r="BV148" i="226"/>
  <c r="BW148" i="227" s="1"/>
  <c r="BX148" i="227" s="1"/>
  <c r="AD148" i="234" s="1"/>
  <c r="T150" i="227"/>
  <c r="T150" i="226"/>
  <c r="U150" i="227" s="1"/>
  <c r="V150" i="227" s="1"/>
  <c r="L150" i="234" s="1"/>
  <c r="AL150" i="227"/>
  <c r="AL150" i="226"/>
  <c r="AM150" i="227" s="1"/>
  <c r="AN150" i="227" s="1"/>
  <c r="R150" i="234" s="1"/>
  <c r="AL153" i="227"/>
  <c r="AL153" i="226"/>
  <c r="AM153" i="227" s="1"/>
  <c r="AN153" i="227" s="1"/>
  <c r="R153" i="234" s="1"/>
  <c r="BA156" i="227"/>
  <c r="BA156" i="226"/>
  <c r="BB156" i="227" s="1"/>
  <c r="BC156" i="227" s="1"/>
  <c r="W156" i="234" s="1"/>
  <c r="AL158" i="227"/>
  <c r="AL158" i="226"/>
  <c r="AM158" i="227" s="1"/>
  <c r="AN158" i="227" s="1"/>
  <c r="R158" i="234" s="1"/>
  <c r="AX164" i="227"/>
  <c r="AX164" i="226"/>
  <c r="AY164" i="227" s="1"/>
  <c r="AZ164" i="227" s="1"/>
  <c r="V164" i="234" s="1"/>
  <c r="BP164" i="227"/>
  <c r="BP164" i="226"/>
  <c r="BQ164" i="227" s="1"/>
  <c r="BR164" i="227" s="1"/>
  <c r="AB164" i="234" s="1"/>
  <c r="K165" i="227"/>
  <c r="K165" i="226"/>
  <c r="L165" i="227" s="1"/>
  <c r="M165" i="227" s="1"/>
  <c r="I165" i="234" s="1"/>
  <c r="N166" i="227"/>
  <c r="N166" i="226"/>
  <c r="O166" i="227" s="1"/>
  <c r="P166" i="227" s="1"/>
  <c r="J166" i="234" s="1"/>
  <c r="BV166" i="227"/>
  <c r="BV166" i="226"/>
  <c r="BW166" i="227" s="1"/>
  <c r="BX166" i="227" s="1"/>
  <c r="AD166" i="234" s="1"/>
  <c r="Q167" i="227"/>
  <c r="Q167" i="226"/>
  <c r="R167" i="227" s="1"/>
  <c r="S167" i="227" s="1"/>
  <c r="K167" i="234" s="1"/>
  <c r="AI171" i="227"/>
  <c r="AI171" i="226"/>
  <c r="AJ171" i="227" s="1"/>
  <c r="AK171" i="227" s="1"/>
  <c r="Q171" i="234" s="1"/>
  <c r="Z174" i="227"/>
  <c r="Z174" i="226"/>
  <c r="AA174" i="227" s="1"/>
  <c r="AB174" i="227" s="1"/>
  <c r="N174" i="234" s="1"/>
  <c r="AL175" i="227"/>
  <c r="AL175" i="226"/>
  <c r="AM175" i="227" s="1"/>
  <c r="AN175" i="227" s="1"/>
  <c r="R175" i="234" s="1"/>
  <c r="AO183" i="226"/>
  <c r="AP183" i="227" s="1"/>
  <c r="AQ183" i="227" s="1"/>
  <c r="S183" i="234" s="1"/>
  <c r="AO183" i="227"/>
  <c r="BS185" i="226"/>
  <c r="BT185" i="227" s="1"/>
  <c r="BU185" i="227" s="1"/>
  <c r="AC185" i="234" s="1"/>
  <c r="BS185" i="227"/>
  <c r="BS212" i="227"/>
  <c r="BS212" i="226"/>
  <c r="BT212" i="227" s="1"/>
  <c r="BU212" i="227" s="1"/>
  <c r="AC212" i="234" s="1"/>
  <c r="N213" i="227"/>
  <c r="N213" i="226"/>
  <c r="O213" i="227" s="1"/>
  <c r="P213" i="227" s="1"/>
  <c r="J213" i="234" s="1"/>
  <c r="AR99" i="226"/>
  <c r="AS99" i="227" s="1"/>
  <c r="AT99" i="227" s="1"/>
  <c r="T99" i="234" s="1"/>
  <c r="BD99" i="226"/>
  <c r="BE99" i="227" s="1"/>
  <c r="BF99" i="227" s="1"/>
  <c r="X99" i="234" s="1"/>
  <c r="BP99" i="226"/>
  <c r="BQ99" i="227" s="1"/>
  <c r="BR99" i="227" s="1"/>
  <c r="AB99" i="234" s="1"/>
  <c r="CH99" i="226"/>
  <c r="CI99" i="227" s="1"/>
  <c r="CJ99" i="227" s="1"/>
  <c r="AH99" i="234" s="1"/>
  <c r="Q100" i="226"/>
  <c r="R100" i="227" s="1"/>
  <c r="S100" i="227" s="1"/>
  <c r="K100" i="234" s="1"/>
  <c r="AI100" i="226"/>
  <c r="AJ100" i="227" s="1"/>
  <c r="AK100" i="227" s="1"/>
  <c r="Q100" i="234" s="1"/>
  <c r="AU100" i="226"/>
  <c r="AV100" i="227" s="1"/>
  <c r="AW100" i="227" s="1"/>
  <c r="U100" i="234" s="1"/>
  <c r="BY100" i="226"/>
  <c r="BZ100" i="227" s="1"/>
  <c r="CA100" i="227" s="1"/>
  <c r="AE100" i="234" s="1"/>
  <c r="N101" i="226"/>
  <c r="O101" i="227" s="1"/>
  <c r="P101" i="227" s="1"/>
  <c r="J101" i="234" s="1"/>
  <c r="AR101" i="226"/>
  <c r="AS101" i="227" s="1"/>
  <c r="AT101" i="227" s="1"/>
  <c r="T101" i="234" s="1"/>
  <c r="BV101" i="226"/>
  <c r="BW101" i="227" s="1"/>
  <c r="BX101" i="227" s="1"/>
  <c r="AD101" i="234" s="1"/>
  <c r="K102" i="226"/>
  <c r="L102" i="227" s="1"/>
  <c r="M102" i="227" s="1"/>
  <c r="I102" i="234" s="1"/>
  <c r="AO102" i="226"/>
  <c r="AP102" i="227" s="1"/>
  <c r="AQ102" i="227" s="1"/>
  <c r="S102" i="234" s="1"/>
  <c r="BB102" i="227"/>
  <c r="BC102" i="227" s="1"/>
  <c r="W102" i="234" s="1"/>
  <c r="H103" i="226"/>
  <c r="I103" i="227" s="1"/>
  <c r="J103" i="227" s="1"/>
  <c r="H103" i="234" s="1"/>
  <c r="T103" i="226"/>
  <c r="U103" i="227" s="1"/>
  <c r="V103" i="227" s="1"/>
  <c r="L103" i="234" s="1"/>
  <c r="AO104" i="226"/>
  <c r="AP104" i="227" s="1"/>
  <c r="AQ104" i="227" s="1"/>
  <c r="S104" i="234" s="1"/>
  <c r="BG104" i="226"/>
  <c r="BH104" i="227" s="1"/>
  <c r="BI104" i="227" s="1"/>
  <c r="Y104" i="234" s="1"/>
  <c r="BT104" i="227"/>
  <c r="BU104" i="227" s="1"/>
  <c r="AC104" i="234" s="1"/>
  <c r="H105" i="226"/>
  <c r="I105" i="227" s="1"/>
  <c r="J105" i="227" s="1"/>
  <c r="H105" i="234" s="1"/>
  <c r="T105" i="226"/>
  <c r="U105" i="227" s="1"/>
  <c r="V105" i="227" s="1"/>
  <c r="L105" i="234" s="1"/>
  <c r="W106" i="226"/>
  <c r="X106" i="227" s="1"/>
  <c r="Y106" i="227" s="1"/>
  <c r="M106" i="234" s="1"/>
  <c r="AI106" i="226"/>
  <c r="AJ106" i="227" s="1"/>
  <c r="AK106" i="227" s="1"/>
  <c r="Q106" i="234" s="1"/>
  <c r="AX107" i="226"/>
  <c r="AY107" i="227" s="1"/>
  <c r="AZ107" i="227" s="1"/>
  <c r="V107" i="234" s="1"/>
  <c r="BJ107" i="226"/>
  <c r="BK107" i="227" s="1"/>
  <c r="BL107" i="227" s="1"/>
  <c r="Z107" i="234" s="1"/>
  <c r="BV107" i="226"/>
  <c r="BW107" i="227" s="1"/>
  <c r="BX107" i="227" s="1"/>
  <c r="AD107" i="234" s="1"/>
  <c r="N108" i="227"/>
  <c r="N108" i="226"/>
  <c r="O108" i="227" s="1"/>
  <c r="P108" i="227" s="1"/>
  <c r="J108" i="234" s="1"/>
  <c r="AO108" i="226"/>
  <c r="AP108" i="227" s="1"/>
  <c r="AQ108" i="227" s="1"/>
  <c r="S108" i="234" s="1"/>
  <c r="K109" i="227"/>
  <c r="K109" i="226"/>
  <c r="L109" i="227" s="1"/>
  <c r="M109" i="227" s="1"/>
  <c r="I109" i="234" s="1"/>
  <c r="BP109" i="226"/>
  <c r="BQ109" i="227" s="1"/>
  <c r="BR109" i="227" s="1"/>
  <c r="AB109" i="234" s="1"/>
  <c r="BM110" i="226"/>
  <c r="BN110" i="227" s="1"/>
  <c r="BO110" i="227" s="1"/>
  <c r="AA110" i="234" s="1"/>
  <c r="Q112" i="226"/>
  <c r="R112" i="227" s="1"/>
  <c r="S112" i="227" s="1"/>
  <c r="K112" i="234" s="1"/>
  <c r="BJ113" i="226"/>
  <c r="BK113" i="227" s="1"/>
  <c r="BL113" i="227" s="1"/>
  <c r="Z113" i="234" s="1"/>
  <c r="AF114" i="227"/>
  <c r="AF114" i="226"/>
  <c r="AG114" i="227" s="1"/>
  <c r="AH114" i="227" s="1"/>
  <c r="P114" i="234" s="1"/>
  <c r="BG114" i="226"/>
  <c r="BH114" i="227" s="1"/>
  <c r="BI114" i="227" s="1"/>
  <c r="Y114" i="234" s="1"/>
  <c r="BV114" i="227"/>
  <c r="BV114" i="226"/>
  <c r="BW114" i="227" s="1"/>
  <c r="BX114" i="227" s="1"/>
  <c r="AD114" i="234" s="1"/>
  <c r="H118" i="227"/>
  <c r="H118" i="226"/>
  <c r="I118" i="227" s="1"/>
  <c r="J118" i="227" s="1"/>
  <c r="H118" i="234" s="1"/>
  <c r="AO118" i="226"/>
  <c r="AP118" i="227" s="1"/>
  <c r="AQ118" i="227" s="1"/>
  <c r="S118" i="234" s="1"/>
  <c r="N119" i="227"/>
  <c r="N119" i="226"/>
  <c r="O119" i="227" s="1"/>
  <c r="P119" i="227" s="1"/>
  <c r="J119" i="234" s="1"/>
  <c r="AF119" i="227"/>
  <c r="AF119" i="226"/>
  <c r="AG119" i="227" s="1"/>
  <c r="AH119" i="227" s="1"/>
  <c r="P119" i="234" s="1"/>
  <c r="AX119" i="227"/>
  <c r="AX119" i="226"/>
  <c r="AY119" i="227" s="1"/>
  <c r="AZ119" i="227" s="1"/>
  <c r="V119" i="234" s="1"/>
  <c r="BP119" i="227"/>
  <c r="BP119" i="226"/>
  <c r="BQ119" i="227" s="1"/>
  <c r="BR119" i="227" s="1"/>
  <c r="AB119" i="234" s="1"/>
  <c r="K120" i="227"/>
  <c r="K120" i="226"/>
  <c r="L120" i="227" s="1"/>
  <c r="M120" i="227" s="1"/>
  <c r="I120" i="234" s="1"/>
  <c r="Q121" i="226"/>
  <c r="R121" i="227" s="1"/>
  <c r="S121" i="227" s="1"/>
  <c r="K121" i="234" s="1"/>
  <c r="Z122" i="227"/>
  <c r="Z122" i="226"/>
  <c r="AA122" i="227" s="1"/>
  <c r="AB122" i="227" s="1"/>
  <c r="N122" i="234" s="1"/>
  <c r="BY122" i="227"/>
  <c r="BY122" i="226"/>
  <c r="BZ122" i="227" s="1"/>
  <c r="CA122" i="227" s="1"/>
  <c r="AE122" i="234" s="1"/>
  <c r="AL125" i="227"/>
  <c r="AL125" i="226"/>
  <c r="AM125" i="227" s="1"/>
  <c r="AN125" i="227" s="1"/>
  <c r="R125" i="234" s="1"/>
  <c r="BV125" i="227"/>
  <c r="BV125" i="226"/>
  <c r="BW125" i="227" s="1"/>
  <c r="BX125" i="227" s="1"/>
  <c r="AD125" i="234" s="1"/>
  <c r="Q126" i="227"/>
  <c r="Q126" i="226"/>
  <c r="R126" i="227" s="1"/>
  <c r="S126" i="227" s="1"/>
  <c r="K126" i="234" s="1"/>
  <c r="AC128" i="227"/>
  <c r="AC128" i="226"/>
  <c r="AD128" i="227" s="1"/>
  <c r="AE128" i="227" s="1"/>
  <c r="O128" i="234" s="1"/>
  <c r="AU128" i="227"/>
  <c r="AU128" i="226"/>
  <c r="AV128" i="227" s="1"/>
  <c r="AW128" i="227" s="1"/>
  <c r="U128" i="234" s="1"/>
  <c r="BM128" i="227"/>
  <c r="BM128" i="226"/>
  <c r="BN128" i="227" s="1"/>
  <c r="BO128" i="227" s="1"/>
  <c r="AA128" i="234" s="1"/>
  <c r="H129" i="227"/>
  <c r="H129" i="226"/>
  <c r="I129" i="227" s="1"/>
  <c r="J129" i="227" s="1"/>
  <c r="H129" i="234" s="1"/>
  <c r="Z129" i="227"/>
  <c r="Z129" i="226"/>
  <c r="AA129" i="227" s="1"/>
  <c r="AB129" i="227" s="1"/>
  <c r="N129" i="234" s="1"/>
  <c r="BJ130" i="227"/>
  <c r="BJ130" i="226"/>
  <c r="BK130" i="227" s="1"/>
  <c r="BL130" i="227" s="1"/>
  <c r="Z130" i="234" s="1"/>
  <c r="BV138" i="227"/>
  <c r="BV138" i="226"/>
  <c r="BW138" i="227" s="1"/>
  <c r="BX138" i="227" s="1"/>
  <c r="AD138" i="234" s="1"/>
  <c r="Q139" i="227"/>
  <c r="Q139" i="226"/>
  <c r="R139" i="227" s="1"/>
  <c r="S139" i="227" s="1"/>
  <c r="K139" i="234" s="1"/>
  <c r="BD141" i="227"/>
  <c r="BD141" i="226"/>
  <c r="BE141" i="227" s="1"/>
  <c r="BF141" i="227" s="1"/>
  <c r="X141" i="234" s="1"/>
  <c r="BV141" i="227"/>
  <c r="BW141" i="227"/>
  <c r="BX141" i="227" s="1"/>
  <c r="AD141" i="234" s="1"/>
  <c r="Q142" i="227"/>
  <c r="Q142" i="226"/>
  <c r="R142" i="227" s="1"/>
  <c r="S142" i="227" s="1"/>
  <c r="K142" i="234" s="1"/>
  <c r="T147" i="227"/>
  <c r="T147" i="226"/>
  <c r="U147" i="227" s="1"/>
  <c r="V147" i="227" s="1"/>
  <c r="L147" i="234" s="1"/>
  <c r="AL147" i="227"/>
  <c r="AL147" i="226"/>
  <c r="AM147" i="227" s="1"/>
  <c r="AN147" i="227" s="1"/>
  <c r="R147" i="234" s="1"/>
  <c r="BG151" i="227"/>
  <c r="BG151" i="226"/>
  <c r="BH151" i="227" s="1"/>
  <c r="BI151" i="227" s="1"/>
  <c r="Y151" i="234" s="1"/>
  <c r="BY151" i="227"/>
  <c r="BY151" i="226"/>
  <c r="BZ151" i="227" s="1"/>
  <c r="CA151" i="227" s="1"/>
  <c r="AE151" i="234" s="1"/>
  <c r="BV157" i="227"/>
  <c r="BV157" i="226"/>
  <c r="BW157" i="227" s="1"/>
  <c r="BX157" i="227" s="1"/>
  <c r="AD157" i="234" s="1"/>
  <c r="Q158" i="227"/>
  <c r="Q158" i="226"/>
  <c r="R158" i="227" s="1"/>
  <c r="S158" i="227" s="1"/>
  <c r="K158" i="234" s="1"/>
  <c r="BD159" i="227"/>
  <c r="BD159" i="226"/>
  <c r="BE159" i="227" s="1"/>
  <c r="BF159" i="227" s="1"/>
  <c r="X159" i="234" s="1"/>
  <c r="BV159" i="227"/>
  <c r="BV159" i="226"/>
  <c r="BW159" i="227" s="1"/>
  <c r="BX159" i="227" s="1"/>
  <c r="AD159" i="234" s="1"/>
  <c r="AL161" i="227"/>
  <c r="AL161" i="226"/>
  <c r="AM161" i="227" s="1"/>
  <c r="AN161" i="227" s="1"/>
  <c r="R161" i="234" s="1"/>
  <c r="Q162" i="227"/>
  <c r="Q162" i="226"/>
  <c r="R162" i="227" s="1"/>
  <c r="S162" i="227" s="1"/>
  <c r="K162" i="234" s="1"/>
  <c r="BA162" i="227"/>
  <c r="BA162" i="226"/>
  <c r="BB162" i="227" s="1"/>
  <c r="BC162" i="227" s="1"/>
  <c r="W162" i="234" s="1"/>
  <c r="AX165" i="227"/>
  <c r="AX165" i="226"/>
  <c r="AY165" i="227" s="1"/>
  <c r="AZ165" i="227" s="1"/>
  <c r="V165" i="234" s="1"/>
  <c r="BM172" i="227"/>
  <c r="BM172" i="226"/>
  <c r="BN172" i="227" s="1"/>
  <c r="BO172" i="227" s="1"/>
  <c r="AA172" i="234" s="1"/>
  <c r="BG175" i="227"/>
  <c r="BG175" i="226"/>
  <c r="BH175" i="227" s="1"/>
  <c r="BI175" i="227" s="1"/>
  <c r="Y175" i="234" s="1"/>
  <c r="H177" i="227"/>
  <c r="H177" i="226"/>
  <c r="I177" i="227" s="1"/>
  <c r="J177" i="227" s="1"/>
  <c r="H177" i="234" s="1"/>
  <c r="Z183" i="227"/>
  <c r="Z183" i="226"/>
  <c r="AA183" i="227" s="1"/>
  <c r="AB183" i="227" s="1"/>
  <c r="N183" i="234" s="1"/>
  <c r="W187" i="227"/>
  <c r="W187" i="226"/>
  <c r="X187" i="227" s="1"/>
  <c r="Y187" i="227" s="1"/>
  <c r="M187" i="234" s="1"/>
  <c r="BJ188" i="226"/>
  <c r="BK188" i="227" s="1"/>
  <c r="BL188" i="227" s="1"/>
  <c r="Z188" i="234" s="1"/>
  <c r="BJ188" i="227"/>
  <c r="BG194" i="227"/>
  <c r="BG194" i="226"/>
  <c r="BH194" i="227" s="1"/>
  <c r="BI194" i="227" s="1"/>
  <c r="Y194" i="234" s="1"/>
  <c r="Z199" i="227"/>
  <c r="Z199" i="226"/>
  <c r="AA199" i="227" s="1"/>
  <c r="AB199" i="227" s="1"/>
  <c r="N199" i="234" s="1"/>
  <c r="BP219" i="227"/>
  <c r="BP219" i="226"/>
  <c r="BQ219" i="227" s="1"/>
  <c r="BR219" i="227" s="1"/>
  <c r="AB219" i="234" s="1"/>
  <c r="Q25" i="226"/>
  <c r="R25" i="227" s="1"/>
  <c r="S25" i="227" s="1"/>
  <c r="K25" i="234" s="1"/>
  <c r="Q25" i="227"/>
  <c r="BG27" i="226"/>
  <c r="BH27" i="227" s="1"/>
  <c r="BI27" i="227" s="1"/>
  <c r="Y27" i="234" s="1"/>
  <c r="BG27" i="227"/>
  <c r="CH28" i="226"/>
  <c r="CI28" i="227" s="1"/>
  <c r="CJ28" i="227" s="1"/>
  <c r="AH28" i="234" s="1"/>
  <c r="CH28" i="227"/>
  <c r="K31" i="226"/>
  <c r="L31" i="227" s="1"/>
  <c r="M31" i="227" s="1"/>
  <c r="I31" i="234" s="1"/>
  <c r="K31" i="227"/>
  <c r="AC33" i="226"/>
  <c r="AD33" i="227" s="1"/>
  <c r="AE33" i="227" s="1"/>
  <c r="O33" i="234" s="1"/>
  <c r="AC33" i="227"/>
  <c r="AO37" i="226"/>
  <c r="AP37" i="227" s="1"/>
  <c r="AQ37" i="227" s="1"/>
  <c r="S37" i="234" s="1"/>
  <c r="AO37" i="227"/>
  <c r="AX38" i="226"/>
  <c r="AY38" i="227" s="1"/>
  <c r="AZ38" i="227" s="1"/>
  <c r="V38" i="234" s="1"/>
  <c r="AX38" i="227"/>
  <c r="H40" i="226"/>
  <c r="I40" i="227" s="1"/>
  <c r="J40" i="227" s="1"/>
  <c r="H40" i="234" s="1"/>
  <c r="H40" i="227"/>
  <c r="AO41" i="226"/>
  <c r="AP41" i="227" s="1"/>
  <c r="AQ41" i="227" s="1"/>
  <c r="S41" i="234" s="1"/>
  <c r="AO41" i="227"/>
  <c r="AX42" i="226"/>
  <c r="AY42" i="227" s="1"/>
  <c r="AZ42" i="227" s="1"/>
  <c r="V42" i="234" s="1"/>
  <c r="AX42" i="227"/>
  <c r="AO45" i="226"/>
  <c r="AP45" i="227" s="1"/>
  <c r="AQ45" i="227" s="1"/>
  <c r="S45" i="234" s="1"/>
  <c r="AO45" i="227"/>
  <c r="BY49" i="226"/>
  <c r="BZ49" i="227" s="1"/>
  <c r="CA49" i="227" s="1"/>
  <c r="AE49" i="234" s="1"/>
  <c r="BY49" i="227"/>
  <c r="W51" i="226"/>
  <c r="X51" i="227" s="1"/>
  <c r="Y51" i="227" s="1"/>
  <c r="M51" i="234" s="1"/>
  <c r="W51" i="227"/>
  <c r="T52" i="226"/>
  <c r="U52" i="227" s="1"/>
  <c r="V52" i="227" s="1"/>
  <c r="L52" i="234" s="1"/>
  <c r="T52" i="227"/>
  <c r="Z54" i="226"/>
  <c r="AA54" i="227" s="1"/>
  <c r="AB54" i="227" s="1"/>
  <c r="N54" i="234" s="1"/>
  <c r="Z54" i="227"/>
  <c r="AU55" i="226"/>
  <c r="AV55" i="227" s="1"/>
  <c r="AW55" i="227" s="1"/>
  <c r="U55" i="234" s="1"/>
  <c r="AU55" i="227"/>
  <c r="AC57" i="226"/>
  <c r="AD57" i="227" s="1"/>
  <c r="AE57" i="227" s="1"/>
  <c r="O57" i="234" s="1"/>
  <c r="AC57" i="227"/>
  <c r="BV58" i="226"/>
  <c r="BW58" i="227" s="1"/>
  <c r="BX58" i="227" s="1"/>
  <c r="AD58" i="234" s="1"/>
  <c r="BV58" i="227"/>
  <c r="T60" i="226"/>
  <c r="U60" i="227" s="1"/>
  <c r="V60" i="227" s="1"/>
  <c r="L60" i="234" s="1"/>
  <c r="T60" i="227"/>
  <c r="AL94" i="226"/>
  <c r="AM94" i="227" s="1"/>
  <c r="AN94" i="227" s="1"/>
  <c r="R94" i="234" s="1"/>
  <c r="AX94" i="226"/>
  <c r="AY94" i="227" s="1"/>
  <c r="AZ94" i="227" s="1"/>
  <c r="V94" i="234" s="1"/>
  <c r="BJ94" i="226"/>
  <c r="BK94" i="227" s="1"/>
  <c r="BL94" i="227" s="1"/>
  <c r="Z94" i="234" s="1"/>
  <c r="BV94" i="226"/>
  <c r="BW94" i="227" s="1"/>
  <c r="BX94" i="227" s="1"/>
  <c r="AD94" i="234" s="1"/>
  <c r="K95" i="226"/>
  <c r="L95" i="227" s="1"/>
  <c r="M95" i="227" s="1"/>
  <c r="I95" i="234" s="1"/>
  <c r="W95" i="226"/>
  <c r="X95" i="227" s="1"/>
  <c r="Y95" i="227" s="1"/>
  <c r="M95" i="234" s="1"/>
  <c r="AI97" i="226"/>
  <c r="AJ97" i="227" s="1"/>
  <c r="AK97" i="227" s="1"/>
  <c r="Q97" i="234" s="1"/>
  <c r="AU97" i="226"/>
  <c r="AV97" i="227" s="1"/>
  <c r="AW97" i="227" s="1"/>
  <c r="U97" i="234" s="1"/>
  <c r="BG97" i="226"/>
  <c r="BH97" i="227" s="1"/>
  <c r="BI97" i="227" s="1"/>
  <c r="Y97" i="234" s="1"/>
  <c r="BS97" i="226"/>
  <c r="BT97" i="227" s="1"/>
  <c r="BU97" i="227" s="1"/>
  <c r="AC97" i="234" s="1"/>
  <c r="H98" i="226"/>
  <c r="I98" i="227" s="1"/>
  <c r="J98" i="227" s="1"/>
  <c r="H98" i="234" s="1"/>
  <c r="T98" i="226"/>
  <c r="U98" i="227" s="1"/>
  <c r="V98" i="227" s="1"/>
  <c r="L98" i="234" s="1"/>
  <c r="BG101" i="226"/>
  <c r="BH101" i="227" s="1"/>
  <c r="BI101" i="227" s="1"/>
  <c r="Y101" i="234" s="1"/>
  <c r="BM103" i="226"/>
  <c r="BN103" i="227" s="1"/>
  <c r="BO103" i="227" s="1"/>
  <c r="AA103" i="234" s="1"/>
  <c r="AX106" i="226"/>
  <c r="AY106" i="227" s="1"/>
  <c r="AZ106" i="227" s="1"/>
  <c r="V106" i="234" s="1"/>
  <c r="BJ106" i="226"/>
  <c r="BK106" i="227" s="1"/>
  <c r="BL106" i="227" s="1"/>
  <c r="Z106" i="234" s="1"/>
  <c r="BV106" i="226"/>
  <c r="BW106" i="227" s="1"/>
  <c r="BX106" i="227" s="1"/>
  <c r="AD106" i="234" s="1"/>
  <c r="K107" i="226"/>
  <c r="L107" i="227" s="1"/>
  <c r="M107" i="227" s="1"/>
  <c r="I107" i="234" s="1"/>
  <c r="AR108" i="227"/>
  <c r="AR108" i="226"/>
  <c r="AS108" i="227" s="1"/>
  <c r="AT108" i="227" s="1"/>
  <c r="T108" i="234" s="1"/>
  <c r="BS108" i="226"/>
  <c r="BT108" i="227" s="1"/>
  <c r="BU108" i="227" s="1"/>
  <c r="AC108" i="234" s="1"/>
  <c r="BS109" i="227"/>
  <c r="BS109" i="226"/>
  <c r="BT109" i="227" s="1"/>
  <c r="BU109" i="227" s="1"/>
  <c r="AC109" i="234" s="1"/>
  <c r="W110" i="226"/>
  <c r="X110" i="227" s="1"/>
  <c r="Y110" i="227" s="1"/>
  <c r="M110" i="234" s="1"/>
  <c r="BP110" i="227"/>
  <c r="BP110" i="226"/>
  <c r="BQ110" i="227" s="1"/>
  <c r="BR110" i="227" s="1"/>
  <c r="AB110" i="234" s="1"/>
  <c r="T111" i="226"/>
  <c r="U111" i="227" s="1"/>
  <c r="V111" i="227" s="1"/>
  <c r="L111" i="234" s="1"/>
  <c r="T112" i="227"/>
  <c r="T112" i="226"/>
  <c r="U112" i="227" s="1"/>
  <c r="V112" i="227" s="1"/>
  <c r="L112" i="234" s="1"/>
  <c r="Q114" i="226"/>
  <c r="R114" i="227" s="1"/>
  <c r="S114" i="227" s="1"/>
  <c r="K114" i="234" s="1"/>
  <c r="AU114" i="226"/>
  <c r="AV114" i="227" s="1"/>
  <c r="AW114" i="227" s="1"/>
  <c r="U114" i="234" s="1"/>
  <c r="BJ114" i="227"/>
  <c r="BJ114" i="226"/>
  <c r="BK114" i="227" s="1"/>
  <c r="BL114" i="227" s="1"/>
  <c r="Z114" i="234" s="1"/>
  <c r="AL115" i="226"/>
  <c r="AM115" i="227" s="1"/>
  <c r="AN115" i="227" s="1"/>
  <c r="R115" i="234" s="1"/>
  <c r="AC120" i="226"/>
  <c r="AD120" i="227" s="1"/>
  <c r="AE120" i="227" s="1"/>
  <c r="O120" i="234" s="1"/>
  <c r="BM120" i="227"/>
  <c r="BM120" i="226"/>
  <c r="BN120" i="227" s="1"/>
  <c r="BO120" i="227" s="1"/>
  <c r="AA120" i="234" s="1"/>
  <c r="CH120" i="226"/>
  <c r="CI120" i="227" s="1"/>
  <c r="CJ120" i="227" s="1"/>
  <c r="AH120" i="234" s="1"/>
  <c r="AX121" i="226"/>
  <c r="AY121" i="227" s="1"/>
  <c r="AZ121" i="227" s="1"/>
  <c r="V121" i="234" s="1"/>
  <c r="AU122" i="227"/>
  <c r="AU122" i="226"/>
  <c r="AV122" i="227" s="1"/>
  <c r="AW122" i="227" s="1"/>
  <c r="U122" i="234" s="1"/>
  <c r="T123" i="227"/>
  <c r="T123" i="226"/>
  <c r="U123" i="227" s="1"/>
  <c r="V123" i="227" s="1"/>
  <c r="L123" i="234" s="1"/>
  <c r="H130" i="227"/>
  <c r="H130" i="226"/>
  <c r="I130" i="227" s="1"/>
  <c r="J130" i="227" s="1"/>
  <c r="H130" i="234" s="1"/>
  <c r="Z130" i="227"/>
  <c r="Z130" i="226"/>
  <c r="AA130" i="227" s="1"/>
  <c r="AB130" i="227" s="1"/>
  <c r="N130" i="234" s="1"/>
  <c r="BM132" i="227"/>
  <c r="BM132" i="226"/>
  <c r="BN132" i="227" s="1"/>
  <c r="BO132" i="227" s="1"/>
  <c r="AA132" i="234" s="1"/>
  <c r="Q136" i="227"/>
  <c r="Q136" i="226"/>
  <c r="R136" i="227" s="1"/>
  <c r="S136" i="227" s="1"/>
  <c r="K136" i="234" s="1"/>
  <c r="AI136" i="227"/>
  <c r="AI136" i="226"/>
  <c r="AJ136" i="227" s="1"/>
  <c r="AK136" i="227" s="1"/>
  <c r="Q136" i="234" s="1"/>
  <c r="BA136" i="227"/>
  <c r="BB136" i="227"/>
  <c r="BC136" i="227" s="1"/>
  <c r="W136" i="234" s="1"/>
  <c r="BS136" i="227"/>
  <c r="BS136" i="226"/>
  <c r="BT136" i="227" s="1"/>
  <c r="BU136" i="227" s="1"/>
  <c r="AC136" i="234" s="1"/>
  <c r="BA140" i="227"/>
  <c r="BA140" i="226"/>
  <c r="BB140" i="227" s="1"/>
  <c r="BC140" i="227" s="1"/>
  <c r="W140" i="234" s="1"/>
  <c r="BS140" i="227"/>
  <c r="BS140" i="226"/>
  <c r="BT140" i="227" s="1"/>
  <c r="BU140" i="227" s="1"/>
  <c r="AC140" i="234" s="1"/>
  <c r="AI143" i="227"/>
  <c r="AI143" i="226"/>
  <c r="AJ143" i="227" s="1"/>
  <c r="AK143" i="227" s="1"/>
  <c r="Q143" i="234" s="1"/>
  <c r="BG148" i="227"/>
  <c r="BG148" i="226"/>
  <c r="BH148" i="227" s="1"/>
  <c r="BI148" i="227" s="1"/>
  <c r="Y148" i="234" s="1"/>
  <c r="BY148" i="227"/>
  <c r="BY148" i="226"/>
  <c r="BZ148" i="227" s="1"/>
  <c r="CA148" i="227" s="1"/>
  <c r="AE148" i="234" s="1"/>
  <c r="W150" i="227"/>
  <c r="W150" i="226"/>
  <c r="X150" i="227" s="1"/>
  <c r="Y150" i="227" s="1"/>
  <c r="M150" i="234" s="1"/>
  <c r="AO153" i="227"/>
  <c r="AO153" i="226"/>
  <c r="AP153" i="227" s="1"/>
  <c r="AQ153" i="227" s="1"/>
  <c r="S153" i="234" s="1"/>
  <c r="BD156" i="227"/>
  <c r="BD156" i="226"/>
  <c r="BE156" i="227" s="1"/>
  <c r="BF156" i="227" s="1"/>
  <c r="X156" i="234" s="1"/>
  <c r="AO158" i="227"/>
  <c r="AO158" i="226"/>
  <c r="AP158" i="227" s="1"/>
  <c r="AQ158" i="227" s="1"/>
  <c r="S158" i="234" s="1"/>
  <c r="AI164" i="227"/>
  <c r="AI164" i="226"/>
  <c r="AJ164" i="227" s="1"/>
  <c r="AK164" i="227" s="1"/>
  <c r="Q164" i="234" s="1"/>
  <c r="BA164" i="227"/>
  <c r="BA164" i="226"/>
  <c r="BB164" i="227" s="1"/>
  <c r="BC164" i="227" s="1"/>
  <c r="W164" i="234" s="1"/>
  <c r="BS164" i="227"/>
  <c r="BS164" i="226"/>
  <c r="BT164" i="227" s="1"/>
  <c r="BU164" i="227" s="1"/>
  <c r="AC164" i="234" s="1"/>
  <c r="N165" i="227"/>
  <c r="N165" i="226"/>
  <c r="O165" i="227" s="1"/>
  <c r="P165" i="227" s="1"/>
  <c r="J165" i="234" s="1"/>
  <c r="BV165" i="227"/>
  <c r="BV165" i="226"/>
  <c r="BW165" i="227" s="1"/>
  <c r="BX165" i="227" s="1"/>
  <c r="AD165" i="234" s="1"/>
  <c r="Q166" i="227"/>
  <c r="Q166" i="226"/>
  <c r="R166" i="227" s="1"/>
  <c r="S166" i="227" s="1"/>
  <c r="K166" i="234" s="1"/>
  <c r="BY166" i="227"/>
  <c r="BY166" i="226"/>
  <c r="BZ166" i="227" s="1"/>
  <c r="CA166" i="227" s="1"/>
  <c r="AE166" i="234" s="1"/>
  <c r="T167" i="227"/>
  <c r="T167" i="226"/>
  <c r="U167" i="227" s="1"/>
  <c r="V167" i="227" s="1"/>
  <c r="L167" i="234" s="1"/>
  <c r="AL171" i="227"/>
  <c r="AL171" i="226"/>
  <c r="AM171" i="227" s="1"/>
  <c r="AN171" i="227" s="1"/>
  <c r="R171" i="234" s="1"/>
  <c r="AO173" i="227"/>
  <c r="AO173" i="226"/>
  <c r="AP173" i="227" s="1"/>
  <c r="AQ173" i="227" s="1"/>
  <c r="S173" i="234" s="1"/>
  <c r="W175" i="227"/>
  <c r="W175" i="226"/>
  <c r="X175" i="227" s="1"/>
  <c r="Y175" i="227" s="1"/>
  <c r="M175" i="234" s="1"/>
  <c r="BS182" i="227"/>
  <c r="BS182" i="226"/>
  <c r="BT182" i="227" s="1"/>
  <c r="BU182" i="227" s="1"/>
  <c r="AC182" i="234" s="1"/>
  <c r="AC190" i="227"/>
  <c r="AC190" i="226"/>
  <c r="AD190" i="227" s="1"/>
  <c r="AE190" i="227" s="1"/>
  <c r="O190" i="234" s="1"/>
  <c r="BJ201" i="227"/>
  <c r="BJ201" i="226"/>
  <c r="BK201" i="227" s="1"/>
  <c r="BL201" i="227" s="1"/>
  <c r="Z201" i="234" s="1"/>
  <c r="AC211" i="226"/>
  <c r="AD211" i="227" s="1"/>
  <c r="AE211" i="227" s="1"/>
  <c r="O211" i="234" s="1"/>
  <c r="AC211" i="227"/>
  <c r="AX211" i="227"/>
  <c r="AX211" i="226"/>
  <c r="AY211" i="227" s="1"/>
  <c r="AZ211" i="227" s="1"/>
  <c r="V211" i="234" s="1"/>
  <c r="CH211" i="227"/>
  <c r="CH211" i="226"/>
  <c r="CI211" i="227" s="1"/>
  <c r="CJ211" i="227" s="1"/>
  <c r="AH211" i="234" s="1"/>
  <c r="N226" i="227"/>
  <c r="N226" i="226"/>
  <c r="O226" i="227" s="1"/>
  <c r="P226" i="227" s="1"/>
  <c r="J226" i="234" s="1"/>
  <c r="BV108" i="227"/>
  <c r="BV108" i="226"/>
  <c r="BW108" i="227" s="1"/>
  <c r="BX108" i="227" s="1"/>
  <c r="AD108" i="234" s="1"/>
  <c r="T114" i="227"/>
  <c r="T114" i="226"/>
  <c r="U114" i="227" s="1"/>
  <c r="V114" i="227" s="1"/>
  <c r="L114" i="234" s="1"/>
  <c r="AX114" i="227"/>
  <c r="AX114" i="226"/>
  <c r="AY114" i="227" s="1"/>
  <c r="AZ114" i="227" s="1"/>
  <c r="V114" i="234" s="1"/>
  <c r="K118" i="227"/>
  <c r="K118" i="226"/>
  <c r="L118" i="227" s="1"/>
  <c r="M118" i="227" s="1"/>
  <c r="I118" i="234" s="1"/>
  <c r="AC118" i="227"/>
  <c r="AC118" i="226"/>
  <c r="AD118" i="227" s="1"/>
  <c r="AE118" i="227" s="1"/>
  <c r="O118" i="234" s="1"/>
  <c r="BV118" i="227"/>
  <c r="BV118" i="226"/>
  <c r="BW118" i="227" s="1"/>
  <c r="BX118" i="227" s="1"/>
  <c r="AD118" i="234" s="1"/>
  <c r="AI119" i="227"/>
  <c r="AI119" i="226"/>
  <c r="AJ119" i="227" s="1"/>
  <c r="AK119" i="227" s="1"/>
  <c r="Q119" i="234" s="1"/>
  <c r="BS119" i="227"/>
  <c r="BS119" i="226"/>
  <c r="BT119" i="227" s="1"/>
  <c r="BU119" i="227" s="1"/>
  <c r="AC119" i="234" s="1"/>
  <c r="BA121" i="227"/>
  <c r="BA121" i="226"/>
  <c r="BB121" i="227" s="1"/>
  <c r="BC121" i="227" s="1"/>
  <c r="W121" i="234" s="1"/>
  <c r="K122" i="227"/>
  <c r="K122" i="226"/>
  <c r="L122" i="227" s="1"/>
  <c r="M122" i="227" s="1"/>
  <c r="I122" i="234" s="1"/>
  <c r="AC122" i="227"/>
  <c r="AD122" i="227"/>
  <c r="AE122" i="227" s="1"/>
  <c r="O122" i="234" s="1"/>
  <c r="CH122" i="227"/>
  <c r="CH122" i="226"/>
  <c r="CI122" i="227" s="1"/>
  <c r="CJ122" i="227" s="1"/>
  <c r="AH122" i="234" s="1"/>
  <c r="AO125" i="227"/>
  <c r="AO125" i="226"/>
  <c r="AP125" i="227" s="1"/>
  <c r="AQ125" i="227" s="1"/>
  <c r="S125" i="234" s="1"/>
  <c r="BY125" i="227"/>
  <c r="BY125" i="226"/>
  <c r="BZ125" i="227" s="1"/>
  <c r="CA125" i="227" s="1"/>
  <c r="AE125" i="234" s="1"/>
  <c r="T126" i="227"/>
  <c r="T126" i="226"/>
  <c r="U126" i="227" s="1"/>
  <c r="V126" i="227" s="1"/>
  <c r="L126" i="234" s="1"/>
  <c r="AF128" i="227"/>
  <c r="AG128" i="227"/>
  <c r="AH128" i="227" s="1"/>
  <c r="P128" i="234" s="1"/>
  <c r="AX128" i="227"/>
  <c r="AX128" i="226"/>
  <c r="AY128" i="227" s="1"/>
  <c r="AZ128" i="227" s="1"/>
  <c r="V128" i="234" s="1"/>
  <c r="BP128" i="227"/>
  <c r="BP128" i="226"/>
  <c r="BQ128" i="227" s="1"/>
  <c r="BR128" i="227" s="1"/>
  <c r="AB128" i="234" s="1"/>
  <c r="K129" i="227"/>
  <c r="K129" i="226"/>
  <c r="L129" i="227" s="1"/>
  <c r="M129" i="227" s="1"/>
  <c r="I129" i="234" s="1"/>
  <c r="AC129" i="227"/>
  <c r="AC129" i="226"/>
  <c r="AD129" i="227" s="1"/>
  <c r="AE129" i="227" s="1"/>
  <c r="O129" i="234" s="1"/>
  <c r="BM130" i="227"/>
  <c r="BM130" i="226"/>
  <c r="BN130" i="227" s="1"/>
  <c r="BO130" i="227" s="1"/>
  <c r="AA130" i="234" s="1"/>
  <c r="AX134" i="227"/>
  <c r="AX134" i="226"/>
  <c r="AY134" i="227" s="1"/>
  <c r="AZ134" i="227" s="1"/>
  <c r="V134" i="234" s="1"/>
  <c r="K138" i="227"/>
  <c r="K138" i="226"/>
  <c r="L138" i="227" s="1"/>
  <c r="M138" i="227" s="1"/>
  <c r="I138" i="234" s="1"/>
  <c r="BY138" i="227"/>
  <c r="BY138" i="226"/>
  <c r="BZ138" i="227" s="1"/>
  <c r="CA138" i="227" s="1"/>
  <c r="AE138" i="234" s="1"/>
  <c r="T139" i="227"/>
  <c r="T139" i="226"/>
  <c r="U139" i="227" s="1"/>
  <c r="V139" i="227" s="1"/>
  <c r="L139" i="234" s="1"/>
  <c r="BG141" i="227"/>
  <c r="BG141" i="226"/>
  <c r="BH141" i="227" s="1"/>
  <c r="BI141" i="227" s="1"/>
  <c r="Y141" i="234" s="1"/>
  <c r="BY141" i="227"/>
  <c r="BY141" i="226"/>
  <c r="BZ141" i="227" s="1"/>
  <c r="CA141" i="227" s="1"/>
  <c r="AE141" i="234" s="1"/>
  <c r="T142" i="227"/>
  <c r="T142" i="226"/>
  <c r="U142" i="227" s="1"/>
  <c r="V142" i="227" s="1"/>
  <c r="L142" i="234" s="1"/>
  <c r="W147" i="227"/>
  <c r="W147" i="226"/>
  <c r="X147" i="227" s="1"/>
  <c r="Y147" i="227" s="1"/>
  <c r="M147" i="234" s="1"/>
  <c r="AR151" i="227"/>
  <c r="AR151" i="226"/>
  <c r="AS151" i="227" s="1"/>
  <c r="AT151" i="227" s="1"/>
  <c r="T151" i="234" s="1"/>
  <c r="BJ151" i="227"/>
  <c r="BJ151" i="226"/>
  <c r="BK151" i="227" s="1"/>
  <c r="BL151" i="227" s="1"/>
  <c r="Z151" i="234" s="1"/>
  <c r="AC157" i="227"/>
  <c r="AC157" i="226"/>
  <c r="AD157" i="227" s="1"/>
  <c r="AE157" i="227" s="1"/>
  <c r="O157" i="234" s="1"/>
  <c r="BY157" i="227"/>
  <c r="BY157" i="226"/>
  <c r="BZ157" i="227" s="1"/>
  <c r="CA157" i="227" s="1"/>
  <c r="AE157" i="234" s="1"/>
  <c r="T158" i="227"/>
  <c r="T158" i="226"/>
  <c r="U158" i="227" s="1"/>
  <c r="V158" i="227" s="1"/>
  <c r="L158" i="234" s="1"/>
  <c r="BG159" i="227"/>
  <c r="BG159" i="226"/>
  <c r="BH159" i="227" s="1"/>
  <c r="BI159" i="227" s="1"/>
  <c r="Y159" i="234" s="1"/>
  <c r="BY159" i="227"/>
  <c r="BY159" i="226"/>
  <c r="BZ159" i="227" s="1"/>
  <c r="CA159" i="227" s="1"/>
  <c r="AE159" i="234" s="1"/>
  <c r="AI160" i="227"/>
  <c r="AI160" i="226"/>
  <c r="AJ160" i="227" s="1"/>
  <c r="AK160" i="227" s="1"/>
  <c r="Q160" i="234" s="1"/>
  <c r="AO161" i="227"/>
  <c r="AO161" i="226"/>
  <c r="AP161" i="227" s="1"/>
  <c r="AQ161" i="227" s="1"/>
  <c r="S161" i="234" s="1"/>
  <c r="BY161" i="227"/>
  <c r="BY161" i="226"/>
  <c r="BZ161" i="227" s="1"/>
  <c r="CA161" i="227" s="1"/>
  <c r="AE161" i="234" s="1"/>
  <c r="BD162" i="227"/>
  <c r="BD162" i="226"/>
  <c r="BE162" i="227" s="1"/>
  <c r="BF162" i="227" s="1"/>
  <c r="X162" i="234" s="1"/>
  <c r="Q171" i="227"/>
  <c r="Q171" i="226"/>
  <c r="R171" i="227" s="1"/>
  <c r="S171" i="227" s="1"/>
  <c r="K171" i="234" s="1"/>
  <c r="BG171" i="227"/>
  <c r="BG171" i="226"/>
  <c r="BH171" i="227" s="1"/>
  <c r="BI171" i="227" s="1"/>
  <c r="Y171" i="234" s="1"/>
  <c r="BP172" i="227"/>
  <c r="BP172" i="226"/>
  <c r="BQ172" i="227" s="1"/>
  <c r="BR172" i="227" s="1"/>
  <c r="AB172" i="234" s="1"/>
  <c r="BJ174" i="227"/>
  <c r="BJ174" i="226"/>
  <c r="BK174" i="227" s="1"/>
  <c r="BL174" i="227" s="1"/>
  <c r="Z174" i="234" s="1"/>
  <c r="BJ175" i="227"/>
  <c r="BJ175" i="226"/>
  <c r="BK175" i="227" s="1"/>
  <c r="BL175" i="227" s="1"/>
  <c r="Z175" i="234" s="1"/>
  <c r="BP176" i="227"/>
  <c r="BP176" i="226"/>
  <c r="BQ176" i="227" s="1"/>
  <c r="BR176" i="227" s="1"/>
  <c r="AB176" i="234" s="1"/>
  <c r="AR179" i="227"/>
  <c r="AR179" i="226"/>
  <c r="AS179" i="227" s="1"/>
  <c r="AT179" i="227" s="1"/>
  <c r="T179" i="234" s="1"/>
  <c r="BY204" i="227"/>
  <c r="BY204" i="226"/>
  <c r="BZ204" i="227" s="1"/>
  <c r="CA204" i="227" s="1"/>
  <c r="AE204" i="234" s="1"/>
  <c r="BD210" i="226"/>
  <c r="BE210" i="227" s="1"/>
  <c r="BF210" i="227" s="1"/>
  <c r="X210" i="234" s="1"/>
  <c r="BD210" i="227"/>
  <c r="BG225" i="226"/>
  <c r="BH225" i="227" s="1"/>
  <c r="BI225" i="227" s="1"/>
  <c r="Y225" i="234" s="1"/>
  <c r="BG225" i="227"/>
  <c r="Z26" i="226"/>
  <c r="AA26" i="227" s="1"/>
  <c r="AB26" i="227" s="1"/>
  <c r="N26" i="234" s="1"/>
  <c r="Z26" i="227"/>
  <c r="Z28" i="226"/>
  <c r="AA28" i="227" s="1"/>
  <c r="AB28" i="227" s="1"/>
  <c r="N28" i="234" s="1"/>
  <c r="BD28" i="226"/>
  <c r="BE28" i="227" s="1"/>
  <c r="BF28" i="227" s="1"/>
  <c r="X28" i="234" s="1"/>
  <c r="BD28" i="227"/>
  <c r="W29" i="226"/>
  <c r="X29" i="227" s="1"/>
  <c r="Y29" i="227" s="1"/>
  <c r="M29" i="234" s="1"/>
  <c r="AX29" i="226"/>
  <c r="AY29" i="227" s="1"/>
  <c r="AZ29" i="227" s="1"/>
  <c r="V29" i="234" s="1"/>
  <c r="BM29" i="226"/>
  <c r="BN29" i="227" s="1"/>
  <c r="BO29" i="227" s="1"/>
  <c r="AA29" i="234" s="1"/>
  <c r="BM29" i="227"/>
  <c r="Q30" i="226"/>
  <c r="R30" i="227" s="1"/>
  <c r="S30" i="227" s="1"/>
  <c r="K30" i="234" s="1"/>
  <c r="BS30" i="226"/>
  <c r="BT30" i="227" s="1"/>
  <c r="BU30" i="227" s="1"/>
  <c r="AC30" i="234" s="1"/>
  <c r="BD31" i="226"/>
  <c r="BE31" i="227" s="1"/>
  <c r="BF31" i="227" s="1"/>
  <c r="X31" i="234" s="1"/>
  <c r="BV31" i="226"/>
  <c r="BW31" i="227" s="1"/>
  <c r="BX31" i="227" s="1"/>
  <c r="AD31" i="234" s="1"/>
  <c r="Z32" i="226"/>
  <c r="AA32" i="227" s="1"/>
  <c r="AB32" i="227" s="1"/>
  <c r="N32" i="234" s="1"/>
  <c r="CH32" i="226"/>
  <c r="CI32" i="227" s="1"/>
  <c r="CJ32" i="227" s="1"/>
  <c r="AH32" i="234" s="1"/>
  <c r="CH32" i="227"/>
  <c r="BG33" i="226"/>
  <c r="BH33" i="227" s="1"/>
  <c r="BI33" i="227" s="1"/>
  <c r="Y33" i="234" s="1"/>
  <c r="BV33" i="226"/>
  <c r="BW33" i="227" s="1"/>
  <c r="BX33" i="227" s="1"/>
  <c r="AD33" i="234" s="1"/>
  <c r="N34" i="226"/>
  <c r="O34" i="227" s="1"/>
  <c r="P34" i="227" s="1"/>
  <c r="J34" i="234" s="1"/>
  <c r="N34" i="227"/>
  <c r="H35" i="226"/>
  <c r="I35" i="227" s="1"/>
  <c r="J35" i="227" s="1"/>
  <c r="H35" i="234" s="1"/>
  <c r="W35" i="226"/>
  <c r="X35" i="227" s="1"/>
  <c r="Y35" i="227" s="1"/>
  <c r="M35" i="234" s="1"/>
  <c r="W35" i="227"/>
  <c r="CH35" i="226"/>
  <c r="CI35" i="227" s="1"/>
  <c r="CJ35" i="227" s="1"/>
  <c r="AH35" i="234" s="1"/>
  <c r="T36" i="226"/>
  <c r="U36" i="227" s="1"/>
  <c r="V36" i="227" s="1"/>
  <c r="L36" i="234" s="1"/>
  <c r="T36" i="227"/>
  <c r="AU36" i="226"/>
  <c r="AV36" i="227" s="1"/>
  <c r="AW36" i="227" s="1"/>
  <c r="U36" i="234" s="1"/>
  <c r="BQ37" i="227"/>
  <c r="BR37" i="227" s="1"/>
  <c r="AB37" i="234" s="1"/>
  <c r="T39" i="226"/>
  <c r="U39" i="227" s="1"/>
  <c r="V39" i="227" s="1"/>
  <c r="L39" i="234" s="1"/>
  <c r="AX39" i="226"/>
  <c r="AY39" i="227" s="1"/>
  <c r="AZ39" i="227" s="1"/>
  <c r="V39" i="234" s="1"/>
  <c r="BJ40" i="226"/>
  <c r="BK40" i="227" s="1"/>
  <c r="BL40" i="227" s="1"/>
  <c r="Z40" i="234" s="1"/>
  <c r="Z41" i="226"/>
  <c r="AA41" i="227" s="1"/>
  <c r="AB41" i="227" s="1"/>
  <c r="N41" i="234" s="1"/>
  <c r="W42" i="226"/>
  <c r="X42" i="227" s="1"/>
  <c r="Y42" i="227" s="1"/>
  <c r="M42" i="234" s="1"/>
  <c r="AX43" i="226"/>
  <c r="AY43" i="227" s="1"/>
  <c r="AZ43" i="227" s="1"/>
  <c r="V43" i="234" s="1"/>
  <c r="I44" i="227"/>
  <c r="J44" i="227" s="1"/>
  <c r="H44" i="234" s="1"/>
  <c r="H44" i="227"/>
  <c r="AU44" i="226"/>
  <c r="AV44" i="227" s="1"/>
  <c r="AW44" i="227" s="1"/>
  <c r="U44" i="234" s="1"/>
  <c r="BP46" i="226"/>
  <c r="BQ46" i="227" s="1"/>
  <c r="BR46" i="227" s="1"/>
  <c r="AB46" i="234" s="1"/>
  <c r="BG47" i="226"/>
  <c r="BH47" i="227" s="1"/>
  <c r="BI47" i="227" s="1"/>
  <c r="Y47" i="234" s="1"/>
  <c r="BG47" i="227"/>
  <c r="BV47" i="226"/>
  <c r="BW47" i="227" s="1"/>
  <c r="BX47" i="227" s="1"/>
  <c r="AD47" i="234" s="1"/>
  <c r="AC48" i="226"/>
  <c r="AD48" i="227" s="1"/>
  <c r="AE48" i="227" s="1"/>
  <c r="O48" i="234" s="1"/>
  <c r="CH48" i="226"/>
  <c r="CI48" i="227" s="1"/>
  <c r="CJ48" i="227" s="1"/>
  <c r="AH48" i="234" s="1"/>
  <c r="CH48" i="227"/>
  <c r="BJ49" i="226"/>
  <c r="BK49" i="227" s="1"/>
  <c r="BL49" i="227" s="1"/>
  <c r="Z49" i="234" s="1"/>
  <c r="BV50" i="226"/>
  <c r="BW50" i="227" s="1"/>
  <c r="BX50" i="227" s="1"/>
  <c r="AD50" i="234" s="1"/>
  <c r="BV50" i="227"/>
  <c r="AO51" i="226"/>
  <c r="AP51" i="227" s="1"/>
  <c r="AQ51" i="227" s="1"/>
  <c r="S51" i="234" s="1"/>
  <c r="BS51" i="226"/>
  <c r="BT51" i="227" s="1"/>
  <c r="BU51" i="227" s="1"/>
  <c r="AC51" i="234" s="1"/>
  <c r="BS51" i="227"/>
  <c r="AI52" i="226"/>
  <c r="AJ52" i="227" s="1"/>
  <c r="AK52" i="227" s="1"/>
  <c r="Q52" i="234" s="1"/>
  <c r="AX52" i="226"/>
  <c r="AY52" i="227" s="1"/>
  <c r="AZ52" i="227" s="1"/>
  <c r="V52" i="234" s="1"/>
  <c r="BM52" i="226"/>
  <c r="BN52" i="227" s="1"/>
  <c r="BO52" i="227" s="1"/>
  <c r="AA52" i="234" s="1"/>
  <c r="CH52" i="226"/>
  <c r="CI52" i="227" s="1"/>
  <c r="CJ52" i="227" s="1"/>
  <c r="AH52" i="234" s="1"/>
  <c r="CH52" i="227"/>
  <c r="AU53" i="226"/>
  <c r="AV53" i="227" s="1"/>
  <c r="AW53" i="227" s="1"/>
  <c r="U53" i="234" s="1"/>
  <c r="BY55" i="226"/>
  <c r="BZ55" i="227" s="1"/>
  <c r="CA55" i="227" s="1"/>
  <c r="AE55" i="234" s="1"/>
  <c r="AU56" i="226"/>
  <c r="AV56" i="227" s="1"/>
  <c r="AW56" i="227" s="1"/>
  <c r="U56" i="234" s="1"/>
  <c r="CH56" i="226"/>
  <c r="CI56" i="227" s="1"/>
  <c r="CJ56" i="227" s="1"/>
  <c r="AH56" i="234" s="1"/>
  <c r="CH56" i="227"/>
  <c r="BD57" i="226"/>
  <c r="BE57" i="227" s="1"/>
  <c r="BF57" i="227" s="1"/>
  <c r="X57" i="234" s="1"/>
  <c r="T58" i="226"/>
  <c r="U58" i="227" s="1"/>
  <c r="V58" i="227" s="1"/>
  <c r="L58" i="234" s="1"/>
  <c r="AI58" i="226"/>
  <c r="AJ58" i="227" s="1"/>
  <c r="AK58" i="227" s="1"/>
  <c r="Q58" i="234" s="1"/>
  <c r="AX58" i="226"/>
  <c r="AY58" i="227" s="1"/>
  <c r="AZ58" i="227" s="1"/>
  <c r="V58" i="234" s="1"/>
  <c r="AX58" i="227"/>
  <c r="BD59" i="226"/>
  <c r="BE59" i="227" s="1"/>
  <c r="BF59" i="227" s="1"/>
  <c r="X59" i="234" s="1"/>
  <c r="BS59" i="226"/>
  <c r="BT59" i="227" s="1"/>
  <c r="BU59" i="227" s="1"/>
  <c r="AC59" i="234" s="1"/>
  <c r="BS59" i="227"/>
  <c r="AX60" i="226"/>
  <c r="AY60" i="227" s="1"/>
  <c r="AZ60" i="227" s="1"/>
  <c r="V60" i="234" s="1"/>
  <c r="N61" i="226"/>
  <c r="O61" i="227" s="1"/>
  <c r="P61" i="227" s="1"/>
  <c r="J61" i="234" s="1"/>
  <c r="AC61" i="226"/>
  <c r="AD61" i="227" s="1"/>
  <c r="AE61" i="227" s="1"/>
  <c r="O61" i="234" s="1"/>
  <c r="AC61" i="227"/>
  <c r="BD61" i="226"/>
  <c r="BE61" i="227" s="1"/>
  <c r="BF61" i="227" s="1"/>
  <c r="X61" i="234" s="1"/>
  <c r="AI62" i="226"/>
  <c r="AJ62" i="227" s="1"/>
  <c r="AK62" i="227" s="1"/>
  <c r="Q62" i="234" s="1"/>
  <c r="AX62" i="226"/>
  <c r="AY62" i="227" s="1"/>
  <c r="AZ62" i="227" s="1"/>
  <c r="V62" i="234" s="1"/>
  <c r="AX62" i="227"/>
  <c r="BY62" i="226"/>
  <c r="BZ62" i="227" s="1"/>
  <c r="CA62" i="227" s="1"/>
  <c r="AE62" i="234" s="1"/>
  <c r="AO63" i="226"/>
  <c r="AP63" i="227" s="1"/>
  <c r="AQ63" i="227" s="1"/>
  <c r="S63" i="234" s="1"/>
  <c r="H64" i="226"/>
  <c r="I64" i="227" s="1"/>
  <c r="J64" i="227" s="1"/>
  <c r="H64" i="227"/>
  <c r="AL64" i="226"/>
  <c r="AM64" i="227" s="1"/>
  <c r="AN64" i="227" s="1"/>
  <c r="R64" i="234" s="1"/>
  <c r="AX64" i="226"/>
  <c r="AY64" i="227" s="1"/>
  <c r="AZ64" i="227" s="1"/>
  <c r="V64" i="234" s="1"/>
  <c r="BA65" i="226"/>
  <c r="BB65" i="227" s="1"/>
  <c r="BC65" i="227" s="1"/>
  <c r="W65" i="234" s="1"/>
  <c r="BM65" i="226"/>
  <c r="BN65" i="227" s="1"/>
  <c r="BO65" i="227" s="1"/>
  <c r="AA65" i="234" s="1"/>
  <c r="BY65" i="226"/>
  <c r="BZ65" i="227" s="1"/>
  <c r="CA65" i="227" s="1"/>
  <c r="AE65" i="234" s="1"/>
  <c r="N66" i="226"/>
  <c r="O66" i="227" s="1"/>
  <c r="P66" i="227" s="1"/>
  <c r="J66" i="234" s="1"/>
  <c r="Z66" i="226"/>
  <c r="AA66" i="227" s="1"/>
  <c r="AB66" i="227" s="1"/>
  <c r="N66" i="234" s="1"/>
  <c r="AI69" i="226"/>
  <c r="AJ69" i="227" s="1"/>
  <c r="AK69" i="227" s="1"/>
  <c r="Q69" i="234" s="1"/>
  <c r="AU69" i="226"/>
  <c r="AV69" i="227" s="1"/>
  <c r="AW69" i="227" s="1"/>
  <c r="U69" i="234" s="1"/>
  <c r="BG69" i="226"/>
  <c r="BH69" i="227" s="1"/>
  <c r="BI69" i="227" s="1"/>
  <c r="Y69" i="234" s="1"/>
  <c r="BS69" i="226"/>
  <c r="BT69" i="227" s="1"/>
  <c r="BU69" i="227" s="1"/>
  <c r="AC69" i="234" s="1"/>
  <c r="H70" i="226"/>
  <c r="I70" i="227" s="1"/>
  <c r="J70" i="227" s="1"/>
  <c r="H70" i="234" s="1"/>
  <c r="T70" i="226"/>
  <c r="U70" i="227" s="1"/>
  <c r="V70" i="227" s="1"/>
  <c r="L70" i="234" s="1"/>
  <c r="AI73" i="226"/>
  <c r="AJ73" i="227" s="1"/>
  <c r="AK73" i="227" s="1"/>
  <c r="Q73" i="234" s="1"/>
  <c r="AV73" i="227"/>
  <c r="AW73" i="227" s="1"/>
  <c r="U73" i="234" s="1"/>
  <c r="BG73" i="226"/>
  <c r="BH73" i="227" s="1"/>
  <c r="BI73" i="227" s="1"/>
  <c r="Y73" i="234" s="1"/>
  <c r="BT73" i="227"/>
  <c r="BU73" i="227" s="1"/>
  <c r="AC73" i="234" s="1"/>
  <c r="I74" i="227"/>
  <c r="J74" i="227" s="1"/>
  <c r="H74" i="234" s="1"/>
  <c r="Z76" i="226"/>
  <c r="AA76" i="227" s="1"/>
  <c r="AB76" i="227" s="1"/>
  <c r="N76" i="234" s="1"/>
  <c r="AL76" i="226"/>
  <c r="AM76" i="227" s="1"/>
  <c r="AN76" i="227" s="1"/>
  <c r="R76" i="234" s="1"/>
  <c r="AX76" i="226"/>
  <c r="AY76" i="227" s="1"/>
  <c r="AZ76" i="227" s="1"/>
  <c r="V76" i="234" s="1"/>
  <c r="BK76" i="227"/>
  <c r="BL76" i="227" s="1"/>
  <c r="Z76" i="234" s="1"/>
  <c r="BV76" i="226"/>
  <c r="BW76" i="227" s="1"/>
  <c r="BX76" i="227" s="1"/>
  <c r="AD76" i="234" s="1"/>
  <c r="K77" i="226"/>
  <c r="L77" i="227" s="1"/>
  <c r="M77" i="227" s="1"/>
  <c r="I77" i="234" s="1"/>
  <c r="AA78" i="227"/>
  <c r="AB78" i="227" s="1"/>
  <c r="N78" i="234" s="1"/>
  <c r="AL78" i="226"/>
  <c r="AM78" i="227" s="1"/>
  <c r="AN78" i="227" s="1"/>
  <c r="R78" i="234" s="1"/>
  <c r="AX78" i="226"/>
  <c r="AY78" i="227" s="1"/>
  <c r="AZ78" i="227" s="1"/>
  <c r="V78" i="234" s="1"/>
  <c r="BK78" i="227"/>
  <c r="BL78" i="227" s="1"/>
  <c r="Z78" i="234" s="1"/>
  <c r="BV78" i="226"/>
  <c r="BW78" i="227" s="1"/>
  <c r="BX78" i="227" s="1"/>
  <c r="AD78" i="234" s="1"/>
  <c r="K79" i="226"/>
  <c r="L79" i="227" s="1"/>
  <c r="M79" i="227" s="1"/>
  <c r="I79" i="234" s="1"/>
  <c r="W79" i="226"/>
  <c r="X79" i="227" s="1"/>
  <c r="Y79" i="227" s="1"/>
  <c r="M79" i="234" s="1"/>
  <c r="AI79" i="226"/>
  <c r="AJ79" i="227" s="1"/>
  <c r="AK79" i="227" s="1"/>
  <c r="Q79" i="234" s="1"/>
  <c r="AU79" i="226"/>
  <c r="AV79" i="227" s="1"/>
  <c r="AW79" i="227" s="1"/>
  <c r="U79" i="234" s="1"/>
  <c r="BG79" i="226"/>
  <c r="BH79" i="227" s="1"/>
  <c r="BI79" i="227" s="1"/>
  <c r="Y79" i="234" s="1"/>
  <c r="BS79" i="226"/>
  <c r="BT79" i="227" s="1"/>
  <c r="BU79" i="227" s="1"/>
  <c r="AC79" i="234" s="1"/>
  <c r="H80" i="226"/>
  <c r="I80" i="227" s="1"/>
  <c r="J80" i="227" s="1"/>
  <c r="H80" i="234" s="1"/>
  <c r="T80" i="226"/>
  <c r="U80" i="227" s="1"/>
  <c r="V80" i="227" s="1"/>
  <c r="L80" i="234" s="1"/>
  <c r="AO83" i="226"/>
  <c r="AP83" i="227" s="1"/>
  <c r="AQ83" i="227" s="1"/>
  <c r="S83" i="234" s="1"/>
  <c r="BA83" i="226"/>
  <c r="BB83" i="227" s="1"/>
  <c r="BC83" i="227" s="1"/>
  <c r="W83" i="234" s="1"/>
  <c r="BM83" i="226"/>
  <c r="BN83" i="227" s="1"/>
  <c r="BO83" i="227" s="1"/>
  <c r="AA83" i="234" s="1"/>
  <c r="BY83" i="226"/>
  <c r="BZ83" i="227" s="1"/>
  <c r="CA83" i="227" s="1"/>
  <c r="AE83" i="234" s="1"/>
  <c r="N84" i="226"/>
  <c r="O84" i="227" s="1"/>
  <c r="P84" i="227" s="1"/>
  <c r="J84" i="234" s="1"/>
  <c r="Z84" i="226"/>
  <c r="AA84" i="227" s="1"/>
  <c r="AB84" i="227" s="1"/>
  <c r="N84" i="234" s="1"/>
  <c r="BP84" i="226"/>
  <c r="BQ84" i="227" s="1"/>
  <c r="BR84" i="227" s="1"/>
  <c r="AB84" i="234" s="1"/>
  <c r="CH84" i="226"/>
  <c r="CI84" i="227" s="1"/>
  <c r="CJ84" i="227" s="1"/>
  <c r="AH84" i="234" s="1"/>
  <c r="BA87" i="226"/>
  <c r="BB87" i="227" s="1"/>
  <c r="BC87" i="227" s="1"/>
  <c r="W87" i="234" s="1"/>
  <c r="BM87" i="226"/>
  <c r="BN87" i="227" s="1"/>
  <c r="BO87" i="227" s="1"/>
  <c r="AA87" i="234" s="1"/>
  <c r="BY87" i="226"/>
  <c r="BZ87" i="227" s="1"/>
  <c r="CA87" i="227" s="1"/>
  <c r="AE87" i="234" s="1"/>
  <c r="N88" i="226"/>
  <c r="O88" i="227" s="1"/>
  <c r="P88" i="227" s="1"/>
  <c r="J88" i="234" s="1"/>
  <c r="Z88" i="226"/>
  <c r="AA88" i="227" s="1"/>
  <c r="AB88" i="227" s="1"/>
  <c r="N88" i="234" s="1"/>
  <c r="AO89" i="226"/>
  <c r="AP89" i="227" s="1"/>
  <c r="AQ89" i="227" s="1"/>
  <c r="S89" i="234" s="1"/>
  <c r="T90" i="226"/>
  <c r="U90" i="227" s="1"/>
  <c r="V90" i="227" s="1"/>
  <c r="L90" i="234" s="1"/>
  <c r="AO93" i="226"/>
  <c r="AP93" i="227" s="1"/>
  <c r="AQ93" i="227" s="1"/>
  <c r="S93" i="234" s="1"/>
  <c r="BA93" i="226"/>
  <c r="BB93" i="227" s="1"/>
  <c r="BC93" i="227" s="1"/>
  <c r="W93" i="234" s="1"/>
  <c r="BM93" i="226"/>
  <c r="BN93" i="227" s="1"/>
  <c r="BO93" i="227" s="1"/>
  <c r="AA93" i="234" s="1"/>
  <c r="BY93" i="226"/>
  <c r="BZ93" i="227" s="1"/>
  <c r="CA93" i="227" s="1"/>
  <c r="AE93" i="234" s="1"/>
  <c r="N94" i="226"/>
  <c r="O94" i="227" s="1"/>
  <c r="P94" i="227" s="1"/>
  <c r="J94" i="234" s="1"/>
  <c r="Z94" i="226"/>
  <c r="AA94" i="227" s="1"/>
  <c r="AB94" i="227" s="1"/>
  <c r="N94" i="234" s="1"/>
  <c r="AL96" i="226"/>
  <c r="AM96" i="227" s="1"/>
  <c r="AN96" i="227" s="1"/>
  <c r="R96" i="234" s="1"/>
  <c r="AX96" i="226"/>
  <c r="AY96" i="227" s="1"/>
  <c r="AZ96" i="227" s="1"/>
  <c r="V96" i="234" s="1"/>
  <c r="BJ96" i="226"/>
  <c r="BK96" i="227" s="1"/>
  <c r="BL96" i="227" s="1"/>
  <c r="Z96" i="234" s="1"/>
  <c r="BV96" i="226"/>
  <c r="BW96" i="227" s="1"/>
  <c r="BX96" i="227" s="1"/>
  <c r="AD96" i="234" s="1"/>
  <c r="K97" i="226"/>
  <c r="L97" i="227" s="1"/>
  <c r="M97" i="227" s="1"/>
  <c r="I97" i="234" s="1"/>
  <c r="W97" i="226"/>
  <c r="X97" i="227" s="1"/>
  <c r="Y97" i="227" s="1"/>
  <c r="M97" i="234" s="1"/>
  <c r="AU99" i="226"/>
  <c r="AV99" i="227" s="1"/>
  <c r="AW99" i="227" s="1"/>
  <c r="U99" i="234" s="1"/>
  <c r="BG99" i="226"/>
  <c r="BH99" i="227" s="1"/>
  <c r="BI99" i="227" s="1"/>
  <c r="Y99" i="234" s="1"/>
  <c r="BS99" i="226"/>
  <c r="BT99" i="227" s="1"/>
  <c r="BU99" i="227" s="1"/>
  <c r="AC99" i="234" s="1"/>
  <c r="H100" i="226"/>
  <c r="I100" i="227" s="1"/>
  <c r="J100" i="227" s="1"/>
  <c r="H100" i="234" s="1"/>
  <c r="T100" i="226"/>
  <c r="U100" i="227" s="1"/>
  <c r="V100" i="227" s="1"/>
  <c r="L100" i="234" s="1"/>
  <c r="AL100" i="226"/>
  <c r="AM100" i="227" s="1"/>
  <c r="AN100" i="227" s="1"/>
  <c r="R100" i="234" s="1"/>
  <c r="AX100" i="226"/>
  <c r="AY100" i="227" s="1"/>
  <c r="AZ100" i="227" s="1"/>
  <c r="V100" i="234" s="1"/>
  <c r="CH100" i="226"/>
  <c r="CI100" i="227" s="1"/>
  <c r="CJ100" i="227" s="1"/>
  <c r="AH100" i="234" s="1"/>
  <c r="Q101" i="226"/>
  <c r="R101" i="227" s="1"/>
  <c r="S101" i="227" s="1"/>
  <c r="K101" i="234" s="1"/>
  <c r="AI101" i="226"/>
  <c r="AJ101" i="227" s="1"/>
  <c r="AK101" i="227" s="1"/>
  <c r="Q101" i="234" s="1"/>
  <c r="AU101" i="226"/>
  <c r="AV101" i="227" s="1"/>
  <c r="AW101" i="227" s="1"/>
  <c r="U101" i="234" s="1"/>
  <c r="BY101" i="226"/>
  <c r="BZ101" i="227" s="1"/>
  <c r="CA101" i="227" s="1"/>
  <c r="AE101" i="234" s="1"/>
  <c r="N102" i="226"/>
  <c r="O102" i="227" s="1"/>
  <c r="P102" i="227" s="1"/>
  <c r="J102" i="234" s="1"/>
  <c r="AR102" i="226"/>
  <c r="AS102" i="227" s="1"/>
  <c r="AT102" i="227" s="1"/>
  <c r="T102" i="234" s="1"/>
  <c r="BV102" i="226"/>
  <c r="BW102" i="227" s="1"/>
  <c r="BX102" i="227" s="1"/>
  <c r="AD102" i="234" s="1"/>
  <c r="K103" i="226"/>
  <c r="L103" i="227" s="1"/>
  <c r="M103" i="227" s="1"/>
  <c r="I103" i="234" s="1"/>
  <c r="BJ104" i="226"/>
  <c r="BK104" i="227" s="1"/>
  <c r="BL104" i="227" s="1"/>
  <c r="Z104" i="234" s="1"/>
  <c r="BV104" i="226"/>
  <c r="BW104" i="227" s="1"/>
  <c r="BX104" i="227" s="1"/>
  <c r="AD104" i="234" s="1"/>
  <c r="K105" i="226"/>
  <c r="L105" i="227" s="1"/>
  <c r="M105" i="227" s="1"/>
  <c r="I105" i="234" s="1"/>
  <c r="W105" i="226"/>
  <c r="X105" i="227" s="1"/>
  <c r="Y105" i="227" s="1"/>
  <c r="M105" i="234" s="1"/>
  <c r="Z106" i="226"/>
  <c r="AA106" i="227" s="1"/>
  <c r="AB106" i="227" s="1"/>
  <c r="N106" i="234" s="1"/>
  <c r="AL106" i="226"/>
  <c r="AM106" i="227" s="1"/>
  <c r="AN106" i="227" s="1"/>
  <c r="R106" i="234" s="1"/>
  <c r="BA107" i="226"/>
  <c r="BB107" i="227" s="1"/>
  <c r="BC107" i="227" s="1"/>
  <c r="W107" i="234" s="1"/>
  <c r="BM107" i="226"/>
  <c r="BN107" i="227" s="1"/>
  <c r="BO107" i="227" s="1"/>
  <c r="AA107" i="234" s="1"/>
  <c r="BY107" i="226"/>
  <c r="BZ107" i="227" s="1"/>
  <c r="CA107" i="227" s="1"/>
  <c r="AE107" i="234" s="1"/>
  <c r="AF108" i="227"/>
  <c r="AF108" i="226"/>
  <c r="AG108" i="227" s="1"/>
  <c r="AH108" i="227" s="1"/>
  <c r="P108" i="234" s="1"/>
  <c r="BG108" i="226"/>
  <c r="BH108" i="227" s="1"/>
  <c r="BI108" i="227" s="1"/>
  <c r="Y108" i="234" s="1"/>
  <c r="AC109" i="226"/>
  <c r="AD109" i="227" s="1"/>
  <c r="AE109" i="227" s="1"/>
  <c r="O109" i="234" s="1"/>
  <c r="BG109" i="227"/>
  <c r="BG109" i="226"/>
  <c r="BH109" i="227" s="1"/>
  <c r="BI109" i="227" s="1"/>
  <c r="Y109" i="234" s="1"/>
  <c r="K110" i="226"/>
  <c r="L110" i="227" s="1"/>
  <c r="M110" i="227" s="1"/>
  <c r="I110" i="234" s="1"/>
  <c r="AO110" i="226"/>
  <c r="AP110" i="227" s="1"/>
  <c r="AQ110" i="227" s="1"/>
  <c r="S110" i="234" s="1"/>
  <c r="BA110" i="226"/>
  <c r="BB110" i="227" s="1"/>
  <c r="BC110" i="227" s="1"/>
  <c r="W110" i="234" s="1"/>
  <c r="H111" i="226"/>
  <c r="I111" i="227" s="1"/>
  <c r="J111" i="227" s="1"/>
  <c r="H111" i="234" s="1"/>
  <c r="H112" i="227"/>
  <c r="H112" i="226"/>
  <c r="I112" i="227" s="1"/>
  <c r="J112" i="227" s="1"/>
  <c r="H112" i="234" s="1"/>
  <c r="AL112" i="227"/>
  <c r="AL112" i="226"/>
  <c r="AM112" i="227" s="1"/>
  <c r="AN112" i="227" s="1"/>
  <c r="R112" i="234" s="1"/>
  <c r="CH113" i="226"/>
  <c r="CI113" i="227" s="1"/>
  <c r="CJ113" i="227" s="1"/>
  <c r="AH113" i="234" s="1"/>
  <c r="N115" i="226"/>
  <c r="O115" i="227" s="1"/>
  <c r="P115" i="227" s="1"/>
  <c r="J115" i="234" s="1"/>
  <c r="AO117" i="226"/>
  <c r="AP117" i="227" s="1"/>
  <c r="AQ117" i="227" s="1"/>
  <c r="S117" i="234" s="1"/>
  <c r="AR118" i="226"/>
  <c r="AS118" i="227" s="1"/>
  <c r="AT118" i="227" s="1"/>
  <c r="T118" i="234" s="1"/>
  <c r="BP120" i="227"/>
  <c r="BP120" i="226"/>
  <c r="BQ120" i="227" s="1"/>
  <c r="BR120" i="227" s="1"/>
  <c r="AB120" i="234" s="1"/>
  <c r="T121" i="226"/>
  <c r="U121" i="227" s="1"/>
  <c r="V121" i="227" s="1"/>
  <c r="L121" i="234" s="1"/>
  <c r="AO121" i="227"/>
  <c r="AO121" i="226"/>
  <c r="AP121" i="227" s="1"/>
  <c r="AQ121" i="227" s="1"/>
  <c r="S121" i="234" s="1"/>
  <c r="BM122" i="227"/>
  <c r="BM122" i="226"/>
  <c r="BN122" i="227" s="1"/>
  <c r="BO122" i="227" s="1"/>
  <c r="AA122" i="234" s="1"/>
  <c r="AL123" i="227"/>
  <c r="AL123" i="226"/>
  <c r="AM123" i="227" s="1"/>
  <c r="AN123" i="227" s="1"/>
  <c r="R123" i="234" s="1"/>
  <c r="K130" i="227"/>
  <c r="K130" i="226"/>
  <c r="L130" i="227" s="1"/>
  <c r="M130" i="227" s="1"/>
  <c r="I130" i="234" s="1"/>
  <c r="AC130" i="227"/>
  <c r="AC130" i="226"/>
  <c r="AD130" i="227" s="1"/>
  <c r="AE130" i="227" s="1"/>
  <c r="O130" i="234" s="1"/>
  <c r="T136" i="227"/>
  <c r="T136" i="226"/>
  <c r="U136" i="227" s="1"/>
  <c r="V136" i="227" s="1"/>
  <c r="L136" i="234" s="1"/>
  <c r="AL136" i="227"/>
  <c r="AL136" i="226"/>
  <c r="AM136" i="227" s="1"/>
  <c r="AN136" i="227" s="1"/>
  <c r="R136" i="234" s="1"/>
  <c r="BD136" i="227"/>
  <c r="BD136" i="226"/>
  <c r="BE136" i="227" s="1"/>
  <c r="BF136" i="227" s="1"/>
  <c r="X136" i="234" s="1"/>
  <c r="BV136" i="227"/>
  <c r="BV136" i="226"/>
  <c r="BW136" i="227" s="1"/>
  <c r="BX136" i="227" s="1"/>
  <c r="AD136" i="234" s="1"/>
  <c r="AI138" i="227"/>
  <c r="AI138" i="226"/>
  <c r="AJ138" i="227" s="1"/>
  <c r="AK138" i="227" s="1"/>
  <c r="Q138" i="234" s="1"/>
  <c r="BD140" i="227"/>
  <c r="BD140" i="226"/>
  <c r="BE140" i="227" s="1"/>
  <c r="BF140" i="227" s="1"/>
  <c r="X140" i="234" s="1"/>
  <c r="AL143" i="227"/>
  <c r="AL143" i="226"/>
  <c r="AM143" i="227" s="1"/>
  <c r="AN143" i="227" s="1"/>
  <c r="R143" i="234" s="1"/>
  <c r="AR148" i="227"/>
  <c r="AR148" i="226"/>
  <c r="AS148" i="227" s="1"/>
  <c r="AT148" i="227" s="1"/>
  <c r="T148" i="234" s="1"/>
  <c r="BJ148" i="227"/>
  <c r="BJ148" i="226"/>
  <c r="BK148" i="227" s="1"/>
  <c r="BL148" i="227" s="1"/>
  <c r="Z148" i="234" s="1"/>
  <c r="H150" i="227"/>
  <c r="H150" i="226"/>
  <c r="I150" i="227" s="1"/>
  <c r="J150" i="227" s="1"/>
  <c r="H150" i="234" s="1"/>
  <c r="Z150" i="227"/>
  <c r="Z150" i="226"/>
  <c r="AA150" i="227" s="1"/>
  <c r="AB150" i="227" s="1"/>
  <c r="N150" i="234" s="1"/>
  <c r="AR153" i="227"/>
  <c r="AR153" i="226"/>
  <c r="AS153" i="227" s="1"/>
  <c r="AT153" i="227" s="1"/>
  <c r="T153" i="234" s="1"/>
  <c r="BG156" i="227"/>
  <c r="BG156" i="226"/>
  <c r="BH156" i="227" s="1"/>
  <c r="BI156" i="227" s="1"/>
  <c r="Y156" i="234" s="1"/>
  <c r="AR158" i="227"/>
  <c r="AR158" i="226"/>
  <c r="AS158" i="227" s="1"/>
  <c r="AT158" i="227" s="1"/>
  <c r="T158" i="234" s="1"/>
  <c r="AL164" i="227"/>
  <c r="AL164" i="226"/>
  <c r="AM164" i="227" s="1"/>
  <c r="AN164" i="227" s="1"/>
  <c r="R164" i="234" s="1"/>
  <c r="BD164" i="227"/>
  <c r="BD164" i="226"/>
  <c r="BE164" i="227" s="1"/>
  <c r="BF164" i="227" s="1"/>
  <c r="X164" i="234" s="1"/>
  <c r="BV164" i="227"/>
  <c r="BV164" i="226"/>
  <c r="BW164" i="227" s="1"/>
  <c r="BX164" i="227" s="1"/>
  <c r="AD164" i="234" s="1"/>
  <c r="Q165" i="227"/>
  <c r="Q165" i="226"/>
  <c r="R165" i="227" s="1"/>
  <c r="S165" i="227" s="1"/>
  <c r="K165" i="234" s="1"/>
  <c r="BY165" i="227"/>
  <c r="BY165" i="226"/>
  <c r="BZ165" i="227" s="1"/>
  <c r="CA165" i="227" s="1"/>
  <c r="AE165" i="234" s="1"/>
  <c r="T166" i="227"/>
  <c r="T166" i="226"/>
  <c r="U166" i="227" s="1"/>
  <c r="V166" i="227" s="1"/>
  <c r="L166" i="234" s="1"/>
  <c r="CH166" i="227"/>
  <c r="CH166" i="226"/>
  <c r="CI166" i="227" s="1"/>
  <c r="CJ166" i="227" s="1"/>
  <c r="AH166" i="234" s="1"/>
  <c r="W167" i="227"/>
  <c r="W167" i="226"/>
  <c r="X167" i="227" s="1"/>
  <c r="Y167" i="227" s="1"/>
  <c r="M167" i="234" s="1"/>
  <c r="AO171" i="227"/>
  <c r="AO171" i="226"/>
  <c r="AP171" i="227" s="1"/>
  <c r="AQ171" i="227" s="1"/>
  <c r="S171" i="234" s="1"/>
  <c r="AX177" i="227"/>
  <c r="AX177" i="226"/>
  <c r="AY177" i="227" s="1"/>
  <c r="AZ177" i="227" s="1"/>
  <c r="V177" i="234" s="1"/>
  <c r="AR182" i="226"/>
  <c r="AS182" i="227" s="1"/>
  <c r="AT182" i="227" s="1"/>
  <c r="T182" i="234" s="1"/>
  <c r="AR182" i="227"/>
  <c r="BV182" i="227"/>
  <c r="BV182" i="226"/>
  <c r="BW182" i="227" s="1"/>
  <c r="BX182" i="227" s="1"/>
  <c r="AD182" i="234" s="1"/>
  <c r="AL184" i="226"/>
  <c r="AM184" i="227" s="1"/>
  <c r="AN184" i="227" s="1"/>
  <c r="R184" i="234" s="1"/>
  <c r="AL184" i="227"/>
  <c r="AI188" i="227"/>
  <c r="AI188" i="226"/>
  <c r="AJ188" i="227" s="1"/>
  <c r="AK188" i="227" s="1"/>
  <c r="Q188" i="234" s="1"/>
  <c r="BS189" i="226"/>
  <c r="BT189" i="227" s="1"/>
  <c r="BU189" i="227" s="1"/>
  <c r="AC189" i="234" s="1"/>
  <c r="BS189" i="227"/>
  <c r="AU204" i="227"/>
  <c r="AU204" i="226"/>
  <c r="AV204" i="227" s="1"/>
  <c r="AW204" i="227" s="1"/>
  <c r="U204" i="234" s="1"/>
  <c r="AO210" i="227"/>
  <c r="AO210" i="226"/>
  <c r="AP210" i="227" s="1"/>
  <c r="AQ210" i="227" s="1"/>
  <c r="S210" i="234" s="1"/>
  <c r="BA223" i="226"/>
  <c r="BB223" i="227" s="1"/>
  <c r="BC223" i="227" s="1"/>
  <c r="W223" i="234" s="1"/>
  <c r="BA223" i="227"/>
  <c r="BY234" i="227"/>
  <c r="BY234" i="226"/>
  <c r="BZ234" i="227" s="1"/>
  <c r="CA234" i="227" s="1"/>
  <c r="AE234" i="234" s="1"/>
  <c r="T235" i="227"/>
  <c r="T235" i="226"/>
  <c r="U235" i="227" s="1"/>
  <c r="V235" i="227" s="1"/>
  <c r="L235" i="234" s="1"/>
  <c r="AR245" i="227"/>
  <c r="AR245" i="226"/>
  <c r="AS245" i="227" s="1"/>
  <c r="AT245" i="227" s="1"/>
  <c r="T245" i="234" s="1"/>
  <c r="BY33" i="226"/>
  <c r="BZ33" i="227" s="1"/>
  <c r="CA33" i="227" s="1"/>
  <c r="AE33" i="234" s="1"/>
  <c r="BY33" i="227"/>
  <c r="K35" i="226"/>
  <c r="L35" i="227" s="1"/>
  <c r="M35" i="227" s="1"/>
  <c r="I35" i="234" s="1"/>
  <c r="K35" i="227"/>
  <c r="H36" i="226"/>
  <c r="I36" i="227" s="1"/>
  <c r="J36" i="227" s="1"/>
  <c r="H36" i="234" s="1"/>
  <c r="H36" i="227"/>
  <c r="AC41" i="226"/>
  <c r="AD41" i="227" s="1"/>
  <c r="AE41" i="227" s="1"/>
  <c r="O41" i="234" s="1"/>
  <c r="AC41" i="227"/>
  <c r="BM49" i="226"/>
  <c r="BN49" i="227" s="1"/>
  <c r="BO49" i="227" s="1"/>
  <c r="AA49" i="234" s="1"/>
  <c r="BM49" i="227"/>
  <c r="BP52" i="226"/>
  <c r="BQ52" i="227" s="1"/>
  <c r="BR52" i="227" s="1"/>
  <c r="AB52" i="234" s="1"/>
  <c r="BP52" i="227"/>
  <c r="AL58" i="226"/>
  <c r="AM58" i="227" s="1"/>
  <c r="AN58" i="227" s="1"/>
  <c r="R58" i="234" s="1"/>
  <c r="AL58" i="227"/>
  <c r="BG59" i="226"/>
  <c r="BH59" i="227" s="1"/>
  <c r="BI59" i="227" s="1"/>
  <c r="Y59" i="234" s="1"/>
  <c r="BG59" i="227"/>
  <c r="Q61" i="226"/>
  <c r="R61" i="227" s="1"/>
  <c r="S61" i="227" s="1"/>
  <c r="K61" i="234" s="1"/>
  <c r="Q61" i="227"/>
  <c r="AL62" i="226"/>
  <c r="AM62" i="227" s="1"/>
  <c r="AN62" i="227" s="1"/>
  <c r="R62" i="234" s="1"/>
  <c r="AL62" i="227"/>
  <c r="AO94" i="226"/>
  <c r="AP94" i="227" s="1"/>
  <c r="AQ94" i="227" s="1"/>
  <c r="S94" i="234" s="1"/>
  <c r="BA94" i="226"/>
  <c r="BB94" i="227" s="1"/>
  <c r="BC94" i="227" s="1"/>
  <c r="W94" i="234" s="1"/>
  <c r="BM94" i="226"/>
  <c r="BN94" i="227" s="1"/>
  <c r="BO94" i="227" s="1"/>
  <c r="AA94" i="234" s="1"/>
  <c r="BY94" i="226"/>
  <c r="BZ94" i="227" s="1"/>
  <c r="CA94" i="227" s="1"/>
  <c r="AE94" i="234" s="1"/>
  <c r="N95" i="226"/>
  <c r="O95" i="227" s="1"/>
  <c r="P95" i="227" s="1"/>
  <c r="J95" i="234" s="1"/>
  <c r="Z95" i="226"/>
  <c r="AA95" i="227" s="1"/>
  <c r="AB95" i="227" s="1"/>
  <c r="N95" i="234" s="1"/>
  <c r="AL97" i="226"/>
  <c r="AM97" i="227" s="1"/>
  <c r="AN97" i="227" s="1"/>
  <c r="R97" i="234" s="1"/>
  <c r="AX97" i="226"/>
  <c r="AY97" i="227" s="1"/>
  <c r="AZ97" i="227" s="1"/>
  <c r="V97" i="234" s="1"/>
  <c r="BJ97" i="226"/>
  <c r="BK97" i="227" s="1"/>
  <c r="BL97" i="227" s="1"/>
  <c r="Z97" i="234" s="1"/>
  <c r="BV97" i="226"/>
  <c r="BW97" i="227" s="1"/>
  <c r="BX97" i="227" s="1"/>
  <c r="AD97" i="234" s="1"/>
  <c r="K98" i="226"/>
  <c r="L98" i="227" s="1"/>
  <c r="M98" i="227" s="1"/>
  <c r="I98" i="234" s="1"/>
  <c r="W98" i="226"/>
  <c r="X98" i="227" s="1"/>
  <c r="Y98" i="227" s="1"/>
  <c r="M98" i="234" s="1"/>
  <c r="BG102" i="226"/>
  <c r="BH102" i="227" s="1"/>
  <c r="BI102" i="227" s="1"/>
  <c r="Y102" i="234" s="1"/>
  <c r="Z103" i="226"/>
  <c r="AA103" i="227" s="1"/>
  <c r="AB103" i="227" s="1"/>
  <c r="N103" i="234" s="1"/>
  <c r="BP103" i="226"/>
  <c r="BQ103" i="227" s="1"/>
  <c r="BR103" i="227" s="1"/>
  <c r="AB103" i="234" s="1"/>
  <c r="BA106" i="226"/>
  <c r="BB106" i="227" s="1"/>
  <c r="BC106" i="227" s="1"/>
  <c r="W106" i="234" s="1"/>
  <c r="BM106" i="226"/>
  <c r="BN106" i="227" s="1"/>
  <c r="BO106" i="227" s="1"/>
  <c r="AA106" i="234" s="1"/>
  <c r="BY106" i="226"/>
  <c r="BZ106" i="227" s="1"/>
  <c r="CA106" i="227" s="1"/>
  <c r="AE106" i="234" s="1"/>
  <c r="Q108" i="226"/>
  <c r="R108" i="227" s="1"/>
  <c r="S108" i="227" s="1"/>
  <c r="K108" i="234" s="1"/>
  <c r="BJ108" i="227"/>
  <c r="BJ108" i="226"/>
  <c r="BK108" i="227" s="1"/>
  <c r="BL108" i="227" s="1"/>
  <c r="Z108" i="234" s="1"/>
  <c r="N109" i="226"/>
  <c r="O109" i="227" s="1"/>
  <c r="P109" i="227" s="1"/>
  <c r="J109" i="234" s="1"/>
  <c r="AR109" i="226"/>
  <c r="AS109" i="227" s="1"/>
  <c r="AT109" i="227" s="1"/>
  <c r="T109" i="234" s="1"/>
  <c r="N110" i="227"/>
  <c r="N110" i="226"/>
  <c r="O110" i="227" s="1"/>
  <c r="P110" i="227" s="1"/>
  <c r="J110" i="234" s="1"/>
  <c r="BP111" i="226"/>
  <c r="BQ111" i="227" s="1"/>
  <c r="BR111" i="227" s="1"/>
  <c r="AB111" i="234" s="1"/>
  <c r="Z112" i="227"/>
  <c r="Z112" i="226"/>
  <c r="AA112" i="227" s="1"/>
  <c r="AB112" i="227" s="1"/>
  <c r="N112" i="234" s="1"/>
  <c r="H114" i="227"/>
  <c r="H114" i="226"/>
  <c r="I114" i="227" s="1"/>
  <c r="J114" i="227" s="1"/>
  <c r="H114" i="234" s="1"/>
  <c r="AI114" i="226"/>
  <c r="AJ114" i="227" s="1"/>
  <c r="AK114" i="227" s="1"/>
  <c r="Q114" i="234" s="1"/>
  <c r="BY114" i="226"/>
  <c r="BZ114" i="227" s="1"/>
  <c r="CA114" i="227" s="1"/>
  <c r="AE114" i="234" s="1"/>
  <c r="AO115" i="226"/>
  <c r="AP115" i="227" s="1"/>
  <c r="AQ115" i="227" s="1"/>
  <c r="S115" i="234" s="1"/>
  <c r="BY118" i="227"/>
  <c r="BY118" i="226"/>
  <c r="BZ118" i="227" s="1"/>
  <c r="CA118" i="227" s="1"/>
  <c r="AE118" i="234" s="1"/>
  <c r="T119" i="227"/>
  <c r="T119" i="226"/>
  <c r="U119" i="227" s="1"/>
  <c r="V119" i="227" s="1"/>
  <c r="L119" i="234" s="1"/>
  <c r="AL119" i="227"/>
  <c r="AL119" i="226"/>
  <c r="AM119" i="227" s="1"/>
  <c r="AN119" i="227" s="1"/>
  <c r="R119" i="234" s="1"/>
  <c r="BD119" i="227"/>
  <c r="BD119" i="226"/>
  <c r="BE119" i="227" s="1"/>
  <c r="BF119" i="227" s="1"/>
  <c r="X119" i="234" s="1"/>
  <c r="BV119" i="227"/>
  <c r="BV119" i="226"/>
  <c r="BW119" i="227" s="1"/>
  <c r="BX119" i="227" s="1"/>
  <c r="AD119" i="234" s="1"/>
  <c r="Q120" i="227"/>
  <c r="Q120" i="226"/>
  <c r="R120" i="227" s="1"/>
  <c r="S120" i="227" s="1"/>
  <c r="K120" i="234" s="1"/>
  <c r="AX120" i="226"/>
  <c r="AY120" i="227" s="1"/>
  <c r="AZ120" i="227" s="1"/>
  <c r="V120" i="234" s="1"/>
  <c r="H121" i="226"/>
  <c r="I121" i="227" s="1"/>
  <c r="J121" i="227" s="1"/>
  <c r="H121" i="234" s="1"/>
  <c r="N122" i="227"/>
  <c r="N122" i="226"/>
  <c r="O122" i="227" s="1"/>
  <c r="P122" i="227" s="1"/>
  <c r="J122" i="234" s="1"/>
  <c r="H123" i="227"/>
  <c r="H123" i="226"/>
  <c r="I123" i="227" s="1"/>
  <c r="J123" i="227" s="1"/>
  <c r="H123" i="234" s="1"/>
  <c r="AR125" i="227"/>
  <c r="AR125" i="226"/>
  <c r="AS125" i="227" s="1"/>
  <c r="AT125" i="227" s="1"/>
  <c r="T125" i="234" s="1"/>
  <c r="CH125" i="227"/>
  <c r="CH125" i="226"/>
  <c r="CI125" i="227" s="1"/>
  <c r="CJ125" i="227" s="1"/>
  <c r="AH125" i="234" s="1"/>
  <c r="W126" i="227"/>
  <c r="W126" i="226"/>
  <c r="X126" i="227" s="1"/>
  <c r="Y126" i="227" s="1"/>
  <c r="M126" i="234" s="1"/>
  <c r="AC127" i="227"/>
  <c r="AC127" i="226"/>
  <c r="AD127" i="227" s="1"/>
  <c r="AE127" i="227" s="1"/>
  <c r="O127" i="234" s="1"/>
  <c r="AI128" i="227"/>
  <c r="AI128" i="226"/>
  <c r="AJ128" i="227" s="1"/>
  <c r="AK128" i="227" s="1"/>
  <c r="Q128" i="234" s="1"/>
  <c r="BA128" i="227"/>
  <c r="BA128" i="226"/>
  <c r="BB128" i="227" s="1"/>
  <c r="BC128" i="227" s="1"/>
  <c r="W128" i="234" s="1"/>
  <c r="BS128" i="227"/>
  <c r="BS128" i="226"/>
  <c r="BT128" i="227" s="1"/>
  <c r="BU128" i="227" s="1"/>
  <c r="AC128" i="234" s="1"/>
  <c r="N129" i="227"/>
  <c r="N129" i="226"/>
  <c r="O129" i="227" s="1"/>
  <c r="P129" i="227" s="1"/>
  <c r="J129" i="234" s="1"/>
  <c r="BP130" i="227"/>
  <c r="BP130" i="226"/>
  <c r="BQ130" i="227" s="1"/>
  <c r="BR130" i="227" s="1"/>
  <c r="AB130" i="234" s="1"/>
  <c r="BA134" i="227"/>
  <c r="BA134" i="226"/>
  <c r="BB134" i="227" s="1"/>
  <c r="BC134" i="227" s="1"/>
  <c r="W134" i="234" s="1"/>
  <c r="N138" i="227"/>
  <c r="N138" i="226"/>
  <c r="O138" i="227" s="1"/>
  <c r="P138" i="227" s="1"/>
  <c r="J138" i="234" s="1"/>
  <c r="CH138" i="227"/>
  <c r="CH138" i="226"/>
  <c r="CI138" i="227" s="1"/>
  <c r="CJ138" i="227" s="1"/>
  <c r="AH138" i="234" s="1"/>
  <c r="W139" i="227"/>
  <c r="W139" i="226"/>
  <c r="X139" i="227" s="1"/>
  <c r="Y139" i="227" s="1"/>
  <c r="M139" i="234" s="1"/>
  <c r="AR141" i="227"/>
  <c r="AR141" i="226"/>
  <c r="AS141" i="227" s="1"/>
  <c r="AT141" i="227" s="1"/>
  <c r="T141" i="234" s="1"/>
  <c r="BJ141" i="227"/>
  <c r="BJ141" i="226"/>
  <c r="BK141" i="227" s="1"/>
  <c r="BL141" i="227" s="1"/>
  <c r="Z141" i="234" s="1"/>
  <c r="CH141" i="227"/>
  <c r="CH141" i="226"/>
  <c r="CI141" i="227" s="1"/>
  <c r="CJ141" i="227" s="1"/>
  <c r="AH141" i="234" s="1"/>
  <c r="W142" i="227"/>
  <c r="W142" i="226"/>
  <c r="X142" i="227" s="1"/>
  <c r="Y142" i="227" s="1"/>
  <c r="M142" i="234" s="1"/>
  <c r="H147" i="227"/>
  <c r="H147" i="226"/>
  <c r="I147" i="227" s="1"/>
  <c r="J147" i="227" s="1"/>
  <c r="H147" i="234" s="1"/>
  <c r="Z147" i="227"/>
  <c r="Z147" i="226"/>
  <c r="AA147" i="227" s="1"/>
  <c r="AB147" i="227" s="1"/>
  <c r="N147" i="234" s="1"/>
  <c r="AU151" i="227"/>
  <c r="AU151" i="226"/>
  <c r="AV151" i="227" s="1"/>
  <c r="AW151" i="227" s="1"/>
  <c r="U151" i="234" s="1"/>
  <c r="BM151" i="227"/>
  <c r="BM151" i="226"/>
  <c r="BN151" i="227" s="1"/>
  <c r="BO151" i="227" s="1"/>
  <c r="AA151" i="234" s="1"/>
  <c r="CH157" i="227"/>
  <c r="CH157" i="226"/>
  <c r="CI157" i="227" s="1"/>
  <c r="CJ157" i="227" s="1"/>
  <c r="AH157" i="234" s="1"/>
  <c r="BJ159" i="227"/>
  <c r="BJ159" i="226"/>
  <c r="BK159" i="227" s="1"/>
  <c r="BL159" i="227" s="1"/>
  <c r="Z159" i="234" s="1"/>
  <c r="CH159" i="227"/>
  <c r="CH159" i="226"/>
  <c r="CI159" i="227" s="1"/>
  <c r="CJ159" i="227" s="1"/>
  <c r="AH159" i="234" s="1"/>
  <c r="AL160" i="227"/>
  <c r="AL160" i="226"/>
  <c r="AM160" i="227" s="1"/>
  <c r="AN160" i="227" s="1"/>
  <c r="R160" i="234" s="1"/>
  <c r="AR161" i="227"/>
  <c r="AR161" i="226"/>
  <c r="AS161" i="227" s="1"/>
  <c r="AT161" i="227" s="1"/>
  <c r="T161" i="234" s="1"/>
  <c r="CH161" i="227"/>
  <c r="CH161" i="226"/>
  <c r="CI161" i="227" s="1"/>
  <c r="CJ161" i="227" s="1"/>
  <c r="AH161" i="234" s="1"/>
  <c r="T171" i="227"/>
  <c r="T171" i="226"/>
  <c r="U171" i="227" s="1"/>
  <c r="V171" i="227" s="1"/>
  <c r="L171" i="234" s="1"/>
  <c r="BM174" i="227"/>
  <c r="BM174" i="226"/>
  <c r="BN174" i="227" s="1"/>
  <c r="BO174" i="227" s="1"/>
  <c r="AA174" i="234" s="1"/>
  <c r="AU175" i="227"/>
  <c r="AU175" i="226"/>
  <c r="AV175" i="227" s="1"/>
  <c r="AW175" i="227" s="1"/>
  <c r="U175" i="234" s="1"/>
  <c r="BM175" i="227"/>
  <c r="BM175" i="226"/>
  <c r="BN175" i="227" s="1"/>
  <c r="BO175" i="227" s="1"/>
  <c r="AA175" i="234" s="1"/>
  <c r="BD176" i="227"/>
  <c r="BD176" i="226"/>
  <c r="BE176" i="227" s="1"/>
  <c r="BF176" i="227" s="1"/>
  <c r="X176" i="234" s="1"/>
  <c r="AU179" i="227"/>
  <c r="AU179" i="226"/>
  <c r="AV179" i="227" s="1"/>
  <c r="AW179" i="227" s="1"/>
  <c r="U179" i="234" s="1"/>
  <c r="AX180" i="226"/>
  <c r="AY180" i="227" s="1"/>
  <c r="AZ180" i="227" s="1"/>
  <c r="V180" i="234" s="1"/>
  <c r="AX180" i="227"/>
  <c r="AL181" i="227"/>
  <c r="AL181" i="226"/>
  <c r="AM181" i="227" s="1"/>
  <c r="AN181" i="227" s="1"/>
  <c r="R181" i="234" s="1"/>
  <c r="AR185" i="227"/>
  <c r="AR185" i="226"/>
  <c r="AS185" i="227" s="1"/>
  <c r="AT185" i="227" s="1"/>
  <c r="T185" i="234" s="1"/>
  <c r="BM186" i="227"/>
  <c r="BM186" i="226"/>
  <c r="BN186" i="227" s="1"/>
  <c r="BO186" i="227" s="1"/>
  <c r="AA186" i="234" s="1"/>
  <c r="AC204" i="227"/>
  <c r="AC204" i="226"/>
  <c r="AD204" i="227" s="1"/>
  <c r="AE204" i="227" s="1"/>
  <c r="O204" i="234" s="1"/>
  <c r="W210" i="227"/>
  <c r="W210" i="226"/>
  <c r="X210" i="227" s="1"/>
  <c r="Y210" i="227" s="1"/>
  <c r="M210" i="234" s="1"/>
  <c r="Z216" i="226"/>
  <c r="AA216" i="227" s="1"/>
  <c r="AB216" i="227" s="1"/>
  <c r="N216" i="234" s="1"/>
  <c r="Z216" i="227"/>
  <c r="BP233" i="227"/>
  <c r="BP233" i="226"/>
  <c r="BQ233" i="227" s="1"/>
  <c r="BR233" i="227" s="1"/>
  <c r="AB233" i="234" s="1"/>
  <c r="AC245" i="227"/>
  <c r="AC245" i="226"/>
  <c r="AD245" i="227" s="1"/>
  <c r="AE245" i="227" s="1"/>
  <c r="O245" i="234" s="1"/>
  <c r="T108" i="227"/>
  <c r="T108" i="226"/>
  <c r="U108" i="227" s="1"/>
  <c r="V108" i="227" s="1"/>
  <c r="L108" i="234" s="1"/>
  <c r="Q109" i="227"/>
  <c r="Q109" i="226"/>
  <c r="R109" i="227" s="1"/>
  <c r="S109" i="227" s="1"/>
  <c r="K109" i="234" s="1"/>
  <c r="BS111" i="227"/>
  <c r="BS111" i="226"/>
  <c r="BT111" i="227" s="1"/>
  <c r="BU111" i="227" s="1"/>
  <c r="AC111" i="234" s="1"/>
  <c r="K121" i="227"/>
  <c r="K121" i="226"/>
  <c r="L121" i="227" s="1"/>
  <c r="M121" i="227" s="1"/>
  <c r="I121" i="234" s="1"/>
  <c r="BP122" i="227"/>
  <c r="BP122" i="226"/>
  <c r="BQ122" i="227" s="1"/>
  <c r="BR122" i="227" s="1"/>
  <c r="AB122" i="234" s="1"/>
  <c r="N130" i="227"/>
  <c r="N130" i="226"/>
  <c r="O130" i="227" s="1"/>
  <c r="P130" i="227" s="1"/>
  <c r="J130" i="234" s="1"/>
  <c r="W136" i="227"/>
  <c r="W136" i="226"/>
  <c r="X136" i="227" s="1"/>
  <c r="Y136" i="227" s="1"/>
  <c r="M136" i="234" s="1"/>
  <c r="AO136" i="227"/>
  <c r="AO136" i="226"/>
  <c r="AP136" i="227" s="1"/>
  <c r="AQ136" i="227" s="1"/>
  <c r="S136" i="234" s="1"/>
  <c r="BG136" i="227"/>
  <c r="BG136" i="226"/>
  <c r="BH136" i="227" s="1"/>
  <c r="BI136" i="227" s="1"/>
  <c r="Y136" i="234" s="1"/>
  <c r="BY136" i="227"/>
  <c r="BY136" i="226"/>
  <c r="BZ136" i="227" s="1"/>
  <c r="CA136" i="227" s="1"/>
  <c r="AE136" i="234" s="1"/>
  <c r="AL138" i="227"/>
  <c r="AL138" i="226"/>
  <c r="AM138" i="227" s="1"/>
  <c r="AN138" i="227" s="1"/>
  <c r="R138" i="234" s="1"/>
  <c r="BG140" i="227"/>
  <c r="BG140" i="226"/>
  <c r="BH140" i="227" s="1"/>
  <c r="BI140" i="227" s="1"/>
  <c r="Y140" i="234" s="1"/>
  <c r="AU148" i="227"/>
  <c r="AU148" i="226"/>
  <c r="AV148" i="227" s="1"/>
  <c r="AW148" i="227" s="1"/>
  <c r="U148" i="234" s="1"/>
  <c r="BM148" i="227"/>
  <c r="BM148" i="226"/>
  <c r="BN148" i="227" s="1"/>
  <c r="BO148" i="227" s="1"/>
  <c r="AA148" i="234" s="1"/>
  <c r="K150" i="227"/>
  <c r="K150" i="226"/>
  <c r="L150" i="227" s="1"/>
  <c r="M150" i="227" s="1"/>
  <c r="I150" i="234" s="1"/>
  <c r="AC150" i="227"/>
  <c r="AD150" i="227"/>
  <c r="AE150" i="227" s="1"/>
  <c r="O150" i="234" s="1"/>
  <c r="AU153" i="227"/>
  <c r="AU153" i="226"/>
  <c r="AV153" i="227" s="1"/>
  <c r="AW153" i="227" s="1"/>
  <c r="U153" i="234" s="1"/>
  <c r="BG155" i="227"/>
  <c r="BG155" i="226"/>
  <c r="BH155" i="227" s="1"/>
  <c r="BI155" i="227" s="1"/>
  <c r="Y155" i="234" s="1"/>
  <c r="BJ156" i="227"/>
  <c r="BJ156" i="226"/>
  <c r="BK156" i="227" s="1"/>
  <c r="BL156" i="227" s="1"/>
  <c r="Z156" i="234" s="1"/>
  <c r="AU158" i="227"/>
  <c r="AU158" i="226"/>
  <c r="AV158" i="227" s="1"/>
  <c r="AW158" i="227" s="1"/>
  <c r="U158" i="234" s="1"/>
  <c r="AO164" i="227"/>
  <c r="AO164" i="226"/>
  <c r="AP164" i="227" s="1"/>
  <c r="AQ164" i="227" s="1"/>
  <c r="S164" i="234" s="1"/>
  <c r="BG164" i="227"/>
  <c r="BG164" i="226"/>
  <c r="BH164" i="227" s="1"/>
  <c r="BI164" i="227" s="1"/>
  <c r="Y164" i="234" s="1"/>
  <c r="BY164" i="227"/>
  <c r="BY164" i="226"/>
  <c r="BZ164" i="227" s="1"/>
  <c r="CA164" i="227" s="1"/>
  <c r="AE164" i="234" s="1"/>
  <c r="T165" i="227"/>
  <c r="T165" i="226"/>
  <c r="U165" i="227" s="1"/>
  <c r="V165" i="227" s="1"/>
  <c r="L165" i="234" s="1"/>
  <c r="CH165" i="227"/>
  <c r="CH165" i="226"/>
  <c r="CI165" i="227" s="1"/>
  <c r="CJ165" i="227" s="1"/>
  <c r="AH165" i="234" s="1"/>
  <c r="H167" i="227"/>
  <c r="H167" i="226"/>
  <c r="I167" i="227" s="1"/>
  <c r="J167" i="227" s="1"/>
  <c r="H167" i="234" s="1"/>
  <c r="AI172" i="227"/>
  <c r="AI172" i="226"/>
  <c r="AJ172" i="227" s="1"/>
  <c r="AK172" i="227" s="1"/>
  <c r="Q172" i="234" s="1"/>
  <c r="AI177" i="227"/>
  <c r="AI177" i="226"/>
  <c r="AJ177" i="227" s="1"/>
  <c r="AK177" i="227" s="1"/>
  <c r="Q177" i="234" s="1"/>
  <c r="W184" i="227"/>
  <c r="W184" i="226"/>
  <c r="X184" i="227" s="1"/>
  <c r="Y184" i="227" s="1"/>
  <c r="M184" i="234" s="1"/>
  <c r="BJ193" i="227"/>
  <c r="BJ193" i="226"/>
  <c r="BK193" i="227" s="1"/>
  <c r="BL193" i="227" s="1"/>
  <c r="Z193" i="234" s="1"/>
  <c r="AL198" i="227"/>
  <c r="AL198" i="226"/>
  <c r="AM198" i="227" s="1"/>
  <c r="AN198" i="227" s="1"/>
  <c r="R198" i="234" s="1"/>
  <c r="BP209" i="227"/>
  <c r="BP209" i="226"/>
  <c r="BQ209" i="227" s="1"/>
  <c r="BR209" i="227" s="1"/>
  <c r="AB209" i="234" s="1"/>
  <c r="BA215" i="226"/>
  <c r="BB215" i="227" s="1"/>
  <c r="BC215" i="227" s="1"/>
  <c r="W215" i="234" s="1"/>
  <c r="BA215" i="227"/>
  <c r="K216" i="227"/>
  <c r="K216" i="226"/>
  <c r="L216" i="227" s="1"/>
  <c r="M216" i="227" s="1"/>
  <c r="I216" i="234" s="1"/>
  <c r="AC233" i="227"/>
  <c r="AC233" i="226"/>
  <c r="AD233" i="227" s="1"/>
  <c r="AE233" i="227" s="1"/>
  <c r="O233" i="234" s="1"/>
  <c r="BJ243" i="227"/>
  <c r="BJ243" i="226"/>
  <c r="BK243" i="227" s="1"/>
  <c r="BL243" i="227" s="1"/>
  <c r="Z243" i="234" s="1"/>
  <c r="CH243" i="227"/>
  <c r="CH243" i="226"/>
  <c r="CI243" i="227" s="1"/>
  <c r="CJ243" i="227" s="1"/>
  <c r="AH243" i="234" s="1"/>
  <c r="BM53" i="226"/>
  <c r="BN53" i="227" s="1"/>
  <c r="BO53" i="227" s="1"/>
  <c r="AA53" i="234" s="1"/>
  <c r="BM53" i="227"/>
  <c r="T56" i="226"/>
  <c r="U56" i="227" s="1"/>
  <c r="V56" i="227" s="1"/>
  <c r="L56" i="234" s="1"/>
  <c r="T56" i="227"/>
  <c r="BP56" i="226"/>
  <c r="BQ56" i="227" s="1"/>
  <c r="BR56" i="227" s="1"/>
  <c r="AB56" i="234" s="1"/>
  <c r="BP56" i="227"/>
  <c r="AI59" i="226"/>
  <c r="AJ59" i="227" s="1"/>
  <c r="AK59" i="227" s="1"/>
  <c r="Q59" i="234" s="1"/>
  <c r="AI59" i="227"/>
  <c r="BP60" i="226"/>
  <c r="BQ60" i="227" s="1"/>
  <c r="BR60" i="227" s="1"/>
  <c r="AB60" i="234" s="1"/>
  <c r="BP60" i="227"/>
  <c r="N62" i="226"/>
  <c r="O62" i="227" s="1"/>
  <c r="P62" i="227" s="1"/>
  <c r="J62" i="234" s="1"/>
  <c r="N62" i="227"/>
  <c r="BG63" i="226"/>
  <c r="BH63" i="227" s="1"/>
  <c r="BI63" i="227" s="1"/>
  <c r="Y63" i="234" s="1"/>
  <c r="BG63" i="227"/>
  <c r="BD65" i="226"/>
  <c r="BE65" i="227" s="1"/>
  <c r="BF65" i="227" s="1"/>
  <c r="X65" i="234" s="1"/>
  <c r="BP65" i="226"/>
  <c r="BQ65" i="227" s="1"/>
  <c r="BR65" i="227" s="1"/>
  <c r="AB65" i="234" s="1"/>
  <c r="CH65" i="226"/>
  <c r="CI65" i="227" s="1"/>
  <c r="CJ65" i="227" s="1"/>
  <c r="AH65" i="234" s="1"/>
  <c r="Q66" i="226"/>
  <c r="R66" i="227" s="1"/>
  <c r="S66" i="227" s="1"/>
  <c r="K66" i="234" s="1"/>
  <c r="AL69" i="226"/>
  <c r="AM69" i="227" s="1"/>
  <c r="AN69" i="227" s="1"/>
  <c r="R69" i="234" s="1"/>
  <c r="AX69" i="226"/>
  <c r="AY69" i="227" s="1"/>
  <c r="AZ69" i="227" s="1"/>
  <c r="V69" i="234" s="1"/>
  <c r="BK69" i="227"/>
  <c r="BL69" i="227" s="1"/>
  <c r="Z69" i="234" s="1"/>
  <c r="BV69" i="226"/>
  <c r="BW69" i="227" s="1"/>
  <c r="BX69" i="227" s="1"/>
  <c r="AD69" i="234" s="1"/>
  <c r="K70" i="226"/>
  <c r="L70" i="227" s="1"/>
  <c r="M70" i="227" s="1"/>
  <c r="I70" i="234" s="1"/>
  <c r="W70" i="226"/>
  <c r="X70" i="227" s="1"/>
  <c r="Y70" i="227" s="1"/>
  <c r="M70" i="234" s="1"/>
  <c r="Z73" i="226"/>
  <c r="AA73" i="227" s="1"/>
  <c r="AB73" i="227" s="1"/>
  <c r="N73" i="234" s="1"/>
  <c r="AL73" i="226"/>
  <c r="AM73" i="227" s="1"/>
  <c r="AN73" i="227" s="1"/>
  <c r="R73" i="234" s="1"/>
  <c r="AX73" i="226"/>
  <c r="AY73" i="227" s="1"/>
  <c r="AZ73" i="227" s="1"/>
  <c r="V73" i="234" s="1"/>
  <c r="BK73" i="227"/>
  <c r="BL73" i="227" s="1"/>
  <c r="Z73" i="234" s="1"/>
  <c r="BV73" i="226"/>
  <c r="BW73" i="227" s="1"/>
  <c r="BX73" i="227" s="1"/>
  <c r="AD73" i="234" s="1"/>
  <c r="K74" i="226"/>
  <c r="L74" i="227" s="1"/>
  <c r="M74" i="227" s="1"/>
  <c r="I74" i="234" s="1"/>
  <c r="AC76" i="226"/>
  <c r="AD76" i="227" s="1"/>
  <c r="AE76" i="227" s="1"/>
  <c r="O76" i="234" s="1"/>
  <c r="AO76" i="226"/>
  <c r="AP76" i="227" s="1"/>
  <c r="AQ76" i="227" s="1"/>
  <c r="S76" i="234" s="1"/>
  <c r="BA76" i="226"/>
  <c r="BB76" i="227" s="1"/>
  <c r="BC76" i="227" s="1"/>
  <c r="W76" i="234" s="1"/>
  <c r="BM76" i="226"/>
  <c r="BN76" i="227" s="1"/>
  <c r="BO76" i="227" s="1"/>
  <c r="AA76" i="234" s="1"/>
  <c r="BY76" i="226"/>
  <c r="BZ76" i="227" s="1"/>
  <c r="CA76" i="227" s="1"/>
  <c r="AE76" i="234" s="1"/>
  <c r="N77" i="226"/>
  <c r="O77" i="227" s="1"/>
  <c r="P77" i="227" s="1"/>
  <c r="J77" i="234" s="1"/>
  <c r="AC78" i="226"/>
  <c r="AD78" i="227" s="1"/>
  <c r="AE78" i="227" s="1"/>
  <c r="O78" i="234" s="1"/>
  <c r="AO78" i="226"/>
  <c r="AP78" i="227" s="1"/>
  <c r="AQ78" i="227" s="1"/>
  <c r="S78" i="234" s="1"/>
  <c r="BA78" i="226"/>
  <c r="BB78" i="227" s="1"/>
  <c r="BC78" i="227" s="1"/>
  <c r="W78" i="234" s="1"/>
  <c r="BM78" i="226"/>
  <c r="BN78" i="227" s="1"/>
  <c r="BO78" i="227" s="1"/>
  <c r="AA78" i="234" s="1"/>
  <c r="BY78" i="226"/>
  <c r="BZ78" i="227" s="1"/>
  <c r="CA78" i="227" s="1"/>
  <c r="AE78" i="234" s="1"/>
  <c r="N79" i="226"/>
  <c r="O79" i="227" s="1"/>
  <c r="P79" i="227" s="1"/>
  <c r="J79" i="234" s="1"/>
  <c r="Z79" i="226"/>
  <c r="AA79" i="227" s="1"/>
  <c r="AB79" i="227" s="1"/>
  <c r="N79" i="234" s="1"/>
  <c r="AL79" i="226"/>
  <c r="AM79" i="227" s="1"/>
  <c r="AN79" i="227" s="1"/>
  <c r="R79" i="234" s="1"/>
  <c r="AX79" i="226"/>
  <c r="AY79" i="227" s="1"/>
  <c r="AZ79" i="227" s="1"/>
  <c r="V79" i="234" s="1"/>
  <c r="BJ79" i="226"/>
  <c r="BK79" i="227" s="1"/>
  <c r="BL79" i="227" s="1"/>
  <c r="Z79" i="234" s="1"/>
  <c r="BV79" i="226"/>
  <c r="BW79" i="227" s="1"/>
  <c r="BX79" i="227" s="1"/>
  <c r="AD79" i="234" s="1"/>
  <c r="K80" i="226"/>
  <c r="L80" i="227" s="1"/>
  <c r="M80" i="227" s="1"/>
  <c r="I80" i="234" s="1"/>
  <c r="W80" i="226"/>
  <c r="X80" i="227" s="1"/>
  <c r="Y80" i="227" s="1"/>
  <c r="M80" i="234" s="1"/>
  <c r="AF83" i="226"/>
  <c r="AG83" i="227" s="1"/>
  <c r="AH83" i="227" s="1"/>
  <c r="P83" i="234" s="1"/>
  <c r="AR83" i="226"/>
  <c r="AS83" i="227" s="1"/>
  <c r="AT83" i="227" s="1"/>
  <c r="T83" i="234" s="1"/>
  <c r="BD83" i="226"/>
  <c r="BE83" i="227" s="1"/>
  <c r="BF83" i="227" s="1"/>
  <c r="X83" i="234" s="1"/>
  <c r="BP83" i="226"/>
  <c r="BQ83" i="227" s="1"/>
  <c r="BR83" i="227" s="1"/>
  <c r="AB83" i="234" s="1"/>
  <c r="CH83" i="226"/>
  <c r="CI83" i="227" s="1"/>
  <c r="CJ83" i="227" s="1"/>
  <c r="AH83" i="234" s="1"/>
  <c r="Q84" i="226"/>
  <c r="R84" i="227" s="1"/>
  <c r="S84" i="227" s="1"/>
  <c r="K84" i="234" s="1"/>
  <c r="AC84" i="226"/>
  <c r="AD84" i="227" s="1"/>
  <c r="AE84" i="227" s="1"/>
  <c r="O84" i="234" s="1"/>
  <c r="BG84" i="226"/>
  <c r="BH84" i="227" s="1"/>
  <c r="BI84" i="227" s="1"/>
  <c r="Y84" i="234" s="1"/>
  <c r="BS84" i="226"/>
  <c r="BT84" i="227" s="1"/>
  <c r="BU84" i="227" s="1"/>
  <c r="AC84" i="234" s="1"/>
  <c r="H85" i="226"/>
  <c r="I85" i="227" s="1"/>
  <c r="J85" i="227" s="1"/>
  <c r="H85" i="234" s="1"/>
  <c r="BD87" i="226"/>
  <c r="BE87" i="227" s="1"/>
  <c r="BF87" i="227" s="1"/>
  <c r="X87" i="234" s="1"/>
  <c r="BP87" i="226"/>
  <c r="BQ87" i="227" s="1"/>
  <c r="BR87" i="227" s="1"/>
  <c r="AB87" i="234" s="1"/>
  <c r="CH87" i="226"/>
  <c r="CI87" i="227" s="1"/>
  <c r="CJ87" i="227" s="1"/>
  <c r="AH87" i="234" s="1"/>
  <c r="Q88" i="226"/>
  <c r="R88" i="227" s="1"/>
  <c r="S88" i="227" s="1"/>
  <c r="K88" i="234" s="1"/>
  <c r="AC88" i="226"/>
  <c r="AD88" i="227" s="1"/>
  <c r="AE88" i="227" s="1"/>
  <c r="O88" i="234" s="1"/>
  <c r="AG89" i="227"/>
  <c r="AH89" i="227" s="1"/>
  <c r="P89" i="234" s="1"/>
  <c r="W90" i="226"/>
  <c r="X90" i="227" s="1"/>
  <c r="Y90" i="227" s="1"/>
  <c r="M90" i="234" s="1"/>
  <c r="BY90" i="226"/>
  <c r="BZ90" i="227" s="1"/>
  <c r="CA90" i="227" s="1"/>
  <c r="AE90" i="234" s="1"/>
  <c r="AR93" i="226"/>
  <c r="AS93" i="227" s="1"/>
  <c r="AT93" i="227" s="1"/>
  <c r="T93" i="234" s="1"/>
  <c r="BD93" i="226"/>
  <c r="BE93" i="227" s="1"/>
  <c r="BF93" i="227" s="1"/>
  <c r="X93" i="234" s="1"/>
  <c r="BP93" i="226"/>
  <c r="BQ93" i="227" s="1"/>
  <c r="BR93" i="227" s="1"/>
  <c r="AB93" i="234" s="1"/>
  <c r="CH93" i="226"/>
  <c r="CI93" i="227" s="1"/>
  <c r="CJ93" i="227" s="1"/>
  <c r="AH93" i="234" s="1"/>
  <c r="Q94" i="226"/>
  <c r="R94" i="227" s="1"/>
  <c r="S94" i="227" s="1"/>
  <c r="K94" i="234" s="1"/>
  <c r="AC94" i="226"/>
  <c r="AD94" i="227" s="1"/>
  <c r="AE94" i="227" s="1"/>
  <c r="O94" i="234" s="1"/>
  <c r="AO96" i="226"/>
  <c r="AP96" i="227" s="1"/>
  <c r="AQ96" i="227" s="1"/>
  <c r="S96" i="234" s="1"/>
  <c r="BA96" i="226"/>
  <c r="BB96" i="227" s="1"/>
  <c r="BC96" i="227" s="1"/>
  <c r="W96" i="234" s="1"/>
  <c r="BM96" i="226"/>
  <c r="BN96" i="227" s="1"/>
  <c r="BO96" i="227" s="1"/>
  <c r="AA96" i="234" s="1"/>
  <c r="BY96" i="226"/>
  <c r="BZ96" i="227" s="1"/>
  <c r="CA96" i="227" s="1"/>
  <c r="AE96" i="234" s="1"/>
  <c r="N97" i="226"/>
  <c r="O97" i="227" s="1"/>
  <c r="P97" i="227" s="1"/>
  <c r="J97" i="234" s="1"/>
  <c r="Z97" i="226"/>
  <c r="AA97" i="227" s="1"/>
  <c r="AB97" i="227" s="1"/>
  <c r="N97" i="234" s="1"/>
  <c r="AX99" i="226"/>
  <c r="AY99" i="227" s="1"/>
  <c r="AZ99" i="227" s="1"/>
  <c r="V99" i="234" s="1"/>
  <c r="BJ99" i="226"/>
  <c r="BK99" i="227" s="1"/>
  <c r="BL99" i="227" s="1"/>
  <c r="Z99" i="234" s="1"/>
  <c r="BV99" i="226"/>
  <c r="BW99" i="227" s="1"/>
  <c r="BX99" i="227" s="1"/>
  <c r="AD99" i="234" s="1"/>
  <c r="K100" i="226"/>
  <c r="L100" i="227" s="1"/>
  <c r="M100" i="227" s="1"/>
  <c r="I100" i="234" s="1"/>
  <c r="AO100" i="226"/>
  <c r="AP100" i="227" s="1"/>
  <c r="AQ100" i="227" s="1"/>
  <c r="S100" i="234" s="1"/>
  <c r="BB100" i="227"/>
  <c r="BC100" i="227" s="1"/>
  <c r="W100" i="234" s="1"/>
  <c r="H101" i="226"/>
  <c r="I101" i="227" s="1"/>
  <c r="J101" i="227" s="1"/>
  <c r="H101" i="234" s="1"/>
  <c r="T101" i="226"/>
  <c r="U101" i="227" s="1"/>
  <c r="V101" i="227" s="1"/>
  <c r="L101" i="234" s="1"/>
  <c r="AL101" i="226"/>
  <c r="AM101" i="227" s="1"/>
  <c r="AN101" i="227" s="1"/>
  <c r="R101" i="234" s="1"/>
  <c r="AX101" i="226"/>
  <c r="AY101" i="227" s="1"/>
  <c r="AZ101" i="227" s="1"/>
  <c r="V101" i="234" s="1"/>
  <c r="CH101" i="226"/>
  <c r="CI101" i="227" s="1"/>
  <c r="CJ101" i="227" s="1"/>
  <c r="AH101" i="234" s="1"/>
  <c r="Q102" i="226"/>
  <c r="R102" i="227" s="1"/>
  <c r="S102" i="227" s="1"/>
  <c r="K102" i="234" s="1"/>
  <c r="AI102" i="226"/>
  <c r="AJ102" i="227" s="1"/>
  <c r="AK102" i="227" s="1"/>
  <c r="Q102" i="234" s="1"/>
  <c r="AU102" i="226"/>
  <c r="AV102" i="227" s="1"/>
  <c r="AW102" i="227" s="1"/>
  <c r="U102" i="234" s="1"/>
  <c r="BY102" i="226"/>
  <c r="BZ102" i="227" s="1"/>
  <c r="CA102" i="227" s="1"/>
  <c r="AE102" i="234" s="1"/>
  <c r="N103" i="226"/>
  <c r="O103" i="227" s="1"/>
  <c r="P103" i="227" s="1"/>
  <c r="J103" i="234" s="1"/>
  <c r="AI104" i="226"/>
  <c r="AJ104" i="227" s="1"/>
  <c r="AK104" i="227" s="1"/>
  <c r="Q104" i="234" s="1"/>
  <c r="BN104" i="227"/>
  <c r="BO104" i="227" s="1"/>
  <c r="AA104" i="234" s="1"/>
  <c r="BY104" i="226"/>
  <c r="BZ104" i="227" s="1"/>
  <c r="CA104" i="227" s="1"/>
  <c r="AE104" i="234" s="1"/>
  <c r="N105" i="226"/>
  <c r="O105" i="227" s="1"/>
  <c r="P105" i="227" s="1"/>
  <c r="J105" i="234" s="1"/>
  <c r="Q106" i="226"/>
  <c r="R106" i="227" s="1"/>
  <c r="S106" i="227" s="1"/>
  <c r="K106" i="234" s="1"/>
  <c r="AC106" i="226"/>
  <c r="AD106" i="227" s="1"/>
  <c r="AE106" i="227" s="1"/>
  <c r="O106" i="234" s="1"/>
  <c r="AR107" i="226"/>
  <c r="AS107" i="227" s="1"/>
  <c r="AT107" i="227" s="1"/>
  <c r="T107" i="234" s="1"/>
  <c r="BD107" i="226"/>
  <c r="BE107" i="227" s="1"/>
  <c r="BF107" i="227" s="1"/>
  <c r="X107" i="234" s="1"/>
  <c r="BP107" i="226"/>
  <c r="BQ107" i="227" s="1"/>
  <c r="BR107" i="227" s="1"/>
  <c r="AB107" i="234" s="1"/>
  <c r="CH107" i="226"/>
  <c r="CI107" i="227" s="1"/>
  <c r="CJ107" i="227" s="1"/>
  <c r="AH107" i="234" s="1"/>
  <c r="AX108" i="227"/>
  <c r="AX108" i="226"/>
  <c r="AY108" i="227" s="1"/>
  <c r="AZ108" i="227" s="1"/>
  <c r="V108" i="234" s="1"/>
  <c r="BY108" i="226"/>
  <c r="BZ108" i="227" s="1"/>
  <c r="CA108" i="227" s="1"/>
  <c r="AE108" i="234" s="1"/>
  <c r="BY109" i="227"/>
  <c r="BY109" i="226"/>
  <c r="BZ109" i="227" s="1"/>
  <c r="CA109" i="227" s="1"/>
  <c r="AE109" i="234" s="1"/>
  <c r="BS113" i="227"/>
  <c r="BS113" i="226"/>
  <c r="BT113" i="227" s="1"/>
  <c r="BU113" i="227" s="1"/>
  <c r="AC113" i="234" s="1"/>
  <c r="W114" i="226"/>
  <c r="X114" i="227" s="1"/>
  <c r="Y114" i="227" s="1"/>
  <c r="M114" i="234" s="1"/>
  <c r="BA114" i="226"/>
  <c r="BB114" i="227" s="1"/>
  <c r="BC114" i="227" s="1"/>
  <c r="W114" i="234" s="1"/>
  <c r="Q115" i="226"/>
  <c r="R115" i="227" s="1"/>
  <c r="S115" i="227" s="1"/>
  <c r="K115" i="234" s="1"/>
  <c r="BV117" i="227"/>
  <c r="BV117" i="226"/>
  <c r="BW117" i="227" s="1"/>
  <c r="BX117" i="227" s="1"/>
  <c r="AD117" i="234" s="1"/>
  <c r="Q118" i="227"/>
  <c r="Q118" i="226"/>
  <c r="R118" i="227" s="1"/>
  <c r="S118" i="227" s="1"/>
  <c r="K118" i="234" s="1"/>
  <c r="AU118" i="226"/>
  <c r="AV118" i="227" s="1"/>
  <c r="AW118" i="227" s="1"/>
  <c r="U118" i="234" s="1"/>
  <c r="W119" i="227"/>
  <c r="W119" i="226"/>
  <c r="X119" i="227" s="1"/>
  <c r="Y119" i="227" s="1"/>
  <c r="M119" i="234" s="1"/>
  <c r="BG119" i="227"/>
  <c r="BG119" i="226"/>
  <c r="BH119" i="227" s="1"/>
  <c r="BI119" i="227" s="1"/>
  <c r="Y119" i="234" s="1"/>
  <c r="T120" i="227"/>
  <c r="T120" i="226"/>
  <c r="U120" i="227" s="1"/>
  <c r="V120" i="227" s="1"/>
  <c r="L120" i="234" s="1"/>
  <c r="BV120" i="227"/>
  <c r="BV120" i="226"/>
  <c r="BW120" i="227" s="1"/>
  <c r="BX120" i="227" s="1"/>
  <c r="AD120" i="234" s="1"/>
  <c r="BV121" i="227"/>
  <c r="BV121" i="226"/>
  <c r="BW121" i="227" s="1"/>
  <c r="BX121" i="227" s="1"/>
  <c r="AD121" i="234" s="1"/>
  <c r="Q122" i="227"/>
  <c r="Q122" i="226"/>
  <c r="R122" i="227" s="1"/>
  <c r="S122" i="227" s="1"/>
  <c r="K122" i="234" s="1"/>
  <c r="AI122" i="227"/>
  <c r="AI122" i="226"/>
  <c r="AJ122" i="227" s="1"/>
  <c r="AK122" i="227" s="1"/>
  <c r="Q122" i="234" s="1"/>
  <c r="BA122" i="227"/>
  <c r="BA122" i="226"/>
  <c r="BB122" i="227" s="1"/>
  <c r="BC122" i="227" s="1"/>
  <c r="W122" i="234" s="1"/>
  <c r="Z123" i="227"/>
  <c r="AA123" i="227"/>
  <c r="AB123" i="227" s="1"/>
  <c r="N123" i="234" s="1"/>
  <c r="AU125" i="227"/>
  <c r="AU125" i="226"/>
  <c r="AV125" i="227" s="1"/>
  <c r="AW125" i="227" s="1"/>
  <c r="U125" i="234" s="1"/>
  <c r="H126" i="227"/>
  <c r="H126" i="226"/>
  <c r="I126" i="227" s="1"/>
  <c r="J126" i="227" s="1"/>
  <c r="H126" i="234" s="1"/>
  <c r="Z126" i="227"/>
  <c r="Z126" i="226"/>
  <c r="AA126" i="227" s="1"/>
  <c r="AB126" i="227" s="1"/>
  <c r="N126" i="234" s="1"/>
  <c r="AL128" i="227"/>
  <c r="AL128" i="226"/>
  <c r="AM128" i="227" s="1"/>
  <c r="AN128" i="227" s="1"/>
  <c r="R128" i="234" s="1"/>
  <c r="BD128" i="227"/>
  <c r="BD128" i="226"/>
  <c r="BE128" i="227" s="1"/>
  <c r="BF128" i="227" s="1"/>
  <c r="X128" i="234" s="1"/>
  <c r="BV128" i="227"/>
  <c r="BV128" i="226"/>
  <c r="BW128" i="227" s="1"/>
  <c r="BX128" i="227" s="1"/>
  <c r="AD128" i="234" s="1"/>
  <c r="Q129" i="227"/>
  <c r="Q129" i="226"/>
  <c r="R129" i="227" s="1"/>
  <c r="S129" i="227" s="1"/>
  <c r="K129" i="234" s="1"/>
  <c r="BS130" i="227"/>
  <c r="BS130" i="226"/>
  <c r="BT130" i="227" s="1"/>
  <c r="BU130" i="227" s="1"/>
  <c r="AC130" i="234" s="1"/>
  <c r="Q138" i="227"/>
  <c r="Q138" i="226"/>
  <c r="R138" i="227" s="1"/>
  <c r="S138" i="227" s="1"/>
  <c r="K138" i="234" s="1"/>
  <c r="H139" i="227"/>
  <c r="H139" i="226"/>
  <c r="I139" i="227" s="1"/>
  <c r="J139" i="227" s="1"/>
  <c r="H139" i="234" s="1"/>
  <c r="Z139" i="227"/>
  <c r="Z139" i="226"/>
  <c r="AA139" i="227" s="1"/>
  <c r="AB139" i="227" s="1"/>
  <c r="N139" i="234" s="1"/>
  <c r="AU141" i="227"/>
  <c r="AU141" i="226"/>
  <c r="AV141" i="227" s="1"/>
  <c r="AW141" i="227" s="1"/>
  <c r="U141" i="234" s="1"/>
  <c r="BM141" i="227"/>
  <c r="BM141" i="226"/>
  <c r="BN141" i="227" s="1"/>
  <c r="BO141" i="227" s="1"/>
  <c r="AA141" i="234" s="1"/>
  <c r="H142" i="227"/>
  <c r="H142" i="226"/>
  <c r="I142" i="227" s="1"/>
  <c r="J142" i="227" s="1"/>
  <c r="H142" i="234" s="1"/>
  <c r="Z142" i="227"/>
  <c r="Z142" i="226"/>
  <c r="AA142" i="227" s="1"/>
  <c r="AB142" i="227" s="1"/>
  <c r="N142" i="234" s="1"/>
  <c r="K147" i="227"/>
  <c r="K147" i="226"/>
  <c r="L147" i="227" s="1"/>
  <c r="M147" i="227" s="1"/>
  <c r="I147" i="234" s="1"/>
  <c r="AC147" i="227"/>
  <c r="AC147" i="226"/>
  <c r="AD147" i="227" s="1"/>
  <c r="AE147" i="227" s="1"/>
  <c r="O147" i="234" s="1"/>
  <c r="AX151" i="227"/>
  <c r="AX151" i="226"/>
  <c r="AY151" i="227" s="1"/>
  <c r="AZ151" i="227" s="1"/>
  <c r="V151" i="234" s="1"/>
  <c r="BP151" i="227"/>
  <c r="BP151" i="226"/>
  <c r="BQ151" i="227" s="1"/>
  <c r="BR151" i="227" s="1"/>
  <c r="AB151" i="234" s="1"/>
  <c r="BM157" i="227"/>
  <c r="BM157" i="226"/>
  <c r="BN157" i="227" s="1"/>
  <c r="BO157" i="227" s="1"/>
  <c r="AA157" i="234" s="1"/>
  <c r="H158" i="227"/>
  <c r="H158" i="226"/>
  <c r="I158" i="227" s="1"/>
  <c r="J158" i="227" s="1"/>
  <c r="H158" i="234" s="1"/>
  <c r="BM159" i="227"/>
  <c r="BM159" i="226"/>
  <c r="BN159" i="227" s="1"/>
  <c r="BO159" i="227" s="1"/>
  <c r="AA159" i="234" s="1"/>
  <c r="AO160" i="227"/>
  <c r="AO160" i="226"/>
  <c r="AP160" i="227" s="1"/>
  <c r="AQ160" i="227" s="1"/>
  <c r="S160" i="234" s="1"/>
  <c r="H162" i="227"/>
  <c r="H162" i="226"/>
  <c r="I162" i="227" s="1"/>
  <c r="J162" i="227" s="1"/>
  <c r="H162" i="234" s="1"/>
  <c r="BM171" i="227"/>
  <c r="BM171" i="226"/>
  <c r="BN171" i="227" s="1"/>
  <c r="BO171" i="227" s="1"/>
  <c r="AA171" i="234" s="1"/>
  <c r="AX175" i="227"/>
  <c r="AX175" i="226"/>
  <c r="AY175" i="227" s="1"/>
  <c r="AZ175" i="227" s="1"/>
  <c r="V175" i="234" s="1"/>
  <c r="BY206" i="227"/>
  <c r="BY206" i="226"/>
  <c r="BZ206" i="227" s="1"/>
  <c r="CA206" i="227" s="1"/>
  <c r="AE206" i="234" s="1"/>
  <c r="T215" i="227"/>
  <c r="T215" i="226"/>
  <c r="U215" i="227" s="1"/>
  <c r="V215" i="227" s="1"/>
  <c r="L215" i="234" s="1"/>
  <c r="AR24" i="226"/>
  <c r="AS24" i="227" s="1"/>
  <c r="AT24" i="227" s="1"/>
  <c r="T24" i="234" s="1"/>
  <c r="AR24" i="227"/>
  <c r="BY25" i="226"/>
  <c r="BZ25" i="227" s="1"/>
  <c r="CA25" i="227" s="1"/>
  <c r="AE25" i="234" s="1"/>
  <c r="BY25" i="227"/>
  <c r="AF28" i="226"/>
  <c r="AG28" i="227" s="1"/>
  <c r="AH28" i="227" s="1"/>
  <c r="P28" i="234" s="1"/>
  <c r="AF28" i="227"/>
  <c r="AC29" i="226"/>
  <c r="AD29" i="227" s="1"/>
  <c r="AE29" i="227" s="1"/>
  <c r="O29" i="234" s="1"/>
  <c r="AC29" i="227"/>
  <c r="BP36" i="226"/>
  <c r="BQ36" i="227" s="1"/>
  <c r="BR36" i="227" s="1"/>
  <c r="AB36" i="234" s="1"/>
  <c r="BP36" i="227"/>
  <c r="BP40" i="226"/>
  <c r="BQ40" i="227" s="1"/>
  <c r="BR40" i="227" s="1"/>
  <c r="AB40" i="234" s="1"/>
  <c r="BP40" i="227"/>
  <c r="AI47" i="226"/>
  <c r="AJ47" i="227" s="1"/>
  <c r="AK47" i="227" s="1"/>
  <c r="Q47" i="234" s="1"/>
  <c r="AI47" i="227"/>
  <c r="AL50" i="226"/>
  <c r="AM50" i="227" s="1"/>
  <c r="AN50" i="227" s="1"/>
  <c r="R50" i="234" s="1"/>
  <c r="AL50" i="227"/>
  <c r="AU51" i="226"/>
  <c r="AV51" i="227" s="1"/>
  <c r="AW51" i="227" s="1"/>
  <c r="U51" i="234" s="1"/>
  <c r="AU51" i="227"/>
  <c r="BD52" i="226"/>
  <c r="BE52" i="227" s="1"/>
  <c r="BF52" i="227" s="1"/>
  <c r="X52" i="234" s="1"/>
  <c r="BD52" i="227"/>
  <c r="BA53" i="226"/>
  <c r="BB53" i="227" s="1"/>
  <c r="BC53" i="227" s="1"/>
  <c r="W53" i="234" s="1"/>
  <c r="BA53" i="227"/>
  <c r="H56" i="226"/>
  <c r="I56" i="227" s="1"/>
  <c r="J56" i="227" s="1"/>
  <c r="H56" i="234" s="1"/>
  <c r="H56" i="227"/>
  <c r="AA58" i="227"/>
  <c r="AB58" i="227" s="1"/>
  <c r="N58" i="234" s="1"/>
  <c r="Z58" i="227"/>
  <c r="BD60" i="226"/>
  <c r="BE60" i="227" s="1"/>
  <c r="BF60" i="227" s="1"/>
  <c r="X60" i="234" s="1"/>
  <c r="BD60" i="227"/>
  <c r="BY61" i="226"/>
  <c r="BZ61" i="227" s="1"/>
  <c r="CA61" i="227" s="1"/>
  <c r="AE61" i="234" s="1"/>
  <c r="BY61" i="227"/>
  <c r="AU63" i="226"/>
  <c r="AV63" i="227" s="1"/>
  <c r="AW63" i="227" s="1"/>
  <c r="U63" i="234" s="1"/>
  <c r="AU63" i="227"/>
  <c r="AR94" i="226"/>
  <c r="AS94" i="227" s="1"/>
  <c r="AT94" i="227" s="1"/>
  <c r="T94" i="234" s="1"/>
  <c r="BD94" i="226"/>
  <c r="BE94" i="227" s="1"/>
  <c r="BF94" i="227" s="1"/>
  <c r="X94" i="234" s="1"/>
  <c r="BP94" i="226"/>
  <c r="BQ94" i="227" s="1"/>
  <c r="BR94" i="227" s="1"/>
  <c r="AB94" i="234" s="1"/>
  <c r="CH94" i="226"/>
  <c r="CI94" i="227" s="1"/>
  <c r="CJ94" i="227" s="1"/>
  <c r="AH94" i="234" s="1"/>
  <c r="Q95" i="226"/>
  <c r="R95" i="227" s="1"/>
  <c r="S95" i="227" s="1"/>
  <c r="K95" i="234" s="1"/>
  <c r="AC95" i="226"/>
  <c r="AD95" i="227" s="1"/>
  <c r="AE95" i="227" s="1"/>
  <c r="O95" i="234" s="1"/>
  <c r="AO97" i="226"/>
  <c r="AP97" i="227" s="1"/>
  <c r="AQ97" i="227" s="1"/>
  <c r="S97" i="234" s="1"/>
  <c r="BA97" i="226"/>
  <c r="BB97" i="227" s="1"/>
  <c r="BC97" i="227" s="1"/>
  <c r="W97" i="234" s="1"/>
  <c r="BM97" i="226"/>
  <c r="BN97" i="227" s="1"/>
  <c r="BO97" i="227" s="1"/>
  <c r="AA97" i="234" s="1"/>
  <c r="BY97" i="226"/>
  <c r="BZ97" i="227" s="1"/>
  <c r="CA97" i="227" s="1"/>
  <c r="AE97" i="234" s="1"/>
  <c r="N98" i="226"/>
  <c r="O98" i="227" s="1"/>
  <c r="P98" i="227" s="1"/>
  <c r="J98" i="234" s="1"/>
  <c r="Z98" i="226"/>
  <c r="AA98" i="227" s="1"/>
  <c r="AB98" i="227" s="1"/>
  <c r="N98" i="234" s="1"/>
  <c r="AC103" i="226"/>
  <c r="AD103" i="227" s="1"/>
  <c r="AE103" i="227" s="1"/>
  <c r="O103" i="234" s="1"/>
  <c r="AC105" i="226"/>
  <c r="AD105" i="227" s="1"/>
  <c r="AE105" i="227" s="1"/>
  <c r="O105" i="234" s="1"/>
  <c r="AR106" i="226"/>
  <c r="AS106" i="227" s="1"/>
  <c r="AT106" i="227" s="1"/>
  <c r="T106" i="234" s="1"/>
  <c r="BD106" i="226"/>
  <c r="BE106" i="227" s="1"/>
  <c r="BF106" i="227" s="1"/>
  <c r="X106" i="234" s="1"/>
  <c r="BP106" i="226"/>
  <c r="BQ106" i="227" s="1"/>
  <c r="BR106" i="227" s="1"/>
  <c r="AB106" i="234" s="1"/>
  <c r="CH106" i="226"/>
  <c r="CI106" i="227" s="1"/>
  <c r="CJ106" i="227" s="1"/>
  <c r="AH106" i="234" s="1"/>
  <c r="H108" i="227"/>
  <c r="H108" i="226"/>
  <c r="I108" i="227" s="1"/>
  <c r="J108" i="227" s="1"/>
  <c r="H108" i="234" s="1"/>
  <c r="AI108" i="226"/>
  <c r="AJ108" i="227" s="1"/>
  <c r="AK108" i="227" s="1"/>
  <c r="Q108" i="234" s="1"/>
  <c r="CH108" i="227"/>
  <c r="CH108" i="226"/>
  <c r="CI108" i="227" s="1"/>
  <c r="CJ108" i="227" s="1"/>
  <c r="AH108" i="234" s="1"/>
  <c r="BK109" i="227"/>
  <c r="BL109" i="227" s="1"/>
  <c r="Z109" i="234" s="1"/>
  <c r="BG110" i="226"/>
  <c r="BH110" i="227" s="1"/>
  <c r="BI110" i="227" s="1"/>
  <c r="Y110" i="234" s="1"/>
  <c r="AC111" i="226"/>
  <c r="AD111" i="227" s="1"/>
  <c r="AE111" i="227" s="1"/>
  <c r="O111" i="234" s="1"/>
  <c r="BG111" i="227"/>
  <c r="BG111" i="226"/>
  <c r="BH111" i="227" s="1"/>
  <c r="BI111" i="227" s="1"/>
  <c r="Y111" i="234" s="1"/>
  <c r="K112" i="226"/>
  <c r="L112" i="227" s="1"/>
  <c r="M112" i="227" s="1"/>
  <c r="I112" i="234" s="1"/>
  <c r="AO112" i="226"/>
  <c r="AP112" i="227" s="1"/>
  <c r="AQ112" i="227" s="1"/>
  <c r="S112" i="234" s="1"/>
  <c r="BD113" i="226"/>
  <c r="BE113" i="227" s="1"/>
  <c r="BF113" i="227" s="1"/>
  <c r="X113" i="234" s="1"/>
  <c r="CH114" i="226"/>
  <c r="CI114" i="227" s="1"/>
  <c r="CJ114" i="227" s="1"/>
  <c r="AH114" i="234" s="1"/>
  <c r="AI118" i="226"/>
  <c r="AJ118" i="227" s="1"/>
  <c r="AK118" i="227" s="1"/>
  <c r="Q118" i="234" s="1"/>
  <c r="AX118" i="227"/>
  <c r="AX118" i="226"/>
  <c r="AY118" i="227" s="1"/>
  <c r="AZ118" i="227" s="1"/>
  <c r="V118" i="234" s="1"/>
  <c r="AR121" i="226"/>
  <c r="AS121" i="227" s="1"/>
  <c r="AT121" i="227" s="1"/>
  <c r="T121" i="234" s="1"/>
  <c r="BS122" i="227"/>
  <c r="BS122" i="226"/>
  <c r="BT122" i="227" s="1"/>
  <c r="BU122" i="227" s="1"/>
  <c r="AC122" i="234" s="1"/>
  <c r="Q130" i="227"/>
  <c r="Q130" i="226"/>
  <c r="R130" i="227" s="1"/>
  <c r="S130" i="227" s="1"/>
  <c r="K130" i="234" s="1"/>
  <c r="AI132" i="227"/>
  <c r="AI132" i="226"/>
  <c r="AJ132" i="227" s="1"/>
  <c r="AK132" i="227" s="1"/>
  <c r="Q132" i="234" s="1"/>
  <c r="Z136" i="227"/>
  <c r="Z136" i="226"/>
  <c r="AA136" i="227" s="1"/>
  <c r="AB136" i="227" s="1"/>
  <c r="N136" i="234" s="1"/>
  <c r="AR136" i="227"/>
  <c r="AR136" i="226"/>
  <c r="AS136" i="227" s="1"/>
  <c r="AT136" i="227" s="1"/>
  <c r="T136" i="234" s="1"/>
  <c r="BJ136" i="227"/>
  <c r="BJ136" i="226"/>
  <c r="BK136" i="227" s="1"/>
  <c r="BL136" i="227" s="1"/>
  <c r="Z136" i="234" s="1"/>
  <c r="CH136" i="227"/>
  <c r="CH136" i="226"/>
  <c r="CI136" i="227" s="1"/>
  <c r="CJ136" i="227" s="1"/>
  <c r="AH136" i="234" s="1"/>
  <c r="AO138" i="227"/>
  <c r="AO138" i="226"/>
  <c r="AP138" i="227" s="1"/>
  <c r="AQ138" i="227" s="1"/>
  <c r="S138" i="234" s="1"/>
  <c r="AR140" i="227"/>
  <c r="AR140" i="226"/>
  <c r="AS140" i="227" s="1"/>
  <c r="AT140" i="227" s="1"/>
  <c r="T140" i="234" s="1"/>
  <c r="BJ140" i="227"/>
  <c r="BJ140" i="226"/>
  <c r="BK140" i="227" s="1"/>
  <c r="BL140" i="227" s="1"/>
  <c r="Z140" i="234" s="1"/>
  <c r="AX148" i="227"/>
  <c r="AX148" i="226"/>
  <c r="AY148" i="227" s="1"/>
  <c r="AZ148" i="227" s="1"/>
  <c r="V148" i="234" s="1"/>
  <c r="BP148" i="227"/>
  <c r="BP148" i="226"/>
  <c r="BQ148" i="227" s="1"/>
  <c r="BR148" i="227" s="1"/>
  <c r="AB148" i="234" s="1"/>
  <c r="N150" i="227"/>
  <c r="N150" i="226"/>
  <c r="O150" i="227" s="1"/>
  <c r="P150" i="227" s="1"/>
  <c r="J150" i="234" s="1"/>
  <c r="AF150" i="227"/>
  <c r="AF150" i="226"/>
  <c r="AG150" i="227" s="1"/>
  <c r="AH150" i="227" s="1"/>
  <c r="P150" i="234" s="1"/>
  <c r="AX153" i="227"/>
  <c r="AX153" i="226"/>
  <c r="AY153" i="227" s="1"/>
  <c r="AZ153" i="227" s="1"/>
  <c r="V153" i="234" s="1"/>
  <c r="AU156" i="227"/>
  <c r="AU156" i="226"/>
  <c r="AV156" i="227" s="1"/>
  <c r="AW156" i="227" s="1"/>
  <c r="U156" i="234" s="1"/>
  <c r="BM156" i="227"/>
  <c r="BM156" i="226"/>
  <c r="BN156" i="227" s="1"/>
  <c r="BO156" i="227" s="1"/>
  <c r="AA156" i="234" s="1"/>
  <c r="AX158" i="227"/>
  <c r="AX158" i="226"/>
  <c r="AY158" i="227" s="1"/>
  <c r="AZ158" i="227" s="1"/>
  <c r="V158" i="234" s="1"/>
  <c r="AR164" i="227"/>
  <c r="AR164" i="226"/>
  <c r="AS164" i="227" s="1"/>
  <c r="AT164" i="227" s="1"/>
  <c r="T164" i="234" s="1"/>
  <c r="BJ164" i="227"/>
  <c r="BJ164" i="226"/>
  <c r="BK164" i="227" s="1"/>
  <c r="BL164" i="227" s="1"/>
  <c r="Z164" i="234" s="1"/>
  <c r="CH164" i="227"/>
  <c r="CH164" i="226"/>
  <c r="CI164" i="227" s="1"/>
  <c r="CJ164" i="227" s="1"/>
  <c r="AH164" i="234" s="1"/>
  <c r="H166" i="227"/>
  <c r="H166" i="226"/>
  <c r="I166" i="227" s="1"/>
  <c r="J166" i="227" s="1"/>
  <c r="H166" i="234" s="1"/>
  <c r="K167" i="227"/>
  <c r="K167" i="226"/>
  <c r="L167" i="227" s="1"/>
  <c r="M167" i="227" s="1"/>
  <c r="I167" i="234" s="1"/>
  <c r="AL172" i="227"/>
  <c r="AL172" i="226"/>
  <c r="AM172" i="227" s="1"/>
  <c r="AN172" i="227" s="1"/>
  <c r="R172" i="234" s="1"/>
  <c r="AF173" i="227"/>
  <c r="AF173" i="226"/>
  <c r="AG173" i="227" s="1"/>
  <c r="AH173" i="227" s="1"/>
  <c r="P173" i="234" s="1"/>
  <c r="T174" i="227"/>
  <c r="T174" i="226"/>
  <c r="U174" i="227" s="1"/>
  <c r="V174" i="227" s="1"/>
  <c r="L174" i="234" s="1"/>
  <c r="Q178" i="227"/>
  <c r="Q178" i="226"/>
  <c r="R178" i="227" s="1"/>
  <c r="S178" i="227" s="1"/>
  <c r="K178" i="234" s="1"/>
  <c r="T179" i="227"/>
  <c r="T179" i="226"/>
  <c r="U179" i="227" s="1"/>
  <c r="V179" i="227" s="1"/>
  <c r="L179" i="234" s="1"/>
  <c r="AL186" i="227"/>
  <c r="AL186" i="226"/>
  <c r="AM186" i="227" s="1"/>
  <c r="AN186" i="227" s="1"/>
  <c r="R186" i="234" s="1"/>
  <c r="AC189" i="227"/>
  <c r="AC189" i="226"/>
  <c r="AD189" i="227" s="1"/>
  <c r="AE189" i="227" s="1"/>
  <c r="O189" i="234" s="1"/>
  <c r="Q191" i="226"/>
  <c r="R191" i="227" s="1"/>
  <c r="S191" i="227" s="1"/>
  <c r="K191" i="234" s="1"/>
  <c r="Q191" i="227"/>
  <c r="AU195" i="227"/>
  <c r="AU195" i="226"/>
  <c r="AV195" i="227" s="1"/>
  <c r="AW195" i="227" s="1"/>
  <c r="U195" i="234" s="1"/>
  <c r="W198" i="227"/>
  <c r="W198" i="226"/>
  <c r="X198" i="227" s="1"/>
  <c r="Y198" i="227" s="1"/>
  <c r="M198" i="234" s="1"/>
  <c r="BJ206" i="227"/>
  <c r="BJ206" i="226"/>
  <c r="BK206" i="227" s="1"/>
  <c r="BL206" i="227" s="1"/>
  <c r="Z206" i="234" s="1"/>
  <c r="Q214" i="227"/>
  <c r="Q214" i="226"/>
  <c r="R214" i="227" s="1"/>
  <c r="S214" i="227" s="1"/>
  <c r="K214" i="234" s="1"/>
  <c r="BM230" i="227"/>
  <c r="BM230" i="226"/>
  <c r="BN230" i="227" s="1"/>
  <c r="BO230" i="227" s="1"/>
  <c r="AA230" i="234" s="1"/>
  <c r="T231" i="227"/>
  <c r="T231" i="226"/>
  <c r="U231" i="227" s="1"/>
  <c r="V231" i="227" s="1"/>
  <c r="L231" i="234" s="1"/>
  <c r="BK110" i="227"/>
  <c r="BL110" i="227" s="1"/>
  <c r="Z110" i="234" s="1"/>
  <c r="BV110" i="226"/>
  <c r="BW110" i="227" s="1"/>
  <c r="BX110" i="227" s="1"/>
  <c r="AD110" i="234" s="1"/>
  <c r="K111" i="226"/>
  <c r="L111" i="227" s="1"/>
  <c r="M111" i="227" s="1"/>
  <c r="I111" i="234" s="1"/>
  <c r="W111" i="226"/>
  <c r="X111" i="227" s="1"/>
  <c r="Y111" i="227" s="1"/>
  <c r="M111" i="234" s="1"/>
  <c r="BM111" i="226"/>
  <c r="BN111" i="227" s="1"/>
  <c r="BO111" i="227" s="1"/>
  <c r="AA111" i="234" s="1"/>
  <c r="BY111" i="226"/>
  <c r="BZ111" i="227" s="1"/>
  <c r="CA111" i="227" s="1"/>
  <c r="AE111" i="234" s="1"/>
  <c r="N112" i="226"/>
  <c r="O112" i="227" s="1"/>
  <c r="P112" i="227" s="1"/>
  <c r="J112" i="234" s="1"/>
  <c r="BA113" i="226"/>
  <c r="BB113" i="227" s="1"/>
  <c r="BC113" i="227" s="1"/>
  <c r="W113" i="234" s="1"/>
  <c r="BM113" i="226"/>
  <c r="BN113" i="227" s="1"/>
  <c r="BO113" i="227" s="1"/>
  <c r="AA113" i="234" s="1"/>
  <c r="BY113" i="226"/>
  <c r="BZ113" i="227" s="1"/>
  <c r="CA113" i="227" s="1"/>
  <c r="AE113" i="234" s="1"/>
  <c r="N114" i="226"/>
  <c r="O114" i="227" s="1"/>
  <c r="P114" i="227" s="1"/>
  <c r="J114" i="234" s="1"/>
  <c r="Z114" i="226"/>
  <c r="AA114" i="227" s="1"/>
  <c r="AB114" i="227" s="1"/>
  <c r="N114" i="234" s="1"/>
  <c r="AL114" i="226"/>
  <c r="AM114" i="227" s="1"/>
  <c r="AN114" i="227" s="1"/>
  <c r="R114" i="234" s="1"/>
  <c r="AI117" i="226"/>
  <c r="AJ117" i="227" s="1"/>
  <c r="AK117" i="227" s="1"/>
  <c r="Q117" i="234" s="1"/>
  <c r="BY117" i="226"/>
  <c r="BZ117" i="227" s="1"/>
  <c r="CA117" i="227" s="1"/>
  <c r="AE117" i="234" s="1"/>
  <c r="N118" i="226"/>
  <c r="O118" i="227" s="1"/>
  <c r="P118" i="227" s="1"/>
  <c r="J118" i="234" s="1"/>
  <c r="AA118" i="227"/>
  <c r="AB118" i="227" s="1"/>
  <c r="N118" i="234" s="1"/>
  <c r="CH118" i="226"/>
  <c r="CI118" i="227" s="1"/>
  <c r="CJ118" i="227" s="1"/>
  <c r="AH118" i="234" s="1"/>
  <c r="Q119" i="226"/>
  <c r="R119" i="227" s="1"/>
  <c r="S119" i="227" s="1"/>
  <c r="K119" i="234" s="1"/>
  <c r="AC119" i="226"/>
  <c r="AD119" i="227" s="1"/>
  <c r="AE119" i="227" s="1"/>
  <c r="O119" i="234" s="1"/>
  <c r="AO119" i="226"/>
  <c r="AP119" i="227" s="1"/>
  <c r="AQ119" i="227" s="1"/>
  <c r="S119" i="234" s="1"/>
  <c r="BA119" i="226"/>
  <c r="BB119" i="227" s="1"/>
  <c r="BC119" i="227" s="1"/>
  <c r="W119" i="234" s="1"/>
  <c r="BM119" i="226"/>
  <c r="BN119" i="227" s="1"/>
  <c r="BO119" i="227" s="1"/>
  <c r="AA119" i="234" s="1"/>
  <c r="BY119" i="226"/>
  <c r="BZ119" i="227" s="1"/>
  <c r="CA119" i="227" s="1"/>
  <c r="AE119" i="234" s="1"/>
  <c r="N120" i="226"/>
  <c r="O120" i="227" s="1"/>
  <c r="P120" i="227" s="1"/>
  <c r="J120" i="234" s="1"/>
  <c r="AC121" i="226"/>
  <c r="AD121" i="227" s="1"/>
  <c r="AE121" i="227" s="1"/>
  <c r="O121" i="234" s="1"/>
  <c r="H122" i="226"/>
  <c r="I122" i="227" s="1"/>
  <c r="J122" i="227" s="1"/>
  <c r="H122" i="234" s="1"/>
  <c r="T122" i="226"/>
  <c r="U122" i="227" s="1"/>
  <c r="V122" i="227" s="1"/>
  <c r="L122" i="234" s="1"/>
  <c r="AF122" i="226"/>
  <c r="AG122" i="227" s="1"/>
  <c r="AH122" i="227" s="1"/>
  <c r="P122" i="234" s="1"/>
  <c r="AC125" i="226"/>
  <c r="AD125" i="227" s="1"/>
  <c r="AE125" i="227" s="1"/>
  <c r="O125" i="234" s="1"/>
  <c r="BA129" i="226"/>
  <c r="BB129" i="227" s="1"/>
  <c r="BC129" i="227" s="1"/>
  <c r="W129" i="234" s="1"/>
  <c r="BM129" i="226"/>
  <c r="BN129" i="227" s="1"/>
  <c r="BO129" i="227" s="1"/>
  <c r="AA129" i="234" s="1"/>
  <c r="BY129" i="226"/>
  <c r="BZ129" i="227" s="1"/>
  <c r="CA129" i="227" s="1"/>
  <c r="AE129" i="234" s="1"/>
  <c r="AR130" i="226"/>
  <c r="AS130" i="227" s="1"/>
  <c r="AT130" i="227" s="1"/>
  <c r="T130" i="234" s="1"/>
  <c r="H132" i="226"/>
  <c r="I132" i="227" s="1"/>
  <c r="J132" i="227" s="1"/>
  <c r="H132" i="234" s="1"/>
  <c r="T132" i="226"/>
  <c r="U132" i="227" s="1"/>
  <c r="V132" i="227" s="1"/>
  <c r="L132" i="234" s="1"/>
  <c r="AX132" i="226"/>
  <c r="AY132" i="227" s="1"/>
  <c r="AZ132" i="227" s="1"/>
  <c r="V132" i="234" s="1"/>
  <c r="CH132" i="226"/>
  <c r="CI132" i="227" s="1"/>
  <c r="CJ132" i="227" s="1"/>
  <c r="AH132" i="234" s="1"/>
  <c r="Q133" i="226"/>
  <c r="R133" i="227" s="1"/>
  <c r="S133" i="227" s="1"/>
  <c r="K133" i="234" s="1"/>
  <c r="AC133" i="226"/>
  <c r="AD133" i="227" s="1"/>
  <c r="AE133" i="227" s="1"/>
  <c r="O133" i="234" s="1"/>
  <c r="AO133" i="226"/>
  <c r="AP133" i="227" s="1"/>
  <c r="AQ133" i="227" s="1"/>
  <c r="S133" i="234" s="1"/>
  <c r="BA133" i="226"/>
  <c r="BB133" i="227" s="1"/>
  <c r="BC133" i="227" s="1"/>
  <c r="W133" i="234" s="1"/>
  <c r="BM133" i="226"/>
  <c r="BN133" i="227" s="1"/>
  <c r="BO133" i="227" s="1"/>
  <c r="AA133" i="234" s="1"/>
  <c r="BY133" i="226"/>
  <c r="BZ133" i="227" s="1"/>
  <c r="CA133" i="227" s="1"/>
  <c r="AE133" i="234" s="1"/>
  <c r="N134" i="226"/>
  <c r="O134" i="227" s="1"/>
  <c r="P134" i="227" s="1"/>
  <c r="J134" i="234" s="1"/>
  <c r="AR134" i="226"/>
  <c r="AS134" i="227" s="1"/>
  <c r="AT134" i="227" s="1"/>
  <c r="T134" i="234" s="1"/>
  <c r="AI137" i="226"/>
  <c r="AJ137" i="227" s="1"/>
  <c r="AK137" i="227" s="1"/>
  <c r="Q137" i="234" s="1"/>
  <c r="AU137" i="226"/>
  <c r="AV137" i="227" s="1"/>
  <c r="AW137" i="227" s="1"/>
  <c r="U137" i="234" s="1"/>
  <c r="BG137" i="226"/>
  <c r="BH137" i="227" s="1"/>
  <c r="BI137" i="227" s="1"/>
  <c r="Y137" i="234" s="1"/>
  <c r="BS137" i="226"/>
  <c r="BT137" i="227" s="1"/>
  <c r="BU137" i="227" s="1"/>
  <c r="AC137" i="234" s="1"/>
  <c r="BA139" i="226"/>
  <c r="BB139" i="227" s="1"/>
  <c r="BC139" i="227" s="1"/>
  <c r="W139" i="234" s="1"/>
  <c r="BM139" i="226"/>
  <c r="BN139" i="227" s="1"/>
  <c r="BO139" i="227" s="1"/>
  <c r="AA139" i="234" s="1"/>
  <c r="BY139" i="226"/>
  <c r="BZ139" i="227" s="1"/>
  <c r="CA139" i="227" s="1"/>
  <c r="AE139" i="234" s="1"/>
  <c r="N140" i="226"/>
  <c r="O140" i="227" s="1"/>
  <c r="P140" i="227" s="1"/>
  <c r="J140" i="234" s="1"/>
  <c r="Z140" i="226"/>
  <c r="AA140" i="227" s="1"/>
  <c r="AB140" i="227" s="1"/>
  <c r="N140" i="234" s="1"/>
  <c r="AL140" i="226"/>
  <c r="AM140" i="227" s="1"/>
  <c r="AN140" i="227" s="1"/>
  <c r="R140" i="234" s="1"/>
  <c r="AR142" i="226"/>
  <c r="AS142" i="227" s="1"/>
  <c r="AT142" i="227" s="1"/>
  <c r="T142" i="234" s="1"/>
  <c r="BD142" i="226"/>
  <c r="BE142" i="227" s="1"/>
  <c r="BF142" i="227" s="1"/>
  <c r="X142" i="234" s="1"/>
  <c r="BP142" i="226"/>
  <c r="BQ142" i="227" s="1"/>
  <c r="BR142" i="227" s="1"/>
  <c r="AB142" i="234" s="1"/>
  <c r="CH142" i="226"/>
  <c r="CI142" i="227" s="1"/>
  <c r="CJ142" i="227" s="1"/>
  <c r="AH142" i="234" s="1"/>
  <c r="Q143" i="226"/>
  <c r="R143" i="227" s="1"/>
  <c r="S143" i="227" s="1"/>
  <c r="K143" i="234" s="1"/>
  <c r="AC143" i="226"/>
  <c r="AD143" i="227" s="1"/>
  <c r="AE143" i="227" s="1"/>
  <c r="O143" i="234" s="1"/>
  <c r="AF144" i="226"/>
  <c r="AG144" i="227" s="1"/>
  <c r="AH144" i="227" s="1"/>
  <c r="P144" i="234" s="1"/>
  <c r="AR144" i="226"/>
  <c r="AS144" i="227" s="1"/>
  <c r="AT144" i="227" s="1"/>
  <c r="T144" i="234" s="1"/>
  <c r="BD144" i="226"/>
  <c r="BE144" i="227" s="1"/>
  <c r="BF144" i="227" s="1"/>
  <c r="X144" i="234" s="1"/>
  <c r="BP144" i="226"/>
  <c r="BQ144" i="227" s="1"/>
  <c r="BR144" i="227" s="1"/>
  <c r="AB144" i="234" s="1"/>
  <c r="CH144" i="226"/>
  <c r="CI144" i="227" s="1"/>
  <c r="CJ144" i="227" s="1"/>
  <c r="AH144" i="234" s="1"/>
  <c r="Q145" i="226"/>
  <c r="R145" i="227" s="1"/>
  <c r="S145" i="227" s="1"/>
  <c r="K145" i="234" s="1"/>
  <c r="AC145" i="226"/>
  <c r="AD145" i="227" s="1"/>
  <c r="AE145" i="227" s="1"/>
  <c r="O145" i="234" s="1"/>
  <c r="AR146" i="226"/>
  <c r="AS146" i="227" s="1"/>
  <c r="AT146" i="227" s="1"/>
  <c r="T146" i="234" s="1"/>
  <c r="BD146" i="226"/>
  <c r="BE146" i="227" s="1"/>
  <c r="BF146" i="227" s="1"/>
  <c r="X146" i="234" s="1"/>
  <c r="BP146" i="226"/>
  <c r="BQ146" i="227" s="1"/>
  <c r="BR146" i="227" s="1"/>
  <c r="AB146" i="234" s="1"/>
  <c r="H148" i="226"/>
  <c r="I148" i="227" s="1"/>
  <c r="J148" i="227" s="1"/>
  <c r="H148" i="234" s="1"/>
  <c r="T148" i="226"/>
  <c r="U148" i="227" s="1"/>
  <c r="V148" i="227" s="1"/>
  <c r="L148" i="234" s="1"/>
  <c r="AF148" i="226"/>
  <c r="AG148" i="227" s="1"/>
  <c r="AH148" i="227" s="1"/>
  <c r="P148" i="234" s="1"/>
  <c r="AU149" i="226"/>
  <c r="AV149" i="227" s="1"/>
  <c r="AW149" i="227" s="1"/>
  <c r="U149" i="234" s="1"/>
  <c r="BG149" i="226"/>
  <c r="BH149" i="227" s="1"/>
  <c r="BI149" i="227" s="1"/>
  <c r="Y149" i="234" s="1"/>
  <c r="BS149" i="226"/>
  <c r="BT149" i="227" s="1"/>
  <c r="BU149" i="227" s="1"/>
  <c r="AC149" i="234" s="1"/>
  <c r="K151" i="226"/>
  <c r="L151" i="227" s="1"/>
  <c r="M151" i="227" s="1"/>
  <c r="I151" i="234" s="1"/>
  <c r="W151" i="226"/>
  <c r="X151" i="227" s="1"/>
  <c r="Y151" i="227" s="1"/>
  <c r="M151" i="234" s="1"/>
  <c r="AI151" i="226"/>
  <c r="AJ151" i="227" s="1"/>
  <c r="AK151" i="227" s="1"/>
  <c r="Q151" i="234" s="1"/>
  <c r="AC153" i="226"/>
  <c r="AD153" i="227" s="1"/>
  <c r="AE153" i="227" s="1"/>
  <c r="O153" i="234" s="1"/>
  <c r="Z156" i="226"/>
  <c r="AA156" i="227" s="1"/>
  <c r="AB156" i="227" s="1"/>
  <c r="N156" i="234" s="1"/>
  <c r="AL156" i="226"/>
  <c r="AM156" i="227" s="1"/>
  <c r="AN156" i="227" s="1"/>
  <c r="R156" i="234" s="1"/>
  <c r="BG157" i="226"/>
  <c r="BH157" i="227" s="1"/>
  <c r="BI157" i="227" s="1"/>
  <c r="Y157" i="234" s="1"/>
  <c r="AC159" i="226"/>
  <c r="AD159" i="227" s="1"/>
  <c r="AE159" i="227" s="1"/>
  <c r="O159" i="234" s="1"/>
  <c r="AO159" i="226"/>
  <c r="AP159" i="227" s="1"/>
  <c r="AQ159" i="227" s="1"/>
  <c r="S159" i="234" s="1"/>
  <c r="AC161" i="226"/>
  <c r="AD161" i="227" s="1"/>
  <c r="AE161" i="227" s="1"/>
  <c r="O161" i="234" s="1"/>
  <c r="BS161" i="226"/>
  <c r="BT161" i="227" s="1"/>
  <c r="BU161" i="227" s="1"/>
  <c r="AC161" i="234" s="1"/>
  <c r="AL162" i="226"/>
  <c r="AM162" i="227" s="1"/>
  <c r="AN162" i="227" s="1"/>
  <c r="R162" i="234" s="1"/>
  <c r="CH162" i="226"/>
  <c r="CI162" i="227" s="1"/>
  <c r="CJ162" i="227" s="1"/>
  <c r="AH162" i="234" s="1"/>
  <c r="Q163" i="226"/>
  <c r="R163" i="227" s="1"/>
  <c r="S163" i="227" s="1"/>
  <c r="K163" i="234" s="1"/>
  <c r="AI165" i="226"/>
  <c r="AJ165" i="227" s="1"/>
  <c r="AK165" i="227" s="1"/>
  <c r="Q165" i="234" s="1"/>
  <c r="BM165" i="226"/>
  <c r="BN165" i="227" s="1"/>
  <c r="BO165" i="227" s="1"/>
  <c r="AA165" i="234" s="1"/>
  <c r="BK166" i="227"/>
  <c r="BL166" i="227" s="1"/>
  <c r="Z166" i="234" s="1"/>
  <c r="BM167" i="226"/>
  <c r="BN167" i="227" s="1"/>
  <c r="BO167" i="227" s="1"/>
  <c r="AA167" i="234" s="1"/>
  <c r="BY167" i="226"/>
  <c r="BZ167" i="227" s="1"/>
  <c r="CA167" i="227" s="1"/>
  <c r="AE167" i="234" s="1"/>
  <c r="N168" i="226"/>
  <c r="O168" i="227" s="1"/>
  <c r="P168" i="227" s="1"/>
  <c r="J168" i="234" s="1"/>
  <c r="Z168" i="226"/>
  <c r="AA168" i="227" s="1"/>
  <c r="AB168" i="227" s="1"/>
  <c r="N168" i="234" s="1"/>
  <c r="AO169" i="226"/>
  <c r="AP169" i="227" s="1"/>
  <c r="AQ169" i="227" s="1"/>
  <c r="S169" i="234" s="1"/>
  <c r="AR170" i="226"/>
  <c r="AS170" i="227" s="1"/>
  <c r="AT170" i="227" s="1"/>
  <c r="T170" i="234" s="1"/>
  <c r="BD170" i="226"/>
  <c r="BE170" i="227" s="1"/>
  <c r="BF170" i="227" s="1"/>
  <c r="X170" i="234" s="1"/>
  <c r="BP170" i="226"/>
  <c r="BQ170" i="227" s="1"/>
  <c r="BR170" i="227" s="1"/>
  <c r="AB170" i="234" s="1"/>
  <c r="H174" i="226"/>
  <c r="I174" i="227" s="1"/>
  <c r="J174" i="227" s="1"/>
  <c r="H174" i="234" s="1"/>
  <c r="AX174" i="226"/>
  <c r="AY174" i="227" s="1"/>
  <c r="AZ174" i="227" s="1"/>
  <c r="V174" i="234" s="1"/>
  <c r="CH174" i="226"/>
  <c r="CI174" i="227" s="1"/>
  <c r="CJ174" i="227" s="1"/>
  <c r="AH174" i="234" s="1"/>
  <c r="AO176" i="226"/>
  <c r="AP176" i="227" s="1"/>
  <c r="AQ176" i="227" s="1"/>
  <c r="S176" i="234" s="1"/>
  <c r="W177" i="226"/>
  <c r="X177" i="227" s="1"/>
  <c r="Y177" i="227" s="1"/>
  <c r="M177" i="234" s="1"/>
  <c r="BM177" i="226"/>
  <c r="BN177" i="227" s="1"/>
  <c r="BO177" i="227" s="1"/>
  <c r="AA177" i="234" s="1"/>
  <c r="CH177" i="226"/>
  <c r="CI177" i="227" s="1"/>
  <c r="CJ177" i="227" s="1"/>
  <c r="AH177" i="234" s="1"/>
  <c r="BM178" i="227"/>
  <c r="BM178" i="226"/>
  <c r="BN178" i="227" s="1"/>
  <c r="BO178" i="227" s="1"/>
  <c r="AA178" i="234" s="1"/>
  <c r="BY178" i="226"/>
  <c r="BZ178" i="227" s="1"/>
  <c r="CA178" i="227" s="1"/>
  <c r="AE178" i="234" s="1"/>
  <c r="Q179" i="226"/>
  <c r="R179" i="227" s="1"/>
  <c r="S179" i="227" s="1"/>
  <c r="K179" i="234" s="1"/>
  <c r="Q179" i="227"/>
  <c r="W180" i="226"/>
  <c r="X180" i="227" s="1"/>
  <c r="Y180" i="227" s="1"/>
  <c r="M180" i="234" s="1"/>
  <c r="AL180" i="226"/>
  <c r="AM180" i="227" s="1"/>
  <c r="AN180" i="227" s="1"/>
  <c r="R180" i="234" s="1"/>
  <c r="AL180" i="227"/>
  <c r="BM180" i="226"/>
  <c r="BN180" i="227" s="1"/>
  <c r="BO180" i="227" s="1"/>
  <c r="AA180" i="234" s="1"/>
  <c r="AI181" i="226"/>
  <c r="AJ181" i="227" s="1"/>
  <c r="AK181" i="227" s="1"/>
  <c r="Q181" i="234" s="1"/>
  <c r="AI181" i="227"/>
  <c r="AL183" i="227"/>
  <c r="AL183" i="226"/>
  <c r="AM183" i="227" s="1"/>
  <c r="AN183" i="227" s="1"/>
  <c r="R183" i="234" s="1"/>
  <c r="AX183" i="226"/>
  <c r="AY183" i="227" s="1"/>
  <c r="AZ183" i="227" s="1"/>
  <c r="V183" i="234" s="1"/>
  <c r="BM183" i="226"/>
  <c r="BN183" i="227" s="1"/>
  <c r="BO183" i="227" s="1"/>
  <c r="AA183" i="234" s="1"/>
  <c r="BM183" i="227"/>
  <c r="AC185" i="226"/>
  <c r="AD185" i="227" s="1"/>
  <c r="AE185" i="227" s="1"/>
  <c r="O185" i="234" s="1"/>
  <c r="BD185" i="226"/>
  <c r="BE185" i="227" s="1"/>
  <c r="BF185" i="227" s="1"/>
  <c r="X185" i="234" s="1"/>
  <c r="K186" i="226"/>
  <c r="L186" i="227" s="1"/>
  <c r="M186" i="227" s="1"/>
  <c r="I186" i="234" s="1"/>
  <c r="H187" i="226"/>
  <c r="I187" i="227" s="1"/>
  <c r="J187" i="227" s="1"/>
  <c r="H187" i="234" s="1"/>
  <c r="BA187" i="226"/>
  <c r="BB187" i="227" s="1"/>
  <c r="BC187" i="227" s="1"/>
  <c r="W187" i="234" s="1"/>
  <c r="BA187" i="227"/>
  <c r="T188" i="227"/>
  <c r="T188" i="226"/>
  <c r="U188" i="227" s="1"/>
  <c r="V188" i="227" s="1"/>
  <c r="L188" i="234" s="1"/>
  <c r="N189" i="226"/>
  <c r="O189" i="227" s="1"/>
  <c r="P189" i="227" s="1"/>
  <c r="J189" i="234" s="1"/>
  <c r="BG189" i="226"/>
  <c r="BH189" i="227" s="1"/>
  <c r="BI189" i="227" s="1"/>
  <c r="Y189" i="234" s="1"/>
  <c r="BG189" i="227"/>
  <c r="K190" i="226"/>
  <c r="L190" i="227" s="1"/>
  <c r="M190" i="227" s="1"/>
  <c r="I190" i="234" s="1"/>
  <c r="CH190" i="226"/>
  <c r="CI190" i="227" s="1"/>
  <c r="CJ190" i="227" s="1"/>
  <c r="AH190" i="234" s="1"/>
  <c r="CH190" i="227"/>
  <c r="AL191" i="227"/>
  <c r="AL191" i="226"/>
  <c r="AM191" i="227" s="1"/>
  <c r="AN191" i="227" s="1"/>
  <c r="R191" i="234" s="1"/>
  <c r="AX191" i="226"/>
  <c r="AY191" i="227" s="1"/>
  <c r="AZ191" i="227" s="1"/>
  <c r="V191" i="234" s="1"/>
  <c r="AC193" i="226"/>
  <c r="AD193" i="227" s="1"/>
  <c r="AE193" i="227" s="1"/>
  <c r="O193" i="234" s="1"/>
  <c r="AU193" i="226"/>
  <c r="AV193" i="227" s="1"/>
  <c r="AW193" i="227" s="1"/>
  <c r="U193" i="234" s="1"/>
  <c r="AU193" i="227"/>
  <c r="BY195" i="226"/>
  <c r="BZ195" i="227" s="1"/>
  <c r="CA195" i="227" s="1"/>
  <c r="AE195" i="234" s="1"/>
  <c r="BY195" i="227"/>
  <c r="AG196" i="227"/>
  <c r="AH196" i="227" s="1"/>
  <c r="P196" i="234" s="1"/>
  <c r="AU196" i="226"/>
  <c r="AV196" i="227" s="1"/>
  <c r="AW196" i="227" s="1"/>
  <c r="U196" i="234" s="1"/>
  <c r="T197" i="227"/>
  <c r="T197" i="226"/>
  <c r="U197" i="227" s="1"/>
  <c r="V197" i="227" s="1"/>
  <c r="L197" i="234" s="1"/>
  <c r="AX197" i="226"/>
  <c r="AY197" i="227" s="1"/>
  <c r="AZ197" i="227" s="1"/>
  <c r="V197" i="234" s="1"/>
  <c r="BM197" i="226"/>
  <c r="BN197" i="227" s="1"/>
  <c r="BO197" i="227" s="1"/>
  <c r="AA197" i="234" s="1"/>
  <c r="BA198" i="226"/>
  <c r="BB198" i="227" s="1"/>
  <c r="BC198" i="227" s="1"/>
  <c r="W198" i="234" s="1"/>
  <c r="BP198" i="226"/>
  <c r="BQ198" i="227" s="1"/>
  <c r="BR198" i="227" s="1"/>
  <c r="AB198" i="234" s="1"/>
  <c r="BP198" i="227"/>
  <c r="AR199" i="227"/>
  <c r="AR199" i="226"/>
  <c r="AS199" i="227" s="1"/>
  <c r="AT199" i="227" s="1"/>
  <c r="T199" i="234" s="1"/>
  <c r="BS199" i="226"/>
  <c r="BT199" i="227" s="1"/>
  <c r="BU199" i="227" s="1"/>
  <c r="AC199" i="234" s="1"/>
  <c r="AR200" i="227"/>
  <c r="AR200" i="226"/>
  <c r="AS200" i="227" s="1"/>
  <c r="AT200" i="227" s="1"/>
  <c r="T200" i="234" s="1"/>
  <c r="BS200" i="226"/>
  <c r="BT200" i="227" s="1"/>
  <c r="BU200" i="227" s="1"/>
  <c r="AC200" i="234" s="1"/>
  <c r="W202" i="227"/>
  <c r="W202" i="226"/>
  <c r="X202" i="227" s="1"/>
  <c r="Y202" i="227" s="1"/>
  <c r="M202" i="234" s="1"/>
  <c r="BP202" i="226"/>
  <c r="BQ202" i="227" s="1"/>
  <c r="BR202" i="227" s="1"/>
  <c r="AB202" i="234" s="1"/>
  <c r="BP202" i="227"/>
  <c r="Z203" i="226"/>
  <c r="AA203" i="227" s="1"/>
  <c r="AB203" i="227" s="1"/>
  <c r="N203" i="234" s="1"/>
  <c r="BS203" i="226"/>
  <c r="BT203" i="227" s="1"/>
  <c r="BU203" i="227" s="1"/>
  <c r="AC203" i="234" s="1"/>
  <c r="AO205" i="227"/>
  <c r="AO205" i="226"/>
  <c r="AP205" i="227" s="1"/>
  <c r="AQ205" i="227" s="1"/>
  <c r="S205" i="234" s="1"/>
  <c r="AR206" i="226"/>
  <c r="AS206" i="227" s="1"/>
  <c r="AT206" i="227" s="1"/>
  <c r="T206" i="234" s="1"/>
  <c r="AR206" i="227"/>
  <c r="BY207" i="226"/>
  <c r="BZ207" i="227" s="1"/>
  <c r="CA207" i="227" s="1"/>
  <c r="AE207" i="234" s="1"/>
  <c r="BY207" i="227"/>
  <c r="Q208" i="226"/>
  <c r="R208" i="227" s="1"/>
  <c r="S208" i="227" s="1"/>
  <c r="K208" i="234" s="1"/>
  <c r="AU208" i="226"/>
  <c r="AV208" i="227" s="1"/>
  <c r="AW208" i="227" s="1"/>
  <c r="U208" i="234" s="1"/>
  <c r="BM208" i="227"/>
  <c r="BM208" i="226"/>
  <c r="BN208" i="227" s="1"/>
  <c r="BO208" i="227" s="1"/>
  <c r="AA208" i="234" s="1"/>
  <c r="K211" i="227"/>
  <c r="K211" i="226"/>
  <c r="L211" i="227" s="1"/>
  <c r="M211" i="227" s="1"/>
  <c r="I211" i="234" s="1"/>
  <c r="BJ213" i="226"/>
  <c r="BK213" i="227" s="1"/>
  <c r="BL213" i="227" s="1"/>
  <c r="Z213" i="234" s="1"/>
  <c r="BM214" i="227"/>
  <c r="BM214" i="226"/>
  <c r="BN214" i="227" s="1"/>
  <c r="BO214" i="227" s="1"/>
  <c r="AA214" i="234" s="1"/>
  <c r="BJ216" i="226"/>
  <c r="BK216" i="227" s="1"/>
  <c r="BL216" i="227" s="1"/>
  <c r="Z216" i="234" s="1"/>
  <c r="BJ216" i="227"/>
  <c r="Q217" i="227"/>
  <c r="Q217" i="226"/>
  <c r="R217" i="227" s="1"/>
  <c r="S217" i="227" s="1"/>
  <c r="K217" i="234" s="1"/>
  <c r="T218" i="226"/>
  <c r="U218" i="227" s="1"/>
  <c r="V218" i="227" s="1"/>
  <c r="L218" i="234" s="1"/>
  <c r="T218" i="227"/>
  <c r="AI218" i="226"/>
  <c r="AJ218" i="227" s="1"/>
  <c r="AK218" i="227" s="1"/>
  <c r="Q218" i="234" s="1"/>
  <c r="H219" i="227"/>
  <c r="H219" i="226"/>
  <c r="I219" i="227" s="1"/>
  <c r="J219" i="227" s="1"/>
  <c r="H219" i="234" s="1"/>
  <c r="BA219" i="226"/>
  <c r="BB219" i="227" s="1"/>
  <c r="BC219" i="227" s="1"/>
  <c r="W219" i="234" s="1"/>
  <c r="BA219" i="227"/>
  <c r="BD221" i="227"/>
  <c r="BD221" i="226"/>
  <c r="BE221" i="227" s="1"/>
  <c r="BF221" i="227" s="1"/>
  <c r="X221" i="234" s="1"/>
  <c r="N222" i="227"/>
  <c r="N222" i="226"/>
  <c r="O222" i="227" s="1"/>
  <c r="P222" i="227" s="1"/>
  <c r="J222" i="234" s="1"/>
  <c r="BM222" i="227"/>
  <c r="BM222" i="226"/>
  <c r="BN222" i="227" s="1"/>
  <c r="BO222" i="227" s="1"/>
  <c r="AA222" i="234" s="1"/>
  <c r="H224" i="226"/>
  <c r="I224" i="227" s="1"/>
  <c r="J224" i="227" s="1"/>
  <c r="H224" i="234" s="1"/>
  <c r="BD224" i="227"/>
  <c r="BD224" i="226"/>
  <c r="BE224" i="227" s="1"/>
  <c r="BF224" i="227" s="1"/>
  <c r="X224" i="234" s="1"/>
  <c r="K225" i="226"/>
  <c r="L225" i="227" s="1"/>
  <c r="M225" i="227" s="1"/>
  <c r="I225" i="234" s="1"/>
  <c r="K225" i="227"/>
  <c r="BJ226" i="227"/>
  <c r="BJ226" i="226"/>
  <c r="BK226" i="227" s="1"/>
  <c r="BL226" i="227" s="1"/>
  <c r="Z226" i="234" s="1"/>
  <c r="BP227" i="227"/>
  <c r="BP227" i="226"/>
  <c r="BQ227" i="227" s="1"/>
  <c r="BR227" i="227" s="1"/>
  <c r="AB227" i="234" s="1"/>
  <c r="T230" i="226"/>
  <c r="U230" i="227" s="1"/>
  <c r="V230" i="227" s="1"/>
  <c r="L230" i="234" s="1"/>
  <c r="T230" i="227"/>
  <c r="H232" i="226"/>
  <c r="I232" i="227" s="1"/>
  <c r="J232" i="227" s="1"/>
  <c r="H232" i="234" s="1"/>
  <c r="Z232" i="226"/>
  <c r="AA232" i="227" s="1"/>
  <c r="AB232" i="227" s="1"/>
  <c r="N232" i="234" s="1"/>
  <c r="Z232" i="227"/>
  <c r="BV232" i="226"/>
  <c r="BW232" i="227" s="1"/>
  <c r="BX232" i="227" s="1"/>
  <c r="AD232" i="234" s="1"/>
  <c r="BV232" i="227"/>
  <c r="N233" i="226"/>
  <c r="O233" i="227" s="1"/>
  <c r="P233" i="227" s="1"/>
  <c r="J233" i="234" s="1"/>
  <c r="AX233" i="227"/>
  <c r="AX233" i="226"/>
  <c r="AY233" i="227" s="1"/>
  <c r="AZ233" i="227" s="1"/>
  <c r="V233" i="234" s="1"/>
  <c r="Z234" i="226"/>
  <c r="AA234" i="227" s="1"/>
  <c r="AB234" i="227" s="1"/>
  <c r="N234" i="234" s="1"/>
  <c r="AI235" i="227"/>
  <c r="AI235" i="226"/>
  <c r="AJ235" i="227" s="1"/>
  <c r="AK235" i="227" s="1"/>
  <c r="Q235" i="234" s="1"/>
  <c r="W236" i="227"/>
  <c r="W236" i="226"/>
  <c r="X236" i="227" s="1"/>
  <c r="Y236" i="227" s="1"/>
  <c r="M236" i="234" s="1"/>
  <c r="BM237" i="227"/>
  <c r="BM237" i="226"/>
  <c r="BN237" i="227" s="1"/>
  <c r="BO237" i="227" s="1"/>
  <c r="AA237" i="234" s="1"/>
  <c r="BP238" i="226"/>
  <c r="BQ238" i="227" s="1"/>
  <c r="BR238" i="227" s="1"/>
  <c r="AB238" i="234" s="1"/>
  <c r="BP238" i="227"/>
  <c r="K239" i="227"/>
  <c r="K239" i="226"/>
  <c r="L239" i="227" s="1"/>
  <c r="M239" i="227" s="1"/>
  <c r="I239" i="234" s="1"/>
  <c r="BA241" i="226"/>
  <c r="BB241" i="227" s="1"/>
  <c r="BC241" i="227" s="1"/>
  <c r="W241" i="234" s="1"/>
  <c r="BP241" i="226"/>
  <c r="BQ241" i="227" s="1"/>
  <c r="BR241" i="227" s="1"/>
  <c r="AB241" i="234" s="1"/>
  <c r="AU242" i="227"/>
  <c r="AU242" i="226"/>
  <c r="AV242" i="227" s="1"/>
  <c r="AW242" i="227" s="1"/>
  <c r="U242" i="234" s="1"/>
  <c r="AX246" i="227"/>
  <c r="AX246" i="226"/>
  <c r="AY246" i="227" s="1"/>
  <c r="AZ246" i="227" s="1"/>
  <c r="V246" i="234" s="1"/>
  <c r="BS255" i="227"/>
  <c r="BS255" i="226"/>
  <c r="BT255" i="227" s="1"/>
  <c r="BU255" i="227" s="1"/>
  <c r="AC255" i="234" s="1"/>
  <c r="BG263" i="227"/>
  <c r="BG263" i="226"/>
  <c r="BH263" i="227" s="1"/>
  <c r="BI263" i="227" s="1"/>
  <c r="Y263" i="234" s="1"/>
  <c r="AR277" i="227"/>
  <c r="AR277" i="226"/>
  <c r="AS277" i="227" s="1"/>
  <c r="AT277" i="227" s="1"/>
  <c r="T277" i="234" s="1"/>
  <c r="BG292" i="227"/>
  <c r="BG292" i="226"/>
  <c r="BH292" i="227" s="1"/>
  <c r="BI292" i="227" s="1"/>
  <c r="Y292" i="234" s="1"/>
  <c r="BA174" i="227"/>
  <c r="BA174" i="226"/>
  <c r="BB174" i="227" s="1"/>
  <c r="BC174" i="227" s="1"/>
  <c r="W174" i="234" s="1"/>
  <c r="H178" i="226"/>
  <c r="I178" i="227" s="1"/>
  <c r="J178" i="227" s="1"/>
  <c r="H178" i="234" s="1"/>
  <c r="H178" i="227"/>
  <c r="Z180" i="226"/>
  <c r="AA180" i="227" s="1"/>
  <c r="AB180" i="227" s="1"/>
  <c r="N180" i="234" s="1"/>
  <c r="Z180" i="227"/>
  <c r="BA180" i="227"/>
  <c r="BA180" i="226"/>
  <c r="BB180" i="227" s="1"/>
  <c r="BC180" i="227" s="1"/>
  <c r="W180" i="234" s="1"/>
  <c r="AF185" i="227"/>
  <c r="AF185" i="226"/>
  <c r="AG185" i="227" s="1"/>
  <c r="AH185" i="227" s="1"/>
  <c r="P185" i="234" s="1"/>
  <c r="BG185" i="226"/>
  <c r="BH185" i="227" s="1"/>
  <c r="BI185" i="227" s="1"/>
  <c r="Y185" i="234" s="1"/>
  <c r="BG185" i="227"/>
  <c r="AL188" i="226"/>
  <c r="AM188" i="227" s="1"/>
  <c r="AN188" i="227" s="1"/>
  <c r="R188" i="234" s="1"/>
  <c r="AL188" i="227"/>
  <c r="AU189" i="226"/>
  <c r="AV189" i="227" s="1"/>
  <c r="AW189" i="227" s="1"/>
  <c r="U189" i="234" s="1"/>
  <c r="AU189" i="227"/>
  <c r="BV189" i="227"/>
  <c r="BV189" i="226"/>
  <c r="BW189" i="227" s="1"/>
  <c r="BX189" i="227" s="1"/>
  <c r="AD189" i="234" s="1"/>
  <c r="BJ192" i="226"/>
  <c r="BK192" i="227" s="1"/>
  <c r="BL192" i="227" s="1"/>
  <c r="Z192" i="234" s="1"/>
  <c r="BJ192" i="227"/>
  <c r="BV203" i="227"/>
  <c r="BV203" i="226"/>
  <c r="BW203" i="227" s="1"/>
  <c r="BX203" i="227" s="1"/>
  <c r="AD203" i="234" s="1"/>
  <c r="BG210" i="227"/>
  <c r="BG210" i="226"/>
  <c r="BH210" i="227" s="1"/>
  <c r="BI210" i="227" s="1"/>
  <c r="Y210" i="234" s="1"/>
  <c r="BA211" i="226"/>
  <c r="BB211" i="227" s="1"/>
  <c r="BC211" i="227" s="1"/>
  <c r="W211" i="234" s="1"/>
  <c r="BA211" i="227"/>
  <c r="AA212" i="227"/>
  <c r="AB212" i="227" s="1"/>
  <c r="N212" i="234" s="1"/>
  <c r="Z212" i="227"/>
  <c r="BV212" i="226"/>
  <c r="BW212" i="227" s="1"/>
  <c r="BX212" i="227" s="1"/>
  <c r="AD212" i="234" s="1"/>
  <c r="BV212" i="227"/>
  <c r="AL218" i="227"/>
  <c r="AL218" i="226"/>
  <c r="AM218" i="227" s="1"/>
  <c r="AN218" i="227" s="1"/>
  <c r="R218" i="234" s="1"/>
  <c r="K220" i="227"/>
  <c r="K220" i="226"/>
  <c r="L220" i="227" s="1"/>
  <c r="M220" i="227" s="1"/>
  <c r="I220" i="234" s="1"/>
  <c r="K221" i="226"/>
  <c r="L221" i="227" s="1"/>
  <c r="M221" i="227" s="1"/>
  <c r="I221" i="234" s="1"/>
  <c r="K221" i="227"/>
  <c r="K224" i="227"/>
  <c r="K224" i="226"/>
  <c r="L224" i="227" s="1"/>
  <c r="M224" i="227" s="1"/>
  <c r="I224" i="234" s="1"/>
  <c r="Q226" i="227"/>
  <c r="Q226" i="226"/>
  <c r="R226" i="227" s="1"/>
  <c r="S226" i="227" s="1"/>
  <c r="K226" i="234" s="1"/>
  <c r="H227" i="227"/>
  <c r="H227" i="226"/>
  <c r="I227" i="227" s="1"/>
  <c r="J227" i="227" s="1"/>
  <c r="H227" i="234" s="1"/>
  <c r="AR228" i="227"/>
  <c r="AR228" i="226"/>
  <c r="AS228" i="227" s="1"/>
  <c r="AT228" i="227" s="1"/>
  <c r="T228" i="234" s="1"/>
  <c r="AU229" i="226"/>
  <c r="AV229" i="227" s="1"/>
  <c r="AW229" i="227" s="1"/>
  <c r="U229" i="234" s="1"/>
  <c r="AU229" i="227"/>
  <c r="BP230" i="226"/>
  <c r="BQ230" i="227" s="1"/>
  <c r="BR230" i="227" s="1"/>
  <c r="AB230" i="234" s="1"/>
  <c r="BP230" i="227"/>
  <c r="W231" i="227"/>
  <c r="W231" i="226"/>
  <c r="X231" i="227" s="1"/>
  <c r="Y231" i="227" s="1"/>
  <c r="M231" i="234" s="1"/>
  <c r="BS233" i="226"/>
  <c r="BT233" i="227" s="1"/>
  <c r="BU233" i="227" s="1"/>
  <c r="AC233" i="234" s="1"/>
  <c r="BS233" i="227"/>
  <c r="AU234" i="227"/>
  <c r="AU234" i="226"/>
  <c r="AV234" i="227" s="1"/>
  <c r="AW234" i="227" s="1"/>
  <c r="U234" i="234" s="1"/>
  <c r="CH234" i="226"/>
  <c r="CI234" i="227" s="1"/>
  <c r="CJ234" i="227" s="1"/>
  <c r="AH234" i="234" s="1"/>
  <c r="CH234" i="227"/>
  <c r="AU237" i="226"/>
  <c r="AV237" i="227" s="1"/>
  <c r="AW237" i="227" s="1"/>
  <c r="U237" i="234" s="1"/>
  <c r="AU237" i="227"/>
  <c r="BM240" i="227"/>
  <c r="BM240" i="226"/>
  <c r="BN240" i="227" s="1"/>
  <c r="BO240" i="227" s="1"/>
  <c r="AA240" i="234" s="1"/>
  <c r="W241" i="226"/>
  <c r="X241" i="227" s="1"/>
  <c r="Y241" i="227" s="1"/>
  <c r="M241" i="234" s="1"/>
  <c r="W241" i="227"/>
  <c r="BM243" i="226"/>
  <c r="BN243" i="227" s="1"/>
  <c r="BO243" i="227" s="1"/>
  <c r="AA243" i="234" s="1"/>
  <c r="BM243" i="227"/>
  <c r="AF246" i="226"/>
  <c r="AG246" i="227" s="1"/>
  <c r="AH246" i="227" s="1"/>
  <c r="P246" i="234" s="1"/>
  <c r="AF246" i="227"/>
  <c r="BG253" i="226"/>
  <c r="BH253" i="227" s="1"/>
  <c r="BI253" i="227" s="1"/>
  <c r="Y253" i="234" s="1"/>
  <c r="BG253" i="227"/>
  <c r="BV253" i="227"/>
  <c r="BW253" i="227"/>
  <c r="BX253" i="227" s="1"/>
  <c r="AD253" i="234" s="1"/>
  <c r="W259" i="227"/>
  <c r="W259" i="226"/>
  <c r="X259" i="227" s="1"/>
  <c r="Y259" i="227" s="1"/>
  <c r="M259" i="234" s="1"/>
  <c r="AI270" i="227"/>
  <c r="AI270" i="226"/>
  <c r="AJ270" i="227" s="1"/>
  <c r="AK270" i="227" s="1"/>
  <c r="Q270" i="234" s="1"/>
  <c r="AR289" i="227"/>
  <c r="AR289" i="226"/>
  <c r="AS289" i="227" s="1"/>
  <c r="AT289" i="227" s="1"/>
  <c r="T289" i="234" s="1"/>
  <c r="BY289" i="226"/>
  <c r="BZ289" i="227" s="1"/>
  <c r="CA289" i="227" s="1"/>
  <c r="AE289" i="234" s="1"/>
  <c r="BY289" i="227"/>
  <c r="AC324" i="226"/>
  <c r="AD324" i="227" s="1"/>
  <c r="AE324" i="227" s="1"/>
  <c r="O324" i="234" s="1"/>
  <c r="AC324" i="227"/>
  <c r="BQ186" i="227"/>
  <c r="BR186" i="227" s="1"/>
  <c r="AB186" i="234" s="1"/>
  <c r="BP186" i="227"/>
  <c r="Z187" i="227"/>
  <c r="Z187" i="226"/>
  <c r="AA187" i="227" s="1"/>
  <c r="AB187" i="227" s="1"/>
  <c r="N187" i="234" s="1"/>
  <c r="AF189" i="227"/>
  <c r="AF189" i="226"/>
  <c r="AG189" i="227" s="1"/>
  <c r="AH189" i="227" s="1"/>
  <c r="P189" i="234" s="1"/>
  <c r="BM190" i="227"/>
  <c r="BM190" i="226"/>
  <c r="BN190" i="227" s="1"/>
  <c r="BO190" i="227" s="1"/>
  <c r="AA190" i="234" s="1"/>
  <c r="AO191" i="226"/>
  <c r="AP191" i="227" s="1"/>
  <c r="AQ191" i="227" s="1"/>
  <c r="S191" i="234" s="1"/>
  <c r="AO191" i="227"/>
  <c r="Q193" i="227"/>
  <c r="Q193" i="226"/>
  <c r="R193" i="227" s="1"/>
  <c r="S193" i="227" s="1"/>
  <c r="K193" i="234" s="1"/>
  <c r="AI193" i="226"/>
  <c r="AJ193" i="227" s="1"/>
  <c r="AK193" i="227" s="1"/>
  <c r="Q193" i="234" s="1"/>
  <c r="AI193" i="227"/>
  <c r="W197" i="226"/>
  <c r="X197" i="227" s="1"/>
  <c r="Y197" i="227" s="1"/>
  <c r="M197" i="234" s="1"/>
  <c r="W197" i="227"/>
  <c r="H198" i="226"/>
  <c r="I198" i="227" s="1"/>
  <c r="J198" i="227" s="1"/>
  <c r="H198" i="234" s="1"/>
  <c r="H198" i="227"/>
  <c r="Z198" i="227"/>
  <c r="Z198" i="226"/>
  <c r="AA198" i="227" s="1"/>
  <c r="AB198" i="227" s="1"/>
  <c r="N198" i="234" s="1"/>
  <c r="AC199" i="226"/>
  <c r="AD199" i="227" s="1"/>
  <c r="AE199" i="227" s="1"/>
  <c r="O199" i="234" s="1"/>
  <c r="AC199" i="227"/>
  <c r="AC200" i="227"/>
  <c r="AC200" i="226"/>
  <c r="AD200" i="227" s="1"/>
  <c r="AE200" i="227" s="1"/>
  <c r="O200" i="234" s="1"/>
  <c r="BJ200" i="226"/>
  <c r="BK200" i="227" s="1"/>
  <c r="BL200" i="227" s="1"/>
  <c r="Z200" i="234" s="1"/>
  <c r="BJ200" i="227"/>
  <c r="AX204" i="226"/>
  <c r="AY204" i="227" s="1"/>
  <c r="AZ204" i="227" s="1"/>
  <c r="V204" i="234" s="1"/>
  <c r="AX204" i="227"/>
  <c r="BM206" i="227"/>
  <c r="BM206" i="226"/>
  <c r="BN206" i="227" s="1"/>
  <c r="BO206" i="227" s="1"/>
  <c r="AA206" i="234" s="1"/>
  <c r="BM207" i="226"/>
  <c r="BN207" i="227" s="1"/>
  <c r="BO207" i="227" s="1"/>
  <c r="AA207" i="234" s="1"/>
  <c r="BM207" i="227"/>
  <c r="BS209" i="226"/>
  <c r="BT209" i="227" s="1"/>
  <c r="BU209" i="227" s="1"/>
  <c r="AC209" i="234" s="1"/>
  <c r="BS209" i="227"/>
  <c r="N211" i="227"/>
  <c r="N211" i="226"/>
  <c r="O211" i="227" s="1"/>
  <c r="P211" i="227" s="1"/>
  <c r="J211" i="234" s="1"/>
  <c r="AI211" i="227"/>
  <c r="AI211" i="226"/>
  <c r="AJ211" i="227" s="1"/>
  <c r="AK211" i="227" s="1"/>
  <c r="Q211" i="234" s="1"/>
  <c r="H212" i="227"/>
  <c r="H212" i="226"/>
  <c r="I212" i="227" s="1"/>
  <c r="J212" i="227" s="1"/>
  <c r="H212" i="234" s="1"/>
  <c r="CH213" i="227"/>
  <c r="CH213" i="226"/>
  <c r="CI213" i="227" s="1"/>
  <c r="CJ213" i="227" s="1"/>
  <c r="AH213" i="234" s="1"/>
  <c r="BP214" i="226"/>
  <c r="BQ214" i="227" s="1"/>
  <c r="BR214" i="227" s="1"/>
  <c r="AB214" i="234" s="1"/>
  <c r="BP214" i="227"/>
  <c r="N216" i="226"/>
  <c r="O216" i="227" s="1"/>
  <c r="P216" i="227" s="1"/>
  <c r="J216" i="234" s="1"/>
  <c r="N216" i="227"/>
  <c r="T217" i="227"/>
  <c r="T217" i="226"/>
  <c r="U217" i="227" s="1"/>
  <c r="V217" i="227" s="1"/>
  <c r="L217" i="234" s="1"/>
  <c r="K219" i="227"/>
  <c r="K219" i="226"/>
  <c r="L219" i="227" s="1"/>
  <c r="M219" i="227" s="1"/>
  <c r="I219" i="234" s="1"/>
  <c r="Q222" i="227"/>
  <c r="Q222" i="226"/>
  <c r="R222" i="227" s="1"/>
  <c r="S222" i="227" s="1"/>
  <c r="K222" i="234" s="1"/>
  <c r="BG224" i="227"/>
  <c r="BG224" i="226"/>
  <c r="BH224" i="227" s="1"/>
  <c r="BI224" i="227" s="1"/>
  <c r="Y224" i="234" s="1"/>
  <c r="N225" i="227"/>
  <c r="N225" i="226"/>
  <c r="O225" i="227" s="1"/>
  <c r="P225" i="227" s="1"/>
  <c r="J225" i="234" s="1"/>
  <c r="BM226" i="227"/>
  <c r="BM226" i="226"/>
  <c r="BN226" i="227" s="1"/>
  <c r="BO226" i="227" s="1"/>
  <c r="AA226" i="234" s="1"/>
  <c r="BS227" i="227"/>
  <c r="BS227" i="226"/>
  <c r="BT227" i="227" s="1"/>
  <c r="BU227" i="227" s="1"/>
  <c r="AC227" i="234" s="1"/>
  <c r="Z228" i="226"/>
  <c r="AA228" i="227" s="1"/>
  <c r="AB228" i="227" s="1"/>
  <c r="N228" i="234" s="1"/>
  <c r="Z228" i="227"/>
  <c r="BD231" i="227"/>
  <c r="BD231" i="226"/>
  <c r="BE231" i="227" s="1"/>
  <c r="BF231" i="227" s="1"/>
  <c r="X231" i="234" s="1"/>
  <c r="BA233" i="227"/>
  <c r="BA233" i="226"/>
  <c r="BB233" i="227" s="1"/>
  <c r="BC233" i="227" s="1"/>
  <c r="W233" i="234" s="1"/>
  <c r="AL235" i="227"/>
  <c r="AL235" i="226"/>
  <c r="AM235" i="227" s="1"/>
  <c r="AN235" i="227" s="1"/>
  <c r="R235" i="234" s="1"/>
  <c r="Z236" i="226"/>
  <c r="AA236" i="227" s="1"/>
  <c r="AB236" i="227" s="1"/>
  <c r="N236" i="234" s="1"/>
  <c r="Z236" i="227"/>
  <c r="BP237" i="227"/>
  <c r="BP237" i="226"/>
  <c r="BQ237" i="227" s="1"/>
  <c r="BR237" i="227" s="1"/>
  <c r="AB237" i="234" s="1"/>
  <c r="W238" i="227"/>
  <c r="W238" i="226"/>
  <c r="X238" i="227" s="1"/>
  <c r="Y238" i="227" s="1"/>
  <c r="M238" i="234" s="1"/>
  <c r="BS238" i="227"/>
  <c r="BS238" i="226"/>
  <c r="BT238" i="227" s="1"/>
  <c r="BU238" i="227" s="1"/>
  <c r="AC238" i="234" s="1"/>
  <c r="N239" i="227"/>
  <c r="N239" i="226"/>
  <c r="O239" i="227" s="1"/>
  <c r="P239" i="227" s="1"/>
  <c r="J239" i="234" s="1"/>
  <c r="AX242" i="227"/>
  <c r="AX242" i="226"/>
  <c r="AY242" i="227" s="1"/>
  <c r="AZ242" i="227" s="1"/>
  <c r="V242" i="234" s="1"/>
  <c r="H250" i="226"/>
  <c r="I250" i="227" s="1"/>
  <c r="J250" i="227" s="1"/>
  <c r="H250" i="234" s="1"/>
  <c r="H250" i="227"/>
  <c r="AR253" i="227"/>
  <c r="AR253" i="226"/>
  <c r="AS253" i="227" s="1"/>
  <c r="AT253" i="227" s="1"/>
  <c r="T253" i="234" s="1"/>
  <c r="H259" i="227"/>
  <c r="H259" i="226"/>
  <c r="I259" i="227" s="1"/>
  <c r="J259" i="227" s="1"/>
  <c r="H259" i="234" s="1"/>
  <c r="AR263" i="227"/>
  <c r="AR263" i="226"/>
  <c r="AS263" i="227" s="1"/>
  <c r="AT263" i="227" s="1"/>
  <c r="T263" i="234" s="1"/>
  <c r="Q273" i="227"/>
  <c r="Q273" i="226"/>
  <c r="R273" i="227" s="1"/>
  <c r="S273" i="227" s="1"/>
  <c r="K273" i="234" s="1"/>
  <c r="AI273" i="227"/>
  <c r="AI273" i="226"/>
  <c r="AJ273" i="227" s="1"/>
  <c r="AK273" i="227" s="1"/>
  <c r="Q273" i="234" s="1"/>
  <c r="BA273" i="227"/>
  <c r="BA273" i="226"/>
  <c r="BB273" i="227" s="1"/>
  <c r="BC273" i="227" s="1"/>
  <c r="W273" i="234" s="1"/>
  <c r="BS273" i="227"/>
  <c r="BS273" i="226"/>
  <c r="BT273" i="227" s="1"/>
  <c r="BU273" i="227" s="1"/>
  <c r="AC273" i="234" s="1"/>
  <c r="N274" i="227"/>
  <c r="N274" i="226"/>
  <c r="O274" i="227" s="1"/>
  <c r="P274" i="227" s="1"/>
  <c r="J274" i="234" s="1"/>
  <c r="AF274" i="227"/>
  <c r="AF274" i="226"/>
  <c r="AG274" i="227" s="1"/>
  <c r="AH274" i="227" s="1"/>
  <c r="P274" i="234" s="1"/>
  <c r="AX276" i="227"/>
  <c r="AX276" i="226"/>
  <c r="AY276" i="227" s="1"/>
  <c r="AZ276" i="227" s="1"/>
  <c r="V276" i="234" s="1"/>
  <c r="AC282" i="227"/>
  <c r="AC282" i="226"/>
  <c r="AD282" i="227" s="1"/>
  <c r="AE282" i="227" s="1"/>
  <c r="O282" i="234" s="1"/>
  <c r="T288" i="226"/>
  <c r="U288" i="227" s="1"/>
  <c r="V288" i="227" s="1"/>
  <c r="L288" i="234" s="1"/>
  <c r="T288" i="227"/>
  <c r="AR129" i="226"/>
  <c r="AS129" i="227" s="1"/>
  <c r="AT129" i="227" s="1"/>
  <c r="T129" i="234" s="1"/>
  <c r="BD129" i="226"/>
  <c r="BE129" i="227" s="1"/>
  <c r="BF129" i="227" s="1"/>
  <c r="X129" i="234" s="1"/>
  <c r="BP129" i="226"/>
  <c r="BQ129" i="227" s="1"/>
  <c r="BR129" i="227" s="1"/>
  <c r="AB129" i="234" s="1"/>
  <c r="AU130" i="226"/>
  <c r="AV130" i="227" s="1"/>
  <c r="AW130" i="227" s="1"/>
  <c r="U130" i="234" s="1"/>
  <c r="K132" i="226"/>
  <c r="L132" i="227" s="1"/>
  <c r="M132" i="227" s="1"/>
  <c r="I132" i="234" s="1"/>
  <c r="W132" i="226"/>
  <c r="X132" i="227" s="1"/>
  <c r="Y132" i="227" s="1"/>
  <c r="M132" i="234" s="1"/>
  <c r="BA132" i="226"/>
  <c r="BB132" i="227" s="1"/>
  <c r="BC132" i="227" s="1"/>
  <c r="W132" i="234" s="1"/>
  <c r="H133" i="226"/>
  <c r="I133" i="227" s="1"/>
  <c r="J133" i="227" s="1"/>
  <c r="H133" i="234" s="1"/>
  <c r="T133" i="226"/>
  <c r="U133" i="227" s="1"/>
  <c r="V133" i="227" s="1"/>
  <c r="L133" i="234" s="1"/>
  <c r="AF133" i="226"/>
  <c r="AG133" i="227" s="1"/>
  <c r="AH133" i="227" s="1"/>
  <c r="P133" i="234" s="1"/>
  <c r="AR133" i="226"/>
  <c r="AS133" i="227" s="1"/>
  <c r="AT133" i="227" s="1"/>
  <c r="T133" i="234" s="1"/>
  <c r="BD133" i="226"/>
  <c r="BE133" i="227" s="1"/>
  <c r="BF133" i="227" s="1"/>
  <c r="X133" i="234" s="1"/>
  <c r="BP133" i="226"/>
  <c r="BQ133" i="227" s="1"/>
  <c r="BR133" i="227" s="1"/>
  <c r="AB133" i="234" s="1"/>
  <c r="CH133" i="226"/>
  <c r="CI133" i="227" s="1"/>
  <c r="CJ133" i="227" s="1"/>
  <c r="AH133" i="234" s="1"/>
  <c r="Q134" i="226"/>
  <c r="R134" i="227" s="1"/>
  <c r="S134" i="227" s="1"/>
  <c r="K134" i="234" s="1"/>
  <c r="AI134" i="226"/>
  <c r="AJ134" i="227" s="1"/>
  <c r="AK134" i="227" s="1"/>
  <c r="Q134" i="234" s="1"/>
  <c r="Z137" i="226"/>
  <c r="AA137" i="227" s="1"/>
  <c r="AB137" i="227" s="1"/>
  <c r="N137" i="234" s="1"/>
  <c r="AL137" i="226"/>
  <c r="AM137" i="227" s="1"/>
  <c r="AN137" i="227" s="1"/>
  <c r="R137" i="234" s="1"/>
  <c r="AX137" i="226"/>
  <c r="AY137" i="227" s="1"/>
  <c r="AZ137" i="227" s="1"/>
  <c r="V137" i="234" s="1"/>
  <c r="BK137" i="227"/>
  <c r="BL137" i="227" s="1"/>
  <c r="Z137" i="234" s="1"/>
  <c r="BV137" i="226"/>
  <c r="BW137" i="227" s="1"/>
  <c r="BX137" i="227" s="1"/>
  <c r="AD137" i="234" s="1"/>
  <c r="AC138" i="226"/>
  <c r="AD138" i="227" s="1"/>
  <c r="AE138" i="227" s="1"/>
  <c r="O138" i="234" s="1"/>
  <c r="BM138" i="226"/>
  <c r="BN138" i="227" s="1"/>
  <c r="BO138" i="227" s="1"/>
  <c r="AA138" i="234" s="1"/>
  <c r="AR139" i="226"/>
  <c r="AS139" i="227" s="1"/>
  <c r="AT139" i="227" s="1"/>
  <c r="T139" i="234" s="1"/>
  <c r="BD139" i="226"/>
  <c r="BE139" i="227" s="1"/>
  <c r="BF139" i="227" s="1"/>
  <c r="X139" i="234" s="1"/>
  <c r="BP139" i="226"/>
  <c r="BQ139" i="227" s="1"/>
  <c r="BR139" i="227" s="1"/>
  <c r="AB139" i="234" s="1"/>
  <c r="CH139" i="226"/>
  <c r="CI139" i="227" s="1"/>
  <c r="CJ139" i="227" s="1"/>
  <c r="AH139" i="234" s="1"/>
  <c r="Q140" i="226"/>
  <c r="R140" i="227" s="1"/>
  <c r="S140" i="227" s="1"/>
  <c r="K140" i="234" s="1"/>
  <c r="AC140" i="226"/>
  <c r="AD140" i="227" s="1"/>
  <c r="AE140" i="227" s="1"/>
  <c r="O140" i="234" s="1"/>
  <c r="AU142" i="226"/>
  <c r="AV142" i="227" s="1"/>
  <c r="AW142" i="227" s="1"/>
  <c r="U142" i="234" s="1"/>
  <c r="BG142" i="226"/>
  <c r="BH142" i="227" s="1"/>
  <c r="BI142" i="227" s="1"/>
  <c r="Y142" i="234" s="1"/>
  <c r="BS142" i="226"/>
  <c r="BT142" i="227" s="1"/>
  <c r="BU142" i="227" s="1"/>
  <c r="AC142" i="234" s="1"/>
  <c r="H143" i="226"/>
  <c r="I143" i="227" s="1"/>
  <c r="J143" i="227" s="1"/>
  <c r="H143" i="234" s="1"/>
  <c r="T143" i="226"/>
  <c r="U143" i="227" s="1"/>
  <c r="V143" i="227" s="1"/>
  <c r="L143" i="234" s="1"/>
  <c r="AI144" i="226"/>
  <c r="AJ144" i="227" s="1"/>
  <c r="AK144" i="227" s="1"/>
  <c r="Q144" i="234" s="1"/>
  <c r="AU144" i="226"/>
  <c r="AV144" i="227" s="1"/>
  <c r="AW144" i="227" s="1"/>
  <c r="U144" i="234" s="1"/>
  <c r="BG144" i="226"/>
  <c r="BH144" i="227" s="1"/>
  <c r="BI144" i="227" s="1"/>
  <c r="Y144" i="234" s="1"/>
  <c r="BS144" i="226"/>
  <c r="BT144" i="227" s="1"/>
  <c r="BU144" i="227" s="1"/>
  <c r="AC144" i="234" s="1"/>
  <c r="H145" i="226"/>
  <c r="I145" i="227" s="1"/>
  <c r="J145" i="227" s="1"/>
  <c r="H145" i="234" s="1"/>
  <c r="T145" i="226"/>
  <c r="U145" i="227" s="1"/>
  <c r="V145" i="227" s="1"/>
  <c r="L145" i="234" s="1"/>
  <c r="AU146" i="226"/>
  <c r="AV146" i="227" s="1"/>
  <c r="AW146" i="227" s="1"/>
  <c r="U146" i="234" s="1"/>
  <c r="BG146" i="226"/>
  <c r="BH146" i="227" s="1"/>
  <c r="BI146" i="227" s="1"/>
  <c r="Y146" i="234" s="1"/>
  <c r="BS146" i="226"/>
  <c r="BT146" i="227" s="1"/>
  <c r="BU146" i="227" s="1"/>
  <c r="AC146" i="234" s="1"/>
  <c r="K148" i="226"/>
  <c r="L148" i="227" s="1"/>
  <c r="M148" i="227" s="1"/>
  <c r="I148" i="234" s="1"/>
  <c r="W148" i="226"/>
  <c r="X148" i="227" s="1"/>
  <c r="Y148" i="227" s="1"/>
  <c r="M148" i="234" s="1"/>
  <c r="AI148" i="226"/>
  <c r="AJ148" i="227" s="1"/>
  <c r="AK148" i="227" s="1"/>
  <c r="Q148" i="234" s="1"/>
  <c r="AX149" i="226"/>
  <c r="AY149" i="227" s="1"/>
  <c r="AZ149" i="227" s="1"/>
  <c r="V149" i="234" s="1"/>
  <c r="BJ149" i="226"/>
  <c r="BK149" i="227" s="1"/>
  <c r="BL149" i="227" s="1"/>
  <c r="Z149" i="234" s="1"/>
  <c r="BV149" i="226"/>
  <c r="BW149" i="227" s="1"/>
  <c r="BX149" i="227" s="1"/>
  <c r="AD149" i="234" s="1"/>
  <c r="N151" i="226"/>
  <c r="O151" i="227" s="1"/>
  <c r="P151" i="227" s="1"/>
  <c r="J151" i="234" s="1"/>
  <c r="Z151" i="226"/>
  <c r="AA151" i="227" s="1"/>
  <c r="AB151" i="227" s="1"/>
  <c r="N151" i="234" s="1"/>
  <c r="AL151" i="226"/>
  <c r="AM151" i="227" s="1"/>
  <c r="AN151" i="227" s="1"/>
  <c r="R151" i="234" s="1"/>
  <c r="AX155" i="226"/>
  <c r="AY155" i="227" s="1"/>
  <c r="AZ155" i="227" s="1"/>
  <c r="V155" i="234" s="1"/>
  <c r="AC156" i="226"/>
  <c r="AD156" i="227" s="1"/>
  <c r="AE156" i="227" s="1"/>
  <c r="O156" i="234" s="1"/>
  <c r="AO156" i="226"/>
  <c r="AP156" i="227" s="1"/>
  <c r="AQ156" i="227" s="1"/>
  <c r="S156" i="234" s="1"/>
  <c r="AC158" i="226"/>
  <c r="AD158" i="227" s="1"/>
  <c r="AE158" i="227" s="1"/>
  <c r="O158" i="234" s="1"/>
  <c r="AF159" i="226"/>
  <c r="AG159" i="227" s="1"/>
  <c r="AH159" i="227" s="1"/>
  <c r="P159" i="234" s="1"/>
  <c r="AR159" i="226"/>
  <c r="AS159" i="227" s="1"/>
  <c r="AT159" i="227" s="1"/>
  <c r="T159" i="234" s="1"/>
  <c r="BK161" i="227"/>
  <c r="BL161" i="227" s="1"/>
  <c r="Z161" i="234" s="1"/>
  <c r="AO162" i="226"/>
  <c r="AP162" i="227" s="1"/>
  <c r="AQ162" i="227" s="1"/>
  <c r="S162" i="234" s="1"/>
  <c r="H163" i="226"/>
  <c r="I163" i="227" s="1"/>
  <c r="J163" i="227" s="1"/>
  <c r="H163" i="234" s="1"/>
  <c r="T163" i="226"/>
  <c r="U163" i="227" s="1"/>
  <c r="V163" i="227" s="1"/>
  <c r="L163" i="234" s="1"/>
  <c r="AL165" i="226"/>
  <c r="AM165" i="227" s="1"/>
  <c r="AN165" i="227" s="1"/>
  <c r="R165" i="234" s="1"/>
  <c r="BP165" i="226"/>
  <c r="BQ165" i="227" s="1"/>
  <c r="BR165" i="227" s="1"/>
  <c r="AB165" i="234" s="1"/>
  <c r="AI166" i="226"/>
  <c r="AJ166" i="227" s="1"/>
  <c r="AK166" i="227" s="1"/>
  <c r="Q166" i="234" s="1"/>
  <c r="BM166" i="226"/>
  <c r="BN166" i="227" s="1"/>
  <c r="BO166" i="227" s="1"/>
  <c r="AA166" i="234" s="1"/>
  <c r="BP167" i="226"/>
  <c r="BQ167" i="227" s="1"/>
  <c r="BR167" i="227" s="1"/>
  <c r="AB167" i="234" s="1"/>
  <c r="CH167" i="226"/>
  <c r="CI167" i="227" s="1"/>
  <c r="CJ167" i="227" s="1"/>
  <c r="AH167" i="234" s="1"/>
  <c r="Q168" i="226"/>
  <c r="R168" i="227" s="1"/>
  <c r="S168" i="227" s="1"/>
  <c r="K168" i="234" s="1"/>
  <c r="AR169" i="226"/>
  <c r="AS169" i="227" s="1"/>
  <c r="AT169" i="227" s="1"/>
  <c r="T169" i="234" s="1"/>
  <c r="AU170" i="226"/>
  <c r="AV170" i="227" s="1"/>
  <c r="AW170" i="227" s="1"/>
  <c r="U170" i="234" s="1"/>
  <c r="BG170" i="226"/>
  <c r="BH170" i="227" s="1"/>
  <c r="BI170" i="227" s="1"/>
  <c r="Y170" i="234" s="1"/>
  <c r="BS170" i="226"/>
  <c r="BT170" i="227" s="1"/>
  <c r="BU170" i="227" s="1"/>
  <c r="AC170" i="234" s="1"/>
  <c r="T173" i="226"/>
  <c r="U173" i="227" s="1"/>
  <c r="V173" i="227" s="1"/>
  <c r="L173" i="234" s="1"/>
  <c r="K174" i="226"/>
  <c r="L174" i="227" s="1"/>
  <c r="M174" i="227" s="1"/>
  <c r="I174" i="234" s="1"/>
  <c r="BP174" i="226"/>
  <c r="BQ174" i="227" s="1"/>
  <c r="BR174" i="227" s="1"/>
  <c r="AB174" i="234" s="1"/>
  <c r="H175" i="226"/>
  <c r="I175" i="227" s="1"/>
  <c r="J175" i="227" s="1"/>
  <c r="H175" i="234" s="1"/>
  <c r="AG176" i="227"/>
  <c r="AH176" i="227" s="1"/>
  <c r="P176" i="234" s="1"/>
  <c r="K177" i="226"/>
  <c r="L177" i="227" s="1"/>
  <c r="M177" i="227" s="1"/>
  <c r="I177" i="234" s="1"/>
  <c r="Z177" i="226"/>
  <c r="AA177" i="227" s="1"/>
  <c r="AB177" i="227" s="1"/>
  <c r="N177" i="234" s="1"/>
  <c r="BP177" i="226"/>
  <c r="BQ177" i="227" s="1"/>
  <c r="BR177" i="227" s="1"/>
  <c r="AB177" i="234" s="1"/>
  <c r="K178" i="227"/>
  <c r="K178" i="226"/>
  <c r="L178" i="227" s="1"/>
  <c r="M178" i="227" s="1"/>
  <c r="I178" i="234" s="1"/>
  <c r="BJ179" i="227"/>
  <c r="BJ179" i="226"/>
  <c r="BK179" i="227" s="1"/>
  <c r="BL179" i="227" s="1"/>
  <c r="Z179" i="234" s="1"/>
  <c r="BV179" i="226"/>
  <c r="BW179" i="227" s="1"/>
  <c r="BX179" i="227" s="1"/>
  <c r="AD179" i="234" s="1"/>
  <c r="N180" i="226"/>
  <c r="O180" i="227" s="1"/>
  <c r="P180" i="227" s="1"/>
  <c r="J180" i="234" s="1"/>
  <c r="N180" i="227"/>
  <c r="W181" i="226"/>
  <c r="X181" i="227" s="1"/>
  <c r="Y181" i="227" s="1"/>
  <c r="M181" i="234" s="1"/>
  <c r="W181" i="227"/>
  <c r="AX181" i="226"/>
  <c r="AY181" i="227" s="1"/>
  <c r="AZ181" i="227" s="1"/>
  <c r="V181" i="234" s="1"/>
  <c r="BM181" i="227"/>
  <c r="BM181" i="226"/>
  <c r="BN181" i="227" s="1"/>
  <c r="BO181" i="227" s="1"/>
  <c r="AA181" i="234" s="1"/>
  <c r="BY181" i="226"/>
  <c r="BZ181" i="227" s="1"/>
  <c r="CA181" i="227" s="1"/>
  <c r="AE181" i="234" s="1"/>
  <c r="Q182" i="226"/>
  <c r="R182" i="227" s="1"/>
  <c r="S182" i="227" s="1"/>
  <c r="K182" i="234" s="1"/>
  <c r="AU182" i="226"/>
  <c r="AV182" i="227" s="1"/>
  <c r="AW182" i="227" s="1"/>
  <c r="U182" i="234" s="1"/>
  <c r="H184" i="226"/>
  <c r="I184" i="227" s="1"/>
  <c r="J184" i="227" s="1"/>
  <c r="H184" i="234" s="1"/>
  <c r="BA184" i="226"/>
  <c r="BB184" i="227" s="1"/>
  <c r="BC184" i="227" s="1"/>
  <c r="W184" i="234" s="1"/>
  <c r="BP184" i="227"/>
  <c r="BP184" i="226"/>
  <c r="BQ184" i="227" s="1"/>
  <c r="BR184" i="227" s="1"/>
  <c r="AB184" i="234" s="1"/>
  <c r="CH184" i="226"/>
  <c r="CI184" i="227" s="1"/>
  <c r="CJ184" i="227" s="1"/>
  <c r="AH184" i="234" s="1"/>
  <c r="AI185" i="226"/>
  <c r="AJ185" i="227" s="1"/>
  <c r="AK185" i="227" s="1"/>
  <c r="Q185" i="234" s="1"/>
  <c r="AI185" i="227"/>
  <c r="AO186" i="226"/>
  <c r="AP186" i="227" s="1"/>
  <c r="AQ186" i="227" s="1"/>
  <c r="S186" i="234" s="1"/>
  <c r="BD186" i="226"/>
  <c r="BE186" i="227" s="1"/>
  <c r="BF186" i="227" s="1"/>
  <c r="X186" i="234" s="1"/>
  <c r="BD186" i="227"/>
  <c r="K187" i="226"/>
  <c r="L187" i="227" s="1"/>
  <c r="M187" i="227" s="1"/>
  <c r="I187" i="234" s="1"/>
  <c r="BP187" i="226"/>
  <c r="BQ187" i="227" s="1"/>
  <c r="BR187" i="227" s="1"/>
  <c r="AB187" i="234" s="1"/>
  <c r="H188" i="226"/>
  <c r="I188" i="227" s="1"/>
  <c r="J188" i="227" s="1"/>
  <c r="H188" i="234" s="1"/>
  <c r="BM188" i="226"/>
  <c r="BN188" i="227" s="1"/>
  <c r="BO188" i="227" s="1"/>
  <c r="AA188" i="234" s="1"/>
  <c r="Q189" i="226"/>
  <c r="R189" i="227" s="1"/>
  <c r="S189" i="227" s="1"/>
  <c r="K189" i="234" s="1"/>
  <c r="AU190" i="226"/>
  <c r="AV190" i="227" s="1"/>
  <c r="AW190" i="227" s="1"/>
  <c r="U190" i="234" s="1"/>
  <c r="T191" i="226"/>
  <c r="U191" i="227" s="1"/>
  <c r="V191" i="227" s="1"/>
  <c r="L191" i="234" s="1"/>
  <c r="CH193" i="227"/>
  <c r="CH193" i="226"/>
  <c r="CI193" i="227" s="1"/>
  <c r="CJ193" i="227" s="1"/>
  <c r="AH193" i="234" s="1"/>
  <c r="BJ194" i="226"/>
  <c r="BK194" i="227" s="1"/>
  <c r="BL194" i="227" s="1"/>
  <c r="Z194" i="234" s="1"/>
  <c r="BY194" i="226"/>
  <c r="BZ194" i="227" s="1"/>
  <c r="CA194" i="227" s="1"/>
  <c r="AE194" i="234" s="1"/>
  <c r="T195" i="226"/>
  <c r="U195" i="227" s="1"/>
  <c r="V195" i="227" s="1"/>
  <c r="L195" i="234" s="1"/>
  <c r="BA196" i="227"/>
  <c r="BA196" i="226"/>
  <c r="BB196" i="227" s="1"/>
  <c r="BC196" i="227" s="1"/>
  <c r="W196" i="234" s="1"/>
  <c r="CH196" i="226"/>
  <c r="CI196" i="227" s="1"/>
  <c r="CJ196" i="227" s="1"/>
  <c r="AH196" i="234" s="1"/>
  <c r="AR198" i="226"/>
  <c r="AS198" i="227" s="1"/>
  <c r="AT198" i="227" s="1"/>
  <c r="T198" i="234" s="1"/>
  <c r="AR198" i="227"/>
  <c r="BY200" i="227"/>
  <c r="BY200" i="226"/>
  <c r="BZ200" i="227" s="1"/>
  <c r="CA200" i="227" s="1"/>
  <c r="AE200" i="234" s="1"/>
  <c r="BM201" i="226"/>
  <c r="BN201" i="227" s="1"/>
  <c r="BO201" i="227" s="1"/>
  <c r="AA201" i="234" s="1"/>
  <c r="CH201" i="226"/>
  <c r="CI201" i="227" s="1"/>
  <c r="CJ201" i="227" s="1"/>
  <c r="AH201" i="234" s="1"/>
  <c r="AU203" i="227"/>
  <c r="AU203" i="226"/>
  <c r="AV203" i="227" s="1"/>
  <c r="AW203" i="227" s="1"/>
  <c r="U203" i="234" s="1"/>
  <c r="BY203" i="226"/>
  <c r="BZ203" i="227" s="1"/>
  <c r="CA203" i="227" s="1"/>
  <c r="AE203" i="234" s="1"/>
  <c r="BY203" i="227"/>
  <c r="AG204" i="227"/>
  <c r="AH204" i="227" s="1"/>
  <c r="P204" i="234" s="1"/>
  <c r="CH204" i="226"/>
  <c r="CI204" i="227" s="1"/>
  <c r="CJ204" i="227" s="1"/>
  <c r="AH204" i="234" s="1"/>
  <c r="AU205" i="226"/>
  <c r="AV205" i="227" s="1"/>
  <c r="AW205" i="227" s="1"/>
  <c r="U205" i="234" s="1"/>
  <c r="AU205" i="227"/>
  <c r="BV205" i="226"/>
  <c r="BW205" i="227" s="1"/>
  <c r="BX205" i="227" s="1"/>
  <c r="AD205" i="234" s="1"/>
  <c r="N206" i="226"/>
  <c r="O206" i="227" s="1"/>
  <c r="P206" i="227" s="1"/>
  <c r="J206" i="234" s="1"/>
  <c r="BA208" i="227"/>
  <c r="BA208" i="226"/>
  <c r="BB208" i="227" s="1"/>
  <c r="BC208" i="227" s="1"/>
  <c r="W208" i="234" s="1"/>
  <c r="T209" i="226"/>
  <c r="U209" i="227" s="1"/>
  <c r="V209" i="227" s="1"/>
  <c r="L209" i="234" s="1"/>
  <c r="BD211" i="227"/>
  <c r="BE211" i="227"/>
  <c r="BF211" i="227" s="1"/>
  <c r="X211" i="234" s="1"/>
  <c r="AI213" i="226"/>
  <c r="AJ213" i="227" s="1"/>
  <c r="AK213" i="227" s="1"/>
  <c r="Q213" i="234" s="1"/>
  <c r="AI213" i="227"/>
  <c r="W215" i="226"/>
  <c r="X215" i="227" s="1"/>
  <c r="Y215" i="227" s="1"/>
  <c r="M215" i="234" s="1"/>
  <c r="BV215" i="227"/>
  <c r="BV215" i="226"/>
  <c r="BW215" i="227" s="1"/>
  <c r="BX215" i="227" s="1"/>
  <c r="AD215" i="234" s="1"/>
  <c r="AX216" i="226"/>
  <c r="AY216" i="227" s="1"/>
  <c r="AZ216" i="227" s="1"/>
  <c r="V216" i="234" s="1"/>
  <c r="AX216" i="227"/>
  <c r="H218" i="226"/>
  <c r="I218" i="227" s="1"/>
  <c r="J218" i="227" s="1"/>
  <c r="H218" i="234" s="1"/>
  <c r="H218" i="227"/>
  <c r="AO218" i="227"/>
  <c r="AO218" i="226"/>
  <c r="AP218" i="227" s="1"/>
  <c r="AQ218" i="227" s="1"/>
  <c r="S218" i="234" s="1"/>
  <c r="BS219" i="226"/>
  <c r="BT219" i="227" s="1"/>
  <c r="BU219" i="227" s="1"/>
  <c r="AC219" i="234" s="1"/>
  <c r="AR221" i="227"/>
  <c r="AR221" i="226"/>
  <c r="AS221" i="227" s="1"/>
  <c r="AT221" i="227" s="1"/>
  <c r="T221" i="234" s="1"/>
  <c r="BV221" i="227"/>
  <c r="BV221" i="226"/>
  <c r="BW221" i="227" s="1"/>
  <c r="BX221" i="227" s="1"/>
  <c r="AD221" i="234" s="1"/>
  <c r="BA222" i="227"/>
  <c r="BA222" i="226"/>
  <c r="BB222" i="227" s="1"/>
  <c r="BC222" i="227" s="1"/>
  <c r="W222" i="234" s="1"/>
  <c r="H223" i="227"/>
  <c r="H223" i="226"/>
  <c r="I223" i="227" s="1"/>
  <c r="J223" i="227" s="1"/>
  <c r="H223" i="234" s="1"/>
  <c r="BG223" i="227"/>
  <c r="BG223" i="226"/>
  <c r="BH223" i="227" s="1"/>
  <c r="BI223" i="227" s="1"/>
  <c r="Y223" i="234" s="1"/>
  <c r="N224" i="226"/>
  <c r="O224" i="227" s="1"/>
  <c r="P224" i="227" s="1"/>
  <c r="J224" i="234" s="1"/>
  <c r="N224" i="227"/>
  <c r="BY225" i="226"/>
  <c r="BZ225" i="227" s="1"/>
  <c r="CA225" i="227" s="1"/>
  <c r="AE225" i="234" s="1"/>
  <c r="T226" i="226"/>
  <c r="U226" i="227" s="1"/>
  <c r="V226" i="227" s="1"/>
  <c r="L226" i="234" s="1"/>
  <c r="T226" i="227"/>
  <c r="K227" i="227"/>
  <c r="K227" i="226"/>
  <c r="L227" i="227" s="1"/>
  <c r="M227" i="227" s="1"/>
  <c r="I227" i="234" s="1"/>
  <c r="AU228" i="227"/>
  <c r="AU228" i="226"/>
  <c r="AV228" i="227" s="1"/>
  <c r="AW228" i="227" s="1"/>
  <c r="U228" i="234" s="1"/>
  <c r="BY228" i="227"/>
  <c r="BY228" i="226"/>
  <c r="BZ228" i="227" s="1"/>
  <c r="CA228" i="227" s="1"/>
  <c r="AE228" i="234" s="1"/>
  <c r="AX229" i="227"/>
  <c r="AX229" i="226"/>
  <c r="AY229" i="227" s="1"/>
  <c r="AZ229" i="227" s="1"/>
  <c r="V229" i="234" s="1"/>
  <c r="Z231" i="227"/>
  <c r="Z231" i="226"/>
  <c r="AA231" i="227" s="1"/>
  <c r="AB231" i="227" s="1"/>
  <c r="N231" i="234" s="1"/>
  <c r="AX234" i="227"/>
  <c r="AX234" i="226"/>
  <c r="AY234" i="227" s="1"/>
  <c r="AZ234" i="227" s="1"/>
  <c r="V234" i="234" s="1"/>
  <c r="BY236" i="227"/>
  <c r="BY236" i="226"/>
  <c r="BZ236" i="227" s="1"/>
  <c r="CA236" i="227" s="1"/>
  <c r="AE236" i="234" s="1"/>
  <c r="AX237" i="227"/>
  <c r="AX237" i="226"/>
  <c r="AY237" i="227" s="1"/>
  <c r="AZ237" i="227" s="1"/>
  <c r="V237" i="234" s="1"/>
  <c r="BY239" i="226"/>
  <c r="BZ239" i="227" s="1"/>
  <c r="CA239" i="227" s="1"/>
  <c r="AE239" i="234" s="1"/>
  <c r="BY239" i="227"/>
  <c r="BP240" i="227"/>
  <c r="BP240" i="226"/>
  <c r="BQ240" i="227" s="1"/>
  <c r="BR240" i="227" s="1"/>
  <c r="AB240" i="234" s="1"/>
  <c r="BV241" i="227"/>
  <c r="BV241" i="226"/>
  <c r="BW241" i="227" s="1"/>
  <c r="BX241" i="227" s="1"/>
  <c r="AD241" i="234" s="1"/>
  <c r="BM242" i="226"/>
  <c r="BN242" i="227" s="1"/>
  <c r="BO242" i="227" s="1"/>
  <c r="AA242" i="234" s="1"/>
  <c r="AI243" i="227"/>
  <c r="AI243" i="226"/>
  <c r="AJ243" i="227" s="1"/>
  <c r="AK243" i="227" s="1"/>
  <c r="Q243" i="234" s="1"/>
  <c r="AI246" i="227"/>
  <c r="AI246" i="226"/>
  <c r="AJ246" i="227" s="1"/>
  <c r="AK246" i="227" s="1"/>
  <c r="Q246" i="234" s="1"/>
  <c r="AL247" i="226"/>
  <c r="AM247" i="227" s="1"/>
  <c r="AN247" i="227" s="1"/>
  <c r="R247" i="234" s="1"/>
  <c r="BJ248" i="226"/>
  <c r="BK248" i="227" s="1"/>
  <c r="BL248" i="227" s="1"/>
  <c r="Z248" i="234" s="1"/>
  <c r="BJ248" i="227"/>
  <c r="BJ251" i="227"/>
  <c r="BJ251" i="226"/>
  <c r="BK251" i="227" s="1"/>
  <c r="BL251" i="227" s="1"/>
  <c r="Z251" i="234" s="1"/>
  <c r="T272" i="227"/>
  <c r="T272" i="226"/>
  <c r="U272" i="227" s="1"/>
  <c r="V272" i="227" s="1"/>
  <c r="L272" i="234" s="1"/>
  <c r="AI321" i="226"/>
  <c r="AJ321" i="227" s="1"/>
  <c r="AK321" i="227" s="1"/>
  <c r="Q321" i="234" s="1"/>
  <c r="AI321" i="227"/>
  <c r="BS174" i="227"/>
  <c r="BS174" i="226"/>
  <c r="BT174" i="227" s="1"/>
  <c r="BU174" i="227" s="1"/>
  <c r="AC174" i="234" s="1"/>
  <c r="N177" i="227"/>
  <c r="N177" i="226"/>
  <c r="O177" i="227" s="1"/>
  <c r="P177" i="227" s="1"/>
  <c r="J177" i="234" s="1"/>
  <c r="BS177" i="226"/>
  <c r="BT177" i="227" s="1"/>
  <c r="BU177" i="227" s="1"/>
  <c r="AC177" i="234" s="1"/>
  <c r="BS177" i="227"/>
  <c r="K181" i="226"/>
  <c r="L181" i="227" s="1"/>
  <c r="M181" i="227" s="1"/>
  <c r="I181" i="234" s="1"/>
  <c r="K181" i="227"/>
  <c r="K184" i="227"/>
  <c r="K184" i="226"/>
  <c r="L184" i="227" s="1"/>
  <c r="M184" i="227" s="1"/>
  <c r="I184" i="234" s="1"/>
  <c r="AR186" i="226"/>
  <c r="AS186" i="227" s="1"/>
  <c r="AT186" i="227" s="1"/>
  <c r="T186" i="234" s="1"/>
  <c r="AR186" i="227"/>
  <c r="BS186" i="227"/>
  <c r="BS186" i="226"/>
  <c r="BT186" i="227" s="1"/>
  <c r="BU186" i="227" s="1"/>
  <c r="AC186" i="234" s="1"/>
  <c r="AC187" i="226"/>
  <c r="AD187" i="227" s="1"/>
  <c r="AE187" i="227" s="1"/>
  <c r="O187" i="234" s="1"/>
  <c r="AC187" i="227"/>
  <c r="W188" i="226"/>
  <c r="X188" i="227" s="1"/>
  <c r="Y188" i="227" s="1"/>
  <c r="M188" i="234" s="1"/>
  <c r="BA188" i="226"/>
  <c r="BB188" i="227" s="1"/>
  <c r="BC188" i="227" s="1"/>
  <c r="W188" i="234" s="1"/>
  <c r="BP188" i="227"/>
  <c r="BP188" i="226"/>
  <c r="BQ188" i="227" s="1"/>
  <c r="BR188" i="227" s="1"/>
  <c r="AB188" i="234" s="1"/>
  <c r="CH188" i="226"/>
  <c r="CI188" i="227" s="1"/>
  <c r="CJ188" i="227" s="1"/>
  <c r="AH188" i="234" s="1"/>
  <c r="AI189" i="226"/>
  <c r="AJ189" i="227" s="1"/>
  <c r="AK189" i="227" s="1"/>
  <c r="Q189" i="234" s="1"/>
  <c r="AI189" i="227"/>
  <c r="BJ189" i="226"/>
  <c r="BK189" i="227" s="1"/>
  <c r="BL189" i="227" s="1"/>
  <c r="Z189" i="234" s="1"/>
  <c r="AI190" i="226"/>
  <c r="AJ190" i="227" s="1"/>
  <c r="AK190" i="227" s="1"/>
  <c r="Q190" i="234" s="1"/>
  <c r="AX190" i="227"/>
  <c r="AX190" i="226"/>
  <c r="AY190" i="227" s="1"/>
  <c r="AZ190" i="227" s="1"/>
  <c r="V190" i="234" s="1"/>
  <c r="BP190" i="226"/>
  <c r="BQ190" i="227" s="1"/>
  <c r="BR190" i="227" s="1"/>
  <c r="AB190" i="234" s="1"/>
  <c r="BP190" i="227"/>
  <c r="BD191" i="226"/>
  <c r="BE191" i="227" s="1"/>
  <c r="BF191" i="227" s="1"/>
  <c r="X191" i="234" s="1"/>
  <c r="K192" i="226"/>
  <c r="L192" i="227" s="1"/>
  <c r="M192" i="227" s="1"/>
  <c r="I192" i="234" s="1"/>
  <c r="AU192" i="226"/>
  <c r="AV192" i="227" s="1"/>
  <c r="AW192" i="227" s="1"/>
  <c r="U192" i="234" s="1"/>
  <c r="BM194" i="227"/>
  <c r="BM194" i="226"/>
  <c r="BN194" i="227" s="1"/>
  <c r="BO194" i="227" s="1"/>
  <c r="AA194" i="234" s="1"/>
  <c r="AI195" i="226"/>
  <c r="AJ195" i="227" s="1"/>
  <c r="AK195" i="227" s="1"/>
  <c r="Q195" i="234" s="1"/>
  <c r="BA195" i="226"/>
  <c r="BB195" i="227" s="1"/>
  <c r="BC195" i="227" s="1"/>
  <c r="W195" i="234" s="1"/>
  <c r="BA195" i="227"/>
  <c r="CH195" i="226"/>
  <c r="CI195" i="227" s="1"/>
  <c r="CJ195" i="227" s="1"/>
  <c r="AH195" i="234" s="1"/>
  <c r="W196" i="226"/>
  <c r="X196" i="227" s="1"/>
  <c r="Y196" i="227" s="1"/>
  <c r="M196" i="234" s="1"/>
  <c r="AL196" i="226"/>
  <c r="AM196" i="227" s="1"/>
  <c r="AN196" i="227" s="1"/>
  <c r="R196" i="234" s="1"/>
  <c r="AL196" i="227"/>
  <c r="BS197" i="226"/>
  <c r="BT197" i="227" s="1"/>
  <c r="BU197" i="227" s="1"/>
  <c r="AC197" i="234" s="1"/>
  <c r="BS197" i="227"/>
  <c r="BS198" i="226"/>
  <c r="BT198" i="227" s="1"/>
  <c r="BU198" i="227" s="1"/>
  <c r="AC198" i="234" s="1"/>
  <c r="Q199" i="226"/>
  <c r="R199" i="227" s="1"/>
  <c r="S199" i="227" s="1"/>
  <c r="K199" i="234" s="1"/>
  <c r="Q199" i="227"/>
  <c r="AU199" i="226"/>
  <c r="AV199" i="227" s="1"/>
  <c r="AW199" i="227" s="1"/>
  <c r="U199" i="234" s="1"/>
  <c r="BJ199" i="226"/>
  <c r="BK199" i="227" s="1"/>
  <c r="BL199" i="227" s="1"/>
  <c r="Z199" i="234" s="1"/>
  <c r="BY199" i="226"/>
  <c r="BZ199" i="227" s="1"/>
  <c r="CA199" i="227" s="1"/>
  <c r="AE199" i="234" s="1"/>
  <c r="BY199" i="227"/>
  <c r="AU200" i="226"/>
  <c r="AV200" i="227" s="1"/>
  <c r="AW200" i="227" s="1"/>
  <c r="U200" i="234" s="1"/>
  <c r="BP201" i="227"/>
  <c r="BP201" i="226"/>
  <c r="BQ201" i="227" s="1"/>
  <c r="BR201" i="227" s="1"/>
  <c r="AB201" i="234" s="1"/>
  <c r="AR202" i="226"/>
  <c r="AS202" i="227" s="1"/>
  <c r="AT202" i="227" s="1"/>
  <c r="T202" i="234" s="1"/>
  <c r="AR202" i="227"/>
  <c r="BS202" i="226"/>
  <c r="BT202" i="227" s="1"/>
  <c r="BU202" i="227" s="1"/>
  <c r="AC202" i="234" s="1"/>
  <c r="Q203" i="226"/>
  <c r="R203" i="227" s="1"/>
  <c r="S203" i="227" s="1"/>
  <c r="K203" i="234" s="1"/>
  <c r="Q203" i="227"/>
  <c r="AI204" i="227"/>
  <c r="AI204" i="226"/>
  <c r="AJ204" i="227" s="1"/>
  <c r="AK204" i="227" s="1"/>
  <c r="Q204" i="234" s="1"/>
  <c r="BY205" i="227"/>
  <c r="BY205" i="226"/>
  <c r="BZ205" i="227" s="1"/>
  <c r="CA205" i="227" s="1"/>
  <c r="AE205" i="234" s="1"/>
  <c r="AX206" i="227"/>
  <c r="AX206" i="226"/>
  <c r="AY206" i="227" s="1"/>
  <c r="AZ206" i="227" s="1"/>
  <c r="V206" i="234" s="1"/>
  <c r="BP206" i="226"/>
  <c r="BQ206" i="227" s="1"/>
  <c r="BR206" i="227" s="1"/>
  <c r="AB206" i="234" s="1"/>
  <c r="BP206" i="227"/>
  <c r="T207" i="226"/>
  <c r="U207" i="227" s="1"/>
  <c r="V207" i="227" s="1"/>
  <c r="L207" i="234" s="1"/>
  <c r="AI207" i="226"/>
  <c r="AJ207" i="227" s="1"/>
  <c r="AK207" i="227" s="1"/>
  <c r="Q207" i="234" s="1"/>
  <c r="H208" i="227"/>
  <c r="H208" i="226"/>
  <c r="I208" i="227" s="1"/>
  <c r="J208" i="227" s="1"/>
  <c r="H208" i="234" s="1"/>
  <c r="W209" i="226"/>
  <c r="X209" i="227" s="1"/>
  <c r="Y209" i="227" s="1"/>
  <c r="M209" i="234" s="1"/>
  <c r="W209" i="227"/>
  <c r="BG209" i="226"/>
  <c r="BH209" i="227" s="1"/>
  <c r="BI209" i="227" s="1"/>
  <c r="Y209" i="234" s="1"/>
  <c r="BG209" i="227"/>
  <c r="AU210" i="227"/>
  <c r="AU210" i="226"/>
  <c r="AV210" i="227" s="1"/>
  <c r="AW210" i="227" s="1"/>
  <c r="U210" i="234" s="1"/>
  <c r="Q211" i="226"/>
  <c r="R211" i="227" s="1"/>
  <c r="S211" i="227" s="1"/>
  <c r="K211" i="234" s="1"/>
  <c r="Q211" i="227"/>
  <c r="K212" i="227"/>
  <c r="K212" i="226"/>
  <c r="L212" i="227" s="1"/>
  <c r="M212" i="227" s="1"/>
  <c r="I212" i="234" s="1"/>
  <c r="BJ212" i="226"/>
  <c r="BK212" i="227" s="1"/>
  <c r="BL212" i="227" s="1"/>
  <c r="Z212" i="234" s="1"/>
  <c r="BJ212" i="227"/>
  <c r="H214" i="226"/>
  <c r="I214" i="227" s="1"/>
  <c r="J214" i="227" s="1"/>
  <c r="H214" i="234" s="1"/>
  <c r="H214" i="227"/>
  <c r="W217" i="226"/>
  <c r="X217" i="227" s="1"/>
  <c r="Y217" i="227" s="1"/>
  <c r="M217" i="234" s="1"/>
  <c r="W217" i="227"/>
  <c r="AC219" i="226"/>
  <c r="AD219" i="227" s="1"/>
  <c r="AE219" i="227" s="1"/>
  <c r="O219" i="234" s="1"/>
  <c r="AC219" i="227"/>
  <c r="BV219" i="227"/>
  <c r="BV219" i="226"/>
  <c r="BW219" i="227" s="1"/>
  <c r="BX219" i="227" s="1"/>
  <c r="AD219" i="234" s="1"/>
  <c r="AC220" i="227"/>
  <c r="AC220" i="226"/>
  <c r="AD220" i="227" s="1"/>
  <c r="AE220" i="227" s="1"/>
  <c r="O220" i="234" s="1"/>
  <c r="BV220" i="226"/>
  <c r="BW220" i="227" s="1"/>
  <c r="BX220" i="227" s="1"/>
  <c r="AD220" i="234" s="1"/>
  <c r="BV220" i="227"/>
  <c r="T222" i="226"/>
  <c r="U222" i="227" s="1"/>
  <c r="V222" i="227" s="1"/>
  <c r="L222" i="234" s="1"/>
  <c r="T222" i="227"/>
  <c r="AI222" i="226"/>
  <c r="AJ222" i="227" s="1"/>
  <c r="AK222" i="227" s="1"/>
  <c r="Q222" i="234" s="1"/>
  <c r="BJ224" i="226"/>
  <c r="BK224" i="227" s="1"/>
  <c r="BL224" i="227" s="1"/>
  <c r="Z224" i="234" s="1"/>
  <c r="BJ224" i="227"/>
  <c r="Q225" i="227"/>
  <c r="Q225" i="226"/>
  <c r="R225" i="227" s="1"/>
  <c r="S225" i="227" s="1"/>
  <c r="K225" i="234" s="1"/>
  <c r="BP226" i="226"/>
  <c r="BQ226" i="227" s="1"/>
  <c r="BR226" i="227" s="1"/>
  <c r="AB226" i="234" s="1"/>
  <c r="BP226" i="227"/>
  <c r="BV227" i="227"/>
  <c r="BV227" i="226"/>
  <c r="BW227" i="227" s="1"/>
  <c r="BX227" i="227" s="1"/>
  <c r="AD227" i="234" s="1"/>
  <c r="AC228" i="227"/>
  <c r="AC228" i="226"/>
  <c r="AD228" i="227" s="1"/>
  <c r="AE228" i="227" s="1"/>
  <c r="O228" i="234" s="1"/>
  <c r="AF229" i="226"/>
  <c r="AG229" i="227" s="1"/>
  <c r="AH229" i="227" s="1"/>
  <c r="P229" i="234" s="1"/>
  <c r="AL230" i="226"/>
  <c r="AM230" i="227" s="1"/>
  <c r="AN230" i="227" s="1"/>
  <c r="R230" i="234" s="1"/>
  <c r="BA230" i="226"/>
  <c r="BB230" i="227" s="1"/>
  <c r="BC230" i="227" s="1"/>
  <c r="W230" i="234" s="1"/>
  <c r="BG231" i="227"/>
  <c r="BG231" i="226"/>
  <c r="BH231" i="227" s="1"/>
  <c r="BI231" i="227" s="1"/>
  <c r="Y231" i="234" s="1"/>
  <c r="BJ232" i="226"/>
  <c r="BK232" i="227" s="1"/>
  <c r="BL232" i="227" s="1"/>
  <c r="Z232" i="234" s="1"/>
  <c r="BJ232" i="227"/>
  <c r="AL233" i="227"/>
  <c r="AL233" i="226"/>
  <c r="AM233" i="227" s="1"/>
  <c r="AN233" i="227" s="1"/>
  <c r="R233" i="234" s="1"/>
  <c r="BD235" i="227"/>
  <c r="BD235" i="226"/>
  <c r="BE235" i="227" s="1"/>
  <c r="BF235" i="227" s="1"/>
  <c r="X235" i="234" s="1"/>
  <c r="AF237" i="226"/>
  <c r="AG237" i="227" s="1"/>
  <c r="AH237" i="227" s="1"/>
  <c r="P237" i="234" s="1"/>
  <c r="BS237" i="226"/>
  <c r="BT237" i="227" s="1"/>
  <c r="BU237" i="227" s="1"/>
  <c r="AC237" i="234" s="1"/>
  <c r="BS237" i="227"/>
  <c r="Z238" i="227"/>
  <c r="Z238" i="226"/>
  <c r="AA238" i="227" s="1"/>
  <c r="AB238" i="227" s="1"/>
  <c r="N238" i="234" s="1"/>
  <c r="AR238" i="226"/>
  <c r="AS238" i="227" s="1"/>
  <c r="AT238" i="227" s="1"/>
  <c r="T238" i="234" s="1"/>
  <c r="AR238" i="227"/>
  <c r="Q239" i="226"/>
  <c r="R239" i="227" s="1"/>
  <c r="S239" i="227" s="1"/>
  <c r="K239" i="234" s="1"/>
  <c r="Q239" i="227"/>
  <c r="BA242" i="227"/>
  <c r="BA242" i="226"/>
  <c r="BB242" i="227" s="1"/>
  <c r="BC242" i="227" s="1"/>
  <c r="W242" i="234" s="1"/>
  <c r="K250" i="227"/>
  <c r="K250" i="226"/>
  <c r="L250" i="227" s="1"/>
  <c r="M250" i="227" s="1"/>
  <c r="I250" i="234" s="1"/>
  <c r="BW252" i="227"/>
  <c r="BX252" i="227" s="1"/>
  <c r="AD252" i="234" s="1"/>
  <c r="BV252" i="227"/>
  <c r="N253" i="227"/>
  <c r="N253" i="226"/>
  <c r="O253" i="227" s="1"/>
  <c r="P253" i="227" s="1"/>
  <c r="J253" i="234" s="1"/>
  <c r="T265" i="227"/>
  <c r="T265" i="226"/>
  <c r="U265" i="227" s="1"/>
  <c r="V265" i="227" s="1"/>
  <c r="L265" i="234" s="1"/>
  <c r="BD178" i="226"/>
  <c r="BE178" i="227" s="1"/>
  <c r="BF178" i="227" s="1"/>
  <c r="X178" i="234" s="1"/>
  <c r="BD178" i="227"/>
  <c r="W179" i="227"/>
  <c r="W179" i="226"/>
  <c r="X179" i="227" s="1"/>
  <c r="Y179" i="227" s="1"/>
  <c r="M179" i="234" s="1"/>
  <c r="BM179" i="226"/>
  <c r="BN179" i="227" s="1"/>
  <c r="BO179" i="227" s="1"/>
  <c r="AA179" i="234" s="1"/>
  <c r="BM179" i="227"/>
  <c r="Z181" i="227"/>
  <c r="Z181" i="226"/>
  <c r="AA181" i="227" s="1"/>
  <c r="AB181" i="227" s="1"/>
  <c r="N181" i="234" s="1"/>
  <c r="H182" i="226"/>
  <c r="I182" i="227" s="1"/>
  <c r="J182" i="227" s="1"/>
  <c r="H182" i="234" s="1"/>
  <c r="H182" i="227"/>
  <c r="AC183" i="226"/>
  <c r="AD183" i="227" s="1"/>
  <c r="AE183" i="227" s="1"/>
  <c r="O183" i="234" s="1"/>
  <c r="AC183" i="227"/>
  <c r="BS183" i="227"/>
  <c r="BS183" i="226"/>
  <c r="BT183" i="227" s="1"/>
  <c r="BU183" i="227" s="1"/>
  <c r="AC183" i="234" s="1"/>
  <c r="Z188" i="226"/>
  <c r="AA188" i="227" s="1"/>
  <c r="AB188" i="227" s="1"/>
  <c r="N188" i="234" s="1"/>
  <c r="Z188" i="227"/>
  <c r="BG191" i="227"/>
  <c r="BG191" i="226"/>
  <c r="BH191" i="227" s="1"/>
  <c r="BI191" i="227" s="1"/>
  <c r="Y191" i="234" s="1"/>
  <c r="AI192" i="227"/>
  <c r="AI192" i="226"/>
  <c r="AJ192" i="227" s="1"/>
  <c r="AK192" i="227" s="1"/>
  <c r="Q192" i="234" s="1"/>
  <c r="H194" i="226"/>
  <c r="I194" i="227" s="1"/>
  <c r="J194" i="227" s="1"/>
  <c r="H194" i="234" s="1"/>
  <c r="H194" i="227"/>
  <c r="H196" i="227"/>
  <c r="H196" i="226"/>
  <c r="I196" i="227" s="1"/>
  <c r="J196" i="227" s="1"/>
  <c r="H196" i="234" s="1"/>
  <c r="BV198" i="227"/>
  <c r="BV198" i="226"/>
  <c r="BW198" i="227" s="1"/>
  <c r="BX198" i="227" s="1"/>
  <c r="AD198" i="234" s="1"/>
  <c r="AX199" i="227"/>
  <c r="AX199" i="226"/>
  <c r="AY199" i="227" s="1"/>
  <c r="AZ199" i="227" s="1"/>
  <c r="V199" i="234" s="1"/>
  <c r="AX200" i="226"/>
  <c r="AY200" i="227" s="1"/>
  <c r="AZ200" i="227" s="1"/>
  <c r="V200" i="234" s="1"/>
  <c r="AX200" i="227"/>
  <c r="W201" i="226"/>
  <c r="X201" i="227" s="1"/>
  <c r="Y201" i="227" s="1"/>
  <c r="M201" i="234" s="1"/>
  <c r="W201" i="227"/>
  <c r="BG202" i="227"/>
  <c r="BG202" i="226"/>
  <c r="BH202" i="227" s="1"/>
  <c r="BI202" i="227" s="1"/>
  <c r="Y202" i="234" s="1"/>
  <c r="W207" i="227"/>
  <c r="W207" i="226"/>
  <c r="X207" i="227" s="1"/>
  <c r="Y207" i="227" s="1"/>
  <c r="M207" i="234" s="1"/>
  <c r="CH212" i="227"/>
  <c r="CH212" i="226"/>
  <c r="CI212" i="227" s="1"/>
  <c r="CJ212" i="227" s="1"/>
  <c r="AH212" i="234" s="1"/>
  <c r="BD214" i="226"/>
  <c r="BE214" i="227" s="1"/>
  <c r="BF214" i="227" s="1"/>
  <c r="X214" i="234" s="1"/>
  <c r="BD214" i="227"/>
  <c r="BY215" i="226"/>
  <c r="BZ215" i="227" s="1"/>
  <c r="CA215" i="227" s="1"/>
  <c r="AE215" i="234" s="1"/>
  <c r="BY215" i="227"/>
  <c r="Q221" i="227"/>
  <c r="Q221" i="226"/>
  <c r="R221" i="227" s="1"/>
  <c r="S221" i="227" s="1"/>
  <c r="K221" i="234" s="1"/>
  <c r="AU221" i="226"/>
  <c r="AV221" i="227" s="1"/>
  <c r="AW221" i="227" s="1"/>
  <c r="U221" i="234" s="1"/>
  <c r="AU221" i="227"/>
  <c r="BY221" i="227"/>
  <c r="BY221" i="226"/>
  <c r="BZ221" i="227" s="1"/>
  <c r="CA221" i="227" s="1"/>
  <c r="AE221" i="234" s="1"/>
  <c r="AL222" i="227"/>
  <c r="AL222" i="226"/>
  <c r="AM222" i="227" s="1"/>
  <c r="AN222" i="227" s="1"/>
  <c r="R222" i="234" s="1"/>
  <c r="BD222" i="226"/>
  <c r="BE222" i="227" s="1"/>
  <c r="BF222" i="227" s="1"/>
  <c r="X222" i="234" s="1"/>
  <c r="BD222" i="227"/>
  <c r="K223" i="227"/>
  <c r="K223" i="226"/>
  <c r="L223" i="227" s="1"/>
  <c r="M223" i="227" s="1"/>
  <c r="I223" i="234" s="1"/>
  <c r="AX225" i="227"/>
  <c r="AX225" i="226"/>
  <c r="AY225" i="227" s="1"/>
  <c r="AZ225" i="227" s="1"/>
  <c r="V225" i="234" s="1"/>
  <c r="N227" i="227"/>
  <c r="N227" i="226"/>
  <c r="O227" i="227" s="1"/>
  <c r="P227" i="227" s="1"/>
  <c r="J227" i="234" s="1"/>
  <c r="AX228" i="226"/>
  <c r="AY228" i="227" s="1"/>
  <c r="AZ228" i="227" s="1"/>
  <c r="V228" i="234" s="1"/>
  <c r="AX228" i="227"/>
  <c r="CH228" i="227"/>
  <c r="CI228" i="227"/>
  <c r="CJ228" i="227" s="1"/>
  <c r="AH228" i="234" s="1"/>
  <c r="BA229" i="227"/>
  <c r="BA229" i="226"/>
  <c r="BB229" i="227" s="1"/>
  <c r="BC229" i="227" s="1"/>
  <c r="W229" i="234" s="1"/>
  <c r="AC231" i="226"/>
  <c r="AD231" i="227" s="1"/>
  <c r="AE231" i="227" s="1"/>
  <c r="O231" i="234" s="1"/>
  <c r="AC231" i="227"/>
  <c r="BG233" i="226"/>
  <c r="BH233" i="227" s="1"/>
  <c r="BI233" i="227" s="1"/>
  <c r="Y233" i="234" s="1"/>
  <c r="BG233" i="227"/>
  <c r="BA234" i="227"/>
  <c r="BA234" i="226"/>
  <c r="BB234" i="227" s="1"/>
  <c r="BC234" i="227" s="1"/>
  <c r="W234" i="234" s="1"/>
  <c r="BP234" i="226"/>
  <c r="BQ234" i="227" s="1"/>
  <c r="BR234" i="227" s="1"/>
  <c r="AB234" i="234" s="1"/>
  <c r="BP234" i="227"/>
  <c r="CH236" i="227"/>
  <c r="CH236" i="226"/>
  <c r="CI236" i="227" s="1"/>
  <c r="CJ236" i="227" s="1"/>
  <c r="AH236" i="234" s="1"/>
  <c r="BA237" i="227"/>
  <c r="BA237" i="226"/>
  <c r="BB237" i="227" s="1"/>
  <c r="BC237" i="227" s="1"/>
  <c r="W237" i="234" s="1"/>
  <c r="CH239" i="227"/>
  <c r="CH239" i="226"/>
  <c r="CI239" i="227" s="1"/>
  <c r="CJ239" i="227" s="1"/>
  <c r="AH239" i="234" s="1"/>
  <c r="BA240" i="227"/>
  <c r="BA240" i="226"/>
  <c r="BB240" i="227" s="1"/>
  <c r="BC240" i="227" s="1"/>
  <c r="W240" i="234" s="1"/>
  <c r="BS240" i="227"/>
  <c r="BS240" i="226"/>
  <c r="BT240" i="227" s="1"/>
  <c r="BU240" i="227" s="1"/>
  <c r="AC240" i="234" s="1"/>
  <c r="K241" i="226"/>
  <c r="L241" i="227" s="1"/>
  <c r="M241" i="227" s="1"/>
  <c r="I241" i="234" s="1"/>
  <c r="K241" i="227"/>
  <c r="BY241" i="227"/>
  <c r="BY241" i="226"/>
  <c r="BZ241" i="227" s="1"/>
  <c r="CA241" i="227" s="1"/>
  <c r="AE241" i="234" s="1"/>
  <c r="AL243" i="227"/>
  <c r="AL243" i="226"/>
  <c r="AM243" i="227" s="1"/>
  <c r="AN243" i="227" s="1"/>
  <c r="R243" i="234" s="1"/>
  <c r="BA243" i="226"/>
  <c r="BB243" i="227" s="1"/>
  <c r="BC243" i="227" s="1"/>
  <c r="W243" i="234" s="1"/>
  <c r="BA243" i="227"/>
  <c r="H246" i="226"/>
  <c r="I246" i="227" s="1"/>
  <c r="J246" i="227" s="1"/>
  <c r="H246" i="234" s="1"/>
  <c r="H246" i="227"/>
  <c r="BM248" i="227"/>
  <c r="BM248" i="226"/>
  <c r="BN248" i="227" s="1"/>
  <c r="BO248" i="227" s="1"/>
  <c r="AA248" i="234" s="1"/>
  <c r="Q251" i="226"/>
  <c r="R251" i="227" s="1"/>
  <c r="S251" i="227" s="1"/>
  <c r="K251" i="234" s="1"/>
  <c r="Q251" i="227"/>
  <c r="AL262" i="227"/>
  <c r="AL262" i="226"/>
  <c r="AM262" i="227" s="1"/>
  <c r="AN262" i="227" s="1"/>
  <c r="R262" i="234" s="1"/>
  <c r="BY268" i="227"/>
  <c r="BY268" i="226"/>
  <c r="BZ268" i="227" s="1"/>
  <c r="CA268" i="227" s="1"/>
  <c r="AE268" i="234" s="1"/>
  <c r="AU129" i="226"/>
  <c r="AV129" i="227" s="1"/>
  <c r="AW129" i="227" s="1"/>
  <c r="U129" i="234" s="1"/>
  <c r="BG129" i="226"/>
  <c r="BH129" i="227" s="1"/>
  <c r="BI129" i="227" s="1"/>
  <c r="Y129" i="234" s="1"/>
  <c r="BS129" i="226"/>
  <c r="BT129" i="227" s="1"/>
  <c r="BU129" i="227" s="1"/>
  <c r="AC129" i="234" s="1"/>
  <c r="AX130" i="226"/>
  <c r="AY130" i="227" s="1"/>
  <c r="AZ130" i="227" s="1"/>
  <c r="V130" i="234" s="1"/>
  <c r="N132" i="226"/>
  <c r="O132" i="227" s="1"/>
  <c r="P132" i="227" s="1"/>
  <c r="J132" i="234" s="1"/>
  <c r="Z132" i="226"/>
  <c r="AA132" i="227" s="1"/>
  <c r="AB132" i="227" s="1"/>
  <c r="N132" i="234" s="1"/>
  <c r="BV132" i="226"/>
  <c r="BW132" i="227" s="1"/>
  <c r="BX132" i="227" s="1"/>
  <c r="AD132" i="234" s="1"/>
  <c r="K133" i="226"/>
  <c r="L133" i="227" s="1"/>
  <c r="M133" i="227" s="1"/>
  <c r="I133" i="234" s="1"/>
  <c r="W133" i="226"/>
  <c r="X133" i="227" s="1"/>
  <c r="Y133" i="227" s="1"/>
  <c r="M133" i="234" s="1"/>
  <c r="AI133" i="226"/>
  <c r="AJ133" i="227" s="1"/>
  <c r="AK133" i="227" s="1"/>
  <c r="Q133" i="234" s="1"/>
  <c r="AU133" i="226"/>
  <c r="AV133" i="227" s="1"/>
  <c r="AW133" i="227" s="1"/>
  <c r="U133" i="234" s="1"/>
  <c r="BG133" i="226"/>
  <c r="BH133" i="227" s="1"/>
  <c r="BI133" i="227" s="1"/>
  <c r="Y133" i="234" s="1"/>
  <c r="BS133" i="226"/>
  <c r="BT133" i="227" s="1"/>
  <c r="BU133" i="227" s="1"/>
  <c r="AC133" i="234" s="1"/>
  <c r="H134" i="226"/>
  <c r="I134" i="227" s="1"/>
  <c r="J134" i="227" s="1"/>
  <c r="H134" i="234" s="1"/>
  <c r="T134" i="226"/>
  <c r="U134" i="227" s="1"/>
  <c r="V134" i="227" s="1"/>
  <c r="L134" i="234" s="1"/>
  <c r="AL134" i="226"/>
  <c r="AM134" i="227" s="1"/>
  <c r="AN134" i="227" s="1"/>
  <c r="R134" i="234" s="1"/>
  <c r="AC137" i="226"/>
  <c r="AD137" i="227" s="1"/>
  <c r="AE137" i="227" s="1"/>
  <c r="O137" i="234" s="1"/>
  <c r="AO137" i="226"/>
  <c r="AP137" i="227" s="1"/>
  <c r="AQ137" i="227" s="1"/>
  <c r="S137" i="234" s="1"/>
  <c r="BA137" i="226"/>
  <c r="BB137" i="227" s="1"/>
  <c r="BC137" i="227" s="1"/>
  <c r="W137" i="234" s="1"/>
  <c r="BM137" i="226"/>
  <c r="BN137" i="227" s="1"/>
  <c r="BO137" i="227" s="1"/>
  <c r="AA137" i="234" s="1"/>
  <c r="BY137" i="226"/>
  <c r="BZ137" i="227" s="1"/>
  <c r="CA137" i="227" s="1"/>
  <c r="AE137" i="234" s="1"/>
  <c r="AX138" i="226"/>
  <c r="AY138" i="227" s="1"/>
  <c r="AZ138" i="227" s="1"/>
  <c r="V138" i="234" s="1"/>
  <c r="BP138" i="226"/>
  <c r="BQ138" i="227" s="1"/>
  <c r="BR138" i="227" s="1"/>
  <c r="AB138" i="234" s="1"/>
  <c r="AU139" i="226"/>
  <c r="AV139" i="227" s="1"/>
  <c r="AW139" i="227" s="1"/>
  <c r="U139" i="234" s="1"/>
  <c r="BG139" i="226"/>
  <c r="BH139" i="227" s="1"/>
  <c r="BI139" i="227" s="1"/>
  <c r="Y139" i="234" s="1"/>
  <c r="BS139" i="226"/>
  <c r="BT139" i="227" s="1"/>
  <c r="BU139" i="227" s="1"/>
  <c r="AC139" i="234" s="1"/>
  <c r="H140" i="226"/>
  <c r="I140" i="227" s="1"/>
  <c r="J140" i="227" s="1"/>
  <c r="H140" i="234" s="1"/>
  <c r="T140" i="226"/>
  <c r="U140" i="227" s="1"/>
  <c r="V140" i="227" s="1"/>
  <c r="L140" i="234" s="1"/>
  <c r="AF140" i="226"/>
  <c r="AG140" i="227" s="1"/>
  <c r="AH140" i="227" s="1"/>
  <c r="P140" i="234" s="1"/>
  <c r="AI141" i="226"/>
  <c r="AJ141" i="227" s="1"/>
  <c r="AK141" i="227" s="1"/>
  <c r="Q141" i="234" s="1"/>
  <c r="AX142" i="226"/>
  <c r="AY142" i="227" s="1"/>
  <c r="AZ142" i="227" s="1"/>
  <c r="V142" i="234" s="1"/>
  <c r="BJ142" i="226"/>
  <c r="BK142" i="227" s="1"/>
  <c r="BL142" i="227" s="1"/>
  <c r="Z142" i="234" s="1"/>
  <c r="BW142" i="227"/>
  <c r="BX142" i="227" s="1"/>
  <c r="AD142" i="234" s="1"/>
  <c r="K143" i="226"/>
  <c r="L143" i="227" s="1"/>
  <c r="M143" i="227" s="1"/>
  <c r="I143" i="234" s="1"/>
  <c r="W143" i="226"/>
  <c r="X143" i="227" s="1"/>
  <c r="Y143" i="227" s="1"/>
  <c r="M143" i="234" s="1"/>
  <c r="AL144" i="226"/>
  <c r="AM144" i="227" s="1"/>
  <c r="AN144" i="227" s="1"/>
  <c r="R144" i="234" s="1"/>
  <c r="AX144" i="226"/>
  <c r="AY144" i="227" s="1"/>
  <c r="AZ144" i="227" s="1"/>
  <c r="V144" i="234" s="1"/>
  <c r="BJ144" i="226"/>
  <c r="BK144" i="227" s="1"/>
  <c r="BL144" i="227" s="1"/>
  <c r="Z144" i="234" s="1"/>
  <c r="BV144" i="226"/>
  <c r="BW144" i="227" s="1"/>
  <c r="BX144" i="227" s="1"/>
  <c r="AD144" i="234" s="1"/>
  <c r="K145" i="226"/>
  <c r="L145" i="227" s="1"/>
  <c r="M145" i="227" s="1"/>
  <c r="I145" i="234" s="1"/>
  <c r="W145" i="226"/>
  <c r="X145" i="227" s="1"/>
  <c r="Y145" i="227" s="1"/>
  <c r="M145" i="234" s="1"/>
  <c r="AX146" i="226"/>
  <c r="AY146" i="227" s="1"/>
  <c r="AZ146" i="227" s="1"/>
  <c r="V146" i="234" s="1"/>
  <c r="BJ146" i="226"/>
  <c r="BK146" i="227" s="1"/>
  <c r="BL146" i="227" s="1"/>
  <c r="Z146" i="234" s="1"/>
  <c r="BV146" i="226"/>
  <c r="BW146" i="227" s="1"/>
  <c r="BX146" i="227" s="1"/>
  <c r="AD146" i="234" s="1"/>
  <c r="N148" i="226"/>
  <c r="O148" i="227" s="1"/>
  <c r="P148" i="227" s="1"/>
  <c r="J148" i="234" s="1"/>
  <c r="Z148" i="226"/>
  <c r="AA148" i="227" s="1"/>
  <c r="AB148" i="227" s="1"/>
  <c r="N148" i="234" s="1"/>
  <c r="AL148" i="226"/>
  <c r="AM148" i="227" s="1"/>
  <c r="AN148" i="227" s="1"/>
  <c r="R148" i="234" s="1"/>
  <c r="BA149" i="226"/>
  <c r="BB149" i="227" s="1"/>
  <c r="BC149" i="227" s="1"/>
  <c r="W149" i="234" s="1"/>
  <c r="BM149" i="226"/>
  <c r="BN149" i="227" s="1"/>
  <c r="BO149" i="227" s="1"/>
  <c r="AA149" i="234" s="1"/>
  <c r="BY149" i="226"/>
  <c r="BZ149" i="227" s="1"/>
  <c r="CA149" i="227" s="1"/>
  <c r="AE149" i="234" s="1"/>
  <c r="Q151" i="226"/>
  <c r="R151" i="227" s="1"/>
  <c r="S151" i="227" s="1"/>
  <c r="K151" i="234" s="1"/>
  <c r="AD151" i="227"/>
  <c r="AE151" i="227" s="1"/>
  <c r="O151" i="234" s="1"/>
  <c r="BA155" i="226"/>
  <c r="BB155" i="227" s="1"/>
  <c r="BC155" i="227" s="1"/>
  <c r="W155" i="234" s="1"/>
  <c r="AF156" i="226"/>
  <c r="AG156" i="227" s="1"/>
  <c r="AH156" i="227" s="1"/>
  <c r="P156" i="234" s="1"/>
  <c r="AI159" i="226"/>
  <c r="AJ159" i="227" s="1"/>
  <c r="AK159" i="227" s="1"/>
  <c r="Q159" i="234" s="1"/>
  <c r="AU159" i="226"/>
  <c r="AV159" i="227" s="1"/>
  <c r="AW159" i="227" s="1"/>
  <c r="U159" i="234" s="1"/>
  <c r="W161" i="226"/>
  <c r="X161" i="227" s="1"/>
  <c r="Y161" i="227" s="1"/>
  <c r="M161" i="234" s="1"/>
  <c r="BM161" i="226"/>
  <c r="BN161" i="227" s="1"/>
  <c r="BO161" i="227" s="1"/>
  <c r="AA161" i="234" s="1"/>
  <c r="AR162" i="226"/>
  <c r="AS162" i="227" s="1"/>
  <c r="AT162" i="227" s="1"/>
  <c r="T162" i="234" s="1"/>
  <c r="K163" i="226"/>
  <c r="L163" i="227" s="1"/>
  <c r="M163" i="227" s="1"/>
  <c r="I163" i="234" s="1"/>
  <c r="W163" i="226"/>
  <c r="X163" i="227" s="1"/>
  <c r="Y163" i="227" s="1"/>
  <c r="M163" i="234" s="1"/>
  <c r="AO165" i="226"/>
  <c r="AP165" i="227" s="1"/>
  <c r="AQ165" i="227" s="1"/>
  <c r="S165" i="234" s="1"/>
  <c r="BG165" i="226"/>
  <c r="BH165" i="227" s="1"/>
  <c r="BI165" i="227" s="1"/>
  <c r="Y165" i="234" s="1"/>
  <c r="AL166" i="226"/>
  <c r="AM166" i="227" s="1"/>
  <c r="AN166" i="227" s="1"/>
  <c r="R166" i="234" s="1"/>
  <c r="BP166" i="226"/>
  <c r="BQ166" i="227" s="1"/>
  <c r="BR166" i="227" s="1"/>
  <c r="AB166" i="234" s="1"/>
  <c r="BG167" i="226"/>
  <c r="BH167" i="227" s="1"/>
  <c r="BI167" i="227" s="1"/>
  <c r="Y167" i="234" s="1"/>
  <c r="BS167" i="226"/>
  <c r="BT167" i="227" s="1"/>
  <c r="BU167" i="227" s="1"/>
  <c r="AC167" i="234" s="1"/>
  <c r="H168" i="226"/>
  <c r="I168" i="227" s="1"/>
  <c r="J168" i="227" s="1"/>
  <c r="H168" i="234" s="1"/>
  <c r="T168" i="226"/>
  <c r="U168" i="227" s="1"/>
  <c r="V168" i="227" s="1"/>
  <c r="L168" i="234" s="1"/>
  <c r="AI169" i="226"/>
  <c r="AJ169" i="227" s="1"/>
  <c r="AK169" i="227" s="1"/>
  <c r="Q169" i="234" s="1"/>
  <c r="AU169" i="226"/>
  <c r="AV169" i="227" s="1"/>
  <c r="AW169" i="227" s="1"/>
  <c r="U169" i="234" s="1"/>
  <c r="AX170" i="226"/>
  <c r="AY170" i="227" s="1"/>
  <c r="AZ170" i="227" s="1"/>
  <c r="V170" i="234" s="1"/>
  <c r="BJ170" i="226"/>
  <c r="BK170" i="227" s="1"/>
  <c r="BL170" i="227" s="1"/>
  <c r="Z170" i="234" s="1"/>
  <c r="BV170" i="226"/>
  <c r="BW170" i="227" s="1"/>
  <c r="BX170" i="227" s="1"/>
  <c r="AD170" i="234" s="1"/>
  <c r="AC171" i="226"/>
  <c r="AD171" i="227" s="1"/>
  <c r="AE171" i="227" s="1"/>
  <c r="O171" i="234" s="1"/>
  <c r="Z172" i="226"/>
  <c r="AA172" i="227" s="1"/>
  <c r="AB172" i="227" s="1"/>
  <c r="N172" i="234" s="1"/>
  <c r="W173" i="226"/>
  <c r="X173" i="227" s="1"/>
  <c r="Y173" i="227" s="1"/>
  <c r="M173" i="234" s="1"/>
  <c r="BY173" i="226"/>
  <c r="BZ173" i="227" s="1"/>
  <c r="CA173" i="227" s="1"/>
  <c r="AE173" i="234" s="1"/>
  <c r="N174" i="226"/>
  <c r="O174" i="227" s="1"/>
  <c r="P174" i="227" s="1"/>
  <c r="J174" i="234" s="1"/>
  <c r="BG174" i="227"/>
  <c r="BG174" i="226"/>
  <c r="BH174" i="227" s="1"/>
  <c r="BI174" i="227" s="1"/>
  <c r="Y174" i="234" s="1"/>
  <c r="K175" i="226"/>
  <c r="L175" i="227" s="1"/>
  <c r="M175" i="227" s="1"/>
  <c r="I175" i="234" s="1"/>
  <c r="AO175" i="226"/>
  <c r="AP175" i="227" s="1"/>
  <c r="AQ175" i="227" s="1"/>
  <c r="S175" i="234" s="1"/>
  <c r="T176" i="226"/>
  <c r="U176" i="227" s="1"/>
  <c r="V176" i="227" s="1"/>
  <c r="L176" i="234" s="1"/>
  <c r="AI176" i="226"/>
  <c r="AJ176" i="227" s="1"/>
  <c r="AK176" i="227" s="1"/>
  <c r="Q176" i="234" s="1"/>
  <c r="BY176" i="227"/>
  <c r="BY176" i="226"/>
  <c r="BZ176" i="227" s="1"/>
  <c r="CA176" i="227" s="1"/>
  <c r="AE176" i="234" s="1"/>
  <c r="AU177" i="226"/>
  <c r="AV177" i="227" s="1"/>
  <c r="AW177" i="227" s="1"/>
  <c r="U177" i="234" s="1"/>
  <c r="AU177" i="227"/>
  <c r="AR178" i="226"/>
  <c r="AS178" i="227" s="1"/>
  <c r="AT178" i="227" s="1"/>
  <c r="T178" i="234" s="1"/>
  <c r="AR178" i="227"/>
  <c r="BS178" i="226"/>
  <c r="BT178" i="227" s="1"/>
  <c r="BU178" i="227" s="1"/>
  <c r="AC178" i="234" s="1"/>
  <c r="BG180" i="227"/>
  <c r="BG180" i="226"/>
  <c r="BH180" i="227" s="1"/>
  <c r="BI180" i="227" s="1"/>
  <c r="Y180" i="234" s="1"/>
  <c r="BS180" i="226"/>
  <c r="BT180" i="227" s="1"/>
  <c r="BU180" i="227" s="1"/>
  <c r="AC180" i="234" s="1"/>
  <c r="BA181" i="226"/>
  <c r="BB181" i="227" s="1"/>
  <c r="BC181" i="227" s="1"/>
  <c r="W181" i="234" s="1"/>
  <c r="BY182" i="226"/>
  <c r="BZ182" i="227" s="1"/>
  <c r="CA182" i="227" s="1"/>
  <c r="AE182" i="234" s="1"/>
  <c r="Q183" i="226"/>
  <c r="R183" i="227" s="1"/>
  <c r="S183" i="227" s="1"/>
  <c r="K183" i="234" s="1"/>
  <c r="Q183" i="227"/>
  <c r="AR183" i="226"/>
  <c r="AS183" i="227" s="1"/>
  <c r="AT183" i="227" s="1"/>
  <c r="T183" i="234" s="1"/>
  <c r="N184" i="226"/>
  <c r="O184" i="227" s="1"/>
  <c r="P184" i="227" s="1"/>
  <c r="J184" i="234" s="1"/>
  <c r="N184" i="227"/>
  <c r="BD184" i="226"/>
  <c r="BE184" i="227" s="1"/>
  <c r="BF184" i="227" s="1"/>
  <c r="X184" i="234" s="1"/>
  <c r="W185" i="226"/>
  <c r="X185" i="227" s="1"/>
  <c r="Y185" i="227" s="1"/>
  <c r="M185" i="234" s="1"/>
  <c r="W185" i="227"/>
  <c r="AX185" i="226"/>
  <c r="AY185" i="227" s="1"/>
  <c r="AZ185" i="227" s="1"/>
  <c r="V185" i="234" s="1"/>
  <c r="BM185" i="227"/>
  <c r="BM185" i="226"/>
  <c r="BN185" i="227" s="1"/>
  <c r="BO185" i="227" s="1"/>
  <c r="AA185" i="234" s="1"/>
  <c r="BY185" i="226"/>
  <c r="BZ185" i="227" s="1"/>
  <c r="CA185" i="227" s="1"/>
  <c r="AE185" i="234" s="1"/>
  <c r="Q186" i="226"/>
  <c r="R186" i="227" s="1"/>
  <c r="S186" i="227" s="1"/>
  <c r="K186" i="234" s="1"/>
  <c r="AF186" i="226"/>
  <c r="AG186" i="227" s="1"/>
  <c r="AH186" i="227" s="1"/>
  <c r="P186" i="234" s="1"/>
  <c r="AF186" i="227"/>
  <c r="N187" i="226"/>
  <c r="O187" i="227" s="1"/>
  <c r="P187" i="227" s="1"/>
  <c r="J187" i="234" s="1"/>
  <c r="AR187" i="226"/>
  <c r="AS187" i="227" s="1"/>
  <c r="AT187" i="227" s="1"/>
  <c r="T187" i="234" s="1"/>
  <c r="BS187" i="226"/>
  <c r="BT187" i="227" s="1"/>
  <c r="BU187" i="227" s="1"/>
  <c r="AC187" i="234" s="1"/>
  <c r="K188" i="226"/>
  <c r="L188" i="227" s="1"/>
  <c r="M188" i="227" s="1"/>
  <c r="I188" i="234" s="1"/>
  <c r="T189" i="226"/>
  <c r="U189" i="227" s="1"/>
  <c r="V189" i="227" s="1"/>
  <c r="L189" i="234" s="1"/>
  <c r="CH189" i="227"/>
  <c r="CH189" i="226"/>
  <c r="CI189" i="227" s="1"/>
  <c r="CJ189" i="227" s="1"/>
  <c r="AH189" i="234" s="1"/>
  <c r="Q190" i="226"/>
  <c r="R190" i="227" s="1"/>
  <c r="S190" i="227" s="1"/>
  <c r="K190" i="234" s="1"/>
  <c r="AC191" i="226"/>
  <c r="AD191" i="227" s="1"/>
  <c r="AE191" i="227" s="1"/>
  <c r="O191" i="234" s="1"/>
  <c r="AC191" i="227"/>
  <c r="AR191" i="226"/>
  <c r="AS191" i="227" s="1"/>
  <c r="AT191" i="227" s="1"/>
  <c r="T191" i="234" s="1"/>
  <c r="BY191" i="226"/>
  <c r="BZ191" i="227" s="1"/>
  <c r="CA191" i="227" s="1"/>
  <c r="AE191" i="234" s="1"/>
  <c r="BY191" i="227"/>
  <c r="T193" i="226"/>
  <c r="U193" i="227" s="1"/>
  <c r="V193" i="227" s="1"/>
  <c r="L193" i="234" s="1"/>
  <c r="AL193" i="226"/>
  <c r="AM193" i="227" s="1"/>
  <c r="AN193" i="227" s="1"/>
  <c r="R193" i="234" s="1"/>
  <c r="BA193" i="226"/>
  <c r="BB193" i="227" s="1"/>
  <c r="BC193" i="227" s="1"/>
  <c r="W193" i="234" s="1"/>
  <c r="BP194" i="226"/>
  <c r="BQ194" i="227" s="1"/>
  <c r="BR194" i="227" s="1"/>
  <c r="AB194" i="234" s="1"/>
  <c r="BP194" i="227"/>
  <c r="Z197" i="226"/>
  <c r="AA197" i="227" s="1"/>
  <c r="AB197" i="227" s="1"/>
  <c r="N197" i="234" s="1"/>
  <c r="AC198" i="226"/>
  <c r="AD198" i="227" s="1"/>
  <c r="AE198" i="227" s="1"/>
  <c r="O198" i="234" s="1"/>
  <c r="AG200" i="227"/>
  <c r="AH200" i="227" s="1"/>
  <c r="P200" i="234" s="1"/>
  <c r="BM200" i="226"/>
  <c r="BN200" i="227" s="1"/>
  <c r="BO200" i="227" s="1"/>
  <c r="AA200" i="234" s="1"/>
  <c r="BS201" i="226"/>
  <c r="BT201" i="227" s="1"/>
  <c r="BU201" i="227" s="1"/>
  <c r="AC201" i="234" s="1"/>
  <c r="BS201" i="227"/>
  <c r="AC202" i="226"/>
  <c r="AD202" i="227" s="1"/>
  <c r="AE202" i="227" s="1"/>
  <c r="O202" i="234" s="1"/>
  <c r="T203" i="227"/>
  <c r="T203" i="226"/>
  <c r="U203" i="227" s="1"/>
  <c r="V203" i="227" s="1"/>
  <c r="L203" i="234" s="1"/>
  <c r="AL204" i="226"/>
  <c r="AM204" i="227" s="1"/>
  <c r="AN204" i="227" s="1"/>
  <c r="R204" i="234" s="1"/>
  <c r="AL204" i="227"/>
  <c r="BD204" i="227"/>
  <c r="BD204" i="226"/>
  <c r="BE204" i="227" s="1"/>
  <c r="BF204" i="227" s="1"/>
  <c r="X204" i="234" s="1"/>
  <c r="T206" i="226"/>
  <c r="U206" i="227" s="1"/>
  <c r="V206" i="227" s="1"/>
  <c r="L206" i="234" s="1"/>
  <c r="T206" i="227"/>
  <c r="AI206" i="226"/>
  <c r="AJ206" i="227" s="1"/>
  <c r="AK206" i="227" s="1"/>
  <c r="Q206" i="234" s="1"/>
  <c r="BP207" i="226"/>
  <c r="BQ207" i="227" s="1"/>
  <c r="BR207" i="227" s="1"/>
  <c r="AB207" i="234" s="1"/>
  <c r="BS208" i="226"/>
  <c r="BT208" i="227" s="1"/>
  <c r="BU208" i="227" s="1"/>
  <c r="AC208" i="234" s="1"/>
  <c r="K209" i="226"/>
  <c r="L209" i="227" s="1"/>
  <c r="M209" i="227" s="1"/>
  <c r="I209" i="234" s="1"/>
  <c r="K209" i="227"/>
  <c r="BY209" i="227"/>
  <c r="BY209" i="226"/>
  <c r="BZ209" i="227" s="1"/>
  <c r="CA209" i="227" s="1"/>
  <c r="AE209" i="234" s="1"/>
  <c r="N212" i="226"/>
  <c r="O212" i="227" s="1"/>
  <c r="P212" i="227" s="1"/>
  <c r="J212" i="234" s="1"/>
  <c r="N212" i="227"/>
  <c r="BV214" i="227"/>
  <c r="BV214" i="226"/>
  <c r="BW214" i="227" s="1"/>
  <c r="BX214" i="227" s="1"/>
  <c r="AD214" i="234" s="1"/>
  <c r="Z217" i="227"/>
  <c r="Z217" i="226"/>
  <c r="AA217" i="227" s="1"/>
  <c r="AB217" i="227" s="1"/>
  <c r="N217" i="234" s="1"/>
  <c r="BV218" i="226"/>
  <c r="BW218" i="227" s="1"/>
  <c r="BX218" i="227" s="1"/>
  <c r="AD218" i="234" s="1"/>
  <c r="N219" i="226"/>
  <c r="O219" i="227" s="1"/>
  <c r="P219" i="227" s="1"/>
  <c r="J219" i="234" s="1"/>
  <c r="BY219" i="226"/>
  <c r="BZ219" i="227" s="1"/>
  <c r="CA219" i="227" s="1"/>
  <c r="AE219" i="234" s="1"/>
  <c r="BY219" i="227"/>
  <c r="AF220" i="227"/>
  <c r="AF220" i="226"/>
  <c r="AG220" i="227" s="1"/>
  <c r="AH220" i="227" s="1"/>
  <c r="P220" i="234" s="1"/>
  <c r="W222" i="227"/>
  <c r="W222" i="226"/>
  <c r="X222" i="227" s="1"/>
  <c r="Y222" i="227" s="1"/>
  <c r="M222" i="234" s="1"/>
  <c r="AR223" i="226"/>
  <c r="AS223" i="227" s="1"/>
  <c r="AT223" i="227" s="1"/>
  <c r="T223" i="234" s="1"/>
  <c r="T225" i="227"/>
  <c r="T225" i="226"/>
  <c r="U225" i="227" s="1"/>
  <c r="V225" i="227" s="1"/>
  <c r="L225" i="234" s="1"/>
  <c r="BY227" i="226"/>
  <c r="BZ227" i="227" s="1"/>
  <c r="CA227" i="227" s="1"/>
  <c r="AE227" i="234" s="1"/>
  <c r="BY227" i="227"/>
  <c r="AF228" i="227"/>
  <c r="AF228" i="226"/>
  <c r="AG228" i="227" s="1"/>
  <c r="AH228" i="227" s="1"/>
  <c r="P228" i="234" s="1"/>
  <c r="K230" i="227"/>
  <c r="K230" i="226"/>
  <c r="L230" i="227" s="1"/>
  <c r="M230" i="227" s="1"/>
  <c r="I230" i="234" s="1"/>
  <c r="BJ231" i="227"/>
  <c r="BJ231" i="226"/>
  <c r="BK231" i="227" s="1"/>
  <c r="BL231" i="227" s="1"/>
  <c r="Z231" i="234" s="1"/>
  <c r="Q232" i="227"/>
  <c r="Q232" i="226"/>
  <c r="R232" i="227" s="1"/>
  <c r="S232" i="227" s="1"/>
  <c r="K232" i="234" s="1"/>
  <c r="BM232" i="227"/>
  <c r="BM232" i="226"/>
  <c r="BN232" i="227" s="1"/>
  <c r="BO232" i="227" s="1"/>
  <c r="AA232" i="234" s="1"/>
  <c r="AI234" i="227"/>
  <c r="AI234" i="226"/>
  <c r="AJ234" i="227" s="1"/>
  <c r="AK234" i="227" s="1"/>
  <c r="Q234" i="234" s="1"/>
  <c r="BG235" i="227"/>
  <c r="BG235" i="226"/>
  <c r="BH235" i="227" s="1"/>
  <c r="BI235" i="227" s="1"/>
  <c r="Y235" i="234" s="1"/>
  <c r="AC238" i="227"/>
  <c r="AC238" i="226"/>
  <c r="AD238" i="227" s="1"/>
  <c r="AE238" i="227" s="1"/>
  <c r="O238" i="234" s="1"/>
  <c r="BV242" i="227"/>
  <c r="BV242" i="226"/>
  <c r="BW242" i="227" s="1"/>
  <c r="BX242" i="227" s="1"/>
  <c r="AD242" i="234" s="1"/>
  <c r="T243" i="227"/>
  <c r="T243" i="226"/>
  <c r="U243" i="227" s="1"/>
  <c r="V243" i="227" s="1"/>
  <c r="L243" i="234" s="1"/>
  <c r="N247" i="227"/>
  <c r="N247" i="226"/>
  <c r="O247" i="227" s="1"/>
  <c r="P247" i="227" s="1"/>
  <c r="J247" i="234" s="1"/>
  <c r="AF248" i="226"/>
  <c r="AG248" i="227" s="1"/>
  <c r="AH248" i="227" s="1"/>
  <c r="P248" i="234" s="1"/>
  <c r="AU248" i="226"/>
  <c r="AV248" i="227" s="1"/>
  <c r="AW248" i="227" s="1"/>
  <c r="U248" i="234" s="1"/>
  <c r="BG249" i="226"/>
  <c r="BH249" i="227" s="1"/>
  <c r="BI249" i="227" s="1"/>
  <c r="Y249" i="234" s="1"/>
  <c r="BG249" i="227"/>
  <c r="BG252" i="227"/>
  <c r="BG252" i="226"/>
  <c r="BH252" i="227" s="1"/>
  <c r="BI252" i="227" s="1"/>
  <c r="Y252" i="234" s="1"/>
  <c r="W262" i="227"/>
  <c r="W262" i="226"/>
  <c r="X262" i="227" s="1"/>
  <c r="Y262" i="227" s="1"/>
  <c r="M262" i="234" s="1"/>
  <c r="CH264" i="227"/>
  <c r="CH264" i="226"/>
  <c r="CI264" i="227" s="1"/>
  <c r="CJ264" i="227" s="1"/>
  <c r="AH264" i="234" s="1"/>
  <c r="AX285" i="227"/>
  <c r="AX285" i="226"/>
  <c r="AY285" i="227" s="1"/>
  <c r="AZ285" i="227" s="1"/>
  <c r="V285" i="234" s="1"/>
  <c r="T320" i="227"/>
  <c r="T320" i="226"/>
  <c r="U320" i="227" s="1"/>
  <c r="V320" i="227" s="1"/>
  <c r="L320" i="234" s="1"/>
  <c r="N171" i="226"/>
  <c r="O171" i="227" s="1"/>
  <c r="P171" i="227" s="1"/>
  <c r="J171" i="234" s="1"/>
  <c r="BK171" i="227"/>
  <c r="BL171" i="227" s="1"/>
  <c r="Z171" i="234" s="1"/>
  <c r="AO172" i="226"/>
  <c r="AP172" i="227" s="1"/>
  <c r="AQ172" i="227" s="1"/>
  <c r="S172" i="234" s="1"/>
  <c r="BG172" i="226"/>
  <c r="BH172" i="227" s="1"/>
  <c r="BI172" i="227" s="1"/>
  <c r="Y172" i="234" s="1"/>
  <c r="AL173" i="226"/>
  <c r="AM173" i="227" s="1"/>
  <c r="AN173" i="227" s="1"/>
  <c r="R173" i="234" s="1"/>
  <c r="BD175" i="226"/>
  <c r="BE175" i="227" s="1"/>
  <c r="BF175" i="227" s="1"/>
  <c r="X175" i="234" s="1"/>
  <c r="BP175" i="226"/>
  <c r="BQ175" i="227" s="1"/>
  <c r="BR175" i="227" s="1"/>
  <c r="AB175" i="234" s="1"/>
  <c r="W176" i="227"/>
  <c r="W176" i="226"/>
  <c r="X176" i="227" s="1"/>
  <c r="Y176" i="227" s="1"/>
  <c r="M176" i="234" s="1"/>
  <c r="AX176" i="226"/>
  <c r="AY176" i="227" s="1"/>
  <c r="AZ176" i="227" s="1"/>
  <c r="V176" i="234" s="1"/>
  <c r="BJ176" i="226"/>
  <c r="BK176" i="227" s="1"/>
  <c r="BL176" i="227" s="1"/>
  <c r="Z176" i="234" s="1"/>
  <c r="N178" i="226"/>
  <c r="O178" i="227" s="1"/>
  <c r="P178" i="227" s="1"/>
  <c r="J178" i="234" s="1"/>
  <c r="BG178" i="227"/>
  <c r="BG178" i="226"/>
  <c r="BH178" i="227" s="1"/>
  <c r="BI178" i="227" s="1"/>
  <c r="Y178" i="234" s="1"/>
  <c r="AX179" i="226"/>
  <c r="AY179" i="227" s="1"/>
  <c r="AZ179" i="227" s="1"/>
  <c r="V179" i="234" s="1"/>
  <c r="Q180" i="226"/>
  <c r="R180" i="227" s="1"/>
  <c r="S180" i="227" s="1"/>
  <c r="K180" i="234" s="1"/>
  <c r="AR180" i="226"/>
  <c r="AS180" i="227" s="1"/>
  <c r="AT180" i="227" s="1"/>
  <c r="T180" i="234" s="1"/>
  <c r="BP181" i="226"/>
  <c r="BQ181" i="227" s="1"/>
  <c r="BR181" i="227" s="1"/>
  <c r="AB181" i="234" s="1"/>
  <c r="CH182" i="226"/>
  <c r="CI182" i="227" s="1"/>
  <c r="CJ182" i="227" s="1"/>
  <c r="AH182" i="234" s="1"/>
  <c r="CH182" i="227"/>
  <c r="AF183" i="227"/>
  <c r="AF183" i="226"/>
  <c r="AG183" i="227" s="1"/>
  <c r="AH183" i="227" s="1"/>
  <c r="P183" i="234" s="1"/>
  <c r="BS184" i="226"/>
  <c r="BT184" i="227" s="1"/>
  <c r="BU184" i="227" s="1"/>
  <c r="AC184" i="234" s="1"/>
  <c r="K185" i="226"/>
  <c r="L185" i="227" s="1"/>
  <c r="M185" i="227" s="1"/>
  <c r="I185" i="234" s="1"/>
  <c r="K185" i="227"/>
  <c r="AL185" i="226"/>
  <c r="AM185" i="227" s="1"/>
  <c r="AN185" i="227" s="1"/>
  <c r="R185" i="234" s="1"/>
  <c r="BG186" i="226"/>
  <c r="BH186" i="227" s="1"/>
  <c r="BI186" i="227" s="1"/>
  <c r="Y186" i="234" s="1"/>
  <c r="Q187" i="226"/>
  <c r="R187" i="227" s="1"/>
  <c r="S187" i="227" s="1"/>
  <c r="K187" i="234" s="1"/>
  <c r="Q187" i="227"/>
  <c r="AU187" i="227"/>
  <c r="AU187" i="226"/>
  <c r="AV187" i="227" s="1"/>
  <c r="AW187" i="227" s="1"/>
  <c r="U187" i="234" s="1"/>
  <c r="BG187" i="226"/>
  <c r="BH187" i="227" s="1"/>
  <c r="BI187" i="227" s="1"/>
  <c r="Y187" i="234" s="1"/>
  <c r="N188" i="226"/>
  <c r="O188" i="227" s="1"/>
  <c r="P188" i="227" s="1"/>
  <c r="J188" i="234" s="1"/>
  <c r="N188" i="227"/>
  <c r="BD188" i="226"/>
  <c r="BE188" i="227" s="1"/>
  <c r="BF188" i="227" s="1"/>
  <c r="X188" i="234" s="1"/>
  <c r="W189" i="226"/>
  <c r="X189" i="227" s="1"/>
  <c r="Y189" i="227" s="1"/>
  <c r="M189" i="234" s="1"/>
  <c r="W189" i="227"/>
  <c r="BM189" i="226"/>
  <c r="BN189" i="227" s="1"/>
  <c r="BO189" i="227" s="1"/>
  <c r="AA189" i="234" s="1"/>
  <c r="AL190" i="226"/>
  <c r="AM190" i="227" s="1"/>
  <c r="AN190" i="227" s="1"/>
  <c r="R190" i="234" s="1"/>
  <c r="BD190" i="226"/>
  <c r="BE190" i="227" s="1"/>
  <c r="BF190" i="227" s="1"/>
  <c r="X190" i="234" s="1"/>
  <c r="BD190" i="227"/>
  <c r="BV190" i="227"/>
  <c r="BV190" i="226"/>
  <c r="BW190" i="227" s="1"/>
  <c r="BX190" i="227" s="1"/>
  <c r="AD190" i="234" s="1"/>
  <c r="K191" i="226"/>
  <c r="L191" i="227" s="1"/>
  <c r="M191" i="227" s="1"/>
  <c r="I191" i="234" s="1"/>
  <c r="Q192" i="227"/>
  <c r="Q192" i="226"/>
  <c r="R192" i="227" s="1"/>
  <c r="S192" i="227" s="1"/>
  <c r="K192" i="234" s="1"/>
  <c r="AL192" i="226"/>
  <c r="AM192" i="227" s="1"/>
  <c r="AN192" i="227" s="1"/>
  <c r="R192" i="234" s="1"/>
  <c r="AL192" i="227"/>
  <c r="W193" i="226"/>
  <c r="X193" i="227" s="1"/>
  <c r="Y193" i="227" s="1"/>
  <c r="M193" i="234" s="1"/>
  <c r="W193" i="227"/>
  <c r="AO193" i="227"/>
  <c r="AO193" i="226"/>
  <c r="AP193" i="227" s="1"/>
  <c r="AQ193" i="227" s="1"/>
  <c r="S193" i="234" s="1"/>
  <c r="BP193" i="226"/>
  <c r="BQ193" i="227" s="1"/>
  <c r="BR193" i="227" s="1"/>
  <c r="AB193" i="234" s="1"/>
  <c r="AL194" i="226"/>
  <c r="AM194" i="227" s="1"/>
  <c r="AN194" i="227" s="1"/>
  <c r="R194" i="234" s="1"/>
  <c r="BD196" i="226"/>
  <c r="BE196" i="227" s="1"/>
  <c r="BF196" i="227" s="1"/>
  <c r="X196" i="234" s="1"/>
  <c r="BS196" i="226"/>
  <c r="BT196" i="227" s="1"/>
  <c r="BU196" i="227" s="1"/>
  <c r="AC196" i="234" s="1"/>
  <c r="AG198" i="227"/>
  <c r="AH198" i="227" s="1"/>
  <c r="P198" i="234" s="1"/>
  <c r="AF198" i="227"/>
  <c r="AU198" i="226"/>
  <c r="AV198" i="227" s="1"/>
  <c r="AW198" i="227" s="1"/>
  <c r="U198" i="234" s="1"/>
  <c r="BA199" i="226"/>
  <c r="BB199" i="227" s="1"/>
  <c r="BC199" i="227" s="1"/>
  <c r="W199" i="234" s="1"/>
  <c r="BA199" i="227"/>
  <c r="AI200" i="227"/>
  <c r="AI200" i="226"/>
  <c r="AJ200" i="227" s="1"/>
  <c r="AK200" i="227" s="1"/>
  <c r="Q200" i="234" s="1"/>
  <c r="CH200" i="226"/>
  <c r="CI200" i="227" s="1"/>
  <c r="CJ200" i="227" s="1"/>
  <c r="AH200" i="234" s="1"/>
  <c r="BY202" i="227"/>
  <c r="BY202" i="226"/>
  <c r="BZ202" i="227" s="1"/>
  <c r="CA202" i="227" s="1"/>
  <c r="AE202" i="234" s="1"/>
  <c r="BA203" i="226"/>
  <c r="BB203" i="227" s="1"/>
  <c r="BC203" i="227" s="1"/>
  <c r="W203" i="234" s="1"/>
  <c r="BA203" i="227"/>
  <c r="CH203" i="226"/>
  <c r="CI203" i="227" s="1"/>
  <c r="CJ203" i="227" s="1"/>
  <c r="AH203" i="234" s="1"/>
  <c r="AX205" i="226"/>
  <c r="AY205" i="227" s="1"/>
  <c r="AZ205" i="227" s="1"/>
  <c r="V205" i="234" s="1"/>
  <c r="BM205" i="226"/>
  <c r="BN205" i="227" s="1"/>
  <c r="BO205" i="227" s="1"/>
  <c r="AA205" i="234" s="1"/>
  <c r="AL206" i="227"/>
  <c r="AL206" i="226"/>
  <c r="AM206" i="227" s="1"/>
  <c r="AN206" i="227" s="1"/>
  <c r="R206" i="234" s="1"/>
  <c r="AO207" i="226"/>
  <c r="AP207" i="227" s="1"/>
  <c r="AQ207" i="227" s="1"/>
  <c r="S207" i="234" s="1"/>
  <c r="AO207" i="227"/>
  <c r="BS207" i="227"/>
  <c r="BS207" i="226"/>
  <c r="BT207" i="227" s="1"/>
  <c r="BU207" i="227" s="1"/>
  <c r="AC207" i="234" s="1"/>
  <c r="BE208" i="227"/>
  <c r="BF208" i="227" s="1"/>
  <c r="X208" i="234" s="1"/>
  <c r="AR209" i="226"/>
  <c r="AS209" i="227" s="1"/>
  <c r="AT209" i="227" s="1"/>
  <c r="T209" i="234" s="1"/>
  <c r="BM210" i="226"/>
  <c r="BN210" i="227" s="1"/>
  <c r="BO210" i="227" s="1"/>
  <c r="AA210" i="234" s="1"/>
  <c r="CH210" i="226"/>
  <c r="CI210" i="227" s="1"/>
  <c r="CJ210" i="227" s="1"/>
  <c r="AH210" i="234" s="1"/>
  <c r="CH210" i="227"/>
  <c r="AR211" i="227"/>
  <c r="AR211" i="226"/>
  <c r="AS211" i="227" s="1"/>
  <c r="AT211" i="227" s="1"/>
  <c r="T211" i="234" s="1"/>
  <c r="H217" i="226"/>
  <c r="I217" i="227" s="1"/>
  <c r="J217" i="227" s="1"/>
  <c r="H217" i="234" s="1"/>
  <c r="Q219" i="226"/>
  <c r="R219" i="227" s="1"/>
  <c r="S219" i="227" s="1"/>
  <c r="K219" i="234" s="1"/>
  <c r="Q219" i="227"/>
  <c r="AC223" i="226"/>
  <c r="AD223" i="227" s="1"/>
  <c r="AE223" i="227" s="1"/>
  <c r="O223" i="234" s="1"/>
  <c r="AC223" i="227"/>
  <c r="AU223" i="227"/>
  <c r="AU223" i="226"/>
  <c r="AV223" i="227" s="1"/>
  <c r="AW223" i="227" s="1"/>
  <c r="U223" i="234" s="1"/>
  <c r="BA225" i="227"/>
  <c r="BA225" i="226"/>
  <c r="BB225" i="227" s="1"/>
  <c r="BC225" i="227" s="1"/>
  <c r="W225" i="234" s="1"/>
  <c r="Q227" i="226"/>
  <c r="R227" i="227" s="1"/>
  <c r="S227" i="227" s="1"/>
  <c r="K227" i="234" s="1"/>
  <c r="Q227" i="227"/>
  <c r="H229" i="227"/>
  <c r="H229" i="226"/>
  <c r="I229" i="227" s="1"/>
  <c r="J229" i="227" s="1"/>
  <c r="H229" i="234" s="1"/>
  <c r="AL229" i="227"/>
  <c r="AL229" i="226"/>
  <c r="AM229" i="227" s="1"/>
  <c r="AN229" i="227" s="1"/>
  <c r="R229" i="234" s="1"/>
  <c r="BD229" i="227"/>
  <c r="BD229" i="226"/>
  <c r="BE229" i="227" s="1"/>
  <c r="BF229" i="227" s="1"/>
  <c r="X229" i="234" s="1"/>
  <c r="BG230" i="227"/>
  <c r="BG230" i="226"/>
  <c r="BH230" i="227" s="1"/>
  <c r="BI230" i="227" s="1"/>
  <c r="Y230" i="234" s="1"/>
  <c r="BJ233" i="227"/>
  <c r="BJ233" i="226"/>
  <c r="BK233" i="227" s="1"/>
  <c r="BL233" i="227" s="1"/>
  <c r="Z233" i="234" s="1"/>
  <c r="BS234" i="227"/>
  <c r="BS234" i="226"/>
  <c r="BT234" i="227" s="1"/>
  <c r="BU234" i="227" s="1"/>
  <c r="AC234" i="234" s="1"/>
  <c r="H237" i="227"/>
  <c r="H237" i="226"/>
  <c r="I237" i="227" s="1"/>
  <c r="J237" i="227" s="1"/>
  <c r="H237" i="234" s="1"/>
  <c r="AL237" i="227"/>
  <c r="AL237" i="226"/>
  <c r="AM237" i="227" s="1"/>
  <c r="AN237" i="227" s="1"/>
  <c r="R237" i="234" s="1"/>
  <c r="H240" i="227"/>
  <c r="H240" i="226"/>
  <c r="I240" i="227" s="1"/>
  <c r="J240" i="227" s="1"/>
  <c r="H240" i="234" s="1"/>
  <c r="N241" i="227"/>
  <c r="N241" i="226"/>
  <c r="O241" i="227" s="1"/>
  <c r="P241" i="227" s="1"/>
  <c r="J241" i="234" s="1"/>
  <c r="CH241" i="227"/>
  <c r="CH241" i="226"/>
  <c r="CI241" i="227" s="1"/>
  <c r="CJ241" i="227" s="1"/>
  <c r="AH241" i="234" s="1"/>
  <c r="BD243" i="227"/>
  <c r="BD243" i="226"/>
  <c r="BE243" i="227" s="1"/>
  <c r="BF243" i="227" s="1"/>
  <c r="X243" i="234" s="1"/>
  <c r="BJ244" i="226"/>
  <c r="BK244" i="227" s="1"/>
  <c r="BL244" i="227" s="1"/>
  <c r="Z244" i="234" s="1"/>
  <c r="BJ244" i="227"/>
  <c r="H257" i="227"/>
  <c r="H257" i="226"/>
  <c r="I257" i="227" s="1"/>
  <c r="J257" i="227" s="1"/>
  <c r="H257" i="234" s="1"/>
  <c r="AL280" i="227"/>
  <c r="AL280" i="226"/>
  <c r="AM280" i="227" s="1"/>
  <c r="AN280" i="227" s="1"/>
  <c r="R280" i="234" s="1"/>
  <c r="AI285" i="227"/>
  <c r="AI285" i="226"/>
  <c r="AJ285" i="227" s="1"/>
  <c r="AK285" i="227" s="1"/>
  <c r="Q285" i="234" s="1"/>
  <c r="H317" i="226"/>
  <c r="I317" i="227" s="1"/>
  <c r="J317" i="227" s="1"/>
  <c r="H317" i="234" s="1"/>
  <c r="H317" i="227"/>
  <c r="BG318" i="226"/>
  <c r="BH318" i="227" s="1"/>
  <c r="BI318" i="227" s="1"/>
  <c r="Y318" i="234" s="1"/>
  <c r="BG318" i="227"/>
  <c r="BV318" i="226"/>
  <c r="BW318" i="227" s="1"/>
  <c r="BX318" i="227" s="1"/>
  <c r="AD318" i="234" s="1"/>
  <c r="BV318" i="227"/>
  <c r="BA179" i="226"/>
  <c r="BB179" i="227" s="1"/>
  <c r="BC179" i="227" s="1"/>
  <c r="W179" i="234" s="1"/>
  <c r="BA179" i="227"/>
  <c r="T180" i="227"/>
  <c r="T180" i="226"/>
  <c r="U180" i="227" s="1"/>
  <c r="V180" i="227" s="1"/>
  <c r="L180" i="234" s="1"/>
  <c r="BJ180" i="226"/>
  <c r="BK180" i="227" s="1"/>
  <c r="BL180" i="227" s="1"/>
  <c r="Z180" i="234" s="1"/>
  <c r="BJ180" i="227"/>
  <c r="BS181" i="226"/>
  <c r="BT181" i="227" s="1"/>
  <c r="BU181" i="227" s="1"/>
  <c r="AC181" i="234" s="1"/>
  <c r="BS181" i="227"/>
  <c r="BV184" i="226"/>
  <c r="BW184" i="227" s="1"/>
  <c r="BX184" i="227" s="1"/>
  <c r="AD184" i="234" s="1"/>
  <c r="BV184" i="227"/>
  <c r="Z185" i="227"/>
  <c r="Z185" i="226"/>
  <c r="AA185" i="227" s="1"/>
  <c r="AB185" i="227" s="1"/>
  <c r="N185" i="234" s="1"/>
  <c r="H186" i="226"/>
  <c r="I186" i="227" s="1"/>
  <c r="J186" i="227" s="1"/>
  <c r="H186" i="234" s="1"/>
  <c r="H186" i="227"/>
  <c r="CH186" i="226"/>
  <c r="CI186" i="227" s="1"/>
  <c r="CJ186" i="227" s="1"/>
  <c r="AH186" i="234" s="1"/>
  <c r="CH186" i="227"/>
  <c r="K189" i="226"/>
  <c r="L189" i="227" s="1"/>
  <c r="M189" i="227" s="1"/>
  <c r="I189" i="234" s="1"/>
  <c r="K189" i="227"/>
  <c r="H190" i="226"/>
  <c r="I190" i="227" s="1"/>
  <c r="J190" i="227" s="1"/>
  <c r="H190" i="234" s="1"/>
  <c r="H190" i="227"/>
  <c r="BG196" i="227"/>
  <c r="BG196" i="226"/>
  <c r="BH196" i="227" s="1"/>
  <c r="BI196" i="227" s="1"/>
  <c r="Y196" i="234" s="1"/>
  <c r="AU197" i="226"/>
  <c r="AV197" i="227" s="1"/>
  <c r="AW197" i="227" s="1"/>
  <c r="U197" i="234" s="1"/>
  <c r="AU197" i="227"/>
  <c r="H201" i="227"/>
  <c r="H201" i="226"/>
  <c r="I201" i="227" s="1"/>
  <c r="J201" i="227" s="1"/>
  <c r="H201" i="234" s="1"/>
  <c r="Q202" i="227"/>
  <c r="Q202" i="226"/>
  <c r="R202" i="227" s="1"/>
  <c r="S202" i="227" s="1"/>
  <c r="K202" i="234" s="1"/>
  <c r="BP203" i="227"/>
  <c r="BP203" i="226"/>
  <c r="BQ203" i="227" s="1"/>
  <c r="BR203" i="227" s="1"/>
  <c r="AB203" i="234" s="1"/>
  <c r="AI205" i="226"/>
  <c r="AJ205" i="227" s="1"/>
  <c r="AK205" i="227" s="1"/>
  <c r="Q205" i="234" s="1"/>
  <c r="AI205" i="227"/>
  <c r="N208" i="226"/>
  <c r="O208" i="227" s="1"/>
  <c r="P208" i="227" s="1"/>
  <c r="J208" i="234" s="1"/>
  <c r="N208" i="227"/>
  <c r="BG208" i="227"/>
  <c r="BG208" i="226"/>
  <c r="BH208" i="227" s="1"/>
  <c r="BI208" i="227" s="1"/>
  <c r="Y208" i="234" s="1"/>
  <c r="W211" i="227"/>
  <c r="X211" i="227"/>
  <c r="Y211" i="227" s="1"/>
  <c r="M211" i="234" s="1"/>
  <c r="BV217" i="227"/>
  <c r="BV217" i="226"/>
  <c r="BW217" i="227" s="1"/>
  <c r="BX217" i="227" s="1"/>
  <c r="AD217" i="234" s="1"/>
  <c r="AX220" i="226"/>
  <c r="AY220" i="227" s="1"/>
  <c r="AZ220" i="227" s="1"/>
  <c r="V220" i="234" s="1"/>
  <c r="AX220" i="227"/>
  <c r="CH223" i="227"/>
  <c r="CH223" i="226"/>
  <c r="CI223" i="227" s="1"/>
  <c r="CJ223" i="227" s="1"/>
  <c r="AH223" i="234" s="1"/>
  <c r="W225" i="226"/>
  <c r="X225" i="227" s="1"/>
  <c r="Y225" i="227" s="1"/>
  <c r="M225" i="234" s="1"/>
  <c r="W225" i="227"/>
  <c r="BD226" i="226"/>
  <c r="BE226" i="227" s="1"/>
  <c r="BF226" i="227" s="1"/>
  <c r="X226" i="234" s="1"/>
  <c r="BD226" i="227"/>
  <c r="AI228" i="227"/>
  <c r="AI228" i="226"/>
  <c r="AJ228" i="227" s="1"/>
  <c r="AK228" i="227" s="1"/>
  <c r="Q228" i="234" s="1"/>
  <c r="N230" i="227"/>
  <c r="N230" i="226"/>
  <c r="O230" i="227" s="1"/>
  <c r="P230" i="227" s="1"/>
  <c r="J230" i="234" s="1"/>
  <c r="BM231" i="226"/>
  <c r="BN231" i="227" s="1"/>
  <c r="BO231" i="227" s="1"/>
  <c r="AA231" i="234" s="1"/>
  <c r="BM231" i="227"/>
  <c r="T232" i="227"/>
  <c r="T232" i="226"/>
  <c r="U232" i="227" s="1"/>
  <c r="V232" i="227" s="1"/>
  <c r="L232" i="234" s="1"/>
  <c r="BP232" i="227"/>
  <c r="BP232" i="226"/>
  <c r="BQ232" i="227" s="1"/>
  <c r="BR232" i="227" s="1"/>
  <c r="AB232" i="234" s="1"/>
  <c r="H234" i="226"/>
  <c r="I234" i="227" s="1"/>
  <c r="J234" i="227" s="1"/>
  <c r="H234" i="234" s="1"/>
  <c r="H234" i="227"/>
  <c r="AL234" i="227"/>
  <c r="AL234" i="226"/>
  <c r="AM234" i="227" s="1"/>
  <c r="AN234" i="227" s="1"/>
  <c r="R234" i="234" s="1"/>
  <c r="BJ235" i="227"/>
  <c r="BJ235" i="226"/>
  <c r="BK235" i="227" s="1"/>
  <c r="BL235" i="227" s="1"/>
  <c r="Z235" i="234" s="1"/>
  <c r="Q236" i="227"/>
  <c r="Q236" i="226"/>
  <c r="R236" i="227" s="1"/>
  <c r="S236" i="227" s="1"/>
  <c r="K236" i="234" s="1"/>
  <c r="AF238" i="226"/>
  <c r="AG238" i="227" s="1"/>
  <c r="AH238" i="227" s="1"/>
  <c r="P238" i="234" s="1"/>
  <c r="AF238" i="227"/>
  <c r="BY242" i="227"/>
  <c r="BY242" i="226"/>
  <c r="BZ242" i="227" s="1"/>
  <c r="CA242" i="227" s="1"/>
  <c r="AE242" i="234" s="1"/>
  <c r="W243" i="227"/>
  <c r="W243" i="226"/>
  <c r="X243" i="227" s="1"/>
  <c r="Y243" i="227" s="1"/>
  <c r="M243" i="234" s="1"/>
  <c r="AR249" i="227"/>
  <c r="AR249" i="226"/>
  <c r="AS249" i="227" s="1"/>
  <c r="AT249" i="227" s="1"/>
  <c r="T249" i="234" s="1"/>
  <c r="AR252" i="227"/>
  <c r="AR252" i="226"/>
  <c r="AS252" i="227" s="1"/>
  <c r="AT252" i="227" s="1"/>
  <c r="T252" i="234" s="1"/>
  <c r="Q271" i="226"/>
  <c r="R271" i="227" s="1"/>
  <c r="S271" i="227" s="1"/>
  <c r="K271" i="234" s="1"/>
  <c r="Q271" i="227"/>
  <c r="AF271" i="227"/>
  <c r="AF271" i="226"/>
  <c r="AG271" i="227" s="1"/>
  <c r="AH271" i="227" s="1"/>
  <c r="P271" i="234" s="1"/>
  <c r="T285" i="227"/>
  <c r="T285" i="226"/>
  <c r="U285" i="227" s="1"/>
  <c r="V285" i="227" s="1"/>
  <c r="L285" i="234" s="1"/>
  <c r="CH309" i="226"/>
  <c r="CI309" i="227" s="1"/>
  <c r="CJ309" i="227" s="1"/>
  <c r="AH309" i="234" s="1"/>
  <c r="CH309" i="227"/>
  <c r="W310" i="226"/>
  <c r="X310" i="227" s="1"/>
  <c r="Y310" i="227" s="1"/>
  <c r="M310" i="234" s="1"/>
  <c r="W310" i="227"/>
  <c r="K312" i="226"/>
  <c r="L312" i="227" s="1"/>
  <c r="M312" i="227" s="1"/>
  <c r="I312" i="234" s="1"/>
  <c r="K312" i="227"/>
  <c r="AI314" i="226"/>
  <c r="AJ314" i="227" s="1"/>
  <c r="AK314" i="227" s="1"/>
  <c r="Q314" i="234" s="1"/>
  <c r="AI314" i="227"/>
  <c r="BV314" i="227"/>
  <c r="BV314" i="226"/>
  <c r="BW314" i="227" s="1"/>
  <c r="BX314" i="227" s="1"/>
  <c r="AD314" i="234" s="1"/>
  <c r="AF316" i="227"/>
  <c r="AF316" i="226"/>
  <c r="AG316" i="227" s="1"/>
  <c r="AH316" i="227" s="1"/>
  <c r="P316" i="234" s="1"/>
  <c r="AX129" i="226"/>
  <c r="AY129" i="227" s="1"/>
  <c r="AZ129" i="227" s="1"/>
  <c r="V129" i="234" s="1"/>
  <c r="BJ129" i="226"/>
  <c r="BK129" i="227" s="1"/>
  <c r="BL129" i="227" s="1"/>
  <c r="Z129" i="234" s="1"/>
  <c r="BV129" i="226"/>
  <c r="BW129" i="227" s="1"/>
  <c r="BX129" i="227" s="1"/>
  <c r="AD129" i="234" s="1"/>
  <c r="BA130" i="226"/>
  <c r="BB130" i="227" s="1"/>
  <c r="BC130" i="227" s="1"/>
  <c r="W130" i="234" s="1"/>
  <c r="Q132" i="226"/>
  <c r="R132" i="227" s="1"/>
  <c r="S132" i="227" s="1"/>
  <c r="K132" i="234" s="1"/>
  <c r="AC132" i="226"/>
  <c r="AD132" i="227" s="1"/>
  <c r="AE132" i="227" s="1"/>
  <c r="O132" i="234" s="1"/>
  <c r="AU132" i="226"/>
  <c r="AV132" i="227" s="1"/>
  <c r="AW132" i="227" s="1"/>
  <c r="U132" i="234" s="1"/>
  <c r="BY132" i="226"/>
  <c r="BZ132" i="227" s="1"/>
  <c r="CA132" i="227" s="1"/>
  <c r="AE132" i="234" s="1"/>
  <c r="N133" i="226"/>
  <c r="O133" i="227" s="1"/>
  <c r="P133" i="227" s="1"/>
  <c r="J133" i="234" s="1"/>
  <c r="Z133" i="226"/>
  <c r="AA133" i="227" s="1"/>
  <c r="AB133" i="227" s="1"/>
  <c r="N133" i="234" s="1"/>
  <c r="AL133" i="226"/>
  <c r="AM133" i="227" s="1"/>
  <c r="AN133" i="227" s="1"/>
  <c r="R133" i="234" s="1"/>
  <c r="AX133" i="226"/>
  <c r="AY133" i="227" s="1"/>
  <c r="AZ133" i="227" s="1"/>
  <c r="V133" i="234" s="1"/>
  <c r="BJ133" i="226"/>
  <c r="BK133" i="227" s="1"/>
  <c r="BL133" i="227" s="1"/>
  <c r="Z133" i="234" s="1"/>
  <c r="BV133" i="226"/>
  <c r="BW133" i="227" s="1"/>
  <c r="BX133" i="227" s="1"/>
  <c r="AD133" i="234" s="1"/>
  <c r="K134" i="226"/>
  <c r="L134" i="227" s="1"/>
  <c r="M134" i="227" s="1"/>
  <c r="I134" i="234" s="1"/>
  <c r="AO134" i="226"/>
  <c r="AP134" i="227" s="1"/>
  <c r="AQ134" i="227" s="1"/>
  <c r="S134" i="234" s="1"/>
  <c r="AG137" i="227"/>
  <c r="AH137" i="227" s="1"/>
  <c r="P137" i="234" s="1"/>
  <c r="AR137" i="226"/>
  <c r="AS137" i="227" s="1"/>
  <c r="AT137" i="227" s="1"/>
  <c r="T137" i="234" s="1"/>
  <c r="BD137" i="226"/>
  <c r="BE137" i="227" s="1"/>
  <c r="BF137" i="227" s="1"/>
  <c r="X137" i="234" s="1"/>
  <c r="BP137" i="226"/>
  <c r="BQ137" i="227" s="1"/>
  <c r="BR137" i="227" s="1"/>
  <c r="AB137" i="234" s="1"/>
  <c r="CH137" i="226"/>
  <c r="CI137" i="227" s="1"/>
  <c r="CJ137" i="227" s="1"/>
  <c r="AH137" i="234" s="1"/>
  <c r="AX139" i="226"/>
  <c r="AY139" i="227" s="1"/>
  <c r="AZ139" i="227" s="1"/>
  <c r="V139" i="234" s="1"/>
  <c r="BJ139" i="226"/>
  <c r="BK139" i="227" s="1"/>
  <c r="BL139" i="227" s="1"/>
  <c r="Z139" i="234" s="1"/>
  <c r="BW139" i="227"/>
  <c r="BX139" i="227" s="1"/>
  <c r="AD139" i="234" s="1"/>
  <c r="K140" i="226"/>
  <c r="L140" i="227" s="1"/>
  <c r="M140" i="227" s="1"/>
  <c r="I140" i="234" s="1"/>
  <c r="W140" i="226"/>
  <c r="X140" i="227" s="1"/>
  <c r="Y140" i="227" s="1"/>
  <c r="M140" i="234" s="1"/>
  <c r="AI140" i="226"/>
  <c r="AJ140" i="227" s="1"/>
  <c r="AK140" i="227" s="1"/>
  <c r="Q140" i="234" s="1"/>
  <c r="AL141" i="226"/>
  <c r="AM141" i="227" s="1"/>
  <c r="AN141" i="227" s="1"/>
  <c r="R141" i="234" s="1"/>
  <c r="BA142" i="226"/>
  <c r="BB142" i="227" s="1"/>
  <c r="BC142" i="227" s="1"/>
  <c r="W142" i="234" s="1"/>
  <c r="BM142" i="226"/>
  <c r="BN142" i="227" s="1"/>
  <c r="BO142" i="227" s="1"/>
  <c r="AA142" i="234" s="1"/>
  <c r="BY142" i="226"/>
  <c r="BZ142" i="227" s="1"/>
  <c r="CA142" i="227" s="1"/>
  <c r="AE142" i="234" s="1"/>
  <c r="N143" i="226"/>
  <c r="O143" i="227" s="1"/>
  <c r="P143" i="227" s="1"/>
  <c r="J143" i="234" s="1"/>
  <c r="Z143" i="226"/>
  <c r="AA143" i="227" s="1"/>
  <c r="AB143" i="227" s="1"/>
  <c r="N143" i="234" s="1"/>
  <c r="AC144" i="226"/>
  <c r="AD144" i="227" s="1"/>
  <c r="AE144" i="227" s="1"/>
  <c r="O144" i="234" s="1"/>
  <c r="AO144" i="226"/>
  <c r="AP144" i="227" s="1"/>
  <c r="AQ144" i="227" s="1"/>
  <c r="S144" i="234" s="1"/>
  <c r="BA144" i="226"/>
  <c r="BB144" i="227" s="1"/>
  <c r="BC144" i="227" s="1"/>
  <c r="W144" i="234" s="1"/>
  <c r="BM144" i="226"/>
  <c r="BN144" i="227" s="1"/>
  <c r="BO144" i="227" s="1"/>
  <c r="AA144" i="234" s="1"/>
  <c r="BY144" i="226"/>
  <c r="BZ144" i="227" s="1"/>
  <c r="CA144" i="227" s="1"/>
  <c r="AE144" i="234" s="1"/>
  <c r="N145" i="226"/>
  <c r="O145" i="227" s="1"/>
  <c r="P145" i="227" s="1"/>
  <c r="J145" i="234" s="1"/>
  <c r="Z145" i="226"/>
  <c r="AA145" i="227" s="1"/>
  <c r="AB145" i="227" s="1"/>
  <c r="N145" i="234" s="1"/>
  <c r="BA146" i="226"/>
  <c r="BB146" i="227" s="1"/>
  <c r="BC146" i="227" s="1"/>
  <c r="W146" i="234" s="1"/>
  <c r="BM146" i="226"/>
  <c r="BN146" i="227" s="1"/>
  <c r="BO146" i="227" s="1"/>
  <c r="AA146" i="234" s="1"/>
  <c r="BY146" i="226"/>
  <c r="BZ146" i="227" s="1"/>
  <c r="CA146" i="227" s="1"/>
  <c r="AE146" i="234" s="1"/>
  <c r="Q148" i="226"/>
  <c r="R148" i="227" s="1"/>
  <c r="S148" i="227" s="1"/>
  <c r="K148" i="234" s="1"/>
  <c r="AD148" i="227"/>
  <c r="AE148" i="227" s="1"/>
  <c r="O148" i="234" s="1"/>
  <c r="AR149" i="226"/>
  <c r="AS149" i="227" s="1"/>
  <c r="AT149" i="227" s="1"/>
  <c r="T149" i="234" s="1"/>
  <c r="BD149" i="226"/>
  <c r="BE149" i="227" s="1"/>
  <c r="BF149" i="227" s="1"/>
  <c r="X149" i="234" s="1"/>
  <c r="BP149" i="226"/>
  <c r="BQ149" i="227" s="1"/>
  <c r="BR149" i="227" s="1"/>
  <c r="AB149" i="234" s="1"/>
  <c r="H151" i="226"/>
  <c r="I151" i="227" s="1"/>
  <c r="J151" i="227" s="1"/>
  <c r="H151" i="234" s="1"/>
  <c r="T151" i="226"/>
  <c r="U151" i="227" s="1"/>
  <c r="V151" i="227" s="1"/>
  <c r="L151" i="234" s="1"/>
  <c r="AF151" i="226"/>
  <c r="AG151" i="227" s="1"/>
  <c r="AH151" i="227" s="1"/>
  <c r="P151" i="234" s="1"/>
  <c r="AI156" i="226"/>
  <c r="AJ156" i="227" s="1"/>
  <c r="AK156" i="227" s="1"/>
  <c r="Q156" i="234" s="1"/>
  <c r="AL159" i="226"/>
  <c r="AM159" i="227" s="1"/>
  <c r="AN159" i="227" s="1"/>
  <c r="R159" i="234" s="1"/>
  <c r="AC160" i="226"/>
  <c r="AD160" i="227" s="1"/>
  <c r="AE160" i="227" s="1"/>
  <c r="O160" i="234" s="1"/>
  <c r="Z161" i="226"/>
  <c r="AA161" i="227" s="1"/>
  <c r="AB161" i="227" s="1"/>
  <c r="N161" i="234" s="1"/>
  <c r="BP161" i="226"/>
  <c r="BQ161" i="227" s="1"/>
  <c r="BR161" i="227" s="1"/>
  <c r="AB161" i="234" s="1"/>
  <c r="AI162" i="226"/>
  <c r="AJ162" i="227" s="1"/>
  <c r="AK162" i="227" s="1"/>
  <c r="Q162" i="234" s="1"/>
  <c r="BY162" i="226"/>
  <c r="BZ162" i="227" s="1"/>
  <c r="CA162" i="227" s="1"/>
  <c r="AE162" i="234" s="1"/>
  <c r="N163" i="226"/>
  <c r="O163" i="227" s="1"/>
  <c r="P163" i="227" s="1"/>
  <c r="J163" i="234" s="1"/>
  <c r="Z163" i="226"/>
  <c r="AA163" i="227" s="1"/>
  <c r="AB163" i="227" s="1"/>
  <c r="N163" i="234" s="1"/>
  <c r="BK165" i="227"/>
  <c r="BL165" i="227" s="1"/>
  <c r="Z165" i="234" s="1"/>
  <c r="AO166" i="226"/>
  <c r="AP166" i="227" s="1"/>
  <c r="AQ166" i="227" s="1"/>
  <c r="S166" i="234" s="1"/>
  <c r="BG166" i="226"/>
  <c r="BH166" i="227" s="1"/>
  <c r="BI166" i="227" s="1"/>
  <c r="Y166" i="234" s="1"/>
  <c r="BK167" i="227"/>
  <c r="BL167" i="227" s="1"/>
  <c r="Z167" i="234" s="1"/>
  <c r="BV167" i="226"/>
  <c r="BW167" i="227" s="1"/>
  <c r="BX167" i="227" s="1"/>
  <c r="AD167" i="234" s="1"/>
  <c r="K168" i="226"/>
  <c r="L168" i="227" s="1"/>
  <c r="M168" i="227" s="1"/>
  <c r="I168" i="234" s="1"/>
  <c r="W168" i="226"/>
  <c r="X168" i="227" s="1"/>
  <c r="Y168" i="227" s="1"/>
  <c r="M168" i="234" s="1"/>
  <c r="AL169" i="226"/>
  <c r="AM169" i="227" s="1"/>
  <c r="AN169" i="227" s="1"/>
  <c r="R169" i="234" s="1"/>
  <c r="AX169" i="226"/>
  <c r="AY169" i="227" s="1"/>
  <c r="AZ169" i="227" s="1"/>
  <c r="V169" i="234" s="1"/>
  <c r="BA170" i="226"/>
  <c r="BB170" i="227" s="1"/>
  <c r="BC170" i="227" s="1"/>
  <c r="W170" i="234" s="1"/>
  <c r="BM170" i="226"/>
  <c r="BN170" i="227" s="1"/>
  <c r="BO170" i="227" s="1"/>
  <c r="AA170" i="234" s="1"/>
  <c r="BY170" i="226"/>
  <c r="BZ170" i="227" s="1"/>
  <c r="CA170" i="227" s="1"/>
  <c r="AE170" i="234" s="1"/>
  <c r="AC172" i="226"/>
  <c r="AD172" i="227" s="1"/>
  <c r="AE172" i="227" s="1"/>
  <c r="O172" i="234" s="1"/>
  <c r="Z173" i="226"/>
  <c r="AA173" i="227" s="1"/>
  <c r="AB173" i="227" s="1"/>
  <c r="N173" i="234" s="1"/>
  <c r="CH173" i="226"/>
  <c r="CI173" i="227" s="1"/>
  <c r="CJ173" i="227" s="1"/>
  <c r="AH173" i="234" s="1"/>
  <c r="AU174" i="226"/>
  <c r="AV174" i="227" s="1"/>
  <c r="AW174" i="227" s="1"/>
  <c r="U174" i="234" s="1"/>
  <c r="BY174" i="226"/>
  <c r="BZ174" i="227" s="1"/>
  <c r="CA174" i="227" s="1"/>
  <c r="AE174" i="234" s="1"/>
  <c r="N175" i="226"/>
  <c r="O175" i="227" s="1"/>
  <c r="P175" i="227" s="1"/>
  <c r="J175" i="234" s="1"/>
  <c r="AF175" i="227"/>
  <c r="AG175" i="227"/>
  <c r="AH175" i="227" s="1"/>
  <c r="P175" i="234" s="1"/>
  <c r="AL176" i="226"/>
  <c r="AM176" i="227" s="1"/>
  <c r="AN176" i="227" s="1"/>
  <c r="R176" i="234" s="1"/>
  <c r="T177" i="226"/>
  <c r="U177" i="227" s="1"/>
  <c r="V177" i="227" s="1"/>
  <c r="L177" i="234" s="1"/>
  <c r="BJ177" i="226"/>
  <c r="BK177" i="227" s="1"/>
  <c r="BL177" i="227" s="1"/>
  <c r="Z177" i="234" s="1"/>
  <c r="BY177" i="226"/>
  <c r="BZ177" i="227" s="1"/>
  <c r="CA177" i="227" s="1"/>
  <c r="AE177" i="234" s="1"/>
  <c r="Z179" i="226"/>
  <c r="AA179" i="227" s="1"/>
  <c r="AB179" i="227" s="1"/>
  <c r="N179" i="234" s="1"/>
  <c r="AO179" i="226"/>
  <c r="AP179" i="227" s="1"/>
  <c r="AQ179" i="227" s="1"/>
  <c r="S179" i="234" s="1"/>
  <c r="AO179" i="227"/>
  <c r="BP179" i="226"/>
  <c r="BQ179" i="227" s="1"/>
  <c r="BR179" i="227" s="1"/>
  <c r="AB179" i="234" s="1"/>
  <c r="AC181" i="226"/>
  <c r="AD181" i="227" s="1"/>
  <c r="AE181" i="227" s="1"/>
  <c r="O181" i="234" s="1"/>
  <c r="BD181" i="226"/>
  <c r="BE181" i="227" s="1"/>
  <c r="BF181" i="227" s="1"/>
  <c r="X181" i="234" s="1"/>
  <c r="K182" i="226"/>
  <c r="L182" i="227" s="1"/>
  <c r="M182" i="227" s="1"/>
  <c r="I182" i="234" s="1"/>
  <c r="AL182" i="226"/>
  <c r="AM182" i="227" s="1"/>
  <c r="AN182" i="227" s="1"/>
  <c r="R182" i="234" s="1"/>
  <c r="BA182" i="226"/>
  <c r="BB182" i="227" s="1"/>
  <c r="BC182" i="227" s="1"/>
  <c r="W182" i="234" s="1"/>
  <c r="BP182" i="226"/>
  <c r="BQ182" i="227" s="1"/>
  <c r="BR182" i="227" s="1"/>
  <c r="AB182" i="234" s="1"/>
  <c r="BP182" i="227"/>
  <c r="BV183" i="226"/>
  <c r="BW183" i="227" s="1"/>
  <c r="BX183" i="227" s="1"/>
  <c r="AD183" i="234" s="1"/>
  <c r="AC184" i="226"/>
  <c r="AD184" i="227" s="1"/>
  <c r="AE184" i="227" s="1"/>
  <c r="O184" i="234" s="1"/>
  <c r="BG184" i="226"/>
  <c r="BH184" i="227" s="1"/>
  <c r="BI184" i="227" s="1"/>
  <c r="Y184" i="234" s="1"/>
  <c r="BA185" i="226"/>
  <c r="BB185" i="227" s="1"/>
  <c r="BC185" i="227" s="1"/>
  <c r="W185" i="234" s="1"/>
  <c r="T187" i="227"/>
  <c r="T187" i="226"/>
  <c r="U187" i="227" s="1"/>
  <c r="V187" i="227" s="1"/>
  <c r="L187" i="234" s="1"/>
  <c r="BV187" i="226"/>
  <c r="BW187" i="227" s="1"/>
  <c r="BX187" i="227" s="1"/>
  <c r="AD187" i="234" s="1"/>
  <c r="BV188" i="226"/>
  <c r="BW188" i="227" s="1"/>
  <c r="BX188" i="227" s="1"/>
  <c r="AD188" i="234" s="1"/>
  <c r="BV188" i="227"/>
  <c r="Z189" i="227"/>
  <c r="Z189" i="226"/>
  <c r="AA189" i="227" s="1"/>
  <c r="AB189" i="227" s="1"/>
  <c r="N189" i="234" s="1"/>
  <c r="BG190" i="227"/>
  <c r="BG190" i="226"/>
  <c r="BH190" i="227" s="1"/>
  <c r="BI190" i="227" s="1"/>
  <c r="Y190" i="234" s="1"/>
  <c r="BJ191" i="226"/>
  <c r="BK191" i="227" s="1"/>
  <c r="BL191" i="227" s="1"/>
  <c r="Z191" i="234" s="1"/>
  <c r="K193" i="226"/>
  <c r="L193" i="227" s="1"/>
  <c r="M193" i="227" s="1"/>
  <c r="I193" i="234" s="1"/>
  <c r="K193" i="227"/>
  <c r="BG193" i="226"/>
  <c r="BH193" i="227" s="1"/>
  <c r="BI193" i="227" s="1"/>
  <c r="Y193" i="234" s="1"/>
  <c r="BG193" i="227"/>
  <c r="K194" i="226"/>
  <c r="L194" i="227" s="1"/>
  <c r="M194" i="227" s="1"/>
  <c r="I194" i="234" s="1"/>
  <c r="BY197" i="227"/>
  <c r="BY197" i="226"/>
  <c r="BZ197" i="227" s="1"/>
  <c r="CA197" i="227" s="1"/>
  <c r="AE197" i="234" s="1"/>
  <c r="T198" i="226"/>
  <c r="U198" i="227" s="1"/>
  <c r="V198" i="227" s="1"/>
  <c r="L198" i="234" s="1"/>
  <c r="T198" i="227"/>
  <c r="BY198" i="226"/>
  <c r="BZ198" i="227" s="1"/>
  <c r="CA198" i="227" s="1"/>
  <c r="AE198" i="234" s="1"/>
  <c r="W199" i="227"/>
  <c r="W199" i="226"/>
  <c r="X199" i="227" s="1"/>
  <c r="Y199" i="227" s="1"/>
  <c r="M199" i="234" s="1"/>
  <c r="H200" i="227"/>
  <c r="H200" i="226"/>
  <c r="I200" i="227" s="1"/>
  <c r="J200" i="227" s="1"/>
  <c r="H200" i="234" s="1"/>
  <c r="AL200" i="226"/>
  <c r="AM200" i="227" s="1"/>
  <c r="AN200" i="227" s="1"/>
  <c r="R200" i="234" s="1"/>
  <c r="AL200" i="227"/>
  <c r="Z201" i="226"/>
  <c r="AA201" i="227" s="1"/>
  <c r="AB201" i="227" s="1"/>
  <c r="N201" i="234" s="1"/>
  <c r="BJ202" i="226"/>
  <c r="BK202" i="227" s="1"/>
  <c r="BL202" i="227" s="1"/>
  <c r="Z202" i="234" s="1"/>
  <c r="AR204" i="227"/>
  <c r="AR204" i="226"/>
  <c r="AS204" i="227" s="1"/>
  <c r="AT204" i="227" s="1"/>
  <c r="T204" i="234" s="1"/>
  <c r="N205" i="226"/>
  <c r="O205" i="227" s="1"/>
  <c r="P205" i="227" s="1"/>
  <c r="J205" i="234" s="1"/>
  <c r="H206" i="226"/>
  <c r="I206" i="227" s="1"/>
  <c r="J206" i="227" s="1"/>
  <c r="H206" i="234" s="1"/>
  <c r="H206" i="227"/>
  <c r="BG206" i="227"/>
  <c r="BG206" i="226"/>
  <c r="BH206" i="227" s="1"/>
  <c r="BI206" i="227" s="1"/>
  <c r="Y206" i="234" s="1"/>
  <c r="AA207" i="227"/>
  <c r="AB207" i="227" s="1"/>
  <c r="N207" i="234" s="1"/>
  <c r="AC209" i="226"/>
  <c r="AD209" i="227" s="1"/>
  <c r="AE209" i="227" s="1"/>
  <c r="O209" i="234" s="1"/>
  <c r="BM209" i="227"/>
  <c r="BM209" i="226"/>
  <c r="BN209" i="227" s="1"/>
  <c r="BO209" i="227" s="1"/>
  <c r="AA209" i="234" s="1"/>
  <c r="AI210" i="226"/>
  <c r="AJ210" i="227" s="1"/>
  <c r="AK210" i="227" s="1"/>
  <c r="Q210" i="234" s="1"/>
  <c r="BA210" i="227"/>
  <c r="BA210" i="226"/>
  <c r="BB210" i="227" s="1"/>
  <c r="BC210" i="227" s="1"/>
  <c r="W210" i="234" s="1"/>
  <c r="AU211" i="227"/>
  <c r="AU211" i="226"/>
  <c r="AV211" i="227" s="1"/>
  <c r="AW211" i="227" s="1"/>
  <c r="U211" i="234" s="1"/>
  <c r="BY211" i="226"/>
  <c r="BZ211" i="227" s="1"/>
  <c r="CA211" i="227" s="1"/>
  <c r="AE211" i="234" s="1"/>
  <c r="BY211" i="227"/>
  <c r="AI212" i="226"/>
  <c r="AJ212" i="227" s="1"/>
  <c r="AK212" i="227" s="1"/>
  <c r="Q212" i="234" s="1"/>
  <c r="BP212" i="227"/>
  <c r="BP212" i="226"/>
  <c r="BQ212" i="227" s="1"/>
  <c r="BR212" i="227" s="1"/>
  <c r="AB212" i="234" s="1"/>
  <c r="BV213" i="227"/>
  <c r="BV213" i="226"/>
  <c r="BW213" i="227" s="1"/>
  <c r="BX213" i="227" s="1"/>
  <c r="AD213" i="234" s="1"/>
  <c r="AF214" i="226"/>
  <c r="AG214" i="227" s="1"/>
  <c r="AH214" i="227" s="1"/>
  <c r="P214" i="234" s="1"/>
  <c r="AF214" i="227"/>
  <c r="BG214" i="226"/>
  <c r="BH214" i="227" s="1"/>
  <c r="BI214" i="227" s="1"/>
  <c r="Y214" i="234" s="1"/>
  <c r="BV216" i="226"/>
  <c r="BW216" i="227" s="1"/>
  <c r="BX216" i="227" s="1"/>
  <c r="AD216" i="234" s="1"/>
  <c r="BV216" i="227"/>
  <c r="BM218" i="227"/>
  <c r="BM218" i="226"/>
  <c r="BN218" i="227" s="1"/>
  <c r="BO218" i="227" s="1"/>
  <c r="AA218" i="234" s="1"/>
  <c r="CH220" i="227"/>
  <c r="CI220" i="227"/>
  <c r="CJ220" i="227" s="1"/>
  <c r="AH220" i="234" s="1"/>
  <c r="BM221" i="226"/>
  <c r="BN221" i="227" s="1"/>
  <c r="BO221" i="227" s="1"/>
  <c r="AA221" i="234" s="1"/>
  <c r="BV222" i="226"/>
  <c r="BW222" i="227" s="1"/>
  <c r="BX222" i="227" s="1"/>
  <c r="AD222" i="234" s="1"/>
  <c r="N223" i="226"/>
  <c r="O223" i="227" s="1"/>
  <c r="P223" i="227" s="1"/>
  <c r="J223" i="234" s="1"/>
  <c r="AX223" i="227"/>
  <c r="AX223" i="226"/>
  <c r="AY223" i="227" s="1"/>
  <c r="AZ223" i="227" s="1"/>
  <c r="V223" i="234" s="1"/>
  <c r="BD225" i="227"/>
  <c r="BD225" i="226"/>
  <c r="BE225" i="227" s="1"/>
  <c r="BF225" i="227" s="1"/>
  <c r="X225" i="234" s="1"/>
  <c r="K226" i="227"/>
  <c r="K226" i="226"/>
  <c r="L226" i="227" s="1"/>
  <c r="M226" i="227" s="1"/>
  <c r="I226" i="234" s="1"/>
  <c r="BJ227" i="226"/>
  <c r="BK227" i="227" s="1"/>
  <c r="BL227" i="227" s="1"/>
  <c r="Z227" i="234" s="1"/>
  <c r="BP228" i="226"/>
  <c r="BQ228" i="227" s="1"/>
  <c r="BR228" i="227" s="1"/>
  <c r="AB228" i="234" s="1"/>
  <c r="K229" i="226"/>
  <c r="L229" i="227" s="1"/>
  <c r="M229" i="227" s="1"/>
  <c r="I229" i="234" s="1"/>
  <c r="K229" i="227"/>
  <c r="BG229" i="226"/>
  <c r="BH229" i="227" s="1"/>
  <c r="BI229" i="227" s="1"/>
  <c r="Y229" i="234" s="1"/>
  <c r="BG229" i="227"/>
  <c r="BV229" i="226"/>
  <c r="BW229" i="227" s="1"/>
  <c r="BX229" i="227" s="1"/>
  <c r="AD229" i="234" s="1"/>
  <c r="BJ230" i="227"/>
  <c r="BJ230" i="226"/>
  <c r="BK230" i="227" s="1"/>
  <c r="BL230" i="227" s="1"/>
  <c r="Z230" i="234" s="1"/>
  <c r="Q231" i="226"/>
  <c r="R231" i="227" s="1"/>
  <c r="S231" i="227" s="1"/>
  <c r="K231" i="234" s="1"/>
  <c r="Q231" i="227"/>
  <c r="Z233" i="227"/>
  <c r="Z233" i="226"/>
  <c r="AA233" i="227" s="1"/>
  <c r="AB233" i="227" s="1"/>
  <c r="N233" i="234" s="1"/>
  <c r="AR233" i="226"/>
  <c r="AS233" i="227" s="1"/>
  <c r="AT233" i="227" s="1"/>
  <c r="T233" i="234" s="1"/>
  <c r="BM233" i="227"/>
  <c r="BM233" i="226"/>
  <c r="BN233" i="227" s="1"/>
  <c r="BO233" i="227" s="1"/>
  <c r="AA233" i="234" s="1"/>
  <c r="BV234" i="227"/>
  <c r="BW234" i="227"/>
  <c r="BX234" i="227" s="1"/>
  <c r="AD234" i="234" s="1"/>
  <c r="BP236" i="226"/>
  <c r="BQ236" i="227" s="1"/>
  <c r="BR236" i="227" s="1"/>
  <c r="AB236" i="234" s="1"/>
  <c r="K237" i="226"/>
  <c r="L237" i="227" s="1"/>
  <c r="M237" i="227" s="1"/>
  <c r="I237" i="234" s="1"/>
  <c r="K237" i="227"/>
  <c r="K240" i="227"/>
  <c r="K240" i="226"/>
  <c r="L240" i="227" s="1"/>
  <c r="M240" i="227" s="1"/>
  <c r="I240" i="234" s="1"/>
  <c r="Q241" i="227"/>
  <c r="Q241" i="226"/>
  <c r="R241" i="227" s="1"/>
  <c r="S241" i="227" s="1"/>
  <c r="K241" i="234" s="1"/>
  <c r="H242" i="226"/>
  <c r="I242" i="227" s="1"/>
  <c r="J242" i="227" s="1"/>
  <c r="H242" i="234" s="1"/>
  <c r="H242" i="227"/>
  <c r="BM244" i="227"/>
  <c r="BM244" i="226"/>
  <c r="BN244" i="227" s="1"/>
  <c r="BO244" i="227" s="1"/>
  <c r="AA244" i="234" s="1"/>
  <c r="BA256" i="227"/>
  <c r="BA256" i="226"/>
  <c r="BB256" i="227" s="1"/>
  <c r="BC256" i="227" s="1"/>
  <c r="W256" i="234" s="1"/>
  <c r="N304" i="227"/>
  <c r="N304" i="226"/>
  <c r="O304" i="227" s="1"/>
  <c r="P304" i="227" s="1"/>
  <c r="J304" i="234" s="1"/>
  <c r="BA304" i="226"/>
  <c r="BB304" i="227" s="1"/>
  <c r="BC304" i="227" s="1"/>
  <c r="W304" i="234" s="1"/>
  <c r="BA304" i="227"/>
  <c r="BV304" i="226"/>
  <c r="BW304" i="227" s="1"/>
  <c r="BX304" i="227" s="1"/>
  <c r="AD304" i="234" s="1"/>
  <c r="BV304" i="227"/>
  <c r="Q305" i="226"/>
  <c r="R305" i="227" s="1"/>
  <c r="S305" i="227" s="1"/>
  <c r="K305" i="234" s="1"/>
  <c r="Q305" i="227"/>
  <c r="CH307" i="226"/>
  <c r="CI307" i="227" s="1"/>
  <c r="CJ307" i="227" s="1"/>
  <c r="AH307" i="234" s="1"/>
  <c r="CH307" i="227"/>
  <c r="AO308" i="226"/>
  <c r="AP308" i="227" s="1"/>
  <c r="AQ308" i="227" s="1"/>
  <c r="S308" i="234" s="1"/>
  <c r="AO308" i="227"/>
  <c r="AO309" i="226"/>
  <c r="AP309" i="227" s="1"/>
  <c r="AQ309" i="227" s="1"/>
  <c r="S309" i="234" s="1"/>
  <c r="AO309" i="227"/>
  <c r="BJ309" i="226"/>
  <c r="BK309" i="227" s="1"/>
  <c r="BL309" i="227" s="1"/>
  <c r="Z309" i="234" s="1"/>
  <c r="BJ309" i="227"/>
  <c r="T178" i="226"/>
  <c r="U178" i="227" s="1"/>
  <c r="V178" i="227" s="1"/>
  <c r="L178" i="234" s="1"/>
  <c r="T178" i="227"/>
  <c r="AU178" i="226"/>
  <c r="AV178" i="227" s="1"/>
  <c r="AW178" i="227" s="1"/>
  <c r="U178" i="234" s="1"/>
  <c r="AC179" i="226"/>
  <c r="AD179" i="227" s="1"/>
  <c r="AE179" i="227" s="1"/>
  <c r="O179" i="234" s="1"/>
  <c r="AC179" i="227"/>
  <c r="BD179" i="227"/>
  <c r="BD179" i="226"/>
  <c r="BE179" i="227" s="1"/>
  <c r="BF179" i="227" s="1"/>
  <c r="X179" i="234" s="1"/>
  <c r="AU180" i="226"/>
  <c r="AV180" i="227" s="1"/>
  <c r="AW180" i="227" s="1"/>
  <c r="U180" i="234" s="1"/>
  <c r="AF181" i="227"/>
  <c r="AF181" i="226"/>
  <c r="AG181" i="227" s="1"/>
  <c r="AH181" i="227" s="1"/>
  <c r="P181" i="234" s="1"/>
  <c r="AR181" i="226"/>
  <c r="AS181" i="227" s="1"/>
  <c r="AT181" i="227" s="1"/>
  <c r="T181" i="234" s="1"/>
  <c r="BG181" i="226"/>
  <c r="BH181" i="227" s="1"/>
  <c r="BI181" i="227" s="1"/>
  <c r="Y181" i="234" s="1"/>
  <c r="BG181" i="227"/>
  <c r="T183" i="226"/>
  <c r="U183" i="227" s="1"/>
  <c r="V183" i="227" s="1"/>
  <c r="L183" i="234" s="1"/>
  <c r="BY183" i="226"/>
  <c r="BZ183" i="227" s="1"/>
  <c r="CA183" i="227" s="1"/>
  <c r="AE183" i="234" s="1"/>
  <c r="BY183" i="227"/>
  <c r="Q184" i="226"/>
  <c r="R184" i="227" s="1"/>
  <c r="S184" i="227" s="1"/>
  <c r="K184" i="234" s="1"/>
  <c r="AU184" i="226"/>
  <c r="AV184" i="227" s="1"/>
  <c r="AW184" i="227" s="1"/>
  <c r="U184" i="234" s="1"/>
  <c r="BJ184" i="226"/>
  <c r="BK184" i="227" s="1"/>
  <c r="BL184" i="227" s="1"/>
  <c r="Z184" i="234" s="1"/>
  <c r="BJ184" i="227"/>
  <c r="BP185" i="226"/>
  <c r="BQ185" i="227" s="1"/>
  <c r="BR185" i="227" s="1"/>
  <c r="AB185" i="234" s="1"/>
  <c r="AI186" i="226"/>
  <c r="AJ186" i="227" s="1"/>
  <c r="AK186" i="227" s="1"/>
  <c r="Q186" i="234" s="1"/>
  <c r="BJ186" i="226"/>
  <c r="BK186" i="227" s="1"/>
  <c r="BL186" i="227" s="1"/>
  <c r="Z186" i="234" s="1"/>
  <c r="BY187" i="226"/>
  <c r="BZ187" i="227" s="1"/>
  <c r="CA187" i="227" s="1"/>
  <c r="AE187" i="234" s="1"/>
  <c r="BY187" i="227"/>
  <c r="BG188" i="226"/>
  <c r="BH188" i="227" s="1"/>
  <c r="BI188" i="227" s="1"/>
  <c r="Y188" i="234" s="1"/>
  <c r="BP189" i="226"/>
  <c r="BQ189" i="227" s="1"/>
  <c r="BR189" i="227" s="1"/>
  <c r="AB189" i="234" s="1"/>
  <c r="AO190" i="226"/>
  <c r="AP190" i="227" s="1"/>
  <c r="AQ190" i="227" s="1"/>
  <c r="S190" i="234" s="1"/>
  <c r="BM191" i="226"/>
  <c r="BN191" i="227" s="1"/>
  <c r="BO191" i="227" s="1"/>
  <c r="AA191" i="234" s="1"/>
  <c r="BM191" i="227"/>
  <c r="CH191" i="226"/>
  <c r="CI191" i="227" s="1"/>
  <c r="CJ191" i="227" s="1"/>
  <c r="AH191" i="234" s="1"/>
  <c r="BD192" i="226"/>
  <c r="BE192" i="227" s="1"/>
  <c r="BF192" i="227" s="1"/>
  <c r="X192" i="234" s="1"/>
  <c r="BV193" i="227"/>
  <c r="BV193" i="226"/>
  <c r="BW193" i="227" s="1"/>
  <c r="BX193" i="227" s="1"/>
  <c r="AD193" i="234" s="1"/>
  <c r="Z194" i="226"/>
  <c r="AA194" i="227" s="1"/>
  <c r="AB194" i="227" s="1"/>
  <c r="N194" i="234" s="1"/>
  <c r="AR194" i="226"/>
  <c r="AS194" i="227" s="1"/>
  <c r="AT194" i="227" s="1"/>
  <c r="T194" i="234" s="1"/>
  <c r="AR194" i="227"/>
  <c r="BS194" i="226"/>
  <c r="BT194" i="227" s="1"/>
  <c r="BU194" i="227" s="1"/>
  <c r="AC194" i="234" s="1"/>
  <c r="BJ196" i="226"/>
  <c r="BK196" i="227" s="1"/>
  <c r="BL196" i="227" s="1"/>
  <c r="Z196" i="234" s="1"/>
  <c r="BJ196" i="227"/>
  <c r="CH198" i="226"/>
  <c r="CI198" i="227" s="1"/>
  <c r="CJ198" i="227" s="1"/>
  <c r="AH198" i="234" s="1"/>
  <c r="CH198" i="227"/>
  <c r="AU201" i="226"/>
  <c r="AV201" i="227" s="1"/>
  <c r="AW201" i="227" s="1"/>
  <c r="U201" i="234" s="1"/>
  <c r="AU201" i="227"/>
  <c r="BV201" i="226"/>
  <c r="BW201" i="227" s="1"/>
  <c r="BX201" i="227" s="1"/>
  <c r="AD201" i="234" s="1"/>
  <c r="T202" i="226"/>
  <c r="U202" i="227" s="1"/>
  <c r="V202" i="227" s="1"/>
  <c r="L202" i="234" s="1"/>
  <c r="T202" i="227"/>
  <c r="BM202" i="227"/>
  <c r="BM202" i="226"/>
  <c r="BN202" i="227" s="1"/>
  <c r="BO202" i="227" s="1"/>
  <c r="AA202" i="234" s="1"/>
  <c r="BJ204" i="226"/>
  <c r="BK204" i="227" s="1"/>
  <c r="BL204" i="227" s="1"/>
  <c r="Z204" i="234" s="1"/>
  <c r="BJ204" i="227"/>
  <c r="Q205" i="227"/>
  <c r="Q205" i="226"/>
  <c r="R205" i="227" s="1"/>
  <c r="S205" i="227" s="1"/>
  <c r="K205" i="234" s="1"/>
  <c r="BD205" i="227"/>
  <c r="BD205" i="226"/>
  <c r="BE205" i="227" s="1"/>
  <c r="BF205" i="227" s="1"/>
  <c r="X205" i="234" s="1"/>
  <c r="AC207" i="226"/>
  <c r="AD207" i="227" s="1"/>
  <c r="AE207" i="227" s="1"/>
  <c r="O207" i="234" s="1"/>
  <c r="AC207" i="227"/>
  <c r="AC208" i="226"/>
  <c r="AD208" i="227" s="1"/>
  <c r="AE208" i="227" s="1"/>
  <c r="O208" i="234" s="1"/>
  <c r="BJ208" i="226"/>
  <c r="BK208" i="227" s="1"/>
  <c r="BL208" i="227" s="1"/>
  <c r="Z208" i="234" s="1"/>
  <c r="BJ208" i="227"/>
  <c r="N209" i="226"/>
  <c r="O209" i="227" s="1"/>
  <c r="P209" i="227" s="1"/>
  <c r="J209" i="234" s="1"/>
  <c r="AX209" i="227"/>
  <c r="AX209" i="226"/>
  <c r="AY209" i="227" s="1"/>
  <c r="AZ209" i="227" s="1"/>
  <c r="V209" i="234" s="1"/>
  <c r="H210" i="226"/>
  <c r="I210" i="227" s="1"/>
  <c r="J210" i="227" s="1"/>
  <c r="H210" i="234" s="1"/>
  <c r="H210" i="227"/>
  <c r="T212" i="227"/>
  <c r="T212" i="226"/>
  <c r="U212" i="227" s="1"/>
  <c r="V212" i="227" s="1"/>
  <c r="L212" i="234" s="1"/>
  <c r="BA212" i="227"/>
  <c r="BA212" i="226"/>
  <c r="BB212" i="227" s="1"/>
  <c r="BC212" i="227" s="1"/>
  <c r="W212" i="234" s="1"/>
  <c r="BJ214" i="227"/>
  <c r="BJ214" i="226"/>
  <c r="BK214" i="227" s="1"/>
  <c r="BL214" i="227" s="1"/>
  <c r="Z214" i="234" s="1"/>
  <c r="BP215" i="227"/>
  <c r="BP215" i="226"/>
  <c r="BQ215" i="227" s="1"/>
  <c r="BR215" i="227" s="1"/>
  <c r="AB215" i="234" s="1"/>
  <c r="N217" i="227"/>
  <c r="N217" i="226"/>
  <c r="O217" i="227" s="1"/>
  <c r="P217" i="227" s="1"/>
  <c r="J217" i="234" s="1"/>
  <c r="BY217" i="227"/>
  <c r="BY217" i="226"/>
  <c r="BZ217" i="227" s="1"/>
  <c r="CA217" i="227" s="1"/>
  <c r="AE217" i="234" s="1"/>
  <c r="T220" i="226"/>
  <c r="U220" i="227" s="1"/>
  <c r="V220" i="227" s="1"/>
  <c r="L220" i="234" s="1"/>
  <c r="AI220" i="226"/>
  <c r="AJ220" i="227" s="1"/>
  <c r="AK220" i="227" s="1"/>
  <c r="Q220" i="234" s="1"/>
  <c r="AL221" i="227"/>
  <c r="AL221" i="226"/>
  <c r="AM221" i="227" s="1"/>
  <c r="AN221" i="227" s="1"/>
  <c r="R221" i="234" s="1"/>
  <c r="K222" i="227"/>
  <c r="K222" i="226"/>
  <c r="L222" i="227" s="1"/>
  <c r="M222" i="227" s="1"/>
  <c r="I222" i="234" s="1"/>
  <c r="AU222" i="227"/>
  <c r="AU222" i="226"/>
  <c r="AV222" i="227" s="1"/>
  <c r="AW222" i="227" s="1"/>
  <c r="U222" i="234" s="1"/>
  <c r="Q223" i="226"/>
  <c r="R223" i="227" s="1"/>
  <c r="S223" i="227" s="1"/>
  <c r="K223" i="234" s="1"/>
  <c r="Q223" i="227"/>
  <c r="BA224" i="227"/>
  <c r="BA224" i="226"/>
  <c r="BB224" i="227" s="1"/>
  <c r="BC224" i="227" s="1"/>
  <c r="W224" i="234" s="1"/>
  <c r="BG226" i="227"/>
  <c r="BG226" i="226"/>
  <c r="BH226" i="227" s="1"/>
  <c r="BI226" i="227" s="1"/>
  <c r="Y226" i="234" s="1"/>
  <c r="AL228" i="226"/>
  <c r="AM228" i="227" s="1"/>
  <c r="AN228" i="227" s="1"/>
  <c r="R228" i="234" s="1"/>
  <c r="AL228" i="227"/>
  <c r="Q230" i="227"/>
  <c r="Q230" i="226"/>
  <c r="R230" i="227" s="1"/>
  <c r="S230" i="227" s="1"/>
  <c r="K230" i="234" s="1"/>
  <c r="W232" i="227"/>
  <c r="W232" i="226"/>
  <c r="X232" i="227" s="1"/>
  <c r="Y232" i="227" s="1"/>
  <c r="M232" i="234" s="1"/>
  <c r="BS232" i="227"/>
  <c r="BS232" i="226"/>
  <c r="BT232" i="227" s="1"/>
  <c r="BU232" i="227" s="1"/>
  <c r="AC232" i="234" s="1"/>
  <c r="AF235" i="227"/>
  <c r="AF235" i="226"/>
  <c r="AG235" i="227" s="1"/>
  <c r="AH235" i="227" s="1"/>
  <c r="P235" i="234" s="1"/>
  <c r="AU235" i="226"/>
  <c r="AV235" i="227" s="1"/>
  <c r="AW235" i="227" s="1"/>
  <c r="U235" i="234" s="1"/>
  <c r="BM235" i="226"/>
  <c r="BN235" i="227" s="1"/>
  <c r="BO235" i="227" s="1"/>
  <c r="AA235" i="234" s="1"/>
  <c r="BM235" i="227"/>
  <c r="T236" i="227"/>
  <c r="T236" i="226"/>
  <c r="U236" i="227" s="1"/>
  <c r="V236" i="227" s="1"/>
  <c r="L236" i="234" s="1"/>
  <c r="BA236" i="226"/>
  <c r="BB236" i="227" s="1"/>
  <c r="BC236" i="227" s="1"/>
  <c r="W236" i="234" s="1"/>
  <c r="BJ237" i="227"/>
  <c r="BJ237" i="226"/>
  <c r="BK237" i="227" s="1"/>
  <c r="BL237" i="227" s="1"/>
  <c r="Z237" i="234" s="1"/>
  <c r="H239" i="227"/>
  <c r="H239" i="226"/>
  <c r="I239" i="227" s="1"/>
  <c r="J239" i="227" s="1"/>
  <c r="H239" i="234" s="1"/>
  <c r="BG240" i="226"/>
  <c r="BH240" i="227" s="1"/>
  <c r="BI240" i="227" s="1"/>
  <c r="Y240" i="234" s="1"/>
  <c r="CH242" i="226"/>
  <c r="CI242" i="227" s="1"/>
  <c r="CJ242" i="227" s="1"/>
  <c r="AH242" i="234" s="1"/>
  <c r="CH242" i="227"/>
  <c r="Z243" i="227"/>
  <c r="Z243" i="226"/>
  <c r="AA243" i="227" s="1"/>
  <c r="AB243" i="227" s="1"/>
  <c r="N243" i="234" s="1"/>
  <c r="H248" i="227"/>
  <c r="H248" i="226"/>
  <c r="I248" i="227" s="1"/>
  <c r="J248" i="227" s="1"/>
  <c r="H248" i="234" s="1"/>
  <c r="AC249" i="227"/>
  <c r="AC249" i="226"/>
  <c r="AD249" i="227" s="1"/>
  <c r="AE249" i="227" s="1"/>
  <c r="O249" i="234" s="1"/>
  <c r="AI250" i="226"/>
  <c r="AJ250" i="227" s="1"/>
  <c r="AK250" i="227" s="1"/>
  <c r="Q250" i="234" s="1"/>
  <c r="AX250" i="226"/>
  <c r="AY250" i="227" s="1"/>
  <c r="AZ250" i="227" s="1"/>
  <c r="V250" i="234" s="1"/>
  <c r="K256" i="227"/>
  <c r="K256" i="226"/>
  <c r="L256" i="227" s="1"/>
  <c r="M256" i="227" s="1"/>
  <c r="I256" i="234" s="1"/>
  <c r="W266" i="227"/>
  <c r="W266" i="226"/>
  <c r="X266" i="227" s="1"/>
  <c r="Y266" i="227" s="1"/>
  <c r="M266" i="234" s="1"/>
  <c r="BP278" i="227"/>
  <c r="BP278" i="226"/>
  <c r="BQ278" i="227" s="1"/>
  <c r="BR278" i="227" s="1"/>
  <c r="AB278" i="234" s="1"/>
  <c r="AR283" i="227"/>
  <c r="AR283" i="226"/>
  <c r="AS283" i="227" s="1"/>
  <c r="AT283" i="227" s="1"/>
  <c r="T283" i="234" s="1"/>
  <c r="AL332" i="226"/>
  <c r="AM332" i="227" s="1"/>
  <c r="AN332" i="227" s="1"/>
  <c r="R332" i="234" s="1"/>
  <c r="AL332" i="227"/>
  <c r="N353" i="226"/>
  <c r="O353" i="227" s="1"/>
  <c r="P353" i="227" s="1"/>
  <c r="J353" i="234" s="1"/>
  <c r="N353" i="227"/>
  <c r="W364" i="226"/>
  <c r="X364" i="227" s="1"/>
  <c r="Y364" i="227" s="1"/>
  <c r="M364" i="234" s="1"/>
  <c r="W364" i="227"/>
  <c r="AR364" i="226"/>
  <c r="AS364" i="227" s="1"/>
  <c r="AT364" i="227" s="1"/>
  <c r="T364" i="234" s="1"/>
  <c r="AR364" i="227"/>
  <c r="BK364" i="227"/>
  <c r="BL364" i="227" s="1"/>
  <c r="Z364" i="234" s="1"/>
  <c r="BJ364" i="227"/>
  <c r="AF178" i="226"/>
  <c r="AG178" i="227" s="1"/>
  <c r="AH178" i="227" s="1"/>
  <c r="P178" i="234" s="1"/>
  <c r="AF178" i="227"/>
  <c r="BY179" i="226"/>
  <c r="BZ179" i="227" s="1"/>
  <c r="CA179" i="227" s="1"/>
  <c r="AE179" i="234" s="1"/>
  <c r="BY179" i="227"/>
  <c r="AU181" i="226"/>
  <c r="AV181" i="227" s="1"/>
  <c r="AW181" i="227" s="1"/>
  <c r="U181" i="234" s="1"/>
  <c r="AU181" i="227"/>
  <c r="BD182" i="226"/>
  <c r="BE182" i="227" s="1"/>
  <c r="BF182" i="227" s="1"/>
  <c r="X182" i="234" s="1"/>
  <c r="BD182" i="227"/>
  <c r="Z184" i="226"/>
  <c r="AA184" i="227" s="1"/>
  <c r="AB184" i="227" s="1"/>
  <c r="N184" i="234" s="1"/>
  <c r="Z184" i="227"/>
  <c r="AU185" i="226"/>
  <c r="AV185" i="227" s="1"/>
  <c r="AW185" i="227" s="1"/>
  <c r="U185" i="234" s="1"/>
  <c r="AU185" i="227"/>
  <c r="BV191" i="226"/>
  <c r="BW191" i="227" s="1"/>
  <c r="BX191" i="227" s="1"/>
  <c r="AD191" i="234" s="1"/>
  <c r="N192" i="226"/>
  <c r="O192" i="227" s="1"/>
  <c r="P192" i="227" s="1"/>
  <c r="J192" i="234" s="1"/>
  <c r="N192" i="227"/>
  <c r="AC192" i="226"/>
  <c r="AD192" i="227" s="1"/>
  <c r="AE192" i="227" s="1"/>
  <c r="O192" i="234" s="1"/>
  <c r="AR192" i="226"/>
  <c r="AS192" i="227" s="1"/>
  <c r="AT192" i="227" s="1"/>
  <c r="T192" i="234" s="1"/>
  <c r="BG192" i="226"/>
  <c r="BH192" i="227" s="1"/>
  <c r="BI192" i="227" s="1"/>
  <c r="Y192" i="234" s="1"/>
  <c r="BD193" i="226"/>
  <c r="BE193" i="227" s="1"/>
  <c r="BF193" i="227" s="1"/>
  <c r="X193" i="234" s="1"/>
  <c r="BS193" i="226"/>
  <c r="BT193" i="227" s="1"/>
  <c r="BU193" i="227" s="1"/>
  <c r="AC193" i="234" s="1"/>
  <c r="BS193" i="227"/>
  <c r="AI194" i="226"/>
  <c r="AJ194" i="227" s="1"/>
  <c r="AK194" i="227" s="1"/>
  <c r="Q194" i="234" s="1"/>
  <c r="BV194" i="226"/>
  <c r="BW194" i="227" s="1"/>
  <c r="BX194" i="227" s="1"/>
  <c r="AD194" i="234" s="1"/>
  <c r="AR195" i="226"/>
  <c r="AS195" i="227" s="1"/>
  <c r="AT195" i="227" s="1"/>
  <c r="T195" i="234" s="1"/>
  <c r="BP196" i="226"/>
  <c r="BQ196" i="227" s="1"/>
  <c r="BR196" i="227" s="1"/>
  <c r="AB196" i="234" s="1"/>
  <c r="AI198" i="226"/>
  <c r="AJ198" i="227" s="1"/>
  <c r="AK198" i="227" s="1"/>
  <c r="Q198" i="234" s="1"/>
  <c r="AX198" i="226"/>
  <c r="AY198" i="227" s="1"/>
  <c r="AZ198" i="227" s="1"/>
  <c r="V198" i="234" s="1"/>
  <c r="AG199" i="227"/>
  <c r="AH199" i="227" s="1"/>
  <c r="P199" i="234" s="1"/>
  <c r="BG199" i="226"/>
  <c r="BH199" i="227" s="1"/>
  <c r="BI199" i="227" s="1"/>
  <c r="Y199" i="234" s="1"/>
  <c r="Z200" i="226"/>
  <c r="AA200" i="227" s="1"/>
  <c r="AB200" i="227" s="1"/>
  <c r="N200" i="234" s="1"/>
  <c r="Z200" i="227"/>
  <c r="BA200" i="226"/>
  <c r="BB200" i="227" s="1"/>
  <c r="BC200" i="227" s="1"/>
  <c r="W200" i="234" s="1"/>
  <c r="T201" i="226"/>
  <c r="U201" i="227" s="1"/>
  <c r="V201" i="227" s="1"/>
  <c r="L201" i="234" s="1"/>
  <c r="BY201" i="226"/>
  <c r="BZ201" i="227" s="1"/>
  <c r="CA201" i="227" s="1"/>
  <c r="AE201" i="234" s="1"/>
  <c r="BV202" i="226"/>
  <c r="BW202" i="227" s="1"/>
  <c r="BX202" i="227" s="1"/>
  <c r="AD202" i="234" s="1"/>
  <c r="AR203" i="226"/>
  <c r="AS203" i="227" s="1"/>
  <c r="AT203" i="227" s="1"/>
  <c r="T203" i="234" s="1"/>
  <c r="H204" i="226"/>
  <c r="I204" i="227" s="1"/>
  <c r="J204" i="227" s="1"/>
  <c r="H204" i="234" s="1"/>
  <c r="Z204" i="226"/>
  <c r="AA204" i="227" s="1"/>
  <c r="AB204" i="227" s="1"/>
  <c r="N204" i="234" s="1"/>
  <c r="Z204" i="227"/>
  <c r="BA204" i="226"/>
  <c r="BB204" i="227" s="1"/>
  <c r="BC204" i="227" s="1"/>
  <c r="W204" i="234" s="1"/>
  <c r="AL205" i="226"/>
  <c r="AM205" i="227" s="1"/>
  <c r="AN205" i="227" s="1"/>
  <c r="R205" i="234" s="1"/>
  <c r="BA205" i="226"/>
  <c r="BB205" i="227" s="1"/>
  <c r="BC205" i="227" s="1"/>
  <c r="W205" i="234" s="1"/>
  <c r="Q206" i="226"/>
  <c r="R206" i="227" s="1"/>
  <c r="S206" i="227" s="1"/>
  <c r="K206" i="234" s="1"/>
  <c r="AU206" i="226"/>
  <c r="AV206" i="227" s="1"/>
  <c r="AW206" i="227" s="1"/>
  <c r="U206" i="234" s="1"/>
  <c r="BV206" i="226"/>
  <c r="BW206" i="227" s="1"/>
  <c r="BX206" i="227" s="1"/>
  <c r="AD206" i="234" s="1"/>
  <c r="AL207" i="226"/>
  <c r="AM207" i="227" s="1"/>
  <c r="AN207" i="227" s="1"/>
  <c r="R207" i="234" s="1"/>
  <c r="CH207" i="226"/>
  <c r="CI207" i="227" s="1"/>
  <c r="CJ207" i="227" s="1"/>
  <c r="AH207" i="234" s="1"/>
  <c r="AX208" i="226"/>
  <c r="AY208" i="227" s="1"/>
  <c r="AZ208" i="227" s="1"/>
  <c r="V208" i="234" s="1"/>
  <c r="AX208" i="227"/>
  <c r="AU209" i="226"/>
  <c r="AV209" i="227" s="1"/>
  <c r="AW209" i="227" s="1"/>
  <c r="U209" i="234" s="1"/>
  <c r="AU209" i="227"/>
  <c r="BV209" i="226"/>
  <c r="BW209" i="227" s="1"/>
  <c r="BX209" i="227" s="1"/>
  <c r="AD209" i="234" s="1"/>
  <c r="AR210" i="226"/>
  <c r="AS210" i="227" s="1"/>
  <c r="AT210" i="227" s="1"/>
  <c r="T210" i="234" s="1"/>
  <c r="AR210" i="227"/>
  <c r="T211" i="226"/>
  <c r="U211" i="227" s="1"/>
  <c r="V211" i="227" s="1"/>
  <c r="L211" i="234" s="1"/>
  <c r="AO211" i="226"/>
  <c r="AP211" i="227" s="1"/>
  <c r="AQ211" i="227" s="1"/>
  <c r="S211" i="234" s="1"/>
  <c r="AO211" i="227"/>
  <c r="Q212" i="226"/>
  <c r="R212" i="227" s="1"/>
  <c r="S212" i="227" s="1"/>
  <c r="K212" i="234" s="1"/>
  <c r="AX212" i="226"/>
  <c r="AY212" i="227" s="1"/>
  <c r="AZ212" i="227" s="1"/>
  <c r="V212" i="234" s="1"/>
  <c r="AX212" i="227"/>
  <c r="BY212" i="226"/>
  <c r="BZ212" i="227" s="1"/>
  <c r="CA212" i="227" s="1"/>
  <c r="AE212" i="234" s="1"/>
  <c r="N214" i="226"/>
  <c r="O214" i="227" s="1"/>
  <c r="P214" i="227" s="1"/>
  <c r="J214" i="234" s="1"/>
  <c r="AC214" i="226"/>
  <c r="AD214" i="227" s="1"/>
  <c r="AE214" i="227" s="1"/>
  <c r="O214" i="234" s="1"/>
  <c r="BS214" i="226"/>
  <c r="BT214" i="227" s="1"/>
  <c r="BU214" i="227" s="1"/>
  <c r="AC214" i="234" s="1"/>
  <c r="W216" i="226"/>
  <c r="X216" i="227" s="1"/>
  <c r="Y216" i="227" s="1"/>
  <c r="M216" i="234" s="1"/>
  <c r="BS216" i="226"/>
  <c r="BT216" i="227" s="1"/>
  <c r="BU216" i="227" s="1"/>
  <c r="AC216" i="234" s="1"/>
  <c r="K217" i="226"/>
  <c r="L217" i="227" s="1"/>
  <c r="M217" i="227" s="1"/>
  <c r="I217" i="234" s="1"/>
  <c r="K217" i="227"/>
  <c r="Q218" i="226"/>
  <c r="R218" i="227" s="1"/>
  <c r="S218" i="227" s="1"/>
  <c r="K218" i="234" s="1"/>
  <c r="BJ218" i="226"/>
  <c r="BK218" i="227" s="1"/>
  <c r="BL218" i="227" s="1"/>
  <c r="Z218" i="234" s="1"/>
  <c r="Z219" i="226"/>
  <c r="AA219" i="227" s="1"/>
  <c r="AB219" i="227" s="1"/>
  <c r="N219" i="234" s="1"/>
  <c r="AO219" i="226"/>
  <c r="AP219" i="227" s="1"/>
  <c r="AQ219" i="227" s="1"/>
  <c r="S219" i="234" s="1"/>
  <c r="AO219" i="227"/>
  <c r="H220" i="226"/>
  <c r="I220" i="227" s="1"/>
  <c r="J220" i="227" s="1"/>
  <c r="H220" i="234" s="1"/>
  <c r="AU220" i="226"/>
  <c r="AV220" i="227" s="1"/>
  <c r="AW220" i="227" s="1"/>
  <c r="U220" i="234" s="1"/>
  <c r="N221" i="226"/>
  <c r="O221" i="227" s="1"/>
  <c r="P221" i="227" s="1"/>
  <c r="J221" i="234" s="1"/>
  <c r="BA221" i="226"/>
  <c r="BB221" i="227" s="1"/>
  <c r="BC221" i="227" s="1"/>
  <c r="W221" i="234" s="1"/>
  <c r="H222" i="226"/>
  <c r="I222" i="227" s="1"/>
  <c r="J222" i="227" s="1"/>
  <c r="H222" i="234" s="1"/>
  <c r="H222" i="227"/>
  <c r="BJ222" i="226"/>
  <c r="BK222" i="227" s="1"/>
  <c r="BL222" i="227" s="1"/>
  <c r="Z222" i="234" s="1"/>
  <c r="Z223" i="226"/>
  <c r="AA223" i="227" s="1"/>
  <c r="AB223" i="227" s="1"/>
  <c r="N223" i="234" s="1"/>
  <c r="BD223" i="226"/>
  <c r="BE223" i="227" s="1"/>
  <c r="BF223" i="227" s="1"/>
  <c r="X223" i="234" s="1"/>
  <c r="T224" i="226"/>
  <c r="U224" i="227" s="1"/>
  <c r="V224" i="227" s="1"/>
  <c r="L224" i="234" s="1"/>
  <c r="AX224" i="226"/>
  <c r="AY224" i="227" s="1"/>
  <c r="AZ224" i="227" s="1"/>
  <c r="V224" i="234" s="1"/>
  <c r="AX224" i="227"/>
  <c r="Z225" i="226"/>
  <c r="AA225" i="227" s="1"/>
  <c r="AB225" i="227" s="1"/>
  <c r="N225" i="234" s="1"/>
  <c r="BM225" i="226"/>
  <c r="BN225" i="227" s="1"/>
  <c r="BO225" i="227" s="1"/>
  <c r="AA225" i="234" s="1"/>
  <c r="AC226" i="226"/>
  <c r="AD226" i="227" s="1"/>
  <c r="AE226" i="227" s="1"/>
  <c r="O226" i="234" s="1"/>
  <c r="BS226" i="226"/>
  <c r="BT226" i="227" s="1"/>
  <c r="BU226" i="227" s="1"/>
  <c r="AC226" i="234" s="1"/>
  <c r="W227" i="226"/>
  <c r="X227" i="227" s="1"/>
  <c r="Y227" i="227" s="1"/>
  <c r="M227" i="234" s="1"/>
  <c r="AX227" i="226"/>
  <c r="AY227" i="227" s="1"/>
  <c r="AZ227" i="227" s="1"/>
  <c r="V227" i="234" s="1"/>
  <c r="BM227" i="226"/>
  <c r="BN227" i="227" s="1"/>
  <c r="BO227" i="227" s="1"/>
  <c r="AA227" i="234" s="1"/>
  <c r="BM227" i="227"/>
  <c r="BD228" i="226"/>
  <c r="BE228" i="227" s="1"/>
  <c r="BF228" i="227" s="1"/>
  <c r="X228" i="234" s="1"/>
  <c r="T229" i="226"/>
  <c r="U229" i="227" s="1"/>
  <c r="V229" i="227" s="1"/>
  <c r="L229" i="234" s="1"/>
  <c r="AI229" i="226"/>
  <c r="AJ229" i="227" s="1"/>
  <c r="AK229" i="227" s="1"/>
  <c r="Q229" i="234" s="1"/>
  <c r="AI229" i="227"/>
  <c r="BJ229" i="226"/>
  <c r="BK229" i="227" s="1"/>
  <c r="BL229" i="227" s="1"/>
  <c r="Z229" i="234" s="1"/>
  <c r="Z230" i="226"/>
  <c r="AA230" i="227" s="1"/>
  <c r="AB230" i="227" s="1"/>
  <c r="N230" i="234" s="1"/>
  <c r="BD230" i="226"/>
  <c r="BE230" i="227" s="1"/>
  <c r="BF230" i="227" s="1"/>
  <c r="X230" i="234" s="1"/>
  <c r="BD230" i="227"/>
  <c r="AF231" i="226"/>
  <c r="AG231" i="227" s="1"/>
  <c r="AH231" i="227" s="1"/>
  <c r="P231" i="234" s="1"/>
  <c r="BS231" i="226"/>
  <c r="BT231" i="227" s="1"/>
  <c r="BU231" i="227" s="1"/>
  <c r="AC231" i="234" s="1"/>
  <c r="AI232" i="226"/>
  <c r="AJ232" i="227" s="1"/>
  <c r="AK232" i="227" s="1"/>
  <c r="Q232" i="234" s="1"/>
  <c r="BY232" i="226"/>
  <c r="BZ232" i="227" s="1"/>
  <c r="CA232" i="227" s="1"/>
  <c r="AE232" i="234" s="1"/>
  <c r="AU233" i="226"/>
  <c r="AV233" i="227" s="1"/>
  <c r="AW233" i="227" s="1"/>
  <c r="U233" i="234" s="1"/>
  <c r="AU233" i="227"/>
  <c r="BV233" i="226"/>
  <c r="BW233" i="227" s="1"/>
  <c r="BX233" i="227" s="1"/>
  <c r="AD233" i="234" s="1"/>
  <c r="N234" i="226"/>
  <c r="O234" i="227" s="1"/>
  <c r="P234" i="227" s="1"/>
  <c r="J234" i="234" s="1"/>
  <c r="AR234" i="226"/>
  <c r="AS234" i="227" s="1"/>
  <c r="AT234" i="227" s="1"/>
  <c r="T234" i="234" s="1"/>
  <c r="AR234" i="227"/>
  <c r="H235" i="226"/>
  <c r="I235" i="227" s="1"/>
  <c r="J235" i="227" s="1"/>
  <c r="H235" i="234" s="1"/>
  <c r="BV235" i="226"/>
  <c r="BW235" i="227" s="1"/>
  <c r="BX235" i="227" s="1"/>
  <c r="AD235" i="234" s="1"/>
  <c r="N236" i="226"/>
  <c r="O236" i="227" s="1"/>
  <c r="P236" i="227" s="1"/>
  <c r="J236" i="234" s="1"/>
  <c r="N236" i="227"/>
  <c r="T237" i="226"/>
  <c r="U237" i="227" s="1"/>
  <c r="V237" i="227" s="1"/>
  <c r="L237" i="234" s="1"/>
  <c r="AI237" i="226"/>
  <c r="AJ237" i="227" s="1"/>
  <c r="AK237" i="227" s="1"/>
  <c r="Q237" i="234" s="1"/>
  <c r="AI237" i="227"/>
  <c r="BY237" i="226"/>
  <c r="BZ237" i="227" s="1"/>
  <c r="CA237" i="227" s="1"/>
  <c r="AE237" i="234" s="1"/>
  <c r="W239" i="226"/>
  <c r="X239" i="227" s="1"/>
  <c r="Y239" i="227" s="1"/>
  <c r="M239" i="234" s="1"/>
  <c r="AX239" i="226"/>
  <c r="AY239" i="227" s="1"/>
  <c r="AZ239" i="227" s="1"/>
  <c r="V239" i="234" s="1"/>
  <c r="Q240" i="226"/>
  <c r="R240" i="227" s="1"/>
  <c r="S240" i="227" s="1"/>
  <c r="K240" i="234" s="1"/>
  <c r="BJ240" i="226"/>
  <c r="BK240" i="227" s="1"/>
  <c r="BL240" i="227" s="1"/>
  <c r="Z240" i="234" s="1"/>
  <c r="BJ240" i="227"/>
  <c r="Z241" i="226"/>
  <c r="AA241" i="227" s="1"/>
  <c r="AB241" i="227" s="1"/>
  <c r="N241" i="234" s="1"/>
  <c r="BS241" i="226"/>
  <c r="BT241" i="227" s="1"/>
  <c r="BU241" i="227" s="1"/>
  <c r="AC241" i="234" s="1"/>
  <c r="BS241" i="227"/>
  <c r="AI242" i="226"/>
  <c r="AJ242" i="227" s="1"/>
  <c r="AK242" i="227" s="1"/>
  <c r="Q242" i="234" s="1"/>
  <c r="H243" i="226"/>
  <c r="I243" i="227" s="1"/>
  <c r="J243" i="227" s="1"/>
  <c r="H243" i="234" s="1"/>
  <c r="BP243" i="226"/>
  <c r="BQ243" i="227" s="1"/>
  <c r="BR243" i="227" s="1"/>
  <c r="AB243" i="234" s="1"/>
  <c r="T244" i="226"/>
  <c r="U244" i="227" s="1"/>
  <c r="V244" i="227" s="1"/>
  <c r="L244" i="234" s="1"/>
  <c r="AI244" i="226"/>
  <c r="AJ244" i="227" s="1"/>
  <c r="AK244" i="227" s="1"/>
  <c r="Q244" i="234" s="1"/>
  <c r="BY244" i="226"/>
  <c r="BZ244" i="227" s="1"/>
  <c r="CA244" i="227" s="1"/>
  <c r="AE244" i="234" s="1"/>
  <c r="Q245" i="226"/>
  <c r="R245" i="227" s="1"/>
  <c r="S245" i="227" s="1"/>
  <c r="K245" i="234" s="1"/>
  <c r="BD245" i="226"/>
  <c r="BE245" i="227" s="1"/>
  <c r="BF245" i="227" s="1"/>
  <c r="X245" i="234" s="1"/>
  <c r="BS245" i="226"/>
  <c r="BT245" i="227" s="1"/>
  <c r="BU245" i="227" s="1"/>
  <c r="AC245" i="234" s="1"/>
  <c r="BS245" i="227"/>
  <c r="BJ246" i="226"/>
  <c r="BK246" i="227" s="1"/>
  <c r="BL246" i="227" s="1"/>
  <c r="Z246" i="234" s="1"/>
  <c r="Z247" i="226"/>
  <c r="AA247" i="227" s="1"/>
  <c r="AB247" i="227" s="1"/>
  <c r="N247" i="234" s="1"/>
  <c r="T248" i="226"/>
  <c r="U248" i="227" s="1"/>
  <c r="V248" i="227" s="1"/>
  <c r="L248" i="234" s="1"/>
  <c r="AX248" i="226"/>
  <c r="AY248" i="227" s="1"/>
  <c r="AZ248" i="227" s="1"/>
  <c r="V248" i="234" s="1"/>
  <c r="AX248" i="227"/>
  <c r="BY248" i="226"/>
  <c r="BZ248" i="227" s="1"/>
  <c r="CA248" i="227" s="1"/>
  <c r="AE248" i="234" s="1"/>
  <c r="W250" i="226"/>
  <c r="X250" i="227" s="1"/>
  <c r="Y250" i="227" s="1"/>
  <c r="M250" i="234" s="1"/>
  <c r="BM250" i="226"/>
  <c r="BN250" i="227" s="1"/>
  <c r="BO250" i="227" s="1"/>
  <c r="AA250" i="234" s="1"/>
  <c r="CH250" i="226"/>
  <c r="CI250" i="227" s="1"/>
  <c r="CJ250" i="227" s="1"/>
  <c r="AH250" i="234" s="1"/>
  <c r="CH250" i="227"/>
  <c r="K254" i="226"/>
  <c r="L254" i="227" s="1"/>
  <c r="M254" i="227" s="1"/>
  <c r="I254" i="234" s="1"/>
  <c r="K255" i="227"/>
  <c r="K255" i="226"/>
  <c r="L255" i="227" s="1"/>
  <c r="M255" i="227" s="1"/>
  <c r="I255" i="234" s="1"/>
  <c r="AL255" i="226"/>
  <c r="AM255" i="227" s="1"/>
  <c r="AN255" i="227" s="1"/>
  <c r="R255" i="234" s="1"/>
  <c r="AL256" i="226"/>
  <c r="AM256" i="227" s="1"/>
  <c r="AN256" i="227" s="1"/>
  <c r="R256" i="234" s="1"/>
  <c r="AL256" i="227"/>
  <c r="BP256" i="226"/>
  <c r="BQ256" i="227" s="1"/>
  <c r="BR256" i="227" s="1"/>
  <c r="AB256" i="234" s="1"/>
  <c r="K258" i="227"/>
  <c r="K258" i="226"/>
  <c r="L258" i="227" s="1"/>
  <c r="M258" i="227" s="1"/>
  <c r="I258" i="234" s="1"/>
  <c r="AL258" i="226"/>
  <c r="AM258" i="227" s="1"/>
  <c r="AN258" i="227" s="1"/>
  <c r="R258" i="234" s="1"/>
  <c r="BA258" i="226"/>
  <c r="BB258" i="227" s="1"/>
  <c r="BC258" i="227" s="1"/>
  <c r="W258" i="234" s="1"/>
  <c r="W260" i="227"/>
  <c r="W260" i="226"/>
  <c r="X260" i="227" s="1"/>
  <c r="Y260" i="227" s="1"/>
  <c r="M260" i="234" s="1"/>
  <c r="BA260" i="226"/>
  <c r="BB260" i="227" s="1"/>
  <c r="BC260" i="227" s="1"/>
  <c r="W260" i="234" s="1"/>
  <c r="BP260" i="226"/>
  <c r="BQ260" i="227" s="1"/>
  <c r="BR260" i="227" s="1"/>
  <c r="AB260" i="234" s="1"/>
  <c r="W261" i="226"/>
  <c r="X261" i="227" s="1"/>
  <c r="Y261" i="227" s="1"/>
  <c r="M261" i="234" s="1"/>
  <c r="W261" i="227"/>
  <c r="Z263" i="226"/>
  <c r="AA263" i="227" s="1"/>
  <c r="AB263" i="227" s="1"/>
  <c r="N263" i="234" s="1"/>
  <c r="BY263" i="226"/>
  <c r="BZ263" i="227" s="1"/>
  <c r="CA263" i="227" s="1"/>
  <c r="AE263" i="234" s="1"/>
  <c r="BY263" i="227"/>
  <c r="BM264" i="227"/>
  <c r="BM264" i="226"/>
  <c r="BN264" i="227" s="1"/>
  <c r="BO264" i="227" s="1"/>
  <c r="AA264" i="234" s="1"/>
  <c r="AX265" i="226"/>
  <c r="AY265" i="227" s="1"/>
  <c r="AZ265" i="227" s="1"/>
  <c r="V265" i="234" s="1"/>
  <c r="BM265" i="226"/>
  <c r="BN265" i="227" s="1"/>
  <c r="BO265" i="227" s="1"/>
  <c r="AA265" i="234" s="1"/>
  <c r="CH265" i="226"/>
  <c r="CI265" i="227" s="1"/>
  <c r="CJ265" i="227" s="1"/>
  <c r="AH265" i="234" s="1"/>
  <c r="W267" i="227"/>
  <c r="W267" i="226"/>
  <c r="X267" i="227" s="1"/>
  <c r="Y267" i="227" s="1"/>
  <c r="M267" i="234" s="1"/>
  <c r="W268" i="226"/>
  <c r="X268" i="227" s="1"/>
  <c r="Y268" i="227" s="1"/>
  <c r="M268" i="234" s="1"/>
  <c r="AR268" i="227"/>
  <c r="AR268" i="226"/>
  <c r="AS268" i="227" s="1"/>
  <c r="AT268" i="227" s="1"/>
  <c r="T268" i="234" s="1"/>
  <c r="BJ268" i="226"/>
  <c r="BK268" i="227" s="1"/>
  <c r="BL268" i="227" s="1"/>
  <c r="Z268" i="234" s="1"/>
  <c r="BJ268" i="227"/>
  <c r="AC269" i="226"/>
  <c r="AD269" i="227" s="1"/>
  <c r="AE269" i="227" s="1"/>
  <c r="O269" i="234" s="1"/>
  <c r="AU269" i="226"/>
  <c r="AV269" i="227" s="1"/>
  <c r="AW269" i="227" s="1"/>
  <c r="U269" i="234" s="1"/>
  <c r="AU269" i="227"/>
  <c r="CH269" i="226"/>
  <c r="CI269" i="227" s="1"/>
  <c r="CJ269" i="227" s="1"/>
  <c r="AH269" i="234" s="1"/>
  <c r="T270" i="226"/>
  <c r="U270" i="227" s="1"/>
  <c r="V270" i="227" s="1"/>
  <c r="L270" i="234" s="1"/>
  <c r="T270" i="227"/>
  <c r="AV270" i="227"/>
  <c r="AW270" i="227" s="1"/>
  <c r="U270" i="234" s="1"/>
  <c r="AU271" i="227"/>
  <c r="AU271" i="226"/>
  <c r="AV271" i="227" s="1"/>
  <c r="AW271" i="227" s="1"/>
  <c r="U271" i="234" s="1"/>
  <c r="BM271" i="226"/>
  <c r="BN271" i="227" s="1"/>
  <c r="BO271" i="227" s="1"/>
  <c r="AA271" i="234" s="1"/>
  <c r="BM271" i="227"/>
  <c r="AI272" i="227"/>
  <c r="AI272" i="226"/>
  <c r="AJ272" i="227" s="1"/>
  <c r="AK272" i="227" s="1"/>
  <c r="Q272" i="234" s="1"/>
  <c r="AG276" i="227"/>
  <c r="AH276" i="227" s="1"/>
  <c r="P276" i="234" s="1"/>
  <c r="AF276" i="227"/>
  <c r="BM276" i="226"/>
  <c r="BN276" i="227" s="1"/>
  <c r="BO276" i="227" s="1"/>
  <c r="AA276" i="234" s="1"/>
  <c r="AC277" i="226"/>
  <c r="AD277" i="227" s="1"/>
  <c r="AE277" i="227" s="1"/>
  <c r="O277" i="234" s="1"/>
  <c r="AC277" i="227"/>
  <c r="BM277" i="226"/>
  <c r="BN277" i="227" s="1"/>
  <c r="BO277" i="227" s="1"/>
  <c r="AA277" i="234" s="1"/>
  <c r="BM277" i="227"/>
  <c r="CH279" i="227"/>
  <c r="CH279" i="226"/>
  <c r="CI279" i="227" s="1"/>
  <c r="CJ279" i="227" s="1"/>
  <c r="AH279" i="234" s="1"/>
  <c r="BA280" i="226"/>
  <c r="BB280" i="227" s="1"/>
  <c r="BC280" i="227" s="1"/>
  <c r="W280" i="234" s="1"/>
  <c r="BS281" i="226"/>
  <c r="BT281" i="227" s="1"/>
  <c r="BU281" i="227" s="1"/>
  <c r="AC281" i="234" s="1"/>
  <c r="AR282" i="227"/>
  <c r="AR282" i="226"/>
  <c r="AS282" i="227" s="1"/>
  <c r="AT282" i="227" s="1"/>
  <c r="T282" i="234" s="1"/>
  <c r="BV282" i="226"/>
  <c r="BW282" i="227" s="1"/>
  <c r="BX282" i="227" s="1"/>
  <c r="AD282" i="234" s="1"/>
  <c r="BV282" i="227"/>
  <c r="Q283" i="227"/>
  <c r="Q283" i="226"/>
  <c r="R283" i="227" s="1"/>
  <c r="S283" i="227" s="1"/>
  <c r="K283" i="234" s="1"/>
  <c r="AU284" i="226"/>
  <c r="AV284" i="227" s="1"/>
  <c r="AW284" i="227" s="1"/>
  <c r="U284" i="234" s="1"/>
  <c r="Z286" i="226"/>
  <c r="AA286" i="227" s="1"/>
  <c r="AB286" i="227" s="1"/>
  <c r="N286" i="234" s="1"/>
  <c r="Z286" i="227"/>
  <c r="K289" i="226"/>
  <c r="L289" i="227" s="1"/>
  <c r="M289" i="227" s="1"/>
  <c r="I289" i="234" s="1"/>
  <c r="AC289" i="226"/>
  <c r="AD289" i="227" s="1"/>
  <c r="AE289" i="227" s="1"/>
  <c r="O289" i="234" s="1"/>
  <c r="AC289" i="227"/>
  <c r="BJ289" i="226"/>
  <c r="BK289" i="227" s="1"/>
  <c r="BL289" i="227" s="1"/>
  <c r="Z289" i="234" s="1"/>
  <c r="BJ289" i="227"/>
  <c r="W290" i="227"/>
  <c r="W290" i="226"/>
  <c r="X290" i="227" s="1"/>
  <c r="Y290" i="227" s="1"/>
  <c r="M290" i="234" s="1"/>
  <c r="AO290" i="227"/>
  <c r="AO290" i="226"/>
  <c r="AP290" i="227" s="1"/>
  <c r="AQ290" i="227" s="1"/>
  <c r="S290" i="234" s="1"/>
  <c r="N292" i="226"/>
  <c r="O292" i="227" s="1"/>
  <c r="P292" i="227" s="1"/>
  <c r="J292" i="234" s="1"/>
  <c r="N292" i="227"/>
  <c r="AL294" i="226"/>
  <c r="AM294" i="227" s="1"/>
  <c r="AN294" i="227" s="1"/>
  <c r="R294" i="234" s="1"/>
  <c r="AL294" i="227"/>
  <c r="AI298" i="226"/>
  <c r="AJ298" i="227" s="1"/>
  <c r="AK298" i="227" s="1"/>
  <c r="Q298" i="234" s="1"/>
  <c r="AI298" i="227"/>
  <c r="BP298" i="227"/>
  <c r="BP298" i="226"/>
  <c r="BQ298" i="227" s="1"/>
  <c r="BR298" i="227" s="1"/>
  <c r="AB298" i="234" s="1"/>
  <c r="AX299" i="226"/>
  <c r="AY299" i="227" s="1"/>
  <c r="AZ299" i="227" s="1"/>
  <c r="V299" i="234" s="1"/>
  <c r="AX299" i="227"/>
  <c r="AI300" i="226"/>
  <c r="AJ300" i="227" s="1"/>
  <c r="AK300" i="227" s="1"/>
  <c r="Q300" i="234" s="1"/>
  <c r="AI300" i="227"/>
  <c r="BV300" i="227"/>
  <c r="BV300" i="226"/>
  <c r="BW300" i="227" s="1"/>
  <c r="BX300" i="227" s="1"/>
  <c r="AD300" i="234" s="1"/>
  <c r="AI301" i="226"/>
  <c r="AJ301" i="227" s="1"/>
  <c r="AK301" i="227" s="1"/>
  <c r="Q301" i="234" s="1"/>
  <c r="BA301" i="226"/>
  <c r="BB301" i="227" s="1"/>
  <c r="BC301" i="227" s="1"/>
  <c r="W301" i="234" s="1"/>
  <c r="BA301" i="227"/>
  <c r="N302" i="226"/>
  <c r="O302" i="227" s="1"/>
  <c r="P302" i="227" s="1"/>
  <c r="J302" i="234" s="1"/>
  <c r="N302" i="227"/>
  <c r="AX303" i="226"/>
  <c r="AY303" i="227" s="1"/>
  <c r="AZ303" i="227" s="1"/>
  <c r="V303" i="234" s="1"/>
  <c r="AX303" i="227"/>
  <c r="AI304" i="226"/>
  <c r="AJ304" i="227" s="1"/>
  <c r="AK304" i="227" s="1"/>
  <c r="Q304" i="234" s="1"/>
  <c r="AI304" i="227"/>
  <c r="BG305" i="226"/>
  <c r="BH305" i="227" s="1"/>
  <c r="BI305" i="227" s="1"/>
  <c r="Y305" i="234" s="1"/>
  <c r="BG305" i="227"/>
  <c r="T306" i="226"/>
  <c r="U306" i="227" s="1"/>
  <c r="V306" i="227" s="1"/>
  <c r="L306" i="234" s="1"/>
  <c r="T306" i="227"/>
  <c r="CH306" i="226"/>
  <c r="CI306" i="227" s="1"/>
  <c r="CJ306" i="227" s="1"/>
  <c r="AH306" i="234" s="1"/>
  <c r="CH306" i="227"/>
  <c r="W307" i="226"/>
  <c r="X307" i="227" s="1"/>
  <c r="Y307" i="227" s="1"/>
  <c r="M307" i="234" s="1"/>
  <c r="W307" i="227"/>
  <c r="AO307" i="226"/>
  <c r="AP307" i="227" s="1"/>
  <c r="AQ307" i="227" s="1"/>
  <c r="S307" i="234" s="1"/>
  <c r="AO307" i="227"/>
  <c r="BJ307" i="226"/>
  <c r="BK307" i="227" s="1"/>
  <c r="BL307" i="227" s="1"/>
  <c r="Z307" i="234" s="1"/>
  <c r="BJ307" i="227"/>
  <c r="W308" i="226"/>
  <c r="X308" i="227" s="1"/>
  <c r="Y308" i="227" s="1"/>
  <c r="M308" i="234" s="1"/>
  <c r="W308" i="227"/>
  <c r="BJ308" i="226"/>
  <c r="BK308" i="227" s="1"/>
  <c r="BL308" i="227" s="1"/>
  <c r="Z308" i="234" s="1"/>
  <c r="BJ308" i="227"/>
  <c r="CH308" i="226"/>
  <c r="CI308" i="227" s="1"/>
  <c r="CJ308" i="227" s="1"/>
  <c r="AH308" i="234" s="1"/>
  <c r="CH308" i="227"/>
  <c r="W309" i="226"/>
  <c r="X309" i="227" s="1"/>
  <c r="Y309" i="227" s="1"/>
  <c r="M309" i="234" s="1"/>
  <c r="W309" i="227"/>
  <c r="AU311" i="226"/>
  <c r="AV311" i="227" s="1"/>
  <c r="AW311" i="227" s="1"/>
  <c r="U311" i="234" s="1"/>
  <c r="AU311" i="227"/>
  <c r="BV313" i="226"/>
  <c r="BW313" i="227" s="1"/>
  <c r="BX313" i="227" s="1"/>
  <c r="AD313" i="234" s="1"/>
  <c r="BV313" i="227"/>
  <c r="Q314" i="226"/>
  <c r="R314" i="227" s="1"/>
  <c r="S314" i="227" s="1"/>
  <c r="K314" i="234" s="1"/>
  <c r="Q314" i="227"/>
  <c r="BS315" i="227"/>
  <c r="BS315" i="226"/>
  <c r="BT315" i="227" s="1"/>
  <c r="BU315" i="227" s="1"/>
  <c r="AC315" i="234" s="1"/>
  <c r="BP316" i="227"/>
  <c r="BP316" i="226"/>
  <c r="BQ316" i="227" s="1"/>
  <c r="BR316" i="227" s="1"/>
  <c r="AB316" i="234" s="1"/>
  <c r="BJ317" i="226"/>
  <c r="BK317" i="227" s="1"/>
  <c r="BL317" i="227" s="1"/>
  <c r="Z317" i="234" s="1"/>
  <c r="BJ317" i="227"/>
  <c r="CH317" i="226"/>
  <c r="CI317" i="227" s="1"/>
  <c r="CJ317" i="227" s="1"/>
  <c r="AH317" i="234" s="1"/>
  <c r="CH317" i="227"/>
  <c r="BY319" i="226"/>
  <c r="BZ319" i="227" s="1"/>
  <c r="CA319" i="227" s="1"/>
  <c r="AE319" i="234" s="1"/>
  <c r="BY319" i="227"/>
  <c r="BY320" i="226"/>
  <c r="BZ320" i="227" s="1"/>
  <c r="CA320" i="227" s="1"/>
  <c r="AE320" i="234" s="1"/>
  <c r="BY320" i="227"/>
  <c r="Q321" i="226"/>
  <c r="R321" i="227" s="1"/>
  <c r="S321" i="227" s="1"/>
  <c r="K321" i="234" s="1"/>
  <c r="AL322" i="226"/>
  <c r="AM322" i="227" s="1"/>
  <c r="AN322" i="227" s="1"/>
  <c r="R322" i="234" s="1"/>
  <c r="AL322" i="227"/>
  <c r="AR326" i="226"/>
  <c r="AS326" i="227" s="1"/>
  <c r="AT326" i="227" s="1"/>
  <c r="T326" i="234" s="1"/>
  <c r="AR326" i="227"/>
  <c r="BJ326" i="226"/>
  <c r="BK326" i="227" s="1"/>
  <c r="BL326" i="227" s="1"/>
  <c r="Z326" i="234" s="1"/>
  <c r="BJ326" i="227"/>
  <c r="CH326" i="226"/>
  <c r="CI326" i="227" s="1"/>
  <c r="CJ326" i="227" s="1"/>
  <c r="AH326" i="234" s="1"/>
  <c r="CH326" i="227"/>
  <c r="Z327" i="227"/>
  <c r="Z327" i="226"/>
  <c r="AA327" i="227" s="1"/>
  <c r="AB327" i="227" s="1"/>
  <c r="N327" i="234" s="1"/>
  <c r="AU327" i="226"/>
  <c r="AV327" i="227" s="1"/>
  <c r="AW327" i="227" s="1"/>
  <c r="U327" i="234" s="1"/>
  <c r="AU327" i="227"/>
  <c r="T330" i="226"/>
  <c r="U330" i="227" s="1"/>
  <c r="V330" i="227" s="1"/>
  <c r="L330" i="234" s="1"/>
  <c r="T330" i="227"/>
  <c r="AL330" i="226"/>
  <c r="AM330" i="227" s="1"/>
  <c r="AN330" i="227" s="1"/>
  <c r="R330" i="234" s="1"/>
  <c r="AL330" i="227"/>
  <c r="BA330" i="226"/>
  <c r="BB330" i="227" s="1"/>
  <c r="BC330" i="227" s="1"/>
  <c r="W330" i="234" s="1"/>
  <c r="BG335" i="226"/>
  <c r="BH335" i="227" s="1"/>
  <c r="BI335" i="227" s="1"/>
  <c r="Y335" i="234" s="1"/>
  <c r="BG335" i="227"/>
  <c r="BP345" i="226"/>
  <c r="BQ345" i="227" s="1"/>
  <c r="BR345" i="227" s="1"/>
  <c r="AB345" i="234" s="1"/>
  <c r="BP345" i="227"/>
  <c r="H349" i="227"/>
  <c r="H349" i="226"/>
  <c r="I349" i="227" s="1"/>
  <c r="J349" i="227" s="1"/>
  <c r="H349" i="234" s="1"/>
  <c r="BV355" i="227"/>
  <c r="BV355" i="226"/>
  <c r="BW355" i="227" s="1"/>
  <c r="BX355" i="227" s="1"/>
  <c r="AD355" i="234" s="1"/>
  <c r="T361" i="227"/>
  <c r="T361" i="226"/>
  <c r="U361" i="227" s="1"/>
  <c r="V361" i="227" s="1"/>
  <c r="L361" i="234" s="1"/>
  <c r="BY367" i="227"/>
  <c r="BY367" i="226"/>
  <c r="BZ367" i="227" s="1"/>
  <c r="CA367" i="227" s="1"/>
  <c r="AE367" i="234" s="1"/>
  <c r="AI369" i="227"/>
  <c r="AI369" i="226"/>
  <c r="AJ369" i="227" s="1"/>
  <c r="AK369" i="227" s="1"/>
  <c r="Q369" i="234" s="1"/>
  <c r="AU370" i="226"/>
  <c r="AV370" i="227" s="1"/>
  <c r="AW370" i="227" s="1"/>
  <c r="U370" i="234" s="1"/>
  <c r="AU370" i="227"/>
  <c r="AR372" i="226"/>
  <c r="AS372" i="227" s="1"/>
  <c r="AT372" i="227" s="1"/>
  <c r="T372" i="234" s="1"/>
  <c r="AR372" i="227"/>
  <c r="BJ372" i="227"/>
  <c r="BJ372" i="226"/>
  <c r="BK372" i="227" s="1"/>
  <c r="BL372" i="227" s="1"/>
  <c r="Z372" i="234" s="1"/>
  <c r="W375" i="226"/>
  <c r="X375" i="227" s="1"/>
  <c r="Y375" i="227" s="1"/>
  <c r="M375" i="234" s="1"/>
  <c r="W375" i="227"/>
  <c r="AF226" i="226"/>
  <c r="AG226" i="227" s="1"/>
  <c r="AH226" i="227" s="1"/>
  <c r="P226" i="234" s="1"/>
  <c r="AF226" i="227"/>
  <c r="BA227" i="226"/>
  <c r="BB227" i="227" s="1"/>
  <c r="BC227" i="227" s="1"/>
  <c r="W227" i="234" s="1"/>
  <c r="BA227" i="227"/>
  <c r="W229" i="226"/>
  <c r="X229" i="227" s="1"/>
  <c r="Y229" i="227" s="1"/>
  <c r="M229" i="234" s="1"/>
  <c r="W229" i="227"/>
  <c r="AR230" i="226"/>
  <c r="AS230" i="227" s="1"/>
  <c r="AT230" i="227" s="1"/>
  <c r="T230" i="234" s="1"/>
  <c r="AR230" i="227"/>
  <c r="AL232" i="226"/>
  <c r="AM232" i="227" s="1"/>
  <c r="AN232" i="227" s="1"/>
  <c r="R232" i="234" s="1"/>
  <c r="AL232" i="227"/>
  <c r="BY235" i="226"/>
  <c r="BZ235" i="227" s="1"/>
  <c r="CA235" i="227" s="1"/>
  <c r="AE235" i="234" s="1"/>
  <c r="BY235" i="227"/>
  <c r="W237" i="226"/>
  <c r="X237" i="227" s="1"/>
  <c r="Y237" i="227" s="1"/>
  <c r="M237" i="234" s="1"/>
  <c r="W237" i="227"/>
  <c r="BA239" i="226"/>
  <c r="BB239" i="227" s="1"/>
  <c r="BC239" i="227" s="1"/>
  <c r="W239" i="234" s="1"/>
  <c r="BA239" i="227"/>
  <c r="BG241" i="226"/>
  <c r="BH241" i="227" s="1"/>
  <c r="BI241" i="227" s="1"/>
  <c r="Y241" i="234" s="1"/>
  <c r="BG241" i="227"/>
  <c r="AL244" i="226"/>
  <c r="AM244" i="227" s="1"/>
  <c r="AN244" i="227" s="1"/>
  <c r="R244" i="234" s="1"/>
  <c r="AL244" i="227"/>
  <c r="BG245" i="226"/>
  <c r="BH245" i="227" s="1"/>
  <c r="BI245" i="227" s="1"/>
  <c r="Y245" i="234" s="1"/>
  <c r="BG245" i="227"/>
  <c r="AC247" i="226"/>
  <c r="AD247" i="227" s="1"/>
  <c r="AE247" i="227" s="1"/>
  <c r="O247" i="234" s="1"/>
  <c r="AC247" i="227"/>
  <c r="BP250" i="226"/>
  <c r="BQ250" i="227" s="1"/>
  <c r="BR250" i="227" s="1"/>
  <c r="AB250" i="234" s="1"/>
  <c r="BP250" i="227"/>
  <c r="BY251" i="226"/>
  <c r="BZ251" i="227" s="1"/>
  <c r="CA251" i="227" s="1"/>
  <c r="AE251" i="234" s="1"/>
  <c r="BY251" i="227"/>
  <c r="BJ253" i="227"/>
  <c r="BJ253" i="226"/>
  <c r="BK253" i="227" s="1"/>
  <c r="BL253" i="227" s="1"/>
  <c r="Z253" i="234" s="1"/>
  <c r="N254" i="227"/>
  <c r="N254" i="226"/>
  <c r="O254" i="227" s="1"/>
  <c r="P254" i="227" s="1"/>
  <c r="J254" i="234" s="1"/>
  <c r="Z256" i="226"/>
  <c r="AA256" i="227" s="1"/>
  <c r="AB256" i="227" s="1"/>
  <c r="N256" i="234" s="1"/>
  <c r="Z256" i="227"/>
  <c r="BS256" i="227"/>
  <c r="BS256" i="226"/>
  <c r="BT256" i="227" s="1"/>
  <c r="BU256" i="227" s="1"/>
  <c r="AC256" i="234" s="1"/>
  <c r="BG257" i="226"/>
  <c r="BH257" i="227" s="1"/>
  <c r="BI257" i="227" s="1"/>
  <c r="Y257" i="234" s="1"/>
  <c r="BG257" i="227"/>
  <c r="BS261" i="226"/>
  <c r="BT261" i="227" s="1"/>
  <c r="BU261" i="227" s="1"/>
  <c r="AC261" i="234" s="1"/>
  <c r="BS261" i="227"/>
  <c r="BG262" i="227"/>
  <c r="BG262" i="226"/>
  <c r="BH262" i="227" s="1"/>
  <c r="BI262" i="227" s="1"/>
  <c r="Y262" i="234" s="1"/>
  <c r="AC263" i="226"/>
  <c r="AD263" i="227" s="1"/>
  <c r="AE263" i="227" s="1"/>
  <c r="O263" i="234" s="1"/>
  <c r="AC263" i="227"/>
  <c r="W265" i="226"/>
  <c r="X265" i="227" s="1"/>
  <c r="Y265" i="227" s="1"/>
  <c r="M265" i="234" s="1"/>
  <c r="W265" i="227"/>
  <c r="H266" i="226"/>
  <c r="I266" i="227" s="1"/>
  <c r="J266" i="227" s="1"/>
  <c r="H266" i="234" s="1"/>
  <c r="H266" i="227"/>
  <c r="Z268" i="226"/>
  <c r="AA268" i="227" s="1"/>
  <c r="AB268" i="227" s="1"/>
  <c r="N268" i="234" s="1"/>
  <c r="Z268" i="227"/>
  <c r="CH268" i="227"/>
  <c r="CH268" i="226"/>
  <c r="CI268" i="227" s="1"/>
  <c r="CJ268" i="227" s="1"/>
  <c r="AH268" i="234" s="1"/>
  <c r="H270" i="226"/>
  <c r="I270" i="227" s="1"/>
  <c r="J270" i="227" s="1"/>
  <c r="H270" i="234" s="1"/>
  <c r="H270" i="227"/>
  <c r="AX270" i="227"/>
  <c r="AX270" i="226"/>
  <c r="AY270" i="227" s="1"/>
  <c r="AZ270" i="227" s="1"/>
  <c r="V270" i="234" s="1"/>
  <c r="H272" i="227"/>
  <c r="H272" i="226"/>
  <c r="I272" i="227" s="1"/>
  <c r="J272" i="227" s="1"/>
  <c r="H272" i="234" s="1"/>
  <c r="T273" i="227"/>
  <c r="T273" i="226"/>
  <c r="U273" i="227" s="1"/>
  <c r="V273" i="227" s="1"/>
  <c r="L273" i="234" s="1"/>
  <c r="AL273" i="227"/>
  <c r="AL273" i="226"/>
  <c r="AM273" i="227" s="1"/>
  <c r="AN273" i="227" s="1"/>
  <c r="R273" i="234" s="1"/>
  <c r="BD273" i="227"/>
  <c r="BD273" i="226"/>
  <c r="BE273" i="227" s="1"/>
  <c r="BF273" i="227" s="1"/>
  <c r="X273" i="234" s="1"/>
  <c r="BV273" i="227"/>
  <c r="BV273" i="226"/>
  <c r="BW273" i="227" s="1"/>
  <c r="BX273" i="227" s="1"/>
  <c r="AD273" i="234" s="1"/>
  <c r="Q274" i="227"/>
  <c r="Q274" i="226"/>
  <c r="R274" i="227" s="1"/>
  <c r="S274" i="227" s="1"/>
  <c r="K274" i="234" s="1"/>
  <c r="AI274" i="227"/>
  <c r="AI274" i="226"/>
  <c r="AJ274" i="227" s="1"/>
  <c r="AK274" i="227" s="1"/>
  <c r="Q274" i="234" s="1"/>
  <c r="BA276" i="227"/>
  <c r="BA276" i="226"/>
  <c r="BB276" i="227" s="1"/>
  <c r="BC276" i="227" s="1"/>
  <c r="W276" i="234" s="1"/>
  <c r="W278" i="227"/>
  <c r="W278" i="226"/>
  <c r="X278" i="227" s="1"/>
  <c r="Y278" i="227" s="1"/>
  <c r="M278" i="234" s="1"/>
  <c r="BV281" i="227"/>
  <c r="BV281" i="226"/>
  <c r="BW281" i="227" s="1"/>
  <c r="BX281" i="227" s="1"/>
  <c r="AD281" i="234" s="1"/>
  <c r="AU283" i="226"/>
  <c r="AV283" i="227" s="1"/>
  <c r="AW283" i="227" s="1"/>
  <c r="U283" i="234" s="1"/>
  <c r="AU283" i="227"/>
  <c r="AX284" i="227"/>
  <c r="AX284" i="226"/>
  <c r="AY284" i="227" s="1"/>
  <c r="AZ284" i="227" s="1"/>
  <c r="V284" i="234" s="1"/>
  <c r="AL287" i="227"/>
  <c r="AL287" i="226"/>
  <c r="AM287" i="227" s="1"/>
  <c r="AN287" i="227" s="1"/>
  <c r="R287" i="234" s="1"/>
  <c r="W288" i="227"/>
  <c r="W288" i="226"/>
  <c r="X288" i="227" s="1"/>
  <c r="Y288" i="227" s="1"/>
  <c r="M288" i="234" s="1"/>
  <c r="AU289" i="226"/>
  <c r="AV289" i="227" s="1"/>
  <c r="AW289" i="227" s="1"/>
  <c r="U289" i="234" s="1"/>
  <c r="AU289" i="227"/>
  <c r="BS291" i="226"/>
  <c r="BT291" i="227" s="1"/>
  <c r="BU291" i="227" s="1"/>
  <c r="AC291" i="234" s="1"/>
  <c r="BS291" i="227"/>
  <c r="BJ292" i="227"/>
  <c r="BJ292" i="226"/>
  <c r="BK292" i="227" s="1"/>
  <c r="BL292" i="227" s="1"/>
  <c r="Z292" i="234" s="1"/>
  <c r="AO293" i="226"/>
  <c r="AP293" i="227" s="1"/>
  <c r="AQ293" i="227" s="1"/>
  <c r="S293" i="234" s="1"/>
  <c r="AO293" i="227"/>
  <c r="BG293" i="226"/>
  <c r="BH293" i="227" s="1"/>
  <c r="BI293" i="227" s="1"/>
  <c r="Y293" i="234" s="1"/>
  <c r="BG293" i="227"/>
  <c r="BY293" i="226"/>
  <c r="BZ293" i="227" s="1"/>
  <c r="CA293" i="227" s="1"/>
  <c r="AE293" i="234" s="1"/>
  <c r="BY293" i="227"/>
  <c r="T294" i="227"/>
  <c r="T294" i="226"/>
  <c r="U294" i="227" s="1"/>
  <c r="V294" i="227" s="1"/>
  <c r="L294" i="234" s="1"/>
  <c r="BY296" i="226"/>
  <c r="BZ296" i="227" s="1"/>
  <c r="CA296" i="227" s="1"/>
  <c r="AE296" i="234" s="1"/>
  <c r="BY296" i="227"/>
  <c r="T297" i="226"/>
  <c r="U297" i="227" s="1"/>
  <c r="V297" i="227" s="1"/>
  <c r="L297" i="234" s="1"/>
  <c r="T297" i="227"/>
  <c r="BE297" i="227"/>
  <c r="BF297" i="227" s="1"/>
  <c r="X297" i="234" s="1"/>
  <c r="BD297" i="227"/>
  <c r="BV297" i="226"/>
  <c r="BW297" i="227" s="1"/>
  <c r="BX297" i="227" s="1"/>
  <c r="AD297" i="234" s="1"/>
  <c r="BV297" i="227"/>
  <c r="Q298" i="226"/>
  <c r="R298" i="227" s="1"/>
  <c r="S298" i="227" s="1"/>
  <c r="K298" i="234" s="1"/>
  <c r="Q298" i="227"/>
  <c r="N299" i="226"/>
  <c r="O299" i="227" s="1"/>
  <c r="P299" i="227" s="1"/>
  <c r="J299" i="234" s="1"/>
  <c r="N299" i="227"/>
  <c r="Q300" i="226"/>
  <c r="R300" i="227" s="1"/>
  <c r="S300" i="227" s="1"/>
  <c r="K300" i="234" s="1"/>
  <c r="Q300" i="227"/>
  <c r="BA300" i="226"/>
  <c r="BB300" i="227" s="1"/>
  <c r="BC300" i="227" s="1"/>
  <c r="W300" i="234" s="1"/>
  <c r="BA300" i="227"/>
  <c r="AL301" i="226"/>
  <c r="AM301" i="227" s="1"/>
  <c r="AN301" i="227" s="1"/>
  <c r="R301" i="234" s="1"/>
  <c r="AL301" i="227"/>
  <c r="BV302" i="226"/>
  <c r="BW302" i="227" s="1"/>
  <c r="BX302" i="227" s="1"/>
  <c r="AD302" i="234" s="1"/>
  <c r="BV302" i="227"/>
  <c r="Q304" i="226"/>
  <c r="R304" i="227" s="1"/>
  <c r="S304" i="227" s="1"/>
  <c r="K304" i="234" s="1"/>
  <c r="Q304" i="227"/>
  <c r="BY304" i="226"/>
  <c r="BZ304" i="227" s="1"/>
  <c r="CA304" i="227" s="1"/>
  <c r="AE304" i="234" s="1"/>
  <c r="BY304" i="227"/>
  <c r="T305" i="226"/>
  <c r="U305" i="227" s="1"/>
  <c r="V305" i="227" s="1"/>
  <c r="L305" i="234" s="1"/>
  <c r="T305" i="227"/>
  <c r="CH305" i="226"/>
  <c r="CI305" i="227" s="1"/>
  <c r="CJ305" i="227" s="1"/>
  <c r="AH305" i="234" s="1"/>
  <c r="CH305" i="227"/>
  <c r="AO306" i="226"/>
  <c r="AP306" i="227" s="1"/>
  <c r="AQ306" i="227" s="1"/>
  <c r="S306" i="234" s="1"/>
  <c r="AO306" i="227"/>
  <c r="BJ306" i="227"/>
  <c r="BJ306" i="226"/>
  <c r="BK306" i="227" s="1"/>
  <c r="BL306" i="227" s="1"/>
  <c r="Z306" i="234" s="1"/>
  <c r="K311" i="226"/>
  <c r="L311" i="227" s="1"/>
  <c r="M311" i="227" s="1"/>
  <c r="I311" i="234" s="1"/>
  <c r="K311" i="227"/>
  <c r="N312" i="226"/>
  <c r="O312" i="227" s="1"/>
  <c r="P312" i="227" s="1"/>
  <c r="J312" i="234" s="1"/>
  <c r="N312" i="227"/>
  <c r="AX312" i="226"/>
  <c r="AY312" i="227" s="1"/>
  <c r="AZ312" i="227" s="1"/>
  <c r="V312" i="234" s="1"/>
  <c r="AX312" i="227"/>
  <c r="AI313" i="226"/>
  <c r="AJ313" i="227" s="1"/>
  <c r="AK313" i="227" s="1"/>
  <c r="Q313" i="234" s="1"/>
  <c r="AI313" i="227"/>
  <c r="BY314" i="226"/>
  <c r="BZ314" i="227" s="1"/>
  <c r="CA314" i="227" s="1"/>
  <c r="AE314" i="234" s="1"/>
  <c r="BY314" i="227"/>
  <c r="AI316" i="226"/>
  <c r="AJ316" i="227" s="1"/>
  <c r="AK316" i="227" s="1"/>
  <c r="Q316" i="234" s="1"/>
  <c r="AI316" i="227"/>
  <c r="BG319" i="227"/>
  <c r="BG319" i="226"/>
  <c r="BH319" i="227" s="1"/>
  <c r="BI319" i="227" s="1"/>
  <c r="Y319" i="234" s="1"/>
  <c r="W320" i="226"/>
  <c r="X320" i="227" s="1"/>
  <c r="Y320" i="227" s="1"/>
  <c r="M320" i="234" s="1"/>
  <c r="W320" i="227"/>
  <c r="BG320" i="227"/>
  <c r="BG320" i="226"/>
  <c r="BH320" i="227" s="1"/>
  <c r="BI320" i="227" s="1"/>
  <c r="Y320" i="234" s="1"/>
  <c r="T321" i="226"/>
  <c r="U321" i="227" s="1"/>
  <c r="V321" i="227" s="1"/>
  <c r="L321" i="234" s="1"/>
  <c r="T321" i="227"/>
  <c r="BG321" i="226"/>
  <c r="BH321" i="227" s="1"/>
  <c r="BI321" i="227" s="1"/>
  <c r="Y321" i="234" s="1"/>
  <c r="BG321" i="227"/>
  <c r="BS323" i="227"/>
  <c r="BS323" i="226"/>
  <c r="BT323" i="227" s="1"/>
  <c r="BU323" i="227" s="1"/>
  <c r="AC323" i="234" s="1"/>
  <c r="AF324" i="226"/>
  <c r="AG324" i="227" s="1"/>
  <c r="AH324" i="227" s="1"/>
  <c r="P324" i="234" s="1"/>
  <c r="AF324" i="227"/>
  <c r="W329" i="226"/>
  <c r="X329" i="227" s="1"/>
  <c r="Y329" i="227" s="1"/>
  <c r="M329" i="234" s="1"/>
  <c r="W329" i="227"/>
  <c r="W332" i="227"/>
  <c r="W332" i="226"/>
  <c r="X332" i="227" s="1"/>
  <c r="Y332" i="227" s="1"/>
  <c r="M332" i="234" s="1"/>
  <c r="BA338" i="227"/>
  <c r="BA338" i="226"/>
  <c r="BB338" i="227" s="1"/>
  <c r="BC338" i="227" s="1"/>
  <c r="W338" i="234" s="1"/>
  <c r="BA345" i="226"/>
  <c r="BB345" i="227" s="1"/>
  <c r="BC345" i="227" s="1"/>
  <c r="W345" i="234" s="1"/>
  <c r="BA345" i="227"/>
  <c r="BG355" i="226"/>
  <c r="BH355" i="227" s="1"/>
  <c r="BI355" i="227" s="1"/>
  <c r="Y355" i="234" s="1"/>
  <c r="BG355" i="227"/>
  <c r="BG367" i="227"/>
  <c r="BG367" i="226"/>
  <c r="BH367" i="227" s="1"/>
  <c r="BI367" i="227" s="1"/>
  <c r="Y367" i="234" s="1"/>
  <c r="AC243" i="226"/>
  <c r="AD243" i="227" s="1"/>
  <c r="AE243" i="227" s="1"/>
  <c r="O243" i="234" s="1"/>
  <c r="AC243" i="227"/>
  <c r="AU245" i="226"/>
  <c r="AV245" i="227" s="1"/>
  <c r="AW245" i="227" s="1"/>
  <c r="U245" i="234" s="1"/>
  <c r="AU245" i="227"/>
  <c r="Q247" i="226"/>
  <c r="R247" i="227" s="1"/>
  <c r="S247" i="227" s="1"/>
  <c r="K247" i="234" s="1"/>
  <c r="Q247" i="227"/>
  <c r="AU249" i="226"/>
  <c r="AV249" i="227" s="1"/>
  <c r="AW249" i="227" s="1"/>
  <c r="U249" i="234" s="1"/>
  <c r="AU249" i="227"/>
  <c r="BM251" i="226"/>
  <c r="BN251" i="227" s="1"/>
  <c r="BO251" i="227" s="1"/>
  <c r="AA251" i="234" s="1"/>
  <c r="BM251" i="227"/>
  <c r="BJ252" i="226"/>
  <c r="BK252" i="227" s="1"/>
  <c r="BL252" i="227" s="1"/>
  <c r="Z252" i="234" s="1"/>
  <c r="BJ252" i="227"/>
  <c r="AU253" i="226"/>
  <c r="AV253" i="227" s="1"/>
  <c r="AW253" i="227" s="1"/>
  <c r="U253" i="234" s="1"/>
  <c r="AU253" i="227"/>
  <c r="N255" i="227"/>
  <c r="N255" i="226"/>
  <c r="O255" i="227" s="1"/>
  <c r="P255" i="227" s="1"/>
  <c r="J255" i="234" s="1"/>
  <c r="N256" i="226"/>
  <c r="O256" i="227" s="1"/>
  <c r="P256" i="227" s="1"/>
  <c r="J256" i="234" s="1"/>
  <c r="N256" i="227"/>
  <c r="Z257" i="227"/>
  <c r="Z257" i="226"/>
  <c r="AA257" i="227" s="1"/>
  <c r="AB257" i="227" s="1"/>
  <c r="N257" i="234" s="1"/>
  <c r="AR258" i="226"/>
  <c r="AS258" i="227" s="1"/>
  <c r="AT258" i="227" s="1"/>
  <c r="T258" i="234" s="1"/>
  <c r="AR258" i="227"/>
  <c r="BG258" i="227"/>
  <c r="BG258" i="226"/>
  <c r="BH258" i="227" s="1"/>
  <c r="BI258" i="227" s="1"/>
  <c r="Y258" i="234" s="1"/>
  <c r="K259" i="227"/>
  <c r="K259" i="226"/>
  <c r="L259" i="227" s="1"/>
  <c r="M259" i="227" s="1"/>
  <c r="I259" i="234" s="1"/>
  <c r="Z260" i="226"/>
  <c r="AA260" i="227" s="1"/>
  <c r="AB260" i="227" s="1"/>
  <c r="N260" i="234" s="1"/>
  <c r="Z260" i="227"/>
  <c r="BG261" i="226"/>
  <c r="BH261" i="227" s="1"/>
  <c r="BI261" i="227" s="1"/>
  <c r="Y261" i="234" s="1"/>
  <c r="BG261" i="227"/>
  <c r="Z262" i="227"/>
  <c r="Z262" i="226"/>
  <c r="AA262" i="227" s="1"/>
  <c r="AB262" i="227" s="1"/>
  <c r="N262" i="234" s="1"/>
  <c r="AR262" i="226"/>
  <c r="AS262" i="227" s="1"/>
  <c r="AT262" i="227" s="1"/>
  <c r="T262" i="234" s="1"/>
  <c r="AR262" i="227"/>
  <c r="BY262" i="227"/>
  <c r="BY262" i="226"/>
  <c r="BZ262" i="227" s="1"/>
  <c r="CA262" i="227" s="1"/>
  <c r="AE262" i="234" s="1"/>
  <c r="CH263" i="227"/>
  <c r="CH263" i="226"/>
  <c r="CI263" i="227" s="1"/>
  <c r="CJ263" i="227" s="1"/>
  <c r="AH263" i="234" s="1"/>
  <c r="AX264" i="226"/>
  <c r="AY264" i="227" s="1"/>
  <c r="AZ264" i="227" s="1"/>
  <c r="V264" i="234" s="1"/>
  <c r="AX264" i="227"/>
  <c r="BP264" i="227"/>
  <c r="BP264" i="226"/>
  <c r="BQ264" i="227" s="1"/>
  <c r="BR264" i="227" s="1"/>
  <c r="AB264" i="234" s="1"/>
  <c r="Z267" i="227"/>
  <c r="Z267" i="226"/>
  <c r="AA267" i="227" s="1"/>
  <c r="AB267" i="227" s="1"/>
  <c r="N267" i="234" s="1"/>
  <c r="N268" i="226"/>
  <c r="O268" i="227" s="1"/>
  <c r="P268" i="227" s="1"/>
  <c r="J268" i="234" s="1"/>
  <c r="N268" i="227"/>
  <c r="AU268" i="227"/>
  <c r="AU268" i="226"/>
  <c r="AV268" i="227" s="1"/>
  <c r="AW268" i="227" s="1"/>
  <c r="U268" i="234" s="1"/>
  <c r="CH270" i="226"/>
  <c r="CI270" i="227" s="1"/>
  <c r="CJ270" i="227" s="1"/>
  <c r="AH270" i="234" s="1"/>
  <c r="CH270" i="227"/>
  <c r="BP271" i="227"/>
  <c r="BP271" i="226"/>
  <c r="BQ271" i="227" s="1"/>
  <c r="BR271" i="227" s="1"/>
  <c r="AB271" i="234" s="1"/>
  <c r="AL272" i="226"/>
  <c r="AM272" i="227" s="1"/>
  <c r="AN272" i="227" s="1"/>
  <c r="R272" i="234" s="1"/>
  <c r="AL272" i="227"/>
  <c r="AI276" i="227"/>
  <c r="AI276" i="226"/>
  <c r="AJ276" i="227" s="1"/>
  <c r="AK276" i="227" s="1"/>
  <c r="Q276" i="234" s="1"/>
  <c r="BS278" i="227"/>
  <c r="BS278" i="226"/>
  <c r="BT278" i="227" s="1"/>
  <c r="BU278" i="227" s="1"/>
  <c r="AC278" i="234" s="1"/>
  <c r="AU282" i="227"/>
  <c r="AU282" i="226"/>
  <c r="AV282" i="227" s="1"/>
  <c r="AW282" i="227" s="1"/>
  <c r="U282" i="234" s="1"/>
  <c r="BY282" i="227"/>
  <c r="BY282" i="226"/>
  <c r="BZ282" i="227" s="1"/>
  <c r="CA282" i="227" s="1"/>
  <c r="AE282" i="234" s="1"/>
  <c r="T284" i="226"/>
  <c r="U284" i="227" s="1"/>
  <c r="V284" i="227" s="1"/>
  <c r="L284" i="234" s="1"/>
  <c r="T284" i="227"/>
  <c r="BQ284" i="227"/>
  <c r="BR284" i="227" s="1"/>
  <c r="AB284" i="234" s="1"/>
  <c r="BP284" i="227"/>
  <c r="H290" i="227"/>
  <c r="H290" i="226"/>
  <c r="I290" i="227" s="1"/>
  <c r="J290" i="227" s="1"/>
  <c r="H290" i="234" s="1"/>
  <c r="AR290" i="226"/>
  <c r="AS290" i="227" s="1"/>
  <c r="AT290" i="227" s="1"/>
  <c r="T290" i="234" s="1"/>
  <c r="AR290" i="227"/>
  <c r="BD291" i="226"/>
  <c r="BE291" i="227" s="1"/>
  <c r="BF291" i="227" s="1"/>
  <c r="X291" i="234" s="1"/>
  <c r="BD291" i="227"/>
  <c r="CH294" i="226"/>
  <c r="CI294" i="227" s="1"/>
  <c r="CJ294" i="227" s="1"/>
  <c r="AH294" i="234" s="1"/>
  <c r="CH294" i="227"/>
  <c r="W295" i="226"/>
  <c r="X295" i="227" s="1"/>
  <c r="Y295" i="227" s="1"/>
  <c r="M295" i="234" s="1"/>
  <c r="W295" i="227"/>
  <c r="T296" i="226"/>
  <c r="U296" i="227" s="1"/>
  <c r="V296" i="227" s="1"/>
  <c r="L296" i="234" s="1"/>
  <c r="T296" i="227"/>
  <c r="AO296" i="226"/>
  <c r="AP296" i="227" s="1"/>
  <c r="AQ296" i="227" s="1"/>
  <c r="S296" i="234" s="1"/>
  <c r="AO296" i="227"/>
  <c r="AI299" i="226"/>
  <c r="AJ299" i="227" s="1"/>
  <c r="AK299" i="227" s="1"/>
  <c r="Q299" i="234" s="1"/>
  <c r="AI299" i="227"/>
  <c r="BA299" i="227"/>
  <c r="BA299" i="226"/>
  <c r="BB299" i="227" s="1"/>
  <c r="BC299" i="227" s="1"/>
  <c r="W299" i="234" s="1"/>
  <c r="BY300" i="226"/>
  <c r="BZ300" i="227" s="1"/>
  <c r="CA300" i="227" s="1"/>
  <c r="AE300" i="234" s="1"/>
  <c r="BY300" i="227"/>
  <c r="T301" i="226"/>
  <c r="U301" i="227" s="1"/>
  <c r="V301" i="227" s="1"/>
  <c r="L301" i="234" s="1"/>
  <c r="T301" i="227"/>
  <c r="AL302" i="226"/>
  <c r="AM302" i="227" s="1"/>
  <c r="AN302" i="227" s="1"/>
  <c r="R302" i="234" s="1"/>
  <c r="AL302" i="227"/>
  <c r="AI303" i="226"/>
  <c r="AJ303" i="227" s="1"/>
  <c r="AK303" i="227" s="1"/>
  <c r="Q303" i="234" s="1"/>
  <c r="AI303" i="227"/>
  <c r="BA303" i="227"/>
  <c r="BA303" i="226"/>
  <c r="BB303" i="227" s="1"/>
  <c r="BC303" i="227" s="1"/>
  <c r="W303" i="234" s="1"/>
  <c r="BG304" i="226"/>
  <c r="BH304" i="227" s="1"/>
  <c r="BI304" i="227" s="1"/>
  <c r="Y304" i="234" s="1"/>
  <c r="BG304" i="227"/>
  <c r="AO305" i="227"/>
  <c r="AO305" i="226"/>
  <c r="AP305" i="227" s="1"/>
  <c r="AQ305" i="227" s="1"/>
  <c r="S305" i="234" s="1"/>
  <c r="AX311" i="226"/>
  <c r="AY311" i="227" s="1"/>
  <c r="AZ311" i="227" s="1"/>
  <c r="V311" i="234" s="1"/>
  <c r="AX311" i="227"/>
  <c r="Q313" i="227"/>
  <c r="Q313" i="226"/>
  <c r="R313" i="227" s="1"/>
  <c r="S313" i="227" s="1"/>
  <c r="K313" i="234" s="1"/>
  <c r="BY313" i="227"/>
  <c r="BY313" i="226"/>
  <c r="BZ313" i="227" s="1"/>
  <c r="CA313" i="227" s="1"/>
  <c r="AE313" i="234" s="1"/>
  <c r="AL315" i="226"/>
  <c r="AM315" i="227" s="1"/>
  <c r="AN315" i="227" s="1"/>
  <c r="R315" i="234" s="1"/>
  <c r="AL315" i="227"/>
  <c r="BV315" i="226"/>
  <c r="BW315" i="227" s="1"/>
  <c r="BX315" i="227" s="1"/>
  <c r="AD315" i="234" s="1"/>
  <c r="BV315" i="227"/>
  <c r="Q316" i="226"/>
  <c r="R316" i="227" s="1"/>
  <c r="S316" i="227" s="1"/>
  <c r="K316" i="234" s="1"/>
  <c r="Q316" i="227"/>
  <c r="BA316" i="226"/>
  <c r="BB316" i="227" s="1"/>
  <c r="BC316" i="227" s="1"/>
  <c r="W316" i="234" s="1"/>
  <c r="BA316" i="227"/>
  <c r="AF317" i="226"/>
  <c r="AG317" i="227" s="1"/>
  <c r="AH317" i="227" s="1"/>
  <c r="P317" i="234" s="1"/>
  <c r="AF317" i="227"/>
  <c r="BM317" i="227"/>
  <c r="BM317" i="226"/>
  <c r="BN317" i="227" s="1"/>
  <c r="BO317" i="227" s="1"/>
  <c r="AA317" i="234" s="1"/>
  <c r="T319" i="226"/>
  <c r="U319" i="227" s="1"/>
  <c r="V319" i="227" s="1"/>
  <c r="L319" i="234" s="1"/>
  <c r="T319" i="227"/>
  <c r="AO319" i="226"/>
  <c r="AP319" i="227" s="1"/>
  <c r="AQ319" i="227" s="1"/>
  <c r="S319" i="234" s="1"/>
  <c r="AO319" i="227"/>
  <c r="CH319" i="226"/>
  <c r="CI319" i="227" s="1"/>
  <c r="CJ319" i="227" s="1"/>
  <c r="AH319" i="234" s="1"/>
  <c r="CH319" i="227"/>
  <c r="CH321" i="227"/>
  <c r="CH321" i="226"/>
  <c r="CI321" i="227" s="1"/>
  <c r="CJ321" i="227" s="1"/>
  <c r="AH321" i="234" s="1"/>
  <c r="T323" i="226"/>
  <c r="U323" i="227" s="1"/>
  <c r="V323" i="227" s="1"/>
  <c r="L323" i="234" s="1"/>
  <c r="T323" i="227"/>
  <c r="BA323" i="226"/>
  <c r="BB323" i="227" s="1"/>
  <c r="BC323" i="227" s="1"/>
  <c r="W323" i="234" s="1"/>
  <c r="BA323" i="227"/>
  <c r="AU325" i="226"/>
  <c r="AV325" i="227" s="1"/>
  <c r="AW325" i="227" s="1"/>
  <c r="U325" i="234" s="1"/>
  <c r="AU325" i="227"/>
  <c r="H326" i="226"/>
  <c r="I326" i="227" s="1"/>
  <c r="J326" i="227" s="1"/>
  <c r="H326" i="234" s="1"/>
  <c r="H326" i="227"/>
  <c r="AU326" i="226"/>
  <c r="AV326" i="227" s="1"/>
  <c r="AW326" i="227" s="1"/>
  <c r="U326" i="234" s="1"/>
  <c r="AU326" i="227"/>
  <c r="BM326" i="227"/>
  <c r="BM326" i="226"/>
  <c r="BN326" i="227" s="1"/>
  <c r="BO326" i="227" s="1"/>
  <c r="AA326" i="234" s="1"/>
  <c r="AC327" i="226"/>
  <c r="AD327" i="227" s="1"/>
  <c r="AE327" i="227" s="1"/>
  <c r="O327" i="234" s="1"/>
  <c r="AC327" i="227"/>
  <c r="H329" i="226"/>
  <c r="I329" i="227" s="1"/>
  <c r="J329" i="227" s="1"/>
  <c r="H329" i="234" s="1"/>
  <c r="H329" i="227"/>
  <c r="W333" i="226"/>
  <c r="X333" i="227" s="1"/>
  <c r="Y333" i="227" s="1"/>
  <c r="M333" i="234" s="1"/>
  <c r="W333" i="227"/>
  <c r="AI338" i="226"/>
  <c r="AJ338" i="227" s="1"/>
  <c r="AK338" i="227" s="1"/>
  <c r="Q338" i="234" s="1"/>
  <c r="AI338" i="227"/>
  <c r="AI345" i="226"/>
  <c r="AJ345" i="227" s="1"/>
  <c r="AK345" i="227" s="1"/>
  <c r="Q345" i="234" s="1"/>
  <c r="AI345" i="227"/>
  <c r="H352" i="226"/>
  <c r="I352" i="227" s="1"/>
  <c r="J352" i="227" s="1"/>
  <c r="H352" i="234" s="1"/>
  <c r="H352" i="227"/>
  <c r="CH360" i="226"/>
  <c r="CI360" i="227" s="1"/>
  <c r="CJ360" i="227" s="1"/>
  <c r="AH360" i="234" s="1"/>
  <c r="CH360" i="227"/>
  <c r="AI363" i="226"/>
  <c r="AJ363" i="227" s="1"/>
  <c r="AK363" i="227" s="1"/>
  <c r="Q363" i="234" s="1"/>
  <c r="AI363" i="227"/>
  <c r="AO367" i="227"/>
  <c r="AO367" i="226"/>
  <c r="AP367" i="227" s="1"/>
  <c r="AQ367" i="227" s="1"/>
  <c r="S367" i="234" s="1"/>
  <c r="K205" i="226"/>
  <c r="L205" i="227" s="1"/>
  <c r="M205" i="227" s="1"/>
  <c r="I205" i="234" s="1"/>
  <c r="K205" i="227"/>
  <c r="BS205" i="226"/>
  <c r="BT205" i="227" s="1"/>
  <c r="BU205" i="227" s="1"/>
  <c r="AC205" i="234" s="1"/>
  <c r="BS205" i="227"/>
  <c r="Q207" i="226"/>
  <c r="R207" i="227" s="1"/>
  <c r="S207" i="227" s="1"/>
  <c r="K207" i="234" s="1"/>
  <c r="Q207" i="227"/>
  <c r="AI209" i="226"/>
  <c r="AJ209" i="227" s="1"/>
  <c r="AK209" i="227" s="1"/>
  <c r="Q209" i="234" s="1"/>
  <c r="AI209" i="227"/>
  <c r="AG210" i="227"/>
  <c r="AH210" i="227" s="1"/>
  <c r="P210" i="234" s="1"/>
  <c r="AF210" i="227"/>
  <c r="AC215" i="226"/>
  <c r="AD215" i="227" s="1"/>
  <c r="AE215" i="227" s="1"/>
  <c r="O215" i="234" s="1"/>
  <c r="AC215" i="227"/>
  <c r="BS217" i="226"/>
  <c r="BT217" i="227" s="1"/>
  <c r="BU217" i="227" s="1"/>
  <c r="AC217" i="234" s="1"/>
  <c r="BS217" i="227"/>
  <c r="CH218" i="226"/>
  <c r="CI218" i="227" s="1"/>
  <c r="CJ218" i="227" s="1"/>
  <c r="AH218" i="234" s="1"/>
  <c r="CH218" i="227"/>
  <c r="Z220" i="226"/>
  <c r="AA220" i="227" s="1"/>
  <c r="AB220" i="227" s="1"/>
  <c r="N220" i="234" s="1"/>
  <c r="Z220" i="227"/>
  <c r="BS221" i="226"/>
  <c r="BT221" i="227" s="1"/>
  <c r="BU221" i="227" s="1"/>
  <c r="AC221" i="234" s="1"/>
  <c r="BS221" i="227"/>
  <c r="CH222" i="226"/>
  <c r="CI222" i="227" s="1"/>
  <c r="CJ222" i="227" s="1"/>
  <c r="AH222" i="234" s="1"/>
  <c r="CH222" i="227"/>
  <c r="W224" i="226"/>
  <c r="X224" i="227" s="1"/>
  <c r="Y224" i="227" s="1"/>
  <c r="M224" i="234" s="1"/>
  <c r="AL224" i="226"/>
  <c r="AM224" i="227" s="1"/>
  <c r="AN224" i="227" s="1"/>
  <c r="R224" i="234" s="1"/>
  <c r="AL224" i="227"/>
  <c r="BM224" i="226"/>
  <c r="BN224" i="227" s="1"/>
  <c r="BO224" i="227" s="1"/>
  <c r="AA224" i="234" s="1"/>
  <c r="AC225" i="226"/>
  <c r="AD225" i="227" s="1"/>
  <c r="AE225" i="227" s="1"/>
  <c r="O225" i="234" s="1"/>
  <c r="BP225" i="226"/>
  <c r="BQ225" i="227" s="1"/>
  <c r="BR225" i="227" s="1"/>
  <c r="AB225" i="234" s="1"/>
  <c r="H226" i="226"/>
  <c r="I226" i="227" s="1"/>
  <c r="J226" i="227" s="1"/>
  <c r="H226" i="234" s="1"/>
  <c r="H226" i="227"/>
  <c r="BV226" i="226"/>
  <c r="BW226" i="227" s="1"/>
  <c r="BX226" i="227" s="1"/>
  <c r="AD226" i="234" s="1"/>
  <c r="Z227" i="226"/>
  <c r="AA227" i="227" s="1"/>
  <c r="AB227" i="227" s="1"/>
  <c r="N227" i="234" s="1"/>
  <c r="CI227" i="227"/>
  <c r="CJ227" i="227" s="1"/>
  <c r="AH227" i="234" s="1"/>
  <c r="BG228" i="226"/>
  <c r="BH228" i="227" s="1"/>
  <c r="BI228" i="227" s="1"/>
  <c r="Y228" i="234" s="1"/>
  <c r="BV228" i="226"/>
  <c r="BW228" i="227" s="1"/>
  <c r="BX228" i="227" s="1"/>
  <c r="AD228" i="234" s="1"/>
  <c r="BV228" i="227"/>
  <c r="BM229" i="226"/>
  <c r="BN229" i="227" s="1"/>
  <c r="BO229" i="227" s="1"/>
  <c r="AA229" i="234" s="1"/>
  <c r="AC230" i="226"/>
  <c r="AD230" i="227" s="1"/>
  <c r="AE230" i="227" s="1"/>
  <c r="O230" i="234" s="1"/>
  <c r="BS230" i="226"/>
  <c r="BT230" i="227" s="1"/>
  <c r="BU230" i="227" s="1"/>
  <c r="AC230" i="234" s="1"/>
  <c r="AI231" i="226"/>
  <c r="AJ231" i="227" s="1"/>
  <c r="AK231" i="227" s="1"/>
  <c r="Q231" i="234" s="1"/>
  <c r="BV231" i="226"/>
  <c r="BW231" i="227" s="1"/>
  <c r="BX231" i="227" s="1"/>
  <c r="AD231" i="234" s="1"/>
  <c r="N232" i="226"/>
  <c r="O232" i="227" s="1"/>
  <c r="P232" i="227" s="1"/>
  <c r="J232" i="234" s="1"/>
  <c r="N232" i="227"/>
  <c r="CH232" i="226"/>
  <c r="CI232" i="227" s="1"/>
  <c r="CJ232" i="227" s="1"/>
  <c r="AH232" i="234" s="1"/>
  <c r="AI233" i="226"/>
  <c r="AJ233" i="227" s="1"/>
  <c r="AK233" i="227" s="1"/>
  <c r="Q233" i="234" s="1"/>
  <c r="AI233" i="227"/>
  <c r="BY233" i="226"/>
  <c r="BZ233" i="227" s="1"/>
  <c r="CA233" i="227" s="1"/>
  <c r="AE233" i="234" s="1"/>
  <c r="Q234" i="226"/>
  <c r="R234" i="227" s="1"/>
  <c r="S234" i="227" s="1"/>
  <c r="K234" i="234" s="1"/>
  <c r="AF234" i="226"/>
  <c r="AG234" i="227" s="1"/>
  <c r="AH234" i="227" s="1"/>
  <c r="P234" i="234" s="1"/>
  <c r="AF234" i="227"/>
  <c r="K235" i="226"/>
  <c r="L235" i="227" s="1"/>
  <c r="M235" i="227" s="1"/>
  <c r="I235" i="234" s="1"/>
  <c r="BA235" i="226"/>
  <c r="BB235" i="227" s="1"/>
  <c r="BC235" i="227" s="1"/>
  <c r="W235" i="234" s="1"/>
  <c r="BA235" i="227"/>
  <c r="AC236" i="226"/>
  <c r="AD236" i="227" s="1"/>
  <c r="AE236" i="227" s="1"/>
  <c r="O236" i="234" s="1"/>
  <c r="AR236" i="226"/>
  <c r="AS236" i="227" s="1"/>
  <c r="AT236" i="227" s="1"/>
  <c r="T236" i="234" s="1"/>
  <c r="BG236" i="226"/>
  <c r="BH236" i="227" s="1"/>
  <c r="BI236" i="227" s="1"/>
  <c r="Y236" i="234" s="1"/>
  <c r="BW236" i="227"/>
  <c r="BX236" i="227" s="1"/>
  <c r="AD236" i="234" s="1"/>
  <c r="BV236" i="227"/>
  <c r="CH237" i="226"/>
  <c r="CI237" i="227" s="1"/>
  <c r="CJ237" i="227" s="1"/>
  <c r="AH237" i="234" s="1"/>
  <c r="T238" i="226"/>
  <c r="U238" i="227" s="1"/>
  <c r="V238" i="227" s="1"/>
  <c r="L238" i="234" s="1"/>
  <c r="T238" i="227"/>
  <c r="AU238" i="226"/>
  <c r="AV238" i="227" s="1"/>
  <c r="AW238" i="227" s="1"/>
  <c r="U238" i="234" s="1"/>
  <c r="Z239" i="226"/>
  <c r="AA239" i="227" s="1"/>
  <c r="AB239" i="227" s="1"/>
  <c r="N239" i="234" s="1"/>
  <c r="T240" i="226"/>
  <c r="U240" i="227" s="1"/>
  <c r="V240" i="227" s="1"/>
  <c r="L240" i="234" s="1"/>
  <c r="AX240" i="226"/>
  <c r="AY240" i="227" s="1"/>
  <c r="AZ240" i="227" s="1"/>
  <c r="V240" i="234" s="1"/>
  <c r="AX240" i="227"/>
  <c r="AC241" i="226"/>
  <c r="AD241" i="227" s="1"/>
  <c r="AE241" i="227" s="1"/>
  <c r="O241" i="234" s="1"/>
  <c r="AR241" i="226"/>
  <c r="AS241" i="227" s="1"/>
  <c r="AT241" i="227" s="1"/>
  <c r="T241" i="234" s="1"/>
  <c r="K242" i="226"/>
  <c r="L242" i="227" s="1"/>
  <c r="M242" i="227" s="1"/>
  <c r="I242" i="234" s="1"/>
  <c r="AR242" i="226"/>
  <c r="AS242" i="227" s="1"/>
  <c r="AT242" i="227" s="1"/>
  <c r="T242" i="234" s="1"/>
  <c r="AR242" i="227"/>
  <c r="Q243" i="226"/>
  <c r="R243" i="227" s="1"/>
  <c r="S243" i="227" s="1"/>
  <c r="K243" i="234" s="1"/>
  <c r="Q243" i="227"/>
  <c r="BS243" i="226"/>
  <c r="BT243" i="227" s="1"/>
  <c r="BU243" i="227" s="1"/>
  <c r="AC243" i="234" s="1"/>
  <c r="W244" i="226"/>
  <c r="X244" i="227" s="1"/>
  <c r="Y244" i="227" s="1"/>
  <c r="M244" i="234" s="1"/>
  <c r="CH244" i="226"/>
  <c r="CI244" i="227" s="1"/>
  <c r="CJ244" i="227" s="1"/>
  <c r="AH244" i="234" s="1"/>
  <c r="T245" i="226"/>
  <c r="U245" i="227" s="1"/>
  <c r="V245" i="227" s="1"/>
  <c r="L245" i="234" s="1"/>
  <c r="AI245" i="226"/>
  <c r="AJ245" i="227" s="1"/>
  <c r="AK245" i="227" s="1"/>
  <c r="Q245" i="234" s="1"/>
  <c r="AI245" i="227"/>
  <c r="K246" i="226"/>
  <c r="L246" i="227" s="1"/>
  <c r="M246" i="227" s="1"/>
  <c r="I246" i="234" s="1"/>
  <c r="BM246" i="226"/>
  <c r="BN246" i="227" s="1"/>
  <c r="BO246" i="227" s="1"/>
  <c r="AA246" i="234" s="1"/>
  <c r="CH246" i="226"/>
  <c r="CI246" i="227" s="1"/>
  <c r="CJ246" i="227" s="1"/>
  <c r="AH246" i="234" s="1"/>
  <c r="CH246" i="227"/>
  <c r="AR247" i="226"/>
  <c r="AS247" i="227" s="1"/>
  <c r="AT247" i="227" s="1"/>
  <c r="T247" i="234" s="1"/>
  <c r="BG247" i="226"/>
  <c r="BH247" i="227" s="1"/>
  <c r="BI247" i="227" s="1"/>
  <c r="Y247" i="234" s="1"/>
  <c r="W248" i="226"/>
  <c r="X248" i="227" s="1"/>
  <c r="Y248" i="227" s="1"/>
  <c r="M248" i="234" s="1"/>
  <c r="AL248" i="226"/>
  <c r="AM248" i="227" s="1"/>
  <c r="AN248" i="227" s="1"/>
  <c r="R248" i="234" s="1"/>
  <c r="AL248" i="227"/>
  <c r="CH248" i="226"/>
  <c r="CI248" i="227" s="1"/>
  <c r="CJ248" i="227" s="1"/>
  <c r="AH248" i="234" s="1"/>
  <c r="BJ249" i="226"/>
  <c r="BK249" i="227" s="1"/>
  <c r="BL249" i="227" s="1"/>
  <c r="Z249" i="234" s="1"/>
  <c r="Z250" i="226"/>
  <c r="AA250" i="227" s="1"/>
  <c r="AB250" i="227" s="1"/>
  <c r="N250" i="234" s="1"/>
  <c r="T251" i="226"/>
  <c r="U251" i="227" s="1"/>
  <c r="V251" i="227" s="1"/>
  <c r="L251" i="234" s="1"/>
  <c r="CH251" i="227"/>
  <c r="CH251" i="226"/>
  <c r="CI251" i="227" s="1"/>
  <c r="CJ251" i="227" s="1"/>
  <c r="AH251" i="234" s="1"/>
  <c r="AF253" i="227"/>
  <c r="AF253" i="226"/>
  <c r="AG253" i="227" s="1"/>
  <c r="AH253" i="227" s="1"/>
  <c r="P253" i="234" s="1"/>
  <c r="Q254" i="227"/>
  <c r="Q254" i="226"/>
  <c r="R254" i="227" s="1"/>
  <c r="S254" i="227" s="1"/>
  <c r="K254" i="234" s="1"/>
  <c r="BW256" i="227"/>
  <c r="BX256" i="227" s="1"/>
  <c r="AD256" i="234" s="1"/>
  <c r="BV256" i="227"/>
  <c r="AR257" i="227"/>
  <c r="AR257" i="226"/>
  <c r="AS257" i="227" s="1"/>
  <c r="AT257" i="227" s="1"/>
  <c r="T257" i="234" s="1"/>
  <c r="BW257" i="227"/>
  <c r="BX257" i="227" s="1"/>
  <c r="AD257" i="234" s="1"/>
  <c r="AC258" i="227"/>
  <c r="AC258" i="226"/>
  <c r="AD258" i="227" s="1"/>
  <c r="AE258" i="227" s="1"/>
  <c r="O258" i="234" s="1"/>
  <c r="BS260" i="226"/>
  <c r="BT260" i="227" s="1"/>
  <c r="BU260" i="227" s="1"/>
  <c r="AC260" i="234" s="1"/>
  <c r="AR261" i="227"/>
  <c r="AR261" i="226"/>
  <c r="AS261" i="227" s="1"/>
  <c r="AT261" i="227" s="1"/>
  <c r="T261" i="234" s="1"/>
  <c r="BJ262" i="227"/>
  <c r="BJ262" i="226"/>
  <c r="BK262" i="227" s="1"/>
  <c r="BL262" i="227" s="1"/>
  <c r="Z262" i="234" s="1"/>
  <c r="Z265" i="227"/>
  <c r="Z265" i="226"/>
  <c r="AA265" i="227" s="1"/>
  <c r="AB265" i="227" s="1"/>
  <c r="N265" i="234" s="1"/>
  <c r="AL265" i="226"/>
  <c r="AM265" i="227" s="1"/>
  <c r="AN265" i="227" s="1"/>
  <c r="R265" i="234" s="1"/>
  <c r="BA265" i="226"/>
  <c r="BB265" i="227" s="1"/>
  <c r="BC265" i="227" s="1"/>
  <c r="W265" i="234" s="1"/>
  <c r="BP265" i="226"/>
  <c r="BQ265" i="227" s="1"/>
  <c r="BR265" i="227" s="1"/>
  <c r="AB265" i="234" s="1"/>
  <c r="K266" i="227"/>
  <c r="K266" i="226"/>
  <c r="L266" i="227" s="1"/>
  <c r="M266" i="227" s="1"/>
  <c r="I266" i="234" s="1"/>
  <c r="BG267" i="226"/>
  <c r="BH267" i="227" s="1"/>
  <c r="BI267" i="227" s="1"/>
  <c r="Y267" i="234" s="1"/>
  <c r="BY267" i="226"/>
  <c r="BZ267" i="227" s="1"/>
  <c r="CA267" i="227" s="1"/>
  <c r="AE267" i="234" s="1"/>
  <c r="BY267" i="227"/>
  <c r="AC268" i="227"/>
  <c r="AC268" i="226"/>
  <c r="AD268" i="227" s="1"/>
  <c r="AE268" i="227" s="1"/>
  <c r="O268" i="234" s="1"/>
  <c r="AF269" i="226"/>
  <c r="AG269" i="227" s="1"/>
  <c r="AH269" i="227" s="1"/>
  <c r="P269" i="234" s="1"/>
  <c r="BP269" i="227"/>
  <c r="BP269" i="226"/>
  <c r="BQ269" i="227" s="1"/>
  <c r="BR269" i="227" s="1"/>
  <c r="AB269" i="234" s="1"/>
  <c r="BA270" i="227"/>
  <c r="BA270" i="226"/>
  <c r="BB270" i="227" s="1"/>
  <c r="BC270" i="227" s="1"/>
  <c r="W270" i="234" s="1"/>
  <c r="W273" i="227"/>
  <c r="W273" i="226"/>
  <c r="X273" i="227" s="1"/>
  <c r="Y273" i="227" s="1"/>
  <c r="M273" i="234" s="1"/>
  <c r="AO273" i="227"/>
  <c r="AO273" i="226"/>
  <c r="AP273" i="227" s="1"/>
  <c r="AQ273" i="227" s="1"/>
  <c r="S273" i="234" s="1"/>
  <c r="BG273" i="227"/>
  <c r="BG273" i="226"/>
  <c r="BH273" i="227" s="1"/>
  <c r="BI273" i="227" s="1"/>
  <c r="Y273" i="234" s="1"/>
  <c r="BY273" i="227"/>
  <c r="BY273" i="226"/>
  <c r="BZ273" i="227" s="1"/>
  <c r="CA273" i="227" s="1"/>
  <c r="AE273" i="234" s="1"/>
  <c r="T274" i="227"/>
  <c r="T274" i="226"/>
  <c r="U274" i="227" s="1"/>
  <c r="V274" i="227" s="1"/>
  <c r="L274" i="234" s="1"/>
  <c r="AL274" i="227"/>
  <c r="AL274" i="226"/>
  <c r="AM274" i="227" s="1"/>
  <c r="AN274" i="227" s="1"/>
  <c r="R274" i="234" s="1"/>
  <c r="BS276" i="227"/>
  <c r="BS276" i="226"/>
  <c r="BT276" i="227" s="1"/>
  <c r="BU276" i="227" s="1"/>
  <c r="AC276" i="234" s="1"/>
  <c r="AX277" i="227"/>
  <c r="AX277" i="226"/>
  <c r="AY277" i="227" s="1"/>
  <c r="AZ277" i="227" s="1"/>
  <c r="V277" i="234" s="1"/>
  <c r="Z278" i="226"/>
  <c r="AA278" i="227" s="1"/>
  <c r="AB278" i="227" s="1"/>
  <c r="N278" i="234" s="1"/>
  <c r="Z278" i="227"/>
  <c r="Q279" i="227"/>
  <c r="Q279" i="226"/>
  <c r="R279" i="227" s="1"/>
  <c r="S279" i="227" s="1"/>
  <c r="K279" i="234" s="1"/>
  <c r="BM279" i="226"/>
  <c r="BN279" i="227" s="1"/>
  <c r="BO279" i="227" s="1"/>
  <c r="AA279" i="234" s="1"/>
  <c r="BG280" i="227"/>
  <c r="BG280" i="226"/>
  <c r="BH280" i="227" s="1"/>
  <c r="BI280" i="227" s="1"/>
  <c r="Y280" i="234" s="1"/>
  <c r="Q281" i="226"/>
  <c r="R281" i="227" s="1"/>
  <c r="S281" i="227" s="1"/>
  <c r="K281" i="234" s="1"/>
  <c r="Q281" i="227"/>
  <c r="AF281" i="227"/>
  <c r="AG281" i="227"/>
  <c r="AH281" i="227" s="1"/>
  <c r="P281" i="234" s="1"/>
  <c r="BY281" i="226"/>
  <c r="BZ281" i="227" s="1"/>
  <c r="CA281" i="227" s="1"/>
  <c r="AE281" i="234" s="1"/>
  <c r="BY281" i="227"/>
  <c r="AX283" i="227"/>
  <c r="AX283" i="226"/>
  <c r="AY283" i="227" s="1"/>
  <c r="AZ283" i="227" s="1"/>
  <c r="V283" i="234" s="1"/>
  <c r="K286" i="226"/>
  <c r="L286" i="227" s="1"/>
  <c r="M286" i="227" s="1"/>
  <c r="I286" i="234" s="1"/>
  <c r="AO287" i="227"/>
  <c r="AO287" i="226"/>
  <c r="AP287" i="227" s="1"/>
  <c r="AQ287" i="227" s="1"/>
  <c r="S287" i="234" s="1"/>
  <c r="BP287" i="226"/>
  <c r="BQ287" i="227" s="1"/>
  <c r="BR287" i="227" s="1"/>
  <c r="AB287" i="234" s="1"/>
  <c r="K288" i="227"/>
  <c r="K288" i="226"/>
  <c r="L288" i="227" s="1"/>
  <c r="M288" i="227" s="1"/>
  <c r="I288" i="234" s="1"/>
  <c r="Q289" i="226"/>
  <c r="R289" i="227" s="1"/>
  <c r="S289" i="227" s="1"/>
  <c r="K289" i="234" s="1"/>
  <c r="Q289" i="227"/>
  <c r="Z291" i="227"/>
  <c r="Z291" i="226"/>
  <c r="AA291" i="227" s="1"/>
  <c r="AB291" i="227" s="1"/>
  <c r="N291" i="234" s="1"/>
  <c r="AO291" i="226"/>
  <c r="AP291" i="227" s="1"/>
  <c r="AQ291" i="227" s="1"/>
  <c r="S291" i="234" s="1"/>
  <c r="AO291" i="227"/>
  <c r="AC292" i="226"/>
  <c r="AD292" i="227" s="1"/>
  <c r="AE292" i="227" s="1"/>
  <c r="O292" i="234" s="1"/>
  <c r="AU292" i="226"/>
  <c r="AV292" i="227" s="1"/>
  <c r="AW292" i="227" s="1"/>
  <c r="U292" i="234" s="1"/>
  <c r="AU292" i="227"/>
  <c r="W294" i="226"/>
  <c r="X294" i="227" s="1"/>
  <c r="Y294" i="227" s="1"/>
  <c r="M294" i="234" s="1"/>
  <c r="W294" i="227"/>
  <c r="BJ294" i="226"/>
  <c r="BK294" i="227" s="1"/>
  <c r="BL294" i="227" s="1"/>
  <c r="Z294" i="234" s="1"/>
  <c r="BJ294" i="227"/>
  <c r="AR295" i="226"/>
  <c r="AS295" i="227" s="1"/>
  <c r="AT295" i="227" s="1"/>
  <c r="T295" i="234" s="1"/>
  <c r="AR295" i="227"/>
  <c r="BJ295" i="226"/>
  <c r="BK295" i="227" s="1"/>
  <c r="BL295" i="227" s="1"/>
  <c r="Z295" i="234" s="1"/>
  <c r="BJ295" i="227"/>
  <c r="CH295" i="226"/>
  <c r="CI295" i="227" s="1"/>
  <c r="CJ295" i="227" s="1"/>
  <c r="AH295" i="234" s="1"/>
  <c r="CH295" i="227"/>
  <c r="W297" i="227"/>
  <c r="W297" i="226"/>
  <c r="X297" i="227" s="1"/>
  <c r="Y297" i="227" s="1"/>
  <c r="M297" i="234" s="1"/>
  <c r="AO297" i="226"/>
  <c r="AP297" i="227" s="1"/>
  <c r="AQ297" i="227" s="1"/>
  <c r="S297" i="234" s="1"/>
  <c r="AO297" i="227"/>
  <c r="Q299" i="227"/>
  <c r="Q299" i="226"/>
  <c r="R299" i="227" s="1"/>
  <c r="S299" i="227" s="1"/>
  <c r="K299" i="234" s="1"/>
  <c r="BY299" i="227"/>
  <c r="BY299" i="226"/>
  <c r="BZ299" i="227" s="1"/>
  <c r="CA299" i="227" s="1"/>
  <c r="AE299" i="234" s="1"/>
  <c r="BY301" i="226"/>
  <c r="BZ301" i="227" s="1"/>
  <c r="CA301" i="227" s="1"/>
  <c r="AE301" i="234" s="1"/>
  <c r="BY301" i="227"/>
  <c r="BY302" i="226"/>
  <c r="BZ302" i="227" s="1"/>
  <c r="CA302" i="227" s="1"/>
  <c r="AE302" i="234" s="1"/>
  <c r="BY302" i="227"/>
  <c r="BY303" i="227"/>
  <c r="BY303" i="226"/>
  <c r="BZ303" i="227" s="1"/>
  <c r="CA303" i="227" s="1"/>
  <c r="AE303" i="234" s="1"/>
  <c r="BM306" i="226"/>
  <c r="BN306" i="227" s="1"/>
  <c r="BO306" i="227" s="1"/>
  <c r="AA306" i="234" s="1"/>
  <c r="BM306" i="227"/>
  <c r="AU308" i="226"/>
  <c r="AV308" i="227" s="1"/>
  <c r="AW308" i="227" s="1"/>
  <c r="U308" i="234" s="1"/>
  <c r="AU308" i="227"/>
  <c r="N311" i="226"/>
  <c r="O311" i="227" s="1"/>
  <c r="P311" i="227" s="1"/>
  <c r="J311" i="234" s="1"/>
  <c r="N311" i="227"/>
  <c r="AL313" i="226"/>
  <c r="AM313" i="227" s="1"/>
  <c r="AN313" i="227" s="1"/>
  <c r="R313" i="234" s="1"/>
  <c r="AL313" i="227"/>
  <c r="BG314" i="226"/>
  <c r="BH314" i="227" s="1"/>
  <c r="BI314" i="227" s="1"/>
  <c r="Y314" i="234" s="1"/>
  <c r="BG314" i="227"/>
  <c r="CH314" i="226"/>
  <c r="CI314" i="227" s="1"/>
  <c r="CJ314" i="227" s="1"/>
  <c r="AH314" i="234" s="1"/>
  <c r="CH314" i="227"/>
  <c r="AU318" i="226"/>
  <c r="AV318" i="227" s="1"/>
  <c r="AW318" i="227" s="1"/>
  <c r="U318" i="234" s="1"/>
  <c r="AU318" i="227"/>
  <c r="CH318" i="226"/>
  <c r="CI318" i="227" s="1"/>
  <c r="CJ318" i="227" s="1"/>
  <c r="AH318" i="234" s="1"/>
  <c r="CH318" i="227"/>
  <c r="BJ319" i="227"/>
  <c r="BJ319" i="226"/>
  <c r="BK319" i="227" s="1"/>
  <c r="BL319" i="227" s="1"/>
  <c r="Z319" i="234" s="1"/>
  <c r="Z322" i="226"/>
  <c r="AA322" i="227" s="1"/>
  <c r="AB322" i="227" s="1"/>
  <c r="N322" i="234" s="1"/>
  <c r="Z322" i="227"/>
  <c r="AR322" i="226"/>
  <c r="AS322" i="227" s="1"/>
  <c r="AT322" i="227" s="1"/>
  <c r="T322" i="234" s="1"/>
  <c r="AR322" i="227"/>
  <c r="CH322" i="226"/>
  <c r="CI322" i="227" s="1"/>
  <c r="CJ322" i="227" s="1"/>
  <c r="AH322" i="234" s="1"/>
  <c r="CH322" i="227"/>
  <c r="BV323" i="227"/>
  <c r="BV323" i="226"/>
  <c r="BW323" i="227" s="1"/>
  <c r="BX323" i="227" s="1"/>
  <c r="AD323" i="234" s="1"/>
  <c r="Z329" i="226"/>
  <c r="AA329" i="227" s="1"/>
  <c r="AB329" i="227" s="1"/>
  <c r="N329" i="234" s="1"/>
  <c r="Z329" i="227"/>
  <c r="CH332" i="226"/>
  <c r="CI332" i="227" s="1"/>
  <c r="CJ332" i="227" s="1"/>
  <c r="AH332" i="234" s="1"/>
  <c r="CH332" i="227"/>
  <c r="BS341" i="226"/>
  <c r="BT341" i="227" s="1"/>
  <c r="BU341" i="227" s="1"/>
  <c r="AC341" i="234" s="1"/>
  <c r="BS341" i="227"/>
  <c r="AI348" i="227"/>
  <c r="AI348" i="226"/>
  <c r="AJ348" i="227" s="1"/>
  <c r="AK348" i="227" s="1"/>
  <c r="Q348" i="234" s="1"/>
  <c r="BP351" i="226"/>
  <c r="BQ351" i="227" s="1"/>
  <c r="BR351" i="227" s="1"/>
  <c r="AB351" i="234" s="1"/>
  <c r="BP351" i="227"/>
  <c r="BM360" i="226"/>
  <c r="BN360" i="227" s="1"/>
  <c r="BO360" i="227" s="1"/>
  <c r="AA360" i="234" s="1"/>
  <c r="BM360" i="227"/>
  <c r="W367" i="226"/>
  <c r="X367" i="227" s="1"/>
  <c r="Y367" i="227" s="1"/>
  <c r="M367" i="234" s="1"/>
  <c r="W367" i="227"/>
  <c r="AX192" i="226"/>
  <c r="AY192" i="227" s="1"/>
  <c r="AZ192" i="227" s="1"/>
  <c r="V192" i="234" s="1"/>
  <c r="AX192" i="227"/>
  <c r="CH194" i="226"/>
  <c r="CI194" i="227" s="1"/>
  <c r="CJ194" i="227" s="1"/>
  <c r="AH194" i="234" s="1"/>
  <c r="CH194" i="227"/>
  <c r="BM195" i="226"/>
  <c r="BN195" i="227" s="1"/>
  <c r="BO195" i="227" s="1"/>
  <c r="AA195" i="234" s="1"/>
  <c r="BM195" i="227"/>
  <c r="BV196" i="226"/>
  <c r="BW196" i="227" s="1"/>
  <c r="BX196" i="227" s="1"/>
  <c r="AD196" i="234" s="1"/>
  <c r="BV196" i="227"/>
  <c r="BG197" i="226"/>
  <c r="BH197" i="227" s="1"/>
  <c r="BI197" i="227" s="1"/>
  <c r="Y197" i="234" s="1"/>
  <c r="BG197" i="227"/>
  <c r="BD198" i="226"/>
  <c r="BE198" i="227" s="1"/>
  <c r="BF198" i="227" s="1"/>
  <c r="X198" i="234" s="1"/>
  <c r="BD198" i="227"/>
  <c r="BM199" i="226"/>
  <c r="BN199" i="227" s="1"/>
  <c r="BO199" i="227" s="1"/>
  <c r="AA199" i="234" s="1"/>
  <c r="BM199" i="227"/>
  <c r="H202" i="226"/>
  <c r="I202" i="227" s="1"/>
  <c r="J202" i="227" s="1"/>
  <c r="H202" i="234" s="1"/>
  <c r="H202" i="227"/>
  <c r="CH202" i="226"/>
  <c r="CI202" i="227" s="1"/>
  <c r="CJ202" i="227" s="1"/>
  <c r="AH202" i="234" s="1"/>
  <c r="CH202" i="227"/>
  <c r="BG205" i="226"/>
  <c r="BH205" i="227" s="1"/>
  <c r="BI205" i="227" s="1"/>
  <c r="Y205" i="234" s="1"/>
  <c r="BG205" i="227"/>
  <c r="CH206" i="226"/>
  <c r="CI206" i="227" s="1"/>
  <c r="CJ206" i="227" s="1"/>
  <c r="AH206" i="234" s="1"/>
  <c r="CH206" i="227"/>
  <c r="T214" i="226"/>
  <c r="U214" i="227" s="1"/>
  <c r="V214" i="227" s="1"/>
  <c r="L214" i="234" s="1"/>
  <c r="T214" i="227"/>
  <c r="BG217" i="226"/>
  <c r="BH217" i="227" s="1"/>
  <c r="BI217" i="227" s="1"/>
  <c r="Y217" i="234" s="1"/>
  <c r="BG217" i="227"/>
  <c r="BP218" i="226"/>
  <c r="BQ218" i="227" s="1"/>
  <c r="BR218" i="227" s="1"/>
  <c r="AB218" i="234" s="1"/>
  <c r="BP218" i="227"/>
  <c r="N220" i="226"/>
  <c r="O220" i="227" s="1"/>
  <c r="P220" i="227" s="1"/>
  <c r="J220" i="234" s="1"/>
  <c r="N220" i="227"/>
  <c r="BG221" i="226"/>
  <c r="BH221" i="227" s="1"/>
  <c r="BI221" i="227" s="1"/>
  <c r="Y221" i="234" s="1"/>
  <c r="BG221" i="227"/>
  <c r="BP222" i="226"/>
  <c r="BQ222" i="227" s="1"/>
  <c r="BR222" i="227" s="1"/>
  <c r="AB222" i="234" s="1"/>
  <c r="BP222" i="227"/>
  <c r="Z224" i="226"/>
  <c r="AA224" i="227" s="1"/>
  <c r="AB224" i="227" s="1"/>
  <c r="N224" i="234" s="1"/>
  <c r="Z224" i="227"/>
  <c r="BS225" i="226"/>
  <c r="BT225" i="227" s="1"/>
  <c r="BU225" i="227" s="1"/>
  <c r="AC225" i="234" s="1"/>
  <c r="BS225" i="227"/>
  <c r="AC227" i="226"/>
  <c r="AD227" i="227" s="1"/>
  <c r="AE227" i="227" s="1"/>
  <c r="O227" i="234" s="1"/>
  <c r="AC227" i="227"/>
  <c r="BJ228" i="226"/>
  <c r="BK228" i="227" s="1"/>
  <c r="BL228" i="227" s="1"/>
  <c r="Z228" i="234" s="1"/>
  <c r="BJ228" i="227"/>
  <c r="AF230" i="226"/>
  <c r="AG230" i="227" s="1"/>
  <c r="AH230" i="227" s="1"/>
  <c r="P230" i="234" s="1"/>
  <c r="AF230" i="227"/>
  <c r="BY231" i="226"/>
  <c r="BZ231" i="227" s="1"/>
  <c r="CA231" i="227" s="1"/>
  <c r="AE231" i="234" s="1"/>
  <c r="BY231" i="227"/>
  <c r="T234" i="226"/>
  <c r="U234" i="227" s="1"/>
  <c r="V234" i="227" s="1"/>
  <c r="L234" i="234" s="1"/>
  <c r="T234" i="227"/>
  <c r="BJ236" i="226"/>
  <c r="BK236" i="227" s="1"/>
  <c r="BL236" i="227" s="1"/>
  <c r="Z236" i="234" s="1"/>
  <c r="BJ236" i="227"/>
  <c r="H238" i="226"/>
  <c r="I238" i="227" s="1"/>
  <c r="J238" i="227" s="1"/>
  <c r="H238" i="234" s="1"/>
  <c r="H238" i="227"/>
  <c r="AC239" i="226"/>
  <c r="AD239" i="227" s="1"/>
  <c r="AE239" i="227" s="1"/>
  <c r="O239" i="234" s="1"/>
  <c r="AC239" i="227"/>
  <c r="AU241" i="226"/>
  <c r="AV241" i="227" s="1"/>
  <c r="AW241" i="227" s="1"/>
  <c r="U241" i="234" s="1"/>
  <c r="AU241" i="227"/>
  <c r="BG243" i="226"/>
  <c r="BH243" i="227" s="1"/>
  <c r="BI243" i="227" s="1"/>
  <c r="Y243" i="234" s="1"/>
  <c r="Z244" i="226"/>
  <c r="AA244" i="227" s="1"/>
  <c r="AB244" i="227" s="1"/>
  <c r="N244" i="234" s="1"/>
  <c r="Z244" i="227"/>
  <c r="BP244" i="226"/>
  <c r="BQ244" i="227" s="1"/>
  <c r="BR244" i="227" s="1"/>
  <c r="AB244" i="234" s="1"/>
  <c r="W245" i="226"/>
  <c r="X245" i="227" s="1"/>
  <c r="Y245" i="227" s="1"/>
  <c r="M245" i="234" s="1"/>
  <c r="W245" i="227"/>
  <c r="BW245" i="227"/>
  <c r="BX245" i="227" s="1"/>
  <c r="AD245" i="234" s="1"/>
  <c r="AL246" i="226"/>
  <c r="AM246" i="227" s="1"/>
  <c r="AN246" i="227" s="1"/>
  <c r="R246" i="234" s="1"/>
  <c r="BA246" i="226"/>
  <c r="BB246" i="227" s="1"/>
  <c r="BC246" i="227" s="1"/>
  <c r="W246" i="234" s="1"/>
  <c r="BP246" i="226"/>
  <c r="BQ246" i="227" s="1"/>
  <c r="BR246" i="227" s="1"/>
  <c r="AB246" i="234" s="1"/>
  <c r="BP246" i="227"/>
  <c r="K248" i="226"/>
  <c r="L248" i="227" s="1"/>
  <c r="M248" i="227" s="1"/>
  <c r="I248" i="234" s="1"/>
  <c r="Z248" i="226"/>
  <c r="AA248" i="227" s="1"/>
  <c r="AB248" i="227" s="1"/>
  <c r="N248" i="234" s="1"/>
  <c r="Z248" i="227"/>
  <c r="BA248" i="226"/>
  <c r="BB248" i="227" s="1"/>
  <c r="BC248" i="227" s="1"/>
  <c r="W248" i="234" s="1"/>
  <c r="BP248" i="226"/>
  <c r="BQ248" i="227" s="1"/>
  <c r="BR248" i="227" s="1"/>
  <c r="AB248" i="234" s="1"/>
  <c r="AF249" i="226"/>
  <c r="AG249" i="227" s="1"/>
  <c r="AH249" i="227" s="1"/>
  <c r="P249" i="234" s="1"/>
  <c r="N250" i="226"/>
  <c r="O250" i="227" s="1"/>
  <c r="P250" i="227" s="1"/>
  <c r="J250" i="234" s="1"/>
  <c r="AR250" i="226"/>
  <c r="AS250" i="227" s="1"/>
  <c r="AT250" i="227" s="1"/>
  <c r="T250" i="234" s="1"/>
  <c r="AR250" i="227"/>
  <c r="H251" i="226"/>
  <c r="I251" i="227" s="1"/>
  <c r="J251" i="227" s="1"/>
  <c r="H251" i="234" s="1"/>
  <c r="AF252" i="226"/>
  <c r="AG252" i="227" s="1"/>
  <c r="AH252" i="227" s="1"/>
  <c r="P252" i="234" s="1"/>
  <c r="AU252" i="226"/>
  <c r="AV252" i="227" s="1"/>
  <c r="AW252" i="227" s="1"/>
  <c r="U252" i="234" s="1"/>
  <c r="CH252" i="227"/>
  <c r="CH252" i="226"/>
  <c r="CI252" i="227" s="1"/>
  <c r="CJ252" i="227" s="1"/>
  <c r="AH252" i="234" s="1"/>
  <c r="Q253" i="226"/>
  <c r="R253" i="227" s="1"/>
  <c r="S253" i="227" s="1"/>
  <c r="K253" i="234" s="1"/>
  <c r="AU254" i="226"/>
  <c r="AV254" i="227" s="1"/>
  <c r="AW254" i="227" s="1"/>
  <c r="U254" i="234" s="1"/>
  <c r="BW254" i="227"/>
  <c r="BX254" i="227" s="1"/>
  <c r="AD254" i="234" s="1"/>
  <c r="Q255" i="226"/>
  <c r="R255" i="227" s="1"/>
  <c r="S255" i="227" s="1"/>
  <c r="K255" i="234" s="1"/>
  <c r="Q255" i="227"/>
  <c r="BJ255" i="227"/>
  <c r="BJ255" i="226"/>
  <c r="BK255" i="227" s="1"/>
  <c r="BL255" i="227" s="1"/>
  <c r="Z255" i="234" s="1"/>
  <c r="BW255" i="227"/>
  <c r="BX255" i="227" s="1"/>
  <c r="AD255" i="234" s="1"/>
  <c r="AC257" i="227"/>
  <c r="AC257" i="226"/>
  <c r="AD257" i="227" s="1"/>
  <c r="AE257" i="227" s="1"/>
  <c r="O257" i="234" s="1"/>
  <c r="N258" i="226"/>
  <c r="O258" i="227" s="1"/>
  <c r="P258" i="227" s="1"/>
  <c r="J258" i="234" s="1"/>
  <c r="N259" i="227"/>
  <c r="N259" i="226"/>
  <c r="O259" i="227" s="1"/>
  <c r="P259" i="227" s="1"/>
  <c r="J259" i="234" s="1"/>
  <c r="BS259" i="226"/>
  <c r="BT259" i="227" s="1"/>
  <c r="BU259" i="227" s="1"/>
  <c r="AC259" i="234" s="1"/>
  <c r="K260" i="226"/>
  <c r="L260" i="227" s="1"/>
  <c r="M260" i="227" s="1"/>
  <c r="I260" i="234" s="1"/>
  <c r="Z261" i="226"/>
  <c r="AA261" i="227" s="1"/>
  <c r="AB261" i="227" s="1"/>
  <c r="N261" i="234" s="1"/>
  <c r="AC262" i="227"/>
  <c r="AC262" i="226"/>
  <c r="AD262" i="227" s="1"/>
  <c r="AE262" i="227" s="1"/>
  <c r="O262" i="234" s="1"/>
  <c r="CH262" i="226"/>
  <c r="CI262" i="227" s="1"/>
  <c r="CJ262" i="227" s="1"/>
  <c r="AH262" i="234" s="1"/>
  <c r="CH262" i="227"/>
  <c r="AU263" i="226"/>
  <c r="AV263" i="227" s="1"/>
  <c r="AW263" i="227" s="1"/>
  <c r="U263" i="234" s="1"/>
  <c r="BJ263" i="226"/>
  <c r="BK263" i="227" s="1"/>
  <c r="BL263" i="227" s="1"/>
  <c r="Z263" i="234" s="1"/>
  <c r="H264" i="227"/>
  <c r="H264" i="226"/>
  <c r="I264" i="227" s="1"/>
  <c r="J264" i="227" s="1"/>
  <c r="H264" i="234" s="1"/>
  <c r="AI264" i="226"/>
  <c r="AJ264" i="227" s="1"/>
  <c r="AK264" i="227" s="1"/>
  <c r="Q264" i="234" s="1"/>
  <c r="BA264" i="227"/>
  <c r="BA264" i="226"/>
  <c r="BB264" i="227" s="1"/>
  <c r="BC264" i="227" s="1"/>
  <c r="W264" i="234" s="1"/>
  <c r="H265" i="226"/>
  <c r="I265" i="227" s="1"/>
  <c r="J265" i="227" s="1"/>
  <c r="H265" i="234" s="1"/>
  <c r="BS266" i="226"/>
  <c r="BT266" i="227" s="1"/>
  <c r="BU266" i="227" s="1"/>
  <c r="AC266" i="234" s="1"/>
  <c r="K267" i="226"/>
  <c r="L267" i="227" s="1"/>
  <c r="M267" i="227" s="1"/>
  <c r="I267" i="234" s="1"/>
  <c r="AC267" i="226"/>
  <c r="AD267" i="227" s="1"/>
  <c r="AE267" i="227" s="1"/>
  <c r="O267" i="234" s="1"/>
  <c r="AC267" i="227"/>
  <c r="BJ267" i="227"/>
  <c r="BJ267" i="226"/>
  <c r="BK267" i="227" s="1"/>
  <c r="BL267" i="227" s="1"/>
  <c r="Z267" i="234" s="1"/>
  <c r="AX268" i="226"/>
  <c r="AY268" i="227" s="1"/>
  <c r="AZ268" i="227" s="1"/>
  <c r="V268" i="234" s="1"/>
  <c r="AX268" i="227"/>
  <c r="AI269" i="226"/>
  <c r="AJ269" i="227" s="1"/>
  <c r="AK269" i="227" s="1"/>
  <c r="Q269" i="234" s="1"/>
  <c r="AI269" i="227"/>
  <c r="AX269" i="226"/>
  <c r="AY269" i="227" s="1"/>
  <c r="AZ269" i="227" s="1"/>
  <c r="V269" i="234" s="1"/>
  <c r="H271" i="227"/>
  <c r="H271" i="226"/>
  <c r="I271" i="227" s="1"/>
  <c r="J271" i="227" s="1"/>
  <c r="H271" i="234" s="1"/>
  <c r="AI271" i="226"/>
  <c r="AJ271" i="227" s="1"/>
  <c r="AK271" i="227" s="1"/>
  <c r="Q271" i="234" s="1"/>
  <c r="AX271" i="226"/>
  <c r="AY271" i="227" s="1"/>
  <c r="AZ271" i="227" s="1"/>
  <c r="V271" i="234" s="1"/>
  <c r="AL276" i="227"/>
  <c r="AL276" i="226"/>
  <c r="AM276" i="227" s="1"/>
  <c r="AN276" i="227" s="1"/>
  <c r="R276" i="234" s="1"/>
  <c r="Q277" i="226"/>
  <c r="R277" i="227" s="1"/>
  <c r="S277" i="227" s="1"/>
  <c r="K277" i="234" s="1"/>
  <c r="Q277" i="227"/>
  <c r="BV278" i="226"/>
  <c r="BW278" i="227" s="1"/>
  <c r="BX278" i="227" s="1"/>
  <c r="AD278" i="234" s="1"/>
  <c r="BV278" i="227"/>
  <c r="AX279" i="226"/>
  <c r="AY279" i="227" s="1"/>
  <c r="AZ279" i="227" s="1"/>
  <c r="V279" i="234" s="1"/>
  <c r="BP279" i="227"/>
  <c r="BP279" i="226"/>
  <c r="BQ279" i="227" s="1"/>
  <c r="BR279" i="227" s="1"/>
  <c r="AB279" i="234" s="1"/>
  <c r="AX282" i="226"/>
  <c r="AY282" i="227" s="1"/>
  <c r="AZ282" i="227" s="1"/>
  <c r="V282" i="234" s="1"/>
  <c r="AX282" i="227"/>
  <c r="BM282" i="227"/>
  <c r="BM282" i="226"/>
  <c r="BN282" i="227" s="1"/>
  <c r="BO282" i="227" s="1"/>
  <c r="AA282" i="234" s="1"/>
  <c r="W283" i="226"/>
  <c r="X283" i="227" s="1"/>
  <c r="Y283" i="227" s="1"/>
  <c r="M283" i="234" s="1"/>
  <c r="W283" i="227"/>
  <c r="W284" i="227"/>
  <c r="W284" i="226"/>
  <c r="X284" i="227" s="1"/>
  <c r="Y284" i="227" s="1"/>
  <c r="M284" i="234" s="1"/>
  <c r="BD285" i="226"/>
  <c r="BE285" i="227" s="1"/>
  <c r="BF285" i="227" s="1"/>
  <c r="X285" i="234" s="1"/>
  <c r="N286" i="226"/>
  <c r="O286" i="227" s="1"/>
  <c r="P286" i="227" s="1"/>
  <c r="J286" i="234" s="1"/>
  <c r="N286" i="227"/>
  <c r="BP289" i="227"/>
  <c r="BP289" i="226"/>
  <c r="BQ289" i="227" s="1"/>
  <c r="BR289" i="227" s="1"/>
  <c r="AB289" i="234" s="1"/>
  <c r="AU290" i="227"/>
  <c r="AU290" i="226"/>
  <c r="AV290" i="227" s="1"/>
  <c r="AW290" i="227" s="1"/>
  <c r="U290" i="234" s="1"/>
  <c r="BG291" i="226"/>
  <c r="BH291" i="227" s="1"/>
  <c r="BI291" i="227" s="1"/>
  <c r="Y291" i="234" s="1"/>
  <c r="BG291" i="227"/>
  <c r="AF292" i="226"/>
  <c r="AG292" i="227" s="1"/>
  <c r="AH292" i="227" s="1"/>
  <c r="P292" i="234" s="1"/>
  <c r="AF292" i="227"/>
  <c r="AR294" i="226"/>
  <c r="AS294" i="227" s="1"/>
  <c r="AT294" i="227" s="1"/>
  <c r="T294" i="234" s="1"/>
  <c r="AR294" i="227"/>
  <c r="BG300" i="226"/>
  <c r="BH300" i="227" s="1"/>
  <c r="BI300" i="227" s="1"/>
  <c r="Y300" i="234" s="1"/>
  <c r="BG300" i="227"/>
  <c r="AO302" i="226"/>
  <c r="AP302" i="227" s="1"/>
  <c r="AQ302" i="227" s="1"/>
  <c r="S302" i="234" s="1"/>
  <c r="AO302" i="227"/>
  <c r="BD302" i="226"/>
  <c r="BE302" i="227" s="1"/>
  <c r="BF302" i="227" s="1"/>
  <c r="X302" i="234" s="1"/>
  <c r="AO304" i="226"/>
  <c r="AP304" i="227" s="1"/>
  <c r="AQ304" i="227" s="1"/>
  <c r="S304" i="234" s="1"/>
  <c r="AO304" i="227"/>
  <c r="AR305" i="226"/>
  <c r="AS305" i="227" s="1"/>
  <c r="AT305" i="227" s="1"/>
  <c r="T305" i="234" s="1"/>
  <c r="AR305" i="227"/>
  <c r="BM305" i="226"/>
  <c r="BN305" i="227" s="1"/>
  <c r="BO305" i="227" s="1"/>
  <c r="AA305" i="234" s="1"/>
  <c r="BM305" i="227"/>
  <c r="Z306" i="226"/>
  <c r="AA306" i="227" s="1"/>
  <c r="AB306" i="227" s="1"/>
  <c r="N306" i="234" s="1"/>
  <c r="Z306" i="227"/>
  <c r="AX309" i="226"/>
  <c r="AY309" i="227" s="1"/>
  <c r="AZ309" i="227" s="1"/>
  <c r="V309" i="234" s="1"/>
  <c r="AX309" i="227"/>
  <c r="BD312" i="227"/>
  <c r="BD312" i="226"/>
  <c r="BE312" i="227" s="1"/>
  <c r="BF312" i="227" s="1"/>
  <c r="X312" i="234" s="1"/>
  <c r="BY312" i="226"/>
  <c r="BZ312" i="227" s="1"/>
  <c r="CA312" i="227" s="1"/>
  <c r="AE312" i="234" s="1"/>
  <c r="BY312" i="227"/>
  <c r="T313" i="226"/>
  <c r="U313" i="227" s="1"/>
  <c r="V313" i="227" s="1"/>
  <c r="L313" i="234" s="1"/>
  <c r="T313" i="227"/>
  <c r="BG313" i="226"/>
  <c r="BH313" i="227" s="1"/>
  <c r="BI313" i="227" s="1"/>
  <c r="Y313" i="234" s="1"/>
  <c r="BG313" i="227"/>
  <c r="W314" i="226"/>
  <c r="X314" i="227" s="1"/>
  <c r="Y314" i="227" s="1"/>
  <c r="M314" i="234" s="1"/>
  <c r="W314" i="227"/>
  <c r="BG315" i="227"/>
  <c r="BG315" i="226"/>
  <c r="BH315" i="227" s="1"/>
  <c r="BI315" i="227" s="1"/>
  <c r="Y315" i="234" s="1"/>
  <c r="T316" i="227"/>
  <c r="T316" i="226"/>
  <c r="U316" i="227" s="1"/>
  <c r="V316" i="227" s="1"/>
  <c r="L316" i="234" s="1"/>
  <c r="BS316" i="226"/>
  <c r="BT316" i="227" s="1"/>
  <c r="BU316" i="227" s="1"/>
  <c r="AC316" i="234" s="1"/>
  <c r="BP317" i="227"/>
  <c r="BP317" i="226"/>
  <c r="BQ317" i="227" s="1"/>
  <c r="BR317" i="227" s="1"/>
  <c r="AB317" i="234" s="1"/>
  <c r="K318" i="226"/>
  <c r="L318" i="227" s="1"/>
  <c r="M318" i="227" s="1"/>
  <c r="I318" i="234" s="1"/>
  <c r="K318" i="227"/>
  <c r="AC318" i="226"/>
  <c r="AD318" i="227" s="1"/>
  <c r="AE318" i="227" s="1"/>
  <c r="O318" i="234" s="1"/>
  <c r="AC318" i="227"/>
  <c r="AR319" i="226"/>
  <c r="AS319" i="227" s="1"/>
  <c r="AT319" i="227" s="1"/>
  <c r="T319" i="234" s="1"/>
  <c r="AR319" i="227"/>
  <c r="BM320" i="226"/>
  <c r="BN320" i="227" s="1"/>
  <c r="BO320" i="227" s="1"/>
  <c r="AA320" i="234" s="1"/>
  <c r="BM320" i="227"/>
  <c r="H322" i="226"/>
  <c r="I322" i="227" s="1"/>
  <c r="J322" i="227" s="1"/>
  <c r="H322" i="234" s="1"/>
  <c r="H322" i="227"/>
  <c r="AL323" i="226"/>
  <c r="AM323" i="227" s="1"/>
  <c r="AN323" i="227" s="1"/>
  <c r="R323" i="234" s="1"/>
  <c r="AX325" i="226"/>
  <c r="AY325" i="227" s="1"/>
  <c r="AZ325" i="227" s="1"/>
  <c r="V325" i="234" s="1"/>
  <c r="AX325" i="227"/>
  <c r="BP325" i="226"/>
  <c r="BQ325" i="227" s="1"/>
  <c r="BR325" i="227" s="1"/>
  <c r="AB325" i="234" s="1"/>
  <c r="BP326" i="226"/>
  <c r="BQ326" i="227" s="1"/>
  <c r="BR326" i="227" s="1"/>
  <c r="AB326" i="234" s="1"/>
  <c r="BP326" i="227"/>
  <c r="K329" i="226"/>
  <c r="L329" i="227" s="1"/>
  <c r="M329" i="227" s="1"/>
  <c r="I329" i="234" s="1"/>
  <c r="K329" i="227"/>
  <c r="Z331" i="226"/>
  <c r="AA331" i="227" s="1"/>
  <c r="AB331" i="227" s="1"/>
  <c r="N331" i="234" s="1"/>
  <c r="Z331" i="227"/>
  <c r="AR331" i="227"/>
  <c r="AR331" i="226"/>
  <c r="AS331" i="227" s="1"/>
  <c r="AT331" i="227" s="1"/>
  <c r="T331" i="234" s="1"/>
  <c r="BM332" i="226"/>
  <c r="BN332" i="227" s="1"/>
  <c r="BO332" i="227" s="1"/>
  <c r="AA332" i="234" s="1"/>
  <c r="BM332" i="227"/>
  <c r="H335" i="226"/>
  <c r="I335" i="227" s="1"/>
  <c r="J335" i="227" s="1"/>
  <c r="H335" i="234" s="1"/>
  <c r="H335" i="227"/>
  <c r="T341" i="226"/>
  <c r="U341" i="227" s="1"/>
  <c r="V341" i="227" s="1"/>
  <c r="L341" i="234" s="1"/>
  <c r="T341" i="227"/>
  <c r="BA341" i="226"/>
  <c r="BB341" i="227" s="1"/>
  <c r="BC341" i="227" s="1"/>
  <c r="W341" i="234" s="1"/>
  <c r="BA341" i="227"/>
  <c r="CH344" i="226"/>
  <c r="CI344" i="227" s="1"/>
  <c r="CJ344" i="227" s="1"/>
  <c r="AH344" i="234" s="1"/>
  <c r="CH344" i="227"/>
  <c r="BY347" i="226"/>
  <c r="BZ347" i="227" s="1"/>
  <c r="CA347" i="227" s="1"/>
  <c r="AE347" i="234" s="1"/>
  <c r="BY347" i="227"/>
  <c r="AX351" i="227"/>
  <c r="AX351" i="226"/>
  <c r="AY351" i="227" s="1"/>
  <c r="AZ351" i="227" s="1"/>
  <c r="V351" i="234" s="1"/>
  <c r="AX360" i="226"/>
  <c r="AY360" i="227" s="1"/>
  <c r="AZ360" i="227" s="1"/>
  <c r="V360" i="234" s="1"/>
  <c r="AX360" i="227"/>
  <c r="BG362" i="226"/>
  <c r="BH362" i="227" s="1"/>
  <c r="BI362" i="227" s="1"/>
  <c r="Y362" i="234" s="1"/>
  <c r="BG362" i="227"/>
  <c r="BD246" i="226"/>
  <c r="BE246" i="227" s="1"/>
  <c r="BF246" i="227" s="1"/>
  <c r="X246" i="234" s="1"/>
  <c r="BD246" i="227"/>
  <c r="N248" i="226"/>
  <c r="O248" i="227" s="1"/>
  <c r="P248" i="227" s="1"/>
  <c r="J248" i="234" s="1"/>
  <c r="N248" i="227"/>
  <c r="AI249" i="226"/>
  <c r="AJ249" i="227" s="1"/>
  <c r="AK249" i="227" s="1"/>
  <c r="Q249" i="234" s="1"/>
  <c r="AI249" i="227"/>
  <c r="AX252" i="226"/>
  <c r="AY252" i="227" s="1"/>
  <c r="AZ252" i="227" s="1"/>
  <c r="V252" i="234" s="1"/>
  <c r="AX252" i="227"/>
  <c r="AI253" i="226"/>
  <c r="AJ253" i="227" s="1"/>
  <c r="AK253" i="227" s="1"/>
  <c r="Q253" i="234" s="1"/>
  <c r="AI253" i="227"/>
  <c r="T254" i="226"/>
  <c r="U254" i="227" s="1"/>
  <c r="V254" i="227" s="1"/>
  <c r="L254" i="234" s="1"/>
  <c r="T254" i="227"/>
  <c r="AU255" i="227"/>
  <c r="AU255" i="226"/>
  <c r="AV255" i="227" s="1"/>
  <c r="AW255" i="227" s="1"/>
  <c r="U255" i="234" s="1"/>
  <c r="AU257" i="226"/>
  <c r="AV257" i="227" s="1"/>
  <c r="AW257" i="227" s="1"/>
  <c r="U257" i="234" s="1"/>
  <c r="AU257" i="227"/>
  <c r="Q258" i="227"/>
  <c r="Q258" i="226"/>
  <c r="R258" i="227" s="1"/>
  <c r="S258" i="227" s="1"/>
  <c r="K258" i="234" s="1"/>
  <c r="N260" i="226"/>
  <c r="O260" i="227" s="1"/>
  <c r="P260" i="227" s="1"/>
  <c r="J260" i="234" s="1"/>
  <c r="N260" i="227"/>
  <c r="BJ260" i="226"/>
  <c r="BK260" i="227" s="1"/>
  <c r="BL260" i="227" s="1"/>
  <c r="Z260" i="234" s="1"/>
  <c r="BJ260" i="227"/>
  <c r="BY260" i="227"/>
  <c r="BY260" i="226"/>
  <c r="BZ260" i="227" s="1"/>
  <c r="CA260" i="227" s="1"/>
  <c r="AE260" i="234" s="1"/>
  <c r="AC261" i="227"/>
  <c r="AC261" i="226"/>
  <c r="AD261" i="227" s="1"/>
  <c r="AE261" i="227" s="1"/>
  <c r="O261" i="234" s="1"/>
  <c r="AU261" i="226"/>
  <c r="AV261" i="227" s="1"/>
  <c r="AW261" i="227" s="1"/>
  <c r="U261" i="234" s="1"/>
  <c r="AU261" i="227"/>
  <c r="AL264" i="226"/>
  <c r="AM264" i="227" s="1"/>
  <c r="AN264" i="227" s="1"/>
  <c r="R264" i="234" s="1"/>
  <c r="AL264" i="227"/>
  <c r="K265" i="226"/>
  <c r="L265" i="227" s="1"/>
  <c r="M265" i="227" s="1"/>
  <c r="I265" i="234" s="1"/>
  <c r="K265" i="227"/>
  <c r="N266" i="227"/>
  <c r="N266" i="226"/>
  <c r="O266" i="227" s="1"/>
  <c r="P266" i="227" s="1"/>
  <c r="J266" i="234" s="1"/>
  <c r="AF268" i="227"/>
  <c r="AF268" i="226"/>
  <c r="AG268" i="227" s="1"/>
  <c r="AH268" i="227" s="1"/>
  <c r="P268" i="234" s="1"/>
  <c r="W269" i="226"/>
  <c r="X269" i="227" s="1"/>
  <c r="Y269" i="227" s="1"/>
  <c r="M269" i="234" s="1"/>
  <c r="W269" i="227"/>
  <c r="BA269" i="227"/>
  <c r="BA269" i="226"/>
  <c r="BB269" i="227" s="1"/>
  <c r="BC269" i="227" s="1"/>
  <c r="W269" i="234" s="1"/>
  <c r="BS269" i="226"/>
  <c r="BT269" i="227" s="1"/>
  <c r="BU269" i="227" s="1"/>
  <c r="AC269" i="234" s="1"/>
  <c r="BS269" i="227"/>
  <c r="BD270" i="226"/>
  <c r="BE270" i="227" s="1"/>
  <c r="BF270" i="227" s="1"/>
  <c r="X270" i="234" s="1"/>
  <c r="BD270" i="227"/>
  <c r="BA271" i="226"/>
  <c r="BB271" i="227" s="1"/>
  <c r="BC271" i="227" s="1"/>
  <c r="W271" i="234" s="1"/>
  <c r="BA271" i="227"/>
  <c r="Z272" i="226"/>
  <c r="AA272" i="227" s="1"/>
  <c r="AB272" i="227" s="1"/>
  <c r="N272" i="234" s="1"/>
  <c r="Z272" i="227"/>
  <c r="H273" i="227"/>
  <c r="H273" i="226"/>
  <c r="I273" i="227" s="1"/>
  <c r="J273" i="227" s="1"/>
  <c r="H273" i="234" s="1"/>
  <c r="Z273" i="227"/>
  <c r="Z273" i="226"/>
  <c r="AA273" i="227" s="1"/>
  <c r="AB273" i="227" s="1"/>
  <c r="N273" i="234" s="1"/>
  <c r="AR273" i="227"/>
  <c r="AS273" i="227"/>
  <c r="AT273" i="227" s="1"/>
  <c r="T273" i="234" s="1"/>
  <c r="BJ273" i="227"/>
  <c r="BJ273" i="226"/>
  <c r="BK273" i="227" s="1"/>
  <c r="BL273" i="227" s="1"/>
  <c r="Z273" i="234" s="1"/>
  <c r="CH273" i="227"/>
  <c r="CH273" i="226"/>
  <c r="CI273" i="227" s="1"/>
  <c r="CJ273" i="227" s="1"/>
  <c r="AH273" i="234" s="1"/>
  <c r="W274" i="227"/>
  <c r="W274" i="226"/>
  <c r="X274" i="227" s="1"/>
  <c r="Y274" i="227" s="1"/>
  <c r="M274" i="234" s="1"/>
  <c r="BV276" i="227"/>
  <c r="BV276" i="226"/>
  <c r="BW276" i="227" s="1"/>
  <c r="BX276" i="227" s="1"/>
  <c r="AD276" i="234" s="1"/>
  <c r="BA277" i="226"/>
  <c r="BB277" i="227" s="1"/>
  <c r="BC277" i="227" s="1"/>
  <c r="W277" i="234" s="1"/>
  <c r="BA277" i="227"/>
  <c r="T279" i="227"/>
  <c r="T279" i="226"/>
  <c r="U279" i="227" s="1"/>
  <c r="V279" i="227" s="1"/>
  <c r="L279" i="234" s="1"/>
  <c r="BA279" i="227"/>
  <c r="BA279" i="226"/>
  <c r="BB279" i="227" s="1"/>
  <c r="BC279" i="227" s="1"/>
  <c r="W279" i="234" s="1"/>
  <c r="BJ280" i="227"/>
  <c r="BJ280" i="226"/>
  <c r="BK280" i="227" s="1"/>
  <c r="BL280" i="227" s="1"/>
  <c r="Z280" i="234" s="1"/>
  <c r="CH281" i="227"/>
  <c r="CH281" i="226"/>
  <c r="CI281" i="227" s="1"/>
  <c r="CJ281" i="227" s="1"/>
  <c r="AH281" i="234" s="1"/>
  <c r="BA283" i="227"/>
  <c r="BA283" i="226"/>
  <c r="BB283" i="227" s="1"/>
  <c r="BC283" i="227" s="1"/>
  <c r="W283" i="234" s="1"/>
  <c r="AO285" i="226"/>
  <c r="AP285" i="227" s="1"/>
  <c r="AQ285" i="227" s="1"/>
  <c r="S285" i="234" s="1"/>
  <c r="AO285" i="227"/>
  <c r="BG285" i="227"/>
  <c r="BG285" i="226"/>
  <c r="BH285" i="227" s="1"/>
  <c r="BI285" i="227" s="1"/>
  <c r="Y285" i="234" s="1"/>
  <c r="AR287" i="227"/>
  <c r="AR287" i="226"/>
  <c r="AS287" i="227" s="1"/>
  <c r="AT287" i="227" s="1"/>
  <c r="T287" i="234" s="1"/>
  <c r="AC288" i="227"/>
  <c r="AC288" i="226"/>
  <c r="AD288" i="227" s="1"/>
  <c r="AE288" i="227" s="1"/>
  <c r="O288" i="234" s="1"/>
  <c r="BJ288" i="226"/>
  <c r="BK288" i="227" s="1"/>
  <c r="BL288" i="227" s="1"/>
  <c r="Z288" i="234" s="1"/>
  <c r="BJ288" i="227"/>
  <c r="K291" i="226"/>
  <c r="L291" i="227" s="1"/>
  <c r="M291" i="227" s="1"/>
  <c r="I291" i="234" s="1"/>
  <c r="K291" i="227"/>
  <c r="AC291" i="226"/>
  <c r="AD291" i="227" s="1"/>
  <c r="AE291" i="227" s="1"/>
  <c r="O291" i="234" s="1"/>
  <c r="AC291" i="227"/>
  <c r="AR291" i="227"/>
  <c r="AR291" i="226"/>
  <c r="AS291" i="227" s="1"/>
  <c r="AT291" i="227" s="1"/>
  <c r="T291" i="234" s="1"/>
  <c r="BP292" i="226"/>
  <c r="BQ292" i="227" s="1"/>
  <c r="BR292" i="227" s="1"/>
  <c r="AB292" i="234" s="1"/>
  <c r="BP292" i="227"/>
  <c r="BM293" i="226"/>
  <c r="BN293" i="227" s="1"/>
  <c r="BO293" i="227" s="1"/>
  <c r="AA293" i="234" s="1"/>
  <c r="BM293" i="227"/>
  <c r="H294" i="226"/>
  <c r="I294" i="227" s="1"/>
  <c r="J294" i="227" s="1"/>
  <c r="H294" i="234" s="1"/>
  <c r="H294" i="227"/>
  <c r="AC295" i="226"/>
  <c r="AD295" i="227" s="1"/>
  <c r="AE295" i="227" s="1"/>
  <c r="O295" i="234" s="1"/>
  <c r="AC295" i="227"/>
  <c r="AU295" i="226"/>
  <c r="AV295" i="227" s="1"/>
  <c r="AW295" i="227" s="1"/>
  <c r="U295" i="234" s="1"/>
  <c r="AU295" i="227"/>
  <c r="BM295" i="226"/>
  <c r="BN295" i="227" s="1"/>
  <c r="BO295" i="227" s="1"/>
  <c r="AA295" i="234" s="1"/>
  <c r="BM295" i="227"/>
  <c r="H296" i="226"/>
  <c r="I296" i="227" s="1"/>
  <c r="J296" i="227" s="1"/>
  <c r="H296" i="234" s="1"/>
  <c r="H296" i="227"/>
  <c r="H297" i="226"/>
  <c r="I297" i="227" s="1"/>
  <c r="J297" i="227" s="1"/>
  <c r="H297" i="234" s="1"/>
  <c r="H297" i="227"/>
  <c r="CH297" i="226"/>
  <c r="CI297" i="227" s="1"/>
  <c r="CJ297" i="227" s="1"/>
  <c r="AH297" i="234" s="1"/>
  <c r="CH297" i="227"/>
  <c r="W298" i="226"/>
  <c r="X298" i="227" s="1"/>
  <c r="Y298" i="227" s="1"/>
  <c r="M298" i="234" s="1"/>
  <c r="W298" i="227"/>
  <c r="T299" i="226"/>
  <c r="U299" i="227" s="1"/>
  <c r="V299" i="227" s="1"/>
  <c r="L299" i="234" s="1"/>
  <c r="T299" i="227"/>
  <c r="BG299" i="226"/>
  <c r="BH299" i="227" s="1"/>
  <c r="BI299" i="227" s="1"/>
  <c r="Y299" i="234" s="1"/>
  <c r="BG299" i="227"/>
  <c r="CH299" i="226"/>
  <c r="CI299" i="227" s="1"/>
  <c r="CJ299" i="227" s="1"/>
  <c r="AH299" i="234" s="1"/>
  <c r="CH299" i="227"/>
  <c r="W300" i="226"/>
  <c r="X300" i="227" s="1"/>
  <c r="Y300" i="227" s="1"/>
  <c r="M300" i="234" s="1"/>
  <c r="W300" i="227"/>
  <c r="CH301" i="226"/>
  <c r="CI301" i="227" s="1"/>
  <c r="CJ301" i="227" s="1"/>
  <c r="AH301" i="234" s="1"/>
  <c r="CH301" i="227"/>
  <c r="BG303" i="226"/>
  <c r="BH303" i="227" s="1"/>
  <c r="BI303" i="227" s="1"/>
  <c r="Y303" i="234" s="1"/>
  <c r="BG303" i="227"/>
  <c r="CH303" i="226"/>
  <c r="CI303" i="227" s="1"/>
  <c r="CJ303" i="227" s="1"/>
  <c r="AH303" i="234" s="1"/>
  <c r="CH303" i="227"/>
  <c r="W304" i="226"/>
  <c r="X304" i="227" s="1"/>
  <c r="Y304" i="227" s="1"/>
  <c r="M304" i="234" s="1"/>
  <c r="W304" i="227"/>
  <c r="H305" i="226"/>
  <c r="I305" i="227" s="1"/>
  <c r="J305" i="227" s="1"/>
  <c r="H305" i="234" s="1"/>
  <c r="H305" i="227"/>
  <c r="Z305" i="226"/>
  <c r="AA305" i="227" s="1"/>
  <c r="AB305" i="227" s="1"/>
  <c r="N305" i="234" s="1"/>
  <c r="Z305" i="227"/>
  <c r="BP306" i="226"/>
  <c r="BQ306" i="227" s="1"/>
  <c r="BR306" i="227" s="1"/>
  <c r="AB306" i="234" s="1"/>
  <c r="BP306" i="227"/>
  <c r="AX307" i="226"/>
  <c r="AY307" i="227" s="1"/>
  <c r="AZ307" i="227" s="1"/>
  <c r="V307" i="234" s="1"/>
  <c r="AX307" i="227"/>
  <c r="AX308" i="226"/>
  <c r="AY308" i="227" s="1"/>
  <c r="AZ308" i="227" s="1"/>
  <c r="V308" i="234" s="1"/>
  <c r="AX308" i="227"/>
  <c r="BD311" i="226"/>
  <c r="BE311" i="227" s="1"/>
  <c r="BF311" i="227" s="1"/>
  <c r="X311" i="234" s="1"/>
  <c r="BD311" i="227"/>
  <c r="BY311" i="226"/>
  <c r="BZ311" i="227" s="1"/>
  <c r="CA311" i="227" s="1"/>
  <c r="AE311" i="234" s="1"/>
  <c r="BY311" i="227"/>
  <c r="AL312" i="226"/>
  <c r="AM312" i="227" s="1"/>
  <c r="AN312" i="227" s="1"/>
  <c r="R312" i="234" s="1"/>
  <c r="AL312" i="227"/>
  <c r="BJ314" i="227"/>
  <c r="BJ314" i="226"/>
  <c r="BK314" i="227" s="1"/>
  <c r="BL314" i="227" s="1"/>
  <c r="Z314" i="234" s="1"/>
  <c r="AO316" i="226"/>
  <c r="AP316" i="227" s="1"/>
  <c r="AQ316" i="227" s="1"/>
  <c r="S316" i="234" s="1"/>
  <c r="AO316" i="227"/>
  <c r="BA317" i="226"/>
  <c r="BB317" i="227" s="1"/>
  <c r="BC317" i="227" s="1"/>
  <c r="W317" i="234" s="1"/>
  <c r="BA317" i="227"/>
  <c r="AX318" i="226"/>
  <c r="AY318" i="227" s="1"/>
  <c r="AZ318" i="227" s="1"/>
  <c r="V318" i="234" s="1"/>
  <c r="AX318" i="227"/>
  <c r="H319" i="226"/>
  <c r="I319" i="227" s="1"/>
  <c r="J319" i="227" s="1"/>
  <c r="H319" i="234" s="1"/>
  <c r="H319" i="227"/>
  <c r="AC320" i="226"/>
  <c r="AD320" i="227" s="1"/>
  <c r="AE320" i="227" s="1"/>
  <c r="O320" i="234" s="1"/>
  <c r="AC320" i="227"/>
  <c r="H323" i="226"/>
  <c r="I323" i="227" s="1"/>
  <c r="J323" i="227" s="1"/>
  <c r="H323" i="234" s="1"/>
  <c r="H323" i="227"/>
  <c r="BA324" i="226"/>
  <c r="BB324" i="227" s="1"/>
  <c r="BC324" i="227" s="1"/>
  <c r="W324" i="234" s="1"/>
  <c r="BA324" i="227"/>
  <c r="AI327" i="227"/>
  <c r="AI327" i="226"/>
  <c r="AJ327" i="227" s="1"/>
  <c r="AK327" i="227" s="1"/>
  <c r="Q327" i="234" s="1"/>
  <c r="BP334" i="226"/>
  <c r="BQ334" i="227" s="1"/>
  <c r="BR334" i="227" s="1"/>
  <c r="AB334" i="234" s="1"/>
  <c r="BP334" i="227"/>
  <c r="BG340" i="226"/>
  <c r="BH340" i="227" s="1"/>
  <c r="BI340" i="227" s="1"/>
  <c r="Y340" i="234" s="1"/>
  <c r="BG340" i="227"/>
  <c r="BS354" i="227"/>
  <c r="BS354" i="226"/>
  <c r="BT354" i="227" s="1"/>
  <c r="BU354" i="227" s="1"/>
  <c r="AC354" i="234" s="1"/>
  <c r="T357" i="227"/>
  <c r="T357" i="226"/>
  <c r="U357" i="227" s="1"/>
  <c r="V357" i="227" s="1"/>
  <c r="L357" i="234" s="1"/>
  <c r="BG177" i="226"/>
  <c r="BH177" i="227" s="1"/>
  <c r="BI177" i="227" s="1"/>
  <c r="Y177" i="234" s="1"/>
  <c r="BG177" i="227"/>
  <c r="CH178" i="226"/>
  <c r="CI178" i="227" s="1"/>
  <c r="CJ178" i="227" s="1"/>
  <c r="AH178" i="234" s="1"/>
  <c r="CH178" i="227"/>
  <c r="BV180" i="226"/>
  <c r="BW180" i="227" s="1"/>
  <c r="BX180" i="227" s="1"/>
  <c r="AD180" i="234" s="1"/>
  <c r="BV180" i="227"/>
  <c r="T182" i="226"/>
  <c r="U182" i="227" s="1"/>
  <c r="V182" i="227" s="1"/>
  <c r="L182" i="234" s="1"/>
  <c r="T182" i="227"/>
  <c r="BA183" i="226"/>
  <c r="BB183" i="227" s="1"/>
  <c r="BC183" i="227" s="1"/>
  <c r="W183" i="234" s="1"/>
  <c r="BA183" i="227"/>
  <c r="AX184" i="226"/>
  <c r="AY184" i="227" s="1"/>
  <c r="AZ184" i="227" s="1"/>
  <c r="V184" i="234" s="1"/>
  <c r="AX184" i="227"/>
  <c r="T186" i="226"/>
  <c r="U186" i="227" s="1"/>
  <c r="V186" i="227" s="1"/>
  <c r="L186" i="234" s="1"/>
  <c r="T186" i="227"/>
  <c r="AX188" i="226"/>
  <c r="AY188" i="227" s="1"/>
  <c r="AZ188" i="227" s="1"/>
  <c r="V188" i="234" s="1"/>
  <c r="AX188" i="227"/>
  <c r="T190" i="226"/>
  <c r="U190" i="227" s="1"/>
  <c r="V190" i="227" s="1"/>
  <c r="L190" i="234" s="1"/>
  <c r="T190" i="227"/>
  <c r="AX193" i="226"/>
  <c r="AY193" i="227" s="1"/>
  <c r="AZ193" i="227" s="1"/>
  <c r="V193" i="234" s="1"/>
  <c r="N194" i="226"/>
  <c r="O194" i="227" s="1"/>
  <c r="P194" i="227" s="1"/>
  <c r="J194" i="234" s="1"/>
  <c r="AO194" i="226"/>
  <c r="AP194" i="227" s="1"/>
  <c r="AQ194" i="227" s="1"/>
  <c r="S194" i="234" s="1"/>
  <c r="BD194" i="226"/>
  <c r="BE194" i="227" s="1"/>
  <c r="BF194" i="227" s="1"/>
  <c r="X194" i="234" s="1"/>
  <c r="BD194" i="227"/>
  <c r="W195" i="226"/>
  <c r="X195" i="227" s="1"/>
  <c r="Y195" i="227" s="1"/>
  <c r="M195" i="234" s="1"/>
  <c r="AX195" i="226"/>
  <c r="AY195" i="227" s="1"/>
  <c r="AZ195" i="227" s="1"/>
  <c r="V195" i="234" s="1"/>
  <c r="T196" i="226"/>
  <c r="U196" i="227" s="1"/>
  <c r="V196" i="227" s="1"/>
  <c r="L196" i="234" s="1"/>
  <c r="AX196" i="226"/>
  <c r="AY196" i="227" s="1"/>
  <c r="AZ196" i="227" s="1"/>
  <c r="V196" i="234" s="1"/>
  <c r="AX196" i="227"/>
  <c r="AC197" i="226"/>
  <c r="AD197" i="227" s="1"/>
  <c r="AE197" i="227" s="1"/>
  <c r="O197" i="234" s="1"/>
  <c r="AR197" i="226"/>
  <c r="AS197" i="227" s="1"/>
  <c r="AT197" i="227" s="1"/>
  <c r="T197" i="234" s="1"/>
  <c r="H199" i="226"/>
  <c r="I199" i="227" s="1"/>
  <c r="J199" i="227" s="1"/>
  <c r="H199" i="234" s="1"/>
  <c r="AL199" i="226"/>
  <c r="AM199" i="227" s="1"/>
  <c r="AN199" i="227" s="1"/>
  <c r="R199" i="234" s="1"/>
  <c r="BG200" i="226"/>
  <c r="BH200" i="227" s="1"/>
  <c r="BI200" i="227" s="1"/>
  <c r="Y200" i="234" s="1"/>
  <c r="BV200" i="226"/>
  <c r="BW200" i="227" s="1"/>
  <c r="BX200" i="227" s="1"/>
  <c r="AD200" i="234" s="1"/>
  <c r="BV200" i="227"/>
  <c r="AR201" i="226"/>
  <c r="AS201" i="227" s="1"/>
  <c r="AT201" i="227" s="1"/>
  <c r="T201" i="234" s="1"/>
  <c r="BG201" i="226"/>
  <c r="BH201" i="227" s="1"/>
  <c r="BI201" i="227" s="1"/>
  <c r="Y201" i="234" s="1"/>
  <c r="BG201" i="227"/>
  <c r="Z202" i="226"/>
  <c r="AA202" i="227" s="1"/>
  <c r="AB202" i="227" s="1"/>
  <c r="N202" i="234" s="1"/>
  <c r="BD202" i="226"/>
  <c r="BE202" i="227" s="1"/>
  <c r="BF202" i="227" s="1"/>
  <c r="X202" i="234" s="1"/>
  <c r="BD202" i="227"/>
  <c r="W203" i="226"/>
  <c r="X203" i="227" s="1"/>
  <c r="Y203" i="227" s="1"/>
  <c r="M203" i="234" s="1"/>
  <c r="AX203" i="226"/>
  <c r="AY203" i="227" s="1"/>
  <c r="AZ203" i="227" s="1"/>
  <c r="V203" i="234" s="1"/>
  <c r="BM203" i="226"/>
  <c r="BN203" i="227" s="1"/>
  <c r="BO203" i="227" s="1"/>
  <c r="AA203" i="234" s="1"/>
  <c r="BM203" i="227"/>
  <c r="BG204" i="226"/>
  <c r="BH204" i="227" s="1"/>
  <c r="BI204" i="227" s="1"/>
  <c r="Y204" i="234" s="1"/>
  <c r="BV204" i="226"/>
  <c r="BW204" i="227" s="1"/>
  <c r="BX204" i="227" s="1"/>
  <c r="AD204" i="234" s="1"/>
  <c r="BV204" i="227"/>
  <c r="AC205" i="226"/>
  <c r="AD205" i="227" s="1"/>
  <c r="AE205" i="227" s="1"/>
  <c r="O205" i="234" s="1"/>
  <c r="K206" i="226"/>
  <c r="L206" i="227" s="1"/>
  <c r="M206" i="227" s="1"/>
  <c r="I206" i="234" s="1"/>
  <c r="BA206" i="226"/>
  <c r="BB206" i="227" s="1"/>
  <c r="BC206" i="227" s="1"/>
  <c r="W206" i="234" s="1"/>
  <c r="AF207" i="226"/>
  <c r="AG207" i="227" s="1"/>
  <c r="AH207" i="227" s="1"/>
  <c r="P207" i="234" s="1"/>
  <c r="AU207" i="226"/>
  <c r="AV207" i="227" s="1"/>
  <c r="AW207" i="227" s="1"/>
  <c r="U207" i="234" s="1"/>
  <c r="K208" i="226"/>
  <c r="L208" i="227" s="1"/>
  <c r="M208" i="227" s="1"/>
  <c r="I208" i="234" s="1"/>
  <c r="BP208" i="226"/>
  <c r="BQ208" i="227" s="1"/>
  <c r="BR208" i="227" s="1"/>
  <c r="AB208" i="234" s="1"/>
  <c r="CH209" i="226"/>
  <c r="CI209" i="227" s="1"/>
  <c r="CJ209" i="227" s="1"/>
  <c r="AH209" i="234" s="1"/>
  <c r="T210" i="226"/>
  <c r="U210" i="227" s="1"/>
  <c r="V210" i="227" s="1"/>
  <c r="L210" i="234" s="1"/>
  <c r="T210" i="227"/>
  <c r="BJ210" i="226"/>
  <c r="BK210" i="227" s="1"/>
  <c r="BL210" i="227" s="1"/>
  <c r="Z210" i="234" s="1"/>
  <c r="BG211" i="226"/>
  <c r="BH211" i="227" s="1"/>
  <c r="BI211" i="227" s="1"/>
  <c r="Y211" i="234" s="1"/>
  <c r="H213" i="226"/>
  <c r="I213" i="227" s="1"/>
  <c r="J213" i="227" s="1"/>
  <c r="H213" i="234" s="1"/>
  <c r="W213" i="226"/>
  <c r="X213" i="227" s="1"/>
  <c r="Y213" i="227" s="1"/>
  <c r="M213" i="234" s="1"/>
  <c r="W213" i="227"/>
  <c r="AO213" i="226"/>
  <c r="AP213" i="227" s="1"/>
  <c r="AQ213" i="227" s="1"/>
  <c r="S213" i="234" s="1"/>
  <c r="BS213" i="226"/>
  <c r="BT213" i="227" s="1"/>
  <c r="BU213" i="227" s="1"/>
  <c r="AC213" i="234" s="1"/>
  <c r="BS213" i="227"/>
  <c r="BY214" i="226"/>
  <c r="BZ214" i="227" s="1"/>
  <c r="CA214" i="227" s="1"/>
  <c r="AE214" i="234" s="1"/>
  <c r="Q215" i="226"/>
  <c r="R215" i="227" s="1"/>
  <c r="S215" i="227" s="1"/>
  <c r="K215" i="234" s="1"/>
  <c r="Q215" i="227"/>
  <c r="BM215" i="226"/>
  <c r="BN215" i="227" s="1"/>
  <c r="BO215" i="227" s="1"/>
  <c r="AA215" i="234" s="1"/>
  <c r="BM215" i="227"/>
  <c r="Q216" i="226"/>
  <c r="R216" i="227" s="1"/>
  <c r="S216" i="227" s="1"/>
  <c r="K216" i="234" s="1"/>
  <c r="BM216" i="226"/>
  <c r="BN216" i="227" s="1"/>
  <c r="BO216" i="227" s="1"/>
  <c r="AA216" i="234" s="1"/>
  <c r="AC217" i="226"/>
  <c r="AD217" i="227" s="1"/>
  <c r="AE217" i="227" s="1"/>
  <c r="O217" i="234" s="1"/>
  <c r="K218" i="226"/>
  <c r="L218" i="227" s="1"/>
  <c r="M218" i="227" s="1"/>
  <c r="I218" i="234" s="1"/>
  <c r="T219" i="226"/>
  <c r="U219" i="227" s="1"/>
  <c r="V219" i="227" s="1"/>
  <c r="L219" i="234" s="1"/>
  <c r="BM219" i="226"/>
  <c r="BN219" i="227" s="1"/>
  <c r="BO219" i="227" s="1"/>
  <c r="AA219" i="234" s="1"/>
  <c r="BM219" i="227"/>
  <c r="AO220" i="226"/>
  <c r="AP220" i="227" s="1"/>
  <c r="AQ220" i="227" s="1"/>
  <c r="S220" i="234" s="1"/>
  <c r="T221" i="226"/>
  <c r="U221" i="227" s="1"/>
  <c r="V221" i="227" s="1"/>
  <c r="L221" i="234" s="1"/>
  <c r="AI221" i="226"/>
  <c r="AJ221" i="227" s="1"/>
  <c r="AK221" i="227" s="1"/>
  <c r="Q221" i="234" s="1"/>
  <c r="AI221" i="227"/>
  <c r="Z222" i="226"/>
  <c r="AA222" i="227" s="1"/>
  <c r="AB222" i="227" s="1"/>
  <c r="N222" i="234" s="1"/>
  <c r="AR222" i="226"/>
  <c r="AS222" i="227" s="1"/>
  <c r="AT222" i="227" s="1"/>
  <c r="T222" i="234" s="1"/>
  <c r="AR222" i="227"/>
  <c r="T223" i="226"/>
  <c r="U223" i="227" s="1"/>
  <c r="V223" i="227" s="1"/>
  <c r="L223" i="234" s="1"/>
  <c r="AI223" i="226"/>
  <c r="AJ223" i="227" s="1"/>
  <c r="AK223" i="227" s="1"/>
  <c r="Q223" i="234" s="1"/>
  <c r="BJ223" i="226"/>
  <c r="BK223" i="227" s="1"/>
  <c r="BL223" i="227" s="1"/>
  <c r="Z223" i="234" s="1"/>
  <c r="BY223" i="226"/>
  <c r="BZ223" i="227" s="1"/>
  <c r="CA223" i="227" s="1"/>
  <c r="AE223" i="234" s="1"/>
  <c r="BY223" i="227"/>
  <c r="BP224" i="226"/>
  <c r="BQ224" i="227" s="1"/>
  <c r="BR224" i="227" s="1"/>
  <c r="AB224" i="234" s="1"/>
  <c r="AF225" i="226"/>
  <c r="AG225" i="227" s="1"/>
  <c r="AH225" i="227" s="1"/>
  <c r="P225" i="234" s="1"/>
  <c r="AU225" i="226"/>
  <c r="AV225" i="227" s="1"/>
  <c r="AW225" i="227" s="1"/>
  <c r="U225" i="234" s="1"/>
  <c r="AU225" i="227"/>
  <c r="W226" i="226"/>
  <c r="X226" i="227" s="1"/>
  <c r="Y226" i="227" s="1"/>
  <c r="M226" i="234" s="1"/>
  <c r="BY226" i="226"/>
  <c r="BZ226" i="227" s="1"/>
  <c r="CA226" i="227" s="1"/>
  <c r="AE226" i="234" s="1"/>
  <c r="AR227" i="226"/>
  <c r="AS227" i="227" s="1"/>
  <c r="AT227" i="227" s="1"/>
  <c r="T227" i="234" s="1"/>
  <c r="H228" i="226"/>
  <c r="I228" i="227" s="1"/>
  <c r="J228" i="227" s="1"/>
  <c r="H228" i="234" s="1"/>
  <c r="N229" i="226"/>
  <c r="O229" i="227" s="1"/>
  <c r="P229" i="227" s="1"/>
  <c r="J229" i="234" s="1"/>
  <c r="BP229" i="226"/>
  <c r="BQ229" i="227" s="1"/>
  <c r="BR229" i="227" s="1"/>
  <c r="AB229" i="234" s="1"/>
  <c r="H230" i="226"/>
  <c r="I230" i="227" s="1"/>
  <c r="J230" i="227" s="1"/>
  <c r="H230" i="234" s="1"/>
  <c r="H230" i="227"/>
  <c r="BV230" i="226"/>
  <c r="BW230" i="227" s="1"/>
  <c r="BX230" i="227" s="1"/>
  <c r="AD230" i="234" s="1"/>
  <c r="AL231" i="226"/>
  <c r="AM231" i="227" s="1"/>
  <c r="AN231" i="227" s="1"/>
  <c r="R231" i="234" s="1"/>
  <c r="BA231" i="226"/>
  <c r="BB231" i="227" s="1"/>
  <c r="BC231" i="227" s="1"/>
  <c r="W231" i="234" s="1"/>
  <c r="BA231" i="227"/>
  <c r="AC232" i="226"/>
  <c r="AD232" i="227" s="1"/>
  <c r="AE232" i="227" s="1"/>
  <c r="O232" i="234" s="1"/>
  <c r="AR232" i="226"/>
  <c r="AS232" i="227" s="1"/>
  <c r="AT232" i="227" s="1"/>
  <c r="T232" i="234" s="1"/>
  <c r="H233" i="226"/>
  <c r="I233" i="227" s="1"/>
  <c r="J233" i="227" s="1"/>
  <c r="H233" i="234" s="1"/>
  <c r="W233" i="226"/>
  <c r="X233" i="227" s="1"/>
  <c r="Y233" i="227" s="1"/>
  <c r="M233" i="234" s="1"/>
  <c r="W233" i="227"/>
  <c r="N235" i="226"/>
  <c r="O235" i="227" s="1"/>
  <c r="P235" i="227" s="1"/>
  <c r="J235" i="234" s="1"/>
  <c r="AC235" i="226"/>
  <c r="AD235" i="227" s="1"/>
  <c r="AE235" i="227" s="1"/>
  <c r="O235" i="234" s="1"/>
  <c r="AC235" i="227"/>
  <c r="BP235" i="226"/>
  <c r="BQ235" i="227" s="1"/>
  <c r="BR235" i="227" s="1"/>
  <c r="AB235" i="234" s="1"/>
  <c r="AF236" i="226"/>
  <c r="AG236" i="227" s="1"/>
  <c r="AH236" i="227" s="1"/>
  <c r="P236" i="234" s="1"/>
  <c r="AU236" i="226"/>
  <c r="AV236" i="227" s="1"/>
  <c r="AW236" i="227" s="1"/>
  <c r="U236" i="234" s="1"/>
  <c r="N237" i="226"/>
  <c r="O237" i="227" s="1"/>
  <c r="P237" i="227" s="1"/>
  <c r="J237" i="234" s="1"/>
  <c r="BG237" i="226"/>
  <c r="BH237" i="227" s="1"/>
  <c r="BI237" i="227" s="1"/>
  <c r="Y237" i="234" s="1"/>
  <c r="BG237" i="227"/>
  <c r="AI238" i="226"/>
  <c r="AJ238" i="227" s="1"/>
  <c r="AK238" i="227" s="1"/>
  <c r="Q238" i="234" s="1"/>
  <c r="AX238" i="226"/>
  <c r="AY238" i="227" s="1"/>
  <c r="AZ238" i="227" s="1"/>
  <c r="V238" i="234" s="1"/>
  <c r="CH238" i="226"/>
  <c r="CI238" i="227" s="1"/>
  <c r="CJ238" i="227" s="1"/>
  <c r="AH238" i="234" s="1"/>
  <c r="CH238" i="227"/>
  <c r="AR239" i="226"/>
  <c r="AS239" i="227" s="1"/>
  <c r="AT239" i="227" s="1"/>
  <c r="T239" i="234" s="1"/>
  <c r="BG239" i="226"/>
  <c r="BH239" i="227" s="1"/>
  <c r="BI239" i="227" s="1"/>
  <c r="Y239" i="234" s="1"/>
  <c r="W240" i="226"/>
  <c r="X240" i="227" s="1"/>
  <c r="Y240" i="227" s="1"/>
  <c r="M240" i="234" s="1"/>
  <c r="AL240" i="226"/>
  <c r="AM240" i="227" s="1"/>
  <c r="AN240" i="227" s="1"/>
  <c r="R240" i="234" s="1"/>
  <c r="AL240" i="227"/>
  <c r="AF241" i="226"/>
  <c r="AG241" i="227" s="1"/>
  <c r="AH241" i="227" s="1"/>
  <c r="P241" i="234" s="1"/>
  <c r="N242" i="226"/>
  <c r="O242" i="227" s="1"/>
  <c r="P242" i="227" s="1"/>
  <c r="J242" i="234" s="1"/>
  <c r="BV243" i="226"/>
  <c r="BW243" i="227" s="1"/>
  <c r="BX243" i="227" s="1"/>
  <c r="AD243" i="234" s="1"/>
  <c r="AR244" i="226"/>
  <c r="AS244" i="227" s="1"/>
  <c r="AT244" i="227" s="1"/>
  <c r="T244" i="234" s="1"/>
  <c r="H245" i="226"/>
  <c r="I245" i="227" s="1"/>
  <c r="J245" i="227" s="1"/>
  <c r="H245" i="234" s="1"/>
  <c r="AX245" i="226"/>
  <c r="AY245" i="227" s="1"/>
  <c r="AZ245" i="227" s="1"/>
  <c r="V245" i="234" s="1"/>
  <c r="N246" i="226"/>
  <c r="O246" i="227" s="1"/>
  <c r="P246" i="227" s="1"/>
  <c r="J246" i="234" s="1"/>
  <c r="AR246" i="226"/>
  <c r="AS246" i="227" s="1"/>
  <c r="AT246" i="227" s="1"/>
  <c r="T246" i="234" s="1"/>
  <c r="AR246" i="227"/>
  <c r="T247" i="226"/>
  <c r="U247" i="227" s="1"/>
  <c r="V247" i="227" s="1"/>
  <c r="L247" i="234" s="1"/>
  <c r="AU247" i="226"/>
  <c r="AV247" i="227" s="1"/>
  <c r="AW247" i="227" s="1"/>
  <c r="U247" i="234" s="1"/>
  <c r="BJ247" i="226"/>
  <c r="BK247" i="227" s="1"/>
  <c r="BL247" i="227" s="1"/>
  <c r="Z247" i="234" s="1"/>
  <c r="BY247" i="226"/>
  <c r="BZ247" i="227" s="1"/>
  <c r="CA247" i="227" s="1"/>
  <c r="AE247" i="234" s="1"/>
  <c r="BY247" i="227"/>
  <c r="H249" i="226"/>
  <c r="I249" i="227" s="1"/>
  <c r="J249" i="227" s="1"/>
  <c r="H249" i="234" s="1"/>
  <c r="W249" i="226"/>
  <c r="X249" i="227" s="1"/>
  <c r="Y249" i="227" s="1"/>
  <c r="M249" i="234" s="1"/>
  <c r="W249" i="227"/>
  <c r="AX249" i="226"/>
  <c r="AY249" i="227" s="1"/>
  <c r="AZ249" i="227" s="1"/>
  <c r="V249" i="234" s="1"/>
  <c r="BM249" i="226"/>
  <c r="BN249" i="227" s="1"/>
  <c r="BO249" i="227" s="1"/>
  <c r="AA249" i="234" s="1"/>
  <c r="AC250" i="226"/>
  <c r="AD250" i="227" s="1"/>
  <c r="AE250" i="227" s="1"/>
  <c r="O250" i="234" s="1"/>
  <c r="BG250" i="226"/>
  <c r="BH250" i="227" s="1"/>
  <c r="BI250" i="227" s="1"/>
  <c r="Y250" i="234" s="1"/>
  <c r="W251" i="226"/>
  <c r="X251" i="227" s="1"/>
  <c r="Y251" i="227" s="1"/>
  <c r="M251" i="234" s="1"/>
  <c r="BP251" i="226"/>
  <c r="BQ251" i="227" s="1"/>
  <c r="BR251" i="227" s="1"/>
  <c r="AB251" i="234" s="1"/>
  <c r="BM252" i="226"/>
  <c r="BN252" i="227" s="1"/>
  <c r="BO252" i="227" s="1"/>
  <c r="AA252" i="234" s="1"/>
  <c r="T255" i="227"/>
  <c r="T255" i="226"/>
  <c r="U255" i="227" s="1"/>
  <c r="V255" i="227" s="1"/>
  <c r="L255" i="234" s="1"/>
  <c r="AF255" i="226"/>
  <c r="AG255" i="227" s="1"/>
  <c r="AH255" i="227" s="1"/>
  <c r="P255" i="234" s="1"/>
  <c r="BJ256" i="226"/>
  <c r="BK256" i="227" s="1"/>
  <c r="BL256" i="227" s="1"/>
  <c r="Z256" i="234" s="1"/>
  <c r="BJ256" i="227"/>
  <c r="BM257" i="227"/>
  <c r="BM257" i="226"/>
  <c r="BN257" i="227" s="1"/>
  <c r="BO257" i="227" s="1"/>
  <c r="AA257" i="234" s="1"/>
  <c r="BY257" i="226"/>
  <c r="BZ257" i="227" s="1"/>
  <c r="CA257" i="227" s="1"/>
  <c r="AE257" i="234" s="1"/>
  <c r="Q259" i="226"/>
  <c r="R259" i="227" s="1"/>
  <c r="S259" i="227" s="1"/>
  <c r="K259" i="234" s="1"/>
  <c r="Q259" i="227"/>
  <c r="AU260" i="227"/>
  <c r="AU260" i="226"/>
  <c r="AV260" i="227" s="1"/>
  <c r="AW260" i="227" s="1"/>
  <c r="U260" i="234" s="1"/>
  <c r="AF262" i="226"/>
  <c r="AG262" i="227" s="1"/>
  <c r="AH262" i="227" s="1"/>
  <c r="P262" i="234" s="1"/>
  <c r="AF262" i="227"/>
  <c r="H263" i="227"/>
  <c r="H263" i="226"/>
  <c r="I263" i="227" s="1"/>
  <c r="J263" i="227" s="1"/>
  <c r="H263" i="234" s="1"/>
  <c r="T263" i="226"/>
  <c r="U263" i="227" s="1"/>
  <c r="V263" i="227" s="1"/>
  <c r="L263" i="234" s="1"/>
  <c r="AI263" i="227"/>
  <c r="AI263" i="226"/>
  <c r="AJ263" i="227" s="1"/>
  <c r="AK263" i="227" s="1"/>
  <c r="Q263" i="234" s="1"/>
  <c r="K264" i="227"/>
  <c r="K264" i="226"/>
  <c r="L264" i="227" s="1"/>
  <c r="M264" i="227" s="1"/>
  <c r="I264" i="234" s="1"/>
  <c r="BS264" i="226"/>
  <c r="BT264" i="227" s="1"/>
  <c r="BU264" i="227" s="1"/>
  <c r="AC264" i="234" s="1"/>
  <c r="AF267" i="227"/>
  <c r="AF267" i="226"/>
  <c r="AG267" i="227" s="1"/>
  <c r="AH267" i="227" s="1"/>
  <c r="P267" i="234" s="1"/>
  <c r="AU267" i="227"/>
  <c r="AU267" i="226"/>
  <c r="AV267" i="227" s="1"/>
  <c r="AW267" i="227" s="1"/>
  <c r="U267" i="234" s="1"/>
  <c r="BM267" i="226"/>
  <c r="BN267" i="227" s="1"/>
  <c r="BO267" i="227" s="1"/>
  <c r="AA267" i="234" s="1"/>
  <c r="BM267" i="227"/>
  <c r="K269" i="226"/>
  <c r="L269" i="227" s="1"/>
  <c r="M269" i="227" s="1"/>
  <c r="I269" i="234" s="1"/>
  <c r="K269" i="227"/>
  <c r="AL269" i="227"/>
  <c r="AL269" i="226"/>
  <c r="AM269" i="227" s="1"/>
  <c r="AN269" i="227" s="1"/>
  <c r="R269" i="234" s="1"/>
  <c r="BG276" i="226"/>
  <c r="BH276" i="227" s="1"/>
  <c r="BI276" i="227" s="1"/>
  <c r="Y276" i="234" s="1"/>
  <c r="H278" i="226"/>
  <c r="I278" i="227" s="1"/>
  <c r="J278" i="227" s="1"/>
  <c r="H278" i="234" s="1"/>
  <c r="BY278" i="227"/>
  <c r="BY278" i="226"/>
  <c r="BZ278" i="227" s="1"/>
  <c r="CA278" i="227" s="1"/>
  <c r="AE278" i="234" s="1"/>
  <c r="BS279" i="226"/>
  <c r="BT279" i="227" s="1"/>
  <c r="BU279" i="227" s="1"/>
  <c r="AC279" i="234" s="1"/>
  <c r="BS279" i="227"/>
  <c r="K284" i="227"/>
  <c r="K284" i="226"/>
  <c r="L284" i="227" s="1"/>
  <c r="M284" i="227" s="1"/>
  <c r="I284" i="234" s="1"/>
  <c r="AI286" i="227"/>
  <c r="AI286" i="226"/>
  <c r="AJ286" i="227" s="1"/>
  <c r="AK286" i="227" s="1"/>
  <c r="Q286" i="234" s="1"/>
  <c r="W287" i="226"/>
  <c r="X287" i="227" s="1"/>
  <c r="Y287" i="227" s="1"/>
  <c r="M287" i="234" s="1"/>
  <c r="W287" i="227"/>
  <c r="AU288" i="227"/>
  <c r="AU288" i="226"/>
  <c r="AV288" i="227" s="1"/>
  <c r="AW288" i="227" s="1"/>
  <c r="U288" i="234" s="1"/>
  <c r="N290" i="226"/>
  <c r="O290" i="227" s="1"/>
  <c r="P290" i="227" s="1"/>
  <c r="J290" i="234" s="1"/>
  <c r="N290" i="227"/>
  <c r="AX290" i="226"/>
  <c r="AY290" i="227" s="1"/>
  <c r="AZ290" i="227" s="1"/>
  <c r="V290" i="234" s="1"/>
  <c r="AX290" i="227"/>
  <c r="BP290" i="227"/>
  <c r="BP290" i="226"/>
  <c r="BQ290" i="227" s="1"/>
  <c r="BR290" i="227" s="1"/>
  <c r="AB290" i="234" s="1"/>
  <c r="AC293" i="226"/>
  <c r="AD293" i="227" s="1"/>
  <c r="AE293" i="227" s="1"/>
  <c r="O293" i="234" s="1"/>
  <c r="AC293" i="227"/>
  <c r="AU294" i="226"/>
  <c r="AV294" i="227" s="1"/>
  <c r="AW294" i="227" s="1"/>
  <c r="U294" i="234" s="1"/>
  <c r="AU294" i="227"/>
  <c r="K295" i="226"/>
  <c r="L295" i="227" s="1"/>
  <c r="M295" i="227" s="1"/>
  <c r="I295" i="234" s="1"/>
  <c r="K295" i="227"/>
  <c r="AU296" i="226"/>
  <c r="AV296" i="227" s="1"/>
  <c r="AW296" i="227" s="1"/>
  <c r="U296" i="234" s="1"/>
  <c r="AU296" i="227"/>
  <c r="BM296" i="226"/>
  <c r="BN296" i="227" s="1"/>
  <c r="BO296" i="227" s="1"/>
  <c r="AA296" i="234" s="1"/>
  <c r="BM296" i="227"/>
  <c r="H301" i="226"/>
  <c r="I301" i="227" s="1"/>
  <c r="J301" i="227" s="1"/>
  <c r="H301" i="234" s="1"/>
  <c r="H301" i="227"/>
  <c r="W303" i="226"/>
  <c r="X303" i="227" s="1"/>
  <c r="Y303" i="227" s="1"/>
  <c r="M303" i="234" s="1"/>
  <c r="W303" i="227"/>
  <c r="BM304" i="226"/>
  <c r="BN304" i="227" s="1"/>
  <c r="BO304" i="227" s="1"/>
  <c r="AA304" i="234" s="1"/>
  <c r="BM304" i="227"/>
  <c r="BP305" i="226"/>
  <c r="BQ305" i="227" s="1"/>
  <c r="BR305" i="227" s="1"/>
  <c r="AB305" i="234" s="1"/>
  <c r="BP305" i="227"/>
  <c r="AC306" i="226"/>
  <c r="AD306" i="227" s="1"/>
  <c r="AE306" i="227" s="1"/>
  <c r="O306" i="234" s="1"/>
  <c r="AC306" i="227"/>
  <c r="AX306" i="226"/>
  <c r="AY306" i="227" s="1"/>
  <c r="AZ306" i="227" s="1"/>
  <c r="V306" i="234" s="1"/>
  <c r="AX306" i="227"/>
  <c r="AL311" i="226"/>
  <c r="AM311" i="227" s="1"/>
  <c r="AN311" i="227" s="1"/>
  <c r="R311" i="234" s="1"/>
  <c r="AL311" i="227"/>
  <c r="BG312" i="226"/>
  <c r="BH312" i="227" s="1"/>
  <c r="BI312" i="227" s="1"/>
  <c r="Y312" i="234" s="1"/>
  <c r="BG312" i="227"/>
  <c r="CH312" i="227"/>
  <c r="CH312" i="226"/>
  <c r="CI312" i="227" s="1"/>
  <c r="CJ312" i="227" s="1"/>
  <c r="AH312" i="234" s="1"/>
  <c r="Z314" i="227"/>
  <c r="Z314" i="226"/>
  <c r="AA314" i="227" s="1"/>
  <c r="AB314" i="227" s="1"/>
  <c r="N314" i="234" s="1"/>
  <c r="AR315" i="226"/>
  <c r="AS315" i="227" s="1"/>
  <c r="AT315" i="227" s="1"/>
  <c r="T315" i="234" s="1"/>
  <c r="AR315" i="227"/>
  <c r="BJ315" i="226"/>
  <c r="BK315" i="227" s="1"/>
  <c r="BL315" i="227" s="1"/>
  <c r="Z315" i="234" s="1"/>
  <c r="BJ315" i="227"/>
  <c r="CH315" i="226"/>
  <c r="CI315" i="227" s="1"/>
  <c r="CJ315" i="227" s="1"/>
  <c r="AH315" i="234" s="1"/>
  <c r="CH315" i="227"/>
  <c r="BG316" i="227"/>
  <c r="BG316" i="226"/>
  <c r="BH316" i="227" s="1"/>
  <c r="BI316" i="227" s="1"/>
  <c r="Y316" i="234" s="1"/>
  <c r="AL317" i="226"/>
  <c r="AM317" i="227" s="1"/>
  <c r="AN317" i="227" s="1"/>
  <c r="R317" i="234" s="1"/>
  <c r="AL317" i="227"/>
  <c r="BS317" i="226"/>
  <c r="BT317" i="227" s="1"/>
  <c r="BU317" i="227" s="1"/>
  <c r="AC317" i="234" s="1"/>
  <c r="BS317" i="227"/>
  <c r="N318" i="226"/>
  <c r="O318" i="227" s="1"/>
  <c r="P318" i="227" s="1"/>
  <c r="J318" i="234" s="1"/>
  <c r="N318" i="227"/>
  <c r="BP320" i="226"/>
  <c r="BQ320" i="227" s="1"/>
  <c r="BR320" i="227" s="1"/>
  <c r="AB320" i="234" s="1"/>
  <c r="BP320" i="227"/>
  <c r="H321" i="226"/>
  <c r="I321" i="227" s="1"/>
  <c r="J321" i="227" s="1"/>
  <c r="H321" i="234" s="1"/>
  <c r="BP321" i="226"/>
  <c r="BQ321" i="227" s="1"/>
  <c r="BR321" i="227" s="1"/>
  <c r="AB321" i="234" s="1"/>
  <c r="BP321" i="227"/>
  <c r="BP322" i="226"/>
  <c r="BQ322" i="227" s="1"/>
  <c r="BR322" i="227" s="1"/>
  <c r="AB322" i="234" s="1"/>
  <c r="BP322" i="227"/>
  <c r="BS324" i="226"/>
  <c r="BT324" i="227" s="1"/>
  <c r="BU324" i="227" s="1"/>
  <c r="AC324" i="234" s="1"/>
  <c r="Q325" i="226"/>
  <c r="R325" i="227" s="1"/>
  <c r="S325" i="227" s="1"/>
  <c r="K325" i="234" s="1"/>
  <c r="Q325" i="227"/>
  <c r="Q327" i="226"/>
  <c r="R327" i="227" s="1"/>
  <c r="S327" i="227" s="1"/>
  <c r="K327" i="234" s="1"/>
  <c r="Q327" i="227"/>
  <c r="AC330" i="226"/>
  <c r="AD330" i="227" s="1"/>
  <c r="AE330" i="227" s="1"/>
  <c r="O330" i="234" s="1"/>
  <c r="AC330" i="227"/>
  <c r="BM330" i="227"/>
  <c r="BM330" i="226"/>
  <c r="BN330" i="227" s="1"/>
  <c r="BO330" i="227" s="1"/>
  <c r="AA330" i="234" s="1"/>
  <c r="AX334" i="226"/>
  <c r="AY334" i="227" s="1"/>
  <c r="AZ334" i="227" s="1"/>
  <c r="V334" i="234" s="1"/>
  <c r="AX334" i="227"/>
  <c r="CH336" i="226"/>
  <c r="CI336" i="227" s="1"/>
  <c r="CJ336" i="227" s="1"/>
  <c r="AH336" i="234" s="1"/>
  <c r="CH336" i="227"/>
  <c r="BJ347" i="227"/>
  <c r="BJ347" i="226"/>
  <c r="BK347" i="227" s="1"/>
  <c r="BL347" i="227" s="1"/>
  <c r="Z347" i="234" s="1"/>
  <c r="W362" i="226"/>
  <c r="X362" i="227" s="1"/>
  <c r="Y362" i="227" s="1"/>
  <c r="M362" i="234" s="1"/>
  <c r="W362" i="227"/>
  <c r="BA365" i="227"/>
  <c r="BA365" i="226"/>
  <c r="BB365" i="227" s="1"/>
  <c r="BC365" i="227" s="1"/>
  <c r="W365" i="234" s="1"/>
  <c r="K213" i="226"/>
  <c r="L213" i="227" s="1"/>
  <c r="M213" i="227" s="1"/>
  <c r="I213" i="234" s="1"/>
  <c r="K213" i="227"/>
  <c r="BG213" i="226"/>
  <c r="BH213" i="227" s="1"/>
  <c r="BI213" i="227" s="1"/>
  <c r="Y213" i="234" s="1"/>
  <c r="BG213" i="227"/>
  <c r="CH214" i="226"/>
  <c r="CI214" i="227" s="1"/>
  <c r="CJ214" i="227" s="1"/>
  <c r="AH214" i="234" s="1"/>
  <c r="CH214" i="227"/>
  <c r="AU217" i="226"/>
  <c r="AV217" i="227" s="1"/>
  <c r="AW217" i="227" s="1"/>
  <c r="U217" i="234" s="1"/>
  <c r="AU217" i="227"/>
  <c r="W221" i="226"/>
  <c r="X221" i="227" s="1"/>
  <c r="Y221" i="227" s="1"/>
  <c r="M221" i="234" s="1"/>
  <c r="W221" i="227"/>
  <c r="BM223" i="226"/>
  <c r="BN223" i="227" s="1"/>
  <c r="BO223" i="227" s="1"/>
  <c r="AA223" i="234" s="1"/>
  <c r="BM223" i="227"/>
  <c r="AI225" i="226"/>
  <c r="AJ225" i="227" s="1"/>
  <c r="AK225" i="227" s="1"/>
  <c r="Q225" i="234" s="1"/>
  <c r="AI225" i="227"/>
  <c r="BS229" i="226"/>
  <c r="BT229" i="227" s="1"/>
  <c r="BU229" i="227" s="1"/>
  <c r="AC229" i="234" s="1"/>
  <c r="BS229" i="227"/>
  <c r="AO231" i="226"/>
  <c r="AP231" i="227" s="1"/>
  <c r="AQ231" i="227" s="1"/>
  <c r="S231" i="234" s="1"/>
  <c r="AO231" i="227"/>
  <c r="K233" i="226"/>
  <c r="L233" i="227" s="1"/>
  <c r="M233" i="227" s="1"/>
  <c r="I233" i="234" s="1"/>
  <c r="K233" i="227"/>
  <c r="Q235" i="226"/>
  <c r="R235" i="227" s="1"/>
  <c r="S235" i="227" s="1"/>
  <c r="K235" i="234" s="1"/>
  <c r="Q235" i="227"/>
  <c r="AX236" i="226"/>
  <c r="AY236" i="227" s="1"/>
  <c r="AZ236" i="227" s="1"/>
  <c r="V236" i="234" s="1"/>
  <c r="AX236" i="227"/>
  <c r="Z240" i="226"/>
  <c r="AA240" i="227" s="1"/>
  <c r="AB240" i="227" s="1"/>
  <c r="N240" i="234" s="1"/>
  <c r="Z240" i="227"/>
  <c r="AI241" i="226"/>
  <c r="AJ241" i="227" s="1"/>
  <c r="AK241" i="227" s="1"/>
  <c r="Q241" i="234" s="1"/>
  <c r="AI241" i="227"/>
  <c r="BY243" i="226"/>
  <c r="BZ243" i="227" s="1"/>
  <c r="CA243" i="227" s="1"/>
  <c r="AE243" i="234" s="1"/>
  <c r="BY243" i="227"/>
  <c r="BS244" i="226"/>
  <c r="BT244" i="227" s="1"/>
  <c r="BU244" i="227" s="1"/>
  <c r="AC244" i="234" s="1"/>
  <c r="K245" i="226"/>
  <c r="L245" i="227" s="1"/>
  <c r="M245" i="227" s="1"/>
  <c r="I245" i="234" s="1"/>
  <c r="K245" i="227"/>
  <c r="AL245" i="226"/>
  <c r="AM245" i="227" s="1"/>
  <c r="AN245" i="227" s="1"/>
  <c r="R245" i="234" s="1"/>
  <c r="BY245" i="226"/>
  <c r="BZ245" i="227" s="1"/>
  <c r="CA245" i="227" s="1"/>
  <c r="AE245" i="234" s="1"/>
  <c r="H247" i="226"/>
  <c r="I247" i="227" s="1"/>
  <c r="J247" i="227" s="1"/>
  <c r="H247" i="234" s="1"/>
  <c r="BM247" i="226"/>
  <c r="BN247" i="227" s="1"/>
  <c r="BO247" i="227" s="1"/>
  <c r="AA247" i="234" s="1"/>
  <c r="BM247" i="227"/>
  <c r="BS248" i="226"/>
  <c r="BT248" i="227" s="1"/>
  <c r="BU248" i="227" s="1"/>
  <c r="AC248" i="234" s="1"/>
  <c r="K249" i="226"/>
  <c r="L249" i="227" s="1"/>
  <c r="M249" i="227" s="1"/>
  <c r="I249" i="234" s="1"/>
  <c r="K249" i="227"/>
  <c r="Q250" i="226"/>
  <c r="R250" i="227" s="1"/>
  <c r="S250" i="227" s="1"/>
  <c r="K250" i="234" s="1"/>
  <c r="AF250" i="226"/>
  <c r="AG250" i="227" s="1"/>
  <c r="AH250" i="227" s="1"/>
  <c r="P250" i="234" s="1"/>
  <c r="AF250" i="227"/>
  <c r="K251" i="226"/>
  <c r="L251" i="227" s="1"/>
  <c r="M251" i="227" s="1"/>
  <c r="I251" i="234" s="1"/>
  <c r="H252" i="226"/>
  <c r="I252" i="227" s="1"/>
  <c r="J252" i="227" s="1"/>
  <c r="H252" i="234" s="1"/>
  <c r="W252" i="227"/>
  <c r="W252" i="226"/>
  <c r="X252" i="227" s="1"/>
  <c r="Y252" i="227" s="1"/>
  <c r="M252" i="234" s="1"/>
  <c r="AI252" i="226"/>
  <c r="AJ252" i="227" s="1"/>
  <c r="AK252" i="227" s="1"/>
  <c r="Q252" i="234" s="1"/>
  <c r="BP252" i="227"/>
  <c r="BP252" i="226"/>
  <c r="BQ252" i="227" s="1"/>
  <c r="BR252" i="227" s="1"/>
  <c r="AB252" i="234" s="1"/>
  <c r="CH253" i="226"/>
  <c r="CI253" i="227" s="1"/>
  <c r="CJ253" i="227" s="1"/>
  <c r="AH253" i="234" s="1"/>
  <c r="AI254" i="226"/>
  <c r="AJ254" i="227" s="1"/>
  <c r="AK254" i="227" s="1"/>
  <c r="Q254" i="234" s="1"/>
  <c r="AX254" i="226"/>
  <c r="AY254" i="227" s="1"/>
  <c r="AZ254" i="227" s="1"/>
  <c r="V254" i="234" s="1"/>
  <c r="BY254" i="226"/>
  <c r="BZ254" i="227" s="1"/>
  <c r="CA254" i="227" s="1"/>
  <c r="AE254" i="234" s="1"/>
  <c r="CH255" i="227"/>
  <c r="CH255" i="226"/>
  <c r="CI255" i="227" s="1"/>
  <c r="CJ255" i="227" s="1"/>
  <c r="AH255" i="234" s="1"/>
  <c r="AX257" i="227"/>
  <c r="AX257" i="226"/>
  <c r="AY257" i="227" s="1"/>
  <c r="AZ257" i="227" s="1"/>
  <c r="V257" i="234" s="1"/>
  <c r="T258" i="226"/>
  <c r="U258" i="227" s="1"/>
  <c r="V258" i="227" s="1"/>
  <c r="L258" i="234" s="1"/>
  <c r="T258" i="227"/>
  <c r="AF260" i="227"/>
  <c r="AF260" i="226"/>
  <c r="AG260" i="227" s="1"/>
  <c r="AH260" i="227" s="1"/>
  <c r="P260" i="234" s="1"/>
  <c r="AF261" i="227"/>
  <c r="AF261" i="226"/>
  <c r="AG261" i="227" s="1"/>
  <c r="AH261" i="227" s="1"/>
  <c r="P261" i="234" s="1"/>
  <c r="BM262" i="226"/>
  <c r="BN262" i="227" s="1"/>
  <c r="BO262" i="227" s="1"/>
  <c r="AA262" i="234" s="1"/>
  <c r="BP263" i="227"/>
  <c r="BP263" i="226"/>
  <c r="BQ263" i="227" s="1"/>
  <c r="BR263" i="227" s="1"/>
  <c r="AB263" i="234" s="1"/>
  <c r="N265" i="227"/>
  <c r="N265" i="226"/>
  <c r="O265" i="227" s="1"/>
  <c r="P265" i="227" s="1"/>
  <c r="J265" i="234" s="1"/>
  <c r="Q266" i="227"/>
  <c r="Q266" i="226"/>
  <c r="R266" i="227" s="1"/>
  <c r="S266" i="227" s="1"/>
  <c r="K266" i="234" s="1"/>
  <c r="N267" i="226"/>
  <c r="O267" i="227" s="1"/>
  <c r="P267" i="227" s="1"/>
  <c r="J267" i="234" s="1"/>
  <c r="AI268" i="227"/>
  <c r="AI268" i="226"/>
  <c r="AJ268" i="227" s="1"/>
  <c r="AK268" i="227" s="1"/>
  <c r="Q268" i="234" s="1"/>
  <c r="AO270" i="226"/>
  <c r="AP270" i="227" s="1"/>
  <c r="AQ270" i="227" s="1"/>
  <c r="S270" i="234" s="1"/>
  <c r="BT270" i="227"/>
  <c r="BU270" i="227" s="1"/>
  <c r="AC270" i="234" s="1"/>
  <c r="Z271" i="227"/>
  <c r="Z271" i="226"/>
  <c r="AA271" i="227" s="1"/>
  <c r="AB271" i="227" s="1"/>
  <c r="N271" i="234" s="1"/>
  <c r="AL271" i="226"/>
  <c r="AM271" i="227" s="1"/>
  <c r="AN271" i="227" s="1"/>
  <c r="R271" i="234" s="1"/>
  <c r="AC272" i="227"/>
  <c r="AC272" i="226"/>
  <c r="AD272" i="227" s="1"/>
  <c r="AE272" i="227" s="1"/>
  <c r="O272" i="234" s="1"/>
  <c r="K273" i="227"/>
  <c r="K273" i="226"/>
  <c r="L273" i="227" s="1"/>
  <c r="M273" i="227" s="1"/>
  <c r="I273" i="234" s="1"/>
  <c r="AC273" i="227"/>
  <c r="AC273" i="226"/>
  <c r="AD273" i="227" s="1"/>
  <c r="AE273" i="227" s="1"/>
  <c r="O273" i="234" s="1"/>
  <c r="AU273" i="227"/>
  <c r="AU273" i="226"/>
  <c r="AV273" i="227" s="1"/>
  <c r="AW273" i="227" s="1"/>
  <c r="U273" i="234" s="1"/>
  <c r="BM273" i="227"/>
  <c r="BM273" i="226"/>
  <c r="BN273" i="227" s="1"/>
  <c r="BO273" i="227" s="1"/>
  <c r="AA273" i="234" s="1"/>
  <c r="H274" i="227"/>
  <c r="H274" i="226"/>
  <c r="I274" i="227" s="1"/>
  <c r="J274" i="227" s="1"/>
  <c r="H274" i="234" s="1"/>
  <c r="Z274" i="227"/>
  <c r="Z274" i="226"/>
  <c r="AA274" i="227" s="1"/>
  <c r="AB274" i="227" s="1"/>
  <c r="N274" i="234" s="1"/>
  <c r="AR276" i="226"/>
  <c r="AS276" i="227" s="1"/>
  <c r="AT276" i="227" s="1"/>
  <c r="T276" i="234" s="1"/>
  <c r="AR276" i="227"/>
  <c r="W279" i="226"/>
  <c r="X279" i="227" s="1"/>
  <c r="Y279" i="227" s="1"/>
  <c r="M279" i="234" s="1"/>
  <c r="W279" i="227"/>
  <c r="AL279" i="227"/>
  <c r="AL279" i="226"/>
  <c r="AM279" i="227" s="1"/>
  <c r="AN279" i="227" s="1"/>
  <c r="R279" i="234" s="1"/>
  <c r="Q280" i="227"/>
  <c r="Q280" i="226"/>
  <c r="R280" i="227" s="1"/>
  <c r="S280" i="227" s="1"/>
  <c r="K280" i="234" s="1"/>
  <c r="AU280" i="226"/>
  <c r="AV280" i="227" s="1"/>
  <c r="AW280" i="227" s="1"/>
  <c r="U280" i="234" s="1"/>
  <c r="AI281" i="226"/>
  <c r="AJ281" i="227" s="1"/>
  <c r="AK281" i="227" s="1"/>
  <c r="Q281" i="234" s="1"/>
  <c r="H282" i="227"/>
  <c r="H282" i="226"/>
  <c r="I282" i="227" s="1"/>
  <c r="J282" i="227" s="1"/>
  <c r="H282" i="234" s="1"/>
  <c r="AI282" i="226"/>
  <c r="AJ282" i="227" s="1"/>
  <c r="AK282" i="227" s="1"/>
  <c r="Q282" i="234" s="1"/>
  <c r="H283" i="226"/>
  <c r="I283" i="227" s="1"/>
  <c r="J283" i="227" s="1"/>
  <c r="H283" i="234" s="1"/>
  <c r="BD283" i="227"/>
  <c r="BD283" i="226"/>
  <c r="BE283" i="227" s="1"/>
  <c r="BF283" i="227" s="1"/>
  <c r="X283" i="234" s="1"/>
  <c r="AR285" i="227"/>
  <c r="AR285" i="226"/>
  <c r="AS285" i="227" s="1"/>
  <c r="AT285" i="227" s="1"/>
  <c r="T285" i="234" s="1"/>
  <c r="N288" i="226"/>
  <c r="O288" i="227" s="1"/>
  <c r="P288" i="227" s="1"/>
  <c r="J288" i="234" s="1"/>
  <c r="AF288" i="226"/>
  <c r="AG288" i="227" s="1"/>
  <c r="AH288" i="227" s="1"/>
  <c r="P288" i="234" s="1"/>
  <c r="AF288" i="227"/>
  <c r="AL289" i="227"/>
  <c r="AL289" i="226"/>
  <c r="AM289" i="227" s="1"/>
  <c r="AN289" i="227" s="1"/>
  <c r="R289" i="234" s="1"/>
  <c r="N291" i="227"/>
  <c r="N291" i="226"/>
  <c r="O291" i="227" s="1"/>
  <c r="P291" i="227" s="1"/>
  <c r="J291" i="234" s="1"/>
  <c r="AU293" i="226"/>
  <c r="AV293" i="227" s="1"/>
  <c r="AW293" i="227" s="1"/>
  <c r="U293" i="234" s="1"/>
  <c r="BP293" i="226"/>
  <c r="BQ293" i="227" s="1"/>
  <c r="BR293" i="227" s="1"/>
  <c r="AB293" i="234" s="1"/>
  <c r="BP293" i="227"/>
  <c r="K294" i="226"/>
  <c r="L294" i="227" s="1"/>
  <c r="M294" i="227" s="1"/>
  <c r="I294" i="234" s="1"/>
  <c r="K294" i="227"/>
  <c r="AC294" i="226"/>
  <c r="AD294" i="227" s="1"/>
  <c r="AE294" i="227" s="1"/>
  <c r="O294" i="234" s="1"/>
  <c r="AC294" i="227"/>
  <c r="BP294" i="227"/>
  <c r="BP294" i="226"/>
  <c r="BQ294" i="227" s="1"/>
  <c r="BR294" i="227" s="1"/>
  <c r="AB294" i="234" s="1"/>
  <c r="H298" i="227"/>
  <c r="H298" i="226"/>
  <c r="I298" i="227" s="1"/>
  <c r="J298" i="227" s="1"/>
  <c r="H298" i="234" s="1"/>
  <c r="CH298" i="227"/>
  <c r="CH298" i="226"/>
  <c r="CI298" i="227" s="1"/>
  <c r="CJ298" i="227" s="1"/>
  <c r="AH298" i="234" s="1"/>
  <c r="AR300" i="226"/>
  <c r="AS300" i="227" s="1"/>
  <c r="AT300" i="227" s="1"/>
  <c r="T300" i="234" s="1"/>
  <c r="AR300" i="227"/>
  <c r="BM300" i="226"/>
  <c r="BN300" i="227" s="1"/>
  <c r="BO300" i="227" s="1"/>
  <c r="AA300" i="234" s="1"/>
  <c r="BM300" i="227"/>
  <c r="K305" i="226"/>
  <c r="L305" i="227" s="1"/>
  <c r="M305" i="227" s="1"/>
  <c r="I305" i="234" s="1"/>
  <c r="K305" i="227"/>
  <c r="AC305" i="226"/>
  <c r="AD305" i="227" s="1"/>
  <c r="AE305" i="227" s="1"/>
  <c r="O305" i="234" s="1"/>
  <c r="AC305" i="227"/>
  <c r="AI309" i="226"/>
  <c r="AJ309" i="227" s="1"/>
  <c r="AK309" i="227" s="1"/>
  <c r="Q309" i="234" s="1"/>
  <c r="AI309" i="227"/>
  <c r="Q310" i="226"/>
  <c r="R310" i="227" s="1"/>
  <c r="S310" i="227" s="1"/>
  <c r="K310" i="234" s="1"/>
  <c r="Q310" i="227"/>
  <c r="BY310" i="226"/>
  <c r="BZ310" i="227" s="1"/>
  <c r="CA310" i="227" s="1"/>
  <c r="AE310" i="234" s="1"/>
  <c r="BY310" i="227"/>
  <c r="T311" i="226"/>
  <c r="U311" i="227" s="1"/>
  <c r="V311" i="227" s="1"/>
  <c r="L311" i="234" s="1"/>
  <c r="T311" i="227"/>
  <c r="AO312" i="226"/>
  <c r="AP312" i="227" s="1"/>
  <c r="AQ312" i="227" s="1"/>
  <c r="S312" i="234" s="1"/>
  <c r="AO312" i="227"/>
  <c r="BM314" i="226"/>
  <c r="BN314" i="227" s="1"/>
  <c r="BO314" i="227" s="1"/>
  <c r="AA314" i="234" s="1"/>
  <c r="BM314" i="227"/>
  <c r="AR316" i="226"/>
  <c r="AS316" i="227" s="1"/>
  <c r="AT316" i="227" s="1"/>
  <c r="T316" i="234" s="1"/>
  <c r="AR316" i="227"/>
  <c r="BY316" i="226"/>
  <c r="BZ316" i="227" s="1"/>
  <c r="CA316" i="227" s="1"/>
  <c r="AE316" i="234" s="1"/>
  <c r="BY316" i="227"/>
  <c r="T317" i="227"/>
  <c r="T317" i="226"/>
  <c r="U317" i="227" s="1"/>
  <c r="V317" i="227" s="1"/>
  <c r="L317" i="234" s="1"/>
  <c r="AI318" i="226"/>
  <c r="AJ318" i="227" s="1"/>
  <c r="AK318" i="227" s="1"/>
  <c r="Q318" i="234" s="1"/>
  <c r="AI318" i="227"/>
  <c r="AG320" i="227"/>
  <c r="AH320" i="227" s="1"/>
  <c r="P320" i="234" s="1"/>
  <c r="AF320" i="227"/>
  <c r="AU320" i="226"/>
  <c r="AV320" i="227" s="1"/>
  <c r="AW320" i="227" s="1"/>
  <c r="U320" i="234" s="1"/>
  <c r="N322" i="227"/>
  <c r="N322" i="226"/>
  <c r="O322" i="227" s="1"/>
  <c r="P322" i="227" s="1"/>
  <c r="J322" i="234" s="1"/>
  <c r="AX322" i="227"/>
  <c r="AX322" i="226"/>
  <c r="AY322" i="227" s="1"/>
  <c r="AZ322" i="227" s="1"/>
  <c r="V322" i="234" s="1"/>
  <c r="BV325" i="226"/>
  <c r="BW325" i="227" s="1"/>
  <c r="BX325" i="227" s="1"/>
  <c r="AD325" i="234" s="1"/>
  <c r="BV325" i="227"/>
  <c r="BV327" i="227"/>
  <c r="BV327" i="226"/>
  <c r="BW327" i="227" s="1"/>
  <c r="BX327" i="227" s="1"/>
  <c r="AD327" i="234" s="1"/>
  <c r="AG334" i="227"/>
  <c r="AH334" i="227" s="1"/>
  <c r="P334" i="234" s="1"/>
  <c r="AF334" i="227"/>
  <c r="AU347" i="226"/>
  <c r="AV347" i="227" s="1"/>
  <c r="AW347" i="227" s="1"/>
  <c r="U347" i="234" s="1"/>
  <c r="AU347" i="227"/>
  <c r="BJ350" i="226"/>
  <c r="BK350" i="227" s="1"/>
  <c r="BL350" i="227" s="1"/>
  <c r="Z350" i="234" s="1"/>
  <c r="BJ350" i="227"/>
  <c r="BV244" i="226"/>
  <c r="BW244" i="227" s="1"/>
  <c r="BX244" i="227" s="1"/>
  <c r="AD244" i="234" s="1"/>
  <c r="BV244" i="227"/>
  <c r="BW248" i="227"/>
  <c r="BX248" i="227" s="1"/>
  <c r="AD248" i="234" s="1"/>
  <c r="BV248" i="227"/>
  <c r="T250" i="226"/>
  <c r="U250" i="227" s="1"/>
  <c r="V250" i="227" s="1"/>
  <c r="L250" i="234" s="1"/>
  <c r="T250" i="227"/>
  <c r="W253" i="226"/>
  <c r="X253" i="227" s="1"/>
  <c r="Y253" i="227" s="1"/>
  <c r="M253" i="234" s="1"/>
  <c r="W253" i="227"/>
  <c r="H254" i="226"/>
  <c r="I254" i="227" s="1"/>
  <c r="J254" i="227" s="1"/>
  <c r="H254" i="234" s="1"/>
  <c r="H254" i="227"/>
  <c r="CH254" i="226"/>
  <c r="CI254" i="227" s="1"/>
  <c r="CJ254" i="227" s="1"/>
  <c r="AH254" i="234" s="1"/>
  <c r="CH254" i="227"/>
  <c r="BM256" i="227"/>
  <c r="BM256" i="226"/>
  <c r="BN256" i="227" s="1"/>
  <c r="BO256" i="227" s="1"/>
  <c r="AA256" i="234" s="1"/>
  <c r="BP262" i="226"/>
  <c r="BQ262" i="227" s="1"/>
  <c r="BR262" i="227" s="1"/>
  <c r="AB262" i="234" s="1"/>
  <c r="BP262" i="227"/>
  <c r="AL263" i="227"/>
  <c r="AL263" i="226"/>
  <c r="AM263" i="227" s="1"/>
  <c r="AN263" i="227" s="1"/>
  <c r="R263" i="234" s="1"/>
  <c r="BA263" i="226"/>
  <c r="BB263" i="227" s="1"/>
  <c r="BC263" i="227" s="1"/>
  <c r="W263" i="234" s="1"/>
  <c r="BA263" i="227"/>
  <c r="N264" i="226"/>
  <c r="O264" i="227" s="1"/>
  <c r="P264" i="227" s="1"/>
  <c r="J264" i="234" s="1"/>
  <c r="N264" i="227"/>
  <c r="Q267" i="226"/>
  <c r="R267" i="227" s="1"/>
  <c r="S267" i="227" s="1"/>
  <c r="K267" i="234" s="1"/>
  <c r="Q267" i="227"/>
  <c r="AX267" i="227"/>
  <c r="AX267" i="226"/>
  <c r="AY267" i="227" s="1"/>
  <c r="AZ267" i="227" s="1"/>
  <c r="V267" i="234" s="1"/>
  <c r="BS268" i="227"/>
  <c r="BS268" i="226"/>
  <c r="BT268" i="227" s="1"/>
  <c r="BU268" i="227" s="1"/>
  <c r="AC268" i="234" s="1"/>
  <c r="BG269" i="226"/>
  <c r="BH269" i="227" s="1"/>
  <c r="BI269" i="227" s="1"/>
  <c r="Y269" i="234" s="1"/>
  <c r="BG269" i="227"/>
  <c r="BY269" i="227"/>
  <c r="BY269" i="226"/>
  <c r="BZ269" i="227" s="1"/>
  <c r="CA269" i="227" s="1"/>
  <c r="AE269" i="234" s="1"/>
  <c r="AR270" i="226"/>
  <c r="AS270" i="227" s="1"/>
  <c r="AT270" i="227" s="1"/>
  <c r="T270" i="234" s="1"/>
  <c r="AR270" i="227"/>
  <c r="BG271" i="227"/>
  <c r="BG271" i="226"/>
  <c r="BH271" i="227" s="1"/>
  <c r="BI271" i="227" s="1"/>
  <c r="Y271" i="234" s="1"/>
  <c r="W277" i="227"/>
  <c r="W277" i="226"/>
  <c r="X277" i="227" s="1"/>
  <c r="Y277" i="227" s="1"/>
  <c r="M277" i="234" s="1"/>
  <c r="BG277" i="227"/>
  <c r="BG277" i="226"/>
  <c r="BH277" i="227" s="1"/>
  <c r="BI277" i="227" s="1"/>
  <c r="Y277" i="234" s="1"/>
  <c r="CH278" i="227"/>
  <c r="CH278" i="226"/>
  <c r="CI278" i="227" s="1"/>
  <c r="CJ278" i="227" s="1"/>
  <c r="AH278" i="234" s="1"/>
  <c r="BV279" i="227"/>
  <c r="BV279" i="226"/>
  <c r="BW279" i="227" s="1"/>
  <c r="BX279" i="227" s="1"/>
  <c r="AD279" i="234" s="1"/>
  <c r="AX280" i="227"/>
  <c r="AX280" i="226"/>
  <c r="AY280" i="227" s="1"/>
  <c r="AZ280" i="227" s="1"/>
  <c r="V280" i="234" s="1"/>
  <c r="AL282" i="226"/>
  <c r="AM282" i="227" s="1"/>
  <c r="AN282" i="227" s="1"/>
  <c r="R282" i="234" s="1"/>
  <c r="AL282" i="227"/>
  <c r="AC284" i="227"/>
  <c r="AC284" i="226"/>
  <c r="AD284" i="227" s="1"/>
  <c r="AE284" i="227" s="1"/>
  <c r="O284" i="234" s="1"/>
  <c r="BG284" i="227"/>
  <c r="BG284" i="226"/>
  <c r="BH284" i="227" s="1"/>
  <c r="BI284" i="227" s="1"/>
  <c r="Y284" i="234" s="1"/>
  <c r="AC285" i="226"/>
  <c r="AD285" i="227" s="1"/>
  <c r="AE285" i="227" s="1"/>
  <c r="O285" i="234" s="1"/>
  <c r="AC285" i="227"/>
  <c r="T286" i="227"/>
  <c r="T286" i="226"/>
  <c r="U286" i="227" s="1"/>
  <c r="V286" i="227" s="1"/>
  <c r="L286" i="234" s="1"/>
  <c r="AL286" i="226"/>
  <c r="AM286" i="227" s="1"/>
  <c r="AN286" i="227" s="1"/>
  <c r="R286" i="234" s="1"/>
  <c r="AL286" i="227"/>
  <c r="Z287" i="227"/>
  <c r="Z287" i="226"/>
  <c r="AA287" i="227" s="1"/>
  <c r="AB287" i="227" s="1"/>
  <c r="N287" i="234" s="1"/>
  <c r="AX288" i="226"/>
  <c r="AY288" i="227" s="1"/>
  <c r="AZ288" i="227" s="1"/>
  <c r="V288" i="234" s="1"/>
  <c r="AX288" i="227"/>
  <c r="H289" i="227"/>
  <c r="H289" i="226"/>
  <c r="I289" i="227" s="1"/>
  <c r="J289" i="227" s="1"/>
  <c r="H289" i="234" s="1"/>
  <c r="BD289" i="226"/>
  <c r="BE289" i="227" s="1"/>
  <c r="BF289" i="227" s="1"/>
  <c r="X289" i="234" s="1"/>
  <c r="BD289" i="227"/>
  <c r="AL292" i="226"/>
  <c r="AM292" i="227" s="1"/>
  <c r="AN292" i="227" s="1"/>
  <c r="R292" i="234" s="1"/>
  <c r="AL292" i="227"/>
  <c r="N293" i="226"/>
  <c r="O293" i="227" s="1"/>
  <c r="P293" i="227" s="1"/>
  <c r="J293" i="234" s="1"/>
  <c r="N293" i="227"/>
  <c r="AX293" i="226"/>
  <c r="AY293" i="227" s="1"/>
  <c r="AZ293" i="227" s="1"/>
  <c r="V293" i="234" s="1"/>
  <c r="AX293" i="227"/>
  <c r="BJ298" i="226"/>
  <c r="BK298" i="227" s="1"/>
  <c r="BL298" i="227" s="1"/>
  <c r="Z298" i="234" s="1"/>
  <c r="BJ298" i="227"/>
  <c r="BM299" i="227"/>
  <c r="BM299" i="226"/>
  <c r="BN299" i="227" s="1"/>
  <c r="BO299" i="227" s="1"/>
  <c r="AA299" i="234" s="1"/>
  <c r="K301" i="227"/>
  <c r="K301" i="226"/>
  <c r="L301" i="227" s="1"/>
  <c r="M301" i="227" s="1"/>
  <c r="I301" i="234" s="1"/>
  <c r="BP301" i="226"/>
  <c r="BQ301" i="227" s="1"/>
  <c r="BR301" i="227" s="1"/>
  <c r="AB301" i="234" s="1"/>
  <c r="BP301" i="227"/>
  <c r="BM302" i="226"/>
  <c r="BN302" i="227" s="1"/>
  <c r="BO302" i="227" s="1"/>
  <c r="AA302" i="234" s="1"/>
  <c r="BM302" i="227"/>
  <c r="Z303" i="226"/>
  <c r="AA303" i="227" s="1"/>
  <c r="AB303" i="227" s="1"/>
  <c r="N303" i="234" s="1"/>
  <c r="Z303" i="227"/>
  <c r="BM303" i="227"/>
  <c r="BM303" i="226"/>
  <c r="BN303" i="227" s="1"/>
  <c r="BO303" i="227" s="1"/>
  <c r="AA303" i="234" s="1"/>
  <c r="BP304" i="227"/>
  <c r="BP304" i="226"/>
  <c r="BQ304" i="227" s="1"/>
  <c r="BR304" i="227" s="1"/>
  <c r="AB304" i="234" s="1"/>
  <c r="BV306" i="226"/>
  <c r="BW306" i="227" s="1"/>
  <c r="BX306" i="227" s="1"/>
  <c r="AD306" i="234" s="1"/>
  <c r="BV306" i="227"/>
  <c r="Q307" i="226"/>
  <c r="R307" i="227" s="1"/>
  <c r="S307" i="227" s="1"/>
  <c r="K307" i="234" s="1"/>
  <c r="Q307" i="227"/>
  <c r="Q308" i="226"/>
  <c r="R308" i="227" s="1"/>
  <c r="S308" i="227" s="1"/>
  <c r="K308" i="234" s="1"/>
  <c r="Q308" i="227"/>
  <c r="BV308" i="226"/>
  <c r="BW308" i="227" s="1"/>
  <c r="BX308" i="227" s="1"/>
  <c r="AD308" i="234" s="1"/>
  <c r="BV308" i="227"/>
  <c r="Q309" i="226"/>
  <c r="R309" i="227" s="1"/>
  <c r="S309" i="227" s="1"/>
  <c r="K309" i="234" s="1"/>
  <c r="Q309" i="227"/>
  <c r="AL310" i="226"/>
  <c r="AM310" i="227" s="1"/>
  <c r="AN310" i="227" s="1"/>
  <c r="R310" i="234" s="1"/>
  <c r="AL310" i="227"/>
  <c r="AO311" i="226"/>
  <c r="AP311" i="227" s="1"/>
  <c r="AQ311" i="227" s="1"/>
  <c r="S311" i="234" s="1"/>
  <c r="AO311" i="227"/>
  <c r="W312" i="226"/>
  <c r="X312" i="227" s="1"/>
  <c r="Y312" i="227" s="1"/>
  <c r="M312" i="234" s="1"/>
  <c r="W312" i="227"/>
  <c r="Z313" i="226"/>
  <c r="AA313" i="227" s="1"/>
  <c r="AB313" i="227" s="1"/>
  <c r="N313" i="234" s="1"/>
  <c r="Z313" i="227"/>
  <c r="AC314" i="226"/>
  <c r="AD314" i="227" s="1"/>
  <c r="AE314" i="227" s="1"/>
  <c r="O314" i="234" s="1"/>
  <c r="AC314" i="227"/>
  <c r="AU315" i="227"/>
  <c r="AU315" i="226"/>
  <c r="AV315" i="227" s="1"/>
  <c r="AW315" i="227" s="1"/>
  <c r="U315" i="234" s="1"/>
  <c r="BJ316" i="226"/>
  <c r="BK316" i="227" s="1"/>
  <c r="BL316" i="227" s="1"/>
  <c r="Z316" i="234" s="1"/>
  <c r="BJ316" i="227"/>
  <c r="AO317" i="226"/>
  <c r="AP317" i="227" s="1"/>
  <c r="AQ317" i="227" s="1"/>
  <c r="S317" i="234" s="1"/>
  <c r="AO317" i="227"/>
  <c r="AX321" i="226"/>
  <c r="AY321" i="227" s="1"/>
  <c r="AZ321" i="227" s="1"/>
  <c r="V321" i="234" s="1"/>
  <c r="AX321" i="227"/>
  <c r="AC323" i="226"/>
  <c r="AD323" i="227" s="1"/>
  <c r="AE323" i="227" s="1"/>
  <c r="O323" i="234" s="1"/>
  <c r="AC323" i="227"/>
  <c r="BD326" i="226"/>
  <c r="BE326" i="227" s="1"/>
  <c r="BF326" i="227" s="1"/>
  <c r="X326" i="234" s="1"/>
  <c r="BD326" i="227"/>
  <c r="BG328" i="227"/>
  <c r="BG328" i="226"/>
  <c r="BH328" i="227" s="1"/>
  <c r="BI328" i="227" s="1"/>
  <c r="Y328" i="234" s="1"/>
  <c r="BA329" i="226"/>
  <c r="BB329" i="227" s="1"/>
  <c r="BC329" i="227" s="1"/>
  <c r="W329" i="234" s="1"/>
  <c r="BA329" i="227"/>
  <c r="BP329" i="227"/>
  <c r="BP329" i="226"/>
  <c r="BQ329" i="227" s="1"/>
  <c r="BR329" i="227" s="1"/>
  <c r="AB329" i="234" s="1"/>
  <c r="BS331" i="226"/>
  <c r="BT331" i="227" s="1"/>
  <c r="BU331" i="227" s="1"/>
  <c r="AC331" i="234" s="1"/>
  <c r="BS331" i="227"/>
  <c r="CH339" i="227"/>
  <c r="CH339" i="226"/>
  <c r="CI339" i="227" s="1"/>
  <c r="CJ339" i="227" s="1"/>
  <c r="AH339" i="234" s="1"/>
  <c r="BS343" i="226"/>
  <c r="BT343" i="227" s="1"/>
  <c r="BU343" i="227" s="1"/>
  <c r="AC343" i="234" s="1"/>
  <c r="BS343" i="227"/>
  <c r="N344" i="226"/>
  <c r="O344" i="227" s="1"/>
  <c r="P344" i="227" s="1"/>
  <c r="J344" i="234" s="1"/>
  <c r="N344" i="227"/>
  <c r="AU350" i="227"/>
  <c r="AU350" i="226"/>
  <c r="AV350" i="227" s="1"/>
  <c r="AW350" i="227" s="1"/>
  <c r="U350" i="234" s="1"/>
  <c r="Q365" i="227"/>
  <c r="Q365" i="226"/>
  <c r="R365" i="227" s="1"/>
  <c r="S365" i="227" s="1"/>
  <c r="K365" i="234" s="1"/>
  <c r="BG251" i="227"/>
  <c r="BG251" i="226"/>
  <c r="BH251" i="227" s="1"/>
  <c r="BI251" i="227" s="1"/>
  <c r="Y251" i="234" s="1"/>
  <c r="Z252" i="226"/>
  <c r="AA252" i="227" s="1"/>
  <c r="AB252" i="227" s="1"/>
  <c r="N252" i="234" s="1"/>
  <c r="Z252" i="227"/>
  <c r="BS252" i="227"/>
  <c r="BS252" i="226"/>
  <c r="BT252" i="227" s="1"/>
  <c r="BU252" i="227" s="1"/>
  <c r="AC252" i="234" s="1"/>
  <c r="BP254" i="226"/>
  <c r="BQ254" i="227" s="1"/>
  <c r="BR254" i="227" s="1"/>
  <c r="AB254" i="234" s="1"/>
  <c r="BP254" i="227"/>
  <c r="H256" i="227"/>
  <c r="H256" i="226"/>
  <c r="I256" i="227" s="1"/>
  <c r="J256" i="227" s="1"/>
  <c r="H256" i="234" s="1"/>
  <c r="AX256" i="226"/>
  <c r="AY256" i="227" s="1"/>
  <c r="AZ256" i="227" s="1"/>
  <c r="V256" i="234" s="1"/>
  <c r="AX256" i="227"/>
  <c r="AI257" i="226"/>
  <c r="AJ257" i="227" s="1"/>
  <c r="AK257" i="227" s="1"/>
  <c r="Q257" i="234" s="1"/>
  <c r="AI257" i="227"/>
  <c r="CH258" i="226"/>
  <c r="CI258" i="227" s="1"/>
  <c r="CJ258" i="227" s="1"/>
  <c r="AH258" i="234" s="1"/>
  <c r="CH258" i="227"/>
  <c r="BM259" i="226"/>
  <c r="BN259" i="227" s="1"/>
  <c r="BO259" i="227" s="1"/>
  <c r="AA259" i="234" s="1"/>
  <c r="BM259" i="227"/>
  <c r="AI261" i="226"/>
  <c r="AJ261" i="227" s="1"/>
  <c r="AK261" i="227" s="1"/>
  <c r="Q261" i="234" s="1"/>
  <c r="AI261" i="227"/>
  <c r="T262" i="226"/>
  <c r="U262" i="227" s="1"/>
  <c r="V262" i="227" s="1"/>
  <c r="L262" i="234" s="1"/>
  <c r="T262" i="227"/>
  <c r="BS263" i="227"/>
  <c r="BS263" i="226"/>
  <c r="BT263" i="227" s="1"/>
  <c r="BU263" i="227" s="1"/>
  <c r="AC263" i="234" s="1"/>
  <c r="Q265" i="227"/>
  <c r="Q265" i="226"/>
  <c r="R265" i="227" s="1"/>
  <c r="S265" i="227" s="1"/>
  <c r="K265" i="234" s="1"/>
  <c r="T266" i="226"/>
  <c r="U266" i="227" s="1"/>
  <c r="V266" i="227" s="1"/>
  <c r="L266" i="234" s="1"/>
  <c r="T266" i="227"/>
  <c r="CH266" i="226"/>
  <c r="CI266" i="227" s="1"/>
  <c r="CJ266" i="227" s="1"/>
  <c r="AH266" i="234" s="1"/>
  <c r="CH266" i="227"/>
  <c r="AL268" i="226"/>
  <c r="AM268" i="227" s="1"/>
  <c r="AN268" i="227" s="1"/>
  <c r="R268" i="234" s="1"/>
  <c r="AL268" i="227"/>
  <c r="N271" i="227"/>
  <c r="N271" i="226"/>
  <c r="O271" i="227" s="1"/>
  <c r="P271" i="227" s="1"/>
  <c r="J271" i="234" s="1"/>
  <c r="N273" i="227"/>
  <c r="N273" i="226"/>
  <c r="O273" i="227" s="1"/>
  <c r="P273" i="227" s="1"/>
  <c r="J273" i="234" s="1"/>
  <c r="AF273" i="227"/>
  <c r="AF273" i="226"/>
  <c r="AG273" i="227" s="1"/>
  <c r="AH273" i="227" s="1"/>
  <c r="P273" i="234" s="1"/>
  <c r="AX273" i="227"/>
  <c r="AX273" i="226"/>
  <c r="AY273" i="227" s="1"/>
  <c r="AZ273" i="227" s="1"/>
  <c r="V273" i="234" s="1"/>
  <c r="BP273" i="227"/>
  <c r="BP273" i="226"/>
  <c r="BQ273" i="227" s="1"/>
  <c r="BR273" i="227" s="1"/>
  <c r="AB273" i="234" s="1"/>
  <c r="K274" i="227"/>
  <c r="K274" i="226"/>
  <c r="L274" i="227" s="1"/>
  <c r="M274" i="227" s="1"/>
  <c r="I274" i="234" s="1"/>
  <c r="AC274" i="227"/>
  <c r="AC274" i="226"/>
  <c r="AD274" i="227" s="1"/>
  <c r="AE274" i="227" s="1"/>
  <c r="O274" i="234" s="1"/>
  <c r="AU276" i="227"/>
  <c r="AU276" i="226"/>
  <c r="AV276" i="227" s="1"/>
  <c r="AW276" i="227" s="1"/>
  <c r="U276" i="234" s="1"/>
  <c r="CH276" i="226"/>
  <c r="CI276" i="227" s="1"/>
  <c r="CJ276" i="227" s="1"/>
  <c r="AH276" i="234" s="1"/>
  <c r="CH276" i="227"/>
  <c r="T280" i="226"/>
  <c r="U280" i="227" s="1"/>
  <c r="V280" i="227" s="1"/>
  <c r="L280" i="234" s="1"/>
  <c r="T280" i="227"/>
  <c r="AI280" i="227"/>
  <c r="AI280" i="226"/>
  <c r="AJ280" i="227" s="1"/>
  <c r="AK280" i="227" s="1"/>
  <c r="Q280" i="234" s="1"/>
  <c r="BP280" i="226"/>
  <c r="BQ280" i="227" s="1"/>
  <c r="BR280" i="227" s="1"/>
  <c r="AB280" i="234" s="1"/>
  <c r="BP280" i="227"/>
  <c r="K282" i="227"/>
  <c r="K282" i="226"/>
  <c r="L282" i="227" s="1"/>
  <c r="M282" i="227" s="1"/>
  <c r="I282" i="234" s="1"/>
  <c r="BP288" i="226"/>
  <c r="BQ288" i="227" s="1"/>
  <c r="BR288" i="227" s="1"/>
  <c r="AB288" i="234" s="1"/>
  <c r="BP288" i="227"/>
  <c r="AO289" i="226"/>
  <c r="AP289" i="227" s="1"/>
  <c r="AQ289" i="227" s="1"/>
  <c r="S289" i="234" s="1"/>
  <c r="AO289" i="227"/>
  <c r="BV290" i="226"/>
  <c r="BW290" i="227" s="1"/>
  <c r="BX290" i="227" s="1"/>
  <c r="AD290" i="234" s="1"/>
  <c r="BV290" i="227"/>
  <c r="AI293" i="227"/>
  <c r="AI293" i="226"/>
  <c r="AJ293" i="227" s="1"/>
  <c r="AK293" i="227" s="1"/>
  <c r="Q293" i="234" s="1"/>
  <c r="BS294" i="226"/>
  <c r="BT294" i="227" s="1"/>
  <c r="BU294" i="227" s="1"/>
  <c r="AC294" i="234" s="1"/>
  <c r="BS294" i="227"/>
  <c r="BA295" i="226"/>
  <c r="BB295" i="227" s="1"/>
  <c r="BC295" i="227" s="1"/>
  <c r="W295" i="234" s="1"/>
  <c r="BA295" i="227"/>
  <c r="BS295" i="226"/>
  <c r="BT295" i="227" s="1"/>
  <c r="BU295" i="227" s="1"/>
  <c r="AC295" i="234" s="1"/>
  <c r="BS295" i="227"/>
  <c r="BA296" i="226"/>
  <c r="BB296" i="227" s="1"/>
  <c r="BC296" i="227" s="1"/>
  <c r="W296" i="234" s="1"/>
  <c r="BA296" i="227"/>
  <c r="N297" i="226"/>
  <c r="O297" i="227" s="1"/>
  <c r="P297" i="227" s="1"/>
  <c r="J297" i="234" s="1"/>
  <c r="N297" i="227"/>
  <c r="K298" i="226"/>
  <c r="L298" i="227" s="1"/>
  <c r="M298" i="227" s="1"/>
  <c r="I298" i="234" s="1"/>
  <c r="K298" i="227"/>
  <c r="AC298" i="226"/>
  <c r="AD298" i="227" s="1"/>
  <c r="AE298" i="227" s="1"/>
  <c r="O298" i="234" s="1"/>
  <c r="AC298" i="227"/>
  <c r="AU298" i="226"/>
  <c r="AV298" i="227" s="1"/>
  <c r="AW298" i="227" s="1"/>
  <c r="U298" i="234" s="1"/>
  <c r="AU298" i="227"/>
  <c r="H299" i="226"/>
  <c r="I299" i="227" s="1"/>
  <c r="J299" i="227" s="1"/>
  <c r="H299" i="234" s="1"/>
  <c r="H299" i="227"/>
  <c r="AR299" i="226"/>
  <c r="AS299" i="227" s="1"/>
  <c r="AT299" i="227" s="1"/>
  <c r="T299" i="234" s="1"/>
  <c r="AR299" i="227"/>
  <c r="K300" i="226"/>
  <c r="L300" i="227" s="1"/>
  <c r="M300" i="227" s="1"/>
  <c r="I300" i="234" s="1"/>
  <c r="K300" i="227"/>
  <c r="AC300" i="226"/>
  <c r="AD300" i="227" s="1"/>
  <c r="AE300" i="227" s="1"/>
  <c r="O300" i="234" s="1"/>
  <c r="AC300" i="227"/>
  <c r="BP300" i="226"/>
  <c r="BQ300" i="227" s="1"/>
  <c r="BR300" i="227" s="1"/>
  <c r="AB300" i="234" s="1"/>
  <c r="BP300" i="227"/>
  <c r="AR303" i="226"/>
  <c r="AS303" i="227" s="1"/>
  <c r="AT303" i="227" s="1"/>
  <c r="T303" i="234" s="1"/>
  <c r="AR303" i="227"/>
  <c r="K304" i="226"/>
  <c r="L304" i="227" s="1"/>
  <c r="M304" i="227" s="1"/>
  <c r="I304" i="234" s="1"/>
  <c r="K304" i="227"/>
  <c r="AC304" i="226"/>
  <c r="AD304" i="227" s="1"/>
  <c r="AE304" i="227" s="1"/>
  <c r="O304" i="234" s="1"/>
  <c r="AC304" i="227"/>
  <c r="AX304" i="227"/>
  <c r="AX304" i="226"/>
  <c r="AY304" i="227" s="1"/>
  <c r="AZ304" i="227" s="1"/>
  <c r="V304" i="234" s="1"/>
  <c r="BA305" i="226"/>
  <c r="BB305" i="227" s="1"/>
  <c r="BC305" i="227" s="1"/>
  <c r="W305" i="234" s="1"/>
  <c r="BA305" i="227"/>
  <c r="BV305" i="226"/>
  <c r="BW305" i="227" s="1"/>
  <c r="BX305" i="227" s="1"/>
  <c r="AD305" i="234" s="1"/>
  <c r="BV305" i="227"/>
  <c r="AI306" i="226"/>
  <c r="AJ306" i="227" s="1"/>
  <c r="AK306" i="227" s="1"/>
  <c r="Q306" i="234" s="1"/>
  <c r="AI306" i="227"/>
  <c r="BY307" i="226"/>
  <c r="BZ307" i="227" s="1"/>
  <c r="CA307" i="227" s="1"/>
  <c r="AE307" i="234" s="1"/>
  <c r="BY307" i="227"/>
  <c r="AL308" i="226"/>
  <c r="AM308" i="227" s="1"/>
  <c r="AN308" i="227" s="1"/>
  <c r="R308" i="234" s="1"/>
  <c r="AL308" i="227"/>
  <c r="CH310" i="226"/>
  <c r="CI310" i="227" s="1"/>
  <c r="CJ310" i="227" s="1"/>
  <c r="AH310" i="234" s="1"/>
  <c r="CH310" i="227"/>
  <c r="W311" i="227"/>
  <c r="W311" i="226"/>
  <c r="X311" i="227" s="1"/>
  <c r="Y311" i="227" s="1"/>
  <c r="M311" i="234" s="1"/>
  <c r="BJ311" i="226"/>
  <c r="BK311" i="227" s="1"/>
  <c r="BL311" i="227" s="1"/>
  <c r="Z311" i="234" s="1"/>
  <c r="BJ311" i="227"/>
  <c r="H312" i="227"/>
  <c r="H312" i="226"/>
  <c r="I312" i="227" s="1"/>
  <c r="J312" i="227" s="1"/>
  <c r="H312" i="234" s="1"/>
  <c r="AC316" i="227"/>
  <c r="AC316" i="226"/>
  <c r="AD316" i="227" s="1"/>
  <c r="AE316" i="227" s="1"/>
  <c r="O316" i="234" s="1"/>
  <c r="W317" i="226"/>
  <c r="X317" i="227" s="1"/>
  <c r="Y317" i="227" s="1"/>
  <c r="M317" i="234" s="1"/>
  <c r="W317" i="227"/>
  <c r="BS318" i="226"/>
  <c r="BT318" i="227" s="1"/>
  <c r="BU318" i="227" s="1"/>
  <c r="AC318" i="234" s="1"/>
  <c r="BS318" i="227"/>
  <c r="AF321" i="227"/>
  <c r="AG321" i="227"/>
  <c r="AH321" i="227" s="1"/>
  <c r="P321" i="234" s="1"/>
  <c r="BY324" i="226"/>
  <c r="BZ324" i="227" s="1"/>
  <c r="CA324" i="227" s="1"/>
  <c r="AE324" i="234" s="1"/>
  <c r="BY324" i="227"/>
  <c r="AL325" i="226"/>
  <c r="AM325" i="227" s="1"/>
  <c r="AN325" i="227" s="1"/>
  <c r="R325" i="234" s="1"/>
  <c r="AL325" i="227"/>
  <c r="AL326" i="227"/>
  <c r="AL326" i="226"/>
  <c r="AM326" i="227" s="1"/>
  <c r="AN326" i="227" s="1"/>
  <c r="R326" i="234" s="1"/>
  <c r="BY327" i="226"/>
  <c r="BZ327" i="227" s="1"/>
  <c r="CA327" i="227" s="1"/>
  <c r="AE327" i="234" s="1"/>
  <c r="BY327" i="227"/>
  <c r="W328" i="227"/>
  <c r="W328" i="226"/>
  <c r="X328" i="227" s="1"/>
  <c r="Y328" i="227" s="1"/>
  <c r="M328" i="234" s="1"/>
  <c r="AI329" i="226"/>
  <c r="AJ329" i="227" s="1"/>
  <c r="AK329" i="227" s="1"/>
  <c r="Q329" i="234" s="1"/>
  <c r="AI329" i="227"/>
  <c r="Q334" i="227"/>
  <c r="Q334" i="226"/>
  <c r="R334" i="227" s="1"/>
  <c r="S334" i="227" s="1"/>
  <c r="K334" i="234" s="1"/>
  <c r="AX336" i="226"/>
  <c r="AY336" i="227" s="1"/>
  <c r="AZ336" i="227" s="1"/>
  <c r="V336" i="234" s="1"/>
  <c r="AX336" i="227"/>
  <c r="AU339" i="226"/>
  <c r="AV339" i="227" s="1"/>
  <c r="AW339" i="227" s="1"/>
  <c r="U339" i="234" s="1"/>
  <c r="AU339" i="227"/>
  <c r="BM339" i="226"/>
  <c r="BN339" i="227" s="1"/>
  <c r="BO339" i="227" s="1"/>
  <c r="AA339" i="234" s="1"/>
  <c r="BM339" i="227"/>
  <c r="BV192" i="226"/>
  <c r="BW192" i="227" s="1"/>
  <c r="BX192" i="227" s="1"/>
  <c r="AD192" i="234" s="1"/>
  <c r="BV192" i="227"/>
  <c r="T194" i="226"/>
  <c r="U194" i="227" s="1"/>
  <c r="V194" i="227" s="1"/>
  <c r="L194" i="234" s="1"/>
  <c r="T194" i="227"/>
  <c r="AC195" i="226"/>
  <c r="AD195" i="227" s="1"/>
  <c r="AE195" i="227" s="1"/>
  <c r="O195" i="234" s="1"/>
  <c r="AC195" i="227"/>
  <c r="Z196" i="226"/>
  <c r="AA196" i="227" s="1"/>
  <c r="AB196" i="227" s="1"/>
  <c r="N196" i="234" s="1"/>
  <c r="Z196" i="227"/>
  <c r="AI197" i="226"/>
  <c r="AJ197" i="227" s="1"/>
  <c r="AK197" i="227" s="1"/>
  <c r="Q197" i="234" s="1"/>
  <c r="AI197" i="227"/>
  <c r="AI201" i="226"/>
  <c r="AJ201" i="227" s="1"/>
  <c r="AK201" i="227" s="1"/>
  <c r="Q201" i="234" s="1"/>
  <c r="AI201" i="227"/>
  <c r="AG202" i="227"/>
  <c r="AH202" i="227" s="1"/>
  <c r="P202" i="234" s="1"/>
  <c r="AF202" i="227"/>
  <c r="AC203" i="226"/>
  <c r="AD203" i="227" s="1"/>
  <c r="AE203" i="227" s="1"/>
  <c r="O203" i="234" s="1"/>
  <c r="AC203" i="227"/>
  <c r="BA207" i="226"/>
  <c r="BB207" i="227" s="1"/>
  <c r="BC207" i="227" s="1"/>
  <c r="W207" i="234" s="1"/>
  <c r="BA207" i="227"/>
  <c r="BV208" i="226"/>
  <c r="BW208" i="227" s="1"/>
  <c r="BX208" i="227" s="1"/>
  <c r="AD208" i="234" s="1"/>
  <c r="BV208" i="227"/>
  <c r="BP210" i="226"/>
  <c r="BQ210" i="227" s="1"/>
  <c r="BR210" i="227" s="1"/>
  <c r="AB210" i="234" s="1"/>
  <c r="BP210" i="227"/>
  <c r="BM211" i="226"/>
  <c r="BN211" i="227" s="1"/>
  <c r="BO211" i="227" s="1"/>
  <c r="AA211" i="234" s="1"/>
  <c r="BM211" i="227"/>
  <c r="AU213" i="226"/>
  <c r="AV213" i="227" s="1"/>
  <c r="AW213" i="227" s="1"/>
  <c r="U213" i="234" s="1"/>
  <c r="AU213" i="227"/>
  <c r="AR214" i="226"/>
  <c r="AS214" i="227" s="1"/>
  <c r="AT214" i="227" s="1"/>
  <c r="T214" i="234" s="1"/>
  <c r="AR214" i="227"/>
  <c r="AO215" i="226"/>
  <c r="AP215" i="227" s="1"/>
  <c r="AQ215" i="227" s="1"/>
  <c r="S215" i="234" s="1"/>
  <c r="AO215" i="227"/>
  <c r="AL216" i="226"/>
  <c r="AM216" i="227" s="1"/>
  <c r="AN216" i="227" s="1"/>
  <c r="R216" i="234" s="1"/>
  <c r="AL216" i="227"/>
  <c r="AI217" i="226"/>
  <c r="AJ217" i="227" s="1"/>
  <c r="AK217" i="227" s="1"/>
  <c r="Q217" i="234" s="1"/>
  <c r="AI217" i="227"/>
  <c r="BJ220" i="226"/>
  <c r="BK220" i="227" s="1"/>
  <c r="BL220" i="227" s="1"/>
  <c r="Z220" i="234" s="1"/>
  <c r="BJ220" i="227"/>
  <c r="BV224" i="226"/>
  <c r="BW224" i="227" s="1"/>
  <c r="BX224" i="227" s="1"/>
  <c r="AD224" i="234" s="1"/>
  <c r="BV224" i="227"/>
  <c r="AR226" i="226"/>
  <c r="AS226" i="227" s="1"/>
  <c r="AT226" i="227" s="1"/>
  <c r="T226" i="234" s="1"/>
  <c r="AR226" i="227"/>
  <c r="N228" i="226"/>
  <c r="O228" i="227" s="1"/>
  <c r="P228" i="227" s="1"/>
  <c r="J228" i="234" s="1"/>
  <c r="N228" i="227"/>
  <c r="CI230" i="227"/>
  <c r="CJ230" i="227" s="1"/>
  <c r="AH230" i="234" s="1"/>
  <c r="CH230" i="227"/>
  <c r="AX232" i="226"/>
  <c r="AY232" i="227" s="1"/>
  <c r="AZ232" i="227" s="1"/>
  <c r="V232" i="234" s="1"/>
  <c r="AX232" i="227"/>
  <c r="AL236" i="226"/>
  <c r="AM236" i="227" s="1"/>
  <c r="AN236" i="227" s="1"/>
  <c r="R236" i="234" s="1"/>
  <c r="AL236" i="227"/>
  <c r="BD238" i="226"/>
  <c r="BE238" i="227" s="1"/>
  <c r="BF238" i="227" s="1"/>
  <c r="X238" i="234" s="1"/>
  <c r="BD238" i="227"/>
  <c r="BM239" i="226"/>
  <c r="BN239" i="227" s="1"/>
  <c r="BO239" i="227" s="1"/>
  <c r="AA239" i="234" s="1"/>
  <c r="BM239" i="227"/>
  <c r="T242" i="226"/>
  <c r="U242" i="227" s="1"/>
  <c r="V242" i="227" s="1"/>
  <c r="L242" i="234" s="1"/>
  <c r="T242" i="227"/>
  <c r="AX244" i="226"/>
  <c r="AY244" i="227" s="1"/>
  <c r="AZ244" i="227" s="1"/>
  <c r="V244" i="234" s="1"/>
  <c r="AX244" i="227"/>
  <c r="AO245" i="226"/>
  <c r="AP245" i="227" s="1"/>
  <c r="AQ245" i="227" s="1"/>
  <c r="S245" i="234" s="1"/>
  <c r="CH245" i="226"/>
  <c r="CI245" i="227" s="1"/>
  <c r="CJ245" i="227" s="1"/>
  <c r="AH245" i="234" s="1"/>
  <c r="T246" i="226"/>
  <c r="U246" i="227" s="1"/>
  <c r="V246" i="227" s="1"/>
  <c r="L246" i="234" s="1"/>
  <c r="T246" i="227"/>
  <c r="AU246" i="226"/>
  <c r="AV246" i="227" s="1"/>
  <c r="AW246" i="227" s="1"/>
  <c r="U246" i="234" s="1"/>
  <c r="K247" i="226"/>
  <c r="L247" i="227" s="1"/>
  <c r="M247" i="227" s="1"/>
  <c r="I247" i="234" s="1"/>
  <c r="BA247" i="226"/>
  <c r="BB247" i="227" s="1"/>
  <c r="BC247" i="227" s="1"/>
  <c r="W247" i="234" s="1"/>
  <c r="BA247" i="227"/>
  <c r="CH247" i="226"/>
  <c r="CI247" i="227" s="1"/>
  <c r="CJ247" i="227" s="1"/>
  <c r="AH247" i="234" s="1"/>
  <c r="Z249" i="226"/>
  <c r="AA249" i="227" s="1"/>
  <c r="AB249" i="227" s="1"/>
  <c r="N249" i="234" s="1"/>
  <c r="BS249" i="226"/>
  <c r="BT249" i="227" s="1"/>
  <c r="BU249" i="227" s="1"/>
  <c r="AC249" i="234" s="1"/>
  <c r="BS249" i="227"/>
  <c r="N251" i="226"/>
  <c r="O251" i="227" s="1"/>
  <c r="P251" i="227" s="1"/>
  <c r="J251" i="234" s="1"/>
  <c r="AC251" i="226"/>
  <c r="AD251" i="227" s="1"/>
  <c r="AE251" i="227" s="1"/>
  <c r="O251" i="234" s="1"/>
  <c r="AC251" i="227"/>
  <c r="AR251" i="227"/>
  <c r="AR251" i="226"/>
  <c r="AS251" i="227" s="1"/>
  <c r="AT251" i="227" s="1"/>
  <c r="T251" i="234" s="1"/>
  <c r="K252" i="226"/>
  <c r="L252" i="227" s="1"/>
  <c r="M252" i="227" s="1"/>
  <c r="I252" i="234" s="1"/>
  <c r="Z253" i="227"/>
  <c r="Z253" i="226"/>
  <c r="AA253" i="227" s="1"/>
  <c r="AB253" i="227" s="1"/>
  <c r="N253" i="234" s="1"/>
  <c r="Z254" i="227"/>
  <c r="Z254" i="226"/>
  <c r="AA254" i="227" s="1"/>
  <c r="AB254" i="227" s="1"/>
  <c r="N254" i="234" s="1"/>
  <c r="AL254" i="226"/>
  <c r="AM254" i="227" s="1"/>
  <c r="AN254" i="227" s="1"/>
  <c r="R254" i="234" s="1"/>
  <c r="BA254" i="226"/>
  <c r="BB254" i="227" s="1"/>
  <c r="BC254" i="227" s="1"/>
  <c r="W254" i="234" s="1"/>
  <c r="H255" i="227"/>
  <c r="H255" i="226"/>
  <c r="I255" i="227" s="1"/>
  <c r="J255" i="227" s="1"/>
  <c r="H255" i="234" s="1"/>
  <c r="BP255" i="226"/>
  <c r="BQ255" i="227" s="1"/>
  <c r="BR255" i="227" s="1"/>
  <c r="AB255" i="234" s="1"/>
  <c r="H258" i="226"/>
  <c r="I258" i="227" s="1"/>
  <c r="J258" i="227" s="1"/>
  <c r="H258" i="234" s="1"/>
  <c r="H258" i="227"/>
  <c r="AX259" i="227"/>
  <c r="AX259" i="226"/>
  <c r="AY259" i="227" s="1"/>
  <c r="AZ259" i="227" s="1"/>
  <c r="V259" i="234" s="1"/>
  <c r="CH259" i="226"/>
  <c r="CI259" i="227" s="1"/>
  <c r="CJ259" i="227" s="1"/>
  <c r="AH259" i="234" s="1"/>
  <c r="T260" i="227"/>
  <c r="T260" i="226"/>
  <c r="U260" i="227" s="1"/>
  <c r="V260" i="227" s="1"/>
  <c r="L260" i="234" s="1"/>
  <c r="BA262" i="227"/>
  <c r="BA262" i="226"/>
  <c r="BB262" i="227" s="1"/>
  <c r="BC262" i="227" s="1"/>
  <c r="W262" i="234" s="1"/>
  <c r="Q264" i="227"/>
  <c r="Q264" i="226"/>
  <c r="R264" i="227" s="1"/>
  <c r="S264" i="227" s="1"/>
  <c r="K264" i="234" s="1"/>
  <c r="AC264" i="226"/>
  <c r="AD264" i="227" s="1"/>
  <c r="AE264" i="227" s="1"/>
  <c r="O264" i="234" s="1"/>
  <c r="AR264" i="226"/>
  <c r="AS264" i="227" s="1"/>
  <c r="AT264" i="227" s="1"/>
  <c r="T264" i="234" s="1"/>
  <c r="BM266" i="227"/>
  <c r="BM266" i="226"/>
  <c r="BN266" i="227" s="1"/>
  <c r="BO266" i="227" s="1"/>
  <c r="AA266" i="234" s="1"/>
  <c r="T267" i="227"/>
  <c r="T267" i="226"/>
  <c r="U267" i="227" s="1"/>
  <c r="V267" i="227" s="1"/>
  <c r="L267" i="234" s="1"/>
  <c r="BA267" i="226"/>
  <c r="BB267" i="227" s="1"/>
  <c r="BC267" i="227" s="1"/>
  <c r="W267" i="234" s="1"/>
  <c r="BA267" i="227"/>
  <c r="BG268" i="227"/>
  <c r="BG268" i="226"/>
  <c r="BH268" i="227" s="1"/>
  <c r="BI268" i="227" s="1"/>
  <c r="Y268" i="234" s="1"/>
  <c r="BJ269" i="227"/>
  <c r="BJ269" i="226"/>
  <c r="BK269" i="227" s="1"/>
  <c r="BL269" i="227" s="1"/>
  <c r="Z269" i="234" s="1"/>
  <c r="BJ270" i="227"/>
  <c r="BJ270" i="226"/>
  <c r="BK270" i="227" s="1"/>
  <c r="BL270" i="227" s="1"/>
  <c r="Z270" i="234" s="1"/>
  <c r="BV270" i="226"/>
  <c r="BW270" i="227" s="1"/>
  <c r="BX270" i="227" s="1"/>
  <c r="AD270" i="234" s="1"/>
  <c r="AR271" i="227"/>
  <c r="AR271" i="226"/>
  <c r="AS271" i="227" s="1"/>
  <c r="AT271" i="227" s="1"/>
  <c r="T271" i="234" s="1"/>
  <c r="BJ271" i="227"/>
  <c r="BJ271" i="226"/>
  <c r="BK271" i="227" s="1"/>
  <c r="BL271" i="227" s="1"/>
  <c r="Z271" i="234" s="1"/>
  <c r="Q272" i="226"/>
  <c r="R272" i="227" s="1"/>
  <c r="S272" i="227" s="1"/>
  <c r="K272" i="234" s="1"/>
  <c r="Z277" i="227"/>
  <c r="Z277" i="226"/>
  <c r="AA277" i="227" s="1"/>
  <c r="AB277" i="227" s="1"/>
  <c r="N277" i="234" s="1"/>
  <c r="H279" i="227"/>
  <c r="H279" i="226"/>
  <c r="I279" i="227" s="1"/>
  <c r="J279" i="227" s="1"/>
  <c r="H279" i="234" s="1"/>
  <c r="BY279" i="227"/>
  <c r="BY279" i="226"/>
  <c r="BZ279" i="227" s="1"/>
  <c r="CA279" i="227" s="1"/>
  <c r="AE279" i="234" s="1"/>
  <c r="N283" i="227"/>
  <c r="N283" i="226"/>
  <c r="O283" i="227" s="1"/>
  <c r="P283" i="227" s="1"/>
  <c r="J283" i="234" s="1"/>
  <c r="AO283" i="226"/>
  <c r="AP283" i="227" s="1"/>
  <c r="AQ283" i="227" s="1"/>
  <c r="S283" i="234" s="1"/>
  <c r="N284" i="226"/>
  <c r="O284" i="227" s="1"/>
  <c r="P284" i="227" s="1"/>
  <c r="J284" i="234" s="1"/>
  <c r="AF284" i="226"/>
  <c r="AG284" i="227" s="1"/>
  <c r="AH284" i="227" s="1"/>
  <c r="P284" i="234" s="1"/>
  <c r="AF284" i="227"/>
  <c r="BJ284" i="227"/>
  <c r="BJ284" i="226"/>
  <c r="BK284" i="227" s="1"/>
  <c r="BL284" i="227" s="1"/>
  <c r="Z284" i="234" s="1"/>
  <c r="W286" i="227"/>
  <c r="W286" i="226"/>
  <c r="X286" i="227" s="1"/>
  <c r="Y286" i="227" s="1"/>
  <c r="M286" i="234" s="1"/>
  <c r="BV286" i="226"/>
  <c r="BW286" i="227" s="1"/>
  <c r="BX286" i="227" s="1"/>
  <c r="AD286" i="234" s="1"/>
  <c r="BV286" i="227"/>
  <c r="N287" i="227"/>
  <c r="N287" i="226"/>
  <c r="O287" i="227" s="1"/>
  <c r="P287" i="227" s="1"/>
  <c r="J287" i="234" s="1"/>
  <c r="Z289" i="226"/>
  <c r="AA289" i="227" s="1"/>
  <c r="AB289" i="227" s="1"/>
  <c r="N289" i="234" s="1"/>
  <c r="Z289" i="227"/>
  <c r="BG289" i="227"/>
  <c r="BG289" i="226"/>
  <c r="BH289" i="227" s="1"/>
  <c r="BI289" i="227" s="1"/>
  <c r="Y289" i="234" s="1"/>
  <c r="T290" i="226"/>
  <c r="U290" i="227" s="1"/>
  <c r="V290" i="227" s="1"/>
  <c r="L290" i="234" s="1"/>
  <c r="T290" i="227"/>
  <c r="BD290" i="226"/>
  <c r="BE290" i="227" s="1"/>
  <c r="BF290" i="227" s="1"/>
  <c r="X290" i="234" s="1"/>
  <c r="BD290" i="227"/>
  <c r="Q293" i="226"/>
  <c r="R293" i="227" s="1"/>
  <c r="S293" i="227" s="1"/>
  <c r="K293" i="234" s="1"/>
  <c r="Q293" i="227"/>
  <c r="AI294" i="226"/>
  <c r="AJ294" i="227" s="1"/>
  <c r="AK294" i="227" s="1"/>
  <c r="Q294" i="234" s="1"/>
  <c r="AI294" i="227"/>
  <c r="BA294" i="226"/>
  <c r="BB294" i="227" s="1"/>
  <c r="BC294" i="227" s="1"/>
  <c r="W294" i="234" s="1"/>
  <c r="BA294" i="227"/>
  <c r="BP297" i="226"/>
  <c r="BQ297" i="227" s="1"/>
  <c r="BR297" i="227" s="1"/>
  <c r="AB297" i="234" s="1"/>
  <c r="BP297" i="227"/>
  <c r="BP299" i="226"/>
  <c r="BQ299" i="227" s="1"/>
  <c r="BR299" i="227" s="1"/>
  <c r="AB299" i="234" s="1"/>
  <c r="BP299" i="227"/>
  <c r="N301" i="226"/>
  <c r="O301" i="227" s="1"/>
  <c r="P301" i="227" s="1"/>
  <c r="J301" i="234" s="1"/>
  <c r="N301" i="227"/>
  <c r="AX301" i="226"/>
  <c r="AY301" i="227" s="1"/>
  <c r="AZ301" i="227" s="1"/>
  <c r="V301" i="234" s="1"/>
  <c r="AX301" i="227"/>
  <c r="AX302" i="226"/>
  <c r="AY302" i="227" s="1"/>
  <c r="AZ302" i="227" s="1"/>
  <c r="V302" i="234" s="1"/>
  <c r="AX302" i="227"/>
  <c r="BP302" i="227"/>
  <c r="BP302" i="226"/>
  <c r="BQ302" i="227" s="1"/>
  <c r="BR302" i="227" s="1"/>
  <c r="AB302" i="234" s="1"/>
  <c r="K303" i="226"/>
  <c r="L303" i="227" s="1"/>
  <c r="M303" i="227" s="1"/>
  <c r="I303" i="234" s="1"/>
  <c r="K303" i="227"/>
  <c r="BP303" i="226"/>
  <c r="BQ303" i="227" s="1"/>
  <c r="BR303" i="227" s="1"/>
  <c r="AB303" i="234" s="1"/>
  <c r="BP303" i="227"/>
  <c r="AI305" i="226"/>
  <c r="AJ305" i="227" s="1"/>
  <c r="AK305" i="227" s="1"/>
  <c r="Q305" i="234" s="1"/>
  <c r="AI305" i="227"/>
  <c r="Q306" i="226"/>
  <c r="R306" i="227" s="1"/>
  <c r="S306" i="227" s="1"/>
  <c r="K306" i="234" s="1"/>
  <c r="Q306" i="227"/>
  <c r="BY309" i="226"/>
  <c r="BZ309" i="227" s="1"/>
  <c r="CA309" i="227" s="1"/>
  <c r="AE309" i="234" s="1"/>
  <c r="AO310" i="226"/>
  <c r="AP310" i="227" s="1"/>
  <c r="AQ310" i="227" s="1"/>
  <c r="S310" i="234" s="1"/>
  <c r="AO310" i="227"/>
  <c r="BJ310" i="226"/>
  <c r="BK310" i="227" s="1"/>
  <c r="BL310" i="227" s="1"/>
  <c r="Z310" i="234" s="1"/>
  <c r="BJ310" i="227"/>
  <c r="BM312" i="226"/>
  <c r="BN312" i="227" s="1"/>
  <c r="BO312" i="227" s="1"/>
  <c r="AA312" i="234" s="1"/>
  <c r="BM312" i="227"/>
  <c r="AC313" i="227"/>
  <c r="AC313" i="226"/>
  <c r="AD313" i="227" s="1"/>
  <c r="AE313" i="227" s="1"/>
  <c r="O313" i="234" s="1"/>
  <c r="N314" i="227"/>
  <c r="N314" i="226"/>
  <c r="O314" i="227" s="1"/>
  <c r="P314" i="227" s="1"/>
  <c r="J314" i="234" s="1"/>
  <c r="N315" i="226"/>
  <c r="O315" i="227" s="1"/>
  <c r="P315" i="227" s="1"/>
  <c r="J315" i="234" s="1"/>
  <c r="N315" i="227"/>
  <c r="AF315" i="226"/>
  <c r="AG315" i="227" s="1"/>
  <c r="AH315" i="227" s="1"/>
  <c r="P315" i="234" s="1"/>
  <c r="AF315" i="227"/>
  <c r="BP315" i="226"/>
  <c r="BQ315" i="227" s="1"/>
  <c r="BR315" i="227" s="1"/>
  <c r="AB315" i="234" s="1"/>
  <c r="BP315" i="227"/>
  <c r="K316" i="226"/>
  <c r="L316" i="227" s="1"/>
  <c r="M316" i="227" s="1"/>
  <c r="I316" i="234" s="1"/>
  <c r="K316" i="227"/>
  <c r="BY317" i="226"/>
  <c r="BZ317" i="227" s="1"/>
  <c r="CA317" i="227" s="1"/>
  <c r="AE317" i="234" s="1"/>
  <c r="BY317" i="227"/>
  <c r="AX319" i="226"/>
  <c r="AY319" i="227" s="1"/>
  <c r="AZ319" i="227" s="1"/>
  <c r="V319" i="234" s="1"/>
  <c r="BA320" i="226"/>
  <c r="BB320" i="227" s="1"/>
  <c r="BC320" i="227" s="1"/>
  <c r="W320" i="234" s="1"/>
  <c r="BA320" i="227"/>
  <c r="BV320" i="226"/>
  <c r="BW320" i="227" s="1"/>
  <c r="BX320" i="227" s="1"/>
  <c r="AD320" i="234" s="1"/>
  <c r="BV320" i="227"/>
  <c r="BA321" i="227"/>
  <c r="BA321" i="226"/>
  <c r="BB321" i="227" s="1"/>
  <c r="BC321" i="227" s="1"/>
  <c r="W321" i="234" s="1"/>
  <c r="BV321" i="226"/>
  <c r="BW321" i="227" s="1"/>
  <c r="BX321" i="227" s="1"/>
  <c r="AD321" i="234" s="1"/>
  <c r="BV321" i="227"/>
  <c r="AI322" i="226"/>
  <c r="AJ322" i="227" s="1"/>
  <c r="AK322" i="227" s="1"/>
  <c r="Q322" i="234" s="1"/>
  <c r="AI322" i="227"/>
  <c r="AF323" i="226"/>
  <c r="AG323" i="227" s="1"/>
  <c r="AH323" i="227" s="1"/>
  <c r="P323" i="234" s="1"/>
  <c r="AF323" i="227"/>
  <c r="AU323" i="226"/>
  <c r="AV323" i="227" s="1"/>
  <c r="AW323" i="227" s="1"/>
  <c r="U323" i="234" s="1"/>
  <c r="BJ324" i="226"/>
  <c r="BK324" i="227" s="1"/>
  <c r="BL324" i="227" s="1"/>
  <c r="Z324" i="234" s="1"/>
  <c r="BJ324" i="227"/>
  <c r="BY326" i="226"/>
  <c r="BZ326" i="227" s="1"/>
  <c r="CA326" i="227" s="1"/>
  <c r="AE326" i="234" s="1"/>
  <c r="BY326" i="227"/>
  <c r="W327" i="226"/>
  <c r="X327" i="227" s="1"/>
  <c r="Y327" i="227" s="1"/>
  <c r="M327" i="234" s="1"/>
  <c r="W327" i="227"/>
  <c r="BJ328" i="226"/>
  <c r="BK328" i="227" s="1"/>
  <c r="BL328" i="227" s="1"/>
  <c r="Z328" i="234" s="1"/>
  <c r="BJ328" i="227"/>
  <c r="BY328" i="226"/>
  <c r="BZ328" i="227" s="1"/>
  <c r="CA328" i="227" s="1"/>
  <c r="AE328" i="234" s="1"/>
  <c r="BY328" i="227"/>
  <c r="AI330" i="226"/>
  <c r="AJ330" i="227" s="1"/>
  <c r="AK330" i="227" s="1"/>
  <c r="Q330" i="234" s="1"/>
  <c r="AI330" i="227"/>
  <c r="Q331" i="226"/>
  <c r="R331" i="227" s="1"/>
  <c r="S331" i="227" s="1"/>
  <c r="K331" i="234" s="1"/>
  <c r="Q331" i="227"/>
  <c r="AI331" i="226"/>
  <c r="AJ331" i="227" s="1"/>
  <c r="AK331" i="227" s="1"/>
  <c r="Q331" i="234" s="1"/>
  <c r="AI331" i="227"/>
  <c r="BV333" i="227"/>
  <c r="BV333" i="226"/>
  <c r="BW333" i="227" s="1"/>
  <c r="BX333" i="227" s="1"/>
  <c r="AD333" i="234" s="1"/>
  <c r="AC353" i="226"/>
  <c r="AD353" i="227" s="1"/>
  <c r="AE353" i="227" s="1"/>
  <c r="O353" i="234" s="1"/>
  <c r="AC353" i="227"/>
  <c r="AI361" i="226"/>
  <c r="AJ361" i="227" s="1"/>
  <c r="AK361" i="227" s="1"/>
  <c r="Q361" i="234" s="1"/>
  <c r="AI361" i="227"/>
  <c r="BY364" i="226"/>
  <c r="BZ364" i="227" s="1"/>
  <c r="CA364" i="227" s="1"/>
  <c r="AE364" i="234" s="1"/>
  <c r="BY364" i="227"/>
  <c r="AL252" i="226"/>
  <c r="AM252" i="227" s="1"/>
  <c r="AN252" i="227" s="1"/>
  <c r="R252" i="234" s="1"/>
  <c r="AL252" i="227"/>
  <c r="BY255" i="226"/>
  <c r="BZ255" i="227" s="1"/>
  <c r="CA255" i="227" s="1"/>
  <c r="AE255" i="234" s="1"/>
  <c r="BY255" i="227"/>
  <c r="W257" i="226"/>
  <c r="X257" i="227" s="1"/>
  <c r="Y257" i="227" s="1"/>
  <c r="M257" i="234" s="1"/>
  <c r="W257" i="227"/>
  <c r="BM263" i="226"/>
  <c r="BN263" i="227" s="1"/>
  <c r="BO263" i="227" s="1"/>
  <c r="AA263" i="234" s="1"/>
  <c r="BM263" i="227"/>
  <c r="BJ264" i="226"/>
  <c r="BK264" i="227" s="1"/>
  <c r="BL264" i="227" s="1"/>
  <c r="Z264" i="234" s="1"/>
  <c r="BJ264" i="227"/>
  <c r="BS265" i="226"/>
  <c r="BT265" i="227" s="1"/>
  <c r="BU265" i="227" s="1"/>
  <c r="AC265" i="234" s="1"/>
  <c r="BS265" i="227"/>
  <c r="AO271" i="226"/>
  <c r="AP271" i="227" s="1"/>
  <c r="AQ271" i="227" s="1"/>
  <c r="S271" i="234" s="1"/>
  <c r="AO271" i="227"/>
  <c r="AU272" i="226"/>
  <c r="AV272" i="227" s="1"/>
  <c r="AW272" i="227" s="1"/>
  <c r="U272" i="234" s="1"/>
  <c r="BG272" i="226"/>
  <c r="BH272" i="227" s="1"/>
  <c r="BI272" i="227" s="1"/>
  <c r="Y272" i="234" s="1"/>
  <c r="BS272" i="226"/>
  <c r="BT272" i="227" s="1"/>
  <c r="BU272" i="227" s="1"/>
  <c r="AC272" i="234" s="1"/>
  <c r="AR275" i="226"/>
  <c r="AS275" i="227" s="1"/>
  <c r="AT275" i="227" s="1"/>
  <c r="T275" i="234" s="1"/>
  <c r="BD275" i="226"/>
  <c r="BE275" i="227" s="1"/>
  <c r="BF275" i="227" s="1"/>
  <c r="X275" i="234" s="1"/>
  <c r="BP275" i="226"/>
  <c r="BQ275" i="227" s="1"/>
  <c r="BR275" i="227" s="1"/>
  <c r="AB275" i="234" s="1"/>
  <c r="H276" i="226"/>
  <c r="I276" i="227" s="1"/>
  <c r="J276" i="227" s="1"/>
  <c r="H276" i="234" s="1"/>
  <c r="H276" i="227"/>
  <c r="BP276" i="226"/>
  <c r="BQ276" i="227" s="1"/>
  <c r="BR276" i="227" s="1"/>
  <c r="AB276" i="234" s="1"/>
  <c r="BP276" i="227"/>
  <c r="AI277" i="226"/>
  <c r="AJ277" i="227" s="1"/>
  <c r="AK277" i="227" s="1"/>
  <c r="Q277" i="234" s="1"/>
  <c r="AG278" i="227"/>
  <c r="AH278" i="227" s="1"/>
  <c r="P278" i="234" s="1"/>
  <c r="AU278" i="226"/>
  <c r="AV278" i="227" s="1"/>
  <c r="AW278" i="227" s="1"/>
  <c r="U278" i="234" s="1"/>
  <c r="AC279" i="226"/>
  <c r="AD279" i="227" s="1"/>
  <c r="AE279" i="227" s="1"/>
  <c r="O279" i="234" s="1"/>
  <c r="AR279" i="226"/>
  <c r="AS279" i="227" s="1"/>
  <c r="AT279" i="227" s="1"/>
  <c r="T279" i="234" s="1"/>
  <c r="K280" i="226"/>
  <c r="L280" i="227" s="1"/>
  <c r="M280" i="227" s="1"/>
  <c r="I280" i="234" s="1"/>
  <c r="Z280" i="226"/>
  <c r="AA280" i="227" s="1"/>
  <c r="AB280" i="227" s="1"/>
  <c r="N280" i="234" s="1"/>
  <c r="BD280" i="226"/>
  <c r="BE280" i="227" s="1"/>
  <c r="BF280" i="227" s="1"/>
  <c r="X280" i="234" s="1"/>
  <c r="BD280" i="227"/>
  <c r="W281" i="226"/>
  <c r="X281" i="227" s="1"/>
  <c r="Y281" i="227" s="1"/>
  <c r="M281" i="234" s="1"/>
  <c r="AX281" i="226"/>
  <c r="AY281" i="227" s="1"/>
  <c r="AZ281" i="227" s="1"/>
  <c r="V281" i="234" s="1"/>
  <c r="Q282" i="226"/>
  <c r="R282" i="227" s="1"/>
  <c r="S282" i="227" s="1"/>
  <c r="K282" i="234" s="1"/>
  <c r="BD282" i="226"/>
  <c r="BE282" i="227" s="1"/>
  <c r="BF282" i="227" s="1"/>
  <c r="X282" i="234" s="1"/>
  <c r="K283" i="226"/>
  <c r="L283" i="227" s="1"/>
  <c r="M283" i="227" s="1"/>
  <c r="I283" i="234" s="1"/>
  <c r="K283" i="227"/>
  <c r="BJ283" i="226"/>
  <c r="BK283" i="227" s="1"/>
  <c r="BL283" i="227" s="1"/>
  <c r="Z283" i="234" s="1"/>
  <c r="AO284" i="226"/>
  <c r="AP284" i="227" s="1"/>
  <c r="AQ284" i="227" s="1"/>
  <c r="S284" i="234" s="1"/>
  <c r="BD284" i="226"/>
  <c r="BE284" i="227" s="1"/>
  <c r="BF284" i="227" s="1"/>
  <c r="X284" i="234" s="1"/>
  <c r="BD284" i="227"/>
  <c r="H285" i="226"/>
  <c r="I285" i="227" s="1"/>
  <c r="J285" i="227" s="1"/>
  <c r="H285" i="234" s="1"/>
  <c r="BM285" i="226"/>
  <c r="BN285" i="227" s="1"/>
  <c r="BO285" i="227" s="1"/>
  <c r="AA285" i="234" s="1"/>
  <c r="BM285" i="227"/>
  <c r="AU286" i="226"/>
  <c r="AV286" i="227" s="1"/>
  <c r="AW286" i="227" s="1"/>
  <c r="U286" i="234" s="1"/>
  <c r="CH286" i="226"/>
  <c r="CI286" i="227" s="1"/>
  <c r="CJ286" i="227" s="1"/>
  <c r="AH286" i="234" s="1"/>
  <c r="AX287" i="226"/>
  <c r="AY287" i="227" s="1"/>
  <c r="AZ287" i="227" s="1"/>
  <c r="V287" i="234" s="1"/>
  <c r="BY287" i="226"/>
  <c r="BZ287" i="227" s="1"/>
  <c r="CA287" i="227" s="1"/>
  <c r="AE287" i="234" s="1"/>
  <c r="AO288" i="226"/>
  <c r="AP288" i="227" s="1"/>
  <c r="AQ288" i="227" s="1"/>
  <c r="S288" i="234" s="1"/>
  <c r="BG288" i="226"/>
  <c r="BH288" i="227" s="1"/>
  <c r="BI288" i="227" s="1"/>
  <c r="Y288" i="234" s="1"/>
  <c r="BG288" i="227"/>
  <c r="BV288" i="226"/>
  <c r="BW288" i="227" s="1"/>
  <c r="BX288" i="227" s="1"/>
  <c r="AD288" i="234" s="1"/>
  <c r="N289" i="226"/>
  <c r="O289" i="227" s="1"/>
  <c r="P289" i="227" s="1"/>
  <c r="J289" i="234" s="1"/>
  <c r="N289" i="227"/>
  <c r="BV289" i="226"/>
  <c r="BW289" i="227" s="1"/>
  <c r="BX289" i="227" s="1"/>
  <c r="AD289" i="234" s="1"/>
  <c r="BV289" i="227"/>
  <c r="BM290" i="226"/>
  <c r="BN290" i="227" s="1"/>
  <c r="BO290" i="227" s="1"/>
  <c r="AA290" i="234" s="1"/>
  <c r="BM290" i="227"/>
  <c r="CH290" i="226"/>
  <c r="CI290" i="227" s="1"/>
  <c r="CJ290" i="227" s="1"/>
  <c r="AH290" i="234" s="1"/>
  <c r="W291" i="226"/>
  <c r="X291" i="227" s="1"/>
  <c r="Y291" i="227" s="1"/>
  <c r="M291" i="234" s="1"/>
  <c r="W291" i="227"/>
  <c r="BM291" i="226"/>
  <c r="BN291" i="227" s="1"/>
  <c r="BO291" i="227" s="1"/>
  <c r="AA291" i="234" s="1"/>
  <c r="K292" i="226"/>
  <c r="L292" i="227" s="1"/>
  <c r="M292" i="227" s="1"/>
  <c r="I292" i="234" s="1"/>
  <c r="K292" i="227"/>
  <c r="BD292" i="226"/>
  <c r="BE292" i="227" s="1"/>
  <c r="BF292" i="227" s="1"/>
  <c r="X292" i="234" s="1"/>
  <c r="BD292" i="227"/>
  <c r="H293" i="226"/>
  <c r="I293" i="227" s="1"/>
  <c r="J293" i="227" s="1"/>
  <c r="H293" i="234" s="1"/>
  <c r="W293" i="226"/>
  <c r="X293" i="227" s="1"/>
  <c r="Y293" i="227" s="1"/>
  <c r="M293" i="234" s="1"/>
  <c r="BG294" i="226"/>
  <c r="BH294" i="227" s="1"/>
  <c r="BI294" i="227" s="1"/>
  <c r="Y294" i="234" s="1"/>
  <c r="BG294" i="227"/>
  <c r="T295" i="226"/>
  <c r="U295" i="227" s="1"/>
  <c r="V295" i="227" s="1"/>
  <c r="L295" i="234" s="1"/>
  <c r="T295" i="227"/>
  <c r="Q296" i="226"/>
  <c r="R296" i="227" s="1"/>
  <c r="S296" i="227" s="1"/>
  <c r="K296" i="234" s="1"/>
  <c r="Q296" i="227"/>
  <c r="AL296" i="226"/>
  <c r="AM296" i="227" s="1"/>
  <c r="AN296" i="227" s="1"/>
  <c r="R296" i="234" s="1"/>
  <c r="AL296" i="227"/>
  <c r="AU297" i="226"/>
  <c r="AV297" i="227" s="1"/>
  <c r="AW297" i="227" s="1"/>
  <c r="U297" i="234" s="1"/>
  <c r="BM297" i="226"/>
  <c r="BN297" i="227" s="1"/>
  <c r="BO297" i="227" s="1"/>
  <c r="AA297" i="234" s="1"/>
  <c r="BM297" i="227"/>
  <c r="BG298" i="226"/>
  <c r="BH298" i="227" s="1"/>
  <c r="BI298" i="227" s="1"/>
  <c r="Y298" i="234" s="1"/>
  <c r="BG298" i="227"/>
  <c r="BY298" i="226"/>
  <c r="BZ298" i="227" s="1"/>
  <c r="CA298" i="227" s="1"/>
  <c r="AE298" i="234" s="1"/>
  <c r="BY298" i="227"/>
  <c r="BV299" i="226"/>
  <c r="BW299" i="227" s="1"/>
  <c r="BX299" i="227" s="1"/>
  <c r="AD299" i="234" s="1"/>
  <c r="BV299" i="227"/>
  <c r="AC301" i="226"/>
  <c r="AD301" i="227" s="1"/>
  <c r="AE301" i="227" s="1"/>
  <c r="O301" i="234" s="1"/>
  <c r="AC301" i="227"/>
  <c r="BM301" i="226"/>
  <c r="BN301" i="227" s="1"/>
  <c r="BO301" i="227" s="1"/>
  <c r="AA301" i="234" s="1"/>
  <c r="BM301" i="227"/>
  <c r="T302" i="226"/>
  <c r="U302" i="227" s="1"/>
  <c r="V302" i="227" s="1"/>
  <c r="L302" i="234" s="1"/>
  <c r="BG302" i="226"/>
  <c r="BH302" i="227" s="1"/>
  <c r="BI302" i="227" s="1"/>
  <c r="Y302" i="234" s="1"/>
  <c r="BG302" i="227"/>
  <c r="Q303" i="226"/>
  <c r="R303" i="227" s="1"/>
  <c r="S303" i="227" s="1"/>
  <c r="K303" i="234" s="1"/>
  <c r="BV303" i="226"/>
  <c r="BW303" i="227" s="1"/>
  <c r="BX303" i="227" s="1"/>
  <c r="AD303" i="234" s="1"/>
  <c r="BV303" i="227"/>
  <c r="AX305" i="226"/>
  <c r="AY305" i="227" s="1"/>
  <c r="AZ305" i="227" s="1"/>
  <c r="V305" i="234" s="1"/>
  <c r="AX305" i="227"/>
  <c r="N307" i="226"/>
  <c r="O307" i="227" s="1"/>
  <c r="P307" i="227" s="1"/>
  <c r="J307" i="234" s="1"/>
  <c r="N307" i="227"/>
  <c r="N308" i="226"/>
  <c r="O308" i="227" s="1"/>
  <c r="P308" i="227" s="1"/>
  <c r="J308" i="234" s="1"/>
  <c r="N308" i="227"/>
  <c r="BS308" i="226"/>
  <c r="BT308" i="227" s="1"/>
  <c r="BU308" i="227" s="1"/>
  <c r="AC308" i="234" s="1"/>
  <c r="BS308" i="227"/>
  <c r="N309" i="226"/>
  <c r="O309" i="227" s="1"/>
  <c r="P309" i="227" s="1"/>
  <c r="J309" i="234" s="1"/>
  <c r="N309" i="227"/>
  <c r="AC309" i="226"/>
  <c r="AD309" i="227" s="1"/>
  <c r="AE309" i="227" s="1"/>
  <c r="O309" i="234" s="1"/>
  <c r="N310" i="226"/>
  <c r="O310" i="227" s="1"/>
  <c r="P310" i="227" s="1"/>
  <c r="J310" i="234" s="1"/>
  <c r="N310" i="227"/>
  <c r="AX310" i="226"/>
  <c r="AY310" i="227" s="1"/>
  <c r="AZ310" i="227" s="1"/>
  <c r="V310" i="234" s="1"/>
  <c r="BV311" i="226"/>
  <c r="BW311" i="227" s="1"/>
  <c r="BX311" i="227" s="1"/>
  <c r="AD311" i="234" s="1"/>
  <c r="BV311" i="227"/>
  <c r="N313" i="226"/>
  <c r="O313" i="227" s="1"/>
  <c r="P313" i="227" s="1"/>
  <c r="J313" i="234" s="1"/>
  <c r="N313" i="227"/>
  <c r="BM313" i="226"/>
  <c r="BN313" i="227" s="1"/>
  <c r="BO313" i="227" s="1"/>
  <c r="AA313" i="234" s="1"/>
  <c r="K314" i="226"/>
  <c r="L314" i="227" s="1"/>
  <c r="M314" i="227" s="1"/>
  <c r="I314" i="234" s="1"/>
  <c r="K314" i="227"/>
  <c r="AR314" i="226"/>
  <c r="AS314" i="227" s="1"/>
  <c r="AT314" i="227" s="1"/>
  <c r="T314" i="234" s="1"/>
  <c r="AR314" i="227"/>
  <c r="BD315" i="226"/>
  <c r="BE315" i="227" s="1"/>
  <c r="BF315" i="227" s="1"/>
  <c r="X315" i="234" s="1"/>
  <c r="BD315" i="227"/>
  <c r="BV316" i="226"/>
  <c r="BW316" i="227" s="1"/>
  <c r="BX316" i="227" s="1"/>
  <c r="AD316" i="234" s="1"/>
  <c r="BV316" i="227"/>
  <c r="Q317" i="226"/>
  <c r="R317" i="227" s="1"/>
  <c r="S317" i="227" s="1"/>
  <c r="K317" i="234" s="1"/>
  <c r="Q317" i="227"/>
  <c r="AX317" i="226"/>
  <c r="AY317" i="227" s="1"/>
  <c r="AZ317" i="227" s="1"/>
  <c r="V317" i="234" s="1"/>
  <c r="AX317" i="227"/>
  <c r="W318" i="226"/>
  <c r="X318" i="227" s="1"/>
  <c r="Y318" i="227" s="1"/>
  <c r="M318" i="234" s="1"/>
  <c r="W318" i="227"/>
  <c r="AO318" i="226"/>
  <c r="AP318" i="227" s="1"/>
  <c r="AQ318" i="227" s="1"/>
  <c r="S318" i="234" s="1"/>
  <c r="N319" i="226"/>
  <c r="O319" i="227" s="1"/>
  <c r="P319" i="227" s="1"/>
  <c r="J319" i="234" s="1"/>
  <c r="Q320" i="226"/>
  <c r="R320" i="227" s="1"/>
  <c r="S320" i="227" s="1"/>
  <c r="K320" i="234" s="1"/>
  <c r="Q320" i="227"/>
  <c r="AX320" i="226"/>
  <c r="AY320" i="227" s="1"/>
  <c r="AZ320" i="227" s="1"/>
  <c r="V320" i="234" s="1"/>
  <c r="AX320" i="227"/>
  <c r="AC321" i="226"/>
  <c r="AD321" i="227" s="1"/>
  <c r="AE321" i="227" s="1"/>
  <c r="O321" i="234" s="1"/>
  <c r="AC321" i="227"/>
  <c r="AR321" i="226"/>
  <c r="AS321" i="227" s="1"/>
  <c r="AT321" i="227" s="1"/>
  <c r="T321" i="234" s="1"/>
  <c r="BM321" i="226"/>
  <c r="BN321" i="227" s="1"/>
  <c r="BO321" i="227" s="1"/>
  <c r="AA321" i="234" s="1"/>
  <c r="BM321" i="227"/>
  <c r="W322" i="226"/>
  <c r="X322" i="227" s="1"/>
  <c r="Y322" i="227" s="1"/>
  <c r="M322" i="234" s="1"/>
  <c r="W322" i="227"/>
  <c r="Q323" i="226"/>
  <c r="R323" i="227" s="1"/>
  <c r="S323" i="227" s="1"/>
  <c r="K323" i="234" s="1"/>
  <c r="Q323" i="227"/>
  <c r="BP323" i="226"/>
  <c r="BQ323" i="227" s="1"/>
  <c r="BR323" i="227" s="1"/>
  <c r="AB323" i="234" s="1"/>
  <c r="BP323" i="227"/>
  <c r="W324" i="226"/>
  <c r="X324" i="227" s="1"/>
  <c r="Y324" i="227" s="1"/>
  <c r="M324" i="234" s="1"/>
  <c r="BG324" i="226"/>
  <c r="BH324" i="227" s="1"/>
  <c r="BI324" i="227" s="1"/>
  <c r="Y324" i="234" s="1"/>
  <c r="BG324" i="227"/>
  <c r="BV324" i="226"/>
  <c r="BW324" i="227" s="1"/>
  <c r="BX324" i="227" s="1"/>
  <c r="AD324" i="234" s="1"/>
  <c r="BV324" i="227"/>
  <c r="AG325" i="227"/>
  <c r="AH325" i="227" s="1"/>
  <c r="P325" i="234" s="1"/>
  <c r="BS325" i="226"/>
  <c r="BT325" i="227" s="1"/>
  <c r="BU325" i="227" s="1"/>
  <c r="AC325" i="234" s="1"/>
  <c r="BS325" i="227"/>
  <c r="AC326" i="226"/>
  <c r="AD326" i="227" s="1"/>
  <c r="AE326" i="227" s="1"/>
  <c r="O326" i="234" s="1"/>
  <c r="AR327" i="226"/>
  <c r="AS327" i="227" s="1"/>
  <c r="AT327" i="227" s="1"/>
  <c r="T327" i="234" s="1"/>
  <c r="AR327" i="227"/>
  <c r="BG327" i="226"/>
  <c r="BH327" i="227" s="1"/>
  <c r="BI327" i="227" s="1"/>
  <c r="Y327" i="234" s="1"/>
  <c r="T328" i="226"/>
  <c r="U328" i="227" s="1"/>
  <c r="V328" i="227" s="1"/>
  <c r="L328" i="234" s="1"/>
  <c r="T328" i="227"/>
  <c r="AL328" i="226"/>
  <c r="AM328" i="227" s="1"/>
  <c r="AN328" i="227" s="1"/>
  <c r="R328" i="234" s="1"/>
  <c r="AL328" i="227"/>
  <c r="BD328" i="226"/>
  <c r="BE328" i="227" s="1"/>
  <c r="BF328" i="227" s="1"/>
  <c r="X328" i="234" s="1"/>
  <c r="BD328" i="227"/>
  <c r="AR329" i="226"/>
  <c r="AS329" i="227" s="1"/>
  <c r="AT329" i="227" s="1"/>
  <c r="T329" i="234" s="1"/>
  <c r="BY329" i="226"/>
  <c r="BZ329" i="227" s="1"/>
  <c r="CA329" i="227" s="1"/>
  <c r="AE329" i="234" s="1"/>
  <c r="BY329" i="227"/>
  <c r="BV330" i="226"/>
  <c r="BW330" i="227" s="1"/>
  <c r="BX330" i="227" s="1"/>
  <c r="AD330" i="234" s="1"/>
  <c r="BV330" i="227"/>
  <c r="AX331" i="226"/>
  <c r="AY331" i="227" s="1"/>
  <c r="AZ331" i="227" s="1"/>
  <c r="V331" i="234" s="1"/>
  <c r="AG332" i="227"/>
  <c r="AH332" i="227" s="1"/>
  <c r="P332" i="234" s="1"/>
  <c r="AF332" i="227"/>
  <c r="AU332" i="226"/>
  <c r="AV332" i="227" s="1"/>
  <c r="AW332" i="227" s="1"/>
  <c r="U332" i="234" s="1"/>
  <c r="AL333" i="226"/>
  <c r="AM333" i="227" s="1"/>
  <c r="AN333" i="227" s="1"/>
  <c r="R333" i="234" s="1"/>
  <c r="Z335" i="226"/>
  <c r="AA335" i="227" s="1"/>
  <c r="AB335" i="227" s="1"/>
  <c r="N335" i="234" s="1"/>
  <c r="BY335" i="226"/>
  <c r="BZ335" i="227" s="1"/>
  <c r="CA335" i="227" s="1"/>
  <c r="AE335" i="234" s="1"/>
  <c r="BY335" i="227"/>
  <c r="T336" i="226"/>
  <c r="U336" i="227" s="1"/>
  <c r="V336" i="227" s="1"/>
  <c r="L336" i="234" s="1"/>
  <c r="T336" i="227"/>
  <c r="BM336" i="226"/>
  <c r="BN336" i="227" s="1"/>
  <c r="BO336" i="227" s="1"/>
  <c r="AA336" i="234" s="1"/>
  <c r="Z337" i="226"/>
  <c r="AA337" i="227" s="1"/>
  <c r="AB337" i="227" s="1"/>
  <c r="N337" i="234" s="1"/>
  <c r="Z337" i="227"/>
  <c r="BD337" i="226"/>
  <c r="BE337" i="227" s="1"/>
  <c r="BF337" i="227" s="1"/>
  <c r="X337" i="234" s="1"/>
  <c r="BV337" i="226"/>
  <c r="BW337" i="227" s="1"/>
  <c r="BX337" i="227" s="1"/>
  <c r="AD337" i="234" s="1"/>
  <c r="T338" i="226"/>
  <c r="U338" i="227" s="1"/>
  <c r="V338" i="227" s="1"/>
  <c r="L338" i="234" s="1"/>
  <c r="T338" i="227"/>
  <c r="BS338" i="226"/>
  <c r="BT338" i="227" s="1"/>
  <c r="BU338" i="227" s="1"/>
  <c r="AC338" i="234" s="1"/>
  <c r="AG339" i="227"/>
  <c r="AH339" i="227" s="1"/>
  <c r="P339" i="234" s="1"/>
  <c r="AF339" i="227"/>
  <c r="Z340" i="226"/>
  <c r="AA340" i="227" s="1"/>
  <c r="AB340" i="227" s="1"/>
  <c r="N340" i="234" s="1"/>
  <c r="Z340" i="227"/>
  <c r="AR340" i="226"/>
  <c r="AS340" i="227" s="1"/>
  <c r="AT340" i="227" s="1"/>
  <c r="T340" i="234" s="1"/>
  <c r="AR340" i="227"/>
  <c r="AG342" i="227"/>
  <c r="AH342" i="227" s="1"/>
  <c r="P342" i="234" s="1"/>
  <c r="AF342" i="227"/>
  <c r="AX342" i="226"/>
  <c r="AY342" i="227" s="1"/>
  <c r="AZ342" i="227" s="1"/>
  <c r="V342" i="234" s="1"/>
  <c r="AX342" i="227"/>
  <c r="BM342" i="226"/>
  <c r="BN342" i="227" s="1"/>
  <c r="BO342" i="227" s="1"/>
  <c r="AA342" i="234" s="1"/>
  <c r="H343" i="226"/>
  <c r="I343" i="227" s="1"/>
  <c r="J343" i="227" s="1"/>
  <c r="H343" i="234" s="1"/>
  <c r="H343" i="227"/>
  <c r="AL343" i="226"/>
  <c r="AM343" i="227" s="1"/>
  <c r="AN343" i="227" s="1"/>
  <c r="R343" i="234" s="1"/>
  <c r="BD343" i="226"/>
  <c r="BE343" i="227" s="1"/>
  <c r="BF343" i="227" s="1"/>
  <c r="X343" i="234" s="1"/>
  <c r="AC344" i="226"/>
  <c r="AD344" i="227" s="1"/>
  <c r="AE344" i="227" s="1"/>
  <c r="O344" i="234" s="1"/>
  <c r="AX344" i="226"/>
  <c r="AY344" i="227" s="1"/>
  <c r="AZ344" i="227" s="1"/>
  <c r="V344" i="234" s="1"/>
  <c r="AX344" i="227"/>
  <c r="T345" i="226"/>
  <c r="U345" i="227" s="1"/>
  <c r="V345" i="227" s="1"/>
  <c r="L345" i="234" s="1"/>
  <c r="N346" i="226"/>
  <c r="O346" i="227" s="1"/>
  <c r="P346" i="227" s="1"/>
  <c r="J346" i="234" s="1"/>
  <c r="N346" i="227"/>
  <c r="BG346" i="226"/>
  <c r="BH346" i="227" s="1"/>
  <c r="BI346" i="227" s="1"/>
  <c r="Y346" i="234" s="1"/>
  <c r="Q347" i="226"/>
  <c r="R347" i="227" s="1"/>
  <c r="S347" i="227" s="1"/>
  <c r="K347" i="234" s="1"/>
  <c r="Q347" i="227"/>
  <c r="AF347" i="226"/>
  <c r="AG347" i="227" s="1"/>
  <c r="AH347" i="227" s="1"/>
  <c r="P347" i="234" s="1"/>
  <c r="AF347" i="227"/>
  <c r="T348" i="226"/>
  <c r="U348" i="227" s="1"/>
  <c r="V348" i="227" s="1"/>
  <c r="L348" i="234" s="1"/>
  <c r="T348" i="227"/>
  <c r="BP348" i="226"/>
  <c r="BQ348" i="227" s="1"/>
  <c r="BR348" i="227" s="1"/>
  <c r="AB348" i="234" s="1"/>
  <c r="BP348" i="227"/>
  <c r="W349" i="226"/>
  <c r="X349" i="227" s="1"/>
  <c r="Y349" i="227" s="1"/>
  <c r="M349" i="234" s="1"/>
  <c r="W349" i="227"/>
  <c r="AO349" i="226"/>
  <c r="AP349" i="227" s="1"/>
  <c r="AQ349" i="227" s="1"/>
  <c r="S349" i="234" s="1"/>
  <c r="AO349" i="227"/>
  <c r="AF350" i="226"/>
  <c r="AG350" i="227" s="1"/>
  <c r="AH350" i="227" s="1"/>
  <c r="P350" i="234" s="1"/>
  <c r="AF350" i="227"/>
  <c r="BY350" i="226"/>
  <c r="BZ350" i="227" s="1"/>
  <c r="CA350" i="227" s="1"/>
  <c r="AE350" i="234" s="1"/>
  <c r="T351" i="226"/>
  <c r="U351" i="227" s="1"/>
  <c r="V351" i="227" s="1"/>
  <c r="L351" i="234" s="1"/>
  <c r="T351" i="227"/>
  <c r="AI351" i="226"/>
  <c r="AJ351" i="227" s="1"/>
  <c r="AK351" i="227" s="1"/>
  <c r="Q351" i="234" s="1"/>
  <c r="AI351" i="227"/>
  <c r="W352" i="226"/>
  <c r="X352" i="227" s="1"/>
  <c r="Y352" i="227" s="1"/>
  <c r="M352" i="234" s="1"/>
  <c r="BV352" i="226"/>
  <c r="BW352" i="227" s="1"/>
  <c r="BX352" i="227" s="1"/>
  <c r="AD352" i="234" s="1"/>
  <c r="BV352" i="227"/>
  <c r="AR353" i="226"/>
  <c r="AS353" i="227" s="1"/>
  <c r="AT353" i="227" s="1"/>
  <c r="T353" i="234" s="1"/>
  <c r="BM353" i="226"/>
  <c r="BN353" i="227" s="1"/>
  <c r="BO353" i="227" s="1"/>
  <c r="AA353" i="234" s="1"/>
  <c r="BM353" i="227"/>
  <c r="AL354" i="226"/>
  <c r="AM354" i="227" s="1"/>
  <c r="AN354" i="227" s="1"/>
  <c r="R354" i="234" s="1"/>
  <c r="AL354" i="227"/>
  <c r="BD354" i="226"/>
  <c r="BE354" i="227" s="1"/>
  <c r="BF354" i="227" s="1"/>
  <c r="X354" i="234" s="1"/>
  <c r="BD354" i="227"/>
  <c r="Z355" i="226"/>
  <c r="AA355" i="227" s="1"/>
  <c r="AB355" i="227" s="1"/>
  <c r="N355" i="234" s="1"/>
  <c r="AR355" i="226"/>
  <c r="AS355" i="227" s="1"/>
  <c r="AT355" i="227" s="1"/>
  <c r="T355" i="234" s="1"/>
  <c r="AR355" i="227"/>
  <c r="AC356" i="226"/>
  <c r="AD356" i="227" s="1"/>
  <c r="AE356" i="227" s="1"/>
  <c r="O356" i="234" s="1"/>
  <c r="AU356" i="226"/>
  <c r="AV356" i="227" s="1"/>
  <c r="AW356" i="227" s="1"/>
  <c r="U356" i="234" s="1"/>
  <c r="AI357" i="226"/>
  <c r="AJ357" i="227" s="1"/>
  <c r="AK357" i="227" s="1"/>
  <c r="Q357" i="234" s="1"/>
  <c r="AI357" i="227"/>
  <c r="BA357" i="226"/>
  <c r="BB357" i="227" s="1"/>
  <c r="BC357" i="227" s="1"/>
  <c r="W357" i="234" s="1"/>
  <c r="BA357" i="227"/>
  <c r="W358" i="226"/>
  <c r="X358" i="227" s="1"/>
  <c r="Y358" i="227" s="1"/>
  <c r="M358" i="234" s="1"/>
  <c r="AR358" i="226"/>
  <c r="AS358" i="227" s="1"/>
  <c r="AT358" i="227" s="1"/>
  <c r="T358" i="234" s="1"/>
  <c r="AR358" i="227"/>
  <c r="BG358" i="226"/>
  <c r="BH358" i="227" s="1"/>
  <c r="BI358" i="227" s="1"/>
  <c r="Y358" i="234" s="1"/>
  <c r="Q359" i="226"/>
  <c r="R359" i="227" s="1"/>
  <c r="S359" i="227" s="1"/>
  <c r="K359" i="234" s="1"/>
  <c r="Q359" i="227"/>
  <c r="AF359" i="226"/>
  <c r="AG359" i="227" s="1"/>
  <c r="AH359" i="227" s="1"/>
  <c r="P359" i="234" s="1"/>
  <c r="AF359" i="227"/>
  <c r="BJ359" i="226"/>
  <c r="BK359" i="227" s="1"/>
  <c r="BL359" i="227" s="1"/>
  <c r="Z359" i="234" s="1"/>
  <c r="Q360" i="226"/>
  <c r="R360" i="227" s="1"/>
  <c r="S360" i="227" s="1"/>
  <c r="K360" i="234" s="1"/>
  <c r="BP361" i="226"/>
  <c r="BQ361" i="227" s="1"/>
  <c r="BR361" i="227" s="1"/>
  <c r="AB361" i="234" s="1"/>
  <c r="BP361" i="227"/>
  <c r="H362" i="226"/>
  <c r="I362" i="227" s="1"/>
  <c r="J362" i="227" s="1"/>
  <c r="H362" i="234" s="1"/>
  <c r="AR362" i="226"/>
  <c r="AS362" i="227" s="1"/>
  <c r="AT362" i="227" s="1"/>
  <c r="T362" i="234" s="1"/>
  <c r="AR362" i="227"/>
  <c r="BY362" i="226"/>
  <c r="BZ362" i="227" s="1"/>
  <c r="CA362" i="227" s="1"/>
  <c r="AE362" i="234" s="1"/>
  <c r="BY362" i="227"/>
  <c r="H364" i="226"/>
  <c r="I364" i="227" s="1"/>
  <c r="J364" i="227" s="1"/>
  <c r="H364" i="234" s="1"/>
  <c r="AL365" i="226"/>
  <c r="AM365" i="227" s="1"/>
  <c r="AN365" i="227" s="1"/>
  <c r="R365" i="234" s="1"/>
  <c r="AL365" i="227"/>
  <c r="BV365" i="226"/>
  <c r="BW365" i="227" s="1"/>
  <c r="BX365" i="227" s="1"/>
  <c r="AD365" i="234" s="1"/>
  <c r="BV365" i="227"/>
  <c r="AX366" i="226"/>
  <c r="AY366" i="227" s="1"/>
  <c r="AZ366" i="227" s="1"/>
  <c r="V366" i="234" s="1"/>
  <c r="AX366" i="227"/>
  <c r="H367" i="226"/>
  <c r="I367" i="227" s="1"/>
  <c r="J367" i="227" s="1"/>
  <c r="H367" i="234" s="1"/>
  <c r="H367" i="227"/>
  <c r="AU371" i="226"/>
  <c r="AV371" i="227" s="1"/>
  <c r="AW371" i="227" s="1"/>
  <c r="U371" i="234" s="1"/>
  <c r="AU371" i="227"/>
  <c r="H372" i="226"/>
  <c r="I372" i="227" s="1"/>
  <c r="J372" i="227" s="1"/>
  <c r="H372" i="234" s="1"/>
  <c r="H372" i="227"/>
  <c r="Z372" i="227"/>
  <c r="Z372" i="226"/>
  <c r="AA372" i="227" s="1"/>
  <c r="AB372" i="227" s="1"/>
  <c r="N372" i="234" s="1"/>
  <c r="AO374" i="226"/>
  <c r="AP374" i="227" s="1"/>
  <c r="AQ374" i="227" s="1"/>
  <c r="S374" i="234" s="1"/>
  <c r="AO374" i="227"/>
  <c r="BG374" i="226"/>
  <c r="BH374" i="227" s="1"/>
  <c r="BI374" i="227" s="1"/>
  <c r="Y374" i="234" s="1"/>
  <c r="BG374" i="227"/>
  <c r="BM375" i="226"/>
  <c r="BN375" i="227" s="1"/>
  <c r="BO375" i="227" s="1"/>
  <c r="AA375" i="234" s="1"/>
  <c r="BM375" i="227"/>
  <c r="K376" i="226"/>
  <c r="L376" i="227" s="1"/>
  <c r="M376" i="227" s="1"/>
  <c r="I376" i="234" s="1"/>
  <c r="K376" i="227"/>
  <c r="AX376" i="226"/>
  <c r="AY376" i="227" s="1"/>
  <c r="AZ376" i="227" s="1"/>
  <c r="V376" i="234" s="1"/>
  <c r="AX376" i="227"/>
  <c r="BV376" i="226"/>
  <c r="BW376" i="227" s="1"/>
  <c r="BX376" i="227" s="1"/>
  <c r="AD376" i="234" s="1"/>
  <c r="BV376" i="227"/>
  <c r="Q377" i="226"/>
  <c r="R377" i="227" s="1"/>
  <c r="S377" i="227" s="1"/>
  <c r="K377" i="234" s="1"/>
  <c r="Q377" i="227"/>
  <c r="AL377" i="226"/>
  <c r="AM377" i="227" s="1"/>
  <c r="AN377" i="227" s="1"/>
  <c r="R377" i="234" s="1"/>
  <c r="AL377" i="227"/>
  <c r="AI380" i="226"/>
  <c r="AJ380" i="227" s="1"/>
  <c r="AK380" i="227" s="1"/>
  <c r="Q380" i="234" s="1"/>
  <c r="AI380" i="227"/>
  <c r="T381" i="226"/>
  <c r="U381" i="227" s="1"/>
  <c r="V381" i="227" s="1"/>
  <c r="L381" i="234" s="1"/>
  <c r="T381" i="227"/>
  <c r="K382" i="226"/>
  <c r="L382" i="227" s="1"/>
  <c r="M382" i="227" s="1"/>
  <c r="I382" i="234" s="1"/>
  <c r="K382" i="227"/>
  <c r="AX385" i="226"/>
  <c r="AY385" i="227" s="1"/>
  <c r="AZ385" i="227" s="1"/>
  <c r="V385" i="234" s="1"/>
  <c r="AX385" i="227"/>
  <c r="BP385" i="226"/>
  <c r="BQ385" i="227" s="1"/>
  <c r="BR385" i="227" s="1"/>
  <c r="AB385" i="234" s="1"/>
  <c r="BP385" i="227"/>
  <c r="AX386" i="226"/>
  <c r="AY386" i="227" s="1"/>
  <c r="AZ386" i="227" s="1"/>
  <c r="V386" i="234" s="1"/>
  <c r="AX386" i="227"/>
  <c r="BP386" i="226"/>
  <c r="BQ386" i="227" s="1"/>
  <c r="BR386" i="227" s="1"/>
  <c r="AB386" i="234" s="1"/>
  <c r="BP386" i="227"/>
  <c r="BA387" i="226"/>
  <c r="BB387" i="227" s="1"/>
  <c r="BC387" i="227" s="1"/>
  <c r="W387" i="234" s="1"/>
  <c r="BA387" i="227"/>
  <c r="BS387" i="226"/>
  <c r="BT387" i="227" s="1"/>
  <c r="BU387" i="227" s="1"/>
  <c r="AC387" i="234" s="1"/>
  <c r="BS387" i="227"/>
  <c r="AR254" i="226"/>
  <c r="AS254" i="227" s="1"/>
  <c r="AT254" i="227" s="1"/>
  <c r="T254" i="234" s="1"/>
  <c r="AR254" i="227"/>
  <c r="BM255" i="226"/>
  <c r="BN255" i="227" s="1"/>
  <c r="BO255" i="227" s="1"/>
  <c r="AA255" i="234" s="1"/>
  <c r="BM255" i="227"/>
  <c r="K257" i="226"/>
  <c r="L257" i="227" s="1"/>
  <c r="M257" i="227" s="1"/>
  <c r="I257" i="234" s="1"/>
  <c r="K257" i="227"/>
  <c r="AF258" i="226"/>
  <c r="AG258" i="227" s="1"/>
  <c r="AH258" i="227" s="1"/>
  <c r="P258" i="234" s="1"/>
  <c r="AF258" i="227"/>
  <c r="BA259" i="226"/>
  <c r="BB259" i="227" s="1"/>
  <c r="BC259" i="227" s="1"/>
  <c r="W259" i="234" s="1"/>
  <c r="BA259" i="227"/>
  <c r="AX260" i="226"/>
  <c r="AY260" i="227" s="1"/>
  <c r="AZ260" i="227" s="1"/>
  <c r="V260" i="234" s="1"/>
  <c r="AX260" i="227"/>
  <c r="BG265" i="226"/>
  <c r="BH265" i="227" s="1"/>
  <c r="BI265" i="227" s="1"/>
  <c r="Y265" i="234" s="1"/>
  <c r="BG265" i="227"/>
  <c r="BP266" i="226"/>
  <c r="BQ266" i="227" s="1"/>
  <c r="BR266" i="227" s="1"/>
  <c r="AB266" i="234" s="1"/>
  <c r="BP266" i="227"/>
  <c r="AC271" i="226"/>
  <c r="AD271" i="227" s="1"/>
  <c r="AE271" i="227" s="1"/>
  <c r="O271" i="234" s="1"/>
  <c r="AC271" i="227"/>
  <c r="BS275" i="226"/>
  <c r="BT275" i="227" s="1"/>
  <c r="BU275" i="227" s="1"/>
  <c r="AC275" i="234" s="1"/>
  <c r="BS275" i="227"/>
  <c r="AX278" i="226"/>
  <c r="AY278" i="227" s="1"/>
  <c r="AZ278" i="227" s="1"/>
  <c r="V278" i="234" s="1"/>
  <c r="AX278" i="227"/>
  <c r="AU279" i="226"/>
  <c r="AV279" i="227" s="1"/>
  <c r="AW279" i="227" s="1"/>
  <c r="U279" i="234" s="1"/>
  <c r="AU279" i="227"/>
  <c r="AR280" i="226"/>
  <c r="AS280" i="227" s="1"/>
  <c r="AT280" i="227" s="1"/>
  <c r="T280" i="234" s="1"/>
  <c r="AR280" i="227"/>
  <c r="BA281" i="226"/>
  <c r="BB281" i="227" s="1"/>
  <c r="BC281" i="227" s="1"/>
  <c r="W281" i="234" s="1"/>
  <c r="BA281" i="227"/>
  <c r="AR284" i="226"/>
  <c r="AS284" i="227" s="1"/>
  <c r="AT284" i="227" s="1"/>
  <c r="T284" i="234" s="1"/>
  <c r="AR284" i="227"/>
  <c r="AX286" i="226"/>
  <c r="AY286" i="227" s="1"/>
  <c r="AZ286" i="227" s="1"/>
  <c r="V286" i="234" s="1"/>
  <c r="AX286" i="227"/>
  <c r="Q290" i="226"/>
  <c r="R290" i="227" s="1"/>
  <c r="S290" i="227" s="1"/>
  <c r="K290" i="234" s="1"/>
  <c r="Q290" i="227"/>
  <c r="H291" i="226"/>
  <c r="I291" i="227" s="1"/>
  <c r="J291" i="227" s="1"/>
  <c r="H291" i="234" s="1"/>
  <c r="H291" i="227"/>
  <c r="BQ291" i="227"/>
  <c r="BR291" i="227" s="1"/>
  <c r="AB291" i="234" s="1"/>
  <c r="BP291" i="227"/>
  <c r="K293" i="226"/>
  <c r="L293" i="227" s="1"/>
  <c r="M293" i="227" s="1"/>
  <c r="I293" i="234" s="1"/>
  <c r="K293" i="227"/>
  <c r="AR293" i="226"/>
  <c r="AS293" i="227" s="1"/>
  <c r="AT293" i="227" s="1"/>
  <c r="T293" i="234" s="1"/>
  <c r="AR293" i="227"/>
  <c r="BJ293" i="226"/>
  <c r="BK293" i="227" s="1"/>
  <c r="BL293" i="227" s="1"/>
  <c r="Z293" i="234" s="1"/>
  <c r="BJ293" i="227"/>
  <c r="CH293" i="226"/>
  <c r="CI293" i="227" s="1"/>
  <c r="CJ293" i="227" s="1"/>
  <c r="AH293" i="234" s="1"/>
  <c r="CH293" i="227"/>
  <c r="AO294" i="226"/>
  <c r="AP294" i="227" s="1"/>
  <c r="AQ294" i="227" s="1"/>
  <c r="S294" i="234" s="1"/>
  <c r="AO294" i="227"/>
  <c r="BG295" i="226"/>
  <c r="BH295" i="227" s="1"/>
  <c r="BI295" i="227" s="1"/>
  <c r="Y295" i="234" s="1"/>
  <c r="BG295" i="227"/>
  <c r="BY295" i="226"/>
  <c r="BZ295" i="227" s="1"/>
  <c r="CA295" i="227" s="1"/>
  <c r="AE295" i="234" s="1"/>
  <c r="BY295" i="227"/>
  <c r="BG296" i="226"/>
  <c r="BH296" i="227" s="1"/>
  <c r="BI296" i="227" s="1"/>
  <c r="Y296" i="234" s="1"/>
  <c r="BG296" i="227"/>
  <c r="Q297" i="226"/>
  <c r="R297" i="227" s="1"/>
  <c r="S297" i="227" s="1"/>
  <c r="K297" i="234" s="1"/>
  <c r="Q297" i="227"/>
  <c r="AX297" i="226"/>
  <c r="AY297" i="227" s="1"/>
  <c r="AZ297" i="227" s="1"/>
  <c r="V297" i="234" s="1"/>
  <c r="AX297" i="227"/>
  <c r="Z298" i="226"/>
  <c r="AA298" i="227" s="1"/>
  <c r="AB298" i="227" s="1"/>
  <c r="N298" i="234" s="1"/>
  <c r="Z298" i="227"/>
  <c r="AL299" i="226"/>
  <c r="AM299" i="227" s="1"/>
  <c r="AN299" i="227" s="1"/>
  <c r="R299" i="234" s="1"/>
  <c r="AL299" i="227"/>
  <c r="W302" i="226"/>
  <c r="X302" i="227" s="1"/>
  <c r="Y302" i="227" s="1"/>
  <c r="M302" i="234" s="1"/>
  <c r="W302" i="227"/>
  <c r="T303" i="226"/>
  <c r="U303" i="227" s="1"/>
  <c r="V303" i="227" s="1"/>
  <c r="L303" i="234" s="1"/>
  <c r="T303" i="227"/>
  <c r="AL303" i="226"/>
  <c r="AM303" i="227" s="1"/>
  <c r="AN303" i="227" s="1"/>
  <c r="R303" i="234" s="1"/>
  <c r="AL303" i="227"/>
  <c r="N305" i="226"/>
  <c r="O305" i="227" s="1"/>
  <c r="P305" i="227" s="1"/>
  <c r="J305" i="234" s="1"/>
  <c r="N305" i="227"/>
  <c r="BA306" i="226"/>
  <c r="BB306" i="227" s="1"/>
  <c r="BC306" i="227" s="1"/>
  <c r="W306" i="234" s="1"/>
  <c r="BA306" i="227"/>
  <c r="BA307" i="226"/>
  <c r="BB307" i="227" s="1"/>
  <c r="BC307" i="227" s="1"/>
  <c r="W307" i="234" s="1"/>
  <c r="BA307" i="227"/>
  <c r="BV307" i="226"/>
  <c r="BW307" i="227" s="1"/>
  <c r="BX307" i="227" s="1"/>
  <c r="AD307" i="234" s="1"/>
  <c r="BV307" i="227"/>
  <c r="AI308" i="226"/>
  <c r="AJ308" i="227" s="1"/>
  <c r="AK308" i="227" s="1"/>
  <c r="Q308" i="234" s="1"/>
  <c r="AI308" i="227"/>
  <c r="BA308" i="226"/>
  <c r="BB308" i="227" s="1"/>
  <c r="BC308" i="227" s="1"/>
  <c r="W308" i="234" s="1"/>
  <c r="BA308" i="227"/>
  <c r="BA309" i="226"/>
  <c r="BB309" i="227" s="1"/>
  <c r="BC309" i="227" s="1"/>
  <c r="W309" i="234" s="1"/>
  <c r="BA309" i="227"/>
  <c r="BV309" i="226"/>
  <c r="BW309" i="227" s="1"/>
  <c r="BX309" i="227" s="1"/>
  <c r="AD309" i="234" s="1"/>
  <c r="BV309" i="227"/>
  <c r="AI310" i="226"/>
  <c r="AJ310" i="227" s="1"/>
  <c r="AK310" i="227" s="1"/>
  <c r="Q310" i="234" s="1"/>
  <c r="AI310" i="227"/>
  <c r="BA310" i="226"/>
  <c r="BB310" i="227" s="1"/>
  <c r="BC310" i="227" s="1"/>
  <c r="W310" i="234" s="1"/>
  <c r="BA310" i="227"/>
  <c r="BV310" i="226"/>
  <c r="BW310" i="227" s="1"/>
  <c r="BX310" i="227" s="1"/>
  <c r="AD310" i="234" s="1"/>
  <c r="BV310" i="227"/>
  <c r="Q311" i="226"/>
  <c r="R311" i="227" s="1"/>
  <c r="S311" i="227" s="1"/>
  <c r="K311" i="234" s="1"/>
  <c r="Q311" i="227"/>
  <c r="AI311" i="226"/>
  <c r="AJ311" i="227" s="1"/>
  <c r="AK311" i="227" s="1"/>
  <c r="Q311" i="234" s="1"/>
  <c r="AI311" i="227"/>
  <c r="Q312" i="226"/>
  <c r="R312" i="227" s="1"/>
  <c r="S312" i="227" s="1"/>
  <c r="K312" i="234" s="1"/>
  <c r="Q312" i="227"/>
  <c r="AI312" i="226"/>
  <c r="AJ312" i="227" s="1"/>
  <c r="AK312" i="227" s="1"/>
  <c r="Q312" i="234" s="1"/>
  <c r="AI312" i="227"/>
  <c r="BV312" i="226"/>
  <c r="BW312" i="227" s="1"/>
  <c r="BX312" i="227" s="1"/>
  <c r="AD312" i="234" s="1"/>
  <c r="BV312" i="227"/>
  <c r="AX313" i="226"/>
  <c r="AY313" i="227" s="1"/>
  <c r="AZ313" i="227" s="1"/>
  <c r="V313" i="234" s="1"/>
  <c r="AX313" i="227"/>
  <c r="H315" i="226"/>
  <c r="I315" i="227" s="1"/>
  <c r="J315" i="227" s="1"/>
  <c r="H315" i="234" s="1"/>
  <c r="H315" i="227"/>
  <c r="AO315" i="226"/>
  <c r="AP315" i="227" s="1"/>
  <c r="AQ315" i="227" s="1"/>
  <c r="S315" i="234" s="1"/>
  <c r="AO315" i="227"/>
  <c r="N316" i="226"/>
  <c r="O316" i="227" s="1"/>
  <c r="P316" i="227" s="1"/>
  <c r="J316" i="234" s="1"/>
  <c r="N316" i="227"/>
  <c r="AI317" i="226"/>
  <c r="AJ317" i="227" s="1"/>
  <c r="AK317" i="227" s="1"/>
  <c r="Q317" i="234" s="1"/>
  <c r="AI317" i="227"/>
  <c r="H318" i="226"/>
  <c r="I318" i="227" s="1"/>
  <c r="J318" i="227" s="1"/>
  <c r="H318" i="234" s="1"/>
  <c r="H318" i="227"/>
  <c r="AR318" i="226"/>
  <c r="AS318" i="227" s="1"/>
  <c r="AT318" i="227" s="1"/>
  <c r="T318" i="234" s="1"/>
  <c r="AR318" i="227"/>
  <c r="BY318" i="226"/>
  <c r="BZ318" i="227" s="1"/>
  <c r="CA318" i="227" s="1"/>
  <c r="AE318" i="234" s="1"/>
  <c r="BY318" i="227"/>
  <c r="Q319" i="226"/>
  <c r="R319" i="227" s="1"/>
  <c r="S319" i="227" s="1"/>
  <c r="K319" i="234" s="1"/>
  <c r="Q319" i="227"/>
  <c r="BV319" i="226"/>
  <c r="BW319" i="227" s="1"/>
  <c r="BX319" i="227" s="1"/>
  <c r="AD319" i="234" s="1"/>
  <c r="BV319" i="227"/>
  <c r="BS320" i="226"/>
  <c r="BT320" i="227" s="1"/>
  <c r="BU320" i="227" s="1"/>
  <c r="AC320" i="234" s="1"/>
  <c r="BS320" i="227"/>
  <c r="N321" i="226"/>
  <c r="O321" i="227" s="1"/>
  <c r="P321" i="227" s="1"/>
  <c r="J321" i="234" s="1"/>
  <c r="N321" i="227"/>
  <c r="AU321" i="226"/>
  <c r="AV321" i="227" s="1"/>
  <c r="AW321" i="227" s="1"/>
  <c r="U321" i="234" s="1"/>
  <c r="AU321" i="227"/>
  <c r="BG322" i="226"/>
  <c r="BH322" i="227" s="1"/>
  <c r="BI322" i="227" s="1"/>
  <c r="Y322" i="234" s="1"/>
  <c r="BG322" i="227"/>
  <c r="AI323" i="226"/>
  <c r="AJ323" i="227" s="1"/>
  <c r="AK323" i="227" s="1"/>
  <c r="Q323" i="234" s="1"/>
  <c r="AI323" i="227"/>
  <c r="Z324" i="226"/>
  <c r="AA324" i="227" s="1"/>
  <c r="AB324" i="227" s="1"/>
  <c r="N324" i="234" s="1"/>
  <c r="Z324" i="227"/>
  <c r="AI325" i="226"/>
  <c r="AJ325" i="227" s="1"/>
  <c r="AK325" i="227" s="1"/>
  <c r="Q325" i="234" s="1"/>
  <c r="AI325" i="227"/>
  <c r="BA325" i="226"/>
  <c r="BB325" i="227" s="1"/>
  <c r="BC325" i="227" s="1"/>
  <c r="W325" i="234" s="1"/>
  <c r="BA325" i="227"/>
  <c r="AG326" i="227"/>
  <c r="AH326" i="227" s="1"/>
  <c r="P326" i="234" s="1"/>
  <c r="AF326" i="227"/>
  <c r="AX326" i="226"/>
  <c r="AY326" i="227" s="1"/>
  <c r="AZ326" i="227" s="1"/>
  <c r="V326" i="234" s="1"/>
  <c r="AX326" i="227"/>
  <c r="H327" i="226"/>
  <c r="I327" i="227" s="1"/>
  <c r="J327" i="227" s="1"/>
  <c r="H327" i="234" s="1"/>
  <c r="H327" i="227"/>
  <c r="AC329" i="226"/>
  <c r="AD329" i="227" s="1"/>
  <c r="AE329" i="227" s="1"/>
  <c r="O329" i="234" s="1"/>
  <c r="AC329" i="227"/>
  <c r="AU329" i="226"/>
  <c r="AV329" i="227" s="1"/>
  <c r="AW329" i="227" s="1"/>
  <c r="U329" i="234" s="1"/>
  <c r="AU329" i="227"/>
  <c r="W330" i="226"/>
  <c r="X330" i="227" s="1"/>
  <c r="Y330" i="227" s="1"/>
  <c r="M330" i="234" s="1"/>
  <c r="W330" i="227"/>
  <c r="T331" i="226"/>
  <c r="U331" i="227" s="1"/>
  <c r="V331" i="227" s="1"/>
  <c r="L331" i="234" s="1"/>
  <c r="T331" i="227"/>
  <c r="BA331" i="226"/>
  <c r="BB331" i="227" s="1"/>
  <c r="BC331" i="227" s="1"/>
  <c r="W331" i="234" s="1"/>
  <c r="BA331" i="227"/>
  <c r="Q332" i="226"/>
  <c r="R332" i="227" s="1"/>
  <c r="S332" i="227" s="1"/>
  <c r="K332" i="234" s="1"/>
  <c r="Q332" i="227"/>
  <c r="AX332" i="226"/>
  <c r="AY332" i="227" s="1"/>
  <c r="AZ332" i="227" s="1"/>
  <c r="V332" i="234" s="1"/>
  <c r="AX332" i="227"/>
  <c r="BP332" i="226"/>
  <c r="BQ332" i="227" s="1"/>
  <c r="BR332" i="227" s="1"/>
  <c r="AB332" i="234" s="1"/>
  <c r="BP332" i="227"/>
  <c r="Z333" i="226"/>
  <c r="AA333" i="227" s="1"/>
  <c r="AB333" i="227" s="1"/>
  <c r="N333" i="234" s="1"/>
  <c r="Z333" i="227"/>
  <c r="BG333" i="226"/>
  <c r="BH333" i="227" s="1"/>
  <c r="BI333" i="227" s="1"/>
  <c r="Y333" i="234" s="1"/>
  <c r="BG333" i="227"/>
  <c r="AI334" i="226"/>
  <c r="AJ334" i="227" s="1"/>
  <c r="AK334" i="227" s="1"/>
  <c r="Q334" i="234" s="1"/>
  <c r="AI334" i="227"/>
  <c r="AC335" i="226"/>
  <c r="AD335" i="227" s="1"/>
  <c r="AE335" i="227" s="1"/>
  <c r="O335" i="234" s="1"/>
  <c r="AC335" i="227"/>
  <c r="BP336" i="226"/>
  <c r="BQ336" i="227" s="1"/>
  <c r="BR336" i="227" s="1"/>
  <c r="AB336" i="234" s="1"/>
  <c r="BP336" i="227"/>
  <c r="BG337" i="226"/>
  <c r="BH337" i="227" s="1"/>
  <c r="BI337" i="227" s="1"/>
  <c r="Y337" i="234" s="1"/>
  <c r="BG337" i="227"/>
  <c r="BY337" i="226"/>
  <c r="BZ337" i="227" s="1"/>
  <c r="CA337" i="227" s="1"/>
  <c r="AE337" i="234" s="1"/>
  <c r="BY337" i="227"/>
  <c r="AL338" i="226"/>
  <c r="AM338" i="227" s="1"/>
  <c r="AN338" i="227" s="1"/>
  <c r="R338" i="234" s="1"/>
  <c r="AL338" i="227"/>
  <c r="BV338" i="226"/>
  <c r="BW338" i="227" s="1"/>
  <c r="BX338" i="227" s="1"/>
  <c r="AD338" i="234" s="1"/>
  <c r="BV338" i="227"/>
  <c r="Q339" i="226"/>
  <c r="R339" i="227" s="1"/>
  <c r="S339" i="227" s="1"/>
  <c r="K339" i="234" s="1"/>
  <c r="Q339" i="227"/>
  <c r="W341" i="226"/>
  <c r="X341" i="227" s="1"/>
  <c r="Y341" i="227" s="1"/>
  <c r="M341" i="234" s="1"/>
  <c r="W341" i="227"/>
  <c r="BD341" i="226"/>
  <c r="BE341" i="227" s="1"/>
  <c r="BF341" i="227" s="1"/>
  <c r="X341" i="234" s="1"/>
  <c r="BD341" i="227"/>
  <c r="Q342" i="226"/>
  <c r="R342" i="227" s="1"/>
  <c r="S342" i="227" s="1"/>
  <c r="K342" i="234" s="1"/>
  <c r="Q342" i="227"/>
  <c r="BP342" i="226"/>
  <c r="BQ342" i="227" s="1"/>
  <c r="BR342" i="227" s="1"/>
  <c r="AB342" i="234" s="1"/>
  <c r="BP342" i="227"/>
  <c r="BG343" i="226"/>
  <c r="BH343" i="227" s="1"/>
  <c r="BI343" i="227" s="1"/>
  <c r="Y343" i="234" s="1"/>
  <c r="BG343" i="227"/>
  <c r="BV343" i="226"/>
  <c r="BW343" i="227" s="1"/>
  <c r="BX343" i="227" s="1"/>
  <c r="AD343" i="234" s="1"/>
  <c r="BV343" i="227"/>
  <c r="Q344" i="226"/>
  <c r="R344" i="227" s="1"/>
  <c r="S344" i="227" s="1"/>
  <c r="K344" i="234" s="1"/>
  <c r="Q344" i="227"/>
  <c r="W345" i="226"/>
  <c r="X345" i="227" s="1"/>
  <c r="Y345" i="227" s="1"/>
  <c r="M345" i="234" s="1"/>
  <c r="W345" i="227"/>
  <c r="AL345" i="226"/>
  <c r="AM345" i="227" s="1"/>
  <c r="AN345" i="227" s="1"/>
  <c r="R345" i="234" s="1"/>
  <c r="AL345" i="227"/>
  <c r="BS345" i="226"/>
  <c r="BT345" i="227" s="1"/>
  <c r="BU345" i="227" s="1"/>
  <c r="AC345" i="234" s="1"/>
  <c r="BS345" i="227"/>
  <c r="BJ346" i="226"/>
  <c r="BK346" i="227" s="1"/>
  <c r="BL346" i="227" s="1"/>
  <c r="Z346" i="234" s="1"/>
  <c r="BJ346" i="227"/>
  <c r="CH350" i="226"/>
  <c r="CI350" i="227" s="1"/>
  <c r="CJ350" i="227" s="1"/>
  <c r="AH350" i="234" s="1"/>
  <c r="CH350" i="227"/>
  <c r="BS351" i="226"/>
  <c r="BT351" i="227" s="1"/>
  <c r="BU351" i="227" s="1"/>
  <c r="AC351" i="234" s="1"/>
  <c r="BS351" i="227"/>
  <c r="Z352" i="226"/>
  <c r="AA352" i="227" s="1"/>
  <c r="AB352" i="227" s="1"/>
  <c r="N352" i="234" s="1"/>
  <c r="Z352" i="227"/>
  <c r="AR352" i="226"/>
  <c r="AS352" i="227" s="1"/>
  <c r="AT352" i="227" s="1"/>
  <c r="T352" i="234" s="1"/>
  <c r="AR352" i="227"/>
  <c r="Q353" i="226"/>
  <c r="R353" i="227" s="1"/>
  <c r="S353" i="227" s="1"/>
  <c r="K353" i="234" s="1"/>
  <c r="Q353" i="227"/>
  <c r="AU353" i="226"/>
  <c r="AV353" i="227" s="1"/>
  <c r="AW353" i="227" s="1"/>
  <c r="U353" i="234" s="1"/>
  <c r="AU353" i="227"/>
  <c r="H354" i="226"/>
  <c r="I354" i="227" s="1"/>
  <c r="J354" i="227" s="1"/>
  <c r="H354" i="234" s="1"/>
  <c r="H354" i="227"/>
  <c r="AC355" i="226"/>
  <c r="AD355" i="227" s="1"/>
  <c r="AE355" i="227" s="1"/>
  <c r="O355" i="234" s="1"/>
  <c r="AC355" i="227"/>
  <c r="AX356" i="226"/>
  <c r="AY356" i="227" s="1"/>
  <c r="AZ356" i="227" s="1"/>
  <c r="V356" i="234" s="1"/>
  <c r="AX356" i="227"/>
  <c r="Z358" i="226"/>
  <c r="AA358" i="227" s="1"/>
  <c r="AB358" i="227" s="1"/>
  <c r="N358" i="234" s="1"/>
  <c r="Z358" i="227"/>
  <c r="BJ358" i="226"/>
  <c r="BK358" i="227" s="1"/>
  <c r="BL358" i="227" s="1"/>
  <c r="Z358" i="234" s="1"/>
  <c r="BJ358" i="227"/>
  <c r="BM359" i="226"/>
  <c r="BN359" i="227" s="1"/>
  <c r="BO359" i="227" s="1"/>
  <c r="AA359" i="234" s="1"/>
  <c r="BM359" i="227"/>
  <c r="T360" i="226"/>
  <c r="U360" i="227" s="1"/>
  <c r="V360" i="227" s="1"/>
  <c r="L360" i="234" s="1"/>
  <c r="T360" i="227"/>
  <c r="BP360" i="226"/>
  <c r="BQ360" i="227" s="1"/>
  <c r="BR360" i="227" s="1"/>
  <c r="AB360" i="234" s="1"/>
  <c r="BP360" i="227"/>
  <c r="AL361" i="226"/>
  <c r="AM361" i="227" s="1"/>
  <c r="AN361" i="227" s="1"/>
  <c r="R361" i="234" s="1"/>
  <c r="AL361" i="227"/>
  <c r="K362" i="226"/>
  <c r="L362" i="227" s="1"/>
  <c r="M362" i="227" s="1"/>
  <c r="I362" i="234" s="1"/>
  <c r="K362" i="227"/>
  <c r="AL363" i="226"/>
  <c r="AM363" i="227" s="1"/>
  <c r="AN363" i="227" s="1"/>
  <c r="R363" i="234" s="1"/>
  <c r="AL363" i="227"/>
  <c r="K364" i="226"/>
  <c r="L364" i="227" s="1"/>
  <c r="M364" i="227" s="1"/>
  <c r="I364" i="234" s="1"/>
  <c r="K364" i="227"/>
  <c r="AU364" i="226"/>
  <c r="AV364" i="227" s="1"/>
  <c r="AW364" i="227" s="1"/>
  <c r="U364" i="234" s="1"/>
  <c r="AU364" i="227"/>
  <c r="BM364" i="226"/>
  <c r="BN364" i="227" s="1"/>
  <c r="BO364" i="227" s="1"/>
  <c r="AA364" i="234" s="1"/>
  <c r="BM364" i="227"/>
  <c r="AI366" i="226"/>
  <c r="AJ366" i="227" s="1"/>
  <c r="AK366" i="227" s="1"/>
  <c r="Q366" i="234" s="1"/>
  <c r="AI366" i="227"/>
  <c r="Z367" i="226"/>
  <c r="AA367" i="227" s="1"/>
  <c r="AB367" i="227" s="1"/>
  <c r="N367" i="234" s="1"/>
  <c r="Z367" i="227"/>
  <c r="AL369" i="226"/>
  <c r="AM369" i="227" s="1"/>
  <c r="AN369" i="227" s="1"/>
  <c r="R369" i="234" s="1"/>
  <c r="AL369" i="227"/>
  <c r="K371" i="226"/>
  <c r="L371" i="227" s="1"/>
  <c r="M371" i="227" s="1"/>
  <c r="I371" i="234" s="1"/>
  <c r="K371" i="227"/>
  <c r="BM372" i="226"/>
  <c r="BN372" i="227" s="1"/>
  <c r="BO372" i="227" s="1"/>
  <c r="AA372" i="234" s="1"/>
  <c r="BM372" i="227"/>
  <c r="W374" i="226"/>
  <c r="X374" i="227" s="1"/>
  <c r="Y374" i="227" s="1"/>
  <c r="M374" i="234" s="1"/>
  <c r="W374" i="227"/>
  <c r="AU375" i="226"/>
  <c r="AV375" i="227" s="1"/>
  <c r="AW375" i="227" s="1"/>
  <c r="U375" i="234" s="1"/>
  <c r="AU375" i="227"/>
  <c r="H378" i="226"/>
  <c r="I378" i="227" s="1"/>
  <c r="J378" i="227" s="1"/>
  <c r="H378" i="234" s="1"/>
  <c r="H378" i="227"/>
  <c r="AC378" i="226"/>
  <c r="AD378" i="227" s="1"/>
  <c r="AE378" i="227" s="1"/>
  <c r="O378" i="234" s="1"/>
  <c r="AC378" i="227"/>
  <c r="BT378" i="227"/>
  <c r="BU378" i="227" s="1"/>
  <c r="AC378" i="234" s="1"/>
  <c r="BS378" i="227"/>
  <c r="N379" i="226"/>
  <c r="O379" i="227" s="1"/>
  <c r="P379" i="227" s="1"/>
  <c r="J379" i="234" s="1"/>
  <c r="N379" i="227"/>
  <c r="BV379" i="226"/>
  <c r="BW379" i="227" s="1"/>
  <c r="BX379" i="227" s="1"/>
  <c r="AD379" i="234" s="1"/>
  <c r="BV379" i="227"/>
  <c r="Q380" i="226"/>
  <c r="R380" i="227" s="1"/>
  <c r="S380" i="227" s="1"/>
  <c r="K380" i="234" s="1"/>
  <c r="Q380" i="227"/>
  <c r="BG380" i="226"/>
  <c r="BH380" i="227" s="1"/>
  <c r="BI380" i="227" s="1"/>
  <c r="Y380" i="234" s="1"/>
  <c r="BG380" i="227"/>
  <c r="BY380" i="226"/>
  <c r="BZ380" i="227" s="1"/>
  <c r="CA380" i="227" s="1"/>
  <c r="AE380" i="234" s="1"/>
  <c r="BY380" i="227"/>
  <c r="AR381" i="226"/>
  <c r="AS381" i="227" s="1"/>
  <c r="AT381" i="227" s="1"/>
  <c r="T381" i="234" s="1"/>
  <c r="AR381" i="227"/>
  <c r="BP381" i="226"/>
  <c r="BQ381" i="227" s="1"/>
  <c r="BR381" i="227" s="1"/>
  <c r="AB381" i="234" s="1"/>
  <c r="BP381" i="227"/>
  <c r="BY382" i="226"/>
  <c r="BZ382" i="227" s="1"/>
  <c r="CA382" i="227" s="1"/>
  <c r="AE382" i="234" s="1"/>
  <c r="BY382" i="227"/>
  <c r="T383" i="226"/>
  <c r="U383" i="227" s="1"/>
  <c r="V383" i="227" s="1"/>
  <c r="L383" i="234" s="1"/>
  <c r="T383" i="227"/>
  <c r="AL383" i="226"/>
  <c r="AM383" i="227" s="1"/>
  <c r="AN383" i="227" s="1"/>
  <c r="R383" i="234" s="1"/>
  <c r="AL383" i="227"/>
  <c r="BD383" i="226"/>
  <c r="BE383" i="227" s="1"/>
  <c r="BF383" i="227" s="1"/>
  <c r="X383" i="234" s="1"/>
  <c r="BD383" i="227"/>
  <c r="BV383" i="226"/>
  <c r="BW383" i="227" s="1"/>
  <c r="BX383" i="227" s="1"/>
  <c r="AD383" i="234" s="1"/>
  <c r="BV383" i="227"/>
  <c r="Q384" i="226"/>
  <c r="R384" i="227" s="1"/>
  <c r="S384" i="227" s="1"/>
  <c r="K384" i="234" s="1"/>
  <c r="Q384" i="227"/>
  <c r="AI384" i="226"/>
  <c r="AJ384" i="227" s="1"/>
  <c r="AK384" i="227" s="1"/>
  <c r="Q384" i="234" s="1"/>
  <c r="AI384" i="227"/>
  <c r="BA384" i="226"/>
  <c r="BB384" i="227" s="1"/>
  <c r="BC384" i="227" s="1"/>
  <c r="W384" i="234" s="1"/>
  <c r="BA384" i="227"/>
  <c r="BT384" i="227"/>
  <c r="BU384" i="227" s="1"/>
  <c r="AC384" i="234" s="1"/>
  <c r="BS384" i="227"/>
  <c r="N385" i="226"/>
  <c r="O385" i="227" s="1"/>
  <c r="P385" i="227" s="1"/>
  <c r="J385" i="234" s="1"/>
  <c r="N385" i="227"/>
  <c r="AF385" i="226"/>
  <c r="AG385" i="227" s="1"/>
  <c r="AH385" i="227" s="1"/>
  <c r="P385" i="234" s="1"/>
  <c r="AF385" i="227"/>
  <c r="N386" i="226"/>
  <c r="O386" i="227" s="1"/>
  <c r="P386" i="227" s="1"/>
  <c r="J386" i="234" s="1"/>
  <c r="N386" i="227"/>
  <c r="AF386" i="226"/>
  <c r="AG386" i="227" s="1"/>
  <c r="AH386" i="227" s="1"/>
  <c r="P386" i="234" s="1"/>
  <c r="AF386" i="227"/>
  <c r="N387" i="226"/>
  <c r="O387" i="227" s="1"/>
  <c r="P387" i="227" s="1"/>
  <c r="J387" i="234" s="1"/>
  <c r="N387" i="227"/>
  <c r="AI387" i="226"/>
  <c r="AJ387" i="227" s="1"/>
  <c r="AK387" i="227" s="1"/>
  <c r="Q387" i="234" s="1"/>
  <c r="AI387" i="227"/>
  <c r="CH329" i="226"/>
  <c r="CI329" i="227" s="1"/>
  <c r="CJ329" i="227" s="1"/>
  <c r="AH329" i="234" s="1"/>
  <c r="CH329" i="227"/>
  <c r="AR330" i="226"/>
  <c r="AS330" i="227" s="1"/>
  <c r="AT330" i="227" s="1"/>
  <c r="T330" i="234" s="1"/>
  <c r="AR330" i="227"/>
  <c r="BY330" i="226"/>
  <c r="BZ330" i="227" s="1"/>
  <c r="CA330" i="227" s="1"/>
  <c r="AE330" i="234" s="1"/>
  <c r="BY330" i="227"/>
  <c r="BY333" i="226"/>
  <c r="BZ333" i="227" s="1"/>
  <c r="CA333" i="227" s="1"/>
  <c r="AE333" i="234" s="1"/>
  <c r="BY333" i="227"/>
  <c r="T334" i="226"/>
  <c r="U334" i="227" s="1"/>
  <c r="V334" i="227" s="1"/>
  <c r="L334" i="234" s="1"/>
  <c r="T334" i="227"/>
  <c r="BM335" i="226"/>
  <c r="BN335" i="227" s="1"/>
  <c r="BO335" i="227" s="1"/>
  <c r="AA335" i="234" s="1"/>
  <c r="BM335" i="227"/>
  <c r="AC337" i="226"/>
  <c r="AD337" i="227" s="1"/>
  <c r="AE337" i="227" s="1"/>
  <c r="O337" i="234" s="1"/>
  <c r="AC337" i="227"/>
  <c r="W338" i="226"/>
  <c r="X338" i="227" s="1"/>
  <c r="Y338" i="227" s="1"/>
  <c r="M338" i="234" s="1"/>
  <c r="W338" i="227"/>
  <c r="AI339" i="226"/>
  <c r="AJ339" i="227" s="1"/>
  <c r="AK339" i="227" s="1"/>
  <c r="Q339" i="234" s="1"/>
  <c r="AI339" i="227"/>
  <c r="H340" i="226"/>
  <c r="I340" i="227" s="1"/>
  <c r="J340" i="227" s="1"/>
  <c r="H340" i="234" s="1"/>
  <c r="H340" i="227"/>
  <c r="AC340" i="226"/>
  <c r="AD340" i="227" s="1"/>
  <c r="AE340" i="227" s="1"/>
  <c r="O340" i="234" s="1"/>
  <c r="AC340" i="227"/>
  <c r="BA342" i="226"/>
  <c r="BB342" i="227" s="1"/>
  <c r="BC342" i="227" s="1"/>
  <c r="W342" i="234" s="1"/>
  <c r="BA342" i="227"/>
  <c r="K343" i="226"/>
  <c r="L343" i="227" s="1"/>
  <c r="M343" i="227" s="1"/>
  <c r="I343" i="234" s="1"/>
  <c r="K343" i="227"/>
  <c r="AR343" i="226"/>
  <c r="AS343" i="227" s="1"/>
  <c r="AT343" i="227" s="1"/>
  <c r="T343" i="234" s="1"/>
  <c r="AR343" i="227"/>
  <c r="AI347" i="226"/>
  <c r="AJ347" i="227" s="1"/>
  <c r="AK347" i="227" s="1"/>
  <c r="Q347" i="234" s="1"/>
  <c r="AI347" i="227"/>
  <c r="BM347" i="226"/>
  <c r="BN347" i="227" s="1"/>
  <c r="BO347" i="227" s="1"/>
  <c r="AA347" i="234" s="1"/>
  <c r="BM347" i="227"/>
  <c r="H348" i="226"/>
  <c r="I348" i="227" s="1"/>
  <c r="J348" i="227" s="1"/>
  <c r="H348" i="234" s="1"/>
  <c r="H348" i="227"/>
  <c r="AL348" i="226"/>
  <c r="AM348" i="227" s="1"/>
  <c r="AN348" i="227" s="1"/>
  <c r="R348" i="234" s="1"/>
  <c r="AL348" i="227"/>
  <c r="K349" i="226"/>
  <c r="L349" i="227" s="1"/>
  <c r="M349" i="227" s="1"/>
  <c r="I349" i="234" s="1"/>
  <c r="K349" i="227"/>
  <c r="Z349" i="226"/>
  <c r="AA349" i="227" s="1"/>
  <c r="AB349" i="227" s="1"/>
  <c r="N349" i="234" s="1"/>
  <c r="Z349" i="227"/>
  <c r="AX350" i="226"/>
  <c r="AY350" i="227" s="1"/>
  <c r="AZ350" i="227" s="1"/>
  <c r="V350" i="234" s="1"/>
  <c r="AX350" i="227"/>
  <c r="W351" i="226"/>
  <c r="X351" i="227" s="1"/>
  <c r="Y351" i="227" s="1"/>
  <c r="M351" i="234" s="1"/>
  <c r="W351" i="227"/>
  <c r="BA351" i="226"/>
  <c r="BB351" i="227" s="1"/>
  <c r="BC351" i="227" s="1"/>
  <c r="W351" i="234" s="1"/>
  <c r="BA351" i="227"/>
  <c r="BG354" i="226"/>
  <c r="BH354" i="227" s="1"/>
  <c r="BI354" i="227" s="1"/>
  <c r="Y354" i="234" s="1"/>
  <c r="BG354" i="227"/>
  <c r="BV354" i="226"/>
  <c r="BW354" i="227" s="1"/>
  <c r="BX354" i="227" s="1"/>
  <c r="AD354" i="234" s="1"/>
  <c r="BV354" i="227"/>
  <c r="AU355" i="226"/>
  <c r="AV355" i="227" s="1"/>
  <c r="AW355" i="227" s="1"/>
  <c r="U355" i="234" s="1"/>
  <c r="AU355" i="227"/>
  <c r="BY355" i="226"/>
  <c r="BZ355" i="227" s="1"/>
  <c r="CA355" i="227" s="1"/>
  <c r="AE355" i="234" s="1"/>
  <c r="BY355" i="227"/>
  <c r="W357" i="226"/>
  <c r="X357" i="227" s="1"/>
  <c r="Y357" i="227" s="1"/>
  <c r="M357" i="234" s="1"/>
  <c r="W357" i="227"/>
  <c r="AL357" i="226"/>
  <c r="AM357" i="227" s="1"/>
  <c r="AN357" i="227" s="1"/>
  <c r="R357" i="234" s="1"/>
  <c r="AL357" i="227"/>
  <c r="AU358" i="226"/>
  <c r="AV358" i="227" s="1"/>
  <c r="AW358" i="227" s="1"/>
  <c r="U358" i="234" s="1"/>
  <c r="AU358" i="227"/>
  <c r="AI359" i="226"/>
  <c r="AJ359" i="227" s="1"/>
  <c r="AK359" i="227" s="1"/>
  <c r="Q359" i="234" s="1"/>
  <c r="AI359" i="227"/>
  <c r="W361" i="226"/>
  <c r="X361" i="227" s="1"/>
  <c r="Y361" i="227" s="1"/>
  <c r="M361" i="234" s="1"/>
  <c r="W361" i="227"/>
  <c r="BS361" i="226"/>
  <c r="BT361" i="227" s="1"/>
  <c r="BU361" i="227" s="1"/>
  <c r="AC361" i="234" s="1"/>
  <c r="BS361" i="227"/>
  <c r="AU362" i="226"/>
  <c r="AV362" i="227" s="1"/>
  <c r="AW362" i="227" s="1"/>
  <c r="U362" i="234" s="1"/>
  <c r="AU362" i="227"/>
  <c r="AC364" i="226"/>
  <c r="AD364" i="227" s="1"/>
  <c r="AE364" i="227" s="1"/>
  <c r="O364" i="234" s="1"/>
  <c r="AC364" i="227"/>
  <c r="T365" i="226"/>
  <c r="U365" i="227" s="1"/>
  <c r="V365" i="227" s="1"/>
  <c r="L365" i="234" s="1"/>
  <c r="T365" i="227"/>
  <c r="AO365" i="226"/>
  <c r="AP365" i="227" s="1"/>
  <c r="AQ365" i="227" s="1"/>
  <c r="S365" i="234" s="1"/>
  <c r="AO365" i="227"/>
  <c r="BA366" i="226"/>
  <c r="BB366" i="227" s="1"/>
  <c r="BC366" i="227" s="1"/>
  <c r="W366" i="234" s="1"/>
  <c r="BA366" i="227"/>
  <c r="AR367" i="226"/>
  <c r="AS367" i="227" s="1"/>
  <c r="AT367" i="227" s="1"/>
  <c r="T367" i="234" s="1"/>
  <c r="AR367" i="227"/>
  <c r="BJ367" i="226"/>
  <c r="BK367" i="227" s="1"/>
  <c r="BL367" i="227" s="1"/>
  <c r="Z367" i="234" s="1"/>
  <c r="BJ367" i="227"/>
  <c r="W368" i="226"/>
  <c r="X368" i="227" s="1"/>
  <c r="Y368" i="227" s="1"/>
  <c r="M368" i="234" s="1"/>
  <c r="W368" i="227"/>
  <c r="T369" i="226"/>
  <c r="U369" i="227" s="1"/>
  <c r="V369" i="227" s="1"/>
  <c r="L369" i="234" s="1"/>
  <c r="T369" i="227"/>
  <c r="AF371" i="226"/>
  <c r="AG371" i="227" s="1"/>
  <c r="AH371" i="227" s="1"/>
  <c r="P371" i="234" s="1"/>
  <c r="AF371" i="227"/>
  <c r="AX371" i="226"/>
  <c r="AY371" i="227" s="1"/>
  <c r="AZ371" i="227" s="1"/>
  <c r="V371" i="234" s="1"/>
  <c r="AX371" i="227"/>
  <c r="AU373" i="227"/>
  <c r="AU373" i="226"/>
  <c r="AV373" i="227" s="1"/>
  <c r="AW373" i="227" s="1"/>
  <c r="U373" i="234" s="1"/>
  <c r="AR374" i="226"/>
  <c r="AS374" i="227" s="1"/>
  <c r="AT374" i="227" s="1"/>
  <c r="T374" i="234" s="1"/>
  <c r="AR374" i="227"/>
  <c r="AC375" i="226"/>
  <c r="AD375" i="227" s="1"/>
  <c r="AE375" i="227" s="1"/>
  <c r="O375" i="234" s="1"/>
  <c r="AC375" i="227"/>
  <c r="AI326" i="226"/>
  <c r="AJ326" i="227" s="1"/>
  <c r="AK326" i="227" s="1"/>
  <c r="Q326" i="234" s="1"/>
  <c r="AI326" i="227"/>
  <c r="BA326" i="226"/>
  <c r="BB326" i="227" s="1"/>
  <c r="BC326" i="227" s="1"/>
  <c r="W326" i="234" s="1"/>
  <c r="BA326" i="227"/>
  <c r="AR328" i="226"/>
  <c r="AS328" i="227" s="1"/>
  <c r="AT328" i="227" s="1"/>
  <c r="T328" i="234" s="1"/>
  <c r="AR328" i="227"/>
  <c r="BV328" i="226"/>
  <c r="BW328" i="227" s="1"/>
  <c r="BX328" i="227" s="1"/>
  <c r="AD328" i="234" s="1"/>
  <c r="BV328" i="227"/>
  <c r="AF329" i="226"/>
  <c r="AG329" i="227" s="1"/>
  <c r="AH329" i="227" s="1"/>
  <c r="P329" i="234" s="1"/>
  <c r="AF329" i="227"/>
  <c r="AX329" i="226"/>
  <c r="AY329" i="227" s="1"/>
  <c r="AZ329" i="227" s="1"/>
  <c r="V329" i="234" s="1"/>
  <c r="AX329" i="227"/>
  <c r="BM329" i="226"/>
  <c r="BN329" i="227" s="1"/>
  <c r="BO329" i="227" s="1"/>
  <c r="AA329" i="234" s="1"/>
  <c r="BM329" i="227"/>
  <c r="Z330" i="226"/>
  <c r="AA330" i="227" s="1"/>
  <c r="AB330" i="227" s="1"/>
  <c r="N330" i="234" s="1"/>
  <c r="Z330" i="227"/>
  <c r="W331" i="226"/>
  <c r="X331" i="227" s="1"/>
  <c r="Y331" i="227" s="1"/>
  <c r="M331" i="234" s="1"/>
  <c r="W331" i="227"/>
  <c r="T332" i="226"/>
  <c r="U332" i="227" s="1"/>
  <c r="V332" i="227" s="1"/>
  <c r="L332" i="234" s="1"/>
  <c r="T332" i="227"/>
  <c r="AC333" i="226"/>
  <c r="AD333" i="227" s="1"/>
  <c r="AE333" i="227" s="1"/>
  <c r="O333" i="234" s="1"/>
  <c r="AC333" i="227"/>
  <c r="AL334" i="226"/>
  <c r="AM334" i="227" s="1"/>
  <c r="AN334" i="227" s="1"/>
  <c r="R334" i="234" s="1"/>
  <c r="AL334" i="227"/>
  <c r="Q335" i="226"/>
  <c r="R335" i="227" s="1"/>
  <c r="S335" i="227" s="1"/>
  <c r="K335" i="234" s="1"/>
  <c r="Q335" i="227"/>
  <c r="AU335" i="226"/>
  <c r="AV335" i="227" s="1"/>
  <c r="AW335" i="227" s="1"/>
  <c r="U335" i="234" s="1"/>
  <c r="AU335" i="227"/>
  <c r="AL336" i="226"/>
  <c r="AM336" i="227" s="1"/>
  <c r="AN336" i="227" s="1"/>
  <c r="R336" i="234" s="1"/>
  <c r="AL336" i="227"/>
  <c r="AU337" i="226"/>
  <c r="AV337" i="227" s="1"/>
  <c r="AW337" i="227" s="1"/>
  <c r="U337" i="234" s="1"/>
  <c r="AU337" i="227"/>
  <c r="BG338" i="226"/>
  <c r="BH338" i="227" s="1"/>
  <c r="BI338" i="227" s="1"/>
  <c r="Y338" i="234" s="1"/>
  <c r="BG338" i="227"/>
  <c r="T339" i="226"/>
  <c r="U339" i="227" s="1"/>
  <c r="V339" i="227" s="1"/>
  <c r="L339" i="234" s="1"/>
  <c r="T339" i="227"/>
  <c r="CH340" i="226"/>
  <c r="CI340" i="227" s="1"/>
  <c r="CJ340" i="227" s="1"/>
  <c r="AH340" i="234" s="1"/>
  <c r="CH340" i="227"/>
  <c r="Z341" i="226"/>
  <c r="AA341" i="227" s="1"/>
  <c r="AB341" i="227" s="1"/>
  <c r="N341" i="234" s="1"/>
  <c r="Z341" i="227"/>
  <c r="BG341" i="226"/>
  <c r="BH341" i="227" s="1"/>
  <c r="BI341" i="227" s="1"/>
  <c r="Y341" i="234" s="1"/>
  <c r="BG341" i="227"/>
  <c r="T342" i="226"/>
  <c r="U342" i="227" s="1"/>
  <c r="V342" i="227" s="1"/>
  <c r="L342" i="234" s="1"/>
  <c r="T342" i="227"/>
  <c r="AC343" i="226"/>
  <c r="AD343" i="227" s="1"/>
  <c r="AE343" i="227" s="1"/>
  <c r="O343" i="234" s="1"/>
  <c r="AC343" i="227"/>
  <c r="BY343" i="226"/>
  <c r="BZ343" i="227" s="1"/>
  <c r="CA343" i="227" s="1"/>
  <c r="AE343" i="234" s="1"/>
  <c r="BY343" i="227"/>
  <c r="T344" i="226"/>
  <c r="U344" i="227" s="1"/>
  <c r="V344" i="227" s="1"/>
  <c r="L344" i="234" s="1"/>
  <c r="T344" i="227"/>
  <c r="BP344" i="226"/>
  <c r="BQ344" i="227" s="1"/>
  <c r="BR344" i="227" s="1"/>
  <c r="AB344" i="234" s="1"/>
  <c r="BP344" i="227"/>
  <c r="BV345" i="226"/>
  <c r="BW345" i="227" s="1"/>
  <c r="BX345" i="227" s="1"/>
  <c r="AD345" i="234" s="1"/>
  <c r="BV345" i="227"/>
  <c r="AF346" i="226"/>
  <c r="AG346" i="227" s="1"/>
  <c r="AH346" i="227" s="1"/>
  <c r="P346" i="234" s="1"/>
  <c r="AF346" i="227"/>
  <c r="AX346" i="226"/>
  <c r="AY346" i="227" s="1"/>
  <c r="AZ346" i="227" s="1"/>
  <c r="V346" i="234" s="1"/>
  <c r="AX346" i="227"/>
  <c r="CH346" i="226"/>
  <c r="CI346" i="227" s="1"/>
  <c r="CJ346" i="227" s="1"/>
  <c r="AH346" i="234" s="1"/>
  <c r="CH346" i="227"/>
  <c r="BD348" i="226"/>
  <c r="BE348" i="227" s="1"/>
  <c r="BF348" i="227" s="1"/>
  <c r="X348" i="234" s="1"/>
  <c r="BD348" i="227"/>
  <c r="BG349" i="226"/>
  <c r="BH349" i="227" s="1"/>
  <c r="BI349" i="227" s="1"/>
  <c r="Y349" i="234" s="1"/>
  <c r="BG349" i="227"/>
  <c r="T350" i="226"/>
  <c r="U350" i="227" s="1"/>
  <c r="V350" i="227" s="1"/>
  <c r="L350" i="234" s="1"/>
  <c r="T350" i="227"/>
  <c r="BJ352" i="226"/>
  <c r="BK352" i="227" s="1"/>
  <c r="BL352" i="227" s="1"/>
  <c r="Z352" i="234" s="1"/>
  <c r="BJ352" i="227"/>
  <c r="AX353" i="226"/>
  <c r="AY353" i="227" s="1"/>
  <c r="AZ353" i="227" s="1"/>
  <c r="V353" i="234" s="1"/>
  <c r="AX353" i="227"/>
  <c r="K354" i="226"/>
  <c r="L354" i="227" s="1"/>
  <c r="M354" i="227" s="1"/>
  <c r="I354" i="234" s="1"/>
  <c r="K354" i="227"/>
  <c r="Z354" i="226"/>
  <c r="AA354" i="227" s="1"/>
  <c r="AB354" i="227" s="1"/>
  <c r="N354" i="234" s="1"/>
  <c r="Z354" i="227"/>
  <c r="AR354" i="226"/>
  <c r="AS354" i="227" s="1"/>
  <c r="AT354" i="227" s="1"/>
  <c r="T354" i="234" s="1"/>
  <c r="AR354" i="227"/>
  <c r="Q355" i="226"/>
  <c r="R355" i="227" s="1"/>
  <c r="S355" i="227" s="1"/>
  <c r="K355" i="234" s="1"/>
  <c r="Q355" i="227"/>
  <c r="T356" i="226"/>
  <c r="U356" i="227" s="1"/>
  <c r="V356" i="227" s="1"/>
  <c r="L356" i="234" s="1"/>
  <c r="T356" i="227"/>
  <c r="BA356" i="226"/>
  <c r="BB356" i="227" s="1"/>
  <c r="BC356" i="227" s="1"/>
  <c r="W356" i="234" s="1"/>
  <c r="BA356" i="227"/>
  <c r="BP356" i="226"/>
  <c r="BQ356" i="227" s="1"/>
  <c r="BR356" i="227" s="1"/>
  <c r="AB356" i="234" s="1"/>
  <c r="BP356" i="227"/>
  <c r="BS357" i="226"/>
  <c r="BT357" i="227" s="1"/>
  <c r="BU357" i="227" s="1"/>
  <c r="AC357" i="234" s="1"/>
  <c r="BS357" i="227"/>
  <c r="N358" i="226"/>
  <c r="O358" i="227" s="1"/>
  <c r="P358" i="227" s="1"/>
  <c r="J358" i="234" s="1"/>
  <c r="N358" i="227"/>
  <c r="BA359" i="226"/>
  <c r="BB359" i="227" s="1"/>
  <c r="BC359" i="227" s="1"/>
  <c r="W359" i="234" s="1"/>
  <c r="BA359" i="227"/>
  <c r="BP359" i="226"/>
  <c r="BQ359" i="227" s="1"/>
  <c r="BR359" i="227" s="1"/>
  <c r="AB359" i="234" s="1"/>
  <c r="BP359" i="227"/>
  <c r="H360" i="226"/>
  <c r="I360" i="227" s="1"/>
  <c r="J360" i="227" s="1"/>
  <c r="H360" i="234" s="1"/>
  <c r="H360" i="227"/>
  <c r="AL360" i="226"/>
  <c r="AM360" i="227" s="1"/>
  <c r="AN360" i="227" s="1"/>
  <c r="R360" i="234" s="1"/>
  <c r="AL360" i="227"/>
  <c r="H361" i="226"/>
  <c r="I361" i="227" s="1"/>
  <c r="J361" i="227" s="1"/>
  <c r="H361" i="234" s="1"/>
  <c r="AO361" i="226"/>
  <c r="AP361" i="227" s="1"/>
  <c r="AQ361" i="227" s="1"/>
  <c r="S361" i="234" s="1"/>
  <c r="AO361" i="227"/>
  <c r="BD361" i="226"/>
  <c r="BE361" i="227" s="1"/>
  <c r="BF361" i="227" s="1"/>
  <c r="X361" i="234" s="1"/>
  <c r="BD361" i="227"/>
  <c r="Z362" i="226"/>
  <c r="AA362" i="227" s="1"/>
  <c r="AB362" i="227" s="1"/>
  <c r="N362" i="234" s="1"/>
  <c r="BJ362" i="226"/>
  <c r="BK362" i="227" s="1"/>
  <c r="BL362" i="227" s="1"/>
  <c r="Z362" i="234" s="1"/>
  <c r="T363" i="226"/>
  <c r="U363" i="227" s="1"/>
  <c r="V363" i="227" s="1"/>
  <c r="L363" i="234" s="1"/>
  <c r="T363" i="227"/>
  <c r="AO363" i="226"/>
  <c r="AP363" i="227" s="1"/>
  <c r="AQ363" i="227" s="1"/>
  <c r="S363" i="234" s="1"/>
  <c r="AO363" i="227"/>
  <c r="BD363" i="226"/>
  <c r="BE363" i="227" s="1"/>
  <c r="BF363" i="227" s="1"/>
  <c r="X363" i="234" s="1"/>
  <c r="BD363" i="227"/>
  <c r="BV363" i="226"/>
  <c r="BW363" i="227" s="1"/>
  <c r="BX363" i="227" s="1"/>
  <c r="AD363" i="234" s="1"/>
  <c r="BV363" i="227"/>
  <c r="CH364" i="226"/>
  <c r="CI364" i="227" s="1"/>
  <c r="CJ364" i="227" s="1"/>
  <c r="AH364" i="234" s="1"/>
  <c r="BG365" i="226"/>
  <c r="BH365" i="227" s="1"/>
  <c r="BI365" i="227" s="1"/>
  <c r="Y365" i="234" s="1"/>
  <c r="BG365" i="227"/>
  <c r="Q366" i="226"/>
  <c r="R366" i="227" s="1"/>
  <c r="S366" i="227" s="1"/>
  <c r="K366" i="234" s="1"/>
  <c r="Q366" i="227"/>
  <c r="AL366" i="226"/>
  <c r="AM366" i="227" s="1"/>
  <c r="AN366" i="227" s="1"/>
  <c r="R366" i="234" s="1"/>
  <c r="AL366" i="227"/>
  <c r="Q370" i="226"/>
  <c r="R370" i="227" s="1"/>
  <c r="S370" i="227" s="1"/>
  <c r="K370" i="234" s="1"/>
  <c r="Q370" i="227"/>
  <c r="AI370" i="226"/>
  <c r="AJ370" i="227" s="1"/>
  <c r="AK370" i="227" s="1"/>
  <c r="Q370" i="234" s="1"/>
  <c r="AI370" i="227"/>
  <c r="N371" i="226"/>
  <c r="O371" i="227" s="1"/>
  <c r="P371" i="227" s="1"/>
  <c r="J371" i="234" s="1"/>
  <c r="N371" i="227"/>
  <c r="AF372" i="227"/>
  <c r="AF372" i="226"/>
  <c r="AG372" i="227" s="1"/>
  <c r="AH372" i="227" s="1"/>
  <c r="P372" i="234" s="1"/>
  <c r="AC373" i="227"/>
  <c r="AC373" i="226"/>
  <c r="AD373" i="227" s="1"/>
  <c r="AE373" i="227" s="1"/>
  <c r="O373" i="234" s="1"/>
  <c r="Z374" i="227"/>
  <c r="Z374" i="226"/>
  <c r="AA374" i="227" s="1"/>
  <c r="AB374" i="227" s="1"/>
  <c r="N374" i="234" s="1"/>
  <c r="BM374" i="226"/>
  <c r="BN374" i="227" s="1"/>
  <c r="BO374" i="227" s="1"/>
  <c r="AA374" i="234" s="1"/>
  <c r="BM374" i="227"/>
  <c r="K375" i="227"/>
  <c r="K375" i="226"/>
  <c r="L375" i="227" s="1"/>
  <c r="M375" i="227" s="1"/>
  <c r="I375" i="234" s="1"/>
  <c r="K253" i="226"/>
  <c r="L253" i="227" s="1"/>
  <c r="M253" i="227" s="1"/>
  <c r="I253" i="234" s="1"/>
  <c r="K253" i="227"/>
  <c r="AF254" i="226"/>
  <c r="AG254" i="227" s="1"/>
  <c r="AH254" i="227" s="1"/>
  <c r="P254" i="234" s="1"/>
  <c r="AF254" i="227"/>
  <c r="BA255" i="226"/>
  <c r="BB255" i="227" s="1"/>
  <c r="BC255" i="227" s="1"/>
  <c r="W255" i="234" s="1"/>
  <c r="BA255" i="227"/>
  <c r="BS257" i="226"/>
  <c r="BT257" i="227" s="1"/>
  <c r="BU257" i="227" s="1"/>
  <c r="AC257" i="234" s="1"/>
  <c r="BS257" i="227"/>
  <c r="AC259" i="226"/>
  <c r="AD259" i="227" s="1"/>
  <c r="AE259" i="227" s="1"/>
  <c r="O259" i="234" s="1"/>
  <c r="AC259" i="227"/>
  <c r="AL260" i="226"/>
  <c r="AM260" i="227" s="1"/>
  <c r="AN260" i="227" s="1"/>
  <c r="R260" i="234" s="1"/>
  <c r="AL260" i="227"/>
  <c r="AU265" i="226"/>
  <c r="AV265" i="227" s="1"/>
  <c r="AW265" i="227" s="1"/>
  <c r="U265" i="234" s="1"/>
  <c r="AU265" i="227"/>
  <c r="AR266" i="226"/>
  <c r="AS266" i="227" s="1"/>
  <c r="AT266" i="227" s="1"/>
  <c r="T266" i="234" s="1"/>
  <c r="AR266" i="227"/>
  <c r="BP270" i="226"/>
  <c r="BQ270" i="227" s="1"/>
  <c r="BR270" i="227" s="1"/>
  <c r="AB270" i="234" s="1"/>
  <c r="BP270" i="227"/>
  <c r="N272" i="226"/>
  <c r="O272" i="227" s="1"/>
  <c r="P272" i="227" s="1"/>
  <c r="J272" i="234" s="1"/>
  <c r="N272" i="227"/>
  <c r="AL278" i="226"/>
  <c r="AM278" i="227" s="1"/>
  <c r="AN278" i="227" s="1"/>
  <c r="R278" i="234" s="1"/>
  <c r="AL278" i="227"/>
  <c r="AI279" i="226"/>
  <c r="AJ279" i="227" s="1"/>
  <c r="AK279" i="227" s="1"/>
  <c r="Q279" i="234" s="1"/>
  <c r="AI279" i="227"/>
  <c r="AG280" i="227"/>
  <c r="AH280" i="227" s="1"/>
  <c r="P280" i="234" s="1"/>
  <c r="AF280" i="227"/>
  <c r="AC281" i="226"/>
  <c r="AD281" i="227" s="1"/>
  <c r="AE281" i="227" s="1"/>
  <c r="O281" i="234" s="1"/>
  <c r="AC281" i="227"/>
  <c r="BJ282" i="226"/>
  <c r="BK282" i="227" s="1"/>
  <c r="BL282" i="227" s="1"/>
  <c r="Z282" i="234" s="1"/>
  <c r="BJ282" i="227"/>
  <c r="H284" i="226"/>
  <c r="I284" i="227" s="1"/>
  <c r="J284" i="227" s="1"/>
  <c r="H284" i="234" s="1"/>
  <c r="H284" i="227"/>
  <c r="K287" i="226"/>
  <c r="L287" i="227" s="1"/>
  <c r="M287" i="227" s="1"/>
  <c r="I287" i="234" s="1"/>
  <c r="K287" i="227"/>
  <c r="H288" i="226"/>
  <c r="I288" i="227" s="1"/>
  <c r="J288" i="227" s="1"/>
  <c r="H288" i="234" s="1"/>
  <c r="H288" i="227"/>
  <c r="BM288" i="226"/>
  <c r="BN288" i="227" s="1"/>
  <c r="BO288" i="227" s="1"/>
  <c r="AA288" i="234" s="1"/>
  <c r="BM288" i="227"/>
  <c r="CH288" i="226"/>
  <c r="CI288" i="227" s="1"/>
  <c r="CJ288" i="227" s="1"/>
  <c r="AH288" i="234" s="1"/>
  <c r="CH288" i="227"/>
  <c r="AI289" i="226"/>
  <c r="AJ289" i="227" s="1"/>
  <c r="AK289" i="227" s="1"/>
  <c r="Q289" i="234" s="1"/>
  <c r="AI289" i="227"/>
  <c r="BM289" i="226"/>
  <c r="BN289" i="227" s="1"/>
  <c r="BO289" i="227" s="1"/>
  <c r="AA289" i="234" s="1"/>
  <c r="BM289" i="227"/>
  <c r="AL290" i="226"/>
  <c r="AM290" i="227" s="1"/>
  <c r="AN290" i="227" s="1"/>
  <c r="R290" i="234" s="1"/>
  <c r="AL290" i="227"/>
  <c r="BA290" i="226"/>
  <c r="BB290" i="227" s="1"/>
  <c r="BC290" i="227" s="1"/>
  <c r="W290" i="234" s="1"/>
  <c r="BA290" i="227"/>
  <c r="AR292" i="226"/>
  <c r="AS292" i="227" s="1"/>
  <c r="AT292" i="227" s="1"/>
  <c r="T292" i="234" s="1"/>
  <c r="AR292" i="227"/>
  <c r="Z294" i="226"/>
  <c r="AA294" i="227" s="1"/>
  <c r="AB294" i="227" s="1"/>
  <c r="N294" i="234" s="1"/>
  <c r="Z294" i="227"/>
  <c r="BM294" i="226"/>
  <c r="BN294" i="227" s="1"/>
  <c r="BO294" i="227" s="1"/>
  <c r="AA294" i="234" s="1"/>
  <c r="BM294" i="227"/>
  <c r="H295" i="226"/>
  <c r="I295" i="227" s="1"/>
  <c r="J295" i="227" s="1"/>
  <c r="H295" i="234" s="1"/>
  <c r="H295" i="227"/>
  <c r="W296" i="226"/>
  <c r="X296" i="227" s="1"/>
  <c r="Y296" i="227" s="1"/>
  <c r="M296" i="234" s="1"/>
  <c r="W296" i="227"/>
  <c r="AR296" i="226"/>
  <c r="AS296" i="227" s="1"/>
  <c r="AT296" i="227" s="1"/>
  <c r="T296" i="234" s="1"/>
  <c r="AR296" i="227"/>
  <c r="CH296" i="226"/>
  <c r="CI296" i="227" s="1"/>
  <c r="CJ296" i="227" s="1"/>
  <c r="AH296" i="234" s="1"/>
  <c r="CH296" i="227"/>
  <c r="AL297" i="226"/>
  <c r="AM297" i="227" s="1"/>
  <c r="AN297" i="227" s="1"/>
  <c r="R297" i="234" s="1"/>
  <c r="AL297" i="227"/>
  <c r="N298" i="226"/>
  <c r="O298" i="227" s="1"/>
  <c r="P298" i="227" s="1"/>
  <c r="J298" i="234" s="1"/>
  <c r="N298" i="227"/>
  <c r="BM298" i="226"/>
  <c r="BN298" i="227" s="1"/>
  <c r="BO298" i="227" s="1"/>
  <c r="AA298" i="234" s="1"/>
  <c r="BM298" i="227"/>
  <c r="W299" i="226"/>
  <c r="X299" i="227" s="1"/>
  <c r="Y299" i="227" s="1"/>
  <c r="M299" i="234" s="1"/>
  <c r="W299" i="227"/>
  <c r="T300" i="226"/>
  <c r="U300" i="227" s="1"/>
  <c r="V300" i="227" s="1"/>
  <c r="L300" i="234" s="1"/>
  <c r="T300" i="227"/>
  <c r="Q301" i="226"/>
  <c r="R301" i="227" s="1"/>
  <c r="S301" i="227" s="1"/>
  <c r="K301" i="234" s="1"/>
  <c r="Q301" i="227"/>
  <c r="K302" i="226"/>
  <c r="L302" i="227" s="1"/>
  <c r="M302" i="227" s="1"/>
  <c r="I302" i="234" s="1"/>
  <c r="K302" i="227"/>
  <c r="AC302" i="226"/>
  <c r="AD302" i="227" s="1"/>
  <c r="AE302" i="227" s="1"/>
  <c r="O302" i="234" s="1"/>
  <c r="AC302" i="227"/>
  <c r="H303" i="226"/>
  <c r="I303" i="227" s="1"/>
  <c r="J303" i="227" s="1"/>
  <c r="H303" i="234" s="1"/>
  <c r="H303" i="227"/>
  <c r="T304" i="226"/>
  <c r="U304" i="227" s="1"/>
  <c r="V304" i="227" s="1"/>
  <c r="L304" i="234" s="1"/>
  <c r="T304" i="227"/>
  <c r="AL304" i="226"/>
  <c r="AM304" i="227" s="1"/>
  <c r="AN304" i="227" s="1"/>
  <c r="R304" i="234" s="1"/>
  <c r="AL304" i="227"/>
  <c r="AL305" i="226"/>
  <c r="AM305" i="227" s="1"/>
  <c r="AN305" i="227" s="1"/>
  <c r="R305" i="234" s="1"/>
  <c r="AL305" i="227"/>
  <c r="BY305" i="226"/>
  <c r="BZ305" i="227" s="1"/>
  <c r="CA305" i="227" s="1"/>
  <c r="AE305" i="234" s="1"/>
  <c r="BY305" i="227"/>
  <c r="AL306" i="226"/>
  <c r="AM306" i="227" s="1"/>
  <c r="AN306" i="227" s="1"/>
  <c r="R306" i="234" s="1"/>
  <c r="AL306" i="227"/>
  <c r="BG306" i="226"/>
  <c r="BH306" i="227" s="1"/>
  <c r="BI306" i="227" s="1"/>
  <c r="Y306" i="234" s="1"/>
  <c r="BG306" i="227"/>
  <c r="BY306" i="226"/>
  <c r="BZ306" i="227" s="1"/>
  <c r="CA306" i="227" s="1"/>
  <c r="AE306" i="234" s="1"/>
  <c r="BY306" i="227"/>
  <c r="T307" i="226"/>
  <c r="U307" i="227" s="1"/>
  <c r="V307" i="227" s="1"/>
  <c r="L307" i="234" s="1"/>
  <c r="T307" i="227"/>
  <c r="AL307" i="226"/>
  <c r="AM307" i="227" s="1"/>
  <c r="AN307" i="227" s="1"/>
  <c r="R307" i="234" s="1"/>
  <c r="AL307" i="227"/>
  <c r="BG307" i="226"/>
  <c r="BH307" i="227" s="1"/>
  <c r="BI307" i="227" s="1"/>
  <c r="Y307" i="234" s="1"/>
  <c r="BG307" i="227"/>
  <c r="T308" i="226"/>
  <c r="U308" i="227" s="1"/>
  <c r="V308" i="227" s="1"/>
  <c r="L308" i="234" s="1"/>
  <c r="T308" i="227"/>
  <c r="BG308" i="226"/>
  <c r="BH308" i="227" s="1"/>
  <c r="BI308" i="227" s="1"/>
  <c r="Y308" i="234" s="1"/>
  <c r="BG308" i="227"/>
  <c r="BY308" i="226"/>
  <c r="BZ308" i="227" s="1"/>
  <c r="CA308" i="227" s="1"/>
  <c r="AE308" i="234" s="1"/>
  <c r="BY308" i="227"/>
  <c r="T309" i="226"/>
  <c r="U309" i="227" s="1"/>
  <c r="V309" i="227" s="1"/>
  <c r="L309" i="234" s="1"/>
  <c r="T309" i="227"/>
  <c r="AL309" i="226"/>
  <c r="AM309" i="227" s="1"/>
  <c r="AN309" i="227" s="1"/>
  <c r="R309" i="234" s="1"/>
  <c r="AL309" i="227"/>
  <c r="BG309" i="226"/>
  <c r="BH309" i="227" s="1"/>
  <c r="BI309" i="227" s="1"/>
  <c r="Y309" i="234" s="1"/>
  <c r="BG309" i="227"/>
  <c r="T310" i="226"/>
  <c r="U310" i="227" s="1"/>
  <c r="V310" i="227" s="1"/>
  <c r="L310" i="234" s="1"/>
  <c r="T310" i="227"/>
  <c r="BG310" i="226"/>
  <c r="BH310" i="227" s="1"/>
  <c r="BI310" i="227" s="1"/>
  <c r="Y310" i="234" s="1"/>
  <c r="BG310" i="227"/>
  <c r="BG311" i="226"/>
  <c r="BH311" i="227" s="1"/>
  <c r="BI311" i="227" s="1"/>
  <c r="Y311" i="234" s="1"/>
  <c r="BG311" i="227"/>
  <c r="CH311" i="226"/>
  <c r="CI311" i="227" s="1"/>
  <c r="CJ311" i="227" s="1"/>
  <c r="AH311" i="234" s="1"/>
  <c r="CH311" i="227"/>
  <c r="BD313" i="226"/>
  <c r="BE313" i="227" s="1"/>
  <c r="BF313" i="227" s="1"/>
  <c r="X313" i="234" s="1"/>
  <c r="BD313" i="227"/>
  <c r="AC315" i="226"/>
  <c r="AD315" i="227" s="1"/>
  <c r="AE315" i="227" s="1"/>
  <c r="O315" i="234" s="1"/>
  <c r="AC315" i="227"/>
  <c r="BY315" i="226"/>
  <c r="BZ315" i="227" s="1"/>
  <c r="CA315" i="227" s="1"/>
  <c r="AE315" i="234" s="1"/>
  <c r="BY315" i="227"/>
  <c r="AX316" i="226"/>
  <c r="AY316" i="227" s="1"/>
  <c r="AZ316" i="227" s="1"/>
  <c r="V316" i="234" s="1"/>
  <c r="AX316" i="227"/>
  <c r="BM316" i="226"/>
  <c r="BN316" i="227" s="1"/>
  <c r="BO316" i="227" s="1"/>
  <c r="AA316" i="234" s="1"/>
  <c r="BM316" i="227"/>
  <c r="CH316" i="226"/>
  <c r="CI316" i="227" s="1"/>
  <c r="CJ316" i="227" s="1"/>
  <c r="AH316" i="234" s="1"/>
  <c r="CH316" i="227"/>
  <c r="AL320" i="226"/>
  <c r="AM320" i="227" s="1"/>
  <c r="AN320" i="227" s="1"/>
  <c r="R320" i="234" s="1"/>
  <c r="AL320" i="227"/>
  <c r="BS321" i="226"/>
  <c r="BT321" i="227" s="1"/>
  <c r="BU321" i="227" s="1"/>
  <c r="AC321" i="234" s="1"/>
  <c r="BS321" i="227"/>
  <c r="AU322" i="226"/>
  <c r="AV322" i="227" s="1"/>
  <c r="AW322" i="227" s="1"/>
  <c r="U322" i="234" s="1"/>
  <c r="AU322" i="227"/>
  <c r="BM322" i="226"/>
  <c r="BN322" i="227" s="1"/>
  <c r="BO322" i="227" s="1"/>
  <c r="AA322" i="234" s="1"/>
  <c r="BM322" i="227"/>
  <c r="W323" i="226"/>
  <c r="X323" i="227" s="1"/>
  <c r="Y323" i="227" s="1"/>
  <c r="M323" i="234" s="1"/>
  <c r="W323" i="227"/>
  <c r="N324" i="226"/>
  <c r="O324" i="227" s="1"/>
  <c r="P324" i="227" s="1"/>
  <c r="J324" i="234" s="1"/>
  <c r="N324" i="227"/>
  <c r="BM324" i="226"/>
  <c r="BN324" i="227" s="1"/>
  <c r="BO324" i="227" s="1"/>
  <c r="AA324" i="234" s="1"/>
  <c r="BM324" i="227"/>
  <c r="W325" i="226"/>
  <c r="X325" i="227" s="1"/>
  <c r="Y325" i="227" s="1"/>
  <c r="M325" i="234" s="1"/>
  <c r="W325" i="227"/>
  <c r="BG325" i="226"/>
  <c r="BH325" i="227" s="1"/>
  <c r="BI325" i="227" s="1"/>
  <c r="Y325" i="234" s="1"/>
  <c r="BG325" i="227"/>
  <c r="T326" i="226"/>
  <c r="U326" i="227" s="1"/>
  <c r="V326" i="227" s="1"/>
  <c r="L326" i="234" s="1"/>
  <c r="T326" i="227"/>
  <c r="BS326" i="226"/>
  <c r="BT326" i="227" s="1"/>
  <c r="BU326" i="227" s="1"/>
  <c r="AC326" i="234" s="1"/>
  <c r="BS326" i="227"/>
  <c r="AX327" i="226"/>
  <c r="AY327" i="227" s="1"/>
  <c r="AZ327" i="227" s="1"/>
  <c r="V327" i="234" s="1"/>
  <c r="AX327" i="227"/>
  <c r="BM327" i="226"/>
  <c r="BN327" i="227" s="1"/>
  <c r="BO327" i="227" s="1"/>
  <c r="AA327" i="234" s="1"/>
  <c r="BM327" i="227"/>
  <c r="CH327" i="226"/>
  <c r="CI327" i="227" s="1"/>
  <c r="CJ327" i="227" s="1"/>
  <c r="AH327" i="234" s="1"/>
  <c r="CH327" i="227"/>
  <c r="Q329" i="226"/>
  <c r="R329" i="227" s="1"/>
  <c r="S329" i="227" s="1"/>
  <c r="K329" i="234" s="1"/>
  <c r="Q329" i="227"/>
  <c r="H330" i="226"/>
  <c r="I330" i="227" s="1"/>
  <c r="J330" i="227" s="1"/>
  <c r="H330" i="234" s="1"/>
  <c r="H330" i="227"/>
  <c r="CH330" i="226"/>
  <c r="CI330" i="227" s="1"/>
  <c r="CJ330" i="227" s="1"/>
  <c r="AH330" i="234" s="1"/>
  <c r="CH330" i="227"/>
  <c r="BG331" i="226"/>
  <c r="BH331" i="227" s="1"/>
  <c r="BI331" i="227" s="1"/>
  <c r="Y331" i="234" s="1"/>
  <c r="BG331" i="227"/>
  <c r="BY331" i="226"/>
  <c r="BZ331" i="227" s="1"/>
  <c r="CA331" i="227" s="1"/>
  <c r="AE331" i="234" s="1"/>
  <c r="BY331" i="227"/>
  <c r="AI332" i="226"/>
  <c r="AJ332" i="227" s="1"/>
  <c r="AK332" i="227" s="1"/>
  <c r="Q332" i="234" s="1"/>
  <c r="AR333" i="226"/>
  <c r="AS333" i="227" s="1"/>
  <c r="AT333" i="227" s="1"/>
  <c r="T333" i="234" s="1"/>
  <c r="BM333" i="226"/>
  <c r="BN333" i="227" s="1"/>
  <c r="BO333" i="227" s="1"/>
  <c r="AA333" i="234" s="1"/>
  <c r="BM333" i="227"/>
  <c r="W334" i="226"/>
  <c r="X334" i="227" s="1"/>
  <c r="Y334" i="227" s="1"/>
  <c r="M334" i="234" s="1"/>
  <c r="W334" i="227"/>
  <c r="BV334" i="226"/>
  <c r="BW334" i="227" s="1"/>
  <c r="BX334" i="227" s="1"/>
  <c r="AD334" i="234" s="1"/>
  <c r="BV334" i="227"/>
  <c r="CH335" i="226"/>
  <c r="CI335" i="227" s="1"/>
  <c r="CJ335" i="227" s="1"/>
  <c r="AH335" i="234" s="1"/>
  <c r="W336" i="226"/>
  <c r="X336" i="227" s="1"/>
  <c r="Y336" i="227" s="1"/>
  <c r="M336" i="234" s="1"/>
  <c r="BD336" i="226"/>
  <c r="BE336" i="227" s="1"/>
  <c r="BF336" i="227" s="1"/>
  <c r="X336" i="234" s="1"/>
  <c r="BD336" i="227"/>
  <c r="BM337" i="226"/>
  <c r="BN337" i="227" s="1"/>
  <c r="BO337" i="227" s="1"/>
  <c r="AA337" i="234" s="1"/>
  <c r="BM337" i="227"/>
  <c r="Z338" i="226"/>
  <c r="AA338" i="227" s="1"/>
  <c r="AB338" i="227" s="1"/>
  <c r="N338" i="234" s="1"/>
  <c r="Z338" i="227"/>
  <c r="AR338" i="226"/>
  <c r="AS338" i="227" s="1"/>
  <c r="AT338" i="227" s="1"/>
  <c r="T338" i="234" s="1"/>
  <c r="AR338" i="227"/>
  <c r="BA339" i="226"/>
  <c r="BB339" i="227" s="1"/>
  <c r="BC339" i="227" s="1"/>
  <c r="W339" i="234" s="1"/>
  <c r="BA339" i="227"/>
  <c r="BS339" i="226"/>
  <c r="BT339" i="227" s="1"/>
  <c r="BU339" i="227" s="1"/>
  <c r="AC339" i="234" s="1"/>
  <c r="BS339" i="227"/>
  <c r="AG340" i="227"/>
  <c r="AH340" i="227" s="1"/>
  <c r="P340" i="234" s="1"/>
  <c r="AF340" i="227"/>
  <c r="AU340" i="226"/>
  <c r="AV340" i="227" s="1"/>
  <c r="AW340" i="227" s="1"/>
  <c r="U340" i="234" s="1"/>
  <c r="BM340" i="226"/>
  <c r="BN340" i="227" s="1"/>
  <c r="BO340" i="227" s="1"/>
  <c r="AA340" i="234" s="1"/>
  <c r="BY341" i="226"/>
  <c r="BZ341" i="227" s="1"/>
  <c r="CA341" i="227" s="1"/>
  <c r="AE341" i="234" s="1"/>
  <c r="BY341" i="227"/>
  <c r="AI342" i="226"/>
  <c r="AJ342" i="227" s="1"/>
  <c r="AK342" i="227" s="1"/>
  <c r="Q342" i="234" s="1"/>
  <c r="BD342" i="226"/>
  <c r="BE342" i="227" s="1"/>
  <c r="BF342" i="227" s="1"/>
  <c r="X342" i="234" s="1"/>
  <c r="BD342" i="227"/>
  <c r="N343" i="226"/>
  <c r="O343" i="227" s="1"/>
  <c r="P343" i="227" s="1"/>
  <c r="J343" i="234" s="1"/>
  <c r="N343" i="227"/>
  <c r="AU343" i="226"/>
  <c r="AV343" i="227" s="1"/>
  <c r="AW343" i="227" s="1"/>
  <c r="U343" i="234" s="1"/>
  <c r="AU343" i="227"/>
  <c r="AI344" i="226"/>
  <c r="AJ344" i="227" s="1"/>
  <c r="AK344" i="227" s="1"/>
  <c r="Q344" i="234" s="1"/>
  <c r="BA344" i="226"/>
  <c r="BB344" i="227" s="1"/>
  <c r="BC344" i="227" s="1"/>
  <c r="W344" i="234" s="1"/>
  <c r="K345" i="226"/>
  <c r="L345" i="227" s="1"/>
  <c r="M345" i="227" s="1"/>
  <c r="I345" i="234" s="1"/>
  <c r="K345" i="227"/>
  <c r="AR345" i="226"/>
  <c r="AS345" i="227" s="1"/>
  <c r="AT345" i="227" s="1"/>
  <c r="T345" i="234" s="1"/>
  <c r="AR345" i="227"/>
  <c r="BG345" i="226"/>
  <c r="BH345" i="227" s="1"/>
  <c r="BI345" i="227" s="1"/>
  <c r="Y345" i="234" s="1"/>
  <c r="BG345" i="227"/>
  <c r="Q346" i="226"/>
  <c r="R346" i="227" s="1"/>
  <c r="S346" i="227" s="1"/>
  <c r="K346" i="234" s="1"/>
  <c r="T347" i="226"/>
  <c r="U347" i="227" s="1"/>
  <c r="V347" i="227" s="1"/>
  <c r="L347" i="234" s="1"/>
  <c r="BA347" i="226"/>
  <c r="BB347" i="227" s="1"/>
  <c r="BC347" i="227" s="1"/>
  <c r="W347" i="234" s="1"/>
  <c r="BA347" i="227"/>
  <c r="BP347" i="226"/>
  <c r="BQ347" i="227" s="1"/>
  <c r="BR347" i="227" s="1"/>
  <c r="AB347" i="234" s="1"/>
  <c r="BP347" i="227"/>
  <c r="W348" i="226"/>
  <c r="X348" i="227" s="1"/>
  <c r="Y348" i="227" s="1"/>
  <c r="M348" i="234" s="1"/>
  <c r="BS348" i="226"/>
  <c r="BT348" i="227" s="1"/>
  <c r="BU348" i="227" s="1"/>
  <c r="AC348" i="234" s="1"/>
  <c r="AC349" i="226"/>
  <c r="AD349" i="227" s="1"/>
  <c r="AE349" i="227" s="1"/>
  <c r="O349" i="234" s="1"/>
  <c r="AC349" i="227"/>
  <c r="AR349" i="226"/>
  <c r="AS349" i="227" s="1"/>
  <c r="AT349" i="227" s="1"/>
  <c r="T349" i="234" s="1"/>
  <c r="CH349" i="226"/>
  <c r="CI349" i="227" s="1"/>
  <c r="CJ349" i="227" s="1"/>
  <c r="AH349" i="234" s="1"/>
  <c r="AI350" i="226"/>
  <c r="AJ350" i="227" s="1"/>
  <c r="AK350" i="227" s="1"/>
  <c r="Q350" i="234" s="1"/>
  <c r="BP350" i="226"/>
  <c r="BQ350" i="227" s="1"/>
  <c r="BR350" i="227" s="1"/>
  <c r="AB350" i="234" s="1"/>
  <c r="BP350" i="227"/>
  <c r="AL351" i="226"/>
  <c r="AM351" i="227" s="1"/>
  <c r="AN351" i="227" s="1"/>
  <c r="R351" i="234" s="1"/>
  <c r="BD351" i="226"/>
  <c r="BE351" i="227" s="1"/>
  <c r="BF351" i="227" s="1"/>
  <c r="X351" i="234" s="1"/>
  <c r="BD351" i="227"/>
  <c r="N352" i="226"/>
  <c r="O352" i="227" s="1"/>
  <c r="P352" i="227" s="1"/>
  <c r="J352" i="234" s="1"/>
  <c r="N352" i="227"/>
  <c r="BY352" i="226"/>
  <c r="BZ352" i="227" s="1"/>
  <c r="CA352" i="227" s="1"/>
  <c r="AE352" i="234" s="1"/>
  <c r="AI353" i="226"/>
  <c r="AJ353" i="227" s="1"/>
  <c r="AK353" i="227" s="1"/>
  <c r="Q353" i="234" s="1"/>
  <c r="AI353" i="227"/>
  <c r="BP353" i="226"/>
  <c r="BQ353" i="227" s="1"/>
  <c r="BR353" i="227" s="1"/>
  <c r="AB353" i="234" s="1"/>
  <c r="BJ354" i="226"/>
  <c r="BK354" i="227" s="1"/>
  <c r="BL354" i="227" s="1"/>
  <c r="Z354" i="234" s="1"/>
  <c r="BJ354" i="227"/>
  <c r="BM355" i="226"/>
  <c r="BN355" i="227" s="1"/>
  <c r="BO355" i="227" s="1"/>
  <c r="AA355" i="234" s="1"/>
  <c r="BM355" i="227"/>
  <c r="AI356" i="226"/>
  <c r="AJ356" i="227" s="1"/>
  <c r="AK356" i="227" s="1"/>
  <c r="Q356" i="234" s="1"/>
  <c r="K357" i="226"/>
  <c r="L357" i="227" s="1"/>
  <c r="M357" i="227" s="1"/>
  <c r="I357" i="234" s="1"/>
  <c r="K357" i="227"/>
  <c r="BD357" i="226"/>
  <c r="BE357" i="227" s="1"/>
  <c r="BF357" i="227" s="1"/>
  <c r="X357" i="234" s="1"/>
  <c r="AX358" i="226"/>
  <c r="AY358" i="227" s="1"/>
  <c r="AZ358" i="227" s="1"/>
  <c r="V358" i="234" s="1"/>
  <c r="AX358" i="227"/>
  <c r="T359" i="226"/>
  <c r="U359" i="227" s="1"/>
  <c r="V359" i="227" s="1"/>
  <c r="L359" i="234" s="1"/>
  <c r="BD360" i="226"/>
  <c r="BE360" i="227" s="1"/>
  <c r="BF360" i="227" s="1"/>
  <c r="X360" i="234" s="1"/>
  <c r="BD360" i="227"/>
  <c r="K361" i="226"/>
  <c r="L361" i="227" s="1"/>
  <c r="M361" i="227" s="1"/>
  <c r="I361" i="234" s="1"/>
  <c r="K361" i="227"/>
  <c r="Z361" i="226"/>
  <c r="AA361" i="227" s="1"/>
  <c r="AB361" i="227" s="1"/>
  <c r="N361" i="234" s="1"/>
  <c r="Z361" i="227"/>
  <c r="BV361" i="226"/>
  <c r="BW361" i="227" s="1"/>
  <c r="BX361" i="227" s="1"/>
  <c r="AD361" i="234" s="1"/>
  <c r="BV361" i="227"/>
  <c r="AC362" i="226"/>
  <c r="AD362" i="227" s="1"/>
  <c r="AE362" i="227" s="1"/>
  <c r="O362" i="234" s="1"/>
  <c r="AC362" i="227"/>
  <c r="AX362" i="226"/>
  <c r="AY362" i="227" s="1"/>
  <c r="AZ362" i="227" s="1"/>
  <c r="V362" i="234" s="1"/>
  <c r="AX362" i="227"/>
  <c r="BM362" i="226"/>
  <c r="BN362" i="227" s="1"/>
  <c r="BO362" i="227" s="1"/>
  <c r="AA362" i="234" s="1"/>
  <c r="BM362" i="227"/>
  <c r="CH362" i="226"/>
  <c r="CI362" i="227" s="1"/>
  <c r="CJ362" i="227" s="1"/>
  <c r="AH362" i="234" s="1"/>
  <c r="H365" i="226"/>
  <c r="I365" i="227" s="1"/>
  <c r="J365" i="227" s="1"/>
  <c r="H365" i="234" s="1"/>
  <c r="H365" i="227"/>
  <c r="W365" i="226"/>
  <c r="X365" i="227" s="1"/>
  <c r="Y365" i="227" s="1"/>
  <c r="M365" i="234" s="1"/>
  <c r="W365" i="227"/>
  <c r="AR365" i="226"/>
  <c r="AS365" i="227" s="1"/>
  <c r="AT365" i="227" s="1"/>
  <c r="T365" i="234" s="1"/>
  <c r="AR365" i="227"/>
  <c r="BY365" i="226"/>
  <c r="BZ365" i="227" s="1"/>
  <c r="CA365" i="227" s="1"/>
  <c r="AE365" i="234" s="1"/>
  <c r="K367" i="226"/>
  <c r="L367" i="227" s="1"/>
  <c r="M367" i="227" s="1"/>
  <c r="I367" i="234" s="1"/>
  <c r="AF367" i="226"/>
  <c r="AG367" i="227" s="1"/>
  <c r="AH367" i="227" s="1"/>
  <c r="P367" i="234" s="1"/>
  <c r="AF367" i="227"/>
  <c r="AU367" i="226"/>
  <c r="AV367" i="227" s="1"/>
  <c r="AW367" i="227" s="1"/>
  <c r="U367" i="234" s="1"/>
  <c r="AU367" i="227"/>
  <c r="BM367" i="227"/>
  <c r="BM367" i="226"/>
  <c r="BN367" i="227" s="1"/>
  <c r="BO367" i="227" s="1"/>
  <c r="AA367" i="234" s="1"/>
  <c r="BJ368" i="227"/>
  <c r="BJ368" i="226"/>
  <c r="BK368" i="227" s="1"/>
  <c r="BL368" i="227" s="1"/>
  <c r="Z368" i="234" s="1"/>
  <c r="BA370" i="226"/>
  <c r="BB370" i="227" s="1"/>
  <c r="BC370" i="227" s="1"/>
  <c r="W370" i="234" s="1"/>
  <c r="BA370" i="227"/>
  <c r="N372" i="226"/>
  <c r="O372" i="227" s="1"/>
  <c r="P372" i="227" s="1"/>
  <c r="J372" i="234" s="1"/>
  <c r="N372" i="227"/>
  <c r="BS372" i="226"/>
  <c r="BT372" i="227" s="1"/>
  <c r="BU372" i="227" s="1"/>
  <c r="AC372" i="234" s="1"/>
  <c r="BS372" i="227"/>
  <c r="AX373" i="226"/>
  <c r="AY373" i="227" s="1"/>
  <c r="AZ373" i="227" s="1"/>
  <c r="V373" i="234" s="1"/>
  <c r="AX373" i="227"/>
  <c r="K374" i="226"/>
  <c r="L374" i="227" s="1"/>
  <c r="M374" i="227" s="1"/>
  <c r="I374" i="234" s="1"/>
  <c r="K374" i="227"/>
  <c r="AU333" i="226"/>
  <c r="AV333" i="227" s="1"/>
  <c r="AW333" i="227" s="1"/>
  <c r="U333" i="234" s="1"/>
  <c r="AU333" i="227"/>
  <c r="BG334" i="226"/>
  <c r="BH334" i="227" s="1"/>
  <c r="BI334" i="227" s="1"/>
  <c r="Y334" i="234" s="1"/>
  <c r="BG334" i="227"/>
  <c r="H336" i="226"/>
  <c r="I336" i="227" s="1"/>
  <c r="J336" i="227" s="1"/>
  <c r="H336" i="234" s="1"/>
  <c r="H336" i="227"/>
  <c r="Z336" i="226"/>
  <c r="AA336" i="227" s="1"/>
  <c r="AB336" i="227" s="1"/>
  <c r="N336" i="234" s="1"/>
  <c r="Z336" i="227"/>
  <c r="W339" i="226"/>
  <c r="X339" i="227" s="1"/>
  <c r="Y339" i="227" s="1"/>
  <c r="M339" i="234" s="1"/>
  <c r="W339" i="227"/>
  <c r="AX340" i="226"/>
  <c r="AY340" i="227" s="1"/>
  <c r="AZ340" i="227" s="1"/>
  <c r="V340" i="234" s="1"/>
  <c r="AX340" i="227"/>
  <c r="BP340" i="226"/>
  <c r="BQ340" i="227" s="1"/>
  <c r="BR340" i="227" s="1"/>
  <c r="AB340" i="234" s="1"/>
  <c r="BP340" i="227"/>
  <c r="H341" i="226"/>
  <c r="I341" i="227" s="1"/>
  <c r="J341" i="227" s="1"/>
  <c r="H341" i="234" s="1"/>
  <c r="H341" i="227"/>
  <c r="AC341" i="226"/>
  <c r="AD341" i="227" s="1"/>
  <c r="AE341" i="227" s="1"/>
  <c r="O341" i="234" s="1"/>
  <c r="AC341" i="227"/>
  <c r="W342" i="226"/>
  <c r="X342" i="227" s="1"/>
  <c r="Y342" i="227" s="1"/>
  <c r="M342" i="234" s="1"/>
  <c r="W342" i="227"/>
  <c r="AL342" i="226"/>
  <c r="AM342" i="227" s="1"/>
  <c r="AN342" i="227" s="1"/>
  <c r="R342" i="234" s="1"/>
  <c r="AL342" i="227"/>
  <c r="CH343" i="226"/>
  <c r="CI343" i="227" s="1"/>
  <c r="CJ343" i="227" s="1"/>
  <c r="AH343" i="234" s="1"/>
  <c r="CH343" i="227"/>
  <c r="AL344" i="226"/>
  <c r="AM344" i="227" s="1"/>
  <c r="AN344" i="227" s="1"/>
  <c r="R344" i="234" s="1"/>
  <c r="AL344" i="227"/>
  <c r="BD344" i="226"/>
  <c r="BE344" i="227" s="1"/>
  <c r="BF344" i="227" s="1"/>
  <c r="X344" i="234" s="1"/>
  <c r="BD344" i="227"/>
  <c r="BS344" i="226"/>
  <c r="BT344" i="227" s="1"/>
  <c r="BU344" i="227" s="1"/>
  <c r="AC344" i="234" s="1"/>
  <c r="BS344" i="227"/>
  <c r="BY345" i="226"/>
  <c r="BZ345" i="227" s="1"/>
  <c r="CA345" i="227" s="1"/>
  <c r="AE345" i="234" s="1"/>
  <c r="BY345" i="227"/>
  <c r="T346" i="226"/>
  <c r="U346" i="227" s="1"/>
  <c r="V346" i="227" s="1"/>
  <c r="L346" i="234" s="1"/>
  <c r="T346" i="227"/>
  <c r="AI346" i="226"/>
  <c r="AJ346" i="227" s="1"/>
  <c r="AK346" i="227" s="1"/>
  <c r="Q346" i="234" s="1"/>
  <c r="AI346" i="227"/>
  <c r="H347" i="226"/>
  <c r="I347" i="227" s="1"/>
  <c r="J347" i="227" s="1"/>
  <c r="H347" i="234" s="1"/>
  <c r="H347" i="227"/>
  <c r="W347" i="226"/>
  <c r="X347" i="227" s="1"/>
  <c r="Y347" i="227" s="1"/>
  <c r="M347" i="234" s="1"/>
  <c r="W347" i="227"/>
  <c r="Z348" i="226"/>
  <c r="AA348" i="227" s="1"/>
  <c r="AB348" i="227" s="1"/>
  <c r="N348" i="234" s="1"/>
  <c r="Z348" i="227"/>
  <c r="AR348" i="226"/>
  <c r="AS348" i="227" s="1"/>
  <c r="AT348" i="227" s="1"/>
  <c r="T348" i="234" s="1"/>
  <c r="AR348" i="227"/>
  <c r="BV348" i="226"/>
  <c r="BW348" i="227" s="1"/>
  <c r="BX348" i="227" s="1"/>
  <c r="AD348" i="234" s="1"/>
  <c r="BV348" i="227"/>
  <c r="AU349" i="226"/>
  <c r="AV349" i="227" s="1"/>
  <c r="AW349" i="227" s="1"/>
  <c r="U349" i="234" s="1"/>
  <c r="AU349" i="227"/>
  <c r="BJ349" i="226"/>
  <c r="BK349" i="227" s="1"/>
  <c r="BL349" i="227" s="1"/>
  <c r="Z349" i="234" s="1"/>
  <c r="BJ349" i="227"/>
  <c r="H350" i="226"/>
  <c r="I350" i="227" s="1"/>
  <c r="J350" i="227" s="1"/>
  <c r="H350" i="234" s="1"/>
  <c r="H350" i="227"/>
  <c r="W350" i="226"/>
  <c r="X350" i="227" s="1"/>
  <c r="Y350" i="227" s="1"/>
  <c r="M350" i="234" s="1"/>
  <c r="W350" i="227"/>
  <c r="AL350" i="226"/>
  <c r="AM350" i="227" s="1"/>
  <c r="AN350" i="227" s="1"/>
  <c r="R350" i="234" s="1"/>
  <c r="AL350" i="227"/>
  <c r="BM352" i="226"/>
  <c r="BN352" i="227" s="1"/>
  <c r="BO352" i="227" s="1"/>
  <c r="AA352" i="234" s="1"/>
  <c r="BM352" i="227"/>
  <c r="BA353" i="226"/>
  <c r="BB353" i="227" s="1"/>
  <c r="BC353" i="227" s="1"/>
  <c r="W353" i="234" s="1"/>
  <c r="BA353" i="227"/>
  <c r="BS353" i="226"/>
  <c r="BT353" i="227" s="1"/>
  <c r="BU353" i="227" s="1"/>
  <c r="AC353" i="234" s="1"/>
  <c r="BS353" i="227"/>
  <c r="N354" i="226"/>
  <c r="O354" i="227" s="1"/>
  <c r="P354" i="227" s="1"/>
  <c r="J354" i="234" s="1"/>
  <c r="N354" i="227"/>
  <c r="AU354" i="226"/>
  <c r="AV354" i="227" s="1"/>
  <c r="AW354" i="227" s="1"/>
  <c r="U354" i="234" s="1"/>
  <c r="AU354" i="227"/>
  <c r="H356" i="226"/>
  <c r="I356" i="227" s="1"/>
  <c r="J356" i="227" s="1"/>
  <c r="H356" i="234" s="1"/>
  <c r="H356" i="227"/>
  <c r="AL356" i="226"/>
  <c r="AM356" i="227" s="1"/>
  <c r="AN356" i="227" s="1"/>
  <c r="R356" i="234" s="1"/>
  <c r="AL356" i="227"/>
  <c r="BD356" i="226"/>
  <c r="BE356" i="227" s="1"/>
  <c r="BF356" i="227" s="1"/>
  <c r="X356" i="234" s="1"/>
  <c r="BD356" i="227"/>
  <c r="BG357" i="226"/>
  <c r="BH357" i="227" s="1"/>
  <c r="BI357" i="227" s="1"/>
  <c r="Y357" i="234" s="1"/>
  <c r="BG357" i="227"/>
  <c r="BV357" i="226"/>
  <c r="BW357" i="227" s="1"/>
  <c r="BX357" i="227" s="1"/>
  <c r="AD357" i="234" s="1"/>
  <c r="BV357" i="227"/>
  <c r="W359" i="226"/>
  <c r="X359" i="227" s="1"/>
  <c r="Y359" i="227" s="1"/>
  <c r="M359" i="234" s="1"/>
  <c r="W359" i="227"/>
  <c r="BS359" i="226"/>
  <c r="BT359" i="227" s="1"/>
  <c r="BU359" i="227" s="1"/>
  <c r="AC359" i="234" s="1"/>
  <c r="BS359" i="227"/>
  <c r="AR361" i="226"/>
  <c r="AS361" i="227" s="1"/>
  <c r="AT361" i="227" s="1"/>
  <c r="T361" i="234" s="1"/>
  <c r="AR361" i="227"/>
  <c r="H363" i="226"/>
  <c r="I363" i="227" s="1"/>
  <c r="J363" i="227" s="1"/>
  <c r="H363" i="234" s="1"/>
  <c r="H363" i="227"/>
  <c r="AR363" i="226"/>
  <c r="AS363" i="227" s="1"/>
  <c r="AT363" i="227" s="1"/>
  <c r="T363" i="234" s="1"/>
  <c r="AR363" i="227"/>
  <c r="BG363" i="226"/>
  <c r="BH363" i="227" s="1"/>
  <c r="BI363" i="227" s="1"/>
  <c r="Y363" i="234" s="1"/>
  <c r="BG363" i="227"/>
  <c r="AI364" i="226"/>
  <c r="AJ364" i="227" s="1"/>
  <c r="AK364" i="227" s="1"/>
  <c r="Q364" i="234" s="1"/>
  <c r="AI364" i="227"/>
  <c r="BK365" i="227"/>
  <c r="BL365" i="227" s="1"/>
  <c r="Z365" i="234" s="1"/>
  <c r="BJ365" i="227"/>
  <c r="CH365" i="226"/>
  <c r="CI365" i="227" s="1"/>
  <c r="CJ365" i="227" s="1"/>
  <c r="AH365" i="234" s="1"/>
  <c r="CH365" i="227"/>
  <c r="T366" i="226"/>
  <c r="U366" i="227" s="1"/>
  <c r="V366" i="227" s="1"/>
  <c r="L366" i="234" s="1"/>
  <c r="T366" i="227"/>
  <c r="AO366" i="226"/>
  <c r="AP366" i="227" s="1"/>
  <c r="AQ366" i="227" s="1"/>
  <c r="S366" i="234" s="1"/>
  <c r="AO366" i="227"/>
  <c r="BG366" i="226"/>
  <c r="BH366" i="227" s="1"/>
  <c r="BI366" i="227" s="1"/>
  <c r="Y366" i="234" s="1"/>
  <c r="BG366" i="227"/>
  <c r="N367" i="226"/>
  <c r="O367" i="227" s="1"/>
  <c r="P367" i="227" s="1"/>
  <c r="J367" i="234" s="1"/>
  <c r="N367" i="227"/>
  <c r="AR368" i="227"/>
  <c r="AR368" i="226"/>
  <c r="AS368" i="227" s="1"/>
  <c r="AT368" i="227" s="1"/>
  <c r="T368" i="234" s="1"/>
  <c r="AR369" i="226"/>
  <c r="AS369" i="227" s="1"/>
  <c r="AT369" i="227" s="1"/>
  <c r="T369" i="234" s="1"/>
  <c r="AR369" i="227"/>
  <c r="T370" i="226"/>
  <c r="U370" i="227" s="1"/>
  <c r="V370" i="227" s="1"/>
  <c r="L370" i="234" s="1"/>
  <c r="T370" i="227"/>
  <c r="AL370" i="226"/>
  <c r="AM370" i="227" s="1"/>
  <c r="AN370" i="227" s="1"/>
  <c r="R370" i="234" s="1"/>
  <c r="AL370" i="227"/>
  <c r="BV370" i="227"/>
  <c r="BV370" i="226"/>
  <c r="BW370" i="227" s="1"/>
  <c r="BX370" i="227" s="1"/>
  <c r="AD370" i="234" s="1"/>
  <c r="AI372" i="226"/>
  <c r="AJ372" i="227" s="1"/>
  <c r="AK372" i="227" s="1"/>
  <c r="Q372" i="234" s="1"/>
  <c r="AI372" i="227"/>
  <c r="BG323" i="226"/>
  <c r="BH323" i="227" s="1"/>
  <c r="BI323" i="227" s="1"/>
  <c r="Y323" i="234" s="1"/>
  <c r="BG323" i="227"/>
  <c r="Q324" i="226"/>
  <c r="R324" i="227" s="1"/>
  <c r="S324" i="227" s="1"/>
  <c r="K324" i="234" s="1"/>
  <c r="Q324" i="227"/>
  <c r="Z325" i="226"/>
  <c r="AA325" i="227" s="1"/>
  <c r="AB325" i="227" s="1"/>
  <c r="N325" i="234" s="1"/>
  <c r="Z325" i="227"/>
  <c r="W326" i="226"/>
  <c r="X326" i="227" s="1"/>
  <c r="Y326" i="227" s="1"/>
  <c r="M326" i="234" s="1"/>
  <c r="W326" i="227"/>
  <c r="BA327" i="226"/>
  <c r="BB327" i="227" s="1"/>
  <c r="BC327" i="227" s="1"/>
  <c r="W327" i="234" s="1"/>
  <c r="BA327" i="227"/>
  <c r="BP327" i="226"/>
  <c r="BQ327" i="227" s="1"/>
  <c r="BR327" i="227" s="1"/>
  <c r="AB327" i="234" s="1"/>
  <c r="BP327" i="227"/>
  <c r="H328" i="226"/>
  <c r="I328" i="227" s="1"/>
  <c r="J328" i="227" s="1"/>
  <c r="H328" i="234" s="1"/>
  <c r="H328" i="227"/>
  <c r="BV332" i="226"/>
  <c r="BW332" i="227" s="1"/>
  <c r="BX332" i="227" s="1"/>
  <c r="AD332" i="234" s="1"/>
  <c r="BV332" i="227"/>
  <c r="Q333" i="226"/>
  <c r="R333" i="227" s="1"/>
  <c r="S333" i="227" s="1"/>
  <c r="K333" i="234" s="1"/>
  <c r="Q333" i="227"/>
  <c r="Z334" i="226"/>
  <c r="AA334" i="227" s="1"/>
  <c r="AB334" i="227" s="1"/>
  <c r="N334" i="234" s="1"/>
  <c r="Z334" i="227"/>
  <c r="AR334" i="226"/>
  <c r="AS334" i="227" s="1"/>
  <c r="AT334" i="227" s="1"/>
  <c r="T334" i="234" s="1"/>
  <c r="AR334" i="227"/>
  <c r="AI335" i="226"/>
  <c r="AJ335" i="227" s="1"/>
  <c r="AK335" i="227" s="1"/>
  <c r="Q335" i="234" s="1"/>
  <c r="AI335" i="227"/>
  <c r="AR336" i="226"/>
  <c r="AS336" i="227" s="1"/>
  <c r="AT336" i="227" s="1"/>
  <c r="T336" i="234" s="1"/>
  <c r="AR336" i="227"/>
  <c r="BV336" i="226"/>
  <c r="BW336" i="227" s="1"/>
  <c r="BX336" i="227" s="1"/>
  <c r="AD336" i="234" s="1"/>
  <c r="BV336" i="227"/>
  <c r="Q337" i="226"/>
  <c r="R337" i="227" s="1"/>
  <c r="S337" i="227" s="1"/>
  <c r="K337" i="234" s="1"/>
  <c r="Q337" i="227"/>
  <c r="BP337" i="226"/>
  <c r="BQ337" i="227" s="1"/>
  <c r="BR337" i="227" s="1"/>
  <c r="AB337" i="234" s="1"/>
  <c r="BP337" i="227"/>
  <c r="H338" i="226"/>
  <c r="I338" i="227" s="1"/>
  <c r="J338" i="227" s="1"/>
  <c r="H338" i="234" s="1"/>
  <c r="H338" i="227"/>
  <c r="BM338" i="226"/>
  <c r="BN338" i="227" s="1"/>
  <c r="BO338" i="227" s="1"/>
  <c r="AA338" i="234" s="1"/>
  <c r="BM338" i="227"/>
  <c r="CH338" i="226"/>
  <c r="CI338" i="227" s="1"/>
  <c r="CJ338" i="227" s="1"/>
  <c r="AH338" i="234" s="1"/>
  <c r="CH338" i="227"/>
  <c r="BD339" i="226"/>
  <c r="BE339" i="227" s="1"/>
  <c r="BF339" i="227" s="1"/>
  <c r="X339" i="234" s="1"/>
  <c r="BD339" i="227"/>
  <c r="Q340" i="226"/>
  <c r="R340" i="227" s="1"/>
  <c r="S340" i="227" s="1"/>
  <c r="K340" i="234" s="1"/>
  <c r="Q340" i="227"/>
  <c r="BM341" i="226"/>
  <c r="BN341" i="227" s="1"/>
  <c r="BO341" i="227" s="1"/>
  <c r="AA341" i="234" s="1"/>
  <c r="BM341" i="227"/>
  <c r="CH341" i="226"/>
  <c r="CI341" i="227" s="1"/>
  <c r="CJ341" i="227" s="1"/>
  <c r="AH341" i="234" s="1"/>
  <c r="CH341" i="227"/>
  <c r="BV342" i="226"/>
  <c r="BW342" i="227" s="1"/>
  <c r="BX342" i="227" s="1"/>
  <c r="AD342" i="234" s="1"/>
  <c r="BV342" i="227"/>
  <c r="Q343" i="226"/>
  <c r="R343" i="227" s="1"/>
  <c r="S343" i="227" s="1"/>
  <c r="K343" i="234" s="1"/>
  <c r="Q343" i="227"/>
  <c r="AX343" i="226"/>
  <c r="AY343" i="227" s="1"/>
  <c r="AZ343" i="227" s="1"/>
  <c r="V343" i="234" s="1"/>
  <c r="AX343" i="227"/>
  <c r="BM343" i="226"/>
  <c r="BN343" i="227" s="1"/>
  <c r="BO343" i="227" s="1"/>
  <c r="AA343" i="234" s="1"/>
  <c r="BM343" i="227"/>
  <c r="N345" i="226"/>
  <c r="O345" i="227" s="1"/>
  <c r="P345" i="227" s="1"/>
  <c r="J345" i="234" s="1"/>
  <c r="N345" i="227"/>
  <c r="AC345" i="226"/>
  <c r="AD345" i="227" s="1"/>
  <c r="AE345" i="227" s="1"/>
  <c r="O345" i="234" s="1"/>
  <c r="AC345" i="227"/>
  <c r="AU345" i="226"/>
  <c r="AV345" i="227" s="1"/>
  <c r="AW345" i="227" s="1"/>
  <c r="U345" i="234" s="1"/>
  <c r="AU345" i="227"/>
  <c r="BP346" i="226"/>
  <c r="BQ346" i="227" s="1"/>
  <c r="BR346" i="227" s="1"/>
  <c r="AB346" i="234" s="1"/>
  <c r="BP346" i="227"/>
  <c r="BS347" i="226"/>
  <c r="BT347" i="227" s="1"/>
  <c r="BU347" i="227" s="1"/>
  <c r="AC347" i="234" s="1"/>
  <c r="BS347" i="227"/>
  <c r="BS350" i="226"/>
  <c r="BT350" i="227" s="1"/>
  <c r="BU350" i="227" s="1"/>
  <c r="AC350" i="234" s="1"/>
  <c r="BS350" i="227"/>
  <c r="BG351" i="226"/>
  <c r="BH351" i="227" s="1"/>
  <c r="BI351" i="227" s="1"/>
  <c r="Y351" i="234" s="1"/>
  <c r="BG351" i="227"/>
  <c r="BY351" i="226"/>
  <c r="BZ351" i="227" s="1"/>
  <c r="CA351" i="227" s="1"/>
  <c r="AE351" i="234" s="1"/>
  <c r="BY351" i="227"/>
  <c r="Q352" i="226"/>
  <c r="R352" i="227" s="1"/>
  <c r="S352" i="227" s="1"/>
  <c r="K352" i="234" s="1"/>
  <c r="Q352" i="227"/>
  <c r="AX352" i="226"/>
  <c r="AY352" i="227" s="1"/>
  <c r="AZ352" i="227" s="1"/>
  <c r="V352" i="234" s="1"/>
  <c r="AX352" i="227"/>
  <c r="W353" i="226"/>
  <c r="X353" i="227" s="1"/>
  <c r="Y353" i="227" s="1"/>
  <c r="M353" i="234" s="1"/>
  <c r="W353" i="227"/>
  <c r="AI355" i="226"/>
  <c r="AJ355" i="227" s="1"/>
  <c r="AK355" i="227" s="1"/>
  <c r="Q355" i="234" s="1"/>
  <c r="AI355" i="227"/>
  <c r="BP358" i="226"/>
  <c r="BQ358" i="227" s="1"/>
  <c r="BR358" i="227" s="1"/>
  <c r="AB358" i="234" s="1"/>
  <c r="BP358" i="227"/>
  <c r="Z360" i="226"/>
  <c r="AA360" i="227" s="1"/>
  <c r="AB360" i="227" s="1"/>
  <c r="N360" i="234" s="1"/>
  <c r="Z360" i="227"/>
  <c r="AR360" i="226"/>
  <c r="AS360" i="227" s="1"/>
  <c r="AT360" i="227" s="1"/>
  <c r="T360" i="234" s="1"/>
  <c r="AR360" i="227"/>
  <c r="BV360" i="226"/>
  <c r="BW360" i="227" s="1"/>
  <c r="BX360" i="227" s="1"/>
  <c r="AD360" i="234" s="1"/>
  <c r="BV360" i="227"/>
  <c r="AC361" i="226"/>
  <c r="AD361" i="227" s="1"/>
  <c r="AE361" i="227" s="1"/>
  <c r="O361" i="234" s="1"/>
  <c r="AC361" i="227"/>
  <c r="Q362" i="226"/>
  <c r="R362" i="227" s="1"/>
  <c r="S362" i="227" s="1"/>
  <c r="K362" i="234" s="1"/>
  <c r="Q362" i="227"/>
  <c r="BA362" i="226"/>
  <c r="BB362" i="227" s="1"/>
  <c r="BC362" i="227" s="1"/>
  <c r="W362" i="234" s="1"/>
  <c r="BA362" i="227"/>
  <c r="BP362" i="226"/>
  <c r="BQ362" i="227" s="1"/>
  <c r="BR362" i="227" s="1"/>
  <c r="AB362" i="234" s="1"/>
  <c r="BP362" i="227"/>
  <c r="Z363" i="226"/>
  <c r="AA363" i="227" s="1"/>
  <c r="AB363" i="227" s="1"/>
  <c r="N363" i="234" s="1"/>
  <c r="Z363" i="227"/>
  <c r="Q364" i="226"/>
  <c r="R364" i="227" s="1"/>
  <c r="S364" i="227" s="1"/>
  <c r="K364" i="234" s="1"/>
  <c r="Q364" i="227"/>
  <c r="BA364" i="226"/>
  <c r="BB364" i="227" s="1"/>
  <c r="BC364" i="227" s="1"/>
  <c r="W364" i="234" s="1"/>
  <c r="BA364" i="227"/>
  <c r="BS364" i="226"/>
  <c r="BT364" i="227" s="1"/>
  <c r="BU364" i="227" s="1"/>
  <c r="AC364" i="234" s="1"/>
  <c r="BS364" i="227"/>
  <c r="AX367" i="226"/>
  <c r="AY367" i="227" s="1"/>
  <c r="AZ367" i="227" s="1"/>
  <c r="V367" i="234" s="1"/>
  <c r="AX367" i="227"/>
  <c r="BM368" i="226"/>
  <c r="BN368" i="227" s="1"/>
  <c r="BO368" i="227" s="1"/>
  <c r="AA368" i="234" s="1"/>
  <c r="BM368" i="227"/>
  <c r="H369" i="226"/>
  <c r="I369" i="227" s="1"/>
  <c r="J369" i="227" s="1"/>
  <c r="H369" i="234" s="1"/>
  <c r="H369" i="227"/>
  <c r="Z369" i="226"/>
  <c r="AA369" i="227" s="1"/>
  <c r="AB369" i="227" s="1"/>
  <c r="N369" i="234" s="1"/>
  <c r="Z369" i="227"/>
  <c r="BJ369" i="226"/>
  <c r="BK369" i="227" s="1"/>
  <c r="BL369" i="227" s="1"/>
  <c r="Z369" i="234" s="1"/>
  <c r="BJ369" i="227"/>
  <c r="AL371" i="226"/>
  <c r="AM371" i="227" s="1"/>
  <c r="AN371" i="227" s="1"/>
  <c r="R371" i="234" s="1"/>
  <c r="AL371" i="227"/>
  <c r="BA373" i="227"/>
  <c r="BA373" i="226"/>
  <c r="BB373" i="227" s="1"/>
  <c r="BC373" i="227" s="1"/>
  <c r="W373" i="234" s="1"/>
  <c r="BA251" i="226"/>
  <c r="BB251" i="227" s="1"/>
  <c r="BC251" i="227" s="1"/>
  <c r="W251" i="234" s="1"/>
  <c r="BA251" i="227"/>
  <c r="BS253" i="226"/>
  <c r="BT253" i="227" s="1"/>
  <c r="BU253" i="227" s="1"/>
  <c r="AC253" i="234" s="1"/>
  <c r="BS253" i="227"/>
  <c r="AC255" i="226"/>
  <c r="AD255" i="227" s="1"/>
  <c r="AE255" i="227" s="1"/>
  <c r="O255" i="234" s="1"/>
  <c r="AC255" i="227"/>
  <c r="BP258" i="226"/>
  <c r="BQ258" i="227" s="1"/>
  <c r="BR258" i="227" s="1"/>
  <c r="AB258" i="234" s="1"/>
  <c r="BP258" i="227"/>
  <c r="BY259" i="226"/>
  <c r="BZ259" i="227" s="1"/>
  <c r="CA259" i="227" s="1"/>
  <c r="AE259" i="234" s="1"/>
  <c r="BY259" i="227"/>
  <c r="K261" i="226"/>
  <c r="L261" i="227" s="1"/>
  <c r="M261" i="227" s="1"/>
  <c r="I261" i="234" s="1"/>
  <c r="K261" i="227"/>
  <c r="H262" i="226"/>
  <c r="I262" i="227" s="1"/>
  <c r="J262" i="227" s="1"/>
  <c r="H262" i="234" s="1"/>
  <c r="H262" i="227"/>
  <c r="Q263" i="226"/>
  <c r="R263" i="227" s="1"/>
  <c r="S263" i="227" s="1"/>
  <c r="K263" i="234" s="1"/>
  <c r="Q263" i="227"/>
  <c r="Z264" i="226"/>
  <c r="AA264" i="227" s="1"/>
  <c r="AB264" i="227" s="1"/>
  <c r="N264" i="234" s="1"/>
  <c r="Z264" i="227"/>
  <c r="AI265" i="226"/>
  <c r="AJ265" i="227" s="1"/>
  <c r="AK265" i="227" s="1"/>
  <c r="Q265" i="234" s="1"/>
  <c r="AI265" i="227"/>
  <c r="AF266" i="226"/>
  <c r="AG266" i="227" s="1"/>
  <c r="AH266" i="227" s="1"/>
  <c r="P266" i="234" s="1"/>
  <c r="AF266" i="227"/>
  <c r="AF270" i="226"/>
  <c r="AG270" i="227" s="1"/>
  <c r="AH270" i="227" s="1"/>
  <c r="P270" i="234" s="1"/>
  <c r="AF270" i="227"/>
  <c r="BY271" i="226"/>
  <c r="BZ271" i="227" s="1"/>
  <c r="CA271" i="227" s="1"/>
  <c r="AE271" i="234" s="1"/>
  <c r="BY271" i="227"/>
  <c r="T276" i="226"/>
  <c r="U276" i="227" s="1"/>
  <c r="V276" i="227" s="1"/>
  <c r="L276" i="234" s="1"/>
  <c r="T276" i="227"/>
  <c r="AA282" i="227"/>
  <c r="AB282" i="227" s="1"/>
  <c r="N282" i="234" s="1"/>
  <c r="Z282" i="227"/>
  <c r="BS283" i="226"/>
  <c r="BT283" i="227" s="1"/>
  <c r="BU283" i="227" s="1"/>
  <c r="AC283" i="234" s="1"/>
  <c r="BS283" i="227"/>
  <c r="Q285" i="226"/>
  <c r="R285" i="227" s="1"/>
  <c r="S285" i="227" s="1"/>
  <c r="K285" i="234" s="1"/>
  <c r="Q285" i="227"/>
  <c r="BY285" i="226"/>
  <c r="BZ285" i="227" s="1"/>
  <c r="CA285" i="227" s="1"/>
  <c r="AE285" i="234" s="1"/>
  <c r="BY285" i="227"/>
  <c r="BG287" i="226"/>
  <c r="BH287" i="227" s="1"/>
  <c r="BI287" i="227" s="1"/>
  <c r="Y287" i="234" s="1"/>
  <c r="BG287" i="227"/>
  <c r="W289" i="226"/>
  <c r="X289" i="227" s="1"/>
  <c r="Y289" i="227" s="1"/>
  <c r="M289" i="234" s="1"/>
  <c r="W289" i="227"/>
  <c r="BA289" i="226"/>
  <c r="BB289" i="227" s="1"/>
  <c r="BC289" i="227" s="1"/>
  <c r="W289" i="234" s="1"/>
  <c r="BA289" i="227"/>
  <c r="T292" i="226"/>
  <c r="U292" i="227" s="1"/>
  <c r="V292" i="227" s="1"/>
  <c r="L292" i="234" s="1"/>
  <c r="T292" i="227"/>
  <c r="BY292" i="226"/>
  <c r="BZ292" i="227" s="1"/>
  <c r="CA292" i="227" s="1"/>
  <c r="AE292" i="234" s="1"/>
  <c r="BY292" i="227"/>
  <c r="BS293" i="226"/>
  <c r="BT293" i="227" s="1"/>
  <c r="BU293" i="227" s="1"/>
  <c r="AC293" i="234" s="1"/>
  <c r="BS293" i="227"/>
  <c r="N294" i="226"/>
  <c r="O294" i="227" s="1"/>
  <c r="P294" i="227" s="1"/>
  <c r="J294" i="234" s="1"/>
  <c r="N294" i="227"/>
  <c r="AX294" i="226"/>
  <c r="AY294" i="227" s="1"/>
  <c r="AZ294" i="227" s="1"/>
  <c r="V294" i="234" s="1"/>
  <c r="AX294" i="227"/>
  <c r="AX295" i="226"/>
  <c r="AY295" i="227" s="1"/>
  <c r="AZ295" i="227" s="1"/>
  <c r="V295" i="234" s="1"/>
  <c r="AX295" i="227"/>
  <c r="BP295" i="226"/>
  <c r="BQ295" i="227" s="1"/>
  <c r="BR295" i="227" s="1"/>
  <c r="AB295" i="234" s="1"/>
  <c r="BP295" i="227"/>
  <c r="K296" i="226"/>
  <c r="L296" i="227" s="1"/>
  <c r="M296" i="227" s="1"/>
  <c r="I296" i="234" s="1"/>
  <c r="K296" i="227"/>
  <c r="AC296" i="226"/>
  <c r="AD296" i="227" s="1"/>
  <c r="AE296" i="227" s="1"/>
  <c r="O296" i="234" s="1"/>
  <c r="AC296" i="227"/>
  <c r="BY297" i="226"/>
  <c r="BZ297" i="227" s="1"/>
  <c r="CA297" i="227" s="1"/>
  <c r="AE297" i="234" s="1"/>
  <c r="BY297" i="227"/>
  <c r="BA298" i="226"/>
  <c r="BB298" i="227" s="1"/>
  <c r="BC298" i="227" s="1"/>
  <c r="W298" i="234" s="1"/>
  <c r="BA298" i="227"/>
  <c r="K299" i="226"/>
  <c r="L299" i="227" s="1"/>
  <c r="M299" i="227" s="1"/>
  <c r="I299" i="234" s="1"/>
  <c r="K299" i="227"/>
  <c r="H300" i="226"/>
  <c r="I300" i="227" s="1"/>
  <c r="J300" i="227" s="1"/>
  <c r="H300" i="234" s="1"/>
  <c r="H300" i="227"/>
  <c r="AO300" i="226"/>
  <c r="AP300" i="227" s="1"/>
  <c r="AQ300" i="227" s="1"/>
  <c r="S300" i="234" s="1"/>
  <c r="AO300" i="227"/>
  <c r="CH300" i="226"/>
  <c r="CI300" i="227" s="1"/>
  <c r="CJ300" i="227" s="1"/>
  <c r="AH300" i="234" s="1"/>
  <c r="CH300" i="227"/>
  <c r="BV301" i="226"/>
  <c r="BW301" i="227" s="1"/>
  <c r="BX301" i="227" s="1"/>
  <c r="AD301" i="234" s="1"/>
  <c r="BV301" i="227"/>
  <c r="AI302" i="226"/>
  <c r="AJ302" i="227" s="1"/>
  <c r="AK302" i="227" s="1"/>
  <c r="Q302" i="234" s="1"/>
  <c r="AI302" i="227"/>
  <c r="BA302" i="226"/>
  <c r="BB302" i="227" s="1"/>
  <c r="BC302" i="227" s="1"/>
  <c r="W302" i="234" s="1"/>
  <c r="BA302" i="227"/>
  <c r="H304" i="226"/>
  <c r="I304" i="227" s="1"/>
  <c r="J304" i="227" s="1"/>
  <c r="H304" i="234" s="1"/>
  <c r="H304" i="227"/>
  <c r="BJ304" i="226"/>
  <c r="BK304" i="227" s="1"/>
  <c r="BL304" i="227" s="1"/>
  <c r="Z304" i="234" s="1"/>
  <c r="BJ304" i="227"/>
  <c r="CH304" i="226"/>
  <c r="CI304" i="227" s="1"/>
  <c r="CJ304" i="227" s="1"/>
  <c r="AH304" i="234" s="1"/>
  <c r="CH304" i="227"/>
  <c r="W305" i="226"/>
  <c r="X305" i="227" s="1"/>
  <c r="Y305" i="227" s="1"/>
  <c r="M305" i="234" s="1"/>
  <c r="W305" i="227"/>
  <c r="BJ305" i="226"/>
  <c r="BK305" i="227" s="1"/>
  <c r="BL305" i="227" s="1"/>
  <c r="Z305" i="234" s="1"/>
  <c r="BJ305" i="227"/>
  <c r="W306" i="226"/>
  <c r="X306" i="227" s="1"/>
  <c r="Y306" i="227" s="1"/>
  <c r="M306" i="234" s="1"/>
  <c r="W306" i="227"/>
  <c r="AR308" i="226"/>
  <c r="AS308" i="227" s="1"/>
  <c r="AT308" i="227" s="1"/>
  <c r="T308" i="234" s="1"/>
  <c r="AR308" i="227"/>
  <c r="AR310" i="226"/>
  <c r="AS310" i="227" s="1"/>
  <c r="AT310" i="227" s="1"/>
  <c r="T310" i="234" s="1"/>
  <c r="AR310" i="227"/>
  <c r="H311" i="226"/>
  <c r="I311" i="227" s="1"/>
  <c r="J311" i="227" s="1"/>
  <c r="H311" i="234" s="1"/>
  <c r="H311" i="227"/>
  <c r="AR311" i="226"/>
  <c r="AS311" i="227" s="1"/>
  <c r="AT311" i="227" s="1"/>
  <c r="T311" i="234" s="1"/>
  <c r="AR311" i="227"/>
  <c r="BJ312" i="226"/>
  <c r="BK312" i="227" s="1"/>
  <c r="BL312" i="227" s="1"/>
  <c r="Z312" i="234" s="1"/>
  <c r="BJ312" i="227"/>
  <c r="W313" i="226"/>
  <c r="X313" i="227" s="1"/>
  <c r="Y313" i="227" s="1"/>
  <c r="M313" i="234" s="1"/>
  <c r="W313" i="227"/>
  <c r="T314" i="226"/>
  <c r="U314" i="227" s="1"/>
  <c r="V314" i="227" s="1"/>
  <c r="L314" i="234" s="1"/>
  <c r="T314" i="227"/>
  <c r="BD314" i="226"/>
  <c r="BE314" i="227" s="1"/>
  <c r="BF314" i="227" s="1"/>
  <c r="X314" i="234" s="1"/>
  <c r="BD314" i="227"/>
  <c r="BM315" i="226"/>
  <c r="BN315" i="227" s="1"/>
  <c r="BO315" i="227" s="1"/>
  <c r="AA315" i="234" s="1"/>
  <c r="BM315" i="227"/>
  <c r="AL316" i="226"/>
  <c r="AM316" i="227" s="1"/>
  <c r="AN316" i="227" s="1"/>
  <c r="R316" i="234" s="1"/>
  <c r="AL316" i="227"/>
  <c r="BG317" i="226"/>
  <c r="BH317" i="227" s="1"/>
  <c r="BI317" i="227" s="1"/>
  <c r="Y317" i="234" s="1"/>
  <c r="BG317" i="227"/>
  <c r="BV317" i="226"/>
  <c r="BW317" i="227" s="1"/>
  <c r="BX317" i="227" s="1"/>
  <c r="AD317" i="234" s="1"/>
  <c r="BV317" i="227"/>
  <c r="BP318" i="226"/>
  <c r="BQ318" i="227" s="1"/>
  <c r="BR318" i="227" s="1"/>
  <c r="AB318" i="234" s="1"/>
  <c r="BP318" i="227"/>
  <c r="AC319" i="226"/>
  <c r="AD319" i="227" s="1"/>
  <c r="AE319" i="227" s="1"/>
  <c r="O319" i="234" s="1"/>
  <c r="AC319" i="227"/>
  <c r="AU319" i="226"/>
  <c r="AV319" i="227" s="1"/>
  <c r="AW319" i="227" s="1"/>
  <c r="U319" i="234" s="1"/>
  <c r="AU319" i="227"/>
  <c r="H320" i="226"/>
  <c r="I320" i="227" s="1"/>
  <c r="J320" i="227" s="1"/>
  <c r="H320" i="234" s="1"/>
  <c r="H320" i="227"/>
  <c r="Z320" i="226"/>
  <c r="AA320" i="227" s="1"/>
  <c r="AB320" i="227" s="1"/>
  <c r="N320" i="234" s="1"/>
  <c r="Z320" i="227"/>
  <c r="AR320" i="226"/>
  <c r="AS320" i="227" s="1"/>
  <c r="AT320" i="227" s="1"/>
  <c r="T320" i="234" s="1"/>
  <c r="AR320" i="227"/>
  <c r="CH320" i="226"/>
  <c r="CI320" i="227" s="1"/>
  <c r="CJ320" i="227" s="1"/>
  <c r="AH320" i="234" s="1"/>
  <c r="CH320" i="227"/>
  <c r="AL321" i="226"/>
  <c r="AM321" i="227" s="1"/>
  <c r="AN321" i="227" s="1"/>
  <c r="R321" i="234" s="1"/>
  <c r="AL321" i="227"/>
  <c r="AG322" i="227"/>
  <c r="AH322" i="227" s="1"/>
  <c r="P322" i="234" s="1"/>
  <c r="AF322" i="227"/>
  <c r="AR323" i="226"/>
  <c r="AS323" i="227" s="1"/>
  <c r="AT323" i="227" s="1"/>
  <c r="T323" i="234" s="1"/>
  <c r="AR323" i="227"/>
  <c r="AX324" i="226"/>
  <c r="AY324" i="227" s="1"/>
  <c r="AZ324" i="227" s="1"/>
  <c r="V324" i="234" s="1"/>
  <c r="AX324" i="227"/>
  <c r="H325" i="226"/>
  <c r="I325" i="227" s="1"/>
  <c r="J325" i="227" s="1"/>
  <c r="H325" i="234" s="1"/>
  <c r="H325" i="227"/>
  <c r="BM325" i="226"/>
  <c r="BN325" i="227" s="1"/>
  <c r="BO325" i="227" s="1"/>
  <c r="AA325" i="234" s="1"/>
  <c r="BM325" i="227"/>
  <c r="CH325" i="226"/>
  <c r="CI325" i="227" s="1"/>
  <c r="CJ325" i="227" s="1"/>
  <c r="AH325" i="234" s="1"/>
  <c r="CH325" i="227"/>
  <c r="BG326" i="226"/>
  <c r="BH326" i="227" s="1"/>
  <c r="BI326" i="227" s="1"/>
  <c r="Y326" i="234" s="1"/>
  <c r="BG326" i="227"/>
  <c r="T327" i="226"/>
  <c r="U327" i="227" s="1"/>
  <c r="V327" i="227" s="1"/>
  <c r="L327" i="234" s="1"/>
  <c r="T327" i="227"/>
  <c r="AC328" i="226"/>
  <c r="AD328" i="227" s="1"/>
  <c r="AE328" i="227" s="1"/>
  <c r="O328" i="234" s="1"/>
  <c r="AC328" i="227"/>
  <c r="AX328" i="226"/>
  <c r="AY328" i="227" s="1"/>
  <c r="AZ328" i="227" s="1"/>
  <c r="V328" i="234" s="1"/>
  <c r="AX328" i="227"/>
  <c r="CH328" i="226"/>
  <c r="CI328" i="227" s="1"/>
  <c r="CJ328" i="227" s="1"/>
  <c r="AH328" i="234" s="1"/>
  <c r="CH328" i="227"/>
  <c r="AL329" i="226"/>
  <c r="AM329" i="227" s="1"/>
  <c r="AN329" i="227" s="1"/>
  <c r="R329" i="234" s="1"/>
  <c r="AL329" i="227"/>
  <c r="AG330" i="227"/>
  <c r="AH330" i="227" s="1"/>
  <c r="P330" i="234" s="1"/>
  <c r="AF330" i="227"/>
  <c r="AX330" i="226"/>
  <c r="AY330" i="227" s="1"/>
  <c r="AZ330" i="227" s="1"/>
  <c r="V330" i="234" s="1"/>
  <c r="AX330" i="227"/>
  <c r="AC331" i="226"/>
  <c r="AD331" i="227" s="1"/>
  <c r="AE331" i="227" s="1"/>
  <c r="O331" i="234" s="1"/>
  <c r="AC331" i="227"/>
  <c r="BM331" i="226"/>
  <c r="BN331" i="227" s="1"/>
  <c r="BO331" i="227" s="1"/>
  <c r="AA331" i="234" s="1"/>
  <c r="BM331" i="227"/>
  <c r="AG333" i="227"/>
  <c r="AH333" i="227" s="1"/>
  <c r="P333" i="234" s="1"/>
  <c r="H334" i="226"/>
  <c r="I334" i="227" s="1"/>
  <c r="J334" i="227" s="1"/>
  <c r="H334" i="234" s="1"/>
  <c r="H334" i="227"/>
  <c r="T335" i="226"/>
  <c r="U335" i="227" s="1"/>
  <c r="V335" i="227" s="1"/>
  <c r="L335" i="234" s="1"/>
  <c r="AX335" i="226"/>
  <c r="AY335" i="227" s="1"/>
  <c r="AZ335" i="227" s="1"/>
  <c r="V335" i="234" s="1"/>
  <c r="BS335" i="226"/>
  <c r="BT335" i="227" s="1"/>
  <c r="BU335" i="227" s="1"/>
  <c r="AC335" i="234" s="1"/>
  <c r="BS335" i="227"/>
  <c r="AI337" i="226"/>
  <c r="AJ337" i="227" s="1"/>
  <c r="AK337" i="227" s="1"/>
  <c r="Q337" i="234" s="1"/>
  <c r="AI337" i="227"/>
  <c r="AX337" i="226"/>
  <c r="AY337" i="227" s="1"/>
  <c r="AZ337" i="227" s="1"/>
  <c r="V337" i="234" s="1"/>
  <c r="BA340" i="226"/>
  <c r="BB340" i="227" s="1"/>
  <c r="BC340" i="227" s="1"/>
  <c r="W340" i="234" s="1"/>
  <c r="BA340" i="227"/>
  <c r="AU341" i="226"/>
  <c r="AV341" i="227" s="1"/>
  <c r="AW341" i="227" s="1"/>
  <c r="U341" i="234" s="1"/>
  <c r="AU341" i="227"/>
  <c r="Z342" i="226"/>
  <c r="AA342" i="227" s="1"/>
  <c r="AB342" i="227" s="1"/>
  <c r="N342" i="234" s="1"/>
  <c r="Z342" i="227"/>
  <c r="AF343" i="226"/>
  <c r="AG343" i="227" s="1"/>
  <c r="AH343" i="227" s="1"/>
  <c r="P343" i="234" s="1"/>
  <c r="H344" i="226"/>
  <c r="I344" i="227" s="1"/>
  <c r="J344" i="227" s="1"/>
  <c r="H344" i="234" s="1"/>
  <c r="H344" i="227"/>
  <c r="W344" i="226"/>
  <c r="X344" i="227" s="1"/>
  <c r="Y344" i="227" s="1"/>
  <c r="M344" i="234" s="1"/>
  <c r="BV344" i="226"/>
  <c r="BW344" i="227" s="1"/>
  <c r="BX344" i="227" s="1"/>
  <c r="AD344" i="234" s="1"/>
  <c r="BV344" i="227"/>
  <c r="AL346" i="226"/>
  <c r="AM346" i="227" s="1"/>
  <c r="AN346" i="227" s="1"/>
  <c r="R346" i="234" s="1"/>
  <c r="AL346" i="227"/>
  <c r="BA346" i="226"/>
  <c r="BB346" i="227" s="1"/>
  <c r="BC346" i="227" s="1"/>
  <c r="W346" i="234" s="1"/>
  <c r="K347" i="226"/>
  <c r="L347" i="227" s="1"/>
  <c r="M347" i="227" s="1"/>
  <c r="I347" i="234" s="1"/>
  <c r="K347" i="227"/>
  <c r="N348" i="226"/>
  <c r="O348" i="227" s="1"/>
  <c r="P348" i="227" s="1"/>
  <c r="J348" i="234" s="1"/>
  <c r="N348" i="227"/>
  <c r="AC348" i="226"/>
  <c r="AD348" i="227" s="1"/>
  <c r="AE348" i="227" s="1"/>
  <c r="O348" i="234" s="1"/>
  <c r="AC348" i="227"/>
  <c r="BG348" i="226"/>
  <c r="BH348" i="227" s="1"/>
  <c r="BI348" i="227" s="1"/>
  <c r="Y348" i="234" s="1"/>
  <c r="BY348" i="226"/>
  <c r="BZ348" i="227" s="1"/>
  <c r="CA348" i="227" s="1"/>
  <c r="AE348" i="234" s="1"/>
  <c r="BY348" i="227"/>
  <c r="Q349" i="226"/>
  <c r="R349" i="227" s="1"/>
  <c r="S349" i="227" s="1"/>
  <c r="K349" i="234" s="1"/>
  <c r="Q349" i="227"/>
  <c r="AI349" i="226"/>
  <c r="AJ349" i="227" s="1"/>
  <c r="AK349" i="227" s="1"/>
  <c r="Q349" i="234" s="1"/>
  <c r="AI349" i="227"/>
  <c r="BM349" i="226"/>
  <c r="BN349" i="227" s="1"/>
  <c r="BO349" i="227" s="1"/>
  <c r="AA349" i="234" s="1"/>
  <c r="BM349" i="227"/>
  <c r="Z350" i="226"/>
  <c r="AA350" i="227" s="1"/>
  <c r="AB350" i="227" s="1"/>
  <c r="N350" i="234" s="1"/>
  <c r="Z350" i="227"/>
  <c r="BD350" i="226"/>
  <c r="BE350" i="227" s="1"/>
  <c r="BF350" i="227" s="1"/>
  <c r="X350" i="234" s="1"/>
  <c r="BD350" i="227"/>
  <c r="AC351" i="226"/>
  <c r="AD351" i="227" s="1"/>
  <c r="AE351" i="227" s="1"/>
  <c r="O351" i="234" s="1"/>
  <c r="AC351" i="227"/>
  <c r="BP352" i="226"/>
  <c r="BQ352" i="227" s="1"/>
  <c r="BR352" i="227" s="1"/>
  <c r="AB352" i="234" s="1"/>
  <c r="BP352" i="227"/>
  <c r="AC354" i="226"/>
  <c r="AD354" i="227" s="1"/>
  <c r="AE354" i="227" s="1"/>
  <c r="O354" i="234" s="1"/>
  <c r="AX354" i="226"/>
  <c r="AY354" i="227" s="1"/>
  <c r="AZ354" i="227" s="1"/>
  <c r="V354" i="234" s="1"/>
  <c r="AX354" i="227"/>
  <c r="T355" i="226"/>
  <c r="U355" i="227" s="1"/>
  <c r="V355" i="227" s="1"/>
  <c r="L355" i="234" s="1"/>
  <c r="BA355" i="226"/>
  <c r="BB355" i="227" s="1"/>
  <c r="BC355" i="227" s="1"/>
  <c r="W355" i="234" s="1"/>
  <c r="BA355" i="227"/>
  <c r="W356" i="226"/>
  <c r="X356" i="227" s="1"/>
  <c r="Y356" i="227" s="1"/>
  <c r="M356" i="234" s="1"/>
  <c r="BS356" i="226"/>
  <c r="BT356" i="227" s="1"/>
  <c r="BU356" i="227" s="1"/>
  <c r="AC356" i="234" s="1"/>
  <c r="AC357" i="226"/>
  <c r="AD357" i="227" s="1"/>
  <c r="AE357" i="227" s="1"/>
  <c r="O357" i="234" s="1"/>
  <c r="AC357" i="227"/>
  <c r="AR357" i="226"/>
  <c r="AS357" i="227" s="1"/>
  <c r="AT357" i="227" s="1"/>
  <c r="T357" i="234" s="1"/>
  <c r="BY357" i="226"/>
  <c r="BZ357" i="227" s="1"/>
  <c r="CA357" i="227" s="1"/>
  <c r="AE357" i="234" s="1"/>
  <c r="BY357" i="227"/>
  <c r="Q358" i="226"/>
  <c r="R358" i="227" s="1"/>
  <c r="S358" i="227" s="1"/>
  <c r="K358" i="234" s="1"/>
  <c r="AI358" i="226"/>
  <c r="AJ358" i="227" s="1"/>
  <c r="AK358" i="227" s="1"/>
  <c r="Q358" i="234" s="1"/>
  <c r="AI358" i="227"/>
  <c r="K359" i="226"/>
  <c r="L359" i="227" s="1"/>
  <c r="M359" i="227" s="1"/>
  <c r="I359" i="234" s="1"/>
  <c r="K359" i="227"/>
  <c r="BD359" i="226"/>
  <c r="BE359" i="227" s="1"/>
  <c r="BF359" i="227" s="1"/>
  <c r="X359" i="234" s="1"/>
  <c r="K360" i="226"/>
  <c r="L360" i="227" s="1"/>
  <c r="M360" i="227" s="1"/>
  <c r="I360" i="234" s="1"/>
  <c r="BG361" i="226"/>
  <c r="BH361" i="227" s="1"/>
  <c r="BI361" i="227" s="1"/>
  <c r="Y361" i="234" s="1"/>
  <c r="AI362" i="226"/>
  <c r="AJ362" i="227" s="1"/>
  <c r="AK362" i="227" s="1"/>
  <c r="Q362" i="234" s="1"/>
  <c r="AI362" i="227"/>
  <c r="BJ363" i="226"/>
  <c r="BK363" i="227" s="1"/>
  <c r="BL363" i="227" s="1"/>
  <c r="Z363" i="234" s="1"/>
  <c r="BJ363" i="227"/>
  <c r="BY363" i="226"/>
  <c r="BZ363" i="227" s="1"/>
  <c r="CA363" i="227" s="1"/>
  <c r="AE363" i="234" s="1"/>
  <c r="AL364" i="226"/>
  <c r="AM364" i="227" s="1"/>
  <c r="AN364" i="227" s="1"/>
  <c r="R364" i="234" s="1"/>
  <c r="AL364" i="227"/>
  <c r="AC365" i="226"/>
  <c r="AD365" i="227" s="1"/>
  <c r="AE365" i="227" s="1"/>
  <c r="O365" i="234" s="1"/>
  <c r="AC365" i="227"/>
  <c r="BM365" i="226"/>
  <c r="BN365" i="227" s="1"/>
  <c r="BO365" i="227" s="1"/>
  <c r="AA365" i="234" s="1"/>
  <c r="BM365" i="227"/>
  <c r="W366" i="226"/>
  <c r="X366" i="227" s="1"/>
  <c r="Y366" i="227" s="1"/>
  <c r="M366" i="234" s="1"/>
  <c r="W366" i="227"/>
  <c r="BY366" i="226"/>
  <c r="BZ366" i="227" s="1"/>
  <c r="CA366" i="227" s="1"/>
  <c r="AE366" i="234" s="1"/>
  <c r="BY366" i="227"/>
  <c r="Q367" i="226"/>
  <c r="R367" i="227" s="1"/>
  <c r="S367" i="227" s="1"/>
  <c r="K367" i="234" s="1"/>
  <c r="Q367" i="227"/>
  <c r="BS367" i="227"/>
  <c r="BS367" i="226"/>
  <c r="BT367" i="227" s="1"/>
  <c r="BU367" i="227" s="1"/>
  <c r="AC367" i="234" s="1"/>
  <c r="AU368" i="226"/>
  <c r="AV368" i="227" s="1"/>
  <c r="AW368" i="227" s="1"/>
  <c r="U368" i="234" s="1"/>
  <c r="AU368" i="227"/>
  <c r="AU369" i="226"/>
  <c r="AV369" i="227" s="1"/>
  <c r="AW369" i="227" s="1"/>
  <c r="U369" i="234" s="1"/>
  <c r="AU369" i="227"/>
  <c r="BY370" i="226"/>
  <c r="BZ370" i="227" s="1"/>
  <c r="CA370" i="227" s="1"/>
  <c r="AE370" i="234" s="1"/>
  <c r="BY370" i="227"/>
  <c r="T371" i="226"/>
  <c r="U371" i="227" s="1"/>
  <c r="V371" i="227" s="1"/>
  <c r="L371" i="234" s="1"/>
  <c r="T371" i="227"/>
  <c r="K279" i="226"/>
  <c r="L279" i="227" s="1"/>
  <c r="M279" i="227" s="1"/>
  <c r="I279" i="234" s="1"/>
  <c r="K279" i="227"/>
  <c r="H280" i="226"/>
  <c r="I280" i="227" s="1"/>
  <c r="J280" i="227" s="1"/>
  <c r="H280" i="234" s="1"/>
  <c r="H280" i="227"/>
  <c r="N282" i="226"/>
  <c r="O282" i="227" s="1"/>
  <c r="P282" i="227" s="1"/>
  <c r="J282" i="234" s="1"/>
  <c r="N282" i="227"/>
  <c r="BG283" i="226"/>
  <c r="BH283" i="227" s="1"/>
  <c r="BI283" i="227" s="1"/>
  <c r="Y283" i="234" s="1"/>
  <c r="BG283" i="227"/>
  <c r="CH284" i="226"/>
  <c r="CI284" i="227" s="1"/>
  <c r="CJ284" i="227" s="1"/>
  <c r="AH284" i="234" s="1"/>
  <c r="CH284" i="227"/>
  <c r="AU287" i="226"/>
  <c r="AV287" i="227" s="1"/>
  <c r="AW287" i="227" s="1"/>
  <c r="U287" i="234" s="1"/>
  <c r="AU287" i="227"/>
  <c r="BS288" i="226"/>
  <c r="BT288" i="227" s="1"/>
  <c r="BU288" i="227" s="1"/>
  <c r="AC288" i="234" s="1"/>
  <c r="BS288" i="227"/>
  <c r="BG290" i="226"/>
  <c r="BH290" i="227" s="1"/>
  <c r="BI290" i="227" s="1"/>
  <c r="Y290" i="234" s="1"/>
  <c r="BG290" i="227"/>
  <c r="BY290" i="226"/>
  <c r="BZ290" i="227" s="1"/>
  <c r="CA290" i="227" s="1"/>
  <c r="AE290" i="234" s="1"/>
  <c r="BY290" i="227"/>
  <c r="Q291" i="226"/>
  <c r="R291" i="227" s="1"/>
  <c r="S291" i="227" s="1"/>
  <c r="K291" i="234" s="1"/>
  <c r="Q291" i="227"/>
  <c r="AU291" i="226"/>
  <c r="AV291" i="227" s="1"/>
  <c r="AW291" i="227" s="1"/>
  <c r="U291" i="234" s="1"/>
  <c r="AU291" i="227"/>
  <c r="AX292" i="226"/>
  <c r="AY292" i="227" s="1"/>
  <c r="AZ292" i="227" s="1"/>
  <c r="V292" i="234" s="1"/>
  <c r="AX292" i="227"/>
  <c r="BA293" i="226"/>
  <c r="BB293" i="227" s="1"/>
  <c r="BC293" i="227" s="1"/>
  <c r="W293" i="234" s="1"/>
  <c r="BA293" i="227"/>
  <c r="N295" i="226"/>
  <c r="O295" i="227" s="1"/>
  <c r="P295" i="227" s="1"/>
  <c r="J295" i="234" s="1"/>
  <c r="N295" i="227"/>
  <c r="AI295" i="226"/>
  <c r="AJ295" i="227" s="1"/>
  <c r="AK295" i="227" s="1"/>
  <c r="Q295" i="234" s="1"/>
  <c r="AI295" i="227"/>
  <c r="BP296" i="226"/>
  <c r="BQ296" i="227" s="1"/>
  <c r="BR296" i="227" s="1"/>
  <c r="AB296" i="234" s="1"/>
  <c r="BP296" i="227"/>
  <c r="Z297" i="226"/>
  <c r="AA297" i="227" s="1"/>
  <c r="AB297" i="227" s="1"/>
  <c r="N297" i="234" s="1"/>
  <c r="Z297" i="227"/>
  <c r="AR297" i="226"/>
  <c r="AS297" i="227" s="1"/>
  <c r="AT297" i="227" s="1"/>
  <c r="T297" i="234" s="1"/>
  <c r="AR297" i="227"/>
  <c r="AL298" i="226"/>
  <c r="AM298" i="227" s="1"/>
  <c r="AN298" i="227" s="1"/>
  <c r="R298" i="234" s="1"/>
  <c r="AL298" i="227"/>
  <c r="AO301" i="226"/>
  <c r="AP301" i="227" s="1"/>
  <c r="AQ301" i="227" s="1"/>
  <c r="S301" i="234" s="1"/>
  <c r="AO301" i="227"/>
  <c r="Q302" i="226"/>
  <c r="R302" i="227" s="1"/>
  <c r="S302" i="227" s="1"/>
  <c r="K302" i="234" s="1"/>
  <c r="Q302" i="227"/>
  <c r="N303" i="226"/>
  <c r="O303" i="227" s="1"/>
  <c r="P303" i="227" s="1"/>
  <c r="J303" i="234" s="1"/>
  <c r="N303" i="227"/>
  <c r="AR304" i="226"/>
  <c r="AS304" i="227" s="1"/>
  <c r="AT304" i="227" s="1"/>
  <c r="T304" i="234" s="1"/>
  <c r="AR304" i="227"/>
  <c r="H306" i="226"/>
  <c r="I306" i="227" s="1"/>
  <c r="J306" i="227" s="1"/>
  <c r="H306" i="234" s="1"/>
  <c r="H306" i="227"/>
  <c r="AR306" i="226"/>
  <c r="AS306" i="227" s="1"/>
  <c r="AT306" i="227" s="1"/>
  <c r="T306" i="234" s="1"/>
  <c r="AR306" i="227"/>
  <c r="H307" i="226"/>
  <c r="I307" i="227" s="1"/>
  <c r="J307" i="227" s="1"/>
  <c r="H307" i="234" s="1"/>
  <c r="H307" i="227"/>
  <c r="Z307" i="226"/>
  <c r="AA307" i="227" s="1"/>
  <c r="AB307" i="227" s="1"/>
  <c r="N307" i="234" s="1"/>
  <c r="Z307" i="227"/>
  <c r="AR307" i="226"/>
  <c r="AS307" i="227" s="1"/>
  <c r="AT307" i="227" s="1"/>
  <c r="T307" i="234" s="1"/>
  <c r="AR307" i="227"/>
  <c r="BM307" i="226"/>
  <c r="BN307" i="227" s="1"/>
  <c r="BO307" i="227" s="1"/>
  <c r="AA307" i="234" s="1"/>
  <c r="BM307" i="227"/>
  <c r="Z308" i="226"/>
  <c r="AA308" i="227" s="1"/>
  <c r="AB308" i="227" s="1"/>
  <c r="N308" i="234" s="1"/>
  <c r="Z308" i="227"/>
  <c r="BM308" i="226"/>
  <c r="BN308" i="227" s="1"/>
  <c r="BO308" i="227" s="1"/>
  <c r="AA308" i="234" s="1"/>
  <c r="BM308" i="227"/>
  <c r="H309" i="226"/>
  <c r="I309" i="227" s="1"/>
  <c r="J309" i="227" s="1"/>
  <c r="H309" i="234" s="1"/>
  <c r="H309" i="227"/>
  <c r="Z309" i="226"/>
  <c r="AA309" i="227" s="1"/>
  <c r="AB309" i="227" s="1"/>
  <c r="N309" i="234" s="1"/>
  <c r="Z309" i="227"/>
  <c r="AR309" i="226"/>
  <c r="AS309" i="227" s="1"/>
  <c r="AT309" i="227" s="1"/>
  <c r="T309" i="234" s="1"/>
  <c r="AR309" i="227"/>
  <c r="BM309" i="226"/>
  <c r="BN309" i="227" s="1"/>
  <c r="BO309" i="227" s="1"/>
  <c r="AA309" i="234" s="1"/>
  <c r="BM309" i="227"/>
  <c r="H310" i="226"/>
  <c r="I310" i="227" s="1"/>
  <c r="J310" i="227" s="1"/>
  <c r="H310" i="234" s="1"/>
  <c r="H310" i="227"/>
  <c r="Z310" i="226"/>
  <c r="AA310" i="227" s="1"/>
  <c r="AB310" i="227" s="1"/>
  <c r="N310" i="234" s="1"/>
  <c r="Z310" i="227"/>
  <c r="BM310" i="226"/>
  <c r="BN310" i="227" s="1"/>
  <c r="BO310" i="227" s="1"/>
  <c r="AA310" i="234" s="1"/>
  <c r="BM310" i="227"/>
  <c r="Z311" i="226"/>
  <c r="AA311" i="227" s="1"/>
  <c r="AB311" i="227" s="1"/>
  <c r="N311" i="234" s="1"/>
  <c r="Z311" i="227"/>
  <c r="BM311" i="226"/>
  <c r="BN311" i="227" s="1"/>
  <c r="BO311" i="227" s="1"/>
  <c r="AA311" i="234" s="1"/>
  <c r="BM311" i="227"/>
  <c r="Z312" i="226"/>
  <c r="AA312" i="227" s="1"/>
  <c r="AB312" i="227" s="1"/>
  <c r="N312" i="234" s="1"/>
  <c r="Z312" i="227"/>
  <c r="H313" i="226"/>
  <c r="I313" i="227" s="1"/>
  <c r="J313" i="227" s="1"/>
  <c r="H313" i="234" s="1"/>
  <c r="H313" i="227"/>
  <c r="BJ313" i="226"/>
  <c r="BK313" i="227" s="1"/>
  <c r="BL313" i="227" s="1"/>
  <c r="Z313" i="234" s="1"/>
  <c r="BJ313" i="227"/>
  <c r="CH313" i="226"/>
  <c r="CI313" i="227" s="1"/>
  <c r="CJ313" i="227" s="1"/>
  <c r="AH313" i="234" s="1"/>
  <c r="CH313" i="227"/>
  <c r="Q315" i="226"/>
  <c r="R315" i="227" s="1"/>
  <c r="S315" i="227" s="1"/>
  <c r="K315" i="234" s="1"/>
  <c r="Q315" i="227"/>
  <c r="AX315" i="226"/>
  <c r="AY315" i="227" s="1"/>
  <c r="AZ315" i="227" s="1"/>
  <c r="V315" i="234" s="1"/>
  <c r="AX315" i="227"/>
  <c r="W316" i="226"/>
  <c r="X316" i="227" s="1"/>
  <c r="Y316" i="227" s="1"/>
  <c r="M316" i="234" s="1"/>
  <c r="W316" i="227"/>
  <c r="K317" i="226"/>
  <c r="L317" i="227" s="1"/>
  <c r="M317" i="227" s="1"/>
  <c r="I317" i="234" s="1"/>
  <c r="K317" i="227"/>
  <c r="AL318" i="226"/>
  <c r="AM318" i="227" s="1"/>
  <c r="AN318" i="227" s="1"/>
  <c r="R318" i="234" s="1"/>
  <c r="AL318" i="227"/>
  <c r="BM319" i="226"/>
  <c r="BN319" i="227" s="1"/>
  <c r="BO319" i="227" s="1"/>
  <c r="AA319" i="234" s="1"/>
  <c r="BM319" i="227"/>
  <c r="W321" i="226"/>
  <c r="X321" i="227" s="1"/>
  <c r="Y321" i="227" s="1"/>
  <c r="M321" i="234" s="1"/>
  <c r="W321" i="227"/>
  <c r="Q322" i="226"/>
  <c r="R322" i="227" s="1"/>
  <c r="S322" i="227" s="1"/>
  <c r="K322" i="234" s="1"/>
  <c r="Q322" i="227"/>
  <c r="BS322" i="226"/>
  <c r="BT322" i="227" s="1"/>
  <c r="BU322" i="227" s="1"/>
  <c r="AC322" i="234" s="1"/>
  <c r="BS322" i="227"/>
  <c r="Z323" i="226"/>
  <c r="AA323" i="227" s="1"/>
  <c r="AB323" i="227" s="1"/>
  <c r="N323" i="234" s="1"/>
  <c r="BJ323" i="226"/>
  <c r="BK323" i="227" s="1"/>
  <c r="BL323" i="227" s="1"/>
  <c r="Z323" i="234" s="1"/>
  <c r="BJ323" i="227"/>
  <c r="BY323" i="226"/>
  <c r="BZ323" i="227" s="1"/>
  <c r="CA323" i="227" s="1"/>
  <c r="AE323" i="234" s="1"/>
  <c r="BY323" i="227"/>
  <c r="T324" i="226"/>
  <c r="U324" i="227" s="1"/>
  <c r="V324" i="227" s="1"/>
  <c r="L324" i="234" s="1"/>
  <c r="T324" i="227"/>
  <c r="BP324" i="226"/>
  <c r="BQ324" i="227" s="1"/>
  <c r="BR324" i="227" s="1"/>
  <c r="AB324" i="234" s="1"/>
  <c r="AC325" i="226"/>
  <c r="AD325" i="227" s="1"/>
  <c r="AE325" i="227" s="1"/>
  <c r="O325" i="234" s="1"/>
  <c r="AC325" i="227"/>
  <c r="AR325" i="226"/>
  <c r="AS325" i="227" s="1"/>
  <c r="AT325" i="227" s="1"/>
  <c r="T325" i="234" s="1"/>
  <c r="Z326" i="226"/>
  <c r="AA326" i="227" s="1"/>
  <c r="AB326" i="227" s="1"/>
  <c r="N326" i="234" s="1"/>
  <c r="Z326" i="227"/>
  <c r="BV326" i="226"/>
  <c r="BW326" i="227" s="1"/>
  <c r="BX326" i="227" s="1"/>
  <c r="AD326" i="234" s="1"/>
  <c r="BD327" i="226"/>
  <c r="BE327" i="227" s="1"/>
  <c r="BF327" i="227" s="1"/>
  <c r="X327" i="234" s="1"/>
  <c r="BD327" i="227"/>
  <c r="T329" i="226"/>
  <c r="U329" i="227" s="1"/>
  <c r="V329" i="227" s="1"/>
  <c r="L329" i="234" s="1"/>
  <c r="BS329" i="226"/>
  <c r="BT329" i="227" s="1"/>
  <c r="BU329" i="227" s="1"/>
  <c r="AC329" i="234" s="1"/>
  <c r="BS329" i="227"/>
  <c r="BP330" i="226"/>
  <c r="BQ330" i="227" s="1"/>
  <c r="BR330" i="227" s="1"/>
  <c r="AB330" i="234" s="1"/>
  <c r="BP330" i="227"/>
  <c r="H331" i="226"/>
  <c r="I331" i="227" s="1"/>
  <c r="J331" i="227" s="1"/>
  <c r="H331" i="234" s="1"/>
  <c r="AU331" i="226"/>
  <c r="AV331" i="227" s="1"/>
  <c r="AW331" i="227" s="1"/>
  <c r="U331" i="234" s="1"/>
  <c r="AU331" i="227"/>
  <c r="CH331" i="226"/>
  <c r="CI331" i="227" s="1"/>
  <c r="CJ331" i="227" s="1"/>
  <c r="AH331" i="234" s="1"/>
  <c r="Z332" i="226"/>
  <c r="AA332" i="227" s="1"/>
  <c r="AB332" i="227" s="1"/>
  <c r="N332" i="234" s="1"/>
  <c r="Z332" i="227"/>
  <c r="AR332" i="226"/>
  <c r="AS332" i="227" s="1"/>
  <c r="AT332" i="227" s="1"/>
  <c r="T332" i="234" s="1"/>
  <c r="AR332" i="227"/>
  <c r="AI333" i="226"/>
  <c r="AJ333" i="227" s="1"/>
  <c r="AK333" i="227" s="1"/>
  <c r="Q333" i="234" s="1"/>
  <c r="AI333" i="227"/>
  <c r="BP333" i="226"/>
  <c r="BQ333" i="227" s="1"/>
  <c r="BR333" i="227" s="1"/>
  <c r="AB333" i="234" s="1"/>
  <c r="BY334" i="226"/>
  <c r="BZ334" i="227" s="1"/>
  <c r="CA334" i="227" s="1"/>
  <c r="AE334" i="234" s="1"/>
  <c r="W335" i="226"/>
  <c r="X335" i="227" s="1"/>
  <c r="Y335" i="227" s="1"/>
  <c r="M335" i="234" s="1"/>
  <c r="W335" i="227"/>
  <c r="BA335" i="226"/>
  <c r="BB335" i="227" s="1"/>
  <c r="BC335" i="227" s="1"/>
  <c r="W335" i="234" s="1"/>
  <c r="BA335" i="227"/>
  <c r="BG336" i="226"/>
  <c r="BH336" i="227" s="1"/>
  <c r="BI336" i="227" s="1"/>
  <c r="Y336" i="234" s="1"/>
  <c r="T337" i="226"/>
  <c r="U337" i="227" s="1"/>
  <c r="V337" i="227" s="1"/>
  <c r="L337" i="234" s="1"/>
  <c r="T337" i="227"/>
  <c r="BA337" i="226"/>
  <c r="BB337" i="227" s="1"/>
  <c r="BC337" i="227" s="1"/>
  <c r="W337" i="234" s="1"/>
  <c r="BA337" i="227"/>
  <c r="BS337" i="226"/>
  <c r="BT337" i="227" s="1"/>
  <c r="BU337" i="227" s="1"/>
  <c r="AC337" i="234" s="1"/>
  <c r="BS337" i="227"/>
  <c r="AC338" i="226"/>
  <c r="AD338" i="227" s="1"/>
  <c r="AE338" i="227" s="1"/>
  <c r="O338" i="234" s="1"/>
  <c r="AU338" i="226"/>
  <c r="AV338" i="227" s="1"/>
  <c r="AW338" i="227" s="1"/>
  <c r="U338" i="234" s="1"/>
  <c r="BP338" i="226"/>
  <c r="BQ338" i="227" s="1"/>
  <c r="BR338" i="227" s="1"/>
  <c r="AB338" i="234" s="1"/>
  <c r="BP338" i="227"/>
  <c r="BG339" i="226"/>
  <c r="BH339" i="227" s="1"/>
  <c r="BI339" i="227" s="1"/>
  <c r="Y339" i="234" s="1"/>
  <c r="BG339" i="227"/>
  <c r="BV339" i="226"/>
  <c r="BW339" i="227" s="1"/>
  <c r="BX339" i="227" s="1"/>
  <c r="AD339" i="234" s="1"/>
  <c r="T340" i="226"/>
  <c r="U340" i="227" s="1"/>
  <c r="V340" i="227" s="1"/>
  <c r="L340" i="234" s="1"/>
  <c r="T340" i="227"/>
  <c r="AI340" i="226"/>
  <c r="AJ340" i="227" s="1"/>
  <c r="AK340" i="227" s="1"/>
  <c r="Q340" i="234" s="1"/>
  <c r="H342" i="226"/>
  <c r="I342" i="227" s="1"/>
  <c r="J342" i="227" s="1"/>
  <c r="H342" i="234" s="1"/>
  <c r="H342" i="227"/>
  <c r="AR342" i="226"/>
  <c r="AS342" i="227" s="1"/>
  <c r="AT342" i="227" s="1"/>
  <c r="T342" i="234" s="1"/>
  <c r="AR342" i="227"/>
  <c r="BG342" i="226"/>
  <c r="BH342" i="227" s="1"/>
  <c r="BI342" i="227" s="1"/>
  <c r="Y342" i="234" s="1"/>
  <c r="BY342" i="226"/>
  <c r="BZ342" i="227" s="1"/>
  <c r="CA342" i="227" s="1"/>
  <c r="AE342" i="234" s="1"/>
  <c r="BY342" i="227"/>
  <c r="T343" i="226"/>
  <c r="U343" i="227" s="1"/>
  <c r="V343" i="227" s="1"/>
  <c r="L343" i="234" s="1"/>
  <c r="T343" i="227"/>
  <c r="AI343" i="226"/>
  <c r="AJ343" i="227" s="1"/>
  <c r="AK343" i="227" s="1"/>
  <c r="Q343" i="234" s="1"/>
  <c r="AI343" i="227"/>
  <c r="BA343" i="226"/>
  <c r="BB343" i="227" s="1"/>
  <c r="BC343" i="227" s="1"/>
  <c r="W343" i="234" s="1"/>
  <c r="BA343" i="227"/>
  <c r="Z344" i="226"/>
  <c r="AA344" i="227" s="1"/>
  <c r="AB344" i="227" s="1"/>
  <c r="N344" i="234" s="1"/>
  <c r="Z344" i="227"/>
  <c r="AR344" i="226"/>
  <c r="AS344" i="227" s="1"/>
  <c r="AT344" i="227" s="1"/>
  <c r="T344" i="234" s="1"/>
  <c r="AR344" i="227"/>
  <c r="Q345" i="226"/>
  <c r="R345" i="227" s="1"/>
  <c r="S345" i="227" s="1"/>
  <c r="K345" i="234" s="1"/>
  <c r="Q345" i="227"/>
  <c r="BJ345" i="226"/>
  <c r="BK345" i="227" s="1"/>
  <c r="BL345" i="227" s="1"/>
  <c r="Z345" i="234" s="1"/>
  <c r="H346" i="226"/>
  <c r="I346" i="227" s="1"/>
  <c r="J346" i="227" s="1"/>
  <c r="H346" i="234" s="1"/>
  <c r="H346" i="227"/>
  <c r="BD346" i="226"/>
  <c r="BE346" i="227" s="1"/>
  <c r="BF346" i="227" s="1"/>
  <c r="X346" i="234" s="1"/>
  <c r="BD346" i="227"/>
  <c r="BS346" i="226"/>
  <c r="BT346" i="227" s="1"/>
  <c r="BU346" i="227" s="1"/>
  <c r="AC346" i="234" s="1"/>
  <c r="BS346" i="227"/>
  <c r="BD347" i="226"/>
  <c r="BE347" i="227" s="1"/>
  <c r="BF347" i="227" s="1"/>
  <c r="X347" i="234" s="1"/>
  <c r="BJ348" i="226"/>
  <c r="BK348" i="227" s="1"/>
  <c r="BL348" i="227" s="1"/>
  <c r="Z348" i="234" s="1"/>
  <c r="BJ348" i="227"/>
  <c r="BV350" i="226"/>
  <c r="BW350" i="227" s="1"/>
  <c r="BX350" i="227" s="1"/>
  <c r="AD350" i="234" s="1"/>
  <c r="BV350" i="227"/>
  <c r="AR351" i="226"/>
  <c r="AS351" i="227" s="1"/>
  <c r="AT351" i="227" s="1"/>
  <c r="T351" i="234" s="1"/>
  <c r="T352" i="226"/>
  <c r="U352" i="227" s="1"/>
  <c r="V352" i="227" s="1"/>
  <c r="L352" i="234" s="1"/>
  <c r="T352" i="227"/>
  <c r="BA352" i="226"/>
  <c r="BB352" i="227" s="1"/>
  <c r="BC352" i="227" s="1"/>
  <c r="W352" i="234" s="1"/>
  <c r="BA352" i="227"/>
  <c r="H353" i="226"/>
  <c r="I353" i="227" s="1"/>
  <c r="J353" i="227" s="1"/>
  <c r="H353" i="234" s="1"/>
  <c r="AL353" i="226"/>
  <c r="AM353" i="227" s="1"/>
  <c r="AN353" i="227" s="1"/>
  <c r="R353" i="234" s="1"/>
  <c r="BG353" i="226"/>
  <c r="BH353" i="227" s="1"/>
  <c r="BI353" i="227" s="1"/>
  <c r="Y353" i="234" s="1"/>
  <c r="BG353" i="227"/>
  <c r="BM354" i="226"/>
  <c r="BN354" i="227" s="1"/>
  <c r="BO354" i="227" s="1"/>
  <c r="AA354" i="234" s="1"/>
  <c r="H355" i="226"/>
  <c r="I355" i="227" s="1"/>
  <c r="J355" i="227" s="1"/>
  <c r="H355" i="234" s="1"/>
  <c r="H355" i="227"/>
  <c r="W355" i="226"/>
  <c r="X355" i="227" s="1"/>
  <c r="Y355" i="227" s="1"/>
  <c r="M355" i="234" s="1"/>
  <c r="W355" i="227"/>
  <c r="BP355" i="226"/>
  <c r="BQ355" i="227" s="1"/>
  <c r="BR355" i="227" s="1"/>
  <c r="AB355" i="234" s="1"/>
  <c r="Z356" i="226"/>
  <c r="AA356" i="227" s="1"/>
  <c r="AB356" i="227" s="1"/>
  <c r="N356" i="234" s="1"/>
  <c r="Z356" i="227"/>
  <c r="AR356" i="226"/>
  <c r="AS356" i="227" s="1"/>
  <c r="AT356" i="227" s="1"/>
  <c r="T356" i="234" s="1"/>
  <c r="AR356" i="227"/>
  <c r="BV356" i="226"/>
  <c r="BW356" i="227" s="1"/>
  <c r="BX356" i="227" s="1"/>
  <c r="AD356" i="234" s="1"/>
  <c r="BV356" i="227"/>
  <c r="N357" i="226"/>
  <c r="O357" i="227" s="1"/>
  <c r="P357" i="227" s="1"/>
  <c r="J357" i="234" s="1"/>
  <c r="AU357" i="226"/>
  <c r="AV357" i="227" s="1"/>
  <c r="AW357" i="227" s="1"/>
  <c r="U357" i="234" s="1"/>
  <c r="AU357" i="227"/>
  <c r="T358" i="226"/>
  <c r="U358" i="227" s="1"/>
  <c r="V358" i="227" s="1"/>
  <c r="L358" i="234" s="1"/>
  <c r="T358" i="227"/>
  <c r="BA358" i="226"/>
  <c r="BB358" i="227" s="1"/>
  <c r="BC358" i="227" s="1"/>
  <c r="W358" i="234" s="1"/>
  <c r="BS358" i="226"/>
  <c r="BT358" i="227" s="1"/>
  <c r="BU358" i="227" s="1"/>
  <c r="AC358" i="234" s="1"/>
  <c r="BS358" i="227"/>
  <c r="AR359" i="226"/>
  <c r="AS359" i="227" s="1"/>
  <c r="AT359" i="227" s="1"/>
  <c r="T359" i="234" s="1"/>
  <c r="AR359" i="227"/>
  <c r="BG359" i="226"/>
  <c r="BH359" i="227" s="1"/>
  <c r="BI359" i="227" s="1"/>
  <c r="Y359" i="234" s="1"/>
  <c r="BG359" i="227"/>
  <c r="N360" i="226"/>
  <c r="O360" i="227" s="1"/>
  <c r="P360" i="227" s="1"/>
  <c r="J360" i="234" s="1"/>
  <c r="N360" i="227"/>
  <c r="AC360" i="226"/>
  <c r="AD360" i="227" s="1"/>
  <c r="AE360" i="227" s="1"/>
  <c r="O360" i="234" s="1"/>
  <c r="AC360" i="227"/>
  <c r="BG360" i="226"/>
  <c r="BH360" i="227" s="1"/>
  <c r="BI360" i="227" s="1"/>
  <c r="Y360" i="234" s="1"/>
  <c r="N361" i="226"/>
  <c r="O361" i="227" s="1"/>
  <c r="P361" i="227" s="1"/>
  <c r="J361" i="234" s="1"/>
  <c r="BJ361" i="226"/>
  <c r="BK361" i="227" s="1"/>
  <c r="BL361" i="227" s="1"/>
  <c r="Z361" i="234" s="1"/>
  <c r="BJ361" i="227"/>
  <c r="BY361" i="226"/>
  <c r="BZ361" i="227" s="1"/>
  <c r="CA361" i="227" s="1"/>
  <c r="AE361" i="234" s="1"/>
  <c r="BS362" i="226"/>
  <c r="BT362" i="227" s="1"/>
  <c r="BU362" i="227" s="1"/>
  <c r="AC362" i="234" s="1"/>
  <c r="BS362" i="227"/>
  <c r="AC363" i="226"/>
  <c r="AD363" i="227" s="1"/>
  <c r="AE363" i="227" s="1"/>
  <c r="O363" i="234" s="1"/>
  <c r="AC363" i="227"/>
  <c r="CH363" i="226"/>
  <c r="CI363" i="227" s="1"/>
  <c r="CJ363" i="227" s="1"/>
  <c r="AH363" i="234" s="1"/>
  <c r="CH363" i="227"/>
  <c r="K365" i="226"/>
  <c r="L365" i="227" s="1"/>
  <c r="M365" i="227" s="1"/>
  <c r="I365" i="234" s="1"/>
  <c r="AU365" i="226"/>
  <c r="AV365" i="227" s="1"/>
  <c r="AW365" i="227" s="1"/>
  <c r="U365" i="234" s="1"/>
  <c r="AI367" i="226"/>
  <c r="AJ367" i="227" s="1"/>
  <c r="AK367" i="227" s="1"/>
  <c r="Q367" i="234" s="1"/>
  <c r="BA367" i="226"/>
  <c r="BB367" i="227" s="1"/>
  <c r="BC367" i="227" s="1"/>
  <c r="W367" i="234" s="1"/>
  <c r="BA367" i="227"/>
  <c r="N368" i="226"/>
  <c r="O368" i="227" s="1"/>
  <c r="P368" i="227" s="1"/>
  <c r="J368" i="234" s="1"/>
  <c r="N368" i="227"/>
  <c r="K369" i="226"/>
  <c r="L369" i="227" s="1"/>
  <c r="M369" i="227" s="1"/>
  <c r="I369" i="234" s="1"/>
  <c r="K369" i="227"/>
  <c r="AL373" i="226"/>
  <c r="AM373" i="227" s="1"/>
  <c r="AN373" i="227" s="1"/>
  <c r="R373" i="234" s="1"/>
  <c r="AL373" i="227"/>
  <c r="AG331" i="227"/>
  <c r="AH331" i="227" s="1"/>
  <c r="P331" i="234" s="1"/>
  <c r="AF331" i="227"/>
  <c r="BP331" i="226"/>
  <c r="BQ331" i="227" s="1"/>
  <c r="BR331" i="227" s="1"/>
  <c r="AB331" i="234" s="1"/>
  <c r="BP331" i="227"/>
  <c r="H332" i="226"/>
  <c r="I332" i="227" s="1"/>
  <c r="J332" i="227" s="1"/>
  <c r="H332" i="234" s="1"/>
  <c r="H332" i="227"/>
  <c r="BS333" i="226"/>
  <c r="BT333" i="227" s="1"/>
  <c r="BU333" i="227" s="1"/>
  <c r="AC333" i="234" s="1"/>
  <c r="BS333" i="227"/>
  <c r="CH334" i="226"/>
  <c r="CI334" i="227" s="1"/>
  <c r="CJ334" i="227" s="1"/>
  <c r="AH334" i="234" s="1"/>
  <c r="CH334" i="227"/>
  <c r="AL337" i="226"/>
  <c r="AM337" i="227" s="1"/>
  <c r="AN337" i="227" s="1"/>
  <c r="R337" i="234" s="1"/>
  <c r="AL337" i="227"/>
  <c r="AG338" i="227"/>
  <c r="AH338" i="227" s="1"/>
  <c r="P338" i="234" s="1"/>
  <c r="AF338" i="227"/>
  <c r="AX338" i="226"/>
  <c r="AY338" i="227" s="1"/>
  <c r="AZ338" i="227" s="1"/>
  <c r="V338" i="234" s="1"/>
  <c r="AX338" i="227"/>
  <c r="BY339" i="226"/>
  <c r="BZ339" i="227" s="1"/>
  <c r="CA339" i="227" s="1"/>
  <c r="AE339" i="234" s="1"/>
  <c r="BY339" i="227"/>
  <c r="AL340" i="226"/>
  <c r="AM340" i="227" s="1"/>
  <c r="AN340" i="227" s="1"/>
  <c r="R340" i="234" s="1"/>
  <c r="AL340" i="227"/>
  <c r="BD340" i="226"/>
  <c r="BE340" i="227" s="1"/>
  <c r="BF340" i="227" s="1"/>
  <c r="X340" i="234" s="1"/>
  <c r="BD340" i="227"/>
  <c r="Q341" i="226"/>
  <c r="R341" i="227" s="1"/>
  <c r="S341" i="227" s="1"/>
  <c r="K341" i="234" s="1"/>
  <c r="Q341" i="227"/>
  <c r="AX341" i="226"/>
  <c r="AY341" i="227" s="1"/>
  <c r="AZ341" i="227" s="1"/>
  <c r="V341" i="234" s="1"/>
  <c r="AX341" i="227"/>
  <c r="K344" i="226"/>
  <c r="L344" i="227" s="1"/>
  <c r="M344" i="227" s="1"/>
  <c r="I344" i="234" s="1"/>
  <c r="K344" i="227"/>
  <c r="BY344" i="226"/>
  <c r="BZ344" i="227" s="1"/>
  <c r="CA344" i="227" s="1"/>
  <c r="AE344" i="234" s="1"/>
  <c r="BY344" i="227"/>
  <c r="BM345" i="226"/>
  <c r="BN345" i="227" s="1"/>
  <c r="BO345" i="227" s="1"/>
  <c r="AA345" i="234" s="1"/>
  <c r="BM345" i="227"/>
  <c r="BG347" i="226"/>
  <c r="BH347" i="227" s="1"/>
  <c r="BI347" i="227" s="1"/>
  <c r="Y347" i="234" s="1"/>
  <c r="BG347" i="227"/>
  <c r="AF348" i="226"/>
  <c r="AG348" i="227" s="1"/>
  <c r="AH348" i="227" s="1"/>
  <c r="P348" i="234" s="1"/>
  <c r="AF348" i="227"/>
  <c r="CH348" i="226"/>
  <c r="CI348" i="227" s="1"/>
  <c r="CJ348" i="227" s="1"/>
  <c r="AH348" i="234" s="1"/>
  <c r="CH348" i="227"/>
  <c r="BG350" i="226"/>
  <c r="BH350" i="227" s="1"/>
  <c r="BI350" i="227" s="1"/>
  <c r="Y350" i="234" s="1"/>
  <c r="BG350" i="227"/>
  <c r="AU351" i="226"/>
  <c r="AV351" i="227" s="1"/>
  <c r="AW351" i="227" s="1"/>
  <c r="U351" i="234" s="1"/>
  <c r="AU351" i="227"/>
  <c r="BM351" i="226"/>
  <c r="BN351" i="227" s="1"/>
  <c r="BO351" i="227" s="1"/>
  <c r="AA351" i="234" s="1"/>
  <c r="BM351" i="227"/>
  <c r="K353" i="226"/>
  <c r="L353" i="227" s="1"/>
  <c r="M353" i="227" s="1"/>
  <c r="I353" i="234" s="1"/>
  <c r="K353" i="227"/>
  <c r="BP354" i="226"/>
  <c r="BQ354" i="227" s="1"/>
  <c r="BR354" i="227" s="1"/>
  <c r="AB354" i="234" s="1"/>
  <c r="BP354" i="227"/>
  <c r="BD355" i="226"/>
  <c r="BE355" i="227" s="1"/>
  <c r="BF355" i="227" s="1"/>
  <c r="X355" i="234" s="1"/>
  <c r="BD355" i="227"/>
  <c r="BS355" i="226"/>
  <c r="BT355" i="227" s="1"/>
  <c r="BU355" i="227" s="1"/>
  <c r="AC355" i="234" s="1"/>
  <c r="BS355" i="227"/>
  <c r="Q357" i="226"/>
  <c r="R357" i="227" s="1"/>
  <c r="S357" i="227" s="1"/>
  <c r="K357" i="234" s="1"/>
  <c r="Q357" i="227"/>
  <c r="AL358" i="226"/>
  <c r="AM358" i="227" s="1"/>
  <c r="AN358" i="227" s="1"/>
  <c r="R358" i="234" s="1"/>
  <c r="AL358" i="227"/>
  <c r="BJ360" i="226"/>
  <c r="BK360" i="227" s="1"/>
  <c r="BL360" i="227" s="1"/>
  <c r="Z360" i="234" s="1"/>
  <c r="BJ360" i="227"/>
  <c r="Q361" i="226"/>
  <c r="R361" i="227" s="1"/>
  <c r="S361" i="227" s="1"/>
  <c r="K361" i="234" s="1"/>
  <c r="Q361" i="227"/>
  <c r="AL362" i="226"/>
  <c r="AM362" i="227" s="1"/>
  <c r="AN362" i="227" s="1"/>
  <c r="R362" i="234" s="1"/>
  <c r="AL362" i="227"/>
  <c r="BM363" i="226"/>
  <c r="BN363" i="227" s="1"/>
  <c r="BO363" i="227" s="1"/>
  <c r="AA363" i="234" s="1"/>
  <c r="BM363" i="227"/>
  <c r="AO364" i="226"/>
  <c r="AP364" i="227" s="1"/>
  <c r="AQ364" i="227" s="1"/>
  <c r="S364" i="234" s="1"/>
  <c r="AO364" i="227"/>
  <c r="BG364" i="226"/>
  <c r="BH364" i="227" s="1"/>
  <c r="BI364" i="227" s="1"/>
  <c r="Y364" i="234" s="1"/>
  <c r="BG364" i="227"/>
  <c r="N365" i="226"/>
  <c r="O365" i="227" s="1"/>
  <c r="P365" i="227" s="1"/>
  <c r="J365" i="234" s="1"/>
  <c r="N365" i="227"/>
  <c r="AX365" i="226"/>
  <c r="AY365" i="227" s="1"/>
  <c r="AZ365" i="227" s="1"/>
  <c r="V365" i="234" s="1"/>
  <c r="AX365" i="227"/>
  <c r="BP365" i="226"/>
  <c r="BQ365" i="227" s="1"/>
  <c r="BR365" i="227" s="1"/>
  <c r="AB365" i="234" s="1"/>
  <c r="BP365" i="227"/>
  <c r="BV367" i="226"/>
  <c r="BW367" i="227" s="1"/>
  <c r="BX367" i="227" s="1"/>
  <c r="AD367" i="234" s="1"/>
  <c r="BV367" i="227"/>
  <c r="AX368" i="226"/>
  <c r="AY368" i="227" s="1"/>
  <c r="AZ368" i="227" s="1"/>
  <c r="V368" i="234" s="1"/>
  <c r="AX368" i="227"/>
  <c r="BS368" i="226"/>
  <c r="BT368" i="227" s="1"/>
  <c r="BU368" i="227" s="1"/>
  <c r="AC368" i="234" s="1"/>
  <c r="BS368" i="227"/>
  <c r="H370" i="226"/>
  <c r="I370" i="227" s="1"/>
  <c r="J370" i="227" s="1"/>
  <c r="H370" i="234" s="1"/>
  <c r="H370" i="227"/>
  <c r="Z370" i="227"/>
  <c r="Z370" i="226"/>
  <c r="AA370" i="227" s="1"/>
  <c r="AB370" i="227" s="1"/>
  <c r="N370" i="234" s="1"/>
  <c r="BY276" i="226"/>
  <c r="BZ276" i="227" s="1"/>
  <c r="CA276" i="227" s="1"/>
  <c r="AE276" i="234" s="1"/>
  <c r="T277" i="226"/>
  <c r="U277" i="227" s="1"/>
  <c r="V277" i="227" s="1"/>
  <c r="L277" i="234" s="1"/>
  <c r="AU277" i="226"/>
  <c r="AV277" i="227" s="1"/>
  <c r="AW277" i="227" s="1"/>
  <c r="U277" i="234" s="1"/>
  <c r="BJ277" i="226"/>
  <c r="BK277" i="227" s="1"/>
  <c r="BL277" i="227" s="1"/>
  <c r="Z277" i="234" s="1"/>
  <c r="BY277" i="226"/>
  <c r="BZ277" i="227" s="1"/>
  <c r="CA277" i="227" s="1"/>
  <c r="AE277" i="234" s="1"/>
  <c r="BY277" i="227"/>
  <c r="Q278" i="226"/>
  <c r="R278" i="227" s="1"/>
  <c r="S278" i="227" s="1"/>
  <c r="K278" i="234" s="1"/>
  <c r="BJ278" i="226"/>
  <c r="BK278" i="227" s="1"/>
  <c r="BL278" i="227" s="1"/>
  <c r="Z278" i="234" s="1"/>
  <c r="BJ278" i="227"/>
  <c r="BG279" i="226"/>
  <c r="BH279" i="227" s="1"/>
  <c r="BI279" i="227" s="1"/>
  <c r="Y279" i="234" s="1"/>
  <c r="BG279" i="227"/>
  <c r="BM280" i="226"/>
  <c r="BN280" i="227" s="1"/>
  <c r="BO280" i="227" s="1"/>
  <c r="AA280" i="234" s="1"/>
  <c r="CH280" i="226"/>
  <c r="CI280" i="227" s="1"/>
  <c r="CJ280" i="227" s="1"/>
  <c r="AH280" i="234" s="1"/>
  <c r="CH280" i="227"/>
  <c r="BM281" i="226"/>
  <c r="BN281" i="227" s="1"/>
  <c r="BO281" i="227" s="1"/>
  <c r="AA281" i="234" s="1"/>
  <c r="BM281" i="227"/>
  <c r="AO282" i="226"/>
  <c r="AP282" i="227" s="1"/>
  <c r="AQ282" i="227" s="1"/>
  <c r="S282" i="234" s="1"/>
  <c r="T283" i="226"/>
  <c r="U283" i="227" s="1"/>
  <c r="V283" i="227" s="1"/>
  <c r="L283" i="234" s="1"/>
  <c r="AI283" i="226"/>
  <c r="AJ283" i="227" s="1"/>
  <c r="AK283" i="227" s="1"/>
  <c r="Q283" i="234" s="1"/>
  <c r="AI283" i="227"/>
  <c r="Z284" i="226"/>
  <c r="AA284" i="227" s="1"/>
  <c r="AB284" i="227" s="1"/>
  <c r="N284" i="234" s="1"/>
  <c r="BM284" i="226"/>
  <c r="BN284" i="227" s="1"/>
  <c r="BO284" i="227" s="1"/>
  <c r="AA284" i="234" s="1"/>
  <c r="AU285" i="226"/>
  <c r="AV285" i="227" s="1"/>
  <c r="AW285" i="227" s="1"/>
  <c r="U285" i="234" s="1"/>
  <c r="Q286" i="226"/>
  <c r="R286" i="227" s="1"/>
  <c r="S286" i="227" s="1"/>
  <c r="K286" i="234" s="1"/>
  <c r="BJ286" i="226"/>
  <c r="BK286" i="227" s="1"/>
  <c r="BL286" i="227" s="1"/>
  <c r="Z286" i="234" s="1"/>
  <c r="BJ286" i="227"/>
  <c r="Z288" i="226"/>
  <c r="AA288" i="227" s="1"/>
  <c r="AB288" i="227" s="1"/>
  <c r="N288" i="234" s="1"/>
  <c r="BD288" i="226"/>
  <c r="BE288" i="227" s="1"/>
  <c r="BF288" i="227" s="1"/>
  <c r="X288" i="234" s="1"/>
  <c r="BD288" i="227"/>
  <c r="K290" i="226"/>
  <c r="L290" i="227" s="1"/>
  <c r="M290" i="227" s="1"/>
  <c r="I290" i="234" s="1"/>
  <c r="BJ290" i="226"/>
  <c r="BK290" i="227" s="1"/>
  <c r="BL290" i="227" s="1"/>
  <c r="Z290" i="234" s="1"/>
  <c r="BJ290" i="227"/>
  <c r="T291" i="226"/>
  <c r="U291" i="227" s="1"/>
  <c r="V291" i="227" s="1"/>
  <c r="L291" i="234" s="1"/>
  <c r="T291" i="227"/>
  <c r="AI291" i="226"/>
  <c r="AJ291" i="227" s="1"/>
  <c r="AK291" i="227" s="1"/>
  <c r="Q291" i="234" s="1"/>
  <c r="AI291" i="227"/>
  <c r="AX291" i="226"/>
  <c r="AY291" i="227" s="1"/>
  <c r="AZ291" i="227" s="1"/>
  <c r="V291" i="234" s="1"/>
  <c r="AX291" i="227"/>
  <c r="H292" i="226"/>
  <c r="I292" i="227" s="1"/>
  <c r="J292" i="227" s="1"/>
  <c r="H292" i="234" s="1"/>
  <c r="H292" i="227"/>
  <c r="AI292" i="226"/>
  <c r="AJ292" i="227" s="1"/>
  <c r="AK292" i="227" s="1"/>
  <c r="Q292" i="234" s="1"/>
  <c r="BA292" i="226"/>
  <c r="BB292" i="227" s="1"/>
  <c r="BC292" i="227" s="1"/>
  <c r="W292" i="234" s="1"/>
  <c r="BA292" i="227"/>
  <c r="BM292" i="226"/>
  <c r="BN292" i="227" s="1"/>
  <c r="BO292" i="227" s="1"/>
  <c r="AA292" i="234" s="1"/>
  <c r="AL293" i="226"/>
  <c r="AM293" i="227" s="1"/>
  <c r="AN293" i="227" s="1"/>
  <c r="R293" i="234" s="1"/>
  <c r="Q295" i="226"/>
  <c r="R295" i="227" s="1"/>
  <c r="S295" i="227" s="1"/>
  <c r="K295" i="234" s="1"/>
  <c r="Q295" i="227"/>
  <c r="AL295" i="226"/>
  <c r="AM295" i="227" s="1"/>
  <c r="AN295" i="227" s="1"/>
  <c r="R295" i="234" s="1"/>
  <c r="AL295" i="227"/>
  <c r="AI296" i="226"/>
  <c r="AJ296" i="227" s="1"/>
  <c r="AK296" i="227" s="1"/>
  <c r="Q296" i="234" s="1"/>
  <c r="AI296" i="227"/>
  <c r="K297" i="226"/>
  <c r="L297" i="227" s="1"/>
  <c r="M297" i="227" s="1"/>
  <c r="I297" i="234" s="1"/>
  <c r="AC297" i="226"/>
  <c r="AD297" i="227" s="1"/>
  <c r="AE297" i="227" s="1"/>
  <c r="O297" i="234" s="1"/>
  <c r="AC297" i="227"/>
  <c r="BJ297" i="226"/>
  <c r="BK297" i="227" s="1"/>
  <c r="BL297" i="227" s="1"/>
  <c r="Z297" i="234" s="1"/>
  <c r="BJ297" i="227"/>
  <c r="T298" i="226"/>
  <c r="U298" i="227" s="1"/>
  <c r="V298" i="227" s="1"/>
  <c r="L298" i="234" s="1"/>
  <c r="AO298" i="226"/>
  <c r="AP298" i="227" s="1"/>
  <c r="AQ298" i="227" s="1"/>
  <c r="S298" i="234" s="1"/>
  <c r="AO298" i="227"/>
  <c r="BV298" i="226"/>
  <c r="BW298" i="227" s="1"/>
  <c r="BX298" i="227" s="1"/>
  <c r="AD298" i="234" s="1"/>
  <c r="BV298" i="227"/>
  <c r="Z300" i="226"/>
  <c r="AA300" i="227" s="1"/>
  <c r="AB300" i="227" s="1"/>
  <c r="N300" i="234" s="1"/>
  <c r="W301" i="226"/>
  <c r="X301" i="227" s="1"/>
  <c r="Y301" i="227" s="1"/>
  <c r="M301" i="234" s="1"/>
  <c r="AR301" i="226"/>
  <c r="AS301" i="227" s="1"/>
  <c r="AT301" i="227" s="1"/>
  <c r="T301" i="234" s="1"/>
  <c r="AR301" i="227"/>
  <c r="BG301" i="226"/>
  <c r="BH301" i="227" s="1"/>
  <c r="BI301" i="227" s="1"/>
  <c r="Y301" i="234" s="1"/>
  <c r="Z304" i="226"/>
  <c r="AA304" i="227" s="1"/>
  <c r="AB304" i="227" s="1"/>
  <c r="N304" i="234" s="1"/>
  <c r="K306" i="226"/>
  <c r="L306" i="227" s="1"/>
  <c r="M306" i="227" s="1"/>
  <c r="I306" i="234" s="1"/>
  <c r="K306" i="227"/>
  <c r="K307" i="226"/>
  <c r="L307" i="227" s="1"/>
  <c r="M307" i="227" s="1"/>
  <c r="I307" i="234" s="1"/>
  <c r="K307" i="227"/>
  <c r="AC307" i="226"/>
  <c r="AD307" i="227" s="1"/>
  <c r="AE307" i="227" s="1"/>
  <c r="O307" i="234" s="1"/>
  <c r="AC307" i="227"/>
  <c r="BP307" i="226"/>
  <c r="BQ307" i="227" s="1"/>
  <c r="BR307" i="227" s="1"/>
  <c r="AB307" i="234" s="1"/>
  <c r="BP307" i="227"/>
  <c r="K308" i="226"/>
  <c r="L308" i="227" s="1"/>
  <c r="M308" i="227" s="1"/>
  <c r="I308" i="234" s="1"/>
  <c r="K308" i="227"/>
  <c r="AC308" i="226"/>
  <c r="AD308" i="227" s="1"/>
  <c r="AE308" i="227" s="1"/>
  <c r="O308" i="234" s="1"/>
  <c r="AC308" i="227"/>
  <c r="BP308" i="226"/>
  <c r="BQ308" i="227" s="1"/>
  <c r="BR308" i="227" s="1"/>
  <c r="AB308" i="234" s="1"/>
  <c r="BP308" i="227"/>
  <c r="K309" i="226"/>
  <c r="L309" i="227" s="1"/>
  <c r="M309" i="227" s="1"/>
  <c r="I309" i="234" s="1"/>
  <c r="K309" i="227"/>
  <c r="BP309" i="226"/>
  <c r="BQ309" i="227" s="1"/>
  <c r="BR309" i="227" s="1"/>
  <c r="AB309" i="234" s="1"/>
  <c r="BP309" i="227"/>
  <c r="K310" i="226"/>
  <c r="L310" i="227" s="1"/>
  <c r="M310" i="227" s="1"/>
  <c r="I310" i="234" s="1"/>
  <c r="K310" i="227"/>
  <c r="AC310" i="226"/>
  <c r="AD310" i="227" s="1"/>
  <c r="AE310" i="227" s="1"/>
  <c r="O310" i="234" s="1"/>
  <c r="AC310" i="227"/>
  <c r="BP310" i="226"/>
  <c r="BQ310" i="227" s="1"/>
  <c r="BR310" i="227" s="1"/>
  <c r="AB310" i="234" s="1"/>
  <c r="BP310" i="227"/>
  <c r="AC311" i="226"/>
  <c r="AD311" i="227" s="1"/>
  <c r="AE311" i="227" s="1"/>
  <c r="O311" i="234" s="1"/>
  <c r="AC311" i="227"/>
  <c r="AC312" i="226"/>
  <c r="AD312" i="227" s="1"/>
  <c r="AE312" i="227" s="1"/>
  <c r="O312" i="234" s="1"/>
  <c r="AC312" i="227"/>
  <c r="K313" i="226"/>
  <c r="L313" i="227" s="1"/>
  <c r="M313" i="227" s="1"/>
  <c r="I313" i="234" s="1"/>
  <c r="K313" i="227"/>
  <c r="AR313" i="226"/>
  <c r="AS313" i="227" s="1"/>
  <c r="AT313" i="227" s="1"/>
  <c r="T313" i="234" s="1"/>
  <c r="AR313" i="227"/>
  <c r="H314" i="226"/>
  <c r="I314" i="227" s="1"/>
  <c r="J314" i="227" s="1"/>
  <c r="H314" i="234" s="1"/>
  <c r="H314" i="227"/>
  <c r="AO314" i="226"/>
  <c r="AP314" i="227" s="1"/>
  <c r="AQ314" i="227" s="1"/>
  <c r="S314" i="234" s="1"/>
  <c r="AO314" i="227"/>
  <c r="T315" i="226"/>
  <c r="U315" i="227" s="1"/>
  <c r="V315" i="227" s="1"/>
  <c r="L315" i="234" s="1"/>
  <c r="T315" i="227"/>
  <c r="AI315" i="226"/>
  <c r="AJ315" i="227" s="1"/>
  <c r="AK315" i="227" s="1"/>
  <c r="Q315" i="234" s="1"/>
  <c r="BA315" i="226"/>
  <c r="BB315" i="227" s="1"/>
  <c r="BC315" i="227" s="1"/>
  <c r="W315" i="234" s="1"/>
  <c r="BA315" i="227"/>
  <c r="H316" i="226"/>
  <c r="I316" i="227" s="1"/>
  <c r="J316" i="227" s="1"/>
  <c r="H316" i="234" s="1"/>
  <c r="BD316" i="226"/>
  <c r="BE316" i="227" s="1"/>
  <c r="BF316" i="227" s="1"/>
  <c r="X316" i="234" s="1"/>
  <c r="N317" i="226"/>
  <c r="O317" i="227" s="1"/>
  <c r="P317" i="227" s="1"/>
  <c r="J317" i="234" s="1"/>
  <c r="N317" i="227"/>
  <c r="AC317" i="226"/>
  <c r="AD317" i="227" s="1"/>
  <c r="AE317" i="227" s="1"/>
  <c r="O317" i="234" s="1"/>
  <c r="AU317" i="226"/>
  <c r="AV317" i="227" s="1"/>
  <c r="AW317" i="227" s="1"/>
  <c r="U317" i="234" s="1"/>
  <c r="AU317" i="227"/>
  <c r="T318" i="226"/>
  <c r="U318" i="227" s="1"/>
  <c r="V318" i="227" s="1"/>
  <c r="L318" i="234" s="1"/>
  <c r="T318" i="227"/>
  <c r="AI319" i="226"/>
  <c r="AJ319" i="227" s="1"/>
  <c r="AK319" i="227" s="1"/>
  <c r="Q319" i="234" s="1"/>
  <c r="AI319" i="227"/>
  <c r="BP319" i="226"/>
  <c r="BQ319" i="227" s="1"/>
  <c r="BR319" i="227" s="1"/>
  <c r="AB319" i="234" s="1"/>
  <c r="BP319" i="227"/>
  <c r="N320" i="226"/>
  <c r="O320" i="227" s="1"/>
  <c r="P320" i="227" s="1"/>
  <c r="J320" i="234" s="1"/>
  <c r="N320" i="227"/>
  <c r="Z321" i="226"/>
  <c r="AA321" i="227" s="1"/>
  <c r="AB321" i="227" s="1"/>
  <c r="N321" i="234" s="1"/>
  <c r="Z321" i="227"/>
  <c r="BY321" i="226"/>
  <c r="BZ321" i="227" s="1"/>
  <c r="CA321" i="227" s="1"/>
  <c r="AE321" i="234" s="1"/>
  <c r="T322" i="226"/>
  <c r="U322" i="227" s="1"/>
  <c r="V322" i="227" s="1"/>
  <c r="L322" i="234" s="1"/>
  <c r="T322" i="227"/>
  <c r="BV322" i="226"/>
  <c r="BW322" i="227" s="1"/>
  <c r="BX322" i="227" s="1"/>
  <c r="AD322" i="234" s="1"/>
  <c r="BV322" i="227"/>
  <c r="N323" i="226"/>
  <c r="O323" i="227" s="1"/>
  <c r="P323" i="227" s="1"/>
  <c r="J323" i="234" s="1"/>
  <c r="N323" i="227"/>
  <c r="BM323" i="226"/>
  <c r="BN323" i="227" s="1"/>
  <c r="BO323" i="227" s="1"/>
  <c r="AA323" i="234" s="1"/>
  <c r="BM323" i="227"/>
  <c r="CH323" i="226"/>
  <c r="CI323" i="227" s="1"/>
  <c r="CJ323" i="227" s="1"/>
  <c r="AH323" i="234" s="1"/>
  <c r="CH323" i="227"/>
  <c r="AL324" i="226"/>
  <c r="AM324" i="227" s="1"/>
  <c r="AN324" i="227" s="1"/>
  <c r="R324" i="234" s="1"/>
  <c r="AL324" i="227"/>
  <c r="AL327" i="226"/>
  <c r="AM327" i="227" s="1"/>
  <c r="AN327" i="227" s="1"/>
  <c r="R327" i="234" s="1"/>
  <c r="BS327" i="226"/>
  <c r="BT327" i="227" s="1"/>
  <c r="BU327" i="227" s="1"/>
  <c r="AC327" i="234" s="1"/>
  <c r="Q328" i="226"/>
  <c r="R328" i="227" s="1"/>
  <c r="S328" i="227" s="1"/>
  <c r="K328" i="234" s="1"/>
  <c r="Q328" i="227"/>
  <c r="AI328" i="226"/>
  <c r="AJ328" i="227" s="1"/>
  <c r="AK328" i="227" s="1"/>
  <c r="Q328" i="234" s="1"/>
  <c r="AI328" i="227"/>
  <c r="BP328" i="226"/>
  <c r="BQ328" i="227" s="1"/>
  <c r="BR328" i="227" s="1"/>
  <c r="AB328" i="234" s="1"/>
  <c r="BP328" i="227"/>
  <c r="BG329" i="226"/>
  <c r="BH329" i="227" s="1"/>
  <c r="BI329" i="227" s="1"/>
  <c r="Y329" i="234" s="1"/>
  <c r="BG329" i="227"/>
  <c r="BV329" i="226"/>
  <c r="BW329" i="227" s="1"/>
  <c r="BX329" i="227" s="1"/>
  <c r="AD329" i="234" s="1"/>
  <c r="BV329" i="227"/>
  <c r="Q330" i="226"/>
  <c r="R330" i="227" s="1"/>
  <c r="S330" i="227" s="1"/>
  <c r="K330" i="234" s="1"/>
  <c r="BS330" i="226"/>
  <c r="BT330" i="227" s="1"/>
  <c r="BU330" i="227" s="1"/>
  <c r="AC330" i="234" s="1"/>
  <c r="BS330" i="227"/>
  <c r="AC332" i="226"/>
  <c r="AD332" i="227" s="1"/>
  <c r="AE332" i="227" s="1"/>
  <c r="O332" i="234" s="1"/>
  <c r="AC332" i="227"/>
  <c r="BY332" i="226"/>
  <c r="BZ332" i="227" s="1"/>
  <c r="CA332" i="227" s="1"/>
  <c r="AE332" i="234" s="1"/>
  <c r="T333" i="226"/>
  <c r="U333" i="227" s="1"/>
  <c r="V333" i="227" s="1"/>
  <c r="L333" i="234" s="1"/>
  <c r="BA333" i="226"/>
  <c r="BB333" i="227" s="1"/>
  <c r="BC333" i="227" s="1"/>
  <c r="W333" i="234" s="1"/>
  <c r="BA333" i="227"/>
  <c r="AC334" i="226"/>
  <c r="AD334" i="227" s="1"/>
  <c r="AE334" i="227" s="1"/>
  <c r="O334" i="234" s="1"/>
  <c r="AU334" i="226"/>
  <c r="AV334" i="227" s="1"/>
  <c r="AW334" i="227" s="1"/>
  <c r="U334" i="234" s="1"/>
  <c r="BM334" i="226"/>
  <c r="BN334" i="227" s="1"/>
  <c r="BO334" i="227" s="1"/>
  <c r="AA334" i="234" s="1"/>
  <c r="AL335" i="226"/>
  <c r="AM335" i="227" s="1"/>
  <c r="AN335" i="227" s="1"/>
  <c r="R335" i="234" s="1"/>
  <c r="AG336" i="227"/>
  <c r="AH336" i="227" s="1"/>
  <c r="P336" i="234" s="1"/>
  <c r="AF336" i="227"/>
  <c r="AU336" i="226"/>
  <c r="AV336" i="227" s="1"/>
  <c r="AW336" i="227" s="1"/>
  <c r="U336" i="234" s="1"/>
  <c r="BY336" i="226"/>
  <c r="BZ336" i="227" s="1"/>
  <c r="CA336" i="227" s="1"/>
  <c r="AE336" i="234" s="1"/>
  <c r="W337" i="226"/>
  <c r="X337" i="227" s="1"/>
  <c r="Y337" i="227" s="1"/>
  <c r="M337" i="234" s="1"/>
  <c r="W337" i="227"/>
  <c r="Q338" i="226"/>
  <c r="R338" i="227" s="1"/>
  <c r="S338" i="227" s="1"/>
  <c r="K338" i="234" s="1"/>
  <c r="Q338" i="227"/>
  <c r="H339" i="226"/>
  <c r="I339" i="227" s="1"/>
  <c r="J339" i="227" s="1"/>
  <c r="H339" i="234" s="1"/>
  <c r="AC339" i="226"/>
  <c r="AD339" i="227" s="1"/>
  <c r="AE339" i="227" s="1"/>
  <c r="O339" i="234" s="1"/>
  <c r="AC339" i="227"/>
  <c r="AR339" i="226"/>
  <c r="AS339" i="227" s="1"/>
  <c r="AT339" i="227" s="1"/>
  <c r="T339" i="234" s="1"/>
  <c r="W340" i="226"/>
  <c r="X340" i="227" s="1"/>
  <c r="Y340" i="227" s="1"/>
  <c r="M340" i="234" s="1"/>
  <c r="W340" i="227"/>
  <c r="BV340" i="226"/>
  <c r="BW340" i="227" s="1"/>
  <c r="BX340" i="227" s="1"/>
  <c r="AD340" i="234" s="1"/>
  <c r="BV340" i="227"/>
  <c r="AI341" i="226"/>
  <c r="AJ341" i="227" s="1"/>
  <c r="AK341" i="227" s="1"/>
  <c r="Q341" i="234" s="1"/>
  <c r="AI341" i="227"/>
  <c r="BP341" i="226"/>
  <c r="BQ341" i="227" s="1"/>
  <c r="BR341" i="227" s="1"/>
  <c r="AB341" i="234" s="1"/>
  <c r="K342" i="226"/>
  <c r="L342" i="227" s="1"/>
  <c r="M342" i="227" s="1"/>
  <c r="I342" i="234" s="1"/>
  <c r="K342" i="227"/>
  <c r="AU342" i="226"/>
  <c r="AV342" i="227" s="1"/>
  <c r="AW342" i="227" s="1"/>
  <c r="U342" i="234" s="1"/>
  <c r="AU342" i="227"/>
  <c r="CH342" i="226"/>
  <c r="CI342" i="227" s="1"/>
  <c r="CJ342" i="227" s="1"/>
  <c r="AH342" i="234" s="1"/>
  <c r="CH342" i="227"/>
  <c r="W343" i="226"/>
  <c r="X343" i="227" s="1"/>
  <c r="Y343" i="227" s="1"/>
  <c r="M343" i="234" s="1"/>
  <c r="W343" i="227"/>
  <c r="BP343" i="226"/>
  <c r="BQ343" i="227" s="1"/>
  <c r="BR343" i="227" s="1"/>
  <c r="AB343" i="234" s="1"/>
  <c r="AU344" i="226"/>
  <c r="AV344" i="227" s="1"/>
  <c r="AW344" i="227" s="1"/>
  <c r="U344" i="234" s="1"/>
  <c r="AU344" i="227"/>
  <c r="BJ344" i="226"/>
  <c r="BK344" i="227" s="1"/>
  <c r="BL344" i="227" s="1"/>
  <c r="Z344" i="234" s="1"/>
  <c r="BJ344" i="227"/>
  <c r="AF345" i="226"/>
  <c r="AG345" i="227" s="1"/>
  <c r="AH345" i="227" s="1"/>
  <c r="P345" i="234" s="1"/>
  <c r="AX345" i="226"/>
  <c r="AY345" i="227" s="1"/>
  <c r="AZ345" i="227" s="1"/>
  <c r="V345" i="234" s="1"/>
  <c r="K346" i="226"/>
  <c r="L346" i="227" s="1"/>
  <c r="M346" i="227" s="1"/>
  <c r="I346" i="234" s="1"/>
  <c r="K346" i="227"/>
  <c r="Z346" i="226"/>
  <c r="AA346" i="227" s="1"/>
  <c r="AB346" i="227" s="1"/>
  <c r="N346" i="234" s="1"/>
  <c r="Z346" i="227"/>
  <c r="AR346" i="226"/>
  <c r="AS346" i="227" s="1"/>
  <c r="AT346" i="227" s="1"/>
  <c r="T346" i="234" s="1"/>
  <c r="AR346" i="227"/>
  <c r="BV346" i="226"/>
  <c r="BW346" i="227" s="1"/>
  <c r="BX346" i="227" s="1"/>
  <c r="AD346" i="234" s="1"/>
  <c r="BV346" i="227"/>
  <c r="AC347" i="226"/>
  <c r="AD347" i="227" s="1"/>
  <c r="AE347" i="227" s="1"/>
  <c r="O347" i="234" s="1"/>
  <c r="AC347" i="227"/>
  <c r="AR347" i="226"/>
  <c r="AS347" i="227" s="1"/>
  <c r="AT347" i="227" s="1"/>
  <c r="T347" i="234" s="1"/>
  <c r="BV347" i="226"/>
  <c r="BW347" i="227" s="1"/>
  <c r="BX347" i="227" s="1"/>
  <c r="AD347" i="234" s="1"/>
  <c r="AX348" i="226"/>
  <c r="AY348" i="227" s="1"/>
  <c r="AZ348" i="227" s="1"/>
  <c r="V348" i="234" s="1"/>
  <c r="AX348" i="227"/>
  <c r="BM348" i="226"/>
  <c r="BN348" i="227" s="1"/>
  <c r="BO348" i="227" s="1"/>
  <c r="AA348" i="234" s="1"/>
  <c r="BM348" i="227"/>
  <c r="BA349" i="226"/>
  <c r="BB349" i="227" s="1"/>
  <c r="BC349" i="227" s="1"/>
  <c r="W349" i="234" s="1"/>
  <c r="BA349" i="227"/>
  <c r="BS349" i="226"/>
  <c r="BT349" i="227" s="1"/>
  <c r="BU349" i="227" s="1"/>
  <c r="AC349" i="234" s="1"/>
  <c r="BS349" i="227"/>
  <c r="N350" i="226"/>
  <c r="O350" i="227" s="1"/>
  <c r="P350" i="227" s="1"/>
  <c r="J350" i="234" s="1"/>
  <c r="N350" i="227"/>
  <c r="Q351" i="226"/>
  <c r="R351" i="227" s="1"/>
  <c r="S351" i="227" s="1"/>
  <c r="K351" i="234" s="1"/>
  <c r="Q351" i="227"/>
  <c r="CH351" i="226"/>
  <c r="CI351" i="227" s="1"/>
  <c r="CJ351" i="227" s="1"/>
  <c r="AH351" i="234" s="1"/>
  <c r="AL352" i="226"/>
  <c r="AM352" i="227" s="1"/>
  <c r="AN352" i="227" s="1"/>
  <c r="R352" i="234" s="1"/>
  <c r="AL352" i="227"/>
  <c r="BD352" i="226"/>
  <c r="BE352" i="227" s="1"/>
  <c r="BF352" i="227" s="1"/>
  <c r="X352" i="234" s="1"/>
  <c r="BD352" i="227"/>
  <c r="Z353" i="226"/>
  <c r="AA353" i="227" s="1"/>
  <c r="AB353" i="227" s="1"/>
  <c r="N353" i="234" s="1"/>
  <c r="BJ353" i="226"/>
  <c r="BK353" i="227" s="1"/>
  <c r="BL353" i="227" s="1"/>
  <c r="Z353" i="234" s="1"/>
  <c r="BJ353" i="227"/>
  <c r="BY353" i="226"/>
  <c r="BZ353" i="227" s="1"/>
  <c r="CA353" i="227" s="1"/>
  <c r="AE353" i="234" s="1"/>
  <c r="BY353" i="227"/>
  <c r="T354" i="226"/>
  <c r="U354" i="227" s="1"/>
  <c r="V354" i="227" s="1"/>
  <c r="L354" i="234" s="1"/>
  <c r="T354" i="227"/>
  <c r="K355" i="226"/>
  <c r="L355" i="227" s="1"/>
  <c r="M355" i="227" s="1"/>
  <c r="I355" i="234" s="1"/>
  <c r="K355" i="227"/>
  <c r="AL355" i="226"/>
  <c r="AM355" i="227" s="1"/>
  <c r="AN355" i="227" s="1"/>
  <c r="R355" i="234" s="1"/>
  <c r="N356" i="226"/>
  <c r="O356" i="227" s="1"/>
  <c r="P356" i="227" s="1"/>
  <c r="J356" i="234" s="1"/>
  <c r="N356" i="227"/>
  <c r="BJ356" i="226"/>
  <c r="BK356" i="227" s="1"/>
  <c r="BL356" i="227" s="1"/>
  <c r="Z356" i="234" s="1"/>
  <c r="BJ356" i="227"/>
  <c r="BY356" i="226"/>
  <c r="BZ356" i="227" s="1"/>
  <c r="CA356" i="227" s="1"/>
  <c r="AE356" i="234" s="1"/>
  <c r="BY356" i="227"/>
  <c r="AX357" i="226"/>
  <c r="AY357" i="227" s="1"/>
  <c r="AZ357" i="227" s="1"/>
  <c r="V357" i="234" s="1"/>
  <c r="AX357" i="227"/>
  <c r="BM357" i="226"/>
  <c r="BN357" i="227" s="1"/>
  <c r="BO357" i="227" s="1"/>
  <c r="AA357" i="234" s="1"/>
  <c r="BM357" i="227"/>
  <c r="H358" i="226"/>
  <c r="I358" i="227" s="1"/>
  <c r="J358" i="227" s="1"/>
  <c r="H358" i="234" s="1"/>
  <c r="H358" i="227"/>
  <c r="BV358" i="226"/>
  <c r="BW358" i="227" s="1"/>
  <c r="BX358" i="227" s="1"/>
  <c r="AD358" i="234" s="1"/>
  <c r="BV358" i="227"/>
  <c r="AC359" i="226"/>
  <c r="AD359" i="227" s="1"/>
  <c r="AE359" i="227" s="1"/>
  <c r="O359" i="234" s="1"/>
  <c r="AC359" i="227"/>
  <c r="AU359" i="226"/>
  <c r="AV359" i="227" s="1"/>
  <c r="AW359" i="227" s="1"/>
  <c r="U359" i="234" s="1"/>
  <c r="AU359" i="227"/>
  <c r="BY359" i="226"/>
  <c r="BZ359" i="227" s="1"/>
  <c r="CA359" i="227" s="1"/>
  <c r="AE359" i="234" s="1"/>
  <c r="BY359" i="227"/>
  <c r="AF360" i="226"/>
  <c r="AG360" i="227" s="1"/>
  <c r="AH360" i="227" s="1"/>
  <c r="P360" i="234" s="1"/>
  <c r="AF360" i="227"/>
  <c r="AU360" i="226"/>
  <c r="AV360" i="227" s="1"/>
  <c r="AW360" i="227" s="1"/>
  <c r="U360" i="234" s="1"/>
  <c r="BY360" i="226"/>
  <c r="BZ360" i="227" s="1"/>
  <c r="CA360" i="227" s="1"/>
  <c r="AE360" i="234" s="1"/>
  <c r="AF361" i="226"/>
  <c r="AG361" i="227" s="1"/>
  <c r="AH361" i="227" s="1"/>
  <c r="P361" i="234" s="1"/>
  <c r="AX361" i="226"/>
  <c r="AY361" i="227" s="1"/>
  <c r="AZ361" i="227" s="1"/>
  <c r="V361" i="234" s="1"/>
  <c r="AX361" i="227"/>
  <c r="BM361" i="226"/>
  <c r="BN361" i="227" s="1"/>
  <c r="BO361" i="227" s="1"/>
  <c r="AA361" i="234" s="1"/>
  <c r="BM361" i="227"/>
  <c r="T362" i="226"/>
  <c r="U362" i="227" s="1"/>
  <c r="V362" i="227" s="1"/>
  <c r="L362" i="234" s="1"/>
  <c r="BD362" i="226"/>
  <c r="BE362" i="227" s="1"/>
  <c r="BF362" i="227" s="1"/>
  <c r="X362" i="234" s="1"/>
  <c r="BV362" i="226"/>
  <c r="BW362" i="227" s="1"/>
  <c r="BX362" i="227" s="1"/>
  <c r="AD362" i="234" s="1"/>
  <c r="BV362" i="227"/>
  <c r="N363" i="226"/>
  <c r="O363" i="227" s="1"/>
  <c r="P363" i="227" s="1"/>
  <c r="J363" i="234" s="1"/>
  <c r="N363" i="227"/>
  <c r="AX363" i="226"/>
  <c r="AY363" i="227" s="1"/>
  <c r="AZ363" i="227" s="1"/>
  <c r="V363" i="234" s="1"/>
  <c r="AX363" i="227"/>
  <c r="T364" i="226"/>
  <c r="U364" i="227" s="1"/>
  <c r="V364" i="227" s="1"/>
  <c r="L364" i="234" s="1"/>
  <c r="BV364" i="226"/>
  <c r="BW364" i="227" s="1"/>
  <c r="BX364" i="227" s="1"/>
  <c r="AD364" i="234" s="1"/>
  <c r="AI365" i="226"/>
  <c r="AJ365" i="227" s="1"/>
  <c r="AK365" i="227" s="1"/>
  <c r="Q365" i="234" s="1"/>
  <c r="AI365" i="227"/>
  <c r="K366" i="226"/>
  <c r="L366" i="227" s="1"/>
  <c r="M366" i="227" s="1"/>
  <c r="I366" i="234" s="1"/>
  <c r="K366" i="227"/>
  <c r="AC366" i="226"/>
  <c r="AD366" i="227" s="1"/>
  <c r="AE366" i="227" s="1"/>
  <c r="O366" i="234" s="1"/>
  <c r="AC366" i="227"/>
  <c r="AU366" i="226"/>
  <c r="AV366" i="227" s="1"/>
  <c r="AW366" i="227" s="1"/>
  <c r="U366" i="234" s="1"/>
  <c r="AU366" i="227"/>
  <c r="BM366" i="226"/>
  <c r="BN366" i="227" s="1"/>
  <c r="BO366" i="227" s="1"/>
  <c r="AA366" i="234" s="1"/>
  <c r="BM366" i="227"/>
  <c r="Q368" i="226"/>
  <c r="R368" i="227" s="1"/>
  <c r="S368" i="227" s="1"/>
  <c r="K368" i="234" s="1"/>
  <c r="Q368" i="227"/>
  <c r="AI368" i="226"/>
  <c r="AJ368" i="227" s="1"/>
  <c r="AK368" i="227" s="1"/>
  <c r="Q368" i="234" s="1"/>
  <c r="AI368" i="227"/>
  <c r="CH371" i="226"/>
  <c r="CI371" i="227" s="1"/>
  <c r="CJ371" i="227" s="1"/>
  <c r="AH371" i="234" s="1"/>
  <c r="CH371" i="227"/>
  <c r="W372" i="226"/>
  <c r="X372" i="227" s="1"/>
  <c r="Y372" i="227" s="1"/>
  <c r="M372" i="234" s="1"/>
  <c r="W372" i="227"/>
  <c r="CH372" i="226"/>
  <c r="CI372" i="227" s="1"/>
  <c r="CJ372" i="227" s="1"/>
  <c r="AH372" i="234" s="1"/>
  <c r="CH372" i="227"/>
  <c r="T373" i="226"/>
  <c r="U373" i="227" s="1"/>
  <c r="V373" i="227" s="1"/>
  <c r="L373" i="234" s="1"/>
  <c r="T373" i="227"/>
  <c r="T368" i="226"/>
  <c r="U368" i="227" s="1"/>
  <c r="V368" i="227" s="1"/>
  <c r="L368" i="234" s="1"/>
  <c r="T368" i="227"/>
  <c r="BA368" i="226"/>
  <c r="BB368" i="227" s="1"/>
  <c r="BC368" i="227" s="1"/>
  <c r="W368" i="234" s="1"/>
  <c r="BA368" i="227"/>
  <c r="AF369" i="226"/>
  <c r="AG369" i="227" s="1"/>
  <c r="AH369" i="227" s="1"/>
  <c r="P369" i="234" s="1"/>
  <c r="AF369" i="227"/>
  <c r="CH369" i="226"/>
  <c r="CI369" i="227" s="1"/>
  <c r="CJ369" i="227" s="1"/>
  <c r="AH369" i="234" s="1"/>
  <c r="CH369" i="227"/>
  <c r="W370" i="226"/>
  <c r="X370" i="227" s="1"/>
  <c r="Y370" i="227" s="1"/>
  <c r="M370" i="234" s="1"/>
  <c r="W370" i="227"/>
  <c r="Q371" i="226"/>
  <c r="R371" i="227" s="1"/>
  <c r="S371" i="227" s="1"/>
  <c r="K371" i="234" s="1"/>
  <c r="Q371" i="227"/>
  <c r="AI371" i="226"/>
  <c r="AJ371" i="227" s="1"/>
  <c r="AK371" i="227" s="1"/>
  <c r="Q371" i="234" s="1"/>
  <c r="AI371" i="227"/>
  <c r="K372" i="226"/>
  <c r="L372" i="227" s="1"/>
  <c r="M372" i="227" s="1"/>
  <c r="I372" i="234" s="1"/>
  <c r="K372" i="227"/>
  <c r="AU374" i="226"/>
  <c r="AV374" i="227" s="1"/>
  <c r="AW374" i="227" s="1"/>
  <c r="U374" i="234" s="1"/>
  <c r="AU374" i="227"/>
  <c r="N376" i="226"/>
  <c r="O376" i="227" s="1"/>
  <c r="P376" i="227" s="1"/>
  <c r="J376" i="234" s="1"/>
  <c r="N376" i="227"/>
  <c r="AI376" i="226"/>
  <c r="AJ376" i="227" s="1"/>
  <c r="AK376" i="227" s="1"/>
  <c r="Q376" i="234" s="1"/>
  <c r="AI376" i="227"/>
  <c r="BA376" i="226"/>
  <c r="BB376" i="227" s="1"/>
  <c r="BC376" i="227" s="1"/>
  <c r="W376" i="234" s="1"/>
  <c r="BA376" i="227"/>
  <c r="BY376" i="226"/>
  <c r="BZ376" i="227" s="1"/>
  <c r="CA376" i="227" s="1"/>
  <c r="AE376" i="234" s="1"/>
  <c r="BY376" i="227"/>
  <c r="T377" i="226"/>
  <c r="U377" i="227" s="1"/>
  <c r="V377" i="227" s="1"/>
  <c r="L377" i="234" s="1"/>
  <c r="T377" i="227"/>
  <c r="AO377" i="226"/>
  <c r="AP377" i="227" s="1"/>
  <c r="AQ377" i="227" s="1"/>
  <c r="S377" i="234" s="1"/>
  <c r="AO377" i="227"/>
  <c r="BM377" i="226"/>
  <c r="BN377" i="227" s="1"/>
  <c r="BO377" i="227" s="1"/>
  <c r="AA377" i="234" s="1"/>
  <c r="BM377" i="227"/>
  <c r="AX378" i="226"/>
  <c r="AY378" i="227" s="1"/>
  <c r="AZ378" i="227" s="1"/>
  <c r="V378" i="234" s="1"/>
  <c r="AX378" i="227"/>
  <c r="AI379" i="226"/>
  <c r="AJ379" i="227" s="1"/>
  <c r="AK379" i="227" s="1"/>
  <c r="Q379" i="234" s="1"/>
  <c r="AI379" i="227"/>
  <c r="AL380" i="226"/>
  <c r="AM380" i="227" s="1"/>
  <c r="AN380" i="227" s="1"/>
  <c r="R380" i="234" s="1"/>
  <c r="AL380" i="227"/>
  <c r="N382" i="226"/>
  <c r="O382" i="227" s="1"/>
  <c r="P382" i="227" s="1"/>
  <c r="J382" i="234" s="1"/>
  <c r="N382" i="227"/>
  <c r="AI382" i="226"/>
  <c r="AJ382" i="227" s="1"/>
  <c r="AK382" i="227" s="1"/>
  <c r="Q382" i="234" s="1"/>
  <c r="AI382" i="227"/>
  <c r="BA385" i="226"/>
  <c r="BB385" i="227" s="1"/>
  <c r="BC385" i="227" s="1"/>
  <c r="W385" i="234" s="1"/>
  <c r="BA385" i="227"/>
  <c r="BS385" i="226"/>
  <c r="BT385" i="227" s="1"/>
  <c r="BU385" i="227" s="1"/>
  <c r="AC385" i="234" s="1"/>
  <c r="BS385" i="227"/>
  <c r="BA386" i="226"/>
  <c r="BB386" i="227" s="1"/>
  <c r="BC386" i="227" s="1"/>
  <c r="W386" i="234" s="1"/>
  <c r="BA386" i="227"/>
  <c r="BS386" i="226"/>
  <c r="BT386" i="227" s="1"/>
  <c r="BU386" i="227" s="1"/>
  <c r="AC386" i="234" s="1"/>
  <c r="BS386" i="227"/>
  <c r="BD387" i="226"/>
  <c r="BE387" i="227" s="1"/>
  <c r="BF387" i="227" s="1"/>
  <c r="X387" i="234" s="1"/>
  <c r="BD387" i="227"/>
  <c r="BV387" i="226"/>
  <c r="BW387" i="227" s="1"/>
  <c r="BX387" i="227" s="1"/>
  <c r="AD387" i="234" s="1"/>
  <c r="BV387" i="227"/>
  <c r="CH367" i="226"/>
  <c r="CI367" i="227" s="1"/>
  <c r="CJ367" i="227" s="1"/>
  <c r="AH367" i="234" s="1"/>
  <c r="CH367" i="227"/>
  <c r="N369" i="226"/>
  <c r="O369" i="227" s="1"/>
  <c r="P369" i="227" s="1"/>
  <c r="J369" i="234" s="1"/>
  <c r="N369" i="227"/>
  <c r="AX369" i="226"/>
  <c r="AY369" i="227" s="1"/>
  <c r="AZ369" i="227" s="1"/>
  <c r="V369" i="234" s="1"/>
  <c r="AX369" i="227"/>
  <c r="AO370" i="226"/>
  <c r="AP370" i="227" s="1"/>
  <c r="AQ370" i="227" s="1"/>
  <c r="S370" i="234" s="1"/>
  <c r="AO370" i="227"/>
  <c r="BG370" i="226"/>
  <c r="BH370" i="227" s="1"/>
  <c r="BI370" i="227" s="1"/>
  <c r="Y370" i="234" s="1"/>
  <c r="BG370" i="227"/>
  <c r="AU372" i="226"/>
  <c r="AV372" i="227" s="1"/>
  <c r="AW372" i="227" s="1"/>
  <c r="U372" i="234" s="1"/>
  <c r="AU372" i="227"/>
  <c r="H373" i="226"/>
  <c r="I373" i="227" s="1"/>
  <c r="J373" i="227" s="1"/>
  <c r="H373" i="234" s="1"/>
  <c r="H373" i="227"/>
  <c r="AO373" i="226"/>
  <c r="AP373" i="227" s="1"/>
  <c r="AQ373" i="227" s="1"/>
  <c r="S373" i="234" s="1"/>
  <c r="AO373" i="227"/>
  <c r="BD373" i="226"/>
  <c r="BE373" i="227" s="1"/>
  <c r="BF373" i="227" s="1"/>
  <c r="X373" i="234" s="1"/>
  <c r="AO373" i="234" s="1"/>
  <c r="BD373" i="227"/>
  <c r="BV373" i="226"/>
  <c r="BW373" i="227" s="1"/>
  <c r="BX373" i="227" s="1"/>
  <c r="AD373" i="234" s="1"/>
  <c r="BV373" i="227"/>
  <c r="AC374" i="226"/>
  <c r="AD374" i="227" s="1"/>
  <c r="AE374" i="227" s="1"/>
  <c r="O374" i="234" s="1"/>
  <c r="AC374" i="227"/>
  <c r="AX375" i="226"/>
  <c r="AY375" i="227" s="1"/>
  <c r="AZ375" i="227" s="1"/>
  <c r="V375" i="234" s="1"/>
  <c r="AX375" i="227"/>
  <c r="K378" i="226"/>
  <c r="L378" i="227" s="1"/>
  <c r="M378" i="227" s="1"/>
  <c r="I378" i="234" s="1"/>
  <c r="K378" i="227"/>
  <c r="AG378" i="227"/>
  <c r="AH378" i="227" s="1"/>
  <c r="P378" i="234" s="1"/>
  <c r="AF378" i="227"/>
  <c r="BV378" i="226"/>
  <c r="BW378" i="227" s="1"/>
  <c r="BX378" i="227" s="1"/>
  <c r="AD378" i="234" s="1"/>
  <c r="BV378" i="227"/>
  <c r="Q379" i="226"/>
  <c r="R379" i="227" s="1"/>
  <c r="S379" i="227" s="1"/>
  <c r="K379" i="234" s="1"/>
  <c r="Q379" i="227"/>
  <c r="BG379" i="226"/>
  <c r="BH379" i="227" s="1"/>
  <c r="BI379" i="227" s="1"/>
  <c r="Y379" i="234" s="1"/>
  <c r="BG379" i="227"/>
  <c r="BY379" i="226"/>
  <c r="BZ379" i="227" s="1"/>
  <c r="CA379" i="227" s="1"/>
  <c r="AE379" i="234" s="1"/>
  <c r="BY379" i="227"/>
  <c r="T380" i="226"/>
  <c r="U380" i="227" s="1"/>
  <c r="V380" i="227" s="1"/>
  <c r="L380" i="234" s="1"/>
  <c r="T380" i="227"/>
  <c r="BK380" i="227"/>
  <c r="BL380" i="227" s="1"/>
  <c r="Z380" i="234" s="1"/>
  <c r="BJ380" i="227"/>
  <c r="CH380" i="226"/>
  <c r="CI380" i="227" s="1"/>
  <c r="CJ380" i="227" s="1"/>
  <c r="AH380" i="234" s="1"/>
  <c r="CH380" i="227"/>
  <c r="BT381" i="227"/>
  <c r="BU381" i="227" s="1"/>
  <c r="AC381" i="234" s="1"/>
  <c r="BS381" i="227"/>
  <c r="BG382" i="226"/>
  <c r="BH382" i="227" s="1"/>
  <c r="BI382" i="227" s="1"/>
  <c r="Y382" i="234" s="1"/>
  <c r="BG382" i="227"/>
  <c r="CH382" i="226"/>
  <c r="CI382" i="227" s="1"/>
  <c r="CJ382" i="227" s="1"/>
  <c r="AH382" i="234" s="1"/>
  <c r="CH382" i="227"/>
  <c r="W383" i="226"/>
  <c r="X383" i="227" s="1"/>
  <c r="Y383" i="227" s="1"/>
  <c r="M383" i="234" s="1"/>
  <c r="W383" i="227"/>
  <c r="AO383" i="226"/>
  <c r="AP383" i="227" s="1"/>
  <c r="AQ383" i="227" s="1"/>
  <c r="S383" i="234" s="1"/>
  <c r="AO383" i="227"/>
  <c r="BG383" i="226"/>
  <c r="BH383" i="227" s="1"/>
  <c r="BI383" i="227" s="1"/>
  <c r="Y383" i="234" s="1"/>
  <c r="BG383" i="227"/>
  <c r="BY383" i="226"/>
  <c r="BZ383" i="227" s="1"/>
  <c r="CA383" i="227" s="1"/>
  <c r="AE383" i="234" s="1"/>
  <c r="BY383" i="227"/>
  <c r="T384" i="226"/>
  <c r="U384" i="227" s="1"/>
  <c r="V384" i="227" s="1"/>
  <c r="L384" i="234" s="1"/>
  <c r="T384" i="227"/>
  <c r="AL384" i="226"/>
  <c r="AM384" i="227" s="1"/>
  <c r="AN384" i="227" s="1"/>
  <c r="R384" i="234" s="1"/>
  <c r="AL384" i="227"/>
  <c r="BD384" i="226"/>
  <c r="BE384" i="227" s="1"/>
  <c r="BF384" i="227" s="1"/>
  <c r="X384" i="234" s="1"/>
  <c r="BD384" i="227"/>
  <c r="BV384" i="226"/>
  <c r="BW384" i="227" s="1"/>
  <c r="BX384" i="227" s="1"/>
  <c r="AD384" i="234" s="1"/>
  <c r="BV384" i="227"/>
  <c r="Q385" i="226"/>
  <c r="R385" i="227" s="1"/>
  <c r="S385" i="227" s="1"/>
  <c r="K385" i="234" s="1"/>
  <c r="Q385" i="227"/>
  <c r="AI385" i="226"/>
  <c r="AJ385" i="227" s="1"/>
  <c r="AK385" i="227" s="1"/>
  <c r="Q385" i="234" s="1"/>
  <c r="AI385" i="227"/>
  <c r="Q386" i="226"/>
  <c r="R386" i="227" s="1"/>
  <c r="S386" i="227" s="1"/>
  <c r="K386" i="234" s="1"/>
  <c r="Q386" i="227"/>
  <c r="AI386" i="226"/>
  <c r="AJ386" i="227" s="1"/>
  <c r="AK386" i="227" s="1"/>
  <c r="Q386" i="234" s="1"/>
  <c r="AI386" i="227"/>
  <c r="Q387" i="226"/>
  <c r="R387" i="227" s="1"/>
  <c r="S387" i="227" s="1"/>
  <c r="K387" i="234" s="1"/>
  <c r="Q387" i="227"/>
  <c r="AL387" i="226"/>
  <c r="AM387" i="227" s="1"/>
  <c r="AN387" i="227" s="1"/>
  <c r="R387" i="234" s="1"/>
  <c r="AL387" i="227"/>
  <c r="AX374" i="226"/>
  <c r="AY374" i="227" s="1"/>
  <c r="AZ374" i="227" s="1"/>
  <c r="V374" i="234" s="1"/>
  <c r="AX374" i="227"/>
  <c r="N375" i="226"/>
  <c r="O375" i="227" s="1"/>
  <c r="P375" i="227" s="1"/>
  <c r="J375" i="234" s="1"/>
  <c r="N375" i="227"/>
  <c r="BV375" i="226"/>
  <c r="BW375" i="227" s="1"/>
  <c r="BX375" i="227" s="1"/>
  <c r="AD375" i="234" s="1"/>
  <c r="BV375" i="227"/>
  <c r="Q376" i="226"/>
  <c r="R376" i="227" s="1"/>
  <c r="S376" i="227" s="1"/>
  <c r="K376" i="234" s="1"/>
  <c r="Q376" i="227"/>
  <c r="AL376" i="226"/>
  <c r="AM376" i="227" s="1"/>
  <c r="AN376" i="227" s="1"/>
  <c r="R376" i="234" s="1"/>
  <c r="AL376" i="227"/>
  <c r="CH376" i="226"/>
  <c r="CI376" i="227" s="1"/>
  <c r="CJ376" i="227" s="1"/>
  <c r="AH376" i="234" s="1"/>
  <c r="CH376" i="227"/>
  <c r="AR377" i="226"/>
  <c r="AS377" i="227" s="1"/>
  <c r="AT377" i="227" s="1"/>
  <c r="T377" i="234" s="1"/>
  <c r="AR377" i="227"/>
  <c r="BP377" i="226"/>
  <c r="BQ377" i="227" s="1"/>
  <c r="BR377" i="227" s="1"/>
  <c r="AB377" i="234" s="1"/>
  <c r="BP377" i="227"/>
  <c r="AL379" i="226"/>
  <c r="AM379" i="227" s="1"/>
  <c r="AN379" i="227" s="1"/>
  <c r="R379" i="234" s="1"/>
  <c r="AL379" i="227"/>
  <c r="AO380" i="226"/>
  <c r="AP380" i="227" s="1"/>
  <c r="AQ380" i="227" s="1"/>
  <c r="S380" i="234" s="1"/>
  <c r="AO380" i="227"/>
  <c r="AC381" i="226"/>
  <c r="AD381" i="227" s="1"/>
  <c r="AE381" i="227" s="1"/>
  <c r="O381" i="234" s="1"/>
  <c r="AC381" i="227"/>
  <c r="AX381" i="226"/>
  <c r="AY381" i="227" s="1"/>
  <c r="AZ381" i="227" s="1"/>
  <c r="V381" i="234" s="1"/>
  <c r="AX381" i="227"/>
  <c r="Q382" i="226"/>
  <c r="R382" i="227" s="1"/>
  <c r="S382" i="227" s="1"/>
  <c r="K382" i="234" s="1"/>
  <c r="Q382" i="227"/>
  <c r="AL382" i="226"/>
  <c r="AM382" i="227" s="1"/>
  <c r="AN382" i="227" s="1"/>
  <c r="R382" i="234" s="1"/>
  <c r="AL382" i="227"/>
  <c r="BD385" i="226"/>
  <c r="BE385" i="227" s="1"/>
  <c r="BF385" i="227" s="1"/>
  <c r="X385" i="234" s="1"/>
  <c r="BD385" i="227"/>
  <c r="BV385" i="226"/>
  <c r="BW385" i="227" s="1"/>
  <c r="BX385" i="227" s="1"/>
  <c r="AD385" i="234" s="1"/>
  <c r="BV385" i="227"/>
  <c r="BD386" i="226"/>
  <c r="BE386" i="227" s="1"/>
  <c r="BF386" i="227" s="1"/>
  <c r="X386" i="234" s="1"/>
  <c r="BD386" i="227"/>
  <c r="BV386" i="226"/>
  <c r="BW386" i="227" s="1"/>
  <c r="BX386" i="227" s="1"/>
  <c r="AD386" i="234" s="1"/>
  <c r="BV386" i="227"/>
  <c r="BG387" i="226"/>
  <c r="BH387" i="227" s="1"/>
  <c r="BI387" i="227" s="1"/>
  <c r="Y387" i="234" s="1"/>
  <c r="BG387" i="227"/>
  <c r="BY387" i="226"/>
  <c r="BZ387" i="227" s="1"/>
  <c r="CA387" i="227" s="1"/>
  <c r="AE387" i="234" s="1"/>
  <c r="BY387" i="227"/>
  <c r="AO368" i="226"/>
  <c r="AP368" i="227" s="1"/>
  <c r="AQ368" i="227" s="1"/>
  <c r="S368" i="234" s="1"/>
  <c r="AO368" i="227"/>
  <c r="BG368" i="226"/>
  <c r="BH368" i="227" s="1"/>
  <c r="BI368" i="227" s="1"/>
  <c r="Y368" i="234" s="1"/>
  <c r="BG368" i="227"/>
  <c r="BV368" i="226"/>
  <c r="BW368" i="227" s="1"/>
  <c r="BX368" i="227" s="1"/>
  <c r="AD368" i="234" s="1"/>
  <c r="Q369" i="226"/>
  <c r="R369" i="227" s="1"/>
  <c r="S369" i="227" s="1"/>
  <c r="K369" i="234" s="1"/>
  <c r="Q369" i="227"/>
  <c r="AR370" i="226"/>
  <c r="AS370" i="227" s="1"/>
  <c r="AT370" i="227" s="1"/>
  <c r="T370" i="234" s="1"/>
  <c r="AR370" i="227"/>
  <c r="BS371" i="226"/>
  <c r="BT371" i="227" s="1"/>
  <c r="BU371" i="227" s="1"/>
  <c r="AC371" i="234" s="1"/>
  <c r="W373" i="226"/>
  <c r="X373" i="227" s="1"/>
  <c r="Y373" i="227" s="1"/>
  <c r="M373" i="234" s="1"/>
  <c r="AR373" i="226"/>
  <c r="AS373" i="227" s="1"/>
  <c r="AT373" i="227" s="1"/>
  <c r="T373" i="234" s="1"/>
  <c r="AR373" i="227"/>
  <c r="BY373" i="226"/>
  <c r="BZ373" i="227" s="1"/>
  <c r="CA373" i="227" s="1"/>
  <c r="AE373" i="234" s="1"/>
  <c r="BY373" i="227"/>
  <c r="Q374" i="226"/>
  <c r="R374" i="227" s="1"/>
  <c r="S374" i="227" s="1"/>
  <c r="K374" i="234" s="1"/>
  <c r="Q374" i="227"/>
  <c r="BV374" i="226"/>
  <c r="BW374" i="227" s="1"/>
  <c r="BX374" i="227" s="1"/>
  <c r="AD374" i="234" s="1"/>
  <c r="BV374" i="227"/>
  <c r="BA375" i="226"/>
  <c r="BB375" i="227" s="1"/>
  <c r="BC375" i="227" s="1"/>
  <c r="W375" i="234" s="1"/>
  <c r="BA375" i="227"/>
  <c r="BG376" i="226"/>
  <c r="BH376" i="227" s="1"/>
  <c r="BI376" i="227" s="1"/>
  <c r="Y376" i="234" s="1"/>
  <c r="BG376" i="227"/>
  <c r="N378" i="226"/>
  <c r="O378" i="227" s="1"/>
  <c r="P378" i="227" s="1"/>
  <c r="J378" i="234" s="1"/>
  <c r="N378" i="227"/>
  <c r="AI378" i="226"/>
  <c r="AJ378" i="227" s="1"/>
  <c r="AK378" i="227" s="1"/>
  <c r="Q378" i="234" s="1"/>
  <c r="AI378" i="227"/>
  <c r="BY378" i="226"/>
  <c r="BZ378" i="227" s="1"/>
  <c r="CA378" i="227" s="1"/>
  <c r="AE378" i="234" s="1"/>
  <c r="BY378" i="227"/>
  <c r="T379" i="226"/>
  <c r="U379" i="227" s="1"/>
  <c r="V379" i="227" s="1"/>
  <c r="L379" i="234" s="1"/>
  <c r="T379" i="227"/>
  <c r="BK379" i="227"/>
  <c r="BL379" i="227" s="1"/>
  <c r="Z379" i="234" s="1"/>
  <c r="BJ379" i="227"/>
  <c r="CH379" i="226"/>
  <c r="CI379" i="227" s="1"/>
  <c r="CJ379" i="227" s="1"/>
  <c r="AH379" i="234" s="1"/>
  <c r="CH379" i="227"/>
  <c r="W380" i="226"/>
  <c r="X380" i="227" s="1"/>
  <c r="Y380" i="227" s="1"/>
  <c r="M380" i="234" s="1"/>
  <c r="W380" i="227"/>
  <c r="BM380" i="226"/>
  <c r="BN380" i="227" s="1"/>
  <c r="BO380" i="227" s="1"/>
  <c r="AA380" i="234" s="1"/>
  <c r="BM380" i="227"/>
  <c r="BV381" i="226"/>
  <c r="BW381" i="227" s="1"/>
  <c r="BX381" i="227" s="1"/>
  <c r="AD381" i="234" s="1"/>
  <c r="BV381" i="227"/>
  <c r="H383" i="226"/>
  <c r="I383" i="227" s="1"/>
  <c r="J383" i="227" s="1"/>
  <c r="H383" i="234" s="1"/>
  <c r="H383" i="227"/>
  <c r="Z383" i="226"/>
  <c r="AA383" i="227" s="1"/>
  <c r="AB383" i="227" s="1"/>
  <c r="N383" i="234" s="1"/>
  <c r="Z383" i="227"/>
  <c r="AS383" i="227"/>
  <c r="AT383" i="227" s="1"/>
  <c r="T383" i="234" s="1"/>
  <c r="AR383" i="227"/>
  <c r="BJ383" i="226"/>
  <c r="BK383" i="227" s="1"/>
  <c r="BL383" i="227" s="1"/>
  <c r="Z383" i="234" s="1"/>
  <c r="BJ383" i="227"/>
  <c r="CH383" i="226"/>
  <c r="CI383" i="227" s="1"/>
  <c r="CJ383" i="227" s="1"/>
  <c r="AH383" i="234" s="1"/>
  <c r="CH383" i="227"/>
  <c r="W384" i="226"/>
  <c r="X384" i="227" s="1"/>
  <c r="Y384" i="227" s="1"/>
  <c r="M384" i="234" s="1"/>
  <c r="W384" i="227"/>
  <c r="AO384" i="226"/>
  <c r="AP384" i="227" s="1"/>
  <c r="AQ384" i="227" s="1"/>
  <c r="S384" i="234" s="1"/>
  <c r="AO384" i="227"/>
  <c r="BG384" i="226"/>
  <c r="BH384" i="227" s="1"/>
  <c r="BI384" i="227" s="1"/>
  <c r="Y384" i="234" s="1"/>
  <c r="BG384" i="227"/>
  <c r="BY384" i="226"/>
  <c r="BZ384" i="227" s="1"/>
  <c r="CA384" i="227" s="1"/>
  <c r="AE384" i="234" s="1"/>
  <c r="BY384" i="227"/>
  <c r="T385" i="226"/>
  <c r="U385" i="227" s="1"/>
  <c r="V385" i="227" s="1"/>
  <c r="L385" i="234" s="1"/>
  <c r="T385" i="227"/>
  <c r="AL385" i="226"/>
  <c r="AM385" i="227" s="1"/>
  <c r="AN385" i="227" s="1"/>
  <c r="R385" i="234" s="1"/>
  <c r="AL385" i="227"/>
  <c r="T386" i="226"/>
  <c r="U386" i="227" s="1"/>
  <c r="V386" i="227" s="1"/>
  <c r="L386" i="234" s="1"/>
  <c r="T386" i="227"/>
  <c r="AL386" i="226"/>
  <c r="AM386" i="227" s="1"/>
  <c r="AN386" i="227" s="1"/>
  <c r="R386" i="234" s="1"/>
  <c r="AL386" i="227"/>
  <c r="T387" i="226"/>
  <c r="U387" i="227" s="1"/>
  <c r="V387" i="227" s="1"/>
  <c r="L387" i="234" s="1"/>
  <c r="T387" i="227"/>
  <c r="AO387" i="226"/>
  <c r="AP387" i="227" s="1"/>
  <c r="AQ387" i="227" s="1"/>
  <c r="S387" i="234" s="1"/>
  <c r="AO387" i="227"/>
  <c r="Z368" i="226"/>
  <c r="AA368" i="227" s="1"/>
  <c r="AB368" i="227" s="1"/>
  <c r="N368" i="234" s="1"/>
  <c r="Z368" i="227"/>
  <c r="BY368" i="226"/>
  <c r="BZ368" i="227" s="1"/>
  <c r="CA368" i="227" s="1"/>
  <c r="AE368" i="234" s="1"/>
  <c r="BY368" i="227"/>
  <c r="K370" i="226"/>
  <c r="L370" i="227" s="1"/>
  <c r="M370" i="227" s="1"/>
  <c r="I370" i="234" s="1"/>
  <c r="K370" i="227"/>
  <c r="CH370" i="226"/>
  <c r="CI370" i="227" s="1"/>
  <c r="CJ370" i="227" s="1"/>
  <c r="AH370" i="234" s="1"/>
  <c r="CH370" i="227"/>
  <c r="AO371" i="226"/>
  <c r="AP371" i="227" s="1"/>
  <c r="AQ371" i="227" s="1"/>
  <c r="S371" i="234" s="1"/>
  <c r="AO371" i="227"/>
  <c r="BV371" i="226"/>
  <c r="BW371" i="227" s="1"/>
  <c r="BX371" i="227" s="1"/>
  <c r="AD371" i="234" s="1"/>
  <c r="BV371" i="227"/>
  <c r="Q372" i="226"/>
  <c r="R372" i="227" s="1"/>
  <c r="S372" i="227" s="1"/>
  <c r="K372" i="234" s="1"/>
  <c r="Q372" i="227"/>
  <c r="AI374" i="226"/>
  <c r="AJ374" i="227" s="1"/>
  <c r="AK374" i="227" s="1"/>
  <c r="Q374" i="234" s="1"/>
  <c r="AI374" i="227"/>
  <c r="BA374" i="226"/>
  <c r="BB374" i="227" s="1"/>
  <c r="BC374" i="227" s="1"/>
  <c r="W374" i="234" s="1"/>
  <c r="BA374" i="227"/>
  <c r="Q375" i="226"/>
  <c r="R375" i="227" s="1"/>
  <c r="S375" i="227" s="1"/>
  <c r="K375" i="234" s="1"/>
  <c r="Q375" i="227"/>
  <c r="AI375" i="226"/>
  <c r="AJ375" i="227" s="1"/>
  <c r="AK375" i="227" s="1"/>
  <c r="Q375" i="234" s="1"/>
  <c r="BY375" i="226"/>
  <c r="BZ375" i="227" s="1"/>
  <c r="CA375" i="227" s="1"/>
  <c r="AE375" i="234" s="1"/>
  <c r="BY375" i="227"/>
  <c r="T376" i="226"/>
  <c r="U376" i="227" s="1"/>
  <c r="V376" i="227" s="1"/>
  <c r="L376" i="234" s="1"/>
  <c r="T376" i="227"/>
  <c r="AO376" i="226"/>
  <c r="AP376" i="227" s="1"/>
  <c r="AQ376" i="227" s="1"/>
  <c r="S376" i="234" s="1"/>
  <c r="AO376" i="227"/>
  <c r="H377" i="226"/>
  <c r="I377" i="227" s="1"/>
  <c r="J377" i="227" s="1"/>
  <c r="H377" i="234" s="1"/>
  <c r="H377" i="227"/>
  <c r="AC377" i="226"/>
  <c r="AD377" i="227" s="1"/>
  <c r="AE377" i="227" s="1"/>
  <c r="O377" i="234" s="1"/>
  <c r="AC377" i="227"/>
  <c r="BG378" i="226"/>
  <c r="BH378" i="227" s="1"/>
  <c r="BI378" i="227" s="1"/>
  <c r="Y378" i="234" s="1"/>
  <c r="BG378" i="227"/>
  <c r="AO379" i="226"/>
  <c r="AP379" i="227" s="1"/>
  <c r="AQ379" i="227" s="1"/>
  <c r="S379" i="234" s="1"/>
  <c r="AO379" i="227"/>
  <c r="AS380" i="227"/>
  <c r="AT380" i="227" s="1"/>
  <c r="T380" i="234" s="1"/>
  <c r="AR380" i="227"/>
  <c r="K381" i="226"/>
  <c r="L381" i="227" s="1"/>
  <c r="M381" i="227" s="1"/>
  <c r="I381" i="234" s="1"/>
  <c r="K381" i="227"/>
  <c r="T382" i="226"/>
  <c r="U382" i="227" s="1"/>
  <c r="V382" i="227" s="1"/>
  <c r="L382" i="234" s="1"/>
  <c r="T382" i="227"/>
  <c r="AO382" i="226"/>
  <c r="AP382" i="227" s="1"/>
  <c r="AQ382" i="227" s="1"/>
  <c r="S382" i="234" s="1"/>
  <c r="AO382" i="227"/>
  <c r="BM382" i="226"/>
  <c r="BN382" i="227" s="1"/>
  <c r="BO382" i="227" s="1"/>
  <c r="AA382" i="234" s="1"/>
  <c r="BM382" i="227"/>
  <c r="BG385" i="226"/>
  <c r="BH385" i="227" s="1"/>
  <c r="BI385" i="227" s="1"/>
  <c r="Y385" i="234" s="1"/>
  <c r="BG385" i="227"/>
  <c r="BY385" i="226"/>
  <c r="BZ385" i="227" s="1"/>
  <c r="CA385" i="227" s="1"/>
  <c r="AE385" i="234" s="1"/>
  <c r="BY385" i="227"/>
  <c r="BG386" i="226"/>
  <c r="BH386" i="227" s="1"/>
  <c r="BI386" i="227" s="1"/>
  <c r="Y386" i="234" s="1"/>
  <c r="BG386" i="227"/>
  <c r="BY386" i="226"/>
  <c r="BZ386" i="227" s="1"/>
  <c r="CA386" i="227" s="1"/>
  <c r="AE386" i="234" s="1"/>
  <c r="BY386" i="227"/>
  <c r="BJ387" i="226"/>
  <c r="BK387" i="227" s="1"/>
  <c r="BL387" i="227" s="1"/>
  <c r="Z387" i="234" s="1"/>
  <c r="BJ387" i="227"/>
  <c r="CH387" i="226"/>
  <c r="CI387" i="227" s="1"/>
  <c r="CJ387" i="227" s="1"/>
  <c r="AH387" i="234" s="1"/>
  <c r="CH387" i="227"/>
  <c r="CH373" i="226"/>
  <c r="CI373" i="227" s="1"/>
  <c r="CJ373" i="227" s="1"/>
  <c r="AH373" i="234" s="1"/>
  <c r="CH373" i="227"/>
  <c r="BY374" i="226"/>
  <c r="BZ374" i="227" s="1"/>
  <c r="CA374" i="227" s="1"/>
  <c r="AE374" i="234" s="1"/>
  <c r="BY374" i="227"/>
  <c r="AL375" i="226"/>
  <c r="AM375" i="227" s="1"/>
  <c r="AN375" i="227" s="1"/>
  <c r="R375" i="234" s="1"/>
  <c r="AL375" i="227"/>
  <c r="AX377" i="226"/>
  <c r="AY377" i="227" s="1"/>
  <c r="AZ377" i="227" s="1"/>
  <c r="V377" i="234" s="1"/>
  <c r="AX377" i="227"/>
  <c r="BV377" i="226"/>
  <c r="BW377" i="227" s="1"/>
  <c r="BX377" i="227" s="1"/>
  <c r="AD377" i="234" s="1"/>
  <c r="BV377" i="227"/>
  <c r="Q378" i="226"/>
  <c r="R378" i="227" s="1"/>
  <c r="S378" i="227" s="1"/>
  <c r="K378" i="234" s="1"/>
  <c r="Q378" i="227"/>
  <c r="AL378" i="226"/>
  <c r="AM378" i="227" s="1"/>
  <c r="AN378" i="227" s="1"/>
  <c r="R378" i="234" s="1"/>
  <c r="AL378" i="227"/>
  <c r="CH378" i="226"/>
  <c r="CI378" i="227" s="1"/>
  <c r="CJ378" i="227" s="1"/>
  <c r="AH378" i="234" s="1"/>
  <c r="CH378" i="227"/>
  <c r="W379" i="226"/>
  <c r="X379" i="227" s="1"/>
  <c r="Y379" i="227" s="1"/>
  <c r="M379" i="234" s="1"/>
  <c r="W379" i="227"/>
  <c r="BM379" i="226"/>
  <c r="BN379" i="227" s="1"/>
  <c r="BO379" i="227" s="1"/>
  <c r="AA379" i="234" s="1"/>
  <c r="BM379" i="227"/>
  <c r="H380" i="226"/>
  <c r="I380" i="227" s="1"/>
  <c r="J380" i="227" s="1"/>
  <c r="H380" i="234" s="1"/>
  <c r="H380" i="227"/>
  <c r="Z380" i="226"/>
  <c r="AA380" i="227" s="1"/>
  <c r="AB380" i="227" s="1"/>
  <c r="N380" i="234" s="1"/>
  <c r="Z380" i="227"/>
  <c r="BP380" i="226"/>
  <c r="BQ380" i="227" s="1"/>
  <c r="BR380" i="227" s="1"/>
  <c r="AB380" i="234" s="1"/>
  <c r="BP380" i="227"/>
  <c r="AI381" i="226"/>
  <c r="AJ381" i="227" s="1"/>
  <c r="AK381" i="227" s="1"/>
  <c r="Q381" i="234" s="1"/>
  <c r="AI381" i="227"/>
  <c r="BY381" i="226"/>
  <c r="BZ381" i="227" s="1"/>
  <c r="CA381" i="227" s="1"/>
  <c r="AE381" i="234" s="1"/>
  <c r="BY381" i="227"/>
  <c r="K383" i="226"/>
  <c r="L383" i="227" s="1"/>
  <c r="M383" i="227" s="1"/>
  <c r="I383" i="234" s="1"/>
  <c r="K383" i="227"/>
  <c r="AC383" i="226"/>
  <c r="AD383" i="227" s="1"/>
  <c r="AE383" i="227" s="1"/>
  <c r="O383" i="234" s="1"/>
  <c r="AC383" i="227"/>
  <c r="AU383" i="226"/>
  <c r="AV383" i="227" s="1"/>
  <c r="AW383" i="227" s="1"/>
  <c r="U383" i="234" s="1"/>
  <c r="AU383" i="227"/>
  <c r="BM383" i="226"/>
  <c r="BN383" i="227" s="1"/>
  <c r="BO383" i="227" s="1"/>
  <c r="AA383" i="234" s="1"/>
  <c r="BM383" i="227"/>
  <c r="H384" i="226"/>
  <c r="I384" i="227" s="1"/>
  <c r="J384" i="227" s="1"/>
  <c r="H384" i="234" s="1"/>
  <c r="H384" i="227"/>
  <c r="Z384" i="226"/>
  <c r="AA384" i="227" s="1"/>
  <c r="AB384" i="227" s="1"/>
  <c r="N384" i="234" s="1"/>
  <c r="Z384" i="227"/>
  <c r="AS384" i="227"/>
  <c r="AT384" i="227" s="1"/>
  <c r="T384" i="234" s="1"/>
  <c r="AR384" i="227"/>
  <c r="BJ384" i="226"/>
  <c r="BK384" i="227" s="1"/>
  <c r="BL384" i="227" s="1"/>
  <c r="Z384" i="234" s="1"/>
  <c r="BJ384" i="227"/>
  <c r="CH384" i="226"/>
  <c r="CI384" i="227" s="1"/>
  <c r="CJ384" i="227" s="1"/>
  <c r="AH384" i="234" s="1"/>
  <c r="CH384" i="227"/>
  <c r="W385" i="226"/>
  <c r="X385" i="227" s="1"/>
  <c r="Y385" i="227" s="1"/>
  <c r="M385" i="234" s="1"/>
  <c r="W385" i="227"/>
  <c r="W386" i="226"/>
  <c r="X386" i="227" s="1"/>
  <c r="Y386" i="227" s="1"/>
  <c r="M386" i="234" s="1"/>
  <c r="W386" i="227"/>
  <c r="W387" i="226"/>
  <c r="X387" i="227" s="1"/>
  <c r="Y387" i="227" s="1"/>
  <c r="M387" i="234" s="1"/>
  <c r="W387" i="227"/>
  <c r="AR387" i="226"/>
  <c r="AS387" i="227" s="1"/>
  <c r="AT387" i="227" s="1"/>
  <c r="T387" i="234" s="1"/>
  <c r="AR387" i="227"/>
  <c r="T367" i="226"/>
  <c r="U367" i="227" s="1"/>
  <c r="V367" i="227" s="1"/>
  <c r="L367" i="234" s="1"/>
  <c r="T367" i="227"/>
  <c r="AL367" i="226"/>
  <c r="AM367" i="227" s="1"/>
  <c r="AN367" i="227" s="1"/>
  <c r="R367" i="234" s="1"/>
  <c r="AL367" i="227"/>
  <c r="K368" i="226"/>
  <c r="L368" i="227" s="1"/>
  <c r="M368" i="227" s="1"/>
  <c r="I368" i="234" s="1"/>
  <c r="K368" i="227"/>
  <c r="BS369" i="226"/>
  <c r="BT369" i="227" s="1"/>
  <c r="BU369" i="227" s="1"/>
  <c r="AC369" i="234" s="1"/>
  <c r="N370" i="226"/>
  <c r="O370" i="227" s="1"/>
  <c r="P370" i="227" s="1"/>
  <c r="J370" i="234" s="1"/>
  <c r="N370" i="227"/>
  <c r="BM370" i="226"/>
  <c r="BN370" i="227" s="1"/>
  <c r="BO370" i="227" s="1"/>
  <c r="AA370" i="234" s="1"/>
  <c r="BM370" i="227"/>
  <c r="H371" i="226"/>
  <c r="I371" i="227" s="1"/>
  <c r="J371" i="227" s="1"/>
  <c r="H371" i="234" s="1"/>
  <c r="H371" i="227"/>
  <c r="W371" i="226"/>
  <c r="X371" i="227" s="1"/>
  <c r="Y371" i="227" s="1"/>
  <c r="M371" i="234" s="1"/>
  <c r="AR371" i="226"/>
  <c r="AS371" i="227" s="1"/>
  <c r="AT371" i="227" s="1"/>
  <c r="T371" i="234" s="1"/>
  <c r="AR371" i="227"/>
  <c r="BG371" i="226"/>
  <c r="BH371" i="227" s="1"/>
  <c r="BI371" i="227" s="1"/>
  <c r="Y371" i="234" s="1"/>
  <c r="BY371" i="226"/>
  <c r="BZ371" i="227" s="1"/>
  <c r="CA371" i="227" s="1"/>
  <c r="AE371" i="234" s="1"/>
  <c r="BY371" i="227"/>
  <c r="T372" i="226"/>
  <c r="U372" i="227" s="1"/>
  <c r="V372" i="227" s="1"/>
  <c r="L372" i="234" s="1"/>
  <c r="T372" i="227"/>
  <c r="BA372" i="226"/>
  <c r="BB372" i="227" s="1"/>
  <c r="BC372" i="227" s="1"/>
  <c r="W372" i="234" s="1"/>
  <c r="BA372" i="227"/>
  <c r="N373" i="226"/>
  <c r="O373" i="227" s="1"/>
  <c r="P373" i="227" s="1"/>
  <c r="J373" i="234" s="1"/>
  <c r="N373" i="227"/>
  <c r="BK373" i="227"/>
  <c r="BL373" i="227" s="1"/>
  <c r="Z373" i="234" s="1"/>
  <c r="BJ373" i="227"/>
  <c r="AL374" i="226"/>
  <c r="AM374" i="227" s="1"/>
  <c r="AN374" i="227" s="1"/>
  <c r="R374" i="234" s="1"/>
  <c r="AL374" i="227"/>
  <c r="BD374" i="226"/>
  <c r="BE374" i="227" s="1"/>
  <c r="BF374" i="227" s="1"/>
  <c r="X374" i="234" s="1"/>
  <c r="BD374" i="227"/>
  <c r="T375" i="226"/>
  <c r="U375" i="227" s="1"/>
  <c r="V375" i="227" s="1"/>
  <c r="L375" i="234" s="1"/>
  <c r="T375" i="227"/>
  <c r="CH375" i="226"/>
  <c r="CI375" i="227" s="1"/>
  <c r="CJ375" i="227" s="1"/>
  <c r="AH375" i="234" s="1"/>
  <c r="CH375" i="227"/>
  <c r="W376" i="226"/>
  <c r="X376" i="227" s="1"/>
  <c r="Y376" i="227" s="1"/>
  <c r="M376" i="234" s="1"/>
  <c r="W376" i="227"/>
  <c r="AR376" i="226"/>
  <c r="AS376" i="227" s="1"/>
  <c r="AT376" i="227" s="1"/>
  <c r="T376" i="234" s="1"/>
  <c r="AR376" i="227"/>
  <c r="BM376" i="226"/>
  <c r="BN376" i="227" s="1"/>
  <c r="BO376" i="227" s="1"/>
  <c r="AA376" i="234" s="1"/>
  <c r="BM376" i="227"/>
  <c r="K377" i="226"/>
  <c r="L377" i="227" s="1"/>
  <c r="M377" i="227" s="1"/>
  <c r="I377" i="234" s="1"/>
  <c r="K377" i="227"/>
  <c r="AG377" i="227"/>
  <c r="AH377" i="227" s="1"/>
  <c r="P377" i="234" s="1"/>
  <c r="AF377" i="227"/>
  <c r="AS379" i="227"/>
  <c r="AT379" i="227" s="1"/>
  <c r="T379" i="234" s="1"/>
  <c r="AR379" i="227"/>
  <c r="N381" i="226"/>
  <c r="O381" i="227" s="1"/>
  <c r="P381" i="227" s="1"/>
  <c r="J381" i="234" s="1"/>
  <c r="N381" i="227"/>
  <c r="BG381" i="226"/>
  <c r="BH381" i="227" s="1"/>
  <c r="BI381" i="227" s="1"/>
  <c r="Y381" i="234" s="1"/>
  <c r="BG381" i="227"/>
  <c r="AR382" i="226"/>
  <c r="AS382" i="227" s="1"/>
  <c r="AT382" i="227" s="1"/>
  <c r="T382" i="234" s="1"/>
  <c r="AR382" i="227"/>
  <c r="BP382" i="226"/>
  <c r="BQ382" i="227" s="1"/>
  <c r="BR382" i="227" s="1"/>
  <c r="AB382" i="234" s="1"/>
  <c r="BP382" i="227"/>
  <c r="AR385" i="226"/>
  <c r="AS385" i="227" s="1"/>
  <c r="AT385" i="227" s="1"/>
  <c r="T385" i="234" s="1"/>
  <c r="AR385" i="227"/>
  <c r="BJ385" i="226"/>
  <c r="BK385" i="227" s="1"/>
  <c r="BL385" i="227" s="1"/>
  <c r="Z385" i="234" s="1"/>
  <c r="BJ385" i="227"/>
  <c r="AR386" i="226"/>
  <c r="AS386" i="227" s="1"/>
  <c r="AT386" i="227" s="1"/>
  <c r="T386" i="234" s="1"/>
  <c r="AR386" i="227"/>
  <c r="BJ386" i="226"/>
  <c r="BK386" i="227" s="1"/>
  <c r="BL386" i="227" s="1"/>
  <c r="Z386" i="234" s="1"/>
  <c r="BJ386" i="227"/>
  <c r="BM387" i="226"/>
  <c r="BN387" i="227" s="1"/>
  <c r="BO387" i="227" s="1"/>
  <c r="AA387" i="234" s="1"/>
  <c r="BM387" i="227"/>
  <c r="W369" i="226"/>
  <c r="X369" i="227" s="1"/>
  <c r="Y369" i="227" s="1"/>
  <c r="M369" i="234" s="1"/>
  <c r="W369" i="227"/>
  <c r="AO369" i="226"/>
  <c r="AP369" i="227" s="1"/>
  <c r="AQ369" i="227" s="1"/>
  <c r="S369" i="234" s="1"/>
  <c r="AO369" i="227"/>
  <c r="BV369" i="226"/>
  <c r="BW369" i="227" s="1"/>
  <c r="BX369" i="227" s="1"/>
  <c r="AD369" i="234" s="1"/>
  <c r="BV369" i="227"/>
  <c r="Z371" i="226"/>
  <c r="AA371" i="227" s="1"/>
  <c r="AB371" i="227" s="1"/>
  <c r="N371" i="234" s="1"/>
  <c r="Z371" i="227"/>
  <c r="BJ371" i="226"/>
  <c r="BK371" i="227" s="1"/>
  <c r="BL371" i="227" s="1"/>
  <c r="Z371" i="234" s="1"/>
  <c r="BJ371" i="227"/>
  <c r="AL372" i="226"/>
  <c r="AM372" i="227" s="1"/>
  <c r="AN372" i="227" s="1"/>
  <c r="R372" i="234" s="1"/>
  <c r="AL372" i="227"/>
  <c r="BV372" i="226"/>
  <c r="BW372" i="227" s="1"/>
  <c r="BX372" i="227" s="1"/>
  <c r="AD372" i="234" s="1"/>
  <c r="BV372" i="227"/>
  <c r="T374" i="226"/>
  <c r="U374" i="227" s="1"/>
  <c r="V374" i="227" s="1"/>
  <c r="L374" i="234" s="1"/>
  <c r="CH374" i="226"/>
  <c r="CI374" i="227" s="1"/>
  <c r="CJ374" i="227" s="1"/>
  <c r="AH374" i="234" s="1"/>
  <c r="CH374" i="227"/>
  <c r="AO375" i="226"/>
  <c r="AP375" i="227" s="1"/>
  <c r="AQ375" i="227" s="1"/>
  <c r="S375" i="234" s="1"/>
  <c r="AO375" i="227"/>
  <c r="BY377" i="226"/>
  <c r="BZ377" i="227" s="1"/>
  <c r="CA377" i="227" s="1"/>
  <c r="AE377" i="234" s="1"/>
  <c r="BY377" i="227"/>
  <c r="T378" i="226"/>
  <c r="U378" i="227" s="1"/>
  <c r="V378" i="227" s="1"/>
  <c r="L378" i="234" s="1"/>
  <c r="T378" i="227"/>
  <c r="AO378" i="226"/>
  <c r="AP378" i="227" s="1"/>
  <c r="AQ378" i="227" s="1"/>
  <c r="S378" i="234" s="1"/>
  <c r="AO378" i="227"/>
  <c r="BM378" i="226"/>
  <c r="BN378" i="227" s="1"/>
  <c r="BO378" i="227" s="1"/>
  <c r="AA378" i="234" s="1"/>
  <c r="BM378" i="227"/>
  <c r="H379" i="226"/>
  <c r="I379" i="227" s="1"/>
  <c r="J379" i="227" s="1"/>
  <c r="H379" i="234" s="1"/>
  <c r="H379" i="227"/>
  <c r="Z379" i="226"/>
  <c r="AA379" i="227" s="1"/>
  <c r="AB379" i="227" s="1"/>
  <c r="N379" i="234" s="1"/>
  <c r="Z379" i="227"/>
  <c r="BP379" i="226"/>
  <c r="BQ379" i="227" s="1"/>
  <c r="BR379" i="227" s="1"/>
  <c r="AB379" i="234" s="1"/>
  <c r="BP379" i="227"/>
  <c r="K380" i="226"/>
  <c r="L380" i="227" s="1"/>
  <c r="M380" i="227" s="1"/>
  <c r="I380" i="234" s="1"/>
  <c r="K380" i="227"/>
  <c r="AC380" i="226"/>
  <c r="AD380" i="227" s="1"/>
  <c r="AE380" i="227" s="1"/>
  <c r="O380" i="234" s="1"/>
  <c r="AC380" i="227"/>
  <c r="AX380" i="226"/>
  <c r="AY380" i="227" s="1"/>
  <c r="AZ380" i="227" s="1"/>
  <c r="V380" i="234" s="1"/>
  <c r="AX380" i="227"/>
  <c r="BS380" i="226"/>
  <c r="BT380" i="227" s="1"/>
  <c r="BU380" i="227" s="1"/>
  <c r="AC380" i="234" s="1"/>
  <c r="BS380" i="227"/>
  <c r="AL381" i="226"/>
  <c r="AM381" i="227" s="1"/>
  <c r="AN381" i="227" s="1"/>
  <c r="R381" i="234" s="1"/>
  <c r="AL381" i="227"/>
  <c r="CH381" i="226"/>
  <c r="CI381" i="227" s="1"/>
  <c r="CJ381" i="227" s="1"/>
  <c r="AH381" i="234" s="1"/>
  <c r="CH381" i="227"/>
  <c r="Z382" i="226"/>
  <c r="AA382" i="227" s="1"/>
  <c r="AB382" i="227" s="1"/>
  <c r="N382" i="234" s="1"/>
  <c r="Z382" i="227"/>
  <c r="N383" i="226"/>
  <c r="O383" i="227" s="1"/>
  <c r="P383" i="227" s="1"/>
  <c r="J383" i="234" s="1"/>
  <c r="N383" i="227"/>
  <c r="AF383" i="226"/>
  <c r="AG383" i="227" s="1"/>
  <c r="AH383" i="227" s="1"/>
  <c r="P383" i="234" s="1"/>
  <c r="AF383" i="227"/>
  <c r="AX383" i="226"/>
  <c r="AY383" i="227" s="1"/>
  <c r="AZ383" i="227" s="1"/>
  <c r="V383" i="234" s="1"/>
  <c r="AX383" i="227"/>
  <c r="BP383" i="226"/>
  <c r="BQ383" i="227" s="1"/>
  <c r="BR383" i="227" s="1"/>
  <c r="AB383" i="234" s="1"/>
  <c r="BP383" i="227"/>
  <c r="K384" i="226"/>
  <c r="L384" i="227" s="1"/>
  <c r="M384" i="227" s="1"/>
  <c r="I384" i="234" s="1"/>
  <c r="K384" i="227"/>
  <c r="AC384" i="226"/>
  <c r="AD384" i="227" s="1"/>
  <c r="AE384" i="227" s="1"/>
  <c r="O384" i="234" s="1"/>
  <c r="AC384" i="227"/>
  <c r="AU384" i="226"/>
  <c r="AV384" i="227" s="1"/>
  <c r="AW384" i="227" s="1"/>
  <c r="U384" i="234" s="1"/>
  <c r="AU384" i="227"/>
  <c r="BM384" i="226"/>
  <c r="BN384" i="227" s="1"/>
  <c r="BO384" i="227" s="1"/>
  <c r="AA384" i="234" s="1"/>
  <c r="BM384" i="227"/>
  <c r="H385" i="226"/>
  <c r="I385" i="227" s="1"/>
  <c r="J385" i="227" s="1"/>
  <c r="H385" i="234" s="1"/>
  <c r="H385" i="227"/>
  <c r="Z385" i="226"/>
  <c r="AA385" i="227" s="1"/>
  <c r="AB385" i="227" s="1"/>
  <c r="N385" i="234" s="1"/>
  <c r="Z385" i="227"/>
  <c r="H386" i="226"/>
  <c r="I386" i="227" s="1"/>
  <c r="J386" i="227" s="1"/>
  <c r="H386" i="234" s="1"/>
  <c r="H386" i="227"/>
  <c r="Z386" i="226"/>
  <c r="AA386" i="227" s="1"/>
  <c r="AB386" i="227" s="1"/>
  <c r="N386" i="234" s="1"/>
  <c r="Z386" i="227"/>
  <c r="H387" i="226"/>
  <c r="I387" i="227" s="1"/>
  <c r="J387" i="227" s="1"/>
  <c r="H387" i="234" s="1"/>
  <c r="H387" i="227"/>
  <c r="H376" i="226"/>
  <c r="I376" i="227" s="1"/>
  <c r="J376" i="227" s="1"/>
  <c r="H376" i="234" s="1"/>
  <c r="H376" i="227"/>
  <c r="AU376" i="226"/>
  <c r="AV376" i="227" s="1"/>
  <c r="AW376" i="227" s="1"/>
  <c r="U376" i="234" s="1"/>
  <c r="AU376" i="227"/>
  <c r="N377" i="226"/>
  <c r="O377" i="227" s="1"/>
  <c r="P377" i="227" s="1"/>
  <c r="J377" i="234" s="1"/>
  <c r="N377" i="227"/>
  <c r="AI377" i="226"/>
  <c r="AJ377" i="227" s="1"/>
  <c r="AK377" i="227" s="1"/>
  <c r="Q377" i="234" s="1"/>
  <c r="AI377" i="227"/>
  <c r="Q381" i="226"/>
  <c r="R381" i="227" s="1"/>
  <c r="S381" i="227" s="1"/>
  <c r="K381" i="234" s="1"/>
  <c r="Q381" i="227"/>
  <c r="AU385" i="226"/>
  <c r="AV385" i="227" s="1"/>
  <c r="AW385" i="227" s="1"/>
  <c r="U385" i="234" s="1"/>
  <c r="AU385" i="227"/>
  <c r="BM385" i="226"/>
  <c r="BN385" i="227" s="1"/>
  <c r="BO385" i="227" s="1"/>
  <c r="AA385" i="234" s="1"/>
  <c r="BM385" i="227"/>
  <c r="AU386" i="226"/>
  <c r="AV386" i="227" s="1"/>
  <c r="AW386" i="227" s="1"/>
  <c r="U386" i="234" s="1"/>
  <c r="AU386" i="227"/>
  <c r="BM386" i="226"/>
  <c r="BN386" i="227" s="1"/>
  <c r="BO386" i="227" s="1"/>
  <c r="AA386" i="234" s="1"/>
  <c r="BM386" i="227"/>
  <c r="AC387" i="226"/>
  <c r="AD387" i="227" s="1"/>
  <c r="AE387" i="227" s="1"/>
  <c r="O387" i="234" s="1"/>
  <c r="AC387" i="227"/>
  <c r="AX387" i="226"/>
  <c r="AY387" i="227" s="1"/>
  <c r="AZ387" i="227" s="1"/>
  <c r="V387" i="234" s="1"/>
  <c r="AX387" i="227"/>
  <c r="BP387" i="226"/>
  <c r="BQ387" i="227" s="1"/>
  <c r="BR387" i="227" s="1"/>
  <c r="AB387" i="234" s="1"/>
  <c r="BP387" i="227"/>
  <c r="BS370" i="226"/>
  <c r="BT370" i="227" s="1"/>
  <c r="BU370" i="227" s="1"/>
  <c r="AC370" i="234" s="1"/>
  <c r="BS370" i="227"/>
  <c r="AO372" i="226"/>
  <c r="AP372" i="227" s="1"/>
  <c r="AQ372" i="227" s="1"/>
  <c r="S372" i="234" s="1"/>
  <c r="AO372" i="227"/>
  <c r="BG372" i="226"/>
  <c r="BH372" i="227" s="1"/>
  <c r="BI372" i="227" s="1"/>
  <c r="Y372" i="234" s="1"/>
  <c r="BG372" i="227"/>
  <c r="BY372" i="226"/>
  <c r="BZ372" i="227" s="1"/>
  <c r="CA372" i="227" s="1"/>
  <c r="AE372" i="234" s="1"/>
  <c r="BY372" i="227"/>
  <c r="AI373" i="226"/>
  <c r="AJ373" i="227" s="1"/>
  <c r="AK373" i="227" s="1"/>
  <c r="Q373" i="234" s="1"/>
  <c r="AI373" i="227"/>
  <c r="H374" i="226"/>
  <c r="I374" i="227" s="1"/>
  <c r="J374" i="227" s="1"/>
  <c r="H374" i="234" s="1"/>
  <c r="H375" i="226"/>
  <c r="I375" i="227" s="1"/>
  <c r="J375" i="227" s="1"/>
  <c r="H375" i="234" s="1"/>
  <c r="H375" i="227"/>
  <c r="AR375" i="226"/>
  <c r="AS375" i="227" s="1"/>
  <c r="AT375" i="227" s="1"/>
  <c r="T375" i="234" s="1"/>
  <c r="AR375" i="227"/>
  <c r="AC376" i="226"/>
  <c r="AD376" i="227" s="1"/>
  <c r="AE376" i="227" s="1"/>
  <c r="O376" i="234" s="1"/>
  <c r="AC376" i="227"/>
  <c r="BG377" i="226"/>
  <c r="BH377" i="227" s="1"/>
  <c r="BI377" i="227" s="1"/>
  <c r="Y377" i="234" s="1"/>
  <c r="BG377" i="227"/>
  <c r="CH377" i="226"/>
  <c r="CI377" i="227" s="1"/>
  <c r="CJ377" i="227" s="1"/>
  <c r="AH377" i="234" s="1"/>
  <c r="CH377" i="227"/>
  <c r="AR378" i="226"/>
  <c r="AS378" i="227" s="1"/>
  <c r="AT378" i="227" s="1"/>
  <c r="T378" i="234" s="1"/>
  <c r="AR378" i="227"/>
  <c r="BP378" i="226"/>
  <c r="BQ378" i="227" s="1"/>
  <c r="BR378" i="227" s="1"/>
  <c r="AB378" i="234" s="1"/>
  <c r="BP378" i="227"/>
  <c r="K379" i="226"/>
  <c r="L379" i="227" s="1"/>
  <c r="M379" i="227" s="1"/>
  <c r="I379" i="234" s="1"/>
  <c r="K379" i="227"/>
  <c r="AC379" i="226"/>
  <c r="AD379" i="227" s="1"/>
  <c r="AE379" i="227" s="1"/>
  <c r="O379" i="234" s="1"/>
  <c r="AC379" i="227"/>
  <c r="AX379" i="226"/>
  <c r="AY379" i="227" s="1"/>
  <c r="AZ379" i="227" s="1"/>
  <c r="V379" i="234" s="1"/>
  <c r="AX379" i="227"/>
  <c r="BS379" i="226"/>
  <c r="BT379" i="227" s="1"/>
  <c r="BU379" i="227" s="1"/>
  <c r="AC379" i="234" s="1"/>
  <c r="BS379" i="227"/>
  <c r="N380" i="226"/>
  <c r="O380" i="227" s="1"/>
  <c r="P380" i="227" s="1"/>
  <c r="J380" i="234" s="1"/>
  <c r="N380" i="227"/>
  <c r="BV380" i="226"/>
  <c r="BW380" i="227" s="1"/>
  <c r="BX380" i="227" s="1"/>
  <c r="AD380" i="234" s="1"/>
  <c r="BV380" i="227"/>
  <c r="AO381" i="226"/>
  <c r="AP381" i="227" s="1"/>
  <c r="AQ381" i="227" s="1"/>
  <c r="S381" i="234" s="1"/>
  <c r="AO381" i="227"/>
  <c r="BM381" i="226"/>
  <c r="BN381" i="227" s="1"/>
  <c r="BO381" i="227" s="1"/>
  <c r="AA381" i="234" s="1"/>
  <c r="BM381" i="227"/>
  <c r="AC382" i="226"/>
  <c r="AD382" i="227" s="1"/>
  <c r="AE382" i="227" s="1"/>
  <c r="O382" i="234" s="1"/>
  <c r="AC382" i="227"/>
  <c r="AX382" i="226"/>
  <c r="AY382" i="227" s="1"/>
  <c r="AZ382" i="227" s="1"/>
  <c r="V382" i="234" s="1"/>
  <c r="AX382" i="227"/>
  <c r="BV382" i="226"/>
  <c r="BW382" i="227" s="1"/>
  <c r="BX382" i="227" s="1"/>
  <c r="AD382" i="234" s="1"/>
  <c r="BV382" i="227"/>
  <c r="Q383" i="226"/>
  <c r="R383" i="227" s="1"/>
  <c r="S383" i="227" s="1"/>
  <c r="K383" i="234" s="1"/>
  <c r="Q383" i="227"/>
  <c r="AI383" i="226"/>
  <c r="AJ383" i="227" s="1"/>
  <c r="AK383" i="227" s="1"/>
  <c r="Q383" i="234" s="1"/>
  <c r="AI383" i="227"/>
  <c r="BA383" i="226"/>
  <c r="BB383" i="227" s="1"/>
  <c r="BC383" i="227" s="1"/>
  <c r="W383" i="234" s="1"/>
  <c r="BA383" i="227"/>
  <c r="BT383" i="227"/>
  <c r="BU383" i="227" s="1"/>
  <c r="AC383" i="234" s="1"/>
  <c r="BS383" i="227"/>
  <c r="N384" i="226"/>
  <c r="O384" i="227" s="1"/>
  <c r="P384" i="227" s="1"/>
  <c r="J384" i="234" s="1"/>
  <c r="N384" i="227"/>
  <c r="AF384" i="226"/>
  <c r="AG384" i="227" s="1"/>
  <c r="AH384" i="227" s="1"/>
  <c r="P384" i="234" s="1"/>
  <c r="AF384" i="227"/>
  <c r="AX384" i="226"/>
  <c r="AY384" i="227" s="1"/>
  <c r="AZ384" i="227" s="1"/>
  <c r="V384" i="234" s="1"/>
  <c r="AX384" i="227"/>
  <c r="BP384" i="226"/>
  <c r="BQ384" i="227" s="1"/>
  <c r="BR384" i="227" s="1"/>
  <c r="AB384" i="234" s="1"/>
  <c r="BP384" i="227"/>
  <c r="K385" i="226"/>
  <c r="L385" i="227" s="1"/>
  <c r="M385" i="227" s="1"/>
  <c r="I385" i="234" s="1"/>
  <c r="K385" i="227"/>
  <c r="AC385" i="226"/>
  <c r="AD385" i="227" s="1"/>
  <c r="AE385" i="227" s="1"/>
  <c r="O385" i="234" s="1"/>
  <c r="AC385" i="227"/>
  <c r="K386" i="226"/>
  <c r="L386" i="227" s="1"/>
  <c r="M386" i="227" s="1"/>
  <c r="I386" i="234" s="1"/>
  <c r="K386" i="227"/>
  <c r="AC386" i="226"/>
  <c r="AD386" i="227" s="1"/>
  <c r="AE386" i="227" s="1"/>
  <c r="O386" i="234" s="1"/>
  <c r="AC386" i="227"/>
  <c r="K387" i="226"/>
  <c r="L387" i="227" s="1"/>
  <c r="M387" i="227" s="1"/>
  <c r="I387" i="234" s="1"/>
  <c r="K387" i="227"/>
  <c r="H64" i="234"/>
  <c r="BW268" i="227"/>
  <c r="BV268" i="227"/>
  <c r="H22" i="234"/>
  <c r="H73" i="234"/>
  <c r="BV261" i="227"/>
  <c r="BW261" i="227"/>
  <c r="BX261" i="227" s="1"/>
  <c r="AD261" i="234" s="1"/>
  <c r="BV265" i="227"/>
  <c r="BW265" i="227"/>
  <c r="BV269" i="227"/>
  <c r="BW269" i="227"/>
  <c r="BV262" i="227"/>
  <c r="BW262" i="227"/>
  <c r="BX262" i="227" s="1"/>
  <c r="AD262" i="234" s="1"/>
  <c r="H77" i="234"/>
  <c r="BV140" i="227"/>
  <c r="BW140" i="227"/>
  <c r="BV259" i="227"/>
  <c r="BW259" i="227"/>
  <c r="BW240" i="227"/>
  <c r="BV240" i="227"/>
  <c r="BV263" i="227"/>
  <c r="BW263" i="227"/>
  <c r="BW264" i="227"/>
  <c r="BV264" i="227"/>
  <c r="BV267" i="227"/>
  <c r="BW267" i="227"/>
  <c r="H124" i="234"/>
  <c r="BW260" i="227"/>
  <c r="BX260" i="227" s="1"/>
  <c r="AD260" i="234" s="1"/>
  <c r="BV260" i="227"/>
  <c r="H71" i="234"/>
  <c r="H141" i="234"/>
  <c r="H149" i="234"/>
  <c r="H153" i="234"/>
  <c r="H157" i="234"/>
  <c r="H169" i="234"/>
  <c r="H173" i="234"/>
  <c r="H203" i="234"/>
  <c r="H333" i="234"/>
  <c r="BW266" i="227"/>
  <c r="H50" i="234"/>
  <c r="H172" i="234"/>
  <c r="H308" i="234"/>
  <c r="H53" i="234"/>
  <c r="H197" i="234"/>
  <c r="H38" i="234"/>
  <c r="AF116" i="225"/>
  <c r="AF108" i="225"/>
  <c r="AF81" i="225"/>
  <c r="AF225" i="225"/>
  <c r="AF273" i="225"/>
  <c r="AF119" i="225"/>
  <c r="AF154" i="225"/>
  <c r="AF92" i="225"/>
  <c r="AF68" i="225"/>
  <c r="DS8" i="230"/>
  <c r="DU387" i="230"/>
  <c r="DU386" i="230"/>
  <c r="DU385" i="230"/>
  <c r="DU384" i="230"/>
  <c r="DU383" i="230"/>
  <c r="DU382" i="230"/>
  <c r="DU381" i="230"/>
  <c r="DU380" i="230"/>
  <c r="DU379" i="230"/>
  <c r="DU378" i="230"/>
  <c r="DU377" i="230"/>
  <c r="DU376" i="230"/>
  <c r="DW376" i="230" s="1"/>
  <c r="DU375" i="230"/>
  <c r="DU374" i="230"/>
  <c r="DU373" i="230"/>
  <c r="DU372" i="230"/>
  <c r="DU371" i="230"/>
  <c r="DU370" i="230"/>
  <c r="DU369" i="230"/>
  <c r="DU368" i="230"/>
  <c r="DU367" i="230"/>
  <c r="DU366" i="230"/>
  <c r="DU365" i="230"/>
  <c r="DU364" i="230"/>
  <c r="BB364" i="224" s="1"/>
  <c r="DU363" i="230"/>
  <c r="DU362" i="230"/>
  <c r="DU361" i="230"/>
  <c r="DU360" i="230"/>
  <c r="DV360" i="230" s="1"/>
  <c r="DU359" i="230"/>
  <c r="DV359" i="230" s="1"/>
  <c r="DU358" i="230"/>
  <c r="DU357" i="230"/>
  <c r="DU356" i="230"/>
  <c r="BB356" i="224" s="1"/>
  <c r="DU355" i="230"/>
  <c r="DU354" i="230"/>
  <c r="DU353" i="230"/>
  <c r="DU352" i="230"/>
  <c r="DU351" i="230"/>
  <c r="DU350" i="230"/>
  <c r="DU349" i="230"/>
  <c r="DU348" i="230"/>
  <c r="DU347" i="230"/>
  <c r="DU346" i="230"/>
  <c r="DU345" i="230"/>
  <c r="DU344" i="230"/>
  <c r="DU343" i="230"/>
  <c r="DU342" i="230"/>
  <c r="DU341" i="230"/>
  <c r="DU340" i="230"/>
  <c r="DU339" i="230"/>
  <c r="DU338" i="230"/>
  <c r="DU337" i="230"/>
  <c r="DU336" i="230"/>
  <c r="DU335" i="230"/>
  <c r="DU334" i="230"/>
  <c r="DW334" i="230" s="1"/>
  <c r="DU333" i="230"/>
  <c r="DU332" i="230"/>
  <c r="DW332" i="230" s="1"/>
  <c r="DU331" i="230"/>
  <c r="DU330" i="230"/>
  <c r="BB330" i="224" s="1"/>
  <c r="DU329" i="230"/>
  <c r="DU328" i="230"/>
  <c r="DU327" i="230"/>
  <c r="DV327" i="230" s="1"/>
  <c r="DU326" i="230"/>
  <c r="DU325" i="230"/>
  <c r="DU324" i="230"/>
  <c r="DW324" i="230" s="1"/>
  <c r="DU323" i="230"/>
  <c r="DU322" i="230"/>
  <c r="DU321" i="230"/>
  <c r="DU320" i="230"/>
  <c r="BB320" i="224" s="1"/>
  <c r="DU319" i="230"/>
  <c r="DV319" i="230" s="1"/>
  <c r="DU318" i="230"/>
  <c r="DU317" i="230"/>
  <c r="DV317" i="230" s="1"/>
  <c r="DU316" i="230"/>
  <c r="DU315" i="230"/>
  <c r="DU314" i="230"/>
  <c r="BB314" i="224" s="1"/>
  <c r="DU313" i="230"/>
  <c r="DU312" i="230"/>
  <c r="BB312" i="224" s="1"/>
  <c r="DU311" i="230"/>
  <c r="DU310" i="230"/>
  <c r="DW310" i="230" s="1"/>
  <c r="DU309" i="230"/>
  <c r="DU308" i="230"/>
  <c r="DU307" i="230"/>
  <c r="DU306" i="230"/>
  <c r="DU305" i="230"/>
  <c r="DU304" i="230"/>
  <c r="DV304" i="230" s="1"/>
  <c r="DU303" i="230"/>
  <c r="DU302" i="230"/>
  <c r="DV302" i="230" s="1"/>
  <c r="DU301" i="230"/>
  <c r="DU300" i="230"/>
  <c r="DU299" i="230"/>
  <c r="DU298" i="230"/>
  <c r="DU297" i="230"/>
  <c r="DU296" i="230"/>
  <c r="DW296" i="230" s="1"/>
  <c r="DU295" i="230"/>
  <c r="DU294" i="230"/>
  <c r="DU293" i="230"/>
  <c r="DU292" i="230"/>
  <c r="DU291" i="230"/>
  <c r="DU290" i="230"/>
  <c r="DU289" i="230"/>
  <c r="DU288" i="230"/>
  <c r="DV288" i="230" s="1"/>
  <c r="DU287" i="230"/>
  <c r="DV287" i="230" s="1"/>
  <c r="DU286" i="230"/>
  <c r="DU285" i="230"/>
  <c r="DU284" i="230"/>
  <c r="BB284" i="224" s="1"/>
  <c r="AB284" i="225" s="1"/>
  <c r="BW284" i="226" s="1"/>
  <c r="BY284" i="227" s="1"/>
  <c r="DU283" i="230"/>
  <c r="DU282" i="230"/>
  <c r="DU281" i="230"/>
  <c r="DU280" i="230"/>
  <c r="DW280" i="230" s="1"/>
  <c r="DU279" i="230"/>
  <c r="DU278" i="230"/>
  <c r="DV278" i="230" s="1"/>
  <c r="DU277" i="230"/>
  <c r="DU276" i="230"/>
  <c r="DU275" i="230"/>
  <c r="DV275" i="230" s="1"/>
  <c r="DU274" i="230"/>
  <c r="DU273" i="230"/>
  <c r="DU272" i="230"/>
  <c r="DW272" i="230" s="1"/>
  <c r="DU271" i="230"/>
  <c r="DU270" i="230"/>
  <c r="DW270" i="230" s="1"/>
  <c r="DU269" i="230"/>
  <c r="DU268" i="230"/>
  <c r="BB268" i="224" s="1"/>
  <c r="DU267" i="230"/>
  <c r="DU266" i="230"/>
  <c r="DU265" i="230"/>
  <c r="DU264" i="230"/>
  <c r="DU263" i="230"/>
  <c r="DU262" i="230"/>
  <c r="DV262" i="230" s="1"/>
  <c r="DU261" i="230"/>
  <c r="DU260" i="230"/>
  <c r="DU259" i="230"/>
  <c r="DU258" i="230"/>
  <c r="DU257" i="230"/>
  <c r="DU256" i="230"/>
  <c r="DW256" i="230" s="1"/>
  <c r="DU255" i="230"/>
  <c r="DV255" i="230" s="1"/>
  <c r="DU254" i="230"/>
  <c r="DU253" i="230"/>
  <c r="DU252" i="230"/>
  <c r="BB252" i="224" s="1"/>
  <c r="DU251" i="230"/>
  <c r="DV251" i="230" s="1"/>
  <c r="DU250" i="230"/>
  <c r="BB250" i="224" s="1"/>
  <c r="DU249" i="230"/>
  <c r="DU248" i="230"/>
  <c r="DU247" i="230"/>
  <c r="DU246" i="230"/>
  <c r="DV246" i="230" s="1"/>
  <c r="DU245" i="230"/>
  <c r="DU244" i="230"/>
  <c r="DU243" i="230"/>
  <c r="DU242" i="230"/>
  <c r="DU241" i="230"/>
  <c r="DU240" i="230"/>
  <c r="DW240" i="230" s="1"/>
  <c r="DU239" i="230"/>
  <c r="DU238" i="230"/>
  <c r="DU237" i="230"/>
  <c r="DU236" i="230"/>
  <c r="BB236" i="224" s="1"/>
  <c r="DU235" i="230"/>
  <c r="DU234" i="230"/>
  <c r="DU233" i="230"/>
  <c r="DU232" i="230"/>
  <c r="DV232" i="230" s="1"/>
  <c r="DU231" i="230"/>
  <c r="DU230" i="230"/>
  <c r="DV230" i="230" s="1"/>
  <c r="DU229" i="230"/>
  <c r="DU228" i="230"/>
  <c r="DU227" i="230"/>
  <c r="DU226" i="230"/>
  <c r="DU225" i="230"/>
  <c r="DU224" i="230"/>
  <c r="DW224" i="230" s="1"/>
  <c r="DU223" i="230"/>
  <c r="DU222" i="230"/>
  <c r="DU221" i="230"/>
  <c r="DU220" i="230"/>
  <c r="BB220" i="224" s="1"/>
  <c r="DU219" i="230"/>
  <c r="DU218" i="230"/>
  <c r="DU217" i="230"/>
  <c r="DU216" i="230"/>
  <c r="DU215" i="230"/>
  <c r="DU214" i="230"/>
  <c r="DV214" i="230" s="1"/>
  <c r="DU213" i="230"/>
  <c r="DU212" i="230"/>
  <c r="DV212" i="230" s="1"/>
  <c r="DU211" i="230"/>
  <c r="DV211" i="230" s="1"/>
  <c r="DU210" i="230"/>
  <c r="DU209" i="230"/>
  <c r="DU208" i="230"/>
  <c r="BB208" i="224" s="1"/>
  <c r="DU207" i="230"/>
  <c r="DU206" i="230"/>
  <c r="DU205" i="230"/>
  <c r="DU204" i="230"/>
  <c r="BB204" i="224" s="1"/>
  <c r="DU203" i="230"/>
  <c r="DV203" i="230" s="1"/>
  <c r="DU202" i="230"/>
  <c r="DU201" i="230"/>
  <c r="DU200" i="230"/>
  <c r="DU199" i="230"/>
  <c r="DU198" i="230"/>
  <c r="DU197" i="230"/>
  <c r="DU196" i="230"/>
  <c r="DU195" i="230"/>
  <c r="DU194" i="230"/>
  <c r="DU193" i="230"/>
  <c r="DU192" i="230"/>
  <c r="BB192" i="224" s="1"/>
  <c r="DU191" i="230"/>
  <c r="DU190" i="230"/>
  <c r="DV190" i="230" s="1"/>
  <c r="DU189" i="230"/>
  <c r="DU188" i="230"/>
  <c r="BB188" i="224" s="1"/>
  <c r="DU187" i="230"/>
  <c r="DU186" i="230"/>
  <c r="DU185" i="230"/>
  <c r="DU184" i="230"/>
  <c r="DU183" i="230"/>
  <c r="DU182" i="230"/>
  <c r="BB182" i="224" s="1"/>
  <c r="DU181" i="230"/>
  <c r="DU180" i="230"/>
  <c r="DV180" i="230" s="1"/>
  <c r="DU179" i="230"/>
  <c r="DU178" i="230"/>
  <c r="BB178" i="224" s="1"/>
  <c r="DU177" i="230"/>
  <c r="DU176" i="230"/>
  <c r="BB176" i="224" s="1"/>
  <c r="DU175" i="230"/>
  <c r="DU174" i="230"/>
  <c r="DU173" i="230"/>
  <c r="DU172" i="230"/>
  <c r="BB172" i="224" s="1"/>
  <c r="DU171" i="230"/>
  <c r="DU170" i="230"/>
  <c r="BB170" i="224" s="1"/>
  <c r="DU169" i="230"/>
  <c r="BB169" i="224" s="1"/>
  <c r="DU168" i="230"/>
  <c r="DU167" i="230"/>
  <c r="DU166" i="230"/>
  <c r="DU165" i="230"/>
  <c r="BB165" i="224" s="1"/>
  <c r="DU164" i="230"/>
  <c r="BB164" i="224" s="1"/>
  <c r="DU163" i="230"/>
  <c r="DU162" i="230"/>
  <c r="DU161" i="230"/>
  <c r="DU160" i="230"/>
  <c r="BB160" i="224" s="1"/>
  <c r="DU159" i="230"/>
  <c r="DU158" i="230"/>
  <c r="BB158" i="224" s="1"/>
  <c r="DU157" i="230"/>
  <c r="DU156" i="230"/>
  <c r="DW156" i="230" s="1"/>
  <c r="DU155" i="230"/>
  <c r="BB155" i="224" s="1"/>
  <c r="DU154" i="230"/>
  <c r="BB154" i="224" s="1"/>
  <c r="DU153" i="230"/>
  <c r="BB153" i="224" s="1"/>
  <c r="DU152" i="230"/>
  <c r="BB152" i="224" s="1"/>
  <c r="DU151" i="230"/>
  <c r="BB151" i="224" s="1"/>
  <c r="DU150" i="230"/>
  <c r="BB150" i="224" s="1"/>
  <c r="DU149" i="230"/>
  <c r="DU148" i="230"/>
  <c r="DW148" i="230" s="1"/>
  <c r="DU147" i="230"/>
  <c r="BB147" i="224" s="1"/>
  <c r="DU146" i="230"/>
  <c r="BB146" i="224" s="1"/>
  <c r="DU145" i="230"/>
  <c r="DU144" i="230"/>
  <c r="BB144" i="224" s="1"/>
  <c r="DU143" i="230"/>
  <c r="BB143" i="224" s="1"/>
  <c r="DU142" i="230"/>
  <c r="BB142" i="224" s="1"/>
  <c r="DU141" i="230"/>
  <c r="DU140" i="230"/>
  <c r="BB140" i="224" s="1"/>
  <c r="DU139" i="230"/>
  <c r="BB139" i="224" s="1"/>
  <c r="DU138" i="230"/>
  <c r="DU137" i="230"/>
  <c r="DU136" i="230"/>
  <c r="DU135" i="230"/>
  <c r="BB135" i="224" s="1"/>
  <c r="DU134" i="230"/>
  <c r="BB134" i="224" s="1"/>
  <c r="DU133" i="230"/>
  <c r="DU132" i="230"/>
  <c r="DU131" i="230"/>
  <c r="BB131" i="224" s="1"/>
  <c r="DU130" i="230"/>
  <c r="DU129" i="230"/>
  <c r="DU128" i="230"/>
  <c r="BB128" i="224" s="1"/>
  <c r="DU127" i="230"/>
  <c r="BB127" i="224" s="1"/>
  <c r="DU126" i="230"/>
  <c r="DU125" i="230"/>
  <c r="BB125" i="224" s="1"/>
  <c r="DU124" i="230"/>
  <c r="DU123" i="230"/>
  <c r="BB123" i="224" s="1"/>
  <c r="DU122" i="230"/>
  <c r="BB122" i="224" s="1"/>
  <c r="DU121" i="230"/>
  <c r="BB121" i="224" s="1"/>
  <c r="DU120" i="230"/>
  <c r="DW120" i="230" s="1"/>
  <c r="DU119" i="230"/>
  <c r="BB119" i="224" s="1"/>
  <c r="DU118" i="230"/>
  <c r="BB118" i="224" s="1"/>
  <c r="DU117" i="230"/>
  <c r="BB117" i="224" s="1"/>
  <c r="DU116" i="230"/>
  <c r="BB116" i="224" s="1"/>
  <c r="DU115" i="230"/>
  <c r="BB115" i="224" s="1"/>
  <c r="DU114" i="230"/>
  <c r="DU113" i="230"/>
  <c r="BB113" i="224" s="1"/>
  <c r="DU112" i="230"/>
  <c r="DU111" i="230"/>
  <c r="BB111" i="224" s="1"/>
  <c r="DU110" i="230"/>
  <c r="BB110" i="224" s="1"/>
  <c r="DU109" i="230"/>
  <c r="BB109" i="224" s="1"/>
  <c r="DU108" i="230"/>
  <c r="DU107" i="230"/>
  <c r="DU106" i="230"/>
  <c r="DU105" i="230"/>
  <c r="BB105" i="224" s="1"/>
  <c r="DU104" i="230"/>
  <c r="DU103" i="230"/>
  <c r="DU102" i="230"/>
  <c r="DU101" i="230"/>
  <c r="BB101" i="224" s="1"/>
  <c r="DU100" i="230"/>
  <c r="DU99" i="230"/>
  <c r="DU98" i="230"/>
  <c r="DU97" i="230"/>
  <c r="BB97" i="224" s="1"/>
  <c r="DU96" i="230"/>
  <c r="DU95" i="230"/>
  <c r="DU94" i="230"/>
  <c r="DU93" i="230"/>
  <c r="BB93" i="224" s="1"/>
  <c r="DU92" i="230"/>
  <c r="DU91" i="230"/>
  <c r="DU90" i="230"/>
  <c r="DU89" i="230"/>
  <c r="BB89" i="224" s="1"/>
  <c r="DU88" i="230"/>
  <c r="DU87" i="230"/>
  <c r="DU86" i="230"/>
  <c r="DV86" i="230" s="1"/>
  <c r="DU85" i="230"/>
  <c r="BB85" i="224" s="1"/>
  <c r="DU84" i="230"/>
  <c r="DU83" i="230"/>
  <c r="DU82" i="230"/>
  <c r="DU81" i="230"/>
  <c r="BB81" i="224" s="1"/>
  <c r="DU80" i="230"/>
  <c r="DV80" i="230" s="1"/>
  <c r="DU79" i="230"/>
  <c r="DU78" i="230"/>
  <c r="DU77" i="230"/>
  <c r="BB77" i="224" s="1"/>
  <c r="DU76" i="230"/>
  <c r="DU75" i="230"/>
  <c r="DV75" i="230" s="1"/>
  <c r="DU74" i="230"/>
  <c r="DW74" i="230" s="1"/>
  <c r="DU73" i="230"/>
  <c r="BB73" i="224" s="1"/>
  <c r="DU72" i="230"/>
  <c r="DU71" i="230"/>
  <c r="DU70" i="230"/>
  <c r="DU69" i="230"/>
  <c r="BB69" i="224" s="1"/>
  <c r="DU68" i="230"/>
  <c r="BB68" i="224" s="1"/>
  <c r="DU67" i="230"/>
  <c r="DU66" i="230"/>
  <c r="DU65" i="230"/>
  <c r="BB65" i="224" s="1"/>
  <c r="DU64" i="230"/>
  <c r="DU63" i="230"/>
  <c r="DU62" i="230"/>
  <c r="BB62" i="224" s="1"/>
  <c r="DU61" i="230"/>
  <c r="BB61" i="224" s="1"/>
  <c r="DU60" i="230"/>
  <c r="DU59" i="230"/>
  <c r="DU58" i="230"/>
  <c r="BB58" i="224" s="1"/>
  <c r="DU57" i="230"/>
  <c r="BB57" i="224" s="1"/>
  <c r="DU56" i="230"/>
  <c r="DU55" i="230"/>
  <c r="DU54" i="230"/>
  <c r="DU53" i="230"/>
  <c r="BB53" i="224" s="1"/>
  <c r="DU52" i="230"/>
  <c r="BB52" i="224" s="1"/>
  <c r="DU51" i="230"/>
  <c r="DU50" i="230"/>
  <c r="DU49" i="230"/>
  <c r="BB49" i="224" s="1"/>
  <c r="DU48" i="230"/>
  <c r="DU47" i="230"/>
  <c r="DU46" i="230"/>
  <c r="BB46" i="224" s="1"/>
  <c r="DU45" i="230"/>
  <c r="BB45" i="224" s="1"/>
  <c r="DU44" i="230"/>
  <c r="DU43" i="230"/>
  <c r="DU42" i="230"/>
  <c r="DW42" i="230" s="1"/>
  <c r="DU41" i="230"/>
  <c r="BB41" i="224" s="1"/>
  <c r="DU40" i="230"/>
  <c r="DU39" i="230"/>
  <c r="DU38" i="230"/>
  <c r="DV38" i="230" s="1"/>
  <c r="DU37" i="230"/>
  <c r="BB37" i="224" s="1"/>
  <c r="DU36" i="230"/>
  <c r="BB36" i="224" s="1"/>
  <c r="DU35" i="230"/>
  <c r="DU34" i="230"/>
  <c r="DU33" i="230"/>
  <c r="BB33" i="224" s="1"/>
  <c r="DU32" i="230"/>
  <c r="DV32" i="230" s="1"/>
  <c r="DU31" i="230"/>
  <c r="DU30" i="230"/>
  <c r="DU29" i="230"/>
  <c r="BB29" i="224" s="1"/>
  <c r="DU28" i="230"/>
  <c r="DU27" i="230"/>
  <c r="DU26" i="230"/>
  <c r="DU25" i="230"/>
  <c r="BB25" i="224" s="1"/>
  <c r="DU24" i="230"/>
  <c r="DU23" i="230"/>
  <c r="DU22" i="230"/>
  <c r="DV22" i="230" s="1"/>
  <c r="DU21" i="230"/>
  <c r="BB21" i="224" s="1"/>
  <c r="DU20" i="230"/>
  <c r="BB20" i="224" s="1"/>
  <c r="DU19" i="230"/>
  <c r="DU18" i="230"/>
  <c r="DU17" i="230"/>
  <c r="BB17" i="224" s="1"/>
  <c r="DU16" i="230"/>
  <c r="BB16" i="224" s="1"/>
  <c r="DU15" i="230"/>
  <c r="DU14" i="230"/>
  <c r="DU13" i="230"/>
  <c r="BB13" i="224" s="1"/>
  <c r="DU12" i="230"/>
  <c r="DU11" i="230"/>
  <c r="DV11" i="230" s="1"/>
  <c r="DU10" i="230"/>
  <c r="DW10" i="230" s="1"/>
  <c r="BH8" i="224"/>
  <c r="BB8" i="224"/>
  <c r="AZ8" i="224"/>
  <c r="AX8" i="224"/>
  <c r="AV8" i="224"/>
  <c r="AT8" i="224"/>
  <c r="AR8" i="224"/>
  <c r="AP8" i="224"/>
  <c r="AN8" i="224"/>
  <c r="AL8" i="224"/>
  <c r="AJ8" i="224"/>
  <c r="AH8" i="224"/>
  <c r="AF8" i="224"/>
  <c r="AD8" i="224"/>
  <c r="AB8" i="224"/>
  <c r="Z8" i="224"/>
  <c r="X8" i="224"/>
  <c r="V8" i="224"/>
  <c r="T8" i="224"/>
  <c r="R8" i="224"/>
  <c r="P8" i="224"/>
  <c r="N8" i="224"/>
  <c r="L8" i="224"/>
  <c r="J8" i="224"/>
  <c r="H8" i="224"/>
  <c r="EH8" i="230"/>
  <c r="AK241" i="234" l="1"/>
  <c r="AN223" i="234"/>
  <c r="AN217" i="234"/>
  <c r="AN222" i="234"/>
  <c r="AN145" i="234"/>
  <c r="AN61" i="234"/>
  <c r="AN308" i="234"/>
  <c r="AI225" i="234"/>
  <c r="AI179" i="234"/>
  <c r="AI154" i="234"/>
  <c r="AI81" i="234"/>
  <c r="AI57" i="234"/>
  <c r="AI124" i="234"/>
  <c r="AI273" i="234"/>
  <c r="AI119" i="234"/>
  <c r="AI384" i="234"/>
  <c r="AI79" i="234"/>
  <c r="AI231" i="234"/>
  <c r="AI92" i="234"/>
  <c r="AI116" i="234"/>
  <c r="AI133" i="234"/>
  <c r="AI383" i="234"/>
  <c r="AI108" i="234"/>
  <c r="AI68" i="234"/>
  <c r="AK67" i="234"/>
  <c r="AN128" i="234"/>
  <c r="AN15" i="234"/>
  <c r="AN112" i="234"/>
  <c r="AK246" i="234"/>
  <c r="AK275" i="234"/>
  <c r="AK65" i="234"/>
  <c r="AK123" i="234"/>
  <c r="AN168" i="234"/>
  <c r="AN159" i="234"/>
  <c r="AK113" i="234"/>
  <c r="AN76" i="234"/>
  <c r="AK122" i="234"/>
  <c r="AN164" i="234"/>
  <c r="AN210" i="234"/>
  <c r="AN167" i="234"/>
  <c r="AN75" i="234"/>
  <c r="AN53" i="234"/>
  <c r="AN163" i="234"/>
  <c r="AK115" i="234"/>
  <c r="AN193" i="234"/>
  <c r="AN77" i="234"/>
  <c r="AN105" i="234"/>
  <c r="AN74" i="234"/>
  <c r="AK207" i="234"/>
  <c r="AK288" i="234"/>
  <c r="AK346" i="234"/>
  <c r="AK274" i="234"/>
  <c r="AK348" i="234"/>
  <c r="AK230" i="234"/>
  <c r="AK359" i="234"/>
  <c r="AK284" i="234"/>
  <c r="AK360" i="234"/>
  <c r="AK229" i="234"/>
  <c r="AK114" i="234"/>
  <c r="AK228" i="234"/>
  <c r="AK227" i="234"/>
  <c r="AK189" i="234"/>
  <c r="AK87" i="234"/>
  <c r="AK99" i="234"/>
  <c r="AK350" i="234"/>
  <c r="AK235" i="234"/>
  <c r="AK224" i="234"/>
  <c r="AK232" i="234"/>
  <c r="AK343" i="234"/>
  <c r="AK69" i="234"/>
  <c r="AK78" i="234"/>
  <c r="AK80" i="234"/>
  <c r="AK37" i="234"/>
  <c r="AK245" i="234"/>
  <c r="AK85" i="234"/>
  <c r="AK83" i="234"/>
  <c r="AK66" i="234"/>
  <c r="AK71" i="234"/>
  <c r="AK144" i="234"/>
  <c r="AK116" i="234"/>
  <c r="AK70" i="234"/>
  <c r="AK136" i="234"/>
  <c r="AK315" i="234"/>
  <c r="AN151" i="234"/>
  <c r="AN28" i="234"/>
  <c r="AN345" i="234"/>
  <c r="AN282" i="234"/>
  <c r="AK282" i="234"/>
  <c r="AK96" i="234"/>
  <c r="AN135" i="234"/>
  <c r="AK135" i="234"/>
  <c r="AN26" i="234"/>
  <c r="AN386" i="234"/>
  <c r="AK361" i="234"/>
  <c r="AN361" i="234"/>
  <c r="AN146" i="234"/>
  <c r="AK292" i="234"/>
  <c r="AN292" i="234"/>
  <c r="AN257" i="234"/>
  <c r="AN357" i="234"/>
  <c r="AN30" i="234"/>
  <c r="AN272" i="234"/>
  <c r="AK272" i="234"/>
  <c r="AN221" i="234"/>
  <c r="AK221" i="234"/>
  <c r="AK94" i="234"/>
  <c r="AN170" i="234"/>
  <c r="AK185" i="234"/>
  <c r="AN185" i="234"/>
  <c r="AN385" i="234"/>
  <c r="AN355" i="234"/>
  <c r="AN148" i="234"/>
  <c r="AK289" i="234"/>
  <c r="AN289" i="234"/>
  <c r="AN23" i="234"/>
  <c r="AK40" i="234"/>
  <c r="AK95" i="234"/>
  <c r="AK131" i="234"/>
  <c r="AN131" i="234"/>
  <c r="AK97" i="234"/>
  <c r="AN180" i="234"/>
  <c r="AN24" i="234"/>
  <c r="AN262" i="234"/>
  <c r="AN187" i="234"/>
  <c r="AK126" i="234"/>
  <c r="AN147" i="234"/>
  <c r="AN362" i="234"/>
  <c r="AN150" i="234"/>
  <c r="AK98" i="234"/>
  <c r="AN181" i="234"/>
  <c r="AK183" i="234"/>
  <c r="AN183" i="234"/>
  <c r="AK93" i="234"/>
  <c r="AN347" i="234"/>
  <c r="AK283" i="234"/>
  <c r="AN283" i="234"/>
  <c r="AN149" i="234"/>
  <c r="AN226" i="234"/>
  <c r="AN280" i="234"/>
  <c r="AN22" i="234"/>
  <c r="AN106" i="234"/>
  <c r="AN200" i="234"/>
  <c r="AN25" i="234"/>
  <c r="AN27" i="234"/>
  <c r="AK79" i="234"/>
  <c r="AK124" i="234"/>
  <c r="AK108" i="234"/>
  <c r="AK68" i="234"/>
  <c r="AK383" i="234"/>
  <c r="AK133" i="234"/>
  <c r="AK225" i="234"/>
  <c r="AK179" i="234"/>
  <c r="AK154" i="234"/>
  <c r="AK81" i="234"/>
  <c r="AK57" i="234"/>
  <c r="AK384" i="234"/>
  <c r="AK273" i="234"/>
  <c r="AK119" i="234"/>
  <c r="AK231" i="234"/>
  <c r="AK92" i="234"/>
  <c r="DW122" i="230"/>
  <c r="DV150" i="230"/>
  <c r="DV122" i="230"/>
  <c r="DV208" i="230"/>
  <c r="DV154" i="230"/>
  <c r="AF284" i="225"/>
  <c r="DV20" i="230"/>
  <c r="DV220" i="230"/>
  <c r="BX268" i="227"/>
  <c r="AD268" i="234" s="1"/>
  <c r="BX263" i="227"/>
  <c r="AD263" i="234" s="1"/>
  <c r="BX265" i="227"/>
  <c r="AD265" i="234" s="1"/>
  <c r="AN265" i="234" s="1"/>
  <c r="BX266" i="227"/>
  <c r="AD266" i="234" s="1"/>
  <c r="AN266" i="234" s="1"/>
  <c r="BX140" i="227"/>
  <c r="AD140" i="234" s="1"/>
  <c r="AK140" i="234" s="1"/>
  <c r="BX269" i="227"/>
  <c r="AD269" i="234" s="1"/>
  <c r="AN269" i="234" s="1"/>
  <c r="BX240" i="227"/>
  <c r="AD240" i="234" s="1"/>
  <c r="AK240" i="234" s="1"/>
  <c r="BX264" i="227"/>
  <c r="AD264" i="234" s="1"/>
  <c r="BX259" i="227"/>
  <c r="AD259" i="234" s="1"/>
  <c r="AN259" i="234" s="1"/>
  <c r="DW160" i="230"/>
  <c r="DV204" i="230"/>
  <c r="DV268" i="230"/>
  <c r="DW312" i="230"/>
  <c r="DW150" i="230"/>
  <c r="DW204" i="230"/>
  <c r="DW158" i="230"/>
  <c r="DV118" i="230"/>
  <c r="DV356" i="230"/>
  <c r="DV36" i="230"/>
  <c r="DW58" i="230"/>
  <c r="DV158" i="230"/>
  <c r="DV146" i="230"/>
  <c r="DV172" i="230"/>
  <c r="DW172" i="230"/>
  <c r="DV46" i="230"/>
  <c r="DV110" i="230"/>
  <c r="DV182" i="230"/>
  <c r="DV178" i="230"/>
  <c r="DV58" i="230"/>
  <c r="DV68" i="230"/>
  <c r="DV140" i="230"/>
  <c r="DW220" i="230"/>
  <c r="DW20" i="230"/>
  <c r="DV320" i="230"/>
  <c r="DV330" i="230"/>
  <c r="DW52" i="230"/>
  <c r="DV116" i="230"/>
  <c r="DW134" i="230"/>
  <c r="DV144" i="230"/>
  <c r="DV152" i="230"/>
  <c r="DV188" i="230"/>
  <c r="DW116" i="230"/>
  <c r="DW152" i="230"/>
  <c r="DW188" i="230"/>
  <c r="DW207" i="230"/>
  <c r="BB207" i="224"/>
  <c r="DW259" i="230"/>
  <c r="BB259" i="224"/>
  <c r="DW15" i="230"/>
  <c r="BB15" i="224"/>
  <c r="DV42" i="230"/>
  <c r="BB42" i="224"/>
  <c r="DW50" i="230"/>
  <c r="BB50" i="224"/>
  <c r="DW76" i="230"/>
  <c r="BB76" i="224"/>
  <c r="DW86" i="230"/>
  <c r="BB86" i="224"/>
  <c r="DW96" i="230"/>
  <c r="BB96" i="224"/>
  <c r="DW107" i="230"/>
  <c r="BB107" i="224"/>
  <c r="DW132" i="230"/>
  <c r="BB132" i="224"/>
  <c r="DW180" i="230"/>
  <c r="BB180" i="224"/>
  <c r="DW196" i="230"/>
  <c r="BB196" i="224"/>
  <c r="DW212" i="230"/>
  <c r="BB212" i="224"/>
  <c r="DW230" i="230"/>
  <c r="BB230" i="224"/>
  <c r="DW237" i="230"/>
  <c r="BB237" i="224"/>
  <c r="DW253" i="230"/>
  <c r="BB253" i="224"/>
  <c r="DW262" i="230"/>
  <c r="BB262" i="224"/>
  <c r="DV270" i="230"/>
  <c r="BB270" i="224"/>
  <c r="DW278" i="230"/>
  <c r="BB278" i="224"/>
  <c r="DW285" i="230"/>
  <c r="BB285" i="224"/>
  <c r="DW293" i="230"/>
  <c r="BB293" i="224"/>
  <c r="DW317" i="230"/>
  <c r="BB317" i="224"/>
  <c r="DV324" i="230"/>
  <c r="BB324" i="224"/>
  <c r="DV332" i="230"/>
  <c r="BB332" i="224"/>
  <c r="DW341" i="230"/>
  <c r="BB341" i="224"/>
  <c r="DW353" i="230"/>
  <c r="BB353" i="224"/>
  <c r="DW361" i="230"/>
  <c r="BB361" i="224"/>
  <c r="DW369" i="230"/>
  <c r="BB369" i="224"/>
  <c r="DW379" i="230"/>
  <c r="BB379" i="224"/>
  <c r="DW168" i="230"/>
  <c r="BB168" i="224"/>
  <c r="DW31" i="230"/>
  <c r="BB31" i="224"/>
  <c r="DW39" i="230"/>
  <c r="BB39" i="224"/>
  <c r="DW48" i="230"/>
  <c r="BB48" i="224"/>
  <c r="DV94" i="230"/>
  <c r="BB94" i="224"/>
  <c r="DW157" i="230"/>
  <c r="BB157" i="224"/>
  <c r="DW34" i="230"/>
  <c r="BB34" i="224"/>
  <c r="DW51" i="230"/>
  <c r="BB51" i="224"/>
  <c r="DW59" i="230"/>
  <c r="BB59" i="224"/>
  <c r="DW108" i="230"/>
  <c r="BB108" i="224"/>
  <c r="DW133" i="230"/>
  <c r="BB133" i="224"/>
  <c r="DW159" i="230"/>
  <c r="BB159" i="224"/>
  <c r="DV166" i="230"/>
  <c r="BB166" i="224"/>
  <c r="DW173" i="230"/>
  <c r="BB173" i="224"/>
  <c r="DW197" i="230"/>
  <c r="BB197" i="224"/>
  <c r="DW205" i="230"/>
  <c r="BB205" i="224"/>
  <c r="DV238" i="230"/>
  <c r="BB238" i="224"/>
  <c r="DW247" i="230"/>
  <c r="BB247" i="224"/>
  <c r="DV254" i="230"/>
  <c r="BB254" i="224"/>
  <c r="DW286" i="230"/>
  <c r="BB286" i="224"/>
  <c r="DV294" i="230"/>
  <c r="BB294" i="224"/>
  <c r="AB294" i="225" s="1"/>
  <c r="BW294" i="226" s="1"/>
  <c r="BY294" i="227" s="1"/>
  <c r="DW303" i="230"/>
  <c r="BB303" i="224"/>
  <c r="DW311" i="230"/>
  <c r="BB311" i="224"/>
  <c r="DW342" i="230"/>
  <c r="BB342" i="224"/>
  <c r="DW354" i="230"/>
  <c r="BB354" i="224"/>
  <c r="DW362" i="230"/>
  <c r="BB362" i="224"/>
  <c r="DW370" i="230"/>
  <c r="BB370" i="224"/>
  <c r="DV380" i="230"/>
  <c r="BB380" i="224"/>
  <c r="DV100" i="230"/>
  <c r="BB100" i="224"/>
  <c r="DV138" i="230"/>
  <c r="BB138" i="224"/>
  <c r="DW171" i="230"/>
  <c r="BB171" i="224"/>
  <c r="DW219" i="230"/>
  <c r="BB219" i="224"/>
  <c r="DW23" i="230"/>
  <c r="BB23" i="224"/>
  <c r="DV16" i="230"/>
  <c r="DW24" i="230"/>
  <c r="BB24" i="224"/>
  <c r="DW35" i="230"/>
  <c r="BB35" i="224"/>
  <c r="DW43" i="230"/>
  <c r="BB43" i="224"/>
  <c r="DW60" i="230"/>
  <c r="BB60" i="224"/>
  <c r="DW68" i="230"/>
  <c r="DW78" i="230"/>
  <c r="BB78" i="224"/>
  <c r="DW87" i="230"/>
  <c r="BB87" i="224"/>
  <c r="DW98" i="230"/>
  <c r="BB98" i="224"/>
  <c r="DW124" i="230"/>
  <c r="BB124" i="224"/>
  <c r="DW140" i="230"/>
  <c r="DW146" i="230"/>
  <c r="DW166" i="230"/>
  <c r="DW174" i="230"/>
  <c r="BB174" i="224"/>
  <c r="DW181" i="230"/>
  <c r="BB181" i="224"/>
  <c r="DV189" i="230"/>
  <c r="BB189" i="224"/>
  <c r="DW198" i="230"/>
  <c r="BB198" i="224"/>
  <c r="DW206" i="230"/>
  <c r="BB206" i="224"/>
  <c r="DW213" i="230"/>
  <c r="BB213" i="224"/>
  <c r="DW221" i="230"/>
  <c r="BB221" i="224"/>
  <c r="DW231" i="230"/>
  <c r="BB231" i="224"/>
  <c r="DW238" i="230"/>
  <c r="DW248" i="230"/>
  <c r="BB248" i="224"/>
  <c r="DW254" i="230"/>
  <c r="DW263" i="230"/>
  <c r="BB263" i="224"/>
  <c r="DW271" i="230"/>
  <c r="BB271" i="224"/>
  <c r="DW279" i="230"/>
  <c r="BB279" i="224"/>
  <c r="DV286" i="230"/>
  <c r="DW294" i="230"/>
  <c r="DV303" i="230"/>
  <c r="DW318" i="230"/>
  <c r="BB318" i="224"/>
  <c r="DW325" i="230"/>
  <c r="BB325" i="224"/>
  <c r="DW333" i="230"/>
  <c r="BB333" i="224"/>
  <c r="DW343" i="230"/>
  <c r="BB343" i="224"/>
  <c r="DW355" i="230"/>
  <c r="BB355" i="224"/>
  <c r="DW363" i="230"/>
  <c r="BB363" i="224"/>
  <c r="DW371" i="230"/>
  <c r="BB371" i="224"/>
  <c r="DW380" i="230"/>
  <c r="DW12" i="230"/>
  <c r="BB12" i="224"/>
  <c r="DV84" i="230"/>
  <c r="BB84" i="224"/>
  <c r="DW16" i="230"/>
  <c r="DW44" i="230"/>
  <c r="BB44" i="224"/>
  <c r="DV52" i="230"/>
  <c r="DW79" i="230"/>
  <c r="BB79" i="224"/>
  <c r="DW88" i="230"/>
  <c r="BB88" i="224"/>
  <c r="DW99" i="230"/>
  <c r="BB99" i="224"/>
  <c r="DV134" i="230"/>
  <c r="DW141" i="230"/>
  <c r="BB141" i="224"/>
  <c r="DV160" i="230"/>
  <c r="DW167" i="230"/>
  <c r="BB167" i="224"/>
  <c r="DW175" i="230"/>
  <c r="BB175" i="224"/>
  <c r="DW190" i="230"/>
  <c r="BB190" i="224"/>
  <c r="DV198" i="230"/>
  <c r="DV206" i="230"/>
  <c r="DW214" i="230"/>
  <c r="BB214" i="224"/>
  <c r="DW222" i="230"/>
  <c r="BB222" i="224"/>
  <c r="DW232" i="230"/>
  <c r="BB232" i="224"/>
  <c r="DW239" i="230"/>
  <c r="BB239" i="224"/>
  <c r="DW249" i="230"/>
  <c r="BB249" i="224"/>
  <c r="DW255" i="230"/>
  <c r="BB255" i="224"/>
  <c r="DW264" i="230"/>
  <c r="BB264" i="224"/>
  <c r="DV271" i="230"/>
  <c r="DV280" i="230"/>
  <c r="BB280" i="224"/>
  <c r="DW287" i="230"/>
  <c r="BB287" i="224"/>
  <c r="DW295" i="230"/>
  <c r="BB295" i="224"/>
  <c r="DW304" i="230"/>
  <c r="BB304" i="224"/>
  <c r="DV312" i="230"/>
  <c r="DW319" i="230"/>
  <c r="BB319" i="224"/>
  <c r="DV326" i="230"/>
  <c r="BB326" i="224"/>
  <c r="DV334" i="230"/>
  <c r="BB334" i="224"/>
  <c r="DV344" i="230"/>
  <c r="BB344" i="224"/>
  <c r="DV363" i="230"/>
  <c r="DV371" i="230"/>
  <c r="DW381" i="230"/>
  <c r="BB381" i="224"/>
  <c r="DW18" i="230"/>
  <c r="BB18" i="224"/>
  <c r="DW27" i="230"/>
  <c r="BB27" i="224"/>
  <c r="DW36" i="230"/>
  <c r="DV62" i="230"/>
  <c r="DW71" i="230"/>
  <c r="BB71" i="224"/>
  <c r="DW90" i="230"/>
  <c r="BB90" i="224"/>
  <c r="DW100" i="230"/>
  <c r="DW110" i="230"/>
  <c r="DW118" i="230"/>
  <c r="DV142" i="230"/>
  <c r="DW154" i="230"/>
  <c r="DV161" i="230"/>
  <c r="BB161" i="224"/>
  <c r="DV176" i="230"/>
  <c r="DW182" i="230"/>
  <c r="DW191" i="230"/>
  <c r="BB191" i="224"/>
  <c r="DW200" i="230"/>
  <c r="BB200" i="224"/>
  <c r="DW215" i="230"/>
  <c r="BB215" i="224"/>
  <c r="DV224" i="230"/>
  <c r="BB224" i="224"/>
  <c r="DW233" i="230"/>
  <c r="BB233" i="224"/>
  <c r="DV250" i="230"/>
  <c r="DV256" i="230"/>
  <c r="BB256" i="224"/>
  <c r="DW266" i="230"/>
  <c r="BB266" i="224"/>
  <c r="DW281" i="230"/>
  <c r="BB281" i="224"/>
  <c r="DW288" i="230"/>
  <c r="BB288" i="224"/>
  <c r="DW305" i="230"/>
  <c r="BB305" i="224"/>
  <c r="DW313" i="230"/>
  <c r="BB313" i="224"/>
  <c r="DW335" i="230"/>
  <c r="BB335" i="224"/>
  <c r="DW346" i="230"/>
  <c r="BB346" i="224"/>
  <c r="DW356" i="230"/>
  <c r="DV364" i="230"/>
  <c r="DW373" i="230"/>
  <c r="BB373" i="224"/>
  <c r="DW383" i="230"/>
  <c r="BB383" i="224"/>
  <c r="DV70" i="230"/>
  <c r="BB70" i="224"/>
  <c r="DV148" i="230"/>
  <c r="BB148" i="224"/>
  <c r="DW199" i="230"/>
  <c r="BB199" i="224"/>
  <c r="DV240" i="230"/>
  <c r="BB240" i="224"/>
  <c r="DV296" i="230"/>
  <c r="BB296" i="224"/>
  <c r="DW327" i="230"/>
  <c r="BB327" i="224"/>
  <c r="DW345" i="230"/>
  <c r="BB345" i="224"/>
  <c r="DW372" i="230"/>
  <c r="BB372" i="224"/>
  <c r="DW28" i="230"/>
  <c r="BB28" i="224"/>
  <c r="DW54" i="230"/>
  <c r="BB54" i="224"/>
  <c r="DW62" i="230"/>
  <c r="DW72" i="230"/>
  <c r="BB72" i="224"/>
  <c r="DW91" i="230"/>
  <c r="BB91" i="224"/>
  <c r="DV136" i="230"/>
  <c r="BB136" i="224"/>
  <c r="DW142" i="230"/>
  <c r="DW149" i="230"/>
  <c r="BB149" i="224"/>
  <c r="DV162" i="230"/>
  <c r="BB162" i="224"/>
  <c r="DW176" i="230"/>
  <c r="DW183" i="230"/>
  <c r="BB183" i="224"/>
  <c r="DW201" i="230"/>
  <c r="BB201" i="224"/>
  <c r="DW216" i="230"/>
  <c r="BB216" i="224"/>
  <c r="DW234" i="230"/>
  <c r="BB234" i="224"/>
  <c r="DV241" i="230"/>
  <c r="BB241" i="224"/>
  <c r="DW250" i="230"/>
  <c r="DW267" i="230"/>
  <c r="BB267" i="224"/>
  <c r="DW273" i="230"/>
  <c r="BB273" i="224"/>
  <c r="DW282" i="230"/>
  <c r="BB282" i="224"/>
  <c r="DW297" i="230"/>
  <c r="BB297" i="224"/>
  <c r="DW306" i="230"/>
  <c r="BB306" i="224"/>
  <c r="DW328" i="230"/>
  <c r="BB328" i="224"/>
  <c r="DV336" i="230"/>
  <c r="BB336" i="224"/>
  <c r="DW347" i="230"/>
  <c r="BB347" i="224"/>
  <c r="DW357" i="230"/>
  <c r="BB357" i="224"/>
  <c r="DW364" i="230"/>
  <c r="DW374" i="230"/>
  <c r="BB374" i="224"/>
  <c r="DV384" i="230"/>
  <c r="BB384" i="224"/>
  <c r="DW26" i="230"/>
  <c r="BB26" i="224"/>
  <c r="DW80" i="230"/>
  <c r="BB80" i="224"/>
  <c r="DW223" i="230"/>
  <c r="BB223" i="224"/>
  <c r="DV265" i="230"/>
  <c r="BB265" i="224"/>
  <c r="DV272" i="230"/>
  <c r="BB272" i="224"/>
  <c r="DW382" i="230"/>
  <c r="BB382" i="224"/>
  <c r="DV10" i="230"/>
  <c r="BB10" i="224"/>
  <c r="DW19" i="230"/>
  <c r="BB19" i="224"/>
  <c r="DW11" i="230"/>
  <c r="BB11" i="224"/>
  <c r="DW38" i="230"/>
  <c r="BB38" i="224"/>
  <c r="DW46" i="230"/>
  <c r="DW55" i="230"/>
  <c r="BB55" i="224"/>
  <c r="DW63" i="230"/>
  <c r="BB63" i="224"/>
  <c r="DW82" i="230"/>
  <c r="BB82" i="224"/>
  <c r="DW92" i="230"/>
  <c r="BB92" i="224"/>
  <c r="DW102" i="230"/>
  <c r="BB102" i="224"/>
  <c r="DW112" i="230"/>
  <c r="BB112" i="224"/>
  <c r="DV120" i="230"/>
  <c r="BB120" i="224"/>
  <c r="DV128" i="230"/>
  <c r="DW136" i="230"/>
  <c r="DV156" i="230"/>
  <c r="BB156" i="224"/>
  <c r="DW162" i="230"/>
  <c r="DV170" i="230"/>
  <c r="DW177" i="230"/>
  <c r="BB177" i="224"/>
  <c r="DW184" i="230"/>
  <c r="BB184" i="224"/>
  <c r="DV192" i="230"/>
  <c r="DW202" i="230"/>
  <c r="BB202" i="224"/>
  <c r="DW208" i="230"/>
  <c r="DW217" i="230"/>
  <c r="BB217" i="224"/>
  <c r="DW225" i="230"/>
  <c r="BB225" i="224"/>
  <c r="DW235" i="230"/>
  <c r="BB235" i="224"/>
  <c r="DV242" i="230"/>
  <c r="BB242" i="224"/>
  <c r="DW251" i="230"/>
  <c r="BB251" i="224"/>
  <c r="DW257" i="230"/>
  <c r="BB257" i="224"/>
  <c r="DV267" i="230"/>
  <c r="DV274" i="230"/>
  <c r="BB274" i="224"/>
  <c r="DW283" i="230"/>
  <c r="BB283" i="224"/>
  <c r="DW289" i="230"/>
  <c r="BB289" i="224"/>
  <c r="DW298" i="230"/>
  <c r="BB298" i="224"/>
  <c r="DW307" i="230"/>
  <c r="BB307" i="224"/>
  <c r="DV314" i="230"/>
  <c r="DW320" i="230"/>
  <c r="DW329" i="230"/>
  <c r="BB329" i="224"/>
  <c r="DW336" i="230"/>
  <c r="DW348" i="230"/>
  <c r="BB348" i="224"/>
  <c r="DW358" i="230"/>
  <c r="BB358" i="224"/>
  <c r="DW365" i="230"/>
  <c r="BB365" i="224"/>
  <c r="DW375" i="230"/>
  <c r="BB375" i="224"/>
  <c r="DW384" i="230"/>
  <c r="DW47" i="230"/>
  <c r="BB47" i="224"/>
  <c r="DW56" i="230"/>
  <c r="BB56" i="224"/>
  <c r="DW64" i="230"/>
  <c r="BB64" i="224"/>
  <c r="DV74" i="230"/>
  <c r="BB74" i="224"/>
  <c r="DW83" i="230"/>
  <c r="BB83" i="224"/>
  <c r="DW103" i="230"/>
  <c r="BB103" i="224"/>
  <c r="DW128" i="230"/>
  <c r="DW137" i="230"/>
  <c r="BB137" i="224"/>
  <c r="DW163" i="230"/>
  <c r="BB163" i="224"/>
  <c r="DW170" i="230"/>
  <c r="DW185" i="230"/>
  <c r="BB185" i="224"/>
  <c r="DW192" i="230"/>
  <c r="DW203" i="230"/>
  <c r="BB203" i="224"/>
  <c r="DW209" i="230"/>
  <c r="BB209" i="224"/>
  <c r="DW218" i="230"/>
  <c r="BB218" i="224"/>
  <c r="DV226" i="230"/>
  <c r="BB226" i="224"/>
  <c r="DV235" i="230"/>
  <c r="DW243" i="230"/>
  <c r="BB243" i="224"/>
  <c r="DV258" i="230"/>
  <c r="BB258" i="224"/>
  <c r="DW275" i="230"/>
  <c r="BB275" i="224"/>
  <c r="DV283" i="230"/>
  <c r="DW290" i="230"/>
  <c r="BB290" i="224"/>
  <c r="DW299" i="230"/>
  <c r="BB299" i="224"/>
  <c r="DV307" i="230"/>
  <c r="DW314" i="230"/>
  <c r="DW321" i="230"/>
  <c r="BB321" i="224"/>
  <c r="DW337" i="230"/>
  <c r="BB337" i="224"/>
  <c r="DW349" i="230"/>
  <c r="BB349" i="224"/>
  <c r="AB349" i="225" s="1"/>
  <c r="BW349" i="226" s="1"/>
  <c r="BY349" i="227" s="1"/>
  <c r="DW359" i="230"/>
  <c r="BB359" i="224"/>
  <c r="DW366" i="230"/>
  <c r="BB366" i="224"/>
  <c r="DV376" i="230"/>
  <c r="BB376" i="224"/>
  <c r="DW385" i="230"/>
  <c r="BB385" i="224"/>
  <c r="DW126" i="230"/>
  <c r="BB126" i="224"/>
  <c r="DW30" i="230"/>
  <c r="BB30" i="224"/>
  <c r="DW104" i="230"/>
  <c r="BB104" i="224"/>
  <c r="DW114" i="230"/>
  <c r="BB114" i="224"/>
  <c r="DV129" i="230"/>
  <c r="BB129" i="224"/>
  <c r="DW193" i="230"/>
  <c r="BB193" i="224"/>
  <c r="DV210" i="230"/>
  <c r="BB210" i="224"/>
  <c r="DW227" i="230"/>
  <c r="BB227" i="224"/>
  <c r="DW244" i="230"/>
  <c r="BB244" i="224"/>
  <c r="DW291" i="230"/>
  <c r="BB291" i="224"/>
  <c r="AB291" i="225" s="1"/>
  <c r="BW291" i="226" s="1"/>
  <c r="BY291" i="227" s="1"/>
  <c r="DV300" i="230"/>
  <c r="BB300" i="224"/>
  <c r="DW308" i="230"/>
  <c r="BB308" i="224"/>
  <c r="DW315" i="230"/>
  <c r="BB315" i="224"/>
  <c r="DV322" i="230"/>
  <c r="BB322" i="224"/>
  <c r="DW338" i="230"/>
  <c r="BB338" i="224"/>
  <c r="DW350" i="230"/>
  <c r="BB350" i="224"/>
  <c r="DW367" i="230"/>
  <c r="BB367" i="224"/>
  <c r="DW386" i="230"/>
  <c r="BB386" i="224"/>
  <c r="DW32" i="230"/>
  <c r="BB32" i="224"/>
  <c r="DW40" i="230"/>
  <c r="BB40" i="224"/>
  <c r="DV48" i="230"/>
  <c r="DW66" i="230"/>
  <c r="BB66" i="224"/>
  <c r="DW75" i="230"/>
  <c r="BB75" i="224"/>
  <c r="DW84" i="230"/>
  <c r="DW94" i="230"/>
  <c r="DW130" i="230"/>
  <c r="BB130" i="224"/>
  <c r="DW138" i="230"/>
  <c r="DW144" i="230"/>
  <c r="DV164" i="230"/>
  <c r="DW178" i="230"/>
  <c r="DW187" i="230"/>
  <c r="BB187" i="224"/>
  <c r="DV194" i="230"/>
  <c r="BB194" i="224"/>
  <c r="DW211" i="230"/>
  <c r="BB211" i="224"/>
  <c r="DV219" i="230"/>
  <c r="DW228" i="230"/>
  <c r="BB228" i="224"/>
  <c r="DV236" i="230"/>
  <c r="DW245" i="230"/>
  <c r="BB245" i="224"/>
  <c r="DV252" i="230"/>
  <c r="DW260" i="230"/>
  <c r="BB260" i="224"/>
  <c r="DW268" i="230"/>
  <c r="DW276" i="230"/>
  <c r="BB276" i="224"/>
  <c r="DV284" i="230"/>
  <c r="DV291" i="230"/>
  <c r="DW301" i="230"/>
  <c r="BB301" i="224"/>
  <c r="DW309" i="230"/>
  <c r="BB309" i="224"/>
  <c r="DV315" i="230"/>
  <c r="DW322" i="230"/>
  <c r="DW330" i="230"/>
  <c r="DW339" i="230"/>
  <c r="BB339" i="224"/>
  <c r="DW351" i="230"/>
  <c r="BB351" i="224"/>
  <c r="DW360" i="230"/>
  <c r="BB360" i="224"/>
  <c r="DV367" i="230"/>
  <c r="DW377" i="230"/>
  <c r="BB377" i="224"/>
  <c r="DW387" i="230"/>
  <c r="BB387" i="224"/>
  <c r="DW186" i="230"/>
  <c r="BB186" i="224"/>
  <c r="AB186" i="225" s="1"/>
  <c r="BW186" i="226" s="1"/>
  <c r="BY186" i="227" s="1"/>
  <c r="DW14" i="230"/>
  <c r="BB14" i="224"/>
  <c r="DW22" i="230"/>
  <c r="BB22" i="224"/>
  <c r="DW67" i="230"/>
  <c r="BB67" i="224"/>
  <c r="DW95" i="230"/>
  <c r="BB95" i="224"/>
  <c r="DW106" i="230"/>
  <c r="BB106" i="224"/>
  <c r="DV145" i="230"/>
  <c r="BB145" i="224"/>
  <c r="DW164" i="230"/>
  <c r="DW179" i="230"/>
  <c r="BB179" i="224"/>
  <c r="DW195" i="230"/>
  <c r="BB195" i="224"/>
  <c r="DW229" i="230"/>
  <c r="BB229" i="224"/>
  <c r="DW236" i="230"/>
  <c r="DW246" i="230"/>
  <c r="BB246" i="224"/>
  <c r="DW252" i="230"/>
  <c r="DW261" i="230"/>
  <c r="BB261" i="224"/>
  <c r="DW269" i="230"/>
  <c r="BB269" i="224"/>
  <c r="DW277" i="230"/>
  <c r="BB277" i="224"/>
  <c r="DW284" i="230"/>
  <c r="DW292" i="230"/>
  <c r="BB292" i="224"/>
  <c r="DW302" i="230"/>
  <c r="BB302" i="224"/>
  <c r="DV310" i="230"/>
  <c r="BB310" i="224"/>
  <c r="DW316" i="230"/>
  <c r="BB316" i="224"/>
  <c r="DW323" i="230"/>
  <c r="BB323" i="224"/>
  <c r="DW331" i="230"/>
  <c r="BB331" i="224"/>
  <c r="DW340" i="230"/>
  <c r="BB340" i="224"/>
  <c r="DW352" i="230"/>
  <c r="BB352" i="224"/>
  <c r="DW368" i="230"/>
  <c r="BB368" i="224"/>
  <c r="DW378" i="230"/>
  <c r="BB378" i="224"/>
  <c r="DV28" i="230"/>
  <c r="DV34" i="230"/>
  <c r="DV40" i="230"/>
  <c r="DV92" i="230"/>
  <c r="DV98" i="230"/>
  <c r="DV104" i="230"/>
  <c r="DV299" i="230"/>
  <c r="DV343" i="230"/>
  <c r="DV64" i="230"/>
  <c r="DV12" i="230"/>
  <c r="DV18" i="230"/>
  <c r="DV24" i="230"/>
  <c r="DW70" i="230"/>
  <c r="DV76" i="230"/>
  <c r="DV82" i="230"/>
  <c r="DV88" i="230"/>
  <c r="DW194" i="230"/>
  <c r="DW210" i="230"/>
  <c r="DW226" i="230"/>
  <c r="DW242" i="230"/>
  <c r="DW258" i="230"/>
  <c r="DW274" i="230"/>
  <c r="DV290" i="230"/>
  <c r="DV295" i="230"/>
  <c r="DW300" i="230"/>
  <c r="DV306" i="230"/>
  <c r="DV311" i="230"/>
  <c r="DV316" i="230"/>
  <c r="DW326" i="230"/>
  <c r="DW344" i="230"/>
  <c r="DV372" i="230"/>
  <c r="DV379" i="230"/>
  <c r="DV30" i="230"/>
  <c r="DV59" i="230"/>
  <c r="DV106" i="230"/>
  <c r="DV200" i="230"/>
  <c r="DV216" i="230"/>
  <c r="DV248" i="230"/>
  <c r="DV264" i="230"/>
  <c r="DV285" i="230"/>
  <c r="DV352" i="230"/>
  <c r="DV279" i="230"/>
  <c r="DV54" i="230"/>
  <c r="DV112" i="230"/>
  <c r="DV124" i="230"/>
  <c r="DV130" i="230"/>
  <c r="DV184" i="230"/>
  <c r="DV195" i="230"/>
  <c r="DV222" i="230"/>
  <c r="DV227" i="230"/>
  <c r="DV243" i="230"/>
  <c r="DV259" i="230"/>
  <c r="DV339" i="230"/>
  <c r="DV60" i="230"/>
  <c r="DV66" i="230"/>
  <c r="DV72" i="230"/>
  <c r="DV231" i="230"/>
  <c r="DV263" i="230"/>
  <c r="DV331" i="230"/>
  <c r="DV14" i="230"/>
  <c r="DV26" i="230"/>
  <c r="DV43" i="230"/>
  <c r="DV78" i="230"/>
  <c r="DV90" i="230"/>
  <c r="DV107" i="230"/>
  <c r="DV196" i="230"/>
  <c r="DV228" i="230"/>
  <c r="DV244" i="230"/>
  <c r="DV260" i="230"/>
  <c r="DV276" i="230"/>
  <c r="DV328" i="230"/>
  <c r="DV340" i="230"/>
  <c r="DV347" i="230"/>
  <c r="DV351" i="230"/>
  <c r="DV96" i="230"/>
  <c r="DV102" i="230"/>
  <c r="DV191" i="230"/>
  <c r="DV202" i="230"/>
  <c r="DV207" i="230"/>
  <c r="DV218" i="230"/>
  <c r="DV223" i="230"/>
  <c r="DV234" i="230"/>
  <c r="DV239" i="230"/>
  <c r="DV266" i="230"/>
  <c r="DV282" i="230"/>
  <c r="DV292" i="230"/>
  <c r="DV308" i="230"/>
  <c r="DV313" i="230"/>
  <c r="DV318" i="230"/>
  <c r="DV323" i="230"/>
  <c r="DV368" i="230"/>
  <c r="DV375" i="230"/>
  <c r="DV215" i="230"/>
  <c r="DV44" i="230"/>
  <c r="DV50" i="230"/>
  <c r="DV56" i="230"/>
  <c r="DV108" i="230"/>
  <c r="DV114" i="230"/>
  <c r="DV126" i="230"/>
  <c r="DV132" i="230"/>
  <c r="DV168" i="230"/>
  <c r="DV174" i="230"/>
  <c r="DV186" i="230"/>
  <c r="DV298" i="230"/>
  <c r="DV348" i="230"/>
  <c r="DV355" i="230"/>
  <c r="DV199" i="230"/>
  <c r="DV247" i="230"/>
  <c r="DV27" i="230"/>
  <c r="DV91" i="230"/>
  <c r="DV335" i="230"/>
  <c r="DV383" i="230"/>
  <c r="DV19" i="230"/>
  <c r="DW25" i="230"/>
  <c r="DV25" i="230"/>
  <c r="DV57" i="230"/>
  <c r="DW57" i="230"/>
  <c r="DW89" i="230"/>
  <c r="DV89" i="230"/>
  <c r="DW111" i="230"/>
  <c r="DV111" i="230"/>
  <c r="DW165" i="230"/>
  <c r="DV165" i="230"/>
  <c r="DV31" i="230"/>
  <c r="DV63" i="230"/>
  <c r="DV79" i="230"/>
  <c r="DW21" i="230"/>
  <c r="DV21" i="230"/>
  <c r="DW37" i="230"/>
  <c r="DV37" i="230"/>
  <c r="DW53" i="230"/>
  <c r="DV53" i="230"/>
  <c r="DW69" i="230"/>
  <c r="DV69" i="230"/>
  <c r="DW85" i="230"/>
  <c r="DV85" i="230"/>
  <c r="DW101" i="230"/>
  <c r="DV101" i="230"/>
  <c r="DV51" i="230"/>
  <c r="DV99" i="230"/>
  <c r="DV41" i="230"/>
  <c r="DW41" i="230"/>
  <c r="DW73" i="230"/>
  <c r="DV73" i="230"/>
  <c r="DV117" i="230"/>
  <c r="DW117" i="230"/>
  <c r="DW123" i="230"/>
  <c r="DV123" i="230"/>
  <c r="DW135" i="230"/>
  <c r="DV135" i="230"/>
  <c r="DW153" i="230"/>
  <c r="DV153" i="230"/>
  <c r="DV15" i="230"/>
  <c r="DV47" i="230"/>
  <c r="DV95" i="230"/>
  <c r="DV113" i="230"/>
  <c r="DW113" i="230"/>
  <c r="DW119" i="230"/>
  <c r="DV119" i="230"/>
  <c r="DW125" i="230"/>
  <c r="DV125" i="230"/>
  <c r="DW131" i="230"/>
  <c r="DV131" i="230"/>
  <c r="DW143" i="230"/>
  <c r="DV143" i="230"/>
  <c r="DW155" i="230"/>
  <c r="DV155" i="230"/>
  <c r="DW17" i="230"/>
  <c r="DV17" i="230"/>
  <c r="DW33" i="230"/>
  <c r="DV33" i="230"/>
  <c r="DW49" i="230"/>
  <c r="DV49" i="230"/>
  <c r="DW65" i="230"/>
  <c r="DV65" i="230"/>
  <c r="DV81" i="230"/>
  <c r="DW81" i="230"/>
  <c r="DV97" i="230"/>
  <c r="DW97" i="230"/>
  <c r="DV67" i="230"/>
  <c r="DV23" i="230"/>
  <c r="DV39" i="230"/>
  <c r="DV55" i="230"/>
  <c r="DV71" i="230"/>
  <c r="DV87" i="230"/>
  <c r="DV103" i="230"/>
  <c r="DV13" i="230"/>
  <c r="DW13" i="230"/>
  <c r="DW29" i="230"/>
  <c r="DV29" i="230"/>
  <c r="DW45" i="230"/>
  <c r="DV45" i="230"/>
  <c r="DW61" i="230"/>
  <c r="DV61" i="230"/>
  <c r="DW77" i="230"/>
  <c r="DV77" i="230"/>
  <c r="DW93" i="230"/>
  <c r="DV93" i="230"/>
  <c r="DW109" i="230"/>
  <c r="DV109" i="230"/>
  <c r="DW115" i="230"/>
  <c r="DV115" i="230"/>
  <c r="DW121" i="230"/>
  <c r="DV121" i="230"/>
  <c r="DW127" i="230"/>
  <c r="DV127" i="230"/>
  <c r="DW139" i="230"/>
  <c r="DV139" i="230"/>
  <c r="DW151" i="230"/>
  <c r="DV151" i="230"/>
  <c r="DW169" i="230"/>
  <c r="DV169" i="230"/>
  <c r="DV35" i="230"/>
  <c r="DV83" i="230"/>
  <c r="DW105" i="230"/>
  <c r="DV105" i="230"/>
  <c r="DW147" i="230"/>
  <c r="DV147" i="230"/>
  <c r="DV149" i="230"/>
  <c r="DV185" i="230"/>
  <c r="DV197" i="230"/>
  <c r="DV209" i="230"/>
  <c r="DV221" i="230"/>
  <c r="DV229" i="230"/>
  <c r="DV237" i="230"/>
  <c r="DV245" i="230"/>
  <c r="DV249" i="230"/>
  <c r="DV253" i="230"/>
  <c r="DV257" i="230"/>
  <c r="DV261" i="230"/>
  <c r="DV269" i="230"/>
  <c r="DV273" i="230"/>
  <c r="DV277" i="230"/>
  <c r="DV281" i="230"/>
  <c r="DV289" i="230"/>
  <c r="DV293" i="230"/>
  <c r="DV297" i="230"/>
  <c r="DV301" i="230"/>
  <c r="DV305" i="230"/>
  <c r="DV309" i="230"/>
  <c r="DV321" i="230"/>
  <c r="DV325" i="230"/>
  <c r="DV329" i="230"/>
  <c r="DV333" i="230"/>
  <c r="DV337" i="230"/>
  <c r="DV341" i="230"/>
  <c r="DV345" i="230"/>
  <c r="DV349" i="230"/>
  <c r="DV353" i="230"/>
  <c r="DV357" i="230"/>
  <c r="DV361" i="230"/>
  <c r="DV365" i="230"/>
  <c r="DV369" i="230"/>
  <c r="DV373" i="230"/>
  <c r="DV377" i="230"/>
  <c r="DV381" i="230"/>
  <c r="DV385" i="230"/>
  <c r="DV133" i="230"/>
  <c r="DV213" i="230"/>
  <c r="DV137" i="230"/>
  <c r="DV157" i="230"/>
  <c r="DV177" i="230"/>
  <c r="DV201" i="230"/>
  <c r="DV233" i="230"/>
  <c r="DW129" i="230"/>
  <c r="DW161" i="230"/>
  <c r="DW241" i="230"/>
  <c r="DW265" i="230"/>
  <c r="DV141" i="230"/>
  <c r="DV173" i="230"/>
  <c r="DV181" i="230"/>
  <c r="DV193" i="230"/>
  <c r="DV205" i="230"/>
  <c r="DV217" i="230"/>
  <c r="DV225" i="230"/>
  <c r="DW145" i="230"/>
  <c r="DW189" i="230"/>
  <c r="DV338" i="230"/>
  <c r="DV342" i="230"/>
  <c r="DV346" i="230"/>
  <c r="DV350" i="230"/>
  <c r="DV354" i="230"/>
  <c r="DV358" i="230"/>
  <c r="DV362" i="230"/>
  <c r="DV366" i="230"/>
  <c r="DV370" i="230"/>
  <c r="DV374" i="230"/>
  <c r="DV378" i="230"/>
  <c r="DV382" i="230"/>
  <c r="DV386" i="230"/>
  <c r="DV163" i="230"/>
  <c r="DV387" i="230"/>
  <c r="DV159" i="230"/>
  <c r="DV167" i="230"/>
  <c r="DV171" i="230"/>
  <c r="DV175" i="230"/>
  <c r="DV179" i="230"/>
  <c r="DV183" i="230"/>
  <c r="DV187" i="230"/>
  <c r="BB388" i="224" l="1"/>
  <c r="DV388" i="230"/>
  <c r="DN8" i="230"/>
  <c r="DJ376" i="230" l="1"/>
  <c r="DK376" i="230" s="1"/>
  <c r="DJ375" i="230"/>
  <c r="DK375" i="230" s="1"/>
  <c r="DJ374" i="230"/>
  <c r="DK374" i="230" s="1"/>
  <c r="DJ373" i="230"/>
  <c r="G384" i="228" s="1"/>
  <c r="H384" i="228" s="1"/>
  <c r="DJ319" i="230"/>
  <c r="DJ290" i="230"/>
  <c r="DK290" i="230" s="1"/>
  <c r="DJ287" i="230"/>
  <c r="DK287" i="230" s="1"/>
  <c r="DJ286" i="230"/>
  <c r="DK286" i="230" s="1"/>
  <c r="DJ285" i="230"/>
  <c r="DK285" i="230" s="1"/>
  <c r="DJ270" i="230"/>
  <c r="DK270" i="230" s="1"/>
  <c r="DJ242" i="230"/>
  <c r="DK242" i="230" s="1"/>
  <c r="DJ192" i="230"/>
  <c r="DK192" i="230" s="1"/>
  <c r="DJ191" i="230"/>
  <c r="DK191" i="230" s="1"/>
  <c r="DJ190" i="230"/>
  <c r="DJ188" i="230"/>
  <c r="DK188" i="230" s="1"/>
  <c r="DJ172" i="230"/>
  <c r="DK172" i="230" s="1"/>
  <c r="DJ171" i="230"/>
  <c r="DK171" i="230" s="1"/>
  <c r="DJ166" i="230"/>
  <c r="DK166" i="230" s="1"/>
  <c r="DJ165" i="230"/>
  <c r="DK165" i="230" s="1"/>
  <c r="DJ156" i="230"/>
  <c r="DJ138" i="230"/>
  <c r="DK138" i="230" s="1"/>
  <c r="DJ132" i="230"/>
  <c r="DK132" i="230" s="1"/>
  <c r="DJ125" i="230"/>
  <c r="DK125" i="230" s="1"/>
  <c r="DJ121" i="230"/>
  <c r="DK121" i="230" s="1"/>
  <c r="DJ117" i="230"/>
  <c r="DK117" i="230" s="1"/>
  <c r="DJ63" i="230"/>
  <c r="DK63" i="230" s="1"/>
  <c r="AX63" i="224" s="1"/>
  <c r="Z63" i="225" s="1"/>
  <c r="DJ62" i="230"/>
  <c r="DK62" i="230" s="1"/>
  <c r="DJ61" i="230"/>
  <c r="DK61" i="230" s="1"/>
  <c r="AX61" i="224" s="1"/>
  <c r="Z61" i="225" s="1"/>
  <c r="BQ61" i="226" s="1"/>
  <c r="BS61" i="227" s="1"/>
  <c r="DJ49" i="230"/>
  <c r="DK49" i="230" s="1"/>
  <c r="AX49" i="224" s="1"/>
  <c r="Z49" i="225" s="1"/>
  <c r="BQ49" i="226" s="1"/>
  <c r="BS49" i="227" s="1"/>
  <c r="DJ48" i="230"/>
  <c r="DK48" i="230" s="1"/>
  <c r="AX48" i="224" s="1"/>
  <c r="Z48" i="225" s="1"/>
  <c r="BQ48" i="226" s="1"/>
  <c r="BS48" i="227" s="1"/>
  <c r="DJ47" i="230"/>
  <c r="DJ32" i="230"/>
  <c r="DK32" i="230" s="1"/>
  <c r="DJ31" i="230"/>
  <c r="DK31" i="230" s="1"/>
  <c r="AX31" i="224" s="1"/>
  <c r="Z31" i="225" s="1"/>
  <c r="BQ31" i="226" s="1"/>
  <c r="BS31" i="227" s="1"/>
  <c r="EJ387" i="230"/>
  <c r="EJ386" i="230"/>
  <c r="EJ385" i="230"/>
  <c r="BH385" i="224" s="1"/>
  <c r="AE385" i="225" s="1"/>
  <c r="CF385" i="226" s="1"/>
  <c r="CH385" i="227" s="1"/>
  <c r="EJ384" i="230"/>
  <c r="EJ383" i="230"/>
  <c r="EJ382" i="230"/>
  <c r="EJ381" i="230"/>
  <c r="BH381" i="224" s="1"/>
  <c r="EJ380" i="230"/>
  <c r="EJ379" i="230"/>
  <c r="EJ378" i="230"/>
  <c r="EJ377" i="230"/>
  <c r="BH377" i="224" s="1"/>
  <c r="EJ376" i="230"/>
  <c r="EJ375" i="230"/>
  <c r="EJ374" i="230"/>
  <c r="EJ373" i="230"/>
  <c r="BH373" i="224" s="1"/>
  <c r="EJ372" i="230"/>
  <c r="EJ371" i="230"/>
  <c r="EJ370" i="230"/>
  <c r="EJ369" i="230"/>
  <c r="BH369" i="224" s="1"/>
  <c r="EJ368" i="230"/>
  <c r="EJ367" i="230"/>
  <c r="EJ366" i="230"/>
  <c r="BH366" i="224" s="1"/>
  <c r="EJ365" i="230"/>
  <c r="BH365" i="224" s="1"/>
  <c r="EJ364" i="230"/>
  <c r="EJ363" i="230"/>
  <c r="EJ362" i="230"/>
  <c r="EJ361" i="230"/>
  <c r="BH361" i="224" s="1"/>
  <c r="AE361" i="225" s="1"/>
  <c r="EJ360" i="230"/>
  <c r="EJ359" i="230"/>
  <c r="EJ358" i="230"/>
  <c r="EJ357" i="230"/>
  <c r="BH357" i="224" s="1"/>
  <c r="AE357" i="225" s="1"/>
  <c r="CF357" i="226" s="1"/>
  <c r="CH357" i="227" s="1"/>
  <c r="EJ356" i="230"/>
  <c r="EJ355" i="230"/>
  <c r="EJ354" i="230"/>
  <c r="EJ353" i="230"/>
  <c r="BH353" i="224" s="1"/>
  <c r="AE353" i="225" s="1"/>
  <c r="CF353" i="226" s="1"/>
  <c r="CH353" i="227" s="1"/>
  <c r="EJ352" i="230"/>
  <c r="EJ351" i="230"/>
  <c r="EJ350" i="230"/>
  <c r="BH350" i="224" s="1"/>
  <c r="EJ349" i="230"/>
  <c r="BH349" i="224" s="1"/>
  <c r="EJ348" i="230"/>
  <c r="EJ347" i="230"/>
  <c r="EJ346" i="230"/>
  <c r="EJ345" i="230"/>
  <c r="BH345" i="224" s="1"/>
  <c r="AE345" i="225" s="1"/>
  <c r="CF345" i="226" s="1"/>
  <c r="CH345" i="227" s="1"/>
  <c r="EJ344" i="230"/>
  <c r="EJ343" i="230"/>
  <c r="EJ342" i="230"/>
  <c r="EJ341" i="230"/>
  <c r="BH341" i="224" s="1"/>
  <c r="EJ340" i="230"/>
  <c r="EJ339" i="230"/>
  <c r="EJ338" i="230"/>
  <c r="EJ337" i="230"/>
  <c r="BH337" i="224" s="1"/>
  <c r="EJ336" i="230"/>
  <c r="EJ335" i="230"/>
  <c r="EJ334" i="230"/>
  <c r="EJ333" i="230"/>
  <c r="BH333" i="224" s="1"/>
  <c r="EJ332" i="230"/>
  <c r="EJ331" i="230"/>
  <c r="EJ330" i="230"/>
  <c r="EJ329" i="230"/>
  <c r="BH329" i="224" s="1"/>
  <c r="EJ328" i="230"/>
  <c r="EJ327" i="230"/>
  <c r="EJ326" i="230"/>
  <c r="EJ325" i="230"/>
  <c r="BH325" i="224" s="1"/>
  <c r="EJ324" i="230"/>
  <c r="EJ323" i="230"/>
  <c r="EJ322" i="230"/>
  <c r="EJ321" i="230"/>
  <c r="BH321" i="224" s="1"/>
  <c r="EJ320" i="230"/>
  <c r="EJ319" i="230"/>
  <c r="EJ318" i="230"/>
  <c r="EJ317" i="230"/>
  <c r="BH317" i="224" s="1"/>
  <c r="EJ316" i="230"/>
  <c r="EJ315" i="230"/>
  <c r="EJ314" i="230"/>
  <c r="EJ313" i="230"/>
  <c r="BH313" i="224" s="1"/>
  <c r="EJ312" i="230"/>
  <c r="EJ311" i="230"/>
  <c r="EJ310" i="230"/>
  <c r="EJ309" i="230"/>
  <c r="BH309" i="224" s="1"/>
  <c r="EJ308" i="230"/>
  <c r="EJ307" i="230"/>
  <c r="EJ306" i="230"/>
  <c r="EJ305" i="230"/>
  <c r="BH305" i="224" s="1"/>
  <c r="EJ304" i="230"/>
  <c r="BH304" i="224" s="1"/>
  <c r="EJ303" i="230"/>
  <c r="EJ302" i="230"/>
  <c r="EJ301" i="230"/>
  <c r="BH301" i="224" s="1"/>
  <c r="EJ300" i="230"/>
  <c r="EJ299" i="230"/>
  <c r="EJ298" i="230"/>
  <c r="EJ297" i="230"/>
  <c r="BH297" i="224" s="1"/>
  <c r="EJ296" i="230"/>
  <c r="EJ295" i="230"/>
  <c r="EJ294" i="230"/>
  <c r="EJ293" i="230"/>
  <c r="BH293" i="224" s="1"/>
  <c r="EJ292" i="230"/>
  <c r="EJ291" i="230"/>
  <c r="EJ290" i="230"/>
  <c r="EJ289" i="230"/>
  <c r="BH289" i="224" s="1"/>
  <c r="AE289" i="225" s="1"/>
  <c r="EJ288" i="230"/>
  <c r="BH288" i="224" s="1"/>
  <c r="EJ287" i="230"/>
  <c r="EJ286" i="230"/>
  <c r="EJ285" i="230"/>
  <c r="BH285" i="224" s="1"/>
  <c r="EJ284" i="230"/>
  <c r="EJ283" i="230"/>
  <c r="EJ282" i="230"/>
  <c r="EJ281" i="230"/>
  <c r="BH281" i="224" s="1"/>
  <c r="EJ280" i="230"/>
  <c r="EJ279" i="230"/>
  <c r="EJ278" i="230"/>
  <c r="EJ277" i="230"/>
  <c r="BH277" i="224" s="1"/>
  <c r="EJ276" i="230"/>
  <c r="EJ275" i="230"/>
  <c r="EJ274" i="230"/>
  <c r="EJ273" i="230"/>
  <c r="BH273" i="224" s="1"/>
  <c r="EJ272" i="230"/>
  <c r="EJ271" i="230"/>
  <c r="EJ270" i="230"/>
  <c r="EJ269" i="230"/>
  <c r="BH269" i="224" s="1"/>
  <c r="EJ268" i="230"/>
  <c r="EJ267" i="230"/>
  <c r="EJ266" i="230"/>
  <c r="BH266" i="224" s="1"/>
  <c r="EJ265" i="230"/>
  <c r="BH265" i="224" s="1"/>
  <c r="EJ264" i="230"/>
  <c r="EJ263" i="230"/>
  <c r="EJ262" i="230"/>
  <c r="EJ261" i="230"/>
  <c r="BH261" i="224" s="1"/>
  <c r="EJ260" i="230"/>
  <c r="EJ259" i="230"/>
  <c r="EJ258" i="230"/>
  <c r="BH258" i="224" s="1"/>
  <c r="EJ257" i="230"/>
  <c r="BH257" i="224" s="1"/>
  <c r="EJ256" i="230"/>
  <c r="EJ255" i="230"/>
  <c r="EJ254" i="230"/>
  <c r="EJ253" i="230"/>
  <c r="BH253" i="224" s="1"/>
  <c r="EJ252" i="230"/>
  <c r="EJ251" i="230"/>
  <c r="BH251" i="224" s="1"/>
  <c r="EJ250" i="230"/>
  <c r="EJ249" i="230"/>
  <c r="BH249" i="224" s="1"/>
  <c r="EJ248" i="230"/>
  <c r="EJ247" i="230"/>
  <c r="EJ246" i="230"/>
  <c r="EJ245" i="230"/>
  <c r="BH245" i="224" s="1"/>
  <c r="EJ244" i="230"/>
  <c r="EJ243" i="230"/>
  <c r="EJ242" i="230"/>
  <c r="EJ241" i="230"/>
  <c r="BH241" i="224" s="1"/>
  <c r="EJ240" i="230"/>
  <c r="EJ239" i="230"/>
  <c r="EJ238" i="230"/>
  <c r="EJ237" i="230"/>
  <c r="BH237" i="224" s="1"/>
  <c r="EJ236" i="230"/>
  <c r="EJ235" i="230"/>
  <c r="EJ234" i="230"/>
  <c r="EJ233" i="230"/>
  <c r="BH233" i="224" s="1"/>
  <c r="AE233" i="225" s="1"/>
  <c r="CF233" i="226" s="1"/>
  <c r="CH233" i="227" s="1"/>
  <c r="EJ232" i="230"/>
  <c r="EJ231" i="230"/>
  <c r="EJ230" i="230"/>
  <c r="EJ229" i="230"/>
  <c r="BH229" i="224" s="1"/>
  <c r="EJ228" i="230"/>
  <c r="EJ227" i="230"/>
  <c r="EJ226" i="230"/>
  <c r="EJ225" i="230"/>
  <c r="BH225" i="224" s="1"/>
  <c r="EJ224" i="230"/>
  <c r="EJ223" i="230"/>
  <c r="EJ222" i="230"/>
  <c r="EJ221" i="230"/>
  <c r="BH221" i="224" s="1"/>
  <c r="AE221" i="225" s="1"/>
  <c r="EJ220" i="230"/>
  <c r="EJ219" i="230"/>
  <c r="EJ218" i="230"/>
  <c r="EJ217" i="230"/>
  <c r="BH217" i="224" s="1"/>
  <c r="EJ216" i="230"/>
  <c r="EJ215" i="230"/>
  <c r="EJ214" i="230"/>
  <c r="EJ213" i="230"/>
  <c r="BH213" i="224" s="1"/>
  <c r="EJ212" i="230"/>
  <c r="EJ211" i="230"/>
  <c r="EJ210" i="230"/>
  <c r="EJ209" i="230"/>
  <c r="BH209" i="224" s="1"/>
  <c r="EJ208" i="230"/>
  <c r="EJ207" i="230"/>
  <c r="EJ206" i="230"/>
  <c r="EJ205" i="230"/>
  <c r="BH205" i="224" s="1"/>
  <c r="EJ204" i="230"/>
  <c r="EJ203" i="230"/>
  <c r="EJ202" i="230"/>
  <c r="EJ201" i="230"/>
  <c r="BH201" i="224" s="1"/>
  <c r="EJ200" i="230"/>
  <c r="EJ199" i="230"/>
  <c r="EJ198" i="230"/>
  <c r="EJ197" i="230"/>
  <c r="BH197" i="224" s="1"/>
  <c r="EJ196" i="230"/>
  <c r="EJ195" i="230"/>
  <c r="EJ194" i="230"/>
  <c r="EJ193" i="230"/>
  <c r="EJ192" i="230"/>
  <c r="EJ191" i="230"/>
  <c r="EJ190" i="230"/>
  <c r="EJ189" i="230"/>
  <c r="EJ188" i="230"/>
  <c r="EJ187" i="230"/>
  <c r="EJ186" i="230"/>
  <c r="EJ185" i="230"/>
  <c r="EJ184" i="230"/>
  <c r="EJ183" i="230"/>
  <c r="EJ182" i="230"/>
  <c r="EJ181" i="230"/>
  <c r="EJ180" i="230"/>
  <c r="EJ179" i="230"/>
  <c r="EJ178" i="230"/>
  <c r="EJ177" i="230"/>
  <c r="EJ176" i="230"/>
  <c r="EJ175" i="230"/>
  <c r="EJ174" i="230"/>
  <c r="EJ173" i="230"/>
  <c r="EJ172" i="230"/>
  <c r="EJ171" i="230"/>
  <c r="EJ170" i="230"/>
  <c r="EJ169" i="230"/>
  <c r="EJ168" i="230"/>
  <c r="EJ167" i="230"/>
  <c r="EJ166" i="230"/>
  <c r="EJ165" i="230"/>
  <c r="EJ164" i="230"/>
  <c r="EJ163" i="230"/>
  <c r="EJ162" i="230"/>
  <c r="EJ161" i="230"/>
  <c r="EJ160" i="230"/>
  <c r="EJ159" i="230"/>
  <c r="EJ158" i="230"/>
  <c r="EJ157" i="230"/>
  <c r="EJ156" i="230"/>
  <c r="EJ155" i="230"/>
  <c r="EJ154" i="230"/>
  <c r="BH154" i="224" s="1"/>
  <c r="EJ153" i="230"/>
  <c r="EJ152" i="230"/>
  <c r="EJ151" i="230"/>
  <c r="EJ150" i="230"/>
  <c r="EJ149" i="230"/>
  <c r="EJ148" i="230"/>
  <c r="EJ147" i="230"/>
  <c r="EJ146" i="230"/>
  <c r="EJ145" i="230"/>
  <c r="EJ144" i="230"/>
  <c r="EJ143" i="230"/>
  <c r="EJ142" i="230"/>
  <c r="EJ141" i="230"/>
  <c r="EJ140" i="230"/>
  <c r="EJ139" i="230"/>
  <c r="EJ138" i="230"/>
  <c r="EJ137" i="230"/>
  <c r="EJ136" i="230"/>
  <c r="EJ135" i="230"/>
  <c r="EJ134" i="230"/>
  <c r="EJ133" i="230"/>
  <c r="EJ132" i="230"/>
  <c r="EJ131" i="230"/>
  <c r="EJ130" i="230"/>
  <c r="EJ129" i="230"/>
  <c r="EJ128" i="230"/>
  <c r="EJ127" i="230"/>
  <c r="EJ126" i="230"/>
  <c r="EJ125" i="230"/>
  <c r="EJ124" i="230"/>
  <c r="EJ123" i="230"/>
  <c r="EJ122" i="230"/>
  <c r="EJ121" i="230"/>
  <c r="BH121" i="224" s="1"/>
  <c r="EJ120" i="230"/>
  <c r="EJ119" i="230"/>
  <c r="EJ118" i="230"/>
  <c r="EJ117" i="230"/>
  <c r="EJ116" i="230"/>
  <c r="EJ115" i="230"/>
  <c r="EJ114" i="230"/>
  <c r="EJ113" i="230"/>
  <c r="EJ112" i="230"/>
  <c r="EJ111" i="230"/>
  <c r="EJ110" i="230"/>
  <c r="EJ109" i="230"/>
  <c r="EJ108" i="230"/>
  <c r="EJ107" i="230"/>
  <c r="EJ106" i="230"/>
  <c r="EJ105" i="230"/>
  <c r="EJ104" i="230"/>
  <c r="EJ103" i="230"/>
  <c r="EJ102" i="230"/>
  <c r="EJ101" i="230"/>
  <c r="EJ100" i="230"/>
  <c r="EJ99" i="230"/>
  <c r="EJ98" i="230"/>
  <c r="BH98" i="224" s="1"/>
  <c r="EJ97" i="230"/>
  <c r="EJ96" i="230"/>
  <c r="EJ95" i="230"/>
  <c r="EJ94" i="230"/>
  <c r="EJ93" i="230"/>
  <c r="EJ92" i="230"/>
  <c r="EJ91" i="230"/>
  <c r="EJ90" i="230"/>
  <c r="BH90" i="224" s="1"/>
  <c r="EJ89" i="230"/>
  <c r="EJ88" i="230"/>
  <c r="EJ87" i="230"/>
  <c r="EJ86" i="230"/>
  <c r="EJ85" i="230"/>
  <c r="EJ84" i="230"/>
  <c r="EJ83" i="230"/>
  <c r="EJ82" i="230"/>
  <c r="EJ81" i="230"/>
  <c r="EJ80" i="230"/>
  <c r="EJ79" i="230"/>
  <c r="EJ78" i="230"/>
  <c r="EJ77" i="230"/>
  <c r="EJ76" i="230"/>
  <c r="EJ75" i="230"/>
  <c r="EJ74" i="230"/>
  <c r="EJ73" i="230"/>
  <c r="EJ72" i="230"/>
  <c r="EJ71" i="230"/>
  <c r="EJ70" i="230"/>
  <c r="EJ69" i="230"/>
  <c r="EJ68" i="230"/>
  <c r="EJ67" i="230"/>
  <c r="BH67" i="224" s="1"/>
  <c r="EJ66" i="230"/>
  <c r="EJ65" i="230"/>
  <c r="EJ64" i="230"/>
  <c r="EJ63" i="230"/>
  <c r="BH63" i="224" s="1"/>
  <c r="EJ62" i="230"/>
  <c r="EJ61" i="230"/>
  <c r="EJ60" i="230"/>
  <c r="EJ59" i="230"/>
  <c r="EJ58" i="230"/>
  <c r="EJ57" i="230"/>
  <c r="EJ56" i="230"/>
  <c r="EJ55" i="230"/>
  <c r="EJ54" i="230"/>
  <c r="EJ53" i="230"/>
  <c r="EJ52" i="230"/>
  <c r="EJ51" i="230"/>
  <c r="EJ50" i="230"/>
  <c r="EJ49" i="230"/>
  <c r="EJ48" i="230"/>
  <c r="EJ47" i="230"/>
  <c r="BH47" i="224" s="1"/>
  <c r="EJ46" i="230"/>
  <c r="EJ45" i="230"/>
  <c r="EJ44" i="230"/>
  <c r="EJ43" i="230"/>
  <c r="EJ42" i="230"/>
  <c r="EJ41" i="230"/>
  <c r="EJ40" i="230"/>
  <c r="EJ39" i="230"/>
  <c r="BH39" i="224" s="1"/>
  <c r="EJ38" i="230"/>
  <c r="EJ37" i="230"/>
  <c r="EJ36" i="230"/>
  <c r="EJ35" i="230"/>
  <c r="EJ34" i="230"/>
  <c r="EJ33" i="230"/>
  <c r="EJ32" i="230"/>
  <c r="EJ31" i="230"/>
  <c r="BH31" i="224" s="1"/>
  <c r="EJ30" i="230"/>
  <c r="EJ29" i="230"/>
  <c r="EJ28" i="230"/>
  <c r="EJ27" i="230"/>
  <c r="EJ26" i="230"/>
  <c r="EJ25" i="230"/>
  <c r="EJ24" i="230"/>
  <c r="EJ23" i="230"/>
  <c r="BH23" i="224" s="1"/>
  <c r="EJ22" i="230"/>
  <c r="EJ21" i="230"/>
  <c r="EJ20" i="230"/>
  <c r="EJ19" i="230"/>
  <c r="EJ18" i="230"/>
  <c r="EJ17" i="230"/>
  <c r="EJ16" i="230"/>
  <c r="EJ15" i="230"/>
  <c r="BH15" i="224" s="1"/>
  <c r="EJ14" i="230"/>
  <c r="EJ13" i="230"/>
  <c r="EJ12" i="230"/>
  <c r="EJ11" i="230"/>
  <c r="EJ10" i="230"/>
  <c r="DP387" i="230"/>
  <c r="DP386" i="230"/>
  <c r="AZ386" i="224" s="1"/>
  <c r="DP385" i="230"/>
  <c r="DP384" i="230"/>
  <c r="AZ384" i="224" s="1"/>
  <c r="DP383" i="230"/>
  <c r="DP382" i="230"/>
  <c r="AZ382" i="224" s="1"/>
  <c r="DP381" i="230"/>
  <c r="DP380" i="230"/>
  <c r="AZ380" i="224" s="1"/>
  <c r="DP379" i="230"/>
  <c r="DP378" i="230"/>
  <c r="AZ378" i="224" s="1"/>
  <c r="DP377" i="230"/>
  <c r="DP376" i="230"/>
  <c r="DP375" i="230"/>
  <c r="DP374" i="230"/>
  <c r="AZ374" i="224" s="1"/>
  <c r="DP373" i="230"/>
  <c r="DP372" i="230"/>
  <c r="AZ372" i="224" s="1"/>
  <c r="DP371" i="230"/>
  <c r="DP370" i="230"/>
  <c r="AZ370" i="224" s="1"/>
  <c r="DP369" i="230"/>
  <c r="DP368" i="230"/>
  <c r="AZ368" i="224" s="1"/>
  <c r="DP367" i="230"/>
  <c r="DP366" i="230"/>
  <c r="AZ366" i="224" s="1"/>
  <c r="DP365" i="230"/>
  <c r="DP364" i="230"/>
  <c r="AZ364" i="224" s="1"/>
  <c r="DP363" i="230"/>
  <c r="DP362" i="230"/>
  <c r="AZ362" i="224" s="1"/>
  <c r="DP361" i="230"/>
  <c r="DP360" i="230"/>
  <c r="DP359" i="230"/>
  <c r="DP358" i="230"/>
  <c r="DP357" i="230"/>
  <c r="DP356" i="230"/>
  <c r="DP355" i="230"/>
  <c r="DP354" i="230"/>
  <c r="DP353" i="230"/>
  <c r="DP352" i="230"/>
  <c r="DP351" i="230"/>
  <c r="DP350" i="230"/>
  <c r="DP349" i="230"/>
  <c r="DP348" i="230"/>
  <c r="DP347" i="230"/>
  <c r="DP346" i="230"/>
  <c r="DP345" i="230"/>
  <c r="DP344" i="230"/>
  <c r="DP343" i="230"/>
  <c r="DP342" i="230"/>
  <c r="AZ342" i="224" s="1"/>
  <c r="DP341" i="230"/>
  <c r="DP340" i="230"/>
  <c r="DP339" i="230"/>
  <c r="DP338" i="230"/>
  <c r="DP337" i="230"/>
  <c r="DP336" i="230"/>
  <c r="DP335" i="230"/>
  <c r="DP334" i="230"/>
  <c r="DP333" i="230"/>
  <c r="DP332" i="230"/>
  <c r="AZ332" i="224" s="1"/>
  <c r="DP331" i="230"/>
  <c r="DP330" i="230"/>
  <c r="AZ330" i="224" s="1"/>
  <c r="DP329" i="230"/>
  <c r="DP328" i="230"/>
  <c r="DP327" i="230"/>
  <c r="DP326" i="230"/>
  <c r="DP325" i="230"/>
  <c r="DP324" i="230"/>
  <c r="DP323" i="230"/>
  <c r="DP322" i="230"/>
  <c r="DP321" i="230"/>
  <c r="DP320" i="230"/>
  <c r="DP319" i="230"/>
  <c r="DP318" i="230"/>
  <c r="DP317" i="230"/>
  <c r="DP316" i="230"/>
  <c r="DP315" i="230"/>
  <c r="DP314" i="230"/>
  <c r="DP313" i="230"/>
  <c r="DP312" i="230"/>
  <c r="DP311" i="230"/>
  <c r="DP310" i="230"/>
  <c r="DP309" i="230"/>
  <c r="DP308" i="230"/>
  <c r="DP307" i="230"/>
  <c r="DP306" i="230"/>
  <c r="DP305" i="230"/>
  <c r="DP304" i="230"/>
  <c r="DP303" i="230"/>
  <c r="DP302" i="230"/>
  <c r="DP301" i="230"/>
  <c r="DP300" i="230"/>
  <c r="DP299" i="230"/>
  <c r="DP298" i="230"/>
  <c r="DP297" i="230"/>
  <c r="DP296" i="230"/>
  <c r="DP295" i="230"/>
  <c r="DP294" i="230"/>
  <c r="DP293" i="230"/>
  <c r="DP292" i="230"/>
  <c r="DP291" i="230"/>
  <c r="DP290" i="230"/>
  <c r="DP289" i="230"/>
  <c r="DP288" i="230"/>
  <c r="DP287" i="230"/>
  <c r="DP286" i="230"/>
  <c r="DP285" i="230"/>
  <c r="DP284" i="230"/>
  <c r="DP283" i="230"/>
  <c r="DP282" i="230"/>
  <c r="DP281" i="230"/>
  <c r="DP280" i="230"/>
  <c r="DP279" i="230"/>
  <c r="DP278" i="230"/>
  <c r="DP277" i="230"/>
  <c r="DP276" i="230"/>
  <c r="DP275" i="230"/>
  <c r="DP274" i="230"/>
  <c r="DP273" i="230"/>
  <c r="DP272" i="230"/>
  <c r="DP271" i="230"/>
  <c r="DP270" i="230"/>
  <c r="DP269" i="230"/>
  <c r="DP268" i="230"/>
  <c r="DP267" i="230"/>
  <c r="DP266" i="230"/>
  <c r="DP265" i="230"/>
  <c r="DP264" i="230"/>
  <c r="DP263" i="230"/>
  <c r="DP262" i="230"/>
  <c r="DP261" i="230"/>
  <c r="DP260" i="230"/>
  <c r="DP259" i="230"/>
  <c r="DP258" i="230"/>
  <c r="DP257" i="230"/>
  <c r="DP256" i="230"/>
  <c r="DP255" i="230"/>
  <c r="DP254" i="230"/>
  <c r="DP253" i="230"/>
  <c r="DP252" i="230"/>
  <c r="DP251" i="230"/>
  <c r="DP250" i="230"/>
  <c r="DP249" i="230"/>
  <c r="DP248" i="230"/>
  <c r="DP247" i="230"/>
  <c r="DP246" i="230"/>
  <c r="DP245" i="230"/>
  <c r="DP244" i="230"/>
  <c r="DP243" i="230"/>
  <c r="DP242" i="230"/>
  <c r="DP241" i="230"/>
  <c r="DP240" i="230"/>
  <c r="DP239" i="230"/>
  <c r="DP238" i="230"/>
  <c r="DP237" i="230"/>
  <c r="DP236" i="230"/>
  <c r="DP235" i="230"/>
  <c r="DP234" i="230"/>
  <c r="DP233" i="230"/>
  <c r="DP232" i="230"/>
  <c r="DP231" i="230"/>
  <c r="DP230" i="230"/>
  <c r="DP229" i="230"/>
  <c r="DP228" i="230"/>
  <c r="DP227" i="230"/>
  <c r="DP226" i="230"/>
  <c r="DP225" i="230"/>
  <c r="DP224" i="230"/>
  <c r="DP223" i="230"/>
  <c r="DP222" i="230"/>
  <c r="DP221" i="230"/>
  <c r="DP220" i="230"/>
  <c r="DP219" i="230"/>
  <c r="DP218" i="230"/>
  <c r="DP217" i="230"/>
  <c r="DP216" i="230"/>
  <c r="DP215" i="230"/>
  <c r="DP214" i="230"/>
  <c r="DP213" i="230"/>
  <c r="DP212" i="230"/>
  <c r="DP211" i="230"/>
  <c r="DP210" i="230"/>
  <c r="DP209" i="230"/>
  <c r="DP208" i="230"/>
  <c r="DP207" i="230"/>
  <c r="DP206" i="230"/>
  <c r="DP205" i="230"/>
  <c r="DP204" i="230"/>
  <c r="DP203" i="230"/>
  <c r="DP202" i="230"/>
  <c r="DP201" i="230"/>
  <c r="DP200" i="230"/>
  <c r="DP199" i="230"/>
  <c r="DP198" i="230"/>
  <c r="DR198" i="230" s="1"/>
  <c r="DP197" i="230"/>
  <c r="DP196" i="230"/>
  <c r="DP195" i="230"/>
  <c r="DP194" i="230"/>
  <c r="DP193" i="230"/>
  <c r="DP192" i="230"/>
  <c r="DP191" i="230"/>
  <c r="DP190" i="230"/>
  <c r="DP189" i="230"/>
  <c r="DP188" i="230"/>
  <c r="DP187" i="230"/>
  <c r="DP186" i="230"/>
  <c r="DP185" i="230"/>
  <c r="DP184" i="230"/>
  <c r="DP183" i="230"/>
  <c r="DP182" i="230"/>
  <c r="DP181" i="230"/>
  <c r="DP180" i="230"/>
  <c r="DP179" i="230"/>
  <c r="DP178" i="230"/>
  <c r="DP177" i="230"/>
  <c r="DP176" i="230"/>
  <c r="DP175" i="230"/>
  <c r="DP174" i="230"/>
  <c r="DP173" i="230"/>
  <c r="DP172" i="230"/>
  <c r="DP171" i="230"/>
  <c r="DP170" i="230"/>
  <c r="DP169" i="230"/>
  <c r="DP168" i="230"/>
  <c r="DP167" i="230"/>
  <c r="DP166" i="230"/>
  <c r="DP165" i="230"/>
  <c r="DP164" i="230"/>
  <c r="DP163" i="230"/>
  <c r="DP162" i="230"/>
  <c r="DP161" i="230"/>
  <c r="DP160" i="230"/>
  <c r="DP159" i="230"/>
  <c r="DP158" i="230"/>
  <c r="DP157" i="230"/>
  <c r="DP156" i="230"/>
  <c r="DP155" i="230"/>
  <c r="DP154" i="230"/>
  <c r="DP153" i="230"/>
  <c r="DP152" i="230"/>
  <c r="DP151" i="230"/>
  <c r="DP150" i="230"/>
  <c r="DP149" i="230"/>
  <c r="DP148" i="230"/>
  <c r="DP147" i="230"/>
  <c r="DP146" i="230"/>
  <c r="DP145" i="230"/>
  <c r="DP144" i="230"/>
  <c r="DP143" i="230"/>
  <c r="DP142" i="230"/>
  <c r="DP141" i="230"/>
  <c r="DP140" i="230"/>
  <c r="DP139" i="230"/>
  <c r="DP138" i="230"/>
  <c r="DP137" i="230"/>
  <c r="DP136" i="230"/>
  <c r="DP135" i="230"/>
  <c r="DP134" i="230"/>
  <c r="DP133" i="230"/>
  <c r="DP132" i="230"/>
  <c r="DP131" i="230"/>
  <c r="DP130" i="230"/>
  <c r="DP129" i="230"/>
  <c r="DP128" i="230"/>
  <c r="DP127" i="230"/>
  <c r="DP126" i="230"/>
  <c r="DP125" i="230"/>
  <c r="DP124" i="230"/>
  <c r="DP123" i="230"/>
  <c r="DP122" i="230"/>
  <c r="DP121" i="230"/>
  <c r="DP120" i="230"/>
  <c r="DP119" i="230"/>
  <c r="DP118" i="230"/>
  <c r="DP117" i="230"/>
  <c r="DP116" i="230"/>
  <c r="DP115" i="230"/>
  <c r="DP114" i="230"/>
  <c r="DP113" i="230"/>
  <c r="DP112" i="230"/>
  <c r="DP111" i="230"/>
  <c r="DP110" i="230"/>
  <c r="DP109" i="230"/>
  <c r="DP108" i="230"/>
  <c r="DP107" i="230"/>
  <c r="DP106" i="230"/>
  <c r="DP105" i="230"/>
  <c r="DP104" i="230"/>
  <c r="DP103" i="230"/>
  <c r="DP102" i="230"/>
  <c r="DP101" i="230"/>
  <c r="DP100" i="230"/>
  <c r="DP99" i="230"/>
  <c r="DP98" i="230"/>
  <c r="DP97" i="230"/>
  <c r="DP96" i="230"/>
  <c r="DP95" i="230"/>
  <c r="DP94" i="230"/>
  <c r="DP93" i="230"/>
  <c r="DP92" i="230"/>
  <c r="DP91" i="230"/>
  <c r="DP90" i="230"/>
  <c r="DP89" i="230"/>
  <c r="DP88" i="230"/>
  <c r="DP87" i="230"/>
  <c r="DP86" i="230"/>
  <c r="DP85" i="230"/>
  <c r="DP84" i="230"/>
  <c r="DP83" i="230"/>
  <c r="DP82" i="230"/>
  <c r="DP81" i="230"/>
  <c r="DP80" i="230"/>
  <c r="DP79" i="230"/>
  <c r="DP78" i="230"/>
  <c r="DP77" i="230"/>
  <c r="DP76" i="230"/>
  <c r="DP75" i="230"/>
  <c r="DP74" i="230"/>
  <c r="DP73" i="230"/>
  <c r="DP72" i="230"/>
  <c r="DP71" i="230"/>
  <c r="DP70" i="230"/>
  <c r="DP69" i="230"/>
  <c r="DP68" i="230"/>
  <c r="DP67" i="230"/>
  <c r="DP66" i="230"/>
  <c r="DP65" i="230"/>
  <c r="DP64" i="230"/>
  <c r="DP63" i="230"/>
  <c r="DP62" i="230"/>
  <c r="DP61" i="230"/>
  <c r="DP60" i="230"/>
  <c r="DP59" i="230"/>
  <c r="DP58" i="230"/>
  <c r="DP57" i="230"/>
  <c r="DP56" i="230"/>
  <c r="DP55" i="230"/>
  <c r="DP54" i="230"/>
  <c r="DP53" i="230"/>
  <c r="DP52" i="230"/>
  <c r="DP51" i="230"/>
  <c r="DP50" i="230"/>
  <c r="DP49" i="230"/>
  <c r="DP48" i="230"/>
  <c r="DP47" i="230"/>
  <c r="DP46" i="230"/>
  <c r="DP45" i="230"/>
  <c r="DP44" i="230"/>
  <c r="DP43" i="230"/>
  <c r="DP42" i="230"/>
  <c r="DP41" i="230"/>
  <c r="DP40" i="230"/>
  <c r="DP39" i="230"/>
  <c r="DP38" i="230"/>
  <c r="DP37" i="230"/>
  <c r="DP36" i="230"/>
  <c r="DP35" i="230"/>
  <c r="DP34" i="230"/>
  <c r="DP33" i="230"/>
  <c r="DP32" i="230"/>
  <c r="DP31" i="230"/>
  <c r="DP30" i="230"/>
  <c r="DP29" i="230"/>
  <c r="DP28" i="230"/>
  <c r="DP27" i="230"/>
  <c r="DP26" i="230"/>
  <c r="DP25" i="230"/>
  <c r="DP24" i="230"/>
  <c r="DP23" i="230"/>
  <c r="DP22" i="230"/>
  <c r="DP21" i="230"/>
  <c r="DP20" i="230"/>
  <c r="DP19" i="230"/>
  <c r="DP18" i="230"/>
  <c r="DP17" i="230"/>
  <c r="DP16" i="230"/>
  <c r="DP15" i="230"/>
  <c r="DP14" i="230"/>
  <c r="DP13" i="230"/>
  <c r="DP12" i="230"/>
  <c r="DP11" i="230"/>
  <c r="DP10" i="230"/>
  <c r="DK11" i="230"/>
  <c r="AX11" i="224" s="1"/>
  <c r="DK12" i="230"/>
  <c r="DK13" i="230"/>
  <c r="AX13" i="224" s="1"/>
  <c r="DK14" i="230"/>
  <c r="DK15" i="230"/>
  <c r="AX15" i="224" s="1"/>
  <c r="DK16" i="230"/>
  <c r="DK17" i="230"/>
  <c r="AX17" i="224" s="1"/>
  <c r="DK18" i="230"/>
  <c r="DK19" i="230"/>
  <c r="AX19" i="224" s="1"/>
  <c r="DK20" i="230"/>
  <c r="DK21" i="230"/>
  <c r="AX21" i="224" s="1"/>
  <c r="DK22" i="230"/>
  <c r="DK23" i="230"/>
  <c r="AX23" i="224" s="1"/>
  <c r="DK24" i="230"/>
  <c r="DK25" i="230"/>
  <c r="AX25" i="224" s="1"/>
  <c r="DK26" i="230"/>
  <c r="DK27" i="230"/>
  <c r="AX27" i="224" s="1"/>
  <c r="DK28" i="230"/>
  <c r="DK29" i="230"/>
  <c r="AX29" i="224" s="1"/>
  <c r="DK30" i="230"/>
  <c r="DK33" i="230"/>
  <c r="AX33" i="224" s="1"/>
  <c r="DK34" i="230"/>
  <c r="DK35" i="230"/>
  <c r="AX35" i="224" s="1"/>
  <c r="DK36" i="230"/>
  <c r="DK37" i="230"/>
  <c r="AX37" i="224" s="1"/>
  <c r="DK38" i="230"/>
  <c r="DK39" i="230"/>
  <c r="AX39" i="224" s="1"/>
  <c r="Z39" i="225" s="1"/>
  <c r="BQ39" i="226" s="1"/>
  <c r="BS39" i="227" s="1"/>
  <c r="DK40" i="230"/>
  <c r="AX40" i="224" s="1"/>
  <c r="DK41" i="230"/>
  <c r="AX41" i="224" s="1"/>
  <c r="Z41" i="225" s="1"/>
  <c r="BQ41" i="226" s="1"/>
  <c r="BS41" i="227" s="1"/>
  <c r="DK42" i="230"/>
  <c r="DK43" i="230"/>
  <c r="AX43" i="224" s="1"/>
  <c r="Z43" i="225" s="1"/>
  <c r="BQ43" i="226" s="1"/>
  <c r="BS43" i="227" s="1"/>
  <c r="DK44" i="230"/>
  <c r="AX44" i="224" s="1"/>
  <c r="Z44" i="225" s="1"/>
  <c r="BQ44" i="226" s="1"/>
  <c r="BS44" i="227" s="1"/>
  <c r="DK45" i="230"/>
  <c r="AX45" i="224" s="1"/>
  <c r="Z45" i="225" s="1"/>
  <c r="BQ45" i="226" s="1"/>
  <c r="BS45" i="227" s="1"/>
  <c r="DK46" i="230"/>
  <c r="DK50" i="230"/>
  <c r="DK51" i="230"/>
  <c r="AX51" i="224" s="1"/>
  <c r="DK52" i="230"/>
  <c r="AX52" i="224" s="1"/>
  <c r="DK53" i="230"/>
  <c r="AX53" i="224" s="1"/>
  <c r="DK54" i="230"/>
  <c r="DK55" i="230"/>
  <c r="AX55" i="224" s="1"/>
  <c r="Z55" i="225" s="1"/>
  <c r="BQ55" i="226" s="1"/>
  <c r="BS55" i="227" s="1"/>
  <c r="DK56" i="230"/>
  <c r="AX56" i="224" s="1"/>
  <c r="Z56" i="225" s="1"/>
  <c r="BQ56" i="226" s="1"/>
  <c r="BS56" i="227" s="1"/>
  <c r="DK57" i="230"/>
  <c r="AX57" i="224" s="1"/>
  <c r="DK58" i="230"/>
  <c r="DK59" i="230"/>
  <c r="AX59" i="224" s="1"/>
  <c r="DK60" i="230"/>
  <c r="AX60" i="224" s="1"/>
  <c r="DK64" i="230"/>
  <c r="AX64" i="224" s="1"/>
  <c r="DK65" i="230"/>
  <c r="AX65" i="224" s="1"/>
  <c r="DK66" i="230"/>
  <c r="DK67" i="230"/>
  <c r="AX67" i="224" s="1"/>
  <c r="DK68" i="230"/>
  <c r="AX68" i="224" s="1"/>
  <c r="DK69" i="230"/>
  <c r="AX69" i="224" s="1"/>
  <c r="DK70" i="230"/>
  <c r="DK71" i="230"/>
  <c r="AX71" i="224" s="1"/>
  <c r="DK72" i="230"/>
  <c r="AX72" i="224" s="1"/>
  <c r="DK73" i="230"/>
  <c r="AX73" i="224" s="1"/>
  <c r="DK74" i="230"/>
  <c r="DK75" i="230"/>
  <c r="AX75" i="224" s="1"/>
  <c r="DK76" i="230"/>
  <c r="AX76" i="224" s="1"/>
  <c r="DK77" i="230"/>
  <c r="AX77" i="224" s="1"/>
  <c r="DK78" i="230"/>
  <c r="DK79" i="230"/>
  <c r="AX79" i="224" s="1"/>
  <c r="DK80" i="230"/>
  <c r="AX80" i="224" s="1"/>
  <c r="DK81" i="230"/>
  <c r="AX81" i="224" s="1"/>
  <c r="DK82" i="230"/>
  <c r="DK83" i="230"/>
  <c r="AX83" i="224" s="1"/>
  <c r="DK84" i="230"/>
  <c r="AX84" i="224" s="1"/>
  <c r="DK85" i="230"/>
  <c r="AX85" i="224" s="1"/>
  <c r="DK86" i="230"/>
  <c r="DK87" i="230"/>
  <c r="DK88" i="230"/>
  <c r="DK89" i="230"/>
  <c r="AX89" i="224" s="1"/>
  <c r="DK90" i="230"/>
  <c r="DK91" i="230"/>
  <c r="DK92" i="230"/>
  <c r="DK93" i="230"/>
  <c r="AX93" i="224" s="1"/>
  <c r="DK94" i="230"/>
  <c r="DK95" i="230"/>
  <c r="DK96" i="230"/>
  <c r="DK97" i="230"/>
  <c r="AX97" i="224" s="1"/>
  <c r="DK98" i="230"/>
  <c r="DK99" i="230"/>
  <c r="DK100" i="230"/>
  <c r="DK101" i="230"/>
  <c r="AX101" i="224" s="1"/>
  <c r="Z101" i="225" s="1"/>
  <c r="BQ101" i="226" s="1"/>
  <c r="BS101" i="227" s="1"/>
  <c r="DK102" i="230"/>
  <c r="DK103" i="230"/>
  <c r="DK104" i="230"/>
  <c r="DK105" i="230"/>
  <c r="AX105" i="224" s="1"/>
  <c r="DK106" i="230"/>
  <c r="DK107" i="230"/>
  <c r="DK108" i="230"/>
  <c r="DK109" i="230"/>
  <c r="AX109" i="224" s="1"/>
  <c r="DK110" i="230"/>
  <c r="DK111" i="230"/>
  <c r="DK112" i="230"/>
  <c r="DK113" i="230"/>
  <c r="DK114" i="230"/>
  <c r="DK115" i="230"/>
  <c r="DK116" i="230"/>
  <c r="DK118" i="230"/>
  <c r="DK119" i="230"/>
  <c r="DK120" i="230"/>
  <c r="DK122" i="230"/>
  <c r="DK123" i="230"/>
  <c r="DK124" i="230"/>
  <c r="DK126" i="230"/>
  <c r="DK127" i="230"/>
  <c r="DK128" i="230"/>
  <c r="DK129" i="230"/>
  <c r="DK130" i="230"/>
  <c r="DK131" i="230"/>
  <c r="DK133" i="230"/>
  <c r="DK134" i="230"/>
  <c r="DK135" i="230"/>
  <c r="DK136" i="230"/>
  <c r="DK137" i="230"/>
  <c r="DK139" i="230"/>
  <c r="DK140" i="230"/>
  <c r="DK141" i="230"/>
  <c r="DK142" i="230"/>
  <c r="DK143" i="230"/>
  <c r="DK144" i="230"/>
  <c r="DK145" i="230"/>
  <c r="DK146" i="230"/>
  <c r="DK147" i="230"/>
  <c r="DK148" i="230"/>
  <c r="DL148" i="230" s="1"/>
  <c r="DK149" i="230"/>
  <c r="DK150" i="230"/>
  <c r="DK151" i="230"/>
  <c r="DK152" i="230"/>
  <c r="DK153" i="230"/>
  <c r="DK154" i="230"/>
  <c r="DK155" i="230"/>
  <c r="DK156" i="230"/>
  <c r="DK157" i="230"/>
  <c r="DK158" i="230"/>
  <c r="DK159" i="230"/>
  <c r="DL159" i="230" s="1"/>
  <c r="DK160" i="230"/>
  <c r="DK161" i="230"/>
  <c r="DK162" i="230"/>
  <c r="DK163" i="230"/>
  <c r="DK164" i="230"/>
  <c r="DK167" i="230"/>
  <c r="DK168" i="230"/>
  <c r="DK169" i="230"/>
  <c r="DK170" i="230"/>
  <c r="DK173" i="230"/>
  <c r="DK174" i="230"/>
  <c r="DK175" i="230"/>
  <c r="DK176" i="230"/>
  <c r="DK177" i="230"/>
  <c r="DK178" i="230"/>
  <c r="DK179" i="230"/>
  <c r="DK180" i="230"/>
  <c r="DK181" i="230"/>
  <c r="DK182" i="230"/>
  <c r="DK183" i="230"/>
  <c r="DK184" i="230"/>
  <c r="DK185" i="230"/>
  <c r="DK186" i="230"/>
  <c r="DK187" i="230"/>
  <c r="DK189" i="230"/>
  <c r="DK190" i="230"/>
  <c r="DK193" i="230"/>
  <c r="DK194" i="230"/>
  <c r="DK195" i="230"/>
  <c r="DK196" i="230"/>
  <c r="DK197" i="230"/>
  <c r="DK198" i="230"/>
  <c r="DK199" i="230"/>
  <c r="DK200" i="230"/>
  <c r="DK201" i="230"/>
  <c r="DK202" i="230"/>
  <c r="DK203" i="230"/>
  <c r="DK204" i="230"/>
  <c r="DK205" i="230"/>
  <c r="DK206" i="230"/>
  <c r="DK207" i="230"/>
  <c r="DK208" i="230"/>
  <c r="DK209" i="230"/>
  <c r="DK210" i="230"/>
  <c r="DK211" i="230"/>
  <c r="DK212" i="230"/>
  <c r="DK213" i="230"/>
  <c r="DK214" i="230"/>
  <c r="DK215" i="230"/>
  <c r="DL215" i="230" s="1"/>
  <c r="DK216" i="230"/>
  <c r="DK217" i="230"/>
  <c r="DK218" i="230"/>
  <c r="DK219" i="230"/>
  <c r="DK220" i="230"/>
  <c r="DK221" i="230"/>
  <c r="DK222" i="230"/>
  <c r="DK223" i="230"/>
  <c r="DK224" i="230"/>
  <c r="DK225" i="230"/>
  <c r="DK226" i="230"/>
  <c r="DK227" i="230"/>
  <c r="DK228" i="230"/>
  <c r="DK229" i="230"/>
  <c r="DK230" i="230"/>
  <c r="DK231" i="230"/>
  <c r="DK232" i="230"/>
  <c r="DK233" i="230"/>
  <c r="DK234" i="230"/>
  <c r="DK235" i="230"/>
  <c r="DK236" i="230"/>
  <c r="DK237" i="230"/>
  <c r="DK238" i="230"/>
  <c r="DK239" i="230"/>
  <c r="DK240" i="230"/>
  <c r="DK241" i="230"/>
  <c r="DK243" i="230"/>
  <c r="DK244" i="230"/>
  <c r="DK245" i="230"/>
  <c r="DK246" i="230"/>
  <c r="DK247" i="230"/>
  <c r="DK248" i="230"/>
  <c r="DK249" i="230"/>
  <c r="DK250" i="230"/>
  <c r="DK251" i="230"/>
  <c r="DK252" i="230"/>
  <c r="DK253" i="230"/>
  <c r="DK254" i="230"/>
  <c r="DK255" i="230"/>
  <c r="DK256" i="230"/>
  <c r="DK257" i="230"/>
  <c r="DK258" i="230"/>
  <c r="DK259" i="230"/>
  <c r="DK260" i="230"/>
  <c r="DK261" i="230"/>
  <c r="DK262" i="230"/>
  <c r="DK263" i="230"/>
  <c r="DK264" i="230"/>
  <c r="DK265" i="230"/>
  <c r="DK266" i="230"/>
  <c r="DK267" i="230"/>
  <c r="DK268" i="230"/>
  <c r="DK269" i="230"/>
  <c r="DK271" i="230"/>
  <c r="DK272" i="230"/>
  <c r="DK273" i="230"/>
  <c r="DK274" i="230"/>
  <c r="DK275" i="230"/>
  <c r="DK276" i="230"/>
  <c r="DK277" i="230"/>
  <c r="DK278" i="230"/>
  <c r="DK279" i="230"/>
  <c r="DK280" i="230"/>
  <c r="DK281" i="230"/>
  <c r="DK282" i="230"/>
  <c r="DK283" i="230"/>
  <c r="DK284" i="230"/>
  <c r="DK288" i="230"/>
  <c r="DK289" i="230"/>
  <c r="DK291" i="230"/>
  <c r="DK292" i="230"/>
  <c r="DK293" i="230"/>
  <c r="DK294" i="230"/>
  <c r="DK295" i="230"/>
  <c r="DK296" i="230"/>
  <c r="DK297" i="230"/>
  <c r="DK298" i="230"/>
  <c r="DK299" i="230"/>
  <c r="DK300" i="230"/>
  <c r="DK301" i="230"/>
  <c r="DK302" i="230"/>
  <c r="DK303" i="230"/>
  <c r="DM303" i="230" s="1"/>
  <c r="DK304" i="230"/>
  <c r="DK305" i="230"/>
  <c r="DK306" i="230"/>
  <c r="DK307" i="230"/>
  <c r="DK308" i="230"/>
  <c r="DK309" i="230"/>
  <c r="DK310" i="230"/>
  <c r="DK311" i="230"/>
  <c r="DK312" i="230"/>
  <c r="DK313" i="230"/>
  <c r="DK314" i="230"/>
  <c r="DK315" i="230"/>
  <c r="DK316" i="230"/>
  <c r="DK317" i="230"/>
  <c r="DK318" i="230"/>
  <c r="DK319" i="230"/>
  <c r="DK320" i="230"/>
  <c r="DK321" i="230"/>
  <c r="DK322" i="230"/>
  <c r="DK323" i="230"/>
  <c r="DK324" i="230"/>
  <c r="DK325" i="230"/>
  <c r="DK326" i="230"/>
  <c r="DK327" i="230"/>
  <c r="DK328" i="230"/>
  <c r="DK329" i="230"/>
  <c r="DK330" i="230"/>
  <c r="DK331" i="230"/>
  <c r="DK332" i="230"/>
  <c r="DK333" i="230"/>
  <c r="DK334" i="230"/>
  <c r="DK335" i="230"/>
  <c r="DK336" i="230"/>
  <c r="DK337" i="230"/>
  <c r="DK338" i="230"/>
  <c r="DK339" i="230"/>
  <c r="DK340" i="230"/>
  <c r="DK341" i="230"/>
  <c r="DK342" i="230"/>
  <c r="DK343" i="230"/>
  <c r="DK344" i="230"/>
  <c r="DK345" i="230"/>
  <c r="DK346" i="230"/>
  <c r="DK347" i="230"/>
  <c r="DK348" i="230"/>
  <c r="DK349" i="230"/>
  <c r="DK350" i="230"/>
  <c r="DK351" i="230"/>
  <c r="DK352" i="230"/>
  <c r="DK353" i="230"/>
  <c r="DK354" i="230"/>
  <c r="DK355" i="230"/>
  <c r="DK356" i="230"/>
  <c r="DK357" i="230"/>
  <c r="DK358" i="230"/>
  <c r="DK359" i="230"/>
  <c r="DK360" i="230"/>
  <c r="DK361" i="230"/>
  <c r="DK362" i="230"/>
  <c r="DK363" i="230"/>
  <c r="DK364" i="230"/>
  <c r="DK365" i="230"/>
  <c r="DK366" i="230"/>
  <c r="DK367" i="230"/>
  <c r="DK368" i="230"/>
  <c r="DK369" i="230"/>
  <c r="DK370" i="230"/>
  <c r="DK371" i="230"/>
  <c r="DK372" i="230"/>
  <c r="DK377" i="230"/>
  <c r="DK378" i="230"/>
  <c r="DK379" i="230"/>
  <c r="DK380" i="230"/>
  <c r="DK381" i="230"/>
  <c r="DK382" i="230"/>
  <c r="DK383" i="230"/>
  <c r="DK384" i="230"/>
  <c r="DK385" i="230"/>
  <c r="DK386" i="230"/>
  <c r="DK387" i="230"/>
  <c r="DI8" i="230"/>
  <c r="DK373" i="230" l="1"/>
  <c r="CF289" i="226"/>
  <c r="CH289" i="227" s="1"/>
  <c r="AF289" i="225"/>
  <c r="BQ63" i="226"/>
  <c r="BS63" i="227" s="1"/>
  <c r="AF63" i="225"/>
  <c r="CF221" i="226"/>
  <c r="CH221" i="227" s="1"/>
  <c r="AF221" i="225"/>
  <c r="DK47" i="230"/>
  <c r="AX47" i="224" s="1"/>
  <c r="Z47" i="225" s="1"/>
  <c r="BQ47" i="226" s="1"/>
  <c r="BS47" i="227" s="1"/>
  <c r="G381" i="228"/>
  <c r="H381" i="228" s="1"/>
  <c r="CF361" i="226"/>
  <c r="CH361" i="227" s="1"/>
  <c r="AF361" i="225"/>
  <c r="I384" i="228"/>
  <c r="DL125" i="230"/>
  <c r="AX125" i="224"/>
  <c r="Z125" i="225" s="1"/>
  <c r="BQ125" i="226" s="1"/>
  <c r="BS125" i="227" s="1"/>
  <c r="DL242" i="230"/>
  <c r="AX242" i="224"/>
  <c r="Z242" i="225" s="1"/>
  <c r="BQ242" i="226" s="1"/>
  <c r="BS242" i="227" s="1"/>
  <c r="DM370" i="230"/>
  <c r="AX370" i="224"/>
  <c r="DL358" i="230"/>
  <c r="AX358" i="224"/>
  <c r="DL346" i="230"/>
  <c r="AX346" i="224"/>
  <c r="DL334" i="230"/>
  <c r="AX334" i="224"/>
  <c r="DL322" i="230"/>
  <c r="AX322" i="224"/>
  <c r="DL310" i="230"/>
  <c r="AX310" i="224"/>
  <c r="Z310" i="225" s="1"/>
  <c r="BQ310" i="226" s="1"/>
  <c r="BS310" i="227" s="1"/>
  <c r="DL299" i="230"/>
  <c r="AX299" i="224"/>
  <c r="Z299" i="225" s="1"/>
  <c r="BQ299" i="226" s="1"/>
  <c r="BS299" i="227" s="1"/>
  <c r="DM284" i="230"/>
  <c r="AX284" i="224"/>
  <c r="DL272" i="230"/>
  <c r="AX272" i="224"/>
  <c r="DL260" i="230"/>
  <c r="AX260" i="224"/>
  <c r="DM248" i="230"/>
  <c r="AX248" i="224"/>
  <c r="DM236" i="230"/>
  <c r="AX236" i="224"/>
  <c r="DL224" i="230"/>
  <c r="AX224" i="224"/>
  <c r="DL213" i="230"/>
  <c r="AX213" i="224"/>
  <c r="DL201" i="230"/>
  <c r="AX201" i="224"/>
  <c r="DL186" i="230"/>
  <c r="AX186" i="224"/>
  <c r="DL174" i="230"/>
  <c r="AX174" i="224"/>
  <c r="DM160" i="230"/>
  <c r="AX160" i="224"/>
  <c r="DL149" i="230"/>
  <c r="AX149" i="224"/>
  <c r="DL137" i="230"/>
  <c r="AX137" i="224"/>
  <c r="DM111" i="230"/>
  <c r="AX111" i="224"/>
  <c r="DM99" i="230"/>
  <c r="AX99" i="224"/>
  <c r="DM87" i="230"/>
  <c r="AX87" i="224"/>
  <c r="DL50" i="230"/>
  <c r="AX50" i="224"/>
  <c r="DL36" i="230"/>
  <c r="AX36" i="224"/>
  <c r="DL22" i="230"/>
  <c r="AX22" i="224"/>
  <c r="DR10" i="230"/>
  <c r="AZ10" i="224"/>
  <c r="DR22" i="230"/>
  <c r="AZ22" i="224"/>
  <c r="DR34" i="230"/>
  <c r="AZ34" i="224"/>
  <c r="DR46" i="230"/>
  <c r="AZ46" i="224"/>
  <c r="DR58" i="230"/>
  <c r="AZ58" i="224"/>
  <c r="DR70" i="230"/>
  <c r="AZ70" i="224"/>
  <c r="DQ82" i="230"/>
  <c r="AZ82" i="224"/>
  <c r="DQ93" i="230"/>
  <c r="AZ93" i="224"/>
  <c r="DQ105" i="230"/>
  <c r="AZ105" i="224"/>
  <c r="DQ117" i="230"/>
  <c r="AZ117" i="224"/>
  <c r="DR128" i="230"/>
  <c r="AZ128" i="224"/>
  <c r="DQ139" i="230"/>
  <c r="AZ139" i="224"/>
  <c r="DR151" i="230"/>
  <c r="AZ151" i="224"/>
  <c r="DR163" i="230"/>
  <c r="AZ163" i="224"/>
  <c r="DR175" i="230"/>
  <c r="AZ175" i="224"/>
  <c r="AA175" i="225" s="1"/>
  <c r="BT175" i="226" s="1"/>
  <c r="BV175" i="227" s="1"/>
  <c r="DQ187" i="230"/>
  <c r="AZ187" i="224"/>
  <c r="DQ210" i="230"/>
  <c r="AZ210" i="224"/>
  <c r="DQ222" i="230"/>
  <c r="AZ222" i="224"/>
  <c r="DQ234" i="230"/>
  <c r="AZ234" i="224"/>
  <c r="DQ246" i="230"/>
  <c r="AZ246" i="224"/>
  <c r="DQ258" i="230"/>
  <c r="AZ258" i="224"/>
  <c r="DQ270" i="230"/>
  <c r="AZ270" i="224"/>
  <c r="DQ282" i="230"/>
  <c r="AZ282" i="224"/>
  <c r="DQ294" i="230"/>
  <c r="AZ294" i="224"/>
  <c r="DQ306" i="230"/>
  <c r="AZ306" i="224"/>
  <c r="DQ318" i="230"/>
  <c r="AZ318" i="224"/>
  <c r="DQ354" i="230"/>
  <c r="AZ354" i="224"/>
  <c r="EL12" i="230"/>
  <c r="BH12" i="224"/>
  <c r="EL24" i="230"/>
  <c r="BH24" i="224"/>
  <c r="EL36" i="230"/>
  <c r="BH36" i="224"/>
  <c r="EL48" i="230"/>
  <c r="BH48" i="224"/>
  <c r="EL60" i="230"/>
  <c r="BH60" i="224"/>
  <c r="EL72" i="230"/>
  <c r="BH72" i="224"/>
  <c r="EL83" i="230"/>
  <c r="BH83" i="224"/>
  <c r="EL95" i="230"/>
  <c r="BH95" i="224"/>
  <c r="EL107" i="230"/>
  <c r="BH107" i="224"/>
  <c r="EL119" i="230"/>
  <c r="BH119" i="224"/>
  <c r="EL131" i="230"/>
  <c r="BH131" i="224"/>
  <c r="AE131" i="225" s="1"/>
  <c r="EL143" i="230"/>
  <c r="BH143" i="224"/>
  <c r="EL155" i="230"/>
  <c r="BH155" i="224"/>
  <c r="EK167" i="230"/>
  <c r="BH167" i="224"/>
  <c r="EL179" i="230"/>
  <c r="BH179" i="224"/>
  <c r="EL191" i="230"/>
  <c r="BH191" i="224"/>
  <c r="EL203" i="230"/>
  <c r="BH203" i="224"/>
  <c r="EL215" i="230"/>
  <c r="BH215" i="224"/>
  <c r="EL227" i="230"/>
  <c r="BH227" i="224"/>
  <c r="EL239" i="230"/>
  <c r="BH239" i="224"/>
  <c r="EL263" i="230"/>
  <c r="BH263" i="224"/>
  <c r="EL275" i="230"/>
  <c r="BH275" i="224"/>
  <c r="EL287" i="230"/>
  <c r="BH287" i="224"/>
  <c r="EL299" i="230"/>
  <c r="BH299" i="224"/>
  <c r="EL311" i="230"/>
  <c r="BH311" i="224"/>
  <c r="EL323" i="230"/>
  <c r="BH323" i="224"/>
  <c r="EL335" i="230"/>
  <c r="BH335" i="224"/>
  <c r="EL347" i="230"/>
  <c r="BH347" i="224"/>
  <c r="AE347" i="225" s="1"/>
  <c r="CF347" i="226" s="1"/>
  <c r="CH347" i="227" s="1"/>
  <c r="EL359" i="230"/>
  <c r="BH359" i="224"/>
  <c r="EL371" i="230"/>
  <c r="BH371" i="224"/>
  <c r="EL383" i="230"/>
  <c r="BH383" i="224"/>
  <c r="DM367" i="230"/>
  <c r="AX367" i="224"/>
  <c r="DL257" i="230"/>
  <c r="AX257" i="224"/>
  <c r="DL170" i="230"/>
  <c r="AX170" i="224"/>
  <c r="DM96" i="230"/>
  <c r="AX96" i="224"/>
  <c r="DR13" i="230"/>
  <c r="AZ13" i="224"/>
  <c r="DQ166" i="230"/>
  <c r="AZ166" i="224"/>
  <c r="DL305" i="230"/>
  <c r="AX305" i="224"/>
  <c r="Z305" i="225" s="1"/>
  <c r="BQ305" i="226" s="1"/>
  <c r="BS305" i="227" s="1"/>
  <c r="DM196" i="230"/>
  <c r="AX196" i="224"/>
  <c r="DL82" i="230"/>
  <c r="AX82" i="224"/>
  <c r="DQ75" i="230"/>
  <c r="AZ75" i="224"/>
  <c r="DQ203" i="230"/>
  <c r="AZ203" i="224"/>
  <c r="DR383" i="230"/>
  <c r="AZ383" i="224"/>
  <c r="DL369" i="230"/>
  <c r="AX369" i="224"/>
  <c r="DL333" i="230"/>
  <c r="AX333" i="224"/>
  <c r="DL309" i="230"/>
  <c r="AX309" i="224"/>
  <c r="Z309" i="225" s="1"/>
  <c r="BQ309" i="226" s="1"/>
  <c r="BS309" i="227" s="1"/>
  <c r="DL298" i="230"/>
  <c r="AX298" i="224"/>
  <c r="Z298" i="225" s="1"/>
  <c r="BQ298" i="226" s="1"/>
  <c r="BS298" i="227" s="1"/>
  <c r="DL283" i="230"/>
  <c r="AX283" i="224"/>
  <c r="DL271" i="230"/>
  <c r="AX271" i="224"/>
  <c r="DL259" i="230"/>
  <c r="AX259" i="224"/>
  <c r="DL247" i="230"/>
  <c r="AX247" i="224"/>
  <c r="DL235" i="230"/>
  <c r="AX235" i="224"/>
  <c r="DL223" i="230"/>
  <c r="AX223" i="224"/>
  <c r="DM212" i="230"/>
  <c r="AX212" i="224"/>
  <c r="DM200" i="230"/>
  <c r="AX200" i="224"/>
  <c r="DL185" i="230"/>
  <c r="AX185" i="224"/>
  <c r="DL173" i="230"/>
  <c r="AX173" i="224"/>
  <c r="DM136" i="230"/>
  <c r="AX136" i="224"/>
  <c r="DM124" i="230"/>
  <c r="AX124" i="224"/>
  <c r="DL110" i="230"/>
  <c r="AX110" i="224"/>
  <c r="DL98" i="230"/>
  <c r="AX98" i="224"/>
  <c r="DL86" i="230"/>
  <c r="AX86" i="224"/>
  <c r="DL74" i="230"/>
  <c r="AX74" i="224"/>
  <c r="DQ11" i="230"/>
  <c r="AZ11" i="224"/>
  <c r="DQ23" i="230"/>
  <c r="AZ23" i="224"/>
  <c r="DQ35" i="230"/>
  <c r="AZ35" i="224"/>
  <c r="DQ47" i="230"/>
  <c r="AZ47" i="224"/>
  <c r="DR59" i="230"/>
  <c r="AZ59" i="224"/>
  <c r="DQ71" i="230"/>
  <c r="AZ71" i="224"/>
  <c r="DR83" i="230"/>
  <c r="AZ83" i="224"/>
  <c r="DQ94" i="230"/>
  <c r="AZ94" i="224"/>
  <c r="DQ106" i="230"/>
  <c r="AZ106" i="224"/>
  <c r="DQ118" i="230"/>
  <c r="AZ118" i="224"/>
  <c r="DQ129" i="230"/>
  <c r="AZ129" i="224"/>
  <c r="DR140" i="230"/>
  <c r="AZ140" i="224"/>
  <c r="DR152" i="230"/>
  <c r="AZ152" i="224"/>
  <c r="DR164" i="230"/>
  <c r="AZ164" i="224"/>
  <c r="DR176" i="230"/>
  <c r="AZ176" i="224"/>
  <c r="AA176" i="225" s="1"/>
  <c r="BT176" i="226" s="1"/>
  <c r="BV176" i="227" s="1"/>
  <c r="DR188" i="230"/>
  <c r="AZ188" i="224"/>
  <c r="DR199" i="230"/>
  <c r="AZ199" i="224"/>
  <c r="DR211" i="230"/>
  <c r="AZ211" i="224"/>
  <c r="DR223" i="230"/>
  <c r="AZ223" i="224"/>
  <c r="DQ235" i="230"/>
  <c r="AZ235" i="224"/>
  <c r="DR247" i="230"/>
  <c r="AZ247" i="224"/>
  <c r="DR259" i="230"/>
  <c r="AZ259" i="224"/>
  <c r="DR271" i="230"/>
  <c r="AZ271" i="224"/>
  <c r="DQ283" i="230"/>
  <c r="AZ283" i="224"/>
  <c r="DR295" i="230"/>
  <c r="AZ295" i="224"/>
  <c r="DR307" i="230"/>
  <c r="AZ307" i="224"/>
  <c r="DR319" i="230"/>
  <c r="AZ319" i="224"/>
  <c r="DR331" i="230"/>
  <c r="AZ331" i="224"/>
  <c r="DQ343" i="230"/>
  <c r="AZ343" i="224"/>
  <c r="DR355" i="230"/>
  <c r="AZ355" i="224"/>
  <c r="DR367" i="230"/>
  <c r="AZ367" i="224"/>
  <c r="DR379" i="230"/>
  <c r="AZ379" i="224"/>
  <c r="EL13" i="230"/>
  <c r="BH13" i="224"/>
  <c r="EL25" i="230"/>
  <c r="BH25" i="224"/>
  <c r="EL37" i="230"/>
  <c r="BH37" i="224"/>
  <c r="EL49" i="230"/>
  <c r="BH49" i="224"/>
  <c r="EL61" i="230"/>
  <c r="BH61" i="224"/>
  <c r="EL73" i="230"/>
  <c r="BH73" i="224"/>
  <c r="EL84" i="230"/>
  <c r="BH84" i="224"/>
  <c r="EL96" i="230"/>
  <c r="BH96" i="224"/>
  <c r="EL108" i="230"/>
  <c r="BH108" i="224"/>
  <c r="EL120" i="230"/>
  <c r="BH120" i="224"/>
  <c r="EL132" i="230"/>
  <c r="BH132" i="224"/>
  <c r="EL144" i="230"/>
  <c r="BH144" i="224"/>
  <c r="EL156" i="230"/>
  <c r="BH156" i="224"/>
  <c r="EL168" i="230"/>
  <c r="BH168" i="224"/>
  <c r="EL180" i="230"/>
  <c r="BH180" i="224"/>
  <c r="AE180" i="225" s="1"/>
  <c r="EL192" i="230"/>
  <c r="BH192" i="224"/>
  <c r="EL204" i="230"/>
  <c r="BH204" i="224"/>
  <c r="EL216" i="230"/>
  <c r="BH216" i="224"/>
  <c r="EL228" i="230"/>
  <c r="BH228" i="224"/>
  <c r="EL240" i="230"/>
  <c r="BH240" i="224"/>
  <c r="EL252" i="230"/>
  <c r="BH252" i="224"/>
  <c r="EL264" i="230"/>
  <c r="BH264" i="224"/>
  <c r="EL276" i="230"/>
  <c r="BH276" i="224"/>
  <c r="EL300" i="230"/>
  <c r="BH300" i="224"/>
  <c r="EL312" i="230"/>
  <c r="BH312" i="224"/>
  <c r="EL324" i="230"/>
  <c r="BH324" i="224"/>
  <c r="EL336" i="230"/>
  <c r="BH336" i="224"/>
  <c r="EL348" i="230"/>
  <c r="BH348" i="224"/>
  <c r="EL360" i="230"/>
  <c r="BH360" i="224"/>
  <c r="EL372" i="230"/>
  <c r="BH372" i="224"/>
  <c r="EL384" i="230"/>
  <c r="BH384" i="224"/>
  <c r="DL117" i="230"/>
  <c r="AX117" i="224"/>
  <c r="Z117" i="225" s="1"/>
  <c r="BQ117" i="226" s="1"/>
  <c r="BS117" i="227" s="1"/>
  <c r="DM191" i="230"/>
  <c r="AX191" i="224"/>
  <c r="Z191" i="225" s="1"/>
  <c r="BQ191" i="226" s="1"/>
  <c r="BS191" i="227" s="1"/>
  <c r="DL376" i="230"/>
  <c r="AX376" i="224"/>
  <c r="Z376" i="225" s="1"/>
  <c r="BQ376" i="226" s="1"/>
  <c r="BS376" i="227" s="1"/>
  <c r="DL307" i="230"/>
  <c r="AX307" i="224"/>
  <c r="Z307" i="225" s="1"/>
  <c r="BQ307" i="226" s="1"/>
  <c r="BS307" i="227" s="1"/>
  <c r="DL198" i="230"/>
  <c r="AX198" i="224"/>
  <c r="DL122" i="230"/>
  <c r="AX122" i="224"/>
  <c r="DQ61" i="230"/>
  <c r="AZ61" i="224"/>
  <c r="DR120" i="230"/>
  <c r="AZ120" i="224"/>
  <c r="DQ154" i="230"/>
  <c r="AZ154" i="224"/>
  <c r="DQ213" i="230"/>
  <c r="AZ213" i="224"/>
  <c r="DQ369" i="230"/>
  <c r="AZ369" i="224"/>
  <c r="DL329" i="230"/>
  <c r="AX329" i="224"/>
  <c r="DL243" i="230"/>
  <c r="AX243" i="224"/>
  <c r="DM132" i="230"/>
  <c r="AX132" i="224"/>
  <c r="Z132" i="225" s="1"/>
  <c r="BQ132" i="226" s="1"/>
  <c r="BS132" i="227" s="1"/>
  <c r="DQ15" i="230"/>
  <c r="AZ15" i="224"/>
  <c r="DR275" i="230"/>
  <c r="AZ275" i="224"/>
  <c r="DL384" i="230"/>
  <c r="AX384" i="224"/>
  <c r="DL383" i="230"/>
  <c r="AX383" i="224"/>
  <c r="DL357" i="230"/>
  <c r="AX357" i="224"/>
  <c r="DL345" i="230"/>
  <c r="AX345" i="224"/>
  <c r="DL321" i="230"/>
  <c r="AX321" i="224"/>
  <c r="DM382" i="230"/>
  <c r="AX382" i="224"/>
  <c r="Z382" i="225" s="1"/>
  <c r="BQ382" i="226" s="1"/>
  <c r="BS382" i="227" s="1"/>
  <c r="DL368" i="230"/>
  <c r="AX368" i="224"/>
  <c r="DL356" i="230"/>
  <c r="AX356" i="224"/>
  <c r="DL344" i="230"/>
  <c r="AX344" i="224"/>
  <c r="DM332" i="230"/>
  <c r="AX332" i="224"/>
  <c r="DL320" i="230"/>
  <c r="AX320" i="224"/>
  <c r="DM308" i="230"/>
  <c r="AX308" i="224"/>
  <c r="DL297" i="230"/>
  <c r="AX297" i="224"/>
  <c r="Z297" i="225" s="1"/>
  <c r="BQ297" i="226" s="1"/>
  <c r="BS297" i="227" s="1"/>
  <c r="DL282" i="230"/>
  <c r="AX282" i="224"/>
  <c r="DL270" i="230"/>
  <c r="AX270" i="224"/>
  <c r="DL258" i="230"/>
  <c r="AX258" i="224"/>
  <c r="DL246" i="230"/>
  <c r="AX246" i="224"/>
  <c r="DL234" i="230"/>
  <c r="AX234" i="224"/>
  <c r="DL222" i="230"/>
  <c r="AX222" i="224"/>
  <c r="DL211" i="230"/>
  <c r="AX211" i="224"/>
  <c r="DL199" i="230"/>
  <c r="AX199" i="224"/>
  <c r="DM184" i="230"/>
  <c r="AX184" i="224"/>
  <c r="DM172" i="230"/>
  <c r="AX172" i="224"/>
  <c r="Z172" i="225" s="1"/>
  <c r="BQ172" i="226" s="1"/>
  <c r="BS172" i="227" s="1"/>
  <c r="DM159" i="230"/>
  <c r="AX159" i="224"/>
  <c r="DM148" i="230"/>
  <c r="AX148" i="224"/>
  <c r="DL135" i="230"/>
  <c r="AX135" i="224"/>
  <c r="DL123" i="230"/>
  <c r="AX123" i="224"/>
  <c r="DL46" i="230"/>
  <c r="AX46" i="224"/>
  <c r="Z46" i="225" s="1"/>
  <c r="BQ46" i="226" s="1"/>
  <c r="BS46" i="227" s="1"/>
  <c r="DL34" i="230"/>
  <c r="AX34" i="224"/>
  <c r="DL20" i="230"/>
  <c r="AX20" i="224"/>
  <c r="DR12" i="230"/>
  <c r="AZ12" i="224"/>
  <c r="DR24" i="230"/>
  <c r="AZ24" i="224"/>
  <c r="DR36" i="230"/>
  <c r="AZ36" i="224"/>
  <c r="DR48" i="230"/>
  <c r="AZ48" i="224"/>
  <c r="DR60" i="230"/>
  <c r="AZ60" i="224"/>
  <c r="DR72" i="230"/>
  <c r="AZ72" i="224"/>
  <c r="DR84" i="230"/>
  <c r="AZ84" i="224"/>
  <c r="DR95" i="230"/>
  <c r="AZ95" i="224"/>
  <c r="DQ107" i="230"/>
  <c r="AZ107" i="224"/>
  <c r="DQ119" i="230"/>
  <c r="AZ119" i="224"/>
  <c r="DQ130" i="230"/>
  <c r="AZ130" i="224"/>
  <c r="DQ141" i="230"/>
  <c r="AZ141" i="224"/>
  <c r="DQ153" i="230"/>
  <c r="AZ153" i="224"/>
  <c r="DQ165" i="230"/>
  <c r="AZ165" i="224"/>
  <c r="DQ177" i="230"/>
  <c r="AZ177" i="224"/>
  <c r="AA177" i="225" s="1"/>
  <c r="BT177" i="226" s="1"/>
  <c r="BV177" i="227" s="1"/>
  <c r="DQ189" i="230"/>
  <c r="AZ189" i="224"/>
  <c r="DR200" i="230"/>
  <c r="AZ200" i="224"/>
  <c r="DR212" i="230"/>
  <c r="AZ212" i="224"/>
  <c r="DR224" i="230"/>
  <c r="AZ224" i="224"/>
  <c r="DR236" i="230"/>
  <c r="AZ236" i="224"/>
  <c r="DR248" i="230"/>
  <c r="AZ248" i="224"/>
  <c r="DR260" i="230"/>
  <c r="AZ260" i="224"/>
  <c r="DR272" i="230"/>
  <c r="AZ272" i="224"/>
  <c r="DR284" i="230"/>
  <c r="AZ284" i="224"/>
  <c r="DR296" i="230"/>
  <c r="AZ296" i="224"/>
  <c r="DR308" i="230"/>
  <c r="AZ308" i="224"/>
  <c r="DR320" i="230"/>
  <c r="AZ320" i="224"/>
  <c r="DR344" i="230"/>
  <c r="AZ344" i="224"/>
  <c r="DR356" i="230"/>
  <c r="AZ356" i="224"/>
  <c r="EL14" i="230"/>
  <c r="BH14" i="224"/>
  <c r="EL26" i="230"/>
  <c r="BH26" i="224"/>
  <c r="EL38" i="230"/>
  <c r="BH38" i="224"/>
  <c r="EL50" i="230"/>
  <c r="BH50" i="224"/>
  <c r="EL62" i="230"/>
  <c r="BH62" i="224"/>
  <c r="EK74" i="230"/>
  <c r="BH74" i="224"/>
  <c r="EL85" i="230"/>
  <c r="BH85" i="224"/>
  <c r="EL97" i="230"/>
  <c r="BH97" i="224"/>
  <c r="EL109" i="230"/>
  <c r="BH109" i="224"/>
  <c r="EL133" i="230"/>
  <c r="BH133" i="224"/>
  <c r="EL145" i="230"/>
  <c r="BH145" i="224"/>
  <c r="EL157" i="230"/>
  <c r="BH157" i="224"/>
  <c r="EL169" i="230"/>
  <c r="BH169" i="224"/>
  <c r="EL181" i="230"/>
  <c r="BH181" i="224"/>
  <c r="AE181" i="225" s="1"/>
  <c r="EL193" i="230"/>
  <c r="BH193" i="224"/>
  <c r="DL121" i="230"/>
  <c r="AX121" i="224"/>
  <c r="Z121" i="225" s="1"/>
  <c r="BQ121" i="226" s="1"/>
  <c r="BS121" i="227" s="1"/>
  <c r="DM192" i="230"/>
  <c r="AX192" i="224"/>
  <c r="Z192" i="225" s="1"/>
  <c r="BQ192" i="226" s="1"/>
  <c r="BS192" i="227" s="1"/>
  <c r="DL281" i="230"/>
  <c r="AX281" i="224"/>
  <c r="DR96" i="230"/>
  <c r="AZ96" i="224"/>
  <c r="DQ190" i="230"/>
  <c r="AZ190" i="224"/>
  <c r="DQ237" i="230"/>
  <c r="AZ237" i="224"/>
  <c r="DQ249" i="230"/>
  <c r="AZ249" i="224"/>
  <c r="DQ261" i="230"/>
  <c r="AZ261" i="224"/>
  <c r="DQ273" i="230"/>
  <c r="AZ273" i="224"/>
  <c r="DQ333" i="230"/>
  <c r="AZ333" i="224"/>
  <c r="EL86" i="230"/>
  <c r="BH86" i="224"/>
  <c r="EL110" i="230"/>
  <c r="BH110" i="224"/>
  <c r="EK146" i="230"/>
  <c r="BH146" i="224"/>
  <c r="AE146" i="225" s="1"/>
  <c r="CF146" i="226" s="1"/>
  <c r="CH146" i="227" s="1"/>
  <c r="EK182" i="230"/>
  <c r="BH182" i="224"/>
  <c r="EK218" i="230"/>
  <c r="BH218" i="224"/>
  <c r="EK302" i="230"/>
  <c r="BH302" i="224"/>
  <c r="EK386" i="230"/>
  <c r="BH386" i="224"/>
  <c r="AE386" i="225" s="1"/>
  <c r="CF386" i="226" s="1"/>
  <c r="CH386" i="227" s="1"/>
  <c r="DL245" i="230"/>
  <c r="AX245" i="224"/>
  <c r="DQ285" i="230"/>
  <c r="AZ285" i="224"/>
  <c r="DQ309" i="230"/>
  <c r="AZ309" i="224"/>
  <c r="DQ345" i="230"/>
  <c r="AZ345" i="224"/>
  <c r="EL27" i="230"/>
  <c r="BH27" i="224"/>
  <c r="EK75" i="230"/>
  <c r="BH75" i="224"/>
  <c r="EK122" i="230"/>
  <c r="BH122" i="224"/>
  <c r="EK134" i="230"/>
  <c r="BH134" i="224"/>
  <c r="EK158" i="230"/>
  <c r="BH158" i="224"/>
  <c r="EK170" i="230"/>
  <c r="BH170" i="224"/>
  <c r="AE170" i="225" s="1"/>
  <c r="CF170" i="226" s="1"/>
  <c r="CH170" i="227" s="1"/>
  <c r="EK194" i="230"/>
  <c r="BH194" i="224"/>
  <c r="EK206" i="230"/>
  <c r="BH206" i="224"/>
  <c r="EK230" i="230"/>
  <c r="BH230" i="224"/>
  <c r="EK242" i="230"/>
  <c r="BH242" i="224"/>
  <c r="EK254" i="230"/>
  <c r="BH254" i="224"/>
  <c r="EK278" i="230"/>
  <c r="BH278" i="224"/>
  <c r="EK290" i="230"/>
  <c r="BH290" i="224"/>
  <c r="EK314" i="230"/>
  <c r="BH314" i="224"/>
  <c r="EK326" i="230"/>
  <c r="BH326" i="224"/>
  <c r="EK338" i="230"/>
  <c r="BH338" i="224"/>
  <c r="EK362" i="230"/>
  <c r="BH362" i="224"/>
  <c r="EK374" i="230"/>
  <c r="BH374" i="224"/>
  <c r="DM380" i="230"/>
  <c r="AX380" i="224"/>
  <c r="DM366" i="230"/>
  <c r="AX366" i="224"/>
  <c r="Z366" i="225" s="1"/>
  <c r="BQ366" i="226" s="1"/>
  <c r="BS366" i="227" s="1"/>
  <c r="DL354" i="230"/>
  <c r="AX354" i="224"/>
  <c r="DL342" i="230"/>
  <c r="AX342" i="224"/>
  <c r="DL330" i="230"/>
  <c r="AX330" i="224"/>
  <c r="DL318" i="230"/>
  <c r="AX318" i="224"/>
  <c r="DL306" i="230"/>
  <c r="AX306" i="224"/>
  <c r="Z306" i="225" s="1"/>
  <c r="BQ306" i="226" s="1"/>
  <c r="BS306" i="227" s="1"/>
  <c r="DL295" i="230"/>
  <c r="AX295" i="224"/>
  <c r="DM280" i="230"/>
  <c r="AX280" i="224"/>
  <c r="DL268" i="230"/>
  <c r="AX268" i="224"/>
  <c r="DM256" i="230"/>
  <c r="AX256" i="224"/>
  <c r="DL244" i="230"/>
  <c r="AX244" i="224"/>
  <c r="DM232" i="230"/>
  <c r="AX232" i="224"/>
  <c r="DL220" i="230"/>
  <c r="AX220" i="224"/>
  <c r="DL209" i="230"/>
  <c r="AX209" i="224"/>
  <c r="DL197" i="230"/>
  <c r="AX197" i="224"/>
  <c r="DL182" i="230"/>
  <c r="AX182" i="224"/>
  <c r="DL169" i="230"/>
  <c r="AX169" i="224"/>
  <c r="DL157" i="230"/>
  <c r="AX157" i="224"/>
  <c r="DL146" i="230"/>
  <c r="AX146" i="224"/>
  <c r="DL133" i="230"/>
  <c r="AX133" i="224"/>
  <c r="DM120" i="230"/>
  <c r="AX120" i="224"/>
  <c r="Z120" i="225" s="1"/>
  <c r="BQ120" i="226" s="1"/>
  <c r="BS120" i="227" s="1"/>
  <c r="DL107" i="230"/>
  <c r="AX107" i="224"/>
  <c r="DM95" i="230"/>
  <c r="AX95" i="224"/>
  <c r="DL58" i="230"/>
  <c r="AX58" i="224"/>
  <c r="DL30" i="230"/>
  <c r="AX30" i="224"/>
  <c r="DL18" i="230"/>
  <c r="AX18" i="224"/>
  <c r="DR14" i="230"/>
  <c r="AZ14" i="224"/>
  <c r="DR26" i="230"/>
  <c r="AZ26" i="224"/>
  <c r="DR38" i="230"/>
  <c r="AZ38" i="224"/>
  <c r="DR50" i="230"/>
  <c r="AZ50" i="224"/>
  <c r="DR62" i="230"/>
  <c r="AZ62" i="224"/>
  <c r="DR74" i="230"/>
  <c r="AZ74" i="224"/>
  <c r="DQ86" i="230"/>
  <c r="AZ86" i="224"/>
  <c r="DQ97" i="230"/>
  <c r="AZ97" i="224"/>
  <c r="DQ109" i="230"/>
  <c r="AZ109" i="224"/>
  <c r="DQ121" i="230"/>
  <c r="AZ121" i="224"/>
  <c r="DR132" i="230"/>
  <c r="AZ132" i="224"/>
  <c r="DR143" i="230"/>
  <c r="AZ143" i="224"/>
  <c r="DQ155" i="230"/>
  <c r="AZ155" i="224"/>
  <c r="DR167" i="230"/>
  <c r="AZ167" i="224"/>
  <c r="DR179" i="230"/>
  <c r="AZ179" i="224"/>
  <c r="DR191" i="230"/>
  <c r="AZ191" i="224"/>
  <c r="DQ202" i="230"/>
  <c r="AZ202" i="224"/>
  <c r="DQ214" i="230"/>
  <c r="AZ214" i="224"/>
  <c r="DQ226" i="230"/>
  <c r="AZ226" i="224"/>
  <c r="DQ238" i="230"/>
  <c r="AZ238" i="224"/>
  <c r="AA238" i="225" s="1"/>
  <c r="BT238" i="226" s="1"/>
  <c r="BV238" i="227" s="1"/>
  <c r="DQ250" i="230"/>
  <c r="AZ250" i="224"/>
  <c r="DQ262" i="230"/>
  <c r="AZ262" i="224"/>
  <c r="DQ274" i="230"/>
  <c r="AZ274" i="224"/>
  <c r="DQ286" i="230"/>
  <c r="AZ286" i="224"/>
  <c r="DQ298" i="230"/>
  <c r="AZ298" i="224"/>
  <c r="DQ310" i="230"/>
  <c r="AZ310" i="224"/>
  <c r="DQ322" i="230"/>
  <c r="AZ322" i="224"/>
  <c r="DQ334" i="230"/>
  <c r="AZ334" i="224"/>
  <c r="DQ346" i="230"/>
  <c r="AZ346" i="224"/>
  <c r="DQ358" i="230"/>
  <c r="AZ358" i="224"/>
  <c r="EL16" i="230"/>
  <c r="BH16" i="224"/>
  <c r="EL28" i="230"/>
  <c r="BH28" i="224"/>
  <c r="EL40" i="230"/>
  <c r="BH40" i="224"/>
  <c r="EL52" i="230"/>
  <c r="BH52" i="224"/>
  <c r="EL64" i="230"/>
  <c r="BH64" i="224"/>
  <c r="EL75" i="230"/>
  <c r="EK87" i="230"/>
  <c r="BH87" i="224"/>
  <c r="EL99" i="230"/>
  <c r="BH99" i="224"/>
  <c r="EK111" i="230"/>
  <c r="BH111" i="224"/>
  <c r="EL123" i="230"/>
  <c r="BH123" i="224"/>
  <c r="EK135" i="230"/>
  <c r="BH135" i="224"/>
  <c r="AE135" i="225" s="1"/>
  <c r="EL147" i="230"/>
  <c r="BH147" i="224"/>
  <c r="AE147" i="225" s="1"/>
  <c r="CF147" i="226" s="1"/>
  <c r="CH147" i="227" s="1"/>
  <c r="EL159" i="230"/>
  <c r="BH159" i="224"/>
  <c r="EL171" i="230"/>
  <c r="BH171" i="224"/>
  <c r="EL183" i="230"/>
  <c r="BH183" i="224"/>
  <c r="AE183" i="225" s="1"/>
  <c r="EL195" i="230"/>
  <c r="BH195" i="224"/>
  <c r="EL207" i="230"/>
  <c r="BH207" i="224"/>
  <c r="EL219" i="230"/>
  <c r="BH219" i="224"/>
  <c r="EL231" i="230"/>
  <c r="BH231" i="224"/>
  <c r="EL243" i="230"/>
  <c r="BH243" i="224"/>
  <c r="EL255" i="230"/>
  <c r="BH255" i="224"/>
  <c r="EL267" i="230"/>
  <c r="BH267" i="224"/>
  <c r="EL279" i="230"/>
  <c r="BH279" i="224"/>
  <c r="EL291" i="230"/>
  <c r="BH291" i="224"/>
  <c r="EL303" i="230"/>
  <c r="BH303" i="224"/>
  <c r="EL315" i="230"/>
  <c r="BH315" i="224"/>
  <c r="EL327" i="230"/>
  <c r="BH327" i="224"/>
  <c r="EL339" i="230"/>
  <c r="BH339" i="224"/>
  <c r="EL351" i="230"/>
  <c r="BH351" i="224"/>
  <c r="EL363" i="230"/>
  <c r="BH363" i="224"/>
  <c r="EL375" i="230"/>
  <c r="BH375" i="224"/>
  <c r="EL387" i="230"/>
  <c r="BH387" i="224"/>
  <c r="DL343" i="230"/>
  <c r="AX343" i="224"/>
  <c r="DL158" i="230"/>
  <c r="AX158" i="224"/>
  <c r="DQ73" i="230"/>
  <c r="AZ73" i="224"/>
  <c r="DL365" i="230"/>
  <c r="AX365" i="224"/>
  <c r="Z365" i="225" s="1"/>
  <c r="BQ365" i="226" s="1"/>
  <c r="BS365" i="227" s="1"/>
  <c r="DL294" i="230"/>
  <c r="AX294" i="224"/>
  <c r="DM208" i="230"/>
  <c r="AX208" i="224"/>
  <c r="DL119" i="230"/>
  <c r="AX119" i="224"/>
  <c r="DQ27" i="230"/>
  <c r="AZ27" i="224"/>
  <c r="DQ98" i="230"/>
  <c r="AZ98" i="224"/>
  <c r="DR156" i="230"/>
  <c r="AZ156" i="224"/>
  <c r="DQ215" i="230"/>
  <c r="AZ215" i="224"/>
  <c r="DR263" i="230"/>
  <c r="AZ263" i="224"/>
  <c r="DR335" i="230"/>
  <c r="AZ335" i="224"/>
  <c r="EL17" i="230"/>
  <c r="BH17" i="224"/>
  <c r="EL65" i="230"/>
  <c r="BH65" i="224"/>
  <c r="EL112" i="230"/>
  <c r="BH112" i="224"/>
  <c r="EL160" i="230"/>
  <c r="BH160" i="224"/>
  <c r="EL196" i="230"/>
  <c r="BH196" i="224"/>
  <c r="EL256" i="230"/>
  <c r="BH256" i="224"/>
  <c r="EL328" i="230"/>
  <c r="BH328" i="224"/>
  <c r="EL340" i="230"/>
  <c r="BH340" i="224"/>
  <c r="EL364" i="230"/>
  <c r="BH364" i="224"/>
  <c r="DL138" i="230"/>
  <c r="AX138" i="224"/>
  <c r="Z138" i="225" s="1"/>
  <c r="BQ138" i="226" s="1"/>
  <c r="BS138" i="227" s="1"/>
  <c r="DL285" i="230"/>
  <c r="AX285" i="224"/>
  <c r="Z285" i="225" s="1"/>
  <c r="BQ285" i="226" s="1"/>
  <c r="BS285" i="227" s="1"/>
  <c r="DM355" i="230"/>
  <c r="AX355" i="224"/>
  <c r="DL221" i="230"/>
  <c r="AX221" i="224"/>
  <c r="DM108" i="230"/>
  <c r="AX108" i="224"/>
  <c r="DR25" i="230"/>
  <c r="AZ25" i="224"/>
  <c r="DQ142" i="230"/>
  <c r="AZ142" i="224"/>
  <c r="DQ297" i="230"/>
  <c r="AZ297" i="224"/>
  <c r="DL231" i="230"/>
  <c r="AX231" i="224"/>
  <c r="DQ122" i="230"/>
  <c r="AZ122" i="224"/>
  <c r="DR239" i="230"/>
  <c r="AZ239" i="224"/>
  <c r="DR359" i="230"/>
  <c r="AZ359" i="224"/>
  <c r="EL76" i="230"/>
  <c r="BH76" i="224"/>
  <c r="EL172" i="230"/>
  <c r="BH172" i="224"/>
  <c r="EL316" i="230"/>
  <c r="BH316" i="224"/>
  <c r="DM364" i="230"/>
  <c r="AX364" i="224"/>
  <c r="DL316" i="230"/>
  <c r="AX316" i="224"/>
  <c r="DL266" i="230"/>
  <c r="AX266" i="224"/>
  <c r="DL218" i="230"/>
  <c r="AX218" i="224"/>
  <c r="DM180" i="230"/>
  <c r="AX180" i="224"/>
  <c r="DM167" i="230"/>
  <c r="AX167" i="224"/>
  <c r="DL155" i="230"/>
  <c r="AX155" i="224"/>
  <c r="DL118" i="230"/>
  <c r="AX118" i="224"/>
  <c r="Z118" i="225" s="1"/>
  <c r="BQ118" i="226" s="1"/>
  <c r="BS118" i="227" s="1"/>
  <c r="DL42" i="230"/>
  <c r="AX42" i="224"/>
  <c r="Z42" i="225" s="1"/>
  <c r="BQ42" i="226" s="1"/>
  <c r="BS42" i="227" s="1"/>
  <c r="DL28" i="230"/>
  <c r="AX28" i="224"/>
  <c r="DL16" i="230"/>
  <c r="AX16" i="224"/>
  <c r="DR16" i="230"/>
  <c r="AZ16" i="224"/>
  <c r="DR28" i="230"/>
  <c r="AZ28" i="224"/>
  <c r="DR40" i="230"/>
  <c r="AZ40" i="224"/>
  <c r="DR52" i="230"/>
  <c r="AZ52" i="224"/>
  <c r="DR64" i="230"/>
  <c r="AZ64" i="224"/>
  <c r="DR76" i="230"/>
  <c r="AZ76" i="224"/>
  <c r="DR88" i="230"/>
  <c r="AZ88" i="224"/>
  <c r="DR99" i="230"/>
  <c r="AZ99" i="224"/>
  <c r="DR111" i="230"/>
  <c r="AZ111" i="224"/>
  <c r="DQ123" i="230"/>
  <c r="AZ123" i="224"/>
  <c r="DQ134" i="230"/>
  <c r="AZ134" i="224"/>
  <c r="DQ145" i="230"/>
  <c r="AZ145" i="224"/>
  <c r="DQ157" i="230"/>
  <c r="AZ157" i="224"/>
  <c r="DQ169" i="230"/>
  <c r="AZ169" i="224"/>
  <c r="DQ181" i="230"/>
  <c r="AZ181" i="224"/>
  <c r="DQ193" i="230"/>
  <c r="AZ193" i="224"/>
  <c r="DR204" i="230"/>
  <c r="AZ204" i="224"/>
  <c r="DR216" i="230"/>
  <c r="AZ216" i="224"/>
  <c r="DR228" i="230"/>
  <c r="AZ228" i="224"/>
  <c r="DR240" i="230"/>
  <c r="AZ240" i="224"/>
  <c r="DR252" i="230"/>
  <c r="AZ252" i="224"/>
  <c r="DR264" i="230"/>
  <c r="AZ264" i="224"/>
  <c r="DR276" i="230"/>
  <c r="AZ276" i="224"/>
  <c r="DR288" i="230"/>
  <c r="AZ288" i="224"/>
  <c r="DR300" i="230"/>
  <c r="AZ300" i="224"/>
  <c r="DR312" i="230"/>
  <c r="AZ312" i="224"/>
  <c r="DR324" i="230"/>
  <c r="AZ324" i="224"/>
  <c r="DR336" i="230"/>
  <c r="AZ336" i="224"/>
  <c r="DR348" i="230"/>
  <c r="AZ348" i="224"/>
  <c r="DR360" i="230"/>
  <c r="AZ360" i="224"/>
  <c r="EL18" i="230"/>
  <c r="BH18" i="224"/>
  <c r="EL30" i="230"/>
  <c r="BH30" i="224"/>
  <c r="EL42" i="230"/>
  <c r="BH42" i="224"/>
  <c r="EL54" i="230"/>
  <c r="BH54" i="224"/>
  <c r="EK66" i="230"/>
  <c r="BH66" i="224"/>
  <c r="EL77" i="230"/>
  <c r="BH77" i="224"/>
  <c r="EL89" i="230"/>
  <c r="BH89" i="224"/>
  <c r="EL101" i="230"/>
  <c r="BH101" i="224"/>
  <c r="EL113" i="230"/>
  <c r="BH113" i="224"/>
  <c r="EL125" i="230"/>
  <c r="BH125" i="224"/>
  <c r="EL137" i="230"/>
  <c r="BH137" i="224"/>
  <c r="EL149" i="230"/>
  <c r="BH149" i="224"/>
  <c r="AE149" i="225" s="1"/>
  <c r="CF149" i="226" s="1"/>
  <c r="CH149" i="227" s="1"/>
  <c r="EL161" i="230"/>
  <c r="BH161" i="224"/>
  <c r="EL173" i="230"/>
  <c r="BH173" i="224"/>
  <c r="EL185" i="230"/>
  <c r="BH185" i="224"/>
  <c r="AE185" i="225" s="1"/>
  <c r="DL32" i="230"/>
  <c r="AX32" i="224"/>
  <c r="Z32" i="225" s="1"/>
  <c r="BQ32" i="226" s="1"/>
  <c r="BS32" i="227" s="1"/>
  <c r="DL286" i="230"/>
  <c r="AX286" i="224"/>
  <c r="Z286" i="225" s="1"/>
  <c r="BQ286" i="226" s="1"/>
  <c r="BS286" i="227" s="1"/>
  <c r="DL381" i="230"/>
  <c r="AX381" i="224"/>
  <c r="DL296" i="230"/>
  <c r="AX296" i="224"/>
  <c r="Z296" i="225" s="1"/>
  <c r="BQ296" i="226" s="1"/>
  <c r="BS296" i="227" s="1"/>
  <c r="DM183" i="230"/>
  <c r="AX183" i="224"/>
  <c r="DQ85" i="230"/>
  <c r="AZ85" i="224"/>
  <c r="DQ201" i="230"/>
  <c r="AZ201" i="224"/>
  <c r="DQ381" i="230"/>
  <c r="AZ381" i="224"/>
  <c r="DL279" i="230"/>
  <c r="AX279" i="224"/>
  <c r="DM168" i="230"/>
  <c r="AX168" i="224"/>
  <c r="DL70" i="230"/>
  <c r="AX70" i="224"/>
  <c r="DR63" i="230"/>
  <c r="AZ63" i="224"/>
  <c r="DR180" i="230"/>
  <c r="AZ180" i="224"/>
  <c r="DQ299" i="230"/>
  <c r="AZ299" i="224"/>
  <c r="EL53" i="230"/>
  <c r="BH53" i="224"/>
  <c r="EL208" i="230"/>
  <c r="BH208" i="224"/>
  <c r="DM378" i="230"/>
  <c r="AX378" i="224"/>
  <c r="DL340" i="230"/>
  <c r="AX340" i="224"/>
  <c r="DM304" i="230"/>
  <c r="AX304" i="224"/>
  <c r="Z304" i="225" s="1"/>
  <c r="BQ304" i="226" s="1"/>
  <c r="BS304" i="227" s="1"/>
  <c r="DL278" i="230"/>
  <c r="AX278" i="224"/>
  <c r="DL195" i="230"/>
  <c r="AX195" i="224"/>
  <c r="DL131" i="230"/>
  <c r="AX131" i="224"/>
  <c r="DL363" i="230"/>
  <c r="AX363" i="224"/>
  <c r="DM351" i="230"/>
  <c r="AX351" i="224"/>
  <c r="DL339" i="230"/>
  <c r="AX339" i="224"/>
  <c r="DM327" i="230"/>
  <c r="AX327" i="224"/>
  <c r="DM315" i="230"/>
  <c r="AX315" i="224"/>
  <c r="DL265" i="230"/>
  <c r="AX265" i="224"/>
  <c r="DL217" i="230"/>
  <c r="AX217" i="224"/>
  <c r="DL166" i="230"/>
  <c r="AX166" i="224"/>
  <c r="Z166" i="225" s="1"/>
  <c r="BQ166" i="226" s="1"/>
  <c r="BS166" i="227" s="1"/>
  <c r="DM116" i="230"/>
  <c r="AX116" i="224"/>
  <c r="DR17" i="230"/>
  <c r="AZ17" i="224"/>
  <c r="DR29" i="230"/>
  <c r="AZ29" i="224"/>
  <c r="DQ53" i="230"/>
  <c r="AZ53" i="224"/>
  <c r="DQ65" i="230"/>
  <c r="AZ65" i="224"/>
  <c r="DQ77" i="230"/>
  <c r="AZ77" i="224"/>
  <c r="DR100" i="230"/>
  <c r="AZ100" i="224"/>
  <c r="DR112" i="230"/>
  <c r="AZ112" i="224"/>
  <c r="DR123" i="230"/>
  <c r="DR134" i="230"/>
  <c r="DQ146" i="230"/>
  <c r="AZ146" i="224"/>
  <c r="DQ158" i="230"/>
  <c r="AZ158" i="224"/>
  <c r="DQ170" i="230"/>
  <c r="AZ170" i="224"/>
  <c r="DQ182" i="230"/>
  <c r="AZ182" i="224"/>
  <c r="DQ194" i="230"/>
  <c r="AZ194" i="224"/>
  <c r="DQ205" i="230"/>
  <c r="AZ205" i="224"/>
  <c r="DQ229" i="230"/>
  <c r="AZ229" i="224"/>
  <c r="DQ241" i="230"/>
  <c r="AZ241" i="224"/>
  <c r="DQ253" i="230"/>
  <c r="AZ253" i="224"/>
  <c r="DQ265" i="230"/>
  <c r="AZ265" i="224"/>
  <c r="DQ277" i="230"/>
  <c r="AZ277" i="224"/>
  <c r="DQ289" i="230"/>
  <c r="AZ289" i="224"/>
  <c r="DQ301" i="230"/>
  <c r="AZ301" i="224"/>
  <c r="DQ313" i="230"/>
  <c r="AZ313" i="224"/>
  <c r="DQ325" i="230"/>
  <c r="AZ325" i="224"/>
  <c r="DQ337" i="230"/>
  <c r="AZ337" i="224"/>
  <c r="DQ349" i="230"/>
  <c r="AZ349" i="224"/>
  <c r="AA349" i="225" s="1"/>
  <c r="BT349" i="226" s="1"/>
  <c r="BV349" i="227" s="1"/>
  <c r="DQ361" i="230"/>
  <c r="AZ361" i="224"/>
  <c r="DQ373" i="230"/>
  <c r="AZ373" i="224"/>
  <c r="DQ385" i="230"/>
  <c r="AZ385" i="224"/>
  <c r="EL19" i="230"/>
  <c r="BH19" i="224"/>
  <c r="EL43" i="230"/>
  <c r="BH43" i="224"/>
  <c r="EK55" i="230"/>
  <c r="BH55" i="224"/>
  <c r="EL78" i="230"/>
  <c r="BH78" i="224"/>
  <c r="EL102" i="230"/>
  <c r="BH102" i="224"/>
  <c r="EK114" i="230"/>
  <c r="BH114" i="224"/>
  <c r="EK126" i="230"/>
  <c r="BH126" i="224"/>
  <c r="EK138" i="230"/>
  <c r="BH138" i="224"/>
  <c r="EK150" i="230"/>
  <c r="BH150" i="224"/>
  <c r="AE150" i="225" s="1"/>
  <c r="CF150" i="226" s="1"/>
  <c r="CH150" i="227" s="1"/>
  <c r="EK162" i="230"/>
  <c r="BH162" i="224"/>
  <c r="EK174" i="230"/>
  <c r="BH174" i="224"/>
  <c r="EK186" i="230"/>
  <c r="BH186" i="224"/>
  <c r="EK198" i="230"/>
  <c r="BH198" i="224"/>
  <c r="EK210" i="230"/>
  <c r="BH210" i="224"/>
  <c r="EK222" i="230"/>
  <c r="BH222" i="224"/>
  <c r="EK234" i="230"/>
  <c r="BH234" i="224"/>
  <c r="EK246" i="230"/>
  <c r="BH246" i="224"/>
  <c r="EK270" i="230"/>
  <c r="BH270" i="224"/>
  <c r="EK282" i="230"/>
  <c r="BH282" i="224"/>
  <c r="AE282" i="225" s="1"/>
  <c r="EK294" i="230"/>
  <c r="BH294" i="224"/>
  <c r="EK306" i="230"/>
  <c r="BH306" i="224"/>
  <c r="EK318" i="230"/>
  <c r="BH318" i="224"/>
  <c r="EK330" i="230"/>
  <c r="BH330" i="224"/>
  <c r="EK342" i="230"/>
  <c r="BH342" i="224"/>
  <c r="EK354" i="230"/>
  <c r="BH354" i="224"/>
  <c r="AE354" i="225" s="1"/>
  <c r="CF354" i="226" s="1"/>
  <c r="CH354" i="227" s="1"/>
  <c r="EK378" i="230"/>
  <c r="BH378" i="224"/>
  <c r="DL165" i="230"/>
  <c r="AX165" i="224"/>
  <c r="Z165" i="225" s="1"/>
  <c r="BQ165" i="226" s="1"/>
  <c r="BS165" i="227" s="1"/>
  <c r="DL287" i="230"/>
  <c r="AX287" i="224"/>
  <c r="Z287" i="225" s="1"/>
  <c r="BQ287" i="226" s="1"/>
  <c r="BS287" i="227" s="1"/>
  <c r="DL331" i="230"/>
  <c r="AX331" i="224"/>
  <c r="DL210" i="230"/>
  <c r="AX210" i="224"/>
  <c r="DL147" i="230"/>
  <c r="AX147" i="224"/>
  <c r="DQ49" i="230"/>
  <c r="AZ49" i="224"/>
  <c r="DR131" i="230"/>
  <c r="AZ131" i="224"/>
  <c r="DQ178" i="230"/>
  <c r="AZ178" i="224"/>
  <c r="DQ225" i="230"/>
  <c r="AZ225" i="224"/>
  <c r="DQ357" i="230"/>
  <c r="AZ357" i="224"/>
  <c r="DM379" i="230"/>
  <c r="AX379" i="224"/>
  <c r="DM267" i="230"/>
  <c r="AX267" i="224"/>
  <c r="DM156" i="230"/>
  <c r="AX156" i="224"/>
  <c r="Z156" i="225" s="1"/>
  <c r="BQ156" i="226" s="1"/>
  <c r="BS156" i="227" s="1"/>
  <c r="DQ133" i="230"/>
  <c r="AZ133" i="224"/>
  <c r="DR227" i="230"/>
  <c r="AZ227" i="224"/>
  <c r="DR347" i="230"/>
  <c r="AZ347" i="224"/>
  <c r="EL88" i="230"/>
  <c r="BH88" i="224"/>
  <c r="EL292" i="230"/>
  <c r="BH292" i="224"/>
  <c r="AE292" i="225" s="1"/>
  <c r="DM352" i="230"/>
  <c r="AX352" i="224"/>
  <c r="DM328" i="230"/>
  <c r="AX328" i="224"/>
  <c r="DL293" i="230"/>
  <c r="AX293" i="224"/>
  <c r="DL254" i="230"/>
  <c r="AX254" i="224"/>
  <c r="DL230" i="230"/>
  <c r="AX230" i="224"/>
  <c r="DM207" i="230"/>
  <c r="AX207" i="224"/>
  <c r="DM144" i="230"/>
  <c r="AX144" i="224"/>
  <c r="DM377" i="230"/>
  <c r="AX377" i="224"/>
  <c r="Z377" i="225" s="1"/>
  <c r="BQ377" i="226" s="1"/>
  <c r="BS377" i="227" s="1"/>
  <c r="DL292" i="230"/>
  <c r="AX292" i="224"/>
  <c r="DL277" i="230"/>
  <c r="AX277" i="224"/>
  <c r="DL253" i="230"/>
  <c r="AX253" i="224"/>
  <c r="DL241" i="230"/>
  <c r="AX241" i="224"/>
  <c r="DL229" i="230"/>
  <c r="AX229" i="224"/>
  <c r="DL206" i="230"/>
  <c r="AX206" i="224"/>
  <c r="DL194" i="230"/>
  <c r="AX194" i="224"/>
  <c r="DL179" i="230"/>
  <c r="AX179" i="224"/>
  <c r="DL154" i="230"/>
  <c r="AX154" i="224"/>
  <c r="DM143" i="230"/>
  <c r="AX143" i="224"/>
  <c r="DL130" i="230"/>
  <c r="AX130" i="224"/>
  <c r="DM104" i="230"/>
  <c r="AX104" i="224"/>
  <c r="DM92" i="230"/>
  <c r="AX92" i="224"/>
  <c r="DR41" i="230"/>
  <c r="AZ41" i="224"/>
  <c r="DQ88" i="230"/>
  <c r="DQ217" i="230"/>
  <c r="AZ217" i="224"/>
  <c r="DL375" i="230"/>
  <c r="AX375" i="224"/>
  <c r="Z375" i="225" s="1"/>
  <c r="BQ375" i="226" s="1"/>
  <c r="BS375" i="227" s="1"/>
  <c r="DM362" i="230"/>
  <c r="AX362" i="224"/>
  <c r="DL350" i="230"/>
  <c r="AX350" i="224"/>
  <c r="DL338" i="230"/>
  <c r="AX338" i="224"/>
  <c r="DL326" i="230"/>
  <c r="AX326" i="224"/>
  <c r="DL314" i="230"/>
  <c r="AX314" i="224"/>
  <c r="Z314" i="225" s="1"/>
  <c r="BQ314" i="226" s="1"/>
  <c r="BS314" i="227" s="1"/>
  <c r="DL303" i="230"/>
  <c r="AX303" i="224"/>
  <c r="Z303" i="225" s="1"/>
  <c r="BQ303" i="226" s="1"/>
  <c r="BS303" i="227" s="1"/>
  <c r="DM291" i="230"/>
  <c r="AX291" i="224"/>
  <c r="DL276" i="230"/>
  <c r="AX276" i="224"/>
  <c r="DL264" i="230"/>
  <c r="AX264" i="224"/>
  <c r="DL252" i="230"/>
  <c r="AX252" i="224"/>
  <c r="DL240" i="230"/>
  <c r="AX240" i="224"/>
  <c r="DM228" i="230"/>
  <c r="AX228" i="224"/>
  <c r="DL216" i="230"/>
  <c r="AX216" i="224"/>
  <c r="DL205" i="230"/>
  <c r="AX205" i="224"/>
  <c r="DL193" i="230"/>
  <c r="AX193" i="224"/>
  <c r="DL178" i="230"/>
  <c r="AX178" i="224"/>
  <c r="DM164" i="230"/>
  <c r="AX164" i="224"/>
  <c r="DL153" i="230"/>
  <c r="AX153" i="224"/>
  <c r="DL142" i="230"/>
  <c r="AX142" i="224"/>
  <c r="DL129" i="230"/>
  <c r="AX129" i="224"/>
  <c r="DL115" i="230"/>
  <c r="AX115" i="224"/>
  <c r="DM103" i="230"/>
  <c r="AX103" i="224"/>
  <c r="Z103" i="225" s="1"/>
  <c r="BQ103" i="226" s="1"/>
  <c r="BS103" i="227" s="1"/>
  <c r="DM91" i="230"/>
  <c r="AX91" i="224"/>
  <c r="Z91" i="225" s="1"/>
  <c r="BQ91" i="226" s="1"/>
  <c r="BS91" i="227" s="1"/>
  <c r="DL54" i="230"/>
  <c r="AX54" i="224"/>
  <c r="Z54" i="225" s="1"/>
  <c r="BQ54" i="226" s="1"/>
  <c r="BS54" i="227" s="1"/>
  <c r="DL26" i="230"/>
  <c r="AX26" i="224"/>
  <c r="DL14" i="230"/>
  <c r="AX14" i="224"/>
  <c r="DR18" i="230"/>
  <c r="AZ18" i="224"/>
  <c r="DR30" i="230"/>
  <c r="AZ30" i="224"/>
  <c r="DR42" i="230"/>
  <c r="AZ42" i="224"/>
  <c r="DQ54" i="230"/>
  <c r="AZ54" i="224"/>
  <c r="DQ66" i="230"/>
  <c r="AZ66" i="224"/>
  <c r="DQ78" i="230"/>
  <c r="AZ78" i="224"/>
  <c r="DQ89" i="230"/>
  <c r="AZ89" i="224"/>
  <c r="AA89" i="225" s="1"/>
  <c r="BT89" i="226" s="1"/>
  <c r="BV89" i="227" s="1"/>
  <c r="DQ101" i="230"/>
  <c r="AZ101" i="224"/>
  <c r="DQ113" i="230"/>
  <c r="AZ113" i="224"/>
  <c r="DR124" i="230"/>
  <c r="AZ124" i="224"/>
  <c r="DQ135" i="230"/>
  <c r="AZ135" i="224"/>
  <c r="DR147" i="230"/>
  <c r="AZ147" i="224"/>
  <c r="DR159" i="230"/>
  <c r="AZ159" i="224"/>
  <c r="DQ171" i="230"/>
  <c r="AZ171" i="224"/>
  <c r="DR183" i="230"/>
  <c r="AZ183" i="224"/>
  <c r="DR195" i="230"/>
  <c r="AZ195" i="224"/>
  <c r="DQ206" i="230"/>
  <c r="AZ206" i="224"/>
  <c r="DQ218" i="230"/>
  <c r="AZ218" i="224"/>
  <c r="DQ230" i="230"/>
  <c r="AZ230" i="224"/>
  <c r="DQ242" i="230"/>
  <c r="AZ242" i="224"/>
  <c r="DQ254" i="230"/>
  <c r="AZ254" i="224"/>
  <c r="DQ266" i="230"/>
  <c r="AZ266" i="224"/>
  <c r="DQ278" i="230"/>
  <c r="AZ278" i="224"/>
  <c r="DQ290" i="230"/>
  <c r="AZ290" i="224"/>
  <c r="DQ302" i="230"/>
  <c r="AZ302" i="224"/>
  <c r="DQ314" i="230"/>
  <c r="AZ314" i="224"/>
  <c r="DQ326" i="230"/>
  <c r="AZ326" i="224"/>
  <c r="DQ338" i="230"/>
  <c r="AZ338" i="224"/>
  <c r="DQ350" i="230"/>
  <c r="AZ350" i="224"/>
  <c r="EL20" i="230"/>
  <c r="BH20" i="224"/>
  <c r="EL32" i="230"/>
  <c r="BH32" i="224"/>
  <c r="EL44" i="230"/>
  <c r="BH44" i="224"/>
  <c r="EL56" i="230"/>
  <c r="BH56" i="224"/>
  <c r="EL68" i="230"/>
  <c r="BH68" i="224"/>
  <c r="EK79" i="230"/>
  <c r="BH79" i="224"/>
  <c r="EL91" i="230"/>
  <c r="BH91" i="224"/>
  <c r="EK103" i="230"/>
  <c r="BH103" i="224"/>
  <c r="EL115" i="230"/>
  <c r="BH115" i="224"/>
  <c r="EL127" i="230"/>
  <c r="BH127" i="224"/>
  <c r="EL139" i="230"/>
  <c r="BH139" i="224"/>
  <c r="EL151" i="230"/>
  <c r="BH151" i="224"/>
  <c r="AE151" i="225" s="1"/>
  <c r="CF151" i="226" s="1"/>
  <c r="CH151" i="227" s="1"/>
  <c r="EL163" i="230"/>
  <c r="BH163" i="224"/>
  <c r="EL175" i="230"/>
  <c r="BH175" i="224"/>
  <c r="EL187" i="230"/>
  <c r="BH187" i="224"/>
  <c r="AE187" i="225" s="1"/>
  <c r="CF187" i="226" s="1"/>
  <c r="CH187" i="227" s="1"/>
  <c r="EL199" i="230"/>
  <c r="BH199" i="224"/>
  <c r="EL211" i="230"/>
  <c r="BH211" i="224"/>
  <c r="EL223" i="230"/>
  <c r="BH223" i="224"/>
  <c r="EL235" i="230"/>
  <c r="BH235" i="224"/>
  <c r="EL247" i="230"/>
  <c r="BH247" i="224"/>
  <c r="EL259" i="230"/>
  <c r="BH259" i="224"/>
  <c r="EL271" i="230"/>
  <c r="BH271" i="224"/>
  <c r="AE271" i="225" s="1"/>
  <c r="CF271" i="226" s="1"/>
  <c r="CH271" i="227" s="1"/>
  <c r="EL283" i="230"/>
  <c r="BH283" i="224"/>
  <c r="AE283" i="225" s="1"/>
  <c r="EL295" i="230"/>
  <c r="BH295" i="224"/>
  <c r="EL307" i="230"/>
  <c r="BH307" i="224"/>
  <c r="EL319" i="230"/>
  <c r="BH319" i="224"/>
  <c r="EL331" i="230"/>
  <c r="BH331" i="224"/>
  <c r="EL343" i="230"/>
  <c r="BH343" i="224"/>
  <c r="EL355" i="230"/>
  <c r="BH355" i="224"/>
  <c r="AE355" i="225" s="1"/>
  <c r="CF355" i="226" s="1"/>
  <c r="CH355" i="227" s="1"/>
  <c r="EL367" i="230"/>
  <c r="BH367" i="224"/>
  <c r="EL379" i="230"/>
  <c r="BH379" i="224"/>
  <c r="DL233" i="230"/>
  <c r="AX233" i="224"/>
  <c r="DR37" i="230"/>
  <c r="AZ37" i="224"/>
  <c r="DL341" i="230"/>
  <c r="AX341" i="224"/>
  <c r="DL145" i="230"/>
  <c r="AX145" i="224"/>
  <c r="DR87" i="230"/>
  <c r="AZ87" i="224"/>
  <c r="DR323" i="230"/>
  <c r="AZ323" i="224"/>
  <c r="EL232" i="230"/>
  <c r="BH232" i="224"/>
  <c r="DL387" i="230"/>
  <c r="AX387" i="224"/>
  <c r="DL373" i="230"/>
  <c r="AX373" i="224"/>
  <c r="Z373" i="225" s="1"/>
  <c r="BQ373" i="226" s="1"/>
  <c r="BS373" i="227" s="1"/>
  <c r="DL361" i="230"/>
  <c r="AX361" i="224"/>
  <c r="DL349" i="230"/>
  <c r="AX349" i="224"/>
  <c r="DL337" i="230"/>
  <c r="AX337" i="224"/>
  <c r="DL325" i="230"/>
  <c r="AX325" i="224"/>
  <c r="DL313" i="230"/>
  <c r="AX313" i="224"/>
  <c r="Z313" i="225" s="1"/>
  <c r="BQ313" i="226" s="1"/>
  <c r="BS313" i="227" s="1"/>
  <c r="DL302" i="230"/>
  <c r="AX302" i="224"/>
  <c r="Z302" i="225" s="1"/>
  <c r="BQ302" i="226" s="1"/>
  <c r="BS302" i="227" s="1"/>
  <c r="DL290" i="230"/>
  <c r="AX290" i="224"/>
  <c r="Z290" i="225" s="1"/>
  <c r="BQ290" i="226" s="1"/>
  <c r="BS290" i="227" s="1"/>
  <c r="DL275" i="230"/>
  <c r="AX275" i="224"/>
  <c r="DL263" i="230"/>
  <c r="AX263" i="224"/>
  <c r="DL251" i="230"/>
  <c r="AX251" i="224"/>
  <c r="DM239" i="230"/>
  <c r="AX239" i="224"/>
  <c r="DL227" i="230"/>
  <c r="AX227" i="224"/>
  <c r="DM204" i="230"/>
  <c r="AX204" i="224"/>
  <c r="DL190" i="230"/>
  <c r="AX190" i="224"/>
  <c r="Z190" i="225" s="1"/>
  <c r="BQ190" i="226" s="1"/>
  <c r="BS190" i="227" s="1"/>
  <c r="DL177" i="230"/>
  <c r="AX177" i="224"/>
  <c r="DL163" i="230"/>
  <c r="AX163" i="224"/>
  <c r="DM152" i="230"/>
  <c r="AX152" i="224"/>
  <c r="DL141" i="230"/>
  <c r="AX141" i="224"/>
  <c r="DM128" i="230"/>
  <c r="AX128" i="224"/>
  <c r="DL114" i="230"/>
  <c r="AX114" i="224"/>
  <c r="DL102" i="230"/>
  <c r="AX102" i="224"/>
  <c r="Z102" i="225" s="1"/>
  <c r="BQ102" i="226" s="1"/>
  <c r="BS102" i="227" s="1"/>
  <c r="DL90" i="230"/>
  <c r="AX90" i="224"/>
  <c r="DL78" i="230"/>
  <c r="AX78" i="224"/>
  <c r="DL66" i="230"/>
  <c r="AX66" i="224"/>
  <c r="DQ19" i="230"/>
  <c r="AZ19" i="224"/>
  <c r="DQ31" i="230"/>
  <c r="AZ31" i="224"/>
  <c r="DQ43" i="230"/>
  <c r="AZ43" i="224"/>
  <c r="DR55" i="230"/>
  <c r="AZ55" i="224"/>
  <c r="DR67" i="230"/>
  <c r="AZ67" i="224"/>
  <c r="DR79" i="230"/>
  <c r="AZ79" i="224"/>
  <c r="DQ90" i="230"/>
  <c r="AZ90" i="224"/>
  <c r="AA90" i="225" s="1"/>
  <c r="BT90" i="226" s="1"/>
  <c r="BV90" i="227" s="1"/>
  <c r="DQ102" i="230"/>
  <c r="AZ102" i="224"/>
  <c r="DQ114" i="230"/>
  <c r="AZ114" i="224"/>
  <c r="DQ125" i="230"/>
  <c r="AZ125" i="224"/>
  <c r="DR136" i="230"/>
  <c r="AZ136" i="224"/>
  <c r="DR148" i="230"/>
  <c r="AZ148" i="224"/>
  <c r="DR160" i="230"/>
  <c r="AZ160" i="224"/>
  <c r="DR172" i="230"/>
  <c r="AZ172" i="224"/>
  <c r="DR184" i="230"/>
  <c r="AZ184" i="224"/>
  <c r="DR196" i="230"/>
  <c r="AZ196" i="224"/>
  <c r="DR207" i="230"/>
  <c r="AZ207" i="224"/>
  <c r="DQ219" i="230"/>
  <c r="AZ219" i="224"/>
  <c r="DR231" i="230"/>
  <c r="AZ231" i="224"/>
  <c r="DR243" i="230"/>
  <c r="AZ243" i="224"/>
  <c r="DR255" i="230"/>
  <c r="AZ255" i="224"/>
  <c r="DQ267" i="230"/>
  <c r="AZ267" i="224"/>
  <c r="DR279" i="230"/>
  <c r="AZ279" i="224"/>
  <c r="DR291" i="230"/>
  <c r="AZ291" i="224"/>
  <c r="AA291" i="225" s="1"/>
  <c r="DR303" i="230"/>
  <c r="AZ303" i="224"/>
  <c r="DQ315" i="230"/>
  <c r="AZ315" i="224"/>
  <c r="DR327" i="230"/>
  <c r="AZ327" i="224"/>
  <c r="DR339" i="230"/>
  <c r="AZ339" i="224"/>
  <c r="DR351" i="230"/>
  <c r="AZ351" i="224"/>
  <c r="DR363" i="230"/>
  <c r="AZ363" i="224"/>
  <c r="DR375" i="230"/>
  <c r="AZ375" i="224"/>
  <c r="DR387" i="230"/>
  <c r="AZ387" i="224"/>
  <c r="EL21" i="230"/>
  <c r="BH21" i="224"/>
  <c r="EL33" i="230"/>
  <c r="BH33" i="224"/>
  <c r="EL45" i="230"/>
  <c r="BH45" i="224"/>
  <c r="EL57" i="230"/>
  <c r="BH57" i="224"/>
  <c r="EL69" i="230"/>
  <c r="BH69" i="224"/>
  <c r="EL80" i="230"/>
  <c r="BH80" i="224"/>
  <c r="EL92" i="230"/>
  <c r="BH92" i="224"/>
  <c r="EL104" i="230"/>
  <c r="BH104" i="224"/>
  <c r="EL116" i="230"/>
  <c r="BH116" i="224"/>
  <c r="EL128" i="230"/>
  <c r="BH128" i="224"/>
  <c r="EL140" i="230"/>
  <c r="BH140" i="224"/>
  <c r="EL152" i="230"/>
  <c r="BH152" i="224"/>
  <c r="EL164" i="230"/>
  <c r="BH164" i="224"/>
  <c r="EL176" i="230"/>
  <c r="BH176" i="224"/>
  <c r="EL188" i="230"/>
  <c r="BH188" i="224"/>
  <c r="EL200" i="230"/>
  <c r="BH200" i="224"/>
  <c r="EL212" i="230"/>
  <c r="BH212" i="224"/>
  <c r="EL224" i="230"/>
  <c r="BH224" i="224"/>
  <c r="EL236" i="230"/>
  <c r="BH236" i="224"/>
  <c r="EL248" i="230"/>
  <c r="BH248" i="224"/>
  <c r="EL260" i="230"/>
  <c r="BH260" i="224"/>
  <c r="EL272" i="230"/>
  <c r="BH272" i="224"/>
  <c r="AE272" i="225" s="1"/>
  <c r="EL284" i="230"/>
  <c r="BH284" i="224"/>
  <c r="EL296" i="230"/>
  <c r="BH296" i="224"/>
  <c r="EL308" i="230"/>
  <c r="BH308" i="224"/>
  <c r="EL320" i="230"/>
  <c r="BH320" i="224"/>
  <c r="EL332" i="230"/>
  <c r="BH332" i="224"/>
  <c r="EL344" i="230"/>
  <c r="BH344" i="224"/>
  <c r="EL356" i="230"/>
  <c r="BH356" i="224"/>
  <c r="AE356" i="225" s="1"/>
  <c r="CF356" i="226" s="1"/>
  <c r="CH356" i="227" s="1"/>
  <c r="EL368" i="230"/>
  <c r="BH368" i="224"/>
  <c r="EL380" i="230"/>
  <c r="BH380" i="224"/>
  <c r="DL171" i="230"/>
  <c r="AX171" i="224"/>
  <c r="Z171" i="225" s="1"/>
  <c r="BQ171" i="226" s="1"/>
  <c r="BS171" i="227" s="1"/>
  <c r="DL269" i="230"/>
  <c r="AX269" i="224"/>
  <c r="DQ321" i="230"/>
  <c r="AZ321" i="224"/>
  <c r="DM353" i="230"/>
  <c r="AX353" i="224"/>
  <c r="DM219" i="230"/>
  <c r="AX219" i="224"/>
  <c r="DL94" i="230"/>
  <c r="AX94" i="224"/>
  <c r="DQ39" i="230"/>
  <c r="AZ39" i="224"/>
  <c r="DR168" i="230"/>
  <c r="AZ168" i="224"/>
  <c r="DR287" i="230"/>
  <c r="AZ287" i="224"/>
  <c r="EL41" i="230"/>
  <c r="BH41" i="224"/>
  <c r="EL136" i="230"/>
  <c r="BH136" i="224"/>
  <c r="EL244" i="230"/>
  <c r="BH244" i="224"/>
  <c r="EL352" i="230"/>
  <c r="BH352" i="224"/>
  <c r="AE352" i="225" s="1"/>
  <c r="CF352" i="226" s="1"/>
  <c r="CH352" i="227" s="1"/>
  <c r="DM386" i="230"/>
  <c r="AX386" i="224"/>
  <c r="DL360" i="230"/>
  <c r="AX360" i="224"/>
  <c r="DL336" i="230"/>
  <c r="AX336" i="224"/>
  <c r="DL312" i="230"/>
  <c r="AX312" i="224"/>
  <c r="Z312" i="225" s="1"/>
  <c r="BQ312" i="226" s="1"/>
  <c r="BS312" i="227" s="1"/>
  <c r="DL289" i="230"/>
  <c r="AX289" i="224"/>
  <c r="DL262" i="230"/>
  <c r="AX262" i="224"/>
  <c r="DL238" i="230"/>
  <c r="AX238" i="224"/>
  <c r="DM215" i="230"/>
  <c r="AX215" i="224"/>
  <c r="DL189" i="230"/>
  <c r="AX189" i="224"/>
  <c r="DL162" i="230"/>
  <c r="AX162" i="224"/>
  <c r="DM140" i="230"/>
  <c r="AX140" i="224"/>
  <c r="DL113" i="230"/>
  <c r="AX113" i="224"/>
  <c r="DL38" i="230"/>
  <c r="AX38" i="224"/>
  <c r="Z38" i="225" s="1"/>
  <c r="BQ38" i="226" s="1"/>
  <c r="BS38" i="227" s="1"/>
  <c r="DL24" i="230"/>
  <c r="AX24" i="224"/>
  <c r="DR20" i="230"/>
  <c r="AZ20" i="224"/>
  <c r="DR32" i="230"/>
  <c r="AZ32" i="224"/>
  <c r="DR44" i="230"/>
  <c r="AZ44" i="224"/>
  <c r="DR68" i="230"/>
  <c r="AZ68" i="224"/>
  <c r="DR80" i="230"/>
  <c r="AZ80" i="224"/>
  <c r="DQ91" i="230"/>
  <c r="AZ91" i="224"/>
  <c r="DR103" i="230"/>
  <c r="AZ103" i="224"/>
  <c r="DR115" i="230"/>
  <c r="AZ115" i="224"/>
  <c r="DQ126" i="230"/>
  <c r="AZ126" i="224"/>
  <c r="DQ137" i="230"/>
  <c r="AZ137" i="224"/>
  <c r="DQ161" i="230"/>
  <c r="AZ161" i="224"/>
  <c r="AA161" i="225" s="1"/>
  <c r="BT161" i="226" s="1"/>
  <c r="BV161" i="227" s="1"/>
  <c r="DQ173" i="230"/>
  <c r="AZ173" i="224"/>
  <c r="AA173" i="225" s="1"/>
  <c r="BT173" i="226" s="1"/>
  <c r="BV173" i="227" s="1"/>
  <c r="DQ185" i="230"/>
  <c r="AZ185" i="224"/>
  <c r="DQ197" i="230"/>
  <c r="AZ197" i="224"/>
  <c r="DR208" i="230"/>
  <c r="AZ208" i="224"/>
  <c r="DR220" i="230"/>
  <c r="AZ220" i="224"/>
  <c r="DR232" i="230"/>
  <c r="AZ232" i="224"/>
  <c r="DR244" i="230"/>
  <c r="AZ244" i="224"/>
  <c r="DR256" i="230"/>
  <c r="AZ256" i="224"/>
  <c r="DR268" i="230"/>
  <c r="AZ268" i="224"/>
  <c r="DR280" i="230"/>
  <c r="AZ280" i="224"/>
  <c r="DR292" i="230"/>
  <c r="AZ292" i="224"/>
  <c r="DR304" i="230"/>
  <c r="AZ304" i="224"/>
  <c r="DR316" i="230"/>
  <c r="AZ316" i="224"/>
  <c r="DR328" i="230"/>
  <c r="AZ328" i="224"/>
  <c r="DR340" i="230"/>
  <c r="AZ340" i="224"/>
  <c r="DR352" i="230"/>
  <c r="AZ352" i="224"/>
  <c r="DR376" i="230"/>
  <c r="AZ376" i="224"/>
  <c r="EL10" i="230"/>
  <c r="BH10" i="224"/>
  <c r="EL22" i="230"/>
  <c r="BH22" i="224"/>
  <c r="EL34" i="230"/>
  <c r="BH34" i="224"/>
  <c r="EL46" i="230"/>
  <c r="BH46" i="224"/>
  <c r="EL58" i="230"/>
  <c r="BH58" i="224"/>
  <c r="EL81" i="230"/>
  <c r="BH81" i="224"/>
  <c r="EL93" i="230"/>
  <c r="BH93" i="224"/>
  <c r="EL105" i="230"/>
  <c r="BH105" i="224"/>
  <c r="EL117" i="230"/>
  <c r="BH117" i="224"/>
  <c r="EL129" i="230"/>
  <c r="BH129" i="224"/>
  <c r="AE129" i="225" s="1"/>
  <c r="CF129" i="226" s="1"/>
  <c r="CH129" i="227" s="1"/>
  <c r="EL141" i="230"/>
  <c r="BH141" i="224"/>
  <c r="EL153" i="230"/>
  <c r="BH153" i="224"/>
  <c r="EL165" i="230"/>
  <c r="BH165" i="224"/>
  <c r="EL177" i="230"/>
  <c r="BH177" i="224"/>
  <c r="EL189" i="230"/>
  <c r="BH189" i="224"/>
  <c r="DL319" i="230"/>
  <c r="AX319" i="224"/>
  <c r="Z319" i="225" s="1"/>
  <c r="BQ319" i="226" s="1"/>
  <c r="BS319" i="227" s="1"/>
  <c r="DL134" i="230"/>
  <c r="AX134" i="224"/>
  <c r="DR108" i="230"/>
  <c r="AZ108" i="224"/>
  <c r="EL51" i="230"/>
  <c r="BH51" i="224"/>
  <c r="DL317" i="230"/>
  <c r="AX317" i="224"/>
  <c r="DL255" i="230"/>
  <c r="AX255" i="224"/>
  <c r="DL181" i="230"/>
  <c r="AX181" i="224"/>
  <c r="DL106" i="230"/>
  <c r="AX106" i="224"/>
  <c r="DQ51" i="230"/>
  <c r="AZ51" i="224"/>
  <c r="DQ110" i="230"/>
  <c r="AZ110" i="224"/>
  <c r="DR144" i="230"/>
  <c r="AZ144" i="224"/>
  <c r="DR192" i="230"/>
  <c r="AZ192" i="224"/>
  <c r="DQ251" i="230"/>
  <c r="AZ251" i="224"/>
  <c r="DR311" i="230"/>
  <c r="AZ311" i="224"/>
  <c r="DR371" i="230"/>
  <c r="AZ371" i="224"/>
  <c r="EL29" i="230"/>
  <c r="BH29" i="224"/>
  <c r="EL100" i="230"/>
  <c r="BH100" i="224"/>
  <c r="EL124" i="230"/>
  <c r="BH124" i="224"/>
  <c r="EL148" i="230"/>
  <c r="BH148" i="224"/>
  <c r="AE148" i="225" s="1"/>
  <c r="CF148" i="226" s="1"/>
  <c r="CH148" i="227" s="1"/>
  <c r="EL184" i="230"/>
  <c r="BH184" i="224"/>
  <c r="EL220" i="230"/>
  <c r="BH220" i="224"/>
  <c r="EL268" i="230"/>
  <c r="BH268" i="224"/>
  <c r="EL280" i="230"/>
  <c r="BH280" i="224"/>
  <c r="EL376" i="230"/>
  <c r="BH376" i="224"/>
  <c r="DL372" i="230"/>
  <c r="AX372" i="224"/>
  <c r="DM348" i="230"/>
  <c r="AX348" i="224"/>
  <c r="DL324" i="230"/>
  <c r="AX324" i="224"/>
  <c r="DL301" i="230"/>
  <c r="AX301" i="224"/>
  <c r="DL274" i="230"/>
  <c r="AX274" i="224"/>
  <c r="DL250" i="230"/>
  <c r="AX250" i="224"/>
  <c r="DL226" i="230"/>
  <c r="AX226" i="224"/>
  <c r="DL203" i="230"/>
  <c r="AX203" i="224"/>
  <c r="DM176" i="230"/>
  <c r="AX176" i="224"/>
  <c r="DM151" i="230"/>
  <c r="AX151" i="224"/>
  <c r="DM127" i="230"/>
  <c r="AX127" i="224"/>
  <c r="DL12" i="230"/>
  <c r="AX12" i="224"/>
  <c r="DR56" i="230"/>
  <c r="AZ56" i="224"/>
  <c r="DQ149" i="230"/>
  <c r="AZ149" i="224"/>
  <c r="EL70" i="230"/>
  <c r="BH70" i="224"/>
  <c r="DL385" i="230"/>
  <c r="AX385" i="224"/>
  <c r="DL371" i="230"/>
  <c r="AX371" i="224"/>
  <c r="DL359" i="230"/>
  <c r="AX359" i="224"/>
  <c r="DL347" i="230"/>
  <c r="AX347" i="224"/>
  <c r="DL335" i="230"/>
  <c r="AX335" i="224"/>
  <c r="DL323" i="230"/>
  <c r="AX323" i="224"/>
  <c r="DL311" i="230"/>
  <c r="AX311" i="224"/>
  <c r="Z311" i="225" s="1"/>
  <c r="BQ311" i="226" s="1"/>
  <c r="BS311" i="227" s="1"/>
  <c r="DL300" i="230"/>
  <c r="AX300" i="224"/>
  <c r="Z300" i="225" s="1"/>
  <c r="BQ300" i="226" s="1"/>
  <c r="BS300" i="227" s="1"/>
  <c r="DL288" i="230"/>
  <c r="AX288" i="224"/>
  <c r="DL273" i="230"/>
  <c r="AX273" i="224"/>
  <c r="DL261" i="230"/>
  <c r="AX261" i="224"/>
  <c r="DL249" i="230"/>
  <c r="AX249" i="224"/>
  <c r="DL237" i="230"/>
  <c r="AX237" i="224"/>
  <c r="DL225" i="230"/>
  <c r="AX225" i="224"/>
  <c r="DL214" i="230"/>
  <c r="AX214" i="224"/>
  <c r="DL202" i="230"/>
  <c r="AX202" i="224"/>
  <c r="DL187" i="230"/>
  <c r="AX187" i="224"/>
  <c r="DM175" i="230"/>
  <c r="AX175" i="224"/>
  <c r="DL161" i="230"/>
  <c r="AX161" i="224"/>
  <c r="DL150" i="230"/>
  <c r="AX150" i="224"/>
  <c r="DL139" i="230"/>
  <c r="AX139" i="224"/>
  <c r="DL126" i="230"/>
  <c r="AX126" i="224"/>
  <c r="DM112" i="230"/>
  <c r="AX112" i="224"/>
  <c r="DM100" i="230"/>
  <c r="AX100" i="224"/>
  <c r="Z100" i="225" s="1"/>
  <c r="BQ100" i="226" s="1"/>
  <c r="BS100" i="227" s="1"/>
  <c r="DM88" i="230"/>
  <c r="AX88" i="224"/>
  <c r="DR21" i="230"/>
  <c r="AZ21" i="224"/>
  <c r="DR33" i="230"/>
  <c r="AZ33" i="224"/>
  <c r="DR45" i="230"/>
  <c r="AZ45" i="224"/>
  <c r="DQ57" i="230"/>
  <c r="AZ57" i="224"/>
  <c r="DQ69" i="230"/>
  <c r="AZ69" i="224"/>
  <c r="DQ81" i="230"/>
  <c r="AZ81" i="224"/>
  <c r="DR92" i="230"/>
  <c r="AZ92" i="224"/>
  <c r="DR104" i="230"/>
  <c r="AZ104" i="224"/>
  <c r="DR116" i="230"/>
  <c r="AZ116" i="224"/>
  <c r="DR127" i="230"/>
  <c r="AZ127" i="224"/>
  <c r="DQ138" i="230"/>
  <c r="AZ138" i="224"/>
  <c r="DQ150" i="230"/>
  <c r="AZ150" i="224"/>
  <c r="DQ162" i="230"/>
  <c r="AZ162" i="224"/>
  <c r="AA162" i="225" s="1"/>
  <c r="BT162" i="226" s="1"/>
  <c r="BV162" i="227" s="1"/>
  <c r="DQ174" i="230"/>
  <c r="AZ174" i="224"/>
  <c r="AA174" i="225" s="1"/>
  <c r="BT174" i="226" s="1"/>
  <c r="BV174" i="227" s="1"/>
  <c r="DQ186" i="230"/>
  <c r="AZ186" i="224"/>
  <c r="AA186" i="225" s="1"/>
  <c r="DQ198" i="230"/>
  <c r="AZ198" i="224"/>
  <c r="DQ209" i="230"/>
  <c r="AZ209" i="224"/>
  <c r="DQ221" i="230"/>
  <c r="AZ221" i="224"/>
  <c r="DQ233" i="230"/>
  <c r="AZ233" i="224"/>
  <c r="DQ245" i="230"/>
  <c r="AZ245" i="224"/>
  <c r="DQ257" i="230"/>
  <c r="AZ257" i="224"/>
  <c r="DQ269" i="230"/>
  <c r="AZ269" i="224"/>
  <c r="DQ281" i="230"/>
  <c r="AZ281" i="224"/>
  <c r="DQ293" i="230"/>
  <c r="AZ293" i="224"/>
  <c r="DQ305" i="230"/>
  <c r="AZ305" i="224"/>
  <c r="DQ317" i="230"/>
  <c r="AZ317" i="224"/>
  <c r="DQ329" i="230"/>
  <c r="AZ329" i="224"/>
  <c r="DQ341" i="230"/>
  <c r="AZ341" i="224"/>
  <c r="DQ353" i="230"/>
  <c r="AZ353" i="224"/>
  <c r="DQ365" i="230"/>
  <c r="AZ365" i="224"/>
  <c r="DQ377" i="230"/>
  <c r="AZ377" i="224"/>
  <c r="EL11" i="230"/>
  <c r="BH11" i="224"/>
  <c r="EL35" i="230"/>
  <c r="BH35" i="224"/>
  <c r="EL59" i="230"/>
  <c r="BH59" i="224"/>
  <c r="EL71" i="230"/>
  <c r="BH71" i="224"/>
  <c r="EL82" i="230"/>
  <c r="BH82" i="224"/>
  <c r="EL94" i="230"/>
  <c r="BH94" i="224"/>
  <c r="EL106" i="230"/>
  <c r="BH106" i="224"/>
  <c r="EL118" i="230"/>
  <c r="BH118" i="224"/>
  <c r="EK130" i="230"/>
  <c r="BH130" i="224"/>
  <c r="AE130" i="225" s="1"/>
  <c r="CF130" i="226" s="1"/>
  <c r="CH130" i="227" s="1"/>
  <c r="EK142" i="230"/>
  <c r="BH142" i="224"/>
  <c r="EK166" i="230"/>
  <c r="BH166" i="224"/>
  <c r="EK178" i="230"/>
  <c r="BH178" i="224"/>
  <c r="EK190" i="230"/>
  <c r="BH190" i="224"/>
  <c r="EK202" i="230"/>
  <c r="BH202" i="224"/>
  <c r="EK214" i="230"/>
  <c r="BH214" i="224"/>
  <c r="EK226" i="230"/>
  <c r="BH226" i="224"/>
  <c r="AE226" i="225" s="1"/>
  <c r="CF226" i="226" s="1"/>
  <c r="CH226" i="227" s="1"/>
  <c r="EK238" i="230"/>
  <c r="BH238" i="224"/>
  <c r="EK250" i="230"/>
  <c r="BH250" i="224"/>
  <c r="EK262" i="230"/>
  <c r="BH262" i="224"/>
  <c r="EK274" i="230"/>
  <c r="BH274" i="224"/>
  <c r="EK286" i="230"/>
  <c r="BH286" i="224"/>
  <c r="EK298" i="230"/>
  <c r="BH298" i="224"/>
  <c r="EK310" i="230"/>
  <c r="BH310" i="224"/>
  <c r="EK322" i="230"/>
  <c r="BH322" i="224"/>
  <c r="EK334" i="230"/>
  <c r="BH334" i="224"/>
  <c r="EK346" i="230"/>
  <c r="BH346" i="224"/>
  <c r="EK358" i="230"/>
  <c r="BH358" i="224"/>
  <c r="AE358" i="225" s="1"/>
  <c r="CF358" i="226" s="1"/>
  <c r="CH358" i="227" s="1"/>
  <c r="EK370" i="230"/>
  <c r="BH370" i="224"/>
  <c r="EK382" i="230"/>
  <c r="BH382" i="224"/>
  <c r="DL62" i="230"/>
  <c r="AX62" i="224"/>
  <c r="Z62" i="225" s="1"/>
  <c r="DM188" i="230"/>
  <c r="AX188" i="224"/>
  <c r="DM374" i="230"/>
  <c r="AX374" i="224"/>
  <c r="Z374" i="225" s="1"/>
  <c r="BQ374" i="226" s="1"/>
  <c r="BS374" i="227" s="1"/>
  <c r="EK248" i="230"/>
  <c r="EL74" i="230"/>
  <c r="EK64" i="230"/>
  <c r="EK68" i="230"/>
  <c r="DM306" i="230"/>
  <c r="DL267" i="230"/>
  <c r="EK112" i="230"/>
  <c r="DQ188" i="230"/>
  <c r="DR294" i="230"/>
  <c r="EK35" i="230"/>
  <c r="EL302" i="230"/>
  <c r="EK115" i="230"/>
  <c r="EK303" i="230"/>
  <c r="EK188" i="230"/>
  <c r="EK340" i="230"/>
  <c r="DM173" i="230"/>
  <c r="DM162" i="230"/>
  <c r="DL91" i="230"/>
  <c r="DQ108" i="230"/>
  <c r="DM368" i="230"/>
  <c r="DR377" i="230"/>
  <c r="EK247" i="230"/>
  <c r="DM310" i="230"/>
  <c r="DM272" i="230"/>
  <c r="DR229" i="230"/>
  <c r="DR358" i="230"/>
  <c r="EL114" i="230"/>
  <c r="EL342" i="230"/>
  <c r="DR266" i="230"/>
  <c r="DL351" i="230"/>
  <c r="EK51" i="230"/>
  <c r="EL150" i="230"/>
  <c r="EK140" i="230"/>
  <c r="EL186" i="230"/>
  <c r="EK196" i="230"/>
  <c r="EK311" i="230"/>
  <c r="DQ195" i="230"/>
  <c r="EK102" i="230"/>
  <c r="EK208" i="230"/>
  <c r="DL87" i="230"/>
  <c r="DR343" i="230"/>
  <c r="EL167" i="230"/>
  <c r="EK343" i="230"/>
  <c r="DL355" i="230"/>
  <c r="DM231" i="230"/>
  <c r="DM185" i="230"/>
  <c r="DM107" i="230"/>
  <c r="DQ17" i="230"/>
  <c r="DQ52" i="230"/>
  <c r="DR219" i="230"/>
  <c r="EK137" i="230"/>
  <c r="DL219" i="230"/>
  <c r="DM130" i="230"/>
  <c r="DL151" i="230"/>
  <c r="DR155" i="230"/>
  <c r="DR178" i="230"/>
  <c r="EL138" i="230"/>
  <c r="EL358" i="230"/>
  <c r="DM372" i="230"/>
  <c r="EK173" i="230"/>
  <c r="DQ104" i="230"/>
  <c r="DR235" i="230"/>
  <c r="DR246" i="230"/>
  <c r="DR350" i="230"/>
  <c r="EK185" i="230"/>
  <c r="EK307" i="230"/>
  <c r="DM359" i="230"/>
  <c r="DR137" i="230"/>
  <c r="DR215" i="230"/>
  <c r="EK263" i="230"/>
  <c r="DR51" i="230"/>
  <c r="DQ124" i="230"/>
  <c r="DQ41" i="230"/>
  <c r="DR105" i="230"/>
  <c r="DQ156" i="230"/>
  <c r="DQ167" i="230"/>
  <c r="DQ279" i="230"/>
  <c r="DR297" i="230"/>
  <c r="DR23" i="230"/>
  <c r="DQ33" i="230"/>
  <c r="DR169" i="230"/>
  <c r="DR251" i="230"/>
  <c r="DR281" i="230"/>
  <c r="DR290" i="230"/>
  <c r="DR354" i="230"/>
  <c r="DR181" i="230"/>
  <c r="DR201" i="230"/>
  <c r="DQ252" i="230"/>
  <c r="DQ263" i="230"/>
  <c r="DR282" i="230"/>
  <c r="DR325" i="230"/>
  <c r="DR346" i="230"/>
  <c r="DQ55" i="230"/>
  <c r="DQ25" i="230"/>
  <c r="DR89" i="230"/>
  <c r="DQ152" i="230"/>
  <c r="DR213" i="230"/>
  <c r="DR274" i="230"/>
  <c r="DR15" i="230"/>
  <c r="DR66" i="230"/>
  <c r="DR122" i="230"/>
  <c r="DR245" i="230"/>
  <c r="DR283" i="230"/>
  <c r="DQ37" i="230"/>
  <c r="DQ179" i="230"/>
  <c r="DR187" i="230"/>
  <c r="DQ204" i="230"/>
  <c r="DR249" i="230"/>
  <c r="DR277" i="230"/>
  <c r="DR313" i="230"/>
  <c r="EL170" i="230"/>
  <c r="EL318" i="230"/>
  <c r="DQ29" i="230"/>
  <c r="DQ45" i="230"/>
  <c r="DR82" i="230"/>
  <c r="DL328" i="230"/>
  <c r="DL256" i="230"/>
  <c r="DM150" i="230"/>
  <c r="DQ62" i="230"/>
  <c r="DR119" i="230"/>
  <c r="DR197" i="230"/>
  <c r="DR214" i="230"/>
  <c r="DQ220" i="230"/>
  <c r="DQ352" i="230"/>
  <c r="DQ359" i="230"/>
  <c r="EK11" i="230"/>
  <c r="EK43" i="230"/>
  <c r="EK71" i="230"/>
  <c r="EL87" i="230"/>
  <c r="EK95" i="230"/>
  <c r="EK141" i="230"/>
  <c r="EK151" i="230"/>
  <c r="DQ13" i="230"/>
  <c r="DM178" i="230"/>
  <c r="DL116" i="230"/>
  <c r="DR154" i="230"/>
  <c r="DQ163" i="230"/>
  <c r="DR242" i="230"/>
  <c r="DR250" i="230"/>
  <c r="DR306" i="230"/>
  <c r="DR314" i="230"/>
  <c r="DQ21" i="230"/>
  <c r="DL367" i="230"/>
  <c r="DM157" i="230"/>
  <c r="DR31" i="230"/>
  <c r="DR39" i="230"/>
  <c r="DR47" i="230"/>
  <c r="DQ92" i="230"/>
  <c r="DQ120" i="230"/>
  <c r="DQ172" i="230"/>
  <c r="DQ360" i="230"/>
  <c r="EK54" i="230"/>
  <c r="EK78" i="230"/>
  <c r="EK88" i="230"/>
  <c r="EL135" i="230"/>
  <c r="EK183" i="230"/>
  <c r="EK211" i="230"/>
  <c r="DM199" i="230"/>
  <c r="DR75" i="230"/>
  <c r="DR90" i="230"/>
  <c r="DM381" i="230"/>
  <c r="DM325" i="230"/>
  <c r="DL315" i="230"/>
  <c r="DM263" i="230"/>
  <c r="DM114" i="230"/>
  <c r="DM34" i="230"/>
  <c r="DQ56" i="230"/>
  <c r="DR86" i="230"/>
  <c r="DR130" i="230"/>
  <c r="DR138" i="230"/>
  <c r="DR165" i="230"/>
  <c r="DQ199" i="230"/>
  <c r="DQ316" i="230"/>
  <c r="DR338" i="230"/>
  <c r="DR361" i="230"/>
  <c r="EL66" i="230"/>
  <c r="EK73" i="230"/>
  <c r="EK97" i="230"/>
  <c r="EK153" i="230"/>
  <c r="EK204" i="230"/>
  <c r="DR135" i="230"/>
  <c r="DR153" i="230"/>
  <c r="DL370" i="230"/>
  <c r="DL364" i="230"/>
  <c r="DM281" i="230"/>
  <c r="DR57" i="230"/>
  <c r="DQ115" i="230"/>
  <c r="DR139" i="230"/>
  <c r="DQ184" i="230"/>
  <c r="DR210" i="230"/>
  <c r="DR217" i="230"/>
  <c r="DQ300" i="230"/>
  <c r="DR310" i="230"/>
  <c r="DQ348" i="230"/>
  <c r="DQ356" i="230"/>
  <c r="EK27" i="230"/>
  <c r="EK91" i="230"/>
  <c r="DM369" i="230"/>
  <c r="DL353" i="230"/>
  <c r="DM343" i="230"/>
  <c r="DM322" i="230"/>
  <c r="DR11" i="230"/>
  <c r="DR19" i="230"/>
  <c r="DR27" i="230"/>
  <c r="DR35" i="230"/>
  <c r="DR43" i="230"/>
  <c r="DR107" i="230"/>
  <c r="DQ140" i="230"/>
  <c r="DR185" i="230"/>
  <c r="DR218" i="230"/>
  <c r="DQ311" i="230"/>
  <c r="DR357" i="230"/>
  <c r="DQ376" i="230"/>
  <c r="EK50" i="230"/>
  <c r="EK92" i="230"/>
  <c r="EL111" i="230"/>
  <c r="EK119" i="230"/>
  <c r="EK207" i="230"/>
  <c r="EL262" i="230"/>
  <c r="EK296" i="230"/>
  <c r="DL377" i="230"/>
  <c r="DL236" i="230"/>
  <c r="DM226" i="230"/>
  <c r="DL143" i="230"/>
  <c r="DM18" i="230"/>
  <c r="EK19" i="230"/>
  <c r="EK69" i="230"/>
  <c r="EL23" i="230"/>
  <c r="EK23" i="230"/>
  <c r="EK266" i="230"/>
  <c r="EL266" i="230"/>
  <c r="DM319" i="230"/>
  <c r="DM229" i="230"/>
  <c r="DL191" i="230"/>
  <c r="DM121" i="230"/>
  <c r="DL96" i="230"/>
  <c r="DM22" i="230"/>
  <c r="DQ87" i="230"/>
  <c r="DR102" i="230"/>
  <c r="DQ131" i="230"/>
  <c r="DR146" i="230"/>
  <c r="DR182" i="230"/>
  <c r="DR202" i="230"/>
  <c r="DR226" i="230"/>
  <c r="DR233" i="230"/>
  <c r="DQ295" i="230"/>
  <c r="DR326" i="230"/>
  <c r="DR368" i="230"/>
  <c r="DQ368" i="230"/>
  <c r="DQ378" i="230"/>
  <c r="DR378" i="230"/>
  <c r="EK258" i="230"/>
  <c r="EL258" i="230"/>
  <c r="EK366" i="230"/>
  <c r="EL366" i="230"/>
  <c r="DL380" i="230"/>
  <c r="DM301" i="230"/>
  <c r="DL291" i="230"/>
  <c r="DL228" i="230"/>
  <c r="DL180" i="230"/>
  <c r="DM146" i="230"/>
  <c r="DM137" i="230"/>
  <c r="DL95" i="230"/>
  <c r="DQ63" i="230"/>
  <c r="DR71" i="230"/>
  <c r="DQ103" i="230"/>
  <c r="DR118" i="230"/>
  <c r="DQ147" i="230"/>
  <c r="DR162" i="230"/>
  <c r="DQ168" i="230"/>
  <c r="DQ183" i="230"/>
  <c r="DR203" i="230"/>
  <c r="DR234" i="230"/>
  <c r="DR258" i="230"/>
  <c r="DR265" i="230"/>
  <c r="DQ327" i="230"/>
  <c r="DR345" i="230"/>
  <c r="DQ370" i="230"/>
  <c r="DR370" i="230"/>
  <c r="EL15" i="230"/>
  <c r="EK15" i="230"/>
  <c r="EL47" i="230"/>
  <c r="EK47" i="230"/>
  <c r="EK90" i="230"/>
  <c r="EL90" i="230"/>
  <c r="DM371" i="230"/>
  <c r="DM324" i="230"/>
  <c r="DM317" i="230"/>
  <c r="DM271" i="230"/>
  <c r="DM243" i="230"/>
  <c r="DM198" i="230"/>
  <c r="DM129" i="230"/>
  <c r="DM119" i="230"/>
  <c r="DM102" i="230"/>
  <c r="DM74" i="230"/>
  <c r="DR380" i="230"/>
  <c r="DQ380" i="230"/>
  <c r="EL67" i="230"/>
  <c r="EK67" i="230"/>
  <c r="EL98" i="230"/>
  <c r="EK98" i="230"/>
  <c r="EK154" i="230"/>
  <c r="EL154" i="230"/>
  <c r="DM385" i="230"/>
  <c r="DL379" i="230"/>
  <c r="DM349" i="230"/>
  <c r="DM341" i="230"/>
  <c r="DL308" i="230"/>
  <c r="DM145" i="230"/>
  <c r="DM62" i="230"/>
  <c r="DR372" i="230"/>
  <c r="DQ372" i="230"/>
  <c r="EL304" i="230"/>
  <c r="EK304" i="230"/>
  <c r="DM135" i="230"/>
  <c r="DQ382" i="230"/>
  <c r="DR382" i="230"/>
  <c r="EL39" i="230"/>
  <c r="EK39" i="230"/>
  <c r="DM384" i="230"/>
  <c r="DL348" i="230"/>
  <c r="DM329" i="230"/>
  <c r="DM277" i="230"/>
  <c r="DM250" i="230"/>
  <c r="DL232" i="230"/>
  <c r="DL167" i="230"/>
  <c r="DL108" i="230"/>
  <c r="DL100" i="230"/>
  <c r="DL92" i="230"/>
  <c r="DM50" i="230"/>
  <c r="DQ59" i="230"/>
  <c r="DQ83" i="230"/>
  <c r="DR98" i="230"/>
  <c r="DR150" i="230"/>
  <c r="DR170" i="230"/>
  <c r="DR230" i="230"/>
  <c r="DQ236" i="230"/>
  <c r="DR261" i="230"/>
  <c r="DR267" i="230"/>
  <c r="DR298" i="230"/>
  <c r="DR322" i="230"/>
  <c r="DR329" i="230"/>
  <c r="DQ362" i="230"/>
  <c r="DR362" i="230"/>
  <c r="DQ374" i="230"/>
  <c r="DR374" i="230"/>
  <c r="EL251" i="230"/>
  <c r="EK251" i="230"/>
  <c r="DQ330" i="230"/>
  <c r="DR330" i="230"/>
  <c r="DR384" i="230"/>
  <c r="DQ384" i="230"/>
  <c r="DR54" i="230"/>
  <c r="DQ151" i="230"/>
  <c r="DR194" i="230"/>
  <c r="DQ200" i="230"/>
  <c r="DQ231" i="230"/>
  <c r="DR262" i="230"/>
  <c r="DQ268" i="230"/>
  <c r="DR293" i="230"/>
  <c r="DR299" i="230"/>
  <c r="DQ342" i="230"/>
  <c r="DR342" i="230"/>
  <c r="DR364" i="230"/>
  <c r="DQ364" i="230"/>
  <c r="DQ375" i="230"/>
  <c r="EL31" i="230"/>
  <c r="EK31" i="230"/>
  <c r="EK350" i="230"/>
  <c r="EL350" i="230"/>
  <c r="DQ99" i="230"/>
  <c r="DR114" i="230"/>
  <c r="DR171" i="230"/>
  <c r="DL382" i="230"/>
  <c r="DM346" i="230"/>
  <c r="DM295" i="230"/>
  <c r="DM257" i="230"/>
  <c r="DL248" i="230"/>
  <c r="DL239" i="230"/>
  <c r="DM193" i="230"/>
  <c r="DM149" i="230"/>
  <c r="DM98" i="230"/>
  <c r="DM58" i="230"/>
  <c r="DR61" i="230"/>
  <c r="DQ67" i="230"/>
  <c r="DQ76" i="230"/>
  <c r="DR91" i="230"/>
  <c r="DR106" i="230"/>
  <c r="DR121" i="230"/>
  <c r="DQ136" i="230"/>
  <c r="DR166" i="230"/>
  <c r="DR186" i="230"/>
  <c r="DQ247" i="230"/>
  <c r="DR278" i="230"/>
  <c r="DQ284" i="230"/>
  <c r="DR309" i="230"/>
  <c r="DR315" i="230"/>
  <c r="DR332" i="230"/>
  <c r="DQ332" i="230"/>
  <c r="DQ386" i="230"/>
  <c r="DR386" i="230"/>
  <c r="EK63" i="230"/>
  <c r="EL63" i="230"/>
  <c r="EL121" i="230"/>
  <c r="EK121" i="230"/>
  <c r="EL288" i="230"/>
  <c r="EK288" i="230"/>
  <c r="DL352" i="230"/>
  <c r="DM336" i="230"/>
  <c r="DL327" i="230"/>
  <c r="DM320" i="230"/>
  <c r="DM201" i="230"/>
  <c r="DL183" i="230"/>
  <c r="DL164" i="230"/>
  <c r="DL156" i="230"/>
  <c r="DL132" i="230"/>
  <c r="DQ366" i="230"/>
  <c r="DR366" i="230"/>
  <c r="EL122" i="230"/>
  <c r="EK172" i="230"/>
  <c r="EL182" i="230"/>
  <c r="EL206" i="230"/>
  <c r="EL222" i="230"/>
  <c r="EK244" i="230"/>
  <c r="EK252" i="230"/>
  <c r="EK259" i="230"/>
  <c r="EK351" i="230"/>
  <c r="EK93" i="230"/>
  <c r="EK99" i="230"/>
  <c r="EK116" i="230"/>
  <c r="EK156" i="230"/>
  <c r="EL166" i="230"/>
  <c r="EK189" i="230"/>
  <c r="EK199" i="230"/>
  <c r="EL214" i="230"/>
  <c r="EK299" i="230"/>
  <c r="EL306" i="230"/>
  <c r="EL314" i="230"/>
  <c r="EK336" i="230"/>
  <c r="EK344" i="230"/>
  <c r="EK359" i="230"/>
  <c r="EK352" i="230"/>
  <c r="EK117" i="230"/>
  <c r="EK124" i="230"/>
  <c r="EL134" i="230"/>
  <c r="EK157" i="230"/>
  <c r="EK200" i="230"/>
  <c r="EK215" i="230"/>
  <c r="EL254" i="230"/>
  <c r="EL270" i="230"/>
  <c r="EK292" i="230"/>
  <c r="EK300" i="230"/>
  <c r="EK49" i="230"/>
  <c r="EK125" i="230"/>
  <c r="EK255" i="230"/>
  <c r="EK347" i="230"/>
  <c r="EL354" i="230"/>
  <c r="EL362" i="230"/>
  <c r="EK384" i="230"/>
  <c r="EK169" i="230"/>
  <c r="EK203" i="230"/>
  <c r="EL210" i="230"/>
  <c r="EL218" i="230"/>
  <c r="EK240" i="230"/>
  <c r="EK256" i="230"/>
  <c r="EK295" i="230"/>
  <c r="EL310" i="230"/>
  <c r="EK348" i="230"/>
  <c r="EK355" i="230"/>
  <c r="DM376" i="230"/>
  <c r="DM363" i="230"/>
  <c r="DM335" i="230"/>
  <c r="DM296" i="230"/>
  <c r="DM282" i="230"/>
  <c r="DM276" i="230"/>
  <c r="DM255" i="230"/>
  <c r="DL207" i="230"/>
  <c r="DL99" i="230"/>
  <c r="DM54" i="230"/>
  <c r="DM14" i="230"/>
  <c r="DM269" i="230"/>
  <c r="DM262" i="230"/>
  <c r="DM234" i="230"/>
  <c r="DM221" i="230"/>
  <c r="DM214" i="230"/>
  <c r="DM177" i="230"/>
  <c r="DM169" i="230"/>
  <c r="DM141" i="230"/>
  <c r="DM134" i="230"/>
  <c r="DL127" i="230"/>
  <c r="DM113" i="230"/>
  <c r="DM106" i="230"/>
  <c r="DM375" i="230"/>
  <c r="DL362" i="230"/>
  <c r="DM357" i="230"/>
  <c r="DM334" i="230"/>
  <c r="DM287" i="230"/>
  <c r="DM233" i="230"/>
  <c r="DL140" i="230"/>
  <c r="DM133" i="230"/>
  <c r="DL366" i="230"/>
  <c r="DL280" i="230"/>
  <c r="DM274" i="230"/>
  <c r="DM253" i="230"/>
  <c r="DM247" i="230"/>
  <c r="DL212" i="230"/>
  <c r="DL204" i="230"/>
  <c r="DM197" i="230"/>
  <c r="DM182" i="230"/>
  <c r="DL175" i="230"/>
  <c r="DM161" i="230"/>
  <c r="DM153" i="230"/>
  <c r="DM125" i="230"/>
  <c r="DM118" i="230"/>
  <c r="DL111" i="230"/>
  <c r="DL104" i="230"/>
  <c r="DM70" i="230"/>
  <c r="DM30" i="230"/>
  <c r="DM383" i="230"/>
  <c r="DM361" i="230"/>
  <c r="DM339" i="230"/>
  <c r="DM300" i="230"/>
  <c r="DM387" i="230"/>
  <c r="DL374" i="230"/>
  <c r="DM365" i="230"/>
  <c r="DM356" i="230"/>
  <c r="DL332" i="230"/>
  <c r="DM293" i="230"/>
  <c r="DM286" i="230"/>
  <c r="DM279" i="230"/>
  <c r="DM258" i="230"/>
  <c r="DM252" i="230"/>
  <c r="DL196" i="230"/>
  <c r="DL188" i="230"/>
  <c r="DM181" i="230"/>
  <c r="DL124" i="230"/>
  <c r="DM117" i="230"/>
  <c r="DL88" i="230"/>
  <c r="DM78" i="230"/>
  <c r="DM38" i="230"/>
  <c r="DL378" i="230"/>
  <c r="DM305" i="230"/>
  <c r="DM245" i="230"/>
  <c r="DM238" i="230"/>
  <c r="DM210" i="230"/>
  <c r="DM166" i="230"/>
  <c r="DM344" i="230"/>
  <c r="DM311" i="230"/>
  <c r="DM224" i="230"/>
  <c r="DM373" i="230"/>
  <c r="DM360" i="230"/>
  <c r="DL386" i="230"/>
  <c r="DM330" i="230"/>
  <c r="DL304" i="230"/>
  <c r="DM298" i="230"/>
  <c r="DL284" i="230"/>
  <c r="DM209" i="230"/>
  <c r="DM194" i="230"/>
  <c r="DL172" i="230"/>
  <c r="DM165" i="230"/>
  <c r="DM94" i="230"/>
  <c r="DM66" i="230"/>
  <c r="DM26" i="230"/>
  <c r="EL217" i="230"/>
  <c r="EK217" i="230"/>
  <c r="EL265" i="230"/>
  <c r="EK265" i="230"/>
  <c r="EL313" i="230"/>
  <c r="EK313" i="230"/>
  <c r="EL361" i="230"/>
  <c r="EK361" i="230"/>
  <c r="EK13" i="230"/>
  <c r="EK17" i="230"/>
  <c r="EK21" i="230"/>
  <c r="EK25" i="230"/>
  <c r="EK29" i="230"/>
  <c r="EK33" i="230"/>
  <c r="EK37" i="230"/>
  <c r="EK41" i="230"/>
  <c r="EK45" i="230"/>
  <c r="EK59" i="230"/>
  <c r="EK83" i="230"/>
  <c r="EK107" i="230"/>
  <c r="EK127" i="230"/>
  <c r="EK132" i="230"/>
  <c r="EK143" i="230"/>
  <c r="EK148" i="230"/>
  <c r="EK159" i="230"/>
  <c r="EK164" i="230"/>
  <c r="EK175" i="230"/>
  <c r="EK180" i="230"/>
  <c r="EK191" i="230"/>
  <c r="EL197" i="230"/>
  <c r="EK197" i="230"/>
  <c r="EK224" i="230"/>
  <c r="EK231" i="230"/>
  <c r="EL238" i="230"/>
  <c r="EL245" i="230"/>
  <c r="EK245" i="230"/>
  <c r="EK272" i="230"/>
  <c r="EK279" i="230"/>
  <c r="EL286" i="230"/>
  <c r="EL293" i="230"/>
  <c r="EK293" i="230"/>
  <c r="EK320" i="230"/>
  <c r="EK327" i="230"/>
  <c r="EL334" i="230"/>
  <c r="EL341" i="230"/>
  <c r="EK341" i="230"/>
  <c r="EK368" i="230"/>
  <c r="EK375" i="230"/>
  <c r="EL382" i="230"/>
  <c r="EL225" i="230"/>
  <c r="EK225" i="230"/>
  <c r="EL273" i="230"/>
  <c r="EK273" i="230"/>
  <c r="EL321" i="230"/>
  <c r="EK321" i="230"/>
  <c r="EL369" i="230"/>
  <c r="EK369" i="230"/>
  <c r="EL198" i="230"/>
  <c r="EL205" i="230"/>
  <c r="EK205" i="230"/>
  <c r="EK232" i="230"/>
  <c r="EK239" i="230"/>
  <c r="EL246" i="230"/>
  <c r="EL253" i="230"/>
  <c r="EK253" i="230"/>
  <c r="EK280" i="230"/>
  <c r="EK287" i="230"/>
  <c r="EL294" i="230"/>
  <c r="EK328" i="230"/>
  <c r="EK335" i="230"/>
  <c r="EL349" i="230"/>
  <c r="EK349" i="230"/>
  <c r="EK376" i="230"/>
  <c r="EK383" i="230"/>
  <c r="EK149" i="230"/>
  <c r="EK10" i="230"/>
  <c r="EK14" i="230"/>
  <c r="EK18" i="230"/>
  <c r="EK22" i="230"/>
  <c r="EK26" i="230"/>
  <c r="EK30" i="230"/>
  <c r="EK34" i="230"/>
  <c r="EK38" i="230"/>
  <c r="EK42" i="230"/>
  <c r="EK46" i="230"/>
  <c r="EL55" i="230"/>
  <c r="EK60" i="230"/>
  <c r="EK65" i="230"/>
  <c r="EK70" i="230"/>
  <c r="EL79" i="230"/>
  <c r="EK84" i="230"/>
  <c r="EK89" i="230"/>
  <c r="EK94" i="230"/>
  <c r="EL103" i="230"/>
  <c r="EK108" i="230"/>
  <c r="EK113" i="230"/>
  <c r="EK118" i="230"/>
  <c r="EK123" i="230"/>
  <c r="EK128" i="230"/>
  <c r="EK139" i="230"/>
  <c r="EK144" i="230"/>
  <c r="EK155" i="230"/>
  <c r="EK160" i="230"/>
  <c r="EK171" i="230"/>
  <c r="EK176" i="230"/>
  <c r="EK187" i="230"/>
  <c r="EK192" i="230"/>
  <c r="EK212" i="230"/>
  <c r="EK219" i="230"/>
  <c r="EL226" i="230"/>
  <c r="EL233" i="230"/>
  <c r="EK233" i="230"/>
  <c r="EK260" i="230"/>
  <c r="EK267" i="230"/>
  <c r="EL274" i="230"/>
  <c r="EL281" i="230"/>
  <c r="EK281" i="230"/>
  <c r="EK308" i="230"/>
  <c r="EK315" i="230"/>
  <c r="EL322" i="230"/>
  <c r="EL329" i="230"/>
  <c r="EK329" i="230"/>
  <c r="EK356" i="230"/>
  <c r="EK363" i="230"/>
  <c r="EL370" i="230"/>
  <c r="EL377" i="230"/>
  <c r="EK377" i="230"/>
  <c r="EK133" i="230"/>
  <c r="EK165" i="230"/>
  <c r="EK181" i="230"/>
  <c r="EL301" i="230"/>
  <c r="EK301" i="230"/>
  <c r="EL213" i="230"/>
  <c r="EK213" i="230"/>
  <c r="EL261" i="230"/>
  <c r="EK261" i="230"/>
  <c r="EL309" i="230"/>
  <c r="EK309" i="230"/>
  <c r="EL357" i="230"/>
  <c r="EK357" i="230"/>
  <c r="EK56" i="230"/>
  <c r="EK61" i="230"/>
  <c r="EK80" i="230"/>
  <c r="EK85" i="230"/>
  <c r="EK104" i="230"/>
  <c r="EK109" i="230"/>
  <c r="EK129" i="230"/>
  <c r="EK145" i="230"/>
  <c r="EK161" i="230"/>
  <c r="EK177" i="230"/>
  <c r="EK193" i="230"/>
  <c r="EK220" i="230"/>
  <c r="EK227" i="230"/>
  <c r="EL234" i="230"/>
  <c r="EL241" i="230"/>
  <c r="EK241" i="230"/>
  <c r="EK268" i="230"/>
  <c r="EK275" i="230"/>
  <c r="EL282" i="230"/>
  <c r="EL289" i="230"/>
  <c r="EK289" i="230"/>
  <c r="EK316" i="230"/>
  <c r="EK323" i="230"/>
  <c r="EL330" i="230"/>
  <c r="EL337" i="230"/>
  <c r="EK337" i="230"/>
  <c r="EK364" i="230"/>
  <c r="EK371" i="230"/>
  <c r="EL378" i="230"/>
  <c r="EL385" i="230"/>
  <c r="EK385" i="230"/>
  <c r="EL221" i="230"/>
  <c r="EK221" i="230"/>
  <c r="EL269" i="230"/>
  <c r="EK269" i="230"/>
  <c r="EL317" i="230"/>
  <c r="EK317" i="230"/>
  <c r="EL365" i="230"/>
  <c r="EK365" i="230"/>
  <c r="EK52" i="230"/>
  <c r="EK57" i="230"/>
  <c r="EK62" i="230"/>
  <c r="EK76" i="230"/>
  <c r="EK81" i="230"/>
  <c r="EK86" i="230"/>
  <c r="EK100" i="230"/>
  <c r="EK105" i="230"/>
  <c r="EK110" i="230"/>
  <c r="EL130" i="230"/>
  <c r="EL146" i="230"/>
  <c r="EL162" i="230"/>
  <c r="EL178" i="230"/>
  <c r="EL194" i="230"/>
  <c r="EL201" i="230"/>
  <c r="EK201" i="230"/>
  <c r="EK228" i="230"/>
  <c r="EK235" i="230"/>
  <c r="EL242" i="230"/>
  <c r="EL249" i="230"/>
  <c r="EK249" i="230"/>
  <c r="EK276" i="230"/>
  <c r="EK283" i="230"/>
  <c r="EL290" i="230"/>
  <c r="EL297" i="230"/>
  <c r="EK297" i="230"/>
  <c r="EK324" i="230"/>
  <c r="EK331" i="230"/>
  <c r="EL338" i="230"/>
  <c r="EL345" i="230"/>
  <c r="EK345" i="230"/>
  <c r="EK372" i="230"/>
  <c r="EK379" i="230"/>
  <c r="EL386" i="230"/>
  <c r="EL229" i="230"/>
  <c r="EK229" i="230"/>
  <c r="EL277" i="230"/>
  <c r="EK277" i="230"/>
  <c r="EL325" i="230"/>
  <c r="EK325" i="230"/>
  <c r="EL373" i="230"/>
  <c r="EK373" i="230"/>
  <c r="EK20" i="230"/>
  <c r="EK36" i="230"/>
  <c r="EK48" i="230"/>
  <c r="EK72" i="230"/>
  <c r="EK120" i="230"/>
  <c r="EK136" i="230"/>
  <c r="EK179" i="230"/>
  <c r="EK184" i="230"/>
  <c r="EK195" i="230"/>
  <c r="EL202" i="230"/>
  <c r="EL209" i="230"/>
  <c r="EK209" i="230"/>
  <c r="EK236" i="230"/>
  <c r="EK243" i="230"/>
  <c r="EL250" i="230"/>
  <c r="EL257" i="230"/>
  <c r="EK257" i="230"/>
  <c r="EK284" i="230"/>
  <c r="EK291" i="230"/>
  <c r="EL298" i="230"/>
  <c r="EL305" i="230"/>
  <c r="EK305" i="230"/>
  <c r="EK332" i="230"/>
  <c r="EK339" i="230"/>
  <c r="EL346" i="230"/>
  <c r="EL353" i="230"/>
  <c r="EK353" i="230"/>
  <c r="EK380" i="230"/>
  <c r="EK387" i="230"/>
  <c r="EK12" i="230"/>
  <c r="EK16" i="230"/>
  <c r="EK24" i="230"/>
  <c r="EK28" i="230"/>
  <c r="EK32" i="230"/>
  <c r="EK40" i="230"/>
  <c r="EK44" i="230"/>
  <c r="EK53" i="230"/>
  <c r="EK58" i="230"/>
  <c r="EK77" i="230"/>
  <c r="EK82" i="230"/>
  <c r="EK96" i="230"/>
  <c r="EK101" i="230"/>
  <c r="EK106" i="230"/>
  <c r="EK131" i="230"/>
  <c r="EK147" i="230"/>
  <c r="EK152" i="230"/>
  <c r="EK163" i="230"/>
  <c r="EK168" i="230"/>
  <c r="EL126" i="230"/>
  <c r="EL142" i="230"/>
  <c r="EL158" i="230"/>
  <c r="EL174" i="230"/>
  <c r="EL190" i="230"/>
  <c r="EK216" i="230"/>
  <c r="EK223" i="230"/>
  <c r="EL230" i="230"/>
  <c r="EL237" i="230"/>
  <c r="EK237" i="230"/>
  <c r="EK264" i="230"/>
  <c r="EK271" i="230"/>
  <c r="EL278" i="230"/>
  <c r="EL285" i="230"/>
  <c r="EK285" i="230"/>
  <c r="EK312" i="230"/>
  <c r="EK319" i="230"/>
  <c r="EL326" i="230"/>
  <c r="EL333" i="230"/>
  <c r="EK333" i="230"/>
  <c r="EK360" i="230"/>
  <c r="EK367" i="230"/>
  <c r="EL374" i="230"/>
  <c r="EL381" i="230"/>
  <c r="EK381" i="230"/>
  <c r="DQ50" i="230"/>
  <c r="DQ64" i="230"/>
  <c r="DR69" i="230"/>
  <c r="DQ74" i="230"/>
  <c r="DQ79" i="230"/>
  <c r="DQ84" i="230"/>
  <c r="DQ95" i="230"/>
  <c r="DQ100" i="230"/>
  <c r="DQ111" i="230"/>
  <c r="DQ116" i="230"/>
  <c r="DQ127" i="230"/>
  <c r="DQ132" i="230"/>
  <c r="DQ143" i="230"/>
  <c r="DQ148" i="230"/>
  <c r="DQ159" i="230"/>
  <c r="DQ164" i="230"/>
  <c r="DQ175" i="230"/>
  <c r="DQ180" i="230"/>
  <c r="DQ191" i="230"/>
  <c r="DQ196" i="230"/>
  <c r="DQ207" i="230"/>
  <c r="DQ212" i="230"/>
  <c r="DQ223" i="230"/>
  <c r="DQ228" i="230"/>
  <c r="DQ239" i="230"/>
  <c r="DQ244" i="230"/>
  <c r="DQ255" i="230"/>
  <c r="DQ260" i="230"/>
  <c r="DQ271" i="230"/>
  <c r="DQ276" i="230"/>
  <c r="DQ287" i="230"/>
  <c r="DQ292" i="230"/>
  <c r="DQ303" i="230"/>
  <c r="DQ308" i="230"/>
  <c r="DQ319" i="230"/>
  <c r="DQ324" i="230"/>
  <c r="DQ335" i="230"/>
  <c r="DQ340" i="230"/>
  <c r="DQ351" i="230"/>
  <c r="DQ367" i="230"/>
  <c r="DQ383" i="230"/>
  <c r="DQ14" i="230"/>
  <c r="DQ22" i="230"/>
  <c r="DQ38" i="230"/>
  <c r="DR65" i="230"/>
  <c r="DR133" i="230"/>
  <c r="DR341" i="230"/>
  <c r="DR373" i="230"/>
  <c r="DQ10" i="230"/>
  <c r="DQ18" i="230"/>
  <c r="DQ26" i="230"/>
  <c r="DQ30" i="230"/>
  <c r="DQ34" i="230"/>
  <c r="DQ42" i="230"/>
  <c r="DQ46" i="230"/>
  <c r="DQ60" i="230"/>
  <c r="DQ70" i="230"/>
  <c r="DR85" i="230"/>
  <c r="DR101" i="230"/>
  <c r="DR117" i="230"/>
  <c r="DR149" i="230"/>
  <c r="DQ80" i="230"/>
  <c r="DQ96" i="230"/>
  <c r="DQ112" i="230"/>
  <c r="DQ128" i="230"/>
  <c r="DQ144" i="230"/>
  <c r="DQ160" i="230"/>
  <c r="DQ176" i="230"/>
  <c r="DQ192" i="230"/>
  <c r="DQ208" i="230"/>
  <c r="DQ224" i="230"/>
  <c r="DQ240" i="230"/>
  <c r="DQ256" i="230"/>
  <c r="DQ272" i="230"/>
  <c r="DQ288" i="230"/>
  <c r="DQ304" i="230"/>
  <c r="DQ320" i="230"/>
  <c r="DQ331" i="230"/>
  <c r="DQ336" i="230"/>
  <c r="DQ347" i="230"/>
  <c r="DQ363" i="230"/>
  <c r="DQ379" i="230"/>
  <c r="DR81" i="230"/>
  <c r="DR97" i="230"/>
  <c r="DR113" i="230"/>
  <c r="DR129" i="230"/>
  <c r="DR145" i="230"/>
  <c r="DR161" i="230"/>
  <c r="DR177" i="230"/>
  <c r="DR193" i="230"/>
  <c r="DR209" i="230"/>
  <c r="DR225" i="230"/>
  <c r="DR241" i="230"/>
  <c r="DR257" i="230"/>
  <c r="DR273" i="230"/>
  <c r="DR289" i="230"/>
  <c r="DR305" i="230"/>
  <c r="DR321" i="230"/>
  <c r="DR337" i="230"/>
  <c r="DR353" i="230"/>
  <c r="DR369" i="230"/>
  <c r="DR385" i="230"/>
  <c r="DQ12" i="230"/>
  <c r="DQ16" i="230"/>
  <c r="DQ20" i="230"/>
  <c r="DQ24" i="230"/>
  <c r="DQ28" i="230"/>
  <c r="DQ32" i="230"/>
  <c r="DQ36" i="230"/>
  <c r="DQ40" i="230"/>
  <c r="DQ44" i="230"/>
  <c r="DQ48" i="230"/>
  <c r="DR53" i="230"/>
  <c r="DQ58" i="230"/>
  <c r="DQ72" i="230"/>
  <c r="DR77" i="230"/>
  <c r="DR93" i="230"/>
  <c r="DR109" i="230"/>
  <c r="DR125" i="230"/>
  <c r="DR141" i="230"/>
  <c r="DR157" i="230"/>
  <c r="DR173" i="230"/>
  <c r="DR189" i="230"/>
  <c r="DR205" i="230"/>
  <c r="DR221" i="230"/>
  <c r="DR237" i="230"/>
  <c r="DR253" i="230"/>
  <c r="DR269" i="230"/>
  <c r="DR285" i="230"/>
  <c r="DR301" i="230"/>
  <c r="DR317" i="230"/>
  <c r="DR333" i="230"/>
  <c r="DR349" i="230"/>
  <c r="DR365" i="230"/>
  <c r="DR381" i="230"/>
  <c r="DQ211" i="230"/>
  <c r="DQ216" i="230"/>
  <c r="DQ227" i="230"/>
  <c r="DQ232" i="230"/>
  <c r="DQ243" i="230"/>
  <c r="DQ248" i="230"/>
  <c r="DQ259" i="230"/>
  <c r="DQ264" i="230"/>
  <c r="DQ275" i="230"/>
  <c r="DQ280" i="230"/>
  <c r="DQ291" i="230"/>
  <c r="DQ296" i="230"/>
  <c r="DQ307" i="230"/>
  <c r="DQ312" i="230"/>
  <c r="DQ323" i="230"/>
  <c r="DQ328" i="230"/>
  <c r="DQ339" i="230"/>
  <c r="DQ344" i="230"/>
  <c r="DQ355" i="230"/>
  <c r="DQ371" i="230"/>
  <c r="DQ387" i="230"/>
  <c r="DR49" i="230"/>
  <c r="DQ68" i="230"/>
  <c r="DR73" i="230"/>
  <c r="DR78" i="230"/>
  <c r="DR94" i="230"/>
  <c r="DR110" i="230"/>
  <c r="DR126" i="230"/>
  <c r="DR142" i="230"/>
  <c r="DR158" i="230"/>
  <c r="DR174" i="230"/>
  <c r="DR190" i="230"/>
  <c r="DR206" i="230"/>
  <c r="DR222" i="230"/>
  <c r="DR238" i="230"/>
  <c r="DR254" i="230"/>
  <c r="DR270" i="230"/>
  <c r="DR286" i="230"/>
  <c r="DR302" i="230"/>
  <c r="DR318" i="230"/>
  <c r="DR334" i="230"/>
  <c r="DM223" i="230"/>
  <c r="DM203" i="230"/>
  <c r="DM187" i="230"/>
  <c r="DM171" i="230"/>
  <c r="DM155" i="230"/>
  <c r="DM139" i="230"/>
  <c r="DM123" i="230"/>
  <c r="DL68" i="230"/>
  <c r="DM68" i="230"/>
  <c r="DL49" i="230"/>
  <c r="DM49" i="230"/>
  <c r="DL39" i="230"/>
  <c r="DM39" i="230"/>
  <c r="DM338" i="230"/>
  <c r="DM333" i="230"/>
  <c r="DM314" i="230"/>
  <c r="DM309" i="230"/>
  <c r="DM290" i="230"/>
  <c r="DM285" i="230"/>
  <c r="DM266" i="230"/>
  <c r="DM261" i="230"/>
  <c r="DM242" i="230"/>
  <c r="DM237" i="230"/>
  <c r="DM218" i="230"/>
  <c r="DM213" i="230"/>
  <c r="DL208" i="230"/>
  <c r="DL192" i="230"/>
  <c r="DL176" i="230"/>
  <c r="DL160" i="230"/>
  <c r="DL144" i="230"/>
  <c r="DL128" i="230"/>
  <c r="DL112" i="230"/>
  <c r="DL93" i="230"/>
  <c r="DM93" i="230"/>
  <c r="DM86" i="230"/>
  <c r="DL77" i="230"/>
  <c r="DM77" i="230"/>
  <c r="DL67" i="230"/>
  <c r="DM67" i="230"/>
  <c r="DL48" i="230"/>
  <c r="DM48" i="230"/>
  <c r="DL29" i="230"/>
  <c r="DM29" i="230"/>
  <c r="DL19" i="230"/>
  <c r="DM19" i="230"/>
  <c r="DM323" i="230"/>
  <c r="DM299" i="230"/>
  <c r="DM227" i="230"/>
  <c r="DM347" i="230"/>
  <c r="DM275" i="230"/>
  <c r="DM251" i="230"/>
  <c r="DL76" i="230"/>
  <c r="DM76" i="230"/>
  <c r="DL57" i="230"/>
  <c r="DM57" i="230"/>
  <c r="DM342" i="230"/>
  <c r="DM337" i="230"/>
  <c r="DM318" i="230"/>
  <c r="DM313" i="230"/>
  <c r="DM294" i="230"/>
  <c r="DM289" i="230"/>
  <c r="DM270" i="230"/>
  <c r="DM265" i="230"/>
  <c r="DM260" i="230"/>
  <c r="DM246" i="230"/>
  <c r="DM241" i="230"/>
  <c r="DM222" i="230"/>
  <c r="DM217" i="230"/>
  <c r="DM202" i="230"/>
  <c r="DM186" i="230"/>
  <c r="DM170" i="230"/>
  <c r="DM154" i="230"/>
  <c r="DM138" i="230"/>
  <c r="DM122" i="230"/>
  <c r="DL85" i="230"/>
  <c r="DM85" i="230"/>
  <c r="DL75" i="230"/>
  <c r="DM75" i="230"/>
  <c r="DL56" i="230"/>
  <c r="DM56" i="230"/>
  <c r="DM46" i="230"/>
  <c r="DL37" i="230"/>
  <c r="DM37" i="230"/>
  <c r="DL27" i="230"/>
  <c r="DM27" i="230"/>
  <c r="DL105" i="230"/>
  <c r="DM105" i="230"/>
  <c r="DL84" i="230"/>
  <c r="DM84" i="230"/>
  <c r="DL65" i="230"/>
  <c r="DM65" i="230"/>
  <c r="DL55" i="230"/>
  <c r="DM55" i="230"/>
  <c r="DL17" i="230"/>
  <c r="DM17" i="230"/>
  <c r="DM312" i="230"/>
  <c r="DM288" i="230"/>
  <c r="DM264" i="230"/>
  <c r="DM240" i="230"/>
  <c r="DM216" i="230"/>
  <c r="DL83" i="230"/>
  <c r="DM83" i="230"/>
  <c r="DL64" i="230"/>
  <c r="DM64" i="230"/>
  <c r="DL45" i="230"/>
  <c r="DM45" i="230"/>
  <c r="DL35" i="230"/>
  <c r="DM35" i="230"/>
  <c r="DM331" i="230"/>
  <c r="DM307" i="230"/>
  <c r="DM283" i="230"/>
  <c r="DM259" i="230"/>
  <c r="DM235" i="230"/>
  <c r="DM211" i="230"/>
  <c r="DM206" i="230"/>
  <c r="DM195" i="230"/>
  <c r="DM190" i="230"/>
  <c r="DM179" i="230"/>
  <c r="DM174" i="230"/>
  <c r="DM163" i="230"/>
  <c r="DM158" i="230"/>
  <c r="DM147" i="230"/>
  <c r="DM142" i="230"/>
  <c r="DM131" i="230"/>
  <c r="DM126" i="230"/>
  <c r="DM115" i="230"/>
  <c r="DM110" i="230"/>
  <c r="DL97" i="230"/>
  <c r="DM97" i="230"/>
  <c r="DM90" i="230"/>
  <c r="DM82" i="230"/>
  <c r="DL73" i="230"/>
  <c r="DM73" i="230"/>
  <c r="DL63" i="230"/>
  <c r="DM63" i="230"/>
  <c r="DL44" i="230"/>
  <c r="DM44" i="230"/>
  <c r="DL25" i="230"/>
  <c r="DM25" i="230"/>
  <c r="DL15" i="230"/>
  <c r="DM15" i="230"/>
  <c r="DM358" i="230"/>
  <c r="DM354" i="230"/>
  <c r="DM350" i="230"/>
  <c r="DM345" i="230"/>
  <c r="DM340" i="230"/>
  <c r="DM326" i="230"/>
  <c r="DM321" i="230"/>
  <c r="DM316" i="230"/>
  <c r="DM302" i="230"/>
  <c r="DM297" i="230"/>
  <c r="DM292" i="230"/>
  <c r="DM278" i="230"/>
  <c r="DM273" i="230"/>
  <c r="DM268" i="230"/>
  <c r="DM254" i="230"/>
  <c r="DM249" i="230"/>
  <c r="DM244" i="230"/>
  <c r="DM230" i="230"/>
  <c r="DM225" i="230"/>
  <c r="DM220" i="230"/>
  <c r="DL200" i="230"/>
  <c r="DL184" i="230"/>
  <c r="DL168" i="230"/>
  <c r="DL152" i="230"/>
  <c r="DL136" i="230"/>
  <c r="DL120" i="230"/>
  <c r="DL103" i="230"/>
  <c r="DL72" i="230"/>
  <c r="DM72" i="230"/>
  <c r="DL53" i="230"/>
  <c r="DM53" i="230"/>
  <c r="DL43" i="230"/>
  <c r="DM43" i="230"/>
  <c r="DM205" i="230"/>
  <c r="DM189" i="230"/>
  <c r="DL109" i="230"/>
  <c r="DM109" i="230"/>
  <c r="DL89" i="230"/>
  <c r="DM89" i="230"/>
  <c r="DL81" i="230"/>
  <c r="DM81" i="230"/>
  <c r="DL71" i="230"/>
  <c r="DM71" i="230"/>
  <c r="DL52" i="230"/>
  <c r="DM52" i="230"/>
  <c r="DM42" i="230"/>
  <c r="DL33" i="230"/>
  <c r="DM33" i="230"/>
  <c r="DL23" i="230"/>
  <c r="DM23" i="230"/>
  <c r="DL80" i="230"/>
  <c r="DM80" i="230"/>
  <c r="DL61" i="230"/>
  <c r="DM61" i="230"/>
  <c r="DL51" i="230"/>
  <c r="DM51" i="230"/>
  <c r="DL13" i="230"/>
  <c r="DM13" i="230"/>
  <c r="DL79" i="230"/>
  <c r="DM79" i="230"/>
  <c r="DL60" i="230"/>
  <c r="DM60" i="230"/>
  <c r="DL41" i="230"/>
  <c r="DM41" i="230"/>
  <c r="DL31" i="230"/>
  <c r="DM31" i="230"/>
  <c r="DL101" i="230"/>
  <c r="DM101" i="230"/>
  <c r="DL69" i="230"/>
  <c r="DM69" i="230"/>
  <c r="DL59" i="230"/>
  <c r="DM59" i="230"/>
  <c r="DL40" i="230"/>
  <c r="DM40" i="230"/>
  <c r="DL21" i="230"/>
  <c r="DM21" i="230"/>
  <c r="DL11" i="230"/>
  <c r="DM11" i="230"/>
  <c r="DM36" i="230"/>
  <c r="DM32" i="230"/>
  <c r="DM28" i="230"/>
  <c r="DM24" i="230"/>
  <c r="DM20" i="230"/>
  <c r="DM16" i="230"/>
  <c r="DM12" i="230"/>
  <c r="DM47" i="230" l="1"/>
  <c r="DL47" i="230"/>
  <c r="BT291" i="226"/>
  <c r="BV291" i="227" s="1"/>
  <c r="AF291" i="225"/>
  <c r="CF181" i="226"/>
  <c r="CH181" i="227" s="1"/>
  <c r="AF181" i="225"/>
  <c r="CF131" i="226"/>
  <c r="CH131" i="227" s="1"/>
  <c r="AF131" i="225"/>
  <c r="BQ62" i="226"/>
  <c r="BS62" i="227" s="1"/>
  <c r="AF62" i="225"/>
  <c r="CF272" i="226"/>
  <c r="CH272" i="227" s="1"/>
  <c r="AF272" i="225"/>
  <c r="CF282" i="226"/>
  <c r="CH282" i="227" s="1"/>
  <c r="AF282" i="225"/>
  <c r="CF185" i="226"/>
  <c r="CH185" i="227" s="1"/>
  <c r="AF185" i="225"/>
  <c r="CF135" i="226"/>
  <c r="CH135" i="227" s="1"/>
  <c r="AF135" i="225"/>
  <c r="BH388" i="224"/>
  <c r="AZ388" i="224"/>
  <c r="I381" i="228"/>
  <c r="CF183" i="226"/>
  <c r="CH183" i="227" s="1"/>
  <c r="AF183" i="225"/>
  <c r="CF180" i="226"/>
  <c r="CH180" i="227" s="1"/>
  <c r="AF180" i="225"/>
  <c r="BT186" i="226"/>
  <c r="BV186" i="227" s="1"/>
  <c r="AF186" i="225"/>
  <c r="CF283" i="226"/>
  <c r="CH283" i="227" s="1"/>
  <c r="AF283" i="225"/>
  <c r="CF292" i="226"/>
  <c r="CH292" i="227" s="1"/>
  <c r="AF292" i="225"/>
  <c r="EK388" i="230"/>
  <c r="DQ388" i="230"/>
  <c r="DF11" i="230" l="1"/>
  <c r="DF12" i="230"/>
  <c r="DF13" i="230"/>
  <c r="DF14" i="230"/>
  <c r="DF15" i="230"/>
  <c r="DF16" i="230"/>
  <c r="DF17" i="230"/>
  <c r="DF18" i="230"/>
  <c r="DF19" i="230"/>
  <c r="DF20" i="230"/>
  <c r="DF21" i="230"/>
  <c r="DF22" i="230"/>
  <c r="DF23" i="230"/>
  <c r="DF24" i="230"/>
  <c r="DF25" i="230"/>
  <c r="DF26" i="230"/>
  <c r="DF27" i="230"/>
  <c r="DF28" i="230"/>
  <c r="DF29" i="230"/>
  <c r="DF30" i="230"/>
  <c r="DF31" i="230"/>
  <c r="DF32" i="230"/>
  <c r="DF33" i="230"/>
  <c r="DF35" i="230"/>
  <c r="DF36" i="230"/>
  <c r="DF38" i="230"/>
  <c r="DF39" i="230"/>
  <c r="DF40" i="230"/>
  <c r="DF41" i="230"/>
  <c r="DF42" i="230"/>
  <c r="DF43" i="230"/>
  <c r="DF44" i="230"/>
  <c r="DF45" i="230"/>
  <c r="DF46" i="230"/>
  <c r="DF47" i="230"/>
  <c r="DF49" i="230"/>
  <c r="DF50" i="230"/>
  <c r="DF51" i="230"/>
  <c r="DF52" i="230"/>
  <c r="DF53" i="230"/>
  <c r="DF54" i="230"/>
  <c r="DF55" i="230"/>
  <c r="DF56" i="230"/>
  <c r="DF57" i="230"/>
  <c r="DF58" i="230"/>
  <c r="DF59" i="230"/>
  <c r="DF60" i="230"/>
  <c r="DF61" i="230"/>
  <c r="DF62" i="230"/>
  <c r="DF63" i="230"/>
  <c r="DF64" i="230"/>
  <c r="DF65" i="230"/>
  <c r="DF66" i="230"/>
  <c r="DF67" i="230"/>
  <c r="DF68" i="230"/>
  <c r="DF69" i="230"/>
  <c r="DF70" i="230"/>
  <c r="DF71" i="230"/>
  <c r="DF72" i="230"/>
  <c r="DF73" i="230"/>
  <c r="DF74" i="230"/>
  <c r="DF75" i="230"/>
  <c r="DF76" i="230"/>
  <c r="DF77" i="230"/>
  <c r="DF78" i="230"/>
  <c r="DF79" i="230"/>
  <c r="DF80" i="230"/>
  <c r="DF81" i="230"/>
  <c r="DF82" i="230"/>
  <c r="DF83" i="230"/>
  <c r="DF84" i="230"/>
  <c r="DF85" i="230"/>
  <c r="DF86" i="230"/>
  <c r="DF87" i="230"/>
  <c r="DF88" i="230"/>
  <c r="DF89" i="230"/>
  <c r="DF90" i="230"/>
  <c r="DF91" i="230"/>
  <c r="DF92" i="230"/>
  <c r="DF93" i="230"/>
  <c r="DF94" i="230"/>
  <c r="DF95" i="230"/>
  <c r="DF96" i="230"/>
  <c r="DF97" i="230"/>
  <c r="DF98" i="230"/>
  <c r="DF99" i="230"/>
  <c r="DF100" i="230"/>
  <c r="DF101" i="230"/>
  <c r="DF102" i="230"/>
  <c r="DF103" i="230"/>
  <c r="DF104" i="230"/>
  <c r="DF105" i="230"/>
  <c r="DF106" i="230"/>
  <c r="DF107" i="230"/>
  <c r="DF108" i="230"/>
  <c r="DF109" i="230"/>
  <c r="DF110" i="230"/>
  <c r="DF111" i="230"/>
  <c r="DF112" i="230"/>
  <c r="DF113" i="230"/>
  <c r="DF114" i="230"/>
  <c r="DF115" i="230"/>
  <c r="DF116" i="230"/>
  <c r="DF117" i="230"/>
  <c r="DF118" i="230"/>
  <c r="DF119" i="230"/>
  <c r="DF120" i="230"/>
  <c r="DF121" i="230"/>
  <c r="AV121" i="224" s="1"/>
  <c r="DF122" i="230"/>
  <c r="DF123" i="230"/>
  <c r="DF124" i="230"/>
  <c r="DF126" i="230"/>
  <c r="DF127" i="230"/>
  <c r="DF128" i="230"/>
  <c r="DF129" i="230"/>
  <c r="AV129" i="224" s="1"/>
  <c r="DF130" i="230"/>
  <c r="DF131" i="230"/>
  <c r="DF133" i="230"/>
  <c r="AV133" i="224" s="1"/>
  <c r="DF134" i="230"/>
  <c r="DF135" i="230"/>
  <c r="DF136" i="230"/>
  <c r="DF137" i="230"/>
  <c r="AV137" i="224" s="1"/>
  <c r="DF138" i="230"/>
  <c r="DF139" i="230"/>
  <c r="DF140" i="230"/>
  <c r="DF141" i="230"/>
  <c r="AV141" i="224" s="1"/>
  <c r="DF142" i="230"/>
  <c r="DF143" i="230"/>
  <c r="DF144" i="230"/>
  <c r="DF145" i="230"/>
  <c r="AV145" i="224" s="1"/>
  <c r="DF146" i="230"/>
  <c r="DF147" i="230"/>
  <c r="DF148" i="230"/>
  <c r="DF149" i="230"/>
  <c r="AV149" i="224" s="1"/>
  <c r="DF150" i="230"/>
  <c r="DF151" i="230"/>
  <c r="DF152" i="230"/>
  <c r="DF153" i="230"/>
  <c r="AV153" i="224" s="1"/>
  <c r="DF154" i="230"/>
  <c r="DF155" i="230"/>
  <c r="DF156" i="230"/>
  <c r="DF157" i="230"/>
  <c r="AV157" i="224" s="1"/>
  <c r="DF158" i="230"/>
  <c r="DF159" i="230"/>
  <c r="AV159" i="224" s="1"/>
  <c r="DF160" i="230"/>
  <c r="DF161" i="230"/>
  <c r="AV161" i="224" s="1"/>
  <c r="DF162" i="230"/>
  <c r="DF163" i="230"/>
  <c r="AV163" i="224" s="1"/>
  <c r="DF164" i="230"/>
  <c r="DF165" i="230"/>
  <c r="AV165" i="224" s="1"/>
  <c r="DF166" i="230"/>
  <c r="DF167" i="230"/>
  <c r="AV167" i="224" s="1"/>
  <c r="DF168" i="230"/>
  <c r="DF169" i="230"/>
  <c r="AV169" i="224" s="1"/>
  <c r="DF170" i="230"/>
  <c r="DF171" i="230"/>
  <c r="AV171" i="224" s="1"/>
  <c r="DF172" i="230"/>
  <c r="DF173" i="230"/>
  <c r="AV173" i="224" s="1"/>
  <c r="DF174" i="230"/>
  <c r="DF175" i="230"/>
  <c r="AV175" i="224" s="1"/>
  <c r="DF176" i="230"/>
  <c r="DF177" i="230"/>
  <c r="AV177" i="224" s="1"/>
  <c r="DF178" i="230"/>
  <c r="DF179" i="230"/>
  <c r="AV179" i="224" s="1"/>
  <c r="DF180" i="230"/>
  <c r="DF181" i="230"/>
  <c r="AV181" i="224" s="1"/>
  <c r="DF182" i="230"/>
  <c r="DF183" i="230"/>
  <c r="AV183" i="224" s="1"/>
  <c r="DF184" i="230"/>
  <c r="DF185" i="230"/>
  <c r="AV185" i="224" s="1"/>
  <c r="DF186" i="230"/>
  <c r="DF187" i="230"/>
  <c r="AV187" i="224" s="1"/>
  <c r="DF188" i="230"/>
  <c r="DF189" i="230"/>
  <c r="AV189" i="224" s="1"/>
  <c r="DF190" i="230"/>
  <c r="DF191" i="230"/>
  <c r="AV191" i="224" s="1"/>
  <c r="DF192" i="230"/>
  <c r="DF193" i="230"/>
  <c r="AV193" i="224" s="1"/>
  <c r="DF194" i="230"/>
  <c r="DF195" i="230"/>
  <c r="AV195" i="224" s="1"/>
  <c r="DF196" i="230"/>
  <c r="DF197" i="230"/>
  <c r="AV197" i="224" s="1"/>
  <c r="DF198" i="230"/>
  <c r="DF199" i="230"/>
  <c r="AV199" i="224" s="1"/>
  <c r="DF200" i="230"/>
  <c r="DF201" i="230"/>
  <c r="AV201" i="224" s="1"/>
  <c r="DF202" i="230"/>
  <c r="DF203" i="230"/>
  <c r="AV203" i="224" s="1"/>
  <c r="DF204" i="230"/>
  <c r="DF205" i="230"/>
  <c r="AV205" i="224" s="1"/>
  <c r="DF206" i="230"/>
  <c r="DF207" i="230"/>
  <c r="AV207" i="224" s="1"/>
  <c r="DF208" i="230"/>
  <c r="DF209" i="230"/>
  <c r="AV209" i="224" s="1"/>
  <c r="DF210" i="230"/>
  <c r="DF211" i="230"/>
  <c r="AV211" i="224" s="1"/>
  <c r="DF212" i="230"/>
  <c r="DF213" i="230"/>
  <c r="AV213" i="224" s="1"/>
  <c r="DF214" i="230"/>
  <c r="DF215" i="230"/>
  <c r="AV215" i="224" s="1"/>
  <c r="DF216" i="230"/>
  <c r="DF217" i="230"/>
  <c r="AV217" i="224" s="1"/>
  <c r="DF218" i="230"/>
  <c r="DF219" i="230"/>
  <c r="AV219" i="224" s="1"/>
  <c r="DF220" i="230"/>
  <c r="DF221" i="230"/>
  <c r="AV221" i="224" s="1"/>
  <c r="DF222" i="230"/>
  <c r="DF223" i="230"/>
  <c r="AV223" i="224" s="1"/>
  <c r="DF224" i="230"/>
  <c r="DF225" i="230"/>
  <c r="AV225" i="224" s="1"/>
  <c r="DF226" i="230"/>
  <c r="DF227" i="230"/>
  <c r="AV227" i="224" s="1"/>
  <c r="DF228" i="230"/>
  <c r="DF229" i="230"/>
  <c r="AV229" i="224" s="1"/>
  <c r="DF230" i="230"/>
  <c r="DF231" i="230"/>
  <c r="AV231" i="224" s="1"/>
  <c r="DF232" i="230"/>
  <c r="DF233" i="230"/>
  <c r="AV233" i="224" s="1"/>
  <c r="DF234" i="230"/>
  <c r="DF235" i="230"/>
  <c r="AV235" i="224" s="1"/>
  <c r="DF236" i="230"/>
  <c r="DF237" i="230"/>
  <c r="AV237" i="224" s="1"/>
  <c r="DF238" i="230"/>
  <c r="DF239" i="230"/>
  <c r="AV239" i="224" s="1"/>
  <c r="DF240" i="230"/>
  <c r="DF241" i="230"/>
  <c r="AV241" i="224" s="1"/>
  <c r="DF243" i="230"/>
  <c r="AV243" i="224" s="1"/>
  <c r="DF244" i="230"/>
  <c r="DF245" i="230"/>
  <c r="AV245" i="224" s="1"/>
  <c r="DF246" i="230"/>
  <c r="DF247" i="230"/>
  <c r="AV247" i="224" s="1"/>
  <c r="DF248" i="230"/>
  <c r="DF249" i="230"/>
  <c r="AV249" i="224" s="1"/>
  <c r="DF250" i="230"/>
  <c r="DF251" i="230"/>
  <c r="AV251" i="224" s="1"/>
  <c r="DF252" i="230"/>
  <c r="DF253" i="230"/>
  <c r="AV253" i="224" s="1"/>
  <c r="DF254" i="230"/>
  <c r="DF255" i="230"/>
  <c r="AV255" i="224" s="1"/>
  <c r="DF256" i="230"/>
  <c r="DF257" i="230"/>
  <c r="AV257" i="224" s="1"/>
  <c r="DF258" i="230"/>
  <c r="DF259" i="230"/>
  <c r="AV259" i="224" s="1"/>
  <c r="DF260" i="230"/>
  <c r="DF261" i="230"/>
  <c r="AV261" i="224" s="1"/>
  <c r="DF262" i="230"/>
  <c r="DF263" i="230"/>
  <c r="AV263" i="224" s="1"/>
  <c r="DF264" i="230"/>
  <c r="DF265" i="230"/>
  <c r="AV265" i="224" s="1"/>
  <c r="DF266" i="230"/>
  <c r="DF267" i="230"/>
  <c r="AV267" i="224" s="1"/>
  <c r="DF268" i="230"/>
  <c r="DF269" i="230"/>
  <c r="AV269" i="224" s="1"/>
  <c r="DF270" i="230"/>
  <c r="DF271" i="230"/>
  <c r="AV271" i="224" s="1"/>
  <c r="DF272" i="230"/>
  <c r="DF273" i="230"/>
  <c r="AV273" i="224" s="1"/>
  <c r="DF274" i="230"/>
  <c r="DF275" i="230"/>
  <c r="AV275" i="224" s="1"/>
  <c r="DF276" i="230"/>
  <c r="DF277" i="230"/>
  <c r="AV277" i="224" s="1"/>
  <c r="DF278" i="230"/>
  <c r="DF279" i="230"/>
  <c r="AV279" i="224" s="1"/>
  <c r="DF280" i="230"/>
  <c r="DF281" i="230"/>
  <c r="AV281" i="224" s="1"/>
  <c r="DF282" i="230"/>
  <c r="DF283" i="230"/>
  <c r="AV283" i="224" s="1"/>
  <c r="DF284" i="230"/>
  <c r="DF287" i="230"/>
  <c r="AV287" i="224" s="1"/>
  <c r="DF288" i="230"/>
  <c r="DF289" i="230"/>
  <c r="AV289" i="224" s="1"/>
  <c r="DF290" i="230"/>
  <c r="DF291" i="230"/>
  <c r="AV291" i="224" s="1"/>
  <c r="DF292" i="230"/>
  <c r="DF293" i="230"/>
  <c r="AV293" i="224" s="1"/>
  <c r="DF294" i="230"/>
  <c r="DF295" i="230"/>
  <c r="AV295" i="224" s="1"/>
  <c r="DF296" i="230"/>
  <c r="DF297" i="230"/>
  <c r="AV297" i="224" s="1"/>
  <c r="DF298" i="230"/>
  <c r="DF299" i="230"/>
  <c r="AV299" i="224" s="1"/>
  <c r="DF300" i="230"/>
  <c r="DF301" i="230"/>
  <c r="AV301" i="224" s="1"/>
  <c r="DF302" i="230"/>
  <c r="DF303" i="230"/>
  <c r="AV303" i="224" s="1"/>
  <c r="DF304" i="230"/>
  <c r="DF305" i="230"/>
  <c r="AV305" i="224" s="1"/>
  <c r="DF306" i="230"/>
  <c r="DF307" i="230"/>
  <c r="AV307" i="224" s="1"/>
  <c r="DF308" i="230"/>
  <c r="DF309" i="230"/>
  <c r="AV309" i="224" s="1"/>
  <c r="DF310" i="230"/>
  <c r="DF311" i="230"/>
  <c r="AV311" i="224" s="1"/>
  <c r="Y311" i="225" s="1"/>
  <c r="BN311" i="226" s="1"/>
  <c r="BP311" i="227" s="1"/>
  <c r="DF312" i="230"/>
  <c r="DF313" i="230"/>
  <c r="AV313" i="224" s="1"/>
  <c r="Y313" i="225" s="1"/>
  <c r="BN313" i="226" s="1"/>
  <c r="BP313" i="227" s="1"/>
  <c r="DF314" i="230"/>
  <c r="DF315" i="230"/>
  <c r="AV315" i="224" s="1"/>
  <c r="DF316" i="230"/>
  <c r="DF317" i="230"/>
  <c r="AV317" i="224" s="1"/>
  <c r="DF318" i="230"/>
  <c r="DF319" i="230"/>
  <c r="AV319" i="224" s="1"/>
  <c r="DF320" i="230"/>
  <c r="DF321" i="230"/>
  <c r="AV321" i="224" s="1"/>
  <c r="DF322" i="230"/>
  <c r="DF323" i="230"/>
  <c r="AV323" i="224" s="1"/>
  <c r="DF324" i="230"/>
  <c r="DF325" i="230"/>
  <c r="AV325" i="224" s="1"/>
  <c r="DF326" i="230"/>
  <c r="DF327" i="230"/>
  <c r="AV327" i="224" s="1"/>
  <c r="DF328" i="230"/>
  <c r="DF329" i="230"/>
  <c r="AV329" i="224" s="1"/>
  <c r="DF330" i="230"/>
  <c r="DF331" i="230"/>
  <c r="AV331" i="224" s="1"/>
  <c r="DF332" i="230"/>
  <c r="DF333" i="230"/>
  <c r="DF334" i="230"/>
  <c r="DF335" i="230"/>
  <c r="AV335" i="224" s="1"/>
  <c r="DF336" i="230"/>
  <c r="DF337" i="230"/>
  <c r="DF338" i="230"/>
  <c r="DF339" i="230"/>
  <c r="DF340" i="230"/>
  <c r="DF341" i="230"/>
  <c r="DF342" i="230"/>
  <c r="DF343" i="230"/>
  <c r="DF344" i="230"/>
  <c r="DF345" i="230"/>
  <c r="DF346" i="230"/>
  <c r="DF347" i="230"/>
  <c r="DF348" i="230"/>
  <c r="DF349" i="230"/>
  <c r="DF350" i="230"/>
  <c r="DF351" i="230"/>
  <c r="DF352" i="230"/>
  <c r="DF353" i="230"/>
  <c r="DF354" i="230"/>
  <c r="DF355" i="230"/>
  <c r="DF356" i="230"/>
  <c r="DF357" i="230"/>
  <c r="DF358" i="230"/>
  <c r="DF359" i="230"/>
  <c r="DF360" i="230"/>
  <c r="DF361" i="230"/>
  <c r="DF362" i="230"/>
  <c r="DF364" i="230"/>
  <c r="DF365" i="230"/>
  <c r="DF366" i="230"/>
  <c r="DF377" i="230"/>
  <c r="DF378" i="230"/>
  <c r="DF379" i="230"/>
  <c r="DF380" i="230"/>
  <c r="DF381" i="230"/>
  <c r="DF382" i="230"/>
  <c r="DF383" i="230"/>
  <c r="DF384" i="230"/>
  <c r="DF385" i="230"/>
  <c r="DF386" i="230"/>
  <c r="DF387" i="230"/>
  <c r="DF376" i="230"/>
  <c r="AV376" i="224" s="1"/>
  <c r="Y376" i="225" s="1"/>
  <c r="BN376" i="226" s="1"/>
  <c r="BP376" i="227" s="1"/>
  <c r="DF375" i="230"/>
  <c r="AV375" i="224" s="1"/>
  <c r="Y375" i="225" s="1"/>
  <c r="BN375" i="226" s="1"/>
  <c r="BP375" i="227" s="1"/>
  <c r="DF374" i="230"/>
  <c r="AV374" i="224" s="1"/>
  <c r="Y374" i="225" s="1"/>
  <c r="BN374" i="226" s="1"/>
  <c r="BP374" i="227" s="1"/>
  <c r="DF373" i="230"/>
  <c r="AV373" i="224" s="1"/>
  <c r="Y373" i="225" s="1"/>
  <c r="BN373" i="226" s="1"/>
  <c r="BP373" i="227" s="1"/>
  <c r="DF372" i="230"/>
  <c r="DF371" i="230"/>
  <c r="AV371" i="224" s="1"/>
  <c r="Y371" i="225" s="1"/>
  <c r="BN371" i="226" s="1"/>
  <c r="BP371" i="227" s="1"/>
  <c r="DF370" i="230"/>
  <c r="AV370" i="224" s="1"/>
  <c r="Y370" i="225" s="1"/>
  <c r="BN370" i="226" s="1"/>
  <c r="BP370" i="227" s="1"/>
  <c r="DF369" i="230"/>
  <c r="DF368" i="230"/>
  <c r="AV368" i="224" s="1"/>
  <c r="Y368" i="225" s="1"/>
  <c r="BN368" i="226" s="1"/>
  <c r="BP368" i="227" s="1"/>
  <c r="DF367" i="230"/>
  <c r="AV367" i="224" s="1"/>
  <c r="Y367" i="225" s="1"/>
  <c r="BN367" i="226" s="1"/>
  <c r="BP367" i="227" s="1"/>
  <c r="DF363" i="230"/>
  <c r="AV363" i="224" s="1"/>
  <c r="Y363" i="225" s="1"/>
  <c r="BN363" i="226" s="1"/>
  <c r="BP363" i="227" s="1"/>
  <c r="DF286" i="230"/>
  <c r="AV286" i="224" s="1"/>
  <c r="Y286" i="225" s="1"/>
  <c r="BN286" i="226" s="1"/>
  <c r="BP286" i="227" s="1"/>
  <c r="DF285" i="230"/>
  <c r="AV285" i="224" s="1"/>
  <c r="Y285" i="225" s="1"/>
  <c r="BN285" i="226" s="1"/>
  <c r="BP285" i="227" s="1"/>
  <c r="DF242" i="230"/>
  <c r="AV242" i="224" s="1"/>
  <c r="Y242" i="225" s="1"/>
  <c r="BN242" i="226" s="1"/>
  <c r="BP242" i="227" s="1"/>
  <c r="DF132" i="230"/>
  <c r="AV132" i="224" s="1"/>
  <c r="Y132" i="225" s="1"/>
  <c r="BN132" i="226" s="1"/>
  <c r="BP132" i="227" s="1"/>
  <c r="DF125" i="230"/>
  <c r="AV125" i="224" s="1"/>
  <c r="Y125" i="225" s="1"/>
  <c r="BN125" i="226" s="1"/>
  <c r="BP125" i="227" s="1"/>
  <c r="DF48" i="230"/>
  <c r="AV48" i="224" s="1"/>
  <c r="Y48" i="225" s="1"/>
  <c r="BN48" i="226" s="1"/>
  <c r="BP48" i="227" s="1"/>
  <c r="DF37" i="230"/>
  <c r="DF34" i="230"/>
  <c r="AV34" i="224" s="1"/>
  <c r="Y34" i="225" s="1"/>
  <c r="BN34" i="226" s="1"/>
  <c r="BP34" i="227" s="1"/>
  <c r="DD8" i="230"/>
  <c r="DH377" i="230" l="1"/>
  <c r="AV377" i="224"/>
  <c r="DG306" i="230"/>
  <c r="AV306" i="224"/>
  <c r="DG294" i="230"/>
  <c r="AV294" i="224"/>
  <c r="DG280" i="230"/>
  <c r="AV280" i="224"/>
  <c r="DG268" i="230"/>
  <c r="AV268" i="224"/>
  <c r="DG256" i="230"/>
  <c r="AV256" i="224"/>
  <c r="DG244" i="230"/>
  <c r="AV244" i="224"/>
  <c r="DG147" i="230"/>
  <c r="AV147" i="224"/>
  <c r="DG135" i="230"/>
  <c r="AV135" i="224"/>
  <c r="DG109" i="230"/>
  <c r="AV109" i="224"/>
  <c r="DG97" i="230"/>
  <c r="AV97" i="224"/>
  <c r="DG85" i="230"/>
  <c r="AV85" i="224"/>
  <c r="DG73" i="230"/>
  <c r="AV73" i="224"/>
  <c r="DG61" i="230"/>
  <c r="AV61" i="224"/>
  <c r="DG49" i="230"/>
  <c r="AV49" i="224"/>
  <c r="DG35" i="230"/>
  <c r="AV35" i="224"/>
  <c r="DG22" i="230"/>
  <c r="AV22" i="224"/>
  <c r="DG230" i="230"/>
  <c r="AV230" i="224"/>
  <c r="DG218" i="230"/>
  <c r="AV218" i="224"/>
  <c r="DG206" i="230"/>
  <c r="AV206" i="224"/>
  <c r="DG194" i="230"/>
  <c r="AV194" i="224"/>
  <c r="DG182" i="230"/>
  <c r="AV182" i="224"/>
  <c r="DG170" i="230"/>
  <c r="AV170" i="224"/>
  <c r="DG158" i="230"/>
  <c r="AV158" i="224"/>
  <c r="DG146" i="230"/>
  <c r="AV146" i="224"/>
  <c r="DG134" i="230"/>
  <c r="AV134" i="224"/>
  <c r="DG120" i="230"/>
  <c r="AV120" i="224"/>
  <c r="DG108" i="230"/>
  <c r="AV108" i="224"/>
  <c r="DG96" i="230"/>
  <c r="AV96" i="224"/>
  <c r="DG84" i="230"/>
  <c r="AV84" i="224"/>
  <c r="DG72" i="230"/>
  <c r="AV72" i="224"/>
  <c r="DG60" i="230"/>
  <c r="AV60" i="224"/>
  <c r="DG47" i="230"/>
  <c r="AV47" i="224"/>
  <c r="DG33" i="230"/>
  <c r="AV33" i="224"/>
  <c r="DG21" i="230"/>
  <c r="AV21" i="224"/>
  <c r="DG387" i="230"/>
  <c r="AV387" i="224"/>
  <c r="DH278" i="230"/>
  <c r="AV278" i="224"/>
  <c r="DG254" i="230"/>
  <c r="AV254" i="224"/>
  <c r="DG119" i="230"/>
  <c r="AV119" i="224"/>
  <c r="DG107" i="230"/>
  <c r="AV107" i="224"/>
  <c r="DG95" i="230"/>
  <c r="AV95" i="224"/>
  <c r="DG83" i="230"/>
  <c r="AV83" i="224"/>
  <c r="DG71" i="230"/>
  <c r="AV71" i="224"/>
  <c r="DG59" i="230"/>
  <c r="AV59" i="224"/>
  <c r="DG46" i="230"/>
  <c r="AV46" i="224"/>
  <c r="DG32" i="230"/>
  <c r="AV32" i="224"/>
  <c r="DG20" i="230"/>
  <c r="AV20" i="224"/>
  <c r="DG352" i="230"/>
  <c r="AV352" i="224"/>
  <c r="DG351" i="230"/>
  <c r="AV351" i="224"/>
  <c r="DG240" i="230"/>
  <c r="AV240" i="224"/>
  <c r="DG228" i="230"/>
  <c r="AV228" i="224"/>
  <c r="DG216" i="230"/>
  <c r="AV216" i="224"/>
  <c r="DG204" i="230"/>
  <c r="AV204" i="224"/>
  <c r="DG192" i="230"/>
  <c r="AV192" i="224"/>
  <c r="DG180" i="230"/>
  <c r="AV180" i="224"/>
  <c r="DG168" i="230"/>
  <c r="AV168" i="224"/>
  <c r="DG156" i="230"/>
  <c r="AV156" i="224"/>
  <c r="DG144" i="230"/>
  <c r="AV144" i="224"/>
  <c r="DG131" i="230"/>
  <c r="AV131" i="224"/>
  <c r="DG118" i="230"/>
  <c r="AV118" i="224"/>
  <c r="DG106" i="230"/>
  <c r="AV106" i="224"/>
  <c r="DG94" i="230"/>
  <c r="AV94" i="224"/>
  <c r="DG82" i="230"/>
  <c r="AV82" i="224"/>
  <c r="DG70" i="230"/>
  <c r="AV70" i="224"/>
  <c r="DG58" i="230"/>
  <c r="AV58" i="224"/>
  <c r="DG45" i="230"/>
  <c r="AV45" i="224"/>
  <c r="DG31" i="230"/>
  <c r="AV31" i="224"/>
  <c r="DG19" i="230"/>
  <c r="AV19" i="224"/>
  <c r="DG365" i="230"/>
  <c r="AV365" i="224"/>
  <c r="DG314" i="230"/>
  <c r="AV314" i="224"/>
  <c r="Y314" i="225" s="1"/>
  <c r="BN314" i="226" s="1"/>
  <c r="BP314" i="227" s="1"/>
  <c r="DG252" i="230"/>
  <c r="AV252" i="224"/>
  <c r="DG155" i="230"/>
  <c r="AV155" i="224"/>
  <c r="DG143" i="230"/>
  <c r="AV143" i="224"/>
  <c r="DG130" i="230"/>
  <c r="AV130" i="224"/>
  <c r="DG117" i="230"/>
  <c r="AV117" i="224"/>
  <c r="DG105" i="230"/>
  <c r="AV105" i="224"/>
  <c r="DG93" i="230"/>
  <c r="AV93" i="224"/>
  <c r="DG81" i="230"/>
  <c r="AV81" i="224"/>
  <c r="DG69" i="230"/>
  <c r="AV69" i="224"/>
  <c r="DG57" i="230"/>
  <c r="AV57" i="224"/>
  <c r="DG44" i="230"/>
  <c r="AV44" i="224"/>
  <c r="DG30" i="230"/>
  <c r="AV30" i="224"/>
  <c r="DG18" i="230"/>
  <c r="AV18" i="224"/>
  <c r="DG318" i="230"/>
  <c r="AV318" i="224"/>
  <c r="DG266" i="230"/>
  <c r="AV266" i="224"/>
  <c r="DG385" i="230"/>
  <c r="AV385" i="224"/>
  <c r="DG264" i="230"/>
  <c r="AV264" i="224"/>
  <c r="DH349" i="230"/>
  <c r="AV349" i="224"/>
  <c r="Y349" i="225" s="1"/>
  <c r="BN349" i="226" s="1"/>
  <c r="BP349" i="227" s="1"/>
  <c r="DH337" i="230"/>
  <c r="AV337" i="224"/>
  <c r="DG238" i="230"/>
  <c r="AV238" i="224"/>
  <c r="DG226" i="230"/>
  <c r="AV226" i="224"/>
  <c r="DG214" i="230"/>
  <c r="AV214" i="224"/>
  <c r="DG202" i="230"/>
  <c r="AV202" i="224"/>
  <c r="DG190" i="230"/>
  <c r="AV190" i="224"/>
  <c r="DG178" i="230"/>
  <c r="AV178" i="224"/>
  <c r="DG166" i="230"/>
  <c r="AV166" i="224"/>
  <c r="DG154" i="230"/>
  <c r="AV154" i="224"/>
  <c r="DG142" i="230"/>
  <c r="AV142" i="224"/>
  <c r="DG116" i="230"/>
  <c r="AV116" i="224"/>
  <c r="DG104" i="230"/>
  <c r="AV104" i="224"/>
  <c r="DG92" i="230"/>
  <c r="AV92" i="224"/>
  <c r="DG80" i="230"/>
  <c r="AV80" i="224"/>
  <c r="DG68" i="230"/>
  <c r="AV68" i="224"/>
  <c r="DG56" i="230"/>
  <c r="AV56" i="224"/>
  <c r="DG43" i="230"/>
  <c r="AV43" i="224"/>
  <c r="DG29" i="230"/>
  <c r="AV29" i="224"/>
  <c r="DG17" i="230"/>
  <c r="AV17" i="224"/>
  <c r="DG330" i="230"/>
  <c r="AV330" i="224"/>
  <c r="DG366" i="230"/>
  <c r="AV366" i="224"/>
  <c r="DG328" i="230"/>
  <c r="AV328" i="224"/>
  <c r="DG369" i="230"/>
  <c r="AV369" i="224"/>
  <c r="Y369" i="225" s="1"/>
  <c r="BN369" i="226" s="1"/>
  <c r="BP369" i="227" s="1"/>
  <c r="DH336" i="230"/>
  <c r="AV336" i="224"/>
  <c r="DG312" i="230"/>
  <c r="AV312" i="224"/>
  <c r="Y312" i="225" s="1"/>
  <c r="BN312" i="226" s="1"/>
  <c r="BP312" i="227" s="1"/>
  <c r="DG300" i="230"/>
  <c r="AV300" i="224"/>
  <c r="DH288" i="230"/>
  <c r="AV288" i="224"/>
  <c r="DG274" i="230"/>
  <c r="AV274" i="224"/>
  <c r="DG262" i="230"/>
  <c r="AV262" i="224"/>
  <c r="DG250" i="230"/>
  <c r="AV250" i="224"/>
  <c r="DG128" i="230"/>
  <c r="AV128" i="224"/>
  <c r="DG115" i="230"/>
  <c r="AV115" i="224"/>
  <c r="DG103" i="230"/>
  <c r="AV103" i="224"/>
  <c r="DG91" i="230"/>
  <c r="AV91" i="224"/>
  <c r="DG79" i="230"/>
  <c r="AV79" i="224"/>
  <c r="DG67" i="230"/>
  <c r="AV67" i="224"/>
  <c r="DG55" i="230"/>
  <c r="AV55" i="224"/>
  <c r="DG42" i="230"/>
  <c r="AV42" i="224"/>
  <c r="DG28" i="230"/>
  <c r="AV28" i="224"/>
  <c r="DG16" i="230"/>
  <c r="AV16" i="224"/>
  <c r="DG354" i="230"/>
  <c r="AV354" i="224"/>
  <c r="DG353" i="230"/>
  <c r="AV353" i="224"/>
  <c r="DG304" i="230"/>
  <c r="AV304" i="224"/>
  <c r="DG364" i="230"/>
  <c r="AV364" i="224"/>
  <c r="DG350" i="230"/>
  <c r="AV350" i="224"/>
  <c r="DG302" i="230"/>
  <c r="AV302" i="224"/>
  <c r="DH348" i="230"/>
  <c r="AV348" i="224"/>
  <c r="DG347" i="230"/>
  <c r="AV347" i="224"/>
  <c r="DG236" i="230"/>
  <c r="AV236" i="224"/>
  <c r="DG224" i="230"/>
  <c r="AV224" i="224"/>
  <c r="DG212" i="230"/>
  <c r="AV212" i="224"/>
  <c r="DG200" i="230"/>
  <c r="AV200" i="224"/>
  <c r="DG188" i="230"/>
  <c r="AV188" i="224"/>
  <c r="DG176" i="230"/>
  <c r="AV176" i="224"/>
  <c r="DG164" i="230"/>
  <c r="AV164" i="224"/>
  <c r="DG152" i="230"/>
  <c r="AV152" i="224"/>
  <c r="DG140" i="230"/>
  <c r="AV140" i="224"/>
  <c r="DG127" i="230"/>
  <c r="AV127" i="224"/>
  <c r="DG114" i="230"/>
  <c r="AV114" i="224"/>
  <c r="DG102" i="230"/>
  <c r="AV102" i="224"/>
  <c r="DG90" i="230"/>
  <c r="AV90" i="224"/>
  <c r="DG78" i="230"/>
  <c r="AV78" i="224"/>
  <c r="DG66" i="230"/>
  <c r="AV66" i="224"/>
  <c r="DG54" i="230"/>
  <c r="AV54" i="224"/>
  <c r="DG41" i="230"/>
  <c r="AV41" i="224"/>
  <c r="DG27" i="230"/>
  <c r="AV27" i="224"/>
  <c r="DG15" i="230"/>
  <c r="AV15" i="224"/>
  <c r="DG342" i="230"/>
  <c r="AV342" i="224"/>
  <c r="DG292" i="230"/>
  <c r="AV292" i="224"/>
  <c r="DH339" i="230"/>
  <c r="AV339" i="224"/>
  <c r="DG362" i="230"/>
  <c r="AV362" i="224"/>
  <c r="DG324" i="230"/>
  <c r="AV324" i="224"/>
  <c r="DG359" i="230"/>
  <c r="AV359" i="224"/>
  <c r="DG381" i="230"/>
  <c r="AV381" i="224"/>
  <c r="DG358" i="230"/>
  <c r="AV358" i="224"/>
  <c r="DG346" i="230"/>
  <c r="AV346" i="224"/>
  <c r="DG334" i="230"/>
  <c r="AV334" i="224"/>
  <c r="DG322" i="230"/>
  <c r="AV322" i="224"/>
  <c r="DG310" i="230"/>
  <c r="AV310" i="224"/>
  <c r="DG298" i="230"/>
  <c r="AV298" i="224"/>
  <c r="DH284" i="230"/>
  <c r="AV284" i="224"/>
  <c r="DG272" i="230"/>
  <c r="AV272" i="224"/>
  <c r="DG260" i="230"/>
  <c r="AV260" i="224"/>
  <c r="DG248" i="230"/>
  <c r="AV248" i="224"/>
  <c r="DG151" i="230"/>
  <c r="AV151" i="224"/>
  <c r="DG139" i="230"/>
  <c r="AV139" i="224"/>
  <c r="DG126" i="230"/>
  <c r="AV126" i="224"/>
  <c r="DG113" i="230"/>
  <c r="AV113" i="224"/>
  <c r="DG101" i="230"/>
  <c r="AV101" i="224"/>
  <c r="DG89" i="230"/>
  <c r="AV89" i="224"/>
  <c r="DG77" i="230"/>
  <c r="AV77" i="224"/>
  <c r="DG65" i="230"/>
  <c r="AV65" i="224"/>
  <c r="DG53" i="230"/>
  <c r="AV53" i="224"/>
  <c r="DG40" i="230"/>
  <c r="AV40" i="224"/>
  <c r="DG26" i="230"/>
  <c r="AV26" i="224"/>
  <c r="DG14" i="230"/>
  <c r="AV14" i="224"/>
  <c r="DH341" i="230"/>
  <c r="AV341" i="224"/>
  <c r="DG340" i="230"/>
  <c r="AV340" i="224"/>
  <c r="DG338" i="230"/>
  <c r="AV338" i="224"/>
  <c r="DG290" i="230"/>
  <c r="AV290" i="224"/>
  <c r="DG361" i="230"/>
  <c r="AV361" i="224"/>
  <c r="DG372" i="230"/>
  <c r="AV372" i="224"/>
  <c r="Y372" i="225" s="1"/>
  <c r="BN372" i="226" s="1"/>
  <c r="BP372" i="227" s="1"/>
  <c r="DG380" i="230"/>
  <c r="AV380" i="224"/>
  <c r="DG357" i="230"/>
  <c r="AV357" i="224"/>
  <c r="DH345" i="230"/>
  <c r="AV345" i="224"/>
  <c r="DH333" i="230"/>
  <c r="AV333" i="224"/>
  <c r="DG234" i="230"/>
  <c r="AV234" i="224"/>
  <c r="DG222" i="230"/>
  <c r="AV222" i="224"/>
  <c r="DG210" i="230"/>
  <c r="AV210" i="224"/>
  <c r="DG198" i="230"/>
  <c r="AV198" i="224"/>
  <c r="DG186" i="230"/>
  <c r="AV186" i="224"/>
  <c r="DG174" i="230"/>
  <c r="AV174" i="224"/>
  <c r="DG162" i="230"/>
  <c r="AV162" i="224"/>
  <c r="DG150" i="230"/>
  <c r="AV150" i="224"/>
  <c r="DG138" i="230"/>
  <c r="AV138" i="224"/>
  <c r="DG124" i="230"/>
  <c r="AV124" i="224"/>
  <c r="DG112" i="230"/>
  <c r="AV112" i="224"/>
  <c r="DG100" i="230"/>
  <c r="AV100" i="224"/>
  <c r="DG88" i="230"/>
  <c r="AV88" i="224"/>
  <c r="DG76" i="230"/>
  <c r="AV76" i="224"/>
  <c r="DG64" i="230"/>
  <c r="AV64" i="224"/>
  <c r="DG52" i="230"/>
  <c r="AV52" i="224"/>
  <c r="DG39" i="230"/>
  <c r="AV39" i="224"/>
  <c r="DG25" i="230"/>
  <c r="AV25" i="224"/>
  <c r="DG13" i="230"/>
  <c r="AV13" i="224"/>
  <c r="DG383" i="230"/>
  <c r="AV383" i="224"/>
  <c r="DH379" i="230"/>
  <c r="AV379" i="224"/>
  <c r="DG356" i="230"/>
  <c r="AV356" i="224"/>
  <c r="DG344" i="230"/>
  <c r="AV344" i="224"/>
  <c r="DH332" i="230"/>
  <c r="AV332" i="224"/>
  <c r="DG320" i="230"/>
  <c r="AV320" i="224"/>
  <c r="DG308" i="230"/>
  <c r="AV308" i="224"/>
  <c r="DG296" i="230"/>
  <c r="AV296" i="224"/>
  <c r="DG282" i="230"/>
  <c r="AV282" i="224"/>
  <c r="DG270" i="230"/>
  <c r="AV270" i="224"/>
  <c r="DG258" i="230"/>
  <c r="AV258" i="224"/>
  <c r="DG246" i="230"/>
  <c r="AV246" i="224"/>
  <c r="DG123" i="230"/>
  <c r="AV123" i="224"/>
  <c r="DG111" i="230"/>
  <c r="AV111" i="224"/>
  <c r="DG99" i="230"/>
  <c r="AV99" i="224"/>
  <c r="DG87" i="230"/>
  <c r="AV87" i="224"/>
  <c r="DG75" i="230"/>
  <c r="AV75" i="224"/>
  <c r="DG63" i="230"/>
  <c r="AV63" i="224"/>
  <c r="DG51" i="230"/>
  <c r="AV51" i="224"/>
  <c r="DG38" i="230"/>
  <c r="AV38" i="224"/>
  <c r="DG24" i="230"/>
  <c r="AV24" i="224"/>
  <c r="DG12" i="230"/>
  <c r="AV12" i="224"/>
  <c r="DG316" i="230"/>
  <c r="AV316" i="224"/>
  <c r="DG386" i="230"/>
  <c r="AV386" i="224"/>
  <c r="DG326" i="230"/>
  <c r="AV326" i="224"/>
  <c r="DG276" i="230"/>
  <c r="AV276" i="224"/>
  <c r="DH384" i="230"/>
  <c r="AV384" i="224"/>
  <c r="DH360" i="230"/>
  <c r="AV360" i="224"/>
  <c r="DG382" i="230"/>
  <c r="AV382" i="224"/>
  <c r="DG37" i="230"/>
  <c r="AV37" i="224"/>
  <c r="DG378" i="230"/>
  <c r="AV378" i="224"/>
  <c r="DG355" i="230"/>
  <c r="AV355" i="224"/>
  <c r="DH343" i="230"/>
  <c r="AV343" i="224"/>
  <c r="DH232" i="230"/>
  <c r="AV232" i="224"/>
  <c r="DH220" i="230"/>
  <c r="AV220" i="224"/>
  <c r="DG208" i="230"/>
  <c r="AV208" i="224"/>
  <c r="DG196" i="230"/>
  <c r="AV196" i="224"/>
  <c r="DG184" i="230"/>
  <c r="AV184" i="224"/>
  <c r="DG172" i="230"/>
  <c r="AV172" i="224"/>
  <c r="DG160" i="230"/>
  <c r="AV160" i="224"/>
  <c r="DG148" i="230"/>
  <c r="AV148" i="224"/>
  <c r="DG136" i="230"/>
  <c r="AV136" i="224"/>
  <c r="DG122" i="230"/>
  <c r="AV122" i="224"/>
  <c r="DG110" i="230"/>
  <c r="AV110" i="224"/>
  <c r="DG98" i="230"/>
  <c r="AV98" i="224"/>
  <c r="DG86" i="230"/>
  <c r="AV86" i="224"/>
  <c r="DG74" i="230"/>
  <c r="AV74" i="224"/>
  <c r="DG62" i="230"/>
  <c r="AV62" i="224"/>
  <c r="DG50" i="230"/>
  <c r="AV50" i="224"/>
  <c r="DG36" i="230"/>
  <c r="AV36" i="224"/>
  <c r="DG23" i="230"/>
  <c r="AV23" i="224"/>
  <c r="DG11" i="230"/>
  <c r="AV11" i="224"/>
  <c r="DH74" i="230"/>
  <c r="DH320" i="230"/>
  <c r="DH387" i="230"/>
  <c r="DH100" i="230"/>
  <c r="DH20" i="230"/>
  <c r="DH44" i="230"/>
  <c r="DH352" i="230"/>
  <c r="DG232" i="230"/>
  <c r="DH266" i="230"/>
  <c r="DH302" i="230"/>
  <c r="DH254" i="230"/>
  <c r="DH357" i="230"/>
  <c r="DH148" i="230"/>
  <c r="DG377" i="230"/>
  <c r="DH228" i="230"/>
  <c r="DH26" i="230"/>
  <c r="DH16" i="230"/>
  <c r="DH190" i="230"/>
  <c r="DH152" i="230"/>
  <c r="DH383" i="230"/>
  <c r="DH258" i="230"/>
  <c r="DH66" i="230"/>
  <c r="DH212" i="230"/>
  <c r="DH116" i="230"/>
  <c r="DH186" i="230"/>
  <c r="DH104" i="230"/>
  <c r="DH72" i="230"/>
  <c r="DG332" i="230"/>
  <c r="DH92" i="230"/>
  <c r="DH200" i="230"/>
  <c r="DH168" i="230"/>
  <c r="DH124" i="230"/>
  <c r="DH114" i="230"/>
  <c r="DH64" i="230"/>
  <c r="DH344" i="230"/>
  <c r="DH294" i="230"/>
  <c r="DH282" i="230"/>
  <c r="DH156" i="230"/>
  <c r="DH28" i="230"/>
  <c r="DH361" i="230"/>
  <c r="DH260" i="230"/>
  <c r="DH238" i="230"/>
  <c r="DH312" i="230"/>
  <c r="DH351" i="230"/>
  <c r="DG341" i="230"/>
  <c r="DH268" i="230"/>
  <c r="DH90" i="230"/>
  <c r="DH60" i="230"/>
  <c r="DH330" i="230"/>
  <c r="DH204" i="230"/>
  <c r="DH184" i="230"/>
  <c r="DH98" i="230"/>
  <c r="DH128" i="230"/>
  <c r="DH88" i="230"/>
  <c r="DH32" i="230"/>
  <c r="DG284" i="230"/>
  <c r="DH274" i="230"/>
  <c r="DH138" i="230"/>
  <c r="DG34" i="230"/>
  <c r="DH34" i="230"/>
  <c r="DH368" i="230"/>
  <c r="DG368" i="230"/>
  <c r="DH224" i="230"/>
  <c r="DG384" i="230"/>
  <c r="DH338" i="230"/>
  <c r="DH322" i="230"/>
  <c r="DH314" i="230"/>
  <c r="DH250" i="230"/>
  <c r="DH214" i="230"/>
  <c r="DH176" i="230"/>
  <c r="DH108" i="230"/>
  <c r="DH82" i="230"/>
  <c r="DH56" i="230"/>
  <c r="DH36" i="230"/>
  <c r="DH18" i="230"/>
  <c r="DG336" i="230"/>
  <c r="DH164" i="230"/>
  <c r="DH106" i="230"/>
  <c r="DH80" i="230"/>
  <c r="DG343" i="230"/>
  <c r="DH246" i="230"/>
  <c r="DG220" i="230"/>
  <c r="DH172" i="230"/>
  <c r="DH122" i="230"/>
  <c r="DH96" i="230"/>
  <c r="DH52" i="230"/>
  <c r="DH42" i="230"/>
  <c r="DH24" i="230"/>
  <c r="DH381" i="230"/>
  <c r="DH366" i="230"/>
  <c r="DH334" i="230"/>
  <c r="DH318" i="230"/>
  <c r="DH310" i="230"/>
  <c r="DH262" i="230"/>
  <c r="DH234" i="230"/>
  <c r="DH180" i="230"/>
  <c r="DH130" i="230"/>
  <c r="DH112" i="230"/>
  <c r="DH68" i="230"/>
  <c r="DH355" i="230"/>
  <c r="DH324" i="230"/>
  <c r="DH270" i="230"/>
  <c r="DH244" i="230"/>
  <c r="DH226" i="230"/>
  <c r="DH160" i="230"/>
  <c r="DH140" i="230"/>
  <c r="DH120" i="230"/>
  <c r="DH76" i="230"/>
  <c r="DH50" i="230"/>
  <c r="DH40" i="230"/>
  <c r="DG379" i="230"/>
  <c r="DG348" i="230"/>
  <c r="DG288" i="230"/>
  <c r="DG278" i="230"/>
  <c r="DH252" i="230"/>
  <c r="DH198" i="230"/>
  <c r="DH84" i="230"/>
  <c r="DH58" i="230"/>
  <c r="DG367" i="230"/>
  <c r="DH367" i="230"/>
  <c r="DG371" i="230"/>
  <c r="DH371" i="230"/>
  <c r="DH373" i="230"/>
  <c r="DG373" i="230"/>
  <c r="DG48" i="230"/>
  <c r="DH48" i="230"/>
  <c r="DG375" i="230"/>
  <c r="DH375" i="230"/>
  <c r="DG132" i="230"/>
  <c r="DH132" i="230"/>
  <c r="DG374" i="230"/>
  <c r="DH374" i="230"/>
  <c r="DH376" i="230"/>
  <c r="DG376" i="230"/>
  <c r="DG370" i="230"/>
  <c r="DH370" i="230"/>
  <c r="DG242" i="230"/>
  <c r="DH242" i="230"/>
  <c r="DG286" i="230"/>
  <c r="DH286" i="230"/>
  <c r="DH363" i="230"/>
  <c r="DG363" i="230"/>
  <c r="DH378" i="230"/>
  <c r="DH326" i="230"/>
  <c r="DH304" i="230"/>
  <c r="DH298" i="230"/>
  <c r="DH290" i="230"/>
  <c r="DH144" i="230"/>
  <c r="DH382" i="230"/>
  <c r="DH362" i="230"/>
  <c r="DH346" i="230"/>
  <c r="DG333" i="230"/>
  <c r="DH276" i="230"/>
  <c r="DH218" i="230"/>
  <c r="DH136" i="230"/>
  <c r="DG339" i="230"/>
  <c r="DH210" i="230"/>
  <c r="DH196" i="230"/>
  <c r="DH182" i="230"/>
  <c r="DH174" i="230"/>
  <c r="DH166" i="230"/>
  <c r="DH158" i="230"/>
  <c r="DH150" i="230"/>
  <c r="DH236" i="230"/>
  <c r="DH230" i="230"/>
  <c r="DH142" i="230"/>
  <c r="DH386" i="230"/>
  <c r="DH216" i="230"/>
  <c r="DH202" i="230"/>
  <c r="DH188" i="230"/>
  <c r="DH134" i="230"/>
  <c r="DH126" i="230"/>
  <c r="DH118" i="230"/>
  <c r="DH110" i="230"/>
  <c r="DH102" i="230"/>
  <c r="DH94" i="230"/>
  <c r="DH86" i="230"/>
  <c r="DH78" i="230"/>
  <c r="DH70" i="230"/>
  <c r="DH62" i="230"/>
  <c r="DH54" i="230"/>
  <c r="DH46" i="230"/>
  <c r="DH38" i="230"/>
  <c r="DH30" i="230"/>
  <c r="DH22" i="230"/>
  <c r="DH14" i="230"/>
  <c r="DH365" i="230"/>
  <c r="DH350" i="230"/>
  <c r="DH308" i="230"/>
  <c r="DH208" i="230"/>
  <c r="DH194" i="230"/>
  <c r="DH380" i="230"/>
  <c r="DG360" i="230"/>
  <c r="DH354" i="230"/>
  <c r="DG337" i="230"/>
  <c r="DH280" i="230"/>
  <c r="DH222" i="230"/>
  <c r="DG349" i="230"/>
  <c r="DH12" i="230"/>
  <c r="DH364" i="230"/>
  <c r="DH353" i="230"/>
  <c r="DH300" i="230"/>
  <c r="DH292" i="230"/>
  <c r="DH272" i="230"/>
  <c r="DH264" i="230"/>
  <c r="DH256" i="230"/>
  <c r="DH248" i="230"/>
  <c r="DH240" i="230"/>
  <c r="DH178" i="230"/>
  <c r="DH170" i="230"/>
  <c r="DH162" i="230"/>
  <c r="DH154" i="230"/>
  <c r="DH146" i="230"/>
  <c r="DH358" i="230"/>
  <c r="DH342" i="230"/>
  <c r="DH306" i="230"/>
  <c r="DH206" i="230"/>
  <c r="DH192" i="230"/>
  <c r="DG327" i="230"/>
  <c r="DH327" i="230"/>
  <c r="DG285" i="230"/>
  <c r="DH285" i="230"/>
  <c r="DG207" i="230"/>
  <c r="DH207" i="230"/>
  <c r="DG325" i="230"/>
  <c r="DH325" i="230"/>
  <c r="DG213" i="230"/>
  <c r="DH213" i="230"/>
  <c r="DG291" i="230"/>
  <c r="DH291" i="230"/>
  <c r="DG271" i="230"/>
  <c r="DH271" i="230"/>
  <c r="DG255" i="230"/>
  <c r="DH255" i="230"/>
  <c r="DG233" i="230"/>
  <c r="DH233" i="230"/>
  <c r="DG199" i="230"/>
  <c r="DH199" i="230"/>
  <c r="DG185" i="230"/>
  <c r="DH185" i="230"/>
  <c r="DG169" i="230"/>
  <c r="DH169" i="230"/>
  <c r="DG153" i="230"/>
  <c r="DH153" i="230"/>
  <c r="DH369" i="230"/>
  <c r="DH356" i="230"/>
  <c r="DH347" i="230"/>
  <c r="DG331" i="230"/>
  <c r="DH331" i="230"/>
  <c r="DG317" i="230"/>
  <c r="DH317" i="230"/>
  <c r="DG297" i="230"/>
  <c r="DH297" i="230"/>
  <c r="DG239" i="230"/>
  <c r="DH239" i="230"/>
  <c r="DG205" i="230"/>
  <c r="DH205" i="230"/>
  <c r="DG191" i="230"/>
  <c r="DH191" i="230"/>
  <c r="DG145" i="230"/>
  <c r="DH145" i="230"/>
  <c r="DG305" i="230"/>
  <c r="DH305" i="230"/>
  <c r="DG299" i="230"/>
  <c r="DH299" i="230"/>
  <c r="DG279" i="230"/>
  <c r="DH279" i="230"/>
  <c r="DG311" i="230"/>
  <c r="DH311" i="230"/>
  <c r="DG263" i="230"/>
  <c r="DH263" i="230"/>
  <c r="DG247" i="230"/>
  <c r="DH247" i="230"/>
  <c r="DG227" i="230"/>
  <c r="DH227" i="230"/>
  <c r="DG177" i="230"/>
  <c r="DH177" i="230"/>
  <c r="DG161" i="230"/>
  <c r="DH161" i="230"/>
  <c r="DH316" i="230"/>
  <c r="DG303" i="230"/>
  <c r="DH303" i="230"/>
  <c r="DH296" i="230"/>
  <c r="DG283" i="230"/>
  <c r="DH283" i="230"/>
  <c r="DG277" i="230"/>
  <c r="DH277" i="230"/>
  <c r="DG219" i="230"/>
  <c r="DH219" i="230"/>
  <c r="DG137" i="230"/>
  <c r="DH137" i="230"/>
  <c r="DG129" i="230"/>
  <c r="DH129" i="230"/>
  <c r="DG121" i="230"/>
  <c r="DH121" i="230"/>
  <c r="DG323" i="230"/>
  <c r="DH323" i="230"/>
  <c r="DG309" i="230"/>
  <c r="DH309" i="230"/>
  <c r="DG289" i="230"/>
  <c r="DH289" i="230"/>
  <c r="DG269" i="230"/>
  <c r="DH269" i="230"/>
  <c r="DG261" i="230"/>
  <c r="DH261" i="230"/>
  <c r="DG253" i="230"/>
  <c r="DH253" i="230"/>
  <c r="DG245" i="230"/>
  <c r="DH245" i="230"/>
  <c r="DG225" i="230"/>
  <c r="DH225" i="230"/>
  <c r="DG211" i="230"/>
  <c r="DH211" i="230"/>
  <c r="DG197" i="230"/>
  <c r="DH197" i="230"/>
  <c r="DG183" i="230"/>
  <c r="DH183" i="230"/>
  <c r="DG175" i="230"/>
  <c r="DH175" i="230"/>
  <c r="DG167" i="230"/>
  <c r="DH167" i="230"/>
  <c r="DG159" i="230"/>
  <c r="DH159" i="230"/>
  <c r="DG329" i="230"/>
  <c r="DH329" i="230"/>
  <c r="DG237" i="230"/>
  <c r="DH237" i="230"/>
  <c r="DG231" i="230"/>
  <c r="DH231" i="230"/>
  <c r="DH385" i="230"/>
  <c r="DH372" i="230"/>
  <c r="DH359" i="230"/>
  <c r="DH340" i="230"/>
  <c r="DG335" i="230"/>
  <c r="DH335" i="230"/>
  <c r="DH328" i="230"/>
  <c r="DG315" i="230"/>
  <c r="DH315" i="230"/>
  <c r="DG295" i="230"/>
  <c r="DH295" i="230"/>
  <c r="DG275" i="230"/>
  <c r="DH275" i="230"/>
  <c r="DG217" i="230"/>
  <c r="DH217" i="230"/>
  <c r="DG203" i="230"/>
  <c r="DH203" i="230"/>
  <c r="DG189" i="230"/>
  <c r="DH189" i="230"/>
  <c r="DG345" i="230"/>
  <c r="DG321" i="230"/>
  <c r="DH321" i="230"/>
  <c r="DG301" i="230"/>
  <c r="DH301" i="230"/>
  <c r="DG281" i="230"/>
  <c r="DH281" i="230"/>
  <c r="DG267" i="230"/>
  <c r="DH267" i="230"/>
  <c r="DG259" i="230"/>
  <c r="DH259" i="230"/>
  <c r="DG251" i="230"/>
  <c r="DH251" i="230"/>
  <c r="DG243" i="230"/>
  <c r="DH243" i="230"/>
  <c r="DG209" i="230"/>
  <c r="DH209" i="230"/>
  <c r="DG195" i="230"/>
  <c r="DH195" i="230"/>
  <c r="DG181" i="230"/>
  <c r="DH181" i="230"/>
  <c r="DG173" i="230"/>
  <c r="DH173" i="230"/>
  <c r="DG165" i="230"/>
  <c r="DH165" i="230"/>
  <c r="DG157" i="230"/>
  <c r="DH157" i="230"/>
  <c r="DG149" i="230"/>
  <c r="DH149" i="230"/>
  <c r="DG307" i="230"/>
  <c r="DH307" i="230"/>
  <c r="DG287" i="230"/>
  <c r="DH287" i="230"/>
  <c r="DG223" i="230"/>
  <c r="DH223" i="230"/>
  <c r="DG313" i="230"/>
  <c r="DH313" i="230"/>
  <c r="DG293" i="230"/>
  <c r="DH293" i="230"/>
  <c r="DG235" i="230"/>
  <c r="DH235" i="230"/>
  <c r="DG229" i="230"/>
  <c r="DH229" i="230"/>
  <c r="DG215" i="230"/>
  <c r="DH215" i="230"/>
  <c r="DG201" i="230"/>
  <c r="DH201" i="230"/>
  <c r="DG187" i="230"/>
  <c r="DH187" i="230"/>
  <c r="DG141" i="230"/>
  <c r="DH141" i="230"/>
  <c r="DG133" i="230"/>
  <c r="DH133" i="230"/>
  <c r="DG125" i="230"/>
  <c r="DH125" i="230"/>
  <c r="DG273" i="230"/>
  <c r="DH273" i="230"/>
  <c r="DG265" i="230"/>
  <c r="DH265" i="230"/>
  <c r="DG257" i="230"/>
  <c r="DH257" i="230"/>
  <c r="DG249" i="230"/>
  <c r="DH249" i="230"/>
  <c r="DG241" i="230"/>
  <c r="DH241" i="230"/>
  <c r="DG179" i="230"/>
  <c r="DH179" i="230"/>
  <c r="DG171" i="230"/>
  <c r="DH171" i="230"/>
  <c r="DG163" i="230"/>
  <c r="DH163" i="230"/>
  <c r="DG319" i="230"/>
  <c r="DH319" i="230"/>
  <c r="DG221" i="230"/>
  <c r="DH221" i="230"/>
  <c r="DG193" i="230"/>
  <c r="DH193" i="230"/>
  <c r="DH117" i="230"/>
  <c r="DH113" i="230"/>
  <c r="DH109" i="230"/>
  <c r="DH105" i="230"/>
  <c r="DH101" i="230"/>
  <c r="DH97" i="230"/>
  <c r="DH93" i="230"/>
  <c r="DH89" i="230"/>
  <c r="DH85" i="230"/>
  <c r="DH81" i="230"/>
  <c r="DH77" i="230"/>
  <c r="DH73" i="230"/>
  <c r="DH69" i="230"/>
  <c r="DH65" i="230"/>
  <c r="DH61" i="230"/>
  <c r="DH57" i="230"/>
  <c r="DH53" i="230"/>
  <c r="DH49" i="230"/>
  <c r="DH45" i="230"/>
  <c r="DH41" i="230"/>
  <c r="DH37" i="230"/>
  <c r="DH33" i="230"/>
  <c r="DH29" i="230"/>
  <c r="DH25" i="230"/>
  <c r="DH21" i="230"/>
  <c r="DH17" i="230"/>
  <c r="DH13" i="230"/>
  <c r="DH155" i="230"/>
  <c r="DH151" i="230"/>
  <c r="DH147" i="230"/>
  <c r="DH143" i="230"/>
  <c r="DH139" i="230"/>
  <c r="DH135" i="230"/>
  <c r="DH131" i="230"/>
  <c r="DH127" i="230"/>
  <c r="DH123" i="230"/>
  <c r="DH119" i="230"/>
  <c r="DH115" i="230"/>
  <c r="DH111" i="230"/>
  <c r="DH107" i="230"/>
  <c r="DH103" i="230"/>
  <c r="DH99" i="230"/>
  <c r="DH95" i="230"/>
  <c r="DH91" i="230"/>
  <c r="DH87" i="230"/>
  <c r="DH83" i="230"/>
  <c r="DH79" i="230"/>
  <c r="DH75" i="230"/>
  <c r="DH71" i="230"/>
  <c r="DH67" i="230"/>
  <c r="DH63" i="230"/>
  <c r="DH59" i="230"/>
  <c r="DH55" i="230"/>
  <c r="DH51" i="230"/>
  <c r="DH47" i="230"/>
  <c r="DH43" i="230"/>
  <c r="DH39" i="230"/>
  <c r="DH35" i="230"/>
  <c r="DH31" i="230"/>
  <c r="DH27" i="230"/>
  <c r="DH23" i="230"/>
  <c r="DH19" i="230"/>
  <c r="DH15" i="230"/>
  <c r="DH11" i="230"/>
  <c r="DA387" i="230" l="1"/>
  <c r="DA386" i="230"/>
  <c r="DA385" i="230"/>
  <c r="DA384" i="230"/>
  <c r="DA383" i="230"/>
  <c r="DA382" i="230"/>
  <c r="DA381" i="230"/>
  <c r="DA380" i="230"/>
  <c r="DA379" i="230"/>
  <c r="DA378" i="230"/>
  <c r="DA377" i="230"/>
  <c r="DA376" i="230"/>
  <c r="DA375" i="230"/>
  <c r="DA374" i="230"/>
  <c r="DA373" i="230"/>
  <c r="DA372" i="230"/>
  <c r="DA371" i="230"/>
  <c r="DA370" i="230"/>
  <c r="DA369" i="230"/>
  <c r="DA368" i="230"/>
  <c r="DA367" i="230"/>
  <c r="DA366" i="230"/>
  <c r="DA365" i="230"/>
  <c r="DA364" i="230"/>
  <c r="DA363" i="230"/>
  <c r="DA362" i="230"/>
  <c r="DA361" i="230"/>
  <c r="DA360" i="230"/>
  <c r="DA359" i="230"/>
  <c r="DA358" i="230"/>
  <c r="DA357" i="230"/>
  <c r="DA356" i="230"/>
  <c r="DA355" i="230"/>
  <c r="DA354" i="230"/>
  <c r="DA353" i="230"/>
  <c r="DA352" i="230"/>
  <c r="DA351" i="230"/>
  <c r="DA350" i="230"/>
  <c r="DA349" i="230"/>
  <c r="DA348" i="230"/>
  <c r="DA347" i="230"/>
  <c r="DA346" i="230"/>
  <c r="DA345" i="230"/>
  <c r="DA344" i="230"/>
  <c r="DA343" i="230"/>
  <c r="DA342" i="230"/>
  <c r="DA341" i="230"/>
  <c r="DA340" i="230"/>
  <c r="DA339" i="230"/>
  <c r="DA338" i="230"/>
  <c r="DA337" i="230"/>
  <c r="DA336" i="230"/>
  <c r="DA335" i="230"/>
  <c r="DA334" i="230"/>
  <c r="DA333" i="230"/>
  <c r="DA332" i="230"/>
  <c r="DA331" i="230"/>
  <c r="DA330" i="230"/>
  <c r="DA329" i="230"/>
  <c r="DA328" i="230"/>
  <c r="DA327" i="230"/>
  <c r="DA326" i="230"/>
  <c r="DA325" i="230"/>
  <c r="DA324" i="230"/>
  <c r="DA323" i="230"/>
  <c r="DA322" i="230"/>
  <c r="DA321" i="230"/>
  <c r="DA320" i="230"/>
  <c r="DA319" i="230"/>
  <c r="DA318" i="230"/>
  <c r="DA317" i="230"/>
  <c r="DA316" i="230"/>
  <c r="DA315" i="230"/>
  <c r="DA314" i="230"/>
  <c r="DA313" i="230"/>
  <c r="DA312" i="230"/>
  <c r="DA311" i="230"/>
  <c r="DA310" i="230"/>
  <c r="DA309" i="230"/>
  <c r="DA308" i="230"/>
  <c r="DA307" i="230"/>
  <c r="DA306" i="230"/>
  <c r="DA305" i="230"/>
  <c r="DA304" i="230"/>
  <c r="DA303" i="230"/>
  <c r="DA302" i="230"/>
  <c r="DA301" i="230"/>
  <c r="DA300" i="230"/>
  <c r="DA299" i="230"/>
  <c r="DA298" i="230"/>
  <c r="DA297" i="230"/>
  <c r="DA296" i="230"/>
  <c r="DA295" i="230"/>
  <c r="DA294" i="230"/>
  <c r="DA293" i="230"/>
  <c r="DA292" i="230"/>
  <c r="DA291" i="230"/>
  <c r="DA290" i="230"/>
  <c r="DA289" i="230"/>
  <c r="DA288" i="230"/>
  <c r="DA287" i="230"/>
  <c r="DA286" i="230"/>
  <c r="DA285" i="230"/>
  <c r="DA284" i="230"/>
  <c r="DA283" i="230"/>
  <c r="DA282" i="230"/>
  <c r="DA281" i="230"/>
  <c r="DA280" i="230"/>
  <c r="DA279" i="230"/>
  <c r="DA278" i="230"/>
  <c r="DA277" i="230"/>
  <c r="DA276" i="230"/>
  <c r="DA275" i="230"/>
  <c r="DA274" i="230"/>
  <c r="DA273" i="230"/>
  <c r="DA272" i="230"/>
  <c r="DA271" i="230"/>
  <c r="DA270" i="230"/>
  <c r="DA269" i="230"/>
  <c r="DA268" i="230"/>
  <c r="DA267" i="230"/>
  <c r="DA266" i="230"/>
  <c r="DA265" i="230"/>
  <c r="DA264" i="230"/>
  <c r="DA263" i="230"/>
  <c r="DA262" i="230"/>
  <c r="DA261" i="230"/>
  <c r="DA260" i="230"/>
  <c r="DA259" i="230"/>
  <c r="DA258" i="230"/>
  <c r="DA257" i="230"/>
  <c r="DA256" i="230"/>
  <c r="DA255" i="230"/>
  <c r="DA254" i="230"/>
  <c r="DA253" i="230"/>
  <c r="DA252" i="230"/>
  <c r="DA251" i="230"/>
  <c r="DA250" i="230"/>
  <c r="DA249" i="230"/>
  <c r="DA248" i="230"/>
  <c r="DA247" i="230"/>
  <c r="DA246" i="230"/>
  <c r="DA245" i="230"/>
  <c r="DA244" i="230"/>
  <c r="DA243" i="230"/>
  <c r="DA242" i="230"/>
  <c r="DA241" i="230"/>
  <c r="DA240" i="230"/>
  <c r="DA239" i="230"/>
  <c r="DA238" i="230"/>
  <c r="DA237" i="230"/>
  <c r="DA236" i="230"/>
  <c r="DA235" i="230"/>
  <c r="DA234" i="230"/>
  <c r="DA233" i="230"/>
  <c r="DA232" i="230"/>
  <c r="DA231" i="230"/>
  <c r="DA230" i="230"/>
  <c r="DA229" i="230"/>
  <c r="DA228" i="230"/>
  <c r="DA227" i="230"/>
  <c r="DA226" i="230"/>
  <c r="DA225" i="230"/>
  <c r="DA224" i="230"/>
  <c r="DA223" i="230"/>
  <c r="DA222" i="230"/>
  <c r="DA221" i="230"/>
  <c r="DA220" i="230"/>
  <c r="DA219" i="230"/>
  <c r="DA218" i="230"/>
  <c r="DA217" i="230"/>
  <c r="DA216" i="230"/>
  <c r="DA215" i="230"/>
  <c r="DA214" i="230"/>
  <c r="DA213" i="230"/>
  <c r="DA212" i="230"/>
  <c r="DA211" i="230"/>
  <c r="DA210" i="230"/>
  <c r="DA209" i="230"/>
  <c r="DA208" i="230"/>
  <c r="DA207" i="230"/>
  <c r="DA206" i="230"/>
  <c r="DA205" i="230"/>
  <c r="DA204" i="230"/>
  <c r="DA203" i="230"/>
  <c r="DA202" i="230"/>
  <c r="DA201" i="230"/>
  <c r="DA200" i="230"/>
  <c r="DA199" i="230"/>
  <c r="DA198" i="230"/>
  <c r="DA197" i="230"/>
  <c r="DA196" i="230"/>
  <c r="DA195" i="230"/>
  <c r="DA194" i="230"/>
  <c r="DA193" i="230"/>
  <c r="DA192" i="230"/>
  <c r="DA191" i="230"/>
  <c r="DA190" i="230"/>
  <c r="DA189" i="230"/>
  <c r="DA188" i="230"/>
  <c r="DA187" i="230"/>
  <c r="DA186" i="230"/>
  <c r="DA185" i="230"/>
  <c r="DA184" i="230"/>
  <c r="DA183" i="230"/>
  <c r="DA182" i="230"/>
  <c r="DA181" i="230"/>
  <c r="DA180" i="230"/>
  <c r="DA179" i="230"/>
  <c r="DA178" i="230"/>
  <c r="DA177" i="230"/>
  <c r="DA176" i="230"/>
  <c r="DA175" i="230"/>
  <c r="DA174" i="230"/>
  <c r="DA173" i="230"/>
  <c r="DA172" i="230"/>
  <c r="DA171" i="230"/>
  <c r="DA170" i="230"/>
  <c r="DA169" i="230"/>
  <c r="DA168" i="230"/>
  <c r="DA167" i="230"/>
  <c r="DA166" i="230"/>
  <c r="DA165" i="230"/>
  <c r="DA164" i="230"/>
  <c r="DA163" i="230"/>
  <c r="DA162" i="230"/>
  <c r="DA161" i="230"/>
  <c r="DA160" i="230"/>
  <c r="DA159" i="230"/>
  <c r="DA158" i="230"/>
  <c r="DA157" i="230"/>
  <c r="DA156" i="230"/>
  <c r="DA155" i="230"/>
  <c r="DA154" i="230"/>
  <c r="DA153" i="230"/>
  <c r="DA152" i="230"/>
  <c r="DA151" i="230"/>
  <c r="DA150" i="230"/>
  <c r="DA149" i="230"/>
  <c r="DA148" i="230"/>
  <c r="DA147" i="230"/>
  <c r="DA146" i="230"/>
  <c r="DA145" i="230"/>
  <c r="DA144" i="230"/>
  <c r="DA143" i="230"/>
  <c r="DA142" i="230"/>
  <c r="DA141" i="230"/>
  <c r="DA140" i="230"/>
  <c r="DA139" i="230"/>
  <c r="DA138" i="230"/>
  <c r="DA137" i="230"/>
  <c r="DA136" i="230"/>
  <c r="DA135" i="230"/>
  <c r="DA134" i="230"/>
  <c r="DA133" i="230"/>
  <c r="DA132" i="230"/>
  <c r="DA131" i="230"/>
  <c r="DA130" i="230"/>
  <c r="DA129" i="230"/>
  <c r="DA128" i="230"/>
  <c r="DA127" i="230"/>
  <c r="DA126" i="230"/>
  <c r="DA125" i="230"/>
  <c r="DA124" i="230"/>
  <c r="DA123" i="230"/>
  <c r="DA122" i="230"/>
  <c r="DA121" i="230"/>
  <c r="DA120" i="230"/>
  <c r="DA119" i="230"/>
  <c r="DA118" i="230"/>
  <c r="DA117" i="230"/>
  <c r="DA116" i="230"/>
  <c r="DA115" i="230"/>
  <c r="DA114" i="230"/>
  <c r="DA113" i="230"/>
  <c r="DA112" i="230"/>
  <c r="DA111" i="230"/>
  <c r="DA110" i="230"/>
  <c r="DA109" i="230"/>
  <c r="DA108" i="230"/>
  <c r="DA107" i="230"/>
  <c r="DA106" i="230"/>
  <c r="DA103" i="230"/>
  <c r="DA102" i="230"/>
  <c r="DA101" i="230"/>
  <c r="DA100" i="230"/>
  <c r="DA99" i="230"/>
  <c r="DA98" i="230"/>
  <c r="DA97" i="230"/>
  <c r="DA96" i="230"/>
  <c r="DA95" i="230"/>
  <c r="DA94" i="230"/>
  <c r="DA93" i="230"/>
  <c r="DA92" i="230"/>
  <c r="DA91" i="230"/>
  <c r="DA90" i="230"/>
  <c r="DA89" i="230"/>
  <c r="DA88" i="230"/>
  <c r="DA87" i="230"/>
  <c r="DA86" i="230"/>
  <c r="DA85" i="230"/>
  <c r="DA84" i="230"/>
  <c r="DA83" i="230"/>
  <c r="DA82" i="230"/>
  <c r="DA81" i="230"/>
  <c r="DA80" i="230"/>
  <c r="DA79" i="230"/>
  <c r="DA78" i="230"/>
  <c r="DA77" i="230"/>
  <c r="DA76" i="230"/>
  <c r="DA75" i="230"/>
  <c r="DA74" i="230"/>
  <c r="DA73" i="230"/>
  <c r="DA72" i="230"/>
  <c r="DA71" i="230"/>
  <c r="DA70" i="230"/>
  <c r="DA69" i="230"/>
  <c r="DA68" i="230"/>
  <c r="DA67" i="230"/>
  <c r="DA66" i="230"/>
  <c r="DA65" i="230"/>
  <c r="DA64" i="230"/>
  <c r="DA63" i="230"/>
  <c r="DA62" i="230"/>
  <c r="DA61" i="230"/>
  <c r="DA60" i="230"/>
  <c r="DA59" i="230"/>
  <c r="DA58" i="230"/>
  <c r="DA57" i="230"/>
  <c r="DA56" i="230"/>
  <c r="DA55" i="230"/>
  <c r="DA54" i="230"/>
  <c r="DA53" i="230"/>
  <c r="DA52" i="230"/>
  <c r="DA51" i="230"/>
  <c r="DA50" i="230"/>
  <c r="DA49" i="230"/>
  <c r="DA48" i="230"/>
  <c r="DA47" i="230"/>
  <c r="DA46" i="230"/>
  <c r="DA45" i="230"/>
  <c r="DA44" i="230"/>
  <c r="DA43" i="230"/>
  <c r="DA42" i="230"/>
  <c r="DA41" i="230"/>
  <c r="DA40" i="230"/>
  <c r="DA39" i="230"/>
  <c r="DA38" i="230"/>
  <c r="DA37" i="230"/>
  <c r="DA36" i="230"/>
  <c r="DA35" i="230"/>
  <c r="DA34" i="230"/>
  <c r="DA33" i="230"/>
  <c r="DA32" i="230"/>
  <c r="DA31" i="230"/>
  <c r="DA30" i="230"/>
  <c r="DA29" i="230"/>
  <c r="DA28" i="230"/>
  <c r="DA27" i="230"/>
  <c r="DA26" i="230"/>
  <c r="DA25" i="230"/>
  <c r="DA24" i="230"/>
  <c r="DA23" i="230"/>
  <c r="DA22" i="230"/>
  <c r="DA21" i="230"/>
  <c r="DA20" i="230"/>
  <c r="DA19" i="230"/>
  <c r="DA18" i="230"/>
  <c r="DA17" i="230"/>
  <c r="DA16" i="230"/>
  <c r="DA15" i="230"/>
  <c r="DA14" i="230"/>
  <c r="DA13" i="230"/>
  <c r="DA12" i="230"/>
  <c r="DA11" i="230"/>
  <c r="CZ105" i="230"/>
  <c r="DA105" i="230" s="1"/>
  <c r="AT105" i="224" s="1"/>
  <c r="CZ104" i="230"/>
  <c r="DA104" i="230" s="1"/>
  <c r="DC50" i="230" l="1"/>
  <c r="AT50" i="224"/>
  <c r="DC62" i="230"/>
  <c r="AT62" i="224"/>
  <c r="DC74" i="230"/>
  <c r="AT74" i="224"/>
  <c r="DC86" i="230"/>
  <c r="AT86" i="224"/>
  <c r="DC98" i="230"/>
  <c r="AT98" i="224"/>
  <c r="DC112" i="230"/>
  <c r="AT112" i="224"/>
  <c r="DC124" i="230"/>
  <c r="AT124" i="224"/>
  <c r="DC136" i="230"/>
  <c r="AT136" i="224"/>
  <c r="DC148" i="230"/>
  <c r="AT148" i="224"/>
  <c r="DC160" i="230"/>
  <c r="AT160" i="224"/>
  <c r="DC172" i="230"/>
  <c r="AT172" i="224"/>
  <c r="DC184" i="230"/>
  <c r="AT184" i="224"/>
  <c r="DC196" i="230"/>
  <c r="AT196" i="224"/>
  <c r="DC208" i="230"/>
  <c r="AT208" i="224"/>
  <c r="DC220" i="230"/>
  <c r="AT220" i="224"/>
  <c r="DC232" i="230"/>
  <c r="AT232" i="224"/>
  <c r="DC244" i="230"/>
  <c r="AT244" i="224"/>
  <c r="DC256" i="230"/>
  <c r="AT256" i="224"/>
  <c r="DC268" i="230"/>
  <c r="AT268" i="224"/>
  <c r="DC280" i="230"/>
  <c r="AT280" i="224"/>
  <c r="DC292" i="230"/>
  <c r="AT292" i="224"/>
  <c r="DC304" i="230"/>
  <c r="AT304" i="224"/>
  <c r="DC316" i="230"/>
  <c r="AT316" i="224"/>
  <c r="DC328" i="230"/>
  <c r="AT328" i="224"/>
  <c r="DC340" i="230"/>
  <c r="AT340" i="224"/>
  <c r="DC352" i="230"/>
  <c r="AT352" i="224"/>
  <c r="DC364" i="230"/>
  <c r="AT364" i="224"/>
  <c r="DC376" i="230"/>
  <c r="AT376" i="224"/>
  <c r="DB15" i="230"/>
  <c r="AT15" i="224"/>
  <c r="DB137" i="230"/>
  <c r="AT137" i="224"/>
  <c r="DB161" i="230"/>
  <c r="AT161" i="224"/>
  <c r="DB173" i="230"/>
  <c r="AT173" i="224"/>
  <c r="DB185" i="230"/>
  <c r="AT185" i="224"/>
  <c r="DC197" i="230"/>
  <c r="AT197" i="224"/>
  <c r="DC209" i="230"/>
  <c r="AT209" i="224"/>
  <c r="DC221" i="230"/>
  <c r="AT221" i="224"/>
  <c r="DC233" i="230"/>
  <c r="AT233" i="224"/>
  <c r="DC245" i="230"/>
  <c r="AT245" i="224"/>
  <c r="DC257" i="230"/>
  <c r="AT257" i="224"/>
  <c r="DC269" i="230"/>
  <c r="AT269" i="224"/>
  <c r="DC281" i="230"/>
  <c r="AT281" i="224"/>
  <c r="DC293" i="230"/>
  <c r="AT293" i="224"/>
  <c r="DC305" i="230"/>
  <c r="AT305" i="224"/>
  <c r="DC317" i="230"/>
  <c r="AT317" i="224"/>
  <c r="DC329" i="230"/>
  <c r="AT329" i="224"/>
  <c r="DC341" i="230"/>
  <c r="AT341" i="224"/>
  <c r="DC353" i="230"/>
  <c r="AT353" i="224"/>
  <c r="DC365" i="230"/>
  <c r="AT365" i="224"/>
  <c r="DC377" i="230"/>
  <c r="AT377" i="224"/>
  <c r="DC38" i="230"/>
  <c r="AT38" i="224"/>
  <c r="DC40" i="230"/>
  <c r="AT40" i="224"/>
  <c r="DC126" i="230"/>
  <c r="AT126" i="224"/>
  <c r="DC138" i="230"/>
  <c r="AT138" i="224"/>
  <c r="DC150" i="230"/>
  <c r="AT150" i="224"/>
  <c r="DC162" i="230"/>
  <c r="AT162" i="224"/>
  <c r="DC174" i="230"/>
  <c r="AT174" i="224"/>
  <c r="DC186" i="230"/>
  <c r="AT186" i="224"/>
  <c r="DC198" i="230"/>
  <c r="AT198" i="224"/>
  <c r="DC210" i="230"/>
  <c r="AT210" i="224"/>
  <c r="DC222" i="230"/>
  <c r="AT222" i="224"/>
  <c r="DC234" i="230"/>
  <c r="AT234" i="224"/>
  <c r="DC246" i="230"/>
  <c r="AT246" i="224"/>
  <c r="DC258" i="230"/>
  <c r="AT258" i="224"/>
  <c r="DC270" i="230"/>
  <c r="AT270" i="224"/>
  <c r="DC282" i="230"/>
  <c r="AT282" i="224"/>
  <c r="DC294" i="230"/>
  <c r="AT294" i="224"/>
  <c r="DC306" i="230"/>
  <c r="AT306" i="224"/>
  <c r="DC318" i="230"/>
  <c r="AT318" i="224"/>
  <c r="DC330" i="230"/>
  <c r="AT330" i="224"/>
  <c r="DC342" i="230"/>
  <c r="AT342" i="224"/>
  <c r="DC354" i="230"/>
  <c r="AT354" i="224"/>
  <c r="DC366" i="230"/>
  <c r="AT366" i="224"/>
  <c r="DC378" i="230"/>
  <c r="AT378" i="224"/>
  <c r="DB113" i="230"/>
  <c r="AT113" i="224"/>
  <c r="DB89" i="230"/>
  <c r="AT89" i="224"/>
  <c r="DC115" i="230"/>
  <c r="AT115" i="224"/>
  <c r="DC127" i="230"/>
  <c r="AT127" i="224"/>
  <c r="DC139" i="230"/>
  <c r="AT139" i="224"/>
  <c r="DC151" i="230"/>
  <c r="AT151" i="224"/>
  <c r="DC163" i="230"/>
  <c r="AT163" i="224"/>
  <c r="DC175" i="230"/>
  <c r="AT175" i="224"/>
  <c r="DC187" i="230"/>
  <c r="AT187" i="224"/>
  <c r="DC199" i="230"/>
  <c r="AT199" i="224"/>
  <c r="DC211" i="230"/>
  <c r="AT211" i="224"/>
  <c r="DC223" i="230"/>
  <c r="AT223" i="224"/>
  <c r="DC235" i="230"/>
  <c r="AT235" i="224"/>
  <c r="DC247" i="230"/>
  <c r="AT247" i="224"/>
  <c r="DC259" i="230"/>
  <c r="AT259" i="224"/>
  <c r="DC271" i="230"/>
  <c r="AT271" i="224"/>
  <c r="DC283" i="230"/>
  <c r="AT283" i="224"/>
  <c r="DC295" i="230"/>
  <c r="AT295" i="224"/>
  <c r="DC307" i="230"/>
  <c r="AT307" i="224"/>
  <c r="DC319" i="230"/>
  <c r="AT319" i="224"/>
  <c r="DC331" i="230"/>
  <c r="AT331" i="224"/>
  <c r="DC343" i="230"/>
  <c r="AT343" i="224"/>
  <c r="DC355" i="230"/>
  <c r="AT355" i="224"/>
  <c r="DC367" i="230"/>
  <c r="AT367" i="224"/>
  <c r="DC379" i="230"/>
  <c r="AT379" i="224"/>
  <c r="DC75" i="230"/>
  <c r="AT75" i="224"/>
  <c r="DC76" i="230"/>
  <c r="AT76" i="224"/>
  <c r="DC41" i="230"/>
  <c r="AT41" i="224"/>
  <c r="DC18" i="230"/>
  <c r="AT18" i="224"/>
  <c r="DC30" i="230"/>
  <c r="AT30" i="224"/>
  <c r="DC42" i="230"/>
  <c r="AT42" i="224"/>
  <c r="DC54" i="230"/>
  <c r="AT54" i="224"/>
  <c r="DC66" i="230"/>
  <c r="AT66" i="224"/>
  <c r="DC78" i="230"/>
  <c r="AT78" i="224"/>
  <c r="DC90" i="230"/>
  <c r="AT90" i="224"/>
  <c r="DC102" i="230"/>
  <c r="AT102" i="224"/>
  <c r="DC116" i="230"/>
  <c r="AT116" i="224"/>
  <c r="DC128" i="230"/>
  <c r="AT128" i="224"/>
  <c r="DC140" i="230"/>
  <c r="AT140" i="224"/>
  <c r="DC152" i="230"/>
  <c r="AT152" i="224"/>
  <c r="DC164" i="230"/>
  <c r="AT164" i="224"/>
  <c r="DC176" i="230"/>
  <c r="AT176" i="224"/>
  <c r="DC188" i="230"/>
  <c r="AT188" i="224"/>
  <c r="DC200" i="230"/>
  <c r="AT200" i="224"/>
  <c r="DC212" i="230"/>
  <c r="AT212" i="224"/>
  <c r="DC224" i="230"/>
  <c r="AT224" i="224"/>
  <c r="DC236" i="230"/>
  <c r="AT236" i="224"/>
  <c r="DC248" i="230"/>
  <c r="AT248" i="224"/>
  <c r="DC260" i="230"/>
  <c r="AT260" i="224"/>
  <c r="DC272" i="230"/>
  <c r="AT272" i="224"/>
  <c r="DC284" i="230"/>
  <c r="AT284" i="224"/>
  <c r="DC296" i="230"/>
  <c r="AT296" i="224"/>
  <c r="DC308" i="230"/>
  <c r="AT308" i="224"/>
  <c r="DC320" i="230"/>
  <c r="AT320" i="224"/>
  <c r="DC332" i="230"/>
  <c r="AT332" i="224"/>
  <c r="DC344" i="230"/>
  <c r="AT344" i="224"/>
  <c r="DC356" i="230"/>
  <c r="AT356" i="224"/>
  <c r="DC368" i="230"/>
  <c r="AT368" i="224"/>
  <c r="DC380" i="230"/>
  <c r="AT380" i="224"/>
  <c r="DC14" i="230"/>
  <c r="AT14" i="224"/>
  <c r="DC51" i="230"/>
  <c r="AT51" i="224"/>
  <c r="DC100" i="230"/>
  <c r="AT100" i="224"/>
  <c r="DC17" i="230"/>
  <c r="AT17" i="224"/>
  <c r="DB19" i="230"/>
  <c r="AT19" i="224"/>
  <c r="DC31" i="230"/>
  <c r="AT31" i="224"/>
  <c r="DB43" i="230"/>
  <c r="AT43" i="224"/>
  <c r="X43" i="225" s="1"/>
  <c r="BK43" i="226" s="1"/>
  <c r="BM43" i="227" s="1"/>
  <c r="DC55" i="230"/>
  <c r="AT55" i="224"/>
  <c r="DC67" i="230"/>
  <c r="AT67" i="224"/>
  <c r="DC79" i="230"/>
  <c r="AT79" i="224"/>
  <c r="DC91" i="230"/>
  <c r="AT91" i="224"/>
  <c r="DC103" i="230"/>
  <c r="AT103" i="224"/>
  <c r="DB117" i="230"/>
  <c r="AT117" i="224"/>
  <c r="DB129" i="230"/>
  <c r="AT129" i="224"/>
  <c r="DB141" i="230"/>
  <c r="AT141" i="224"/>
  <c r="DB153" i="230"/>
  <c r="AT153" i="224"/>
  <c r="DB165" i="230"/>
  <c r="AT165" i="224"/>
  <c r="DB177" i="230"/>
  <c r="AT177" i="224"/>
  <c r="DB189" i="230"/>
  <c r="AT189" i="224"/>
  <c r="DC201" i="230"/>
  <c r="AT201" i="224"/>
  <c r="DC213" i="230"/>
  <c r="AT213" i="224"/>
  <c r="DC225" i="230"/>
  <c r="AT225" i="224"/>
  <c r="DC237" i="230"/>
  <c r="AT237" i="224"/>
  <c r="DC249" i="230"/>
  <c r="AT249" i="224"/>
  <c r="DC261" i="230"/>
  <c r="AT261" i="224"/>
  <c r="DC273" i="230"/>
  <c r="AT273" i="224"/>
  <c r="DC285" i="230"/>
  <c r="AT285" i="224"/>
  <c r="DC297" i="230"/>
  <c r="AT297" i="224"/>
  <c r="DC309" i="230"/>
  <c r="AT309" i="224"/>
  <c r="DC321" i="230"/>
  <c r="AT321" i="224"/>
  <c r="DC333" i="230"/>
  <c r="AT333" i="224"/>
  <c r="DC345" i="230"/>
  <c r="AT345" i="224"/>
  <c r="DC357" i="230"/>
  <c r="AT357" i="224"/>
  <c r="DC369" i="230"/>
  <c r="AT369" i="224"/>
  <c r="DC381" i="230"/>
  <c r="AT381" i="224"/>
  <c r="DB149" i="230"/>
  <c r="AT149" i="224"/>
  <c r="DC44" i="230"/>
  <c r="AT44" i="224"/>
  <c r="DC106" i="230"/>
  <c r="AT106" i="224"/>
  <c r="DC142" i="230"/>
  <c r="AT142" i="224"/>
  <c r="DC154" i="230"/>
  <c r="AT154" i="224"/>
  <c r="DC166" i="230"/>
  <c r="AT166" i="224"/>
  <c r="DC178" i="230"/>
  <c r="AT178" i="224"/>
  <c r="DC190" i="230"/>
  <c r="AT190" i="224"/>
  <c r="DC202" i="230"/>
  <c r="AT202" i="224"/>
  <c r="DC214" i="230"/>
  <c r="AT214" i="224"/>
  <c r="DC226" i="230"/>
  <c r="AT226" i="224"/>
  <c r="DC238" i="230"/>
  <c r="AT238" i="224"/>
  <c r="DC250" i="230"/>
  <c r="AT250" i="224"/>
  <c r="DC262" i="230"/>
  <c r="AT262" i="224"/>
  <c r="DC274" i="230"/>
  <c r="AT274" i="224"/>
  <c r="DC286" i="230"/>
  <c r="AT286" i="224"/>
  <c r="DC298" i="230"/>
  <c r="AT298" i="224"/>
  <c r="DC310" i="230"/>
  <c r="AT310" i="224"/>
  <c r="DC322" i="230"/>
  <c r="AT322" i="224"/>
  <c r="DC334" i="230"/>
  <c r="AT334" i="224"/>
  <c r="DC346" i="230"/>
  <c r="AT346" i="224"/>
  <c r="DC358" i="230"/>
  <c r="AT358" i="224"/>
  <c r="DC370" i="230"/>
  <c r="AT370" i="224"/>
  <c r="DC382" i="230"/>
  <c r="AT382" i="224"/>
  <c r="DB125" i="230"/>
  <c r="AT125" i="224"/>
  <c r="DC28" i="230"/>
  <c r="AT28" i="224"/>
  <c r="DB77" i="230"/>
  <c r="AT77" i="224"/>
  <c r="DC92" i="230"/>
  <c r="AT92" i="224"/>
  <c r="DC21" i="230"/>
  <c r="AT21" i="224"/>
  <c r="DC33" i="230"/>
  <c r="AT33" i="224"/>
  <c r="DC45" i="230"/>
  <c r="AT45" i="224"/>
  <c r="DB57" i="230"/>
  <c r="AT57" i="224"/>
  <c r="DC69" i="230"/>
  <c r="AT69" i="224"/>
  <c r="DB81" i="230"/>
  <c r="AT81" i="224"/>
  <c r="DB93" i="230"/>
  <c r="AT93" i="224"/>
  <c r="DC107" i="230"/>
  <c r="AT107" i="224"/>
  <c r="DC119" i="230"/>
  <c r="AT119" i="224"/>
  <c r="DC131" i="230"/>
  <c r="AT131" i="224"/>
  <c r="DC143" i="230"/>
  <c r="AT143" i="224"/>
  <c r="DC155" i="230"/>
  <c r="AT155" i="224"/>
  <c r="DC167" i="230"/>
  <c r="AT167" i="224"/>
  <c r="DC179" i="230"/>
  <c r="AT179" i="224"/>
  <c r="DC191" i="230"/>
  <c r="AT191" i="224"/>
  <c r="DC203" i="230"/>
  <c r="AT203" i="224"/>
  <c r="DC215" i="230"/>
  <c r="AT215" i="224"/>
  <c r="DC227" i="230"/>
  <c r="AT227" i="224"/>
  <c r="DC239" i="230"/>
  <c r="AT239" i="224"/>
  <c r="DC251" i="230"/>
  <c r="AT251" i="224"/>
  <c r="DC263" i="230"/>
  <c r="AT263" i="224"/>
  <c r="DC275" i="230"/>
  <c r="AT275" i="224"/>
  <c r="DC287" i="230"/>
  <c r="AT287" i="224"/>
  <c r="DC299" i="230"/>
  <c r="AT299" i="224"/>
  <c r="DC311" i="230"/>
  <c r="AT311" i="224"/>
  <c r="DC323" i="230"/>
  <c r="AT323" i="224"/>
  <c r="DC335" i="230"/>
  <c r="AT335" i="224"/>
  <c r="DC347" i="230"/>
  <c r="AT347" i="224"/>
  <c r="DC359" i="230"/>
  <c r="AT359" i="224"/>
  <c r="DC371" i="230"/>
  <c r="AT371" i="224"/>
  <c r="DC383" i="230"/>
  <c r="AT383" i="224"/>
  <c r="DC26" i="230"/>
  <c r="AT26" i="224"/>
  <c r="DB27" i="230"/>
  <c r="AT27" i="224"/>
  <c r="DC114" i="230"/>
  <c r="AT114" i="224"/>
  <c r="DC29" i="230"/>
  <c r="AT29" i="224"/>
  <c r="DC32" i="230"/>
  <c r="AT32" i="224"/>
  <c r="DC130" i="230"/>
  <c r="AT130" i="224"/>
  <c r="DC22" i="230"/>
  <c r="AT22" i="224"/>
  <c r="DC34" i="230"/>
  <c r="AT34" i="224"/>
  <c r="DC46" i="230"/>
  <c r="AT46" i="224"/>
  <c r="DC58" i="230"/>
  <c r="AT58" i="224"/>
  <c r="DC70" i="230"/>
  <c r="AT70" i="224"/>
  <c r="DC82" i="230"/>
  <c r="AT82" i="224"/>
  <c r="DC94" i="230"/>
  <c r="AT94" i="224"/>
  <c r="DC108" i="230"/>
  <c r="AT108" i="224"/>
  <c r="DC120" i="230"/>
  <c r="AT120" i="224"/>
  <c r="DC132" i="230"/>
  <c r="AT132" i="224"/>
  <c r="DC144" i="230"/>
  <c r="AT144" i="224"/>
  <c r="DC156" i="230"/>
  <c r="AT156" i="224"/>
  <c r="DC168" i="230"/>
  <c r="AT168" i="224"/>
  <c r="DC180" i="230"/>
  <c r="AT180" i="224"/>
  <c r="DC192" i="230"/>
  <c r="AT192" i="224"/>
  <c r="DC204" i="230"/>
  <c r="AT204" i="224"/>
  <c r="DC216" i="230"/>
  <c r="AT216" i="224"/>
  <c r="DC228" i="230"/>
  <c r="AT228" i="224"/>
  <c r="DC240" i="230"/>
  <c r="AT240" i="224"/>
  <c r="DC252" i="230"/>
  <c r="AT252" i="224"/>
  <c r="DC264" i="230"/>
  <c r="AT264" i="224"/>
  <c r="DC276" i="230"/>
  <c r="AT276" i="224"/>
  <c r="DC288" i="230"/>
  <c r="AT288" i="224"/>
  <c r="DC300" i="230"/>
  <c r="AT300" i="224"/>
  <c r="DC312" i="230"/>
  <c r="AT312" i="224"/>
  <c r="DC324" i="230"/>
  <c r="AT324" i="224"/>
  <c r="DC336" i="230"/>
  <c r="AT336" i="224"/>
  <c r="DC348" i="230"/>
  <c r="AT348" i="224"/>
  <c r="DC360" i="230"/>
  <c r="AT360" i="224"/>
  <c r="DC372" i="230"/>
  <c r="AT372" i="224"/>
  <c r="DC384" i="230"/>
  <c r="AT384" i="224"/>
  <c r="DB39" i="230"/>
  <c r="AT39" i="224"/>
  <c r="DC99" i="230"/>
  <c r="AT99" i="224"/>
  <c r="DC64" i="230"/>
  <c r="AT64" i="224"/>
  <c r="DB53" i="230"/>
  <c r="AT53" i="224"/>
  <c r="DC80" i="230"/>
  <c r="AT80" i="224"/>
  <c r="DC104" i="230"/>
  <c r="AT104" i="224"/>
  <c r="DB35" i="230"/>
  <c r="AT35" i="224"/>
  <c r="DB47" i="230"/>
  <c r="AT47" i="224"/>
  <c r="DC59" i="230"/>
  <c r="AT59" i="224"/>
  <c r="DC71" i="230"/>
  <c r="AT71" i="224"/>
  <c r="DC83" i="230"/>
  <c r="AT83" i="224"/>
  <c r="DC95" i="230"/>
  <c r="AT95" i="224"/>
  <c r="DB109" i="230"/>
  <c r="AT109" i="224"/>
  <c r="DB121" i="230"/>
  <c r="AT121" i="224"/>
  <c r="DB133" i="230"/>
  <c r="AT133" i="224"/>
  <c r="DB145" i="230"/>
  <c r="AT145" i="224"/>
  <c r="DB157" i="230"/>
  <c r="AT157" i="224"/>
  <c r="DB169" i="230"/>
  <c r="AT169" i="224"/>
  <c r="DB181" i="230"/>
  <c r="AT181" i="224"/>
  <c r="DB193" i="230"/>
  <c r="AT193" i="224"/>
  <c r="DC205" i="230"/>
  <c r="AT205" i="224"/>
  <c r="DC217" i="230"/>
  <c r="AT217" i="224"/>
  <c r="DC229" i="230"/>
  <c r="AT229" i="224"/>
  <c r="DC241" i="230"/>
  <c r="AT241" i="224"/>
  <c r="DC253" i="230"/>
  <c r="AT253" i="224"/>
  <c r="DC265" i="230"/>
  <c r="AT265" i="224"/>
  <c r="DC277" i="230"/>
  <c r="AT277" i="224"/>
  <c r="DC289" i="230"/>
  <c r="AT289" i="224"/>
  <c r="DC301" i="230"/>
  <c r="AT301" i="224"/>
  <c r="DC313" i="230"/>
  <c r="AT313" i="224"/>
  <c r="DC325" i="230"/>
  <c r="AT325" i="224"/>
  <c r="DC337" i="230"/>
  <c r="AT337" i="224"/>
  <c r="DC349" i="230"/>
  <c r="AT349" i="224"/>
  <c r="DC361" i="230"/>
  <c r="AT361" i="224"/>
  <c r="DC373" i="230"/>
  <c r="AT373" i="224"/>
  <c r="DC385" i="230"/>
  <c r="AT385" i="224"/>
  <c r="DC87" i="230"/>
  <c r="AT87" i="224"/>
  <c r="DC52" i="230"/>
  <c r="AT52" i="224"/>
  <c r="DB101" i="230"/>
  <c r="AT101" i="224"/>
  <c r="DC56" i="230"/>
  <c r="AT56" i="224"/>
  <c r="DC118" i="230"/>
  <c r="AT118" i="224"/>
  <c r="DC12" i="230"/>
  <c r="AT12" i="224"/>
  <c r="DC48" i="230"/>
  <c r="AT48" i="224"/>
  <c r="DC60" i="230"/>
  <c r="AT60" i="224"/>
  <c r="DC72" i="230"/>
  <c r="AT72" i="224"/>
  <c r="DC84" i="230"/>
  <c r="AT84" i="224"/>
  <c r="DC96" i="230"/>
  <c r="AT96" i="224"/>
  <c r="DC110" i="230"/>
  <c r="AT110" i="224"/>
  <c r="DC122" i="230"/>
  <c r="AT122" i="224"/>
  <c r="DC134" i="230"/>
  <c r="AT134" i="224"/>
  <c r="DC146" i="230"/>
  <c r="AT146" i="224"/>
  <c r="DC158" i="230"/>
  <c r="AT158" i="224"/>
  <c r="DC170" i="230"/>
  <c r="AT170" i="224"/>
  <c r="DC182" i="230"/>
  <c r="AT182" i="224"/>
  <c r="DC194" i="230"/>
  <c r="AT194" i="224"/>
  <c r="DC206" i="230"/>
  <c r="AT206" i="224"/>
  <c r="DC218" i="230"/>
  <c r="AT218" i="224"/>
  <c r="DC230" i="230"/>
  <c r="AT230" i="224"/>
  <c r="DC242" i="230"/>
  <c r="AT242" i="224"/>
  <c r="DC254" i="230"/>
  <c r="AT254" i="224"/>
  <c r="DC266" i="230"/>
  <c r="AT266" i="224"/>
  <c r="DC278" i="230"/>
  <c r="AT278" i="224"/>
  <c r="DC290" i="230"/>
  <c r="AT290" i="224"/>
  <c r="DC302" i="230"/>
  <c r="AT302" i="224"/>
  <c r="DC314" i="230"/>
  <c r="AT314" i="224"/>
  <c r="DC326" i="230"/>
  <c r="AT326" i="224"/>
  <c r="DC338" i="230"/>
  <c r="AT338" i="224"/>
  <c r="DC350" i="230"/>
  <c r="AT350" i="224"/>
  <c r="DC362" i="230"/>
  <c r="AT362" i="224"/>
  <c r="DC374" i="230"/>
  <c r="AT374" i="224"/>
  <c r="DC386" i="230"/>
  <c r="AT386" i="224"/>
  <c r="DC63" i="230"/>
  <c r="AT63" i="224"/>
  <c r="DC16" i="230"/>
  <c r="AT16" i="224"/>
  <c r="DC88" i="230"/>
  <c r="AT88" i="224"/>
  <c r="DC65" i="230"/>
  <c r="AT65" i="224"/>
  <c r="DC20" i="230"/>
  <c r="AT20" i="224"/>
  <c r="DC68" i="230"/>
  <c r="AT68" i="224"/>
  <c r="DB11" i="230"/>
  <c r="AT11" i="224"/>
  <c r="DB23" i="230"/>
  <c r="AT23" i="224"/>
  <c r="DC24" i="230"/>
  <c r="AT24" i="224"/>
  <c r="DC36" i="230"/>
  <c r="AT36" i="224"/>
  <c r="DC13" i="230"/>
  <c r="AT13" i="224"/>
  <c r="DC25" i="230"/>
  <c r="AT25" i="224"/>
  <c r="DC37" i="230"/>
  <c r="AT37" i="224"/>
  <c r="DB49" i="230"/>
  <c r="AT49" i="224"/>
  <c r="DB61" i="230"/>
  <c r="AT61" i="224"/>
  <c r="DC73" i="230"/>
  <c r="AT73" i="224"/>
  <c r="DB85" i="230"/>
  <c r="AT85" i="224"/>
  <c r="DB97" i="230"/>
  <c r="AT97" i="224"/>
  <c r="DC111" i="230"/>
  <c r="AT111" i="224"/>
  <c r="DC123" i="230"/>
  <c r="AT123" i="224"/>
  <c r="DC135" i="230"/>
  <c r="AT135" i="224"/>
  <c r="DC147" i="230"/>
  <c r="AT147" i="224"/>
  <c r="DC159" i="230"/>
  <c r="AT159" i="224"/>
  <c r="DC171" i="230"/>
  <c r="AT171" i="224"/>
  <c r="DC183" i="230"/>
  <c r="AT183" i="224"/>
  <c r="DC195" i="230"/>
  <c r="AT195" i="224"/>
  <c r="DC207" i="230"/>
  <c r="AT207" i="224"/>
  <c r="DC219" i="230"/>
  <c r="AT219" i="224"/>
  <c r="DC231" i="230"/>
  <c r="AT231" i="224"/>
  <c r="DC243" i="230"/>
  <c r="AT243" i="224"/>
  <c r="DC255" i="230"/>
  <c r="AT255" i="224"/>
  <c r="DC267" i="230"/>
  <c r="AT267" i="224"/>
  <c r="DC279" i="230"/>
  <c r="AT279" i="224"/>
  <c r="DC291" i="230"/>
  <c r="AT291" i="224"/>
  <c r="DC303" i="230"/>
  <c r="AT303" i="224"/>
  <c r="DC315" i="230"/>
  <c r="AT315" i="224"/>
  <c r="DC327" i="230"/>
  <c r="AT327" i="224"/>
  <c r="DC339" i="230"/>
  <c r="AT339" i="224"/>
  <c r="DC351" i="230"/>
  <c r="AT351" i="224"/>
  <c r="DC363" i="230"/>
  <c r="AT363" i="224"/>
  <c r="DC375" i="230"/>
  <c r="AT375" i="224"/>
  <c r="DC387" i="230"/>
  <c r="AT387" i="224"/>
  <c r="DB108" i="230"/>
  <c r="DB250" i="230"/>
  <c r="DB95" i="230"/>
  <c r="DB287" i="230"/>
  <c r="DB254" i="230"/>
  <c r="DB351" i="230"/>
  <c r="DB355" i="230"/>
  <c r="DB347" i="230"/>
  <c r="DB356" i="230"/>
  <c r="DB67" i="230"/>
  <c r="DB142" i="230"/>
  <c r="DC35" i="230"/>
  <c r="DB195" i="230"/>
  <c r="DB306" i="230"/>
  <c r="DB339" i="230"/>
  <c r="DB275" i="230"/>
  <c r="DB380" i="230"/>
  <c r="DB63" i="230"/>
  <c r="DB166" i="230"/>
  <c r="DC189" i="230"/>
  <c r="DB334" i="230"/>
  <c r="DB343" i="230"/>
  <c r="DB362" i="230"/>
  <c r="DB223" i="230"/>
  <c r="DB299" i="230"/>
  <c r="DB135" i="230"/>
  <c r="DB335" i="230"/>
  <c r="DB363" i="230"/>
  <c r="DB147" i="230"/>
  <c r="DB203" i="230"/>
  <c r="DB259" i="230"/>
  <c r="DB364" i="230"/>
  <c r="DB266" i="230"/>
  <c r="DB316" i="230"/>
  <c r="DC77" i="230"/>
  <c r="DB111" i="230"/>
  <c r="DB154" i="230"/>
  <c r="DB248" i="230"/>
  <c r="DB298" i="230"/>
  <c r="DB338" i="230"/>
  <c r="DB346" i="230"/>
  <c r="DB354" i="230"/>
  <c r="DB382" i="230"/>
  <c r="DB198" i="230"/>
  <c r="DB383" i="230"/>
  <c r="DB210" i="230"/>
  <c r="DB230" i="230"/>
  <c r="DB282" i="230"/>
  <c r="DB310" i="230"/>
  <c r="DB332" i="230"/>
  <c r="DC169" i="230"/>
  <c r="DB348" i="230"/>
  <c r="DB69" i="230"/>
  <c r="DC149" i="230"/>
  <c r="DB222" i="230"/>
  <c r="DB231" i="230"/>
  <c r="DB283" i="230"/>
  <c r="DB182" i="230"/>
  <c r="DB303" i="230"/>
  <c r="DB342" i="230"/>
  <c r="DB386" i="230"/>
  <c r="DB79" i="230"/>
  <c r="DB31" i="230"/>
  <c r="DB358" i="230"/>
  <c r="DB214" i="230"/>
  <c r="DB296" i="230"/>
  <c r="DB387" i="230"/>
  <c r="DB105" i="230"/>
  <c r="DC105" i="230"/>
  <c r="DB102" i="230"/>
  <c r="DC43" i="230"/>
  <c r="DB96" i="230"/>
  <c r="DC109" i="230"/>
  <c r="DB143" i="230"/>
  <c r="DB150" i="230"/>
  <c r="DC157" i="230"/>
  <c r="DB170" i="230"/>
  <c r="DC177" i="230"/>
  <c r="DB183" i="230"/>
  <c r="DB190" i="230"/>
  <c r="DB204" i="230"/>
  <c r="DB211" i="230"/>
  <c r="DB242" i="230"/>
  <c r="DB286" i="230"/>
  <c r="DB294" i="230"/>
  <c r="DB322" i="230"/>
  <c r="DB330" i="230"/>
  <c r="DB352" i="230"/>
  <c r="DB359" i="230"/>
  <c r="DB366" i="230"/>
  <c r="DB374" i="230"/>
  <c r="DC27" i="230"/>
  <c r="DB51" i="230"/>
  <c r="DB58" i="230"/>
  <c r="DB65" i="230"/>
  <c r="DB70" i="230"/>
  <c r="DB83" i="230"/>
  <c r="DB90" i="230"/>
  <c r="DB103" i="230"/>
  <c r="DB123" i="230"/>
  <c r="DB130" i="230"/>
  <c r="DC137" i="230"/>
  <c r="DB219" i="230"/>
  <c r="DB227" i="230"/>
  <c r="DB235" i="230"/>
  <c r="DB264" i="230"/>
  <c r="DB271" i="230"/>
  <c r="DB279" i="230"/>
  <c r="DB308" i="230"/>
  <c r="DB315" i="230"/>
  <c r="DC19" i="230"/>
  <c r="DC97" i="230"/>
  <c r="DB110" i="230"/>
  <c r="DC117" i="230"/>
  <c r="DB151" i="230"/>
  <c r="DB158" i="230"/>
  <c r="DC165" i="230"/>
  <c r="DB171" i="230"/>
  <c r="DB178" i="230"/>
  <c r="DB191" i="230"/>
  <c r="DB243" i="230"/>
  <c r="DB258" i="230"/>
  <c r="DB295" i="230"/>
  <c r="DB302" i="230"/>
  <c r="DB323" i="230"/>
  <c r="DB331" i="230"/>
  <c r="DB360" i="230"/>
  <c r="DB367" i="230"/>
  <c r="DB375" i="230"/>
  <c r="DB82" i="230"/>
  <c r="DB256" i="230"/>
  <c r="DB45" i="230"/>
  <c r="DB59" i="230"/>
  <c r="DB71" i="230"/>
  <c r="DB91" i="230"/>
  <c r="DB131" i="230"/>
  <c r="DB138" i="230"/>
  <c r="DC145" i="230"/>
  <c r="DC185" i="230"/>
  <c r="DB206" i="230"/>
  <c r="DB236" i="230"/>
  <c r="DB251" i="230"/>
  <c r="DB50" i="230"/>
  <c r="DC129" i="230"/>
  <c r="DC11" i="230"/>
  <c r="DB29" i="230"/>
  <c r="DC53" i="230"/>
  <c r="DB66" i="230"/>
  <c r="DB78" i="230"/>
  <c r="DC85" i="230"/>
  <c r="DB98" i="230"/>
  <c r="DB118" i="230"/>
  <c r="DC125" i="230"/>
  <c r="DB159" i="230"/>
  <c r="DB179" i="230"/>
  <c r="DB192" i="230"/>
  <c r="DB199" i="230"/>
  <c r="DC57" i="230"/>
  <c r="DC89" i="230"/>
  <c r="DB278" i="230"/>
  <c r="DB300" i="230"/>
  <c r="DB139" i="230"/>
  <c r="DB146" i="230"/>
  <c r="DC153" i="230"/>
  <c r="DC173" i="230"/>
  <c r="DB186" i="230"/>
  <c r="DB207" i="230"/>
  <c r="DB274" i="230"/>
  <c r="DB270" i="230"/>
  <c r="DB22" i="230"/>
  <c r="DC39" i="230"/>
  <c r="DC47" i="230"/>
  <c r="DB54" i="230"/>
  <c r="DC61" i="230"/>
  <c r="DB73" i="230"/>
  <c r="DB86" i="230"/>
  <c r="DC93" i="230"/>
  <c r="DB99" i="230"/>
  <c r="DB106" i="230"/>
  <c r="DB119" i="230"/>
  <c r="DB126" i="230"/>
  <c r="DC133" i="230"/>
  <c r="DB167" i="230"/>
  <c r="DB180" i="230"/>
  <c r="DC193" i="230"/>
  <c r="DB215" i="230"/>
  <c r="DB238" i="230"/>
  <c r="DB246" i="230"/>
  <c r="DB260" i="230"/>
  <c r="DB267" i="230"/>
  <c r="DB290" i="230"/>
  <c r="DB304" i="230"/>
  <c r="DB311" i="230"/>
  <c r="DB318" i="230"/>
  <c r="DB326" i="230"/>
  <c r="DB370" i="230"/>
  <c r="DB378" i="230"/>
  <c r="DB75" i="230"/>
  <c r="DB115" i="230"/>
  <c r="DB163" i="230"/>
  <c r="DB234" i="230"/>
  <c r="DB307" i="230"/>
  <c r="DC113" i="230"/>
  <c r="DC161" i="230"/>
  <c r="DB174" i="230"/>
  <c r="DB187" i="230"/>
  <c r="DB208" i="230"/>
  <c r="DB122" i="230"/>
  <c r="DB226" i="230"/>
  <c r="DB263" i="230"/>
  <c r="DB314" i="230"/>
  <c r="DC23" i="230"/>
  <c r="DB55" i="230"/>
  <c r="DB62" i="230"/>
  <c r="DB68" i="230"/>
  <c r="DB87" i="230"/>
  <c r="DB94" i="230"/>
  <c r="DB107" i="230"/>
  <c r="DB127" i="230"/>
  <c r="DB134" i="230"/>
  <c r="DC141" i="230"/>
  <c r="DB168" i="230"/>
  <c r="DC181" i="230"/>
  <c r="DB194" i="230"/>
  <c r="DB202" i="230"/>
  <c r="DB216" i="230"/>
  <c r="DB239" i="230"/>
  <c r="DB247" i="230"/>
  <c r="DB268" i="230"/>
  <c r="DB291" i="230"/>
  <c r="DB312" i="230"/>
  <c r="DB319" i="230"/>
  <c r="DB327" i="230"/>
  <c r="DB350" i="230"/>
  <c r="DB371" i="230"/>
  <c r="DB379" i="230"/>
  <c r="DB218" i="230"/>
  <c r="DC15" i="230"/>
  <c r="DB41" i="230"/>
  <c r="DC49" i="230"/>
  <c r="DB74" i="230"/>
  <c r="DC81" i="230"/>
  <c r="DC101" i="230"/>
  <c r="DB114" i="230"/>
  <c r="DC121" i="230"/>
  <c r="DB155" i="230"/>
  <c r="DB162" i="230"/>
  <c r="DB175" i="230"/>
  <c r="DB255" i="230"/>
  <c r="DB262" i="230"/>
  <c r="DB284" i="230"/>
  <c r="DB100" i="230"/>
  <c r="DB160" i="230"/>
  <c r="DB12" i="230"/>
  <c r="DB16" i="230"/>
  <c r="DB20" i="230"/>
  <c r="DB24" i="230"/>
  <c r="DB28" i="230"/>
  <c r="DB32" i="230"/>
  <c r="DB36" i="230"/>
  <c r="DB40" i="230"/>
  <c r="DB44" i="230"/>
  <c r="DB48" i="230"/>
  <c r="DB60" i="230"/>
  <c r="DB224" i="230"/>
  <c r="DB272" i="230"/>
  <c r="DB320" i="230"/>
  <c r="DB368" i="230"/>
  <c r="DB252" i="230"/>
  <c r="DB148" i="230"/>
  <c r="DB72" i="230"/>
  <c r="DB232" i="230"/>
  <c r="DB280" i="230"/>
  <c r="DB328" i="230"/>
  <c r="DB376" i="230"/>
  <c r="DB13" i="230"/>
  <c r="DB17" i="230"/>
  <c r="DB21" i="230"/>
  <c r="DB25" i="230"/>
  <c r="DB33" i="230"/>
  <c r="DB37" i="230"/>
  <c r="DB84" i="230"/>
  <c r="DB120" i="230"/>
  <c r="DB132" i="230"/>
  <c r="DB144" i="230"/>
  <c r="DB156" i="230"/>
  <c r="DB212" i="230"/>
  <c r="DB76" i="230"/>
  <c r="DB184" i="230"/>
  <c r="DB292" i="230"/>
  <c r="DB56" i="230"/>
  <c r="DB240" i="230"/>
  <c r="DB288" i="230"/>
  <c r="DB336" i="230"/>
  <c r="DB384" i="230"/>
  <c r="DB136" i="230"/>
  <c r="DB340" i="230"/>
  <c r="DB220" i="230"/>
  <c r="DB112" i="230"/>
  <c r="DB14" i="230"/>
  <c r="DB18" i="230"/>
  <c r="DB26" i="230"/>
  <c r="DB30" i="230"/>
  <c r="DB34" i="230"/>
  <c r="DB38" i="230"/>
  <c r="DB42" i="230"/>
  <c r="DB46" i="230"/>
  <c r="DB200" i="230"/>
  <c r="DB344" i="230"/>
  <c r="DB124" i="230"/>
  <c r="DB196" i="230"/>
  <c r="DB244" i="230"/>
  <c r="DB80" i="230"/>
  <c r="DB92" i="230"/>
  <c r="DB104" i="230"/>
  <c r="DB116" i="230"/>
  <c r="DB128" i="230"/>
  <c r="DB140" i="230"/>
  <c r="DB152" i="230"/>
  <c r="DB164" i="230"/>
  <c r="DB176" i="230"/>
  <c r="DB188" i="230"/>
  <c r="DB228" i="230"/>
  <c r="DB276" i="230"/>
  <c r="DB324" i="230"/>
  <c r="DB372" i="230"/>
  <c r="DB172" i="230"/>
  <c r="DB52" i="230"/>
  <c r="DB64" i="230"/>
  <c r="DB88" i="230"/>
  <c r="DB197" i="230"/>
  <c r="DB201" i="230"/>
  <c r="DB205" i="230"/>
  <c r="DB209" i="230"/>
  <c r="DB213" i="230"/>
  <c r="DB217" i="230"/>
  <c r="DB221" i="230"/>
  <c r="DB225" i="230"/>
  <c r="DB229" i="230"/>
  <c r="DB233" i="230"/>
  <c r="DB237" i="230"/>
  <c r="DB241" i="230"/>
  <c r="DB245" i="230"/>
  <c r="DB249" i="230"/>
  <c r="DB253" i="230"/>
  <c r="DB257" i="230"/>
  <c r="DB261" i="230"/>
  <c r="DB265" i="230"/>
  <c r="DB269" i="230"/>
  <c r="DB273" i="230"/>
  <c r="DB277" i="230"/>
  <c r="DB281" i="230"/>
  <c r="DB285" i="230"/>
  <c r="DB289" i="230"/>
  <c r="DB293" i="230"/>
  <c r="DB297" i="230"/>
  <c r="DB301" i="230"/>
  <c r="DB305" i="230"/>
  <c r="DB309" i="230"/>
  <c r="DB313" i="230"/>
  <c r="DB317" i="230"/>
  <c r="DB321" i="230"/>
  <c r="DB325" i="230"/>
  <c r="DB329" i="230"/>
  <c r="DB333" i="230"/>
  <c r="DB337" i="230"/>
  <c r="DB341" i="230"/>
  <c r="DB345" i="230"/>
  <c r="DB349" i="230"/>
  <c r="DB353" i="230"/>
  <c r="DB357" i="230"/>
  <c r="DB361" i="230"/>
  <c r="DB365" i="230"/>
  <c r="DB369" i="230"/>
  <c r="DB373" i="230"/>
  <c r="DB377" i="230"/>
  <c r="DB381" i="230"/>
  <c r="DB385" i="230"/>
  <c r="CU134" i="230" l="1"/>
  <c r="CT132" i="230"/>
  <c r="CU132" i="230" s="1"/>
  <c r="CU376" i="230"/>
  <c r="CU375" i="230"/>
  <c r="CU374" i="230"/>
  <c r="G364" i="228" s="1"/>
  <c r="H364" i="228" s="1"/>
  <c r="CU373" i="230"/>
  <c r="CU242" i="230"/>
  <c r="CU172" i="230"/>
  <c r="CU171" i="230"/>
  <c r="CU166" i="230"/>
  <c r="CU165" i="230"/>
  <c r="CU162" i="230"/>
  <c r="CU161" i="230"/>
  <c r="CU160" i="230"/>
  <c r="CU155" i="230"/>
  <c r="CU153" i="230"/>
  <c r="CU152" i="230"/>
  <c r="CU138" i="230"/>
  <c r="CV138" i="230" s="1"/>
  <c r="AR138" i="224" s="1"/>
  <c r="W138" i="225" s="1"/>
  <c r="BH138" i="226" s="1"/>
  <c r="BJ138" i="227" s="1"/>
  <c r="CU111" i="230"/>
  <c r="CU110" i="230"/>
  <c r="CU109" i="230"/>
  <c r="CU64" i="230"/>
  <c r="CU52" i="230"/>
  <c r="CU51" i="230"/>
  <c r="CU50" i="230"/>
  <c r="CU48" i="230"/>
  <c r="CU47" i="230"/>
  <c r="CU33" i="230"/>
  <c r="CU32" i="230"/>
  <c r="CU31" i="230"/>
  <c r="I364" i="228" l="1"/>
  <c r="CO8" i="230"/>
  <c r="CJ8" i="230"/>
  <c r="CK318" i="230"/>
  <c r="CK376" i="230"/>
  <c r="CK371" i="230"/>
  <c r="CK370" i="230"/>
  <c r="CK369" i="230"/>
  <c r="CK368" i="230"/>
  <c r="CK367" i="230"/>
  <c r="CK353" i="230"/>
  <c r="CK319" i="230"/>
  <c r="CK269" i="230"/>
  <c r="CK268" i="230"/>
  <c r="CK267" i="230"/>
  <c r="CK266" i="230"/>
  <c r="CK265" i="230"/>
  <c r="CK264" i="230"/>
  <c r="CK263" i="230"/>
  <c r="CK262" i="230"/>
  <c r="CK104" i="230"/>
  <c r="CK375" i="230"/>
  <c r="CK372" i="230"/>
  <c r="CK358" i="230"/>
  <c r="CK271" i="230"/>
  <c r="G345" i="228" s="1"/>
  <c r="H345" i="228" s="1"/>
  <c r="CK261" i="230"/>
  <c r="CK260" i="230"/>
  <c r="CK259" i="230"/>
  <c r="CK258" i="230"/>
  <c r="CK257" i="230"/>
  <c r="CK256" i="230"/>
  <c r="CK255" i="230"/>
  <c r="CK254" i="230"/>
  <c r="CK253" i="230"/>
  <c r="CK252" i="230"/>
  <c r="CK251" i="230"/>
  <c r="CK250" i="230"/>
  <c r="CK249" i="230"/>
  <c r="CK248" i="230"/>
  <c r="CK247" i="230"/>
  <c r="CK242" i="230"/>
  <c r="CK241" i="230"/>
  <c r="CK240" i="230"/>
  <c r="CK239" i="230"/>
  <c r="CK237" i="230"/>
  <c r="CK236" i="230"/>
  <c r="CK234" i="230"/>
  <c r="CK233" i="230"/>
  <c r="CK219" i="230"/>
  <c r="CK218" i="230"/>
  <c r="CK217" i="230"/>
  <c r="G344" i="228" s="1"/>
  <c r="H344" i="228" s="1"/>
  <c r="CK216" i="230"/>
  <c r="CK215" i="230"/>
  <c r="CK213" i="230"/>
  <c r="CK212" i="230"/>
  <c r="CK211" i="230"/>
  <c r="CK209" i="230"/>
  <c r="CK208" i="230"/>
  <c r="CK206" i="230"/>
  <c r="CK172" i="230"/>
  <c r="CK171" i="230"/>
  <c r="CK169" i="230"/>
  <c r="CK167" i="230"/>
  <c r="CK166" i="230"/>
  <c r="CK165" i="230"/>
  <c r="CK160" i="230"/>
  <c r="CK155" i="230"/>
  <c r="CK153" i="230"/>
  <c r="CK138" i="230"/>
  <c r="CK134" i="230"/>
  <c r="CK132" i="230"/>
  <c r="G343" i="228" s="1"/>
  <c r="H343" i="228" s="1"/>
  <c r="CK130" i="230"/>
  <c r="CK125" i="230"/>
  <c r="CK121" i="230"/>
  <c r="CK111" i="230"/>
  <c r="CK110" i="230"/>
  <c r="CK109" i="230"/>
  <c r="CK64" i="230"/>
  <c r="CK47" i="230"/>
  <c r="CK32" i="230"/>
  <c r="I344" i="228" l="1"/>
  <c r="I343" i="228"/>
  <c r="I345" i="228"/>
  <c r="CF319" i="230"/>
  <c r="CF286" i="230"/>
  <c r="CF285" i="230"/>
  <c r="CF192" i="230"/>
  <c r="CF191" i="230"/>
  <c r="CF190" i="230"/>
  <c r="CF172" i="230"/>
  <c r="CF171" i="230"/>
  <c r="CF169" i="230"/>
  <c r="CF166" i="230"/>
  <c r="CF165" i="230"/>
  <c r="CF160" i="230"/>
  <c r="CF138" i="230"/>
  <c r="CF48" i="230"/>
  <c r="CF47" i="230"/>
  <c r="CF33" i="230"/>
  <c r="CF32" i="230"/>
  <c r="G327" i="228" s="1"/>
  <c r="H327" i="228" s="1"/>
  <c r="CF31" i="230"/>
  <c r="I327" i="228" l="1"/>
  <c r="CY8" i="230"/>
  <c r="CT8" i="230"/>
  <c r="CE8" i="230"/>
  <c r="CA159" i="230"/>
  <c r="BZ8" i="230" l="1"/>
  <c r="BV387" i="230"/>
  <c r="G323" i="228" s="1"/>
  <c r="H323" i="228" s="1"/>
  <c r="BV270" i="230"/>
  <c r="BV216" i="230"/>
  <c r="BV162" i="230"/>
  <c r="BV161" i="230"/>
  <c r="BV160" i="230"/>
  <c r="BV155" i="230"/>
  <c r="BV138" i="230"/>
  <c r="BV134" i="230"/>
  <c r="BV120" i="230"/>
  <c r="BV105" i="230"/>
  <c r="BV104" i="230"/>
  <c r="BV65" i="230"/>
  <c r="G314" i="228" s="1"/>
  <c r="H314" i="228" s="1"/>
  <c r="BV54" i="230"/>
  <c r="BV52" i="230"/>
  <c r="G313" i="228" s="1"/>
  <c r="H313" i="228" s="1"/>
  <c r="BV32" i="230"/>
  <c r="BV31" i="230"/>
  <c r="I313" i="228" l="1"/>
  <c r="I323" i="228"/>
  <c r="I314" i="228"/>
  <c r="BU8" i="230"/>
  <c r="BQ350" i="230"/>
  <c r="G309" i="228" s="1"/>
  <c r="H309" i="228" s="1"/>
  <c r="BQ288" i="230"/>
  <c r="G308" i="228" s="1"/>
  <c r="H308" i="228" s="1"/>
  <c r="BQ273" i="230"/>
  <c r="BQ219" i="230"/>
  <c r="G307" i="228" s="1"/>
  <c r="H307" i="228" s="1"/>
  <c r="BQ218" i="230"/>
  <c r="BQ217" i="230"/>
  <c r="BQ216" i="230"/>
  <c r="BQ207" i="230"/>
  <c r="G306" i="228" s="1"/>
  <c r="H306" i="228" s="1"/>
  <c r="BQ205" i="230"/>
  <c r="BQ189" i="230"/>
  <c r="G305" i="228" s="1"/>
  <c r="H305" i="228" s="1"/>
  <c r="BQ172" i="230"/>
  <c r="BQ171" i="230"/>
  <c r="BQ166" i="230"/>
  <c r="G304" i="228" s="1"/>
  <c r="H304" i="228" s="1"/>
  <c r="BQ165" i="230"/>
  <c r="G303" i="228" s="1"/>
  <c r="H303" i="228" s="1"/>
  <c r="BQ156" i="230"/>
  <c r="BQ138" i="230"/>
  <c r="BQ132" i="230"/>
  <c r="BQ117" i="230"/>
  <c r="BQ115" i="230"/>
  <c r="G302" i="228" s="1"/>
  <c r="H302" i="228" s="1"/>
  <c r="BQ114" i="230"/>
  <c r="G301" i="228" s="1"/>
  <c r="H301" i="228" s="1"/>
  <c r="BQ112" i="230"/>
  <c r="BQ104" i="230"/>
  <c r="BQ87" i="230"/>
  <c r="G300" i="228" s="1"/>
  <c r="H300" i="228" s="1"/>
  <c r="BQ57" i="230"/>
  <c r="BQ49" i="230"/>
  <c r="BQ48" i="230"/>
  <c r="BP8" i="230"/>
  <c r="I307" i="228" l="1"/>
  <c r="I303" i="228"/>
  <c r="I309" i="228"/>
  <c r="I308" i="228"/>
  <c r="I300" i="228"/>
  <c r="I301" i="228"/>
  <c r="I305" i="228"/>
  <c r="I304" i="228"/>
  <c r="I306" i="228"/>
  <c r="I302" i="228"/>
  <c r="BL386" i="230"/>
  <c r="BL385" i="230"/>
  <c r="BL362" i="230"/>
  <c r="BL360" i="230"/>
  <c r="BL359" i="230"/>
  <c r="BL358" i="230"/>
  <c r="BL357" i="230"/>
  <c r="BL356" i="230"/>
  <c r="BL355" i="230"/>
  <c r="BL354" i="230"/>
  <c r="BL353" i="230"/>
  <c r="BL352" i="230"/>
  <c r="BL348" i="230"/>
  <c r="BL347" i="230"/>
  <c r="BL346" i="230"/>
  <c r="BL345" i="230"/>
  <c r="BL344" i="230"/>
  <c r="BL343" i="230"/>
  <c r="BL275" i="230"/>
  <c r="BL274" i="230"/>
  <c r="BL269" i="230"/>
  <c r="BL268" i="230"/>
  <c r="BL267" i="230"/>
  <c r="BL266" i="230"/>
  <c r="BL265" i="230"/>
  <c r="BL264" i="230"/>
  <c r="BL263" i="230"/>
  <c r="BL262" i="230"/>
  <c r="BL261" i="230"/>
  <c r="BL260" i="230"/>
  <c r="BL259" i="230"/>
  <c r="BL258" i="230"/>
  <c r="BL257" i="230"/>
  <c r="BL256" i="230"/>
  <c r="BL255" i="230"/>
  <c r="BL254" i="230"/>
  <c r="BL253" i="230"/>
  <c r="BL252" i="230"/>
  <c r="BL251" i="230"/>
  <c r="BL250" i="230"/>
  <c r="BL249" i="230"/>
  <c r="BL248" i="230"/>
  <c r="BL247" i="230"/>
  <c r="BL246" i="230"/>
  <c r="BL242" i="230"/>
  <c r="BL241" i="230"/>
  <c r="BL240" i="230"/>
  <c r="BL239" i="230"/>
  <c r="BL238" i="230"/>
  <c r="BL237" i="230"/>
  <c r="BL236" i="230"/>
  <c r="BL235" i="230"/>
  <c r="BL234" i="230"/>
  <c r="BL233" i="230"/>
  <c r="BL232" i="230"/>
  <c r="BL230" i="230"/>
  <c r="BL229" i="230"/>
  <c r="BL228" i="230"/>
  <c r="BL227" i="230"/>
  <c r="BL226" i="230"/>
  <c r="BL224" i="230"/>
  <c r="BL223" i="230"/>
  <c r="BL222" i="230"/>
  <c r="BL170" i="230"/>
  <c r="BL145" i="230"/>
  <c r="BL143" i="230"/>
  <c r="BL142" i="230"/>
  <c r="BL141" i="230"/>
  <c r="BL140" i="230"/>
  <c r="BL139" i="230"/>
  <c r="BL130" i="230"/>
  <c r="BL129" i="230"/>
  <c r="BL113" i="230"/>
  <c r="BL99" i="230"/>
  <c r="BK8" i="230" l="1"/>
  <c r="BG242" i="230"/>
  <c r="G174" i="228" s="1"/>
  <c r="H174" i="228" s="1"/>
  <c r="BG215" i="230"/>
  <c r="BG214" i="230"/>
  <c r="BG213" i="230"/>
  <c r="BG212" i="230"/>
  <c r="BG211" i="230"/>
  <c r="BG210" i="230"/>
  <c r="BG209" i="230"/>
  <c r="BG208" i="230"/>
  <c r="BG178" i="230"/>
  <c r="BG132" i="230"/>
  <c r="BG117" i="230"/>
  <c r="G173" i="228" s="1"/>
  <c r="H173" i="228" s="1"/>
  <c r="I173" i="228" l="1"/>
  <c r="I174" i="228"/>
  <c r="BF8" i="230"/>
  <c r="BA8" i="230" l="1"/>
  <c r="AW387" i="230"/>
  <c r="AW376" i="230"/>
  <c r="AW375" i="230"/>
  <c r="AW374" i="230"/>
  <c r="AW373" i="230"/>
  <c r="AW363" i="230"/>
  <c r="AW362" i="230"/>
  <c r="AW358" i="230"/>
  <c r="AW356" i="230"/>
  <c r="AW354" i="230"/>
  <c r="AW352" i="230"/>
  <c r="AW344" i="230"/>
  <c r="AW319" i="230"/>
  <c r="AW290" i="230"/>
  <c r="AW287" i="230"/>
  <c r="AW286" i="230"/>
  <c r="AW242" i="230"/>
  <c r="AW233" i="230"/>
  <c r="AW223" i="230"/>
  <c r="AW222" i="230"/>
  <c r="AW218" i="230"/>
  <c r="AW216" i="230"/>
  <c r="AW215" i="230"/>
  <c r="AW213" i="230"/>
  <c r="AW212" i="230"/>
  <c r="AW211" i="230"/>
  <c r="AW210" i="230"/>
  <c r="AW209" i="230"/>
  <c r="AW208" i="230"/>
  <c r="AW206" i="230"/>
  <c r="AW205" i="230"/>
  <c r="AW192" i="230"/>
  <c r="AW191" i="230"/>
  <c r="AW190" i="230"/>
  <c r="AW188" i="230"/>
  <c r="AW177" i="230"/>
  <c r="AW176" i="230"/>
  <c r="AW175" i="230"/>
  <c r="AW172" i="230"/>
  <c r="AW171" i="230"/>
  <c r="AW169" i="230"/>
  <c r="AW166" i="230"/>
  <c r="AW165" i="230"/>
  <c r="AW162" i="230"/>
  <c r="AW161" i="230"/>
  <c r="AW160" i="230"/>
  <c r="AW155" i="230"/>
  <c r="AW153" i="230"/>
  <c r="AW152" i="230"/>
  <c r="AW145" i="230"/>
  <c r="AW143" i="230"/>
  <c r="AW142" i="230"/>
  <c r="AW141" i="230"/>
  <c r="AW139" i="230"/>
  <c r="AW138" i="230"/>
  <c r="AW136" i="230"/>
  <c r="AW134" i="230"/>
  <c r="AW132" i="230"/>
  <c r="AW130" i="230"/>
  <c r="AW129" i="230"/>
  <c r="AW125" i="230"/>
  <c r="AW121" i="230"/>
  <c r="AW111" i="230"/>
  <c r="AW110" i="230"/>
  <c r="AW109" i="230"/>
  <c r="AW89" i="230"/>
  <c r="AW86" i="230"/>
  <c r="AW64" i="230"/>
  <c r="AW63" i="230"/>
  <c r="AW62" i="230"/>
  <c r="AW61" i="230"/>
  <c r="AW60" i="230"/>
  <c r="AW59" i="230"/>
  <c r="AW58" i="230"/>
  <c r="AW53" i="230"/>
  <c r="AW52" i="230"/>
  <c r="AW51" i="230"/>
  <c r="AW50" i="230"/>
  <c r="AW49" i="230"/>
  <c r="AW48" i="230"/>
  <c r="AW47" i="230"/>
  <c r="AW37" i="230"/>
  <c r="AW34" i="230"/>
  <c r="AW33" i="230"/>
  <c r="AW32" i="230"/>
  <c r="AW31" i="230"/>
  <c r="AV8" i="230"/>
  <c r="AR372" i="230"/>
  <c r="G121" i="228" s="1"/>
  <c r="H121" i="228" s="1"/>
  <c r="AR371" i="230"/>
  <c r="G120" i="228" s="1"/>
  <c r="H120" i="228" s="1"/>
  <c r="AR370" i="230"/>
  <c r="G119" i="228" s="1"/>
  <c r="H119" i="228" s="1"/>
  <c r="AR369" i="230"/>
  <c r="G118" i="228" s="1"/>
  <c r="H118" i="228" s="1"/>
  <c r="AR368" i="230"/>
  <c r="G117" i="228" s="1"/>
  <c r="H117" i="228" s="1"/>
  <c r="AR367" i="230"/>
  <c r="G116" i="228" s="1"/>
  <c r="H116" i="228" s="1"/>
  <c r="AR287" i="230"/>
  <c r="G115" i="228" s="1"/>
  <c r="H115" i="228" s="1"/>
  <c r="AQ8" i="230"/>
  <c r="I117" i="228" l="1"/>
  <c r="I118" i="228"/>
  <c r="I120" i="228"/>
  <c r="I116" i="228"/>
  <c r="I121" i="228"/>
  <c r="I119" i="228"/>
  <c r="I115" i="228"/>
  <c r="AM387" i="230"/>
  <c r="AM376" i="230"/>
  <c r="G101" i="228" s="1"/>
  <c r="H101" i="228" s="1"/>
  <c r="AM375" i="230"/>
  <c r="G100" i="228" s="1"/>
  <c r="H100" i="228" s="1"/>
  <c r="AM373" i="230"/>
  <c r="AM319" i="230"/>
  <c r="AM290" i="230"/>
  <c r="AM270" i="230"/>
  <c r="AM218" i="230"/>
  <c r="AM215" i="230"/>
  <c r="AM214" i="230"/>
  <c r="G95" i="228" s="1"/>
  <c r="H95" i="228" s="1"/>
  <c r="AM213" i="230"/>
  <c r="AM212" i="230"/>
  <c r="AM211" i="230"/>
  <c r="G94" i="228" s="1"/>
  <c r="H94" i="228" s="1"/>
  <c r="AM210" i="230"/>
  <c r="G93" i="228" s="1"/>
  <c r="H93" i="228" s="1"/>
  <c r="AM209" i="230"/>
  <c r="AM208" i="230"/>
  <c r="G92" i="228" s="1"/>
  <c r="H92" i="228" s="1"/>
  <c r="AM207" i="230"/>
  <c r="AM206" i="230"/>
  <c r="AM205" i="230"/>
  <c r="AM192" i="230"/>
  <c r="AM191" i="230"/>
  <c r="AM190" i="230"/>
  <c r="AM171" i="230"/>
  <c r="AM167" i="230"/>
  <c r="G90" i="228" s="1"/>
  <c r="H90" i="228" s="1"/>
  <c r="AM160" i="230"/>
  <c r="G89" i="228" s="1"/>
  <c r="H89" i="228" s="1"/>
  <c r="AM159" i="230"/>
  <c r="G88" i="228" s="1"/>
  <c r="H88" i="228" s="1"/>
  <c r="AM155" i="230"/>
  <c r="AM153" i="230"/>
  <c r="G86" i="228" s="1"/>
  <c r="H86" i="228" s="1"/>
  <c r="AM152" i="230"/>
  <c r="AM144" i="230"/>
  <c r="G85" i="228" s="1"/>
  <c r="H85" i="228" s="1"/>
  <c r="AM138" i="230"/>
  <c r="AM134" i="230"/>
  <c r="AM128" i="230"/>
  <c r="AM125" i="230"/>
  <c r="G84" i="228" s="1"/>
  <c r="H84" i="228" s="1"/>
  <c r="AM121" i="230"/>
  <c r="AM111" i="230"/>
  <c r="AM110" i="230"/>
  <c r="AM109" i="230"/>
  <c r="G83" i="228" s="1"/>
  <c r="H83" i="228" s="1"/>
  <c r="AM108" i="230"/>
  <c r="AM64" i="230"/>
  <c r="AM63" i="230"/>
  <c r="AM62" i="230"/>
  <c r="AM61" i="230"/>
  <c r="AM60" i="230"/>
  <c r="G79" i="228" s="1"/>
  <c r="H79" i="228" s="1"/>
  <c r="AM59" i="230"/>
  <c r="G78" i="228" s="1"/>
  <c r="H78" i="228" s="1"/>
  <c r="AM58" i="230"/>
  <c r="AM53" i="230"/>
  <c r="AM51" i="230"/>
  <c r="AM50" i="230"/>
  <c r="AM48" i="230"/>
  <c r="AM47" i="230"/>
  <c r="AM37" i="230"/>
  <c r="AM34" i="230"/>
  <c r="G77" i="228" s="1"/>
  <c r="H77" i="228" s="1"/>
  <c r="I89" i="228" l="1"/>
  <c r="I90" i="228"/>
  <c r="I84" i="228"/>
  <c r="I95" i="228"/>
  <c r="I78" i="228"/>
  <c r="I79" i="228"/>
  <c r="I85" i="228"/>
  <c r="I77" i="228"/>
  <c r="I86" i="228"/>
  <c r="I92" i="228"/>
  <c r="I100" i="228"/>
  <c r="I101" i="228"/>
  <c r="I83" i="228"/>
  <c r="I88" i="228"/>
  <c r="I93" i="228"/>
  <c r="I94" i="228"/>
  <c r="AL8" i="230"/>
  <c r="AH363" i="230"/>
  <c r="G72" i="228" s="1"/>
  <c r="H72" i="228" s="1"/>
  <c r="AH319" i="230"/>
  <c r="G71" i="228" s="1"/>
  <c r="H71" i="228" s="1"/>
  <c r="AH212" i="230"/>
  <c r="AH211" i="230"/>
  <c r="AH205" i="230"/>
  <c r="AH192" i="230"/>
  <c r="G70" i="228" s="1"/>
  <c r="H70" i="228" s="1"/>
  <c r="AH191" i="230"/>
  <c r="G69" i="228" s="1"/>
  <c r="H69" i="228" s="1"/>
  <c r="AH190" i="230"/>
  <c r="G68" i="228" s="1"/>
  <c r="H68" i="228" s="1"/>
  <c r="AH172" i="230"/>
  <c r="AH171" i="230"/>
  <c r="AH166" i="230"/>
  <c r="AH165" i="230"/>
  <c r="AH156" i="230"/>
  <c r="G66" i="228" s="1"/>
  <c r="H66" i="228" s="1"/>
  <c r="AH155" i="230"/>
  <c r="G65" i="228" s="1"/>
  <c r="H65" i="228" s="1"/>
  <c r="AH152" i="230"/>
  <c r="AH138" i="230"/>
  <c r="AH134" i="230"/>
  <c r="G64" i="228" s="1"/>
  <c r="H64" i="228" s="1"/>
  <c r="AH128" i="230"/>
  <c r="G63" i="228" s="1"/>
  <c r="H63" i="228" s="1"/>
  <c r="AH121" i="230"/>
  <c r="G61" i="228" s="1"/>
  <c r="H61" i="228" s="1"/>
  <c r="AH112" i="230"/>
  <c r="G60" i="228" s="1"/>
  <c r="H60" i="228" s="1"/>
  <c r="AH64" i="230"/>
  <c r="AH49" i="230"/>
  <c r="G53" i="228" s="1"/>
  <c r="H53" i="228" s="1"/>
  <c r="AH48" i="230"/>
  <c r="G52" i="228" s="1"/>
  <c r="H52" i="228" s="1"/>
  <c r="AH47" i="230"/>
  <c r="I53" i="228" l="1"/>
  <c r="I61" i="228"/>
  <c r="I69" i="228"/>
  <c r="I70" i="228"/>
  <c r="I68" i="228"/>
  <c r="I64" i="228"/>
  <c r="I60" i="228"/>
  <c r="I65" i="228"/>
  <c r="I71" i="228"/>
  <c r="I52" i="228"/>
  <c r="I63" i="228"/>
  <c r="I66" i="228"/>
  <c r="I72" i="228"/>
  <c r="AG8" i="230"/>
  <c r="AC162" i="230" l="1"/>
  <c r="AC161" i="230"/>
  <c r="AC37" i="230"/>
  <c r="G42" i="228" s="1"/>
  <c r="H42" i="228" s="1"/>
  <c r="I42" i="228" l="1"/>
  <c r="AB8" i="230"/>
  <c r="W8" i="230"/>
  <c r="R8" i="230" l="1"/>
  <c r="M8" i="230" l="1"/>
  <c r="I216" i="230"/>
  <c r="G16" i="228" s="1"/>
  <c r="H16" i="228" s="1"/>
  <c r="I205" i="230"/>
  <c r="I160" i="230"/>
  <c r="I138" i="230"/>
  <c r="G15" i="228" s="1"/>
  <c r="H15" i="228" s="1"/>
  <c r="I47" i="230"/>
  <c r="I32" i="230"/>
  <c r="I31" i="230"/>
  <c r="I15" i="228" l="1"/>
  <c r="I16" i="228"/>
  <c r="CV387" i="230"/>
  <c r="AR387" i="224" s="1"/>
  <c r="CQ387" i="230"/>
  <c r="AP387" i="224" s="1"/>
  <c r="CL387" i="230"/>
  <c r="AN387" i="224" s="1"/>
  <c r="CG387" i="230"/>
  <c r="AL387" i="224" s="1"/>
  <c r="CB387" i="230"/>
  <c r="AJ387" i="224" s="1"/>
  <c r="BW387" i="230"/>
  <c r="AH387" i="224" s="1"/>
  <c r="R387" i="225" s="1"/>
  <c r="AS387" i="226" s="1"/>
  <c r="AU387" i="227" s="1"/>
  <c r="BR387" i="230"/>
  <c r="BM387" i="230"/>
  <c r="AD387" i="224" s="1"/>
  <c r="BG387" i="230"/>
  <c r="BH387" i="230" s="1"/>
  <c r="AB387" i="224" s="1"/>
  <c r="BB387" i="230"/>
  <c r="BC387" i="230" s="1"/>
  <c r="Z387" i="224" s="1"/>
  <c r="AX387" i="230"/>
  <c r="X387" i="224" s="1"/>
  <c r="M387" i="225" s="1"/>
  <c r="AD387" i="226" s="1"/>
  <c r="AF387" i="227" s="1"/>
  <c r="AR387" i="230"/>
  <c r="AS387" i="230" s="1"/>
  <c r="V387" i="224" s="1"/>
  <c r="AN387" i="230"/>
  <c r="AI387" i="230"/>
  <c r="R387" i="224" s="1"/>
  <c r="AD387" i="230"/>
  <c r="P387" i="224" s="1"/>
  <c r="Y387" i="230"/>
  <c r="N387" i="224" s="1"/>
  <c r="T387" i="230"/>
  <c r="L387" i="224" s="1"/>
  <c r="O387" i="230"/>
  <c r="CV386" i="230"/>
  <c r="AR386" i="224" s="1"/>
  <c r="CQ386" i="230"/>
  <c r="AP386" i="224" s="1"/>
  <c r="CL386" i="230"/>
  <c r="AN386" i="224" s="1"/>
  <c r="CG386" i="230"/>
  <c r="AL386" i="224" s="1"/>
  <c r="CB386" i="230"/>
  <c r="AJ386" i="224" s="1"/>
  <c r="BW386" i="230"/>
  <c r="BR386" i="230"/>
  <c r="AF386" i="224" s="1"/>
  <c r="BM386" i="230"/>
  <c r="BH386" i="230"/>
  <c r="AB386" i="224" s="1"/>
  <c r="BB386" i="230"/>
  <c r="BC386" i="230" s="1"/>
  <c r="Z386" i="224" s="1"/>
  <c r="AX386" i="230"/>
  <c r="X386" i="224" s="1"/>
  <c r="AR386" i="230"/>
  <c r="AS386" i="230" s="1"/>
  <c r="V386" i="224" s="1"/>
  <c r="AN386" i="230"/>
  <c r="T386" i="224" s="1"/>
  <c r="AI386" i="230"/>
  <c r="R386" i="224" s="1"/>
  <c r="AD386" i="230"/>
  <c r="P386" i="224" s="1"/>
  <c r="Y386" i="230"/>
  <c r="T386" i="230"/>
  <c r="L386" i="224" s="1"/>
  <c r="O386" i="230"/>
  <c r="J386" i="224" s="1"/>
  <c r="CV385" i="230"/>
  <c r="CQ385" i="230"/>
  <c r="AP385" i="224" s="1"/>
  <c r="CL385" i="230"/>
  <c r="AN385" i="224" s="1"/>
  <c r="CG385" i="230"/>
  <c r="CB385" i="230"/>
  <c r="AJ385" i="224" s="1"/>
  <c r="BW385" i="230"/>
  <c r="AH385" i="224" s="1"/>
  <c r="BR385" i="230"/>
  <c r="BM385" i="230"/>
  <c r="AD385" i="224" s="1"/>
  <c r="P385" i="225" s="1"/>
  <c r="BH385" i="230"/>
  <c r="AB385" i="224" s="1"/>
  <c r="BB385" i="230"/>
  <c r="BC385" i="230" s="1"/>
  <c r="Z385" i="224" s="1"/>
  <c r="AX385" i="230"/>
  <c r="X385" i="224" s="1"/>
  <c r="AR385" i="230"/>
  <c r="AS385" i="230" s="1"/>
  <c r="V385" i="224" s="1"/>
  <c r="AN385" i="230"/>
  <c r="T385" i="224" s="1"/>
  <c r="AI385" i="230"/>
  <c r="R385" i="224" s="1"/>
  <c r="AD385" i="230"/>
  <c r="P385" i="224" s="1"/>
  <c r="Y385" i="230"/>
  <c r="N385" i="224" s="1"/>
  <c r="T385" i="230"/>
  <c r="L385" i="224" s="1"/>
  <c r="O385" i="230"/>
  <c r="CV384" i="230"/>
  <c r="AR384" i="224" s="1"/>
  <c r="CQ384" i="230"/>
  <c r="AP384" i="224" s="1"/>
  <c r="CL384" i="230"/>
  <c r="AN384" i="224" s="1"/>
  <c r="CG384" i="230"/>
  <c r="AL384" i="224" s="1"/>
  <c r="CB384" i="230"/>
  <c r="BW384" i="230"/>
  <c r="AH384" i="224" s="1"/>
  <c r="BR384" i="230"/>
  <c r="AF384" i="224" s="1"/>
  <c r="BM384" i="230"/>
  <c r="AD384" i="224" s="1"/>
  <c r="BH384" i="230"/>
  <c r="AB384" i="224" s="1"/>
  <c r="BB384" i="230"/>
  <c r="BC384" i="230" s="1"/>
  <c r="Z384" i="224" s="1"/>
  <c r="AX384" i="230"/>
  <c r="X384" i="224" s="1"/>
  <c r="AR384" i="230"/>
  <c r="AS384" i="230" s="1"/>
  <c r="V384" i="224" s="1"/>
  <c r="AN384" i="230"/>
  <c r="T384" i="224" s="1"/>
  <c r="AI384" i="230"/>
  <c r="R384" i="224" s="1"/>
  <c r="AD384" i="230"/>
  <c r="P384" i="224" s="1"/>
  <c r="Y384" i="230"/>
  <c r="T384" i="230"/>
  <c r="L384" i="224" s="1"/>
  <c r="O384" i="230"/>
  <c r="CV383" i="230"/>
  <c r="AR383" i="224" s="1"/>
  <c r="CQ383" i="230"/>
  <c r="AP383" i="224" s="1"/>
  <c r="CL383" i="230"/>
  <c r="AN383" i="224" s="1"/>
  <c r="CG383" i="230"/>
  <c r="AL383" i="224" s="1"/>
  <c r="CB383" i="230"/>
  <c r="BW383" i="230"/>
  <c r="AH383" i="224" s="1"/>
  <c r="BR383" i="230"/>
  <c r="AF383" i="224" s="1"/>
  <c r="BM383" i="230"/>
  <c r="BH383" i="230"/>
  <c r="AB383" i="224" s="1"/>
  <c r="BB383" i="230"/>
  <c r="BC383" i="230" s="1"/>
  <c r="Z383" i="224" s="1"/>
  <c r="AX383" i="230"/>
  <c r="X383" i="224" s="1"/>
  <c r="AR383" i="230"/>
  <c r="AS383" i="230" s="1"/>
  <c r="V383" i="224" s="1"/>
  <c r="AN383" i="230"/>
  <c r="T383" i="224" s="1"/>
  <c r="AI383" i="230"/>
  <c r="AD383" i="230"/>
  <c r="P383" i="224" s="1"/>
  <c r="Y383" i="230"/>
  <c r="N383" i="224" s="1"/>
  <c r="T383" i="230"/>
  <c r="L383" i="224" s="1"/>
  <c r="O383" i="230"/>
  <c r="J383" i="224" s="1"/>
  <c r="CV382" i="230"/>
  <c r="AR382" i="224" s="1"/>
  <c r="W382" i="225" s="1"/>
  <c r="BH382" i="226" s="1"/>
  <c r="BJ382" i="227" s="1"/>
  <c r="CQ382" i="230"/>
  <c r="AP382" i="224" s="1"/>
  <c r="CL382" i="230"/>
  <c r="AN382" i="224" s="1"/>
  <c r="U382" i="225" s="1"/>
  <c r="BB382" i="226" s="1"/>
  <c r="BD382" i="227" s="1"/>
  <c r="CG382" i="230"/>
  <c r="AL382" i="224" s="1"/>
  <c r="T382" i="225" s="1"/>
  <c r="AY382" i="226" s="1"/>
  <c r="BA382" i="227" s="1"/>
  <c r="CB382" i="230"/>
  <c r="AJ382" i="224" s="1"/>
  <c r="BW382" i="230"/>
  <c r="AH382" i="224" s="1"/>
  <c r="R382" i="225" s="1"/>
  <c r="AS382" i="226" s="1"/>
  <c r="AU382" i="227" s="1"/>
  <c r="BR382" i="230"/>
  <c r="AF382" i="224" s="1"/>
  <c r="BM382" i="230"/>
  <c r="AD382" i="224" s="1"/>
  <c r="BH382" i="230"/>
  <c r="AB382" i="224" s="1"/>
  <c r="BB382" i="230"/>
  <c r="BC382" i="230" s="1"/>
  <c r="Z382" i="224" s="1"/>
  <c r="AX382" i="230"/>
  <c r="X382" i="224" s="1"/>
  <c r="M382" i="225" s="1"/>
  <c r="AD382" i="226" s="1"/>
  <c r="AF382" i="227" s="1"/>
  <c r="AR382" i="230"/>
  <c r="AS382" i="230" s="1"/>
  <c r="V382" i="224" s="1"/>
  <c r="AN382" i="230"/>
  <c r="T382" i="224" s="1"/>
  <c r="AI382" i="230"/>
  <c r="AD382" i="230"/>
  <c r="Y382" i="230"/>
  <c r="N382" i="224" s="1"/>
  <c r="T382" i="230"/>
  <c r="L382" i="224" s="1"/>
  <c r="O382" i="230"/>
  <c r="J382" i="224" s="1"/>
  <c r="CV381" i="230"/>
  <c r="AR381" i="224" s="1"/>
  <c r="W381" i="225" s="1"/>
  <c r="BH381" i="226" s="1"/>
  <c r="BJ381" i="227" s="1"/>
  <c r="CQ381" i="230"/>
  <c r="AP381" i="224" s="1"/>
  <c r="CL381" i="230"/>
  <c r="AN381" i="224" s="1"/>
  <c r="U381" i="225" s="1"/>
  <c r="BB381" i="226" s="1"/>
  <c r="BD381" i="227" s="1"/>
  <c r="CG381" i="230"/>
  <c r="AL381" i="224" s="1"/>
  <c r="T381" i="225" s="1"/>
  <c r="AY381" i="226" s="1"/>
  <c r="BA381" i="227" s="1"/>
  <c r="CB381" i="230"/>
  <c r="AJ381" i="224" s="1"/>
  <c r="BW381" i="230"/>
  <c r="AH381" i="224" s="1"/>
  <c r="R381" i="225" s="1"/>
  <c r="AS381" i="226" s="1"/>
  <c r="AU381" i="227" s="1"/>
  <c r="BR381" i="230"/>
  <c r="AF381" i="224" s="1"/>
  <c r="BM381" i="230"/>
  <c r="AD381" i="224" s="1"/>
  <c r="BH381" i="230"/>
  <c r="AB381" i="224" s="1"/>
  <c r="BB381" i="230"/>
  <c r="BC381" i="230" s="1"/>
  <c r="AX381" i="230"/>
  <c r="X381" i="224" s="1"/>
  <c r="M381" i="225" s="1"/>
  <c r="AD381" i="226" s="1"/>
  <c r="AF381" i="227" s="1"/>
  <c r="AR381" i="230"/>
  <c r="AS381" i="230" s="1"/>
  <c r="AN381" i="230"/>
  <c r="T381" i="224" s="1"/>
  <c r="K381" i="225" s="1"/>
  <c r="X381" i="226" s="1"/>
  <c r="Z381" i="227" s="1"/>
  <c r="AI381" i="230"/>
  <c r="R381" i="224" s="1"/>
  <c r="J381" i="225" s="1"/>
  <c r="U381" i="226" s="1"/>
  <c r="W381" i="227" s="1"/>
  <c r="AD381" i="230"/>
  <c r="Y381" i="230"/>
  <c r="N381" i="224" s="1"/>
  <c r="T381" i="230"/>
  <c r="L381" i="224" s="1"/>
  <c r="O381" i="230"/>
  <c r="J381" i="224" s="1"/>
  <c r="CV380" i="230"/>
  <c r="AR380" i="224" s="1"/>
  <c r="CQ380" i="230"/>
  <c r="AP380" i="224" s="1"/>
  <c r="CL380" i="230"/>
  <c r="AN380" i="224" s="1"/>
  <c r="U380" i="225" s="1"/>
  <c r="BB380" i="226" s="1"/>
  <c r="BD380" i="227" s="1"/>
  <c r="CG380" i="230"/>
  <c r="CB380" i="230"/>
  <c r="AJ380" i="224" s="1"/>
  <c r="BW380" i="230"/>
  <c r="AH380" i="224" s="1"/>
  <c r="R380" i="225" s="1"/>
  <c r="AS380" i="226" s="1"/>
  <c r="AU380" i="227" s="1"/>
  <c r="BR380" i="230"/>
  <c r="AF380" i="224" s="1"/>
  <c r="BM380" i="230"/>
  <c r="AD380" i="224" s="1"/>
  <c r="BH380" i="230"/>
  <c r="AB380" i="224" s="1"/>
  <c r="BB380" i="230"/>
  <c r="BC380" i="230" s="1"/>
  <c r="Z380" i="224" s="1"/>
  <c r="AX380" i="230"/>
  <c r="X380" i="224" s="1"/>
  <c r="M380" i="225" s="1"/>
  <c r="AR380" i="230"/>
  <c r="AS380" i="230" s="1"/>
  <c r="V380" i="224" s="1"/>
  <c r="AN380" i="230"/>
  <c r="T380" i="224" s="1"/>
  <c r="AI380" i="230"/>
  <c r="R380" i="224" s="1"/>
  <c r="AD380" i="230"/>
  <c r="P380" i="224" s="1"/>
  <c r="Y380" i="230"/>
  <c r="N380" i="224" s="1"/>
  <c r="T380" i="230"/>
  <c r="L380" i="224" s="1"/>
  <c r="O380" i="230"/>
  <c r="J380" i="224" s="1"/>
  <c r="CV379" i="230"/>
  <c r="AR379" i="224" s="1"/>
  <c r="CQ379" i="230"/>
  <c r="AP379" i="224" s="1"/>
  <c r="CL379" i="230"/>
  <c r="AN379" i="224" s="1"/>
  <c r="U379" i="225" s="1"/>
  <c r="BB379" i="226" s="1"/>
  <c r="BD379" i="227" s="1"/>
  <c r="CG379" i="230"/>
  <c r="AL379" i="224" s="1"/>
  <c r="T379" i="225" s="1"/>
  <c r="AY379" i="226" s="1"/>
  <c r="BA379" i="227" s="1"/>
  <c r="CB379" i="230"/>
  <c r="AJ379" i="224" s="1"/>
  <c r="BW379" i="230"/>
  <c r="AH379" i="224" s="1"/>
  <c r="R379" i="225" s="1"/>
  <c r="AS379" i="226" s="1"/>
  <c r="AU379" i="227" s="1"/>
  <c r="BR379" i="230"/>
  <c r="AF379" i="224" s="1"/>
  <c r="BM379" i="230"/>
  <c r="AD379" i="224" s="1"/>
  <c r="BH379" i="230"/>
  <c r="AB379" i="224" s="1"/>
  <c r="BB379" i="230"/>
  <c r="BC379" i="230" s="1"/>
  <c r="Z379" i="224" s="1"/>
  <c r="AX379" i="230"/>
  <c r="X379" i="224" s="1"/>
  <c r="M379" i="225" s="1"/>
  <c r="AR379" i="230"/>
  <c r="AS379" i="230" s="1"/>
  <c r="V379" i="224" s="1"/>
  <c r="AN379" i="230"/>
  <c r="T379" i="224" s="1"/>
  <c r="AI379" i="230"/>
  <c r="AD379" i="230"/>
  <c r="P379" i="224" s="1"/>
  <c r="Y379" i="230"/>
  <c r="N379" i="224" s="1"/>
  <c r="T379" i="230"/>
  <c r="L379" i="224" s="1"/>
  <c r="O379" i="230"/>
  <c r="CV378" i="230"/>
  <c r="AR378" i="224" s="1"/>
  <c r="W378" i="225" s="1"/>
  <c r="BH378" i="226" s="1"/>
  <c r="BJ378" i="227" s="1"/>
  <c r="CQ378" i="230"/>
  <c r="AP378" i="224" s="1"/>
  <c r="CL378" i="230"/>
  <c r="AN378" i="224" s="1"/>
  <c r="U378" i="225" s="1"/>
  <c r="BB378" i="226" s="1"/>
  <c r="BD378" i="227" s="1"/>
  <c r="CG378" i="230"/>
  <c r="AL378" i="224" s="1"/>
  <c r="T378" i="225" s="1"/>
  <c r="AY378" i="226" s="1"/>
  <c r="BA378" i="227" s="1"/>
  <c r="CB378" i="230"/>
  <c r="BW378" i="230"/>
  <c r="AH378" i="224" s="1"/>
  <c r="R378" i="225" s="1"/>
  <c r="AS378" i="226" s="1"/>
  <c r="AU378" i="227" s="1"/>
  <c r="BR378" i="230"/>
  <c r="BM378" i="230"/>
  <c r="AD378" i="224" s="1"/>
  <c r="BH378" i="230"/>
  <c r="AB378" i="224" s="1"/>
  <c r="BB378" i="230"/>
  <c r="BC378" i="230" s="1"/>
  <c r="Z378" i="224" s="1"/>
  <c r="AX378" i="230"/>
  <c r="X378" i="224" s="1"/>
  <c r="AR378" i="230"/>
  <c r="AS378" i="230" s="1"/>
  <c r="V378" i="224" s="1"/>
  <c r="AN378" i="230"/>
  <c r="T378" i="224" s="1"/>
  <c r="K378" i="225" s="1"/>
  <c r="X378" i="226" s="1"/>
  <c r="Z378" i="227" s="1"/>
  <c r="AI378" i="230"/>
  <c r="R378" i="224" s="1"/>
  <c r="J378" i="225" s="1"/>
  <c r="AD378" i="230"/>
  <c r="P378" i="224" s="1"/>
  <c r="Y378" i="230"/>
  <c r="N378" i="224" s="1"/>
  <c r="T378" i="230"/>
  <c r="L378" i="224" s="1"/>
  <c r="O378" i="230"/>
  <c r="CV377" i="230"/>
  <c r="AR377" i="224" s="1"/>
  <c r="W377" i="225" s="1"/>
  <c r="BH377" i="226" s="1"/>
  <c r="BJ377" i="227" s="1"/>
  <c r="CQ377" i="230"/>
  <c r="AP377" i="224" s="1"/>
  <c r="CL377" i="230"/>
  <c r="AN377" i="224" s="1"/>
  <c r="U377" i="225" s="1"/>
  <c r="BB377" i="226" s="1"/>
  <c r="BD377" i="227" s="1"/>
  <c r="CG377" i="230"/>
  <c r="CB377" i="230"/>
  <c r="AJ377" i="224" s="1"/>
  <c r="BW377" i="230"/>
  <c r="AH377" i="224" s="1"/>
  <c r="R377" i="225" s="1"/>
  <c r="AS377" i="226" s="1"/>
  <c r="AU377" i="227" s="1"/>
  <c r="BR377" i="230"/>
  <c r="AF377" i="224" s="1"/>
  <c r="BM377" i="230"/>
  <c r="AD377" i="224" s="1"/>
  <c r="BH377" i="230"/>
  <c r="AB377" i="224" s="1"/>
  <c r="BB377" i="230"/>
  <c r="BC377" i="230" s="1"/>
  <c r="Z377" i="224" s="1"/>
  <c r="AX377" i="230"/>
  <c r="X377" i="224" s="1"/>
  <c r="AR377" i="230"/>
  <c r="AS377" i="230" s="1"/>
  <c r="V377" i="224" s="1"/>
  <c r="AN377" i="230"/>
  <c r="T377" i="224" s="1"/>
  <c r="K377" i="225" s="1"/>
  <c r="X377" i="226" s="1"/>
  <c r="Z377" i="227" s="1"/>
  <c r="AI377" i="230"/>
  <c r="AD377" i="230"/>
  <c r="P377" i="224" s="1"/>
  <c r="Y377" i="230"/>
  <c r="N377" i="224" s="1"/>
  <c r="T377" i="230"/>
  <c r="L377" i="224" s="1"/>
  <c r="O377" i="230"/>
  <c r="J377" i="224" s="1"/>
  <c r="CV376" i="230"/>
  <c r="AR376" i="224" s="1"/>
  <c r="W376" i="225" s="1"/>
  <c r="BH376" i="226" s="1"/>
  <c r="BJ376" i="227" s="1"/>
  <c r="CQ376" i="230"/>
  <c r="AP376" i="224" s="1"/>
  <c r="CL376" i="230"/>
  <c r="AN376" i="224" s="1"/>
  <c r="U376" i="225" s="1"/>
  <c r="BB376" i="226" s="1"/>
  <c r="BD376" i="227" s="1"/>
  <c r="CG376" i="230"/>
  <c r="AL376" i="224" s="1"/>
  <c r="CB376" i="230"/>
  <c r="AJ376" i="224" s="1"/>
  <c r="BW376" i="230"/>
  <c r="BR376" i="230"/>
  <c r="AF376" i="224" s="1"/>
  <c r="BM376" i="230"/>
  <c r="AD376" i="224" s="1"/>
  <c r="BH376" i="230"/>
  <c r="AB376" i="224" s="1"/>
  <c r="BB376" i="230"/>
  <c r="BC376" i="230" s="1"/>
  <c r="Z376" i="224" s="1"/>
  <c r="AX376" i="230"/>
  <c r="X376" i="224" s="1"/>
  <c r="M376" i="225" s="1"/>
  <c r="AD376" i="226" s="1"/>
  <c r="AF376" i="227" s="1"/>
  <c r="AR376" i="230"/>
  <c r="AS376" i="230" s="1"/>
  <c r="V376" i="224" s="1"/>
  <c r="AN376" i="230"/>
  <c r="T376" i="224" s="1"/>
  <c r="K376" i="225" s="1"/>
  <c r="AI376" i="230"/>
  <c r="R376" i="224" s="1"/>
  <c r="AD376" i="230"/>
  <c r="P376" i="224" s="1"/>
  <c r="Y376" i="230"/>
  <c r="N376" i="224" s="1"/>
  <c r="T376" i="230"/>
  <c r="L376" i="224" s="1"/>
  <c r="O376" i="230"/>
  <c r="J376" i="224" s="1"/>
  <c r="CV375" i="230"/>
  <c r="AR375" i="224" s="1"/>
  <c r="W375" i="225" s="1"/>
  <c r="BH375" i="226" s="1"/>
  <c r="BJ375" i="227" s="1"/>
  <c r="CQ375" i="230"/>
  <c r="AP375" i="224" s="1"/>
  <c r="CL375" i="230"/>
  <c r="AN375" i="224" s="1"/>
  <c r="U375" i="225" s="1"/>
  <c r="BB375" i="226" s="1"/>
  <c r="BD375" i="227" s="1"/>
  <c r="CG375" i="230"/>
  <c r="AL375" i="224" s="1"/>
  <c r="CB375" i="230"/>
  <c r="AJ375" i="224" s="1"/>
  <c r="BW375" i="230"/>
  <c r="AH375" i="224" s="1"/>
  <c r="BR375" i="230"/>
  <c r="AF375" i="224" s="1"/>
  <c r="BM375" i="230"/>
  <c r="AD375" i="224" s="1"/>
  <c r="BH375" i="230"/>
  <c r="BB375" i="230"/>
  <c r="BC375" i="230" s="1"/>
  <c r="AX375" i="230"/>
  <c r="X375" i="224" s="1"/>
  <c r="M375" i="225" s="1"/>
  <c r="AD375" i="226" s="1"/>
  <c r="AF375" i="227" s="1"/>
  <c r="AS375" i="230"/>
  <c r="V375" i="224" s="1"/>
  <c r="AN375" i="230"/>
  <c r="AI375" i="230"/>
  <c r="R375" i="224" s="1"/>
  <c r="AD375" i="230"/>
  <c r="P375" i="224" s="1"/>
  <c r="Y375" i="230"/>
  <c r="N375" i="224" s="1"/>
  <c r="T375" i="230"/>
  <c r="L375" i="224" s="1"/>
  <c r="O375" i="230"/>
  <c r="CV374" i="230"/>
  <c r="CQ374" i="230"/>
  <c r="CL374" i="230"/>
  <c r="AN374" i="224" s="1"/>
  <c r="CG374" i="230"/>
  <c r="AL374" i="224" s="1"/>
  <c r="CB374" i="230"/>
  <c r="AJ374" i="224" s="1"/>
  <c r="BW374" i="230"/>
  <c r="AH374" i="224" s="1"/>
  <c r="BR374" i="230"/>
  <c r="AF374" i="224" s="1"/>
  <c r="BM374" i="230"/>
  <c r="BH374" i="230"/>
  <c r="BB374" i="230"/>
  <c r="BC374" i="230" s="1"/>
  <c r="Z374" i="224" s="1"/>
  <c r="AX374" i="230"/>
  <c r="X374" i="224" s="1"/>
  <c r="M374" i="225" s="1"/>
  <c r="AS374" i="230"/>
  <c r="V374" i="224" s="1"/>
  <c r="AN374" i="230"/>
  <c r="AI374" i="230"/>
  <c r="R374" i="224" s="1"/>
  <c r="AD374" i="230"/>
  <c r="P374" i="224" s="1"/>
  <c r="Y374" i="230"/>
  <c r="T374" i="230"/>
  <c r="L374" i="224" s="1"/>
  <c r="O374" i="230"/>
  <c r="J374" i="224" s="1"/>
  <c r="CV373" i="230"/>
  <c r="AR373" i="224" s="1"/>
  <c r="CQ373" i="230"/>
  <c r="AP373" i="224" s="1"/>
  <c r="CL373" i="230"/>
  <c r="AN373" i="224" s="1"/>
  <c r="CG373" i="230"/>
  <c r="CB373" i="230"/>
  <c r="BW373" i="230"/>
  <c r="BR373" i="230"/>
  <c r="BM373" i="230"/>
  <c r="BH373" i="230"/>
  <c r="AB373" i="224" s="1"/>
  <c r="BB373" i="230"/>
  <c r="BC373" i="230" s="1"/>
  <c r="Z373" i="224" s="1"/>
  <c r="AX373" i="230"/>
  <c r="X373" i="224" s="1"/>
  <c r="M373" i="225" s="1"/>
  <c r="AD373" i="226" s="1"/>
  <c r="AF373" i="227" s="1"/>
  <c r="AS373" i="230"/>
  <c r="V373" i="224" s="1"/>
  <c r="AN373" i="230"/>
  <c r="T373" i="224" s="1"/>
  <c r="K373" i="225" s="1"/>
  <c r="AI373" i="230"/>
  <c r="R373" i="224" s="1"/>
  <c r="AD373" i="230"/>
  <c r="Y373" i="230"/>
  <c r="N373" i="224" s="1"/>
  <c r="T373" i="230"/>
  <c r="O373" i="230"/>
  <c r="J373" i="224" s="1"/>
  <c r="CV372" i="230"/>
  <c r="AR372" i="224" s="1"/>
  <c r="CQ372" i="230"/>
  <c r="AP372" i="224" s="1"/>
  <c r="CL372" i="230"/>
  <c r="AN372" i="224" s="1"/>
  <c r="U372" i="225" s="1"/>
  <c r="BB372" i="226" s="1"/>
  <c r="BD372" i="227" s="1"/>
  <c r="CG372" i="230"/>
  <c r="AL372" i="224" s="1"/>
  <c r="CB372" i="230"/>
  <c r="BW372" i="230"/>
  <c r="AH372" i="224" s="1"/>
  <c r="BR372" i="230"/>
  <c r="BM372" i="230"/>
  <c r="AD372" i="224" s="1"/>
  <c r="BH372" i="230"/>
  <c r="BB372" i="230"/>
  <c r="BC372" i="230" s="1"/>
  <c r="AX372" i="230"/>
  <c r="X372" i="224" s="1"/>
  <c r="AS372" i="230"/>
  <c r="V372" i="224" s="1"/>
  <c r="L372" i="225" s="1"/>
  <c r="AN372" i="230"/>
  <c r="AI372" i="230"/>
  <c r="R372" i="224" s="1"/>
  <c r="AD372" i="230"/>
  <c r="P372" i="224" s="1"/>
  <c r="Y372" i="230"/>
  <c r="N372" i="224" s="1"/>
  <c r="T372" i="230"/>
  <c r="L372" i="224" s="1"/>
  <c r="O372" i="230"/>
  <c r="CV371" i="230"/>
  <c r="AR371" i="224" s="1"/>
  <c r="CQ371" i="230"/>
  <c r="AP371" i="224" s="1"/>
  <c r="CL371" i="230"/>
  <c r="CG371" i="230"/>
  <c r="AL371" i="224" s="1"/>
  <c r="CB371" i="230"/>
  <c r="AJ371" i="224" s="1"/>
  <c r="BW371" i="230"/>
  <c r="AH371" i="224" s="1"/>
  <c r="BR371" i="230"/>
  <c r="AF371" i="224" s="1"/>
  <c r="BM371" i="230"/>
  <c r="AD371" i="224" s="1"/>
  <c r="BH371" i="230"/>
  <c r="AB371" i="224" s="1"/>
  <c r="BB371" i="230"/>
  <c r="BC371" i="230" s="1"/>
  <c r="Z371" i="224" s="1"/>
  <c r="AX371" i="230"/>
  <c r="X371" i="224" s="1"/>
  <c r="AS371" i="230"/>
  <c r="V371" i="224" s="1"/>
  <c r="L371" i="225" s="1"/>
  <c r="AN371" i="230"/>
  <c r="AI371" i="230"/>
  <c r="R371" i="224" s="1"/>
  <c r="AD371" i="230"/>
  <c r="P371" i="224" s="1"/>
  <c r="Y371" i="230"/>
  <c r="T371" i="230"/>
  <c r="L371" i="224" s="1"/>
  <c r="O371" i="230"/>
  <c r="J371" i="224" s="1"/>
  <c r="CV370" i="230"/>
  <c r="CQ370" i="230"/>
  <c r="AP370" i="224" s="1"/>
  <c r="CL370" i="230"/>
  <c r="AN370" i="224" s="1"/>
  <c r="U370" i="225" s="1"/>
  <c r="BB370" i="226" s="1"/>
  <c r="BD370" i="227" s="1"/>
  <c r="CG370" i="230"/>
  <c r="CB370" i="230"/>
  <c r="AJ370" i="224" s="1"/>
  <c r="BW370" i="230"/>
  <c r="BR370" i="230"/>
  <c r="AF370" i="224" s="1"/>
  <c r="BM370" i="230"/>
  <c r="BH370" i="230"/>
  <c r="BB370" i="230"/>
  <c r="BC370" i="230" s="1"/>
  <c r="Z370" i="224" s="1"/>
  <c r="AX370" i="230"/>
  <c r="X370" i="224" s="1"/>
  <c r="AS370" i="230"/>
  <c r="AN370" i="230"/>
  <c r="T370" i="224" s="1"/>
  <c r="AI370" i="230"/>
  <c r="R370" i="224" s="1"/>
  <c r="AD370" i="230"/>
  <c r="P370" i="224" s="1"/>
  <c r="Y370" i="230"/>
  <c r="N370" i="224" s="1"/>
  <c r="T370" i="230"/>
  <c r="L370" i="224" s="1"/>
  <c r="O370" i="230"/>
  <c r="CV369" i="230"/>
  <c r="AR369" i="224" s="1"/>
  <c r="CQ369" i="230"/>
  <c r="CL369" i="230"/>
  <c r="CG369" i="230"/>
  <c r="AL369" i="224" s="1"/>
  <c r="CB369" i="230"/>
  <c r="BW369" i="230"/>
  <c r="AH369" i="224" s="1"/>
  <c r="BR369" i="230"/>
  <c r="BM369" i="230"/>
  <c r="BH369" i="230"/>
  <c r="BB369" i="230"/>
  <c r="BC369" i="230" s="1"/>
  <c r="Z369" i="224" s="1"/>
  <c r="AX369" i="230"/>
  <c r="X369" i="224" s="1"/>
  <c r="AS369" i="230"/>
  <c r="AN369" i="230"/>
  <c r="T369" i="224" s="1"/>
  <c r="AI369" i="230"/>
  <c r="R369" i="224" s="1"/>
  <c r="AD369" i="230"/>
  <c r="P369" i="224" s="1"/>
  <c r="Y369" i="230"/>
  <c r="T369" i="230"/>
  <c r="L369" i="224" s="1"/>
  <c r="O369" i="230"/>
  <c r="J369" i="224" s="1"/>
  <c r="CV368" i="230"/>
  <c r="CQ368" i="230"/>
  <c r="AP368" i="224" s="1"/>
  <c r="CL368" i="230"/>
  <c r="CG368" i="230"/>
  <c r="AL368" i="224" s="1"/>
  <c r="CB368" i="230"/>
  <c r="BW368" i="230"/>
  <c r="AH368" i="224" s="1"/>
  <c r="BR368" i="230"/>
  <c r="BM368" i="230"/>
  <c r="AD368" i="224" s="1"/>
  <c r="BH368" i="230"/>
  <c r="AB368" i="224" s="1"/>
  <c r="BB368" i="230"/>
  <c r="BC368" i="230" s="1"/>
  <c r="AX368" i="230"/>
  <c r="X368" i="224" s="1"/>
  <c r="AS368" i="230"/>
  <c r="AN368" i="230"/>
  <c r="T368" i="224" s="1"/>
  <c r="AI368" i="230"/>
  <c r="AD368" i="230"/>
  <c r="P368" i="224" s="1"/>
  <c r="Y368" i="230"/>
  <c r="N368" i="224" s="1"/>
  <c r="T368" i="230"/>
  <c r="O368" i="230"/>
  <c r="J368" i="224" s="1"/>
  <c r="CV367" i="230"/>
  <c r="AR367" i="224" s="1"/>
  <c r="CQ367" i="230"/>
  <c r="AP367" i="224" s="1"/>
  <c r="CL367" i="230"/>
  <c r="AN367" i="224" s="1"/>
  <c r="U367" i="225" s="1"/>
  <c r="BB367" i="226" s="1"/>
  <c r="BD367" i="227" s="1"/>
  <c r="CG367" i="230"/>
  <c r="CB367" i="230"/>
  <c r="AJ367" i="224" s="1"/>
  <c r="BW367" i="230"/>
  <c r="AH367" i="224" s="1"/>
  <c r="BR367" i="230"/>
  <c r="BM367" i="230"/>
  <c r="BH367" i="230"/>
  <c r="AB367" i="224" s="1"/>
  <c r="BB367" i="230"/>
  <c r="BC367" i="230" s="1"/>
  <c r="Z367" i="224" s="1"/>
  <c r="AX367" i="230"/>
  <c r="X367" i="224" s="1"/>
  <c r="AS367" i="230"/>
  <c r="V367" i="224" s="1"/>
  <c r="L367" i="225" s="1"/>
  <c r="AN367" i="230"/>
  <c r="AI367" i="230"/>
  <c r="R367" i="224" s="1"/>
  <c r="AD367" i="230"/>
  <c r="Y367" i="230"/>
  <c r="N367" i="224" s="1"/>
  <c r="T367" i="230"/>
  <c r="L367" i="224" s="1"/>
  <c r="O367" i="230"/>
  <c r="J367" i="224" s="1"/>
  <c r="CV366" i="230"/>
  <c r="CQ366" i="230"/>
  <c r="CL366" i="230"/>
  <c r="CG366" i="230"/>
  <c r="CB366" i="230"/>
  <c r="BW366" i="230"/>
  <c r="AH366" i="224" s="1"/>
  <c r="BR366" i="230"/>
  <c r="AF366" i="224" s="1"/>
  <c r="BM366" i="230"/>
  <c r="AD366" i="224" s="1"/>
  <c r="BH366" i="230"/>
  <c r="BB366" i="230"/>
  <c r="BC366" i="230" s="1"/>
  <c r="Z366" i="224" s="1"/>
  <c r="AX366" i="230"/>
  <c r="X366" i="224" s="1"/>
  <c r="M366" i="225" s="1"/>
  <c r="AD366" i="226" s="1"/>
  <c r="AF366" i="227" s="1"/>
  <c r="AS366" i="230"/>
  <c r="V366" i="224" s="1"/>
  <c r="AN366" i="230"/>
  <c r="T366" i="224" s="1"/>
  <c r="K366" i="225" s="1"/>
  <c r="AI366" i="230"/>
  <c r="R366" i="224" s="1"/>
  <c r="AD366" i="230"/>
  <c r="Y366" i="230"/>
  <c r="T366" i="230"/>
  <c r="L366" i="224" s="1"/>
  <c r="O366" i="230"/>
  <c r="CV365" i="230"/>
  <c r="AR365" i="224" s="1"/>
  <c r="CQ365" i="230"/>
  <c r="CL365" i="230"/>
  <c r="AN365" i="224" s="1"/>
  <c r="U365" i="225" s="1"/>
  <c r="BB365" i="226" s="1"/>
  <c r="BD365" i="227" s="1"/>
  <c r="CG365" i="230"/>
  <c r="CB365" i="230"/>
  <c r="BW365" i="230"/>
  <c r="BR365" i="230"/>
  <c r="BM365" i="230"/>
  <c r="AD365" i="224" s="1"/>
  <c r="BH365" i="230"/>
  <c r="BB365" i="230"/>
  <c r="BC365" i="230" s="1"/>
  <c r="Z365" i="224" s="1"/>
  <c r="AX365" i="230"/>
  <c r="X365" i="224" s="1"/>
  <c r="M365" i="225" s="1"/>
  <c r="AD365" i="226" s="1"/>
  <c r="AF365" i="227" s="1"/>
  <c r="AS365" i="230"/>
  <c r="V365" i="224" s="1"/>
  <c r="AN365" i="230"/>
  <c r="AI365" i="230"/>
  <c r="R365" i="224" s="1"/>
  <c r="AD365" i="230"/>
  <c r="Y365" i="230"/>
  <c r="N365" i="224" s="1"/>
  <c r="T365" i="230"/>
  <c r="L365" i="224" s="1"/>
  <c r="O365" i="230"/>
  <c r="J365" i="224" s="1"/>
  <c r="CV364" i="230"/>
  <c r="AR364" i="224" s="1"/>
  <c r="CQ364" i="230"/>
  <c r="AP364" i="224" s="1"/>
  <c r="CL364" i="230"/>
  <c r="CG364" i="230"/>
  <c r="CB364" i="230"/>
  <c r="BW364" i="230"/>
  <c r="BR364" i="230"/>
  <c r="AF364" i="224" s="1"/>
  <c r="BM364" i="230"/>
  <c r="BH364" i="230"/>
  <c r="AB364" i="224" s="1"/>
  <c r="BB364" i="230"/>
  <c r="BC364" i="230" s="1"/>
  <c r="Z364" i="224" s="1"/>
  <c r="AX364" i="230"/>
  <c r="AS364" i="230"/>
  <c r="AN364" i="230"/>
  <c r="AI364" i="230"/>
  <c r="AD364" i="230"/>
  <c r="P364" i="224" s="1"/>
  <c r="Y364" i="230"/>
  <c r="T364" i="230"/>
  <c r="L364" i="224" s="1"/>
  <c r="O364" i="230"/>
  <c r="J364" i="224" s="1"/>
  <c r="CV363" i="230"/>
  <c r="CQ363" i="230"/>
  <c r="CL363" i="230"/>
  <c r="AN363" i="224" s="1"/>
  <c r="CG363" i="230"/>
  <c r="AL363" i="224" s="1"/>
  <c r="CB363" i="230"/>
  <c r="AJ363" i="224" s="1"/>
  <c r="BW363" i="230"/>
  <c r="BR363" i="230"/>
  <c r="AF363" i="224" s="1"/>
  <c r="BM363" i="230"/>
  <c r="AD363" i="224" s="1"/>
  <c r="BH363" i="230"/>
  <c r="BB363" i="230"/>
  <c r="BC363" i="230" s="1"/>
  <c r="AX363" i="230"/>
  <c r="X363" i="224" s="1"/>
  <c r="M363" i="225" s="1"/>
  <c r="AD363" i="226" s="1"/>
  <c r="AF363" i="227" s="1"/>
  <c r="AS363" i="230"/>
  <c r="V363" i="224" s="1"/>
  <c r="AN363" i="230"/>
  <c r="T363" i="224" s="1"/>
  <c r="AI363" i="230"/>
  <c r="R363" i="224" s="1"/>
  <c r="J363" i="225" s="1"/>
  <c r="AD363" i="230"/>
  <c r="Y363" i="230"/>
  <c r="T363" i="230"/>
  <c r="O363" i="230"/>
  <c r="CV362" i="230"/>
  <c r="AR362" i="224" s="1"/>
  <c r="CQ362" i="230"/>
  <c r="AP362" i="224" s="1"/>
  <c r="CL362" i="230"/>
  <c r="CG362" i="230"/>
  <c r="CB362" i="230"/>
  <c r="BW362" i="230"/>
  <c r="BR362" i="230"/>
  <c r="AF362" i="224" s="1"/>
  <c r="BM362" i="230"/>
  <c r="BH362" i="230"/>
  <c r="AB362" i="224" s="1"/>
  <c r="BB362" i="230"/>
  <c r="BC362" i="230" s="1"/>
  <c r="AX362" i="230"/>
  <c r="AS362" i="230"/>
  <c r="V362" i="224" s="1"/>
  <c r="AN362" i="230"/>
  <c r="T362" i="224" s="1"/>
  <c r="AI362" i="230"/>
  <c r="AD362" i="230"/>
  <c r="P362" i="224" s="1"/>
  <c r="Y362" i="230"/>
  <c r="N362" i="224" s="1"/>
  <c r="T362" i="230"/>
  <c r="O362" i="230"/>
  <c r="CV361" i="230"/>
  <c r="AR361" i="224" s="1"/>
  <c r="CQ361" i="230"/>
  <c r="CL361" i="230"/>
  <c r="CG361" i="230"/>
  <c r="CB361" i="230"/>
  <c r="AJ361" i="224" s="1"/>
  <c r="BW361" i="230"/>
  <c r="BR361" i="230"/>
  <c r="AF361" i="224" s="1"/>
  <c r="BM361" i="230"/>
  <c r="AD361" i="224" s="1"/>
  <c r="BH361" i="230"/>
  <c r="AB361" i="224" s="1"/>
  <c r="BB361" i="230"/>
  <c r="BC361" i="230" s="1"/>
  <c r="AX361" i="230"/>
  <c r="X361" i="224" s="1"/>
  <c r="AS361" i="230"/>
  <c r="AN361" i="230"/>
  <c r="T361" i="224" s="1"/>
  <c r="AI361" i="230"/>
  <c r="AD361" i="230"/>
  <c r="Y361" i="230"/>
  <c r="T361" i="230"/>
  <c r="L361" i="224" s="1"/>
  <c r="O361" i="230"/>
  <c r="CV360" i="230"/>
  <c r="AR360" i="224" s="1"/>
  <c r="CQ360" i="230"/>
  <c r="CL360" i="230"/>
  <c r="CG360" i="230"/>
  <c r="CB360" i="230"/>
  <c r="AJ360" i="224" s="1"/>
  <c r="BW360" i="230"/>
  <c r="AH360" i="224" s="1"/>
  <c r="BR360" i="230"/>
  <c r="BM360" i="230"/>
  <c r="AD360" i="224" s="1"/>
  <c r="P360" i="225" s="1"/>
  <c r="BH360" i="230"/>
  <c r="AB360" i="224" s="1"/>
  <c r="BB360" i="230"/>
  <c r="BC360" i="230" s="1"/>
  <c r="Z360" i="224" s="1"/>
  <c r="AX360" i="230"/>
  <c r="AS360" i="230"/>
  <c r="V360" i="224" s="1"/>
  <c r="AN360" i="230"/>
  <c r="T360" i="224" s="1"/>
  <c r="AI360" i="230"/>
  <c r="AD360" i="230"/>
  <c r="Y360" i="230"/>
  <c r="T360" i="230"/>
  <c r="L360" i="224" s="1"/>
  <c r="O360" i="230"/>
  <c r="CV359" i="230"/>
  <c r="CQ359" i="230"/>
  <c r="AP359" i="224" s="1"/>
  <c r="CL359" i="230"/>
  <c r="AN359" i="224" s="1"/>
  <c r="CG359" i="230"/>
  <c r="AL359" i="224" s="1"/>
  <c r="CB359" i="230"/>
  <c r="AJ359" i="224" s="1"/>
  <c r="BW359" i="230"/>
  <c r="BR359" i="230"/>
  <c r="BM359" i="230"/>
  <c r="BH359" i="230"/>
  <c r="AB359" i="224" s="1"/>
  <c r="BB359" i="230"/>
  <c r="BC359" i="230" s="1"/>
  <c r="AX359" i="230"/>
  <c r="X359" i="224" s="1"/>
  <c r="AS359" i="230"/>
  <c r="V359" i="224" s="1"/>
  <c r="AN359" i="230"/>
  <c r="AI359" i="230"/>
  <c r="R359" i="224" s="1"/>
  <c r="AD359" i="230"/>
  <c r="Y359" i="230"/>
  <c r="N359" i="224" s="1"/>
  <c r="T359" i="230"/>
  <c r="O359" i="230"/>
  <c r="J359" i="224" s="1"/>
  <c r="CV358" i="230"/>
  <c r="CQ358" i="230"/>
  <c r="CL358" i="230"/>
  <c r="CG358" i="230"/>
  <c r="AL358" i="224" s="1"/>
  <c r="CB358" i="230"/>
  <c r="AJ358" i="224" s="1"/>
  <c r="BW358" i="230"/>
  <c r="AH358" i="224" s="1"/>
  <c r="BR358" i="230"/>
  <c r="BM358" i="230"/>
  <c r="AD358" i="224" s="1"/>
  <c r="P358" i="225" s="1"/>
  <c r="AM358" i="226" s="1"/>
  <c r="AO358" i="227" s="1"/>
  <c r="BH358" i="230"/>
  <c r="AB358" i="224" s="1"/>
  <c r="BB358" i="230"/>
  <c r="BC358" i="230" s="1"/>
  <c r="AX358" i="230"/>
  <c r="X358" i="224" s="1"/>
  <c r="M358" i="225" s="1"/>
  <c r="AS358" i="230"/>
  <c r="AN358" i="230"/>
  <c r="T358" i="224" s="1"/>
  <c r="AI358" i="230"/>
  <c r="R358" i="224" s="1"/>
  <c r="AD358" i="230"/>
  <c r="Y358" i="230"/>
  <c r="N358" i="224" s="1"/>
  <c r="T358" i="230"/>
  <c r="O358" i="230"/>
  <c r="J358" i="224" s="1"/>
  <c r="CV357" i="230"/>
  <c r="AR357" i="224" s="1"/>
  <c r="CQ357" i="230"/>
  <c r="AP357" i="224" s="1"/>
  <c r="CL357" i="230"/>
  <c r="CG357" i="230"/>
  <c r="AL357" i="224" s="1"/>
  <c r="CB357" i="230"/>
  <c r="AJ357" i="224" s="1"/>
  <c r="BW357" i="230"/>
  <c r="AH357" i="224" s="1"/>
  <c r="BR357" i="230"/>
  <c r="AF357" i="224" s="1"/>
  <c r="BM357" i="230"/>
  <c r="BH357" i="230"/>
  <c r="BB357" i="230"/>
  <c r="BC357" i="230" s="1"/>
  <c r="Z357" i="224" s="1"/>
  <c r="AX357" i="230"/>
  <c r="X357" i="224" s="1"/>
  <c r="AS357" i="230"/>
  <c r="V357" i="224" s="1"/>
  <c r="AN357" i="230"/>
  <c r="T357" i="224" s="1"/>
  <c r="AI357" i="230"/>
  <c r="R357" i="224" s="1"/>
  <c r="AD357" i="230"/>
  <c r="Y357" i="230"/>
  <c r="T357" i="230"/>
  <c r="O357" i="230"/>
  <c r="J357" i="224" s="1"/>
  <c r="CV356" i="230"/>
  <c r="CQ356" i="230"/>
  <c r="AP356" i="224" s="1"/>
  <c r="CL356" i="230"/>
  <c r="AN356" i="224" s="1"/>
  <c r="CG356" i="230"/>
  <c r="CB356" i="230"/>
  <c r="AJ356" i="224" s="1"/>
  <c r="BW356" i="230"/>
  <c r="BR356" i="230"/>
  <c r="AF356" i="224" s="1"/>
  <c r="BM356" i="230"/>
  <c r="AD356" i="224" s="1"/>
  <c r="P356" i="225" s="1"/>
  <c r="AM356" i="226" s="1"/>
  <c r="AO356" i="227" s="1"/>
  <c r="BH356" i="230"/>
  <c r="BB356" i="230"/>
  <c r="BC356" i="230" s="1"/>
  <c r="Z356" i="224" s="1"/>
  <c r="AX356" i="230"/>
  <c r="X356" i="224" s="1"/>
  <c r="M356" i="225" s="1"/>
  <c r="AS356" i="230"/>
  <c r="V356" i="224" s="1"/>
  <c r="AN356" i="230"/>
  <c r="AI356" i="230"/>
  <c r="R356" i="224" s="1"/>
  <c r="AD356" i="230"/>
  <c r="Y356" i="230"/>
  <c r="N356" i="224" s="1"/>
  <c r="T356" i="230"/>
  <c r="O356" i="230"/>
  <c r="J356" i="224" s="1"/>
  <c r="CV355" i="230"/>
  <c r="AR355" i="224" s="1"/>
  <c r="CQ355" i="230"/>
  <c r="CL355" i="230"/>
  <c r="AN355" i="224" s="1"/>
  <c r="CG355" i="230"/>
  <c r="CB355" i="230"/>
  <c r="AJ355" i="224" s="1"/>
  <c r="BW355" i="230"/>
  <c r="AH355" i="224" s="1"/>
  <c r="BR355" i="230"/>
  <c r="AF355" i="224" s="1"/>
  <c r="BM355" i="230"/>
  <c r="AD355" i="224" s="1"/>
  <c r="P355" i="225" s="1"/>
  <c r="BH355" i="230"/>
  <c r="BB355" i="230"/>
  <c r="BC355" i="230" s="1"/>
  <c r="Z355" i="224" s="1"/>
  <c r="AX355" i="230"/>
  <c r="X355" i="224" s="1"/>
  <c r="AS355" i="230"/>
  <c r="AN355" i="230"/>
  <c r="AI355" i="230"/>
  <c r="R355" i="224" s="1"/>
  <c r="AD355" i="230"/>
  <c r="Y355" i="230"/>
  <c r="N355" i="224" s="1"/>
  <c r="T355" i="230"/>
  <c r="L355" i="224" s="1"/>
  <c r="O355" i="230"/>
  <c r="CV354" i="230"/>
  <c r="AR354" i="224" s="1"/>
  <c r="CQ354" i="230"/>
  <c r="AP354" i="224" s="1"/>
  <c r="CL354" i="230"/>
  <c r="AN354" i="224" s="1"/>
  <c r="CG354" i="230"/>
  <c r="CB354" i="230"/>
  <c r="AJ354" i="224" s="1"/>
  <c r="BW354" i="230"/>
  <c r="AH354" i="224" s="1"/>
  <c r="BR354" i="230"/>
  <c r="AF354" i="224" s="1"/>
  <c r="BM354" i="230"/>
  <c r="AD354" i="224" s="1"/>
  <c r="P354" i="225" s="1"/>
  <c r="AM354" i="226" s="1"/>
  <c r="AO354" i="227" s="1"/>
  <c r="BH354" i="230"/>
  <c r="BB354" i="230"/>
  <c r="BC354" i="230" s="1"/>
  <c r="AX354" i="230"/>
  <c r="X354" i="224" s="1"/>
  <c r="M354" i="225" s="1"/>
  <c r="AS354" i="230"/>
  <c r="AN354" i="230"/>
  <c r="AI354" i="230"/>
  <c r="R354" i="224" s="1"/>
  <c r="AD354" i="230"/>
  <c r="P354" i="224" s="1"/>
  <c r="Y354" i="230"/>
  <c r="T354" i="230"/>
  <c r="L354" i="224" s="1"/>
  <c r="O354" i="230"/>
  <c r="CV353" i="230"/>
  <c r="AR353" i="224" s="1"/>
  <c r="CQ353" i="230"/>
  <c r="CL353" i="230"/>
  <c r="AN353" i="224" s="1"/>
  <c r="U353" i="225" s="1"/>
  <c r="BB353" i="226" s="1"/>
  <c r="BD353" i="227" s="1"/>
  <c r="CG353" i="230"/>
  <c r="CB353" i="230"/>
  <c r="AJ353" i="224" s="1"/>
  <c r="BW353" i="230"/>
  <c r="AH353" i="224" s="1"/>
  <c r="BR353" i="230"/>
  <c r="BM353" i="230"/>
  <c r="BH353" i="230"/>
  <c r="AB353" i="224" s="1"/>
  <c r="BB353" i="230"/>
  <c r="BC353" i="230" s="1"/>
  <c r="AX353" i="230"/>
  <c r="AS353" i="230"/>
  <c r="V353" i="224" s="1"/>
  <c r="AN353" i="230"/>
  <c r="T353" i="224" s="1"/>
  <c r="AI353" i="230"/>
  <c r="R353" i="224" s="1"/>
  <c r="AD353" i="230"/>
  <c r="P353" i="224" s="1"/>
  <c r="Y353" i="230"/>
  <c r="N353" i="224" s="1"/>
  <c r="T353" i="230"/>
  <c r="O353" i="230"/>
  <c r="CV352" i="230"/>
  <c r="AR352" i="224" s="1"/>
  <c r="CQ352" i="230"/>
  <c r="AP352" i="224" s="1"/>
  <c r="CL352" i="230"/>
  <c r="CG352" i="230"/>
  <c r="AL352" i="224" s="1"/>
  <c r="CB352" i="230"/>
  <c r="AJ352" i="224" s="1"/>
  <c r="BW352" i="230"/>
  <c r="AH352" i="224" s="1"/>
  <c r="BR352" i="230"/>
  <c r="AF352" i="224" s="1"/>
  <c r="BM352" i="230"/>
  <c r="AD352" i="224" s="1"/>
  <c r="P352" i="225" s="1"/>
  <c r="AM352" i="226" s="1"/>
  <c r="AO352" i="227" s="1"/>
  <c r="BH352" i="230"/>
  <c r="BB352" i="230"/>
  <c r="BC352" i="230" s="1"/>
  <c r="AX352" i="230"/>
  <c r="X352" i="224" s="1"/>
  <c r="M352" i="225" s="1"/>
  <c r="AS352" i="230"/>
  <c r="AN352" i="230"/>
  <c r="AI352" i="230"/>
  <c r="R352" i="224" s="1"/>
  <c r="AD352" i="230"/>
  <c r="Y352" i="230"/>
  <c r="T352" i="230"/>
  <c r="O352" i="230"/>
  <c r="CV351" i="230"/>
  <c r="CQ351" i="230"/>
  <c r="AP351" i="224" s="1"/>
  <c r="CL351" i="230"/>
  <c r="AN351" i="224" s="1"/>
  <c r="CG351" i="230"/>
  <c r="AL351" i="224" s="1"/>
  <c r="CB351" i="230"/>
  <c r="BW351" i="230"/>
  <c r="AH351" i="224" s="1"/>
  <c r="BR351" i="230"/>
  <c r="AF351" i="224" s="1"/>
  <c r="BM351" i="230"/>
  <c r="BH351" i="230"/>
  <c r="AB351" i="224" s="1"/>
  <c r="BB351" i="230"/>
  <c r="BC351" i="230" s="1"/>
  <c r="AX351" i="230"/>
  <c r="X351" i="224" s="1"/>
  <c r="AS351" i="230"/>
  <c r="V351" i="224" s="1"/>
  <c r="AN351" i="230"/>
  <c r="AI351" i="230"/>
  <c r="R351" i="224" s="1"/>
  <c r="AD351" i="230"/>
  <c r="P351" i="224" s="1"/>
  <c r="Y351" i="230"/>
  <c r="T351" i="230"/>
  <c r="O351" i="230"/>
  <c r="J351" i="224" s="1"/>
  <c r="F351" i="225" s="1"/>
  <c r="CV350" i="230"/>
  <c r="AR350" i="224" s="1"/>
  <c r="CQ350" i="230"/>
  <c r="AP350" i="224" s="1"/>
  <c r="CL350" i="230"/>
  <c r="AN350" i="224" s="1"/>
  <c r="CG350" i="230"/>
  <c r="CB350" i="230"/>
  <c r="AJ350" i="224" s="1"/>
  <c r="BW350" i="230"/>
  <c r="AH350" i="224" s="1"/>
  <c r="BR350" i="230"/>
  <c r="AF350" i="224" s="1"/>
  <c r="Q350" i="225" s="1"/>
  <c r="BM350" i="230"/>
  <c r="BH350" i="230"/>
  <c r="AB350" i="224" s="1"/>
  <c r="BB350" i="230"/>
  <c r="BC350" i="230" s="1"/>
  <c r="AX350" i="230"/>
  <c r="AS350" i="230"/>
  <c r="AN350" i="230"/>
  <c r="T350" i="224" s="1"/>
  <c r="AI350" i="230"/>
  <c r="R350" i="224" s="1"/>
  <c r="AD350" i="230"/>
  <c r="Y350" i="230"/>
  <c r="N350" i="224" s="1"/>
  <c r="T350" i="230"/>
  <c r="O350" i="230"/>
  <c r="J350" i="224" s="1"/>
  <c r="CV349" i="230"/>
  <c r="AR349" i="224" s="1"/>
  <c r="CQ349" i="230"/>
  <c r="AP349" i="224" s="1"/>
  <c r="CL349" i="230"/>
  <c r="CG349" i="230"/>
  <c r="AL349" i="224" s="1"/>
  <c r="CB349" i="230"/>
  <c r="BW349" i="230"/>
  <c r="AH349" i="224" s="1"/>
  <c r="BR349" i="230"/>
  <c r="AF349" i="224" s="1"/>
  <c r="BM349" i="230"/>
  <c r="BH349" i="230"/>
  <c r="AB349" i="224" s="1"/>
  <c r="BB349" i="230"/>
  <c r="BC349" i="230" s="1"/>
  <c r="Z349" i="224" s="1"/>
  <c r="AX349" i="230"/>
  <c r="AS349" i="230"/>
  <c r="AN349" i="230"/>
  <c r="AI349" i="230"/>
  <c r="R349" i="224" s="1"/>
  <c r="AD349" i="230"/>
  <c r="P349" i="224" s="1"/>
  <c r="Y349" i="230"/>
  <c r="N349" i="224" s="1"/>
  <c r="T349" i="230"/>
  <c r="L349" i="224" s="1"/>
  <c r="O349" i="230"/>
  <c r="CV348" i="230"/>
  <c r="CQ348" i="230"/>
  <c r="AP348" i="224" s="1"/>
  <c r="CL348" i="230"/>
  <c r="AN348" i="224" s="1"/>
  <c r="CG348" i="230"/>
  <c r="CB348" i="230"/>
  <c r="BW348" i="230"/>
  <c r="AH348" i="224" s="1"/>
  <c r="BR348" i="230"/>
  <c r="AF348" i="224" s="1"/>
  <c r="BM348" i="230"/>
  <c r="BH348" i="230"/>
  <c r="AB348" i="224" s="1"/>
  <c r="BB348" i="230"/>
  <c r="BC348" i="230" s="1"/>
  <c r="Z348" i="224" s="1"/>
  <c r="AX348" i="230"/>
  <c r="X348" i="224" s="1"/>
  <c r="AS348" i="230"/>
  <c r="V348" i="224" s="1"/>
  <c r="AN348" i="230"/>
  <c r="AI348" i="230"/>
  <c r="AD348" i="230"/>
  <c r="P348" i="224" s="1"/>
  <c r="Y348" i="230"/>
  <c r="T348" i="230"/>
  <c r="O348" i="230"/>
  <c r="CV347" i="230"/>
  <c r="AR347" i="224" s="1"/>
  <c r="CQ347" i="230"/>
  <c r="CL347" i="230"/>
  <c r="AN347" i="224" s="1"/>
  <c r="CG347" i="230"/>
  <c r="CB347" i="230"/>
  <c r="BW347" i="230"/>
  <c r="AH347" i="224" s="1"/>
  <c r="BR347" i="230"/>
  <c r="AF347" i="224" s="1"/>
  <c r="BM347" i="230"/>
  <c r="BH347" i="230"/>
  <c r="BB347" i="230"/>
  <c r="BC347" i="230" s="1"/>
  <c r="Z347" i="224" s="1"/>
  <c r="AX347" i="230"/>
  <c r="AS347" i="230"/>
  <c r="V347" i="224" s="1"/>
  <c r="AN347" i="230"/>
  <c r="T347" i="224" s="1"/>
  <c r="AI347" i="230"/>
  <c r="R347" i="224" s="1"/>
  <c r="AD347" i="230"/>
  <c r="Y347" i="230"/>
  <c r="N347" i="224" s="1"/>
  <c r="T347" i="230"/>
  <c r="L347" i="224" s="1"/>
  <c r="O347" i="230"/>
  <c r="J347" i="224" s="1"/>
  <c r="CV346" i="230"/>
  <c r="AR346" i="224" s="1"/>
  <c r="CQ346" i="230"/>
  <c r="CL346" i="230"/>
  <c r="CG346" i="230"/>
  <c r="CB346" i="230"/>
  <c r="BW346" i="230"/>
  <c r="BR346" i="230"/>
  <c r="AF346" i="224" s="1"/>
  <c r="BM346" i="230"/>
  <c r="AD346" i="224" s="1"/>
  <c r="P346" i="225" s="1"/>
  <c r="BH346" i="230"/>
  <c r="BB346" i="230"/>
  <c r="BC346" i="230" s="1"/>
  <c r="Z346" i="224" s="1"/>
  <c r="AX346" i="230"/>
  <c r="X346" i="224" s="1"/>
  <c r="AS346" i="230"/>
  <c r="AN346" i="230"/>
  <c r="AI346" i="230"/>
  <c r="R346" i="224" s="1"/>
  <c r="AD346" i="230"/>
  <c r="P346" i="224" s="1"/>
  <c r="Y346" i="230"/>
  <c r="T346" i="230"/>
  <c r="L346" i="224" s="1"/>
  <c r="O346" i="230"/>
  <c r="CV345" i="230"/>
  <c r="AR345" i="224" s="1"/>
  <c r="CQ345" i="230"/>
  <c r="AP345" i="224" s="1"/>
  <c r="CL345" i="230"/>
  <c r="AN345" i="224" s="1"/>
  <c r="CG345" i="230"/>
  <c r="CB345" i="230"/>
  <c r="AJ345" i="224" s="1"/>
  <c r="BW345" i="230"/>
  <c r="AH345" i="224" s="1"/>
  <c r="BR345" i="230"/>
  <c r="AF345" i="224" s="1"/>
  <c r="BM345" i="230"/>
  <c r="AD345" i="224" s="1"/>
  <c r="P345" i="225" s="1"/>
  <c r="BH345" i="230"/>
  <c r="AB345" i="224" s="1"/>
  <c r="BB345" i="230"/>
  <c r="BC345" i="230" s="1"/>
  <c r="AX345" i="230"/>
  <c r="AS345" i="230"/>
  <c r="AN345" i="230"/>
  <c r="AI345" i="230"/>
  <c r="R345" i="224" s="1"/>
  <c r="AD345" i="230"/>
  <c r="P345" i="224" s="1"/>
  <c r="Y345" i="230"/>
  <c r="N345" i="224" s="1"/>
  <c r="T345" i="230"/>
  <c r="L345" i="224" s="1"/>
  <c r="O345" i="230"/>
  <c r="J345" i="224" s="1"/>
  <c r="CV344" i="230"/>
  <c r="AR344" i="224" s="1"/>
  <c r="CQ344" i="230"/>
  <c r="AP344" i="224" s="1"/>
  <c r="CL344" i="230"/>
  <c r="AN344" i="224" s="1"/>
  <c r="CG344" i="230"/>
  <c r="CB344" i="230"/>
  <c r="BW344" i="230"/>
  <c r="BR344" i="230"/>
  <c r="AF344" i="224" s="1"/>
  <c r="BM344" i="230"/>
  <c r="BH344" i="230"/>
  <c r="AB344" i="224" s="1"/>
  <c r="BB344" i="230"/>
  <c r="BC344" i="230" s="1"/>
  <c r="Z344" i="224" s="1"/>
  <c r="AX344" i="230"/>
  <c r="AS344" i="230"/>
  <c r="V344" i="224" s="1"/>
  <c r="AN344" i="230"/>
  <c r="T344" i="224" s="1"/>
  <c r="AI344" i="230"/>
  <c r="R344" i="224" s="1"/>
  <c r="AD344" i="230"/>
  <c r="P344" i="224" s="1"/>
  <c r="Y344" i="230"/>
  <c r="T344" i="230"/>
  <c r="L344" i="224" s="1"/>
  <c r="O344" i="230"/>
  <c r="J344" i="224" s="1"/>
  <c r="CV343" i="230"/>
  <c r="CQ343" i="230"/>
  <c r="CL343" i="230"/>
  <c r="AN343" i="224" s="1"/>
  <c r="CG343" i="230"/>
  <c r="CB343" i="230"/>
  <c r="AJ343" i="224" s="1"/>
  <c r="BW343" i="230"/>
  <c r="BR343" i="230"/>
  <c r="BM343" i="230"/>
  <c r="AD343" i="224" s="1"/>
  <c r="P343" i="225" s="1"/>
  <c r="BH343" i="230"/>
  <c r="BB343" i="230"/>
  <c r="BC343" i="230" s="1"/>
  <c r="Z343" i="224" s="1"/>
  <c r="AX343" i="230"/>
  <c r="AS343" i="230"/>
  <c r="V343" i="224" s="1"/>
  <c r="AN343" i="230"/>
  <c r="T343" i="224" s="1"/>
  <c r="AI343" i="230"/>
  <c r="AD343" i="230"/>
  <c r="P343" i="224" s="1"/>
  <c r="Y343" i="230"/>
  <c r="N343" i="224" s="1"/>
  <c r="T343" i="230"/>
  <c r="O343" i="230"/>
  <c r="CV342" i="230"/>
  <c r="AR342" i="224" s="1"/>
  <c r="W342" i="225" s="1"/>
  <c r="BH342" i="226" s="1"/>
  <c r="BJ342" i="227" s="1"/>
  <c r="CQ342" i="230"/>
  <c r="AP342" i="224" s="1"/>
  <c r="CL342" i="230"/>
  <c r="CG342" i="230"/>
  <c r="AL342" i="224" s="1"/>
  <c r="CB342" i="230"/>
  <c r="BW342" i="230"/>
  <c r="BR342" i="230"/>
  <c r="BM342" i="230"/>
  <c r="AD342" i="224" s="1"/>
  <c r="P342" i="225" s="1"/>
  <c r="AM342" i="226" s="1"/>
  <c r="AO342" i="227" s="1"/>
  <c r="BH342" i="230"/>
  <c r="BB342" i="230"/>
  <c r="BC342" i="230" s="1"/>
  <c r="Z342" i="224" s="1"/>
  <c r="AX342" i="230"/>
  <c r="X342" i="224" s="1"/>
  <c r="AS342" i="230"/>
  <c r="AN342" i="230"/>
  <c r="AI342" i="230"/>
  <c r="AD342" i="230"/>
  <c r="P342" i="224" s="1"/>
  <c r="Y342" i="230"/>
  <c r="N342" i="224" s="1"/>
  <c r="T342" i="230"/>
  <c r="L342" i="224" s="1"/>
  <c r="G342" i="225" s="1"/>
  <c r="O342" i="230"/>
  <c r="CV341" i="230"/>
  <c r="CQ341" i="230"/>
  <c r="AP341" i="224" s="1"/>
  <c r="CL341" i="230"/>
  <c r="CG341" i="230"/>
  <c r="AL341" i="224" s="1"/>
  <c r="CB341" i="230"/>
  <c r="BW341" i="230"/>
  <c r="BR341" i="230"/>
  <c r="AF341" i="224" s="1"/>
  <c r="BM341" i="230"/>
  <c r="AD341" i="224" s="1"/>
  <c r="P341" i="225" s="1"/>
  <c r="AM341" i="226" s="1"/>
  <c r="AO341" i="227" s="1"/>
  <c r="BH341" i="230"/>
  <c r="AB341" i="224" s="1"/>
  <c r="BB341" i="230"/>
  <c r="BC341" i="230" s="1"/>
  <c r="Z341" i="224" s="1"/>
  <c r="AX341" i="230"/>
  <c r="X341" i="224" s="1"/>
  <c r="AS341" i="230"/>
  <c r="AN341" i="230"/>
  <c r="T341" i="224" s="1"/>
  <c r="AI341" i="230"/>
  <c r="AD341" i="230"/>
  <c r="P341" i="224" s="1"/>
  <c r="Y341" i="230"/>
  <c r="N341" i="224" s="1"/>
  <c r="T341" i="230"/>
  <c r="L341" i="224" s="1"/>
  <c r="G341" i="225" s="1"/>
  <c r="L341" i="226" s="1"/>
  <c r="N341" i="227" s="1"/>
  <c r="O341" i="230"/>
  <c r="J341" i="224" s="1"/>
  <c r="F341" i="225" s="1"/>
  <c r="CV340" i="230"/>
  <c r="CQ340" i="230"/>
  <c r="CL340" i="230"/>
  <c r="AN340" i="224" s="1"/>
  <c r="CG340" i="230"/>
  <c r="CB340" i="230"/>
  <c r="AJ340" i="224" s="1"/>
  <c r="BW340" i="230"/>
  <c r="AH340" i="224" s="1"/>
  <c r="BR340" i="230"/>
  <c r="AF340" i="224" s="1"/>
  <c r="BM340" i="230"/>
  <c r="BH340" i="230"/>
  <c r="AB340" i="224" s="1"/>
  <c r="BB340" i="230"/>
  <c r="BC340" i="230" s="1"/>
  <c r="Z340" i="224" s="1"/>
  <c r="AX340" i="230"/>
  <c r="AS340" i="230"/>
  <c r="AN340" i="230"/>
  <c r="T340" i="224" s="1"/>
  <c r="AI340" i="230"/>
  <c r="R340" i="224" s="1"/>
  <c r="AD340" i="230"/>
  <c r="P340" i="224" s="1"/>
  <c r="Y340" i="230"/>
  <c r="N340" i="224" s="1"/>
  <c r="T340" i="230"/>
  <c r="L340" i="224" s="1"/>
  <c r="G340" i="225" s="1"/>
  <c r="L340" i="226" s="1"/>
  <c r="N340" i="227" s="1"/>
  <c r="O340" i="230"/>
  <c r="CV339" i="230"/>
  <c r="AR339" i="224" s="1"/>
  <c r="W339" i="225" s="1"/>
  <c r="BH339" i="226" s="1"/>
  <c r="BJ339" i="227" s="1"/>
  <c r="CQ339" i="230"/>
  <c r="CL339" i="230"/>
  <c r="AN339" i="224" s="1"/>
  <c r="CG339" i="230"/>
  <c r="AL339" i="224" s="1"/>
  <c r="CB339" i="230"/>
  <c r="AJ339" i="224" s="1"/>
  <c r="BW339" i="230"/>
  <c r="AH339" i="224" s="1"/>
  <c r="BR339" i="230"/>
  <c r="BM339" i="230"/>
  <c r="AD339" i="224" s="1"/>
  <c r="P339" i="225" s="1"/>
  <c r="AM339" i="226" s="1"/>
  <c r="AO339" i="227" s="1"/>
  <c r="BH339" i="230"/>
  <c r="BB339" i="230"/>
  <c r="BC339" i="230" s="1"/>
  <c r="AX339" i="230"/>
  <c r="X339" i="224" s="1"/>
  <c r="AS339" i="230"/>
  <c r="AN339" i="230"/>
  <c r="T339" i="224" s="1"/>
  <c r="AI339" i="230"/>
  <c r="R339" i="224" s="1"/>
  <c r="AD339" i="230"/>
  <c r="Y339" i="230"/>
  <c r="T339" i="230"/>
  <c r="O339" i="230"/>
  <c r="CV338" i="230"/>
  <c r="CQ338" i="230"/>
  <c r="AP338" i="224" s="1"/>
  <c r="CL338" i="230"/>
  <c r="AN338" i="224" s="1"/>
  <c r="U338" i="225" s="1"/>
  <c r="BB338" i="226" s="1"/>
  <c r="BD338" i="227" s="1"/>
  <c r="CG338" i="230"/>
  <c r="AL338" i="224" s="1"/>
  <c r="CB338" i="230"/>
  <c r="BW338" i="230"/>
  <c r="AH338" i="224" s="1"/>
  <c r="BR338" i="230"/>
  <c r="AF338" i="224" s="1"/>
  <c r="BM338" i="230"/>
  <c r="AD338" i="224" s="1"/>
  <c r="P338" i="225" s="1"/>
  <c r="AM338" i="226" s="1"/>
  <c r="AO338" i="227" s="1"/>
  <c r="BH338" i="230"/>
  <c r="AB338" i="224" s="1"/>
  <c r="BB338" i="230"/>
  <c r="BC338" i="230" s="1"/>
  <c r="Z338" i="224" s="1"/>
  <c r="AX338" i="230"/>
  <c r="AS338" i="230"/>
  <c r="V338" i="224" s="1"/>
  <c r="AN338" i="230"/>
  <c r="T338" i="224" s="1"/>
  <c r="AI338" i="230"/>
  <c r="R338" i="224" s="1"/>
  <c r="AD338" i="230"/>
  <c r="Y338" i="230"/>
  <c r="T338" i="230"/>
  <c r="O338" i="230"/>
  <c r="J338" i="224" s="1"/>
  <c r="F338" i="225" s="1"/>
  <c r="CV337" i="230"/>
  <c r="CQ337" i="230"/>
  <c r="AP337" i="224" s="1"/>
  <c r="CL337" i="230"/>
  <c r="AN337" i="224" s="1"/>
  <c r="CG337" i="230"/>
  <c r="CB337" i="230"/>
  <c r="BW337" i="230"/>
  <c r="BR337" i="230"/>
  <c r="AF337" i="224" s="1"/>
  <c r="BM337" i="230"/>
  <c r="AD337" i="224" s="1"/>
  <c r="P337" i="225" s="1"/>
  <c r="AM337" i="226" s="1"/>
  <c r="AO337" i="227" s="1"/>
  <c r="BH337" i="230"/>
  <c r="AB337" i="224" s="1"/>
  <c r="BB337" i="230"/>
  <c r="BC337" i="230" s="1"/>
  <c r="Z337" i="224" s="1"/>
  <c r="AX337" i="230"/>
  <c r="AS337" i="230"/>
  <c r="AN337" i="230"/>
  <c r="AI337" i="230"/>
  <c r="R337" i="224" s="1"/>
  <c r="AD337" i="230"/>
  <c r="Y337" i="230"/>
  <c r="N337" i="224" s="1"/>
  <c r="T337" i="230"/>
  <c r="O337" i="230"/>
  <c r="J337" i="224" s="1"/>
  <c r="F337" i="225" s="1"/>
  <c r="CV336" i="230"/>
  <c r="AR336" i="224" s="1"/>
  <c r="W336" i="225" s="1"/>
  <c r="BH336" i="226" s="1"/>
  <c r="BJ336" i="227" s="1"/>
  <c r="CQ336" i="230"/>
  <c r="AP336" i="224" s="1"/>
  <c r="CL336" i="230"/>
  <c r="CG336" i="230"/>
  <c r="CB336" i="230"/>
  <c r="AJ336" i="224" s="1"/>
  <c r="BW336" i="230"/>
  <c r="BR336" i="230"/>
  <c r="AF336" i="224" s="1"/>
  <c r="BM336" i="230"/>
  <c r="AD336" i="224" s="1"/>
  <c r="P336" i="225" s="1"/>
  <c r="AM336" i="226" s="1"/>
  <c r="AO336" i="227" s="1"/>
  <c r="BH336" i="230"/>
  <c r="BB336" i="230"/>
  <c r="BC336" i="230" s="1"/>
  <c r="AX336" i="230"/>
  <c r="X336" i="224" s="1"/>
  <c r="AS336" i="230"/>
  <c r="AN336" i="230"/>
  <c r="T336" i="224" s="1"/>
  <c r="AI336" i="230"/>
  <c r="AD336" i="230"/>
  <c r="P336" i="224" s="1"/>
  <c r="Y336" i="230"/>
  <c r="N336" i="224" s="1"/>
  <c r="T336" i="230"/>
  <c r="L336" i="224" s="1"/>
  <c r="G336" i="225" s="1"/>
  <c r="L336" i="226" s="1"/>
  <c r="N336" i="227" s="1"/>
  <c r="O336" i="230"/>
  <c r="CV335" i="230"/>
  <c r="AR335" i="224" s="1"/>
  <c r="W335" i="225" s="1"/>
  <c r="BH335" i="226" s="1"/>
  <c r="BJ335" i="227" s="1"/>
  <c r="CQ335" i="230"/>
  <c r="AP335" i="224" s="1"/>
  <c r="CL335" i="230"/>
  <c r="CG335" i="230"/>
  <c r="CB335" i="230"/>
  <c r="BW335" i="230"/>
  <c r="AH335" i="224" s="1"/>
  <c r="BR335" i="230"/>
  <c r="AF335" i="224" s="1"/>
  <c r="BM335" i="230"/>
  <c r="AD335" i="224" s="1"/>
  <c r="P335" i="225" s="1"/>
  <c r="AM335" i="226" s="1"/>
  <c r="AO335" i="227" s="1"/>
  <c r="BH335" i="230"/>
  <c r="BB335" i="230"/>
  <c r="BC335" i="230" s="1"/>
  <c r="AX335" i="230"/>
  <c r="AS335" i="230"/>
  <c r="V335" i="224" s="1"/>
  <c r="AN335" i="230"/>
  <c r="T335" i="224" s="1"/>
  <c r="AI335" i="230"/>
  <c r="R335" i="224" s="1"/>
  <c r="AD335" i="230"/>
  <c r="P335" i="224" s="1"/>
  <c r="Y335" i="230"/>
  <c r="T335" i="230"/>
  <c r="L335" i="224" s="1"/>
  <c r="G335" i="225" s="1"/>
  <c r="L335" i="226" s="1"/>
  <c r="N335" i="227" s="1"/>
  <c r="O335" i="230"/>
  <c r="J335" i="224" s="1"/>
  <c r="F335" i="225" s="1"/>
  <c r="CV334" i="230"/>
  <c r="AR334" i="224" s="1"/>
  <c r="W334" i="225" s="1"/>
  <c r="BH334" i="226" s="1"/>
  <c r="BJ334" i="227" s="1"/>
  <c r="CQ334" i="230"/>
  <c r="CL334" i="230"/>
  <c r="AN334" i="224" s="1"/>
  <c r="U334" i="225" s="1"/>
  <c r="BB334" i="226" s="1"/>
  <c r="BD334" i="227" s="1"/>
  <c r="CG334" i="230"/>
  <c r="CB334" i="230"/>
  <c r="AJ334" i="224" s="1"/>
  <c r="BW334" i="230"/>
  <c r="BR334" i="230"/>
  <c r="BM334" i="230"/>
  <c r="BH334" i="230"/>
  <c r="AB334" i="224" s="1"/>
  <c r="BB334" i="230"/>
  <c r="BC334" i="230" s="1"/>
  <c r="AX334" i="230"/>
  <c r="X334" i="224" s="1"/>
  <c r="AS334" i="230"/>
  <c r="AN334" i="230"/>
  <c r="T334" i="224" s="1"/>
  <c r="AI334" i="230"/>
  <c r="R334" i="224" s="1"/>
  <c r="AD334" i="230"/>
  <c r="P334" i="224" s="1"/>
  <c r="Y334" i="230"/>
  <c r="T334" i="230"/>
  <c r="O334" i="230"/>
  <c r="J334" i="224" s="1"/>
  <c r="F334" i="225" s="1"/>
  <c r="CV333" i="230"/>
  <c r="AR333" i="224" s="1"/>
  <c r="W333" i="225" s="1"/>
  <c r="BH333" i="226" s="1"/>
  <c r="BJ333" i="227" s="1"/>
  <c r="CQ333" i="230"/>
  <c r="CL333" i="230"/>
  <c r="AN333" i="224" s="1"/>
  <c r="U333" i="225" s="1"/>
  <c r="BB333" i="226" s="1"/>
  <c r="BD333" i="227" s="1"/>
  <c r="CG333" i="230"/>
  <c r="AL333" i="224" s="1"/>
  <c r="CB333" i="230"/>
  <c r="AJ333" i="224" s="1"/>
  <c r="BW333" i="230"/>
  <c r="AH333" i="224" s="1"/>
  <c r="BR333" i="230"/>
  <c r="AF333" i="224" s="1"/>
  <c r="BM333" i="230"/>
  <c r="AD333" i="224" s="1"/>
  <c r="P333" i="225" s="1"/>
  <c r="AM333" i="226" s="1"/>
  <c r="AO333" i="227" s="1"/>
  <c r="BH333" i="230"/>
  <c r="BB333" i="230"/>
  <c r="BC333" i="230" s="1"/>
  <c r="Z333" i="224" s="1"/>
  <c r="AX333" i="230"/>
  <c r="X333" i="224" s="1"/>
  <c r="AS333" i="230"/>
  <c r="AN333" i="230"/>
  <c r="T333" i="224" s="1"/>
  <c r="AI333" i="230"/>
  <c r="R333" i="224" s="1"/>
  <c r="AD333" i="230"/>
  <c r="Y333" i="230"/>
  <c r="N333" i="224" s="1"/>
  <c r="T333" i="230"/>
  <c r="O333" i="230"/>
  <c r="J333" i="224" s="1"/>
  <c r="F333" i="225" s="1"/>
  <c r="CV332" i="230"/>
  <c r="AR332" i="224" s="1"/>
  <c r="W332" i="225" s="1"/>
  <c r="BH332" i="226" s="1"/>
  <c r="BJ332" i="227" s="1"/>
  <c r="CQ332" i="230"/>
  <c r="AP332" i="224" s="1"/>
  <c r="CL332" i="230"/>
  <c r="CG332" i="230"/>
  <c r="AL332" i="224" s="1"/>
  <c r="CB332" i="230"/>
  <c r="AJ332" i="224" s="1"/>
  <c r="BW332" i="230"/>
  <c r="BR332" i="230"/>
  <c r="AF332" i="224" s="1"/>
  <c r="BM332" i="230"/>
  <c r="AD332" i="224" s="1"/>
  <c r="P332" i="225" s="1"/>
  <c r="AM332" i="226" s="1"/>
  <c r="AO332" i="227" s="1"/>
  <c r="BH332" i="230"/>
  <c r="AB332" i="224" s="1"/>
  <c r="BB332" i="230"/>
  <c r="BC332" i="230" s="1"/>
  <c r="AX332" i="230"/>
  <c r="X332" i="224" s="1"/>
  <c r="AS332" i="230"/>
  <c r="AN332" i="230"/>
  <c r="AI332" i="230"/>
  <c r="AD332" i="230"/>
  <c r="P332" i="224" s="1"/>
  <c r="Y332" i="230"/>
  <c r="N332" i="224" s="1"/>
  <c r="T332" i="230"/>
  <c r="L332" i="224" s="1"/>
  <c r="G332" i="225" s="1"/>
  <c r="L332" i="226" s="1"/>
  <c r="N332" i="227" s="1"/>
  <c r="O332" i="230"/>
  <c r="J332" i="224" s="1"/>
  <c r="F332" i="225" s="1"/>
  <c r="CV331" i="230"/>
  <c r="AR331" i="224" s="1"/>
  <c r="W331" i="225" s="1"/>
  <c r="BH331" i="226" s="1"/>
  <c r="BJ331" i="227" s="1"/>
  <c r="CQ331" i="230"/>
  <c r="AP331" i="224" s="1"/>
  <c r="CL331" i="230"/>
  <c r="AN331" i="224" s="1"/>
  <c r="U331" i="225" s="1"/>
  <c r="BB331" i="226" s="1"/>
  <c r="BD331" i="227" s="1"/>
  <c r="CG331" i="230"/>
  <c r="CB331" i="230"/>
  <c r="BW331" i="230"/>
  <c r="BR331" i="230"/>
  <c r="BM331" i="230"/>
  <c r="BH331" i="230"/>
  <c r="AB331" i="224" s="1"/>
  <c r="BB331" i="230"/>
  <c r="BC331" i="230" s="1"/>
  <c r="Z331" i="224" s="1"/>
  <c r="AX331" i="230"/>
  <c r="AS331" i="230"/>
  <c r="AN331" i="230"/>
  <c r="T331" i="224" s="1"/>
  <c r="AI331" i="230"/>
  <c r="R331" i="224" s="1"/>
  <c r="AD331" i="230"/>
  <c r="P331" i="224" s="1"/>
  <c r="Y331" i="230"/>
  <c r="N331" i="224" s="1"/>
  <c r="T331" i="230"/>
  <c r="L331" i="224" s="1"/>
  <c r="G331" i="225" s="1"/>
  <c r="L331" i="226" s="1"/>
  <c r="N331" i="227" s="1"/>
  <c r="O331" i="230"/>
  <c r="J331" i="224" s="1"/>
  <c r="F331" i="225" s="1"/>
  <c r="CV330" i="230"/>
  <c r="AR330" i="224" s="1"/>
  <c r="W330" i="225" s="1"/>
  <c r="BH330" i="226" s="1"/>
  <c r="BJ330" i="227" s="1"/>
  <c r="CQ330" i="230"/>
  <c r="CL330" i="230"/>
  <c r="AN330" i="224" s="1"/>
  <c r="U330" i="225" s="1"/>
  <c r="BB330" i="226" s="1"/>
  <c r="BD330" i="227" s="1"/>
  <c r="CG330" i="230"/>
  <c r="CB330" i="230"/>
  <c r="BW330" i="230"/>
  <c r="AH330" i="224" s="1"/>
  <c r="BR330" i="230"/>
  <c r="BM330" i="230"/>
  <c r="AD330" i="224" s="1"/>
  <c r="P330" i="225" s="1"/>
  <c r="AM330" i="226" s="1"/>
  <c r="AO330" i="227" s="1"/>
  <c r="BH330" i="230"/>
  <c r="AB330" i="224" s="1"/>
  <c r="BB330" i="230"/>
  <c r="BC330" i="230" s="1"/>
  <c r="Z330" i="224" s="1"/>
  <c r="AX330" i="230"/>
  <c r="X330" i="224" s="1"/>
  <c r="AS330" i="230"/>
  <c r="V330" i="224" s="1"/>
  <c r="AN330" i="230"/>
  <c r="T330" i="224" s="1"/>
  <c r="AI330" i="230"/>
  <c r="R330" i="224" s="1"/>
  <c r="AD330" i="230"/>
  <c r="P330" i="224" s="1"/>
  <c r="Y330" i="230"/>
  <c r="N330" i="224" s="1"/>
  <c r="T330" i="230"/>
  <c r="L330" i="224" s="1"/>
  <c r="G330" i="225" s="1"/>
  <c r="L330" i="226" s="1"/>
  <c r="N330" i="227" s="1"/>
  <c r="O330" i="230"/>
  <c r="CV329" i="230"/>
  <c r="AR329" i="224" s="1"/>
  <c r="CQ329" i="230"/>
  <c r="CL329" i="230"/>
  <c r="CG329" i="230"/>
  <c r="CB329" i="230"/>
  <c r="AJ329" i="224" s="1"/>
  <c r="BW329" i="230"/>
  <c r="AH329" i="224" s="1"/>
  <c r="BR329" i="230"/>
  <c r="AF329" i="224" s="1"/>
  <c r="BM329" i="230"/>
  <c r="AD329" i="224" s="1"/>
  <c r="P329" i="225" s="1"/>
  <c r="BH329" i="230"/>
  <c r="AB329" i="224" s="1"/>
  <c r="BB329" i="230"/>
  <c r="BC329" i="230" s="1"/>
  <c r="Z329" i="224" s="1"/>
  <c r="AX329" i="230"/>
  <c r="X329" i="224" s="1"/>
  <c r="AS329" i="230"/>
  <c r="V329" i="224" s="1"/>
  <c r="AN329" i="230"/>
  <c r="T329" i="224" s="1"/>
  <c r="AI329" i="230"/>
  <c r="R329" i="224" s="1"/>
  <c r="AD329" i="230"/>
  <c r="P329" i="224" s="1"/>
  <c r="Y329" i="230"/>
  <c r="N329" i="224" s="1"/>
  <c r="T329" i="230"/>
  <c r="L329" i="224" s="1"/>
  <c r="O329" i="230"/>
  <c r="J329" i="224" s="1"/>
  <c r="CV328" i="230"/>
  <c r="CQ328" i="230"/>
  <c r="CL328" i="230"/>
  <c r="AN328" i="224" s="1"/>
  <c r="CG328" i="230"/>
  <c r="CB328" i="230"/>
  <c r="AJ328" i="224" s="1"/>
  <c r="BW328" i="230"/>
  <c r="AH328" i="224" s="1"/>
  <c r="BR328" i="230"/>
  <c r="AF328" i="224" s="1"/>
  <c r="BM328" i="230"/>
  <c r="BH328" i="230"/>
  <c r="AB328" i="224" s="1"/>
  <c r="BB328" i="230"/>
  <c r="BC328" i="230" s="1"/>
  <c r="Z328" i="224" s="1"/>
  <c r="AX328" i="230"/>
  <c r="X328" i="224" s="1"/>
  <c r="M328" i="225" s="1"/>
  <c r="AD328" i="226" s="1"/>
  <c r="AF328" i="227" s="1"/>
  <c r="AS328" i="230"/>
  <c r="V328" i="224" s="1"/>
  <c r="AN328" i="230"/>
  <c r="T328" i="224" s="1"/>
  <c r="AI328" i="230"/>
  <c r="R328" i="224" s="1"/>
  <c r="AD328" i="230"/>
  <c r="Y328" i="230"/>
  <c r="T328" i="230"/>
  <c r="L328" i="224" s="1"/>
  <c r="G328" i="225" s="1"/>
  <c r="L328" i="226" s="1"/>
  <c r="N328" i="227" s="1"/>
  <c r="O328" i="230"/>
  <c r="CV327" i="230"/>
  <c r="AR327" i="224" s="1"/>
  <c r="CQ327" i="230"/>
  <c r="AP327" i="224" s="1"/>
  <c r="CL327" i="230"/>
  <c r="CG327" i="230"/>
  <c r="AL327" i="224" s="1"/>
  <c r="CB327" i="230"/>
  <c r="AJ327" i="224" s="1"/>
  <c r="BW327" i="230"/>
  <c r="AH327" i="224" s="1"/>
  <c r="BR327" i="230"/>
  <c r="AF327" i="224" s="1"/>
  <c r="BM327" i="230"/>
  <c r="AD327" i="224" s="1"/>
  <c r="P327" i="225" s="1"/>
  <c r="AM327" i="226" s="1"/>
  <c r="AO327" i="227" s="1"/>
  <c r="BH327" i="230"/>
  <c r="AB327" i="224" s="1"/>
  <c r="BB327" i="230"/>
  <c r="BC327" i="230" s="1"/>
  <c r="Z327" i="224" s="1"/>
  <c r="AX327" i="230"/>
  <c r="X327" i="224" s="1"/>
  <c r="M327" i="225" s="1"/>
  <c r="AD327" i="226" s="1"/>
  <c r="AF327" i="227" s="1"/>
  <c r="AS327" i="230"/>
  <c r="AN327" i="230"/>
  <c r="T327" i="224" s="1"/>
  <c r="AI327" i="230"/>
  <c r="R327" i="224" s="1"/>
  <c r="AD327" i="230"/>
  <c r="Y327" i="230"/>
  <c r="N327" i="224" s="1"/>
  <c r="T327" i="230"/>
  <c r="O327" i="230"/>
  <c r="J327" i="224" s="1"/>
  <c r="F327" i="225" s="1"/>
  <c r="CV326" i="230"/>
  <c r="AR326" i="224" s="1"/>
  <c r="CQ326" i="230"/>
  <c r="AP326" i="224" s="1"/>
  <c r="CL326" i="230"/>
  <c r="CG326" i="230"/>
  <c r="CB326" i="230"/>
  <c r="BW326" i="230"/>
  <c r="AH326" i="224" s="1"/>
  <c r="BR326" i="230"/>
  <c r="BM326" i="230"/>
  <c r="AD326" i="224" s="1"/>
  <c r="P326" i="225" s="1"/>
  <c r="AM326" i="226" s="1"/>
  <c r="AO326" i="227" s="1"/>
  <c r="BH326" i="230"/>
  <c r="AB326" i="224" s="1"/>
  <c r="BB326" i="230"/>
  <c r="BC326" i="230" s="1"/>
  <c r="Z326" i="224" s="1"/>
  <c r="AX326" i="230"/>
  <c r="X326" i="224" s="1"/>
  <c r="AS326" i="230"/>
  <c r="V326" i="224" s="1"/>
  <c r="AN326" i="230"/>
  <c r="AI326" i="230"/>
  <c r="AD326" i="230"/>
  <c r="P326" i="224" s="1"/>
  <c r="Y326" i="230"/>
  <c r="N326" i="224" s="1"/>
  <c r="T326" i="230"/>
  <c r="L326" i="224" s="1"/>
  <c r="G326" i="225" s="1"/>
  <c r="L326" i="226" s="1"/>
  <c r="N326" i="227" s="1"/>
  <c r="O326" i="230"/>
  <c r="J326" i="224" s="1"/>
  <c r="F326" i="225" s="1"/>
  <c r="CV325" i="230"/>
  <c r="CQ325" i="230"/>
  <c r="CL325" i="230"/>
  <c r="CG325" i="230"/>
  <c r="CB325" i="230"/>
  <c r="AJ325" i="224" s="1"/>
  <c r="BW325" i="230"/>
  <c r="AH325" i="224" s="1"/>
  <c r="BR325" i="230"/>
  <c r="BM325" i="230"/>
  <c r="AD325" i="224" s="1"/>
  <c r="P325" i="225" s="1"/>
  <c r="AM325" i="226" s="1"/>
  <c r="AO325" i="227" s="1"/>
  <c r="BH325" i="230"/>
  <c r="BB325" i="230"/>
  <c r="BC325" i="230" s="1"/>
  <c r="Z325" i="224" s="1"/>
  <c r="AX325" i="230"/>
  <c r="AS325" i="230"/>
  <c r="V325" i="224" s="1"/>
  <c r="AN325" i="230"/>
  <c r="T325" i="224" s="1"/>
  <c r="AI325" i="230"/>
  <c r="R325" i="224" s="1"/>
  <c r="AD325" i="230"/>
  <c r="Y325" i="230"/>
  <c r="N325" i="224" s="1"/>
  <c r="T325" i="230"/>
  <c r="O325" i="230"/>
  <c r="J325" i="224" s="1"/>
  <c r="F325" i="225" s="1"/>
  <c r="CV324" i="230"/>
  <c r="AR324" i="224" s="1"/>
  <c r="CQ324" i="230"/>
  <c r="CL324" i="230"/>
  <c r="AN324" i="224" s="1"/>
  <c r="U324" i="225" s="1"/>
  <c r="BB324" i="226" s="1"/>
  <c r="BD324" i="227" s="1"/>
  <c r="CG324" i="230"/>
  <c r="AL324" i="224" s="1"/>
  <c r="CB324" i="230"/>
  <c r="AJ324" i="224" s="1"/>
  <c r="BW324" i="230"/>
  <c r="BR324" i="230"/>
  <c r="BM324" i="230"/>
  <c r="BH324" i="230"/>
  <c r="AB324" i="224" s="1"/>
  <c r="BB324" i="230"/>
  <c r="BC324" i="230" s="1"/>
  <c r="AX324" i="230"/>
  <c r="X324" i="224" s="1"/>
  <c r="AS324" i="230"/>
  <c r="AN324" i="230"/>
  <c r="T324" i="224" s="1"/>
  <c r="AI324" i="230"/>
  <c r="R324" i="224" s="1"/>
  <c r="AD324" i="230"/>
  <c r="P324" i="224" s="1"/>
  <c r="Y324" i="230"/>
  <c r="T324" i="230"/>
  <c r="L324" i="224" s="1"/>
  <c r="O324" i="230"/>
  <c r="J324" i="224" s="1"/>
  <c r="F324" i="225" s="1"/>
  <c r="CV323" i="230"/>
  <c r="AR323" i="224" s="1"/>
  <c r="CQ323" i="230"/>
  <c r="AP323" i="224" s="1"/>
  <c r="CL323" i="230"/>
  <c r="AN323" i="224" s="1"/>
  <c r="U323" i="225" s="1"/>
  <c r="BB323" i="226" s="1"/>
  <c r="BD323" i="227" s="1"/>
  <c r="CG323" i="230"/>
  <c r="AL323" i="224" s="1"/>
  <c r="CB323" i="230"/>
  <c r="AJ323" i="224" s="1"/>
  <c r="BW323" i="230"/>
  <c r="AH323" i="224" s="1"/>
  <c r="BR323" i="230"/>
  <c r="BM323" i="230"/>
  <c r="BH323" i="230"/>
  <c r="BB323" i="230"/>
  <c r="BC323" i="230" s="1"/>
  <c r="Z323" i="224" s="1"/>
  <c r="AX323" i="230"/>
  <c r="X323" i="224" s="1"/>
  <c r="AS323" i="230"/>
  <c r="V323" i="224" s="1"/>
  <c r="AN323" i="230"/>
  <c r="T323" i="224" s="1"/>
  <c r="AI323" i="230"/>
  <c r="R323" i="224" s="1"/>
  <c r="AD323" i="230"/>
  <c r="Y323" i="230"/>
  <c r="T323" i="230"/>
  <c r="L323" i="224" s="1"/>
  <c r="O323" i="230"/>
  <c r="CV322" i="230"/>
  <c r="AR322" i="224" s="1"/>
  <c r="W322" i="225" s="1"/>
  <c r="BH322" i="226" s="1"/>
  <c r="BJ322" i="227" s="1"/>
  <c r="CQ322" i="230"/>
  <c r="AP322" i="224" s="1"/>
  <c r="CL322" i="230"/>
  <c r="AN322" i="224" s="1"/>
  <c r="U322" i="225" s="1"/>
  <c r="BB322" i="226" s="1"/>
  <c r="BD322" i="227" s="1"/>
  <c r="CG322" i="230"/>
  <c r="AL322" i="224" s="1"/>
  <c r="CB322" i="230"/>
  <c r="BW322" i="230"/>
  <c r="BR322" i="230"/>
  <c r="BM322" i="230"/>
  <c r="AD322" i="224" s="1"/>
  <c r="P322" i="225" s="1"/>
  <c r="AM322" i="226" s="1"/>
  <c r="AO322" i="227" s="1"/>
  <c r="BH322" i="230"/>
  <c r="BB322" i="230"/>
  <c r="BC322" i="230" s="1"/>
  <c r="Z322" i="224" s="1"/>
  <c r="AX322" i="230"/>
  <c r="AS322" i="230"/>
  <c r="AN322" i="230"/>
  <c r="T322" i="224" s="1"/>
  <c r="AI322" i="230"/>
  <c r="AD322" i="230"/>
  <c r="P322" i="224" s="1"/>
  <c r="Y322" i="230"/>
  <c r="N322" i="224" s="1"/>
  <c r="T322" i="230"/>
  <c r="L322" i="224" s="1"/>
  <c r="O322" i="230"/>
  <c r="CV321" i="230"/>
  <c r="AR321" i="224" s="1"/>
  <c r="W321" i="225" s="1"/>
  <c r="BH321" i="226" s="1"/>
  <c r="BJ321" i="227" s="1"/>
  <c r="CQ321" i="230"/>
  <c r="CL321" i="230"/>
  <c r="AN321" i="224" s="1"/>
  <c r="U321" i="225" s="1"/>
  <c r="BB321" i="226" s="1"/>
  <c r="BD321" i="227" s="1"/>
  <c r="CG321" i="230"/>
  <c r="AL321" i="224" s="1"/>
  <c r="CB321" i="230"/>
  <c r="AJ321" i="224" s="1"/>
  <c r="BW321" i="230"/>
  <c r="AH321" i="224" s="1"/>
  <c r="BR321" i="230"/>
  <c r="AF321" i="224" s="1"/>
  <c r="BM321" i="230"/>
  <c r="AD321" i="224" s="1"/>
  <c r="P321" i="225" s="1"/>
  <c r="AM321" i="226" s="1"/>
  <c r="AO321" i="227" s="1"/>
  <c r="BH321" i="230"/>
  <c r="BB321" i="230"/>
  <c r="BC321" i="230" s="1"/>
  <c r="Z321" i="224" s="1"/>
  <c r="AX321" i="230"/>
  <c r="X321" i="224" s="1"/>
  <c r="AS321" i="230"/>
  <c r="V321" i="224" s="1"/>
  <c r="AN321" i="230"/>
  <c r="T321" i="224" s="1"/>
  <c r="AI321" i="230"/>
  <c r="R321" i="224" s="1"/>
  <c r="AD321" i="230"/>
  <c r="P321" i="224" s="1"/>
  <c r="Y321" i="230"/>
  <c r="N321" i="224" s="1"/>
  <c r="T321" i="230"/>
  <c r="L321" i="224" s="1"/>
  <c r="O321" i="230"/>
  <c r="CV320" i="230"/>
  <c r="CQ320" i="230"/>
  <c r="CL320" i="230"/>
  <c r="AN320" i="224" s="1"/>
  <c r="U320" i="225" s="1"/>
  <c r="BB320" i="226" s="1"/>
  <c r="BD320" i="227" s="1"/>
  <c r="CG320" i="230"/>
  <c r="CB320" i="230"/>
  <c r="AJ320" i="224" s="1"/>
  <c r="BW320" i="230"/>
  <c r="BR320" i="230"/>
  <c r="AF320" i="224" s="1"/>
  <c r="BM320" i="230"/>
  <c r="AD320" i="224" s="1"/>
  <c r="P320" i="225" s="1"/>
  <c r="AM320" i="226" s="1"/>
  <c r="AO320" i="227" s="1"/>
  <c r="BH320" i="230"/>
  <c r="AB320" i="224" s="1"/>
  <c r="BB320" i="230"/>
  <c r="BC320" i="230" s="1"/>
  <c r="AX320" i="230"/>
  <c r="AS320" i="230"/>
  <c r="AN320" i="230"/>
  <c r="T320" i="224" s="1"/>
  <c r="AI320" i="230"/>
  <c r="R320" i="224" s="1"/>
  <c r="AD320" i="230"/>
  <c r="P320" i="224" s="1"/>
  <c r="Y320" i="230"/>
  <c r="N320" i="224" s="1"/>
  <c r="T320" i="230"/>
  <c r="L320" i="224" s="1"/>
  <c r="O320" i="230"/>
  <c r="CV319" i="230"/>
  <c r="CQ319" i="230"/>
  <c r="AP319" i="224" s="1"/>
  <c r="CL319" i="230"/>
  <c r="AN319" i="224" s="1"/>
  <c r="U319" i="225" s="1"/>
  <c r="BB319" i="226" s="1"/>
  <c r="BD319" i="227" s="1"/>
  <c r="CG319" i="230"/>
  <c r="CB319" i="230"/>
  <c r="AJ319" i="224" s="1"/>
  <c r="BW319" i="230"/>
  <c r="BR319" i="230"/>
  <c r="AF319" i="224" s="1"/>
  <c r="BM319" i="230"/>
  <c r="BH319" i="230"/>
  <c r="BB319" i="230"/>
  <c r="BC319" i="230" s="1"/>
  <c r="Z319" i="224" s="1"/>
  <c r="AX319" i="230"/>
  <c r="AS319" i="230"/>
  <c r="V319" i="224" s="1"/>
  <c r="AN319" i="230"/>
  <c r="T319" i="224" s="1"/>
  <c r="K319" i="225" s="1"/>
  <c r="X319" i="226" s="1"/>
  <c r="Z319" i="227" s="1"/>
  <c r="AI319" i="230"/>
  <c r="R319" i="224" s="1"/>
  <c r="J319" i="225" s="1"/>
  <c r="AD319" i="230"/>
  <c r="P319" i="224" s="1"/>
  <c r="Y319" i="230"/>
  <c r="N319" i="224" s="1"/>
  <c r="T319" i="230"/>
  <c r="O319" i="230"/>
  <c r="CV318" i="230"/>
  <c r="AR318" i="224" s="1"/>
  <c r="CQ318" i="230"/>
  <c r="CL318" i="230"/>
  <c r="AN318" i="224" s="1"/>
  <c r="U318" i="225" s="1"/>
  <c r="BB318" i="226" s="1"/>
  <c r="BD318" i="227" s="1"/>
  <c r="CG318" i="230"/>
  <c r="AL318" i="224" s="1"/>
  <c r="CB318" i="230"/>
  <c r="BW318" i="230"/>
  <c r="BR318" i="230"/>
  <c r="BM318" i="230"/>
  <c r="AD318" i="224" s="1"/>
  <c r="BH318" i="230"/>
  <c r="BB318" i="230"/>
  <c r="BC318" i="230" s="1"/>
  <c r="Z318" i="224" s="1"/>
  <c r="AX318" i="230"/>
  <c r="X318" i="224" s="1"/>
  <c r="M318" i="225" s="1"/>
  <c r="AD318" i="226" s="1"/>
  <c r="AF318" i="227" s="1"/>
  <c r="AS318" i="230"/>
  <c r="AN318" i="230"/>
  <c r="T318" i="224" s="1"/>
  <c r="K318" i="225" s="1"/>
  <c r="AI318" i="230"/>
  <c r="AD318" i="230"/>
  <c r="Y318" i="230"/>
  <c r="N318" i="224" s="1"/>
  <c r="T318" i="230"/>
  <c r="O318" i="230"/>
  <c r="J318" i="224" s="1"/>
  <c r="CV317" i="230"/>
  <c r="AR317" i="224" s="1"/>
  <c r="CQ317" i="230"/>
  <c r="AP317" i="224" s="1"/>
  <c r="CL317" i="230"/>
  <c r="CG317" i="230"/>
  <c r="CB317" i="230"/>
  <c r="BW317" i="230"/>
  <c r="AH317" i="224" s="1"/>
  <c r="BR317" i="230"/>
  <c r="BM317" i="230"/>
  <c r="AD317" i="224" s="1"/>
  <c r="BH317" i="230"/>
  <c r="AB317" i="224" s="1"/>
  <c r="BB317" i="230"/>
  <c r="BC317" i="230" s="1"/>
  <c r="Z317" i="224" s="1"/>
  <c r="AX317" i="230"/>
  <c r="AS317" i="230"/>
  <c r="V317" i="224" s="1"/>
  <c r="AN317" i="230"/>
  <c r="AI317" i="230"/>
  <c r="AD317" i="230"/>
  <c r="P317" i="224" s="1"/>
  <c r="Y317" i="230"/>
  <c r="N317" i="224" s="1"/>
  <c r="T317" i="230"/>
  <c r="O317" i="230"/>
  <c r="J317" i="224" s="1"/>
  <c r="CV316" i="230"/>
  <c r="CQ316" i="230"/>
  <c r="AP316" i="224" s="1"/>
  <c r="CL316" i="230"/>
  <c r="CG316" i="230"/>
  <c r="CB316" i="230"/>
  <c r="AJ316" i="224" s="1"/>
  <c r="BW316" i="230"/>
  <c r="BR316" i="230"/>
  <c r="AF316" i="224" s="1"/>
  <c r="BM316" i="230"/>
  <c r="BH316" i="230"/>
  <c r="BB316" i="230"/>
  <c r="BC316" i="230" s="1"/>
  <c r="Z316" i="224" s="1"/>
  <c r="AX316" i="230"/>
  <c r="AS316" i="230"/>
  <c r="V316" i="224" s="1"/>
  <c r="AN316" i="230"/>
  <c r="T316" i="224" s="1"/>
  <c r="K316" i="225" s="1"/>
  <c r="AI316" i="230"/>
  <c r="AD316" i="230"/>
  <c r="P316" i="224" s="1"/>
  <c r="Y316" i="230"/>
  <c r="N316" i="224" s="1"/>
  <c r="T316" i="230"/>
  <c r="O316" i="230"/>
  <c r="J316" i="224" s="1"/>
  <c r="CV315" i="230"/>
  <c r="AR315" i="224" s="1"/>
  <c r="CQ315" i="230"/>
  <c r="AP315" i="224" s="1"/>
  <c r="CL315" i="230"/>
  <c r="CG315" i="230"/>
  <c r="CB315" i="230"/>
  <c r="AJ315" i="224" s="1"/>
  <c r="BW315" i="230"/>
  <c r="BR315" i="230"/>
  <c r="AF315" i="224" s="1"/>
  <c r="BM315" i="230"/>
  <c r="AD315" i="224" s="1"/>
  <c r="BH315" i="230"/>
  <c r="BB315" i="230"/>
  <c r="BC315" i="230" s="1"/>
  <c r="Z315" i="224" s="1"/>
  <c r="AX315" i="230"/>
  <c r="X315" i="224" s="1"/>
  <c r="AS315" i="230"/>
  <c r="V315" i="224" s="1"/>
  <c r="AN315" i="230"/>
  <c r="T315" i="224" s="1"/>
  <c r="K315" i="225" s="1"/>
  <c r="AI315" i="230"/>
  <c r="R315" i="224" s="1"/>
  <c r="AD315" i="230"/>
  <c r="P315" i="224" s="1"/>
  <c r="Y315" i="230"/>
  <c r="T315" i="230"/>
  <c r="O315" i="230"/>
  <c r="CV314" i="230"/>
  <c r="CQ314" i="230"/>
  <c r="AP314" i="224" s="1"/>
  <c r="CL314" i="230"/>
  <c r="AN314" i="224" s="1"/>
  <c r="CG314" i="230"/>
  <c r="AL314" i="224" s="1"/>
  <c r="T314" i="225" s="1"/>
  <c r="AY314" i="226" s="1"/>
  <c r="BA314" i="227" s="1"/>
  <c r="CB314" i="230"/>
  <c r="BW314" i="230"/>
  <c r="BR314" i="230"/>
  <c r="AF314" i="224" s="1"/>
  <c r="BM314" i="230"/>
  <c r="AD314" i="224" s="1"/>
  <c r="BH314" i="230"/>
  <c r="AB314" i="224" s="1"/>
  <c r="BB314" i="230"/>
  <c r="BC314" i="230" s="1"/>
  <c r="AX314" i="230"/>
  <c r="AS314" i="230"/>
  <c r="V314" i="224" s="1"/>
  <c r="AN314" i="230"/>
  <c r="AI314" i="230"/>
  <c r="AD314" i="230"/>
  <c r="P314" i="224" s="1"/>
  <c r="Y314" i="230"/>
  <c r="T314" i="230"/>
  <c r="O314" i="230"/>
  <c r="CV313" i="230"/>
  <c r="CQ313" i="230"/>
  <c r="AP313" i="224" s="1"/>
  <c r="CL313" i="230"/>
  <c r="CG313" i="230"/>
  <c r="AL313" i="224" s="1"/>
  <c r="T313" i="225" s="1"/>
  <c r="AY313" i="226" s="1"/>
  <c r="BA313" i="227" s="1"/>
  <c r="CB313" i="230"/>
  <c r="AJ313" i="224" s="1"/>
  <c r="BW313" i="230"/>
  <c r="BR313" i="230"/>
  <c r="AF313" i="224" s="1"/>
  <c r="BM313" i="230"/>
  <c r="AD313" i="224" s="1"/>
  <c r="BH313" i="230"/>
  <c r="AB313" i="224" s="1"/>
  <c r="BB313" i="230"/>
  <c r="BC313" i="230" s="1"/>
  <c r="AX313" i="230"/>
  <c r="AS313" i="230"/>
  <c r="AN313" i="230"/>
  <c r="AI313" i="230"/>
  <c r="AD313" i="230"/>
  <c r="P313" i="224" s="1"/>
  <c r="Y313" i="230"/>
  <c r="T313" i="230"/>
  <c r="L313" i="224" s="1"/>
  <c r="O313" i="230"/>
  <c r="J313" i="224" s="1"/>
  <c r="CV312" i="230"/>
  <c r="CQ312" i="230"/>
  <c r="AP312" i="224" s="1"/>
  <c r="CL312" i="230"/>
  <c r="CG312" i="230"/>
  <c r="CB312" i="230"/>
  <c r="AJ312" i="224" s="1"/>
  <c r="BW312" i="230"/>
  <c r="BR312" i="230"/>
  <c r="AF312" i="224" s="1"/>
  <c r="BM312" i="230"/>
  <c r="BH312" i="230"/>
  <c r="BB312" i="230"/>
  <c r="BC312" i="230" s="1"/>
  <c r="AX312" i="230"/>
  <c r="AS312" i="230"/>
  <c r="V312" i="224" s="1"/>
  <c r="AN312" i="230"/>
  <c r="T312" i="224" s="1"/>
  <c r="AI312" i="230"/>
  <c r="AD312" i="230"/>
  <c r="P312" i="224" s="1"/>
  <c r="Y312" i="230"/>
  <c r="N312" i="224" s="1"/>
  <c r="T312" i="230"/>
  <c r="O312" i="230"/>
  <c r="J312" i="224" s="1"/>
  <c r="CV311" i="230"/>
  <c r="CQ311" i="230"/>
  <c r="AP311" i="224" s="1"/>
  <c r="CL311" i="230"/>
  <c r="CG311" i="230"/>
  <c r="AL311" i="224" s="1"/>
  <c r="T311" i="225" s="1"/>
  <c r="AY311" i="226" s="1"/>
  <c r="BA311" i="227" s="1"/>
  <c r="CB311" i="230"/>
  <c r="AJ311" i="224" s="1"/>
  <c r="BW311" i="230"/>
  <c r="AH311" i="224" s="1"/>
  <c r="BR311" i="230"/>
  <c r="BM311" i="230"/>
  <c r="BH311" i="230"/>
  <c r="BB311" i="230"/>
  <c r="BC311" i="230" s="1"/>
  <c r="Z311" i="224" s="1"/>
  <c r="AX311" i="230"/>
  <c r="X311" i="224" s="1"/>
  <c r="M311" i="225" s="1"/>
  <c r="AS311" i="230"/>
  <c r="V311" i="224" s="1"/>
  <c r="AN311" i="230"/>
  <c r="AI311" i="230"/>
  <c r="R311" i="224" s="1"/>
  <c r="AD311" i="230"/>
  <c r="Y311" i="230"/>
  <c r="T311" i="230"/>
  <c r="L311" i="224" s="1"/>
  <c r="O311" i="230"/>
  <c r="J311" i="224" s="1"/>
  <c r="CV310" i="230"/>
  <c r="CQ310" i="230"/>
  <c r="AP310" i="224" s="1"/>
  <c r="CL310" i="230"/>
  <c r="CG310" i="230"/>
  <c r="AL310" i="224" s="1"/>
  <c r="CB310" i="230"/>
  <c r="AJ310" i="224" s="1"/>
  <c r="BW310" i="230"/>
  <c r="BR310" i="230"/>
  <c r="BM310" i="230"/>
  <c r="BH310" i="230"/>
  <c r="AB310" i="224" s="1"/>
  <c r="BB310" i="230"/>
  <c r="BC310" i="230" s="1"/>
  <c r="AX310" i="230"/>
  <c r="X310" i="224" s="1"/>
  <c r="M310" i="225" s="1"/>
  <c r="AS310" i="230"/>
  <c r="V310" i="224" s="1"/>
  <c r="AN310" i="230"/>
  <c r="AI310" i="230"/>
  <c r="AD310" i="230"/>
  <c r="P310" i="224" s="1"/>
  <c r="Y310" i="230"/>
  <c r="T310" i="230"/>
  <c r="O310" i="230"/>
  <c r="J310" i="224" s="1"/>
  <c r="CV309" i="230"/>
  <c r="AR309" i="224" s="1"/>
  <c r="CQ309" i="230"/>
  <c r="CL309" i="230"/>
  <c r="AN309" i="224" s="1"/>
  <c r="U309" i="225" s="1"/>
  <c r="BB309" i="226" s="1"/>
  <c r="BD309" i="227" s="1"/>
  <c r="CG309" i="230"/>
  <c r="AL309" i="224" s="1"/>
  <c r="CB309" i="230"/>
  <c r="AJ309" i="224" s="1"/>
  <c r="BW309" i="230"/>
  <c r="BR309" i="230"/>
  <c r="BM309" i="230"/>
  <c r="BH309" i="230"/>
  <c r="AB309" i="224" s="1"/>
  <c r="BB309" i="230"/>
  <c r="BC309" i="230" s="1"/>
  <c r="Z309" i="224" s="1"/>
  <c r="AX309" i="230"/>
  <c r="X309" i="224" s="1"/>
  <c r="M309" i="225" s="1"/>
  <c r="AS309" i="230"/>
  <c r="AN309" i="230"/>
  <c r="AI309" i="230"/>
  <c r="R309" i="224" s="1"/>
  <c r="AD309" i="230"/>
  <c r="Y309" i="230"/>
  <c r="N309" i="224" s="1"/>
  <c r="T309" i="230"/>
  <c r="O309" i="230"/>
  <c r="J309" i="224" s="1"/>
  <c r="CV308" i="230"/>
  <c r="AR308" i="224" s="1"/>
  <c r="CQ308" i="230"/>
  <c r="CL308" i="230"/>
  <c r="AN308" i="224" s="1"/>
  <c r="U308" i="225" s="1"/>
  <c r="BB308" i="226" s="1"/>
  <c r="BD308" i="227" s="1"/>
  <c r="CG308" i="230"/>
  <c r="CB308" i="230"/>
  <c r="BW308" i="230"/>
  <c r="AH308" i="224" s="1"/>
  <c r="BR308" i="230"/>
  <c r="AF308" i="224" s="1"/>
  <c r="BM308" i="230"/>
  <c r="AD308" i="224" s="1"/>
  <c r="BH308" i="230"/>
  <c r="BB308" i="230"/>
  <c r="BC308" i="230" s="1"/>
  <c r="AX308" i="230"/>
  <c r="AS308" i="230"/>
  <c r="AN308" i="230"/>
  <c r="T308" i="224" s="1"/>
  <c r="AI308" i="230"/>
  <c r="R308" i="224" s="1"/>
  <c r="AD308" i="230"/>
  <c r="Y308" i="230"/>
  <c r="N308" i="224" s="1"/>
  <c r="T308" i="230"/>
  <c r="L308" i="224" s="1"/>
  <c r="O308" i="230"/>
  <c r="CV307" i="230"/>
  <c r="AR307" i="224" s="1"/>
  <c r="CQ307" i="230"/>
  <c r="CL307" i="230"/>
  <c r="CG307" i="230"/>
  <c r="CB307" i="230"/>
  <c r="BW307" i="230"/>
  <c r="AH307" i="224" s="1"/>
  <c r="R307" i="225" s="1"/>
  <c r="AS307" i="226" s="1"/>
  <c r="AU307" i="227" s="1"/>
  <c r="BR307" i="230"/>
  <c r="AF307" i="224" s="1"/>
  <c r="BM307" i="230"/>
  <c r="BH307" i="230"/>
  <c r="BB307" i="230"/>
  <c r="BC307" i="230" s="1"/>
  <c r="AX307" i="230"/>
  <c r="AS307" i="230"/>
  <c r="V307" i="224" s="1"/>
  <c r="AN307" i="230"/>
  <c r="AI307" i="230"/>
  <c r="AD307" i="230"/>
  <c r="P307" i="224" s="1"/>
  <c r="Y307" i="230"/>
  <c r="T307" i="230"/>
  <c r="O307" i="230"/>
  <c r="CV306" i="230"/>
  <c r="CQ306" i="230"/>
  <c r="AP306" i="224" s="1"/>
  <c r="CL306" i="230"/>
  <c r="AN306" i="224" s="1"/>
  <c r="U306" i="225" s="1"/>
  <c r="BB306" i="226" s="1"/>
  <c r="BD306" i="227" s="1"/>
  <c r="CG306" i="230"/>
  <c r="CB306" i="230"/>
  <c r="AJ306" i="224" s="1"/>
  <c r="BW306" i="230"/>
  <c r="BR306" i="230"/>
  <c r="AF306" i="224" s="1"/>
  <c r="BM306" i="230"/>
  <c r="AD306" i="224" s="1"/>
  <c r="BH306" i="230"/>
  <c r="BB306" i="230"/>
  <c r="BC306" i="230" s="1"/>
  <c r="Z306" i="224" s="1"/>
  <c r="AX306" i="230"/>
  <c r="X306" i="224" s="1"/>
  <c r="M306" i="225" s="1"/>
  <c r="AS306" i="230"/>
  <c r="V306" i="224" s="1"/>
  <c r="AN306" i="230"/>
  <c r="T306" i="224" s="1"/>
  <c r="AI306" i="230"/>
  <c r="AD306" i="230"/>
  <c r="Y306" i="230"/>
  <c r="N306" i="224" s="1"/>
  <c r="T306" i="230"/>
  <c r="O306" i="230"/>
  <c r="CV305" i="230"/>
  <c r="AR305" i="224" s="1"/>
  <c r="CQ305" i="230"/>
  <c r="CL305" i="230"/>
  <c r="CG305" i="230"/>
  <c r="AL305" i="224" s="1"/>
  <c r="CB305" i="230"/>
  <c r="BW305" i="230"/>
  <c r="AH305" i="224" s="1"/>
  <c r="R305" i="225" s="1"/>
  <c r="AS305" i="226" s="1"/>
  <c r="AU305" i="227" s="1"/>
  <c r="BR305" i="230"/>
  <c r="AF305" i="224" s="1"/>
  <c r="BM305" i="230"/>
  <c r="AD305" i="224" s="1"/>
  <c r="BH305" i="230"/>
  <c r="BB305" i="230"/>
  <c r="BC305" i="230" s="1"/>
  <c r="Z305" i="224" s="1"/>
  <c r="AX305" i="230"/>
  <c r="X305" i="224" s="1"/>
  <c r="M305" i="225" s="1"/>
  <c r="AS305" i="230"/>
  <c r="V305" i="224" s="1"/>
  <c r="AN305" i="230"/>
  <c r="AI305" i="230"/>
  <c r="AD305" i="230"/>
  <c r="Y305" i="230"/>
  <c r="T305" i="230"/>
  <c r="L305" i="224" s="1"/>
  <c r="O305" i="230"/>
  <c r="CV304" i="230"/>
  <c r="CQ304" i="230"/>
  <c r="AP304" i="224" s="1"/>
  <c r="CL304" i="230"/>
  <c r="CG304" i="230"/>
  <c r="CB304" i="230"/>
  <c r="BW304" i="230"/>
  <c r="AH304" i="224" s="1"/>
  <c r="R304" i="225" s="1"/>
  <c r="AS304" i="226" s="1"/>
  <c r="AU304" i="227" s="1"/>
  <c r="BR304" i="230"/>
  <c r="AF304" i="224" s="1"/>
  <c r="BM304" i="230"/>
  <c r="AD304" i="224" s="1"/>
  <c r="BH304" i="230"/>
  <c r="AB304" i="224" s="1"/>
  <c r="BB304" i="230"/>
  <c r="BC304" i="230" s="1"/>
  <c r="AX304" i="230"/>
  <c r="AS304" i="230"/>
  <c r="V304" i="224" s="1"/>
  <c r="AN304" i="230"/>
  <c r="AI304" i="230"/>
  <c r="AD304" i="230"/>
  <c r="P304" i="224" s="1"/>
  <c r="Y304" i="230"/>
  <c r="T304" i="230"/>
  <c r="L304" i="224" s="1"/>
  <c r="O304" i="230"/>
  <c r="J304" i="224" s="1"/>
  <c r="CV303" i="230"/>
  <c r="AR303" i="224" s="1"/>
  <c r="W303" i="225" s="1"/>
  <c r="BH303" i="226" s="1"/>
  <c r="BJ303" i="227" s="1"/>
  <c r="CQ303" i="230"/>
  <c r="AP303" i="224" s="1"/>
  <c r="CL303" i="230"/>
  <c r="CG303" i="230"/>
  <c r="AL303" i="224" s="1"/>
  <c r="CB303" i="230"/>
  <c r="AJ303" i="224" s="1"/>
  <c r="BW303" i="230"/>
  <c r="BR303" i="230"/>
  <c r="AF303" i="224" s="1"/>
  <c r="BM303" i="230"/>
  <c r="AD303" i="224" s="1"/>
  <c r="BH303" i="230"/>
  <c r="BB303" i="230"/>
  <c r="BC303" i="230" s="1"/>
  <c r="Z303" i="224" s="1"/>
  <c r="AX303" i="230"/>
  <c r="AS303" i="230"/>
  <c r="AN303" i="230"/>
  <c r="T303" i="224" s="1"/>
  <c r="AI303" i="230"/>
  <c r="AD303" i="230"/>
  <c r="Y303" i="230"/>
  <c r="N303" i="224" s="1"/>
  <c r="T303" i="230"/>
  <c r="L303" i="224" s="1"/>
  <c r="O303" i="230"/>
  <c r="J303" i="224" s="1"/>
  <c r="CV302" i="230"/>
  <c r="AR302" i="224" s="1"/>
  <c r="W302" i="225" s="1"/>
  <c r="BH302" i="226" s="1"/>
  <c r="BJ302" i="227" s="1"/>
  <c r="CQ302" i="230"/>
  <c r="AP302" i="224" s="1"/>
  <c r="CL302" i="230"/>
  <c r="AN302" i="224" s="1"/>
  <c r="CG302" i="230"/>
  <c r="AL302" i="224" s="1"/>
  <c r="CB302" i="230"/>
  <c r="BW302" i="230"/>
  <c r="AH302" i="224" s="1"/>
  <c r="R302" i="225" s="1"/>
  <c r="AS302" i="226" s="1"/>
  <c r="AU302" i="227" s="1"/>
  <c r="BR302" i="230"/>
  <c r="BM302" i="230"/>
  <c r="AD302" i="224" s="1"/>
  <c r="BH302" i="230"/>
  <c r="AB302" i="224" s="1"/>
  <c r="BB302" i="230"/>
  <c r="BC302" i="230" s="1"/>
  <c r="AX302" i="230"/>
  <c r="X302" i="224" s="1"/>
  <c r="M302" i="225" s="1"/>
  <c r="AD302" i="226" s="1"/>
  <c r="AF302" i="227" s="1"/>
  <c r="AS302" i="230"/>
  <c r="AN302" i="230"/>
  <c r="T302" i="224" s="1"/>
  <c r="K302" i="225" s="1"/>
  <c r="AI302" i="230"/>
  <c r="R302" i="224" s="1"/>
  <c r="AD302" i="230"/>
  <c r="Y302" i="230"/>
  <c r="T302" i="230"/>
  <c r="O302" i="230"/>
  <c r="CV301" i="230"/>
  <c r="AR301" i="224" s="1"/>
  <c r="W301" i="225" s="1"/>
  <c r="BH301" i="226" s="1"/>
  <c r="BJ301" i="227" s="1"/>
  <c r="CQ301" i="230"/>
  <c r="AP301" i="224" s="1"/>
  <c r="CL301" i="230"/>
  <c r="CG301" i="230"/>
  <c r="AL301" i="224" s="1"/>
  <c r="CB301" i="230"/>
  <c r="BW301" i="230"/>
  <c r="BR301" i="230"/>
  <c r="BM301" i="230"/>
  <c r="AD301" i="224" s="1"/>
  <c r="BH301" i="230"/>
  <c r="AB301" i="224" s="1"/>
  <c r="BB301" i="230"/>
  <c r="BC301" i="230" s="1"/>
  <c r="AX301" i="230"/>
  <c r="X301" i="224" s="1"/>
  <c r="M301" i="225" s="1"/>
  <c r="AD301" i="226" s="1"/>
  <c r="AF301" i="227" s="1"/>
  <c r="AS301" i="230"/>
  <c r="V301" i="224" s="1"/>
  <c r="AN301" i="230"/>
  <c r="T301" i="224" s="1"/>
  <c r="K301" i="225" s="1"/>
  <c r="AI301" i="230"/>
  <c r="AD301" i="230"/>
  <c r="P301" i="224" s="1"/>
  <c r="Y301" i="230"/>
  <c r="N301" i="224" s="1"/>
  <c r="T301" i="230"/>
  <c r="L301" i="224" s="1"/>
  <c r="O301" i="230"/>
  <c r="J301" i="224" s="1"/>
  <c r="CV300" i="230"/>
  <c r="CQ300" i="230"/>
  <c r="CL300" i="230"/>
  <c r="AN300" i="224" s="1"/>
  <c r="U300" i="225" s="1"/>
  <c r="BB300" i="226" s="1"/>
  <c r="BD300" i="227" s="1"/>
  <c r="CG300" i="230"/>
  <c r="AL300" i="224" s="1"/>
  <c r="CB300" i="230"/>
  <c r="AJ300" i="224" s="1"/>
  <c r="BW300" i="230"/>
  <c r="BR300" i="230"/>
  <c r="BM300" i="230"/>
  <c r="AD300" i="224" s="1"/>
  <c r="BH300" i="230"/>
  <c r="BB300" i="230"/>
  <c r="BC300" i="230" s="1"/>
  <c r="Z300" i="224" s="1"/>
  <c r="AX300" i="230"/>
  <c r="X300" i="224" s="1"/>
  <c r="M300" i="225" s="1"/>
  <c r="AS300" i="230"/>
  <c r="V300" i="224" s="1"/>
  <c r="AN300" i="230"/>
  <c r="AI300" i="230"/>
  <c r="R300" i="224" s="1"/>
  <c r="AD300" i="230"/>
  <c r="Y300" i="230"/>
  <c r="N300" i="224" s="1"/>
  <c r="T300" i="230"/>
  <c r="L300" i="224" s="1"/>
  <c r="O300" i="230"/>
  <c r="J300" i="224" s="1"/>
  <c r="CV299" i="230"/>
  <c r="AR299" i="224" s="1"/>
  <c r="W299" i="225" s="1"/>
  <c r="BH299" i="226" s="1"/>
  <c r="BJ299" i="227" s="1"/>
  <c r="CQ299" i="230"/>
  <c r="AP299" i="224" s="1"/>
  <c r="CL299" i="230"/>
  <c r="AN299" i="224" s="1"/>
  <c r="U299" i="225" s="1"/>
  <c r="BB299" i="226" s="1"/>
  <c r="BD299" i="227" s="1"/>
  <c r="CG299" i="230"/>
  <c r="CB299" i="230"/>
  <c r="BW299" i="230"/>
  <c r="AH299" i="224" s="1"/>
  <c r="R299" i="225" s="1"/>
  <c r="AS299" i="226" s="1"/>
  <c r="AU299" i="227" s="1"/>
  <c r="BR299" i="230"/>
  <c r="BM299" i="230"/>
  <c r="AD299" i="224" s="1"/>
  <c r="BH299" i="230"/>
  <c r="BB299" i="230"/>
  <c r="BC299" i="230" s="1"/>
  <c r="Z299" i="224" s="1"/>
  <c r="AX299" i="230"/>
  <c r="AS299" i="230"/>
  <c r="V299" i="224" s="1"/>
  <c r="AN299" i="230"/>
  <c r="AI299" i="230"/>
  <c r="R299" i="224" s="1"/>
  <c r="AD299" i="230"/>
  <c r="P299" i="224" s="1"/>
  <c r="Y299" i="230"/>
  <c r="N299" i="224" s="1"/>
  <c r="T299" i="230"/>
  <c r="O299" i="230"/>
  <c r="J299" i="224" s="1"/>
  <c r="CV298" i="230"/>
  <c r="AR298" i="224" s="1"/>
  <c r="CQ298" i="230"/>
  <c r="AP298" i="224" s="1"/>
  <c r="CL298" i="230"/>
  <c r="CG298" i="230"/>
  <c r="CB298" i="230"/>
  <c r="BW298" i="230"/>
  <c r="AH298" i="224" s="1"/>
  <c r="BR298" i="230"/>
  <c r="BM298" i="230"/>
  <c r="AD298" i="224" s="1"/>
  <c r="BH298" i="230"/>
  <c r="BB298" i="230"/>
  <c r="BC298" i="230" s="1"/>
  <c r="Z298" i="224" s="1"/>
  <c r="AX298" i="230"/>
  <c r="X298" i="224" s="1"/>
  <c r="M298" i="225" s="1"/>
  <c r="AS298" i="230"/>
  <c r="V298" i="224" s="1"/>
  <c r="AN298" i="230"/>
  <c r="T298" i="224" s="1"/>
  <c r="AI298" i="230"/>
  <c r="R298" i="224" s="1"/>
  <c r="AD298" i="230"/>
  <c r="P298" i="224" s="1"/>
  <c r="Y298" i="230"/>
  <c r="N298" i="224" s="1"/>
  <c r="T298" i="230"/>
  <c r="L298" i="224" s="1"/>
  <c r="O298" i="230"/>
  <c r="J298" i="224" s="1"/>
  <c r="CV297" i="230"/>
  <c r="CQ297" i="230"/>
  <c r="CL297" i="230"/>
  <c r="CG297" i="230"/>
  <c r="AL297" i="224" s="1"/>
  <c r="CB297" i="230"/>
  <c r="AJ297" i="224" s="1"/>
  <c r="BW297" i="230"/>
  <c r="AH297" i="224" s="1"/>
  <c r="BR297" i="230"/>
  <c r="AF297" i="224" s="1"/>
  <c r="BM297" i="230"/>
  <c r="BH297" i="230"/>
  <c r="AB297" i="224" s="1"/>
  <c r="BB297" i="230"/>
  <c r="BC297" i="230" s="1"/>
  <c r="AX297" i="230"/>
  <c r="AS297" i="230"/>
  <c r="V297" i="224" s="1"/>
  <c r="AN297" i="230"/>
  <c r="T297" i="224" s="1"/>
  <c r="AI297" i="230"/>
  <c r="AD297" i="230"/>
  <c r="P297" i="224" s="1"/>
  <c r="Y297" i="230"/>
  <c r="T297" i="230"/>
  <c r="O297" i="230"/>
  <c r="CV296" i="230"/>
  <c r="CQ296" i="230"/>
  <c r="CL296" i="230"/>
  <c r="AN296" i="224" s="1"/>
  <c r="CG296" i="230"/>
  <c r="CB296" i="230"/>
  <c r="AJ296" i="224" s="1"/>
  <c r="S296" i="225" s="1"/>
  <c r="AV296" i="226" s="1"/>
  <c r="AX296" i="227" s="1"/>
  <c r="BW296" i="230"/>
  <c r="BR296" i="230"/>
  <c r="AF296" i="224" s="1"/>
  <c r="BM296" i="230"/>
  <c r="AD296" i="224" s="1"/>
  <c r="BH296" i="230"/>
  <c r="BB296" i="230"/>
  <c r="BC296" i="230" s="1"/>
  <c r="Z296" i="224" s="1"/>
  <c r="AX296" i="230"/>
  <c r="AS296" i="230"/>
  <c r="AN296" i="230"/>
  <c r="T296" i="224" s="1"/>
  <c r="K296" i="225" s="1"/>
  <c r="AI296" i="230"/>
  <c r="AD296" i="230"/>
  <c r="Y296" i="230"/>
  <c r="T296" i="230"/>
  <c r="O296" i="230"/>
  <c r="CV295" i="230"/>
  <c r="AR295" i="224" s="1"/>
  <c r="CQ295" i="230"/>
  <c r="AP295" i="224" s="1"/>
  <c r="CL295" i="230"/>
  <c r="AN295" i="224" s="1"/>
  <c r="CG295" i="230"/>
  <c r="AL295" i="224" s="1"/>
  <c r="CB295" i="230"/>
  <c r="AJ295" i="224" s="1"/>
  <c r="BW295" i="230"/>
  <c r="AH295" i="224" s="1"/>
  <c r="BR295" i="230"/>
  <c r="BM295" i="230"/>
  <c r="AD295" i="224" s="1"/>
  <c r="BH295" i="230"/>
  <c r="BB295" i="230"/>
  <c r="BC295" i="230" s="1"/>
  <c r="AX295" i="230"/>
  <c r="X295" i="224" s="1"/>
  <c r="M295" i="225" s="1"/>
  <c r="AD295" i="226" s="1"/>
  <c r="AF295" i="227" s="1"/>
  <c r="AS295" i="230"/>
  <c r="AN295" i="230"/>
  <c r="AI295" i="230"/>
  <c r="AD295" i="230"/>
  <c r="P295" i="224" s="1"/>
  <c r="Y295" i="230"/>
  <c r="T295" i="230"/>
  <c r="L295" i="224" s="1"/>
  <c r="O295" i="230"/>
  <c r="J295" i="224" s="1"/>
  <c r="CV294" i="230"/>
  <c r="AR294" i="224" s="1"/>
  <c r="CQ294" i="230"/>
  <c r="AP294" i="224" s="1"/>
  <c r="CL294" i="230"/>
  <c r="CG294" i="230"/>
  <c r="AL294" i="224" s="1"/>
  <c r="CB294" i="230"/>
  <c r="AJ294" i="224" s="1"/>
  <c r="BW294" i="230"/>
  <c r="BR294" i="230"/>
  <c r="AF294" i="224" s="1"/>
  <c r="BM294" i="230"/>
  <c r="AD294" i="224" s="1"/>
  <c r="BH294" i="230"/>
  <c r="AB294" i="224" s="1"/>
  <c r="BB294" i="230"/>
  <c r="BC294" i="230" s="1"/>
  <c r="AX294" i="230"/>
  <c r="AS294" i="230"/>
  <c r="V294" i="224" s="1"/>
  <c r="AN294" i="230"/>
  <c r="T294" i="224" s="1"/>
  <c r="AI294" i="230"/>
  <c r="AD294" i="230"/>
  <c r="P294" i="224" s="1"/>
  <c r="Y294" i="230"/>
  <c r="T294" i="230"/>
  <c r="L294" i="224" s="1"/>
  <c r="O294" i="230"/>
  <c r="J294" i="224" s="1"/>
  <c r="CV293" i="230"/>
  <c r="CQ293" i="230"/>
  <c r="CL293" i="230"/>
  <c r="AN293" i="224" s="1"/>
  <c r="U293" i="225" s="1"/>
  <c r="BB293" i="226" s="1"/>
  <c r="BD293" i="227" s="1"/>
  <c r="CG293" i="230"/>
  <c r="CB293" i="230"/>
  <c r="AJ293" i="224" s="1"/>
  <c r="BW293" i="230"/>
  <c r="BR293" i="230"/>
  <c r="BM293" i="230"/>
  <c r="BH293" i="230"/>
  <c r="BB293" i="230"/>
  <c r="BC293" i="230" s="1"/>
  <c r="Z293" i="224" s="1"/>
  <c r="AX293" i="230"/>
  <c r="AS293" i="230"/>
  <c r="AN293" i="230"/>
  <c r="T293" i="224" s="1"/>
  <c r="K293" i="225" s="1"/>
  <c r="AI293" i="230"/>
  <c r="AD293" i="230"/>
  <c r="P293" i="224" s="1"/>
  <c r="Y293" i="230"/>
  <c r="N293" i="224" s="1"/>
  <c r="T293" i="230"/>
  <c r="O293" i="230"/>
  <c r="CV292" i="230"/>
  <c r="CQ292" i="230"/>
  <c r="CL292" i="230"/>
  <c r="CG292" i="230"/>
  <c r="AL292" i="224" s="1"/>
  <c r="CB292" i="230"/>
  <c r="BW292" i="230"/>
  <c r="AH292" i="224" s="1"/>
  <c r="BR292" i="230"/>
  <c r="BM292" i="230"/>
  <c r="BH292" i="230"/>
  <c r="BB292" i="230"/>
  <c r="BC292" i="230" s="1"/>
  <c r="AX292" i="230"/>
  <c r="X292" i="224" s="1"/>
  <c r="AS292" i="230"/>
  <c r="AN292" i="230"/>
  <c r="T292" i="224" s="1"/>
  <c r="AI292" i="230"/>
  <c r="R292" i="224" s="1"/>
  <c r="AD292" i="230"/>
  <c r="Y292" i="230"/>
  <c r="N292" i="224" s="1"/>
  <c r="T292" i="230"/>
  <c r="O292" i="230"/>
  <c r="J292" i="224" s="1"/>
  <c r="CV291" i="230"/>
  <c r="CQ291" i="230"/>
  <c r="AP291" i="224" s="1"/>
  <c r="CL291" i="230"/>
  <c r="CG291" i="230"/>
  <c r="AL291" i="224" s="1"/>
  <c r="CB291" i="230"/>
  <c r="BW291" i="230"/>
  <c r="BR291" i="230"/>
  <c r="AF291" i="224" s="1"/>
  <c r="BM291" i="230"/>
  <c r="AD291" i="224" s="1"/>
  <c r="BH291" i="230"/>
  <c r="AB291" i="224" s="1"/>
  <c r="BB291" i="230"/>
  <c r="BC291" i="230" s="1"/>
  <c r="AX291" i="230"/>
  <c r="X291" i="224" s="1"/>
  <c r="AS291" i="230"/>
  <c r="V291" i="224" s="1"/>
  <c r="AN291" i="230"/>
  <c r="T291" i="224" s="1"/>
  <c r="AI291" i="230"/>
  <c r="R291" i="224" s="1"/>
  <c r="AD291" i="230"/>
  <c r="Y291" i="230"/>
  <c r="T291" i="230"/>
  <c r="L291" i="224" s="1"/>
  <c r="O291" i="230"/>
  <c r="J291" i="224" s="1"/>
  <c r="CV290" i="230"/>
  <c r="CQ290" i="230"/>
  <c r="AP290" i="224" s="1"/>
  <c r="CL290" i="230"/>
  <c r="AN290" i="224" s="1"/>
  <c r="CG290" i="230"/>
  <c r="CB290" i="230"/>
  <c r="AJ290" i="224" s="1"/>
  <c r="BW290" i="230"/>
  <c r="AH290" i="224" s="1"/>
  <c r="BR290" i="230"/>
  <c r="BM290" i="230"/>
  <c r="BH290" i="230"/>
  <c r="AB290" i="224" s="1"/>
  <c r="BB290" i="230"/>
  <c r="BC290" i="230" s="1"/>
  <c r="Z290" i="224" s="1"/>
  <c r="AX290" i="230"/>
  <c r="AS290" i="230"/>
  <c r="AN290" i="230"/>
  <c r="AI290" i="230"/>
  <c r="R290" i="224" s="1"/>
  <c r="AD290" i="230"/>
  <c r="Y290" i="230"/>
  <c r="N290" i="224" s="1"/>
  <c r="T290" i="230"/>
  <c r="O290" i="230"/>
  <c r="J290" i="224" s="1"/>
  <c r="CV289" i="230"/>
  <c r="AR289" i="224" s="1"/>
  <c r="CQ289" i="230"/>
  <c r="CL289" i="230"/>
  <c r="CG289" i="230"/>
  <c r="AL289" i="224" s="1"/>
  <c r="CB289" i="230"/>
  <c r="BW289" i="230"/>
  <c r="AH289" i="224" s="1"/>
  <c r="BR289" i="230"/>
  <c r="BM289" i="230"/>
  <c r="AD289" i="224" s="1"/>
  <c r="BH289" i="230"/>
  <c r="BB289" i="230"/>
  <c r="BC289" i="230" s="1"/>
  <c r="Z289" i="224" s="1"/>
  <c r="AX289" i="230"/>
  <c r="AS289" i="230"/>
  <c r="AN289" i="230"/>
  <c r="AI289" i="230"/>
  <c r="R289" i="224" s="1"/>
  <c r="AD289" i="230"/>
  <c r="Y289" i="230"/>
  <c r="T289" i="230"/>
  <c r="L289" i="224" s="1"/>
  <c r="O289" i="230"/>
  <c r="CV288" i="230"/>
  <c r="CQ288" i="230"/>
  <c r="CL288" i="230"/>
  <c r="CG288" i="230"/>
  <c r="CB288" i="230"/>
  <c r="BW288" i="230"/>
  <c r="AH288" i="224" s="1"/>
  <c r="BR288" i="230"/>
  <c r="AF288" i="224" s="1"/>
  <c r="Q288" i="225" s="1"/>
  <c r="BM288" i="230"/>
  <c r="BH288" i="230"/>
  <c r="BB288" i="230"/>
  <c r="BC288" i="230" s="1"/>
  <c r="AX288" i="230"/>
  <c r="AS288" i="230"/>
  <c r="AN288" i="230"/>
  <c r="AI288" i="230"/>
  <c r="AD288" i="230"/>
  <c r="P288" i="224" s="1"/>
  <c r="Y288" i="230"/>
  <c r="T288" i="230"/>
  <c r="O288" i="230"/>
  <c r="CV287" i="230"/>
  <c r="CQ287" i="230"/>
  <c r="CL287" i="230"/>
  <c r="CG287" i="230"/>
  <c r="CB287" i="230"/>
  <c r="AJ287" i="224" s="1"/>
  <c r="BW287" i="230"/>
  <c r="BR287" i="230"/>
  <c r="BM287" i="230"/>
  <c r="BH287" i="230"/>
  <c r="AB287" i="224" s="1"/>
  <c r="BB287" i="230"/>
  <c r="BC287" i="230" s="1"/>
  <c r="AX287" i="230"/>
  <c r="AS287" i="230"/>
  <c r="AN287" i="230"/>
  <c r="T287" i="224" s="1"/>
  <c r="AI287" i="230"/>
  <c r="AD287" i="230"/>
  <c r="Y287" i="230"/>
  <c r="T287" i="230"/>
  <c r="O287" i="230"/>
  <c r="CV286" i="230"/>
  <c r="CQ286" i="230"/>
  <c r="CL286" i="230"/>
  <c r="CG286" i="230"/>
  <c r="AL286" i="224" s="1"/>
  <c r="T286" i="225" s="1"/>
  <c r="AY286" i="226" s="1"/>
  <c r="BA286" i="227" s="1"/>
  <c r="CB286" i="230"/>
  <c r="BW286" i="230"/>
  <c r="AH286" i="224" s="1"/>
  <c r="BR286" i="230"/>
  <c r="BM286" i="230"/>
  <c r="BH286" i="230"/>
  <c r="BB286" i="230"/>
  <c r="BC286" i="230" s="1"/>
  <c r="AX286" i="230"/>
  <c r="X286" i="224" s="1"/>
  <c r="M286" i="225" s="1"/>
  <c r="AS286" i="230"/>
  <c r="AN286" i="230"/>
  <c r="AI286" i="230"/>
  <c r="AD286" i="230"/>
  <c r="Y286" i="230"/>
  <c r="T286" i="230"/>
  <c r="O286" i="230"/>
  <c r="CV285" i="230"/>
  <c r="CQ285" i="230"/>
  <c r="AP285" i="224" s="1"/>
  <c r="CL285" i="230"/>
  <c r="CG285" i="230"/>
  <c r="CB285" i="230"/>
  <c r="BW285" i="230"/>
  <c r="BR285" i="230"/>
  <c r="BM285" i="230"/>
  <c r="BH285" i="230"/>
  <c r="AB285" i="224" s="1"/>
  <c r="BB285" i="230"/>
  <c r="BC285" i="230" s="1"/>
  <c r="AX285" i="230"/>
  <c r="AS285" i="230"/>
  <c r="AN285" i="230"/>
  <c r="AI285" i="230"/>
  <c r="AD285" i="230"/>
  <c r="Y285" i="230"/>
  <c r="T285" i="230"/>
  <c r="O285" i="230"/>
  <c r="J285" i="224" s="1"/>
  <c r="CV284" i="230"/>
  <c r="CQ284" i="230"/>
  <c r="CL284" i="230"/>
  <c r="CG284" i="230"/>
  <c r="CB284" i="230"/>
  <c r="BW284" i="230"/>
  <c r="BR284" i="230"/>
  <c r="BM284" i="230"/>
  <c r="BH284" i="230"/>
  <c r="BB284" i="230"/>
  <c r="BC284" i="230" s="1"/>
  <c r="AX284" i="230"/>
  <c r="AS284" i="230"/>
  <c r="AN284" i="230"/>
  <c r="AI284" i="230"/>
  <c r="AD284" i="230"/>
  <c r="Y284" i="230"/>
  <c r="N284" i="224" s="1"/>
  <c r="T284" i="230"/>
  <c r="O284" i="230"/>
  <c r="CV283" i="230"/>
  <c r="CQ283" i="230"/>
  <c r="CL283" i="230"/>
  <c r="CG283" i="230"/>
  <c r="CB283" i="230"/>
  <c r="BW283" i="230"/>
  <c r="AH283" i="224" s="1"/>
  <c r="BR283" i="230"/>
  <c r="BM283" i="230"/>
  <c r="BH283" i="230"/>
  <c r="BB283" i="230"/>
  <c r="BC283" i="230" s="1"/>
  <c r="Z283" i="224" s="1"/>
  <c r="AX283" i="230"/>
  <c r="AS283" i="230"/>
  <c r="AN283" i="230"/>
  <c r="AI283" i="230"/>
  <c r="R283" i="224" s="1"/>
  <c r="AD283" i="230"/>
  <c r="Y283" i="230"/>
  <c r="T283" i="230"/>
  <c r="O283" i="230"/>
  <c r="CV282" i="230"/>
  <c r="CQ282" i="230"/>
  <c r="CL282" i="230"/>
  <c r="CG282" i="230"/>
  <c r="CB282" i="230"/>
  <c r="BW282" i="230"/>
  <c r="BR282" i="230"/>
  <c r="BM282" i="230"/>
  <c r="BH282" i="230"/>
  <c r="BB282" i="230"/>
  <c r="BC282" i="230" s="1"/>
  <c r="Z282" i="224" s="1"/>
  <c r="AX282" i="230"/>
  <c r="AS282" i="230"/>
  <c r="V282" i="224" s="1"/>
  <c r="AN282" i="230"/>
  <c r="AI282" i="230"/>
  <c r="AD282" i="230"/>
  <c r="Y282" i="230"/>
  <c r="T282" i="230"/>
  <c r="O282" i="230"/>
  <c r="CV281" i="230"/>
  <c r="AR281" i="224" s="1"/>
  <c r="CQ281" i="230"/>
  <c r="CL281" i="230"/>
  <c r="AN281" i="224" s="1"/>
  <c r="U281" i="225" s="1"/>
  <c r="BB281" i="226" s="1"/>
  <c r="BD281" i="227" s="1"/>
  <c r="CG281" i="230"/>
  <c r="CB281" i="230"/>
  <c r="BW281" i="230"/>
  <c r="BR281" i="230"/>
  <c r="BM281" i="230"/>
  <c r="AD281" i="224" s="1"/>
  <c r="P281" i="225" s="1"/>
  <c r="AM281" i="226" s="1"/>
  <c r="AO281" i="227" s="1"/>
  <c r="BH281" i="230"/>
  <c r="BB281" i="230"/>
  <c r="BC281" i="230" s="1"/>
  <c r="Z281" i="224" s="1"/>
  <c r="AX281" i="230"/>
  <c r="AS281" i="230"/>
  <c r="AN281" i="230"/>
  <c r="AI281" i="230"/>
  <c r="AD281" i="230"/>
  <c r="Y281" i="230"/>
  <c r="T281" i="230"/>
  <c r="L281" i="224" s="1"/>
  <c r="G281" i="225" s="1"/>
  <c r="L281" i="226" s="1"/>
  <c r="N281" i="227" s="1"/>
  <c r="O281" i="230"/>
  <c r="CV280" i="230"/>
  <c r="AR280" i="224" s="1"/>
  <c r="CQ280" i="230"/>
  <c r="CL280" i="230"/>
  <c r="CG280" i="230"/>
  <c r="CB280" i="230"/>
  <c r="BW280" i="230"/>
  <c r="BR280" i="230"/>
  <c r="AF280" i="224" s="1"/>
  <c r="BM280" i="230"/>
  <c r="BH280" i="230"/>
  <c r="BB280" i="230"/>
  <c r="BC280" i="230" s="1"/>
  <c r="AX280" i="230"/>
  <c r="AS280" i="230"/>
  <c r="V280" i="224" s="1"/>
  <c r="AN280" i="230"/>
  <c r="AI280" i="230"/>
  <c r="AD280" i="230"/>
  <c r="P280" i="224" s="1"/>
  <c r="Y280" i="230"/>
  <c r="T280" i="230"/>
  <c r="O280" i="230"/>
  <c r="CV279" i="230"/>
  <c r="CQ279" i="230"/>
  <c r="CL279" i="230"/>
  <c r="CG279" i="230"/>
  <c r="CB279" i="230"/>
  <c r="AJ279" i="224" s="1"/>
  <c r="BW279" i="230"/>
  <c r="AH279" i="224" s="1"/>
  <c r="BR279" i="230"/>
  <c r="BM279" i="230"/>
  <c r="AD279" i="224" s="1"/>
  <c r="P279" i="225" s="1"/>
  <c r="AM279" i="226" s="1"/>
  <c r="AO279" i="227" s="1"/>
  <c r="BH279" i="230"/>
  <c r="BB279" i="230"/>
  <c r="BC279" i="230" s="1"/>
  <c r="Z279" i="224" s="1"/>
  <c r="AX279" i="230"/>
  <c r="AS279" i="230"/>
  <c r="AN279" i="230"/>
  <c r="T279" i="224" s="1"/>
  <c r="AI279" i="230"/>
  <c r="R279" i="224" s="1"/>
  <c r="AD279" i="230"/>
  <c r="Y279" i="230"/>
  <c r="N279" i="224" s="1"/>
  <c r="T279" i="230"/>
  <c r="O279" i="230"/>
  <c r="CV278" i="230"/>
  <c r="CQ278" i="230"/>
  <c r="CL278" i="230"/>
  <c r="AN278" i="224" s="1"/>
  <c r="U278" i="225" s="1"/>
  <c r="BB278" i="226" s="1"/>
  <c r="BD278" i="227" s="1"/>
  <c r="CG278" i="230"/>
  <c r="AL278" i="224" s="1"/>
  <c r="CB278" i="230"/>
  <c r="BW278" i="230"/>
  <c r="AH278" i="224" s="1"/>
  <c r="BR278" i="230"/>
  <c r="BM278" i="230"/>
  <c r="AD278" i="224" s="1"/>
  <c r="P278" i="225" s="1"/>
  <c r="AM278" i="226" s="1"/>
  <c r="AO278" i="227" s="1"/>
  <c r="BH278" i="230"/>
  <c r="BB278" i="230"/>
  <c r="BC278" i="230" s="1"/>
  <c r="AX278" i="230"/>
  <c r="X278" i="224" s="1"/>
  <c r="AS278" i="230"/>
  <c r="V278" i="224" s="1"/>
  <c r="AN278" i="230"/>
  <c r="AI278" i="230"/>
  <c r="R278" i="224" s="1"/>
  <c r="AD278" i="230"/>
  <c r="P278" i="224" s="1"/>
  <c r="Y278" i="230"/>
  <c r="N278" i="224" s="1"/>
  <c r="T278" i="230"/>
  <c r="O278" i="230"/>
  <c r="CV277" i="230"/>
  <c r="CQ277" i="230"/>
  <c r="AP277" i="224" s="1"/>
  <c r="CL277" i="230"/>
  <c r="AN277" i="224" s="1"/>
  <c r="U277" i="225" s="1"/>
  <c r="BB277" i="226" s="1"/>
  <c r="BD277" i="227" s="1"/>
  <c r="CG277" i="230"/>
  <c r="CB277" i="230"/>
  <c r="BW277" i="230"/>
  <c r="BR277" i="230"/>
  <c r="AF277" i="224" s="1"/>
  <c r="BM277" i="230"/>
  <c r="AD277" i="224" s="1"/>
  <c r="P277" i="225" s="1"/>
  <c r="AM277" i="226" s="1"/>
  <c r="AO277" i="227" s="1"/>
  <c r="BH277" i="230"/>
  <c r="AB277" i="224" s="1"/>
  <c r="BB277" i="230"/>
  <c r="BC277" i="230" s="1"/>
  <c r="Z277" i="224" s="1"/>
  <c r="AX277" i="230"/>
  <c r="AS277" i="230"/>
  <c r="V277" i="224" s="1"/>
  <c r="AN277" i="230"/>
  <c r="AI277" i="230"/>
  <c r="AD277" i="230"/>
  <c r="Y277" i="230"/>
  <c r="N277" i="224" s="1"/>
  <c r="T277" i="230"/>
  <c r="O277" i="230"/>
  <c r="J277" i="224" s="1"/>
  <c r="F277" i="225" s="1"/>
  <c r="CV276" i="230"/>
  <c r="AR276" i="224" s="1"/>
  <c r="CQ276" i="230"/>
  <c r="CL276" i="230"/>
  <c r="AN276" i="224" s="1"/>
  <c r="U276" i="225" s="1"/>
  <c r="BB276" i="226" s="1"/>
  <c r="BD276" i="227" s="1"/>
  <c r="CG276" i="230"/>
  <c r="AL276" i="224" s="1"/>
  <c r="CB276" i="230"/>
  <c r="AJ276" i="224" s="1"/>
  <c r="BW276" i="230"/>
  <c r="BR276" i="230"/>
  <c r="BM276" i="230"/>
  <c r="AD276" i="224" s="1"/>
  <c r="P276" i="225" s="1"/>
  <c r="AM276" i="226" s="1"/>
  <c r="AO276" i="227" s="1"/>
  <c r="BH276" i="230"/>
  <c r="BB276" i="230"/>
  <c r="BC276" i="230" s="1"/>
  <c r="Z276" i="224" s="1"/>
  <c r="AX276" i="230"/>
  <c r="AS276" i="230"/>
  <c r="AN276" i="230"/>
  <c r="AI276" i="230"/>
  <c r="R276" i="224" s="1"/>
  <c r="AD276" i="230"/>
  <c r="P276" i="224" s="1"/>
  <c r="Y276" i="230"/>
  <c r="N276" i="224" s="1"/>
  <c r="T276" i="230"/>
  <c r="L276" i="224" s="1"/>
  <c r="G276" i="225" s="1"/>
  <c r="L276" i="226" s="1"/>
  <c r="N276" i="227" s="1"/>
  <c r="O276" i="230"/>
  <c r="CV275" i="230"/>
  <c r="AR275" i="224" s="1"/>
  <c r="CQ275" i="230"/>
  <c r="CL275" i="230"/>
  <c r="AN275" i="224" s="1"/>
  <c r="CG275" i="230"/>
  <c r="CB275" i="230"/>
  <c r="AJ275" i="224" s="1"/>
  <c r="BW275" i="230"/>
  <c r="BR275" i="230"/>
  <c r="AF275" i="224" s="1"/>
  <c r="BM275" i="230"/>
  <c r="BH275" i="230"/>
  <c r="BB275" i="230"/>
  <c r="BC275" i="230" s="1"/>
  <c r="AX275" i="230"/>
  <c r="X275" i="224" s="1"/>
  <c r="AS275" i="230"/>
  <c r="AN275" i="230"/>
  <c r="AI275" i="230"/>
  <c r="AD275" i="230"/>
  <c r="P275" i="224" s="1"/>
  <c r="Y275" i="230"/>
  <c r="T275" i="230"/>
  <c r="L275" i="224" s="1"/>
  <c r="O275" i="230"/>
  <c r="CV274" i="230"/>
  <c r="AR274" i="224" s="1"/>
  <c r="CQ274" i="230"/>
  <c r="CL274" i="230"/>
  <c r="AN274" i="224" s="1"/>
  <c r="CG274" i="230"/>
  <c r="AL274" i="224" s="1"/>
  <c r="CB274" i="230"/>
  <c r="BW274" i="230"/>
  <c r="AH274" i="224" s="1"/>
  <c r="BR274" i="230"/>
  <c r="BM274" i="230"/>
  <c r="BH274" i="230"/>
  <c r="BB274" i="230"/>
  <c r="BC274" i="230" s="1"/>
  <c r="AX274" i="230"/>
  <c r="AS274" i="230"/>
  <c r="V274" i="224" s="1"/>
  <c r="AN274" i="230"/>
  <c r="T274" i="224" s="1"/>
  <c r="AI274" i="230"/>
  <c r="AD274" i="230"/>
  <c r="Y274" i="230"/>
  <c r="T274" i="230"/>
  <c r="L274" i="224" s="1"/>
  <c r="O274" i="230"/>
  <c r="J274" i="224" s="1"/>
  <c r="CV273" i="230"/>
  <c r="CQ273" i="230"/>
  <c r="AP273" i="224" s="1"/>
  <c r="CL273" i="230"/>
  <c r="CG273" i="230"/>
  <c r="AL273" i="224" s="1"/>
  <c r="CB273" i="230"/>
  <c r="BW273" i="230"/>
  <c r="BR273" i="230"/>
  <c r="BM273" i="230"/>
  <c r="BH273" i="230"/>
  <c r="BB273" i="230"/>
  <c r="BC273" i="230" s="1"/>
  <c r="AX273" i="230"/>
  <c r="X273" i="224" s="1"/>
  <c r="AS273" i="230"/>
  <c r="AN273" i="230"/>
  <c r="T273" i="224" s="1"/>
  <c r="AI273" i="230"/>
  <c r="AD273" i="230"/>
  <c r="Y273" i="230"/>
  <c r="T273" i="230"/>
  <c r="O273" i="230"/>
  <c r="J273" i="224" s="1"/>
  <c r="CV272" i="230"/>
  <c r="CQ272" i="230"/>
  <c r="AP272" i="224" s="1"/>
  <c r="CL272" i="230"/>
  <c r="CG272" i="230"/>
  <c r="AL272" i="224" s="1"/>
  <c r="CB272" i="230"/>
  <c r="BW272" i="230"/>
  <c r="BR272" i="230"/>
  <c r="BM272" i="230"/>
  <c r="BH272" i="230"/>
  <c r="AB272" i="224" s="1"/>
  <c r="BB272" i="230"/>
  <c r="BC272" i="230" s="1"/>
  <c r="Z272" i="224" s="1"/>
  <c r="AX272" i="230"/>
  <c r="AS272" i="230"/>
  <c r="AN272" i="230"/>
  <c r="AI272" i="230"/>
  <c r="AD272" i="230"/>
  <c r="Y272" i="230"/>
  <c r="N272" i="224" s="1"/>
  <c r="T272" i="230"/>
  <c r="L272" i="224" s="1"/>
  <c r="O272" i="230"/>
  <c r="J272" i="224" s="1"/>
  <c r="CV271" i="230"/>
  <c r="CQ271" i="230"/>
  <c r="AP271" i="224" s="1"/>
  <c r="CL271" i="230"/>
  <c r="AN271" i="224" s="1"/>
  <c r="U271" i="225" s="1"/>
  <c r="CG271" i="230"/>
  <c r="AL271" i="224" s="1"/>
  <c r="CB271" i="230"/>
  <c r="BW271" i="230"/>
  <c r="BR271" i="230"/>
  <c r="BM271" i="230"/>
  <c r="BH271" i="230"/>
  <c r="AB271" i="224" s="1"/>
  <c r="BB271" i="230"/>
  <c r="BC271" i="230" s="1"/>
  <c r="AX271" i="230"/>
  <c r="AS271" i="230"/>
  <c r="AN271" i="230"/>
  <c r="T271" i="224" s="1"/>
  <c r="AI271" i="230"/>
  <c r="R271" i="224" s="1"/>
  <c r="AD271" i="230"/>
  <c r="P271" i="224" s="1"/>
  <c r="Y271" i="230"/>
  <c r="N271" i="224" s="1"/>
  <c r="T271" i="230"/>
  <c r="O271" i="230"/>
  <c r="CV270" i="230"/>
  <c r="CQ270" i="230"/>
  <c r="CL270" i="230"/>
  <c r="AN270" i="224" s="1"/>
  <c r="CG270" i="230"/>
  <c r="CB270" i="230"/>
  <c r="BW270" i="230"/>
  <c r="AH270" i="224" s="1"/>
  <c r="BR270" i="230"/>
  <c r="BM270" i="230"/>
  <c r="AD270" i="224" s="1"/>
  <c r="BH270" i="230"/>
  <c r="BB270" i="230"/>
  <c r="BC270" i="230" s="1"/>
  <c r="AX270" i="230"/>
  <c r="AS270" i="230"/>
  <c r="V270" i="224" s="1"/>
  <c r="AN270" i="230"/>
  <c r="AI270" i="230"/>
  <c r="R270" i="224" s="1"/>
  <c r="AD270" i="230"/>
  <c r="Y270" i="230"/>
  <c r="N270" i="224" s="1"/>
  <c r="T270" i="230"/>
  <c r="O270" i="230"/>
  <c r="CV269" i="230"/>
  <c r="AR269" i="224" s="1"/>
  <c r="CQ269" i="230"/>
  <c r="CL269" i="230"/>
  <c r="AN269" i="224" s="1"/>
  <c r="U269" i="225" s="1"/>
  <c r="BB269" i="226" s="1"/>
  <c r="BD269" i="227" s="1"/>
  <c r="CG269" i="230"/>
  <c r="CB269" i="230"/>
  <c r="BW269" i="230"/>
  <c r="BR269" i="230"/>
  <c r="AF269" i="224" s="1"/>
  <c r="BM269" i="230"/>
  <c r="BH269" i="230"/>
  <c r="BB269" i="230"/>
  <c r="BC269" i="230" s="1"/>
  <c r="Z269" i="224" s="1"/>
  <c r="AX269" i="230"/>
  <c r="X269" i="224" s="1"/>
  <c r="AS269" i="230"/>
  <c r="V269" i="224" s="1"/>
  <c r="AN269" i="230"/>
  <c r="T269" i="224" s="1"/>
  <c r="AI269" i="230"/>
  <c r="R269" i="224" s="1"/>
  <c r="AD269" i="230"/>
  <c r="Y269" i="230"/>
  <c r="N269" i="224" s="1"/>
  <c r="T269" i="230"/>
  <c r="O269" i="230"/>
  <c r="CV268" i="230"/>
  <c r="AR268" i="224" s="1"/>
  <c r="CQ268" i="230"/>
  <c r="CL268" i="230"/>
  <c r="AN268" i="224" s="1"/>
  <c r="U268" i="225" s="1"/>
  <c r="BB268" i="226" s="1"/>
  <c r="BD268" i="227" s="1"/>
  <c r="CG268" i="230"/>
  <c r="CB268" i="230"/>
  <c r="BW268" i="230"/>
  <c r="BR268" i="230"/>
  <c r="BM268" i="230"/>
  <c r="AD268" i="224" s="1"/>
  <c r="P268" i="225" s="1"/>
  <c r="BH268" i="230"/>
  <c r="BB268" i="230"/>
  <c r="BC268" i="230" s="1"/>
  <c r="Z268" i="224" s="1"/>
  <c r="AX268" i="230"/>
  <c r="AS268" i="230"/>
  <c r="AN268" i="230"/>
  <c r="AI268" i="230"/>
  <c r="AD268" i="230"/>
  <c r="P268" i="224" s="1"/>
  <c r="Y268" i="230"/>
  <c r="T268" i="230"/>
  <c r="O268" i="230"/>
  <c r="CV267" i="230"/>
  <c r="AR267" i="224" s="1"/>
  <c r="CQ267" i="230"/>
  <c r="AP267" i="224" s="1"/>
  <c r="CL267" i="230"/>
  <c r="AN267" i="224" s="1"/>
  <c r="U267" i="225" s="1"/>
  <c r="BB267" i="226" s="1"/>
  <c r="BD267" i="227" s="1"/>
  <c r="CG267" i="230"/>
  <c r="CB267" i="230"/>
  <c r="BW267" i="230"/>
  <c r="BR267" i="230"/>
  <c r="AF267" i="224" s="1"/>
  <c r="BM267" i="230"/>
  <c r="AD267" i="224" s="1"/>
  <c r="P267" i="225" s="1"/>
  <c r="BH267" i="230"/>
  <c r="BB267" i="230"/>
  <c r="BC267" i="230" s="1"/>
  <c r="Z267" i="224" s="1"/>
  <c r="AX267" i="230"/>
  <c r="X267" i="224" s="1"/>
  <c r="AS267" i="230"/>
  <c r="AN267" i="230"/>
  <c r="AI267" i="230"/>
  <c r="AD267" i="230"/>
  <c r="P267" i="224" s="1"/>
  <c r="Y267" i="230"/>
  <c r="T267" i="230"/>
  <c r="L267" i="224" s="1"/>
  <c r="O267" i="230"/>
  <c r="J267" i="224" s="1"/>
  <c r="CV266" i="230"/>
  <c r="CQ266" i="230"/>
  <c r="CL266" i="230"/>
  <c r="AN266" i="224" s="1"/>
  <c r="U266" i="225" s="1"/>
  <c r="BB266" i="226" s="1"/>
  <c r="BD266" i="227" s="1"/>
  <c r="CG266" i="230"/>
  <c r="CB266" i="230"/>
  <c r="AJ266" i="224" s="1"/>
  <c r="BW266" i="230"/>
  <c r="AH266" i="224" s="1"/>
  <c r="BR266" i="230"/>
  <c r="AF266" i="224" s="1"/>
  <c r="BM266" i="230"/>
  <c r="BH266" i="230"/>
  <c r="AB266" i="224" s="1"/>
  <c r="BB266" i="230"/>
  <c r="BC266" i="230" s="1"/>
  <c r="AX266" i="230"/>
  <c r="X266" i="224" s="1"/>
  <c r="AS266" i="230"/>
  <c r="V266" i="224" s="1"/>
  <c r="AN266" i="230"/>
  <c r="AI266" i="230"/>
  <c r="AD266" i="230"/>
  <c r="P266" i="224" s="1"/>
  <c r="Y266" i="230"/>
  <c r="T266" i="230"/>
  <c r="O266" i="230"/>
  <c r="J266" i="224" s="1"/>
  <c r="CV265" i="230"/>
  <c r="CQ265" i="230"/>
  <c r="AP265" i="224" s="1"/>
  <c r="CL265" i="230"/>
  <c r="AN265" i="224" s="1"/>
  <c r="U265" i="225" s="1"/>
  <c r="BB265" i="226" s="1"/>
  <c r="BD265" i="227" s="1"/>
  <c r="CG265" i="230"/>
  <c r="CB265" i="230"/>
  <c r="AJ265" i="224" s="1"/>
  <c r="BW265" i="230"/>
  <c r="BR265" i="230"/>
  <c r="BM265" i="230"/>
  <c r="BH265" i="230"/>
  <c r="AB265" i="224" s="1"/>
  <c r="BB265" i="230"/>
  <c r="BC265" i="230" s="1"/>
  <c r="Z265" i="224" s="1"/>
  <c r="AX265" i="230"/>
  <c r="AS265" i="230"/>
  <c r="AN265" i="230"/>
  <c r="T265" i="224" s="1"/>
  <c r="AI265" i="230"/>
  <c r="AD265" i="230"/>
  <c r="Y265" i="230"/>
  <c r="N265" i="224" s="1"/>
  <c r="T265" i="230"/>
  <c r="O265" i="230"/>
  <c r="J265" i="224" s="1"/>
  <c r="CV264" i="230"/>
  <c r="AR264" i="224" s="1"/>
  <c r="CQ264" i="230"/>
  <c r="CL264" i="230"/>
  <c r="CG264" i="230"/>
  <c r="AL264" i="224" s="1"/>
  <c r="CB264" i="230"/>
  <c r="BW264" i="230"/>
  <c r="AH264" i="224" s="1"/>
  <c r="BR264" i="230"/>
  <c r="BM264" i="230"/>
  <c r="AD264" i="224" s="1"/>
  <c r="P264" i="225" s="1"/>
  <c r="BH264" i="230"/>
  <c r="BB264" i="230"/>
  <c r="BC264" i="230" s="1"/>
  <c r="AX264" i="230"/>
  <c r="X264" i="224" s="1"/>
  <c r="AS264" i="230"/>
  <c r="AN264" i="230"/>
  <c r="AI264" i="230"/>
  <c r="R264" i="224" s="1"/>
  <c r="AD264" i="230"/>
  <c r="Y264" i="230"/>
  <c r="N264" i="224" s="1"/>
  <c r="T264" i="230"/>
  <c r="L264" i="224" s="1"/>
  <c r="O264" i="230"/>
  <c r="CV263" i="230"/>
  <c r="CQ263" i="230"/>
  <c r="AP263" i="224" s="1"/>
  <c r="CL263" i="230"/>
  <c r="CG263" i="230"/>
  <c r="CB263" i="230"/>
  <c r="BW263" i="230"/>
  <c r="AH263" i="224" s="1"/>
  <c r="BR263" i="230"/>
  <c r="AF263" i="224" s="1"/>
  <c r="BM263" i="230"/>
  <c r="BH263" i="230"/>
  <c r="AB263" i="224" s="1"/>
  <c r="BB263" i="230"/>
  <c r="BC263" i="230" s="1"/>
  <c r="AX263" i="230"/>
  <c r="AS263" i="230"/>
  <c r="V263" i="224" s="1"/>
  <c r="AN263" i="230"/>
  <c r="AI263" i="230"/>
  <c r="R263" i="224" s="1"/>
  <c r="AD263" i="230"/>
  <c r="P263" i="224" s="1"/>
  <c r="Y263" i="230"/>
  <c r="T263" i="230"/>
  <c r="O263" i="230"/>
  <c r="J263" i="224" s="1"/>
  <c r="CV262" i="230"/>
  <c r="CQ262" i="230"/>
  <c r="CL262" i="230"/>
  <c r="AN262" i="224" s="1"/>
  <c r="U262" i="225" s="1"/>
  <c r="BB262" i="226" s="1"/>
  <c r="BD262" i="227" s="1"/>
  <c r="CG262" i="230"/>
  <c r="CB262" i="230"/>
  <c r="AJ262" i="224" s="1"/>
  <c r="BW262" i="230"/>
  <c r="BR262" i="230"/>
  <c r="BM262" i="230"/>
  <c r="BH262" i="230"/>
  <c r="BB262" i="230"/>
  <c r="BC262" i="230" s="1"/>
  <c r="Z262" i="224" s="1"/>
  <c r="AX262" i="230"/>
  <c r="AS262" i="230"/>
  <c r="V262" i="224" s="1"/>
  <c r="AN262" i="230"/>
  <c r="T262" i="224" s="1"/>
  <c r="AI262" i="230"/>
  <c r="AD262" i="230"/>
  <c r="Y262" i="230"/>
  <c r="N262" i="224" s="1"/>
  <c r="T262" i="230"/>
  <c r="O262" i="230"/>
  <c r="CV261" i="230"/>
  <c r="AR261" i="224" s="1"/>
  <c r="CQ261" i="230"/>
  <c r="CL261" i="230"/>
  <c r="AN261" i="224" s="1"/>
  <c r="U261" i="225" s="1"/>
  <c r="BB261" i="226" s="1"/>
  <c r="BD261" i="227" s="1"/>
  <c r="CG261" i="230"/>
  <c r="AL261" i="224" s="1"/>
  <c r="CB261" i="230"/>
  <c r="AJ261" i="224" s="1"/>
  <c r="BW261" i="230"/>
  <c r="AH261" i="224" s="1"/>
  <c r="BR261" i="230"/>
  <c r="BM261" i="230"/>
  <c r="AD261" i="224" s="1"/>
  <c r="P261" i="225" s="1"/>
  <c r="BH261" i="230"/>
  <c r="BB261" i="230"/>
  <c r="BC261" i="230" s="1"/>
  <c r="Z261" i="224" s="1"/>
  <c r="AX261" i="230"/>
  <c r="X261" i="224" s="1"/>
  <c r="AS261" i="230"/>
  <c r="AN261" i="230"/>
  <c r="AI261" i="230"/>
  <c r="R261" i="224" s="1"/>
  <c r="AD261" i="230"/>
  <c r="Y261" i="230"/>
  <c r="T261" i="230"/>
  <c r="L261" i="224" s="1"/>
  <c r="O261" i="230"/>
  <c r="CV260" i="230"/>
  <c r="AR260" i="224" s="1"/>
  <c r="CQ260" i="230"/>
  <c r="AP260" i="224" s="1"/>
  <c r="CL260" i="230"/>
  <c r="CG260" i="230"/>
  <c r="CB260" i="230"/>
  <c r="BW260" i="230"/>
  <c r="BR260" i="230"/>
  <c r="AF260" i="224" s="1"/>
  <c r="BM260" i="230"/>
  <c r="AD260" i="224" s="1"/>
  <c r="P260" i="225" s="1"/>
  <c r="BH260" i="230"/>
  <c r="AB260" i="224" s="1"/>
  <c r="BB260" i="230"/>
  <c r="BC260" i="230" s="1"/>
  <c r="AX260" i="230"/>
  <c r="AS260" i="230"/>
  <c r="V260" i="224" s="1"/>
  <c r="AN260" i="230"/>
  <c r="AI260" i="230"/>
  <c r="AD260" i="230"/>
  <c r="P260" i="224" s="1"/>
  <c r="Y260" i="230"/>
  <c r="T260" i="230"/>
  <c r="L260" i="224" s="1"/>
  <c r="O260" i="230"/>
  <c r="J260" i="224" s="1"/>
  <c r="CV259" i="230"/>
  <c r="CQ259" i="230"/>
  <c r="CL259" i="230"/>
  <c r="AN259" i="224" s="1"/>
  <c r="U259" i="225" s="1"/>
  <c r="BB259" i="226" s="1"/>
  <c r="BD259" i="227" s="1"/>
  <c r="CG259" i="230"/>
  <c r="CB259" i="230"/>
  <c r="AJ259" i="224" s="1"/>
  <c r="BW259" i="230"/>
  <c r="BR259" i="230"/>
  <c r="AF259" i="224" s="1"/>
  <c r="BM259" i="230"/>
  <c r="BH259" i="230"/>
  <c r="BB259" i="230"/>
  <c r="BC259" i="230" s="1"/>
  <c r="Z259" i="224" s="1"/>
  <c r="AX259" i="230"/>
  <c r="AS259" i="230"/>
  <c r="AN259" i="230"/>
  <c r="T259" i="224" s="1"/>
  <c r="AI259" i="230"/>
  <c r="AD259" i="230"/>
  <c r="P259" i="224" s="1"/>
  <c r="Y259" i="230"/>
  <c r="N259" i="224" s="1"/>
  <c r="T259" i="230"/>
  <c r="O259" i="230"/>
  <c r="CV258" i="230"/>
  <c r="AR258" i="224" s="1"/>
  <c r="CQ258" i="230"/>
  <c r="CL258" i="230"/>
  <c r="CG258" i="230"/>
  <c r="AL258" i="224" s="1"/>
  <c r="CB258" i="230"/>
  <c r="AJ258" i="224" s="1"/>
  <c r="BW258" i="230"/>
  <c r="AH258" i="224" s="1"/>
  <c r="BR258" i="230"/>
  <c r="BM258" i="230"/>
  <c r="AD258" i="224" s="1"/>
  <c r="P258" i="225" s="1"/>
  <c r="BH258" i="230"/>
  <c r="BB258" i="230"/>
  <c r="BC258" i="230" s="1"/>
  <c r="AX258" i="230"/>
  <c r="X258" i="224" s="1"/>
  <c r="AS258" i="230"/>
  <c r="AN258" i="230"/>
  <c r="T258" i="224" s="1"/>
  <c r="AI258" i="230"/>
  <c r="R258" i="224" s="1"/>
  <c r="AD258" i="230"/>
  <c r="Y258" i="230"/>
  <c r="T258" i="230"/>
  <c r="L258" i="224" s="1"/>
  <c r="O258" i="230"/>
  <c r="CV257" i="230"/>
  <c r="CQ257" i="230"/>
  <c r="AP257" i="224" s="1"/>
  <c r="CL257" i="230"/>
  <c r="CG257" i="230"/>
  <c r="AL257" i="224" s="1"/>
  <c r="CB257" i="230"/>
  <c r="BW257" i="230"/>
  <c r="BR257" i="230"/>
  <c r="BM257" i="230"/>
  <c r="BH257" i="230"/>
  <c r="AB257" i="224" s="1"/>
  <c r="BB257" i="230"/>
  <c r="BC257" i="230" s="1"/>
  <c r="Z257" i="224" s="1"/>
  <c r="AX257" i="230"/>
  <c r="X257" i="224" s="1"/>
  <c r="AS257" i="230"/>
  <c r="V257" i="224" s="1"/>
  <c r="AN257" i="230"/>
  <c r="AI257" i="230"/>
  <c r="AD257" i="230"/>
  <c r="Y257" i="230"/>
  <c r="T257" i="230"/>
  <c r="O257" i="230"/>
  <c r="J257" i="224" s="1"/>
  <c r="CV256" i="230"/>
  <c r="AR256" i="224" s="1"/>
  <c r="CQ256" i="230"/>
  <c r="CL256" i="230"/>
  <c r="AN256" i="224" s="1"/>
  <c r="U256" i="225" s="1"/>
  <c r="BB256" i="226" s="1"/>
  <c r="BD256" i="227" s="1"/>
  <c r="CG256" i="230"/>
  <c r="CB256" i="230"/>
  <c r="BW256" i="230"/>
  <c r="BR256" i="230"/>
  <c r="BM256" i="230"/>
  <c r="AD256" i="224" s="1"/>
  <c r="P256" i="225" s="1"/>
  <c r="BH256" i="230"/>
  <c r="AB256" i="224" s="1"/>
  <c r="BB256" i="230"/>
  <c r="BC256" i="230" s="1"/>
  <c r="AX256" i="230"/>
  <c r="AS256" i="230"/>
  <c r="AN256" i="230"/>
  <c r="AI256" i="230"/>
  <c r="R256" i="224" s="1"/>
  <c r="AD256" i="230"/>
  <c r="Y256" i="230"/>
  <c r="N256" i="224" s="1"/>
  <c r="T256" i="230"/>
  <c r="L256" i="224" s="1"/>
  <c r="O256" i="230"/>
  <c r="CV255" i="230"/>
  <c r="CQ255" i="230"/>
  <c r="CL255" i="230"/>
  <c r="CG255" i="230"/>
  <c r="AL255" i="224" s="1"/>
  <c r="CB255" i="230"/>
  <c r="BW255" i="230"/>
  <c r="AH255" i="224" s="1"/>
  <c r="BR255" i="230"/>
  <c r="AF255" i="224" s="1"/>
  <c r="BM255" i="230"/>
  <c r="BH255" i="230"/>
  <c r="AB255" i="224" s="1"/>
  <c r="BB255" i="230"/>
  <c r="BC255" i="230" s="1"/>
  <c r="AX255" i="230"/>
  <c r="AS255" i="230"/>
  <c r="V255" i="224" s="1"/>
  <c r="AN255" i="230"/>
  <c r="AI255" i="230"/>
  <c r="AD255" i="230"/>
  <c r="P255" i="224" s="1"/>
  <c r="Y255" i="230"/>
  <c r="T255" i="230"/>
  <c r="L255" i="224" s="1"/>
  <c r="O255" i="230"/>
  <c r="J255" i="224" s="1"/>
  <c r="CV254" i="230"/>
  <c r="CQ254" i="230"/>
  <c r="CL254" i="230"/>
  <c r="AN254" i="224" s="1"/>
  <c r="U254" i="225" s="1"/>
  <c r="BB254" i="226" s="1"/>
  <c r="BD254" i="227" s="1"/>
  <c r="CG254" i="230"/>
  <c r="CB254" i="230"/>
  <c r="AJ254" i="224" s="1"/>
  <c r="BW254" i="230"/>
  <c r="BR254" i="230"/>
  <c r="BM254" i="230"/>
  <c r="BH254" i="230"/>
  <c r="BB254" i="230"/>
  <c r="BC254" i="230" s="1"/>
  <c r="Z254" i="224" s="1"/>
  <c r="AX254" i="230"/>
  <c r="AS254" i="230"/>
  <c r="V254" i="224" s="1"/>
  <c r="AN254" i="230"/>
  <c r="T254" i="224" s="1"/>
  <c r="AI254" i="230"/>
  <c r="AD254" i="230"/>
  <c r="Y254" i="230"/>
  <c r="N254" i="224" s="1"/>
  <c r="T254" i="230"/>
  <c r="L254" i="224" s="1"/>
  <c r="O254" i="230"/>
  <c r="J254" i="224" s="1"/>
  <c r="CV253" i="230"/>
  <c r="AR253" i="224" s="1"/>
  <c r="CQ253" i="230"/>
  <c r="CL253" i="230"/>
  <c r="CG253" i="230"/>
  <c r="AL253" i="224" s="1"/>
  <c r="CB253" i="230"/>
  <c r="BW253" i="230"/>
  <c r="AH253" i="224" s="1"/>
  <c r="BR253" i="230"/>
  <c r="BM253" i="230"/>
  <c r="AD253" i="224" s="1"/>
  <c r="P253" i="225" s="1"/>
  <c r="BH253" i="230"/>
  <c r="BB253" i="230"/>
  <c r="BC253" i="230" s="1"/>
  <c r="AX253" i="230"/>
  <c r="X253" i="224" s="1"/>
  <c r="AS253" i="230"/>
  <c r="AN253" i="230"/>
  <c r="T253" i="224" s="1"/>
  <c r="AI253" i="230"/>
  <c r="R253" i="224" s="1"/>
  <c r="AD253" i="230"/>
  <c r="Y253" i="230"/>
  <c r="T253" i="230"/>
  <c r="L253" i="224" s="1"/>
  <c r="O253" i="230"/>
  <c r="CV252" i="230"/>
  <c r="CQ252" i="230"/>
  <c r="AP252" i="224" s="1"/>
  <c r="CL252" i="230"/>
  <c r="CG252" i="230"/>
  <c r="CB252" i="230"/>
  <c r="AJ252" i="224" s="1"/>
  <c r="BW252" i="230"/>
  <c r="AH252" i="224" s="1"/>
  <c r="BR252" i="230"/>
  <c r="AF252" i="224" s="1"/>
  <c r="BM252" i="230"/>
  <c r="AD252" i="224" s="1"/>
  <c r="P252" i="225" s="1"/>
  <c r="BH252" i="230"/>
  <c r="AB252" i="224" s="1"/>
  <c r="BB252" i="230"/>
  <c r="BC252" i="230" s="1"/>
  <c r="AX252" i="230"/>
  <c r="AS252" i="230"/>
  <c r="V252" i="224" s="1"/>
  <c r="AN252" i="230"/>
  <c r="AI252" i="230"/>
  <c r="AD252" i="230"/>
  <c r="P252" i="224" s="1"/>
  <c r="Y252" i="230"/>
  <c r="T252" i="230"/>
  <c r="O252" i="230"/>
  <c r="J252" i="224" s="1"/>
  <c r="CV251" i="230"/>
  <c r="CQ251" i="230"/>
  <c r="CL251" i="230"/>
  <c r="AN251" i="224" s="1"/>
  <c r="U251" i="225" s="1"/>
  <c r="BB251" i="226" s="1"/>
  <c r="BD251" i="227" s="1"/>
  <c r="CG251" i="230"/>
  <c r="AL251" i="224" s="1"/>
  <c r="CB251" i="230"/>
  <c r="AJ251" i="224" s="1"/>
  <c r="BW251" i="230"/>
  <c r="BR251" i="230"/>
  <c r="BM251" i="230"/>
  <c r="BH251" i="230"/>
  <c r="AB251" i="224" s="1"/>
  <c r="BB251" i="230"/>
  <c r="BC251" i="230" s="1"/>
  <c r="Z251" i="224" s="1"/>
  <c r="AX251" i="230"/>
  <c r="X251" i="224" s="1"/>
  <c r="AS251" i="230"/>
  <c r="AN251" i="230"/>
  <c r="T251" i="224" s="1"/>
  <c r="AI251" i="230"/>
  <c r="AD251" i="230"/>
  <c r="Y251" i="230"/>
  <c r="N251" i="224" s="1"/>
  <c r="T251" i="230"/>
  <c r="L251" i="224" s="1"/>
  <c r="O251" i="230"/>
  <c r="J251" i="224" s="1"/>
  <c r="CV250" i="230"/>
  <c r="AR250" i="224" s="1"/>
  <c r="CQ250" i="230"/>
  <c r="AP250" i="224" s="1"/>
  <c r="CL250" i="230"/>
  <c r="CG250" i="230"/>
  <c r="AL250" i="224" s="1"/>
  <c r="CB250" i="230"/>
  <c r="AJ250" i="224" s="1"/>
  <c r="BW250" i="230"/>
  <c r="AH250" i="224" s="1"/>
  <c r="BR250" i="230"/>
  <c r="BM250" i="230"/>
  <c r="AD250" i="224" s="1"/>
  <c r="P250" i="225" s="1"/>
  <c r="BH250" i="230"/>
  <c r="AB250" i="224" s="1"/>
  <c r="BB250" i="230"/>
  <c r="BC250" i="230" s="1"/>
  <c r="AX250" i="230"/>
  <c r="AS250" i="230"/>
  <c r="AN250" i="230"/>
  <c r="AI250" i="230"/>
  <c r="R250" i="224" s="1"/>
  <c r="AD250" i="230"/>
  <c r="P250" i="224" s="1"/>
  <c r="Y250" i="230"/>
  <c r="N250" i="224" s="1"/>
  <c r="T250" i="230"/>
  <c r="L250" i="224" s="1"/>
  <c r="O250" i="230"/>
  <c r="CV249" i="230"/>
  <c r="CQ249" i="230"/>
  <c r="AP249" i="224" s="1"/>
  <c r="CL249" i="230"/>
  <c r="CG249" i="230"/>
  <c r="AL249" i="224" s="1"/>
  <c r="CB249" i="230"/>
  <c r="BW249" i="230"/>
  <c r="AH249" i="224" s="1"/>
  <c r="BR249" i="230"/>
  <c r="AF249" i="224" s="1"/>
  <c r="BM249" i="230"/>
  <c r="BH249" i="230"/>
  <c r="BB249" i="230"/>
  <c r="BC249" i="230" s="1"/>
  <c r="AX249" i="230"/>
  <c r="AS249" i="230"/>
  <c r="V249" i="224" s="1"/>
  <c r="AN249" i="230"/>
  <c r="AI249" i="230"/>
  <c r="R249" i="224" s="1"/>
  <c r="AD249" i="230"/>
  <c r="P249" i="224" s="1"/>
  <c r="Y249" i="230"/>
  <c r="T249" i="230"/>
  <c r="O249" i="230"/>
  <c r="J249" i="224" s="1"/>
  <c r="CV248" i="230"/>
  <c r="CQ248" i="230"/>
  <c r="CL248" i="230"/>
  <c r="AN248" i="224" s="1"/>
  <c r="U248" i="225" s="1"/>
  <c r="BB248" i="226" s="1"/>
  <c r="BD248" i="227" s="1"/>
  <c r="CG248" i="230"/>
  <c r="AL248" i="224" s="1"/>
  <c r="CB248" i="230"/>
  <c r="AJ248" i="224" s="1"/>
  <c r="BW248" i="230"/>
  <c r="AH248" i="224" s="1"/>
  <c r="BR248" i="230"/>
  <c r="BM248" i="230"/>
  <c r="BH248" i="230"/>
  <c r="BB248" i="230"/>
  <c r="BC248" i="230" s="1"/>
  <c r="Z248" i="224" s="1"/>
  <c r="AX248" i="230"/>
  <c r="X248" i="224" s="1"/>
  <c r="AS248" i="230"/>
  <c r="V248" i="224" s="1"/>
  <c r="AN248" i="230"/>
  <c r="T248" i="224" s="1"/>
  <c r="AI248" i="230"/>
  <c r="R248" i="224" s="1"/>
  <c r="AD248" i="230"/>
  <c r="Y248" i="230"/>
  <c r="N248" i="224" s="1"/>
  <c r="T248" i="230"/>
  <c r="O248" i="230"/>
  <c r="CV247" i="230"/>
  <c r="AR247" i="224" s="1"/>
  <c r="CQ247" i="230"/>
  <c r="CL247" i="230"/>
  <c r="CG247" i="230"/>
  <c r="AL247" i="224" s="1"/>
  <c r="CB247" i="230"/>
  <c r="BW247" i="230"/>
  <c r="AH247" i="224" s="1"/>
  <c r="BR247" i="230"/>
  <c r="BM247" i="230"/>
  <c r="AD247" i="224" s="1"/>
  <c r="P247" i="225" s="1"/>
  <c r="BH247" i="230"/>
  <c r="BB247" i="230"/>
  <c r="BC247" i="230" s="1"/>
  <c r="Z247" i="224" s="1"/>
  <c r="AX247" i="230"/>
  <c r="X247" i="224" s="1"/>
  <c r="AS247" i="230"/>
  <c r="AN247" i="230"/>
  <c r="AI247" i="230"/>
  <c r="AD247" i="230"/>
  <c r="Y247" i="230"/>
  <c r="T247" i="230"/>
  <c r="L247" i="224" s="1"/>
  <c r="O247" i="230"/>
  <c r="CV246" i="230"/>
  <c r="AR246" i="224" s="1"/>
  <c r="CQ246" i="230"/>
  <c r="AP246" i="224" s="1"/>
  <c r="CL246" i="230"/>
  <c r="AN246" i="224" s="1"/>
  <c r="CG246" i="230"/>
  <c r="AL246" i="224" s="1"/>
  <c r="CB246" i="230"/>
  <c r="BW246" i="230"/>
  <c r="BR246" i="230"/>
  <c r="BM246" i="230"/>
  <c r="AD246" i="224" s="1"/>
  <c r="P246" i="225" s="1"/>
  <c r="BH246" i="230"/>
  <c r="BB246" i="230"/>
  <c r="BC246" i="230" s="1"/>
  <c r="Z246" i="224" s="1"/>
  <c r="AX246" i="230"/>
  <c r="AS246" i="230"/>
  <c r="AN246" i="230"/>
  <c r="T246" i="224" s="1"/>
  <c r="AI246" i="230"/>
  <c r="R246" i="224" s="1"/>
  <c r="AD246" i="230"/>
  <c r="Y246" i="230"/>
  <c r="T246" i="230"/>
  <c r="O246" i="230"/>
  <c r="CV245" i="230"/>
  <c r="AR245" i="224" s="1"/>
  <c r="CQ245" i="230"/>
  <c r="CL245" i="230"/>
  <c r="CG245" i="230"/>
  <c r="CB245" i="230"/>
  <c r="BW245" i="230"/>
  <c r="AH245" i="224" s="1"/>
  <c r="BR245" i="230"/>
  <c r="BM245" i="230"/>
  <c r="BH245" i="230"/>
  <c r="BB245" i="230"/>
  <c r="BC245" i="230" s="1"/>
  <c r="AX245" i="230"/>
  <c r="AS245" i="230"/>
  <c r="AN245" i="230"/>
  <c r="T245" i="224" s="1"/>
  <c r="AI245" i="230"/>
  <c r="AD245" i="230"/>
  <c r="Y245" i="230"/>
  <c r="N245" i="224" s="1"/>
  <c r="T245" i="230"/>
  <c r="O245" i="230"/>
  <c r="CV244" i="230"/>
  <c r="CQ244" i="230"/>
  <c r="CL244" i="230"/>
  <c r="CG244" i="230"/>
  <c r="CB244" i="230"/>
  <c r="AJ244" i="224" s="1"/>
  <c r="BW244" i="230"/>
  <c r="BR244" i="230"/>
  <c r="BM244" i="230"/>
  <c r="BH244" i="230"/>
  <c r="AB244" i="224" s="1"/>
  <c r="BB244" i="230"/>
  <c r="BC244" i="230" s="1"/>
  <c r="AX244" i="230"/>
  <c r="X244" i="224" s="1"/>
  <c r="M244" i="225" s="1"/>
  <c r="AD244" i="226" s="1"/>
  <c r="AF244" i="227" s="1"/>
  <c r="AS244" i="230"/>
  <c r="AN244" i="230"/>
  <c r="T244" i="224" s="1"/>
  <c r="AI244" i="230"/>
  <c r="R244" i="224" s="1"/>
  <c r="AD244" i="230"/>
  <c r="Y244" i="230"/>
  <c r="N244" i="224" s="1"/>
  <c r="T244" i="230"/>
  <c r="L244" i="224" s="1"/>
  <c r="G244" i="225" s="1"/>
  <c r="O244" i="230"/>
  <c r="CV243" i="230"/>
  <c r="AR243" i="224" s="1"/>
  <c r="CQ243" i="230"/>
  <c r="CL243" i="230"/>
  <c r="CG243" i="230"/>
  <c r="CB243" i="230"/>
  <c r="BW243" i="230"/>
  <c r="BR243" i="230"/>
  <c r="BM243" i="230"/>
  <c r="AD243" i="224" s="1"/>
  <c r="P243" i="225" s="1"/>
  <c r="AM243" i="226" s="1"/>
  <c r="AO243" i="227" s="1"/>
  <c r="BH243" i="230"/>
  <c r="BB243" i="230"/>
  <c r="BC243" i="230" s="1"/>
  <c r="Z243" i="224" s="1"/>
  <c r="AX243" i="230"/>
  <c r="AS243" i="230"/>
  <c r="V243" i="224" s="1"/>
  <c r="AN243" i="230"/>
  <c r="AI243" i="230"/>
  <c r="R243" i="224" s="1"/>
  <c r="AD243" i="230"/>
  <c r="Y243" i="230"/>
  <c r="N243" i="224" s="1"/>
  <c r="T243" i="230"/>
  <c r="L243" i="224" s="1"/>
  <c r="G243" i="225" s="1"/>
  <c r="L243" i="226" s="1"/>
  <c r="N243" i="227" s="1"/>
  <c r="O243" i="230"/>
  <c r="CV242" i="230"/>
  <c r="CQ242" i="230"/>
  <c r="AP242" i="224" s="1"/>
  <c r="CL242" i="230"/>
  <c r="CG242" i="230"/>
  <c r="CB242" i="230"/>
  <c r="BW242" i="230"/>
  <c r="BR242" i="230"/>
  <c r="AF242" i="224" s="1"/>
  <c r="BM242" i="230"/>
  <c r="BH242" i="230"/>
  <c r="AB242" i="224" s="1"/>
  <c r="O242" i="225" s="1"/>
  <c r="AJ242" i="226" s="1"/>
  <c r="AL242" i="227" s="1"/>
  <c r="BB242" i="230"/>
  <c r="BC242" i="230" s="1"/>
  <c r="AX242" i="230"/>
  <c r="X242" i="224" s="1"/>
  <c r="M242" i="225" s="1"/>
  <c r="AS242" i="230"/>
  <c r="AN242" i="230"/>
  <c r="AI242" i="230"/>
  <c r="AD242" i="230"/>
  <c r="P242" i="224" s="1"/>
  <c r="Y242" i="230"/>
  <c r="T242" i="230"/>
  <c r="L242" i="224" s="1"/>
  <c r="O242" i="230"/>
  <c r="J242" i="224" s="1"/>
  <c r="CV241" i="230"/>
  <c r="CQ241" i="230"/>
  <c r="CL241" i="230"/>
  <c r="CG241" i="230"/>
  <c r="CB241" i="230"/>
  <c r="AJ241" i="224" s="1"/>
  <c r="BW241" i="230"/>
  <c r="BR241" i="230"/>
  <c r="BM241" i="230"/>
  <c r="BH241" i="230"/>
  <c r="BB241" i="230"/>
  <c r="BC241" i="230" s="1"/>
  <c r="AX241" i="230"/>
  <c r="AS241" i="230"/>
  <c r="AN241" i="230"/>
  <c r="T241" i="224" s="1"/>
  <c r="AI241" i="230"/>
  <c r="AD241" i="230"/>
  <c r="Y241" i="230"/>
  <c r="N241" i="224" s="1"/>
  <c r="T241" i="230"/>
  <c r="O241" i="230"/>
  <c r="CV240" i="230"/>
  <c r="CQ240" i="230"/>
  <c r="CL240" i="230"/>
  <c r="CG240" i="230"/>
  <c r="AL240" i="224" s="1"/>
  <c r="CB240" i="230"/>
  <c r="AJ240" i="224" s="1"/>
  <c r="BW240" i="230"/>
  <c r="AH240" i="224" s="1"/>
  <c r="BR240" i="230"/>
  <c r="BM240" i="230"/>
  <c r="BH240" i="230"/>
  <c r="BB240" i="230"/>
  <c r="BC240" i="230" s="1"/>
  <c r="AX240" i="230"/>
  <c r="X240" i="224" s="1"/>
  <c r="AS240" i="230"/>
  <c r="AN240" i="230"/>
  <c r="AI240" i="230"/>
  <c r="R240" i="224" s="1"/>
  <c r="AD240" i="230"/>
  <c r="Y240" i="230"/>
  <c r="T240" i="230"/>
  <c r="O240" i="230"/>
  <c r="CV239" i="230"/>
  <c r="CQ239" i="230"/>
  <c r="AP239" i="224" s="1"/>
  <c r="CL239" i="230"/>
  <c r="CG239" i="230"/>
  <c r="CB239" i="230"/>
  <c r="BW239" i="230"/>
  <c r="BR239" i="230"/>
  <c r="BM239" i="230"/>
  <c r="BH239" i="230"/>
  <c r="AB239" i="224" s="1"/>
  <c r="BB239" i="230"/>
  <c r="BC239" i="230" s="1"/>
  <c r="AX239" i="230"/>
  <c r="X239" i="224" s="1"/>
  <c r="AS239" i="230"/>
  <c r="V239" i="224" s="1"/>
  <c r="AN239" i="230"/>
  <c r="AI239" i="230"/>
  <c r="AD239" i="230"/>
  <c r="Y239" i="230"/>
  <c r="T239" i="230"/>
  <c r="O239" i="230"/>
  <c r="J239" i="224" s="1"/>
  <c r="CV238" i="230"/>
  <c r="CQ238" i="230"/>
  <c r="CL238" i="230"/>
  <c r="AN238" i="224" s="1"/>
  <c r="CG238" i="230"/>
  <c r="CB238" i="230"/>
  <c r="BW238" i="230"/>
  <c r="BR238" i="230"/>
  <c r="BM238" i="230"/>
  <c r="BH238" i="230"/>
  <c r="BB238" i="230"/>
  <c r="BC238" i="230" s="1"/>
  <c r="Z238" i="224" s="1"/>
  <c r="AX238" i="230"/>
  <c r="AS238" i="230"/>
  <c r="AN238" i="230"/>
  <c r="AI238" i="230"/>
  <c r="AD238" i="230"/>
  <c r="Y238" i="230"/>
  <c r="N238" i="224" s="1"/>
  <c r="T238" i="230"/>
  <c r="O238" i="230"/>
  <c r="J238" i="224" s="1"/>
  <c r="CV237" i="230"/>
  <c r="AR237" i="224" s="1"/>
  <c r="CQ237" i="230"/>
  <c r="CL237" i="230"/>
  <c r="CG237" i="230"/>
  <c r="CB237" i="230"/>
  <c r="BW237" i="230"/>
  <c r="AH237" i="224" s="1"/>
  <c r="BR237" i="230"/>
  <c r="BM237" i="230"/>
  <c r="AD237" i="224" s="1"/>
  <c r="P237" i="225" s="1"/>
  <c r="BH237" i="230"/>
  <c r="BB237" i="230"/>
  <c r="BC237" i="230" s="1"/>
  <c r="AX237" i="230"/>
  <c r="AS237" i="230"/>
  <c r="AN237" i="230"/>
  <c r="AI237" i="230"/>
  <c r="R237" i="224" s="1"/>
  <c r="AD237" i="230"/>
  <c r="Y237" i="230"/>
  <c r="T237" i="230"/>
  <c r="L237" i="224" s="1"/>
  <c r="O237" i="230"/>
  <c r="CV236" i="230"/>
  <c r="CQ236" i="230"/>
  <c r="CL236" i="230"/>
  <c r="CG236" i="230"/>
  <c r="CB236" i="230"/>
  <c r="BW236" i="230"/>
  <c r="BR236" i="230"/>
  <c r="AF236" i="224" s="1"/>
  <c r="BM236" i="230"/>
  <c r="BH236" i="230"/>
  <c r="BB236" i="230"/>
  <c r="BC236" i="230" s="1"/>
  <c r="AX236" i="230"/>
  <c r="AS236" i="230"/>
  <c r="V236" i="224" s="1"/>
  <c r="AN236" i="230"/>
  <c r="AI236" i="230"/>
  <c r="AD236" i="230"/>
  <c r="P236" i="224" s="1"/>
  <c r="Y236" i="230"/>
  <c r="T236" i="230"/>
  <c r="O236" i="230"/>
  <c r="CV235" i="230"/>
  <c r="CQ235" i="230"/>
  <c r="CL235" i="230"/>
  <c r="AN235" i="224" s="1"/>
  <c r="CG235" i="230"/>
  <c r="CB235" i="230"/>
  <c r="AJ235" i="224" s="1"/>
  <c r="BW235" i="230"/>
  <c r="BR235" i="230"/>
  <c r="BM235" i="230"/>
  <c r="BH235" i="230"/>
  <c r="BB235" i="230"/>
  <c r="BC235" i="230" s="1"/>
  <c r="Z235" i="224" s="1"/>
  <c r="AX235" i="230"/>
  <c r="AS235" i="230"/>
  <c r="AN235" i="230"/>
  <c r="T235" i="224" s="1"/>
  <c r="AI235" i="230"/>
  <c r="AD235" i="230"/>
  <c r="Y235" i="230"/>
  <c r="N235" i="224" s="1"/>
  <c r="T235" i="230"/>
  <c r="O235" i="230"/>
  <c r="CV234" i="230"/>
  <c r="AR234" i="224" s="1"/>
  <c r="CQ234" i="230"/>
  <c r="CL234" i="230"/>
  <c r="CG234" i="230"/>
  <c r="AL234" i="224" s="1"/>
  <c r="CB234" i="230"/>
  <c r="BW234" i="230"/>
  <c r="AH234" i="224" s="1"/>
  <c r="BR234" i="230"/>
  <c r="BM234" i="230"/>
  <c r="AD234" i="224" s="1"/>
  <c r="P234" i="225" s="1"/>
  <c r="BH234" i="230"/>
  <c r="BB234" i="230"/>
  <c r="BC234" i="230" s="1"/>
  <c r="AX234" i="230"/>
  <c r="X234" i="224" s="1"/>
  <c r="AS234" i="230"/>
  <c r="AN234" i="230"/>
  <c r="AI234" i="230"/>
  <c r="R234" i="224" s="1"/>
  <c r="AD234" i="230"/>
  <c r="Y234" i="230"/>
  <c r="T234" i="230"/>
  <c r="L234" i="224" s="1"/>
  <c r="O234" i="230"/>
  <c r="CV233" i="230"/>
  <c r="AR233" i="224" s="1"/>
  <c r="CQ233" i="230"/>
  <c r="AP233" i="224" s="1"/>
  <c r="CL233" i="230"/>
  <c r="CG233" i="230"/>
  <c r="CB233" i="230"/>
  <c r="BW233" i="230"/>
  <c r="BR233" i="230"/>
  <c r="AF233" i="224" s="1"/>
  <c r="BM233" i="230"/>
  <c r="BH233" i="230"/>
  <c r="AB233" i="224" s="1"/>
  <c r="BB233" i="230"/>
  <c r="BC233" i="230" s="1"/>
  <c r="AX233" i="230"/>
  <c r="X233" i="224" s="1"/>
  <c r="M233" i="225" s="1"/>
  <c r="AS233" i="230"/>
  <c r="V233" i="224" s="1"/>
  <c r="AN233" i="230"/>
  <c r="AI233" i="230"/>
  <c r="AD233" i="230"/>
  <c r="P233" i="224" s="1"/>
  <c r="Y233" i="230"/>
  <c r="N233" i="224" s="1"/>
  <c r="T233" i="230"/>
  <c r="O233" i="230"/>
  <c r="J233" i="224" s="1"/>
  <c r="CV232" i="230"/>
  <c r="CQ232" i="230"/>
  <c r="CL232" i="230"/>
  <c r="CG232" i="230"/>
  <c r="CB232" i="230"/>
  <c r="AJ232" i="224" s="1"/>
  <c r="BW232" i="230"/>
  <c r="AH232" i="224" s="1"/>
  <c r="BR232" i="230"/>
  <c r="AF232" i="224" s="1"/>
  <c r="BM232" i="230"/>
  <c r="BH232" i="230"/>
  <c r="BB232" i="230"/>
  <c r="BC232" i="230" s="1"/>
  <c r="Z232" i="224" s="1"/>
  <c r="AX232" i="230"/>
  <c r="X232" i="224" s="1"/>
  <c r="AS232" i="230"/>
  <c r="AN232" i="230"/>
  <c r="T232" i="224" s="1"/>
  <c r="AI232" i="230"/>
  <c r="R232" i="224" s="1"/>
  <c r="AD232" i="230"/>
  <c r="Y232" i="230"/>
  <c r="N232" i="224" s="1"/>
  <c r="T232" i="230"/>
  <c r="O232" i="230"/>
  <c r="CV231" i="230"/>
  <c r="AR231" i="224" s="1"/>
  <c r="CQ231" i="230"/>
  <c r="CL231" i="230"/>
  <c r="CG231" i="230"/>
  <c r="AL231" i="224" s="1"/>
  <c r="CB231" i="230"/>
  <c r="BW231" i="230"/>
  <c r="AH231" i="224" s="1"/>
  <c r="BR231" i="230"/>
  <c r="BM231" i="230"/>
  <c r="BH231" i="230"/>
  <c r="BB231" i="230"/>
  <c r="BC231" i="230" s="1"/>
  <c r="AX231" i="230"/>
  <c r="X231" i="224" s="1"/>
  <c r="AS231" i="230"/>
  <c r="V231" i="224" s="1"/>
  <c r="AN231" i="230"/>
  <c r="T231" i="224" s="1"/>
  <c r="AI231" i="230"/>
  <c r="R231" i="224" s="1"/>
  <c r="AD231" i="230"/>
  <c r="Y231" i="230"/>
  <c r="T231" i="230"/>
  <c r="O231" i="230"/>
  <c r="CV230" i="230"/>
  <c r="CQ230" i="230"/>
  <c r="AP230" i="224" s="1"/>
  <c r="CL230" i="230"/>
  <c r="AN230" i="224" s="1"/>
  <c r="CG230" i="230"/>
  <c r="CB230" i="230"/>
  <c r="BW230" i="230"/>
  <c r="BR230" i="230"/>
  <c r="AF230" i="224" s="1"/>
  <c r="BM230" i="230"/>
  <c r="BH230" i="230"/>
  <c r="AB230" i="224" s="1"/>
  <c r="BB230" i="230"/>
  <c r="BC230" i="230" s="1"/>
  <c r="Z230" i="224" s="1"/>
  <c r="AX230" i="230"/>
  <c r="AS230" i="230"/>
  <c r="V230" i="224" s="1"/>
  <c r="AN230" i="230"/>
  <c r="AI230" i="230"/>
  <c r="AD230" i="230"/>
  <c r="Y230" i="230"/>
  <c r="T230" i="230"/>
  <c r="O230" i="230"/>
  <c r="J230" i="224" s="1"/>
  <c r="CV229" i="230"/>
  <c r="AR229" i="224" s="1"/>
  <c r="CQ229" i="230"/>
  <c r="AP229" i="224" s="1"/>
  <c r="CL229" i="230"/>
  <c r="AN229" i="224" s="1"/>
  <c r="CG229" i="230"/>
  <c r="CB229" i="230"/>
  <c r="AJ229" i="224" s="1"/>
  <c r="BW229" i="230"/>
  <c r="BR229" i="230"/>
  <c r="BM229" i="230"/>
  <c r="AD229" i="224" s="1"/>
  <c r="P229" i="225" s="1"/>
  <c r="BH229" i="230"/>
  <c r="AB229" i="224" s="1"/>
  <c r="BB229" i="230"/>
  <c r="BC229" i="230" s="1"/>
  <c r="Z229" i="224" s="1"/>
  <c r="AX229" i="230"/>
  <c r="AS229" i="230"/>
  <c r="AN229" i="230"/>
  <c r="T229" i="224" s="1"/>
  <c r="AI229" i="230"/>
  <c r="AD229" i="230"/>
  <c r="Y229" i="230"/>
  <c r="N229" i="224" s="1"/>
  <c r="T229" i="230"/>
  <c r="L229" i="224" s="1"/>
  <c r="O229" i="230"/>
  <c r="CV228" i="230"/>
  <c r="AR228" i="224" s="1"/>
  <c r="CQ228" i="230"/>
  <c r="CL228" i="230"/>
  <c r="CG228" i="230"/>
  <c r="CB228" i="230"/>
  <c r="AJ228" i="224" s="1"/>
  <c r="BW228" i="230"/>
  <c r="AH228" i="224" s="1"/>
  <c r="BR228" i="230"/>
  <c r="AF228" i="224" s="1"/>
  <c r="BM228" i="230"/>
  <c r="AD228" i="224" s="1"/>
  <c r="P228" i="225" s="1"/>
  <c r="BH228" i="230"/>
  <c r="BB228" i="230"/>
  <c r="BC228" i="230" s="1"/>
  <c r="AX228" i="230"/>
  <c r="X228" i="224" s="1"/>
  <c r="AS228" i="230"/>
  <c r="AN228" i="230"/>
  <c r="T228" i="224" s="1"/>
  <c r="AI228" i="230"/>
  <c r="R228" i="224" s="1"/>
  <c r="AD228" i="230"/>
  <c r="P228" i="224" s="1"/>
  <c r="Y228" i="230"/>
  <c r="T228" i="230"/>
  <c r="L228" i="224" s="1"/>
  <c r="O228" i="230"/>
  <c r="CV227" i="230"/>
  <c r="AR227" i="224" s="1"/>
  <c r="CQ227" i="230"/>
  <c r="AP227" i="224" s="1"/>
  <c r="CL227" i="230"/>
  <c r="CG227" i="230"/>
  <c r="AL227" i="224" s="1"/>
  <c r="CB227" i="230"/>
  <c r="AJ227" i="224" s="1"/>
  <c r="BW227" i="230"/>
  <c r="BR227" i="230"/>
  <c r="AF227" i="224" s="1"/>
  <c r="BM227" i="230"/>
  <c r="BH227" i="230"/>
  <c r="AB227" i="224" s="1"/>
  <c r="BB227" i="230"/>
  <c r="BC227" i="230" s="1"/>
  <c r="AX227" i="230"/>
  <c r="X227" i="224" s="1"/>
  <c r="AS227" i="230"/>
  <c r="V227" i="224" s="1"/>
  <c r="AN227" i="230"/>
  <c r="T227" i="224" s="1"/>
  <c r="AI227" i="230"/>
  <c r="R227" i="224" s="1"/>
  <c r="AD227" i="230"/>
  <c r="P227" i="224" s="1"/>
  <c r="Y227" i="230"/>
  <c r="T227" i="230"/>
  <c r="O227" i="230"/>
  <c r="CV226" i="230"/>
  <c r="CQ226" i="230"/>
  <c r="AP226" i="224" s="1"/>
  <c r="CL226" i="230"/>
  <c r="AN226" i="224" s="1"/>
  <c r="CG226" i="230"/>
  <c r="AL226" i="224" s="1"/>
  <c r="CB226" i="230"/>
  <c r="AJ226" i="224" s="1"/>
  <c r="BW226" i="230"/>
  <c r="BR226" i="230"/>
  <c r="BM226" i="230"/>
  <c r="BH226" i="230"/>
  <c r="AB226" i="224" s="1"/>
  <c r="BB226" i="230"/>
  <c r="BC226" i="230" s="1"/>
  <c r="Z226" i="224" s="1"/>
  <c r="AX226" i="230"/>
  <c r="AS226" i="230"/>
  <c r="AN226" i="230"/>
  <c r="T226" i="224" s="1"/>
  <c r="AI226" i="230"/>
  <c r="AD226" i="230"/>
  <c r="Y226" i="230"/>
  <c r="N226" i="224" s="1"/>
  <c r="T226" i="230"/>
  <c r="O226" i="230"/>
  <c r="J226" i="224" s="1"/>
  <c r="CV225" i="230"/>
  <c r="AR225" i="224" s="1"/>
  <c r="CQ225" i="230"/>
  <c r="AP225" i="224" s="1"/>
  <c r="CL225" i="230"/>
  <c r="CG225" i="230"/>
  <c r="AL225" i="224" s="1"/>
  <c r="CB225" i="230"/>
  <c r="BW225" i="230"/>
  <c r="BR225" i="230"/>
  <c r="BM225" i="230"/>
  <c r="AD225" i="224" s="1"/>
  <c r="BH225" i="230"/>
  <c r="AB225" i="224" s="1"/>
  <c r="BB225" i="230"/>
  <c r="BC225" i="230" s="1"/>
  <c r="AX225" i="230"/>
  <c r="X225" i="224" s="1"/>
  <c r="AS225" i="230"/>
  <c r="AN225" i="230"/>
  <c r="T225" i="224" s="1"/>
  <c r="AI225" i="230"/>
  <c r="AD225" i="230"/>
  <c r="Y225" i="230"/>
  <c r="N225" i="224" s="1"/>
  <c r="T225" i="230"/>
  <c r="L225" i="224" s="1"/>
  <c r="O225" i="230"/>
  <c r="CV224" i="230"/>
  <c r="AR224" i="224" s="1"/>
  <c r="CQ224" i="230"/>
  <c r="AP224" i="224" s="1"/>
  <c r="CL224" i="230"/>
  <c r="CG224" i="230"/>
  <c r="CB224" i="230"/>
  <c r="AJ224" i="224" s="1"/>
  <c r="BW224" i="230"/>
  <c r="AH224" i="224" s="1"/>
  <c r="BR224" i="230"/>
  <c r="AF224" i="224" s="1"/>
  <c r="BM224" i="230"/>
  <c r="BH224" i="230"/>
  <c r="AB224" i="224" s="1"/>
  <c r="BB224" i="230"/>
  <c r="BC224" i="230" s="1"/>
  <c r="AX224" i="230"/>
  <c r="AS224" i="230"/>
  <c r="V224" i="224" s="1"/>
  <c r="AN224" i="230"/>
  <c r="T224" i="224" s="1"/>
  <c r="AI224" i="230"/>
  <c r="R224" i="224" s="1"/>
  <c r="AD224" i="230"/>
  <c r="P224" i="224" s="1"/>
  <c r="Y224" i="230"/>
  <c r="T224" i="230"/>
  <c r="O224" i="230"/>
  <c r="J224" i="224" s="1"/>
  <c r="CV223" i="230"/>
  <c r="CQ223" i="230"/>
  <c r="AP223" i="224" s="1"/>
  <c r="CL223" i="230"/>
  <c r="CG223" i="230"/>
  <c r="CB223" i="230"/>
  <c r="AJ223" i="224" s="1"/>
  <c r="BW223" i="230"/>
  <c r="BR223" i="230"/>
  <c r="BM223" i="230"/>
  <c r="AD223" i="224" s="1"/>
  <c r="P223" i="225" s="1"/>
  <c r="AM223" i="226" s="1"/>
  <c r="AO223" i="227" s="1"/>
  <c r="BH223" i="230"/>
  <c r="BB223" i="230"/>
  <c r="BC223" i="230" s="1"/>
  <c r="AX223" i="230"/>
  <c r="AS223" i="230"/>
  <c r="AN223" i="230"/>
  <c r="T223" i="224" s="1"/>
  <c r="AI223" i="230"/>
  <c r="AD223" i="230"/>
  <c r="Y223" i="230"/>
  <c r="N223" i="224" s="1"/>
  <c r="T223" i="230"/>
  <c r="O223" i="230"/>
  <c r="J223" i="224" s="1"/>
  <c r="CV222" i="230"/>
  <c r="CQ222" i="230"/>
  <c r="CL222" i="230"/>
  <c r="CG222" i="230"/>
  <c r="AL222" i="224" s="1"/>
  <c r="CB222" i="230"/>
  <c r="BW222" i="230"/>
  <c r="AH222" i="224" s="1"/>
  <c r="BR222" i="230"/>
  <c r="BM222" i="230"/>
  <c r="AD222" i="224" s="1"/>
  <c r="P222" i="225" s="1"/>
  <c r="AM222" i="226" s="1"/>
  <c r="AO222" i="227" s="1"/>
  <c r="BH222" i="230"/>
  <c r="BB222" i="230"/>
  <c r="BC222" i="230" s="1"/>
  <c r="AX222" i="230"/>
  <c r="X222" i="224" s="1"/>
  <c r="M222" i="225" s="1"/>
  <c r="AS222" i="230"/>
  <c r="AN222" i="230"/>
  <c r="T222" i="224" s="1"/>
  <c r="AI222" i="230"/>
  <c r="R222" i="224" s="1"/>
  <c r="AD222" i="230"/>
  <c r="P222" i="224" s="1"/>
  <c r="Y222" i="230"/>
  <c r="T222" i="230"/>
  <c r="L222" i="224" s="1"/>
  <c r="O222" i="230"/>
  <c r="CV221" i="230"/>
  <c r="AR221" i="224" s="1"/>
  <c r="CQ221" i="230"/>
  <c r="AP221" i="224" s="1"/>
  <c r="CL221" i="230"/>
  <c r="AN221" i="224" s="1"/>
  <c r="CG221" i="230"/>
  <c r="CB221" i="230"/>
  <c r="BW221" i="230"/>
  <c r="BR221" i="230"/>
  <c r="BM221" i="230"/>
  <c r="BH221" i="230"/>
  <c r="AB221" i="224" s="1"/>
  <c r="BB221" i="230"/>
  <c r="BC221" i="230" s="1"/>
  <c r="AX221" i="230"/>
  <c r="X221" i="224" s="1"/>
  <c r="AS221" i="230"/>
  <c r="V221" i="224" s="1"/>
  <c r="AN221" i="230"/>
  <c r="AI221" i="230"/>
  <c r="AD221" i="230"/>
  <c r="Y221" i="230"/>
  <c r="N221" i="224" s="1"/>
  <c r="T221" i="230"/>
  <c r="L221" i="224" s="1"/>
  <c r="O221" i="230"/>
  <c r="J221" i="224" s="1"/>
  <c r="CV220" i="230"/>
  <c r="AR220" i="224" s="1"/>
  <c r="CQ220" i="230"/>
  <c r="CL220" i="230"/>
  <c r="AN220" i="224" s="1"/>
  <c r="U220" i="225" s="1"/>
  <c r="CG220" i="230"/>
  <c r="CB220" i="230"/>
  <c r="BW220" i="230"/>
  <c r="BR220" i="230"/>
  <c r="BM220" i="230"/>
  <c r="BH220" i="230"/>
  <c r="AB220" i="224" s="1"/>
  <c r="BB220" i="230"/>
  <c r="BC220" i="230" s="1"/>
  <c r="Z220" i="224" s="1"/>
  <c r="AX220" i="230"/>
  <c r="AS220" i="230"/>
  <c r="AN220" i="230"/>
  <c r="AI220" i="230"/>
  <c r="AD220" i="230"/>
  <c r="P220" i="224" s="1"/>
  <c r="Y220" i="230"/>
  <c r="N220" i="224" s="1"/>
  <c r="T220" i="230"/>
  <c r="L220" i="224" s="1"/>
  <c r="O220" i="230"/>
  <c r="CV219" i="230"/>
  <c r="AR219" i="224" s="1"/>
  <c r="CQ219" i="230"/>
  <c r="CL219" i="230"/>
  <c r="CG219" i="230"/>
  <c r="CB219" i="230"/>
  <c r="BW219" i="230"/>
  <c r="AH219" i="224" s="1"/>
  <c r="BR219" i="230"/>
  <c r="BM219" i="230"/>
  <c r="AD219" i="224" s="1"/>
  <c r="BH219" i="230"/>
  <c r="BB219" i="230"/>
  <c r="BC219" i="230" s="1"/>
  <c r="AX219" i="230"/>
  <c r="AS219" i="230"/>
  <c r="V219" i="224" s="1"/>
  <c r="AN219" i="230"/>
  <c r="T219" i="224" s="1"/>
  <c r="AI219" i="230"/>
  <c r="R219" i="224" s="1"/>
  <c r="AD219" i="230"/>
  <c r="P219" i="224" s="1"/>
  <c r="Y219" i="230"/>
  <c r="T219" i="230"/>
  <c r="L219" i="224" s="1"/>
  <c r="O219" i="230"/>
  <c r="J219" i="224" s="1"/>
  <c r="CV218" i="230"/>
  <c r="CQ218" i="230"/>
  <c r="AP218" i="224" s="1"/>
  <c r="CL218" i="230"/>
  <c r="CG218" i="230"/>
  <c r="CB218" i="230"/>
  <c r="BW218" i="230"/>
  <c r="AH218" i="224" s="1"/>
  <c r="BR218" i="230"/>
  <c r="AF218" i="224" s="1"/>
  <c r="Q218" i="225" s="1"/>
  <c r="AP218" i="226" s="1"/>
  <c r="AR218" i="227" s="1"/>
  <c r="BM218" i="230"/>
  <c r="BH218" i="230"/>
  <c r="BB218" i="230"/>
  <c r="BC218" i="230" s="1"/>
  <c r="Z218" i="224" s="1"/>
  <c r="AX218" i="230"/>
  <c r="X218" i="224" s="1"/>
  <c r="M218" i="225" s="1"/>
  <c r="AD218" i="226" s="1"/>
  <c r="AF218" i="227" s="1"/>
  <c r="AS218" i="230"/>
  <c r="V218" i="224" s="1"/>
  <c r="AN218" i="230"/>
  <c r="AI218" i="230"/>
  <c r="AD218" i="230"/>
  <c r="P218" i="224" s="1"/>
  <c r="Y218" i="230"/>
  <c r="T218" i="230"/>
  <c r="L218" i="224" s="1"/>
  <c r="O218" i="230"/>
  <c r="J218" i="224" s="1"/>
  <c r="CV217" i="230"/>
  <c r="CQ217" i="230"/>
  <c r="CL217" i="230"/>
  <c r="AN217" i="224" s="1"/>
  <c r="U217" i="225" s="1"/>
  <c r="BB217" i="226" s="1"/>
  <c r="BD217" i="227" s="1"/>
  <c r="CG217" i="230"/>
  <c r="CB217" i="230"/>
  <c r="AJ217" i="224" s="1"/>
  <c r="BW217" i="230"/>
  <c r="BR217" i="230"/>
  <c r="BM217" i="230"/>
  <c r="BH217" i="230"/>
  <c r="AB217" i="224" s="1"/>
  <c r="BB217" i="230"/>
  <c r="BC217" i="230" s="1"/>
  <c r="Z217" i="224" s="1"/>
  <c r="AX217" i="230"/>
  <c r="AS217" i="230"/>
  <c r="AN217" i="230"/>
  <c r="AI217" i="230"/>
  <c r="AD217" i="230"/>
  <c r="Y217" i="230"/>
  <c r="N217" i="224" s="1"/>
  <c r="T217" i="230"/>
  <c r="O217" i="230"/>
  <c r="CV216" i="230"/>
  <c r="AR216" i="224" s="1"/>
  <c r="CQ216" i="230"/>
  <c r="AP216" i="224" s="1"/>
  <c r="CL216" i="230"/>
  <c r="AN216" i="224" s="1"/>
  <c r="U216" i="225" s="1"/>
  <c r="BB216" i="226" s="1"/>
  <c r="BD216" i="227" s="1"/>
  <c r="CG216" i="230"/>
  <c r="CB216" i="230"/>
  <c r="BW216" i="230"/>
  <c r="BR216" i="230"/>
  <c r="BM216" i="230"/>
  <c r="AD216" i="224" s="1"/>
  <c r="BH216" i="230"/>
  <c r="BB216" i="230"/>
  <c r="BC216" i="230" s="1"/>
  <c r="AX216" i="230"/>
  <c r="AS216" i="230"/>
  <c r="AN216" i="230"/>
  <c r="AI216" i="230"/>
  <c r="R216" i="224" s="1"/>
  <c r="AD216" i="230"/>
  <c r="Y216" i="230"/>
  <c r="T216" i="230"/>
  <c r="L216" i="224" s="1"/>
  <c r="O216" i="230"/>
  <c r="J216" i="224" s="1"/>
  <c r="CV215" i="230"/>
  <c r="CQ215" i="230"/>
  <c r="AP215" i="224" s="1"/>
  <c r="CL215" i="230"/>
  <c r="CG215" i="230"/>
  <c r="CB215" i="230"/>
  <c r="BW215" i="230"/>
  <c r="BR215" i="230"/>
  <c r="AF215" i="224" s="1"/>
  <c r="BM215" i="230"/>
  <c r="BH215" i="230"/>
  <c r="BB215" i="230"/>
  <c r="BC215" i="230" s="1"/>
  <c r="AX215" i="230"/>
  <c r="AS215" i="230"/>
  <c r="V215" i="224" s="1"/>
  <c r="AN215" i="230"/>
  <c r="AI215" i="230"/>
  <c r="R215" i="224" s="1"/>
  <c r="AD215" i="230"/>
  <c r="P215" i="224" s="1"/>
  <c r="Y215" i="230"/>
  <c r="T215" i="230"/>
  <c r="O215" i="230"/>
  <c r="J215" i="224" s="1"/>
  <c r="CV214" i="230"/>
  <c r="CQ214" i="230"/>
  <c r="AP214" i="224" s="1"/>
  <c r="CL214" i="230"/>
  <c r="AN214" i="224" s="1"/>
  <c r="CG214" i="230"/>
  <c r="CB214" i="230"/>
  <c r="AJ214" i="224" s="1"/>
  <c r="BW214" i="230"/>
  <c r="BR214" i="230"/>
  <c r="BM214" i="230"/>
  <c r="BH214" i="230"/>
  <c r="BB214" i="230"/>
  <c r="BC214" i="230" s="1"/>
  <c r="Z214" i="224" s="1"/>
  <c r="AX214" i="230"/>
  <c r="X214" i="224" s="1"/>
  <c r="AS214" i="230"/>
  <c r="V214" i="224" s="1"/>
  <c r="AN214" i="230"/>
  <c r="T214" i="224" s="1"/>
  <c r="K214" i="225" s="1"/>
  <c r="AI214" i="230"/>
  <c r="AD214" i="230"/>
  <c r="Y214" i="230"/>
  <c r="T214" i="230"/>
  <c r="L214" i="224" s="1"/>
  <c r="O214" i="230"/>
  <c r="J214" i="224" s="1"/>
  <c r="CV213" i="230"/>
  <c r="CQ213" i="230"/>
  <c r="CL213" i="230"/>
  <c r="CG213" i="230"/>
  <c r="AL213" i="224" s="1"/>
  <c r="CB213" i="230"/>
  <c r="BW213" i="230"/>
  <c r="BR213" i="230"/>
  <c r="BM213" i="230"/>
  <c r="BH213" i="230"/>
  <c r="AB213" i="224" s="1"/>
  <c r="O213" i="225" s="1"/>
  <c r="AJ213" i="226" s="1"/>
  <c r="AL213" i="227" s="1"/>
  <c r="BB213" i="230"/>
  <c r="BC213" i="230" s="1"/>
  <c r="AX213" i="230"/>
  <c r="X213" i="224" s="1"/>
  <c r="M213" i="225" s="1"/>
  <c r="AD213" i="226" s="1"/>
  <c r="AF213" i="227" s="1"/>
  <c r="AS213" i="230"/>
  <c r="AN213" i="230"/>
  <c r="AI213" i="230"/>
  <c r="R213" i="224" s="1"/>
  <c r="AD213" i="230"/>
  <c r="P213" i="224" s="1"/>
  <c r="Y213" i="230"/>
  <c r="T213" i="230"/>
  <c r="L213" i="224" s="1"/>
  <c r="O213" i="230"/>
  <c r="CV212" i="230"/>
  <c r="CQ212" i="230"/>
  <c r="AP212" i="224" s="1"/>
  <c r="CL212" i="230"/>
  <c r="AN212" i="224" s="1"/>
  <c r="U212" i="225" s="1"/>
  <c r="BB212" i="226" s="1"/>
  <c r="BD212" i="227" s="1"/>
  <c r="CG212" i="230"/>
  <c r="CB212" i="230"/>
  <c r="BW212" i="230"/>
  <c r="BR212" i="230"/>
  <c r="BM212" i="230"/>
  <c r="BH212" i="230"/>
  <c r="BB212" i="230"/>
  <c r="BC212" i="230" s="1"/>
  <c r="Z212" i="224" s="1"/>
  <c r="AX212" i="230"/>
  <c r="AS212" i="230"/>
  <c r="AN212" i="230"/>
  <c r="T212" i="224" s="1"/>
  <c r="AI212" i="230"/>
  <c r="AD212" i="230"/>
  <c r="P212" i="224" s="1"/>
  <c r="Y212" i="230"/>
  <c r="N212" i="224" s="1"/>
  <c r="T212" i="230"/>
  <c r="O212" i="230"/>
  <c r="J212" i="224" s="1"/>
  <c r="CV211" i="230"/>
  <c r="AR211" i="224" s="1"/>
  <c r="CQ211" i="230"/>
  <c r="AP211" i="224" s="1"/>
  <c r="CL211" i="230"/>
  <c r="AN211" i="224" s="1"/>
  <c r="CG211" i="230"/>
  <c r="AL211" i="224" s="1"/>
  <c r="CB211" i="230"/>
  <c r="BW211" i="230"/>
  <c r="BR211" i="230"/>
  <c r="AF211" i="224" s="1"/>
  <c r="BM211" i="230"/>
  <c r="AD211" i="224" s="1"/>
  <c r="BH211" i="230"/>
  <c r="AB211" i="224" s="1"/>
  <c r="O211" i="225" s="1"/>
  <c r="AJ211" i="226" s="1"/>
  <c r="AL211" i="227" s="1"/>
  <c r="BB211" i="230"/>
  <c r="BC211" i="230" s="1"/>
  <c r="Z211" i="224" s="1"/>
  <c r="AX211" i="230"/>
  <c r="AS211" i="230"/>
  <c r="V211" i="224" s="1"/>
  <c r="AN211" i="230"/>
  <c r="AI211" i="230"/>
  <c r="AD211" i="230"/>
  <c r="Y211" i="230"/>
  <c r="T211" i="230"/>
  <c r="O211" i="230"/>
  <c r="J211" i="224" s="1"/>
  <c r="CV210" i="230"/>
  <c r="AR210" i="224" s="1"/>
  <c r="CQ210" i="230"/>
  <c r="CL210" i="230"/>
  <c r="CG210" i="230"/>
  <c r="CB210" i="230"/>
  <c r="AJ210" i="224" s="1"/>
  <c r="BW210" i="230"/>
  <c r="BR210" i="230"/>
  <c r="BM210" i="230"/>
  <c r="AD210" i="224" s="1"/>
  <c r="BH210" i="230"/>
  <c r="BB210" i="230"/>
  <c r="BC210" i="230" s="1"/>
  <c r="AX210" i="230"/>
  <c r="X210" i="224" s="1"/>
  <c r="AS210" i="230"/>
  <c r="AN210" i="230"/>
  <c r="T210" i="224" s="1"/>
  <c r="K210" i="225" s="1"/>
  <c r="AI210" i="230"/>
  <c r="R210" i="224" s="1"/>
  <c r="AD210" i="230"/>
  <c r="P210" i="224" s="1"/>
  <c r="Y210" i="230"/>
  <c r="N210" i="224" s="1"/>
  <c r="T210" i="230"/>
  <c r="O210" i="230"/>
  <c r="J210" i="224" s="1"/>
  <c r="CV209" i="230"/>
  <c r="AR209" i="224" s="1"/>
  <c r="CQ209" i="230"/>
  <c r="CL209" i="230"/>
  <c r="CG209" i="230"/>
  <c r="AL209" i="224" s="1"/>
  <c r="CB209" i="230"/>
  <c r="AJ209" i="224" s="1"/>
  <c r="BW209" i="230"/>
  <c r="BR209" i="230"/>
  <c r="AF209" i="224" s="1"/>
  <c r="BM209" i="230"/>
  <c r="AD209" i="224" s="1"/>
  <c r="BH209" i="230"/>
  <c r="BB209" i="230"/>
  <c r="BC209" i="230" s="1"/>
  <c r="AX209" i="230"/>
  <c r="X209" i="224" s="1"/>
  <c r="M209" i="225" s="1"/>
  <c r="AD209" i="226" s="1"/>
  <c r="AF209" i="227" s="1"/>
  <c r="AS209" i="230"/>
  <c r="V209" i="224" s="1"/>
  <c r="AN209" i="230"/>
  <c r="T209" i="224" s="1"/>
  <c r="K209" i="225" s="1"/>
  <c r="AI209" i="230"/>
  <c r="R209" i="224" s="1"/>
  <c r="AD209" i="230"/>
  <c r="P209" i="224" s="1"/>
  <c r="Y209" i="230"/>
  <c r="N209" i="224" s="1"/>
  <c r="T209" i="230"/>
  <c r="O209" i="230"/>
  <c r="CV208" i="230"/>
  <c r="AR208" i="224" s="1"/>
  <c r="CQ208" i="230"/>
  <c r="AP208" i="224" s="1"/>
  <c r="CL208" i="230"/>
  <c r="AN208" i="224" s="1"/>
  <c r="CG208" i="230"/>
  <c r="CB208" i="230"/>
  <c r="AJ208" i="224" s="1"/>
  <c r="BW208" i="230"/>
  <c r="AH208" i="224" s="1"/>
  <c r="BR208" i="230"/>
  <c r="AF208" i="224" s="1"/>
  <c r="BM208" i="230"/>
  <c r="AD208" i="224" s="1"/>
  <c r="BH208" i="230"/>
  <c r="AB208" i="224" s="1"/>
  <c r="O208" i="225" s="1"/>
  <c r="AJ208" i="226" s="1"/>
  <c r="AL208" i="227" s="1"/>
  <c r="BB208" i="230"/>
  <c r="BC208" i="230" s="1"/>
  <c r="Z208" i="224" s="1"/>
  <c r="AX208" i="230"/>
  <c r="X208" i="224" s="1"/>
  <c r="M208" i="225" s="1"/>
  <c r="AD208" i="226" s="1"/>
  <c r="AF208" i="227" s="1"/>
  <c r="AS208" i="230"/>
  <c r="V208" i="224" s="1"/>
  <c r="AN208" i="230"/>
  <c r="AI208" i="230"/>
  <c r="R208" i="224" s="1"/>
  <c r="AD208" i="230"/>
  <c r="P208" i="224" s="1"/>
  <c r="Y208" i="230"/>
  <c r="T208" i="230"/>
  <c r="O208" i="230"/>
  <c r="J208" i="224" s="1"/>
  <c r="CV207" i="230"/>
  <c r="AR207" i="224" s="1"/>
  <c r="CQ207" i="230"/>
  <c r="AP207" i="224" s="1"/>
  <c r="CL207" i="230"/>
  <c r="AN207" i="224" s="1"/>
  <c r="CG207" i="230"/>
  <c r="CB207" i="230"/>
  <c r="AJ207" i="224" s="1"/>
  <c r="BW207" i="230"/>
  <c r="BR207" i="230"/>
  <c r="BM207" i="230"/>
  <c r="BH207" i="230"/>
  <c r="AB207" i="224" s="1"/>
  <c r="BB207" i="230"/>
  <c r="BC207" i="230" s="1"/>
  <c r="Z207" i="224" s="1"/>
  <c r="AX207" i="230"/>
  <c r="X207" i="224" s="1"/>
  <c r="AS207" i="230"/>
  <c r="V207" i="224" s="1"/>
  <c r="AN207" i="230"/>
  <c r="T207" i="224" s="1"/>
  <c r="AI207" i="230"/>
  <c r="R207" i="224" s="1"/>
  <c r="AD207" i="230"/>
  <c r="P207" i="224" s="1"/>
  <c r="Y207" i="230"/>
  <c r="N207" i="224" s="1"/>
  <c r="T207" i="230"/>
  <c r="L207" i="224" s="1"/>
  <c r="O207" i="230"/>
  <c r="CV206" i="230"/>
  <c r="AR206" i="224" s="1"/>
  <c r="CQ206" i="230"/>
  <c r="AP206" i="224" s="1"/>
  <c r="CL206" i="230"/>
  <c r="AN206" i="224" s="1"/>
  <c r="U206" i="225" s="1"/>
  <c r="BB206" i="226" s="1"/>
  <c r="BD206" i="227" s="1"/>
  <c r="CG206" i="230"/>
  <c r="AL206" i="224" s="1"/>
  <c r="CB206" i="230"/>
  <c r="AJ206" i="224" s="1"/>
  <c r="BW206" i="230"/>
  <c r="AH206" i="224" s="1"/>
  <c r="BR206" i="230"/>
  <c r="AF206" i="224" s="1"/>
  <c r="BM206" i="230"/>
  <c r="AD206" i="224" s="1"/>
  <c r="BH206" i="230"/>
  <c r="AB206" i="224" s="1"/>
  <c r="BB206" i="230"/>
  <c r="BC206" i="230" s="1"/>
  <c r="AX206" i="230"/>
  <c r="AS206" i="230"/>
  <c r="AN206" i="230"/>
  <c r="T206" i="224" s="1"/>
  <c r="K206" i="225" s="1"/>
  <c r="AI206" i="230"/>
  <c r="R206" i="224" s="1"/>
  <c r="AD206" i="230"/>
  <c r="P206" i="224" s="1"/>
  <c r="Y206" i="230"/>
  <c r="N206" i="224" s="1"/>
  <c r="T206" i="230"/>
  <c r="L206" i="224" s="1"/>
  <c r="O206" i="230"/>
  <c r="J206" i="224" s="1"/>
  <c r="CV205" i="230"/>
  <c r="AR205" i="224" s="1"/>
  <c r="CQ205" i="230"/>
  <c r="AP205" i="224" s="1"/>
  <c r="CL205" i="230"/>
  <c r="CG205" i="230"/>
  <c r="AL205" i="224" s="1"/>
  <c r="CB205" i="230"/>
  <c r="AJ205" i="224" s="1"/>
  <c r="BW205" i="230"/>
  <c r="BR205" i="230"/>
  <c r="AF205" i="224" s="1"/>
  <c r="Q205" i="225" s="1"/>
  <c r="AP205" i="226" s="1"/>
  <c r="AR205" i="227" s="1"/>
  <c r="BM205" i="230"/>
  <c r="AD205" i="224" s="1"/>
  <c r="BH205" i="230"/>
  <c r="AB205" i="224" s="1"/>
  <c r="BB205" i="230"/>
  <c r="BC205" i="230" s="1"/>
  <c r="Z205" i="224" s="1"/>
  <c r="AX205" i="230"/>
  <c r="X205" i="224" s="1"/>
  <c r="M205" i="225" s="1"/>
  <c r="AD205" i="226" s="1"/>
  <c r="AF205" i="227" s="1"/>
  <c r="AS205" i="230"/>
  <c r="V205" i="224" s="1"/>
  <c r="AN205" i="230"/>
  <c r="T205" i="224" s="1"/>
  <c r="K205" i="225" s="1"/>
  <c r="X205" i="226" s="1"/>
  <c r="Z205" i="227" s="1"/>
  <c r="AI205" i="230"/>
  <c r="AD205" i="230"/>
  <c r="P205" i="224" s="1"/>
  <c r="Y205" i="230"/>
  <c r="T205" i="230"/>
  <c r="L205" i="224" s="1"/>
  <c r="O205" i="230"/>
  <c r="J205" i="224" s="1"/>
  <c r="CV204" i="230"/>
  <c r="AR204" i="224" s="1"/>
  <c r="CQ204" i="230"/>
  <c r="AP204" i="224" s="1"/>
  <c r="CL204" i="230"/>
  <c r="AN204" i="224" s="1"/>
  <c r="CG204" i="230"/>
  <c r="AL204" i="224" s="1"/>
  <c r="CB204" i="230"/>
  <c r="AJ204" i="224" s="1"/>
  <c r="BW204" i="230"/>
  <c r="AH204" i="224" s="1"/>
  <c r="BR204" i="230"/>
  <c r="BM204" i="230"/>
  <c r="BH204" i="230"/>
  <c r="AB204" i="224" s="1"/>
  <c r="BB204" i="230"/>
  <c r="BC204" i="230" s="1"/>
  <c r="AX204" i="230"/>
  <c r="X204" i="224" s="1"/>
  <c r="AS204" i="230"/>
  <c r="V204" i="224" s="1"/>
  <c r="AN204" i="230"/>
  <c r="T204" i="224" s="1"/>
  <c r="AI204" i="230"/>
  <c r="R204" i="224" s="1"/>
  <c r="AD204" i="230"/>
  <c r="P204" i="224" s="1"/>
  <c r="Y204" i="230"/>
  <c r="N204" i="224" s="1"/>
  <c r="T204" i="230"/>
  <c r="O204" i="230"/>
  <c r="J204" i="224" s="1"/>
  <c r="F204" i="225" s="1"/>
  <c r="CV203" i="230"/>
  <c r="CQ203" i="230"/>
  <c r="AP203" i="224" s="1"/>
  <c r="CL203" i="230"/>
  <c r="CG203" i="230"/>
  <c r="AL203" i="224" s="1"/>
  <c r="CB203" i="230"/>
  <c r="AJ203" i="224" s="1"/>
  <c r="BW203" i="230"/>
  <c r="AH203" i="224" s="1"/>
  <c r="BR203" i="230"/>
  <c r="BM203" i="230"/>
  <c r="AD203" i="224" s="1"/>
  <c r="P203" i="225" s="1"/>
  <c r="AM203" i="226" s="1"/>
  <c r="AO203" i="227" s="1"/>
  <c r="BH203" i="230"/>
  <c r="AB203" i="224" s="1"/>
  <c r="BB203" i="230"/>
  <c r="BC203" i="230" s="1"/>
  <c r="AX203" i="230"/>
  <c r="X203" i="224" s="1"/>
  <c r="AS203" i="230"/>
  <c r="AN203" i="230"/>
  <c r="T203" i="224" s="1"/>
  <c r="AI203" i="230"/>
  <c r="R203" i="224" s="1"/>
  <c r="AD203" i="230"/>
  <c r="P203" i="224" s="1"/>
  <c r="Y203" i="230"/>
  <c r="N203" i="224" s="1"/>
  <c r="T203" i="230"/>
  <c r="L203" i="224" s="1"/>
  <c r="G203" i="225" s="1"/>
  <c r="L203" i="226" s="1"/>
  <c r="N203" i="227" s="1"/>
  <c r="O203" i="230"/>
  <c r="J203" i="224" s="1"/>
  <c r="F203" i="225" s="1"/>
  <c r="CV202" i="230"/>
  <c r="AR202" i="224" s="1"/>
  <c r="CQ202" i="230"/>
  <c r="AP202" i="224" s="1"/>
  <c r="CL202" i="230"/>
  <c r="CG202" i="230"/>
  <c r="CB202" i="230"/>
  <c r="BW202" i="230"/>
  <c r="AH202" i="224" s="1"/>
  <c r="BR202" i="230"/>
  <c r="BM202" i="230"/>
  <c r="AD202" i="224" s="1"/>
  <c r="P202" i="225" s="1"/>
  <c r="AM202" i="226" s="1"/>
  <c r="AO202" i="227" s="1"/>
  <c r="BH202" i="230"/>
  <c r="AB202" i="224" s="1"/>
  <c r="BB202" i="230"/>
  <c r="BC202" i="230" s="1"/>
  <c r="Z202" i="224" s="1"/>
  <c r="AX202" i="230"/>
  <c r="X202" i="224" s="1"/>
  <c r="AS202" i="230"/>
  <c r="V202" i="224" s="1"/>
  <c r="AN202" i="230"/>
  <c r="AI202" i="230"/>
  <c r="R202" i="224" s="1"/>
  <c r="AD202" i="230"/>
  <c r="Y202" i="230"/>
  <c r="N202" i="224" s="1"/>
  <c r="T202" i="230"/>
  <c r="L202" i="224" s="1"/>
  <c r="G202" i="225" s="1"/>
  <c r="L202" i="226" s="1"/>
  <c r="N202" i="227" s="1"/>
  <c r="O202" i="230"/>
  <c r="CV201" i="230"/>
  <c r="AR201" i="224" s="1"/>
  <c r="CQ201" i="230"/>
  <c r="CL201" i="230"/>
  <c r="CG201" i="230"/>
  <c r="AL201" i="224" s="1"/>
  <c r="CB201" i="230"/>
  <c r="BW201" i="230"/>
  <c r="AH201" i="224" s="1"/>
  <c r="BR201" i="230"/>
  <c r="AF201" i="224" s="1"/>
  <c r="BM201" i="230"/>
  <c r="AD201" i="224" s="1"/>
  <c r="P201" i="225" s="1"/>
  <c r="AM201" i="226" s="1"/>
  <c r="AO201" i="227" s="1"/>
  <c r="BH201" i="230"/>
  <c r="AB201" i="224" s="1"/>
  <c r="BB201" i="230"/>
  <c r="BC201" i="230" s="1"/>
  <c r="AX201" i="230"/>
  <c r="AS201" i="230"/>
  <c r="V201" i="224" s="1"/>
  <c r="AN201" i="230"/>
  <c r="AI201" i="230"/>
  <c r="R201" i="224" s="1"/>
  <c r="AD201" i="230"/>
  <c r="P201" i="224" s="1"/>
  <c r="Y201" i="230"/>
  <c r="N201" i="224" s="1"/>
  <c r="T201" i="230"/>
  <c r="O201" i="230"/>
  <c r="CV200" i="230"/>
  <c r="CQ200" i="230"/>
  <c r="AP200" i="224" s="1"/>
  <c r="CL200" i="230"/>
  <c r="AN200" i="224" s="1"/>
  <c r="CG200" i="230"/>
  <c r="CB200" i="230"/>
  <c r="AJ200" i="224" s="1"/>
  <c r="BW200" i="230"/>
  <c r="BR200" i="230"/>
  <c r="AF200" i="224" s="1"/>
  <c r="BM200" i="230"/>
  <c r="BH200" i="230"/>
  <c r="BB200" i="230"/>
  <c r="BC200" i="230" s="1"/>
  <c r="Z200" i="224" s="1"/>
  <c r="AX200" i="230"/>
  <c r="AS200" i="230"/>
  <c r="V200" i="224" s="1"/>
  <c r="AN200" i="230"/>
  <c r="T200" i="224" s="1"/>
  <c r="AI200" i="230"/>
  <c r="AD200" i="230"/>
  <c r="P200" i="224" s="1"/>
  <c r="Y200" i="230"/>
  <c r="T200" i="230"/>
  <c r="O200" i="230"/>
  <c r="J200" i="224" s="1"/>
  <c r="CV199" i="230"/>
  <c r="AR199" i="224" s="1"/>
  <c r="CQ199" i="230"/>
  <c r="CL199" i="230"/>
  <c r="CG199" i="230"/>
  <c r="AL199" i="224" s="1"/>
  <c r="CB199" i="230"/>
  <c r="BW199" i="230"/>
  <c r="AH199" i="224" s="1"/>
  <c r="BR199" i="230"/>
  <c r="BM199" i="230"/>
  <c r="BH199" i="230"/>
  <c r="BB199" i="230"/>
  <c r="BC199" i="230" s="1"/>
  <c r="Z199" i="224" s="1"/>
  <c r="AX199" i="230"/>
  <c r="X199" i="224" s="1"/>
  <c r="AS199" i="230"/>
  <c r="AN199" i="230"/>
  <c r="T199" i="224" s="1"/>
  <c r="AI199" i="230"/>
  <c r="AD199" i="230"/>
  <c r="Y199" i="230"/>
  <c r="N199" i="224" s="1"/>
  <c r="T199" i="230"/>
  <c r="L199" i="224" s="1"/>
  <c r="G199" i="225" s="1"/>
  <c r="L199" i="226" s="1"/>
  <c r="N199" i="227" s="1"/>
  <c r="O199" i="230"/>
  <c r="CV198" i="230"/>
  <c r="CQ198" i="230"/>
  <c r="CL198" i="230"/>
  <c r="AN198" i="224" s="1"/>
  <c r="CG198" i="230"/>
  <c r="CB198" i="230"/>
  <c r="BW198" i="230"/>
  <c r="BR198" i="230"/>
  <c r="AF198" i="224" s="1"/>
  <c r="BM198" i="230"/>
  <c r="AD198" i="224" s="1"/>
  <c r="P198" i="225" s="1"/>
  <c r="AM198" i="226" s="1"/>
  <c r="AO198" i="227" s="1"/>
  <c r="BH198" i="230"/>
  <c r="AB198" i="224" s="1"/>
  <c r="BB198" i="230"/>
  <c r="BC198" i="230" s="1"/>
  <c r="AX198" i="230"/>
  <c r="X198" i="224" s="1"/>
  <c r="AS198" i="230"/>
  <c r="AN198" i="230"/>
  <c r="AI198" i="230"/>
  <c r="R198" i="224" s="1"/>
  <c r="AD198" i="230"/>
  <c r="P198" i="224" s="1"/>
  <c r="Y198" i="230"/>
  <c r="T198" i="230"/>
  <c r="L198" i="224" s="1"/>
  <c r="G198" i="225" s="1"/>
  <c r="L198" i="226" s="1"/>
  <c r="N198" i="227" s="1"/>
  <c r="O198" i="230"/>
  <c r="CV197" i="230"/>
  <c r="AR197" i="224" s="1"/>
  <c r="CQ197" i="230"/>
  <c r="AP197" i="224" s="1"/>
  <c r="CL197" i="230"/>
  <c r="AN197" i="224" s="1"/>
  <c r="U197" i="225" s="1"/>
  <c r="BB197" i="226" s="1"/>
  <c r="BD197" i="227" s="1"/>
  <c r="CG197" i="230"/>
  <c r="AL197" i="224" s="1"/>
  <c r="CB197" i="230"/>
  <c r="BW197" i="230"/>
  <c r="AH197" i="224" s="1"/>
  <c r="BR197" i="230"/>
  <c r="BM197" i="230"/>
  <c r="BH197" i="230"/>
  <c r="AB197" i="224" s="1"/>
  <c r="BB197" i="230"/>
  <c r="BC197" i="230" s="1"/>
  <c r="AX197" i="230"/>
  <c r="AS197" i="230"/>
  <c r="V197" i="224" s="1"/>
  <c r="AN197" i="230"/>
  <c r="AI197" i="230"/>
  <c r="R197" i="224" s="1"/>
  <c r="AD197" i="230"/>
  <c r="P197" i="224" s="1"/>
  <c r="Y197" i="230"/>
  <c r="N197" i="224" s="1"/>
  <c r="T197" i="230"/>
  <c r="O197" i="230"/>
  <c r="J197" i="224" s="1"/>
  <c r="F197" i="225" s="1"/>
  <c r="CV196" i="230"/>
  <c r="AR196" i="224" s="1"/>
  <c r="CQ196" i="230"/>
  <c r="CL196" i="230"/>
  <c r="CG196" i="230"/>
  <c r="AL196" i="224" s="1"/>
  <c r="CB196" i="230"/>
  <c r="AJ196" i="224" s="1"/>
  <c r="BW196" i="230"/>
  <c r="AH196" i="224" s="1"/>
  <c r="BR196" i="230"/>
  <c r="BM196" i="230"/>
  <c r="BH196" i="230"/>
  <c r="BB196" i="230"/>
  <c r="BC196" i="230" s="1"/>
  <c r="Z196" i="224" s="1"/>
  <c r="AX196" i="230"/>
  <c r="X196" i="224" s="1"/>
  <c r="AS196" i="230"/>
  <c r="V196" i="224" s="1"/>
  <c r="AN196" i="230"/>
  <c r="T196" i="224" s="1"/>
  <c r="AI196" i="230"/>
  <c r="R196" i="224" s="1"/>
  <c r="AD196" i="230"/>
  <c r="Y196" i="230"/>
  <c r="N196" i="224" s="1"/>
  <c r="T196" i="230"/>
  <c r="L196" i="224" s="1"/>
  <c r="G196" i="225" s="1"/>
  <c r="L196" i="226" s="1"/>
  <c r="N196" i="227" s="1"/>
  <c r="O196" i="230"/>
  <c r="CV195" i="230"/>
  <c r="CQ195" i="230"/>
  <c r="AP195" i="224" s="1"/>
  <c r="CL195" i="230"/>
  <c r="CG195" i="230"/>
  <c r="AL195" i="224" s="1"/>
  <c r="CB195" i="230"/>
  <c r="AJ195" i="224" s="1"/>
  <c r="BW195" i="230"/>
  <c r="BR195" i="230"/>
  <c r="BM195" i="230"/>
  <c r="AD195" i="224" s="1"/>
  <c r="P195" i="225" s="1"/>
  <c r="AM195" i="226" s="1"/>
  <c r="AO195" i="227" s="1"/>
  <c r="BH195" i="230"/>
  <c r="AB195" i="224" s="1"/>
  <c r="BB195" i="230"/>
  <c r="BC195" i="230" s="1"/>
  <c r="Z195" i="224" s="1"/>
  <c r="AX195" i="230"/>
  <c r="X195" i="224" s="1"/>
  <c r="AS195" i="230"/>
  <c r="V195" i="224" s="1"/>
  <c r="AN195" i="230"/>
  <c r="AI195" i="230"/>
  <c r="R195" i="224" s="1"/>
  <c r="AD195" i="230"/>
  <c r="P195" i="224" s="1"/>
  <c r="Y195" i="230"/>
  <c r="T195" i="230"/>
  <c r="O195" i="230"/>
  <c r="J195" i="224" s="1"/>
  <c r="F195" i="225" s="1"/>
  <c r="CV194" i="230"/>
  <c r="CQ194" i="230"/>
  <c r="AP194" i="224" s="1"/>
  <c r="CL194" i="230"/>
  <c r="AN194" i="224" s="1"/>
  <c r="CG194" i="230"/>
  <c r="CB194" i="230"/>
  <c r="BW194" i="230"/>
  <c r="BR194" i="230"/>
  <c r="AF194" i="224" s="1"/>
  <c r="BM194" i="230"/>
  <c r="BH194" i="230"/>
  <c r="BB194" i="230"/>
  <c r="BC194" i="230" s="1"/>
  <c r="AX194" i="230"/>
  <c r="AS194" i="230"/>
  <c r="V194" i="224" s="1"/>
  <c r="AN194" i="230"/>
  <c r="T194" i="224" s="1"/>
  <c r="AI194" i="230"/>
  <c r="AD194" i="230"/>
  <c r="Y194" i="230"/>
  <c r="N194" i="224" s="1"/>
  <c r="T194" i="230"/>
  <c r="O194" i="230"/>
  <c r="J194" i="224" s="1"/>
  <c r="CV193" i="230"/>
  <c r="AR193" i="224" s="1"/>
  <c r="CQ193" i="230"/>
  <c r="AP193" i="224" s="1"/>
  <c r="CL193" i="230"/>
  <c r="AN193" i="224" s="1"/>
  <c r="CG193" i="230"/>
  <c r="CB193" i="230"/>
  <c r="AJ193" i="224" s="1"/>
  <c r="BW193" i="230"/>
  <c r="BR193" i="230"/>
  <c r="BM193" i="230"/>
  <c r="AD193" i="224" s="1"/>
  <c r="BH193" i="230"/>
  <c r="BB193" i="230"/>
  <c r="BC193" i="230" s="1"/>
  <c r="Z193" i="224" s="1"/>
  <c r="AX193" i="230"/>
  <c r="X193" i="224" s="1"/>
  <c r="M193" i="225" s="1"/>
  <c r="AD193" i="226" s="1"/>
  <c r="AF193" i="227" s="1"/>
  <c r="AS193" i="230"/>
  <c r="AN193" i="230"/>
  <c r="AI193" i="230"/>
  <c r="R193" i="224" s="1"/>
  <c r="AD193" i="230"/>
  <c r="Y193" i="230"/>
  <c r="N193" i="224" s="1"/>
  <c r="T193" i="230"/>
  <c r="L193" i="224" s="1"/>
  <c r="O193" i="230"/>
  <c r="J193" i="224" s="1"/>
  <c r="CV192" i="230"/>
  <c r="CQ192" i="230"/>
  <c r="AP192" i="224" s="1"/>
  <c r="CL192" i="230"/>
  <c r="AN192" i="224" s="1"/>
  <c r="CG192" i="230"/>
  <c r="AL192" i="224" s="1"/>
  <c r="T192" i="225" s="1"/>
  <c r="AY192" i="226" s="1"/>
  <c r="BA192" i="227" s="1"/>
  <c r="CB192" i="230"/>
  <c r="AJ192" i="224" s="1"/>
  <c r="BW192" i="230"/>
  <c r="BR192" i="230"/>
  <c r="AF192" i="224" s="1"/>
  <c r="BM192" i="230"/>
  <c r="AD192" i="224" s="1"/>
  <c r="BH192" i="230"/>
  <c r="AB192" i="224" s="1"/>
  <c r="BB192" i="230"/>
  <c r="BC192" i="230" s="1"/>
  <c r="Z192" i="224" s="1"/>
  <c r="AX192" i="230"/>
  <c r="AS192" i="230"/>
  <c r="AN192" i="230"/>
  <c r="AI192" i="230"/>
  <c r="AD192" i="230"/>
  <c r="Y192" i="230"/>
  <c r="N192" i="224" s="1"/>
  <c r="T192" i="230"/>
  <c r="L192" i="224" s="1"/>
  <c r="O192" i="230"/>
  <c r="CV191" i="230"/>
  <c r="CQ191" i="230"/>
  <c r="AP191" i="224" s="1"/>
  <c r="CL191" i="230"/>
  <c r="AN191" i="224" s="1"/>
  <c r="CG191" i="230"/>
  <c r="CB191" i="230"/>
  <c r="BW191" i="230"/>
  <c r="AH191" i="224" s="1"/>
  <c r="BR191" i="230"/>
  <c r="BM191" i="230"/>
  <c r="AD191" i="224" s="1"/>
  <c r="BH191" i="230"/>
  <c r="AB191" i="224" s="1"/>
  <c r="BB191" i="230"/>
  <c r="BC191" i="230" s="1"/>
  <c r="Z191" i="224" s="1"/>
  <c r="AX191" i="230"/>
  <c r="X191" i="224" s="1"/>
  <c r="M191" i="225" s="1"/>
  <c r="AD191" i="226" s="1"/>
  <c r="AF191" i="227" s="1"/>
  <c r="AS191" i="230"/>
  <c r="AN191" i="230"/>
  <c r="T191" i="224" s="1"/>
  <c r="K191" i="225" s="1"/>
  <c r="X191" i="226" s="1"/>
  <c r="Z191" i="227" s="1"/>
  <c r="AI191" i="230"/>
  <c r="R191" i="224" s="1"/>
  <c r="J191" i="225" s="1"/>
  <c r="AD191" i="230"/>
  <c r="P191" i="224" s="1"/>
  <c r="Y191" i="230"/>
  <c r="N191" i="224" s="1"/>
  <c r="T191" i="230"/>
  <c r="L191" i="224" s="1"/>
  <c r="O191" i="230"/>
  <c r="CV190" i="230"/>
  <c r="AR190" i="224" s="1"/>
  <c r="CQ190" i="230"/>
  <c r="AP190" i="224" s="1"/>
  <c r="CL190" i="230"/>
  <c r="CG190" i="230"/>
  <c r="AL190" i="224" s="1"/>
  <c r="T190" i="225" s="1"/>
  <c r="AY190" i="226" s="1"/>
  <c r="BA190" i="227" s="1"/>
  <c r="CB190" i="230"/>
  <c r="AJ190" i="224" s="1"/>
  <c r="BW190" i="230"/>
  <c r="AH190" i="224" s="1"/>
  <c r="BR190" i="230"/>
  <c r="AF190" i="224" s="1"/>
  <c r="BM190" i="230"/>
  <c r="AD190" i="224" s="1"/>
  <c r="BH190" i="230"/>
  <c r="BB190" i="230"/>
  <c r="BC190" i="230" s="1"/>
  <c r="Z190" i="224" s="1"/>
  <c r="AX190" i="230"/>
  <c r="X190" i="224" s="1"/>
  <c r="M190" i="225" s="1"/>
  <c r="AD190" i="226" s="1"/>
  <c r="AF190" i="227" s="1"/>
  <c r="AS190" i="230"/>
  <c r="AN190" i="230"/>
  <c r="T190" i="224" s="1"/>
  <c r="K190" i="225" s="1"/>
  <c r="X190" i="226" s="1"/>
  <c r="Z190" i="227" s="1"/>
  <c r="AI190" i="230"/>
  <c r="AD190" i="230"/>
  <c r="P190" i="224" s="1"/>
  <c r="Y190" i="230"/>
  <c r="N190" i="224" s="1"/>
  <c r="T190" i="230"/>
  <c r="L190" i="224" s="1"/>
  <c r="O190" i="230"/>
  <c r="J190" i="224" s="1"/>
  <c r="CV189" i="230"/>
  <c r="AR189" i="224" s="1"/>
  <c r="CQ189" i="230"/>
  <c r="CL189" i="230"/>
  <c r="AN189" i="224" s="1"/>
  <c r="CG189" i="230"/>
  <c r="AL189" i="224" s="1"/>
  <c r="CB189" i="230"/>
  <c r="BW189" i="230"/>
  <c r="BR189" i="230"/>
  <c r="AF189" i="224" s="1"/>
  <c r="Q189" i="225" s="1"/>
  <c r="BM189" i="230"/>
  <c r="BH189" i="230"/>
  <c r="AB189" i="224" s="1"/>
  <c r="BB189" i="230"/>
  <c r="BC189" i="230" s="1"/>
  <c r="Z189" i="224" s="1"/>
  <c r="AX189" i="230"/>
  <c r="X189" i="224" s="1"/>
  <c r="AS189" i="230"/>
  <c r="AN189" i="230"/>
  <c r="T189" i="224" s="1"/>
  <c r="AI189" i="230"/>
  <c r="R189" i="224" s="1"/>
  <c r="AD189" i="230"/>
  <c r="Y189" i="230"/>
  <c r="N189" i="224" s="1"/>
  <c r="T189" i="230"/>
  <c r="L189" i="224" s="1"/>
  <c r="O189" i="230"/>
  <c r="CV188" i="230"/>
  <c r="AR188" i="224" s="1"/>
  <c r="CQ188" i="230"/>
  <c r="CL188" i="230"/>
  <c r="AN188" i="224" s="1"/>
  <c r="CG188" i="230"/>
  <c r="AL188" i="224" s="1"/>
  <c r="CB188" i="230"/>
  <c r="AJ188" i="224" s="1"/>
  <c r="BW188" i="230"/>
  <c r="AH188" i="224" s="1"/>
  <c r="BR188" i="230"/>
  <c r="BM188" i="230"/>
  <c r="AD188" i="224" s="1"/>
  <c r="BH188" i="230"/>
  <c r="AB188" i="224" s="1"/>
  <c r="BB188" i="230"/>
  <c r="BC188" i="230" s="1"/>
  <c r="AX188" i="230"/>
  <c r="X188" i="224" s="1"/>
  <c r="M188" i="225" s="1"/>
  <c r="AS188" i="230"/>
  <c r="AN188" i="230"/>
  <c r="T188" i="224" s="1"/>
  <c r="AI188" i="230"/>
  <c r="R188" i="224" s="1"/>
  <c r="AD188" i="230"/>
  <c r="P188" i="224" s="1"/>
  <c r="Y188" i="230"/>
  <c r="T188" i="230"/>
  <c r="L188" i="224" s="1"/>
  <c r="O188" i="230"/>
  <c r="CV187" i="230"/>
  <c r="AR187" i="224" s="1"/>
  <c r="CQ187" i="230"/>
  <c r="AP187" i="224" s="1"/>
  <c r="CL187" i="230"/>
  <c r="CG187" i="230"/>
  <c r="CB187" i="230"/>
  <c r="BW187" i="230"/>
  <c r="AH187" i="224" s="1"/>
  <c r="BR187" i="230"/>
  <c r="AF187" i="224" s="1"/>
  <c r="BM187" i="230"/>
  <c r="BH187" i="230"/>
  <c r="AB187" i="224" s="1"/>
  <c r="BB187" i="230"/>
  <c r="BC187" i="230" s="1"/>
  <c r="Z187" i="224" s="1"/>
  <c r="AX187" i="230"/>
  <c r="AS187" i="230"/>
  <c r="V187" i="224" s="1"/>
  <c r="AN187" i="230"/>
  <c r="T187" i="224" s="1"/>
  <c r="AI187" i="230"/>
  <c r="AD187" i="230"/>
  <c r="P187" i="224" s="1"/>
  <c r="Y187" i="230"/>
  <c r="T187" i="230"/>
  <c r="O187" i="230"/>
  <c r="J187" i="224" s="1"/>
  <c r="CV186" i="230"/>
  <c r="AR186" i="224" s="1"/>
  <c r="CQ186" i="230"/>
  <c r="AP186" i="224" s="1"/>
  <c r="CL186" i="230"/>
  <c r="AN186" i="224" s="1"/>
  <c r="CG186" i="230"/>
  <c r="AL186" i="224" s="1"/>
  <c r="CB186" i="230"/>
  <c r="AJ186" i="224" s="1"/>
  <c r="BW186" i="230"/>
  <c r="AH186" i="224" s="1"/>
  <c r="BR186" i="230"/>
  <c r="BM186" i="230"/>
  <c r="AD186" i="224" s="1"/>
  <c r="BH186" i="230"/>
  <c r="AB186" i="224" s="1"/>
  <c r="BB186" i="230"/>
  <c r="BC186" i="230" s="1"/>
  <c r="Z186" i="224" s="1"/>
  <c r="AX186" i="230"/>
  <c r="X186" i="224" s="1"/>
  <c r="AS186" i="230"/>
  <c r="AN186" i="230"/>
  <c r="T186" i="224" s="1"/>
  <c r="AI186" i="230"/>
  <c r="R186" i="224" s="1"/>
  <c r="AD186" i="230"/>
  <c r="Y186" i="230"/>
  <c r="N186" i="224" s="1"/>
  <c r="T186" i="230"/>
  <c r="L186" i="224" s="1"/>
  <c r="O186" i="230"/>
  <c r="J186" i="224" s="1"/>
  <c r="CV185" i="230"/>
  <c r="CQ185" i="230"/>
  <c r="AP185" i="224" s="1"/>
  <c r="CL185" i="230"/>
  <c r="CG185" i="230"/>
  <c r="AL185" i="224" s="1"/>
  <c r="CB185" i="230"/>
  <c r="BW185" i="230"/>
  <c r="BR185" i="230"/>
  <c r="AF185" i="224" s="1"/>
  <c r="BM185" i="230"/>
  <c r="AD185" i="224" s="1"/>
  <c r="BH185" i="230"/>
  <c r="BB185" i="230"/>
  <c r="BC185" i="230" s="1"/>
  <c r="Z185" i="224" s="1"/>
  <c r="AX185" i="230"/>
  <c r="AS185" i="230"/>
  <c r="V185" i="224" s="1"/>
  <c r="AN185" i="230"/>
  <c r="AI185" i="230"/>
  <c r="R185" i="224" s="1"/>
  <c r="AD185" i="230"/>
  <c r="Y185" i="230"/>
  <c r="T185" i="230"/>
  <c r="O185" i="230"/>
  <c r="J185" i="224" s="1"/>
  <c r="CV184" i="230"/>
  <c r="CQ184" i="230"/>
  <c r="AP184" i="224" s="1"/>
  <c r="CL184" i="230"/>
  <c r="CG184" i="230"/>
  <c r="AL184" i="224" s="1"/>
  <c r="CB184" i="230"/>
  <c r="BW184" i="230"/>
  <c r="AH184" i="224" s="1"/>
  <c r="BR184" i="230"/>
  <c r="AF184" i="224" s="1"/>
  <c r="BM184" i="230"/>
  <c r="BH184" i="230"/>
  <c r="BB184" i="230"/>
  <c r="BC184" i="230" s="1"/>
  <c r="Z184" i="224" s="1"/>
  <c r="AX184" i="230"/>
  <c r="AS184" i="230"/>
  <c r="V184" i="224" s="1"/>
  <c r="AN184" i="230"/>
  <c r="T184" i="224" s="1"/>
  <c r="AI184" i="230"/>
  <c r="R184" i="224" s="1"/>
  <c r="AD184" i="230"/>
  <c r="Y184" i="230"/>
  <c r="N184" i="224" s="1"/>
  <c r="T184" i="230"/>
  <c r="O184" i="230"/>
  <c r="J184" i="224" s="1"/>
  <c r="CV183" i="230"/>
  <c r="CQ183" i="230"/>
  <c r="CL183" i="230"/>
  <c r="CG183" i="230"/>
  <c r="AL183" i="224" s="1"/>
  <c r="CB183" i="230"/>
  <c r="AJ183" i="224" s="1"/>
  <c r="BW183" i="230"/>
  <c r="AH183" i="224" s="1"/>
  <c r="BR183" i="230"/>
  <c r="AF183" i="224" s="1"/>
  <c r="BM183" i="230"/>
  <c r="AD183" i="224" s="1"/>
  <c r="BH183" i="230"/>
  <c r="AB183" i="224" s="1"/>
  <c r="BB183" i="230"/>
  <c r="BC183" i="230" s="1"/>
  <c r="Z183" i="224" s="1"/>
  <c r="AX183" i="230"/>
  <c r="AS183" i="230"/>
  <c r="AN183" i="230"/>
  <c r="AI183" i="230"/>
  <c r="R183" i="224" s="1"/>
  <c r="AD183" i="230"/>
  <c r="Y183" i="230"/>
  <c r="N183" i="224" s="1"/>
  <c r="T183" i="230"/>
  <c r="L183" i="224" s="1"/>
  <c r="O183" i="230"/>
  <c r="J183" i="224" s="1"/>
  <c r="CV182" i="230"/>
  <c r="CQ182" i="230"/>
  <c r="AP182" i="224" s="1"/>
  <c r="CL182" i="230"/>
  <c r="CG182" i="230"/>
  <c r="AL182" i="224" s="1"/>
  <c r="CB182" i="230"/>
  <c r="BW182" i="230"/>
  <c r="BR182" i="230"/>
  <c r="AF182" i="224" s="1"/>
  <c r="BM182" i="230"/>
  <c r="AD182" i="224" s="1"/>
  <c r="P182" i="225" s="1"/>
  <c r="AM182" i="226" s="1"/>
  <c r="AO182" i="227" s="1"/>
  <c r="BH182" i="230"/>
  <c r="AB182" i="224" s="1"/>
  <c r="BB182" i="230"/>
  <c r="BC182" i="230" s="1"/>
  <c r="Z182" i="224" s="1"/>
  <c r="AX182" i="230"/>
  <c r="AS182" i="230"/>
  <c r="AN182" i="230"/>
  <c r="AI182" i="230"/>
  <c r="R182" i="224" s="1"/>
  <c r="AD182" i="230"/>
  <c r="Y182" i="230"/>
  <c r="T182" i="230"/>
  <c r="O182" i="230"/>
  <c r="J182" i="224" s="1"/>
  <c r="CV181" i="230"/>
  <c r="CQ181" i="230"/>
  <c r="AP181" i="224" s="1"/>
  <c r="CL181" i="230"/>
  <c r="AN181" i="224" s="1"/>
  <c r="CG181" i="230"/>
  <c r="AL181" i="224" s="1"/>
  <c r="CB181" i="230"/>
  <c r="AJ181" i="224" s="1"/>
  <c r="BW181" i="230"/>
  <c r="AH181" i="224" s="1"/>
  <c r="BR181" i="230"/>
  <c r="AF181" i="224" s="1"/>
  <c r="BM181" i="230"/>
  <c r="BH181" i="230"/>
  <c r="BB181" i="230"/>
  <c r="BC181" i="230" s="1"/>
  <c r="Z181" i="224" s="1"/>
  <c r="AX181" i="230"/>
  <c r="AS181" i="230"/>
  <c r="V181" i="224" s="1"/>
  <c r="AN181" i="230"/>
  <c r="T181" i="224" s="1"/>
  <c r="AI181" i="230"/>
  <c r="R181" i="224" s="1"/>
  <c r="AD181" i="230"/>
  <c r="Y181" i="230"/>
  <c r="T181" i="230"/>
  <c r="O181" i="230"/>
  <c r="CV180" i="230"/>
  <c r="CQ180" i="230"/>
  <c r="CL180" i="230"/>
  <c r="CG180" i="230"/>
  <c r="AL180" i="224" s="1"/>
  <c r="CB180" i="230"/>
  <c r="AJ180" i="224" s="1"/>
  <c r="BW180" i="230"/>
  <c r="AH180" i="224" s="1"/>
  <c r="BR180" i="230"/>
  <c r="AF180" i="224" s="1"/>
  <c r="BM180" i="230"/>
  <c r="BH180" i="230"/>
  <c r="AB180" i="224" s="1"/>
  <c r="BB180" i="230"/>
  <c r="BC180" i="230" s="1"/>
  <c r="Z180" i="224" s="1"/>
  <c r="AX180" i="230"/>
  <c r="AS180" i="230"/>
  <c r="AN180" i="230"/>
  <c r="AI180" i="230"/>
  <c r="R180" i="224" s="1"/>
  <c r="AD180" i="230"/>
  <c r="Y180" i="230"/>
  <c r="N180" i="224" s="1"/>
  <c r="T180" i="230"/>
  <c r="O180" i="230"/>
  <c r="J180" i="224" s="1"/>
  <c r="CV179" i="230"/>
  <c r="CQ179" i="230"/>
  <c r="CL179" i="230"/>
  <c r="CG179" i="230"/>
  <c r="AL179" i="224" s="1"/>
  <c r="CB179" i="230"/>
  <c r="BW179" i="230"/>
  <c r="BR179" i="230"/>
  <c r="AF179" i="224" s="1"/>
  <c r="BM179" i="230"/>
  <c r="AD179" i="224" s="1"/>
  <c r="BH179" i="230"/>
  <c r="AB179" i="224" s="1"/>
  <c r="BB179" i="230"/>
  <c r="BC179" i="230" s="1"/>
  <c r="Z179" i="224" s="1"/>
  <c r="AX179" i="230"/>
  <c r="AS179" i="230"/>
  <c r="AN179" i="230"/>
  <c r="AI179" i="230"/>
  <c r="R179" i="224" s="1"/>
  <c r="AD179" i="230"/>
  <c r="Y179" i="230"/>
  <c r="T179" i="230"/>
  <c r="O179" i="230"/>
  <c r="J179" i="224" s="1"/>
  <c r="CV178" i="230"/>
  <c r="CQ178" i="230"/>
  <c r="AP178" i="224" s="1"/>
  <c r="CL178" i="230"/>
  <c r="AN178" i="224" s="1"/>
  <c r="CG178" i="230"/>
  <c r="AL178" i="224" s="1"/>
  <c r="CB178" i="230"/>
  <c r="BW178" i="230"/>
  <c r="AH178" i="224" s="1"/>
  <c r="BR178" i="230"/>
  <c r="BM178" i="230"/>
  <c r="BH178" i="230"/>
  <c r="BB178" i="230"/>
  <c r="BC178" i="230" s="1"/>
  <c r="Z178" i="224" s="1"/>
  <c r="AX178" i="230"/>
  <c r="AS178" i="230"/>
  <c r="V178" i="224" s="1"/>
  <c r="AN178" i="230"/>
  <c r="AI178" i="230"/>
  <c r="R178" i="224" s="1"/>
  <c r="AD178" i="230"/>
  <c r="Y178" i="230"/>
  <c r="T178" i="230"/>
  <c r="L178" i="224" s="1"/>
  <c r="O178" i="230"/>
  <c r="J178" i="224" s="1"/>
  <c r="CV177" i="230"/>
  <c r="CQ177" i="230"/>
  <c r="CL177" i="230"/>
  <c r="CG177" i="230"/>
  <c r="AL177" i="224" s="1"/>
  <c r="CB177" i="230"/>
  <c r="AJ177" i="224" s="1"/>
  <c r="BW177" i="230"/>
  <c r="AH177" i="224" s="1"/>
  <c r="BR177" i="230"/>
  <c r="AF177" i="224" s="1"/>
  <c r="Q177" i="225" s="1"/>
  <c r="AP177" i="226" s="1"/>
  <c r="AR177" i="227" s="1"/>
  <c r="BM177" i="230"/>
  <c r="BH177" i="230"/>
  <c r="AB177" i="224" s="1"/>
  <c r="BB177" i="230"/>
  <c r="BC177" i="230" s="1"/>
  <c r="Z177" i="224" s="1"/>
  <c r="AX177" i="230"/>
  <c r="AS177" i="230"/>
  <c r="AN177" i="230"/>
  <c r="AI177" i="230"/>
  <c r="R177" i="224" s="1"/>
  <c r="AD177" i="230"/>
  <c r="Y177" i="230"/>
  <c r="T177" i="230"/>
  <c r="O177" i="230"/>
  <c r="J177" i="224" s="1"/>
  <c r="CV176" i="230"/>
  <c r="CQ176" i="230"/>
  <c r="CL176" i="230"/>
  <c r="CG176" i="230"/>
  <c r="AL176" i="224" s="1"/>
  <c r="CB176" i="230"/>
  <c r="BW176" i="230"/>
  <c r="BR176" i="230"/>
  <c r="AF176" i="224" s="1"/>
  <c r="Q176" i="225" s="1"/>
  <c r="AP176" i="226" s="1"/>
  <c r="AR176" i="227" s="1"/>
  <c r="BM176" i="230"/>
  <c r="BH176" i="230"/>
  <c r="AB176" i="224" s="1"/>
  <c r="BB176" i="230"/>
  <c r="BC176" i="230" s="1"/>
  <c r="Z176" i="224" s="1"/>
  <c r="AX176" i="230"/>
  <c r="AS176" i="230"/>
  <c r="AN176" i="230"/>
  <c r="AI176" i="230"/>
  <c r="R176" i="224" s="1"/>
  <c r="AD176" i="230"/>
  <c r="Y176" i="230"/>
  <c r="T176" i="230"/>
  <c r="O176" i="230"/>
  <c r="J176" i="224" s="1"/>
  <c r="CV175" i="230"/>
  <c r="CQ175" i="230"/>
  <c r="CL175" i="230"/>
  <c r="AN175" i="224" s="1"/>
  <c r="CG175" i="230"/>
  <c r="AL175" i="224" s="1"/>
  <c r="CB175" i="230"/>
  <c r="BW175" i="230"/>
  <c r="BR175" i="230"/>
  <c r="AF175" i="224" s="1"/>
  <c r="Q175" i="225" s="1"/>
  <c r="AP175" i="226" s="1"/>
  <c r="AR175" i="227" s="1"/>
  <c r="BM175" i="230"/>
  <c r="BH175" i="230"/>
  <c r="BB175" i="230"/>
  <c r="BC175" i="230" s="1"/>
  <c r="Z175" i="224" s="1"/>
  <c r="AX175" i="230"/>
  <c r="AS175" i="230"/>
  <c r="AN175" i="230"/>
  <c r="AI175" i="230"/>
  <c r="R175" i="224" s="1"/>
  <c r="AD175" i="230"/>
  <c r="Y175" i="230"/>
  <c r="T175" i="230"/>
  <c r="O175" i="230"/>
  <c r="J175" i="224" s="1"/>
  <c r="CV174" i="230"/>
  <c r="CQ174" i="230"/>
  <c r="CL174" i="230"/>
  <c r="CG174" i="230"/>
  <c r="AL174" i="224" s="1"/>
  <c r="CB174" i="230"/>
  <c r="BW174" i="230"/>
  <c r="AH174" i="224" s="1"/>
  <c r="BR174" i="230"/>
  <c r="AF174" i="224" s="1"/>
  <c r="Q174" i="225" s="1"/>
  <c r="AP174" i="226" s="1"/>
  <c r="AR174" i="227" s="1"/>
  <c r="BM174" i="230"/>
  <c r="BH174" i="230"/>
  <c r="AB174" i="224" s="1"/>
  <c r="BB174" i="230"/>
  <c r="BC174" i="230" s="1"/>
  <c r="Z174" i="224" s="1"/>
  <c r="AX174" i="230"/>
  <c r="AS174" i="230"/>
  <c r="AN174" i="230"/>
  <c r="AI174" i="230"/>
  <c r="R174" i="224" s="1"/>
  <c r="AD174" i="230"/>
  <c r="Y174" i="230"/>
  <c r="T174" i="230"/>
  <c r="L174" i="224" s="1"/>
  <c r="O174" i="230"/>
  <c r="J174" i="224" s="1"/>
  <c r="CV173" i="230"/>
  <c r="CQ173" i="230"/>
  <c r="CL173" i="230"/>
  <c r="CG173" i="230"/>
  <c r="AL173" i="224" s="1"/>
  <c r="CB173" i="230"/>
  <c r="BW173" i="230"/>
  <c r="BR173" i="230"/>
  <c r="AF173" i="224" s="1"/>
  <c r="Q173" i="225" s="1"/>
  <c r="AP173" i="226" s="1"/>
  <c r="AR173" i="227" s="1"/>
  <c r="BM173" i="230"/>
  <c r="BH173" i="230"/>
  <c r="BB173" i="230"/>
  <c r="BC173" i="230" s="1"/>
  <c r="Z173" i="224" s="1"/>
  <c r="AX173" i="230"/>
  <c r="AS173" i="230"/>
  <c r="AN173" i="230"/>
  <c r="AI173" i="230"/>
  <c r="R173" i="224" s="1"/>
  <c r="AD173" i="230"/>
  <c r="Y173" i="230"/>
  <c r="T173" i="230"/>
  <c r="O173" i="230"/>
  <c r="J173" i="224" s="1"/>
  <c r="CV172" i="230"/>
  <c r="CQ172" i="230"/>
  <c r="CL172" i="230"/>
  <c r="AN172" i="224" s="1"/>
  <c r="U172" i="225" s="1"/>
  <c r="BB172" i="226" s="1"/>
  <c r="BD172" i="227" s="1"/>
  <c r="CG172" i="230"/>
  <c r="AL172" i="224" s="1"/>
  <c r="T172" i="225" s="1"/>
  <c r="AY172" i="226" s="1"/>
  <c r="BA172" i="227" s="1"/>
  <c r="CB172" i="230"/>
  <c r="BW172" i="230"/>
  <c r="AH172" i="224" s="1"/>
  <c r="BR172" i="230"/>
  <c r="AF172" i="224" s="1"/>
  <c r="Q172" i="225" s="1"/>
  <c r="AP172" i="226" s="1"/>
  <c r="AR172" i="227" s="1"/>
  <c r="BM172" i="230"/>
  <c r="BH172" i="230"/>
  <c r="BB172" i="230"/>
  <c r="BC172" i="230" s="1"/>
  <c r="Z172" i="224" s="1"/>
  <c r="AX172" i="230"/>
  <c r="AS172" i="230"/>
  <c r="AN172" i="230"/>
  <c r="T172" i="224" s="1"/>
  <c r="AI172" i="230"/>
  <c r="AD172" i="230"/>
  <c r="P172" i="224" s="1"/>
  <c r="Y172" i="230"/>
  <c r="N172" i="224" s="1"/>
  <c r="T172" i="230"/>
  <c r="L172" i="224" s="1"/>
  <c r="O172" i="230"/>
  <c r="CV171" i="230"/>
  <c r="CQ171" i="230"/>
  <c r="AP171" i="224" s="1"/>
  <c r="CL171" i="230"/>
  <c r="AN171" i="224" s="1"/>
  <c r="U171" i="225" s="1"/>
  <c r="BB171" i="226" s="1"/>
  <c r="BD171" i="227" s="1"/>
  <c r="CG171" i="230"/>
  <c r="AL171" i="224" s="1"/>
  <c r="T171" i="225" s="1"/>
  <c r="AY171" i="226" s="1"/>
  <c r="BA171" i="227" s="1"/>
  <c r="CB171" i="230"/>
  <c r="BW171" i="230"/>
  <c r="AH171" i="224" s="1"/>
  <c r="BR171" i="230"/>
  <c r="AF171" i="224" s="1"/>
  <c r="Q171" i="225" s="1"/>
  <c r="AP171" i="226" s="1"/>
  <c r="AR171" i="227" s="1"/>
  <c r="BM171" i="230"/>
  <c r="AD171" i="224" s="1"/>
  <c r="BH171" i="230"/>
  <c r="BB171" i="230"/>
  <c r="BC171" i="230" s="1"/>
  <c r="AX171" i="230"/>
  <c r="X171" i="224" s="1"/>
  <c r="M171" i="225" s="1"/>
  <c r="AD171" i="226" s="1"/>
  <c r="AF171" i="227" s="1"/>
  <c r="AS171" i="230"/>
  <c r="AN171" i="230"/>
  <c r="T171" i="224" s="1"/>
  <c r="K171" i="225" s="1"/>
  <c r="X171" i="226" s="1"/>
  <c r="Z171" i="227" s="1"/>
  <c r="AI171" i="230"/>
  <c r="AD171" i="230"/>
  <c r="P171" i="224" s="1"/>
  <c r="Y171" i="230"/>
  <c r="T171" i="230"/>
  <c r="O171" i="230"/>
  <c r="J171" i="224" s="1"/>
  <c r="CV170" i="230"/>
  <c r="AR170" i="224" s="1"/>
  <c r="CQ170" i="230"/>
  <c r="AP170" i="224" s="1"/>
  <c r="CL170" i="230"/>
  <c r="AN170" i="224" s="1"/>
  <c r="CG170" i="230"/>
  <c r="CB170" i="230"/>
  <c r="AJ170" i="224" s="1"/>
  <c r="BW170" i="230"/>
  <c r="BR170" i="230"/>
  <c r="AF170" i="224" s="1"/>
  <c r="BM170" i="230"/>
  <c r="BH170" i="230"/>
  <c r="BB170" i="230"/>
  <c r="BC170" i="230" s="1"/>
  <c r="AX170" i="230"/>
  <c r="AS170" i="230"/>
  <c r="V170" i="224" s="1"/>
  <c r="AN170" i="230"/>
  <c r="T170" i="224" s="1"/>
  <c r="AI170" i="230"/>
  <c r="AD170" i="230"/>
  <c r="Y170" i="230"/>
  <c r="N170" i="224" s="1"/>
  <c r="T170" i="230"/>
  <c r="L170" i="224" s="1"/>
  <c r="O170" i="230"/>
  <c r="J170" i="224" s="1"/>
  <c r="CV169" i="230"/>
  <c r="AR169" i="224" s="1"/>
  <c r="CQ169" i="230"/>
  <c r="CL169" i="230"/>
  <c r="AN169" i="224" s="1"/>
  <c r="U169" i="225" s="1"/>
  <c r="BB169" i="226" s="1"/>
  <c r="BD169" i="227" s="1"/>
  <c r="CG169" i="230"/>
  <c r="AL169" i="224" s="1"/>
  <c r="T169" i="225" s="1"/>
  <c r="AY169" i="226" s="1"/>
  <c r="BA169" i="227" s="1"/>
  <c r="CB169" i="230"/>
  <c r="AJ169" i="224" s="1"/>
  <c r="BW169" i="230"/>
  <c r="BR169" i="230"/>
  <c r="BM169" i="230"/>
  <c r="AD169" i="224" s="1"/>
  <c r="BH169" i="230"/>
  <c r="BB169" i="230"/>
  <c r="BC169" i="230" s="1"/>
  <c r="AX169" i="230"/>
  <c r="X169" i="224" s="1"/>
  <c r="M169" i="225" s="1"/>
  <c r="AS169" i="230"/>
  <c r="AN169" i="230"/>
  <c r="T169" i="224" s="1"/>
  <c r="AI169" i="230"/>
  <c r="R169" i="224" s="1"/>
  <c r="AD169" i="230"/>
  <c r="P169" i="224" s="1"/>
  <c r="Y169" i="230"/>
  <c r="T169" i="230"/>
  <c r="O169" i="230"/>
  <c r="CV168" i="230"/>
  <c r="CQ168" i="230"/>
  <c r="AP168" i="224" s="1"/>
  <c r="CL168" i="230"/>
  <c r="CG168" i="230"/>
  <c r="AL168" i="224" s="1"/>
  <c r="CB168" i="230"/>
  <c r="AJ168" i="224" s="1"/>
  <c r="BW168" i="230"/>
  <c r="BR168" i="230"/>
  <c r="BM168" i="230"/>
  <c r="AD168" i="224" s="1"/>
  <c r="BH168" i="230"/>
  <c r="AB168" i="224" s="1"/>
  <c r="BB168" i="230"/>
  <c r="BC168" i="230" s="1"/>
  <c r="AX168" i="230"/>
  <c r="X168" i="224" s="1"/>
  <c r="M168" i="225" s="1"/>
  <c r="AD168" i="226" s="1"/>
  <c r="AF168" i="227" s="1"/>
  <c r="AS168" i="230"/>
  <c r="V168" i="224" s="1"/>
  <c r="L168" i="225" s="1"/>
  <c r="AN168" i="230"/>
  <c r="T168" i="224" s="1"/>
  <c r="AI168" i="230"/>
  <c r="AD168" i="230"/>
  <c r="Y168" i="230"/>
  <c r="T168" i="230"/>
  <c r="O168" i="230"/>
  <c r="J168" i="224" s="1"/>
  <c r="CV167" i="230"/>
  <c r="CQ167" i="230"/>
  <c r="AP167" i="224" s="1"/>
  <c r="CL167" i="230"/>
  <c r="CG167" i="230"/>
  <c r="AL167" i="224" s="1"/>
  <c r="CB167" i="230"/>
  <c r="BW167" i="230"/>
  <c r="BR167" i="230"/>
  <c r="BM167" i="230"/>
  <c r="BH167" i="230"/>
  <c r="AB167" i="224" s="1"/>
  <c r="BB167" i="230"/>
  <c r="BC167" i="230" s="1"/>
  <c r="Z167" i="224" s="1"/>
  <c r="AX167" i="230"/>
  <c r="X167" i="224" s="1"/>
  <c r="AS167" i="230"/>
  <c r="V167" i="224" s="1"/>
  <c r="AN167" i="230"/>
  <c r="AI167" i="230"/>
  <c r="AD167" i="230"/>
  <c r="P167" i="224" s="1"/>
  <c r="Y167" i="230"/>
  <c r="N167" i="224" s="1"/>
  <c r="T167" i="230"/>
  <c r="O167" i="230"/>
  <c r="J167" i="224" s="1"/>
  <c r="CV166" i="230"/>
  <c r="CQ166" i="230"/>
  <c r="AP166" i="224" s="1"/>
  <c r="CL166" i="230"/>
  <c r="AN166" i="224" s="1"/>
  <c r="U166" i="225" s="1"/>
  <c r="BB166" i="226" s="1"/>
  <c r="BD166" i="227" s="1"/>
  <c r="CG166" i="230"/>
  <c r="AL166" i="224" s="1"/>
  <c r="T166" i="225" s="1"/>
  <c r="AY166" i="226" s="1"/>
  <c r="BA166" i="227" s="1"/>
  <c r="CB166" i="230"/>
  <c r="AJ166" i="224" s="1"/>
  <c r="BW166" i="230"/>
  <c r="AH166" i="224" s="1"/>
  <c r="BR166" i="230"/>
  <c r="AF166" i="224" s="1"/>
  <c r="Q166" i="225" s="1"/>
  <c r="AP166" i="226" s="1"/>
  <c r="AR166" i="227" s="1"/>
  <c r="BM166" i="230"/>
  <c r="AD166" i="224" s="1"/>
  <c r="BH166" i="230"/>
  <c r="BB166" i="230"/>
  <c r="BC166" i="230" s="1"/>
  <c r="AX166" i="230"/>
  <c r="X166" i="224" s="1"/>
  <c r="M166" i="225" s="1"/>
  <c r="AD166" i="226" s="1"/>
  <c r="AF166" i="227" s="1"/>
  <c r="AS166" i="230"/>
  <c r="V166" i="224" s="1"/>
  <c r="AN166" i="230"/>
  <c r="AI166" i="230"/>
  <c r="AD166" i="230"/>
  <c r="P166" i="224" s="1"/>
  <c r="Y166" i="230"/>
  <c r="T166" i="230"/>
  <c r="O166" i="230"/>
  <c r="CV165" i="230"/>
  <c r="AR165" i="224" s="1"/>
  <c r="CQ165" i="230"/>
  <c r="AP165" i="224" s="1"/>
  <c r="CL165" i="230"/>
  <c r="AN165" i="224" s="1"/>
  <c r="U165" i="225" s="1"/>
  <c r="BB165" i="226" s="1"/>
  <c r="BD165" i="227" s="1"/>
  <c r="CG165" i="230"/>
  <c r="AL165" i="224" s="1"/>
  <c r="T165" i="225" s="1"/>
  <c r="AY165" i="226" s="1"/>
  <c r="BA165" i="227" s="1"/>
  <c r="CB165" i="230"/>
  <c r="BW165" i="230"/>
  <c r="AH165" i="224" s="1"/>
  <c r="BR165" i="230"/>
  <c r="AF165" i="224" s="1"/>
  <c r="Q165" i="225" s="1"/>
  <c r="AP165" i="226" s="1"/>
  <c r="AR165" i="227" s="1"/>
  <c r="BM165" i="230"/>
  <c r="AD165" i="224" s="1"/>
  <c r="BH165" i="230"/>
  <c r="BB165" i="230"/>
  <c r="BC165" i="230" s="1"/>
  <c r="Z165" i="224" s="1"/>
  <c r="AX165" i="230"/>
  <c r="X165" i="224" s="1"/>
  <c r="M165" i="225" s="1"/>
  <c r="AD165" i="226" s="1"/>
  <c r="AF165" i="227" s="1"/>
  <c r="AS165" i="230"/>
  <c r="AN165" i="230"/>
  <c r="T165" i="224" s="1"/>
  <c r="AI165" i="230"/>
  <c r="R165" i="224" s="1"/>
  <c r="J165" i="225" s="1"/>
  <c r="AD165" i="230"/>
  <c r="P165" i="224" s="1"/>
  <c r="Y165" i="230"/>
  <c r="T165" i="230"/>
  <c r="L165" i="224" s="1"/>
  <c r="O165" i="230"/>
  <c r="J165" i="224" s="1"/>
  <c r="CV164" i="230"/>
  <c r="AR164" i="224" s="1"/>
  <c r="CQ164" i="230"/>
  <c r="AP164" i="224" s="1"/>
  <c r="CL164" i="230"/>
  <c r="AN164" i="224" s="1"/>
  <c r="CG164" i="230"/>
  <c r="AL164" i="224" s="1"/>
  <c r="CB164" i="230"/>
  <c r="BW164" i="230"/>
  <c r="AH164" i="224" s="1"/>
  <c r="BR164" i="230"/>
  <c r="BM164" i="230"/>
  <c r="AD164" i="224" s="1"/>
  <c r="BH164" i="230"/>
  <c r="BB164" i="230"/>
  <c r="BC164" i="230" s="1"/>
  <c r="AX164" i="230"/>
  <c r="X164" i="224" s="1"/>
  <c r="M164" i="225" s="1"/>
  <c r="AD164" i="226" s="1"/>
  <c r="AF164" i="227" s="1"/>
  <c r="AS164" i="230"/>
  <c r="V164" i="224" s="1"/>
  <c r="L164" i="225" s="1"/>
  <c r="AN164" i="230"/>
  <c r="AI164" i="230"/>
  <c r="AD164" i="230"/>
  <c r="Y164" i="230"/>
  <c r="T164" i="230"/>
  <c r="O164" i="230"/>
  <c r="CV163" i="230"/>
  <c r="CQ163" i="230"/>
  <c r="AP163" i="224" s="1"/>
  <c r="CL163" i="230"/>
  <c r="AN163" i="224" s="1"/>
  <c r="CG163" i="230"/>
  <c r="AL163" i="224" s="1"/>
  <c r="CB163" i="230"/>
  <c r="BW163" i="230"/>
  <c r="AH163" i="224" s="1"/>
  <c r="BR163" i="230"/>
  <c r="AF163" i="224" s="1"/>
  <c r="BM163" i="230"/>
  <c r="AD163" i="224" s="1"/>
  <c r="BH163" i="230"/>
  <c r="AB163" i="224" s="1"/>
  <c r="BB163" i="230"/>
  <c r="BC163" i="230" s="1"/>
  <c r="Z163" i="224" s="1"/>
  <c r="AX163" i="230"/>
  <c r="X163" i="224" s="1"/>
  <c r="M163" i="225" s="1"/>
  <c r="AD163" i="226" s="1"/>
  <c r="AF163" i="227" s="1"/>
  <c r="AS163" i="230"/>
  <c r="V163" i="224" s="1"/>
  <c r="L163" i="225" s="1"/>
  <c r="AN163" i="230"/>
  <c r="AI163" i="230"/>
  <c r="R163" i="224" s="1"/>
  <c r="AD163" i="230"/>
  <c r="P163" i="224" s="1"/>
  <c r="Y163" i="230"/>
  <c r="T163" i="230"/>
  <c r="L163" i="224" s="1"/>
  <c r="O163" i="230"/>
  <c r="J163" i="224" s="1"/>
  <c r="CV162" i="230"/>
  <c r="CQ162" i="230"/>
  <c r="AP162" i="224" s="1"/>
  <c r="V162" i="225" s="1"/>
  <c r="BE162" i="226" s="1"/>
  <c r="BG162" i="227" s="1"/>
  <c r="CL162" i="230"/>
  <c r="AN162" i="224" s="1"/>
  <c r="CG162" i="230"/>
  <c r="AL162" i="224" s="1"/>
  <c r="CB162" i="230"/>
  <c r="AJ162" i="224" s="1"/>
  <c r="BW162" i="230"/>
  <c r="BR162" i="230"/>
  <c r="AF162" i="224" s="1"/>
  <c r="BM162" i="230"/>
  <c r="BH162" i="230"/>
  <c r="AB162" i="224" s="1"/>
  <c r="BB162" i="230"/>
  <c r="BC162" i="230" s="1"/>
  <c r="Z162" i="224" s="1"/>
  <c r="AX162" i="230"/>
  <c r="AS162" i="230"/>
  <c r="V162" i="224" s="1"/>
  <c r="AN162" i="230"/>
  <c r="T162" i="224" s="1"/>
  <c r="AI162" i="230"/>
  <c r="R162" i="224" s="1"/>
  <c r="AD162" i="230"/>
  <c r="P162" i="224" s="1"/>
  <c r="I162" i="225" s="1"/>
  <c r="Y162" i="230"/>
  <c r="N162" i="224" s="1"/>
  <c r="T162" i="230"/>
  <c r="O162" i="230"/>
  <c r="J162" i="224" s="1"/>
  <c r="CV161" i="230"/>
  <c r="AR161" i="224" s="1"/>
  <c r="CQ161" i="230"/>
  <c r="CL161" i="230"/>
  <c r="AN161" i="224" s="1"/>
  <c r="CG161" i="230"/>
  <c r="AL161" i="224" s="1"/>
  <c r="CB161" i="230"/>
  <c r="AJ161" i="224" s="1"/>
  <c r="BW161" i="230"/>
  <c r="AH161" i="224" s="1"/>
  <c r="R161" i="225" s="1"/>
  <c r="AS161" i="226" s="1"/>
  <c r="AU161" i="227" s="1"/>
  <c r="BR161" i="230"/>
  <c r="AF161" i="224" s="1"/>
  <c r="BM161" i="230"/>
  <c r="AD161" i="224" s="1"/>
  <c r="BH161" i="230"/>
  <c r="BB161" i="230"/>
  <c r="BC161" i="230" s="1"/>
  <c r="Z161" i="224" s="1"/>
  <c r="AX161" i="230"/>
  <c r="X161" i="224" s="1"/>
  <c r="M161" i="225" s="1"/>
  <c r="AD161" i="226" s="1"/>
  <c r="AF161" i="227" s="1"/>
  <c r="AS161" i="230"/>
  <c r="AN161" i="230"/>
  <c r="T161" i="224" s="1"/>
  <c r="AI161" i="230"/>
  <c r="R161" i="224" s="1"/>
  <c r="AD161" i="230"/>
  <c r="Y161" i="230"/>
  <c r="N161" i="224" s="1"/>
  <c r="T161" i="230"/>
  <c r="L161" i="224" s="1"/>
  <c r="O161" i="230"/>
  <c r="J161" i="224" s="1"/>
  <c r="CV160" i="230"/>
  <c r="AR160" i="224" s="1"/>
  <c r="CQ160" i="230"/>
  <c r="AP160" i="224" s="1"/>
  <c r="V160" i="225" s="1"/>
  <c r="BE160" i="226" s="1"/>
  <c r="BG160" i="227" s="1"/>
  <c r="CL160" i="230"/>
  <c r="CG160" i="230"/>
  <c r="AL160" i="224" s="1"/>
  <c r="T160" i="225" s="1"/>
  <c r="AY160" i="226" s="1"/>
  <c r="BA160" i="227" s="1"/>
  <c r="CB160" i="230"/>
  <c r="BW160" i="230"/>
  <c r="AH160" i="224" s="1"/>
  <c r="R160" i="225" s="1"/>
  <c r="AS160" i="226" s="1"/>
  <c r="AU160" i="227" s="1"/>
  <c r="BR160" i="230"/>
  <c r="AF160" i="224" s="1"/>
  <c r="BM160" i="230"/>
  <c r="AD160" i="224" s="1"/>
  <c r="BH160" i="230"/>
  <c r="AB160" i="224" s="1"/>
  <c r="BB160" i="230"/>
  <c r="BC160" i="230" s="1"/>
  <c r="Z160" i="224" s="1"/>
  <c r="AX160" i="230"/>
  <c r="X160" i="224" s="1"/>
  <c r="M160" i="225" s="1"/>
  <c r="AD160" i="226" s="1"/>
  <c r="AF160" i="227" s="1"/>
  <c r="AS160" i="230"/>
  <c r="V160" i="224" s="1"/>
  <c r="AN160" i="230"/>
  <c r="AI160" i="230"/>
  <c r="R160" i="224" s="1"/>
  <c r="AD160" i="230"/>
  <c r="P160" i="224" s="1"/>
  <c r="Y160" i="230"/>
  <c r="T160" i="230"/>
  <c r="L160" i="224" s="1"/>
  <c r="O160" i="230"/>
  <c r="J160" i="224" s="1"/>
  <c r="CV159" i="230"/>
  <c r="CQ159" i="230"/>
  <c r="AP159" i="224" s="1"/>
  <c r="CL159" i="230"/>
  <c r="AN159" i="224" s="1"/>
  <c r="CG159" i="230"/>
  <c r="AL159" i="224" s="1"/>
  <c r="CB159" i="230"/>
  <c r="AJ159" i="224" s="1"/>
  <c r="S159" i="225" s="1"/>
  <c r="AV159" i="226" s="1"/>
  <c r="AX159" i="227" s="1"/>
  <c r="BW159" i="230"/>
  <c r="BR159" i="230"/>
  <c r="AF159" i="224" s="1"/>
  <c r="BM159" i="230"/>
  <c r="BH159" i="230"/>
  <c r="AB159" i="224" s="1"/>
  <c r="BB159" i="230"/>
  <c r="BC159" i="230" s="1"/>
  <c r="Z159" i="224" s="1"/>
  <c r="AX159" i="230"/>
  <c r="X159" i="224" s="1"/>
  <c r="AS159" i="230"/>
  <c r="V159" i="224" s="1"/>
  <c r="AN159" i="230"/>
  <c r="T159" i="224" s="1"/>
  <c r="K159" i="225" s="1"/>
  <c r="AI159" i="230"/>
  <c r="R159" i="224" s="1"/>
  <c r="AD159" i="230"/>
  <c r="P159" i="224" s="1"/>
  <c r="Y159" i="230"/>
  <c r="N159" i="224" s="1"/>
  <c r="T159" i="230"/>
  <c r="O159" i="230"/>
  <c r="J159" i="224" s="1"/>
  <c r="CV158" i="230"/>
  <c r="AR158" i="224" s="1"/>
  <c r="CQ158" i="230"/>
  <c r="CL158" i="230"/>
  <c r="AN158" i="224" s="1"/>
  <c r="U158" i="225" s="1"/>
  <c r="BB158" i="226" s="1"/>
  <c r="BD158" i="227" s="1"/>
  <c r="CG158" i="230"/>
  <c r="AL158" i="224" s="1"/>
  <c r="CB158" i="230"/>
  <c r="AJ158" i="224" s="1"/>
  <c r="BW158" i="230"/>
  <c r="AH158" i="224" s="1"/>
  <c r="BR158" i="230"/>
  <c r="AF158" i="224" s="1"/>
  <c r="BM158" i="230"/>
  <c r="AD158" i="224" s="1"/>
  <c r="BH158" i="230"/>
  <c r="BB158" i="230"/>
  <c r="BC158" i="230" s="1"/>
  <c r="Z158" i="224" s="1"/>
  <c r="AX158" i="230"/>
  <c r="X158" i="224" s="1"/>
  <c r="M158" i="225" s="1"/>
  <c r="AD158" i="226" s="1"/>
  <c r="AF158" i="227" s="1"/>
  <c r="AS158" i="230"/>
  <c r="AN158" i="230"/>
  <c r="T158" i="224" s="1"/>
  <c r="K158" i="225" s="1"/>
  <c r="X158" i="226" s="1"/>
  <c r="Z158" i="227" s="1"/>
  <c r="AI158" i="230"/>
  <c r="R158" i="224" s="1"/>
  <c r="J158" i="225" s="1"/>
  <c r="AD158" i="230"/>
  <c r="Y158" i="230"/>
  <c r="N158" i="224" s="1"/>
  <c r="T158" i="230"/>
  <c r="L158" i="224" s="1"/>
  <c r="O158" i="230"/>
  <c r="J158" i="224" s="1"/>
  <c r="CV157" i="230"/>
  <c r="AR157" i="224" s="1"/>
  <c r="W157" i="225" s="1"/>
  <c r="BH157" i="226" s="1"/>
  <c r="BJ157" i="227" s="1"/>
  <c r="CQ157" i="230"/>
  <c r="AP157" i="224" s="1"/>
  <c r="CL157" i="230"/>
  <c r="CG157" i="230"/>
  <c r="AL157" i="224" s="1"/>
  <c r="CB157" i="230"/>
  <c r="BW157" i="230"/>
  <c r="AH157" i="224" s="1"/>
  <c r="BR157" i="230"/>
  <c r="AF157" i="224" s="1"/>
  <c r="BM157" i="230"/>
  <c r="AD157" i="224" s="1"/>
  <c r="BH157" i="230"/>
  <c r="AB157" i="224" s="1"/>
  <c r="BB157" i="230"/>
  <c r="BC157" i="230" s="1"/>
  <c r="Z157" i="224" s="1"/>
  <c r="AX157" i="230"/>
  <c r="X157" i="224" s="1"/>
  <c r="M157" i="225" s="1"/>
  <c r="AD157" i="226" s="1"/>
  <c r="AF157" i="227" s="1"/>
  <c r="AS157" i="230"/>
  <c r="V157" i="224" s="1"/>
  <c r="AN157" i="230"/>
  <c r="AI157" i="230"/>
  <c r="R157" i="224" s="1"/>
  <c r="J157" i="225" s="1"/>
  <c r="AD157" i="230"/>
  <c r="P157" i="224" s="1"/>
  <c r="Y157" i="230"/>
  <c r="T157" i="230"/>
  <c r="O157" i="230"/>
  <c r="CV156" i="230"/>
  <c r="CQ156" i="230"/>
  <c r="CL156" i="230"/>
  <c r="AN156" i="224" s="1"/>
  <c r="CG156" i="230"/>
  <c r="AL156" i="224" s="1"/>
  <c r="CB156" i="230"/>
  <c r="BW156" i="230"/>
  <c r="BR156" i="230"/>
  <c r="AF156" i="224" s="1"/>
  <c r="Q156" i="225" s="1"/>
  <c r="AP156" i="226" s="1"/>
  <c r="AR156" i="227" s="1"/>
  <c r="BM156" i="230"/>
  <c r="AD156" i="224" s="1"/>
  <c r="BH156" i="230"/>
  <c r="BB156" i="230"/>
  <c r="BC156" i="230" s="1"/>
  <c r="Z156" i="224" s="1"/>
  <c r="AX156" i="230"/>
  <c r="X156" i="224" s="1"/>
  <c r="AS156" i="230"/>
  <c r="V156" i="224" s="1"/>
  <c r="AN156" i="230"/>
  <c r="T156" i="224" s="1"/>
  <c r="AI156" i="230"/>
  <c r="AD156" i="230"/>
  <c r="Y156" i="230"/>
  <c r="T156" i="230"/>
  <c r="L156" i="224" s="1"/>
  <c r="O156" i="230"/>
  <c r="CV155" i="230"/>
  <c r="AR155" i="224" s="1"/>
  <c r="W155" i="225" s="1"/>
  <c r="BH155" i="226" s="1"/>
  <c r="BJ155" i="227" s="1"/>
  <c r="CQ155" i="230"/>
  <c r="CL155" i="230"/>
  <c r="CG155" i="230"/>
  <c r="CB155" i="230"/>
  <c r="AJ155" i="224" s="1"/>
  <c r="BW155" i="230"/>
  <c r="BR155" i="230"/>
  <c r="AF155" i="224" s="1"/>
  <c r="BM155" i="230"/>
  <c r="BH155" i="230"/>
  <c r="BB155" i="230"/>
  <c r="BC155" i="230" s="1"/>
  <c r="Z155" i="224" s="1"/>
  <c r="AX155" i="230"/>
  <c r="X155" i="224" s="1"/>
  <c r="M155" i="225" s="1"/>
  <c r="AD155" i="226" s="1"/>
  <c r="AF155" i="227" s="1"/>
  <c r="AS155" i="230"/>
  <c r="AN155" i="230"/>
  <c r="AI155" i="230"/>
  <c r="AD155" i="230"/>
  <c r="Y155" i="230"/>
  <c r="T155" i="230"/>
  <c r="L155" i="224" s="1"/>
  <c r="O155" i="230"/>
  <c r="J155" i="224" s="1"/>
  <c r="CV154" i="230"/>
  <c r="CQ154" i="230"/>
  <c r="AP154" i="224" s="1"/>
  <c r="CL154" i="230"/>
  <c r="CG154" i="230"/>
  <c r="AL154" i="224" s="1"/>
  <c r="CB154" i="230"/>
  <c r="BW154" i="230"/>
  <c r="BR154" i="230"/>
  <c r="AF154" i="224" s="1"/>
  <c r="BM154" i="230"/>
  <c r="AD154" i="224" s="1"/>
  <c r="BH154" i="230"/>
  <c r="AB154" i="224" s="1"/>
  <c r="BB154" i="230"/>
  <c r="BC154" i="230" s="1"/>
  <c r="AX154" i="230"/>
  <c r="AS154" i="230"/>
  <c r="AN154" i="230"/>
  <c r="T154" i="224" s="1"/>
  <c r="AI154" i="230"/>
  <c r="AD154" i="230"/>
  <c r="P154" i="224" s="1"/>
  <c r="Y154" i="230"/>
  <c r="N154" i="224" s="1"/>
  <c r="T154" i="230"/>
  <c r="O154" i="230"/>
  <c r="J154" i="224" s="1"/>
  <c r="CV153" i="230"/>
  <c r="CQ153" i="230"/>
  <c r="AP153" i="224" s="1"/>
  <c r="CL153" i="230"/>
  <c r="CG153" i="230"/>
  <c r="AL153" i="224" s="1"/>
  <c r="CB153" i="230"/>
  <c r="BW153" i="230"/>
  <c r="AH153" i="224" s="1"/>
  <c r="BR153" i="230"/>
  <c r="BM153" i="230"/>
  <c r="BH153" i="230"/>
  <c r="BB153" i="230"/>
  <c r="BC153" i="230" s="1"/>
  <c r="AX153" i="230"/>
  <c r="X153" i="224" s="1"/>
  <c r="M153" i="225" s="1"/>
  <c r="AD153" i="226" s="1"/>
  <c r="AF153" i="227" s="1"/>
  <c r="AS153" i="230"/>
  <c r="AN153" i="230"/>
  <c r="T153" i="224" s="1"/>
  <c r="K153" i="225" s="1"/>
  <c r="AI153" i="230"/>
  <c r="AD153" i="230"/>
  <c r="Y153" i="230"/>
  <c r="T153" i="230"/>
  <c r="O153" i="230"/>
  <c r="J153" i="224" s="1"/>
  <c r="CV152" i="230"/>
  <c r="CQ152" i="230"/>
  <c r="AP152" i="224" s="1"/>
  <c r="CL152" i="230"/>
  <c r="CG152" i="230"/>
  <c r="CB152" i="230"/>
  <c r="BW152" i="230"/>
  <c r="AH152" i="224" s="1"/>
  <c r="BR152" i="230"/>
  <c r="BM152" i="230"/>
  <c r="BH152" i="230"/>
  <c r="AB152" i="224" s="1"/>
  <c r="BB152" i="230"/>
  <c r="BC152" i="230" s="1"/>
  <c r="AX152" i="230"/>
  <c r="X152" i="224" s="1"/>
  <c r="M152" i="225" s="1"/>
  <c r="AD152" i="226" s="1"/>
  <c r="AF152" i="227" s="1"/>
  <c r="AS152" i="230"/>
  <c r="V152" i="224" s="1"/>
  <c r="AN152" i="230"/>
  <c r="AI152" i="230"/>
  <c r="AD152" i="230"/>
  <c r="Y152" i="230"/>
  <c r="N152" i="224" s="1"/>
  <c r="T152" i="230"/>
  <c r="O152" i="230"/>
  <c r="J152" i="224" s="1"/>
  <c r="CV151" i="230"/>
  <c r="CQ151" i="230"/>
  <c r="CL151" i="230"/>
  <c r="CG151" i="230"/>
  <c r="AL151" i="224" s="1"/>
  <c r="CB151" i="230"/>
  <c r="BW151" i="230"/>
  <c r="BR151" i="230"/>
  <c r="BM151" i="230"/>
  <c r="BH151" i="230"/>
  <c r="AB151" i="224" s="1"/>
  <c r="BB151" i="230"/>
  <c r="BC151" i="230" s="1"/>
  <c r="Z151" i="224" s="1"/>
  <c r="AX151" i="230"/>
  <c r="AS151" i="230"/>
  <c r="V151" i="224" s="1"/>
  <c r="AN151" i="230"/>
  <c r="AI151" i="230"/>
  <c r="R151" i="224" s="1"/>
  <c r="AD151" i="230"/>
  <c r="Y151" i="230"/>
  <c r="N151" i="224" s="1"/>
  <c r="T151" i="230"/>
  <c r="O151" i="230"/>
  <c r="CV150" i="230"/>
  <c r="CQ150" i="230"/>
  <c r="AP150" i="224" s="1"/>
  <c r="CL150" i="230"/>
  <c r="AN150" i="224" s="1"/>
  <c r="CG150" i="230"/>
  <c r="CB150" i="230"/>
  <c r="BW150" i="230"/>
  <c r="BR150" i="230"/>
  <c r="BM150" i="230"/>
  <c r="AD150" i="224" s="1"/>
  <c r="P150" i="225" s="1"/>
  <c r="BH150" i="230"/>
  <c r="BB150" i="230"/>
  <c r="BC150" i="230" s="1"/>
  <c r="Z150" i="224" s="1"/>
  <c r="AX150" i="230"/>
  <c r="AS150" i="230"/>
  <c r="V150" i="224" s="1"/>
  <c r="AN150" i="230"/>
  <c r="AI150" i="230"/>
  <c r="R150" i="224" s="1"/>
  <c r="AD150" i="230"/>
  <c r="Y150" i="230"/>
  <c r="N150" i="224" s="1"/>
  <c r="T150" i="230"/>
  <c r="L150" i="224" s="1"/>
  <c r="O150" i="230"/>
  <c r="CV149" i="230"/>
  <c r="AR149" i="224" s="1"/>
  <c r="CQ149" i="230"/>
  <c r="CL149" i="230"/>
  <c r="CG149" i="230"/>
  <c r="CB149" i="230"/>
  <c r="BW149" i="230"/>
  <c r="AH149" i="224" s="1"/>
  <c r="BR149" i="230"/>
  <c r="BM149" i="230"/>
  <c r="AD149" i="224" s="1"/>
  <c r="P149" i="225" s="1"/>
  <c r="BH149" i="230"/>
  <c r="BB149" i="230"/>
  <c r="BC149" i="230" s="1"/>
  <c r="Z149" i="224" s="1"/>
  <c r="AX149" i="230"/>
  <c r="AS149" i="230"/>
  <c r="AN149" i="230"/>
  <c r="AI149" i="230"/>
  <c r="AD149" i="230"/>
  <c r="P149" i="224" s="1"/>
  <c r="Y149" i="230"/>
  <c r="N149" i="224" s="1"/>
  <c r="T149" i="230"/>
  <c r="L149" i="224" s="1"/>
  <c r="O149" i="230"/>
  <c r="CV148" i="230"/>
  <c r="CQ148" i="230"/>
  <c r="CL148" i="230"/>
  <c r="AN148" i="224" s="1"/>
  <c r="CG148" i="230"/>
  <c r="CB148" i="230"/>
  <c r="AJ148" i="224" s="1"/>
  <c r="BW148" i="230"/>
  <c r="BR148" i="230"/>
  <c r="AF148" i="224" s="1"/>
  <c r="BM148" i="230"/>
  <c r="AD148" i="224" s="1"/>
  <c r="P148" i="225" s="1"/>
  <c r="BH148" i="230"/>
  <c r="BB148" i="230"/>
  <c r="BC148" i="230" s="1"/>
  <c r="AX148" i="230"/>
  <c r="AS148" i="230"/>
  <c r="AN148" i="230"/>
  <c r="T148" i="224" s="1"/>
  <c r="AI148" i="230"/>
  <c r="AD148" i="230"/>
  <c r="P148" i="224" s="1"/>
  <c r="Y148" i="230"/>
  <c r="T148" i="230"/>
  <c r="O148" i="230"/>
  <c r="CV147" i="230"/>
  <c r="AR147" i="224" s="1"/>
  <c r="CQ147" i="230"/>
  <c r="CL147" i="230"/>
  <c r="AN147" i="224" s="1"/>
  <c r="CG147" i="230"/>
  <c r="AL147" i="224" s="1"/>
  <c r="CB147" i="230"/>
  <c r="BW147" i="230"/>
  <c r="BR147" i="230"/>
  <c r="AF147" i="224" s="1"/>
  <c r="BM147" i="230"/>
  <c r="AD147" i="224" s="1"/>
  <c r="P147" i="225" s="1"/>
  <c r="BH147" i="230"/>
  <c r="BB147" i="230"/>
  <c r="BC147" i="230" s="1"/>
  <c r="Z147" i="224" s="1"/>
  <c r="AX147" i="230"/>
  <c r="AS147" i="230"/>
  <c r="V147" i="224" s="1"/>
  <c r="AN147" i="230"/>
  <c r="T147" i="224" s="1"/>
  <c r="AI147" i="230"/>
  <c r="AD147" i="230"/>
  <c r="Y147" i="230"/>
  <c r="T147" i="230"/>
  <c r="L147" i="224" s="1"/>
  <c r="O147" i="230"/>
  <c r="CV146" i="230"/>
  <c r="AR146" i="224" s="1"/>
  <c r="CQ146" i="230"/>
  <c r="CL146" i="230"/>
  <c r="CG146" i="230"/>
  <c r="CB146" i="230"/>
  <c r="AJ146" i="224" s="1"/>
  <c r="BW146" i="230"/>
  <c r="BR146" i="230"/>
  <c r="BM146" i="230"/>
  <c r="BH146" i="230"/>
  <c r="AB146" i="224" s="1"/>
  <c r="BB146" i="230"/>
  <c r="BC146" i="230" s="1"/>
  <c r="AX146" i="230"/>
  <c r="X146" i="224" s="1"/>
  <c r="AS146" i="230"/>
  <c r="AN146" i="230"/>
  <c r="AI146" i="230"/>
  <c r="AD146" i="230"/>
  <c r="P146" i="224" s="1"/>
  <c r="Y146" i="230"/>
  <c r="T146" i="230"/>
  <c r="L146" i="224" s="1"/>
  <c r="O146" i="230"/>
  <c r="CV145" i="230"/>
  <c r="CQ145" i="230"/>
  <c r="AP145" i="224" s="1"/>
  <c r="CL145" i="230"/>
  <c r="CG145" i="230"/>
  <c r="AL145" i="224" s="1"/>
  <c r="CB145" i="230"/>
  <c r="AJ145" i="224" s="1"/>
  <c r="BW145" i="230"/>
  <c r="BR145" i="230"/>
  <c r="BM145" i="230"/>
  <c r="BH145" i="230"/>
  <c r="AB145" i="224" s="1"/>
  <c r="BB145" i="230"/>
  <c r="BC145" i="230" s="1"/>
  <c r="AX145" i="230"/>
  <c r="AS145" i="230"/>
  <c r="AN145" i="230"/>
  <c r="AI145" i="230"/>
  <c r="R145" i="224" s="1"/>
  <c r="AD145" i="230"/>
  <c r="P145" i="224" s="1"/>
  <c r="Y145" i="230"/>
  <c r="T145" i="230"/>
  <c r="O145" i="230"/>
  <c r="J145" i="224" s="1"/>
  <c r="CV144" i="230"/>
  <c r="CQ144" i="230"/>
  <c r="AP144" i="224" s="1"/>
  <c r="CL144" i="230"/>
  <c r="AN144" i="224" s="1"/>
  <c r="CG144" i="230"/>
  <c r="CB144" i="230"/>
  <c r="BW144" i="230"/>
  <c r="AH144" i="224" s="1"/>
  <c r="BR144" i="230"/>
  <c r="AF144" i="224" s="1"/>
  <c r="BM144" i="230"/>
  <c r="BH144" i="230"/>
  <c r="BB144" i="230"/>
  <c r="BC144" i="230" s="1"/>
  <c r="AX144" i="230"/>
  <c r="X144" i="224" s="1"/>
  <c r="AS144" i="230"/>
  <c r="V144" i="224" s="1"/>
  <c r="AN144" i="230"/>
  <c r="T144" i="224" s="1"/>
  <c r="K144" i="225" s="1"/>
  <c r="AI144" i="230"/>
  <c r="AD144" i="230"/>
  <c r="Y144" i="230"/>
  <c r="N144" i="224" s="1"/>
  <c r="T144" i="230"/>
  <c r="O144" i="230"/>
  <c r="J144" i="224" s="1"/>
  <c r="CV143" i="230"/>
  <c r="AR143" i="224" s="1"/>
  <c r="CQ143" i="230"/>
  <c r="CL143" i="230"/>
  <c r="CG143" i="230"/>
  <c r="AL143" i="224" s="1"/>
  <c r="CB143" i="230"/>
  <c r="BW143" i="230"/>
  <c r="AH143" i="224" s="1"/>
  <c r="BR143" i="230"/>
  <c r="BM143" i="230"/>
  <c r="BH143" i="230"/>
  <c r="AB143" i="224" s="1"/>
  <c r="BB143" i="230"/>
  <c r="BC143" i="230" s="1"/>
  <c r="Z143" i="224" s="1"/>
  <c r="AX143" i="230"/>
  <c r="X143" i="224" s="1"/>
  <c r="M143" i="225" s="1"/>
  <c r="AS143" i="230"/>
  <c r="V143" i="224" s="1"/>
  <c r="AN143" i="230"/>
  <c r="AI143" i="230"/>
  <c r="R143" i="224" s="1"/>
  <c r="AD143" i="230"/>
  <c r="Y143" i="230"/>
  <c r="N143" i="224" s="1"/>
  <c r="T143" i="230"/>
  <c r="L143" i="224" s="1"/>
  <c r="O143" i="230"/>
  <c r="CV142" i="230"/>
  <c r="CQ142" i="230"/>
  <c r="AP142" i="224" s="1"/>
  <c r="CL142" i="230"/>
  <c r="CG142" i="230"/>
  <c r="AL142" i="224" s="1"/>
  <c r="CB142" i="230"/>
  <c r="BW142" i="230"/>
  <c r="AH142" i="224" s="1"/>
  <c r="BR142" i="230"/>
  <c r="BM142" i="230"/>
  <c r="AD142" i="224" s="1"/>
  <c r="P142" i="225" s="1"/>
  <c r="AM142" i="226" s="1"/>
  <c r="AO142" i="227" s="1"/>
  <c r="BH142" i="230"/>
  <c r="BB142" i="230"/>
  <c r="BC142" i="230" s="1"/>
  <c r="Z142" i="224" s="1"/>
  <c r="AX142" i="230"/>
  <c r="AS142" i="230"/>
  <c r="AN142" i="230"/>
  <c r="AI142" i="230"/>
  <c r="R142" i="224" s="1"/>
  <c r="AD142" i="230"/>
  <c r="P142" i="224" s="1"/>
  <c r="Y142" i="230"/>
  <c r="T142" i="230"/>
  <c r="O142" i="230"/>
  <c r="CV141" i="230"/>
  <c r="AR141" i="224" s="1"/>
  <c r="CQ141" i="230"/>
  <c r="CL141" i="230"/>
  <c r="AN141" i="224" s="1"/>
  <c r="CG141" i="230"/>
  <c r="CB141" i="230"/>
  <c r="BW141" i="230"/>
  <c r="AH141" i="224" s="1"/>
  <c r="BR141" i="230"/>
  <c r="AF141" i="224" s="1"/>
  <c r="BM141" i="230"/>
  <c r="BH141" i="230"/>
  <c r="BB141" i="230"/>
  <c r="BC141" i="230" s="1"/>
  <c r="Z141" i="224" s="1"/>
  <c r="AX141" i="230"/>
  <c r="AS141" i="230"/>
  <c r="V141" i="224" s="1"/>
  <c r="AN141" i="230"/>
  <c r="T141" i="224" s="1"/>
  <c r="AI141" i="230"/>
  <c r="R141" i="224" s="1"/>
  <c r="AD141" i="230"/>
  <c r="Y141" i="230"/>
  <c r="N141" i="224" s="1"/>
  <c r="T141" i="230"/>
  <c r="L141" i="224" s="1"/>
  <c r="O141" i="230"/>
  <c r="J141" i="224" s="1"/>
  <c r="CV140" i="230"/>
  <c r="AR140" i="224" s="1"/>
  <c r="CQ140" i="230"/>
  <c r="CL140" i="230"/>
  <c r="AN140" i="224" s="1"/>
  <c r="CG140" i="230"/>
  <c r="AL140" i="224" s="1"/>
  <c r="CB140" i="230"/>
  <c r="AJ140" i="224" s="1"/>
  <c r="BW140" i="230"/>
  <c r="AH140" i="224" s="1"/>
  <c r="BR140" i="230"/>
  <c r="AF140" i="224" s="1"/>
  <c r="BM140" i="230"/>
  <c r="BH140" i="230"/>
  <c r="BB140" i="230"/>
  <c r="BC140" i="230" s="1"/>
  <c r="Z140" i="224" s="1"/>
  <c r="AX140" i="230"/>
  <c r="X140" i="224" s="1"/>
  <c r="AS140" i="230"/>
  <c r="V140" i="224" s="1"/>
  <c r="AN140" i="230"/>
  <c r="T140" i="224" s="1"/>
  <c r="AI140" i="230"/>
  <c r="R140" i="224" s="1"/>
  <c r="AD140" i="230"/>
  <c r="P140" i="224" s="1"/>
  <c r="Y140" i="230"/>
  <c r="T140" i="230"/>
  <c r="L140" i="224" s="1"/>
  <c r="O140" i="230"/>
  <c r="CV139" i="230"/>
  <c r="AR139" i="224" s="1"/>
  <c r="CQ139" i="230"/>
  <c r="AP139" i="224" s="1"/>
  <c r="CL139" i="230"/>
  <c r="CG139" i="230"/>
  <c r="AL139" i="224" s="1"/>
  <c r="CB139" i="230"/>
  <c r="AJ139" i="224" s="1"/>
  <c r="BW139" i="230"/>
  <c r="BR139" i="230"/>
  <c r="AF139" i="224" s="1"/>
  <c r="BM139" i="230"/>
  <c r="AD139" i="224" s="1"/>
  <c r="P139" i="225" s="1"/>
  <c r="AM139" i="226" s="1"/>
  <c r="AO139" i="227" s="1"/>
  <c r="BH139" i="230"/>
  <c r="AB139" i="224" s="1"/>
  <c r="BB139" i="230"/>
  <c r="BC139" i="230" s="1"/>
  <c r="Z139" i="224" s="1"/>
  <c r="AX139" i="230"/>
  <c r="X139" i="224" s="1"/>
  <c r="M139" i="225" s="1"/>
  <c r="AS139" i="230"/>
  <c r="AN139" i="230"/>
  <c r="AI139" i="230"/>
  <c r="R139" i="224" s="1"/>
  <c r="AD139" i="230"/>
  <c r="Y139" i="230"/>
  <c r="T139" i="230"/>
  <c r="L139" i="224" s="1"/>
  <c r="O139" i="230"/>
  <c r="J139" i="224" s="1"/>
  <c r="CQ138" i="230"/>
  <c r="AP138" i="224" s="1"/>
  <c r="CL138" i="230"/>
  <c r="AN138" i="224" s="1"/>
  <c r="U138" i="225" s="1"/>
  <c r="BB138" i="226" s="1"/>
  <c r="BD138" i="227" s="1"/>
  <c r="CG138" i="230"/>
  <c r="CB138" i="230"/>
  <c r="AJ138" i="224" s="1"/>
  <c r="BW138" i="230"/>
  <c r="BR138" i="230"/>
  <c r="AF138" i="224" s="1"/>
  <c r="Q138" i="225" s="1"/>
  <c r="AP138" i="226" s="1"/>
  <c r="AR138" i="227" s="1"/>
  <c r="BM138" i="230"/>
  <c r="AD138" i="224" s="1"/>
  <c r="BH138" i="230"/>
  <c r="AB138" i="224" s="1"/>
  <c r="BB138" i="230"/>
  <c r="BC138" i="230" s="1"/>
  <c r="Z138" i="224" s="1"/>
  <c r="AX138" i="230"/>
  <c r="X138" i="224" s="1"/>
  <c r="M138" i="225" s="1"/>
  <c r="AD138" i="226" s="1"/>
  <c r="AF138" i="227" s="1"/>
  <c r="AS138" i="230"/>
  <c r="AN138" i="230"/>
  <c r="T138" i="224" s="1"/>
  <c r="K138" i="225" s="1"/>
  <c r="X138" i="226" s="1"/>
  <c r="Z138" i="227" s="1"/>
  <c r="AI138" i="230"/>
  <c r="R138" i="224" s="1"/>
  <c r="J138" i="225" s="1"/>
  <c r="U138" i="226" s="1"/>
  <c r="W138" i="227" s="1"/>
  <c r="AD138" i="230"/>
  <c r="P138" i="224" s="1"/>
  <c r="Y138" i="230"/>
  <c r="N138" i="224" s="1"/>
  <c r="T138" i="230"/>
  <c r="O138" i="230"/>
  <c r="J138" i="224" s="1"/>
  <c r="CV137" i="230"/>
  <c r="CQ137" i="230"/>
  <c r="AP137" i="224" s="1"/>
  <c r="CL137" i="230"/>
  <c r="CG137" i="230"/>
  <c r="CB137" i="230"/>
  <c r="AJ137" i="224" s="1"/>
  <c r="BW137" i="230"/>
  <c r="BR137" i="230"/>
  <c r="BM137" i="230"/>
  <c r="AD137" i="224" s="1"/>
  <c r="BH137" i="230"/>
  <c r="BB137" i="230"/>
  <c r="BC137" i="230" s="1"/>
  <c r="Z137" i="224" s="1"/>
  <c r="AX137" i="230"/>
  <c r="AS137" i="230"/>
  <c r="V137" i="224" s="1"/>
  <c r="AN137" i="230"/>
  <c r="T137" i="224" s="1"/>
  <c r="AI137" i="230"/>
  <c r="R137" i="224" s="1"/>
  <c r="J137" i="225" s="1"/>
  <c r="U137" i="226" s="1"/>
  <c r="W137" i="227" s="1"/>
  <c r="AD137" i="230"/>
  <c r="P137" i="224" s="1"/>
  <c r="Y137" i="230"/>
  <c r="N137" i="224" s="1"/>
  <c r="T137" i="230"/>
  <c r="L137" i="224" s="1"/>
  <c r="O137" i="230"/>
  <c r="J137" i="224" s="1"/>
  <c r="CV136" i="230"/>
  <c r="CQ136" i="230"/>
  <c r="CL136" i="230"/>
  <c r="CG136" i="230"/>
  <c r="AL136" i="224" s="1"/>
  <c r="CB136" i="230"/>
  <c r="AJ136" i="224" s="1"/>
  <c r="BW136" i="230"/>
  <c r="AH136" i="224" s="1"/>
  <c r="BR136" i="230"/>
  <c r="BM136" i="230"/>
  <c r="AD136" i="224" s="1"/>
  <c r="BH136" i="230"/>
  <c r="AB136" i="224" s="1"/>
  <c r="BB136" i="230"/>
  <c r="BC136" i="230" s="1"/>
  <c r="Z136" i="224" s="1"/>
  <c r="AX136" i="230"/>
  <c r="X136" i="224" s="1"/>
  <c r="AS136" i="230"/>
  <c r="V136" i="224" s="1"/>
  <c r="AN136" i="230"/>
  <c r="AI136" i="230"/>
  <c r="R136" i="224" s="1"/>
  <c r="AD136" i="230"/>
  <c r="Y136" i="230"/>
  <c r="N136" i="224" s="1"/>
  <c r="T136" i="230"/>
  <c r="L136" i="224" s="1"/>
  <c r="O136" i="230"/>
  <c r="J136" i="224" s="1"/>
  <c r="CV135" i="230"/>
  <c r="AR135" i="224" s="1"/>
  <c r="CQ135" i="230"/>
  <c r="AP135" i="224" s="1"/>
  <c r="CL135" i="230"/>
  <c r="CG135" i="230"/>
  <c r="CB135" i="230"/>
  <c r="AJ135" i="224" s="1"/>
  <c r="BW135" i="230"/>
  <c r="AH135" i="224" s="1"/>
  <c r="BR135" i="230"/>
  <c r="BM135" i="230"/>
  <c r="AD135" i="224" s="1"/>
  <c r="BH135" i="230"/>
  <c r="AB135" i="224" s="1"/>
  <c r="BB135" i="230"/>
  <c r="BC135" i="230" s="1"/>
  <c r="Z135" i="224" s="1"/>
  <c r="AX135" i="230"/>
  <c r="AS135" i="230"/>
  <c r="V135" i="224" s="1"/>
  <c r="AN135" i="230"/>
  <c r="AI135" i="230"/>
  <c r="R135" i="224" s="1"/>
  <c r="AD135" i="230"/>
  <c r="P135" i="224" s="1"/>
  <c r="Y135" i="230"/>
  <c r="N135" i="224" s="1"/>
  <c r="T135" i="230"/>
  <c r="L135" i="224" s="1"/>
  <c r="O135" i="230"/>
  <c r="J135" i="224" s="1"/>
  <c r="CQ134" i="230"/>
  <c r="AP134" i="224" s="1"/>
  <c r="CL134" i="230"/>
  <c r="AN134" i="224" s="1"/>
  <c r="U134" i="225" s="1"/>
  <c r="BB134" i="226" s="1"/>
  <c r="BD134" i="227" s="1"/>
  <c r="CG134" i="230"/>
  <c r="AL134" i="224" s="1"/>
  <c r="CB134" i="230"/>
  <c r="BW134" i="230"/>
  <c r="BR134" i="230"/>
  <c r="AF134" i="224" s="1"/>
  <c r="BM134" i="230"/>
  <c r="AD134" i="224" s="1"/>
  <c r="BH134" i="230"/>
  <c r="AB134" i="224" s="1"/>
  <c r="BB134" i="230"/>
  <c r="BC134" i="230" s="1"/>
  <c r="AX134" i="230"/>
  <c r="X134" i="224" s="1"/>
  <c r="M134" i="225" s="1"/>
  <c r="AD134" i="226" s="1"/>
  <c r="AF134" i="227" s="1"/>
  <c r="AS134" i="230"/>
  <c r="V134" i="224" s="1"/>
  <c r="AN134" i="230"/>
  <c r="T134" i="224" s="1"/>
  <c r="K134" i="225" s="1"/>
  <c r="X134" i="226" s="1"/>
  <c r="Z134" i="227" s="1"/>
  <c r="AI134" i="230"/>
  <c r="AD134" i="230"/>
  <c r="P134" i="224" s="1"/>
  <c r="Y134" i="230"/>
  <c r="N134" i="224" s="1"/>
  <c r="T134" i="230"/>
  <c r="L134" i="224" s="1"/>
  <c r="O134" i="230"/>
  <c r="J134" i="224" s="1"/>
  <c r="CV133" i="230"/>
  <c r="CQ133" i="230"/>
  <c r="AP133" i="224" s="1"/>
  <c r="CL133" i="230"/>
  <c r="AN133" i="224" s="1"/>
  <c r="CG133" i="230"/>
  <c r="AL133" i="224" s="1"/>
  <c r="CB133" i="230"/>
  <c r="AJ133" i="224" s="1"/>
  <c r="BW133" i="230"/>
  <c r="AH133" i="224" s="1"/>
  <c r="BR133" i="230"/>
  <c r="AF133" i="224" s="1"/>
  <c r="BM133" i="230"/>
  <c r="BH133" i="230"/>
  <c r="BB133" i="230"/>
  <c r="BC133" i="230" s="1"/>
  <c r="Z133" i="224" s="1"/>
  <c r="AX133" i="230"/>
  <c r="X133" i="224" s="1"/>
  <c r="AS133" i="230"/>
  <c r="AN133" i="230"/>
  <c r="T133" i="224" s="1"/>
  <c r="AI133" i="230"/>
  <c r="R133" i="224" s="1"/>
  <c r="AD133" i="230"/>
  <c r="P133" i="224" s="1"/>
  <c r="Y133" i="230"/>
  <c r="T133" i="230"/>
  <c r="O133" i="230"/>
  <c r="CW132" i="230"/>
  <c r="CQ132" i="230"/>
  <c r="AP132" i="224" s="1"/>
  <c r="CL132" i="230"/>
  <c r="AN132" i="224" s="1"/>
  <c r="U132" i="225" s="1"/>
  <c r="BB132" i="226" s="1"/>
  <c r="BD132" i="227" s="1"/>
  <c r="CG132" i="230"/>
  <c r="CB132" i="230"/>
  <c r="BW132" i="230"/>
  <c r="AH132" i="224" s="1"/>
  <c r="BR132" i="230"/>
  <c r="BM132" i="230"/>
  <c r="BH132" i="230"/>
  <c r="AB132" i="224" s="1"/>
  <c r="O132" i="225" s="1"/>
  <c r="AJ132" i="226" s="1"/>
  <c r="AL132" i="227" s="1"/>
  <c r="BB132" i="230"/>
  <c r="BC132" i="230" s="1"/>
  <c r="AX132" i="230"/>
  <c r="X132" i="224" s="1"/>
  <c r="M132" i="225" s="1"/>
  <c r="AS132" i="230"/>
  <c r="V132" i="224" s="1"/>
  <c r="AN132" i="230"/>
  <c r="AI132" i="230"/>
  <c r="R132" i="224" s="1"/>
  <c r="AD132" i="230"/>
  <c r="P132" i="224" s="1"/>
  <c r="Y132" i="230"/>
  <c r="T132" i="230"/>
  <c r="L132" i="224" s="1"/>
  <c r="O132" i="230"/>
  <c r="CV131" i="230"/>
  <c r="AR131" i="224" s="1"/>
  <c r="CQ131" i="230"/>
  <c r="CL131" i="230"/>
  <c r="AN131" i="224" s="1"/>
  <c r="CG131" i="230"/>
  <c r="CB131" i="230"/>
  <c r="AJ131" i="224" s="1"/>
  <c r="BW131" i="230"/>
  <c r="BR131" i="230"/>
  <c r="AF131" i="224" s="1"/>
  <c r="BM131" i="230"/>
  <c r="AD131" i="224" s="1"/>
  <c r="BH131" i="230"/>
  <c r="AB131" i="224" s="1"/>
  <c r="BB131" i="230"/>
  <c r="BC131" i="230" s="1"/>
  <c r="Z131" i="224" s="1"/>
  <c r="AX131" i="230"/>
  <c r="X131" i="224" s="1"/>
  <c r="AS131" i="230"/>
  <c r="AN131" i="230"/>
  <c r="AI131" i="230"/>
  <c r="AD131" i="230"/>
  <c r="P131" i="224" s="1"/>
  <c r="Y131" i="230"/>
  <c r="N131" i="224" s="1"/>
  <c r="T131" i="230"/>
  <c r="L131" i="224" s="1"/>
  <c r="O131" i="230"/>
  <c r="J131" i="224" s="1"/>
  <c r="CV130" i="230"/>
  <c r="CQ130" i="230"/>
  <c r="AP130" i="224" s="1"/>
  <c r="CL130" i="230"/>
  <c r="CG130" i="230"/>
  <c r="CB130" i="230"/>
  <c r="AJ130" i="224" s="1"/>
  <c r="BW130" i="230"/>
  <c r="AH130" i="224" s="1"/>
  <c r="BR130" i="230"/>
  <c r="BM130" i="230"/>
  <c r="AD130" i="224" s="1"/>
  <c r="P130" i="225" s="1"/>
  <c r="AM130" i="226" s="1"/>
  <c r="AO130" i="227" s="1"/>
  <c r="BH130" i="230"/>
  <c r="AB130" i="224" s="1"/>
  <c r="BB130" i="230"/>
  <c r="BC130" i="230" s="1"/>
  <c r="Z130" i="224" s="1"/>
  <c r="AX130" i="230"/>
  <c r="X130" i="224" s="1"/>
  <c r="M130" i="225" s="1"/>
  <c r="AS130" i="230"/>
  <c r="AN130" i="230"/>
  <c r="T130" i="224" s="1"/>
  <c r="AI130" i="230"/>
  <c r="R130" i="224" s="1"/>
  <c r="AD130" i="230"/>
  <c r="Y130" i="230"/>
  <c r="T130" i="230"/>
  <c r="L130" i="224" s="1"/>
  <c r="O130" i="230"/>
  <c r="J130" i="224" s="1"/>
  <c r="CV129" i="230"/>
  <c r="AR129" i="224" s="1"/>
  <c r="CQ129" i="230"/>
  <c r="CL129" i="230"/>
  <c r="CG129" i="230"/>
  <c r="AL129" i="224" s="1"/>
  <c r="CB129" i="230"/>
  <c r="BW129" i="230"/>
  <c r="AH129" i="224" s="1"/>
  <c r="BR129" i="230"/>
  <c r="AF129" i="224" s="1"/>
  <c r="BM129" i="230"/>
  <c r="BH129" i="230"/>
  <c r="BB129" i="230"/>
  <c r="BC129" i="230" s="1"/>
  <c r="Z129" i="224" s="1"/>
  <c r="AX129" i="230"/>
  <c r="X129" i="224" s="1"/>
  <c r="M129" i="225" s="1"/>
  <c r="AS129" i="230"/>
  <c r="V129" i="224" s="1"/>
  <c r="AN129" i="230"/>
  <c r="T129" i="224" s="1"/>
  <c r="AI129" i="230"/>
  <c r="R129" i="224" s="1"/>
  <c r="AD129" i="230"/>
  <c r="Y129" i="230"/>
  <c r="T129" i="230"/>
  <c r="L129" i="224" s="1"/>
  <c r="O129" i="230"/>
  <c r="CV128" i="230"/>
  <c r="CQ128" i="230"/>
  <c r="CL128" i="230"/>
  <c r="AN128" i="224" s="1"/>
  <c r="CG128" i="230"/>
  <c r="CB128" i="230"/>
  <c r="AJ128" i="224" s="1"/>
  <c r="BW128" i="230"/>
  <c r="BR128" i="230"/>
  <c r="AF128" i="224" s="1"/>
  <c r="BM128" i="230"/>
  <c r="BH128" i="230"/>
  <c r="AB128" i="224" s="1"/>
  <c r="BB128" i="230"/>
  <c r="BC128" i="230" s="1"/>
  <c r="Z128" i="224" s="1"/>
  <c r="AX128" i="230"/>
  <c r="X128" i="224" s="1"/>
  <c r="AS128" i="230"/>
  <c r="AN128" i="230"/>
  <c r="AI128" i="230"/>
  <c r="R128" i="224" s="1"/>
  <c r="J128" i="225" s="1"/>
  <c r="AD128" i="230"/>
  <c r="P128" i="224" s="1"/>
  <c r="Y128" i="230"/>
  <c r="N128" i="224" s="1"/>
  <c r="T128" i="230"/>
  <c r="O128" i="230"/>
  <c r="J128" i="224" s="1"/>
  <c r="CV127" i="230"/>
  <c r="AR127" i="224" s="1"/>
  <c r="CQ127" i="230"/>
  <c r="AP127" i="224" s="1"/>
  <c r="CL127" i="230"/>
  <c r="CG127" i="230"/>
  <c r="AL127" i="224" s="1"/>
  <c r="CB127" i="230"/>
  <c r="BW127" i="230"/>
  <c r="BR127" i="230"/>
  <c r="AF127" i="224" s="1"/>
  <c r="BM127" i="230"/>
  <c r="AD127" i="224" s="1"/>
  <c r="BH127" i="230"/>
  <c r="BB127" i="230"/>
  <c r="BC127" i="230" s="1"/>
  <c r="Z127" i="224" s="1"/>
  <c r="AX127" i="230"/>
  <c r="X127" i="224" s="1"/>
  <c r="M127" i="225" s="1"/>
  <c r="AD127" i="226" s="1"/>
  <c r="AF127" i="227" s="1"/>
  <c r="AS127" i="230"/>
  <c r="AN127" i="230"/>
  <c r="AI127" i="230"/>
  <c r="AD127" i="230"/>
  <c r="Y127" i="230"/>
  <c r="T127" i="230"/>
  <c r="O127" i="230"/>
  <c r="J127" i="224" s="1"/>
  <c r="CV126" i="230"/>
  <c r="AR126" i="224" s="1"/>
  <c r="CQ126" i="230"/>
  <c r="AP126" i="224" s="1"/>
  <c r="CL126" i="230"/>
  <c r="CG126" i="230"/>
  <c r="AL126" i="224" s="1"/>
  <c r="CB126" i="230"/>
  <c r="BW126" i="230"/>
  <c r="BR126" i="230"/>
  <c r="BM126" i="230"/>
  <c r="BH126" i="230"/>
  <c r="BB126" i="230"/>
  <c r="BC126" i="230" s="1"/>
  <c r="Z126" i="224" s="1"/>
  <c r="AX126" i="230"/>
  <c r="X126" i="224" s="1"/>
  <c r="M126" i="225" s="1"/>
  <c r="AS126" i="230"/>
  <c r="AN126" i="230"/>
  <c r="AI126" i="230"/>
  <c r="R126" i="224" s="1"/>
  <c r="AD126" i="230"/>
  <c r="P126" i="224" s="1"/>
  <c r="Y126" i="230"/>
  <c r="N126" i="224" s="1"/>
  <c r="T126" i="230"/>
  <c r="O126" i="230"/>
  <c r="J126" i="224" s="1"/>
  <c r="CV125" i="230"/>
  <c r="CQ125" i="230"/>
  <c r="CL125" i="230"/>
  <c r="CG125" i="230"/>
  <c r="CB125" i="230"/>
  <c r="AJ125" i="224" s="1"/>
  <c r="BW125" i="230"/>
  <c r="BR125" i="230"/>
  <c r="BM125" i="230"/>
  <c r="BH125" i="230"/>
  <c r="BB125" i="230"/>
  <c r="BC125" i="230" s="1"/>
  <c r="AX125" i="230"/>
  <c r="AS125" i="230"/>
  <c r="AN125" i="230"/>
  <c r="AI125" i="230"/>
  <c r="R125" i="224" s="1"/>
  <c r="AD125" i="230"/>
  <c r="Y125" i="230"/>
  <c r="N125" i="224" s="1"/>
  <c r="T125" i="230"/>
  <c r="O125" i="230"/>
  <c r="J125" i="224" s="1"/>
  <c r="CV124" i="230"/>
  <c r="CQ124" i="230"/>
  <c r="CL124" i="230"/>
  <c r="CG124" i="230"/>
  <c r="AL124" i="224" s="1"/>
  <c r="CB124" i="230"/>
  <c r="BW124" i="230"/>
  <c r="BR124" i="230"/>
  <c r="AF124" i="224" s="1"/>
  <c r="BM124" i="230"/>
  <c r="BH124" i="230"/>
  <c r="BB124" i="230"/>
  <c r="BC124" i="230" s="1"/>
  <c r="AX124" i="230"/>
  <c r="X124" i="224" s="1"/>
  <c r="AS124" i="230"/>
  <c r="V124" i="224" s="1"/>
  <c r="AN124" i="230"/>
  <c r="AI124" i="230"/>
  <c r="AD124" i="230"/>
  <c r="P124" i="224" s="1"/>
  <c r="Y124" i="230"/>
  <c r="N124" i="224" s="1"/>
  <c r="T124" i="230"/>
  <c r="O124" i="230"/>
  <c r="J124" i="224" s="1"/>
  <c r="CV123" i="230"/>
  <c r="CQ123" i="230"/>
  <c r="CL123" i="230"/>
  <c r="CG123" i="230"/>
  <c r="CB123" i="230"/>
  <c r="BW123" i="230"/>
  <c r="BR123" i="230"/>
  <c r="BM123" i="230"/>
  <c r="BH123" i="230"/>
  <c r="BB123" i="230"/>
  <c r="BC123" i="230" s="1"/>
  <c r="Z123" i="224" s="1"/>
  <c r="AX123" i="230"/>
  <c r="X123" i="224" s="1"/>
  <c r="AS123" i="230"/>
  <c r="AN123" i="230"/>
  <c r="T123" i="224" s="1"/>
  <c r="AI123" i="230"/>
  <c r="AD123" i="230"/>
  <c r="P123" i="224" s="1"/>
  <c r="Y123" i="230"/>
  <c r="T123" i="230"/>
  <c r="L123" i="224" s="1"/>
  <c r="O123" i="230"/>
  <c r="CV122" i="230"/>
  <c r="CQ122" i="230"/>
  <c r="AP122" i="224" s="1"/>
  <c r="CL122" i="230"/>
  <c r="AN122" i="224" s="1"/>
  <c r="CG122" i="230"/>
  <c r="AL122" i="224" s="1"/>
  <c r="CB122" i="230"/>
  <c r="BW122" i="230"/>
  <c r="BR122" i="230"/>
  <c r="BM122" i="230"/>
  <c r="AD122" i="224" s="1"/>
  <c r="P122" i="225" s="1"/>
  <c r="BH122" i="230"/>
  <c r="AB122" i="224" s="1"/>
  <c r="BB122" i="230"/>
  <c r="BC122" i="230" s="1"/>
  <c r="AX122" i="230"/>
  <c r="X122" i="224" s="1"/>
  <c r="AS122" i="230"/>
  <c r="AN122" i="230"/>
  <c r="T122" i="224" s="1"/>
  <c r="AI122" i="230"/>
  <c r="AD122" i="230"/>
  <c r="P122" i="224" s="1"/>
  <c r="Y122" i="230"/>
  <c r="T122" i="230"/>
  <c r="O122" i="230"/>
  <c r="J122" i="224" s="1"/>
  <c r="CV121" i="230"/>
  <c r="AR121" i="224" s="1"/>
  <c r="CQ121" i="230"/>
  <c r="AP121" i="224" s="1"/>
  <c r="CL121" i="230"/>
  <c r="AN121" i="224" s="1"/>
  <c r="U121" i="225" s="1"/>
  <c r="BB121" i="226" s="1"/>
  <c r="BD121" i="227" s="1"/>
  <c r="CG121" i="230"/>
  <c r="CB121" i="230"/>
  <c r="BW121" i="230"/>
  <c r="BR121" i="230"/>
  <c r="AF121" i="224" s="1"/>
  <c r="BM121" i="230"/>
  <c r="BH121" i="230"/>
  <c r="AB121" i="224" s="1"/>
  <c r="BB121" i="230"/>
  <c r="BC121" i="230" s="1"/>
  <c r="AX121" i="230"/>
  <c r="X121" i="224" s="1"/>
  <c r="M121" i="225" s="1"/>
  <c r="AD121" i="226" s="1"/>
  <c r="AF121" i="227" s="1"/>
  <c r="AS121" i="230"/>
  <c r="AN121" i="230"/>
  <c r="AI121" i="230"/>
  <c r="R121" i="224" s="1"/>
  <c r="J121" i="225" s="1"/>
  <c r="AD121" i="230"/>
  <c r="P121" i="224" s="1"/>
  <c r="Y121" i="230"/>
  <c r="N121" i="224" s="1"/>
  <c r="T121" i="230"/>
  <c r="L121" i="224" s="1"/>
  <c r="O121" i="230"/>
  <c r="J121" i="224" s="1"/>
  <c r="CV120" i="230"/>
  <c r="AR120" i="224" s="1"/>
  <c r="W120" i="225" s="1"/>
  <c r="BH120" i="226" s="1"/>
  <c r="BJ120" i="227" s="1"/>
  <c r="CQ120" i="230"/>
  <c r="CL120" i="230"/>
  <c r="AN120" i="224" s="1"/>
  <c r="CG120" i="230"/>
  <c r="CB120" i="230"/>
  <c r="AJ120" i="224" s="1"/>
  <c r="BW120" i="230"/>
  <c r="AH120" i="224" s="1"/>
  <c r="R120" i="225" s="1"/>
  <c r="AS120" i="226" s="1"/>
  <c r="AU120" i="227" s="1"/>
  <c r="BR120" i="230"/>
  <c r="BM120" i="230"/>
  <c r="BH120" i="230"/>
  <c r="AB120" i="224" s="1"/>
  <c r="BB120" i="230"/>
  <c r="BC120" i="230" s="1"/>
  <c r="AX120" i="230"/>
  <c r="X120" i="224" s="1"/>
  <c r="M120" i="225" s="1"/>
  <c r="AD120" i="226" s="1"/>
  <c r="AF120" i="227" s="1"/>
  <c r="AS120" i="230"/>
  <c r="AN120" i="230"/>
  <c r="T120" i="224" s="1"/>
  <c r="K120" i="225" s="1"/>
  <c r="AI120" i="230"/>
  <c r="R120" i="224" s="1"/>
  <c r="AD120" i="230"/>
  <c r="P120" i="224" s="1"/>
  <c r="Y120" i="230"/>
  <c r="N120" i="224" s="1"/>
  <c r="T120" i="230"/>
  <c r="L120" i="224" s="1"/>
  <c r="O120" i="230"/>
  <c r="CV119" i="230"/>
  <c r="CQ119" i="230"/>
  <c r="AP119" i="224" s="1"/>
  <c r="CL119" i="230"/>
  <c r="CG119" i="230"/>
  <c r="AL119" i="224" s="1"/>
  <c r="CB119" i="230"/>
  <c r="BW119" i="230"/>
  <c r="AH119" i="224" s="1"/>
  <c r="BR119" i="230"/>
  <c r="BM119" i="230"/>
  <c r="BH119" i="230"/>
  <c r="BB119" i="230"/>
  <c r="BC119" i="230" s="1"/>
  <c r="Z119" i="224" s="1"/>
  <c r="AX119" i="230"/>
  <c r="X119" i="224" s="1"/>
  <c r="AS119" i="230"/>
  <c r="V119" i="224" s="1"/>
  <c r="AN119" i="230"/>
  <c r="T119" i="224" s="1"/>
  <c r="AI119" i="230"/>
  <c r="R119" i="224" s="1"/>
  <c r="AD119" i="230"/>
  <c r="P119" i="224" s="1"/>
  <c r="Y119" i="230"/>
  <c r="T119" i="230"/>
  <c r="L119" i="224" s="1"/>
  <c r="O119" i="230"/>
  <c r="CV118" i="230"/>
  <c r="CQ118" i="230"/>
  <c r="AP118" i="224" s="1"/>
  <c r="CL118" i="230"/>
  <c r="AN118" i="224" s="1"/>
  <c r="CG118" i="230"/>
  <c r="CB118" i="230"/>
  <c r="BW118" i="230"/>
  <c r="BR118" i="230"/>
  <c r="BM118" i="230"/>
  <c r="AD118" i="224" s="1"/>
  <c r="BH118" i="230"/>
  <c r="BB118" i="230"/>
  <c r="BC118" i="230" s="1"/>
  <c r="Z118" i="224" s="1"/>
  <c r="AX118" i="230"/>
  <c r="X118" i="224" s="1"/>
  <c r="M118" i="225" s="1"/>
  <c r="AS118" i="230"/>
  <c r="V118" i="224" s="1"/>
  <c r="AN118" i="230"/>
  <c r="T118" i="224" s="1"/>
  <c r="AI118" i="230"/>
  <c r="AD118" i="230"/>
  <c r="P118" i="224" s="1"/>
  <c r="Y118" i="230"/>
  <c r="N118" i="224" s="1"/>
  <c r="T118" i="230"/>
  <c r="O118" i="230"/>
  <c r="J118" i="224" s="1"/>
  <c r="CV117" i="230"/>
  <c r="AR117" i="224" s="1"/>
  <c r="CQ117" i="230"/>
  <c r="AP117" i="224" s="1"/>
  <c r="CL117" i="230"/>
  <c r="AN117" i="224" s="1"/>
  <c r="CG117" i="230"/>
  <c r="CB117" i="230"/>
  <c r="BW117" i="230"/>
  <c r="AH117" i="224" s="1"/>
  <c r="BR117" i="230"/>
  <c r="BM117" i="230"/>
  <c r="AD117" i="224" s="1"/>
  <c r="BH117" i="230"/>
  <c r="AB117" i="224" s="1"/>
  <c r="O117" i="225" s="1"/>
  <c r="AJ117" i="226" s="1"/>
  <c r="AL117" i="227" s="1"/>
  <c r="BB117" i="230"/>
  <c r="BC117" i="230" s="1"/>
  <c r="AX117" i="230"/>
  <c r="AS117" i="230"/>
  <c r="AN117" i="230"/>
  <c r="AI117" i="230"/>
  <c r="R117" i="224" s="1"/>
  <c r="AD117" i="230"/>
  <c r="P117" i="224" s="1"/>
  <c r="Y117" i="230"/>
  <c r="T117" i="230"/>
  <c r="L117" i="224" s="1"/>
  <c r="O117" i="230"/>
  <c r="CV116" i="230"/>
  <c r="CQ116" i="230"/>
  <c r="AP116" i="224" s="1"/>
  <c r="CL116" i="230"/>
  <c r="AN116" i="224" s="1"/>
  <c r="CG116" i="230"/>
  <c r="CB116" i="230"/>
  <c r="AJ116" i="224" s="1"/>
  <c r="BW116" i="230"/>
  <c r="BR116" i="230"/>
  <c r="AF116" i="224" s="1"/>
  <c r="BM116" i="230"/>
  <c r="AD116" i="224" s="1"/>
  <c r="BH116" i="230"/>
  <c r="AB116" i="224" s="1"/>
  <c r="BB116" i="230"/>
  <c r="BC116" i="230" s="1"/>
  <c r="AX116" i="230"/>
  <c r="X116" i="224" s="1"/>
  <c r="AS116" i="230"/>
  <c r="AN116" i="230"/>
  <c r="AI116" i="230"/>
  <c r="R116" i="224" s="1"/>
  <c r="AD116" i="230"/>
  <c r="P116" i="224" s="1"/>
  <c r="Y116" i="230"/>
  <c r="N116" i="224" s="1"/>
  <c r="T116" i="230"/>
  <c r="L116" i="224" s="1"/>
  <c r="O116" i="230"/>
  <c r="CV115" i="230"/>
  <c r="CQ115" i="230"/>
  <c r="AP115" i="224" s="1"/>
  <c r="CL115" i="230"/>
  <c r="AN115" i="224" s="1"/>
  <c r="CG115" i="230"/>
  <c r="CB115" i="230"/>
  <c r="AJ115" i="224" s="1"/>
  <c r="BW115" i="230"/>
  <c r="AH115" i="224" s="1"/>
  <c r="BR115" i="230"/>
  <c r="BM115" i="230"/>
  <c r="BH115" i="230"/>
  <c r="BB115" i="230"/>
  <c r="BC115" i="230" s="1"/>
  <c r="Z115" i="224" s="1"/>
  <c r="AX115" i="230"/>
  <c r="X115" i="224" s="1"/>
  <c r="AS115" i="230"/>
  <c r="AN115" i="230"/>
  <c r="T115" i="224" s="1"/>
  <c r="AI115" i="230"/>
  <c r="AD115" i="230"/>
  <c r="Y115" i="230"/>
  <c r="N115" i="224" s="1"/>
  <c r="T115" i="230"/>
  <c r="O115" i="230"/>
  <c r="J115" i="224" s="1"/>
  <c r="CV114" i="230"/>
  <c r="CQ114" i="230"/>
  <c r="AP114" i="224" s="1"/>
  <c r="CL114" i="230"/>
  <c r="CG114" i="230"/>
  <c r="AL114" i="224" s="1"/>
  <c r="CB114" i="230"/>
  <c r="AJ114" i="224" s="1"/>
  <c r="BW114" i="230"/>
  <c r="AH114" i="224" s="1"/>
  <c r="BR114" i="230"/>
  <c r="BM114" i="230"/>
  <c r="BH114" i="230"/>
  <c r="BB114" i="230"/>
  <c r="BC114" i="230" s="1"/>
  <c r="AX114" i="230"/>
  <c r="X114" i="224" s="1"/>
  <c r="AS114" i="230"/>
  <c r="V114" i="224" s="1"/>
  <c r="AN114" i="230"/>
  <c r="T114" i="224" s="1"/>
  <c r="AI114" i="230"/>
  <c r="AD114" i="230"/>
  <c r="P114" i="224" s="1"/>
  <c r="Y114" i="230"/>
  <c r="N114" i="224" s="1"/>
  <c r="T114" i="230"/>
  <c r="L114" i="224" s="1"/>
  <c r="O114" i="230"/>
  <c r="CV113" i="230"/>
  <c r="CQ113" i="230"/>
  <c r="AP113" i="224" s="1"/>
  <c r="CL113" i="230"/>
  <c r="AN113" i="224" s="1"/>
  <c r="CG113" i="230"/>
  <c r="CB113" i="230"/>
  <c r="BW113" i="230"/>
  <c r="AH113" i="224" s="1"/>
  <c r="BR113" i="230"/>
  <c r="AF113" i="224" s="1"/>
  <c r="BM113" i="230"/>
  <c r="AD113" i="224" s="1"/>
  <c r="P113" i="225" s="1"/>
  <c r="BH113" i="230"/>
  <c r="AB113" i="224" s="1"/>
  <c r="BB113" i="230"/>
  <c r="BC113" i="230" s="1"/>
  <c r="AX113" i="230"/>
  <c r="AS113" i="230"/>
  <c r="V113" i="224" s="1"/>
  <c r="AN113" i="230"/>
  <c r="AI113" i="230"/>
  <c r="R113" i="224" s="1"/>
  <c r="AD113" i="230"/>
  <c r="Y113" i="230"/>
  <c r="N113" i="224" s="1"/>
  <c r="T113" i="230"/>
  <c r="O113" i="230"/>
  <c r="J113" i="224" s="1"/>
  <c r="CV112" i="230"/>
  <c r="AR112" i="224" s="1"/>
  <c r="CQ112" i="230"/>
  <c r="AP112" i="224" s="1"/>
  <c r="CL112" i="230"/>
  <c r="AN112" i="224" s="1"/>
  <c r="CG112" i="230"/>
  <c r="AL112" i="224" s="1"/>
  <c r="CB112" i="230"/>
  <c r="BW112" i="230"/>
  <c r="BR112" i="230"/>
  <c r="AF112" i="224" s="1"/>
  <c r="Q112" i="225" s="1"/>
  <c r="AP112" i="226" s="1"/>
  <c r="AR112" i="227" s="1"/>
  <c r="BM112" i="230"/>
  <c r="AD112" i="224" s="1"/>
  <c r="BH112" i="230"/>
  <c r="AB112" i="224" s="1"/>
  <c r="BB112" i="230"/>
  <c r="BC112" i="230" s="1"/>
  <c r="AX112" i="230"/>
  <c r="X112" i="224" s="1"/>
  <c r="AS112" i="230"/>
  <c r="AN112" i="230"/>
  <c r="T112" i="224" s="1"/>
  <c r="AI112" i="230"/>
  <c r="AD112" i="230"/>
  <c r="Y112" i="230"/>
  <c r="N112" i="224" s="1"/>
  <c r="T112" i="230"/>
  <c r="L112" i="224" s="1"/>
  <c r="O112" i="230"/>
  <c r="CV111" i="230"/>
  <c r="CQ111" i="230"/>
  <c r="CL111" i="230"/>
  <c r="AN111" i="224" s="1"/>
  <c r="U111" i="225" s="1"/>
  <c r="BB111" i="226" s="1"/>
  <c r="BD111" i="227" s="1"/>
  <c r="CG111" i="230"/>
  <c r="AL111" i="224" s="1"/>
  <c r="CB111" i="230"/>
  <c r="AJ111" i="224" s="1"/>
  <c r="BW111" i="230"/>
  <c r="AH111" i="224" s="1"/>
  <c r="BR111" i="230"/>
  <c r="BM111" i="230"/>
  <c r="AD111" i="224" s="1"/>
  <c r="BH111" i="230"/>
  <c r="AB111" i="224" s="1"/>
  <c r="BB111" i="230"/>
  <c r="BC111" i="230" s="1"/>
  <c r="Z111" i="224" s="1"/>
  <c r="AX111" i="230"/>
  <c r="AS111" i="230"/>
  <c r="V111" i="224" s="1"/>
  <c r="AN111" i="230"/>
  <c r="AI111" i="230"/>
  <c r="R111" i="224" s="1"/>
  <c r="AD111" i="230"/>
  <c r="P111" i="224" s="1"/>
  <c r="Y111" i="230"/>
  <c r="N111" i="224" s="1"/>
  <c r="T111" i="230"/>
  <c r="L111" i="224" s="1"/>
  <c r="O111" i="230"/>
  <c r="J111" i="224" s="1"/>
  <c r="CV110" i="230"/>
  <c r="AR110" i="224" s="1"/>
  <c r="CQ110" i="230"/>
  <c r="CL110" i="230"/>
  <c r="CG110" i="230"/>
  <c r="AL110" i="224" s="1"/>
  <c r="CB110" i="230"/>
  <c r="AJ110" i="224" s="1"/>
  <c r="BW110" i="230"/>
  <c r="AH110" i="224" s="1"/>
  <c r="BR110" i="230"/>
  <c r="BM110" i="230"/>
  <c r="BH110" i="230"/>
  <c r="AB110" i="224" s="1"/>
  <c r="BB110" i="230"/>
  <c r="BC110" i="230" s="1"/>
  <c r="AX110" i="230"/>
  <c r="AS110" i="230"/>
  <c r="V110" i="224" s="1"/>
  <c r="AN110" i="230"/>
  <c r="T110" i="224" s="1"/>
  <c r="K110" i="225" s="1"/>
  <c r="AI110" i="230"/>
  <c r="AD110" i="230"/>
  <c r="Y110" i="230"/>
  <c r="T110" i="230"/>
  <c r="L110" i="224" s="1"/>
  <c r="O110" i="230"/>
  <c r="J110" i="224" s="1"/>
  <c r="CV109" i="230"/>
  <c r="AR109" i="224" s="1"/>
  <c r="CQ109" i="230"/>
  <c r="AP109" i="224" s="1"/>
  <c r="CL109" i="230"/>
  <c r="AN109" i="224" s="1"/>
  <c r="U109" i="225" s="1"/>
  <c r="BB109" i="226" s="1"/>
  <c r="BD109" i="227" s="1"/>
  <c r="CG109" i="230"/>
  <c r="CB109" i="230"/>
  <c r="AJ109" i="224" s="1"/>
  <c r="BW109" i="230"/>
  <c r="BR109" i="230"/>
  <c r="AF109" i="224" s="1"/>
  <c r="BM109" i="230"/>
  <c r="AD109" i="224" s="1"/>
  <c r="BH109" i="230"/>
  <c r="AB109" i="224" s="1"/>
  <c r="BB109" i="230"/>
  <c r="BC109" i="230" s="1"/>
  <c r="AX109" i="230"/>
  <c r="X109" i="224" s="1"/>
  <c r="M109" i="225" s="1"/>
  <c r="AD109" i="226" s="1"/>
  <c r="AF109" i="227" s="1"/>
  <c r="AS109" i="230"/>
  <c r="V109" i="224" s="1"/>
  <c r="AN109" i="230"/>
  <c r="AI109" i="230"/>
  <c r="R109" i="224" s="1"/>
  <c r="AD109" i="230"/>
  <c r="P109" i="224" s="1"/>
  <c r="Y109" i="230"/>
  <c r="T109" i="230"/>
  <c r="L109" i="224" s="1"/>
  <c r="O109" i="230"/>
  <c r="J109" i="224" s="1"/>
  <c r="CV108" i="230"/>
  <c r="CQ108" i="230"/>
  <c r="AP108" i="224" s="1"/>
  <c r="CL108" i="230"/>
  <c r="AN108" i="224" s="1"/>
  <c r="CG108" i="230"/>
  <c r="CB108" i="230"/>
  <c r="BW108" i="230"/>
  <c r="BR108" i="230"/>
  <c r="AF108" i="224" s="1"/>
  <c r="BM108" i="230"/>
  <c r="BH108" i="230"/>
  <c r="AB108" i="224" s="1"/>
  <c r="BB108" i="230"/>
  <c r="BC108" i="230" s="1"/>
  <c r="AX108" i="230"/>
  <c r="AS108" i="230"/>
  <c r="V108" i="224" s="1"/>
  <c r="AN108" i="230"/>
  <c r="AI108" i="230"/>
  <c r="R108" i="224" s="1"/>
  <c r="AD108" i="230"/>
  <c r="P108" i="224" s="1"/>
  <c r="Y108" i="230"/>
  <c r="T108" i="230"/>
  <c r="O108" i="230"/>
  <c r="J108" i="224" s="1"/>
  <c r="CV107" i="230"/>
  <c r="AR107" i="224" s="1"/>
  <c r="CQ107" i="230"/>
  <c r="CL107" i="230"/>
  <c r="AN107" i="224" s="1"/>
  <c r="CG107" i="230"/>
  <c r="CB107" i="230"/>
  <c r="AJ107" i="224" s="1"/>
  <c r="BW107" i="230"/>
  <c r="BR107" i="230"/>
  <c r="BM107" i="230"/>
  <c r="AD107" i="224" s="1"/>
  <c r="P107" i="225" s="1"/>
  <c r="AM107" i="226" s="1"/>
  <c r="AO107" i="227" s="1"/>
  <c r="BH107" i="230"/>
  <c r="AB107" i="224" s="1"/>
  <c r="BB107" i="230"/>
  <c r="BC107" i="230" s="1"/>
  <c r="Z107" i="224" s="1"/>
  <c r="AX107" i="230"/>
  <c r="AS107" i="230"/>
  <c r="AN107" i="230"/>
  <c r="T107" i="224" s="1"/>
  <c r="AI107" i="230"/>
  <c r="AD107" i="230"/>
  <c r="Y107" i="230"/>
  <c r="N107" i="224" s="1"/>
  <c r="T107" i="230"/>
  <c r="L107" i="224" s="1"/>
  <c r="G107" i="225" s="1"/>
  <c r="O107" i="230"/>
  <c r="CV106" i="230"/>
  <c r="AR106" i="224" s="1"/>
  <c r="CQ106" i="230"/>
  <c r="CL106" i="230"/>
  <c r="CG106" i="230"/>
  <c r="AL106" i="224" s="1"/>
  <c r="CB106" i="230"/>
  <c r="BW106" i="230"/>
  <c r="AH106" i="224" s="1"/>
  <c r="BR106" i="230"/>
  <c r="BM106" i="230"/>
  <c r="AD106" i="224" s="1"/>
  <c r="P106" i="225" s="1"/>
  <c r="AM106" i="226" s="1"/>
  <c r="AO106" i="227" s="1"/>
  <c r="BH106" i="230"/>
  <c r="BB106" i="230"/>
  <c r="BC106" i="230" s="1"/>
  <c r="AX106" i="230"/>
  <c r="X106" i="224" s="1"/>
  <c r="AS106" i="230"/>
  <c r="AN106" i="230"/>
  <c r="AI106" i="230"/>
  <c r="R106" i="224" s="1"/>
  <c r="AD106" i="230"/>
  <c r="P106" i="224" s="1"/>
  <c r="Y106" i="230"/>
  <c r="T106" i="230"/>
  <c r="L106" i="224" s="1"/>
  <c r="G106" i="225" s="1"/>
  <c r="O106" i="230"/>
  <c r="CV105" i="230"/>
  <c r="CQ105" i="230"/>
  <c r="AP105" i="224" s="1"/>
  <c r="CL105" i="230"/>
  <c r="CG105" i="230"/>
  <c r="CB105" i="230"/>
  <c r="AJ105" i="224" s="1"/>
  <c r="BW105" i="230"/>
  <c r="AH105" i="224" s="1"/>
  <c r="BR105" i="230"/>
  <c r="AF105" i="224" s="1"/>
  <c r="BM105" i="230"/>
  <c r="BH105" i="230"/>
  <c r="AB105" i="224" s="1"/>
  <c r="BB105" i="230"/>
  <c r="BC105" i="230" s="1"/>
  <c r="Z105" i="224" s="1"/>
  <c r="AX105" i="230"/>
  <c r="AS105" i="230"/>
  <c r="V105" i="224" s="1"/>
  <c r="AN105" i="230"/>
  <c r="AI105" i="230"/>
  <c r="AD105" i="230"/>
  <c r="P105" i="224" s="1"/>
  <c r="Y105" i="230"/>
  <c r="N105" i="224" s="1"/>
  <c r="T105" i="230"/>
  <c r="O105" i="230"/>
  <c r="J105" i="224" s="1"/>
  <c r="CV104" i="230"/>
  <c r="CQ104" i="230"/>
  <c r="CL104" i="230"/>
  <c r="AN104" i="224" s="1"/>
  <c r="U104" i="225" s="1"/>
  <c r="BB104" i="226" s="1"/>
  <c r="BD104" i="227" s="1"/>
  <c r="CG104" i="230"/>
  <c r="CB104" i="230"/>
  <c r="AJ104" i="224" s="1"/>
  <c r="BW104" i="230"/>
  <c r="BR104" i="230"/>
  <c r="BM104" i="230"/>
  <c r="BH104" i="230"/>
  <c r="BB104" i="230"/>
  <c r="BC104" i="230" s="1"/>
  <c r="Z104" i="224" s="1"/>
  <c r="AX104" i="230"/>
  <c r="X104" i="224" s="1"/>
  <c r="M104" i="225" s="1"/>
  <c r="AS104" i="230"/>
  <c r="AN104" i="230"/>
  <c r="T104" i="224" s="1"/>
  <c r="AI104" i="230"/>
  <c r="R104" i="224" s="1"/>
  <c r="AD104" i="230"/>
  <c r="Y104" i="230"/>
  <c r="N104" i="224" s="1"/>
  <c r="T104" i="230"/>
  <c r="O104" i="230"/>
  <c r="CV103" i="230"/>
  <c r="AR103" i="224" s="1"/>
  <c r="W103" i="225" s="1"/>
  <c r="BH103" i="226" s="1"/>
  <c r="BJ103" i="227" s="1"/>
  <c r="CQ103" i="230"/>
  <c r="AP103" i="224" s="1"/>
  <c r="CL103" i="230"/>
  <c r="AN103" i="224" s="1"/>
  <c r="U103" i="225" s="1"/>
  <c r="BB103" i="226" s="1"/>
  <c r="BD103" i="227" s="1"/>
  <c r="CG103" i="230"/>
  <c r="AL103" i="224" s="1"/>
  <c r="CB103" i="230"/>
  <c r="BW103" i="230"/>
  <c r="AH103" i="224" s="1"/>
  <c r="BR103" i="230"/>
  <c r="BM103" i="230"/>
  <c r="AD103" i="224" s="1"/>
  <c r="BH103" i="230"/>
  <c r="AB103" i="224" s="1"/>
  <c r="BB103" i="230"/>
  <c r="BC103" i="230" s="1"/>
  <c r="AX103" i="230"/>
  <c r="X103" i="224" s="1"/>
  <c r="M103" i="225" s="1"/>
  <c r="AD103" i="226" s="1"/>
  <c r="AF103" i="227" s="1"/>
  <c r="AS103" i="230"/>
  <c r="V103" i="224" s="1"/>
  <c r="AN103" i="230"/>
  <c r="AI103" i="230"/>
  <c r="R103" i="224" s="1"/>
  <c r="J103" i="225" s="1"/>
  <c r="AD103" i="230"/>
  <c r="Y103" i="230"/>
  <c r="T103" i="230"/>
  <c r="L103" i="224" s="1"/>
  <c r="O103" i="230"/>
  <c r="CV102" i="230"/>
  <c r="CQ102" i="230"/>
  <c r="AP102" i="224" s="1"/>
  <c r="CL102" i="230"/>
  <c r="CG102" i="230"/>
  <c r="CB102" i="230"/>
  <c r="BW102" i="230"/>
  <c r="BR102" i="230"/>
  <c r="AF102" i="224" s="1"/>
  <c r="BM102" i="230"/>
  <c r="BH102" i="230"/>
  <c r="AB102" i="224" s="1"/>
  <c r="BB102" i="230"/>
  <c r="BC102" i="230" s="1"/>
  <c r="Z102" i="224" s="1"/>
  <c r="AX102" i="230"/>
  <c r="AS102" i="230"/>
  <c r="V102" i="224" s="1"/>
  <c r="AN102" i="230"/>
  <c r="AI102" i="230"/>
  <c r="AD102" i="230"/>
  <c r="P102" i="224" s="1"/>
  <c r="Y102" i="230"/>
  <c r="N102" i="224" s="1"/>
  <c r="T102" i="230"/>
  <c r="L102" i="224" s="1"/>
  <c r="O102" i="230"/>
  <c r="J102" i="224" s="1"/>
  <c r="CV101" i="230"/>
  <c r="CQ101" i="230"/>
  <c r="AP101" i="224" s="1"/>
  <c r="CL101" i="230"/>
  <c r="AN101" i="224" s="1"/>
  <c r="U101" i="225" s="1"/>
  <c r="BB101" i="226" s="1"/>
  <c r="BD101" i="227" s="1"/>
  <c r="CG101" i="230"/>
  <c r="AL101" i="224" s="1"/>
  <c r="CB101" i="230"/>
  <c r="AJ101" i="224" s="1"/>
  <c r="BW101" i="230"/>
  <c r="BR101" i="230"/>
  <c r="BM101" i="230"/>
  <c r="AD101" i="224" s="1"/>
  <c r="BH101" i="230"/>
  <c r="BB101" i="230"/>
  <c r="BC101" i="230" s="1"/>
  <c r="Z101" i="224" s="1"/>
  <c r="AX101" i="230"/>
  <c r="AS101" i="230"/>
  <c r="AN101" i="230"/>
  <c r="T101" i="224" s="1"/>
  <c r="K101" i="225" s="1"/>
  <c r="X101" i="226" s="1"/>
  <c r="Z101" i="227" s="1"/>
  <c r="AI101" i="230"/>
  <c r="AD101" i="230"/>
  <c r="Y101" i="230"/>
  <c r="N101" i="224" s="1"/>
  <c r="T101" i="230"/>
  <c r="O101" i="230"/>
  <c r="CV100" i="230"/>
  <c r="AR100" i="224" s="1"/>
  <c r="W100" i="225" s="1"/>
  <c r="BH100" i="226" s="1"/>
  <c r="BJ100" i="227" s="1"/>
  <c r="CQ100" i="230"/>
  <c r="CL100" i="230"/>
  <c r="CG100" i="230"/>
  <c r="AL100" i="224" s="1"/>
  <c r="CB100" i="230"/>
  <c r="BW100" i="230"/>
  <c r="AH100" i="224" s="1"/>
  <c r="BR100" i="230"/>
  <c r="AF100" i="224" s="1"/>
  <c r="BM100" i="230"/>
  <c r="AD100" i="224" s="1"/>
  <c r="BH100" i="230"/>
  <c r="BB100" i="230"/>
  <c r="BC100" i="230" s="1"/>
  <c r="AX100" i="230"/>
  <c r="X100" i="224" s="1"/>
  <c r="M100" i="225" s="1"/>
  <c r="AD100" i="226" s="1"/>
  <c r="AF100" i="227" s="1"/>
  <c r="AS100" i="230"/>
  <c r="AN100" i="230"/>
  <c r="T100" i="224" s="1"/>
  <c r="K100" i="225" s="1"/>
  <c r="X100" i="226" s="1"/>
  <c r="Z100" i="227" s="1"/>
  <c r="AI100" i="230"/>
  <c r="R100" i="224" s="1"/>
  <c r="J100" i="225" s="1"/>
  <c r="AD100" i="230"/>
  <c r="Y100" i="230"/>
  <c r="T100" i="230"/>
  <c r="L100" i="224" s="1"/>
  <c r="O100" i="230"/>
  <c r="CV99" i="230"/>
  <c r="CQ99" i="230"/>
  <c r="AP99" i="224" s="1"/>
  <c r="CL99" i="230"/>
  <c r="AN99" i="224" s="1"/>
  <c r="CG99" i="230"/>
  <c r="CB99" i="230"/>
  <c r="AJ99" i="224" s="1"/>
  <c r="BW99" i="230"/>
  <c r="BR99" i="230"/>
  <c r="AF99" i="224" s="1"/>
  <c r="BM99" i="230"/>
  <c r="BH99" i="230"/>
  <c r="AB99" i="224" s="1"/>
  <c r="BB99" i="230"/>
  <c r="BC99" i="230" s="1"/>
  <c r="AX99" i="230"/>
  <c r="AS99" i="230"/>
  <c r="V99" i="224" s="1"/>
  <c r="AN99" i="230"/>
  <c r="AI99" i="230"/>
  <c r="AD99" i="230"/>
  <c r="P99" i="224" s="1"/>
  <c r="Y99" i="230"/>
  <c r="T99" i="230"/>
  <c r="O99" i="230"/>
  <c r="J99" i="224" s="1"/>
  <c r="CV98" i="230"/>
  <c r="AR98" i="224" s="1"/>
  <c r="CQ98" i="230"/>
  <c r="CL98" i="230"/>
  <c r="AN98" i="224" s="1"/>
  <c r="CG98" i="230"/>
  <c r="AL98" i="224" s="1"/>
  <c r="CB98" i="230"/>
  <c r="AJ98" i="224" s="1"/>
  <c r="BW98" i="230"/>
  <c r="BR98" i="230"/>
  <c r="BM98" i="230"/>
  <c r="BH98" i="230"/>
  <c r="AB98" i="224" s="1"/>
  <c r="BB98" i="230"/>
  <c r="BC98" i="230" s="1"/>
  <c r="Z98" i="224" s="1"/>
  <c r="AX98" i="230"/>
  <c r="AS98" i="230"/>
  <c r="AN98" i="230"/>
  <c r="T98" i="224" s="1"/>
  <c r="AI98" i="230"/>
  <c r="AD98" i="230"/>
  <c r="Y98" i="230"/>
  <c r="N98" i="224" s="1"/>
  <c r="T98" i="230"/>
  <c r="L98" i="224" s="1"/>
  <c r="O98" i="230"/>
  <c r="CV97" i="230"/>
  <c r="AR97" i="224" s="1"/>
  <c r="CQ97" i="230"/>
  <c r="AP97" i="224" s="1"/>
  <c r="CL97" i="230"/>
  <c r="CG97" i="230"/>
  <c r="AL97" i="224" s="1"/>
  <c r="CB97" i="230"/>
  <c r="BW97" i="230"/>
  <c r="AH97" i="224" s="1"/>
  <c r="BR97" i="230"/>
  <c r="BM97" i="230"/>
  <c r="AD97" i="224" s="1"/>
  <c r="BH97" i="230"/>
  <c r="BB97" i="230"/>
  <c r="BC97" i="230" s="1"/>
  <c r="AX97" i="230"/>
  <c r="X97" i="224" s="1"/>
  <c r="M97" i="225" s="1"/>
  <c r="AS97" i="230"/>
  <c r="AN97" i="230"/>
  <c r="AI97" i="230"/>
  <c r="R97" i="224" s="1"/>
  <c r="AD97" i="230"/>
  <c r="P97" i="224" s="1"/>
  <c r="Y97" i="230"/>
  <c r="T97" i="230"/>
  <c r="L97" i="224" s="1"/>
  <c r="O97" i="230"/>
  <c r="J97" i="224" s="1"/>
  <c r="CV96" i="230"/>
  <c r="CQ96" i="230"/>
  <c r="AP96" i="224" s="1"/>
  <c r="CL96" i="230"/>
  <c r="CG96" i="230"/>
  <c r="CB96" i="230"/>
  <c r="AJ96" i="224" s="1"/>
  <c r="BW96" i="230"/>
  <c r="AH96" i="224" s="1"/>
  <c r="BR96" i="230"/>
  <c r="AF96" i="224" s="1"/>
  <c r="BM96" i="230"/>
  <c r="BH96" i="230"/>
  <c r="AB96" i="224" s="1"/>
  <c r="BB96" i="230"/>
  <c r="BC96" i="230" s="1"/>
  <c r="Z96" i="224" s="1"/>
  <c r="AX96" i="230"/>
  <c r="AS96" i="230"/>
  <c r="AN96" i="230"/>
  <c r="T96" i="224" s="1"/>
  <c r="AI96" i="230"/>
  <c r="R96" i="224" s="1"/>
  <c r="AD96" i="230"/>
  <c r="Y96" i="230"/>
  <c r="N96" i="224" s="1"/>
  <c r="T96" i="230"/>
  <c r="O96" i="230"/>
  <c r="J96" i="224" s="1"/>
  <c r="CV95" i="230"/>
  <c r="CQ95" i="230"/>
  <c r="CL95" i="230"/>
  <c r="CG95" i="230"/>
  <c r="AL95" i="224" s="1"/>
  <c r="CB95" i="230"/>
  <c r="BW95" i="230"/>
  <c r="AH95" i="224" s="1"/>
  <c r="BR95" i="230"/>
  <c r="AF95" i="224" s="1"/>
  <c r="BM95" i="230"/>
  <c r="BH95" i="230"/>
  <c r="BB95" i="230"/>
  <c r="BC95" i="230" s="1"/>
  <c r="Z95" i="224" s="1"/>
  <c r="AX95" i="230"/>
  <c r="AS95" i="230"/>
  <c r="AN95" i="230"/>
  <c r="AI95" i="230"/>
  <c r="R95" i="224" s="1"/>
  <c r="AD95" i="230"/>
  <c r="Y95" i="230"/>
  <c r="T95" i="230"/>
  <c r="O95" i="230"/>
  <c r="J95" i="224" s="1"/>
  <c r="CV94" i="230"/>
  <c r="CQ94" i="230"/>
  <c r="CL94" i="230"/>
  <c r="CG94" i="230"/>
  <c r="AL94" i="224" s="1"/>
  <c r="CB94" i="230"/>
  <c r="BW94" i="230"/>
  <c r="BR94" i="230"/>
  <c r="AF94" i="224" s="1"/>
  <c r="BM94" i="230"/>
  <c r="BH94" i="230"/>
  <c r="AB94" i="224" s="1"/>
  <c r="BB94" i="230"/>
  <c r="BC94" i="230" s="1"/>
  <c r="Z94" i="224" s="1"/>
  <c r="AX94" i="230"/>
  <c r="AS94" i="230"/>
  <c r="AN94" i="230"/>
  <c r="T94" i="224" s="1"/>
  <c r="AI94" i="230"/>
  <c r="AD94" i="230"/>
  <c r="Y94" i="230"/>
  <c r="T94" i="230"/>
  <c r="O94" i="230"/>
  <c r="J94" i="224" s="1"/>
  <c r="CV93" i="230"/>
  <c r="CQ93" i="230"/>
  <c r="CL93" i="230"/>
  <c r="CG93" i="230"/>
  <c r="AL93" i="224" s="1"/>
  <c r="CB93" i="230"/>
  <c r="AJ93" i="224" s="1"/>
  <c r="BW93" i="230"/>
  <c r="BR93" i="230"/>
  <c r="AF93" i="224" s="1"/>
  <c r="BM93" i="230"/>
  <c r="BH93" i="230"/>
  <c r="BB93" i="230"/>
  <c r="BC93" i="230" s="1"/>
  <c r="Z93" i="224" s="1"/>
  <c r="AX93" i="230"/>
  <c r="AS93" i="230"/>
  <c r="AN93" i="230"/>
  <c r="AI93" i="230"/>
  <c r="R93" i="224" s="1"/>
  <c r="AD93" i="230"/>
  <c r="Y93" i="230"/>
  <c r="T93" i="230"/>
  <c r="O93" i="230"/>
  <c r="J93" i="224" s="1"/>
  <c r="CV92" i="230"/>
  <c r="CQ92" i="230"/>
  <c r="CL92" i="230"/>
  <c r="CG92" i="230"/>
  <c r="AL92" i="224" s="1"/>
  <c r="CB92" i="230"/>
  <c r="BW92" i="230"/>
  <c r="BR92" i="230"/>
  <c r="AF92" i="224" s="1"/>
  <c r="BM92" i="230"/>
  <c r="AD92" i="224" s="1"/>
  <c r="BH92" i="230"/>
  <c r="BB92" i="230"/>
  <c r="BC92" i="230" s="1"/>
  <c r="Z92" i="224" s="1"/>
  <c r="AX92" i="230"/>
  <c r="AS92" i="230"/>
  <c r="AN92" i="230"/>
  <c r="AI92" i="230"/>
  <c r="R92" i="224" s="1"/>
  <c r="AD92" i="230"/>
  <c r="Y92" i="230"/>
  <c r="N92" i="224" s="1"/>
  <c r="T92" i="230"/>
  <c r="L92" i="224" s="1"/>
  <c r="O92" i="230"/>
  <c r="J92" i="224" s="1"/>
  <c r="CV91" i="230"/>
  <c r="CQ91" i="230"/>
  <c r="CL91" i="230"/>
  <c r="CG91" i="230"/>
  <c r="AL91" i="224" s="1"/>
  <c r="T91" i="225" s="1"/>
  <c r="AY91" i="226" s="1"/>
  <c r="BA91" i="227" s="1"/>
  <c r="CB91" i="230"/>
  <c r="BW91" i="230"/>
  <c r="BR91" i="230"/>
  <c r="AF91" i="224" s="1"/>
  <c r="BM91" i="230"/>
  <c r="AD91" i="224" s="1"/>
  <c r="BH91" i="230"/>
  <c r="BB91" i="230"/>
  <c r="BC91" i="230" s="1"/>
  <c r="Z91" i="224" s="1"/>
  <c r="AX91" i="230"/>
  <c r="AS91" i="230"/>
  <c r="AN91" i="230"/>
  <c r="AI91" i="230"/>
  <c r="R91" i="224" s="1"/>
  <c r="AD91" i="230"/>
  <c r="Y91" i="230"/>
  <c r="T91" i="230"/>
  <c r="O91" i="230"/>
  <c r="J91" i="224" s="1"/>
  <c r="CV90" i="230"/>
  <c r="CQ90" i="230"/>
  <c r="AP90" i="224" s="1"/>
  <c r="CL90" i="230"/>
  <c r="AN90" i="224" s="1"/>
  <c r="CG90" i="230"/>
  <c r="AL90" i="224" s="1"/>
  <c r="CB90" i="230"/>
  <c r="BW90" i="230"/>
  <c r="AH90" i="224" s="1"/>
  <c r="BR90" i="230"/>
  <c r="BM90" i="230"/>
  <c r="BH90" i="230"/>
  <c r="BB90" i="230"/>
  <c r="BC90" i="230" s="1"/>
  <c r="Z90" i="224" s="1"/>
  <c r="AX90" i="230"/>
  <c r="AS90" i="230"/>
  <c r="V90" i="224" s="1"/>
  <c r="L90" i="225" s="1"/>
  <c r="AA90" i="226" s="1"/>
  <c r="AC90" i="227" s="1"/>
  <c r="AN90" i="230"/>
  <c r="AI90" i="230"/>
  <c r="R90" i="224" s="1"/>
  <c r="AD90" i="230"/>
  <c r="Y90" i="230"/>
  <c r="N90" i="224" s="1"/>
  <c r="H90" i="225" s="1"/>
  <c r="T90" i="230"/>
  <c r="O90" i="230"/>
  <c r="J90" i="224" s="1"/>
  <c r="CV89" i="230"/>
  <c r="CQ89" i="230"/>
  <c r="CL89" i="230"/>
  <c r="CG89" i="230"/>
  <c r="AL89" i="224" s="1"/>
  <c r="CB89" i="230"/>
  <c r="AJ89" i="224" s="1"/>
  <c r="BW89" i="230"/>
  <c r="BR89" i="230"/>
  <c r="AF89" i="224" s="1"/>
  <c r="Q89" i="225" s="1"/>
  <c r="AP89" i="226" s="1"/>
  <c r="AR89" i="227" s="1"/>
  <c r="BM89" i="230"/>
  <c r="BH89" i="230"/>
  <c r="BB89" i="230"/>
  <c r="BC89" i="230" s="1"/>
  <c r="Z89" i="224" s="1"/>
  <c r="AX89" i="230"/>
  <c r="AS89" i="230"/>
  <c r="AN89" i="230"/>
  <c r="AI89" i="230"/>
  <c r="R89" i="224" s="1"/>
  <c r="AD89" i="230"/>
  <c r="Y89" i="230"/>
  <c r="N89" i="224" s="1"/>
  <c r="H89" i="225" s="1"/>
  <c r="T89" i="230"/>
  <c r="L89" i="224" s="1"/>
  <c r="O89" i="230"/>
  <c r="J89" i="224" s="1"/>
  <c r="CV88" i="230"/>
  <c r="CQ88" i="230"/>
  <c r="AP88" i="224" s="1"/>
  <c r="CL88" i="230"/>
  <c r="CG88" i="230"/>
  <c r="CB88" i="230"/>
  <c r="BW88" i="230"/>
  <c r="BR88" i="230"/>
  <c r="AF88" i="224" s="1"/>
  <c r="BM88" i="230"/>
  <c r="AD88" i="224" s="1"/>
  <c r="BH88" i="230"/>
  <c r="AB88" i="224" s="1"/>
  <c r="BB88" i="230"/>
  <c r="BC88" i="230" s="1"/>
  <c r="Z88" i="224" s="1"/>
  <c r="AX88" i="230"/>
  <c r="AS88" i="230"/>
  <c r="AN88" i="230"/>
  <c r="AI88" i="230"/>
  <c r="R88" i="224" s="1"/>
  <c r="AD88" i="230"/>
  <c r="Y88" i="230"/>
  <c r="T88" i="230"/>
  <c r="O88" i="230"/>
  <c r="J88" i="224" s="1"/>
  <c r="CV87" i="230"/>
  <c r="CQ87" i="230"/>
  <c r="AP87" i="224" s="1"/>
  <c r="CL87" i="230"/>
  <c r="CG87" i="230"/>
  <c r="AL87" i="224" s="1"/>
  <c r="CB87" i="230"/>
  <c r="BW87" i="230"/>
  <c r="BR87" i="230"/>
  <c r="AF87" i="224" s="1"/>
  <c r="Q87" i="225" s="1"/>
  <c r="BM87" i="230"/>
  <c r="BH87" i="230"/>
  <c r="BB87" i="230"/>
  <c r="BC87" i="230" s="1"/>
  <c r="Z87" i="224" s="1"/>
  <c r="AX87" i="230"/>
  <c r="AS87" i="230"/>
  <c r="V87" i="224" s="1"/>
  <c r="AN87" i="230"/>
  <c r="T87" i="224" s="1"/>
  <c r="AI87" i="230"/>
  <c r="R87" i="224" s="1"/>
  <c r="AD87" i="230"/>
  <c r="Y87" i="230"/>
  <c r="T87" i="230"/>
  <c r="L87" i="224" s="1"/>
  <c r="O87" i="230"/>
  <c r="CV86" i="230"/>
  <c r="CQ86" i="230"/>
  <c r="CL86" i="230"/>
  <c r="CG86" i="230"/>
  <c r="AL86" i="224" s="1"/>
  <c r="CB86" i="230"/>
  <c r="AJ86" i="224" s="1"/>
  <c r="BW86" i="230"/>
  <c r="BR86" i="230"/>
  <c r="AF86" i="224" s="1"/>
  <c r="BM86" i="230"/>
  <c r="AD86" i="224" s="1"/>
  <c r="BH86" i="230"/>
  <c r="BB86" i="230"/>
  <c r="BC86" i="230" s="1"/>
  <c r="Z86" i="224" s="1"/>
  <c r="AX86" i="230"/>
  <c r="AS86" i="230"/>
  <c r="AN86" i="230"/>
  <c r="AI86" i="230"/>
  <c r="R86" i="224" s="1"/>
  <c r="AD86" i="230"/>
  <c r="Y86" i="230"/>
  <c r="N86" i="224" s="1"/>
  <c r="T86" i="230"/>
  <c r="O86" i="230"/>
  <c r="J86" i="224" s="1"/>
  <c r="CV85" i="230"/>
  <c r="CQ85" i="230"/>
  <c r="CL85" i="230"/>
  <c r="CG85" i="230"/>
  <c r="AL85" i="224" s="1"/>
  <c r="CB85" i="230"/>
  <c r="BW85" i="230"/>
  <c r="BR85" i="230"/>
  <c r="AF85" i="224" s="1"/>
  <c r="BM85" i="230"/>
  <c r="AD85" i="224" s="1"/>
  <c r="BH85" i="230"/>
  <c r="AB85" i="224" s="1"/>
  <c r="BB85" i="230"/>
  <c r="BC85" i="230" s="1"/>
  <c r="Z85" i="224" s="1"/>
  <c r="AX85" i="230"/>
  <c r="AS85" i="230"/>
  <c r="AN85" i="230"/>
  <c r="AI85" i="230"/>
  <c r="AD85" i="230"/>
  <c r="Y85" i="230"/>
  <c r="N85" i="224" s="1"/>
  <c r="T85" i="230"/>
  <c r="L85" i="224" s="1"/>
  <c r="G85" i="225" s="1"/>
  <c r="O85" i="230"/>
  <c r="J85" i="224" s="1"/>
  <c r="CV84" i="230"/>
  <c r="AR84" i="224" s="1"/>
  <c r="CQ84" i="230"/>
  <c r="AP84" i="224" s="1"/>
  <c r="CL84" i="230"/>
  <c r="AN84" i="224" s="1"/>
  <c r="U84" i="225" s="1"/>
  <c r="BB84" i="226" s="1"/>
  <c r="BD84" i="227" s="1"/>
  <c r="CG84" i="230"/>
  <c r="AL84" i="224" s="1"/>
  <c r="CB84" i="230"/>
  <c r="AJ84" i="224" s="1"/>
  <c r="BW84" i="230"/>
  <c r="AH84" i="224" s="1"/>
  <c r="BR84" i="230"/>
  <c r="AF84" i="224" s="1"/>
  <c r="BM84" i="230"/>
  <c r="BH84" i="230"/>
  <c r="AB84" i="224" s="1"/>
  <c r="BB84" i="230"/>
  <c r="BC84" i="230" s="1"/>
  <c r="AX84" i="230"/>
  <c r="AS84" i="230"/>
  <c r="AN84" i="230"/>
  <c r="T84" i="224" s="1"/>
  <c r="AI84" i="230"/>
  <c r="R84" i="224" s="1"/>
  <c r="AD84" i="230"/>
  <c r="P84" i="224" s="1"/>
  <c r="Y84" i="230"/>
  <c r="N84" i="224" s="1"/>
  <c r="T84" i="230"/>
  <c r="O84" i="230"/>
  <c r="CV83" i="230"/>
  <c r="AR83" i="224" s="1"/>
  <c r="CQ83" i="230"/>
  <c r="AP83" i="224" s="1"/>
  <c r="CL83" i="230"/>
  <c r="AN83" i="224" s="1"/>
  <c r="CG83" i="230"/>
  <c r="AL83" i="224" s="1"/>
  <c r="CB83" i="230"/>
  <c r="AJ83" i="224" s="1"/>
  <c r="BW83" i="230"/>
  <c r="AH83" i="224" s="1"/>
  <c r="BR83" i="230"/>
  <c r="BM83" i="230"/>
  <c r="BH83" i="230"/>
  <c r="BB83" i="230"/>
  <c r="BC83" i="230" s="1"/>
  <c r="AX83" i="230"/>
  <c r="X83" i="224" s="1"/>
  <c r="AS83" i="230"/>
  <c r="V83" i="224" s="1"/>
  <c r="L83" i="225" s="1"/>
  <c r="AN83" i="230"/>
  <c r="T83" i="224" s="1"/>
  <c r="AI83" i="230"/>
  <c r="R83" i="224" s="1"/>
  <c r="AD83" i="230"/>
  <c r="Y83" i="230"/>
  <c r="N83" i="224" s="1"/>
  <c r="T83" i="230"/>
  <c r="L83" i="224" s="1"/>
  <c r="O83" i="230"/>
  <c r="J83" i="224" s="1"/>
  <c r="CV82" i="230"/>
  <c r="AR82" i="224" s="1"/>
  <c r="CQ82" i="230"/>
  <c r="AP82" i="224" s="1"/>
  <c r="CL82" i="230"/>
  <c r="AN82" i="224" s="1"/>
  <c r="CG82" i="230"/>
  <c r="AL82" i="224" s="1"/>
  <c r="CB82" i="230"/>
  <c r="AJ82" i="224" s="1"/>
  <c r="BW82" i="230"/>
  <c r="AH82" i="224" s="1"/>
  <c r="BR82" i="230"/>
  <c r="AF82" i="224" s="1"/>
  <c r="BM82" i="230"/>
  <c r="BH82" i="230"/>
  <c r="AB82" i="224" s="1"/>
  <c r="BB82" i="230"/>
  <c r="BC82" i="230" s="1"/>
  <c r="Z82" i="224" s="1"/>
  <c r="AX82" i="230"/>
  <c r="X82" i="224" s="1"/>
  <c r="M82" i="225" s="1"/>
  <c r="AS82" i="230"/>
  <c r="AN82" i="230"/>
  <c r="T82" i="224" s="1"/>
  <c r="AI82" i="230"/>
  <c r="R82" i="224" s="1"/>
  <c r="AD82" i="230"/>
  <c r="P82" i="224" s="1"/>
  <c r="Y82" i="230"/>
  <c r="N82" i="224" s="1"/>
  <c r="T82" i="230"/>
  <c r="O82" i="230"/>
  <c r="CV81" i="230"/>
  <c r="AR81" i="224" s="1"/>
  <c r="CQ81" i="230"/>
  <c r="CL81" i="230"/>
  <c r="CG81" i="230"/>
  <c r="AL81" i="224" s="1"/>
  <c r="CB81" i="230"/>
  <c r="AJ81" i="224" s="1"/>
  <c r="BW81" i="230"/>
  <c r="BR81" i="230"/>
  <c r="AF81" i="224" s="1"/>
  <c r="BM81" i="230"/>
  <c r="AD81" i="224" s="1"/>
  <c r="BH81" i="230"/>
  <c r="BB81" i="230"/>
  <c r="BC81" i="230" s="1"/>
  <c r="AX81" i="230"/>
  <c r="AS81" i="230"/>
  <c r="V81" i="224" s="1"/>
  <c r="AN81" i="230"/>
  <c r="AI81" i="230"/>
  <c r="AD81" i="230"/>
  <c r="P81" i="224" s="1"/>
  <c r="Y81" i="230"/>
  <c r="T81" i="230"/>
  <c r="L81" i="224" s="1"/>
  <c r="O81" i="230"/>
  <c r="J81" i="224" s="1"/>
  <c r="CV80" i="230"/>
  <c r="CQ80" i="230"/>
  <c r="AP80" i="224" s="1"/>
  <c r="CL80" i="230"/>
  <c r="AN80" i="224" s="1"/>
  <c r="CG80" i="230"/>
  <c r="CB80" i="230"/>
  <c r="BW80" i="230"/>
  <c r="BR80" i="230"/>
  <c r="BM80" i="230"/>
  <c r="AD80" i="224" s="1"/>
  <c r="BH80" i="230"/>
  <c r="BB80" i="230"/>
  <c r="BC80" i="230" s="1"/>
  <c r="Z80" i="224" s="1"/>
  <c r="AX80" i="230"/>
  <c r="X80" i="224" s="1"/>
  <c r="AS80" i="230"/>
  <c r="AN80" i="230"/>
  <c r="AI80" i="230"/>
  <c r="R80" i="224" s="1"/>
  <c r="AD80" i="230"/>
  <c r="P80" i="224" s="1"/>
  <c r="Y80" i="230"/>
  <c r="T80" i="230"/>
  <c r="L80" i="224" s="1"/>
  <c r="O80" i="230"/>
  <c r="J80" i="224" s="1"/>
  <c r="CV79" i="230"/>
  <c r="AR79" i="224" s="1"/>
  <c r="CQ79" i="230"/>
  <c r="AP79" i="224" s="1"/>
  <c r="CL79" i="230"/>
  <c r="CG79" i="230"/>
  <c r="AL79" i="224" s="1"/>
  <c r="CB79" i="230"/>
  <c r="AJ79" i="224" s="1"/>
  <c r="BW79" i="230"/>
  <c r="AH79" i="224" s="1"/>
  <c r="BR79" i="230"/>
  <c r="AF79" i="224" s="1"/>
  <c r="BM79" i="230"/>
  <c r="AD79" i="224" s="1"/>
  <c r="BH79" i="230"/>
  <c r="AB79" i="224" s="1"/>
  <c r="BB79" i="230"/>
  <c r="BC79" i="230" s="1"/>
  <c r="AX79" i="230"/>
  <c r="AS79" i="230"/>
  <c r="AN79" i="230"/>
  <c r="AI79" i="230"/>
  <c r="R79" i="224" s="1"/>
  <c r="AD79" i="230"/>
  <c r="Y79" i="230"/>
  <c r="T79" i="230"/>
  <c r="O79" i="230"/>
  <c r="CV78" i="230"/>
  <c r="CQ78" i="230"/>
  <c r="CL78" i="230"/>
  <c r="CG78" i="230"/>
  <c r="CB78" i="230"/>
  <c r="AJ78" i="224" s="1"/>
  <c r="BW78" i="230"/>
  <c r="BR78" i="230"/>
  <c r="AF78" i="224" s="1"/>
  <c r="BM78" i="230"/>
  <c r="BH78" i="230"/>
  <c r="AB78" i="224" s="1"/>
  <c r="BB78" i="230"/>
  <c r="BC78" i="230" s="1"/>
  <c r="AX78" i="230"/>
  <c r="AS78" i="230"/>
  <c r="V78" i="224" s="1"/>
  <c r="AN78" i="230"/>
  <c r="AI78" i="230"/>
  <c r="R78" i="224" s="1"/>
  <c r="AD78" i="230"/>
  <c r="P78" i="224" s="1"/>
  <c r="I78" i="225" s="1"/>
  <c r="Y78" i="230"/>
  <c r="T78" i="230"/>
  <c r="O78" i="230"/>
  <c r="J78" i="224" s="1"/>
  <c r="CV77" i="230"/>
  <c r="CQ77" i="230"/>
  <c r="CL77" i="230"/>
  <c r="AN77" i="224" s="1"/>
  <c r="CG77" i="230"/>
  <c r="CB77" i="230"/>
  <c r="AJ77" i="224" s="1"/>
  <c r="BW77" i="230"/>
  <c r="BR77" i="230"/>
  <c r="BM77" i="230"/>
  <c r="BH77" i="230"/>
  <c r="BB77" i="230"/>
  <c r="BC77" i="230" s="1"/>
  <c r="Z77" i="224" s="1"/>
  <c r="AX77" i="230"/>
  <c r="AS77" i="230"/>
  <c r="V77" i="224" s="1"/>
  <c r="AN77" i="230"/>
  <c r="T77" i="224" s="1"/>
  <c r="AI77" i="230"/>
  <c r="AD77" i="230"/>
  <c r="Y77" i="230"/>
  <c r="N77" i="224" s="1"/>
  <c r="T77" i="230"/>
  <c r="O77" i="230"/>
  <c r="CV76" i="230"/>
  <c r="AR76" i="224" s="1"/>
  <c r="CQ76" i="230"/>
  <c r="CL76" i="230"/>
  <c r="AN76" i="224" s="1"/>
  <c r="CG76" i="230"/>
  <c r="AL76" i="224" s="1"/>
  <c r="CB76" i="230"/>
  <c r="BW76" i="230"/>
  <c r="AH76" i="224" s="1"/>
  <c r="BR76" i="230"/>
  <c r="BM76" i="230"/>
  <c r="AD76" i="224" s="1"/>
  <c r="BH76" i="230"/>
  <c r="BB76" i="230"/>
  <c r="BC76" i="230" s="1"/>
  <c r="Z76" i="224" s="1"/>
  <c r="AX76" i="230"/>
  <c r="X76" i="224" s="1"/>
  <c r="AS76" i="230"/>
  <c r="AN76" i="230"/>
  <c r="AI76" i="230"/>
  <c r="R76" i="224" s="1"/>
  <c r="J76" i="225" s="1"/>
  <c r="U76" i="226" s="1"/>
  <c r="W76" i="227" s="1"/>
  <c r="AD76" i="230"/>
  <c r="Y76" i="230"/>
  <c r="T76" i="230"/>
  <c r="L76" i="224" s="1"/>
  <c r="O76" i="230"/>
  <c r="CV75" i="230"/>
  <c r="AR75" i="224" s="1"/>
  <c r="CQ75" i="230"/>
  <c r="AP75" i="224" s="1"/>
  <c r="CL75" i="230"/>
  <c r="CG75" i="230"/>
  <c r="CB75" i="230"/>
  <c r="BW75" i="230"/>
  <c r="BR75" i="230"/>
  <c r="AF75" i="224" s="1"/>
  <c r="BM75" i="230"/>
  <c r="AD75" i="224" s="1"/>
  <c r="BH75" i="230"/>
  <c r="AB75" i="224" s="1"/>
  <c r="BB75" i="230"/>
  <c r="BC75" i="230" s="1"/>
  <c r="AX75" i="230"/>
  <c r="AS75" i="230"/>
  <c r="V75" i="224" s="1"/>
  <c r="AN75" i="230"/>
  <c r="AI75" i="230"/>
  <c r="AD75" i="230"/>
  <c r="P75" i="224" s="1"/>
  <c r="I75" i="225" s="1"/>
  <c r="Y75" i="230"/>
  <c r="T75" i="230"/>
  <c r="L75" i="224" s="1"/>
  <c r="O75" i="230"/>
  <c r="J75" i="224" s="1"/>
  <c r="CV74" i="230"/>
  <c r="CQ74" i="230"/>
  <c r="CL74" i="230"/>
  <c r="AN74" i="224" s="1"/>
  <c r="CG74" i="230"/>
  <c r="CB74" i="230"/>
  <c r="AJ74" i="224" s="1"/>
  <c r="BW74" i="230"/>
  <c r="BR74" i="230"/>
  <c r="AF74" i="224" s="1"/>
  <c r="BM74" i="230"/>
  <c r="BH74" i="230"/>
  <c r="BB74" i="230"/>
  <c r="BC74" i="230" s="1"/>
  <c r="Z74" i="224" s="1"/>
  <c r="AX74" i="230"/>
  <c r="AS74" i="230"/>
  <c r="AN74" i="230"/>
  <c r="T74" i="224" s="1"/>
  <c r="AI74" i="230"/>
  <c r="AD74" i="230"/>
  <c r="P74" i="224" s="1"/>
  <c r="I74" i="225" s="1"/>
  <c r="Y74" i="230"/>
  <c r="N74" i="224" s="1"/>
  <c r="T74" i="230"/>
  <c r="O74" i="230"/>
  <c r="CV73" i="230"/>
  <c r="AR73" i="224" s="1"/>
  <c r="CQ73" i="230"/>
  <c r="CL73" i="230"/>
  <c r="CG73" i="230"/>
  <c r="AL73" i="224" s="1"/>
  <c r="CB73" i="230"/>
  <c r="AJ73" i="224" s="1"/>
  <c r="BW73" i="230"/>
  <c r="AH73" i="224" s="1"/>
  <c r="BR73" i="230"/>
  <c r="BM73" i="230"/>
  <c r="AD73" i="224" s="1"/>
  <c r="BH73" i="230"/>
  <c r="BB73" i="230"/>
  <c r="BC73" i="230" s="1"/>
  <c r="AX73" i="230"/>
  <c r="X73" i="224" s="1"/>
  <c r="AS73" i="230"/>
  <c r="AN73" i="230"/>
  <c r="T73" i="224" s="1"/>
  <c r="AI73" i="230"/>
  <c r="R73" i="224" s="1"/>
  <c r="J73" i="225" s="1"/>
  <c r="U73" i="226" s="1"/>
  <c r="W73" i="227" s="1"/>
  <c r="AD73" i="230"/>
  <c r="Y73" i="230"/>
  <c r="T73" i="230"/>
  <c r="L73" i="224" s="1"/>
  <c r="O73" i="230"/>
  <c r="CV72" i="230"/>
  <c r="CQ72" i="230"/>
  <c r="AP72" i="224" s="1"/>
  <c r="CL72" i="230"/>
  <c r="CG72" i="230"/>
  <c r="AL72" i="224" s="1"/>
  <c r="CB72" i="230"/>
  <c r="BW72" i="230"/>
  <c r="BR72" i="230"/>
  <c r="AF72" i="224" s="1"/>
  <c r="BM72" i="230"/>
  <c r="BH72" i="230"/>
  <c r="AB72" i="224" s="1"/>
  <c r="BB72" i="230"/>
  <c r="BC72" i="230" s="1"/>
  <c r="AX72" i="230"/>
  <c r="X72" i="224" s="1"/>
  <c r="AS72" i="230"/>
  <c r="V72" i="224" s="1"/>
  <c r="AN72" i="230"/>
  <c r="AI72" i="230"/>
  <c r="AD72" i="230"/>
  <c r="P72" i="224" s="1"/>
  <c r="I72" i="225" s="1"/>
  <c r="Y72" i="230"/>
  <c r="T72" i="230"/>
  <c r="O72" i="230"/>
  <c r="J72" i="224" s="1"/>
  <c r="CV71" i="230"/>
  <c r="CQ71" i="230"/>
  <c r="AP71" i="224" s="1"/>
  <c r="CL71" i="230"/>
  <c r="AN71" i="224" s="1"/>
  <c r="CG71" i="230"/>
  <c r="CB71" i="230"/>
  <c r="AJ71" i="224" s="1"/>
  <c r="BW71" i="230"/>
  <c r="BR71" i="230"/>
  <c r="BM71" i="230"/>
  <c r="BH71" i="230"/>
  <c r="AB71" i="224" s="1"/>
  <c r="BB71" i="230"/>
  <c r="BC71" i="230" s="1"/>
  <c r="Z71" i="224" s="1"/>
  <c r="AX71" i="230"/>
  <c r="AS71" i="230"/>
  <c r="AN71" i="230"/>
  <c r="T71" i="224" s="1"/>
  <c r="K71" i="225" s="1"/>
  <c r="AI71" i="230"/>
  <c r="AD71" i="230"/>
  <c r="Y71" i="230"/>
  <c r="N71" i="224" s="1"/>
  <c r="T71" i="230"/>
  <c r="O71" i="230"/>
  <c r="J71" i="224" s="1"/>
  <c r="CV70" i="230"/>
  <c r="AR70" i="224" s="1"/>
  <c r="CQ70" i="230"/>
  <c r="CL70" i="230"/>
  <c r="CG70" i="230"/>
  <c r="AL70" i="224" s="1"/>
  <c r="CB70" i="230"/>
  <c r="BW70" i="230"/>
  <c r="AH70" i="224" s="1"/>
  <c r="BR70" i="230"/>
  <c r="BM70" i="230"/>
  <c r="AD70" i="224" s="1"/>
  <c r="BH70" i="230"/>
  <c r="BB70" i="230"/>
  <c r="BC70" i="230" s="1"/>
  <c r="AX70" i="230"/>
  <c r="X70" i="224" s="1"/>
  <c r="AS70" i="230"/>
  <c r="AN70" i="230"/>
  <c r="AI70" i="230"/>
  <c r="R70" i="224" s="1"/>
  <c r="AD70" i="230"/>
  <c r="Y70" i="230"/>
  <c r="N70" i="224" s="1"/>
  <c r="T70" i="230"/>
  <c r="L70" i="224" s="1"/>
  <c r="O70" i="230"/>
  <c r="CV69" i="230"/>
  <c r="CQ69" i="230"/>
  <c r="AP69" i="224" s="1"/>
  <c r="CL69" i="230"/>
  <c r="CG69" i="230"/>
  <c r="CB69" i="230"/>
  <c r="BW69" i="230"/>
  <c r="AH69" i="224" s="1"/>
  <c r="BR69" i="230"/>
  <c r="AF69" i="224" s="1"/>
  <c r="BM69" i="230"/>
  <c r="BH69" i="230"/>
  <c r="AB69" i="224" s="1"/>
  <c r="BB69" i="230"/>
  <c r="BC69" i="230" s="1"/>
  <c r="AX69" i="230"/>
  <c r="AS69" i="230"/>
  <c r="V69" i="224" s="1"/>
  <c r="L69" i="225" s="1"/>
  <c r="AN69" i="230"/>
  <c r="AI69" i="230"/>
  <c r="R69" i="224" s="1"/>
  <c r="AD69" i="230"/>
  <c r="P69" i="224" s="1"/>
  <c r="Y69" i="230"/>
  <c r="T69" i="230"/>
  <c r="O69" i="230"/>
  <c r="J69" i="224" s="1"/>
  <c r="CV68" i="230"/>
  <c r="CQ68" i="230"/>
  <c r="CL68" i="230"/>
  <c r="AN68" i="224" s="1"/>
  <c r="CG68" i="230"/>
  <c r="CB68" i="230"/>
  <c r="AJ68" i="224" s="1"/>
  <c r="BW68" i="230"/>
  <c r="BR68" i="230"/>
  <c r="BM68" i="230"/>
  <c r="BH68" i="230"/>
  <c r="BB68" i="230"/>
  <c r="BC68" i="230" s="1"/>
  <c r="Z68" i="224" s="1"/>
  <c r="AX68" i="230"/>
  <c r="AS68" i="230"/>
  <c r="V68" i="224" s="1"/>
  <c r="AN68" i="230"/>
  <c r="T68" i="224" s="1"/>
  <c r="AI68" i="230"/>
  <c r="AD68" i="230"/>
  <c r="Y68" i="230"/>
  <c r="N68" i="224" s="1"/>
  <c r="T68" i="230"/>
  <c r="O68" i="230"/>
  <c r="CV67" i="230"/>
  <c r="AR67" i="224" s="1"/>
  <c r="W67" i="225" s="1"/>
  <c r="CQ67" i="230"/>
  <c r="CL67" i="230"/>
  <c r="AN67" i="224" s="1"/>
  <c r="CG67" i="230"/>
  <c r="AL67" i="224" s="1"/>
  <c r="CB67" i="230"/>
  <c r="BW67" i="230"/>
  <c r="AH67" i="224" s="1"/>
  <c r="BR67" i="230"/>
  <c r="BM67" i="230"/>
  <c r="AD67" i="224" s="1"/>
  <c r="BH67" i="230"/>
  <c r="BB67" i="230"/>
  <c r="BC67" i="230" s="1"/>
  <c r="Z67" i="224" s="1"/>
  <c r="AX67" i="230"/>
  <c r="X67" i="224" s="1"/>
  <c r="AS67" i="230"/>
  <c r="AN67" i="230"/>
  <c r="AI67" i="230"/>
  <c r="R67" i="224" s="1"/>
  <c r="AD67" i="230"/>
  <c r="Y67" i="230"/>
  <c r="T67" i="230"/>
  <c r="L67" i="224" s="1"/>
  <c r="O67" i="230"/>
  <c r="CV66" i="230"/>
  <c r="AR66" i="224" s="1"/>
  <c r="CQ66" i="230"/>
  <c r="AP66" i="224" s="1"/>
  <c r="CL66" i="230"/>
  <c r="CG66" i="230"/>
  <c r="CB66" i="230"/>
  <c r="BW66" i="230"/>
  <c r="BR66" i="230"/>
  <c r="AF66" i="224" s="1"/>
  <c r="BM66" i="230"/>
  <c r="AD66" i="224" s="1"/>
  <c r="BH66" i="230"/>
  <c r="AB66" i="224" s="1"/>
  <c r="BB66" i="230"/>
  <c r="BC66" i="230" s="1"/>
  <c r="AX66" i="230"/>
  <c r="AS66" i="230"/>
  <c r="V66" i="224" s="1"/>
  <c r="L66" i="225" s="1"/>
  <c r="AN66" i="230"/>
  <c r="AI66" i="230"/>
  <c r="AD66" i="230"/>
  <c r="P66" i="224" s="1"/>
  <c r="Y66" i="230"/>
  <c r="T66" i="230"/>
  <c r="L66" i="224" s="1"/>
  <c r="O66" i="230"/>
  <c r="J66" i="224" s="1"/>
  <c r="CV65" i="230"/>
  <c r="CQ65" i="230"/>
  <c r="CL65" i="230"/>
  <c r="AN65" i="224" s="1"/>
  <c r="CG65" i="230"/>
  <c r="CB65" i="230"/>
  <c r="AJ65" i="224" s="1"/>
  <c r="BW65" i="230"/>
  <c r="BR65" i="230"/>
  <c r="AF65" i="224" s="1"/>
  <c r="BM65" i="230"/>
  <c r="BH65" i="230"/>
  <c r="BB65" i="230"/>
  <c r="BC65" i="230" s="1"/>
  <c r="Z65" i="224" s="1"/>
  <c r="AX65" i="230"/>
  <c r="AS65" i="230"/>
  <c r="AN65" i="230"/>
  <c r="T65" i="224" s="1"/>
  <c r="AI65" i="230"/>
  <c r="AD65" i="230"/>
  <c r="P65" i="224" s="1"/>
  <c r="Y65" i="230"/>
  <c r="N65" i="224" s="1"/>
  <c r="T65" i="230"/>
  <c r="O65" i="230"/>
  <c r="CV64" i="230"/>
  <c r="AR64" i="224" s="1"/>
  <c r="W64" i="225" s="1"/>
  <c r="BH64" i="226" s="1"/>
  <c r="BJ64" i="227" s="1"/>
  <c r="CQ64" i="230"/>
  <c r="CL64" i="230"/>
  <c r="CG64" i="230"/>
  <c r="AL64" i="224" s="1"/>
  <c r="CB64" i="230"/>
  <c r="AJ64" i="224" s="1"/>
  <c r="BW64" i="230"/>
  <c r="AH64" i="224" s="1"/>
  <c r="BR64" i="230"/>
  <c r="BM64" i="230"/>
  <c r="AD64" i="224" s="1"/>
  <c r="BH64" i="230"/>
  <c r="BB64" i="230"/>
  <c r="BC64" i="230" s="1"/>
  <c r="AX64" i="230"/>
  <c r="X64" i="224" s="1"/>
  <c r="AD64" i="226" s="1"/>
  <c r="AF64" i="227" s="1"/>
  <c r="AS64" i="230"/>
  <c r="AN64" i="230"/>
  <c r="T64" i="224" s="1"/>
  <c r="K64" i="225" s="1"/>
  <c r="X64" i="226" s="1"/>
  <c r="Z64" i="227" s="1"/>
  <c r="AI64" i="230"/>
  <c r="R64" i="224" s="1"/>
  <c r="J64" i="225" s="1"/>
  <c r="AD64" i="230"/>
  <c r="Y64" i="230"/>
  <c r="T64" i="230"/>
  <c r="L64" i="224" s="1"/>
  <c r="O64" i="230"/>
  <c r="CV63" i="230"/>
  <c r="CQ63" i="230"/>
  <c r="AP63" i="224" s="1"/>
  <c r="CL63" i="230"/>
  <c r="CG63" i="230"/>
  <c r="AL63" i="224" s="1"/>
  <c r="CB63" i="230"/>
  <c r="BW63" i="230"/>
  <c r="BR63" i="230"/>
  <c r="AF63" i="224" s="1"/>
  <c r="BM63" i="230"/>
  <c r="BH63" i="230"/>
  <c r="AB63" i="224" s="1"/>
  <c r="BB63" i="230"/>
  <c r="BC63" i="230" s="1"/>
  <c r="AX63" i="230"/>
  <c r="X63" i="224" s="1"/>
  <c r="AS63" i="230"/>
  <c r="V63" i="224" s="1"/>
  <c r="AN63" i="230"/>
  <c r="AI63" i="230"/>
  <c r="AD63" i="230"/>
  <c r="P63" i="224" s="1"/>
  <c r="Y63" i="230"/>
  <c r="T63" i="230"/>
  <c r="O63" i="230"/>
  <c r="J63" i="224" s="1"/>
  <c r="CV62" i="230"/>
  <c r="CQ62" i="230"/>
  <c r="AP62" i="224" s="1"/>
  <c r="CL62" i="230"/>
  <c r="AN62" i="224" s="1"/>
  <c r="CG62" i="230"/>
  <c r="CB62" i="230"/>
  <c r="AJ62" i="224" s="1"/>
  <c r="BW62" i="230"/>
  <c r="BR62" i="230"/>
  <c r="BM62" i="230"/>
  <c r="BH62" i="230"/>
  <c r="AB62" i="224" s="1"/>
  <c r="BB62" i="230"/>
  <c r="BC62" i="230" s="1"/>
  <c r="Z62" i="224" s="1"/>
  <c r="AX62" i="230"/>
  <c r="AS62" i="230"/>
  <c r="V62" i="224" s="1"/>
  <c r="AN62" i="230"/>
  <c r="T62" i="224" s="1"/>
  <c r="AI62" i="230"/>
  <c r="AD62" i="230"/>
  <c r="Y62" i="230"/>
  <c r="N62" i="224" s="1"/>
  <c r="T62" i="230"/>
  <c r="O62" i="230"/>
  <c r="J62" i="224" s="1"/>
  <c r="CV61" i="230"/>
  <c r="AR61" i="224" s="1"/>
  <c r="CQ61" i="230"/>
  <c r="CL61" i="230"/>
  <c r="AN61" i="224" s="1"/>
  <c r="CG61" i="230"/>
  <c r="AL61" i="224" s="1"/>
  <c r="CB61" i="230"/>
  <c r="AJ61" i="224" s="1"/>
  <c r="BW61" i="230"/>
  <c r="BR61" i="230"/>
  <c r="BM61" i="230"/>
  <c r="AD61" i="224" s="1"/>
  <c r="BH61" i="230"/>
  <c r="AB61" i="224" s="1"/>
  <c r="BB61" i="230"/>
  <c r="BC61" i="230" s="1"/>
  <c r="Z61" i="224" s="1"/>
  <c r="AX61" i="230"/>
  <c r="X61" i="224" s="1"/>
  <c r="M61" i="225" s="1"/>
  <c r="AS61" i="230"/>
  <c r="AN61" i="230"/>
  <c r="T61" i="224" s="1"/>
  <c r="AI61" i="230"/>
  <c r="AD61" i="230"/>
  <c r="Y61" i="230"/>
  <c r="N61" i="224" s="1"/>
  <c r="T61" i="230"/>
  <c r="L61" i="224" s="1"/>
  <c r="O61" i="230"/>
  <c r="J61" i="224" s="1"/>
  <c r="CV60" i="230"/>
  <c r="AR60" i="224" s="1"/>
  <c r="CQ60" i="230"/>
  <c r="AP60" i="224" s="1"/>
  <c r="CL60" i="230"/>
  <c r="CG60" i="230"/>
  <c r="AL60" i="224" s="1"/>
  <c r="CB60" i="230"/>
  <c r="BW60" i="230"/>
  <c r="AH60" i="224" s="1"/>
  <c r="BR60" i="230"/>
  <c r="AF60" i="224" s="1"/>
  <c r="BM60" i="230"/>
  <c r="AD60" i="224" s="1"/>
  <c r="BH60" i="230"/>
  <c r="AB60" i="224" s="1"/>
  <c r="BB60" i="230"/>
  <c r="BC60" i="230" s="1"/>
  <c r="AX60" i="230"/>
  <c r="X60" i="224" s="1"/>
  <c r="M60" i="225" s="1"/>
  <c r="AD60" i="226" s="1"/>
  <c r="AF60" i="227" s="1"/>
  <c r="AS60" i="230"/>
  <c r="V60" i="224" s="1"/>
  <c r="AN60" i="230"/>
  <c r="AI60" i="230"/>
  <c r="R60" i="224" s="1"/>
  <c r="AD60" i="230"/>
  <c r="P60" i="224" s="1"/>
  <c r="Y60" i="230"/>
  <c r="N60" i="224" s="1"/>
  <c r="T60" i="230"/>
  <c r="L60" i="224" s="1"/>
  <c r="O60" i="230"/>
  <c r="J60" i="224" s="1"/>
  <c r="CV59" i="230"/>
  <c r="CQ59" i="230"/>
  <c r="AP59" i="224" s="1"/>
  <c r="CL59" i="230"/>
  <c r="CG59" i="230"/>
  <c r="CB59" i="230"/>
  <c r="AJ59" i="224" s="1"/>
  <c r="BW59" i="230"/>
  <c r="AH59" i="224" s="1"/>
  <c r="BR59" i="230"/>
  <c r="AF59" i="224" s="1"/>
  <c r="BM59" i="230"/>
  <c r="BH59" i="230"/>
  <c r="AB59" i="224" s="1"/>
  <c r="BB59" i="230"/>
  <c r="BC59" i="230" s="1"/>
  <c r="AX59" i="230"/>
  <c r="AS59" i="230"/>
  <c r="V59" i="224" s="1"/>
  <c r="AN59" i="230"/>
  <c r="T59" i="224" s="1"/>
  <c r="K59" i="225" s="1"/>
  <c r="AI59" i="230"/>
  <c r="R59" i="224" s="1"/>
  <c r="AD59" i="230"/>
  <c r="P59" i="224" s="1"/>
  <c r="Y59" i="230"/>
  <c r="N59" i="224" s="1"/>
  <c r="T59" i="230"/>
  <c r="O59" i="230"/>
  <c r="J59" i="224" s="1"/>
  <c r="CV58" i="230"/>
  <c r="CQ58" i="230"/>
  <c r="CL58" i="230"/>
  <c r="AN58" i="224" s="1"/>
  <c r="CG58" i="230"/>
  <c r="AL58" i="224" s="1"/>
  <c r="CB58" i="230"/>
  <c r="AJ58" i="224" s="1"/>
  <c r="BW58" i="230"/>
  <c r="BR58" i="230"/>
  <c r="BM58" i="230"/>
  <c r="BH58" i="230"/>
  <c r="AB58" i="224" s="1"/>
  <c r="BB58" i="230"/>
  <c r="BC58" i="230" s="1"/>
  <c r="Z58" i="224" s="1"/>
  <c r="AX58" i="230"/>
  <c r="X58" i="224" s="1"/>
  <c r="M58" i="225" s="1"/>
  <c r="AS58" i="230"/>
  <c r="V58" i="224" s="1"/>
  <c r="AN58" i="230"/>
  <c r="T58" i="224" s="1"/>
  <c r="AI58" i="230"/>
  <c r="AD58" i="230"/>
  <c r="Y58" i="230"/>
  <c r="N58" i="224" s="1"/>
  <c r="T58" i="230"/>
  <c r="O58" i="230"/>
  <c r="J58" i="224" s="1"/>
  <c r="CV57" i="230"/>
  <c r="AR57" i="224" s="1"/>
  <c r="CQ57" i="230"/>
  <c r="AP57" i="224" s="1"/>
  <c r="CL57" i="230"/>
  <c r="AN57" i="224" s="1"/>
  <c r="CG57" i="230"/>
  <c r="AL57" i="224" s="1"/>
  <c r="CB57" i="230"/>
  <c r="BW57" i="230"/>
  <c r="AH57" i="224" s="1"/>
  <c r="BR57" i="230"/>
  <c r="AF57" i="224" s="1"/>
  <c r="BM57" i="230"/>
  <c r="AD57" i="224" s="1"/>
  <c r="BH57" i="230"/>
  <c r="AB57" i="224" s="1"/>
  <c r="BB57" i="230"/>
  <c r="BC57" i="230" s="1"/>
  <c r="Z57" i="224" s="1"/>
  <c r="AX57" i="230"/>
  <c r="X57" i="224" s="1"/>
  <c r="AS57" i="230"/>
  <c r="V57" i="224" s="1"/>
  <c r="AN57" i="230"/>
  <c r="AI57" i="230"/>
  <c r="R57" i="224" s="1"/>
  <c r="AD57" i="230"/>
  <c r="Y57" i="230"/>
  <c r="N57" i="224" s="1"/>
  <c r="T57" i="230"/>
  <c r="L57" i="224" s="1"/>
  <c r="O57" i="230"/>
  <c r="J57" i="224" s="1"/>
  <c r="CV56" i="230"/>
  <c r="AR56" i="224" s="1"/>
  <c r="W56" i="225" s="1"/>
  <c r="BH56" i="226" s="1"/>
  <c r="BJ56" i="227" s="1"/>
  <c r="CQ56" i="230"/>
  <c r="AP56" i="224" s="1"/>
  <c r="CL56" i="230"/>
  <c r="CG56" i="230"/>
  <c r="CB56" i="230"/>
  <c r="BW56" i="230"/>
  <c r="AH56" i="224" s="1"/>
  <c r="BR56" i="230"/>
  <c r="AF56" i="224" s="1"/>
  <c r="BM56" i="230"/>
  <c r="AD56" i="224" s="1"/>
  <c r="BH56" i="230"/>
  <c r="AB56" i="224" s="1"/>
  <c r="BB56" i="230"/>
  <c r="BC56" i="230" s="1"/>
  <c r="AX56" i="230"/>
  <c r="AS56" i="230"/>
  <c r="V56" i="224" s="1"/>
  <c r="AN56" i="230"/>
  <c r="AI56" i="230"/>
  <c r="R56" i="224" s="1"/>
  <c r="J56" i="225" s="1"/>
  <c r="AD56" i="230"/>
  <c r="P56" i="224" s="1"/>
  <c r="Y56" i="230"/>
  <c r="N56" i="224" s="1"/>
  <c r="T56" i="230"/>
  <c r="L56" i="224" s="1"/>
  <c r="O56" i="230"/>
  <c r="J56" i="224" s="1"/>
  <c r="CV55" i="230"/>
  <c r="CQ55" i="230"/>
  <c r="CL55" i="230"/>
  <c r="AN55" i="224" s="1"/>
  <c r="CG55" i="230"/>
  <c r="CB55" i="230"/>
  <c r="AJ55" i="224" s="1"/>
  <c r="BW55" i="230"/>
  <c r="AH55" i="224" s="1"/>
  <c r="BR55" i="230"/>
  <c r="AF55" i="224" s="1"/>
  <c r="BM55" i="230"/>
  <c r="BH55" i="230"/>
  <c r="BB55" i="230"/>
  <c r="BC55" i="230" s="1"/>
  <c r="Z55" i="224" s="1"/>
  <c r="AX55" i="230"/>
  <c r="AS55" i="230"/>
  <c r="V55" i="224" s="1"/>
  <c r="AN55" i="230"/>
  <c r="T55" i="224" s="1"/>
  <c r="K55" i="225" s="1"/>
  <c r="X55" i="226" s="1"/>
  <c r="Z55" i="227" s="1"/>
  <c r="AI55" i="230"/>
  <c r="R55" i="224" s="1"/>
  <c r="J55" i="225" s="1"/>
  <c r="AD55" i="230"/>
  <c r="P55" i="224" s="1"/>
  <c r="Y55" i="230"/>
  <c r="N55" i="224" s="1"/>
  <c r="T55" i="230"/>
  <c r="O55" i="230"/>
  <c r="CV54" i="230"/>
  <c r="AR54" i="224" s="1"/>
  <c r="W54" i="225" s="1"/>
  <c r="BH54" i="226" s="1"/>
  <c r="BJ54" i="227" s="1"/>
  <c r="CQ54" i="230"/>
  <c r="CL54" i="230"/>
  <c r="AN54" i="224" s="1"/>
  <c r="U54" i="225" s="1"/>
  <c r="BB54" i="226" s="1"/>
  <c r="BD54" i="227" s="1"/>
  <c r="CG54" i="230"/>
  <c r="AL54" i="224" s="1"/>
  <c r="CB54" i="230"/>
  <c r="AJ54" i="224" s="1"/>
  <c r="BW54" i="230"/>
  <c r="AH54" i="224" s="1"/>
  <c r="R54" i="225" s="1"/>
  <c r="AS54" i="226" s="1"/>
  <c r="AU54" i="227" s="1"/>
  <c r="BR54" i="230"/>
  <c r="BM54" i="230"/>
  <c r="AD54" i="224" s="1"/>
  <c r="BH54" i="230"/>
  <c r="BB54" i="230"/>
  <c r="BC54" i="230" s="1"/>
  <c r="Z54" i="224" s="1"/>
  <c r="AX54" i="230"/>
  <c r="X54" i="224" s="1"/>
  <c r="M54" i="225" s="1"/>
  <c r="AD54" i="226" s="1"/>
  <c r="AF54" i="227" s="1"/>
  <c r="AS54" i="230"/>
  <c r="AN54" i="230"/>
  <c r="T54" i="224" s="1"/>
  <c r="AI54" i="230"/>
  <c r="R54" i="224" s="1"/>
  <c r="AD54" i="230"/>
  <c r="Y54" i="230"/>
  <c r="N54" i="224" s="1"/>
  <c r="T54" i="230"/>
  <c r="L54" i="224" s="1"/>
  <c r="O54" i="230"/>
  <c r="CV53" i="230"/>
  <c r="AR53" i="224" s="1"/>
  <c r="CQ53" i="230"/>
  <c r="AP53" i="224" s="1"/>
  <c r="CL53" i="230"/>
  <c r="CG53" i="230"/>
  <c r="AL53" i="224" s="1"/>
  <c r="CB53" i="230"/>
  <c r="BW53" i="230"/>
  <c r="AH53" i="224" s="1"/>
  <c r="BR53" i="230"/>
  <c r="AF53" i="224" s="1"/>
  <c r="BM53" i="230"/>
  <c r="AD53" i="224" s="1"/>
  <c r="BH53" i="230"/>
  <c r="AB53" i="224" s="1"/>
  <c r="BB53" i="230"/>
  <c r="BC53" i="230" s="1"/>
  <c r="AX53" i="230"/>
  <c r="X53" i="224" s="1"/>
  <c r="M53" i="225" s="1"/>
  <c r="AD53" i="226" s="1"/>
  <c r="AF53" i="227" s="1"/>
  <c r="AS53" i="230"/>
  <c r="V53" i="224" s="1"/>
  <c r="AN53" i="230"/>
  <c r="AI53" i="230"/>
  <c r="R53" i="224" s="1"/>
  <c r="AD53" i="230"/>
  <c r="P53" i="224" s="1"/>
  <c r="Y53" i="230"/>
  <c r="T53" i="230"/>
  <c r="L53" i="224" s="1"/>
  <c r="O53" i="230"/>
  <c r="J53" i="224" s="1"/>
  <c r="CV52" i="230"/>
  <c r="CQ52" i="230"/>
  <c r="AP52" i="224" s="1"/>
  <c r="CL52" i="230"/>
  <c r="AN52" i="224" s="1"/>
  <c r="CG52" i="230"/>
  <c r="CB52" i="230"/>
  <c r="AJ52" i="224" s="1"/>
  <c r="BW52" i="230"/>
  <c r="BR52" i="230"/>
  <c r="AF52" i="224" s="1"/>
  <c r="BM52" i="230"/>
  <c r="BH52" i="230"/>
  <c r="AB52" i="224" s="1"/>
  <c r="BB52" i="230"/>
  <c r="BC52" i="230" s="1"/>
  <c r="Z52" i="224" s="1"/>
  <c r="AX52" i="230"/>
  <c r="AS52" i="230"/>
  <c r="V52" i="224" s="1"/>
  <c r="AN52" i="230"/>
  <c r="T52" i="224" s="1"/>
  <c r="AI52" i="230"/>
  <c r="AD52" i="230"/>
  <c r="P52" i="224" s="1"/>
  <c r="Y52" i="230"/>
  <c r="N52" i="224" s="1"/>
  <c r="T52" i="230"/>
  <c r="O52" i="230"/>
  <c r="J52" i="224" s="1"/>
  <c r="CV51" i="230"/>
  <c r="AR51" i="224" s="1"/>
  <c r="W51" i="225" s="1"/>
  <c r="BH51" i="226" s="1"/>
  <c r="BJ51" i="227" s="1"/>
  <c r="CQ51" i="230"/>
  <c r="CL51" i="230"/>
  <c r="AN51" i="224" s="1"/>
  <c r="CG51" i="230"/>
  <c r="AL51" i="224" s="1"/>
  <c r="CB51" i="230"/>
  <c r="AJ51" i="224" s="1"/>
  <c r="BW51" i="230"/>
  <c r="AH51" i="224" s="1"/>
  <c r="BR51" i="230"/>
  <c r="BM51" i="230"/>
  <c r="AD51" i="224" s="1"/>
  <c r="BH51" i="230"/>
  <c r="BB51" i="230"/>
  <c r="BC51" i="230" s="1"/>
  <c r="Z51" i="224" s="1"/>
  <c r="AX51" i="230"/>
  <c r="X51" i="224" s="1"/>
  <c r="M51" i="225" s="1"/>
  <c r="AD51" i="226" s="1"/>
  <c r="AF51" i="227" s="1"/>
  <c r="AS51" i="230"/>
  <c r="AN51" i="230"/>
  <c r="T51" i="224" s="1"/>
  <c r="K51" i="225" s="1"/>
  <c r="AI51" i="230"/>
  <c r="R51" i="224" s="1"/>
  <c r="AD51" i="230"/>
  <c r="Y51" i="230"/>
  <c r="N51" i="224" s="1"/>
  <c r="T51" i="230"/>
  <c r="L51" i="224" s="1"/>
  <c r="O51" i="230"/>
  <c r="CV50" i="230"/>
  <c r="AR50" i="224" s="1"/>
  <c r="W50" i="225" s="1"/>
  <c r="BH50" i="226" s="1"/>
  <c r="BJ50" i="227" s="1"/>
  <c r="CQ50" i="230"/>
  <c r="AP50" i="224" s="1"/>
  <c r="CL50" i="230"/>
  <c r="CG50" i="230"/>
  <c r="AL50" i="224" s="1"/>
  <c r="CB50" i="230"/>
  <c r="BW50" i="230"/>
  <c r="AH50" i="224" s="1"/>
  <c r="BR50" i="230"/>
  <c r="AF50" i="224" s="1"/>
  <c r="BM50" i="230"/>
  <c r="AD50" i="224" s="1"/>
  <c r="BH50" i="230"/>
  <c r="AB50" i="224" s="1"/>
  <c r="BB50" i="230"/>
  <c r="BC50" i="230" s="1"/>
  <c r="AX50" i="230"/>
  <c r="X50" i="224" s="1"/>
  <c r="M50" i="225" s="1"/>
  <c r="AD50" i="226" s="1"/>
  <c r="AF50" i="227" s="1"/>
  <c r="AS50" i="230"/>
  <c r="V50" i="224" s="1"/>
  <c r="AN50" i="230"/>
  <c r="AI50" i="230"/>
  <c r="R50" i="224" s="1"/>
  <c r="AD50" i="230"/>
  <c r="P50" i="224" s="1"/>
  <c r="Y50" i="230"/>
  <c r="T50" i="230"/>
  <c r="L50" i="224" s="1"/>
  <c r="O50" i="230"/>
  <c r="J50" i="224" s="1"/>
  <c r="CV49" i="230"/>
  <c r="CQ49" i="230"/>
  <c r="AP49" i="224" s="1"/>
  <c r="CL49" i="230"/>
  <c r="AN49" i="224" s="1"/>
  <c r="CG49" i="230"/>
  <c r="CB49" i="230"/>
  <c r="AJ49" i="224" s="1"/>
  <c r="BW49" i="230"/>
  <c r="BR49" i="230"/>
  <c r="AF49" i="224" s="1"/>
  <c r="Q49" i="225" s="1"/>
  <c r="AP49" i="226" s="1"/>
  <c r="AR49" i="227" s="1"/>
  <c r="BM49" i="230"/>
  <c r="BH49" i="230"/>
  <c r="AB49" i="224" s="1"/>
  <c r="BB49" i="230"/>
  <c r="BC49" i="230" s="1"/>
  <c r="Z49" i="224" s="1"/>
  <c r="AX49" i="230"/>
  <c r="AS49" i="230"/>
  <c r="V49" i="224" s="1"/>
  <c r="AN49" i="230"/>
  <c r="T49" i="224" s="1"/>
  <c r="AI49" i="230"/>
  <c r="AD49" i="230"/>
  <c r="P49" i="224" s="1"/>
  <c r="Y49" i="230"/>
  <c r="N49" i="224" s="1"/>
  <c r="T49" i="230"/>
  <c r="O49" i="230"/>
  <c r="J49" i="224" s="1"/>
  <c r="CV48" i="230"/>
  <c r="AR48" i="224" s="1"/>
  <c r="W48" i="225" s="1"/>
  <c r="BH48" i="226" s="1"/>
  <c r="BJ48" i="227" s="1"/>
  <c r="CQ48" i="230"/>
  <c r="CL48" i="230"/>
  <c r="AN48" i="224" s="1"/>
  <c r="CG48" i="230"/>
  <c r="AL48" i="224" s="1"/>
  <c r="T48" i="225" s="1"/>
  <c r="AY48" i="226" s="1"/>
  <c r="BA48" i="227" s="1"/>
  <c r="CB48" i="230"/>
  <c r="AJ48" i="224" s="1"/>
  <c r="BW48" i="230"/>
  <c r="AH48" i="224" s="1"/>
  <c r="BR48" i="230"/>
  <c r="BM48" i="230"/>
  <c r="AD48" i="224" s="1"/>
  <c r="BH48" i="230"/>
  <c r="BB48" i="230"/>
  <c r="BC48" i="230" s="1"/>
  <c r="Z48" i="224" s="1"/>
  <c r="AX48" i="230"/>
  <c r="X48" i="224" s="1"/>
  <c r="M48" i="225" s="1"/>
  <c r="AD48" i="226" s="1"/>
  <c r="AF48" i="227" s="1"/>
  <c r="AS48" i="230"/>
  <c r="AN48" i="230"/>
  <c r="T48" i="224" s="1"/>
  <c r="K48" i="225" s="1"/>
  <c r="X48" i="226" s="1"/>
  <c r="Z48" i="227" s="1"/>
  <c r="AI48" i="230"/>
  <c r="R48" i="224" s="1"/>
  <c r="J48" i="225" s="1"/>
  <c r="AD48" i="230"/>
  <c r="Y48" i="230"/>
  <c r="N48" i="224" s="1"/>
  <c r="T48" i="230"/>
  <c r="L48" i="224" s="1"/>
  <c r="O48" i="230"/>
  <c r="CV47" i="230"/>
  <c r="AR47" i="224" s="1"/>
  <c r="W47" i="225" s="1"/>
  <c r="BH47" i="226" s="1"/>
  <c r="BJ47" i="227" s="1"/>
  <c r="CQ47" i="230"/>
  <c r="AP47" i="224" s="1"/>
  <c r="CL47" i="230"/>
  <c r="CG47" i="230"/>
  <c r="AL47" i="224" s="1"/>
  <c r="CB47" i="230"/>
  <c r="BW47" i="230"/>
  <c r="AH47" i="224" s="1"/>
  <c r="BR47" i="230"/>
  <c r="AF47" i="224" s="1"/>
  <c r="BM47" i="230"/>
  <c r="AD47" i="224" s="1"/>
  <c r="BH47" i="230"/>
  <c r="AB47" i="224" s="1"/>
  <c r="BB47" i="230"/>
  <c r="BC47" i="230" s="1"/>
  <c r="AX47" i="230"/>
  <c r="X47" i="224" s="1"/>
  <c r="M47" i="225" s="1"/>
  <c r="AD47" i="226" s="1"/>
  <c r="AF47" i="227" s="1"/>
  <c r="AS47" i="230"/>
  <c r="V47" i="224" s="1"/>
  <c r="AN47" i="230"/>
  <c r="AI47" i="230"/>
  <c r="R47" i="224" s="1"/>
  <c r="J47" i="225" s="1"/>
  <c r="U47" i="226" s="1"/>
  <c r="W47" i="227" s="1"/>
  <c r="AD47" i="230"/>
  <c r="P47" i="224" s="1"/>
  <c r="Y47" i="230"/>
  <c r="T47" i="230"/>
  <c r="L47" i="224" s="1"/>
  <c r="O47" i="230"/>
  <c r="J47" i="224" s="1"/>
  <c r="CV46" i="230"/>
  <c r="CQ46" i="230"/>
  <c r="AP46" i="224" s="1"/>
  <c r="CL46" i="230"/>
  <c r="AN46" i="224" s="1"/>
  <c r="CG46" i="230"/>
  <c r="CB46" i="230"/>
  <c r="AJ46" i="224" s="1"/>
  <c r="BW46" i="230"/>
  <c r="BR46" i="230"/>
  <c r="AF46" i="224" s="1"/>
  <c r="BM46" i="230"/>
  <c r="BH46" i="230"/>
  <c r="BB46" i="230"/>
  <c r="BC46" i="230" s="1"/>
  <c r="AX46" i="230"/>
  <c r="AS46" i="230"/>
  <c r="V46" i="224" s="1"/>
  <c r="AN46" i="230"/>
  <c r="T46" i="224" s="1"/>
  <c r="K46" i="225" s="1"/>
  <c r="X46" i="226" s="1"/>
  <c r="Z46" i="227" s="1"/>
  <c r="AI46" i="230"/>
  <c r="R46" i="224" s="1"/>
  <c r="J46" i="225" s="1"/>
  <c r="AD46" i="230"/>
  <c r="Y46" i="230"/>
  <c r="N46" i="224" s="1"/>
  <c r="T46" i="230"/>
  <c r="O46" i="230"/>
  <c r="J46" i="224" s="1"/>
  <c r="CV45" i="230"/>
  <c r="AR45" i="224" s="1"/>
  <c r="CQ45" i="230"/>
  <c r="AP45" i="224" s="1"/>
  <c r="CL45" i="230"/>
  <c r="CG45" i="230"/>
  <c r="AL45" i="224" s="1"/>
  <c r="CB45" i="230"/>
  <c r="BW45" i="230"/>
  <c r="AH45" i="224" s="1"/>
  <c r="BR45" i="230"/>
  <c r="AF45" i="224" s="1"/>
  <c r="BM45" i="230"/>
  <c r="AD45" i="224" s="1"/>
  <c r="BH45" i="230"/>
  <c r="BB45" i="230"/>
  <c r="BC45" i="230" s="1"/>
  <c r="AX45" i="230"/>
  <c r="X45" i="224" s="1"/>
  <c r="AS45" i="230"/>
  <c r="V45" i="224" s="1"/>
  <c r="AN45" i="230"/>
  <c r="AI45" i="230"/>
  <c r="R45" i="224" s="1"/>
  <c r="J45" i="225" s="1"/>
  <c r="AD45" i="230"/>
  <c r="Y45" i="230"/>
  <c r="N45" i="224" s="1"/>
  <c r="T45" i="230"/>
  <c r="L45" i="224" s="1"/>
  <c r="O45" i="230"/>
  <c r="CV44" i="230"/>
  <c r="CQ44" i="230"/>
  <c r="AP44" i="224" s="1"/>
  <c r="CL44" i="230"/>
  <c r="CG44" i="230"/>
  <c r="AL44" i="224" s="1"/>
  <c r="CB44" i="230"/>
  <c r="BW44" i="230"/>
  <c r="AH44" i="224" s="1"/>
  <c r="BR44" i="230"/>
  <c r="BM44" i="230"/>
  <c r="AD44" i="224" s="1"/>
  <c r="BH44" i="230"/>
  <c r="AB44" i="224" s="1"/>
  <c r="BB44" i="230"/>
  <c r="BC44" i="230" s="1"/>
  <c r="Z44" i="224" s="1"/>
  <c r="AX44" i="230"/>
  <c r="AS44" i="230"/>
  <c r="V44" i="224" s="1"/>
  <c r="AN44" i="230"/>
  <c r="T44" i="224" s="1"/>
  <c r="AI44" i="230"/>
  <c r="AD44" i="230"/>
  <c r="Y44" i="230"/>
  <c r="N44" i="224" s="1"/>
  <c r="T44" i="230"/>
  <c r="L44" i="224" s="1"/>
  <c r="O44" i="230"/>
  <c r="J44" i="224" s="1"/>
  <c r="CV43" i="230"/>
  <c r="CQ43" i="230"/>
  <c r="CL43" i="230"/>
  <c r="AN43" i="224" s="1"/>
  <c r="U43" i="225" s="1"/>
  <c r="BB43" i="226" s="1"/>
  <c r="BD43" i="227" s="1"/>
  <c r="CG43" i="230"/>
  <c r="AL43" i="224" s="1"/>
  <c r="CB43" i="230"/>
  <c r="AJ43" i="224" s="1"/>
  <c r="BW43" i="230"/>
  <c r="AH43" i="224" s="1"/>
  <c r="BR43" i="230"/>
  <c r="AF43" i="224" s="1"/>
  <c r="BM43" i="230"/>
  <c r="BH43" i="230"/>
  <c r="AB43" i="224" s="1"/>
  <c r="BB43" i="230"/>
  <c r="BC43" i="230" s="1"/>
  <c r="AX43" i="230"/>
  <c r="AS43" i="230"/>
  <c r="V43" i="224" s="1"/>
  <c r="AN43" i="230"/>
  <c r="AI43" i="230"/>
  <c r="AD43" i="230"/>
  <c r="Y43" i="230"/>
  <c r="T43" i="230"/>
  <c r="L43" i="224" s="1"/>
  <c r="O43" i="230"/>
  <c r="J43" i="224" s="1"/>
  <c r="CV42" i="230"/>
  <c r="CQ42" i="230"/>
  <c r="AP42" i="224" s="1"/>
  <c r="CL42" i="230"/>
  <c r="CG42" i="230"/>
  <c r="AL42" i="224" s="1"/>
  <c r="CB42" i="230"/>
  <c r="AJ42" i="224" s="1"/>
  <c r="BW42" i="230"/>
  <c r="AH42" i="224" s="1"/>
  <c r="BR42" i="230"/>
  <c r="BM42" i="230"/>
  <c r="AD42" i="224" s="1"/>
  <c r="BH42" i="230"/>
  <c r="BB42" i="230"/>
  <c r="BC42" i="230" s="1"/>
  <c r="Z42" i="224" s="1"/>
  <c r="AX42" i="230"/>
  <c r="AS42" i="230"/>
  <c r="V42" i="224" s="1"/>
  <c r="AN42" i="230"/>
  <c r="T42" i="224" s="1"/>
  <c r="K42" i="225" s="1"/>
  <c r="AI42" i="230"/>
  <c r="R42" i="224" s="1"/>
  <c r="AD42" i="230"/>
  <c r="Y42" i="230"/>
  <c r="N42" i="224" s="1"/>
  <c r="T42" i="230"/>
  <c r="L42" i="224" s="1"/>
  <c r="O42" i="230"/>
  <c r="J42" i="224" s="1"/>
  <c r="CV41" i="230"/>
  <c r="CQ41" i="230"/>
  <c r="AP41" i="224" s="1"/>
  <c r="CL41" i="230"/>
  <c r="AN41" i="224" s="1"/>
  <c r="U41" i="225" s="1"/>
  <c r="BB41" i="226" s="1"/>
  <c r="BD41" i="227" s="1"/>
  <c r="CG41" i="230"/>
  <c r="CB41" i="230"/>
  <c r="AJ41" i="224" s="1"/>
  <c r="BW41" i="230"/>
  <c r="AH41" i="224" s="1"/>
  <c r="BR41" i="230"/>
  <c r="AF41" i="224" s="1"/>
  <c r="BM41" i="230"/>
  <c r="BH41" i="230"/>
  <c r="BB41" i="230"/>
  <c r="BC41" i="230" s="1"/>
  <c r="Z41" i="224" s="1"/>
  <c r="AX41" i="230"/>
  <c r="AS41" i="230"/>
  <c r="V41" i="224" s="1"/>
  <c r="AN41" i="230"/>
  <c r="T41" i="224" s="1"/>
  <c r="AI41" i="230"/>
  <c r="R41" i="224" s="1"/>
  <c r="AD41" i="230"/>
  <c r="Y41" i="230"/>
  <c r="N41" i="224" s="1"/>
  <c r="T41" i="230"/>
  <c r="L41" i="224" s="1"/>
  <c r="O41" i="230"/>
  <c r="J41" i="224" s="1"/>
  <c r="CV40" i="230"/>
  <c r="CQ40" i="230"/>
  <c r="AP40" i="224" s="1"/>
  <c r="CL40" i="230"/>
  <c r="CG40" i="230"/>
  <c r="CB40" i="230"/>
  <c r="BW40" i="230"/>
  <c r="AH40" i="224" s="1"/>
  <c r="BR40" i="230"/>
  <c r="AF40" i="224" s="1"/>
  <c r="BM40" i="230"/>
  <c r="AD40" i="224" s="1"/>
  <c r="BH40" i="230"/>
  <c r="AB40" i="224" s="1"/>
  <c r="BB40" i="230"/>
  <c r="BC40" i="230" s="1"/>
  <c r="Z40" i="224" s="1"/>
  <c r="AX40" i="230"/>
  <c r="AS40" i="230"/>
  <c r="V40" i="224" s="1"/>
  <c r="AN40" i="230"/>
  <c r="T40" i="224" s="1"/>
  <c r="AI40" i="230"/>
  <c r="AD40" i="230"/>
  <c r="Y40" i="230"/>
  <c r="N40" i="224" s="1"/>
  <c r="T40" i="230"/>
  <c r="O40" i="230"/>
  <c r="J40" i="224" s="1"/>
  <c r="CV39" i="230"/>
  <c r="CQ39" i="230"/>
  <c r="AP39" i="224" s="1"/>
  <c r="CL39" i="230"/>
  <c r="AN39" i="224" s="1"/>
  <c r="U39" i="225" s="1"/>
  <c r="BB39" i="226" s="1"/>
  <c r="BD39" i="227" s="1"/>
  <c r="CG39" i="230"/>
  <c r="AL39" i="224" s="1"/>
  <c r="T39" i="225" s="1"/>
  <c r="AY39" i="226" s="1"/>
  <c r="BA39" i="227" s="1"/>
  <c r="CB39" i="230"/>
  <c r="BW39" i="230"/>
  <c r="AH39" i="224" s="1"/>
  <c r="BR39" i="230"/>
  <c r="AF39" i="224" s="1"/>
  <c r="BM39" i="230"/>
  <c r="AD39" i="224" s="1"/>
  <c r="BH39" i="230"/>
  <c r="BB39" i="230"/>
  <c r="BC39" i="230" s="1"/>
  <c r="AX39" i="230"/>
  <c r="AS39" i="230"/>
  <c r="V39" i="224" s="1"/>
  <c r="AN39" i="230"/>
  <c r="T39" i="224" s="1"/>
  <c r="AI39" i="230"/>
  <c r="R39" i="224" s="1"/>
  <c r="J39" i="225" s="1"/>
  <c r="AD39" i="230"/>
  <c r="Y39" i="230"/>
  <c r="N39" i="224" s="1"/>
  <c r="T39" i="230"/>
  <c r="L39" i="224" s="1"/>
  <c r="O39" i="230"/>
  <c r="J39" i="224" s="1"/>
  <c r="CV38" i="230"/>
  <c r="CQ38" i="230"/>
  <c r="AP38" i="224" s="1"/>
  <c r="CL38" i="230"/>
  <c r="AN38" i="224" s="1"/>
  <c r="CG38" i="230"/>
  <c r="AL38" i="224" s="1"/>
  <c r="T38" i="225" s="1"/>
  <c r="AY38" i="226" s="1"/>
  <c r="BA38" i="227" s="1"/>
  <c r="CB38" i="230"/>
  <c r="AJ38" i="224" s="1"/>
  <c r="BW38" i="230"/>
  <c r="AH38" i="224" s="1"/>
  <c r="BR38" i="230"/>
  <c r="AF38" i="224" s="1"/>
  <c r="BM38" i="230"/>
  <c r="AD38" i="224" s="1"/>
  <c r="BH38" i="230"/>
  <c r="AB38" i="224" s="1"/>
  <c r="BB38" i="230"/>
  <c r="BC38" i="230" s="1"/>
  <c r="Z38" i="224" s="1"/>
  <c r="AX38" i="230"/>
  <c r="AS38" i="230"/>
  <c r="V38" i="224" s="1"/>
  <c r="AN38" i="230"/>
  <c r="T38" i="224" s="1"/>
  <c r="K38" i="225" s="1"/>
  <c r="X38" i="226" s="1"/>
  <c r="Z38" i="227" s="1"/>
  <c r="AI38" i="230"/>
  <c r="R38" i="224" s="1"/>
  <c r="J38" i="225" s="1"/>
  <c r="AD38" i="230"/>
  <c r="Y38" i="230"/>
  <c r="N38" i="224" s="1"/>
  <c r="T38" i="230"/>
  <c r="L38" i="224" s="1"/>
  <c r="O38" i="230"/>
  <c r="J38" i="224" s="1"/>
  <c r="CV37" i="230"/>
  <c r="CQ37" i="230"/>
  <c r="AP37" i="224" s="1"/>
  <c r="CL37" i="230"/>
  <c r="AN37" i="224" s="1"/>
  <c r="CG37" i="230"/>
  <c r="CB37" i="230"/>
  <c r="AJ37" i="224" s="1"/>
  <c r="BW37" i="230"/>
  <c r="AH37" i="224" s="1"/>
  <c r="BR37" i="230"/>
  <c r="AF37" i="224" s="1"/>
  <c r="BM37" i="230"/>
  <c r="AD37" i="224" s="1"/>
  <c r="BH37" i="230"/>
  <c r="BB37" i="230"/>
  <c r="BC37" i="230" s="1"/>
  <c r="Z37" i="224" s="1"/>
  <c r="AX37" i="230"/>
  <c r="AS37" i="230"/>
  <c r="V37" i="224" s="1"/>
  <c r="AN37" i="230"/>
  <c r="T37" i="224" s="1"/>
  <c r="AI37" i="230"/>
  <c r="AD37" i="230"/>
  <c r="Y37" i="230"/>
  <c r="N37" i="224" s="1"/>
  <c r="T37" i="230"/>
  <c r="L37" i="224" s="1"/>
  <c r="O37" i="230"/>
  <c r="J37" i="224" s="1"/>
  <c r="CV36" i="230"/>
  <c r="CQ36" i="230"/>
  <c r="AP36" i="224" s="1"/>
  <c r="CL36" i="230"/>
  <c r="CG36" i="230"/>
  <c r="AL36" i="224" s="1"/>
  <c r="CB36" i="230"/>
  <c r="AJ36" i="224" s="1"/>
  <c r="BW36" i="230"/>
  <c r="AH36" i="224" s="1"/>
  <c r="BR36" i="230"/>
  <c r="BM36" i="230"/>
  <c r="AD36" i="224" s="1"/>
  <c r="BH36" i="230"/>
  <c r="AB36" i="224" s="1"/>
  <c r="BB36" i="230"/>
  <c r="BC36" i="230" s="1"/>
  <c r="Z36" i="224" s="1"/>
  <c r="AX36" i="230"/>
  <c r="AS36" i="230"/>
  <c r="AN36" i="230"/>
  <c r="AI36" i="230"/>
  <c r="R36" i="224" s="1"/>
  <c r="AD36" i="230"/>
  <c r="Y36" i="230"/>
  <c r="N36" i="224" s="1"/>
  <c r="T36" i="230"/>
  <c r="O36" i="230"/>
  <c r="CV35" i="230"/>
  <c r="CQ35" i="230"/>
  <c r="AP35" i="224" s="1"/>
  <c r="CL35" i="230"/>
  <c r="AN35" i="224" s="1"/>
  <c r="CG35" i="230"/>
  <c r="AL35" i="224" s="1"/>
  <c r="CB35" i="230"/>
  <c r="BW35" i="230"/>
  <c r="AH35" i="224" s="1"/>
  <c r="BR35" i="230"/>
  <c r="AF35" i="224" s="1"/>
  <c r="Q35" i="225" s="1"/>
  <c r="AP35" i="226" s="1"/>
  <c r="AR35" i="227" s="1"/>
  <c r="BM35" i="230"/>
  <c r="AD35" i="224" s="1"/>
  <c r="BH35" i="230"/>
  <c r="BB35" i="230"/>
  <c r="BC35" i="230" s="1"/>
  <c r="Z35" i="224" s="1"/>
  <c r="AX35" i="230"/>
  <c r="AS35" i="230"/>
  <c r="V35" i="224" s="1"/>
  <c r="AN35" i="230"/>
  <c r="T35" i="224" s="1"/>
  <c r="AI35" i="230"/>
  <c r="AD35" i="230"/>
  <c r="Y35" i="230"/>
  <c r="T35" i="230"/>
  <c r="L35" i="224" s="1"/>
  <c r="O35" i="230"/>
  <c r="J35" i="224" s="1"/>
  <c r="CV34" i="230"/>
  <c r="CQ34" i="230"/>
  <c r="CL34" i="230"/>
  <c r="CG34" i="230"/>
  <c r="AL34" i="224" s="1"/>
  <c r="CB34" i="230"/>
  <c r="AJ34" i="224" s="1"/>
  <c r="BW34" i="230"/>
  <c r="BR34" i="230"/>
  <c r="BM34" i="230"/>
  <c r="BH34" i="230"/>
  <c r="BB34" i="230"/>
  <c r="BC34" i="230" s="1"/>
  <c r="Z34" i="224" s="1"/>
  <c r="AX34" i="230"/>
  <c r="AS34" i="230"/>
  <c r="V34" i="224" s="1"/>
  <c r="AN34" i="230"/>
  <c r="AI34" i="230"/>
  <c r="AD34" i="230"/>
  <c r="Y34" i="230"/>
  <c r="N34" i="224" s="1"/>
  <c r="T34" i="230"/>
  <c r="O34" i="230"/>
  <c r="CV33" i="230"/>
  <c r="CQ33" i="230"/>
  <c r="AP33" i="224" s="1"/>
  <c r="CL33" i="230"/>
  <c r="AN33" i="224" s="1"/>
  <c r="CG33" i="230"/>
  <c r="AL33" i="224" s="1"/>
  <c r="T33" i="225" s="1"/>
  <c r="AY33" i="226" s="1"/>
  <c r="BA33" i="227" s="1"/>
  <c r="CB33" i="230"/>
  <c r="AJ33" i="224" s="1"/>
  <c r="BW33" i="230"/>
  <c r="AH33" i="224" s="1"/>
  <c r="BR33" i="230"/>
  <c r="AF33" i="224" s="1"/>
  <c r="BM33" i="230"/>
  <c r="AD33" i="224" s="1"/>
  <c r="BH33" i="230"/>
  <c r="BB33" i="230"/>
  <c r="BC33" i="230" s="1"/>
  <c r="Z33" i="224" s="1"/>
  <c r="AX33" i="230"/>
  <c r="AS33" i="230"/>
  <c r="AN33" i="230"/>
  <c r="T33" i="224" s="1"/>
  <c r="AI33" i="230"/>
  <c r="R33" i="224" s="1"/>
  <c r="AD33" i="230"/>
  <c r="Y33" i="230"/>
  <c r="N33" i="224" s="1"/>
  <c r="T33" i="230"/>
  <c r="O33" i="230"/>
  <c r="J33" i="224" s="1"/>
  <c r="CV32" i="230"/>
  <c r="CQ32" i="230"/>
  <c r="AP32" i="224" s="1"/>
  <c r="V32" i="225" s="1"/>
  <c r="BE32" i="226" s="1"/>
  <c r="BG32" i="227" s="1"/>
  <c r="CL32" i="230"/>
  <c r="AN32" i="224" s="1"/>
  <c r="U32" i="225" s="1"/>
  <c r="BB32" i="226" s="1"/>
  <c r="BD32" i="227" s="1"/>
  <c r="CG32" i="230"/>
  <c r="AL32" i="224" s="1"/>
  <c r="T32" i="225" s="1"/>
  <c r="AY32" i="226" s="1"/>
  <c r="BA32" i="227" s="1"/>
  <c r="CB32" i="230"/>
  <c r="AJ32" i="224" s="1"/>
  <c r="BW32" i="230"/>
  <c r="BR32" i="230"/>
  <c r="AF32" i="224" s="1"/>
  <c r="BM32" i="230"/>
  <c r="BH32" i="230"/>
  <c r="AB32" i="224" s="1"/>
  <c r="BB32" i="230"/>
  <c r="BC32" i="230" s="1"/>
  <c r="AX32" i="230"/>
  <c r="AS32" i="230"/>
  <c r="V32" i="224" s="1"/>
  <c r="AN32" i="230"/>
  <c r="AI32" i="230"/>
  <c r="R32" i="224" s="1"/>
  <c r="AD32" i="230"/>
  <c r="Y32" i="230"/>
  <c r="N32" i="224" s="1"/>
  <c r="T32" i="230"/>
  <c r="L32" i="224" s="1"/>
  <c r="O32" i="230"/>
  <c r="J32" i="224" s="1"/>
  <c r="CV31" i="230"/>
  <c r="CQ31" i="230"/>
  <c r="AP31" i="224" s="1"/>
  <c r="V31" i="225" s="1"/>
  <c r="BE31" i="226" s="1"/>
  <c r="BG31" i="227" s="1"/>
  <c r="CL31" i="230"/>
  <c r="AN31" i="224" s="1"/>
  <c r="CG31" i="230"/>
  <c r="AL31" i="224" s="1"/>
  <c r="T31" i="225" s="1"/>
  <c r="AY31" i="226" s="1"/>
  <c r="BA31" i="227" s="1"/>
  <c r="CB31" i="230"/>
  <c r="AJ31" i="224" s="1"/>
  <c r="BW31" i="230"/>
  <c r="AH31" i="224" s="1"/>
  <c r="R31" i="225" s="1"/>
  <c r="AS31" i="226" s="1"/>
  <c r="AU31" i="227" s="1"/>
  <c r="BR31" i="230"/>
  <c r="AF31" i="224" s="1"/>
  <c r="BM31" i="230"/>
  <c r="AD31" i="224" s="1"/>
  <c r="BH31" i="230"/>
  <c r="BB31" i="230"/>
  <c r="BC31" i="230" s="1"/>
  <c r="Z31" i="224" s="1"/>
  <c r="AX31" i="230"/>
  <c r="AS31" i="230"/>
  <c r="V31" i="224" s="1"/>
  <c r="AN31" i="230"/>
  <c r="T31" i="224" s="1"/>
  <c r="AI31" i="230"/>
  <c r="AD31" i="230"/>
  <c r="Y31" i="230"/>
  <c r="N31" i="224" s="1"/>
  <c r="T31" i="230"/>
  <c r="L31" i="224" s="1"/>
  <c r="O31" i="230"/>
  <c r="J31" i="224" s="1"/>
  <c r="CV30" i="230"/>
  <c r="CQ30" i="230"/>
  <c r="CL30" i="230"/>
  <c r="CG30" i="230"/>
  <c r="AL30" i="224" s="1"/>
  <c r="CB30" i="230"/>
  <c r="AJ30" i="224" s="1"/>
  <c r="BW30" i="230"/>
  <c r="BR30" i="230"/>
  <c r="BM30" i="230"/>
  <c r="AD30" i="224" s="1"/>
  <c r="P30" i="225" s="1"/>
  <c r="AM30" i="226" s="1"/>
  <c r="AO30" i="227" s="1"/>
  <c r="BH30" i="230"/>
  <c r="AB30" i="224" s="1"/>
  <c r="BB30" i="230"/>
  <c r="BC30" i="230" s="1"/>
  <c r="AX30" i="230"/>
  <c r="AS30" i="230"/>
  <c r="V30" i="224" s="1"/>
  <c r="AN30" i="230"/>
  <c r="AI30" i="230"/>
  <c r="R30" i="224" s="1"/>
  <c r="AD30" i="230"/>
  <c r="Y30" i="230"/>
  <c r="N30" i="224" s="1"/>
  <c r="T30" i="230"/>
  <c r="L30" i="224" s="1"/>
  <c r="O30" i="230"/>
  <c r="CV29" i="230"/>
  <c r="CQ29" i="230"/>
  <c r="AP29" i="224" s="1"/>
  <c r="CL29" i="230"/>
  <c r="AN29" i="224" s="1"/>
  <c r="CG29" i="230"/>
  <c r="AL29" i="224" s="1"/>
  <c r="CB29" i="230"/>
  <c r="BW29" i="230"/>
  <c r="AH29" i="224" s="1"/>
  <c r="BR29" i="230"/>
  <c r="AF29" i="224" s="1"/>
  <c r="BM29" i="230"/>
  <c r="AD29" i="224" s="1"/>
  <c r="P29" i="225" s="1"/>
  <c r="BH29" i="230"/>
  <c r="BB29" i="230"/>
  <c r="BC29" i="230" s="1"/>
  <c r="AX29" i="230"/>
  <c r="AS29" i="230"/>
  <c r="V29" i="224" s="1"/>
  <c r="AN29" i="230"/>
  <c r="T29" i="224" s="1"/>
  <c r="AI29" i="230"/>
  <c r="AD29" i="230"/>
  <c r="Y29" i="230"/>
  <c r="T29" i="230"/>
  <c r="O29" i="230"/>
  <c r="J29" i="224" s="1"/>
  <c r="F29" i="225" s="1"/>
  <c r="I29" i="226" s="1"/>
  <c r="K29" i="227" s="1"/>
  <c r="CV28" i="230"/>
  <c r="CQ28" i="230"/>
  <c r="CL28" i="230"/>
  <c r="CG28" i="230"/>
  <c r="CB28" i="230"/>
  <c r="AJ28" i="224" s="1"/>
  <c r="BW28" i="230"/>
  <c r="BR28" i="230"/>
  <c r="BM28" i="230"/>
  <c r="BH28" i="230"/>
  <c r="AB28" i="224" s="1"/>
  <c r="BB28" i="230"/>
  <c r="BC28" i="230" s="1"/>
  <c r="Z28" i="224" s="1"/>
  <c r="AX28" i="230"/>
  <c r="AS28" i="230"/>
  <c r="V28" i="224" s="1"/>
  <c r="AN28" i="230"/>
  <c r="AI28" i="230"/>
  <c r="R28" i="224" s="1"/>
  <c r="AD28" i="230"/>
  <c r="Y28" i="230"/>
  <c r="N28" i="224" s="1"/>
  <c r="T28" i="230"/>
  <c r="L28" i="224" s="1"/>
  <c r="O28" i="230"/>
  <c r="CV27" i="230"/>
  <c r="CQ27" i="230"/>
  <c r="AP27" i="224" s="1"/>
  <c r="CL27" i="230"/>
  <c r="AN27" i="224" s="1"/>
  <c r="CG27" i="230"/>
  <c r="AL27" i="224" s="1"/>
  <c r="CB27" i="230"/>
  <c r="BW27" i="230"/>
  <c r="AH27" i="224" s="1"/>
  <c r="BR27" i="230"/>
  <c r="AF27" i="224" s="1"/>
  <c r="BM27" i="230"/>
  <c r="AD27" i="224" s="1"/>
  <c r="P27" i="225" s="1"/>
  <c r="AM27" i="226" s="1"/>
  <c r="AO27" i="227" s="1"/>
  <c r="BH27" i="230"/>
  <c r="BB27" i="230"/>
  <c r="BC27" i="230" s="1"/>
  <c r="AX27" i="230"/>
  <c r="AS27" i="230"/>
  <c r="AN27" i="230"/>
  <c r="T27" i="224" s="1"/>
  <c r="AI27" i="230"/>
  <c r="R27" i="224" s="1"/>
  <c r="AD27" i="230"/>
  <c r="Y27" i="230"/>
  <c r="T27" i="230"/>
  <c r="O27" i="230"/>
  <c r="J27" i="224" s="1"/>
  <c r="F27" i="225" s="1"/>
  <c r="CV26" i="230"/>
  <c r="CQ26" i="230"/>
  <c r="AP26" i="224" s="1"/>
  <c r="CL26" i="230"/>
  <c r="CG26" i="230"/>
  <c r="CB26" i="230"/>
  <c r="AJ26" i="224" s="1"/>
  <c r="BW26" i="230"/>
  <c r="AH26" i="224" s="1"/>
  <c r="BR26" i="230"/>
  <c r="AF26" i="224" s="1"/>
  <c r="BM26" i="230"/>
  <c r="BH26" i="230"/>
  <c r="AB26" i="224" s="1"/>
  <c r="BB26" i="230"/>
  <c r="BC26" i="230" s="1"/>
  <c r="Z26" i="224" s="1"/>
  <c r="AX26" i="230"/>
  <c r="AS26" i="230"/>
  <c r="V26" i="224" s="1"/>
  <c r="AN26" i="230"/>
  <c r="AI26" i="230"/>
  <c r="R26" i="224" s="1"/>
  <c r="AD26" i="230"/>
  <c r="Y26" i="230"/>
  <c r="N26" i="224" s="1"/>
  <c r="T26" i="230"/>
  <c r="L26" i="224" s="1"/>
  <c r="O26" i="230"/>
  <c r="J26" i="224" s="1"/>
  <c r="F26" i="225" s="1"/>
  <c r="CV25" i="230"/>
  <c r="CQ25" i="230"/>
  <c r="AP25" i="224" s="1"/>
  <c r="CL25" i="230"/>
  <c r="AN25" i="224" s="1"/>
  <c r="CG25" i="230"/>
  <c r="AL25" i="224" s="1"/>
  <c r="CB25" i="230"/>
  <c r="AJ25" i="224" s="1"/>
  <c r="BW25" i="230"/>
  <c r="AH25" i="224" s="1"/>
  <c r="BR25" i="230"/>
  <c r="AF25" i="224" s="1"/>
  <c r="BM25" i="230"/>
  <c r="AD25" i="224" s="1"/>
  <c r="P25" i="225" s="1"/>
  <c r="AM25" i="226" s="1"/>
  <c r="AO25" i="227" s="1"/>
  <c r="BH25" i="230"/>
  <c r="BB25" i="230"/>
  <c r="BC25" i="230" s="1"/>
  <c r="Z25" i="224" s="1"/>
  <c r="AX25" i="230"/>
  <c r="AS25" i="230"/>
  <c r="AN25" i="230"/>
  <c r="T25" i="224" s="1"/>
  <c r="AI25" i="230"/>
  <c r="AD25" i="230"/>
  <c r="Y25" i="230"/>
  <c r="N25" i="224" s="1"/>
  <c r="T25" i="230"/>
  <c r="O25" i="230"/>
  <c r="J25" i="224" s="1"/>
  <c r="F25" i="225" s="1"/>
  <c r="CV24" i="230"/>
  <c r="CQ24" i="230"/>
  <c r="AP24" i="224" s="1"/>
  <c r="CL24" i="230"/>
  <c r="AN24" i="224" s="1"/>
  <c r="CG24" i="230"/>
  <c r="AL24" i="224" s="1"/>
  <c r="CB24" i="230"/>
  <c r="AJ24" i="224" s="1"/>
  <c r="BW24" i="230"/>
  <c r="AH24" i="224" s="1"/>
  <c r="BR24" i="230"/>
  <c r="BM24" i="230"/>
  <c r="BH24" i="230"/>
  <c r="BB24" i="230"/>
  <c r="BC24" i="230" s="1"/>
  <c r="AX24" i="230"/>
  <c r="X24" i="224" s="1"/>
  <c r="AS24" i="230"/>
  <c r="V24" i="224" s="1"/>
  <c r="AN24" i="230"/>
  <c r="T24" i="224" s="1"/>
  <c r="AI24" i="230"/>
  <c r="R24" i="224" s="1"/>
  <c r="AD24" i="230"/>
  <c r="Y24" i="230"/>
  <c r="T24" i="230"/>
  <c r="L24" i="224" s="1"/>
  <c r="O24" i="230"/>
  <c r="CV23" i="230"/>
  <c r="AR23" i="224" s="1"/>
  <c r="CQ23" i="230"/>
  <c r="AP23" i="224" s="1"/>
  <c r="CL23" i="230"/>
  <c r="CG23" i="230"/>
  <c r="CB23" i="230"/>
  <c r="BW23" i="230"/>
  <c r="BR23" i="230"/>
  <c r="BM23" i="230"/>
  <c r="BH23" i="230"/>
  <c r="AB23" i="224" s="1"/>
  <c r="BB23" i="230"/>
  <c r="BC23" i="230" s="1"/>
  <c r="AX23" i="230"/>
  <c r="X23" i="224" s="1"/>
  <c r="AS23" i="230"/>
  <c r="V23" i="224" s="1"/>
  <c r="AN23" i="230"/>
  <c r="AI23" i="230"/>
  <c r="AD23" i="230"/>
  <c r="P23" i="224" s="1"/>
  <c r="Y23" i="230"/>
  <c r="T23" i="230"/>
  <c r="O23" i="230"/>
  <c r="J23" i="224" s="1"/>
  <c r="F23" i="225" s="1"/>
  <c r="CV22" i="230"/>
  <c r="CQ22" i="230"/>
  <c r="AP22" i="224" s="1"/>
  <c r="CL22" i="230"/>
  <c r="AN22" i="224" s="1"/>
  <c r="CG22" i="230"/>
  <c r="CB22" i="230"/>
  <c r="BW22" i="230"/>
  <c r="BR22" i="230"/>
  <c r="BM22" i="230"/>
  <c r="BH22" i="230"/>
  <c r="BB22" i="230"/>
  <c r="BC22" i="230" s="1"/>
  <c r="Z22" i="224" s="1"/>
  <c r="AX22" i="230"/>
  <c r="AS22" i="230"/>
  <c r="AN22" i="230"/>
  <c r="T22" i="224" s="1"/>
  <c r="AI22" i="230"/>
  <c r="AD22" i="230"/>
  <c r="P22" i="224" s="1"/>
  <c r="Y22" i="230"/>
  <c r="N22" i="224" s="1"/>
  <c r="T22" i="230"/>
  <c r="O22" i="230"/>
  <c r="CV21" i="230"/>
  <c r="AR21" i="224" s="1"/>
  <c r="W21" i="225" s="1"/>
  <c r="BH21" i="226" s="1"/>
  <c r="BJ21" i="227" s="1"/>
  <c r="CQ21" i="230"/>
  <c r="CL21" i="230"/>
  <c r="CG21" i="230"/>
  <c r="CB21" i="230"/>
  <c r="BW21" i="230"/>
  <c r="AH21" i="224" s="1"/>
  <c r="BR21" i="230"/>
  <c r="AF21" i="224" s="1"/>
  <c r="BM21" i="230"/>
  <c r="AD21" i="224" s="1"/>
  <c r="P21" i="225" s="1"/>
  <c r="AM21" i="226" s="1"/>
  <c r="AO21" i="227" s="1"/>
  <c r="BH21" i="230"/>
  <c r="BB21" i="230"/>
  <c r="BC21" i="230" s="1"/>
  <c r="AX21" i="230"/>
  <c r="X21" i="224" s="1"/>
  <c r="AS21" i="230"/>
  <c r="AN21" i="230"/>
  <c r="T21" i="224" s="1"/>
  <c r="AI21" i="230"/>
  <c r="R21" i="224" s="1"/>
  <c r="AD21" i="230"/>
  <c r="Y21" i="230"/>
  <c r="N21" i="224" s="1"/>
  <c r="T21" i="230"/>
  <c r="L21" i="224" s="1"/>
  <c r="G21" i="225" s="1"/>
  <c r="L21" i="226" s="1"/>
  <c r="N21" i="227" s="1"/>
  <c r="O21" i="230"/>
  <c r="CV20" i="230"/>
  <c r="CQ20" i="230"/>
  <c r="CL20" i="230"/>
  <c r="CG20" i="230"/>
  <c r="CB20" i="230"/>
  <c r="BW20" i="230"/>
  <c r="AH20" i="224" s="1"/>
  <c r="BR20" i="230"/>
  <c r="AF20" i="224" s="1"/>
  <c r="BM20" i="230"/>
  <c r="BH20" i="230"/>
  <c r="AB20" i="224" s="1"/>
  <c r="BB20" i="230"/>
  <c r="BC20" i="230" s="1"/>
  <c r="AX20" i="230"/>
  <c r="AS20" i="230"/>
  <c r="V20" i="224" s="1"/>
  <c r="AN20" i="230"/>
  <c r="AI20" i="230"/>
  <c r="AD20" i="230"/>
  <c r="P20" i="224" s="1"/>
  <c r="Y20" i="230"/>
  <c r="T20" i="230"/>
  <c r="O20" i="230"/>
  <c r="CV19" i="230"/>
  <c r="CQ19" i="230"/>
  <c r="CL19" i="230"/>
  <c r="AN19" i="224" s="1"/>
  <c r="CG19" i="230"/>
  <c r="AL19" i="224" s="1"/>
  <c r="CB19" i="230"/>
  <c r="AJ19" i="224" s="1"/>
  <c r="BW19" i="230"/>
  <c r="BR19" i="230"/>
  <c r="BM19" i="230"/>
  <c r="BH19" i="230"/>
  <c r="AB19" i="224" s="1"/>
  <c r="BB19" i="230"/>
  <c r="BC19" i="230" s="1"/>
  <c r="Z19" i="224" s="1"/>
  <c r="AX19" i="230"/>
  <c r="AS19" i="230"/>
  <c r="V19" i="224" s="1"/>
  <c r="AN19" i="230"/>
  <c r="T19" i="224" s="1"/>
  <c r="AI19" i="230"/>
  <c r="AD19" i="230"/>
  <c r="Y19" i="230"/>
  <c r="T19" i="230"/>
  <c r="O19" i="230"/>
  <c r="CV18" i="230"/>
  <c r="AR18" i="224" s="1"/>
  <c r="W18" i="225" s="1"/>
  <c r="BH18" i="226" s="1"/>
  <c r="BJ18" i="227" s="1"/>
  <c r="CQ18" i="230"/>
  <c r="CL18" i="230"/>
  <c r="AN18" i="224" s="1"/>
  <c r="CG18" i="230"/>
  <c r="AL18" i="224" s="1"/>
  <c r="CB18" i="230"/>
  <c r="BW18" i="230"/>
  <c r="AH18" i="224" s="1"/>
  <c r="BR18" i="230"/>
  <c r="BM18" i="230"/>
  <c r="AD18" i="224" s="1"/>
  <c r="P18" i="225" s="1"/>
  <c r="AM18" i="226" s="1"/>
  <c r="AO18" i="227" s="1"/>
  <c r="BH18" i="230"/>
  <c r="BB18" i="230"/>
  <c r="BC18" i="230" s="1"/>
  <c r="Z18" i="224" s="1"/>
  <c r="AX18" i="230"/>
  <c r="X18" i="224" s="1"/>
  <c r="AS18" i="230"/>
  <c r="AN18" i="230"/>
  <c r="AI18" i="230"/>
  <c r="AD18" i="230"/>
  <c r="Y18" i="230"/>
  <c r="T18" i="230"/>
  <c r="L18" i="224" s="1"/>
  <c r="G18" i="225" s="1"/>
  <c r="L18" i="226" s="1"/>
  <c r="N18" i="227" s="1"/>
  <c r="O18" i="230"/>
  <c r="J18" i="224" s="1"/>
  <c r="F18" i="225" s="1"/>
  <c r="CV17" i="230"/>
  <c r="CQ17" i="230"/>
  <c r="AP17" i="224" s="1"/>
  <c r="CL17" i="230"/>
  <c r="CG17" i="230"/>
  <c r="AL17" i="224" s="1"/>
  <c r="CB17" i="230"/>
  <c r="AJ17" i="224" s="1"/>
  <c r="BW17" i="230"/>
  <c r="BR17" i="230"/>
  <c r="BM17" i="230"/>
  <c r="BH17" i="230"/>
  <c r="BB17" i="230"/>
  <c r="BC17" i="230" s="1"/>
  <c r="Z17" i="224" s="1"/>
  <c r="AX17" i="230"/>
  <c r="AS17" i="230"/>
  <c r="AN17" i="230"/>
  <c r="T17" i="224" s="1"/>
  <c r="AI17" i="230"/>
  <c r="AD17" i="230"/>
  <c r="Y17" i="230"/>
  <c r="N17" i="224" s="1"/>
  <c r="T17" i="230"/>
  <c r="O17" i="230"/>
  <c r="CV16" i="230"/>
  <c r="AR16" i="224" s="1"/>
  <c r="W16" i="225" s="1"/>
  <c r="BH16" i="226" s="1"/>
  <c r="BJ16" i="227" s="1"/>
  <c r="CQ16" i="230"/>
  <c r="CL16" i="230"/>
  <c r="CG16" i="230"/>
  <c r="AL16" i="224" s="1"/>
  <c r="CB16" i="230"/>
  <c r="BW16" i="230"/>
  <c r="AH16" i="224" s="1"/>
  <c r="BR16" i="230"/>
  <c r="BM16" i="230"/>
  <c r="AD16" i="224" s="1"/>
  <c r="P16" i="225" s="1"/>
  <c r="AM16" i="226" s="1"/>
  <c r="AO16" i="227" s="1"/>
  <c r="BH16" i="230"/>
  <c r="BB16" i="230"/>
  <c r="BC16" i="230" s="1"/>
  <c r="AX16" i="230"/>
  <c r="X16" i="224" s="1"/>
  <c r="AS16" i="230"/>
  <c r="AN16" i="230"/>
  <c r="AI16" i="230"/>
  <c r="R16" i="224" s="1"/>
  <c r="AD16" i="230"/>
  <c r="Y16" i="230"/>
  <c r="T16" i="230"/>
  <c r="L16" i="224" s="1"/>
  <c r="G16" i="225" s="1"/>
  <c r="L16" i="226" s="1"/>
  <c r="N16" i="227" s="1"/>
  <c r="O16" i="230"/>
  <c r="CV15" i="230"/>
  <c r="CQ15" i="230"/>
  <c r="AP15" i="224" s="1"/>
  <c r="CL15" i="230"/>
  <c r="CG15" i="230"/>
  <c r="CB15" i="230"/>
  <c r="BW15" i="230"/>
  <c r="BR15" i="230"/>
  <c r="AF15" i="224" s="1"/>
  <c r="BM15" i="230"/>
  <c r="BH15" i="230"/>
  <c r="AB15" i="224" s="1"/>
  <c r="BB15" i="230"/>
  <c r="BC15" i="230" s="1"/>
  <c r="AX15" i="230"/>
  <c r="AS15" i="230"/>
  <c r="V15" i="224" s="1"/>
  <c r="AN15" i="230"/>
  <c r="AI15" i="230"/>
  <c r="AD15" i="230"/>
  <c r="P15" i="224" s="1"/>
  <c r="Y15" i="230"/>
  <c r="T15" i="230"/>
  <c r="O15" i="230"/>
  <c r="J15" i="224" s="1"/>
  <c r="CV14" i="230"/>
  <c r="CQ14" i="230"/>
  <c r="CL14" i="230"/>
  <c r="AN14" i="224" s="1"/>
  <c r="CG14" i="230"/>
  <c r="CB14" i="230"/>
  <c r="AJ14" i="224" s="1"/>
  <c r="BW14" i="230"/>
  <c r="BR14" i="230"/>
  <c r="BM14" i="230"/>
  <c r="BH14" i="230"/>
  <c r="BB14" i="230"/>
  <c r="BC14" i="230" s="1"/>
  <c r="Z14" i="224" s="1"/>
  <c r="AX14" i="230"/>
  <c r="AS14" i="230"/>
  <c r="AN14" i="230"/>
  <c r="T14" i="224" s="1"/>
  <c r="AI14" i="230"/>
  <c r="AD14" i="230"/>
  <c r="Y14" i="230"/>
  <c r="N14" i="224" s="1"/>
  <c r="T14" i="230"/>
  <c r="O14" i="230"/>
  <c r="CV13" i="230"/>
  <c r="AR13" i="224" s="1"/>
  <c r="W13" i="225" s="1"/>
  <c r="BH13" i="226" s="1"/>
  <c r="BJ13" i="227" s="1"/>
  <c r="CQ13" i="230"/>
  <c r="CL13" i="230"/>
  <c r="CG13" i="230"/>
  <c r="AL13" i="224" s="1"/>
  <c r="CB13" i="230"/>
  <c r="BW13" i="230"/>
  <c r="AH13" i="224" s="1"/>
  <c r="BR13" i="230"/>
  <c r="BM13" i="230"/>
  <c r="AD13" i="224" s="1"/>
  <c r="P13" i="225" s="1"/>
  <c r="AM13" i="226" s="1"/>
  <c r="AO13" i="227" s="1"/>
  <c r="BH13" i="230"/>
  <c r="BB13" i="230"/>
  <c r="BC13" i="230" s="1"/>
  <c r="AX13" i="230"/>
  <c r="X13" i="224" s="1"/>
  <c r="AS13" i="230"/>
  <c r="AN13" i="230"/>
  <c r="AI13" i="230"/>
  <c r="R13" i="224" s="1"/>
  <c r="AD13" i="230"/>
  <c r="Y13" i="230"/>
  <c r="T13" i="230"/>
  <c r="L13" i="224" s="1"/>
  <c r="O13" i="230"/>
  <c r="CV12" i="230"/>
  <c r="CQ12" i="230"/>
  <c r="AP12" i="224" s="1"/>
  <c r="CL12" i="230"/>
  <c r="CG12" i="230"/>
  <c r="CB12" i="230"/>
  <c r="BW12" i="230"/>
  <c r="BR12" i="230"/>
  <c r="AF12" i="224" s="1"/>
  <c r="BM12" i="230"/>
  <c r="BH12" i="230"/>
  <c r="AB12" i="224" s="1"/>
  <c r="BB12" i="230"/>
  <c r="BC12" i="230" s="1"/>
  <c r="AX12" i="230"/>
  <c r="AS12" i="230"/>
  <c r="V12" i="224" s="1"/>
  <c r="AN12" i="230"/>
  <c r="AI12" i="230"/>
  <c r="AD12" i="230"/>
  <c r="P12" i="224" s="1"/>
  <c r="Y12" i="230"/>
  <c r="T12" i="230"/>
  <c r="O12" i="230"/>
  <c r="J12" i="224" s="1"/>
  <c r="F12" i="225" s="1"/>
  <c r="CV11" i="230"/>
  <c r="CQ11" i="230"/>
  <c r="CL11" i="230"/>
  <c r="AN11" i="224" s="1"/>
  <c r="CG11" i="230"/>
  <c r="CB11" i="230"/>
  <c r="AJ11" i="224" s="1"/>
  <c r="BW11" i="230"/>
  <c r="BR11" i="230"/>
  <c r="BM11" i="230"/>
  <c r="BH11" i="230"/>
  <c r="BB11" i="230"/>
  <c r="BC11" i="230" s="1"/>
  <c r="Z11" i="224" s="1"/>
  <c r="AX11" i="230"/>
  <c r="AS11" i="230"/>
  <c r="AN11" i="230"/>
  <c r="T11" i="224" s="1"/>
  <c r="AI11" i="230"/>
  <c r="AD11" i="230"/>
  <c r="Y11" i="230"/>
  <c r="N11" i="224" s="1"/>
  <c r="T11" i="230"/>
  <c r="O11" i="230"/>
  <c r="CV10" i="230"/>
  <c r="AR10" i="224" s="1"/>
  <c r="CQ10" i="230"/>
  <c r="CL10" i="230"/>
  <c r="CG10" i="230"/>
  <c r="AL10" i="224" s="1"/>
  <c r="CB10" i="230"/>
  <c r="BW10" i="230"/>
  <c r="AH10" i="224" s="1"/>
  <c r="BR10" i="230"/>
  <c r="BM10" i="230"/>
  <c r="AD10" i="224" s="1"/>
  <c r="BH10" i="230"/>
  <c r="BB10" i="230"/>
  <c r="BC10" i="230" s="1"/>
  <c r="AX10" i="230"/>
  <c r="X10" i="224" s="1"/>
  <c r="AS10" i="230"/>
  <c r="AN10" i="230"/>
  <c r="AI10" i="230"/>
  <c r="R10" i="224" s="1"/>
  <c r="AD10" i="230"/>
  <c r="Y10" i="230"/>
  <c r="T10" i="230"/>
  <c r="L10" i="224" s="1"/>
  <c r="O10" i="230"/>
  <c r="H8" i="230"/>
  <c r="J11" i="230"/>
  <c r="H11" i="224" s="1"/>
  <c r="J12" i="230"/>
  <c r="H12" i="224" s="1"/>
  <c r="J13" i="230"/>
  <c r="J14" i="230"/>
  <c r="J15" i="230"/>
  <c r="H15" i="224" s="1"/>
  <c r="J16" i="230"/>
  <c r="J17" i="230"/>
  <c r="H17" i="224" s="1"/>
  <c r="J18" i="230"/>
  <c r="H18" i="224" s="1"/>
  <c r="J19" i="230"/>
  <c r="J20" i="230"/>
  <c r="J21" i="230"/>
  <c r="J22" i="230"/>
  <c r="J23" i="230"/>
  <c r="J24" i="230"/>
  <c r="J25" i="230"/>
  <c r="J26" i="230"/>
  <c r="J27" i="230"/>
  <c r="J28" i="230"/>
  <c r="H28" i="224" s="1"/>
  <c r="J29" i="230"/>
  <c r="J30" i="230"/>
  <c r="J31" i="230"/>
  <c r="J32" i="230"/>
  <c r="H32" i="224" s="1"/>
  <c r="E32" i="225" s="1"/>
  <c r="J33" i="230"/>
  <c r="J34" i="230"/>
  <c r="J35" i="230"/>
  <c r="J36" i="230"/>
  <c r="J37" i="230"/>
  <c r="H37" i="224" s="1"/>
  <c r="J38" i="230"/>
  <c r="J39" i="230"/>
  <c r="J40" i="230"/>
  <c r="J41" i="230"/>
  <c r="H41" i="224" s="1"/>
  <c r="J42" i="230"/>
  <c r="J43" i="230"/>
  <c r="J44" i="230"/>
  <c r="J45" i="230"/>
  <c r="J46" i="230"/>
  <c r="H46" i="224" s="1"/>
  <c r="J47" i="230"/>
  <c r="J48" i="230"/>
  <c r="J49" i="230"/>
  <c r="J50" i="230"/>
  <c r="H50" i="224" s="1"/>
  <c r="J51" i="230"/>
  <c r="J52" i="230"/>
  <c r="J53" i="230"/>
  <c r="J54" i="230"/>
  <c r="J55" i="230"/>
  <c r="H55" i="224" s="1"/>
  <c r="J56" i="230"/>
  <c r="J57" i="230"/>
  <c r="J58" i="230"/>
  <c r="J59" i="230"/>
  <c r="H59" i="224" s="1"/>
  <c r="J60" i="230"/>
  <c r="J61" i="230"/>
  <c r="J62" i="230"/>
  <c r="J63" i="230"/>
  <c r="J64" i="230"/>
  <c r="H64" i="224" s="1"/>
  <c r="J65" i="230"/>
  <c r="J66" i="230"/>
  <c r="J67" i="230"/>
  <c r="J68" i="230"/>
  <c r="H68" i="224" s="1"/>
  <c r="J69" i="230"/>
  <c r="J70" i="230"/>
  <c r="J71" i="230"/>
  <c r="J72" i="230"/>
  <c r="J73" i="230"/>
  <c r="H73" i="224" s="1"/>
  <c r="J74" i="230"/>
  <c r="J75" i="230"/>
  <c r="J76" i="230"/>
  <c r="J77" i="230"/>
  <c r="H77" i="224" s="1"/>
  <c r="J78" i="230"/>
  <c r="J79" i="230"/>
  <c r="H79" i="224" s="1"/>
  <c r="J80" i="230"/>
  <c r="J81" i="230"/>
  <c r="J82" i="230"/>
  <c r="H82" i="224" s="1"/>
  <c r="J83" i="230"/>
  <c r="H83" i="224" s="1"/>
  <c r="J84" i="230"/>
  <c r="J85" i="230"/>
  <c r="J86" i="230"/>
  <c r="H86" i="224" s="1"/>
  <c r="J87" i="230"/>
  <c r="J88" i="230"/>
  <c r="H88" i="224" s="1"/>
  <c r="J89" i="230"/>
  <c r="J90" i="230"/>
  <c r="J91" i="230"/>
  <c r="H91" i="224" s="1"/>
  <c r="E91" i="225" s="1"/>
  <c r="J92" i="230"/>
  <c r="H92" i="224" s="1"/>
  <c r="J93" i="230"/>
  <c r="J94" i="230"/>
  <c r="J95" i="230"/>
  <c r="H95" i="224" s="1"/>
  <c r="J96" i="230"/>
  <c r="J97" i="230"/>
  <c r="H97" i="224" s="1"/>
  <c r="J98" i="230"/>
  <c r="J99" i="230"/>
  <c r="J100" i="230"/>
  <c r="H100" i="224" s="1"/>
  <c r="J101" i="230"/>
  <c r="H101" i="224" s="1"/>
  <c r="J102" i="230"/>
  <c r="J103" i="230"/>
  <c r="J104" i="230"/>
  <c r="H104" i="224" s="1"/>
  <c r="J105" i="230"/>
  <c r="J106" i="230"/>
  <c r="H106" i="224" s="1"/>
  <c r="J107" i="230"/>
  <c r="J108" i="230"/>
  <c r="J109" i="230"/>
  <c r="H109" i="224" s="1"/>
  <c r="J110" i="230"/>
  <c r="H110" i="224" s="1"/>
  <c r="J111" i="230"/>
  <c r="J112" i="230"/>
  <c r="J113" i="230"/>
  <c r="H113" i="224" s="1"/>
  <c r="J114" i="230"/>
  <c r="J115" i="230"/>
  <c r="H115" i="224" s="1"/>
  <c r="J116" i="230"/>
  <c r="J117" i="230"/>
  <c r="H117" i="224" s="1"/>
  <c r="J118" i="230"/>
  <c r="H118" i="224" s="1"/>
  <c r="J119" i="230"/>
  <c r="H119" i="224" s="1"/>
  <c r="J120" i="230"/>
  <c r="J121" i="230"/>
  <c r="J122" i="230"/>
  <c r="H122" i="224" s="1"/>
  <c r="J123" i="230"/>
  <c r="J124" i="230"/>
  <c r="H124" i="224" s="1"/>
  <c r="J125" i="230"/>
  <c r="J126" i="230"/>
  <c r="H126" i="224" s="1"/>
  <c r="J127" i="230"/>
  <c r="H127" i="224" s="1"/>
  <c r="J128" i="230"/>
  <c r="H128" i="224" s="1"/>
  <c r="J129" i="230"/>
  <c r="J130" i="230"/>
  <c r="J131" i="230"/>
  <c r="H131" i="224" s="1"/>
  <c r="J132" i="230"/>
  <c r="J133" i="230"/>
  <c r="H133" i="224" s="1"/>
  <c r="J134" i="230"/>
  <c r="J135" i="230"/>
  <c r="H135" i="224" s="1"/>
  <c r="J136" i="230"/>
  <c r="H136" i="224" s="1"/>
  <c r="E136" i="225" s="1"/>
  <c r="J137" i="230"/>
  <c r="H137" i="224" s="1"/>
  <c r="E137" i="225" s="1"/>
  <c r="J138" i="230"/>
  <c r="J139" i="230"/>
  <c r="J140" i="230"/>
  <c r="H140" i="224" s="1"/>
  <c r="J141" i="230"/>
  <c r="J142" i="230"/>
  <c r="H142" i="224" s="1"/>
  <c r="J143" i="230"/>
  <c r="J144" i="230"/>
  <c r="H144" i="224" s="1"/>
  <c r="J145" i="230"/>
  <c r="H145" i="224" s="1"/>
  <c r="J146" i="230"/>
  <c r="H146" i="224" s="1"/>
  <c r="J147" i="230"/>
  <c r="J148" i="230"/>
  <c r="J149" i="230"/>
  <c r="H149" i="224" s="1"/>
  <c r="J150" i="230"/>
  <c r="J151" i="230"/>
  <c r="H151" i="224" s="1"/>
  <c r="J152" i="230"/>
  <c r="J153" i="230"/>
  <c r="H153" i="224" s="1"/>
  <c r="J154" i="230"/>
  <c r="H154" i="224" s="1"/>
  <c r="J155" i="230"/>
  <c r="H155" i="224" s="1"/>
  <c r="J156" i="230"/>
  <c r="J157" i="230"/>
  <c r="J158" i="230"/>
  <c r="H158" i="224" s="1"/>
  <c r="J159" i="230"/>
  <c r="J160" i="230"/>
  <c r="H160" i="224" s="1"/>
  <c r="E160" i="225" s="1"/>
  <c r="J161" i="230"/>
  <c r="H161" i="224" s="1"/>
  <c r="J162" i="230"/>
  <c r="H162" i="224" s="1"/>
  <c r="J163" i="230"/>
  <c r="H163" i="224" s="1"/>
  <c r="J164" i="230"/>
  <c r="H164" i="224" s="1"/>
  <c r="J165" i="230"/>
  <c r="J166" i="230"/>
  <c r="J167" i="230"/>
  <c r="H167" i="224" s="1"/>
  <c r="J168" i="230"/>
  <c r="H168" i="224" s="1"/>
  <c r="J169" i="230"/>
  <c r="H169" i="224" s="1"/>
  <c r="J170" i="230"/>
  <c r="H170" i="224" s="1"/>
  <c r="J171" i="230"/>
  <c r="H171" i="224" s="1"/>
  <c r="J172" i="230"/>
  <c r="J173" i="230"/>
  <c r="H173" i="224" s="1"/>
  <c r="J174" i="230"/>
  <c r="J175" i="230"/>
  <c r="J176" i="230"/>
  <c r="H176" i="224" s="1"/>
  <c r="J177" i="230"/>
  <c r="H177" i="224" s="1"/>
  <c r="J178" i="230"/>
  <c r="H178" i="224" s="1"/>
  <c r="J179" i="230"/>
  <c r="H179" i="224" s="1"/>
  <c r="J180" i="230"/>
  <c r="H180" i="224" s="1"/>
  <c r="J181" i="230"/>
  <c r="J182" i="230"/>
  <c r="H182" i="224" s="1"/>
  <c r="J183" i="230"/>
  <c r="J184" i="230"/>
  <c r="J185" i="230"/>
  <c r="H185" i="224" s="1"/>
  <c r="J186" i="230"/>
  <c r="H186" i="224" s="1"/>
  <c r="J187" i="230"/>
  <c r="H187" i="224" s="1"/>
  <c r="J188" i="230"/>
  <c r="H188" i="224" s="1"/>
  <c r="J189" i="230"/>
  <c r="H189" i="224" s="1"/>
  <c r="J190" i="230"/>
  <c r="J191" i="230"/>
  <c r="H191" i="224" s="1"/>
  <c r="J192" i="230"/>
  <c r="J193" i="230"/>
  <c r="J194" i="230"/>
  <c r="H194" i="224" s="1"/>
  <c r="J195" i="230"/>
  <c r="H195" i="224" s="1"/>
  <c r="J196" i="230"/>
  <c r="H196" i="224" s="1"/>
  <c r="J197" i="230"/>
  <c r="H197" i="224" s="1"/>
  <c r="J198" i="230"/>
  <c r="H198" i="224" s="1"/>
  <c r="J199" i="230"/>
  <c r="J200" i="230"/>
  <c r="H200" i="224" s="1"/>
  <c r="J201" i="230"/>
  <c r="J202" i="230"/>
  <c r="J203" i="230"/>
  <c r="H203" i="224" s="1"/>
  <c r="J204" i="230"/>
  <c r="H204" i="224" s="1"/>
  <c r="J205" i="230"/>
  <c r="H205" i="224" s="1"/>
  <c r="E205" i="225" s="1"/>
  <c r="J206" i="230"/>
  <c r="H206" i="224" s="1"/>
  <c r="J207" i="230"/>
  <c r="H207" i="224" s="1"/>
  <c r="J208" i="230"/>
  <c r="J209" i="230"/>
  <c r="H209" i="224" s="1"/>
  <c r="J210" i="230"/>
  <c r="J211" i="230"/>
  <c r="J212" i="230"/>
  <c r="H212" i="224" s="1"/>
  <c r="J213" i="230"/>
  <c r="H213" i="224" s="1"/>
  <c r="J214" i="230"/>
  <c r="H214" i="224" s="1"/>
  <c r="J215" i="230"/>
  <c r="H215" i="224" s="1"/>
  <c r="J216" i="230"/>
  <c r="H216" i="224" s="1"/>
  <c r="E216" i="225" s="1"/>
  <c r="J217" i="230"/>
  <c r="J218" i="230"/>
  <c r="H218" i="224" s="1"/>
  <c r="J219" i="230"/>
  <c r="J220" i="230"/>
  <c r="J221" i="230"/>
  <c r="H221" i="224" s="1"/>
  <c r="J222" i="230"/>
  <c r="H222" i="224" s="1"/>
  <c r="J223" i="230"/>
  <c r="H223" i="224" s="1"/>
  <c r="J224" i="230"/>
  <c r="H224" i="224" s="1"/>
  <c r="J225" i="230"/>
  <c r="H225" i="224" s="1"/>
  <c r="J226" i="230"/>
  <c r="J227" i="230"/>
  <c r="H227" i="224" s="1"/>
  <c r="J228" i="230"/>
  <c r="J229" i="230"/>
  <c r="J230" i="230"/>
  <c r="H230" i="224" s="1"/>
  <c r="J231" i="230"/>
  <c r="H231" i="224" s="1"/>
  <c r="J232" i="230"/>
  <c r="H232" i="224" s="1"/>
  <c r="J233" i="230"/>
  <c r="H233" i="224" s="1"/>
  <c r="J234" i="230"/>
  <c r="H234" i="224" s="1"/>
  <c r="J235" i="230"/>
  <c r="J236" i="230"/>
  <c r="H236" i="224" s="1"/>
  <c r="J237" i="230"/>
  <c r="J238" i="230"/>
  <c r="J239" i="230"/>
  <c r="H239" i="224" s="1"/>
  <c r="J240" i="230"/>
  <c r="H240" i="224" s="1"/>
  <c r="J241" i="230"/>
  <c r="H241" i="224" s="1"/>
  <c r="J242" i="230"/>
  <c r="H242" i="224" s="1"/>
  <c r="J243" i="230"/>
  <c r="H243" i="224" s="1"/>
  <c r="J244" i="230"/>
  <c r="J245" i="230"/>
  <c r="H245" i="224" s="1"/>
  <c r="J246" i="230"/>
  <c r="J247" i="230"/>
  <c r="J248" i="230"/>
  <c r="H248" i="224" s="1"/>
  <c r="J249" i="230"/>
  <c r="H249" i="224" s="1"/>
  <c r="J250" i="230"/>
  <c r="H250" i="224" s="1"/>
  <c r="J251" i="230"/>
  <c r="H251" i="224" s="1"/>
  <c r="J252" i="230"/>
  <c r="H252" i="224" s="1"/>
  <c r="J253" i="230"/>
  <c r="J254" i="230"/>
  <c r="H254" i="224" s="1"/>
  <c r="J255" i="230"/>
  <c r="J256" i="230"/>
  <c r="J257" i="230"/>
  <c r="H257" i="224" s="1"/>
  <c r="J258" i="230"/>
  <c r="H258" i="224" s="1"/>
  <c r="J259" i="230"/>
  <c r="H259" i="224" s="1"/>
  <c r="J260" i="230"/>
  <c r="H260" i="224" s="1"/>
  <c r="J261" i="230"/>
  <c r="H261" i="224" s="1"/>
  <c r="J262" i="230"/>
  <c r="J263" i="230"/>
  <c r="H263" i="224" s="1"/>
  <c r="J264" i="230"/>
  <c r="J265" i="230"/>
  <c r="J266" i="230"/>
  <c r="J267" i="230"/>
  <c r="H267" i="224" s="1"/>
  <c r="J268" i="230"/>
  <c r="J269" i="230"/>
  <c r="J270" i="230"/>
  <c r="H270" i="224" s="1"/>
  <c r="J271" i="230"/>
  <c r="J272" i="230"/>
  <c r="J273" i="230"/>
  <c r="H273" i="224" s="1"/>
  <c r="J274" i="230"/>
  <c r="J275" i="230"/>
  <c r="J276" i="230"/>
  <c r="H276" i="224" s="1"/>
  <c r="J277" i="230"/>
  <c r="J278" i="230"/>
  <c r="J279" i="230"/>
  <c r="H279" i="224" s="1"/>
  <c r="J280" i="230"/>
  <c r="J281" i="230"/>
  <c r="J282" i="230"/>
  <c r="H282" i="224" s="1"/>
  <c r="J283" i="230"/>
  <c r="J284" i="230"/>
  <c r="J285" i="230"/>
  <c r="H285" i="224" s="1"/>
  <c r="J286" i="230"/>
  <c r="J287" i="230"/>
  <c r="J288" i="230"/>
  <c r="H288" i="224" s="1"/>
  <c r="J289" i="230"/>
  <c r="J290" i="230"/>
  <c r="J291" i="230"/>
  <c r="H291" i="224" s="1"/>
  <c r="J292" i="230"/>
  <c r="J293" i="230"/>
  <c r="J294" i="230"/>
  <c r="H294" i="224" s="1"/>
  <c r="J295" i="230"/>
  <c r="J296" i="230"/>
  <c r="J297" i="230"/>
  <c r="H297" i="224" s="1"/>
  <c r="J298" i="230"/>
  <c r="J299" i="230"/>
  <c r="J300" i="230"/>
  <c r="H300" i="224" s="1"/>
  <c r="J301" i="230"/>
  <c r="J302" i="230"/>
  <c r="J303" i="230"/>
  <c r="H303" i="224" s="1"/>
  <c r="J304" i="230"/>
  <c r="J305" i="230"/>
  <c r="J306" i="230"/>
  <c r="H306" i="224" s="1"/>
  <c r="J307" i="230"/>
  <c r="J308" i="230"/>
  <c r="J309" i="230"/>
  <c r="H309" i="224" s="1"/>
  <c r="J310" i="230"/>
  <c r="J311" i="230"/>
  <c r="J312" i="230"/>
  <c r="J313" i="230"/>
  <c r="J314" i="230"/>
  <c r="J315" i="230"/>
  <c r="J316" i="230"/>
  <c r="J317" i="230"/>
  <c r="J318" i="230"/>
  <c r="J319" i="230"/>
  <c r="J320" i="230"/>
  <c r="J321" i="230"/>
  <c r="J322" i="230"/>
  <c r="J323" i="230"/>
  <c r="J324" i="230"/>
  <c r="J325" i="230"/>
  <c r="J326" i="230"/>
  <c r="J327" i="230"/>
  <c r="J328" i="230"/>
  <c r="J329" i="230"/>
  <c r="J330" i="230"/>
  <c r="J331" i="230"/>
  <c r="J332" i="230"/>
  <c r="J333" i="230"/>
  <c r="J334" i="230"/>
  <c r="J335" i="230"/>
  <c r="J336" i="230"/>
  <c r="J337" i="230"/>
  <c r="J338" i="230"/>
  <c r="J339" i="230"/>
  <c r="J340" i="230"/>
  <c r="J341" i="230"/>
  <c r="J342" i="230"/>
  <c r="J343" i="230"/>
  <c r="J344" i="230"/>
  <c r="J345" i="230"/>
  <c r="J346" i="230"/>
  <c r="J347" i="230"/>
  <c r="J348" i="230"/>
  <c r="J349" i="230"/>
  <c r="J350" i="230"/>
  <c r="J351" i="230"/>
  <c r="J352" i="230"/>
  <c r="J353" i="230"/>
  <c r="J354" i="230"/>
  <c r="J355" i="230"/>
  <c r="J356" i="230"/>
  <c r="H356" i="224" s="1"/>
  <c r="J357" i="230"/>
  <c r="J358" i="230"/>
  <c r="J359" i="230"/>
  <c r="H359" i="224" s="1"/>
  <c r="J360" i="230"/>
  <c r="H360" i="224" s="1"/>
  <c r="J361" i="230"/>
  <c r="J362" i="230"/>
  <c r="H362" i="224" s="1"/>
  <c r="J363" i="230"/>
  <c r="H363" i="224" s="1"/>
  <c r="J364" i="230"/>
  <c r="J365" i="230"/>
  <c r="H365" i="224" s="1"/>
  <c r="J366" i="230"/>
  <c r="H366" i="224" s="1"/>
  <c r="J367" i="230"/>
  <c r="J368" i="230"/>
  <c r="H368" i="224" s="1"/>
  <c r="J369" i="230"/>
  <c r="H369" i="224" s="1"/>
  <c r="J370" i="230"/>
  <c r="J371" i="230"/>
  <c r="H371" i="224" s="1"/>
  <c r="J372" i="230"/>
  <c r="H372" i="224" s="1"/>
  <c r="J373" i="230"/>
  <c r="J374" i="230"/>
  <c r="H374" i="224" s="1"/>
  <c r="J375" i="230"/>
  <c r="H375" i="224" s="1"/>
  <c r="J376" i="230"/>
  <c r="J377" i="230"/>
  <c r="H377" i="224" s="1"/>
  <c r="J378" i="230"/>
  <c r="H378" i="224" s="1"/>
  <c r="J379" i="230"/>
  <c r="J380" i="230"/>
  <c r="H380" i="224" s="1"/>
  <c r="J381" i="230"/>
  <c r="H381" i="224" s="1"/>
  <c r="E381" i="225" s="1"/>
  <c r="J382" i="230"/>
  <c r="J383" i="230"/>
  <c r="H383" i="224" s="1"/>
  <c r="J384" i="230"/>
  <c r="H384" i="224" s="1"/>
  <c r="J385" i="230"/>
  <c r="J386" i="230"/>
  <c r="H386" i="224" s="1"/>
  <c r="J387" i="230"/>
  <c r="H387" i="224" s="1"/>
  <c r="AF229" i="225" l="1"/>
  <c r="AM229" i="226"/>
  <c r="AO229" i="227" s="1"/>
  <c r="AM237" i="226"/>
  <c r="AO237" i="227" s="1"/>
  <c r="AM247" i="226"/>
  <c r="AO247" i="227" s="1"/>
  <c r="AM253" i="226"/>
  <c r="AO253" i="227" s="1"/>
  <c r="AM261" i="226"/>
  <c r="AO261" i="227" s="1"/>
  <c r="AF261" i="225"/>
  <c r="AM267" i="226"/>
  <c r="AO267" i="227" s="1"/>
  <c r="AF267" i="225"/>
  <c r="AF329" i="225"/>
  <c r="AM329" i="226"/>
  <c r="AO329" i="227" s="1"/>
  <c r="AM343" i="226"/>
  <c r="AO343" i="227" s="1"/>
  <c r="AF343" i="225"/>
  <c r="AM345" i="226"/>
  <c r="AO345" i="227" s="1"/>
  <c r="AF345" i="225"/>
  <c r="AM355" i="226"/>
  <c r="AO355" i="227" s="1"/>
  <c r="AF355" i="225"/>
  <c r="U378" i="226"/>
  <c r="W378" i="227" s="1"/>
  <c r="AF378" i="225"/>
  <c r="AF385" i="225"/>
  <c r="AM385" i="226"/>
  <c r="AO385" i="227" s="1"/>
  <c r="R72" i="226"/>
  <c r="T72" i="227" s="1"/>
  <c r="R74" i="226"/>
  <c r="T74" i="227" s="1"/>
  <c r="R78" i="226"/>
  <c r="T78" i="227" s="1"/>
  <c r="AF78" i="225"/>
  <c r="X144" i="226"/>
  <c r="Z144" i="227" s="1"/>
  <c r="AF144" i="225"/>
  <c r="AP189" i="226"/>
  <c r="AR189" i="227" s="1"/>
  <c r="AF189" i="225"/>
  <c r="X206" i="226"/>
  <c r="Z206" i="227" s="1"/>
  <c r="X210" i="226"/>
  <c r="Z210" i="227" s="1"/>
  <c r="X214" i="226"/>
  <c r="Z214" i="227" s="1"/>
  <c r="X296" i="226"/>
  <c r="Z296" i="227" s="1"/>
  <c r="AF302" i="225"/>
  <c r="X302" i="226"/>
  <c r="Z302" i="227" s="1"/>
  <c r="X316" i="226"/>
  <c r="Z316" i="227" s="1"/>
  <c r="AF316" i="225"/>
  <c r="AF318" i="225"/>
  <c r="X318" i="226"/>
  <c r="Z318" i="227" s="1"/>
  <c r="X366" i="226"/>
  <c r="Z366" i="227" s="1"/>
  <c r="X376" i="226"/>
  <c r="Z376" i="227" s="1"/>
  <c r="AF376" i="225"/>
  <c r="AM29" i="226"/>
  <c r="AO29" i="227" s="1"/>
  <c r="U38" i="226"/>
  <c r="W38" i="227" s="1"/>
  <c r="U46" i="226"/>
  <c r="W46" i="227" s="1"/>
  <c r="U48" i="226"/>
  <c r="W48" i="227" s="1"/>
  <c r="U56" i="226"/>
  <c r="W56" i="227" s="1"/>
  <c r="U64" i="226"/>
  <c r="W64" i="227" s="1"/>
  <c r="U100" i="226"/>
  <c r="W100" i="227" s="1"/>
  <c r="AF113" i="225"/>
  <c r="AM113" i="226"/>
  <c r="AO113" i="227" s="1"/>
  <c r="U128" i="226"/>
  <c r="W128" i="227" s="1"/>
  <c r="AA164" i="226"/>
  <c r="AC164" i="227" s="1"/>
  <c r="AF164" i="225"/>
  <c r="AA168" i="226"/>
  <c r="AC168" i="227" s="1"/>
  <c r="AF168" i="225"/>
  <c r="I195" i="226"/>
  <c r="K195" i="227" s="1"/>
  <c r="I197" i="226"/>
  <c r="K197" i="227" s="1"/>
  <c r="I203" i="226"/>
  <c r="K203" i="227" s="1"/>
  <c r="AF203" i="225"/>
  <c r="I277" i="226"/>
  <c r="K277" i="227" s="1"/>
  <c r="I325" i="226"/>
  <c r="K325" i="227" s="1"/>
  <c r="I327" i="226"/>
  <c r="K327" i="227" s="1"/>
  <c r="I331" i="226"/>
  <c r="K331" i="227" s="1"/>
  <c r="I333" i="226"/>
  <c r="K333" i="227" s="1"/>
  <c r="I335" i="226"/>
  <c r="K335" i="227" s="1"/>
  <c r="I337" i="226"/>
  <c r="K337" i="227" s="1"/>
  <c r="I341" i="226"/>
  <c r="K341" i="227" s="1"/>
  <c r="I351" i="226"/>
  <c r="K351" i="227" s="1"/>
  <c r="AF372" i="225"/>
  <c r="AA372" i="226"/>
  <c r="AC372" i="227" s="1"/>
  <c r="F160" i="226"/>
  <c r="H160" i="227" s="1"/>
  <c r="AF136" i="225"/>
  <c r="F136" i="226"/>
  <c r="H136" i="227" s="1"/>
  <c r="W10" i="225"/>
  <c r="BH10" i="226" s="1"/>
  <c r="BJ10" i="227" s="1"/>
  <c r="X42" i="226"/>
  <c r="Z42" i="227" s="1"/>
  <c r="AF42" i="225"/>
  <c r="AP87" i="226"/>
  <c r="AR87" i="227" s="1"/>
  <c r="AF87" i="225"/>
  <c r="X110" i="226"/>
  <c r="Z110" i="227" s="1"/>
  <c r="X120" i="226"/>
  <c r="Z120" i="227" s="1"/>
  <c r="AF188" i="225"/>
  <c r="AD188" i="226"/>
  <c r="AF188" i="227" s="1"/>
  <c r="AD222" i="226"/>
  <c r="AF222" i="227" s="1"/>
  <c r="AF222" i="225"/>
  <c r="AD242" i="226"/>
  <c r="AF242" i="227" s="1"/>
  <c r="AD286" i="226"/>
  <c r="AF286" i="227" s="1"/>
  <c r="AF286" i="225"/>
  <c r="AD298" i="226"/>
  <c r="AF298" i="227" s="1"/>
  <c r="AF298" i="225"/>
  <c r="AD300" i="226"/>
  <c r="AF300" i="227" s="1"/>
  <c r="AD306" i="226"/>
  <c r="AF306" i="227" s="1"/>
  <c r="AD310" i="226"/>
  <c r="AF310" i="227" s="1"/>
  <c r="AD352" i="226"/>
  <c r="AF352" i="227" s="1"/>
  <c r="AF352" i="225"/>
  <c r="AD354" i="226"/>
  <c r="AF354" i="227" s="1"/>
  <c r="AF354" i="225"/>
  <c r="AF356" i="225"/>
  <c r="AD356" i="226"/>
  <c r="AF356" i="227" s="1"/>
  <c r="AD358" i="226"/>
  <c r="AF358" i="227" s="1"/>
  <c r="AD374" i="226"/>
  <c r="AF374" i="227" s="1"/>
  <c r="AD380" i="226"/>
  <c r="AF380" i="227" s="1"/>
  <c r="F91" i="226"/>
  <c r="H91" i="227" s="1"/>
  <c r="U158" i="226"/>
  <c r="W158" i="227" s="1"/>
  <c r="AF158" i="225"/>
  <c r="I23" i="226"/>
  <c r="K23" i="227" s="1"/>
  <c r="I25" i="226"/>
  <c r="K25" i="227" s="1"/>
  <c r="AF25" i="225"/>
  <c r="I27" i="226"/>
  <c r="K27" i="227" s="1"/>
  <c r="AF27" i="225"/>
  <c r="AA66" i="226"/>
  <c r="AC66" i="227" s="1"/>
  <c r="AF66" i="225"/>
  <c r="AD58" i="226"/>
  <c r="AF58" i="227" s="1"/>
  <c r="AF58" i="225"/>
  <c r="AD82" i="226"/>
  <c r="AF82" i="227" s="1"/>
  <c r="AF82" i="225"/>
  <c r="L85" i="226"/>
  <c r="N85" i="227" s="1"/>
  <c r="AF85" i="225"/>
  <c r="AD104" i="226"/>
  <c r="AF104" i="227" s="1"/>
  <c r="L107" i="226"/>
  <c r="N107" i="227" s="1"/>
  <c r="AF107" i="225"/>
  <c r="AD118" i="226"/>
  <c r="AF118" i="227" s="1"/>
  <c r="AD126" i="226"/>
  <c r="AF126" i="227" s="1"/>
  <c r="AF126" i="225"/>
  <c r="AD130" i="226"/>
  <c r="AF130" i="227" s="1"/>
  <c r="AD132" i="226"/>
  <c r="AF132" i="227" s="1"/>
  <c r="BB271" i="226"/>
  <c r="BD271" i="227" s="1"/>
  <c r="AF271" i="225"/>
  <c r="O90" i="226"/>
  <c r="Q90" i="227" s="1"/>
  <c r="F205" i="226"/>
  <c r="H205" i="227" s="1"/>
  <c r="O89" i="226"/>
  <c r="Q89" i="227" s="1"/>
  <c r="AM148" i="226"/>
  <c r="AO148" i="227" s="1"/>
  <c r="AF148" i="225"/>
  <c r="AM150" i="226"/>
  <c r="AO150" i="227" s="1"/>
  <c r="AF150" i="225"/>
  <c r="U157" i="226"/>
  <c r="W157" i="227" s="1"/>
  <c r="U165" i="226"/>
  <c r="W165" i="227" s="1"/>
  <c r="AF165" i="225"/>
  <c r="U191" i="226"/>
  <c r="W191" i="227" s="1"/>
  <c r="AM228" i="226"/>
  <c r="AO228" i="227" s="1"/>
  <c r="AF228" i="225"/>
  <c r="AM234" i="226"/>
  <c r="AO234" i="227" s="1"/>
  <c r="AM246" i="226"/>
  <c r="AO246" i="227" s="1"/>
  <c r="AF246" i="225"/>
  <c r="AM250" i="226"/>
  <c r="AO250" i="227" s="1"/>
  <c r="AM252" i="226"/>
  <c r="AO252" i="227" s="1"/>
  <c r="AM256" i="226"/>
  <c r="AO256" i="227" s="1"/>
  <c r="AF256" i="225"/>
  <c r="AM258" i="226"/>
  <c r="AO258" i="227" s="1"/>
  <c r="AM260" i="226"/>
  <c r="AO260" i="227" s="1"/>
  <c r="AM264" i="226"/>
  <c r="AO264" i="227" s="1"/>
  <c r="AM268" i="226"/>
  <c r="AO268" i="227" s="1"/>
  <c r="AF268" i="225"/>
  <c r="U319" i="226"/>
  <c r="W319" i="227" s="1"/>
  <c r="AM346" i="226"/>
  <c r="AO346" i="227" s="1"/>
  <c r="AF346" i="225"/>
  <c r="AM360" i="226"/>
  <c r="AO360" i="227" s="1"/>
  <c r="AF360" i="225"/>
  <c r="U363" i="226"/>
  <c r="W363" i="227" s="1"/>
  <c r="AF363" i="225"/>
  <c r="AM147" i="226"/>
  <c r="AO147" i="227" s="1"/>
  <c r="AF147" i="225"/>
  <c r="F216" i="226"/>
  <c r="H216" i="227" s="1"/>
  <c r="R75" i="226"/>
  <c r="T75" i="227" s="1"/>
  <c r="X153" i="226"/>
  <c r="Z153" i="227" s="1"/>
  <c r="X159" i="226"/>
  <c r="Z159" i="227" s="1"/>
  <c r="AF159" i="225"/>
  <c r="X209" i="226"/>
  <c r="Z209" i="227" s="1"/>
  <c r="AP288" i="226"/>
  <c r="AR288" i="227" s="1"/>
  <c r="AF288" i="225"/>
  <c r="X293" i="226"/>
  <c r="Z293" i="227" s="1"/>
  <c r="X301" i="226"/>
  <c r="Z301" i="227" s="1"/>
  <c r="X315" i="226"/>
  <c r="Z315" i="227" s="1"/>
  <c r="AF315" i="225"/>
  <c r="AP350" i="226"/>
  <c r="AR350" i="227" s="1"/>
  <c r="AF350" i="225"/>
  <c r="X373" i="226"/>
  <c r="Z373" i="227" s="1"/>
  <c r="AF373" i="225"/>
  <c r="AF149" i="225"/>
  <c r="AM149" i="226"/>
  <c r="AO149" i="227" s="1"/>
  <c r="P10" i="225"/>
  <c r="AM10" i="226" s="1"/>
  <c r="AO10" i="227" s="1"/>
  <c r="U39" i="226"/>
  <c r="W39" i="227" s="1"/>
  <c r="U45" i="226"/>
  <c r="W45" i="227" s="1"/>
  <c r="U55" i="226"/>
  <c r="W55" i="227" s="1"/>
  <c r="U103" i="226"/>
  <c r="W103" i="227" s="1"/>
  <c r="AF103" i="225"/>
  <c r="U121" i="226"/>
  <c r="W121" i="227" s="1"/>
  <c r="AM122" i="226"/>
  <c r="AO122" i="227" s="1"/>
  <c r="AF122" i="225"/>
  <c r="AA163" i="226"/>
  <c r="AC163" i="227" s="1"/>
  <c r="AF163" i="225"/>
  <c r="I204" i="226"/>
  <c r="K204" i="227" s="1"/>
  <c r="I324" i="226"/>
  <c r="K324" i="227" s="1"/>
  <c r="I326" i="226"/>
  <c r="K326" i="227" s="1"/>
  <c r="AF326" i="225"/>
  <c r="I332" i="226"/>
  <c r="K332" i="227" s="1"/>
  <c r="I334" i="226"/>
  <c r="K334" i="227" s="1"/>
  <c r="I338" i="226"/>
  <c r="K338" i="227" s="1"/>
  <c r="AA367" i="226"/>
  <c r="AC367" i="227" s="1"/>
  <c r="AF367" i="225"/>
  <c r="AA371" i="226"/>
  <c r="AC371" i="227" s="1"/>
  <c r="F137" i="226"/>
  <c r="H137" i="227" s="1"/>
  <c r="AF137" i="225"/>
  <c r="X51" i="226"/>
  <c r="Z51" i="227" s="1"/>
  <c r="AF51" i="225"/>
  <c r="X59" i="226"/>
  <c r="Z59" i="227" s="1"/>
  <c r="BH67" i="226"/>
  <c r="BJ67" i="227" s="1"/>
  <c r="AF67" i="225"/>
  <c r="X71" i="226"/>
  <c r="Z71" i="227" s="1"/>
  <c r="AF71" i="225"/>
  <c r="AD139" i="226"/>
  <c r="AF139" i="227" s="1"/>
  <c r="AF139" i="225"/>
  <c r="AD143" i="226"/>
  <c r="AF143" i="227" s="1"/>
  <c r="AD169" i="226"/>
  <c r="AF169" i="227" s="1"/>
  <c r="AF169" i="225"/>
  <c r="AD233" i="226"/>
  <c r="AF233" i="227" s="1"/>
  <c r="L244" i="226"/>
  <c r="N244" i="227" s="1"/>
  <c r="AD305" i="226"/>
  <c r="AF305" i="227" s="1"/>
  <c r="AD309" i="226"/>
  <c r="AF309" i="227" s="1"/>
  <c r="AD311" i="226"/>
  <c r="AF311" i="227" s="1"/>
  <c r="AF311" i="225"/>
  <c r="L342" i="226"/>
  <c r="N342" i="227" s="1"/>
  <c r="AF342" i="225"/>
  <c r="AD379" i="226"/>
  <c r="AF379" i="227" s="1"/>
  <c r="AF379" i="225"/>
  <c r="F381" i="226"/>
  <c r="H381" i="227" s="1"/>
  <c r="AF381" i="225"/>
  <c r="I26" i="226"/>
  <c r="K26" i="227" s="1"/>
  <c r="AA69" i="226"/>
  <c r="AC69" i="227" s="1"/>
  <c r="AF69" i="225"/>
  <c r="AA83" i="226"/>
  <c r="AC83" i="227" s="1"/>
  <c r="AF83" i="225"/>
  <c r="I12" i="226"/>
  <c r="K12" i="227" s="1"/>
  <c r="I18" i="226"/>
  <c r="K18" i="227" s="1"/>
  <c r="AF18" i="225"/>
  <c r="F32" i="226"/>
  <c r="H32" i="227" s="1"/>
  <c r="G10" i="225"/>
  <c r="L10" i="226" s="1"/>
  <c r="N10" i="227" s="1"/>
  <c r="AD61" i="226"/>
  <c r="AF61" i="227" s="1"/>
  <c r="AF61" i="225"/>
  <c r="AD97" i="226"/>
  <c r="AF97" i="227" s="1"/>
  <c r="AF97" i="225"/>
  <c r="L106" i="226"/>
  <c r="N106" i="227" s="1"/>
  <c r="AF106" i="225"/>
  <c r="AD129" i="226"/>
  <c r="AF129" i="227" s="1"/>
  <c r="R162" i="226"/>
  <c r="T162" i="227" s="1"/>
  <c r="BB220" i="226"/>
  <c r="BD220" i="227" s="1"/>
  <c r="AF220" i="225"/>
  <c r="K277" i="230"/>
  <c r="H277" i="224"/>
  <c r="K181" i="230"/>
  <c r="H181" i="224"/>
  <c r="K341" i="230"/>
  <c r="H341" i="224"/>
  <c r="K293" i="230"/>
  <c r="H293" i="224"/>
  <c r="L125" i="230"/>
  <c r="H125" i="224"/>
  <c r="L89" i="230"/>
  <c r="H89" i="224"/>
  <c r="L65" i="230"/>
  <c r="H65" i="224"/>
  <c r="L53" i="230"/>
  <c r="H53" i="224"/>
  <c r="L29" i="230"/>
  <c r="H29" i="224"/>
  <c r="CN10" i="230"/>
  <c r="AN10" i="224"/>
  <c r="BJ11" i="230"/>
  <c r="AB11" i="224"/>
  <c r="AA12" i="230"/>
  <c r="N12" i="224"/>
  <c r="Q14" i="230"/>
  <c r="J14" i="224"/>
  <c r="F14" i="225" s="1"/>
  <c r="BY14" i="230"/>
  <c r="AH14" i="224"/>
  <c r="AP15" i="230"/>
  <c r="T15" i="224"/>
  <c r="AF17" i="230"/>
  <c r="P17" i="224"/>
  <c r="U19" i="230"/>
  <c r="L19" i="224"/>
  <c r="G19" i="225" s="1"/>
  <c r="L19" i="226" s="1"/>
  <c r="N19" i="227" s="1"/>
  <c r="CX20" i="230"/>
  <c r="AR20" i="224"/>
  <c r="W20" i="225" s="1"/>
  <c r="BH20" i="226" s="1"/>
  <c r="BJ20" i="227" s="1"/>
  <c r="AJ22" i="230"/>
  <c r="R22" i="224"/>
  <c r="AA24" i="230"/>
  <c r="N24" i="224"/>
  <c r="AY25" i="230"/>
  <c r="X25" i="224"/>
  <c r="BN28" i="230"/>
  <c r="AD28" i="224"/>
  <c r="P28" i="225" s="1"/>
  <c r="AM28" i="226" s="1"/>
  <c r="AO28" i="227" s="1"/>
  <c r="AE29" i="230"/>
  <c r="P29" i="224"/>
  <c r="BD30" i="230"/>
  <c r="Z30" i="224"/>
  <c r="CW32" i="230"/>
  <c r="AR32" i="224"/>
  <c r="W32" i="225" s="1"/>
  <c r="BH32" i="226" s="1"/>
  <c r="BJ32" i="227" s="1"/>
  <c r="AJ34" i="230"/>
  <c r="R34" i="224"/>
  <c r="CM34" i="230"/>
  <c r="AN34" i="224"/>
  <c r="BI35" i="230"/>
  <c r="AB35" i="224"/>
  <c r="AY37" i="230"/>
  <c r="X37" i="224"/>
  <c r="AE41" i="230"/>
  <c r="P41" i="224"/>
  <c r="CH41" i="230"/>
  <c r="AL41" i="224"/>
  <c r="CW44" i="230"/>
  <c r="AR44" i="224"/>
  <c r="AZ49" i="230"/>
  <c r="X49" i="224"/>
  <c r="M49" i="225" s="1"/>
  <c r="AD49" i="226" s="1"/>
  <c r="AF49" i="227" s="1"/>
  <c r="CS51" i="230"/>
  <c r="AP51" i="224"/>
  <c r="BO52" i="230"/>
  <c r="AD52" i="224"/>
  <c r="V55" i="230"/>
  <c r="L55" i="224"/>
  <c r="AK58" i="230"/>
  <c r="R58" i="224"/>
  <c r="BY62" i="230"/>
  <c r="AH62" i="224"/>
  <c r="AP63" i="230"/>
  <c r="T63" i="224"/>
  <c r="CI65" i="230"/>
  <c r="AL65" i="224"/>
  <c r="BE66" i="230"/>
  <c r="Z66" i="224"/>
  <c r="CD67" i="230"/>
  <c r="AJ67" i="224"/>
  <c r="CX68" i="230"/>
  <c r="AR68" i="224"/>
  <c r="CN70" i="230"/>
  <c r="AN70" i="224"/>
  <c r="AA72" i="230"/>
  <c r="N72" i="224"/>
  <c r="Q74" i="230"/>
  <c r="J74" i="224"/>
  <c r="BY74" i="230"/>
  <c r="AH74" i="224"/>
  <c r="AP75" i="230"/>
  <c r="T75" i="224"/>
  <c r="AF77" i="230"/>
  <c r="P77" i="224"/>
  <c r="I77" i="225" s="1"/>
  <c r="CI77" i="230"/>
  <c r="AL77" i="224"/>
  <c r="BE78" i="230"/>
  <c r="Z78" i="224"/>
  <c r="U79" i="230"/>
  <c r="L79" i="224"/>
  <c r="AU80" i="230"/>
  <c r="V80" i="224"/>
  <c r="L80" i="225" s="1"/>
  <c r="CW80" i="230"/>
  <c r="AR80" i="224"/>
  <c r="BI83" i="230"/>
  <c r="AB83" i="224"/>
  <c r="AY85" i="230"/>
  <c r="X85" i="224"/>
  <c r="BY86" i="230"/>
  <c r="AH86" i="224"/>
  <c r="AE89" i="230"/>
  <c r="P89" i="224"/>
  <c r="U91" i="230"/>
  <c r="L91" i="224"/>
  <c r="CC91" i="230"/>
  <c r="AJ91" i="224"/>
  <c r="AT92" i="230"/>
  <c r="V92" i="224"/>
  <c r="CX92" i="230"/>
  <c r="AR92" i="224"/>
  <c r="AJ94" i="230"/>
  <c r="R94" i="224"/>
  <c r="CM94" i="230"/>
  <c r="AN94" i="224"/>
  <c r="BI95" i="230"/>
  <c r="AB95" i="224"/>
  <c r="P98" i="230"/>
  <c r="J98" i="224"/>
  <c r="BX98" i="230"/>
  <c r="AH98" i="224"/>
  <c r="AO99" i="230"/>
  <c r="T99" i="224"/>
  <c r="AE101" i="230"/>
  <c r="P101" i="224"/>
  <c r="CC103" i="230"/>
  <c r="AJ103" i="224"/>
  <c r="AT104" i="230"/>
  <c r="V104" i="224"/>
  <c r="CW104" i="230"/>
  <c r="AR104" i="224"/>
  <c r="CM106" i="230"/>
  <c r="AN106" i="224"/>
  <c r="Z108" i="230"/>
  <c r="N108" i="224"/>
  <c r="AP111" i="230"/>
  <c r="T111" i="224"/>
  <c r="K111" i="225" s="1"/>
  <c r="CR111" i="230"/>
  <c r="AP111" i="224"/>
  <c r="AF113" i="230"/>
  <c r="P113" i="224"/>
  <c r="CI113" i="230"/>
  <c r="AL113" i="224"/>
  <c r="BE114" i="230"/>
  <c r="Z114" i="224"/>
  <c r="U115" i="230"/>
  <c r="L115" i="224"/>
  <c r="AU116" i="230"/>
  <c r="V116" i="224"/>
  <c r="CX116" i="230"/>
  <c r="AR116" i="224"/>
  <c r="BS117" i="230"/>
  <c r="AF117" i="224"/>
  <c r="Q117" i="225" s="1"/>
  <c r="AP117" i="226" s="1"/>
  <c r="AR117" i="227" s="1"/>
  <c r="AJ118" i="230"/>
  <c r="R118" i="224"/>
  <c r="BI119" i="230"/>
  <c r="AB119" i="224"/>
  <c r="BY122" i="230"/>
  <c r="AH122" i="224"/>
  <c r="CR123" i="230"/>
  <c r="AP123" i="224"/>
  <c r="BN124" i="230"/>
  <c r="AD124" i="224"/>
  <c r="AE125" i="230"/>
  <c r="P125" i="224"/>
  <c r="CI125" i="230"/>
  <c r="AL125" i="224"/>
  <c r="U127" i="230"/>
  <c r="L127" i="224"/>
  <c r="CC127" i="230"/>
  <c r="AJ127" i="224"/>
  <c r="AT128" i="230"/>
  <c r="V128" i="224"/>
  <c r="CW128" i="230"/>
  <c r="AR128" i="224"/>
  <c r="CN130" i="230"/>
  <c r="AN130" i="224"/>
  <c r="U130" i="225" s="1"/>
  <c r="BB130" i="226" s="1"/>
  <c r="BD130" i="227" s="1"/>
  <c r="Z132" i="230"/>
  <c r="N132" i="224"/>
  <c r="BX134" i="230"/>
  <c r="AH134" i="224"/>
  <c r="R134" i="225" s="1"/>
  <c r="AS134" i="226" s="1"/>
  <c r="AU134" i="227" s="1"/>
  <c r="BS136" i="230"/>
  <c r="AF136" i="224"/>
  <c r="CM137" i="230"/>
  <c r="AN137" i="224"/>
  <c r="AE139" i="230"/>
  <c r="P139" i="224"/>
  <c r="CD141" i="230"/>
  <c r="AJ141" i="224"/>
  <c r="AT142" i="230"/>
  <c r="V142" i="224"/>
  <c r="CW142" i="230"/>
  <c r="AR142" i="224"/>
  <c r="BS143" i="230"/>
  <c r="AF143" i="224"/>
  <c r="AJ144" i="230"/>
  <c r="R144" i="224"/>
  <c r="Z146" i="230"/>
  <c r="N146" i="224"/>
  <c r="AY147" i="230"/>
  <c r="X147" i="224"/>
  <c r="Q148" i="230"/>
  <c r="J148" i="224"/>
  <c r="BX148" i="230"/>
  <c r="AH148" i="224"/>
  <c r="AO149" i="230"/>
  <c r="T149" i="224"/>
  <c r="CR149" i="230"/>
  <c r="AP149" i="224"/>
  <c r="AF151" i="230"/>
  <c r="P151" i="224"/>
  <c r="BD152" i="230"/>
  <c r="Z152" i="224"/>
  <c r="U153" i="230"/>
  <c r="L153" i="224"/>
  <c r="CC153" i="230"/>
  <c r="AJ153" i="224"/>
  <c r="AU154" i="230"/>
  <c r="V154" i="224"/>
  <c r="CW154" i="230"/>
  <c r="AR154" i="224"/>
  <c r="AJ156" i="230"/>
  <c r="R156" i="224"/>
  <c r="J156" i="225" s="1"/>
  <c r="CR161" i="230"/>
  <c r="AP161" i="224"/>
  <c r="V161" i="225" s="1"/>
  <c r="BE161" i="226" s="1"/>
  <c r="BG161" i="227" s="1"/>
  <c r="BN162" i="230"/>
  <c r="AD162" i="224"/>
  <c r="BD164" i="230"/>
  <c r="Z164" i="224"/>
  <c r="CC165" i="230"/>
  <c r="AJ165" i="224"/>
  <c r="CW166" i="230"/>
  <c r="AR166" i="224"/>
  <c r="BS167" i="230"/>
  <c r="AF167" i="224"/>
  <c r="AK168" i="230"/>
  <c r="R168" i="224"/>
  <c r="CM168" i="230"/>
  <c r="AN168" i="224"/>
  <c r="BI169" i="230"/>
  <c r="AB169" i="224"/>
  <c r="P172" i="230"/>
  <c r="J172" i="224"/>
  <c r="AO173" i="230"/>
  <c r="T173" i="224"/>
  <c r="CS173" i="230"/>
  <c r="AP173" i="224"/>
  <c r="BO174" i="230"/>
  <c r="AD174" i="224"/>
  <c r="AE175" i="230"/>
  <c r="P175" i="224"/>
  <c r="V177" i="230"/>
  <c r="L177" i="224"/>
  <c r="CW178" i="230"/>
  <c r="AR178" i="224"/>
  <c r="CM180" i="230"/>
  <c r="AN180" i="224"/>
  <c r="BI181" i="230"/>
  <c r="AB181" i="224"/>
  <c r="Z182" i="230"/>
  <c r="N182" i="224"/>
  <c r="AZ183" i="230"/>
  <c r="X183" i="224"/>
  <c r="AO185" i="230"/>
  <c r="T185" i="224"/>
  <c r="CH187" i="230"/>
  <c r="AL187" i="224"/>
  <c r="BD188" i="230"/>
  <c r="Z188" i="224"/>
  <c r="CD189" i="230"/>
  <c r="AJ189" i="224"/>
  <c r="AU190" i="230"/>
  <c r="V190" i="224"/>
  <c r="BS191" i="230"/>
  <c r="AF191" i="224"/>
  <c r="AK192" i="230"/>
  <c r="R192" i="224"/>
  <c r="J192" i="225" s="1"/>
  <c r="BJ193" i="230"/>
  <c r="AB193" i="224"/>
  <c r="Q196" i="230"/>
  <c r="J196" i="224"/>
  <c r="F196" i="225" s="1"/>
  <c r="AO197" i="230"/>
  <c r="T197" i="224"/>
  <c r="AF199" i="230"/>
  <c r="P199" i="224"/>
  <c r="U201" i="230"/>
  <c r="L201" i="224"/>
  <c r="G201" i="225" s="1"/>
  <c r="L201" i="226" s="1"/>
  <c r="N201" i="227" s="1"/>
  <c r="CD201" i="230"/>
  <c r="AJ201" i="224"/>
  <c r="BT203" i="230"/>
  <c r="AF203" i="224"/>
  <c r="CS209" i="230"/>
  <c r="AP209" i="224"/>
  <c r="AE211" i="230"/>
  <c r="P211" i="224"/>
  <c r="CC213" i="230"/>
  <c r="AJ213" i="224"/>
  <c r="CX214" i="230"/>
  <c r="AR214" i="224"/>
  <c r="AA218" i="230"/>
  <c r="N218" i="224"/>
  <c r="AZ219" i="230"/>
  <c r="X219" i="224"/>
  <c r="P220" i="230"/>
  <c r="J220" i="224"/>
  <c r="BY220" i="230"/>
  <c r="AH220" i="224"/>
  <c r="AP221" i="230"/>
  <c r="T221" i="224"/>
  <c r="AE223" i="230"/>
  <c r="P223" i="224"/>
  <c r="CI223" i="230"/>
  <c r="AL223" i="224"/>
  <c r="BE224" i="230"/>
  <c r="Z224" i="224"/>
  <c r="CC225" i="230"/>
  <c r="AJ225" i="224"/>
  <c r="AT226" i="230"/>
  <c r="V226" i="224"/>
  <c r="CX226" i="230"/>
  <c r="AR226" i="224"/>
  <c r="CM228" i="230"/>
  <c r="AN228" i="224"/>
  <c r="AA230" i="230"/>
  <c r="N230" i="224"/>
  <c r="P232" i="230"/>
  <c r="J232" i="224"/>
  <c r="AP233" i="230"/>
  <c r="T233" i="224"/>
  <c r="AE235" i="230"/>
  <c r="P235" i="224"/>
  <c r="CI235" i="230"/>
  <c r="AL235" i="224"/>
  <c r="BE236" i="230"/>
  <c r="Z236" i="224"/>
  <c r="CD237" i="230"/>
  <c r="AJ237" i="224"/>
  <c r="AT238" i="230"/>
  <c r="V238" i="224"/>
  <c r="CX238" i="230"/>
  <c r="AR238" i="224"/>
  <c r="BT239" i="230"/>
  <c r="AF239" i="224"/>
  <c r="CN240" i="230"/>
  <c r="AN240" i="224"/>
  <c r="U240" i="225" s="1"/>
  <c r="BB240" i="226" s="1"/>
  <c r="BD240" i="227" s="1"/>
  <c r="BI241" i="230"/>
  <c r="AB241" i="224"/>
  <c r="AA242" i="230"/>
  <c r="N242" i="224"/>
  <c r="AZ243" i="230"/>
  <c r="X243" i="224"/>
  <c r="M243" i="225" s="1"/>
  <c r="AD243" i="226" s="1"/>
  <c r="AF243" i="227" s="1"/>
  <c r="P244" i="230"/>
  <c r="J244" i="224"/>
  <c r="BX244" i="230"/>
  <c r="AH244" i="224"/>
  <c r="CS245" i="230"/>
  <c r="AP245" i="224"/>
  <c r="AF247" i="230"/>
  <c r="P247" i="224"/>
  <c r="V249" i="230"/>
  <c r="L249" i="224"/>
  <c r="CC249" i="230"/>
  <c r="AJ249" i="224"/>
  <c r="AT250" i="230"/>
  <c r="V250" i="224"/>
  <c r="BT251" i="230"/>
  <c r="AF251" i="224"/>
  <c r="AK252" i="230"/>
  <c r="R252" i="224"/>
  <c r="CM252" i="230"/>
  <c r="AN252" i="224"/>
  <c r="U252" i="225" s="1"/>
  <c r="BB252" i="226" s="1"/>
  <c r="BD252" i="227" s="1"/>
  <c r="BJ253" i="230"/>
  <c r="AB253" i="224"/>
  <c r="AZ255" i="230"/>
  <c r="X255" i="224"/>
  <c r="Q256" i="230"/>
  <c r="J256" i="224"/>
  <c r="BY256" i="230"/>
  <c r="AH256" i="224"/>
  <c r="AP257" i="230"/>
  <c r="T257" i="224"/>
  <c r="CI259" i="230"/>
  <c r="AL259" i="224"/>
  <c r="BE260" i="230"/>
  <c r="Z260" i="224"/>
  <c r="CX262" i="230"/>
  <c r="AR262" i="224"/>
  <c r="CN264" i="230"/>
  <c r="AN264" i="224"/>
  <c r="U264" i="225" s="1"/>
  <c r="BB264" i="226" s="1"/>
  <c r="BD264" i="227" s="1"/>
  <c r="AA266" i="230"/>
  <c r="N266" i="224"/>
  <c r="P268" i="230"/>
  <c r="J268" i="224"/>
  <c r="BY268" i="230"/>
  <c r="AH268" i="224"/>
  <c r="CS269" i="230"/>
  <c r="AP269" i="224"/>
  <c r="V273" i="230"/>
  <c r="L273" i="224"/>
  <c r="CD273" i="230"/>
  <c r="AJ273" i="224"/>
  <c r="AZ279" i="230"/>
  <c r="X279" i="224"/>
  <c r="Q280" i="230"/>
  <c r="J280" i="224"/>
  <c r="BY280" i="230"/>
  <c r="AH280" i="224"/>
  <c r="AO281" i="230"/>
  <c r="T281" i="224"/>
  <c r="CS281" i="230"/>
  <c r="AP281" i="224"/>
  <c r="BO282" i="230"/>
  <c r="AD282" i="224"/>
  <c r="AF283" i="230"/>
  <c r="P283" i="224"/>
  <c r="CI283" i="230"/>
  <c r="AL283" i="224"/>
  <c r="BD284" i="230"/>
  <c r="Z284" i="224"/>
  <c r="V285" i="230"/>
  <c r="L285" i="224"/>
  <c r="CD285" i="230"/>
  <c r="AJ285" i="224"/>
  <c r="AU286" i="230"/>
  <c r="V286" i="224"/>
  <c r="CX286" i="230"/>
  <c r="AR286" i="224"/>
  <c r="BT287" i="230"/>
  <c r="AF287" i="224"/>
  <c r="AK288" i="230"/>
  <c r="R288" i="224"/>
  <c r="CM288" i="230"/>
  <c r="AN288" i="224"/>
  <c r="BJ289" i="230"/>
  <c r="AB289" i="224"/>
  <c r="CS293" i="230"/>
  <c r="AP293" i="224"/>
  <c r="V297" i="230"/>
  <c r="L297" i="224"/>
  <c r="BS299" i="230"/>
  <c r="AF299" i="224"/>
  <c r="AA302" i="230"/>
  <c r="N302" i="224"/>
  <c r="AY303" i="230"/>
  <c r="X303" i="224"/>
  <c r="M303" i="225" s="1"/>
  <c r="AP305" i="230"/>
  <c r="T305" i="224"/>
  <c r="CR305" i="230"/>
  <c r="AP305" i="224"/>
  <c r="CI307" i="230"/>
  <c r="AL307" i="224"/>
  <c r="BE308" i="230"/>
  <c r="Z308" i="224"/>
  <c r="U309" i="230"/>
  <c r="L309" i="224"/>
  <c r="CX310" i="230"/>
  <c r="AR310" i="224"/>
  <c r="BT311" i="230"/>
  <c r="AF311" i="224"/>
  <c r="AJ312" i="230"/>
  <c r="R312" i="224"/>
  <c r="CN312" i="230"/>
  <c r="AN312" i="224"/>
  <c r="AA314" i="230"/>
  <c r="N314" i="224"/>
  <c r="BX316" i="230"/>
  <c r="AH316" i="224"/>
  <c r="AP317" i="230"/>
  <c r="T317" i="224"/>
  <c r="K317" i="225" s="1"/>
  <c r="CI319" i="230"/>
  <c r="AL319" i="224"/>
  <c r="T319" i="225" s="1"/>
  <c r="AY319" i="226" s="1"/>
  <c r="BA319" i="227" s="1"/>
  <c r="BE320" i="230"/>
  <c r="Z320" i="224"/>
  <c r="AT322" i="230"/>
  <c r="V322" i="224"/>
  <c r="BT323" i="230"/>
  <c r="AF323" i="224"/>
  <c r="BJ325" i="230"/>
  <c r="AB325" i="224"/>
  <c r="P328" i="230"/>
  <c r="J328" i="224"/>
  <c r="F328" i="225" s="1"/>
  <c r="CS329" i="230"/>
  <c r="AP329" i="224"/>
  <c r="CI331" i="230"/>
  <c r="AL331" i="224"/>
  <c r="BD332" i="230"/>
  <c r="Z332" i="224"/>
  <c r="V333" i="230"/>
  <c r="L333" i="224"/>
  <c r="G333" i="225" s="1"/>
  <c r="L333" i="226" s="1"/>
  <c r="N333" i="227" s="1"/>
  <c r="AU334" i="230"/>
  <c r="V334" i="224"/>
  <c r="AK336" i="230"/>
  <c r="R336" i="224"/>
  <c r="CN336" i="230"/>
  <c r="AN336" i="224"/>
  <c r="Z338" i="230"/>
  <c r="N338" i="224"/>
  <c r="Q340" i="230"/>
  <c r="J340" i="224"/>
  <c r="F340" i="225" s="1"/>
  <c r="CH343" i="230"/>
  <c r="AL343" i="224"/>
  <c r="AU346" i="230"/>
  <c r="V346" i="224"/>
  <c r="AK348" i="230"/>
  <c r="R348" i="224"/>
  <c r="P352" i="230"/>
  <c r="J352" i="224"/>
  <c r="CR353" i="230"/>
  <c r="AP353" i="224"/>
  <c r="AE355" i="230"/>
  <c r="P355" i="224"/>
  <c r="CI355" i="230"/>
  <c r="AL355" i="224"/>
  <c r="U357" i="230"/>
  <c r="L357" i="224"/>
  <c r="AT358" i="230"/>
  <c r="V358" i="224"/>
  <c r="CX358" i="230"/>
  <c r="AR358" i="224"/>
  <c r="BS359" i="230"/>
  <c r="AF359" i="224"/>
  <c r="AJ360" i="230"/>
  <c r="R360" i="224"/>
  <c r="CN360" i="230"/>
  <c r="AN360" i="224"/>
  <c r="BX364" i="230"/>
  <c r="AH364" i="224"/>
  <c r="AO365" i="230"/>
  <c r="T365" i="224"/>
  <c r="K365" i="225" s="1"/>
  <c r="CS365" i="230"/>
  <c r="AP365" i="224"/>
  <c r="AF367" i="230"/>
  <c r="P367" i="224"/>
  <c r="CI367" i="230"/>
  <c r="AL367" i="224"/>
  <c r="BE368" i="230"/>
  <c r="Z368" i="224"/>
  <c r="CD369" i="230"/>
  <c r="AJ369" i="224"/>
  <c r="AT370" i="230"/>
  <c r="V370" i="224"/>
  <c r="L370" i="225" s="1"/>
  <c r="CX370" i="230"/>
  <c r="AR370" i="224"/>
  <c r="AA374" i="230"/>
  <c r="N374" i="224"/>
  <c r="BY376" i="230"/>
  <c r="AH376" i="224"/>
  <c r="AA386" i="230"/>
  <c r="N386" i="224"/>
  <c r="K313" i="230"/>
  <c r="H313" i="224"/>
  <c r="K121" i="230"/>
  <c r="H121" i="224"/>
  <c r="K353" i="230"/>
  <c r="H353" i="224"/>
  <c r="K305" i="230"/>
  <c r="H305" i="224"/>
  <c r="K364" i="230"/>
  <c r="H364" i="224"/>
  <c r="K292" i="230"/>
  <c r="H292" i="224"/>
  <c r="K220" i="230"/>
  <c r="H220" i="224"/>
  <c r="K76" i="230"/>
  <c r="H76" i="224"/>
  <c r="K52" i="230"/>
  <c r="H52" i="224"/>
  <c r="AP10" i="230"/>
  <c r="T10" i="224"/>
  <c r="CS10" i="230"/>
  <c r="AP10" i="224"/>
  <c r="BO11" i="230"/>
  <c r="AD11" i="224"/>
  <c r="P11" i="225" s="1"/>
  <c r="AM11" i="226" s="1"/>
  <c r="AO11" i="227" s="1"/>
  <c r="CI12" i="230"/>
  <c r="AL12" i="224"/>
  <c r="BE13" i="230"/>
  <c r="Z13" i="224"/>
  <c r="V14" i="230"/>
  <c r="L14" i="224"/>
  <c r="G14" i="225" s="1"/>
  <c r="L14" i="226" s="1"/>
  <c r="N14" i="227" s="1"/>
  <c r="CX15" i="230"/>
  <c r="AR15" i="224"/>
  <c r="BT16" i="230"/>
  <c r="AF16" i="224"/>
  <c r="AK17" i="230"/>
  <c r="R17" i="224"/>
  <c r="CN17" i="230"/>
  <c r="AN17" i="224"/>
  <c r="BI18" i="230"/>
  <c r="AB18" i="224"/>
  <c r="Z19" i="230"/>
  <c r="N19" i="224"/>
  <c r="AZ20" i="230"/>
  <c r="X20" i="224"/>
  <c r="P21" i="230"/>
  <c r="J21" i="224"/>
  <c r="F21" i="225" s="1"/>
  <c r="BO23" i="230"/>
  <c r="AD23" i="224"/>
  <c r="P23" i="225" s="1"/>
  <c r="AM23" i="226" s="1"/>
  <c r="AO23" i="227" s="1"/>
  <c r="AE24" i="230"/>
  <c r="P24" i="224"/>
  <c r="AT27" i="230"/>
  <c r="V27" i="224"/>
  <c r="CW27" i="230"/>
  <c r="AR27" i="224"/>
  <c r="BS28" i="230"/>
  <c r="AF28" i="224"/>
  <c r="AJ29" i="230"/>
  <c r="R29" i="224"/>
  <c r="AY32" i="230"/>
  <c r="X32" i="224"/>
  <c r="M32" i="225" s="1"/>
  <c r="AD32" i="226" s="1"/>
  <c r="AF32" i="227" s="1"/>
  <c r="AO34" i="230"/>
  <c r="T34" i="224"/>
  <c r="K34" i="225" s="1"/>
  <c r="CR34" i="230"/>
  <c r="AP34" i="224"/>
  <c r="AE36" i="230"/>
  <c r="P36" i="224"/>
  <c r="CW39" i="230"/>
  <c r="AR39" i="224"/>
  <c r="W39" i="225" s="1"/>
  <c r="BH39" i="226" s="1"/>
  <c r="BJ39" i="227" s="1"/>
  <c r="BI42" i="230"/>
  <c r="AB42" i="224"/>
  <c r="Z43" i="230"/>
  <c r="N43" i="224"/>
  <c r="AY44" i="230"/>
  <c r="X44" i="224"/>
  <c r="M44" i="225" s="1"/>
  <c r="P45" i="230"/>
  <c r="J45" i="224"/>
  <c r="AF48" i="230"/>
  <c r="P48" i="224"/>
  <c r="CD50" i="230"/>
  <c r="AJ50" i="224"/>
  <c r="AU51" i="230"/>
  <c r="V51" i="224"/>
  <c r="CN53" i="230"/>
  <c r="AN53" i="224"/>
  <c r="BJ54" i="230"/>
  <c r="AB54" i="224"/>
  <c r="AZ56" i="230"/>
  <c r="X56" i="224"/>
  <c r="M56" i="225" s="1"/>
  <c r="AD56" i="226" s="1"/>
  <c r="AF56" i="227" s="1"/>
  <c r="CS58" i="230"/>
  <c r="AP58" i="224"/>
  <c r="BO59" i="230"/>
  <c r="AD59" i="224"/>
  <c r="V62" i="230"/>
  <c r="L62" i="224"/>
  <c r="CX63" i="230"/>
  <c r="AR63" i="224"/>
  <c r="BT64" i="230"/>
  <c r="AF64" i="224"/>
  <c r="AK65" i="230"/>
  <c r="R65" i="224"/>
  <c r="AA67" i="230"/>
  <c r="N67" i="224"/>
  <c r="AZ68" i="230"/>
  <c r="X68" i="224"/>
  <c r="AP70" i="230"/>
  <c r="T70" i="224"/>
  <c r="K70" i="225" s="1"/>
  <c r="CS70" i="230"/>
  <c r="AP70" i="224"/>
  <c r="BO71" i="230"/>
  <c r="AD71" i="224"/>
  <c r="BE73" i="230"/>
  <c r="Z73" i="224"/>
  <c r="V74" i="230"/>
  <c r="L74" i="224"/>
  <c r="BT76" i="230"/>
  <c r="AF76" i="224"/>
  <c r="AK77" i="230"/>
  <c r="R77" i="224"/>
  <c r="J77" i="225" s="1"/>
  <c r="U77" i="226" s="1"/>
  <c r="W77" i="227" s="1"/>
  <c r="AA79" i="230"/>
  <c r="N79" i="224"/>
  <c r="BY81" i="230"/>
  <c r="AH81" i="224"/>
  <c r="BN83" i="230"/>
  <c r="AD83" i="224"/>
  <c r="V86" i="230"/>
  <c r="L86" i="224"/>
  <c r="CW87" i="230"/>
  <c r="AR87" i="224"/>
  <c r="CM89" i="230"/>
  <c r="AN89" i="224"/>
  <c r="BI90" i="230"/>
  <c r="AB90" i="224"/>
  <c r="Z91" i="230"/>
  <c r="N91" i="224"/>
  <c r="AZ92" i="230"/>
  <c r="X92" i="224"/>
  <c r="BX93" i="230"/>
  <c r="AH93" i="224"/>
  <c r="CS94" i="230"/>
  <c r="AP94" i="224"/>
  <c r="BO95" i="230"/>
  <c r="AD95" i="224"/>
  <c r="AE96" i="230"/>
  <c r="P96" i="224"/>
  <c r="CH96" i="230"/>
  <c r="AL96" i="224"/>
  <c r="BD97" i="230"/>
  <c r="Z97" i="224"/>
  <c r="CW99" i="230"/>
  <c r="AR99" i="224"/>
  <c r="AJ101" i="230"/>
  <c r="R101" i="224"/>
  <c r="J101" i="225" s="1"/>
  <c r="Z103" i="230"/>
  <c r="N103" i="224"/>
  <c r="AO106" i="230"/>
  <c r="T106" i="224"/>
  <c r="CR106" i="230"/>
  <c r="AP106" i="224"/>
  <c r="CH108" i="230"/>
  <c r="AL108" i="224"/>
  <c r="BD109" i="230"/>
  <c r="Z109" i="224"/>
  <c r="CX111" i="230"/>
  <c r="AR111" i="224"/>
  <c r="BI114" i="230"/>
  <c r="AB114" i="224"/>
  <c r="P117" i="230"/>
  <c r="J117" i="224"/>
  <c r="BO119" i="230"/>
  <c r="AD119" i="224"/>
  <c r="CH120" i="230"/>
  <c r="AL120" i="224"/>
  <c r="T120" i="225" s="1"/>
  <c r="AY120" i="226" s="1"/>
  <c r="BA120" i="227" s="1"/>
  <c r="BD121" i="230"/>
  <c r="Z121" i="224"/>
  <c r="U122" i="230"/>
  <c r="L122" i="224"/>
  <c r="CC122" i="230"/>
  <c r="AJ122" i="224"/>
  <c r="AT123" i="230"/>
  <c r="V123" i="224"/>
  <c r="CW123" i="230"/>
  <c r="AR123" i="224"/>
  <c r="CM125" i="230"/>
  <c r="AN125" i="224"/>
  <c r="U125" i="225" s="1"/>
  <c r="BB125" i="226" s="1"/>
  <c r="BD125" i="227" s="1"/>
  <c r="BI126" i="230"/>
  <c r="AB126" i="224"/>
  <c r="Z127" i="230"/>
  <c r="N127" i="224"/>
  <c r="P129" i="230"/>
  <c r="J129" i="224"/>
  <c r="CH132" i="230"/>
  <c r="AL132" i="224"/>
  <c r="CC134" i="230"/>
  <c r="AJ134" i="224"/>
  <c r="AY135" i="230"/>
  <c r="X135" i="224"/>
  <c r="CM139" i="230"/>
  <c r="AN139" i="224"/>
  <c r="BI140" i="230"/>
  <c r="AB140" i="224"/>
  <c r="AY142" i="230"/>
  <c r="X142" i="224"/>
  <c r="M142" i="225" s="1"/>
  <c r="P143" i="230"/>
  <c r="J143" i="224"/>
  <c r="BN145" i="230"/>
  <c r="AD145" i="224"/>
  <c r="P145" i="225" s="1"/>
  <c r="AM145" i="226" s="1"/>
  <c r="AO145" i="227" s="1"/>
  <c r="CH146" i="230"/>
  <c r="AL146" i="224"/>
  <c r="U148" i="230"/>
  <c r="L148" i="224"/>
  <c r="AT149" i="230"/>
  <c r="V149" i="224"/>
  <c r="BS150" i="230"/>
  <c r="AF150" i="224"/>
  <c r="CM151" i="230"/>
  <c r="AN151" i="224"/>
  <c r="Z153" i="230"/>
  <c r="N153" i="224"/>
  <c r="AY154" i="230"/>
  <c r="X154" i="224"/>
  <c r="BY155" i="230"/>
  <c r="AH155" i="224"/>
  <c r="R155" i="225" s="1"/>
  <c r="AS155" i="226" s="1"/>
  <c r="AU155" i="227" s="1"/>
  <c r="CR156" i="230"/>
  <c r="AP156" i="224"/>
  <c r="AE158" i="230"/>
  <c r="P158" i="224"/>
  <c r="CC160" i="230"/>
  <c r="AJ160" i="224"/>
  <c r="AT161" i="230"/>
  <c r="V161" i="224"/>
  <c r="BJ164" i="230"/>
  <c r="AB164" i="224"/>
  <c r="Z165" i="230"/>
  <c r="N165" i="224"/>
  <c r="BX167" i="230"/>
  <c r="AH167" i="224"/>
  <c r="AF170" i="230"/>
  <c r="P170" i="224"/>
  <c r="CH170" i="230"/>
  <c r="AL170" i="224"/>
  <c r="BD171" i="230"/>
  <c r="Z171" i="224"/>
  <c r="CD172" i="230"/>
  <c r="AJ172" i="224"/>
  <c r="AU173" i="230"/>
  <c r="V173" i="224"/>
  <c r="L173" i="225" s="1"/>
  <c r="AA173" i="226" s="1"/>
  <c r="AC173" i="227" s="1"/>
  <c r="CW173" i="230"/>
  <c r="AR173" i="224"/>
  <c r="Z177" i="230"/>
  <c r="N177" i="224"/>
  <c r="H177" i="225" s="1"/>
  <c r="AY178" i="230"/>
  <c r="X178" i="224"/>
  <c r="BX179" i="230"/>
  <c r="AH179" i="224"/>
  <c r="AO180" i="230"/>
  <c r="T180" i="224"/>
  <c r="CR180" i="230"/>
  <c r="AP180" i="224"/>
  <c r="BN181" i="230"/>
  <c r="AD181" i="224"/>
  <c r="AF182" i="230"/>
  <c r="P182" i="224"/>
  <c r="U184" i="230"/>
  <c r="L184" i="224"/>
  <c r="CC184" i="230"/>
  <c r="AJ184" i="224"/>
  <c r="CW185" i="230"/>
  <c r="AR185" i="224"/>
  <c r="BS186" i="230"/>
  <c r="AF186" i="224"/>
  <c r="AJ187" i="230"/>
  <c r="R187" i="224"/>
  <c r="CM187" i="230"/>
  <c r="AN187" i="224"/>
  <c r="P191" i="230"/>
  <c r="J191" i="224"/>
  <c r="AP192" i="230"/>
  <c r="T192" i="224"/>
  <c r="K192" i="225" s="1"/>
  <c r="X192" i="226" s="1"/>
  <c r="Z192" i="227" s="1"/>
  <c r="AF194" i="230"/>
  <c r="P194" i="224"/>
  <c r="CI194" i="230"/>
  <c r="AL194" i="224"/>
  <c r="AK199" i="230"/>
  <c r="R199" i="224"/>
  <c r="CN199" i="230"/>
  <c r="AN199" i="224"/>
  <c r="BJ200" i="230"/>
  <c r="AB200" i="224"/>
  <c r="V208" i="230"/>
  <c r="L208" i="224"/>
  <c r="BS210" i="230"/>
  <c r="AF210" i="224"/>
  <c r="AK211" i="230"/>
  <c r="R211" i="224"/>
  <c r="BJ212" i="230"/>
  <c r="AB212" i="224"/>
  <c r="O212" i="225" s="1"/>
  <c r="AJ212" i="226" s="1"/>
  <c r="AL212" i="227" s="1"/>
  <c r="Z213" i="230"/>
  <c r="N213" i="224"/>
  <c r="BY215" i="230"/>
  <c r="AH215" i="224"/>
  <c r="AO216" i="230"/>
  <c r="T216" i="224"/>
  <c r="BO217" i="230"/>
  <c r="AD217" i="224"/>
  <c r="CI218" i="230"/>
  <c r="AL218" i="224"/>
  <c r="BD219" i="230"/>
  <c r="Z219" i="224"/>
  <c r="CD220" i="230"/>
  <c r="AJ220" i="224"/>
  <c r="BT222" i="230"/>
  <c r="AF222" i="224"/>
  <c r="AK223" i="230"/>
  <c r="R223" i="224"/>
  <c r="CN223" i="230"/>
  <c r="AN223" i="224"/>
  <c r="AZ226" i="230"/>
  <c r="X226" i="224"/>
  <c r="Q227" i="230"/>
  <c r="J227" i="224"/>
  <c r="BX227" i="230"/>
  <c r="AH227" i="224"/>
  <c r="CS228" i="230"/>
  <c r="AP228" i="224"/>
  <c r="AF230" i="230"/>
  <c r="P230" i="224"/>
  <c r="CH230" i="230"/>
  <c r="AL230" i="224"/>
  <c r="BE231" i="230"/>
  <c r="Z231" i="224"/>
  <c r="V232" i="230"/>
  <c r="L232" i="224"/>
  <c r="BT234" i="230"/>
  <c r="AF234" i="224"/>
  <c r="AK235" i="230"/>
  <c r="R235" i="224"/>
  <c r="BJ236" i="230"/>
  <c r="AB236" i="224"/>
  <c r="Z237" i="230"/>
  <c r="N237" i="224"/>
  <c r="AZ238" i="230"/>
  <c r="X238" i="224"/>
  <c r="BX239" i="230"/>
  <c r="AH239" i="224"/>
  <c r="AO240" i="230"/>
  <c r="T240" i="224"/>
  <c r="CS240" i="230"/>
  <c r="AP240" i="224"/>
  <c r="BO241" i="230"/>
  <c r="AD241" i="224"/>
  <c r="P241" i="225" s="1"/>
  <c r="CH242" i="230"/>
  <c r="AL242" i="224"/>
  <c r="AT245" i="230"/>
  <c r="V245" i="224"/>
  <c r="BT246" i="230"/>
  <c r="AF246" i="224"/>
  <c r="AK247" i="230"/>
  <c r="R247" i="224"/>
  <c r="CN247" i="230"/>
  <c r="AN247" i="224"/>
  <c r="U247" i="225" s="1"/>
  <c r="BB247" i="226" s="1"/>
  <c r="BD247" i="227" s="1"/>
  <c r="BJ248" i="230"/>
  <c r="AB248" i="224"/>
  <c r="Z249" i="230"/>
  <c r="N249" i="224"/>
  <c r="AZ250" i="230"/>
  <c r="X250" i="224"/>
  <c r="BY251" i="230"/>
  <c r="AH251" i="224"/>
  <c r="AP252" i="230"/>
  <c r="T252" i="224"/>
  <c r="AF254" i="230"/>
  <c r="P254" i="224"/>
  <c r="CI254" i="230"/>
  <c r="AL254" i="224"/>
  <c r="BE255" i="230"/>
  <c r="Z255" i="224"/>
  <c r="CD256" i="230"/>
  <c r="AJ256" i="224"/>
  <c r="CX257" i="230"/>
  <c r="AR257" i="224"/>
  <c r="BT258" i="230"/>
  <c r="AF258" i="224"/>
  <c r="AK259" i="230"/>
  <c r="R259" i="224"/>
  <c r="AA261" i="230"/>
  <c r="N261" i="224"/>
  <c r="AZ262" i="230"/>
  <c r="X262" i="224"/>
  <c r="AP264" i="230"/>
  <c r="T264" i="224"/>
  <c r="CS264" i="230"/>
  <c r="AP264" i="224"/>
  <c r="BO265" i="230"/>
  <c r="AD265" i="224"/>
  <c r="P265" i="225" s="1"/>
  <c r="CH266" i="230"/>
  <c r="AL266" i="224"/>
  <c r="V268" i="230"/>
  <c r="L268" i="224"/>
  <c r="CD268" i="230"/>
  <c r="AJ268" i="224"/>
  <c r="BT270" i="230"/>
  <c r="AF270" i="224"/>
  <c r="Z273" i="230"/>
  <c r="N273" i="224"/>
  <c r="AZ274" i="230"/>
  <c r="X274" i="224"/>
  <c r="Q275" i="230"/>
  <c r="J275" i="224"/>
  <c r="BX275" i="230"/>
  <c r="AH275" i="224"/>
  <c r="AP276" i="230"/>
  <c r="T276" i="224"/>
  <c r="CR276" i="230"/>
  <c r="AP276" i="224"/>
  <c r="U280" i="230"/>
  <c r="L280" i="224"/>
  <c r="G280" i="225" s="1"/>
  <c r="CD280" i="230"/>
  <c r="AJ280" i="224"/>
  <c r="AU281" i="230"/>
  <c r="V281" i="224"/>
  <c r="BS282" i="230"/>
  <c r="AF282" i="224"/>
  <c r="CN283" i="230"/>
  <c r="AN283" i="224"/>
  <c r="BJ284" i="230"/>
  <c r="AB284" i="224"/>
  <c r="AA285" i="230"/>
  <c r="N285" i="224"/>
  <c r="Q287" i="230"/>
  <c r="J287" i="224"/>
  <c r="BY287" i="230"/>
  <c r="AH287" i="224"/>
  <c r="AP288" i="230"/>
  <c r="T288" i="224"/>
  <c r="CS288" i="230"/>
  <c r="AP288" i="224"/>
  <c r="AF290" i="230"/>
  <c r="P290" i="224"/>
  <c r="CI290" i="230"/>
  <c r="AL290" i="224"/>
  <c r="BD291" i="230"/>
  <c r="Z291" i="224"/>
  <c r="V292" i="230"/>
  <c r="L292" i="224"/>
  <c r="CD292" i="230"/>
  <c r="AJ292" i="224"/>
  <c r="AU293" i="230"/>
  <c r="V293" i="224"/>
  <c r="CW293" i="230"/>
  <c r="AR293" i="224"/>
  <c r="AK295" i="230"/>
  <c r="R295" i="224"/>
  <c r="BJ296" i="230"/>
  <c r="AB296" i="224"/>
  <c r="AA297" i="230"/>
  <c r="N297" i="224"/>
  <c r="AP300" i="230"/>
  <c r="T300" i="224"/>
  <c r="CS300" i="230"/>
  <c r="AP300" i="224"/>
  <c r="AF302" i="230"/>
  <c r="P302" i="224"/>
  <c r="CC304" i="230"/>
  <c r="AJ304" i="224"/>
  <c r="AK307" i="230"/>
  <c r="R307" i="224"/>
  <c r="CM307" i="230"/>
  <c r="AN307" i="224"/>
  <c r="U307" i="225" s="1"/>
  <c r="BB307" i="226" s="1"/>
  <c r="BD307" i="227" s="1"/>
  <c r="BJ308" i="230"/>
  <c r="AB308" i="224"/>
  <c r="V316" i="230"/>
  <c r="L316" i="224"/>
  <c r="BS318" i="230"/>
  <c r="AF318" i="224"/>
  <c r="AZ322" i="230"/>
  <c r="X322" i="224"/>
  <c r="Q323" i="230"/>
  <c r="J323" i="224"/>
  <c r="CR324" i="230"/>
  <c r="AP324" i="224"/>
  <c r="CI326" i="230"/>
  <c r="AL326" i="224"/>
  <c r="BT330" i="230"/>
  <c r="AF330" i="224"/>
  <c r="AF338" i="230"/>
  <c r="P338" i="224"/>
  <c r="BE339" i="230"/>
  <c r="Z339" i="224"/>
  <c r="AU341" i="230"/>
  <c r="V341" i="224"/>
  <c r="CX341" i="230"/>
  <c r="AR341" i="224"/>
  <c r="W341" i="225" s="1"/>
  <c r="BH341" i="226" s="1"/>
  <c r="BJ341" i="227" s="1"/>
  <c r="BT342" i="230"/>
  <c r="AF342" i="224"/>
  <c r="AJ343" i="230"/>
  <c r="R343" i="224"/>
  <c r="AP348" i="230"/>
  <c r="T348" i="224"/>
  <c r="BO349" i="230"/>
  <c r="AD349" i="224"/>
  <c r="AE350" i="230"/>
  <c r="P350" i="224"/>
  <c r="CI350" i="230"/>
  <c r="AL350" i="224"/>
  <c r="BD351" i="230"/>
  <c r="Z351" i="224"/>
  <c r="V352" i="230"/>
  <c r="L352" i="224"/>
  <c r="BJ356" i="230"/>
  <c r="AB356" i="224"/>
  <c r="AA357" i="230"/>
  <c r="N357" i="224"/>
  <c r="BY359" i="230"/>
  <c r="AH359" i="224"/>
  <c r="CS360" i="230"/>
  <c r="AP360" i="224"/>
  <c r="CH362" i="230"/>
  <c r="AL362" i="224"/>
  <c r="BE363" i="230"/>
  <c r="Z363" i="224"/>
  <c r="CC364" i="230"/>
  <c r="AJ364" i="224"/>
  <c r="Z369" i="230"/>
  <c r="N369" i="224"/>
  <c r="AO372" i="230"/>
  <c r="T372" i="224"/>
  <c r="BN373" i="230"/>
  <c r="AD373" i="224"/>
  <c r="BD375" i="230"/>
  <c r="Z375" i="224"/>
  <c r="BT378" i="230"/>
  <c r="AF378" i="224"/>
  <c r="AK379" i="230"/>
  <c r="R379" i="224"/>
  <c r="K337" i="230"/>
  <c r="H337" i="224"/>
  <c r="K317" i="230"/>
  <c r="H317" i="224"/>
  <c r="K269" i="230"/>
  <c r="H269" i="224"/>
  <c r="K340" i="230"/>
  <c r="H340" i="224"/>
  <c r="K316" i="230"/>
  <c r="H316" i="224"/>
  <c r="K280" i="230"/>
  <c r="H280" i="224"/>
  <c r="K244" i="230"/>
  <c r="H244" i="224"/>
  <c r="K40" i="230"/>
  <c r="H40" i="224"/>
  <c r="K327" i="230"/>
  <c r="H327" i="224"/>
  <c r="L219" i="230"/>
  <c r="H219" i="224"/>
  <c r="L159" i="230"/>
  <c r="H159" i="224"/>
  <c r="L123" i="230"/>
  <c r="H123" i="224"/>
  <c r="L111" i="230"/>
  <c r="H111" i="224"/>
  <c r="L99" i="230"/>
  <c r="H99" i="224"/>
  <c r="L87" i="230"/>
  <c r="H87" i="224"/>
  <c r="L75" i="230"/>
  <c r="H75" i="224"/>
  <c r="L51" i="230"/>
  <c r="H51" i="224"/>
  <c r="L39" i="230"/>
  <c r="H39" i="224"/>
  <c r="L27" i="230"/>
  <c r="H27" i="224"/>
  <c r="AU10" i="230"/>
  <c r="V10" i="224"/>
  <c r="BT11" i="230"/>
  <c r="AF11" i="224"/>
  <c r="AK12" i="230"/>
  <c r="R12" i="224"/>
  <c r="CN12" i="230"/>
  <c r="AN12" i="224"/>
  <c r="BJ13" i="230"/>
  <c r="AB13" i="224"/>
  <c r="AZ15" i="230"/>
  <c r="X15" i="224"/>
  <c r="Q16" i="230"/>
  <c r="J16" i="224"/>
  <c r="F16" i="225" s="1"/>
  <c r="AF19" i="230"/>
  <c r="P19" i="224"/>
  <c r="BD20" i="230"/>
  <c r="Z20" i="224"/>
  <c r="CD21" i="230"/>
  <c r="AJ21" i="224"/>
  <c r="AU22" i="230"/>
  <c r="V22" i="224"/>
  <c r="CW22" i="230"/>
  <c r="AR22" i="224"/>
  <c r="BS23" i="230"/>
  <c r="AF23" i="224"/>
  <c r="BI25" i="230"/>
  <c r="AB25" i="224"/>
  <c r="AY27" i="230"/>
  <c r="X27" i="224"/>
  <c r="P28" i="230"/>
  <c r="J28" i="224"/>
  <c r="F28" i="225" s="1"/>
  <c r="BX28" i="230"/>
  <c r="AH28" i="224"/>
  <c r="AE31" i="230"/>
  <c r="P31" i="224"/>
  <c r="BD32" i="230"/>
  <c r="Z32" i="224"/>
  <c r="U33" i="230"/>
  <c r="L33" i="224"/>
  <c r="CW34" i="230"/>
  <c r="AR34" i="224"/>
  <c r="CM36" i="230"/>
  <c r="AN36" i="224"/>
  <c r="BI37" i="230"/>
  <c r="AB37" i="224"/>
  <c r="AY39" i="230"/>
  <c r="X39" i="224"/>
  <c r="M39" i="225" s="1"/>
  <c r="AD39" i="226" s="1"/>
  <c r="AF39" i="227" s="1"/>
  <c r="AE43" i="230"/>
  <c r="P43" i="224"/>
  <c r="CC45" i="230"/>
  <c r="AJ45" i="224"/>
  <c r="CX46" i="230"/>
  <c r="AR46" i="224"/>
  <c r="AA50" i="230"/>
  <c r="N50" i="224"/>
  <c r="BY52" i="230"/>
  <c r="AH52" i="224"/>
  <c r="R52" i="225" s="1"/>
  <c r="AS52" i="226" s="1"/>
  <c r="AU52" i="227" s="1"/>
  <c r="AP53" i="230"/>
  <c r="T53" i="224"/>
  <c r="K53" i="225" s="1"/>
  <c r="CI55" i="230"/>
  <c r="AL55" i="224"/>
  <c r="BE56" i="230"/>
  <c r="Z56" i="224"/>
  <c r="CD57" i="230"/>
  <c r="AJ57" i="224"/>
  <c r="CX58" i="230"/>
  <c r="AR58" i="224"/>
  <c r="CN60" i="230"/>
  <c r="AN60" i="224"/>
  <c r="Q64" i="230"/>
  <c r="J64" i="224"/>
  <c r="CS65" i="230"/>
  <c r="AP65" i="224"/>
  <c r="AF67" i="230"/>
  <c r="P67" i="224"/>
  <c r="V69" i="230"/>
  <c r="L69" i="224"/>
  <c r="CD69" i="230"/>
  <c r="AJ69" i="224"/>
  <c r="AU70" i="230"/>
  <c r="V70" i="224"/>
  <c r="BT71" i="230"/>
  <c r="AF71" i="224"/>
  <c r="AK72" i="230"/>
  <c r="R72" i="224"/>
  <c r="J72" i="225" s="1"/>
  <c r="U72" i="226" s="1"/>
  <c r="W72" i="227" s="1"/>
  <c r="CN72" i="230"/>
  <c r="AN72" i="224"/>
  <c r="BJ73" i="230"/>
  <c r="AB73" i="224"/>
  <c r="AZ75" i="230"/>
  <c r="X75" i="224"/>
  <c r="Q76" i="230"/>
  <c r="J76" i="224"/>
  <c r="CS77" i="230"/>
  <c r="AP77" i="224"/>
  <c r="BO78" i="230"/>
  <c r="AD78" i="224"/>
  <c r="AF79" i="230"/>
  <c r="P79" i="224"/>
  <c r="AU82" i="230"/>
  <c r="V82" i="224"/>
  <c r="BS83" i="230"/>
  <c r="AF83" i="224"/>
  <c r="AY87" i="230"/>
  <c r="X87" i="224"/>
  <c r="BX88" i="230"/>
  <c r="AH88" i="224"/>
  <c r="AO89" i="230"/>
  <c r="T89" i="224"/>
  <c r="CR89" i="230"/>
  <c r="AP89" i="224"/>
  <c r="BN90" i="230"/>
  <c r="AD90" i="224"/>
  <c r="AF91" i="230"/>
  <c r="P91" i="224"/>
  <c r="U93" i="230"/>
  <c r="L93" i="224"/>
  <c r="AU94" i="230"/>
  <c r="V94" i="224"/>
  <c r="CW94" i="230"/>
  <c r="AR94" i="224"/>
  <c r="CM96" i="230"/>
  <c r="AN96" i="224"/>
  <c r="BI97" i="230"/>
  <c r="AB97" i="224"/>
  <c r="AY99" i="230"/>
  <c r="X99" i="224"/>
  <c r="P100" i="230"/>
  <c r="J100" i="224"/>
  <c r="BN102" i="230"/>
  <c r="AD102" i="224"/>
  <c r="AE103" i="230"/>
  <c r="P103" i="224"/>
  <c r="U105" i="230"/>
  <c r="L105" i="224"/>
  <c r="AT106" i="230"/>
  <c r="V106" i="224"/>
  <c r="BS107" i="230"/>
  <c r="AF107" i="224"/>
  <c r="Z110" i="230"/>
  <c r="N110" i="224"/>
  <c r="AZ111" i="230"/>
  <c r="X111" i="224"/>
  <c r="M111" i="225" s="1"/>
  <c r="AD111" i="226" s="1"/>
  <c r="AF111" i="227" s="1"/>
  <c r="Q112" i="230"/>
  <c r="J112" i="224"/>
  <c r="BX112" i="230"/>
  <c r="AH112" i="224"/>
  <c r="AO113" i="230"/>
  <c r="T113" i="224"/>
  <c r="BO114" i="230"/>
  <c r="AD114" i="224"/>
  <c r="AF115" i="230"/>
  <c r="P115" i="224"/>
  <c r="CH115" i="230"/>
  <c r="AL115" i="224"/>
  <c r="BD116" i="230"/>
  <c r="Z116" i="224"/>
  <c r="CC117" i="230"/>
  <c r="AJ117" i="224"/>
  <c r="CW118" i="230"/>
  <c r="AR118" i="224"/>
  <c r="W118" i="225" s="1"/>
  <c r="BH118" i="226" s="1"/>
  <c r="BJ118" i="227" s="1"/>
  <c r="BS119" i="230"/>
  <c r="AF119" i="224"/>
  <c r="Z122" i="230"/>
  <c r="N122" i="224"/>
  <c r="BX124" i="230"/>
  <c r="AH124" i="224"/>
  <c r="AO125" i="230"/>
  <c r="T125" i="224"/>
  <c r="K125" i="225" s="1"/>
  <c r="CR125" i="230"/>
  <c r="AP125" i="224"/>
  <c r="BN126" i="230"/>
  <c r="AD126" i="224"/>
  <c r="AF127" i="230"/>
  <c r="P127" i="224"/>
  <c r="CD129" i="230"/>
  <c r="AJ129" i="224"/>
  <c r="AU130" i="230"/>
  <c r="V130" i="224"/>
  <c r="CW130" i="230"/>
  <c r="AR130" i="224"/>
  <c r="BI133" i="230"/>
  <c r="AB133" i="224"/>
  <c r="CW137" i="230"/>
  <c r="AR137" i="224"/>
  <c r="AO139" i="230"/>
  <c r="T139" i="224"/>
  <c r="BN140" i="230"/>
  <c r="AD140" i="224"/>
  <c r="P140" i="225" s="1"/>
  <c r="AE141" i="230"/>
  <c r="P141" i="224"/>
  <c r="CH141" i="230"/>
  <c r="AL141" i="224"/>
  <c r="CC143" i="230"/>
  <c r="AJ143" i="224"/>
  <c r="CW144" i="230"/>
  <c r="AR144" i="224"/>
  <c r="BS145" i="230"/>
  <c r="AF145" i="224"/>
  <c r="AK146" i="230"/>
  <c r="R146" i="224"/>
  <c r="CM146" i="230"/>
  <c r="AN146" i="224"/>
  <c r="BI147" i="230"/>
  <c r="AB147" i="224"/>
  <c r="Z148" i="230"/>
  <c r="N148" i="224"/>
  <c r="AZ149" i="230"/>
  <c r="X149" i="224"/>
  <c r="P150" i="230"/>
  <c r="J150" i="224"/>
  <c r="BX150" i="230"/>
  <c r="AH150" i="224"/>
  <c r="AO151" i="230"/>
  <c r="T151" i="224"/>
  <c r="CR151" i="230"/>
  <c r="AP151" i="224"/>
  <c r="BO152" i="230"/>
  <c r="AD152" i="224"/>
  <c r="AE153" i="230"/>
  <c r="P153" i="224"/>
  <c r="BD154" i="230"/>
  <c r="Z154" i="224"/>
  <c r="CW156" i="230"/>
  <c r="AR156" i="224"/>
  <c r="Z160" i="230"/>
  <c r="N160" i="224"/>
  <c r="BX162" i="230"/>
  <c r="AH162" i="224"/>
  <c r="R162" i="225" s="1"/>
  <c r="AS162" i="226" s="1"/>
  <c r="AU162" i="227" s="1"/>
  <c r="AO163" i="230"/>
  <c r="T163" i="224"/>
  <c r="BE166" i="230"/>
  <c r="Z166" i="224"/>
  <c r="U167" i="230"/>
  <c r="L167" i="224"/>
  <c r="CC167" i="230"/>
  <c r="AJ167" i="224"/>
  <c r="CW168" i="230"/>
  <c r="AR168" i="224"/>
  <c r="BS169" i="230"/>
  <c r="AF169" i="224"/>
  <c r="AJ170" i="230"/>
  <c r="R170" i="224"/>
  <c r="BI171" i="230"/>
  <c r="AB171" i="224"/>
  <c r="AY173" i="230"/>
  <c r="X173" i="224"/>
  <c r="AP175" i="230"/>
  <c r="T175" i="224"/>
  <c r="CR175" i="230"/>
  <c r="AP175" i="224"/>
  <c r="BN176" i="230"/>
  <c r="AD176" i="224"/>
  <c r="AE177" i="230"/>
  <c r="P177" i="224"/>
  <c r="U179" i="230"/>
  <c r="L179" i="224"/>
  <c r="CC179" i="230"/>
  <c r="AJ179" i="224"/>
  <c r="AT180" i="230"/>
  <c r="V180" i="224"/>
  <c r="CX180" i="230"/>
  <c r="AR180" i="224"/>
  <c r="CM182" i="230"/>
  <c r="AN182" i="224"/>
  <c r="AY185" i="230"/>
  <c r="X185" i="224"/>
  <c r="AE189" i="230"/>
  <c r="P189" i="224"/>
  <c r="CC191" i="230"/>
  <c r="AJ191" i="224"/>
  <c r="AU192" i="230"/>
  <c r="V192" i="224"/>
  <c r="CX192" i="230"/>
  <c r="AR192" i="224"/>
  <c r="BT193" i="230"/>
  <c r="AF193" i="224"/>
  <c r="AK194" i="230"/>
  <c r="R194" i="224"/>
  <c r="AZ197" i="230"/>
  <c r="X197" i="224"/>
  <c r="P198" i="230"/>
  <c r="J198" i="224"/>
  <c r="F198" i="225" s="1"/>
  <c r="BY198" i="230"/>
  <c r="AH198" i="224"/>
  <c r="CS199" i="230"/>
  <c r="AP199" i="224"/>
  <c r="BO200" i="230"/>
  <c r="AD200" i="224"/>
  <c r="P200" i="225" s="1"/>
  <c r="AM200" i="226" s="1"/>
  <c r="AO200" i="227" s="1"/>
  <c r="AA208" i="230"/>
  <c r="N208" i="224"/>
  <c r="BY210" i="230"/>
  <c r="AH210" i="224"/>
  <c r="AP211" i="230"/>
  <c r="T211" i="224"/>
  <c r="K211" i="225" s="1"/>
  <c r="BN212" i="230"/>
  <c r="AD212" i="224"/>
  <c r="U215" i="230"/>
  <c r="L215" i="224"/>
  <c r="CD215" i="230"/>
  <c r="AJ215" i="224"/>
  <c r="AU216" i="230"/>
  <c r="V216" i="224"/>
  <c r="BS217" i="230"/>
  <c r="AF217" i="224"/>
  <c r="Q217" i="225" s="1"/>
  <c r="AJ218" i="230"/>
  <c r="R218" i="224"/>
  <c r="CN218" i="230"/>
  <c r="AN218" i="224"/>
  <c r="U218" i="225" s="1"/>
  <c r="BB218" i="226" s="1"/>
  <c r="BD218" i="227" s="1"/>
  <c r="BJ219" i="230"/>
  <c r="AB219" i="224"/>
  <c r="Q222" i="230"/>
  <c r="J222" i="224"/>
  <c r="BN224" i="230"/>
  <c r="AD224" i="224"/>
  <c r="P224" i="225" s="1"/>
  <c r="AF225" i="230"/>
  <c r="P225" i="224"/>
  <c r="U227" i="230"/>
  <c r="L227" i="224"/>
  <c r="AU228" i="230"/>
  <c r="V228" i="224"/>
  <c r="BT229" i="230"/>
  <c r="AF229" i="224"/>
  <c r="AJ230" i="230"/>
  <c r="R230" i="224"/>
  <c r="BJ231" i="230"/>
  <c r="AB231" i="224"/>
  <c r="Q234" i="230"/>
  <c r="J234" i="224"/>
  <c r="CS235" i="230"/>
  <c r="AP235" i="224"/>
  <c r="BN236" i="230"/>
  <c r="AD236" i="224"/>
  <c r="P236" i="225" s="1"/>
  <c r="AF237" i="230"/>
  <c r="P237" i="224"/>
  <c r="CI237" i="230"/>
  <c r="AL237" i="224"/>
  <c r="V239" i="230"/>
  <c r="L239" i="224"/>
  <c r="CD239" i="230"/>
  <c r="AJ239" i="224"/>
  <c r="AU240" i="230"/>
  <c r="V240" i="224"/>
  <c r="CX240" i="230"/>
  <c r="AR240" i="224"/>
  <c r="BS241" i="230"/>
  <c r="AF241" i="224"/>
  <c r="AK242" i="230"/>
  <c r="R242" i="224"/>
  <c r="CN242" i="230"/>
  <c r="AN242" i="224"/>
  <c r="U242" i="225" s="1"/>
  <c r="BB242" i="226" s="1"/>
  <c r="BD242" i="227" s="1"/>
  <c r="BJ243" i="230"/>
  <c r="AB243" i="224"/>
  <c r="AZ245" i="230"/>
  <c r="X245" i="224"/>
  <c r="Q246" i="230"/>
  <c r="J246" i="224"/>
  <c r="BY246" i="230"/>
  <c r="AH246" i="224"/>
  <c r="AP247" i="230"/>
  <c r="T247" i="224"/>
  <c r="CR247" i="230"/>
  <c r="AP247" i="224"/>
  <c r="BN248" i="230"/>
  <c r="AD248" i="224"/>
  <c r="P248" i="225" s="1"/>
  <c r="BE250" i="230"/>
  <c r="Z250" i="224"/>
  <c r="CX252" i="230"/>
  <c r="AR252" i="224"/>
  <c r="BT253" i="230"/>
  <c r="AF253" i="224"/>
  <c r="AK254" i="230"/>
  <c r="R254" i="224"/>
  <c r="Q258" i="230"/>
  <c r="J258" i="224"/>
  <c r="CS259" i="230"/>
  <c r="AP259" i="224"/>
  <c r="AF261" i="230"/>
  <c r="P261" i="224"/>
  <c r="V263" i="230"/>
  <c r="L263" i="224"/>
  <c r="CD263" i="230"/>
  <c r="AJ263" i="224"/>
  <c r="AU264" i="230"/>
  <c r="V264" i="224"/>
  <c r="BT265" i="230"/>
  <c r="AF265" i="224"/>
  <c r="AK266" i="230"/>
  <c r="R266" i="224"/>
  <c r="BJ267" i="230"/>
  <c r="AB267" i="224"/>
  <c r="AA268" i="230"/>
  <c r="N268" i="224"/>
  <c r="Q270" i="230"/>
  <c r="J270" i="224"/>
  <c r="BN272" i="230"/>
  <c r="AD272" i="224"/>
  <c r="AF273" i="230"/>
  <c r="P273" i="224"/>
  <c r="BE274" i="230"/>
  <c r="Z274" i="224"/>
  <c r="AT276" i="230"/>
  <c r="V276" i="224"/>
  <c r="BI279" i="230"/>
  <c r="AB279" i="224"/>
  <c r="AA280" i="230"/>
  <c r="N280" i="224"/>
  <c r="AZ281" i="230"/>
  <c r="X281" i="224"/>
  <c r="Q282" i="230"/>
  <c r="J282" i="224"/>
  <c r="BY282" i="230"/>
  <c r="AH282" i="224"/>
  <c r="AP283" i="230"/>
  <c r="T283" i="224"/>
  <c r="CS283" i="230"/>
  <c r="AP283" i="224"/>
  <c r="BO284" i="230"/>
  <c r="AD284" i="224"/>
  <c r="AF285" i="230"/>
  <c r="P285" i="224"/>
  <c r="CI285" i="230"/>
  <c r="AL285" i="224"/>
  <c r="T285" i="225" s="1"/>
  <c r="AY285" i="226" s="1"/>
  <c r="BA285" i="227" s="1"/>
  <c r="BE286" i="230"/>
  <c r="Z286" i="224"/>
  <c r="V287" i="230"/>
  <c r="L287" i="224"/>
  <c r="AU288" i="230"/>
  <c r="V288" i="224"/>
  <c r="CX288" i="230"/>
  <c r="AR288" i="224"/>
  <c r="BS289" i="230"/>
  <c r="AF289" i="224"/>
  <c r="AY293" i="230"/>
  <c r="X293" i="224"/>
  <c r="M293" i="225" s="1"/>
  <c r="AD293" i="226" s="1"/>
  <c r="AF293" i="227" s="1"/>
  <c r="BY294" i="230"/>
  <c r="AH294" i="224"/>
  <c r="AP295" i="230"/>
  <c r="T295" i="224"/>
  <c r="K295" i="225" s="1"/>
  <c r="U299" i="230"/>
  <c r="L299" i="224"/>
  <c r="CC299" i="230"/>
  <c r="AJ299" i="224"/>
  <c r="CW300" i="230"/>
  <c r="AR300" i="224"/>
  <c r="W300" i="225" s="1"/>
  <c r="BH300" i="226" s="1"/>
  <c r="BJ300" i="227" s="1"/>
  <c r="BT301" i="230"/>
  <c r="AF301" i="224"/>
  <c r="BJ303" i="230"/>
  <c r="AB303" i="224"/>
  <c r="Z304" i="230"/>
  <c r="N304" i="224"/>
  <c r="Q306" i="230"/>
  <c r="J306" i="224"/>
  <c r="BY306" i="230"/>
  <c r="AH306" i="224"/>
  <c r="R306" i="225" s="1"/>
  <c r="AS306" i="226" s="1"/>
  <c r="AU306" i="227" s="1"/>
  <c r="AO307" i="230"/>
  <c r="T307" i="224"/>
  <c r="CS307" i="230"/>
  <c r="AP307" i="224"/>
  <c r="AF309" i="230"/>
  <c r="P309" i="224"/>
  <c r="BD310" i="230"/>
  <c r="Z310" i="224"/>
  <c r="CX312" i="230"/>
  <c r="AR312" i="224"/>
  <c r="AJ314" i="230"/>
  <c r="R314" i="224"/>
  <c r="BJ315" i="230"/>
  <c r="AB315" i="224"/>
  <c r="AZ317" i="230"/>
  <c r="X317" i="224"/>
  <c r="BY318" i="230"/>
  <c r="AH318" i="224"/>
  <c r="AU324" i="230"/>
  <c r="V324" i="224"/>
  <c r="BS325" i="230"/>
  <c r="AF325" i="224"/>
  <c r="AJ326" i="230"/>
  <c r="R326" i="224"/>
  <c r="CN326" i="230"/>
  <c r="AN326" i="224"/>
  <c r="AA328" i="230"/>
  <c r="N328" i="224"/>
  <c r="Q330" i="230"/>
  <c r="J330" i="224"/>
  <c r="F330" i="225" s="1"/>
  <c r="AF333" i="230"/>
  <c r="P333" i="224"/>
  <c r="BE334" i="230"/>
  <c r="Z334" i="224"/>
  <c r="CC335" i="230"/>
  <c r="AJ335" i="224"/>
  <c r="AU336" i="230"/>
  <c r="V336" i="224"/>
  <c r="BI339" i="230"/>
  <c r="AB339" i="224"/>
  <c r="P342" i="230"/>
  <c r="J342" i="224"/>
  <c r="BY342" i="230"/>
  <c r="AH342" i="224"/>
  <c r="CR343" i="230"/>
  <c r="AP343" i="224"/>
  <c r="BO344" i="230"/>
  <c r="AD344" i="224"/>
  <c r="P344" i="225" s="1"/>
  <c r="AM344" i="226" s="1"/>
  <c r="AO344" i="227" s="1"/>
  <c r="CH345" i="230"/>
  <c r="AL345" i="224"/>
  <c r="CD347" i="230"/>
  <c r="AJ347" i="224"/>
  <c r="CX348" i="230"/>
  <c r="AR348" i="224"/>
  <c r="Z352" i="230"/>
  <c r="N352" i="224"/>
  <c r="AY353" i="230"/>
  <c r="X353" i="224"/>
  <c r="Q354" i="230"/>
  <c r="J354" i="224"/>
  <c r="AO355" i="230"/>
  <c r="T355" i="224"/>
  <c r="CS355" i="230"/>
  <c r="AP355" i="224"/>
  <c r="AF357" i="230"/>
  <c r="P357" i="224"/>
  <c r="BD358" i="230"/>
  <c r="Z358" i="224"/>
  <c r="V359" i="230"/>
  <c r="L359" i="224"/>
  <c r="AJ362" i="230"/>
  <c r="R362" i="224"/>
  <c r="CN362" i="230"/>
  <c r="AN362" i="224"/>
  <c r="BI363" i="230"/>
  <c r="AB363" i="224"/>
  <c r="AA364" i="230"/>
  <c r="N364" i="224"/>
  <c r="P366" i="230"/>
  <c r="J366" i="224"/>
  <c r="AP367" i="230"/>
  <c r="T367" i="224"/>
  <c r="BT373" i="230"/>
  <c r="AF373" i="224"/>
  <c r="BJ375" i="230"/>
  <c r="AB375" i="224"/>
  <c r="Q378" i="230"/>
  <c r="J378" i="224"/>
  <c r="AF381" i="230"/>
  <c r="P381" i="224"/>
  <c r="CD383" i="230"/>
  <c r="AJ383" i="224"/>
  <c r="BS385" i="230"/>
  <c r="AF385" i="224"/>
  <c r="K349" i="230"/>
  <c r="H349" i="224"/>
  <c r="K329" i="230"/>
  <c r="H329" i="224"/>
  <c r="K281" i="230"/>
  <c r="H281" i="224"/>
  <c r="K376" i="230"/>
  <c r="H376" i="224"/>
  <c r="K352" i="230"/>
  <c r="H352" i="224"/>
  <c r="K328" i="230"/>
  <c r="H328" i="224"/>
  <c r="K304" i="230"/>
  <c r="H304" i="224"/>
  <c r="K268" i="230"/>
  <c r="H268" i="224"/>
  <c r="K256" i="230"/>
  <c r="H256" i="224"/>
  <c r="K208" i="230"/>
  <c r="H208" i="224"/>
  <c r="K184" i="230"/>
  <c r="H184" i="224"/>
  <c r="K172" i="230"/>
  <c r="H172" i="224"/>
  <c r="K148" i="230"/>
  <c r="H148" i="224"/>
  <c r="K112" i="230"/>
  <c r="H112" i="224"/>
  <c r="L16" i="230"/>
  <c r="H16" i="224"/>
  <c r="K351" i="230"/>
  <c r="H351" i="224"/>
  <c r="K339" i="230"/>
  <c r="H339" i="224"/>
  <c r="K315" i="230"/>
  <c r="H315" i="224"/>
  <c r="L255" i="230"/>
  <c r="H255" i="224"/>
  <c r="L183" i="230"/>
  <c r="H183" i="224"/>
  <c r="L147" i="230"/>
  <c r="H147" i="224"/>
  <c r="L63" i="230"/>
  <c r="H63" i="224"/>
  <c r="K350" i="230"/>
  <c r="H350" i="224"/>
  <c r="K338" i="230"/>
  <c r="H338" i="224"/>
  <c r="K326" i="230"/>
  <c r="H326" i="224"/>
  <c r="K314" i="230"/>
  <c r="H314" i="224"/>
  <c r="K302" i="230"/>
  <c r="H302" i="224"/>
  <c r="K290" i="230"/>
  <c r="H290" i="224"/>
  <c r="K278" i="230"/>
  <c r="H278" i="224"/>
  <c r="K266" i="230"/>
  <c r="H266" i="224"/>
  <c r="L134" i="230"/>
  <c r="H134" i="224"/>
  <c r="L98" i="230"/>
  <c r="H98" i="224"/>
  <c r="L74" i="230"/>
  <c r="H74" i="224"/>
  <c r="L62" i="230"/>
  <c r="H62" i="224"/>
  <c r="L38" i="230"/>
  <c r="H38" i="224"/>
  <c r="L26" i="230"/>
  <c r="H26" i="224"/>
  <c r="L14" i="230"/>
  <c r="H14" i="224"/>
  <c r="Q11" i="230"/>
  <c r="J11" i="224"/>
  <c r="F11" i="225" s="1"/>
  <c r="BY11" i="230"/>
  <c r="AH11" i="224"/>
  <c r="AP12" i="230"/>
  <c r="T12" i="224"/>
  <c r="AF14" i="230"/>
  <c r="P14" i="224"/>
  <c r="CI14" i="230"/>
  <c r="AL14" i="224"/>
  <c r="BE15" i="230"/>
  <c r="Z15" i="224"/>
  <c r="CD16" i="230"/>
  <c r="AJ16" i="224"/>
  <c r="AU17" i="230"/>
  <c r="V17" i="224"/>
  <c r="CW17" i="230"/>
  <c r="AR17" i="224"/>
  <c r="W17" i="225" s="1"/>
  <c r="BH17" i="226" s="1"/>
  <c r="BJ17" i="227" s="1"/>
  <c r="BS18" i="230"/>
  <c r="AF18" i="224"/>
  <c r="AJ19" i="230"/>
  <c r="R19" i="224"/>
  <c r="AY22" i="230"/>
  <c r="X22" i="224"/>
  <c r="BY23" i="230"/>
  <c r="AH23" i="224"/>
  <c r="AE26" i="230"/>
  <c r="P26" i="224"/>
  <c r="CH26" i="230"/>
  <c r="AL26" i="224"/>
  <c r="BD27" i="230"/>
  <c r="Z27" i="224"/>
  <c r="CW29" i="230"/>
  <c r="AR29" i="224"/>
  <c r="BS30" i="230"/>
  <c r="AF30" i="224"/>
  <c r="AJ31" i="230"/>
  <c r="R31" i="224"/>
  <c r="AY34" i="230"/>
  <c r="X34" i="224"/>
  <c r="M34" i="225" s="1"/>
  <c r="AD34" i="226" s="1"/>
  <c r="AF34" i="227" s="1"/>
  <c r="AO36" i="230"/>
  <c r="T36" i="224"/>
  <c r="AE38" i="230"/>
  <c r="P38" i="224"/>
  <c r="BD39" i="230"/>
  <c r="Z39" i="224"/>
  <c r="U40" i="230"/>
  <c r="L40" i="224"/>
  <c r="CC40" i="230"/>
  <c r="AJ40" i="224"/>
  <c r="CW41" i="230"/>
  <c r="AR41" i="224"/>
  <c r="BS42" i="230"/>
  <c r="AF42" i="224"/>
  <c r="AJ43" i="230"/>
  <c r="R43" i="224"/>
  <c r="AZ46" i="230"/>
  <c r="X46" i="224"/>
  <c r="M46" i="225" s="1"/>
  <c r="AD46" i="226" s="1"/>
  <c r="AF46" i="227" s="1"/>
  <c r="CS48" i="230"/>
  <c r="AP48" i="224"/>
  <c r="BO49" i="230"/>
  <c r="AD49" i="224"/>
  <c r="V52" i="230"/>
  <c r="L52" i="224"/>
  <c r="BT54" i="230"/>
  <c r="AF54" i="224"/>
  <c r="Q54" i="225" s="1"/>
  <c r="AP54" i="226" s="1"/>
  <c r="AR54" i="227" s="1"/>
  <c r="AP60" i="230"/>
  <c r="T60" i="224"/>
  <c r="K60" i="225" s="1"/>
  <c r="AF62" i="230"/>
  <c r="P62" i="224"/>
  <c r="CI62" i="230"/>
  <c r="AL62" i="224"/>
  <c r="BE63" i="230"/>
  <c r="Z63" i="224"/>
  <c r="AU65" i="230"/>
  <c r="V65" i="224"/>
  <c r="CX65" i="230"/>
  <c r="AR65" i="224"/>
  <c r="BJ68" i="230"/>
  <c r="AB68" i="224"/>
  <c r="AA69" i="230"/>
  <c r="N69" i="224"/>
  <c r="BY71" i="230"/>
  <c r="AH71" i="224"/>
  <c r="AP72" i="230"/>
  <c r="T72" i="224"/>
  <c r="CI74" i="230"/>
  <c r="AL74" i="224"/>
  <c r="BE75" i="230"/>
  <c r="Z75" i="224"/>
  <c r="CD76" i="230"/>
  <c r="AJ76" i="224"/>
  <c r="CX77" i="230"/>
  <c r="AR77" i="224"/>
  <c r="CN79" i="230"/>
  <c r="AN79" i="224"/>
  <c r="BI80" i="230"/>
  <c r="AB80" i="224"/>
  <c r="Z81" i="230"/>
  <c r="N81" i="224"/>
  <c r="AE86" i="230"/>
  <c r="P86" i="224"/>
  <c r="U88" i="230"/>
  <c r="L88" i="224"/>
  <c r="CC88" i="230"/>
  <c r="AJ88" i="224"/>
  <c r="AT89" i="230"/>
  <c r="V89" i="224"/>
  <c r="L89" i="225" s="1"/>
  <c r="AA89" i="226" s="1"/>
  <c r="AC89" i="227" s="1"/>
  <c r="CX89" i="230"/>
  <c r="AR89" i="224"/>
  <c r="BS90" i="230"/>
  <c r="AF90" i="224"/>
  <c r="Q90" i="225" s="1"/>
  <c r="AP90" i="226" s="1"/>
  <c r="AR90" i="227" s="1"/>
  <c r="CM91" i="230"/>
  <c r="AN91" i="224"/>
  <c r="BI92" i="230"/>
  <c r="AB92" i="224"/>
  <c r="AA93" i="230"/>
  <c r="N93" i="224"/>
  <c r="AY94" i="230"/>
  <c r="X94" i="224"/>
  <c r="M94" i="225" s="1"/>
  <c r="AE98" i="230"/>
  <c r="P98" i="224"/>
  <c r="BD99" i="230"/>
  <c r="Z99" i="224"/>
  <c r="CC100" i="230"/>
  <c r="AJ100" i="224"/>
  <c r="AT101" i="230"/>
  <c r="V101" i="224"/>
  <c r="CW101" i="230"/>
  <c r="AR101" i="224"/>
  <c r="W101" i="225" s="1"/>
  <c r="BH101" i="226" s="1"/>
  <c r="BJ101" i="227" s="1"/>
  <c r="BI104" i="230"/>
  <c r="AB104" i="224"/>
  <c r="P107" i="230"/>
  <c r="J107" i="224"/>
  <c r="BX107" i="230"/>
  <c r="AH107" i="224"/>
  <c r="AO108" i="230"/>
  <c r="T108" i="224"/>
  <c r="AF110" i="230"/>
  <c r="P110" i="224"/>
  <c r="CD112" i="230"/>
  <c r="AJ112" i="224"/>
  <c r="CX113" i="230"/>
  <c r="AR113" i="224"/>
  <c r="BS114" i="230"/>
  <c r="AF114" i="224"/>
  <c r="Q114" i="225" s="1"/>
  <c r="AJ115" i="230"/>
  <c r="R115" i="224"/>
  <c r="AA117" i="230"/>
  <c r="N117" i="224"/>
  <c r="P119" i="230"/>
  <c r="J119" i="224"/>
  <c r="CR120" i="230"/>
  <c r="AP120" i="224"/>
  <c r="BN121" i="230"/>
  <c r="AD121" i="224"/>
  <c r="U124" i="230"/>
  <c r="L124" i="224"/>
  <c r="CC124" i="230"/>
  <c r="AJ124" i="224"/>
  <c r="AT125" i="230"/>
  <c r="V125" i="224"/>
  <c r="CX125" i="230"/>
  <c r="AR125" i="224"/>
  <c r="BS126" i="230"/>
  <c r="AF126" i="224"/>
  <c r="AJ127" i="230"/>
  <c r="R127" i="224"/>
  <c r="J127" i="225" s="1"/>
  <c r="CM127" i="230"/>
  <c r="AN127" i="224"/>
  <c r="AA129" i="230"/>
  <c r="N129" i="224"/>
  <c r="BX131" i="230"/>
  <c r="AH131" i="224"/>
  <c r="AP132" i="230"/>
  <c r="T132" i="224"/>
  <c r="BN133" i="230"/>
  <c r="AD133" i="224"/>
  <c r="AY137" i="230"/>
  <c r="X137" i="224"/>
  <c r="BX138" i="230"/>
  <c r="AH138" i="224"/>
  <c r="R138" i="225" s="1"/>
  <c r="AS138" i="226" s="1"/>
  <c r="AU138" i="227" s="1"/>
  <c r="AT139" i="230"/>
  <c r="V139" i="224"/>
  <c r="BI142" i="230"/>
  <c r="AB142" i="224"/>
  <c r="BX145" i="230"/>
  <c r="AH145" i="224"/>
  <c r="AO146" i="230"/>
  <c r="T146" i="224"/>
  <c r="CR146" i="230"/>
  <c r="AP146" i="224"/>
  <c r="CH148" i="230"/>
  <c r="AL148" i="224"/>
  <c r="CD150" i="230"/>
  <c r="AJ150" i="224"/>
  <c r="CW151" i="230"/>
  <c r="AR151" i="224"/>
  <c r="BS152" i="230"/>
  <c r="AF152" i="224"/>
  <c r="AJ153" i="230"/>
  <c r="R153" i="224"/>
  <c r="CN153" i="230"/>
  <c r="AN153" i="224"/>
  <c r="U153" i="225" s="1"/>
  <c r="BB153" i="226" s="1"/>
  <c r="BD153" i="227" s="1"/>
  <c r="Z155" i="230"/>
  <c r="N155" i="224"/>
  <c r="Q157" i="230"/>
  <c r="J157" i="224"/>
  <c r="CR158" i="230"/>
  <c r="AP158" i="224"/>
  <c r="BN159" i="230"/>
  <c r="AD159" i="224"/>
  <c r="U162" i="230"/>
  <c r="L162" i="224"/>
  <c r="CX163" i="230"/>
  <c r="AR163" i="224"/>
  <c r="BT164" i="230"/>
  <c r="AF164" i="224"/>
  <c r="BI166" i="230"/>
  <c r="AB166" i="224"/>
  <c r="P169" i="230"/>
  <c r="J169" i="224"/>
  <c r="BX169" i="230"/>
  <c r="AH169" i="224"/>
  <c r="CC174" i="230"/>
  <c r="AJ174" i="224"/>
  <c r="AT175" i="230"/>
  <c r="V175" i="224"/>
  <c r="L175" i="225" s="1"/>
  <c r="AA175" i="226" s="1"/>
  <c r="AC175" i="227" s="1"/>
  <c r="CW175" i="230"/>
  <c r="AR175" i="224"/>
  <c r="CM177" i="230"/>
  <c r="AN177" i="224"/>
  <c r="BI178" i="230"/>
  <c r="AB178" i="224"/>
  <c r="O178" i="225" s="1"/>
  <c r="Z179" i="230"/>
  <c r="N179" i="224"/>
  <c r="AZ180" i="230"/>
  <c r="X180" i="224"/>
  <c r="P181" i="230"/>
  <c r="J181" i="224"/>
  <c r="AO182" i="230"/>
  <c r="T182" i="224"/>
  <c r="AE184" i="230"/>
  <c r="P184" i="224"/>
  <c r="BS188" i="230"/>
  <c r="AF188" i="224"/>
  <c r="BJ190" i="230"/>
  <c r="AB190" i="224"/>
  <c r="AY192" i="230"/>
  <c r="X192" i="224"/>
  <c r="M192" i="225" s="1"/>
  <c r="AD192" i="226" s="1"/>
  <c r="AF192" i="227" s="1"/>
  <c r="BX193" i="230"/>
  <c r="AH193" i="224"/>
  <c r="AF196" i="230"/>
  <c r="P196" i="224"/>
  <c r="BE197" i="230"/>
  <c r="Z197" i="224"/>
  <c r="CD198" i="230"/>
  <c r="AJ198" i="224"/>
  <c r="AU199" i="230"/>
  <c r="V199" i="224"/>
  <c r="CN201" i="230"/>
  <c r="AN201" i="224"/>
  <c r="BY205" i="230"/>
  <c r="AH205" i="224"/>
  <c r="BO207" i="230"/>
  <c r="AD207" i="224"/>
  <c r="CI208" i="230"/>
  <c r="AL208" i="224"/>
  <c r="BE209" i="230"/>
  <c r="Z209" i="224"/>
  <c r="V210" i="230"/>
  <c r="L210" i="224"/>
  <c r="BS212" i="230"/>
  <c r="AF212" i="224"/>
  <c r="CN213" i="230"/>
  <c r="AN213" i="224"/>
  <c r="U213" i="225" s="1"/>
  <c r="BB213" i="226" s="1"/>
  <c r="BD213" i="227" s="1"/>
  <c r="BI214" i="230"/>
  <c r="AB214" i="224"/>
  <c r="O214" i="225" s="1"/>
  <c r="AJ214" i="226" s="1"/>
  <c r="AL214" i="227" s="1"/>
  <c r="AA215" i="230"/>
  <c r="N215" i="224"/>
  <c r="AZ216" i="230"/>
  <c r="X216" i="224"/>
  <c r="M216" i="225" s="1"/>
  <c r="AD216" i="226" s="1"/>
  <c r="AF216" i="227" s="1"/>
  <c r="Q217" i="230"/>
  <c r="J217" i="224"/>
  <c r="BY217" i="230"/>
  <c r="AH217" i="224"/>
  <c r="AP218" i="230"/>
  <c r="T218" i="224"/>
  <c r="K218" i="225" s="1"/>
  <c r="CI220" i="230"/>
  <c r="AL220" i="224"/>
  <c r="BE221" i="230"/>
  <c r="Z221" i="224"/>
  <c r="CC222" i="230"/>
  <c r="AJ222" i="224"/>
  <c r="AU223" i="230"/>
  <c r="V223" i="224"/>
  <c r="CX223" i="230"/>
  <c r="AR223" i="224"/>
  <c r="AK225" i="230"/>
  <c r="R225" i="224"/>
  <c r="CM225" i="230"/>
  <c r="AN225" i="224"/>
  <c r="AA227" i="230"/>
  <c r="N227" i="224"/>
  <c r="P229" i="230"/>
  <c r="J229" i="224"/>
  <c r="BY229" i="230"/>
  <c r="AH229" i="224"/>
  <c r="AP230" i="230"/>
  <c r="T230" i="224"/>
  <c r="BO231" i="230"/>
  <c r="AD231" i="224"/>
  <c r="AE232" i="230"/>
  <c r="P232" i="224"/>
  <c r="CI232" i="230"/>
  <c r="AL232" i="224"/>
  <c r="BE233" i="230"/>
  <c r="Z233" i="224"/>
  <c r="CC234" i="230"/>
  <c r="AJ234" i="224"/>
  <c r="AT235" i="230"/>
  <c r="V235" i="224"/>
  <c r="CX235" i="230"/>
  <c r="AR235" i="224"/>
  <c r="CM237" i="230"/>
  <c r="AN237" i="224"/>
  <c r="U237" i="225" s="1"/>
  <c r="BB237" i="226" s="1"/>
  <c r="BD237" i="227" s="1"/>
  <c r="BI238" i="230"/>
  <c r="AB238" i="224"/>
  <c r="AA239" i="230"/>
  <c r="N239" i="224"/>
  <c r="P241" i="230"/>
  <c r="J241" i="224"/>
  <c r="BY241" i="230"/>
  <c r="AH241" i="224"/>
  <c r="AP242" i="230"/>
  <c r="T242" i="224"/>
  <c r="AF244" i="230"/>
  <c r="P244" i="224"/>
  <c r="CI244" i="230"/>
  <c r="AL244" i="224"/>
  <c r="BE245" i="230"/>
  <c r="Z245" i="224"/>
  <c r="V246" i="230"/>
  <c r="L246" i="224"/>
  <c r="CC246" i="230"/>
  <c r="AJ246" i="224"/>
  <c r="AT247" i="230"/>
  <c r="V247" i="224"/>
  <c r="BT248" i="230"/>
  <c r="AF248" i="224"/>
  <c r="CM249" i="230"/>
  <c r="AN249" i="224"/>
  <c r="U249" i="225" s="1"/>
  <c r="BB249" i="226" s="1"/>
  <c r="BD249" i="227" s="1"/>
  <c r="AZ252" i="230"/>
  <c r="X252" i="224"/>
  <c r="Q253" i="230"/>
  <c r="J253" i="224"/>
  <c r="CS254" i="230"/>
  <c r="AP254" i="224"/>
  <c r="BO255" i="230"/>
  <c r="AD255" i="224"/>
  <c r="P255" i="225" s="1"/>
  <c r="AF256" i="230"/>
  <c r="P256" i="224"/>
  <c r="CI256" i="230"/>
  <c r="AL256" i="224"/>
  <c r="AU259" i="230"/>
  <c r="V259" i="224"/>
  <c r="CX259" i="230"/>
  <c r="AR259" i="224"/>
  <c r="BJ262" i="230"/>
  <c r="AB262" i="224"/>
  <c r="AA263" i="230"/>
  <c r="N263" i="224"/>
  <c r="BY265" i="230"/>
  <c r="AH265" i="224"/>
  <c r="AP266" i="230"/>
  <c r="T266" i="224"/>
  <c r="CS266" i="230"/>
  <c r="AP266" i="224"/>
  <c r="CI268" i="230"/>
  <c r="AL268" i="224"/>
  <c r="V270" i="230"/>
  <c r="L270" i="224"/>
  <c r="CC270" i="230"/>
  <c r="AJ270" i="224"/>
  <c r="AT271" i="230"/>
  <c r="V271" i="224"/>
  <c r="CX271" i="230"/>
  <c r="AR271" i="224"/>
  <c r="BT272" i="230"/>
  <c r="AF272" i="224"/>
  <c r="AK273" i="230"/>
  <c r="R273" i="224"/>
  <c r="CM273" i="230"/>
  <c r="AN273" i="224"/>
  <c r="BI274" i="230"/>
  <c r="AB274" i="224"/>
  <c r="AA275" i="230"/>
  <c r="N275" i="224"/>
  <c r="AZ276" i="230"/>
  <c r="X276" i="224"/>
  <c r="BX277" i="230"/>
  <c r="AH277" i="224"/>
  <c r="AO278" i="230"/>
  <c r="T278" i="224"/>
  <c r="CS278" i="230"/>
  <c r="AP278" i="224"/>
  <c r="CH280" i="230"/>
  <c r="AL280" i="224"/>
  <c r="V282" i="230"/>
  <c r="L282" i="224"/>
  <c r="CD282" i="230"/>
  <c r="AJ282" i="224"/>
  <c r="AU283" i="230"/>
  <c r="V283" i="224"/>
  <c r="CW283" i="230"/>
  <c r="AR283" i="224"/>
  <c r="BT284" i="230"/>
  <c r="AF284" i="224"/>
  <c r="AK285" i="230"/>
  <c r="R285" i="224"/>
  <c r="CN285" i="230"/>
  <c r="AN285" i="224"/>
  <c r="BJ286" i="230"/>
  <c r="AB286" i="224"/>
  <c r="Z287" i="230"/>
  <c r="N287" i="224"/>
  <c r="AZ288" i="230"/>
  <c r="X288" i="224"/>
  <c r="Q289" i="230"/>
  <c r="J289" i="224"/>
  <c r="AP290" i="230"/>
  <c r="T290" i="224"/>
  <c r="K290" i="225" s="1"/>
  <c r="AF292" i="230"/>
  <c r="P292" i="224"/>
  <c r="AU295" i="230"/>
  <c r="V295" i="224"/>
  <c r="AK297" i="230"/>
  <c r="R297" i="224"/>
  <c r="CM297" i="230"/>
  <c r="AN297" i="224"/>
  <c r="BJ298" i="230"/>
  <c r="AB298" i="224"/>
  <c r="BY301" i="230"/>
  <c r="AH301" i="224"/>
  <c r="CI304" i="230"/>
  <c r="AL304" i="224"/>
  <c r="U306" i="230"/>
  <c r="L306" i="224"/>
  <c r="AA311" i="230"/>
  <c r="N311" i="224"/>
  <c r="AY312" i="230"/>
  <c r="X312" i="224"/>
  <c r="M312" i="225" s="1"/>
  <c r="BY313" i="230"/>
  <c r="AH313" i="224"/>
  <c r="R313" i="225" s="1"/>
  <c r="AS313" i="226" s="1"/>
  <c r="AU313" i="227" s="1"/>
  <c r="AP314" i="230"/>
  <c r="T314" i="224"/>
  <c r="CI316" i="230"/>
  <c r="AL316" i="224"/>
  <c r="V318" i="230"/>
  <c r="L318" i="224"/>
  <c r="CC318" i="230"/>
  <c r="AJ318" i="224"/>
  <c r="CW319" i="230"/>
  <c r="AR319" i="224"/>
  <c r="BI322" i="230"/>
  <c r="AB322" i="224"/>
  <c r="AA323" i="230"/>
  <c r="N323" i="224"/>
  <c r="AP326" i="230"/>
  <c r="T326" i="224"/>
  <c r="AF328" i="230"/>
  <c r="P328" i="224"/>
  <c r="CI328" i="230"/>
  <c r="AL328" i="224"/>
  <c r="CC330" i="230"/>
  <c r="AJ330" i="224"/>
  <c r="AT331" i="230"/>
  <c r="V331" i="224"/>
  <c r="Z335" i="230"/>
  <c r="N335" i="224"/>
  <c r="BX337" i="230"/>
  <c r="AH337" i="224"/>
  <c r="CI340" i="230"/>
  <c r="AL340" i="224"/>
  <c r="CD342" i="230"/>
  <c r="AJ342" i="224"/>
  <c r="CW343" i="230"/>
  <c r="AR343" i="224"/>
  <c r="BJ346" i="230"/>
  <c r="AB346" i="224"/>
  <c r="Q349" i="230"/>
  <c r="J349" i="224"/>
  <c r="BN351" i="230"/>
  <c r="AD351" i="224"/>
  <c r="P351" i="225" s="1"/>
  <c r="AM351" i="226" s="1"/>
  <c r="AO351" i="227" s="1"/>
  <c r="AF352" i="230"/>
  <c r="P352" i="224"/>
  <c r="BE353" i="230"/>
  <c r="Z353" i="224"/>
  <c r="AT355" i="230"/>
  <c r="V355" i="224"/>
  <c r="CM357" i="230"/>
  <c r="AN357" i="224"/>
  <c r="AY360" i="230"/>
  <c r="X360" i="224"/>
  <c r="P361" i="230"/>
  <c r="J361" i="224"/>
  <c r="BY361" i="230"/>
  <c r="AH361" i="224"/>
  <c r="CH364" i="230"/>
  <c r="AL364" i="224"/>
  <c r="CD366" i="230"/>
  <c r="AJ366" i="224"/>
  <c r="BT368" i="230"/>
  <c r="AF368" i="224"/>
  <c r="CM369" i="230"/>
  <c r="AN369" i="224"/>
  <c r="U369" i="225" s="1"/>
  <c r="BB369" i="226" s="1"/>
  <c r="BD369" i="227" s="1"/>
  <c r="BJ370" i="230"/>
  <c r="AB370" i="224"/>
  <c r="Z371" i="230"/>
  <c r="N371" i="224"/>
  <c r="BY373" i="230"/>
  <c r="AH373" i="224"/>
  <c r="AP374" i="230"/>
  <c r="T374" i="224"/>
  <c r="CS374" i="230"/>
  <c r="AP374" i="224"/>
  <c r="CC378" i="230"/>
  <c r="AJ378" i="224"/>
  <c r="P385" i="230"/>
  <c r="J385" i="224"/>
  <c r="K289" i="230"/>
  <c r="H289" i="224"/>
  <c r="V11" i="230"/>
  <c r="L11" i="224"/>
  <c r="G11" i="225" s="1"/>
  <c r="L11" i="226" s="1"/>
  <c r="N11" i="227" s="1"/>
  <c r="CX12" i="230"/>
  <c r="AR12" i="224"/>
  <c r="W12" i="225" s="1"/>
  <c r="BH12" i="226" s="1"/>
  <c r="BJ12" i="227" s="1"/>
  <c r="BT13" i="230"/>
  <c r="AF13" i="224"/>
  <c r="AK14" i="230"/>
  <c r="R14" i="224"/>
  <c r="CS19" i="230"/>
  <c r="AP19" i="224"/>
  <c r="AE21" i="230"/>
  <c r="P21" i="224"/>
  <c r="CH21" i="230"/>
  <c r="AL21" i="224"/>
  <c r="V23" i="230"/>
  <c r="L23" i="224"/>
  <c r="CC23" i="230"/>
  <c r="AJ23" i="224"/>
  <c r="CW24" i="230"/>
  <c r="AR24" i="224"/>
  <c r="CM26" i="230"/>
  <c r="AN26" i="224"/>
  <c r="BI27" i="230"/>
  <c r="AB27" i="224"/>
  <c r="AY29" i="230"/>
  <c r="X29" i="224"/>
  <c r="P30" i="230"/>
  <c r="J30" i="224"/>
  <c r="F30" i="225" s="1"/>
  <c r="BX30" i="230"/>
  <c r="AH30" i="224"/>
  <c r="BN32" i="230"/>
  <c r="AD32" i="224"/>
  <c r="AE33" i="230"/>
  <c r="P33" i="224"/>
  <c r="CC35" i="230"/>
  <c r="AJ35" i="224"/>
  <c r="AT36" i="230"/>
  <c r="V36" i="224"/>
  <c r="CW36" i="230"/>
  <c r="AR36" i="224"/>
  <c r="W36" i="225" s="1"/>
  <c r="BH36" i="226" s="1"/>
  <c r="BJ36" i="227" s="1"/>
  <c r="BI39" i="230"/>
  <c r="AB39" i="224"/>
  <c r="AY41" i="230"/>
  <c r="X41" i="224"/>
  <c r="M41" i="225" s="1"/>
  <c r="AO43" i="230"/>
  <c r="T43" i="224"/>
  <c r="K43" i="225" s="1"/>
  <c r="X43" i="226" s="1"/>
  <c r="Z43" i="227" s="1"/>
  <c r="CR43" i="230"/>
  <c r="AP43" i="224"/>
  <c r="AE45" i="230"/>
  <c r="P45" i="224"/>
  <c r="BE46" i="230"/>
  <c r="Z46" i="224"/>
  <c r="CD47" i="230"/>
  <c r="AJ47" i="224"/>
  <c r="AU48" i="230"/>
  <c r="V48" i="224"/>
  <c r="CN50" i="230"/>
  <c r="AN50" i="224"/>
  <c r="BJ51" i="230"/>
  <c r="AB51" i="224"/>
  <c r="Q54" i="230"/>
  <c r="J54" i="224"/>
  <c r="CS55" i="230"/>
  <c r="AP55" i="224"/>
  <c r="AF57" i="230"/>
  <c r="P57" i="224"/>
  <c r="V59" i="230"/>
  <c r="L59" i="224"/>
  <c r="BT61" i="230"/>
  <c r="AF61" i="224"/>
  <c r="AK62" i="230"/>
  <c r="R62" i="224"/>
  <c r="AA64" i="230"/>
  <c r="N64" i="224"/>
  <c r="AZ65" i="230"/>
  <c r="X65" i="224"/>
  <c r="BY66" i="230"/>
  <c r="AH66" i="224"/>
  <c r="AP67" i="230"/>
  <c r="T67" i="224"/>
  <c r="CS67" i="230"/>
  <c r="AP67" i="224"/>
  <c r="BO68" i="230"/>
  <c r="AD68" i="224"/>
  <c r="CI69" i="230"/>
  <c r="AL69" i="224"/>
  <c r="BE70" i="230"/>
  <c r="Z70" i="224"/>
  <c r="V71" i="230"/>
  <c r="L71" i="224"/>
  <c r="CX72" i="230"/>
  <c r="AR72" i="224"/>
  <c r="BT73" i="230"/>
  <c r="AF73" i="224"/>
  <c r="AK74" i="230"/>
  <c r="R74" i="224"/>
  <c r="J74" i="225" s="1"/>
  <c r="U74" i="226" s="1"/>
  <c r="W74" i="227" s="1"/>
  <c r="AA76" i="230"/>
  <c r="N76" i="224"/>
  <c r="AZ77" i="230"/>
  <c r="X77" i="224"/>
  <c r="BY78" i="230"/>
  <c r="AH78" i="224"/>
  <c r="AP79" i="230"/>
  <c r="T79" i="224"/>
  <c r="AT84" i="230"/>
  <c r="V84" i="224"/>
  <c r="CM86" i="230"/>
  <c r="AN86" i="224"/>
  <c r="BI87" i="230"/>
  <c r="AB87" i="224"/>
  <c r="Z88" i="230"/>
  <c r="N88" i="224"/>
  <c r="AZ89" i="230"/>
  <c r="X89" i="224"/>
  <c r="AO91" i="230"/>
  <c r="T91" i="224"/>
  <c r="CS91" i="230"/>
  <c r="AP91" i="224"/>
  <c r="AE93" i="230"/>
  <c r="P93" i="224"/>
  <c r="V95" i="230"/>
  <c r="L95" i="224"/>
  <c r="CC95" i="230"/>
  <c r="AJ95" i="224"/>
  <c r="AT96" i="230"/>
  <c r="V96" i="224"/>
  <c r="CW96" i="230"/>
  <c r="AR96" i="224"/>
  <c r="BS97" i="230"/>
  <c r="AF97" i="224"/>
  <c r="AJ98" i="230"/>
  <c r="R98" i="224"/>
  <c r="Z100" i="230"/>
  <c r="N100" i="224"/>
  <c r="AY101" i="230"/>
  <c r="X101" i="224"/>
  <c r="M101" i="225" s="1"/>
  <c r="AD101" i="226" s="1"/>
  <c r="AF101" i="227" s="1"/>
  <c r="BX102" i="230"/>
  <c r="AH102" i="224"/>
  <c r="AO103" i="230"/>
  <c r="T103" i="224"/>
  <c r="BN104" i="230"/>
  <c r="AD104" i="224"/>
  <c r="CH105" i="230"/>
  <c r="AL105" i="224"/>
  <c r="BD106" i="230"/>
  <c r="Z106" i="224"/>
  <c r="CW108" i="230"/>
  <c r="AR108" i="224"/>
  <c r="AK110" i="230"/>
  <c r="R110" i="224"/>
  <c r="CM110" i="230"/>
  <c r="AN110" i="224"/>
  <c r="U110" i="225" s="1"/>
  <c r="BB110" i="226" s="1"/>
  <c r="BD110" i="227" s="1"/>
  <c r="AZ113" i="230"/>
  <c r="X113" i="224"/>
  <c r="P114" i="230"/>
  <c r="J114" i="224"/>
  <c r="CI117" i="230"/>
  <c r="AL117" i="224"/>
  <c r="CC119" i="230"/>
  <c r="AJ119" i="224"/>
  <c r="AT120" i="230"/>
  <c r="V120" i="224"/>
  <c r="AK122" i="230"/>
  <c r="R122" i="224"/>
  <c r="BI123" i="230"/>
  <c r="AB123" i="224"/>
  <c r="AZ125" i="230"/>
  <c r="X125" i="224"/>
  <c r="M125" i="225" s="1"/>
  <c r="AD125" i="226" s="1"/>
  <c r="AF125" i="227" s="1"/>
  <c r="BX126" i="230"/>
  <c r="AH126" i="224"/>
  <c r="AO127" i="230"/>
  <c r="T127" i="224"/>
  <c r="K127" i="225" s="1"/>
  <c r="X127" i="226" s="1"/>
  <c r="Z127" i="227" s="1"/>
  <c r="BO128" i="230"/>
  <c r="AD128" i="224"/>
  <c r="AE129" i="230"/>
  <c r="P129" i="224"/>
  <c r="AJ134" i="230"/>
  <c r="R134" i="224"/>
  <c r="J134" i="225" s="1"/>
  <c r="AE136" i="230"/>
  <c r="P136" i="224"/>
  <c r="U138" i="230"/>
  <c r="L138" i="224"/>
  <c r="P140" i="230"/>
  <c r="J140" i="224"/>
  <c r="CR141" i="230"/>
  <c r="AP141" i="224"/>
  <c r="AE143" i="230"/>
  <c r="P143" i="224"/>
  <c r="BE144" i="230"/>
  <c r="Z144" i="224"/>
  <c r="U145" i="230"/>
  <c r="L145" i="224"/>
  <c r="AT146" i="230"/>
  <c r="V146" i="224"/>
  <c r="AJ148" i="230"/>
  <c r="R148" i="224"/>
  <c r="BI149" i="230"/>
  <c r="AB149" i="224"/>
  <c r="AY151" i="230"/>
  <c r="X151" i="224"/>
  <c r="AE155" i="230"/>
  <c r="P155" i="224"/>
  <c r="CH155" i="230"/>
  <c r="AL155" i="224"/>
  <c r="U157" i="230"/>
  <c r="L157" i="224"/>
  <c r="CC157" i="230"/>
  <c r="AJ157" i="224"/>
  <c r="AT158" i="230"/>
  <c r="V158" i="224"/>
  <c r="CM160" i="230"/>
  <c r="AN160" i="224"/>
  <c r="U160" i="225" s="1"/>
  <c r="BB160" i="226" s="1"/>
  <c r="BD160" i="227" s="1"/>
  <c r="BI161" i="230"/>
  <c r="AB161" i="224"/>
  <c r="Q164" i="230"/>
  <c r="J164" i="224"/>
  <c r="BD168" i="230"/>
  <c r="Z168" i="224"/>
  <c r="U169" i="230"/>
  <c r="L169" i="224"/>
  <c r="AJ172" i="230"/>
  <c r="R172" i="224"/>
  <c r="J172" i="225" s="1"/>
  <c r="BJ173" i="230"/>
  <c r="AB173" i="224"/>
  <c r="Z174" i="230"/>
  <c r="N174" i="224"/>
  <c r="H174" i="225" s="1"/>
  <c r="AY175" i="230"/>
  <c r="X175" i="224"/>
  <c r="BX176" i="230"/>
  <c r="AH176" i="224"/>
  <c r="AO177" i="230"/>
  <c r="T177" i="224"/>
  <c r="CR177" i="230"/>
  <c r="AP177" i="224"/>
  <c r="BN178" i="230"/>
  <c r="AD178" i="224"/>
  <c r="AF179" i="230"/>
  <c r="P179" i="224"/>
  <c r="U181" i="230"/>
  <c r="L181" i="224"/>
  <c r="AT182" i="230"/>
  <c r="V182" i="224"/>
  <c r="CW182" i="230"/>
  <c r="AR182" i="224"/>
  <c r="CM184" i="230"/>
  <c r="AN184" i="224"/>
  <c r="BJ185" i="230"/>
  <c r="AB185" i="224"/>
  <c r="AY187" i="230"/>
  <c r="X187" i="224"/>
  <c r="P188" i="230"/>
  <c r="J188" i="224"/>
  <c r="CR189" i="230"/>
  <c r="AP189" i="224"/>
  <c r="CI191" i="230"/>
  <c r="AL191" i="224"/>
  <c r="T191" i="225" s="1"/>
  <c r="AY191" i="226" s="1"/>
  <c r="BA191" i="227" s="1"/>
  <c r="CX194" i="230"/>
  <c r="AR194" i="224"/>
  <c r="BT195" i="230"/>
  <c r="AF195" i="224"/>
  <c r="CN196" i="230"/>
  <c r="AN196" i="224"/>
  <c r="AA198" i="230"/>
  <c r="N198" i="224"/>
  <c r="BY200" i="230"/>
  <c r="AH200" i="224"/>
  <c r="AP201" i="230"/>
  <c r="T201" i="224"/>
  <c r="CS201" i="230"/>
  <c r="AP201" i="224"/>
  <c r="BE204" i="230"/>
  <c r="Z204" i="224"/>
  <c r="AU206" i="230"/>
  <c r="V206" i="224"/>
  <c r="BT207" i="230"/>
  <c r="AF207" i="224"/>
  <c r="Q207" i="225" s="1"/>
  <c r="BJ209" i="230"/>
  <c r="AB209" i="224"/>
  <c r="O209" i="225" s="1"/>
  <c r="AJ209" i="226" s="1"/>
  <c r="AL209" i="227" s="1"/>
  <c r="AZ211" i="230"/>
  <c r="X211" i="224"/>
  <c r="M211" i="225" s="1"/>
  <c r="AD211" i="226" s="1"/>
  <c r="AF211" i="227" s="1"/>
  <c r="BX212" i="230"/>
  <c r="AH212" i="224"/>
  <c r="AO213" i="230"/>
  <c r="T213" i="224"/>
  <c r="K213" i="225" s="1"/>
  <c r="CS213" i="230"/>
  <c r="AP213" i="224"/>
  <c r="BO214" i="230"/>
  <c r="AD214" i="224"/>
  <c r="CH215" i="230"/>
  <c r="AL215" i="224"/>
  <c r="BD216" i="230"/>
  <c r="Z216" i="224"/>
  <c r="V217" i="230"/>
  <c r="L217" i="224"/>
  <c r="CW218" i="230"/>
  <c r="AR218" i="224"/>
  <c r="BT219" i="230"/>
  <c r="AF219" i="224"/>
  <c r="Q219" i="225" s="1"/>
  <c r="AK220" i="230"/>
  <c r="R220" i="224"/>
  <c r="Z222" i="230"/>
  <c r="N222" i="224"/>
  <c r="AZ223" i="230"/>
  <c r="X223" i="224"/>
  <c r="M223" i="225" s="1"/>
  <c r="BO226" i="230"/>
  <c r="AD226" i="224"/>
  <c r="P226" i="225" s="1"/>
  <c r="BD228" i="230"/>
  <c r="Z228" i="224"/>
  <c r="CX230" i="230"/>
  <c r="AR230" i="224"/>
  <c r="BT231" i="230"/>
  <c r="AF231" i="224"/>
  <c r="CN232" i="230"/>
  <c r="AN232" i="224"/>
  <c r="AA234" i="230"/>
  <c r="N234" i="224"/>
  <c r="AZ235" i="230"/>
  <c r="X235" i="224"/>
  <c r="Q236" i="230"/>
  <c r="J236" i="224"/>
  <c r="BX236" i="230"/>
  <c r="AH236" i="224"/>
  <c r="AP237" i="230"/>
  <c r="T237" i="224"/>
  <c r="CS237" i="230"/>
  <c r="AP237" i="224"/>
  <c r="BO238" i="230"/>
  <c r="AD238" i="224"/>
  <c r="P238" i="225" s="1"/>
  <c r="AF239" i="230"/>
  <c r="P239" i="224"/>
  <c r="CH239" i="230"/>
  <c r="AL239" i="224"/>
  <c r="BE240" i="230"/>
  <c r="Z240" i="224"/>
  <c r="V241" i="230"/>
  <c r="L241" i="224"/>
  <c r="AU242" i="230"/>
  <c r="V242" i="224"/>
  <c r="CX242" i="230"/>
  <c r="AR242" i="224"/>
  <c r="BT243" i="230"/>
  <c r="AF243" i="224"/>
  <c r="CN244" i="230"/>
  <c r="AN244" i="224"/>
  <c r="BJ245" i="230"/>
  <c r="AB245" i="224"/>
  <c r="Z246" i="230"/>
  <c r="N246" i="224"/>
  <c r="Q248" i="230"/>
  <c r="J248" i="224"/>
  <c r="AO249" i="230"/>
  <c r="T249" i="224"/>
  <c r="AF251" i="230"/>
  <c r="P251" i="224"/>
  <c r="BE252" i="230"/>
  <c r="Z252" i="224"/>
  <c r="CD253" i="230"/>
  <c r="AJ253" i="224"/>
  <c r="CX254" i="230"/>
  <c r="AR254" i="224"/>
  <c r="AA258" i="230"/>
  <c r="N258" i="224"/>
  <c r="AZ259" i="230"/>
  <c r="X259" i="224"/>
  <c r="BY260" i="230"/>
  <c r="AH260" i="224"/>
  <c r="AP261" i="230"/>
  <c r="T261" i="224"/>
  <c r="CS261" i="230"/>
  <c r="AP261" i="224"/>
  <c r="BO262" i="230"/>
  <c r="AD262" i="224"/>
  <c r="P262" i="225" s="1"/>
  <c r="CI263" i="230"/>
  <c r="AL263" i="224"/>
  <c r="BE264" i="230"/>
  <c r="Z264" i="224"/>
  <c r="V265" i="230"/>
  <c r="L265" i="224"/>
  <c r="CX266" i="230"/>
  <c r="AR266" i="224"/>
  <c r="AK268" i="230"/>
  <c r="R268" i="224"/>
  <c r="BJ269" i="230"/>
  <c r="AB269" i="224"/>
  <c r="AZ271" i="230"/>
  <c r="X271" i="224"/>
  <c r="BX272" i="230"/>
  <c r="AH272" i="224"/>
  <c r="BO274" i="230"/>
  <c r="AD274" i="224"/>
  <c r="P274" i="225" s="1"/>
  <c r="CH275" i="230"/>
  <c r="AL275" i="224"/>
  <c r="U277" i="230"/>
  <c r="L277" i="224"/>
  <c r="G277" i="225" s="1"/>
  <c r="L277" i="226" s="1"/>
  <c r="N277" i="227" s="1"/>
  <c r="CD277" i="230"/>
  <c r="AJ277" i="224"/>
  <c r="CX278" i="230"/>
  <c r="AR278" i="224"/>
  <c r="BS279" i="230"/>
  <c r="AF279" i="224"/>
  <c r="AK280" i="230"/>
  <c r="R280" i="224"/>
  <c r="CN280" i="230"/>
  <c r="AN280" i="224"/>
  <c r="BJ281" i="230"/>
  <c r="AB281" i="224"/>
  <c r="AA282" i="230"/>
  <c r="N282" i="224"/>
  <c r="AZ283" i="230"/>
  <c r="X283" i="224"/>
  <c r="Q284" i="230"/>
  <c r="J284" i="224"/>
  <c r="BY284" i="230"/>
  <c r="AH284" i="224"/>
  <c r="AP285" i="230"/>
  <c r="T285" i="224"/>
  <c r="BO286" i="230"/>
  <c r="AD286" i="224"/>
  <c r="AF287" i="230"/>
  <c r="P287" i="224"/>
  <c r="CI287" i="230"/>
  <c r="AL287" i="224"/>
  <c r="BE288" i="230"/>
  <c r="Z288" i="224"/>
  <c r="CD289" i="230"/>
  <c r="AJ289" i="224"/>
  <c r="AU290" i="230"/>
  <c r="V290" i="224"/>
  <c r="CW290" i="230"/>
  <c r="AR290" i="224"/>
  <c r="CN292" i="230"/>
  <c r="AN292" i="224"/>
  <c r="BJ293" i="230"/>
  <c r="AB293" i="224"/>
  <c r="Z294" i="230"/>
  <c r="N294" i="224"/>
  <c r="Q296" i="230"/>
  <c r="J296" i="224"/>
  <c r="BY296" i="230"/>
  <c r="AH296" i="224"/>
  <c r="CS297" i="230"/>
  <c r="AP297" i="224"/>
  <c r="CI299" i="230"/>
  <c r="AL299" i="224"/>
  <c r="CD301" i="230"/>
  <c r="AJ301" i="224"/>
  <c r="AT302" i="230"/>
  <c r="V302" i="224"/>
  <c r="AK304" i="230"/>
  <c r="R304" i="224"/>
  <c r="CN304" i="230"/>
  <c r="AN304" i="224"/>
  <c r="U304" i="225" s="1"/>
  <c r="BB304" i="226" s="1"/>
  <c r="BD304" i="227" s="1"/>
  <c r="BI305" i="230"/>
  <c r="AB305" i="224"/>
  <c r="AZ307" i="230"/>
  <c r="X307" i="224"/>
  <c r="M307" i="225" s="1"/>
  <c r="Q308" i="230"/>
  <c r="J308" i="224"/>
  <c r="AP309" i="230"/>
  <c r="T309" i="224"/>
  <c r="CS309" i="230"/>
  <c r="AP309" i="224"/>
  <c r="BO310" i="230"/>
  <c r="AD310" i="224"/>
  <c r="AF311" i="230"/>
  <c r="P311" i="224"/>
  <c r="BE312" i="230"/>
  <c r="Z312" i="224"/>
  <c r="CW314" i="230"/>
  <c r="AR314" i="224"/>
  <c r="AK316" i="230"/>
  <c r="R316" i="224"/>
  <c r="CN316" i="230"/>
  <c r="AN316" i="224"/>
  <c r="AY319" i="230"/>
  <c r="X319" i="224"/>
  <c r="M319" i="225" s="1"/>
  <c r="AD319" i="226" s="1"/>
  <c r="AF319" i="227" s="1"/>
  <c r="Q320" i="230"/>
  <c r="J320" i="224"/>
  <c r="F320" i="225" s="1"/>
  <c r="BX320" i="230"/>
  <c r="AH320" i="224"/>
  <c r="CS321" i="230"/>
  <c r="AP321" i="224"/>
  <c r="AF323" i="230"/>
  <c r="P323" i="224"/>
  <c r="BD324" i="230"/>
  <c r="Z324" i="224"/>
  <c r="V325" i="230"/>
  <c r="L325" i="224"/>
  <c r="G325" i="225" s="1"/>
  <c r="L325" i="226" s="1"/>
  <c r="N325" i="227" s="1"/>
  <c r="AZ331" i="230"/>
  <c r="X331" i="224"/>
  <c r="BY332" i="230"/>
  <c r="AH332" i="224"/>
  <c r="CR333" i="230"/>
  <c r="AP333" i="224"/>
  <c r="BO334" i="230"/>
  <c r="AD334" i="224"/>
  <c r="P334" i="225" s="1"/>
  <c r="AM334" i="226" s="1"/>
  <c r="AO334" i="227" s="1"/>
  <c r="CI335" i="230"/>
  <c r="AL335" i="224"/>
  <c r="BE336" i="230"/>
  <c r="Z336" i="224"/>
  <c r="U337" i="230"/>
  <c r="L337" i="224"/>
  <c r="G337" i="225" s="1"/>
  <c r="L337" i="226" s="1"/>
  <c r="N337" i="227" s="1"/>
  <c r="CD337" i="230"/>
  <c r="AJ337" i="224"/>
  <c r="CW338" i="230"/>
  <c r="AR338" i="224"/>
  <c r="W338" i="225" s="1"/>
  <c r="BH338" i="226" s="1"/>
  <c r="BJ338" i="227" s="1"/>
  <c r="BS339" i="230"/>
  <c r="AF339" i="224"/>
  <c r="AY343" i="230"/>
  <c r="X343" i="224"/>
  <c r="BY344" i="230"/>
  <c r="AH344" i="224"/>
  <c r="AO345" i="230"/>
  <c r="T345" i="224"/>
  <c r="AE347" i="230"/>
  <c r="P347" i="224"/>
  <c r="CI347" i="230"/>
  <c r="AL347" i="224"/>
  <c r="CC349" i="230"/>
  <c r="AJ349" i="224"/>
  <c r="AU350" i="230"/>
  <c r="V350" i="224"/>
  <c r="CM352" i="230"/>
  <c r="AN352" i="224"/>
  <c r="Z354" i="230"/>
  <c r="N354" i="224"/>
  <c r="BX356" i="230"/>
  <c r="AH356" i="224"/>
  <c r="AE359" i="230"/>
  <c r="P359" i="224"/>
  <c r="AJ364" i="230"/>
  <c r="R364" i="224"/>
  <c r="CN364" i="230"/>
  <c r="AN364" i="224"/>
  <c r="U364" i="225" s="1"/>
  <c r="BB364" i="226" s="1"/>
  <c r="BD364" i="227" s="1"/>
  <c r="BI365" i="230"/>
  <c r="AB365" i="224"/>
  <c r="AA366" i="230"/>
  <c r="N366" i="224"/>
  <c r="CR369" i="230"/>
  <c r="AP369" i="224"/>
  <c r="BO370" i="230"/>
  <c r="AD370" i="224"/>
  <c r="BE372" i="230"/>
  <c r="Z372" i="224"/>
  <c r="U373" i="230"/>
  <c r="L373" i="224"/>
  <c r="CD373" i="230"/>
  <c r="AJ373" i="224"/>
  <c r="CW374" i="230"/>
  <c r="AR374" i="224"/>
  <c r="W374" i="225" s="1"/>
  <c r="BH374" i="226" s="1"/>
  <c r="BJ374" i="227" s="1"/>
  <c r="BT387" i="230"/>
  <c r="AF387" i="224"/>
  <c r="K301" i="230"/>
  <c r="H301" i="224"/>
  <c r="K193" i="230"/>
  <c r="H193" i="224"/>
  <c r="K13" i="230"/>
  <c r="H13" i="224"/>
  <c r="K324" i="230"/>
  <c r="H324" i="224"/>
  <c r="L156" i="230"/>
  <c r="H156" i="224"/>
  <c r="L132" i="230"/>
  <c r="H132" i="224"/>
  <c r="L120" i="230"/>
  <c r="H120" i="224"/>
  <c r="L108" i="230"/>
  <c r="H108" i="224"/>
  <c r="L96" i="230"/>
  <c r="H96" i="224"/>
  <c r="L84" i="230"/>
  <c r="H84" i="224"/>
  <c r="L72" i="230"/>
  <c r="H72" i="224"/>
  <c r="L60" i="230"/>
  <c r="H60" i="224"/>
  <c r="L48" i="230"/>
  <c r="H48" i="224"/>
  <c r="L36" i="230"/>
  <c r="H36" i="224"/>
  <c r="L24" i="230"/>
  <c r="H24" i="224"/>
  <c r="BJ10" i="230"/>
  <c r="AB10" i="224"/>
  <c r="AZ12" i="230"/>
  <c r="X12" i="224"/>
  <c r="Q13" i="230"/>
  <c r="J13" i="224"/>
  <c r="F13" i="225" s="1"/>
  <c r="CS14" i="230"/>
  <c r="AP14" i="224"/>
  <c r="BO15" i="230"/>
  <c r="AD15" i="224"/>
  <c r="P15" i="225" s="1"/>
  <c r="AM15" i="226" s="1"/>
  <c r="AO15" i="227" s="1"/>
  <c r="AF16" i="230"/>
  <c r="P16" i="224"/>
  <c r="CD18" i="230"/>
  <c r="AJ18" i="224"/>
  <c r="CW19" i="230"/>
  <c r="AR19" i="224"/>
  <c r="W19" i="225" s="1"/>
  <c r="BH19" i="226" s="1"/>
  <c r="BJ19" i="227" s="1"/>
  <c r="CN21" i="230"/>
  <c r="AN21" i="224"/>
  <c r="BI22" i="230"/>
  <c r="AB22" i="224"/>
  <c r="Z23" i="230"/>
  <c r="N23" i="224"/>
  <c r="AO26" i="230"/>
  <c r="T26" i="224"/>
  <c r="AE28" i="230"/>
  <c r="P28" i="224"/>
  <c r="CH28" i="230"/>
  <c r="AL28" i="224"/>
  <c r="BD29" i="230"/>
  <c r="Z29" i="224"/>
  <c r="CW31" i="230"/>
  <c r="AR31" i="224"/>
  <c r="W31" i="225" s="1"/>
  <c r="BH31" i="226" s="1"/>
  <c r="BJ31" i="227" s="1"/>
  <c r="BI34" i="230"/>
  <c r="AB34" i="224"/>
  <c r="Z35" i="230"/>
  <c r="N35" i="224"/>
  <c r="AY36" i="230"/>
  <c r="X36" i="224"/>
  <c r="M36" i="225" s="1"/>
  <c r="AE40" i="230"/>
  <c r="P40" i="224"/>
  <c r="CH40" i="230"/>
  <c r="AL40" i="224"/>
  <c r="CW43" i="230"/>
  <c r="AR43" i="224"/>
  <c r="BS44" i="230"/>
  <c r="AF44" i="224"/>
  <c r="CM45" i="230"/>
  <c r="AN45" i="224"/>
  <c r="U45" i="225" s="1"/>
  <c r="BB45" i="226" s="1"/>
  <c r="BD45" i="227" s="1"/>
  <c r="BJ46" i="230"/>
  <c r="AB46" i="224"/>
  <c r="AA47" i="230"/>
  <c r="N47" i="224"/>
  <c r="BY49" i="230"/>
  <c r="AH49" i="224"/>
  <c r="AP50" i="230"/>
  <c r="T50" i="224"/>
  <c r="K50" i="225" s="1"/>
  <c r="CI52" i="230"/>
  <c r="AL52" i="224"/>
  <c r="BE53" i="230"/>
  <c r="Z53" i="224"/>
  <c r="CX55" i="230"/>
  <c r="AR55" i="224"/>
  <c r="W55" i="225" s="1"/>
  <c r="BH55" i="226" s="1"/>
  <c r="BJ55" i="227" s="1"/>
  <c r="BY61" i="230"/>
  <c r="AH61" i="224"/>
  <c r="BO63" i="230"/>
  <c r="AD63" i="224"/>
  <c r="AF64" i="230"/>
  <c r="P64" i="224"/>
  <c r="CD66" i="230"/>
  <c r="AJ66" i="224"/>
  <c r="AU67" i="230"/>
  <c r="V67" i="224"/>
  <c r="BT68" i="230"/>
  <c r="AF68" i="224"/>
  <c r="CN69" i="230"/>
  <c r="AN69" i="224"/>
  <c r="BJ70" i="230"/>
  <c r="AB70" i="224"/>
  <c r="Q73" i="230"/>
  <c r="J73" i="224"/>
  <c r="CS74" i="230"/>
  <c r="AP74" i="224"/>
  <c r="AF76" i="230"/>
  <c r="P76" i="224"/>
  <c r="I76" i="225" s="1"/>
  <c r="V78" i="230"/>
  <c r="L78" i="224"/>
  <c r="AU79" i="230"/>
  <c r="V79" i="224"/>
  <c r="BT80" i="230"/>
  <c r="AF80" i="224"/>
  <c r="AK81" i="230"/>
  <c r="R81" i="224"/>
  <c r="CN81" i="230"/>
  <c r="AN81" i="224"/>
  <c r="AY84" i="230"/>
  <c r="X84" i="224"/>
  <c r="M84" i="225" s="1"/>
  <c r="BX85" i="230"/>
  <c r="AH85" i="224"/>
  <c r="AO86" i="230"/>
  <c r="T86" i="224"/>
  <c r="CR86" i="230"/>
  <c r="AP86" i="224"/>
  <c r="BN87" i="230"/>
  <c r="AD87" i="224"/>
  <c r="AF88" i="230"/>
  <c r="P88" i="224"/>
  <c r="CH88" i="230"/>
  <c r="AL88" i="224"/>
  <c r="U90" i="230"/>
  <c r="L90" i="224"/>
  <c r="CD90" i="230"/>
  <c r="AJ90" i="224"/>
  <c r="AU91" i="230"/>
  <c r="V91" i="224"/>
  <c r="CW91" i="230"/>
  <c r="AR91" i="224"/>
  <c r="CN93" i="230"/>
  <c r="AN93" i="224"/>
  <c r="Z95" i="230"/>
  <c r="N95" i="224"/>
  <c r="AY96" i="230"/>
  <c r="X96" i="224"/>
  <c r="M96" i="225" s="1"/>
  <c r="CR98" i="230"/>
  <c r="AP98" i="224"/>
  <c r="BN99" i="230"/>
  <c r="AD99" i="224"/>
  <c r="P99" i="225" s="1"/>
  <c r="AE100" i="230"/>
  <c r="P100" i="224"/>
  <c r="CC102" i="230"/>
  <c r="AJ102" i="224"/>
  <c r="BS104" i="230"/>
  <c r="AF104" i="224"/>
  <c r="Q104" i="225" s="1"/>
  <c r="AP104" i="226" s="1"/>
  <c r="AR104" i="227" s="1"/>
  <c r="AJ105" i="230"/>
  <c r="R105" i="224"/>
  <c r="CM105" i="230"/>
  <c r="AN105" i="224"/>
  <c r="BI106" i="230"/>
  <c r="AB106" i="224"/>
  <c r="AY108" i="230"/>
  <c r="X108" i="224"/>
  <c r="BX109" i="230"/>
  <c r="AH109" i="224"/>
  <c r="CS110" i="230"/>
  <c r="AP110" i="224"/>
  <c r="AF112" i="230"/>
  <c r="P112" i="224"/>
  <c r="BD113" i="230"/>
  <c r="Z113" i="224"/>
  <c r="AU115" i="230"/>
  <c r="V115" i="224"/>
  <c r="CW115" i="230"/>
  <c r="AR115" i="224"/>
  <c r="BJ118" i="230"/>
  <c r="AB118" i="224"/>
  <c r="Z119" i="230"/>
  <c r="N119" i="224"/>
  <c r="BX121" i="230"/>
  <c r="AH121" i="224"/>
  <c r="BN123" i="230"/>
  <c r="AD123" i="224"/>
  <c r="P123" i="225" s="1"/>
  <c r="BD125" i="230"/>
  <c r="Z125" i="224"/>
  <c r="U126" i="230"/>
  <c r="L126" i="224"/>
  <c r="CD126" i="230"/>
  <c r="AJ126" i="224"/>
  <c r="AU127" i="230"/>
  <c r="V127" i="224"/>
  <c r="CM129" i="230"/>
  <c r="AN129" i="224"/>
  <c r="P133" i="230"/>
  <c r="J133" i="224"/>
  <c r="BS135" i="230"/>
  <c r="AF135" i="224"/>
  <c r="CM136" i="230"/>
  <c r="AN136" i="224"/>
  <c r="BI137" i="230"/>
  <c r="AB137" i="224"/>
  <c r="BT142" i="230"/>
  <c r="AF142" i="224"/>
  <c r="CM143" i="230"/>
  <c r="AN143" i="224"/>
  <c r="BI144" i="230"/>
  <c r="AB144" i="224"/>
  <c r="Z145" i="230"/>
  <c r="N145" i="224"/>
  <c r="P147" i="230"/>
  <c r="J147" i="224"/>
  <c r="BX147" i="230"/>
  <c r="AH147" i="224"/>
  <c r="CS148" i="230"/>
  <c r="AP148" i="224"/>
  <c r="AE150" i="230"/>
  <c r="P150" i="224"/>
  <c r="CH150" i="230"/>
  <c r="AL150" i="224"/>
  <c r="V152" i="230"/>
  <c r="L152" i="224"/>
  <c r="CC152" i="230"/>
  <c r="AJ152" i="224"/>
  <c r="AT153" i="230"/>
  <c r="V153" i="224"/>
  <c r="CW153" i="230"/>
  <c r="AR153" i="224"/>
  <c r="AK155" i="230"/>
  <c r="R155" i="224"/>
  <c r="J155" i="225" s="1"/>
  <c r="CM155" i="230"/>
  <c r="AN155" i="224"/>
  <c r="U155" i="225" s="1"/>
  <c r="BB155" i="226" s="1"/>
  <c r="BD155" i="227" s="1"/>
  <c r="BI156" i="230"/>
  <c r="AB156" i="224"/>
  <c r="Z157" i="230"/>
  <c r="N157" i="224"/>
  <c r="BX159" i="230"/>
  <c r="AH159" i="224"/>
  <c r="AO160" i="230"/>
  <c r="T160" i="224"/>
  <c r="K160" i="225" s="1"/>
  <c r="X160" i="226" s="1"/>
  <c r="Z160" i="227" s="1"/>
  <c r="U164" i="230"/>
  <c r="L164" i="224"/>
  <c r="CC164" i="230"/>
  <c r="AJ164" i="224"/>
  <c r="AT165" i="230"/>
  <c r="V165" i="224"/>
  <c r="AJ167" i="230"/>
  <c r="R167" i="224"/>
  <c r="CM167" i="230"/>
  <c r="AN167" i="224"/>
  <c r="U167" i="225" s="1"/>
  <c r="BB167" i="226" s="1"/>
  <c r="BD167" i="227" s="1"/>
  <c r="AA169" i="230"/>
  <c r="N169" i="224"/>
  <c r="AY170" i="230"/>
  <c r="X170" i="224"/>
  <c r="CR172" i="230"/>
  <c r="AP172" i="224"/>
  <c r="BN173" i="230"/>
  <c r="AD173" i="224"/>
  <c r="AE174" i="230"/>
  <c r="P174" i="224"/>
  <c r="U176" i="230"/>
  <c r="L176" i="224"/>
  <c r="CC176" i="230"/>
  <c r="AJ176" i="224"/>
  <c r="AT177" i="230"/>
  <c r="V177" i="224"/>
  <c r="L177" i="225" s="1"/>
  <c r="AA177" i="226" s="1"/>
  <c r="AC177" i="227" s="1"/>
  <c r="CX177" i="230"/>
  <c r="AR177" i="224"/>
  <c r="BS178" i="230"/>
  <c r="AF178" i="224"/>
  <c r="CM179" i="230"/>
  <c r="AN179" i="224"/>
  <c r="AA181" i="230"/>
  <c r="N181" i="224"/>
  <c r="AY182" i="230"/>
  <c r="X182" i="224"/>
  <c r="M182" i="225" s="1"/>
  <c r="AE186" i="230"/>
  <c r="P186" i="224"/>
  <c r="AT189" i="230"/>
  <c r="V189" i="224"/>
  <c r="AZ194" i="230"/>
  <c r="X194" i="224"/>
  <c r="M194" i="225" s="1"/>
  <c r="BX195" i="230"/>
  <c r="AH195" i="224"/>
  <c r="CS196" i="230"/>
  <c r="AP196" i="224"/>
  <c r="BO197" i="230"/>
  <c r="AD197" i="224"/>
  <c r="P197" i="225" s="1"/>
  <c r="AM197" i="226" s="1"/>
  <c r="AO197" i="227" s="1"/>
  <c r="CH198" i="230"/>
  <c r="AL198" i="224"/>
  <c r="V200" i="230"/>
  <c r="L200" i="224"/>
  <c r="G200" i="225" s="1"/>
  <c r="BT202" i="230"/>
  <c r="AF202" i="224"/>
  <c r="CN203" i="230"/>
  <c r="AN203" i="224"/>
  <c r="AA205" i="230"/>
  <c r="N205" i="224"/>
  <c r="AZ206" i="230"/>
  <c r="X206" i="224"/>
  <c r="M206" i="225" s="1"/>
  <c r="AD206" i="226" s="1"/>
  <c r="AF206" i="227" s="1"/>
  <c r="Q207" i="230"/>
  <c r="J207" i="224"/>
  <c r="BY207" i="230"/>
  <c r="AH207" i="224"/>
  <c r="AP208" i="230"/>
  <c r="T208" i="224"/>
  <c r="K208" i="225" s="1"/>
  <c r="CH210" i="230"/>
  <c r="AL210" i="224"/>
  <c r="U212" i="230"/>
  <c r="L212" i="224"/>
  <c r="CD212" i="230"/>
  <c r="AJ212" i="224"/>
  <c r="AU213" i="230"/>
  <c r="V213" i="224"/>
  <c r="CX213" i="230"/>
  <c r="AR213" i="224"/>
  <c r="BS214" i="230"/>
  <c r="AF214" i="224"/>
  <c r="CN215" i="230"/>
  <c r="AN215" i="224"/>
  <c r="U215" i="225" s="1"/>
  <c r="BB215" i="226" s="1"/>
  <c r="BD215" i="227" s="1"/>
  <c r="BJ216" i="230"/>
  <c r="AB216" i="224"/>
  <c r="AP220" i="230"/>
  <c r="T220" i="224"/>
  <c r="CR220" i="230"/>
  <c r="AP220" i="224"/>
  <c r="BO221" i="230"/>
  <c r="AD221" i="224"/>
  <c r="BE223" i="230"/>
  <c r="Z223" i="224"/>
  <c r="U224" i="230"/>
  <c r="L224" i="224"/>
  <c r="AU225" i="230"/>
  <c r="V225" i="224"/>
  <c r="BS226" i="230"/>
  <c r="AF226" i="224"/>
  <c r="CN227" i="230"/>
  <c r="AN227" i="224"/>
  <c r="BJ228" i="230"/>
  <c r="AB228" i="224"/>
  <c r="AY230" i="230"/>
  <c r="X230" i="224"/>
  <c r="Q231" i="230"/>
  <c r="J231" i="224"/>
  <c r="CR232" i="230"/>
  <c r="AP232" i="224"/>
  <c r="BN233" i="230"/>
  <c r="AD233" i="224"/>
  <c r="P233" i="225" s="1"/>
  <c r="AM233" i="226" s="1"/>
  <c r="AO233" i="227" s="1"/>
  <c r="AF234" i="230"/>
  <c r="P234" i="224"/>
  <c r="U236" i="230"/>
  <c r="L236" i="224"/>
  <c r="CD236" i="230"/>
  <c r="AJ236" i="224"/>
  <c r="AU237" i="230"/>
  <c r="V237" i="224"/>
  <c r="BT238" i="230"/>
  <c r="AF238" i="224"/>
  <c r="AJ239" i="230"/>
  <c r="R239" i="224"/>
  <c r="CN239" i="230"/>
  <c r="AN239" i="224"/>
  <c r="U239" i="225" s="1"/>
  <c r="BB239" i="226" s="1"/>
  <c r="BD239" i="227" s="1"/>
  <c r="BJ240" i="230"/>
  <c r="AB240" i="224"/>
  <c r="Q243" i="230"/>
  <c r="J243" i="224"/>
  <c r="F243" i="225" s="1"/>
  <c r="BY243" i="230"/>
  <c r="AH243" i="224"/>
  <c r="CR244" i="230"/>
  <c r="AP244" i="224"/>
  <c r="BN245" i="230"/>
  <c r="AD245" i="224"/>
  <c r="AE246" i="230"/>
  <c r="P246" i="224"/>
  <c r="U248" i="230"/>
  <c r="L248" i="224"/>
  <c r="CX249" i="230"/>
  <c r="AR249" i="224"/>
  <c r="BS250" i="230"/>
  <c r="AF250" i="224"/>
  <c r="AK251" i="230"/>
  <c r="R251" i="224"/>
  <c r="AA253" i="230"/>
  <c r="N253" i="224"/>
  <c r="AZ254" i="230"/>
  <c r="X254" i="224"/>
  <c r="AP256" i="230"/>
  <c r="T256" i="224"/>
  <c r="CS256" i="230"/>
  <c r="AP256" i="224"/>
  <c r="BO257" i="230"/>
  <c r="AD257" i="224"/>
  <c r="P257" i="225" s="1"/>
  <c r="AF258" i="230"/>
  <c r="P258" i="224"/>
  <c r="CD260" i="230"/>
  <c r="AJ260" i="224"/>
  <c r="AU261" i="230"/>
  <c r="V261" i="224"/>
  <c r="BT262" i="230"/>
  <c r="AF262" i="224"/>
  <c r="CN263" i="230"/>
  <c r="AN263" i="224"/>
  <c r="U263" i="225" s="1"/>
  <c r="BB263" i="226" s="1"/>
  <c r="BD263" i="227" s="1"/>
  <c r="BJ264" i="230"/>
  <c r="AB264" i="224"/>
  <c r="BY267" i="230"/>
  <c r="AH267" i="224"/>
  <c r="AP268" i="230"/>
  <c r="T268" i="224"/>
  <c r="CR268" i="230"/>
  <c r="AP268" i="224"/>
  <c r="BN269" i="230"/>
  <c r="AD269" i="224"/>
  <c r="P269" i="225" s="1"/>
  <c r="AF270" i="230"/>
  <c r="P270" i="224"/>
  <c r="CI270" i="230"/>
  <c r="AL270" i="224"/>
  <c r="BE271" i="230"/>
  <c r="Z271" i="224"/>
  <c r="CC272" i="230"/>
  <c r="AJ272" i="224"/>
  <c r="AU273" i="230"/>
  <c r="V273" i="224"/>
  <c r="CX273" i="230"/>
  <c r="AR273" i="224"/>
  <c r="BT274" i="230"/>
  <c r="AF274" i="224"/>
  <c r="AJ275" i="230"/>
  <c r="R275" i="224"/>
  <c r="BI276" i="230"/>
  <c r="AB276" i="224"/>
  <c r="P279" i="230"/>
  <c r="J279" i="224"/>
  <c r="AP280" i="230"/>
  <c r="T280" i="224"/>
  <c r="CS280" i="230"/>
  <c r="AP280" i="224"/>
  <c r="AE282" i="230"/>
  <c r="P282" i="224"/>
  <c r="CI282" i="230"/>
  <c r="AL282" i="224"/>
  <c r="V284" i="230"/>
  <c r="L284" i="224"/>
  <c r="CD284" i="230"/>
  <c r="AJ284" i="224"/>
  <c r="AT285" i="230"/>
  <c r="V285" i="224"/>
  <c r="CX285" i="230"/>
  <c r="AR285" i="224"/>
  <c r="BT286" i="230"/>
  <c r="AF286" i="224"/>
  <c r="AK287" i="230"/>
  <c r="R287" i="224"/>
  <c r="CN287" i="230"/>
  <c r="AN287" i="224"/>
  <c r="BI288" i="230"/>
  <c r="AB288" i="224"/>
  <c r="AA289" i="230"/>
  <c r="N289" i="224"/>
  <c r="AZ290" i="230"/>
  <c r="X290" i="224"/>
  <c r="M290" i="225" s="1"/>
  <c r="AD290" i="226" s="1"/>
  <c r="AF290" i="227" s="1"/>
  <c r="BY291" i="230"/>
  <c r="AH291" i="224"/>
  <c r="CR292" i="230"/>
  <c r="AP292" i="224"/>
  <c r="BO293" i="230"/>
  <c r="AD293" i="224"/>
  <c r="BE295" i="230"/>
  <c r="Z295" i="224"/>
  <c r="U296" i="230"/>
  <c r="L296" i="224"/>
  <c r="CX297" i="230"/>
  <c r="AR297" i="224"/>
  <c r="BS298" i="230"/>
  <c r="AF298" i="224"/>
  <c r="BI300" i="230"/>
  <c r="AB300" i="224"/>
  <c r="BX303" i="230"/>
  <c r="AH303" i="224"/>
  <c r="R303" i="225" s="1"/>
  <c r="AS303" i="226" s="1"/>
  <c r="AU303" i="227" s="1"/>
  <c r="AO304" i="230"/>
  <c r="T304" i="224"/>
  <c r="AF306" i="230"/>
  <c r="P306" i="224"/>
  <c r="CH306" i="230"/>
  <c r="AL306" i="224"/>
  <c r="BD307" i="230"/>
  <c r="Z307" i="224"/>
  <c r="CD308" i="230"/>
  <c r="AJ308" i="224"/>
  <c r="AU309" i="230"/>
  <c r="V309" i="224"/>
  <c r="BT310" i="230"/>
  <c r="AF310" i="224"/>
  <c r="CN311" i="230"/>
  <c r="AN311" i="224"/>
  <c r="BJ312" i="230"/>
  <c r="AB312" i="224"/>
  <c r="Z313" i="230"/>
  <c r="N313" i="224"/>
  <c r="AY314" i="230"/>
  <c r="X314" i="224"/>
  <c r="M314" i="225" s="1"/>
  <c r="Q315" i="230"/>
  <c r="J315" i="224"/>
  <c r="BY315" i="230"/>
  <c r="AH315" i="224"/>
  <c r="AE318" i="230"/>
  <c r="P318" i="224"/>
  <c r="BS322" i="230"/>
  <c r="AF322" i="224"/>
  <c r="CR328" i="230"/>
  <c r="AP328" i="224"/>
  <c r="CI330" i="230"/>
  <c r="AL330" i="224"/>
  <c r="AT333" i="230"/>
  <c r="V333" i="224"/>
  <c r="BT334" i="230"/>
  <c r="AF334" i="224"/>
  <c r="CM335" i="230"/>
  <c r="AN335" i="224"/>
  <c r="U335" i="225" s="1"/>
  <c r="BB335" i="226" s="1"/>
  <c r="BD335" i="227" s="1"/>
  <c r="BJ336" i="230"/>
  <c r="AB336" i="224"/>
  <c r="AZ338" i="230"/>
  <c r="X338" i="224"/>
  <c r="Q339" i="230"/>
  <c r="J339" i="224"/>
  <c r="F339" i="225" s="1"/>
  <c r="CS340" i="230"/>
  <c r="AP340" i="224"/>
  <c r="CC344" i="230"/>
  <c r="AJ344" i="224"/>
  <c r="AU345" i="230"/>
  <c r="V345" i="224"/>
  <c r="AZ350" i="230"/>
  <c r="X350" i="224"/>
  <c r="AP352" i="230"/>
  <c r="T352" i="224"/>
  <c r="BO353" i="230"/>
  <c r="AD353" i="224"/>
  <c r="P353" i="225" s="1"/>
  <c r="CI354" i="230"/>
  <c r="AL354" i="224"/>
  <c r="U356" i="230"/>
  <c r="L356" i="224"/>
  <c r="BT358" i="230"/>
  <c r="AF358" i="224"/>
  <c r="Z361" i="230"/>
  <c r="N361" i="224"/>
  <c r="AZ362" i="230"/>
  <c r="X362" i="224"/>
  <c r="M362" i="225" s="1"/>
  <c r="Q363" i="230"/>
  <c r="J363" i="224"/>
  <c r="BX363" i="230"/>
  <c r="AH363" i="224"/>
  <c r="AO364" i="230"/>
  <c r="T364" i="224"/>
  <c r="K364" i="225" s="1"/>
  <c r="AE366" i="230"/>
  <c r="P366" i="224"/>
  <c r="CI366" i="230"/>
  <c r="AL366" i="224"/>
  <c r="V368" i="230"/>
  <c r="L368" i="224"/>
  <c r="CD368" i="230"/>
  <c r="AJ368" i="224"/>
  <c r="AU369" i="230"/>
  <c r="V369" i="224"/>
  <c r="L369" i="225" s="1"/>
  <c r="CN371" i="230"/>
  <c r="AN371" i="224"/>
  <c r="U371" i="225" s="1"/>
  <c r="BB371" i="226" s="1"/>
  <c r="BD371" i="227" s="1"/>
  <c r="BI372" i="230"/>
  <c r="AB372" i="224"/>
  <c r="Q375" i="230"/>
  <c r="J375" i="224"/>
  <c r="AU381" i="230"/>
  <c r="V381" i="224"/>
  <c r="AJ383" i="230"/>
  <c r="R383" i="224"/>
  <c r="Q387" i="230"/>
  <c r="J387" i="224"/>
  <c r="K253" i="230"/>
  <c r="H253" i="224"/>
  <c r="AZ17" i="230"/>
  <c r="X17" i="224"/>
  <c r="K348" i="230"/>
  <c r="H348" i="224"/>
  <c r="L228" i="230"/>
  <c r="H228" i="224"/>
  <c r="K335" i="230"/>
  <c r="H335" i="224"/>
  <c r="K299" i="230"/>
  <c r="H299" i="224"/>
  <c r="K287" i="230"/>
  <c r="H287" i="224"/>
  <c r="K275" i="230"/>
  <c r="H275" i="224"/>
  <c r="L143" i="230"/>
  <c r="H143" i="224"/>
  <c r="L107" i="230"/>
  <c r="H107" i="224"/>
  <c r="L71" i="230"/>
  <c r="H71" i="224"/>
  <c r="L47" i="230"/>
  <c r="H47" i="224"/>
  <c r="E47" i="225" s="1"/>
  <c r="L35" i="230"/>
  <c r="H35" i="224"/>
  <c r="L23" i="230"/>
  <c r="H23" i="224"/>
  <c r="AF11" i="230"/>
  <c r="P11" i="224"/>
  <c r="CI11" i="230"/>
  <c r="AL11" i="224"/>
  <c r="BE12" i="230"/>
  <c r="Z12" i="224"/>
  <c r="CD13" i="230"/>
  <c r="AJ13" i="224"/>
  <c r="AU14" i="230"/>
  <c r="V14" i="224"/>
  <c r="CX14" i="230"/>
  <c r="AR14" i="224"/>
  <c r="CN16" i="230"/>
  <c r="AN16" i="224"/>
  <c r="BJ17" i="230"/>
  <c r="AB17" i="224"/>
  <c r="AA18" i="230"/>
  <c r="N18" i="224"/>
  <c r="AY19" i="230"/>
  <c r="X19" i="224"/>
  <c r="P20" i="230"/>
  <c r="J20" i="224"/>
  <c r="F20" i="225" s="1"/>
  <c r="CR21" i="230"/>
  <c r="AP21" i="224"/>
  <c r="BN22" i="230"/>
  <c r="AD22" i="224"/>
  <c r="P22" i="225" s="1"/>
  <c r="AM22" i="226" s="1"/>
  <c r="AO22" i="227" s="1"/>
  <c r="CH23" i="230"/>
  <c r="AL23" i="224"/>
  <c r="BE24" i="230"/>
  <c r="Z24" i="224"/>
  <c r="U25" i="230"/>
  <c r="L25" i="224"/>
  <c r="CW26" i="230"/>
  <c r="AR26" i="224"/>
  <c r="CM28" i="230"/>
  <c r="AN28" i="224"/>
  <c r="BI29" i="230"/>
  <c r="AB29" i="224"/>
  <c r="AY31" i="230"/>
  <c r="X31" i="224"/>
  <c r="M31" i="225" s="1"/>
  <c r="AD31" i="226" s="1"/>
  <c r="AF31" i="227" s="1"/>
  <c r="BX32" i="230"/>
  <c r="AH32" i="224"/>
  <c r="R32" i="225" s="1"/>
  <c r="AS32" i="226" s="1"/>
  <c r="AU32" i="227" s="1"/>
  <c r="BN34" i="230"/>
  <c r="AD34" i="224"/>
  <c r="AE35" i="230"/>
  <c r="P35" i="224"/>
  <c r="CW38" i="230"/>
  <c r="AR38" i="224"/>
  <c r="W38" i="225" s="1"/>
  <c r="BH38" i="226" s="1"/>
  <c r="BJ38" i="227" s="1"/>
  <c r="AJ40" i="230"/>
  <c r="R40" i="224"/>
  <c r="CM40" i="230"/>
  <c r="AN40" i="224"/>
  <c r="BI41" i="230"/>
  <c r="AB41" i="224"/>
  <c r="AY43" i="230"/>
  <c r="X43" i="224"/>
  <c r="M43" i="225" s="1"/>
  <c r="AD43" i="226" s="1"/>
  <c r="AF43" i="227" s="1"/>
  <c r="AO45" i="230"/>
  <c r="T45" i="224"/>
  <c r="BN46" i="230"/>
  <c r="AD46" i="224"/>
  <c r="V49" i="230"/>
  <c r="L49" i="224"/>
  <c r="BT51" i="230"/>
  <c r="AF51" i="224"/>
  <c r="AK52" i="230"/>
  <c r="R52" i="224"/>
  <c r="AZ55" i="230"/>
  <c r="X55" i="224"/>
  <c r="M55" i="225" s="1"/>
  <c r="AD55" i="226" s="1"/>
  <c r="AF55" i="227" s="1"/>
  <c r="AP57" i="230"/>
  <c r="T57" i="224"/>
  <c r="BO58" i="230"/>
  <c r="AD58" i="224"/>
  <c r="CI59" i="230"/>
  <c r="AL59" i="224"/>
  <c r="BE60" i="230"/>
  <c r="Z60" i="224"/>
  <c r="CX62" i="230"/>
  <c r="AR62" i="224"/>
  <c r="CN64" i="230"/>
  <c r="AN64" i="224"/>
  <c r="U64" i="225" s="1"/>
  <c r="BB64" i="226" s="1"/>
  <c r="BD64" i="227" s="1"/>
  <c r="BJ65" i="230"/>
  <c r="AB65" i="224"/>
  <c r="AA66" i="230"/>
  <c r="N66" i="224"/>
  <c r="Q68" i="230"/>
  <c r="J68" i="224"/>
  <c r="BY68" i="230"/>
  <c r="AH68" i="224"/>
  <c r="AP69" i="230"/>
  <c r="T69" i="224"/>
  <c r="AF71" i="230"/>
  <c r="P71" i="224"/>
  <c r="CI71" i="230"/>
  <c r="AL71" i="224"/>
  <c r="BE72" i="230"/>
  <c r="Z72" i="224"/>
  <c r="AU74" i="230"/>
  <c r="V74" i="224"/>
  <c r="CX74" i="230"/>
  <c r="AR74" i="224"/>
  <c r="BJ77" i="230"/>
  <c r="AB77" i="224"/>
  <c r="AA78" i="230"/>
  <c r="N78" i="224"/>
  <c r="AY79" i="230"/>
  <c r="X79" i="224"/>
  <c r="BX80" i="230"/>
  <c r="AH80" i="224"/>
  <c r="AO81" i="230"/>
  <c r="T81" i="224"/>
  <c r="CR81" i="230"/>
  <c r="AP81" i="224"/>
  <c r="BN82" i="230"/>
  <c r="AD82" i="224"/>
  <c r="AE83" i="230"/>
  <c r="P83" i="224"/>
  <c r="BD84" i="230"/>
  <c r="Z84" i="224"/>
  <c r="CC85" i="230"/>
  <c r="AJ85" i="224"/>
  <c r="AT86" i="230"/>
  <c r="V86" i="224"/>
  <c r="CX86" i="230"/>
  <c r="AR86" i="224"/>
  <c r="CM88" i="230"/>
  <c r="AN88" i="224"/>
  <c r="BI89" i="230"/>
  <c r="AB89" i="224"/>
  <c r="AY91" i="230"/>
  <c r="X91" i="224"/>
  <c r="M91" i="225" s="1"/>
  <c r="AD91" i="226" s="1"/>
  <c r="AF91" i="227" s="1"/>
  <c r="BX92" i="230"/>
  <c r="AH92" i="224"/>
  <c r="AP93" i="230"/>
  <c r="T93" i="224"/>
  <c r="CR93" i="230"/>
  <c r="AP93" i="224"/>
  <c r="BN94" i="230"/>
  <c r="AD94" i="224"/>
  <c r="AE95" i="230"/>
  <c r="P95" i="224"/>
  <c r="CC97" i="230"/>
  <c r="AJ97" i="224"/>
  <c r="AT98" i="230"/>
  <c r="V98" i="224"/>
  <c r="CM100" i="230"/>
  <c r="AN100" i="224"/>
  <c r="U100" i="225" s="1"/>
  <c r="BB100" i="226" s="1"/>
  <c r="BD100" i="227" s="1"/>
  <c r="BI101" i="230"/>
  <c r="AB101" i="224"/>
  <c r="P104" i="230"/>
  <c r="J104" i="224"/>
  <c r="BX104" i="230"/>
  <c r="AH104" i="224"/>
  <c r="R104" i="225" s="1"/>
  <c r="AS104" i="226" s="1"/>
  <c r="AU104" i="227" s="1"/>
  <c r="AO105" i="230"/>
  <c r="T105" i="224"/>
  <c r="K105" i="225" s="1"/>
  <c r="AE107" i="230"/>
  <c r="P107" i="224"/>
  <c r="CH107" i="230"/>
  <c r="AL107" i="224"/>
  <c r="BD108" i="230"/>
  <c r="Z108" i="224"/>
  <c r="BS111" i="230"/>
  <c r="AF111" i="224"/>
  <c r="AJ112" i="230"/>
  <c r="R112" i="224"/>
  <c r="J112" i="225" s="1"/>
  <c r="Q116" i="230"/>
  <c r="J116" i="224"/>
  <c r="BY116" i="230"/>
  <c r="AH116" i="224"/>
  <c r="AP117" i="230"/>
  <c r="T117" i="224"/>
  <c r="BE120" i="230"/>
  <c r="Z120" i="224"/>
  <c r="CC121" i="230"/>
  <c r="AJ121" i="224"/>
  <c r="AT122" i="230"/>
  <c r="V122" i="224"/>
  <c r="CW122" i="230"/>
  <c r="AR122" i="224"/>
  <c r="BS123" i="230"/>
  <c r="AF123" i="224"/>
  <c r="AJ124" i="230"/>
  <c r="R124" i="224"/>
  <c r="CM124" i="230"/>
  <c r="AN124" i="224"/>
  <c r="BI125" i="230"/>
  <c r="AB125" i="224"/>
  <c r="BX128" i="230"/>
  <c r="AH128" i="224"/>
  <c r="CR129" i="230"/>
  <c r="AP129" i="224"/>
  <c r="CI131" i="230"/>
  <c r="AL131" i="224"/>
  <c r="BD132" i="230"/>
  <c r="Z132" i="224"/>
  <c r="U133" i="230"/>
  <c r="L133" i="224"/>
  <c r="AO136" i="230"/>
  <c r="T136" i="224"/>
  <c r="CR136" i="230"/>
  <c r="AP136" i="224"/>
  <c r="CH138" i="230"/>
  <c r="AL138" i="224"/>
  <c r="T138" i="225" s="1"/>
  <c r="AY138" i="226" s="1"/>
  <c r="BA138" i="227" s="1"/>
  <c r="Z140" i="230"/>
  <c r="N140" i="224"/>
  <c r="AY141" i="230"/>
  <c r="X141" i="224"/>
  <c r="M141" i="225" s="1"/>
  <c r="P142" i="230"/>
  <c r="J142" i="224"/>
  <c r="AO143" i="230"/>
  <c r="T143" i="224"/>
  <c r="CR143" i="230"/>
  <c r="AP143" i="224"/>
  <c r="BN144" i="230"/>
  <c r="AD144" i="224"/>
  <c r="BD146" i="230"/>
  <c r="Z146" i="224"/>
  <c r="CC147" i="230"/>
  <c r="AJ147" i="224"/>
  <c r="AT148" i="230"/>
  <c r="V148" i="224"/>
  <c r="CW148" i="230"/>
  <c r="AR148" i="224"/>
  <c r="BS149" i="230"/>
  <c r="AF149" i="224"/>
  <c r="BX154" i="230"/>
  <c r="AH154" i="224"/>
  <c r="AO155" i="230"/>
  <c r="T155" i="224"/>
  <c r="K155" i="225" s="1"/>
  <c r="X155" i="226" s="1"/>
  <c r="Z155" i="227" s="1"/>
  <c r="CR155" i="230"/>
  <c r="AP155" i="224"/>
  <c r="U159" i="230"/>
  <c r="L159" i="224"/>
  <c r="AA164" i="230"/>
  <c r="N164" i="224"/>
  <c r="P166" i="230"/>
  <c r="J166" i="224"/>
  <c r="AO167" i="230"/>
  <c r="T167" i="224"/>
  <c r="K167" i="225" s="1"/>
  <c r="BD170" i="230"/>
  <c r="Z170" i="224"/>
  <c r="V171" i="230"/>
  <c r="L171" i="224"/>
  <c r="CC171" i="230"/>
  <c r="AJ171" i="224"/>
  <c r="AT172" i="230"/>
  <c r="V172" i="224"/>
  <c r="CW172" i="230"/>
  <c r="AR172" i="224"/>
  <c r="CM174" i="230"/>
  <c r="AN174" i="224"/>
  <c r="BI175" i="230"/>
  <c r="AB175" i="224"/>
  <c r="Z176" i="230"/>
  <c r="N176" i="224"/>
  <c r="H176" i="225" s="1"/>
  <c r="AZ177" i="230"/>
  <c r="X177" i="224"/>
  <c r="AO179" i="230"/>
  <c r="T179" i="224"/>
  <c r="CS179" i="230"/>
  <c r="AP179" i="224"/>
  <c r="BO180" i="230"/>
  <c r="AD180" i="224"/>
  <c r="AE181" i="230"/>
  <c r="P181" i="224"/>
  <c r="CW184" i="230"/>
  <c r="AR184" i="224"/>
  <c r="Z188" i="230"/>
  <c r="N188" i="224"/>
  <c r="AF193" i="230"/>
  <c r="P193" i="224"/>
  <c r="CI193" i="230"/>
  <c r="AL193" i="224"/>
  <c r="BD194" i="230"/>
  <c r="Z194" i="224"/>
  <c r="V195" i="230"/>
  <c r="L195" i="224"/>
  <c r="G195" i="225" s="1"/>
  <c r="L195" i="226" s="1"/>
  <c r="N195" i="227" s="1"/>
  <c r="BS197" i="230"/>
  <c r="AF197" i="224"/>
  <c r="BJ199" i="230"/>
  <c r="AB199" i="224"/>
  <c r="AA200" i="230"/>
  <c r="N200" i="224"/>
  <c r="AZ201" i="230"/>
  <c r="X201" i="224"/>
  <c r="M201" i="225" s="1"/>
  <c r="AD201" i="226" s="1"/>
  <c r="AF201" i="227" s="1"/>
  <c r="Q202" i="230"/>
  <c r="J202" i="224"/>
  <c r="F202" i="225" s="1"/>
  <c r="BO204" i="230"/>
  <c r="AD204" i="224"/>
  <c r="P204" i="225" s="1"/>
  <c r="AM204" i="226" s="1"/>
  <c r="AO204" i="227" s="1"/>
  <c r="BD206" i="230"/>
  <c r="Z206" i="224"/>
  <c r="CM210" i="230"/>
  <c r="AN210" i="224"/>
  <c r="BY214" i="230"/>
  <c r="AH214" i="224"/>
  <c r="AP215" i="230"/>
  <c r="T215" i="224"/>
  <c r="K215" i="225" s="1"/>
  <c r="AE217" i="230"/>
  <c r="P217" i="224"/>
  <c r="CI217" i="230"/>
  <c r="AL217" i="224"/>
  <c r="CD219" i="230"/>
  <c r="AJ219" i="224"/>
  <c r="AT220" i="230"/>
  <c r="V220" i="224"/>
  <c r="BT221" i="230"/>
  <c r="AF221" i="224"/>
  <c r="CN222" i="230"/>
  <c r="AN222" i="224"/>
  <c r="BI223" i="230"/>
  <c r="AB223" i="224"/>
  <c r="AA224" i="230"/>
  <c r="N224" i="224"/>
  <c r="BY226" i="230"/>
  <c r="AH226" i="224"/>
  <c r="AF229" i="230"/>
  <c r="P229" i="224"/>
  <c r="CI229" i="230"/>
  <c r="AL229" i="224"/>
  <c r="V231" i="230"/>
  <c r="L231" i="224"/>
  <c r="CC231" i="230"/>
  <c r="AJ231" i="224"/>
  <c r="AU232" i="230"/>
  <c r="V232" i="224"/>
  <c r="CX232" i="230"/>
  <c r="AR232" i="224"/>
  <c r="CM234" i="230"/>
  <c r="AN234" i="224"/>
  <c r="U234" i="225" s="1"/>
  <c r="BB234" i="226" s="1"/>
  <c r="BD234" i="227" s="1"/>
  <c r="BJ235" i="230"/>
  <c r="AB235" i="224"/>
  <c r="AA236" i="230"/>
  <c r="N236" i="224"/>
  <c r="AZ237" i="230"/>
  <c r="X237" i="224"/>
  <c r="BY238" i="230"/>
  <c r="AH238" i="224"/>
  <c r="AP239" i="230"/>
  <c r="T239" i="224"/>
  <c r="BO240" i="230"/>
  <c r="AD240" i="224"/>
  <c r="P240" i="225" s="1"/>
  <c r="AE241" i="230"/>
  <c r="P241" i="224"/>
  <c r="CI241" i="230"/>
  <c r="AL241" i="224"/>
  <c r="BE242" i="230"/>
  <c r="Z242" i="224"/>
  <c r="CD243" i="230"/>
  <c r="AJ243" i="224"/>
  <c r="AT244" i="230"/>
  <c r="V244" i="224"/>
  <c r="CW244" i="230"/>
  <c r="AR244" i="224"/>
  <c r="BS245" i="230"/>
  <c r="AF245" i="224"/>
  <c r="BI247" i="230"/>
  <c r="AB247" i="224"/>
  <c r="AZ249" i="230"/>
  <c r="X249" i="224"/>
  <c r="P250" i="230"/>
  <c r="J250" i="224"/>
  <c r="CS251" i="230"/>
  <c r="AP251" i="224"/>
  <c r="AF253" i="230"/>
  <c r="P253" i="224"/>
  <c r="CD255" i="230"/>
  <c r="AJ255" i="224"/>
  <c r="AU256" i="230"/>
  <c r="V256" i="224"/>
  <c r="BT257" i="230"/>
  <c r="AF257" i="224"/>
  <c r="CN258" i="230"/>
  <c r="AN258" i="224"/>
  <c r="U258" i="225" s="1"/>
  <c r="BB258" i="226" s="1"/>
  <c r="BD258" i="227" s="1"/>
  <c r="BJ259" i="230"/>
  <c r="AB259" i="224"/>
  <c r="AA260" i="230"/>
  <c r="N260" i="224"/>
  <c r="Q262" i="230"/>
  <c r="J262" i="224"/>
  <c r="BY262" i="230"/>
  <c r="AH262" i="224"/>
  <c r="AP263" i="230"/>
  <c r="T263" i="224"/>
  <c r="AF265" i="230"/>
  <c r="P265" i="224"/>
  <c r="CI265" i="230"/>
  <c r="AL265" i="224"/>
  <c r="BE266" i="230"/>
  <c r="Z266" i="224"/>
  <c r="CC267" i="230"/>
  <c r="AJ267" i="224"/>
  <c r="AU268" i="230"/>
  <c r="V268" i="224"/>
  <c r="AP275" i="230"/>
  <c r="T275" i="224"/>
  <c r="CS275" i="230"/>
  <c r="AP275" i="224"/>
  <c r="AF277" i="230"/>
  <c r="P277" i="224"/>
  <c r="CH277" i="230"/>
  <c r="AL277" i="224"/>
  <c r="BD278" i="230"/>
  <c r="Z278" i="224"/>
  <c r="V279" i="230"/>
  <c r="L279" i="224"/>
  <c r="G279" i="225" s="1"/>
  <c r="BT281" i="230"/>
  <c r="AF281" i="224"/>
  <c r="AK282" i="230"/>
  <c r="R282" i="224"/>
  <c r="CN282" i="230"/>
  <c r="AN282" i="224"/>
  <c r="BJ283" i="230"/>
  <c r="AB283" i="224"/>
  <c r="AZ285" i="230"/>
  <c r="X285" i="224"/>
  <c r="M285" i="225" s="1"/>
  <c r="Q286" i="230"/>
  <c r="J286" i="224"/>
  <c r="CS287" i="230"/>
  <c r="AP287" i="224"/>
  <c r="BO288" i="230"/>
  <c r="AD288" i="224"/>
  <c r="AE289" i="230"/>
  <c r="P289" i="224"/>
  <c r="CD291" i="230"/>
  <c r="AJ291" i="224"/>
  <c r="AT292" i="230"/>
  <c r="V292" i="224"/>
  <c r="CX292" i="230"/>
  <c r="AR292" i="224"/>
  <c r="BT293" i="230"/>
  <c r="AF293" i="224"/>
  <c r="AK294" i="230"/>
  <c r="R294" i="224"/>
  <c r="CN294" i="230"/>
  <c r="AN294" i="224"/>
  <c r="U294" i="225" s="1"/>
  <c r="BB294" i="226" s="1"/>
  <c r="BD294" i="227" s="1"/>
  <c r="BI295" i="230"/>
  <c r="AB295" i="224"/>
  <c r="AA296" i="230"/>
  <c r="N296" i="224"/>
  <c r="AZ297" i="230"/>
  <c r="X297" i="224"/>
  <c r="M297" i="225" s="1"/>
  <c r="AP299" i="230"/>
  <c r="T299" i="224"/>
  <c r="K299" i="225" s="1"/>
  <c r="BE302" i="230"/>
  <c r="Z302" i="224"/>
  <c r="CX304" i="230"/>
  <c r="AR304" i="224"/>
  <c r="AK306" i="230"/>
  <c r="R306" i="224"/>
  <c r="BJ307" i="230"/>
  <c r="AB307" i="224"/>
  <c r="BY310" i="230"/>
  <c r="AH310" i="224"/>
  <c r="R310" i="225" s="1"/>
  <c r="AS310" i="226" s="1"/>
  <c r="AU310" i="227" s="1"/>
  <c r="AP311" i="230"/>
  <c r="T311" i="224"/>
  <c r="BN312" i="230"/>
  <c r="AD312" i="224"/>
  <c r="BE314" i="230"/>
  <c r="Z314" i="224"/>
  <c r="V315" i="230"/>
  <c r="L315" i="224"/>
  <c r="CX316" i="230"/>
  <c r="AR316" i="224"/>
  <c r="BT317" i="230"/>
  <c r="AF317" i="224"/>
  <c r="AK318" i="230"/>
  <c r="R318" i="224"/>
  <c r="BI319" i="230"/>
  <c r="AB319" i="224"/>
  <c r="P322" i="230"/>
  <c r="J322" i="224"/>
  <c r="F322" i="225" s="1"/>
  <c r="BX322" i="230"/>
  <c r="AH322" i="224"/>
  <c r="BO324" i="230"/>
  <c r="AD324" i="224"/>
  <c r="P324" i="225" s="1"/>
  <c r="AM324" i="226" s="1"/>
  <c r="AO324" i="227" s="1"/>
  <c r="AE325" i="230"/>
  <c r="P325" i="224"/>
  <c r="CH325" i="230"/>
  <c r="AL325" i="224"/>
  <c r="V327" i="230"/>
  <c r="L327" i="224"/>
  <c r="G327" i="225" s="1"/>
  <c r="L327" i="226" s="1"/>
  <c r="N327" i="227" s="1"/>
  <c r="CW328" i="230"/>
  <c r="AR328" i="224"/>
  <c r="BY334" i="230"/>
  <c r="AH334" i="224"/>
  <c r="AF337" i="230"/>
  <c r="P337" i="224"/>
  <c r="CI337" i="230"/>
  <c r="AL337" i="224"/>
  <c r="V339" i="230"/>
  <c r="L339" i="224"/>
  <c r="G339" i="225" s="1"/>
  <c r="L339" i="226" s="1"/>
  <c r="N339" i="227" s="1"/>
  <c r="AU340" i="230"/>
  <c r="V340" i="224"/>
  <c r="CX340" i="230"/>
  <c r="AR340" i="224"/>
  <c r="W340" i="225" s="1"/>
  <c r="BH340" i="226" s="1"/>
  <c r="BJ340" i="227" s="1"/>
  <c r="AK342" i="230"/>
  <c r="R342" i="224"/>
  <c r="CN342" i="230"/>
  <c r="AN342" i="224"/>
  <c r="BJ343" i="230"/>
  <c r="AB343" i="224"/>
  <c r="AA344" i="230"/>
  <c r="N344" i="224"/>
  <c r="AY345" i="230"/>
  <c r="X345" i="224"/>
  <c r="P346" i="230"/>
  <c r="J346" i="224"/>
  <c r="BY346" i="230"/>
  <c r="AH346" i="224"/>
  <c r="CS347" i="230"/>
  <c r="AP347" i="224"/>
  <c r="BN348" i="230"/>
  <c r="AD348" i="224"/>
  <c r="P348" i="225" s="1"/>
  <c r="BE350" i="230"/>
  <c r="Z350" i="224"/>
  <c r="U351" i="230"/>
  <c r="L351" i="224"/>
  <c r="CD351" i="230"/>
  <c r="AJ351" i="224"/>
  <c r="AT352" i="230"/>
  <c r="V352" i="224"/>
  <c r="BT353" i="230"/>
  <c r="AF353" i="224"/>
  <c r="BJ355" i="230"/>
  <c r="AB355" i="224"/>
  <c r="AP359" i="230"/>
  <c r="T359" i="224"/>
  <c r="AE361" i="230"/>
  <c r="P361" i="224"/>
  <c r="CI361" i="230"/>
  <c r="AL361" i="224"/>
  <c r="BE362" i="230"/>
  <c r="Z362" i="224"/>
  <c r="U363" i="230"/>
  <c r="L363" i="224"/>
  <c r="AU364" i="230"/>
  <c r="V364" i="224"/>
  <c r="BS365" i="230"/>
  <c r="AF365" i="224"/>
  <c r="CN366" i="230"/>
  <c r="AN366" i="224"/>
  <c r="U366" i="225" s="1"/>
  <c r="BB366" i="226" s="1"/>
  <c r="BD366" i="227" s="1"/>
  <c r="P370" i="230"/>
  <c r="J370" i="224"/>
  <c r="BY370" i="230"/>
  <c r="AH370" i="224"/>
  <c r="AO371" i="230"/>
  <c r="T371" i="224"/>
  <c r="AF373" i="230"/>
  <c r="P373" i="224"/>
  <c r="CI373" i="230"/>
  <c r="AL373" i="224"/>
  <c r="CI385" i="230"/>
  <c r="AL385" i="224"/>
  <c r="K373" i="230"/>
  <c r="H373" i="224"/>
  <c r="K229" i="230"/>
  <c r="H229" i="224"/>
  <c r="BE10" i="230"/>
  <c r="Z10" i="224"/>
  <c r="AA16" i="230"/>
  <c r="N16" i="224"/>
  <c r="L192" i="230"/>
  <c r="H192" i="224"/>
  <c r="K322" i="230"/>
  <c r="H322" i="224"/>
  <c r="K262" i="230"/>
  <c r="H262" i="224"/>
  <c r="K226" i="230"/>
  <c r="H226" i="224"/>
  <c r="K94" i="230"/>
  <c r="H94" i="224"/>
  <c r="K70" i="230"/>
  <c r="H70" i="224"/>
  <c r="K58" i="230"/>
  <c r="H58" i="224"/>
  <c r="K34" i="230"/>
  <c r="H34" i="224"/>
  <c r="K22" i="230"/>
  <c r="H22" i="224"/>
  <c r="BT10" i="230"/>
  <c r="AF10" i="224"/>
  <c r="AK11" i="230"/>
  <c r="R11" i="224"/>
  <c r="AA13" i="230"/>
  <c r="N13" i="224"/>
  <c r="AZ14" i="230"/>
  <c r="X14" i="224"/>
  <c r="BY15" i="230"/>
  <c r="AH15" i="224"/>
  <c r="AP16" i="230"/>
  <c r="T16" i="224"/>
  <c r="CS16" i="230"/>
  <c r="AP16" i="224"/>
  <c r="BO17" i="230"/>
  <c r="AD17" i="224"/>
  <c r="P17" i="225" s="1"/>
  <c r="AM17" i="226" s="1"/>
  <c r="AO17" i="227" s="1"/>
  <c r="AE18" i="230"/>
  <c r="P18" i="224"/>
  <c r="V20" i="230"/>
  <c r="L20" i="224"/>
  <c r="G20" i="225" s="1"/>
  <c r="L20" i="226" s="1"/>
  <c r="N20" i="227" s="1"/>
  <c r="CC20" i="230"/>
  <c r="AJ20" i="224"/>
  <c r="AT21" i="230"/>
  <c r="V21" i="224"/>
  <c r="BT22" i="230"/>
  <c r="AF22" i="224"/>
  <c r="AK23" i="230"/>
  <c r="R23" i="224"/>
  <c r="CM23" i="230"/>
  <c r="AN23" i="224"/>
  <c r="BI24" i="230"/>
  <c r="AB24" i="224"/>
  <c r="AY26" i="230"/>
  <c r="X26" i="224"/>
  <c r="AO28" i="230"/>
  <c r="T28" i="224"/>
  <c r="CR28" i="230"/>
  <c r="AP28" i="224"/>
  <c r="AE30" i="230"/>
  <c r="P30" i="224"/>
  <c r="AT33" i="230"/>
  <c r="V33" i="224"/>
  <c r="CW33" i="230"/>
  <c r="AR33" i="224"/>
  <c r="W33" i="225" s="1"/>
  <c r="BH33" i="226" s="1"/>
  <c r="BJ33" i="227" s="1"/>
  <c r="BS34" i="230"/>
  <c r="AF34" i="224"/>
  <c r="AJ35" i="230"/>
  <c r="R35" i="224"/>
  <c r="AY38" i="230"/>
  <c r="X38" i="224"/>
  <c r="M38" i="225" s="1"/>
  <c r="AD38" i="226" s="1"/>
  <c r="AF38" i="227" s="1"/>
  <c r="BN41" i="230"/>
  <c r="AD41" i="224"/>
  <c r="AE42" i="230"/>
  <c r="P42" i="224"/>
  <c r="BD43" i="230"/>
  <c r="Z43" i="224"/>
  <c r="CC44" i="230"/>
  <c r="AJ44" i="224"/>
  <c r="CN47" i="230"/>
  <c r="AN47" i="224"/>
  <c r="U47" i="225" s="1"/>
  <c r="BB47" i="226" s="1"/>
  <c r="BD47" i="227" s="1"/>
  <c r="BJ48" i="230"/>
  <c r="AB48" i="224"/>
  <c r="Q51" i="230"/>
  <c r="J51" i="224"/>
  <c r="AF54" i="230"/>
  <c r="P54" i="224"/>
  <c r="CD56" i="230"/>
  <c r="AJ56" i="224"/>
  <c r="BT58" i="230"/>
  <c r="AF58" i="224"/>
  <c r="CN59" i="230"/>
  <c r="AN59" i="224"/>
  <c r="AZ62" i="230"/>
  <c r="X62" i="224"/>
  <c r="BY63" i="230"/>
  <c r="AH63" i="224"/>
  <c r="CS64" i="230"/>
  <c r="AP64" i="224"/>
  <c r="BO65" i="230"/>
  <c r="AD65" i="224"/>
  <c r="CI66" i="230"/>
  <c r="AL66" i="224"/>
  <c r="V68" i="230"/>
  <c r="L68" i="224"/>
  <c r="CX69" i="230"/>
  <c r="AR69" i="224"/>
  <c r="BT70" i="230"/>
  <c r="AF70" i="224"/>
  <c r="AK71" i="230"/>
  <c r="R71" i="224"/>
  <c r="AA73" i="230"/>
  <c r="N73" i="224"/>
  <c r="AZ74" i="230"/>
  <c r="X74" i="224"/>
  <c r="BY75" i="230"/>
  <c r="AH75" i="224"/>
  <c r="AP76" i="230"/>
  <c r="T76" i="224"/>
  <c r="CS76" i="230"/>
  <c r="AP76" i="224"/>
  <c r="BO77" i="230"/>
  <c r="AD77" i="224"/>
  <c r="CI78" i="230"/>
  <c r="AL78" i="224"/>
  <c r="BE79" i="230"/>
  <c r="Z79" i="224"/>
  <c r="CC80" i="230"/>
  <c r="AJ80" i="224"/>
  <c r="AZ86" i="230"/>
  <c r="X86" i="224"/>
  <c r="M86" i="225" s="1"/>
  <c r="P87" i="230"/>
  <c r="J87" i="224"/>
  <c r="BX87" i="230"/>
  <c r="AH87" i="224"/>
  <c r="AO88" i="230"/>
  <c r="T88" i="224"/>
  <c r="BO89" i="230"/>
  <c r="AD89" i="224"/>
  <c r="AE90" i="230"/>
  <c r="P90" i="224"/>
  <c r="CC92" i="230"/>
  <c r="AJ92" i="224"/>
  <c r="AT93" i="230"/>
  <c r="V93" i="224"/>
  <c r="CW93" i="230"/>
  <c r="AR93" i="224"/>
  <c r="CM95" i="230"/>
  <c r="AN95" i="224"/>
  <c r="Z97" i="230"/>
  <c r="N97" i="224"/>
  <c r="AY98" i="230"/>
  <c r="X98" i="224"/>
  <c r="M98" i="225" s="1"/>
  <c r="BX99" i="230"/>
  <c r="AH99" i="224"/>
  <c r="CR100" i="230"/>
  <c r="AP100" i="224"/>
  <c r="CH102" i="230"/>
  <c r="AL102" i="224"/>
  <c r="BD103" i="230"/>
  <c r="Z103" i="224"/>
  <c r="U104" i="230"/>
  <c r="L104" i="224"/>
  <c r="CW105" i="230"/>
  <c r="AR105" i="224"/>
  <c r="BS106" i="230"/>
  <c r="AF106" i="224"/>
  <c r="AJ107" i="230"/>
  <c r="R107" i="224"/>
  <c r="Z109" i="230"/>
  <c r="N109" i="224"/>
  <c r="AZ110" i="230"/>
  <c r="X110" i="224"/>
  <c r="M110" i="225" s="1"/>
  <c r="AD110" i="226" s="1"/>
  <c r="AF110" i="227" s="1"/>
  <c r="AT117" i="230"/>
  <c r="V117" i="224"/>
  <c r="BT118" i="230"/>
  <c r="AF118" i="224"/>
  <c r="CM119" i="230"/>
  <c r="AN119" i="224"/>
  <c r="P123" i="230"/>
  <c r="J123" i="224"/>
  <c r="BX123" i="230"/>
  <c r="AH123" i="224"/>
  <c r="AO124" i="230"/>
  <c r="T124" i="224"/>
  <c r="CS124" i="230"/>
  <c r="AP124" i="224"/>
  <c r="BO125" i="230"/>
  <c r="AD125" i="224"/>
  <c r="V128" i="230"/>
  <c r="L128" i="224"/>
  <c r="BT130" i="230"/>
  <c r="AF130" i="224"/>
  <c r="AK131" i="230"/>
  <c r="R131" i="224"/>
  <c r="Z133" i="230"/>
  <c r="N133" i="224"/>
  <c r="CW136" i="230"/>
  <c r="AR136" i="224"/>
  <c r="BS137" i="230"/>
  <c r="AF137" i="224"/>
  <c r="U142" i="230"/>
  <c r="L142" i="224"/>
  <c r="CC142" i="230"/>
  <c r="AJ142" i="224"/>
  <c r="CM145" i="230"/>
  <c r="AN145" i="224"/>
  <c r="AA147" i="230"/>
  <c r="N147" i="224"/>
  <c r="AY148" i="230"/>
  <c r="X148" i="224"/>
  <c r="P149" i="230"/>
  <c r="J149" i="224"/>
  <c r="AP150" i="230"/>
  <c r="T150" i="224"/>
  <c r="BN151" i="230"/>
  <c r="AD151" i="224"/>
  <c r="P151" i="225" s="1"/>
  <c r="AE152" i="230"/>
  <c r="P152" i="224"/>
  <c r="CH152" i="230"/>
  <c r="AL152" i="224"/>
  <c r="BE153" i="230"/>
  <c r="Z153" i="224"/>
  <c r="U154" i="230"/>
  <c r="L154" i="224"/>
  <c r="CC154" i="230"/>
  <c r="AJ154" i="224"/>
  <c r="AT155" i="230"/>
  <c r="V155" i="224"/>
  <c r="CM157" i="230"/>
  <c r="AN157" i="224"/>
  <c r="U157" i="225" s="1"/>
  <c r="BB157" i="226" s="1"/>
  <c r="BD157" i="227" s="1"/>
  <c r="BI158" i="230"/>
  <c r="AB158" i="224"/>
  <c r="AE164" i="230"/>
  <c r="P164" i="224"/>
  <c r="V166" i="230"/>
  <c r="L166" i="224"/>
  <c r="CW167" i="230"/>
  <c r="AR167" i="224"/>
  <c r="BS168" i="230"/>
  <c r="AF168" i="224"/>
  <c r="BI170" i="230"/>
  <c r="AB170" i="224"/>
  <c r="Z171" i="230"/>
  <c r="N171" i="224"/>
  <c r="AY172" i="230"/>
  <c r="X172" i="224"/>
  <c r="M172" i="225" s="1"/>
  <c r="AD172" i="226" s="1"/>
  <c r="AF172" i="227" s="1"/>
  <c r="BX173" i="230"/>
  <c r="AH173" i="224"/>
  <c r="AO174" i="230"/>
  <c r="T174" i="224"/>
  <c r="CR174" i="230"/>
  <c r="AP174" i="224"/>
  <c r="BN175" i="230"/>
  <c r="AD175" i="224"/>
  <c r="AF176" i="230"/>
  <c r="P176" i="224"/>
  <c r="CD178" i="230"/>
  <c r="AJ178" i="224"/>
  <c r="AU179" i="230"/>
  <c r="V179" i="224"/>
  <c r="CW179" i="230"/>
  <c r="AR179" i="224"/>
  <c r="AY184" i="230"/>
  <c r="X184" i="224"/>
  <c r="M184" i="225" s="1"/>
  <c r="BX185" i="230"/>
  <c r="AH185" i="224"/>
  <c r="BN187" i="230"/>
  <c r="AD187" i="224"/>
  <c r="P187" i="225" s="1"/>
  <c r="AT191" i="230"/>
  <c r="V191" i="224"/>
  <c r="CX191" i="230"/>
  <c r="AR191" i="224"/>
  <c r="BJ194" i="230"/>
  <c r="AB194" i="224"/>
  <c r="AA195" i="230"/>
  <c r="N195" i="224"/>
  <c r="AP198" i="230"/>
  <c r="T198" i="224"/>
  <c r="CR198" i="230"/>
  <c r="AP198" i="224"/>
  <c r="BO199" i="230"/>
  <c r="AD199" i="224"/>
  <c r="P199" i="225" s="1"/>
  <c r="AM199" i="226" s="1"/>
  <c r="AO199" i="227" s="1"/>
  <c r="CI200" i="230"/>
  <c r="AL200" i="224"/>
  <c r="BE201" i="230"/>
  <c r="Z201" i="224"/>
  <c r="CD202" i="230"/>
  <c r="AJ202" i="224"/>
  <c r="AU203" i="230"/>
  <c r="V203" i="224"/>
  <c r="CX203" i="230"/>
  <c r="AR203" i="224"/>
  <c r="BS204" i="230"/>
  <c r="AF204" i="224"/>
  <c r="AK205" i="230"/>
  <c r="R205" i="224"/>
  <c r="J205" i="225" s="1"/>
  <c r="U205" i="226" s="1"/>
  <c r="W205" i="227" s="1"/>
  <c r="CN205" i="230"/>
  <c r="AN205" i="224"/>
  <c r="Q209" i="230"/>
  <c r="J209" i="224"/>
  <c r="BY209" i="230"/>
  <c r="AH209" i="224"/>
  <c r="CS210" i="230"/>
  <c r="AP210" i="224"/>
  <c r="CH212" i="230"/>
  <c r="AL212" i="224"/>
  <c r="BE213" i="230"/>
  <c r="Z213" i="224"/>
  <c r="CW215" i="230"/>
  <c r="AR215" i="224"/>
  <c r="BT216" i="230"/>
  <c r="AF216" i="224"/>
  <c r="Q216" i="225" s="1"/>
  <c r="AP216" i="226" s="1"/>
  <c r="AR216" i="227" s="1"/>
  <c r="AK217" i="230"/>
  <c r="R217" i="224"/>
  <c r="BJ218" i="230"/>
  <c r="AB218" i="224"/>
  <c r="Z219" i="230"/>
  <c r="N219" i="224"/>
  <c r="AZ220" i="230"/>
  <c r="X220" i="224"/>
  <c r="BX221" i="230"/>
  <c r="AH221" i="224"/>
  <c r="CS222" i="230"/>
  <c r="AP222" i="224"/>
  <c r="CH224" i="230"/>
  <c r="AL224" i="224"/>
  <c r="BD225" i="230"/>
  <c r="Z225" i="224"/>
  <c r="V226" i="230"/>
  <c r="L226" i="224"/>
  <c r="AK229" i="230"/>
  <c r="R229" i="224"/>
  <c r="Z231" i="230"/>
  <c r="N231" i="224"/>
  <c r="BY233" i="230"/>
  <c r="AH233" i="224"/>
  <c r="AO234" i="230"/>
  <c r="T234" i="224"/>
  <c r="CS234" i="230"/>
  <c r="AP234" i="224"/>
  <c r="BO235" i="230"/>
  <c r="AD235" i="224"/>
  <c r="P235" i="225" s="1"/>
  <c r="CI236" i="230"/>
  <c r="AL236" i="224"/>
  <c r="BD237" i="230"/>
  <c r="Z237" i="224"/>
  <c r="V238" i="230"/>
  <c r="L238" i="224"/>
  <c r="CD238" i="230"/>
  <c r="AJ238" i="224"/>
  <c r="CX239" i="230"/>
  <c r="AR239" i="224"/>
  <c r="BT240" i="230"/>
  <c r="AF240" i="224"/>
  <c r="AK241" i="230"/>
  <c r="R241" i="224"/>
  <c r="CN241" i="230"/>
  <c r="AN241" i="224"/>
  <c r="U241" i="225" s="1"/>
  <c r="BB241" i="226" s="1"/>
  <c r="BD241" i="227" s="1"/>
  <c r="P245" i="230"/>
  <c r="J245" i="224"/>
  <c r="AF248" i="230"/>
  <c r="P248" i="224"/>
  <c r="BD249" i="230"/>
  <c r="Z249" i="224"/>
  <c r="AU251" i="230"/>
  <c r="V251" i="224"/>
  <c r="CX251" i="230"/>
  <c r="AR251" i="224"/>
  <c r="CN253" i="230"/>
  <c r="AN253" i="224"/>
  <c r="U253" i="225" s="1"/>
  <c r="BB253" i="226" s="1"/>
  <c r="BD253" i="227" s="1"/>
  <c r="BJ254" i="230"/>
  <c r="AB254" i="224"/>
  <c r="AA255" i="230"/>
  <c r="N255" i="224"/>
  <c r="AZ256" i="230"/>
  <c r="X256" i="224"/>
  <c r="BY257" i="230"/>
  <c r="AH257" i="224"/>
  <c r="CS258" i="230"/>
  <c r="AP258" i="224"/>
  <c r="BO259" i="230"/>
  <c r="AD259" i="224"/>
  <c r="P259" i="225" s="1"/>
  <c r="CI260" i="230"/>
  <c r="AL260" i="224"/>
  <c r="V262" i="230"/>
  <c r="L262" i="224"/>
  <c r="CX263" i="230"/>
  <c r="AR263" i="224"/>
  <c r="BT264" i="230"/>
  <c r="AF264" i="224"/>
  <c r="AK265" i="230"/>
  <c r="R265" i="224"/>
  <c r="Z267" i="230"/>
  <c r="N267" i="224"/>
  <c r="AZ268" i="230"/>
  <c r="X268" i="224"/>
  <c r="Q269" i="230"/>
  <c r="J269" i="224"/>
  <c r="BY269" i="230"/>
  <c r="AH269" i="224"/>
  <c r="AO270" i="230"/>
  <c r="T270" i="224"/>
  <c r="K270" i="225" s="1"/>
  <c r="CR270" i="230"/>
  <c r="AP270" i="224"/>
  <c r="BO271" i="230"/>
  <c r="AD271" i="224"/>
  <c r="AF272" i="230"/>
  <c r="P272" i="224"/>
  <c r="BD273" i="230"/>
  <c r="Z273" i="224"/>
  <c r="CD274" i="230"/>
  <c r="AJ274" i="224"/>
  <c r="AU275" i="230"/>
  <c r="V275" i="224"/>
  <c r="BS276" i="230"/>
  <c r="AF276" i="224"/>
  <c r="AJ277" i="230"/>
  <c r="R277" i="224"/>
  <c r="BJ278" i="230"/>
  <c r="AB278" i="224"/>
  <c r="AY280" i="230"/>
  <c r="X280" i="224"/>
  <c r="Q281" i="230"/>
  <c r="J281" i="224"/>
  <c r="F281" i="225" s="1"/>
  <c r="BY281" i="230"/>
  <c r="AH281" i="224"/>
  <c r="AP282" i="230"/>
  <c r="T282" i="224"/>
  <c r="CS282" i="230"/>
  <c r="AP282" i="224"/>
  <c r="BN283" i="230"/>
  <c r="AD283" i="224"/>
  <c r="AF284" i="230"/>
  <c r="P284" i="224"/>
  <c r="CI284" i="230"/>
  <c r="AL284" i="224"/>
  <c r="BE285" i="230"/>
  <c r="Z285" i="224"/>
  <c r="V286" i="230"/>
  <c r="L286" i="224"/>
  <c r="CD286" i="230"/>
  <c r="AJ286" i="224"/>
  <c r="AU287" i="230"/>
  <c r="V287" i="224"/>
  <c r="L287" i="225" s="1"/>
  <c r="CX287" i="230"/>
  <c r="AR287" i="224"/>
  <c r="CN289" i="230"/>
  <c r="AN289" i="224"/>
  <c r="Z291" i="230"/>
  <c r="N291" i="224"/>
  <c r="Q293" i="230"/>
  <c r="J293" i="224"/>
  <c r="BX293" i="230"/>
  <c r="AH293" i="224"/>
  <c r="AF296" i="230"/>
  <c r="P296" i="224"/>
  <c r="CH296" i="230"/>
  <c r="AL296" i="224"/>
  <c r="BD297" i="230"/>
  <c r="Z297" i="224"/>
  <c r="CD298" i="230"/>
  <c r="AJ298" i="224"/>
  <c r="BT300" i="230"/>
  <c r="AF300" i="224"/>
  <c r="AK301" i="230"/>
  <c r="R301" i="224"/>
  <c r="CM301" i="230"/>
  <c r="AN301" i="224"/>
  <c r="U301" i="225" s="1"/>
  <c r="BB301" i="226" s="1"/>
  <c r="BD301" i="227" s="1"/>
  <c r="AZ304" i="230"/>
  <c r="X304" i="224"/>
  <c r="M304" i="225" s="1"/>
  <c r="P305" i="230"/>
  <c r="J305" i="224"/>
  <c r="BO307" i="230"/>
  <c r="AD307" i="224"/>
  <c r="AE308" i="230"/>
  <c r="P308" i="224"/>
  <c r="CI308" i="230"/>
  <c r="AL308" i="224"/>
  <c r="V310" i="230"/>
  <c r="L310" i="224"/>
  <c r="CX311" i="230"/>
  <c r="AR311" i="224"/>
  <c r="AK313" i="230"/>
  <c r="R313" i="224"/>
  <c r="CN313" i="230"/>
  <c r="AN313" i="224"/>
  <c r="Z315" i="230"/>
  <c r="N315" i="224"/>
  <c r="AZ316" i="230"/>
  <c r="X316" i="224"/>
  <c r="CS318" i="230"/>
  <c r="AP318" i="224"/>
  <c r="BO319" i="230"/>
  <c r="AD319" i="224"/>
  <c r="CH320" i="230"/>
  <c r="AL320" i="224"/>
  <c r="CD322" i="230"/>
  <c r="AJ322" i="224"/>
  <c r="BT324" i="230"/>
  <c r="AF324" i="224"/>
  <c r="CN325" i="230"/>
  <c r="AN325" i="224"/>
  <c r="U325" i="225" s="1"/>
  <c r="BB325" i="226" s="1"/>
  <c r="BD325" i="227" s="1"/>
  <c r="CS330" i="230"/>
  <c r="AP330" i="224"/>
  <c r="BO331" i="230"/>
  <c r="AD331" i="224"/>
  <c r="P331" i="225" s="1"/>
  <c r="AM331" i="226" s="1"/>
  <c r="AO331" i="227" s="1"/>
  <c r="V334" i="230"/>
  <c r="L334" i="224"/>
  <c r="G334" i="225" s="1"/>
  <c r="L334" i="226" s="1"/>
  <c r="N334" i="227" s="1"/>
  <c r="AA339" i="230"/>
  <c r="N339" i="224"/>
  <c r="AY340" i="230"/>
  <c r="X340" i="224"/>
  <c r="BX341" i="230"/>
  <c r="AH341" i="224"/>
  <c r="AP342" i="230"/>
  <c r="T342" i="224"/>
  <c r="CH344" i="230"/>
  <c r="AL344" i="224"/>
  <c r="BE345" i="230"/>
  <c r="Z345" i="224"/>
  <c r="CC346" i="230"/>
  <c r="AJ346" i="224"/>
  <c r="CM349" i="230"/>
  <c r="AN349" i="224"/>
  <c r="Z351" i="230"/>
  <c r="N351" i="224"/>
  <c r="Q353" i="230"/>
  <c r="J353" i="224"/>
  <c r="AO354" i="230"/>
  <c r="T354" i="224"/>
  <c r="AF356" i="230"/>
  <c r="P356" i="224"/>
  <c r="CH356" i="230"/>
  <c r="AL356" i="224"/>
  <c r="V358" i="230"/>
  <c r="L358" i="224"/>
  <c r="CW359" i="230"/>
  <c r="AR359" i="224"/>
  <c r="BT360" i="230"/>
  <c r="AF360" i="224"/>
  <c r="AK361" i="230"/>
  <c r="R361" i="224"/>
  <c r="CM361" i="230"/>
  <c r="AN361" i="224"/>
  <c r="AA363" i="230"/>
  <c r="N363" i="224"/>
  <c r="AZ364" i="230"/>
  <c r="X364" i="224"/>
  <c r="M364" i="225" s="1"/>
  <c r="AD364" i="226" s="1"/>
  <c r="AF364" i="227" s="1"/>
  <c r="BY365" i="230"/>
  <c r="AH365" i="224"/>
  <c r="CS366" i="230"/>
  <c r="AP366" i="224"/>
  <c r="BN367" i="230"/>
  <c r="AD367" i="224"/>
  <c r="BS372" i="230"/>
  <c r="AF372" i="224"/>
  <c r="BJ374" i="230"/>
  <c r="AB374" i="224"/>
  <c r="CH380" i="230"/>
  <c r="AL380" i="224"/>
  <c r="T380" i="225" s="1"/>
  <c r="AY380" i="226" s="1"/>
  <c r="BA380" i="227" s="1"/>
  <c r="BD381" i="230"/>
  <c r="Z381" i="224"/>
  <c r="K361" i="230"/>
  <c r="H361" i="224"/>
  <c r="K217" i="230"/>
  <c r="H217" i="224"/>
  <c r="K49" i="230"/>
  <c r="H49" i="224"/>
  <c r="K323" i="230"/>
  <c r="H323" i="224"/>
  <c r="K382" i="230"/>
  <c r="H382" i="224"/>
  <c r="E382" i="225" s="1"/>
  <c r="K358" i="230"/>
  <c r="H358" i="224"/>
  <c r="K346" i="230"/>
  <c r="H346" i="224"/>
  <c r="K310" i="230"/>
  <c r="H310" i="224"/>
  <c r="K298" i="230"/>
  <c r="H298" i="224"/>
  <c r="K274" i="230"/>
  <c r="H274" i="224"/>
  <c r="K238" i="230"/>
  <c r="H238" i="224"/>
  <c r="K202" i="230"/>
  <c r="H202" i="224"/>
  <c r="K190" i="230"/>
  <c r="H190" i="224"/>
  <c r="K166" i="230"/>
  <c r="H166" i="224"/>
  <c r="K130" i="230"/>
  <c r="H130" i="224"/>
  <c r="K357" i="230"/>
  <c r="H357" i="224"/>
  <c r="K345" i="230"/>
  <c r="H345" i="224"/>
  <c r="K333" i="230"/>
  <c r="H333" i="224"/>
  <c r="K321" i="230"/>
  <c r="H321" i="224"/>
  <c r="L237" i="230"/>
  <c r="H237" i="224"/>
  <c r="L201" i="230"/>
  <c r="H201" i="224"/>
  <c r="L165" i="230"/>
  <c r="H165" i="224"/>
  <c r="L141" i="230"/>
  <c r="H141" i="224"/>
  <c r="L129" i="230"/>
  <c r="H129" i="224"/>
  <c r="L105" i="230"/>
  <c r="H105" i="224"/>
  <c r="L93" i="230"/>
  <c r="H93" i="224"/>
  <c r="L81" i="230"/>
  <c r="H81" i="224"/>
  <c r="L69" i="230"/>
  <c r="H69" i="224"/>
  <c r="L57" i="230"/>
  <c r="H57" i="224"/>
  <c r="L45" i="230"/>
  <c r="H45" i="224"/>
  <c r="L33" i="230"/>
  <c r="H33" i="224"/>
  <c r="L21" i="230"/>
  <c r="H21" i="224"/>
  <c r="Q10" i="230"/>
  <c r="J10" i="224"/>
  <c r="CS11" i="230"/>
  <c r="AP11" i="224"/>
  <c r="BO12" i="230"/>
  <c r="AD12" i="224"/>
  <c r="P12" i="225" s="1"/>
  <c r="AM12" i="226" s="1"/>
  <c r="AO12" i="227" s="1"/>
  <c r="AF13" i="230"/>
  <c r="P13" i="224"/>
  <c r="V15" i="230"/>
  <c r="L15" i="224"/>
  <c r="G15" i="225" s="1"/>
  <c r="CD15" i="230"/>
  <c r="AJ15" i="224"/>
  <c r="AU16" i="230"/>
  <c r="V16" i="224"/>
  <c r="BT17" i="230"/>
  <c r="AF17" i="224"/>
  <c r="AJ18" i="230"/>
  <c r="R18" i="224"/>
  <c r="Z20" i="230"/>
  <c r="N20" i="224"/>
  <c r="P22" i="230"/>
  <c r="J22" i="224"/>
  <c r="F22" i="225" s="1"/>
  <c r="BX22" i="230"/>
  <c r="AH22" i="224"/>
  <c r="AO23" i="230"/>
  <c r="T23" i="224"/>
  <c r="BN24" i="230"/>
  <c r="AD24" i="224"/>
  <c r="P24" i="225" s="1"/>
  <c r="AM24" i="226" s="1"/>
  <c r="AO24" i="227" s="1"/>
  <c r="AE25" i="230"/>
  <c r="P25" i="224"/>
  <c r="U27" i="230"/>
  <c r="L27" i="224"/>
  <c r="CC27" i="230"/>
  <c r="AJ27" i="224"/>
  <c r="CW28" i="230"/>
  <c r="AR28" i="224"/>
  <c r="CM30" i="230"/>
  <c r="AN30" i="224"/>
  <c r="BI31" i="230"/>
  <c r="AB31" i="224"/>
  <c r="AY33" i="230"/>
  <c r="X33" i="224"/>
  <c r="M33" i="225" s="1"/>
  <c r="P34" i="230"/>
  <c r="J34" i="224"/>
  <c r="BX34" i="230"/>
  <c r="AH34" i="224"/>
  <c r="AE37" i="230"/>
  <c r="P37" i="224"/>
  <c r="I37" i="225" s="1"/>
  <c r="CH37" i="230"/>
  <c r="AL37" i="224"/>
  <c r="CC39" i="230"/>
  <c r="AJ39" i="224"/>
  <c r="CW40" i="230"/>
  <c r="AR40" i="224"/>
  <c r="CM42" i="230"/>
  <c r="AN42" i="224"/>
  <c r="BY46" i="230"/>
  <c r="AH46" i="224"/>
  <c r="AP47" i="230"/>
  <c r="T47" i="224"/>
  <c r="K47" i="225" s="1"/>
  <c r="X47" i="226" s="1"/>
  <c r="Z47" i="227" s="1"/>
  <c r="CI49" i="230"/>
  <c r="AL49" i="224"/>
  <c r="BE50" i="230"/>
  <c r="Z50" i="224"/>
  <c r="CX52" i="230"/>
  <c r="AR52" i="224"/>
  <c r="W52" i="225" s="1"/>
  <c r="BH52" i="226" s="1"/>
  <c r="BJ52" i="227" s="1"/>
  <c r="BJ55" i="230"/>
  <c r="AB55" i="224"/>
  <c r="BY58" i="230"/>
  <c r="AH58" i="224"/>
  <c r="AF61" i="230"/>
  <c r="P61" i="224"/>
  <c r="V63" i="230"/>
  <c r="L63" i="224"/>
  <c r="CD63" i="230"/>
  <c r="AJ63" i="224"/>
  <c r="AU64" i="230"/>
  <c r="V64" i="224"/>
  <c r="AK66" i="230"/>
  <c r="R66" i="224"/>
  <c r="CN66" i="230"/>
  <c r="AN66" i="224"/>
  <c r="BJ67" i="230"/>
  <c r="AB67" i="224"/>
  <c r="AZ69" i="230"/>
  <c r="X69" i="224"/>
  <c r="Q70" i="230"/>
  <c r="J70" i="224"/>
  <c r="BO72" i="230"/>
  <c r="AD72" i="224"/>
  <c r="AF73" i="230"/>
  <c r="P73" i="224"/>
  <c r="I73" i="225" s="1"/>
  <c r="CD75" i="230"/>
  <c r="AJ75" i="224"/>
  <c r="AU76" i="230"/>
  <c r="V76" i="224"/>
  <c r="BT77" i="230"/>
  <c r="AF77" i="224"/>
  <c r="CN78" i="230"/>
  <c r="AN78" i="224"/>
  <c r="Z80" i="230"/>
  <c r="N80" i="224"/>
  <c r="AY81" i="230"/>
  <c r="X81" i="224"/>
  <c r="P82" i="230"/>
  <c r="J82" i="224"/>
  <c r="BN84" i="230"/>
  <c r="AD84" i="224"/>
  <c r="P84" i="225" s="1"/>
  <c r="AM84" i="226" s="1"/>
  <c r="AO84" i="227" s="1"/>
  <c r="AF85" i="230"/>
  <c r="P85" i="224"/>
  <c r="CD87" i="230"/>
  <c r="AJ87" i="224"/>
  <c r="AU88" i="230"/>
  <c r="V88" i="224"/>
  <c r="CW88" i="230"/>
  <c r="AR88" i="224"/>
  <c r="BJ91" i="230"/>
  <c r="AB91" i="224"/>
  <c r="AY93" i="230"/>
  <c r="X93" i="224"/>
  <c r="M93" i="225" s="1"/>
  <c r="BX94" i="230"/>
  <c r="AH94" i="224"/>
  <c r="AO95" i="230"/>
  <c r="T95" i="224"/>
  <c r="CR95" i="230"/>
  <c r="AP95" i="224"/>
  <c r="BN96" i="230"/>
  <c r="AD96" i="224"/>
  <c r="U99" i="230"/>
  <c r="L99" i="224"/>
  <c r="AT100" i="230"/>
  <c r="V100" i="224"/>
  <c r="BS101" i="230"/>
  <c r="AF101" i="224"/>
  <c r="AJ102" i="230"/>
  <c r="R102" i="224"/>
  <c r="J102" i="225" s="1"/>
  <c r="CM102" i="230"/>
  <c r="AN102" i="224"/>
  <c r="U102" i="225" s="1"/>
  <c r="BB102" i="226" s="1"/>
  <c r="BD102" i="227" s="1"/>
  <c r="AY105" i="230"/>
  <c r="X105" i="224"/>
  <c r="M105" i="225" s="1"/>
  <c r="AD105" i="226" s="1"/>
  <c r="AF105" i="227" s="1"/>
  <c r="P106" i="230"/>
  <c r="J106" i="224"/>
  <c r="CR107" i="230"/>
  <c r="AP107" i="224"/>
  <c r="BN108" i="230"/>
  <c r="AD108" i="224"/>
  <c r="CH109" i="230"/>
  <c r="AL109" i="224"/>
  <c r="BD110" i="230"/>
  <c r="Z110" i="224"/>
  <c r="AU112" i="230"/>
  <c r="V112" i="224"/>
  <c r="AK114" i="230"/>
  <c r="R114" i="224"/>
  <c r="CN114" i="230"/>
  <c r="AN114" i="224"/>
  <c r="BJ115" i="230"/>
  <c r="AB115" i="224"/>
  <c r="AZ117" i="230"/>
  <c r="X117" i="224"/>
  <c r="M117" i="225" s="1"/>
  <c r="BX118" i="230"/>
  <c r="AH118" i="224"/>
  <c r="BN120" i="230"/>
  <c r="AD120" i="224"/>
  <c r="CH121" i="230"/>
  <c r="AL121" i="224"/>
  <c r="BD122" i="230"/>
  <c r="Z122" i="224"/>
  <c r="CD123" i="230"/>
  <c r="AJ123" i="224"/>
  <c r="CW124" i="230"/>
  <c r="AR124" i="224"/>
  <c r="BS125" i="230"/>
  <c r="AF125" i="224"/>
  <c r="CN126" i="230"/>
  <c r="AN126" i="224"/>
  <c r="BJ127" i="230"/>
  <c r="AB127" i="224"/>
  <c r="AO131" i="230"/>
  <c r="T131" i="224"/>
  <c r="CR131" i="230"/>
  <c r="AP131" i="224"/>
  <c r="BN132" i="230"/>
  <c r="AD132" i="224"/>
  <c r="BD134" i="230"/>
  <c r="Z134" i="224"/>
  <c r="BY137" i="230"/>
  <c r="AH137" i="224"/>
  <c r="BI141" i="230"/>
  <c r="AB141" i="224"/>
  <c r="Z142" i="230"/>
  <c r="N142" i="224"/>
  <c r="AO145" i="230"/>
  <c r="T145" i="224"/>
  <c r="BN146" i="230"/>
  <c r="AD146" i="224"/>
  <c r="P146" i="225" s="1"/>
  <c r="AE147" i="230"/>
  <c r="P147" i="224"/>
  <c r="BD148" i="230"/>
  <c r="Z148" i="224"/>
  <c r="CC149" i="230"/>
  <c r="AJ149" i="224"/>
  <c r="CW150" i="230"/>
  <c r="AR150" i="224"/>
  <c r="BT151" i="230"/>
  <c r="AF151" i="224"/>
  <c r="AJ152" i="230"/>
  <c r="R152" i="224"/>
  <c r="J152" i="225" s="1"/>
  <c r="CM152" i="230"/>
  <c r="AN152" i="224"/>
  <c r="BI153" i="230"/>
  <c r="AB153" i="224"/>
  <c r="P156" i="230"/>
  <c r="J156" i="224"/>
  <c r="BX156" i="230"/>
  <c r="AH156" i="224"/>
  <c r="AO157" i="230"/>
  <c r="T157" i="224"/>
  <c r="K157" i="225" s="1"/>
  <c r="X157" i="226" s="1"/>
  <c r="Z157" i="227" s="1"/>
  <c r="CW162" i="230"/>
  <c r="AR162" i="224"/>
  <c r="AJ164" i="230"/>
  <c r="R164" i="224"/>
  <c r="BJ165" i="230"/>
  <c r="AB165" i="224"/>
  <c r="AA166" i="230"/>
  <c r="N166" i="224"/>
  <c r="BX168" i="230"/>
  <c r="AH168" i="224"/>
  <c r="CR169" i="230"/>
  <c r="AP169" i="224"/>
  <c r="BN170" i="230"/>
  <c r="AD170" i="224"/>
  <c r="P170" i="225" s="1"/>
  <c r="U173" i="230"/>
  <c r="L173" i="224"/>
  <c r="CC173" i="230"/>
  <c r="AJ173" i="224"/>
  <c r="AT174" i="230"/>
  <c r="V174" i="224"/>
  <c r="L174" i="225" s="1"/>
  <c r="AA174" i="226" s="1"/>
  <c r="AC174" i="227" s="1"/>
  <c r="CX174" i="230"/>
  <c r="AR174" i="224"/>
  <c r="CM176" i="230"/>
  <c r="AN176" i="224"/>
  <c r="AA178" i="230"/>
  <c r="N178" i="224"/>
  <c r="AY179" i="230"/>
  <c r="X179" i="224"/>
  <c r="AE183" i="230"/>
  <c r="P183" i="224"/>
  <c r="U185" i="230"/>
  <c r="L185" i="224"/>
  <c r="CC185" i="230"/>
  <c r="AJ185" i="224"/>
  <c r="AT186" i="230"/>
  <c r="V186" i="224"/>
  <c r="Q192" i="230"/>
  <c r="J192" i="224"/>
  <c r="BY192" i="230"/>
  <c r="AH192" i="224"/>
  <c r="AP193" i="230"/>
  <c r="T193" i="224"/>
  <c r="K193" i="225" s="1"/>
  <c r="BO194" i="230"/>
  <c r="AD194" i="224"/>
  <c r="V197" i="230"/>
  <c r="L197" i="224"/>
  <c r="G197" i="225" s="1"/>
  <c r="L197" i="226" s="1"/>
  <c r="N197" i="227" s="1"/>
  <c r="CD197" i="230"/>
  <c r="AJ197" i="224"/>
  <c r="AU198" i="230"/>
  <c r="V198" i="224"/>
  <c r="CX198" i="230"/>
  <c r="AR198" i="224"/>
  <c r="BT199" i="230"/>
  <c r="AF199" i="224"/>
  <c r="AK200" i="230"/>
  <c r="R200" i="224"/>
  <c r="CI207" i="230"/>
  <c r="AL207" i="224"/>
  <c r="V209" i="230"/>
  <c r="L209" i="224"/>
  <c r="AU210" i="230"/>
  <c r="V210" i="224"/>
  <c r="AK212" i="230"/>
  <c r="R212" i="224"/>
  <c r="J212" i="225" s="1"/>
  <c r="AA214" i="230"/>
  <c r="N214" i="224"/>
  <c r="AY215" i="230"/>
  <c r="X215" i="224"/>
  <c r="M215" i="225" s="1"/>
  <c r="AD215" i="226" s="1"/>
  <c r="AF215" i="227" s="1"/>
  <c r="BY216" i="230"/>
  <c r="AH216" i="224"/>
  <c r="R216" i="225" s="1"/>
  <c r="AS216" i="226" s="1"/>
  <c r="AU216" i="227" s="1"/>
  <c r="AP217" i="230"/>
  <c r="T217" i="224"/>
  <c r="CS217" i="230"/>
  <c r="AP217" i="224"/>
  <c r="BN218" i="230"/>
  <c r="AD218" i="224"/>
  <c r="CI219" i="230"/>
  <c r="AL219" i="224"/>
  <c r="CD221" i="230"/>
  <c r="AJ221" i="224"/>
  <c r="AU222" i="230"/>
  <c r="V222" i="224"/>
  <c r="CX222" i="230"/>
  <c r="AR222" i="224"/>
  <c r="BS223" i="230"/>
  <c r="AF223" i="224"/>
  <c r="CN224" i="230"/>
  <c r="AN224" i="224"/>
  <c r="Q228" i="230"/>
  <c r="J228" i="224"/>
  <c r="BO230" i="230"/>
  <c r="AD230" i="224"/>
  <c r="P230" i="225" s="1"/>
  <c r="AF231" i="230"/>
  <c r="P231" i="224"/>
  <c r="U233" i="230"/>
  <c r="L233" i="224"/>
  <c r="CD233" i="230"/>
  <c r="AJ233" i="224"/>
  <c r="AU234" i="230"/>
  <c r="V234" i="224"/>
  <c r="BS235" i="230"/>
  <c r="AF235" i="224"/>
  <c r="AJ236" i="230"/>
  <c r="R236" i="224"/>
  <c r="CN236" i="230"/>
  <c r="AN236" i="224"/>
  <c r="U236" i="225" s="1"/>
  <c r="BB236" i="226" s="1"/>
  <c r="BD236" i="227" s="1"/>
  <c r="BJ237" i="230"/>
  <c r="AB237" i="224"/>
  <c r="Q240" i="230"/>
  <c r="J240" i="224"/>
  <c r="CR241" i="230"/>
  <c r="AP241" i="224"/>
  <c r="BN242" i="230"/>
  <c r="AD242" i="224"/>
  <c r="P242" i="225" s="1"/>
  <c r="AM242" i="226" s="1"/>
  <c r="AO242" i="227" s="1"/>
  <c r="AE243" i="230"/>
  <c r="P243" i="224"/>
  <c r="CH243" i="230"/>
  <c r="AL243" i="224"/>
  <c r="BD244" i="230"/>
  <c r="Z244" i="224"/>
  <c r="V245" i="230"/>
  <c r="L245" i="224"/>
  <c r="G245" i="225" s="1"/>
  <c r="CD245" i="230"/>
  <c r="AJ245" i="224"/>
  <c r="AU246" i="230"/>
  <c r="V246" i="224"/>
  <c r="BS247" i="230"/>
  <c r="AF247" i="224"/>
  <c r="BJ249" i="230"/>
  <c r="AB249" i="224"/>
  <c r="CS253" i="230"/>
  <c r="AP253" i="224"/>
  <c r="BO254" i="230"/>
  <c r="AD254" i="224"/>
  <c r="P254" i="225" s="1"/>
  <c r="BE256" i="230"/>
  <c r="Z256" i="224"/>
  <c r="V257" i="230"/>
  <c r="L257" i="224"/>
  <c r="CD257" i="230"/>
  <c r="AJ257" i="224"/>
  <c r="AU258" i="230"/>
  <c r="V258" i="224"/>
  <c r="AK260" i="230"/>
  <c r="R260" i="224"/>
  <c r="CN260" i="230"/>
  <c r="AN260" i="224"/>
  <c r="U260" i="225" s="1"/>
  <c r="BB260" i="226" s="1"/>
  <c r="BD260" i="227" s="1"/>
  <c r="BJ261" i="230"/>
  <c r="AB261" i="224"/>
  <c r="AZ263" i="230"/>
  <c r="X263" i="224"/>
  <c r="Q264" i="230"/>
  <c r="J264" i="224"/>
  <c r="BO266" i="230"/>
  <c r="AD266" i="224"/>
  <c r="P266" i="225" s="1"/>
  <c r="CI267" i="230"/>
  <c r="AL267" i="224"/>
  <c r="U269" i="230"/>
  <c r="L269" i="224"/>
  <c r="CD269" i="230"/>
  <c r="AJ269" i="224"/>
  <c r="CX270" i="230"/>
  <c r="AR270" i="224"/>
  <c r="BS271" i="230"/>
  <c r="AF271" i="224"/>
  <c r="AJ272" i="230"/>
  <c r="R272" i="224"/>
  <c r="CN272" i="230"/>
  <c r="AN272" i="224"/>
  <c r="BJ273" i="230"/>
  <c r="AB273" i="224"/>
  <c r="AA274" i="230"/>
  <c r="N274" i="224"/>
  <c r="Q276" i="230"/>
  <c r="J276" i="224"/>
  <c r="F276" i="225" s="1"/>
  <c r="BY276" i="230"/>
  <c r="AH276" i="224"/>
  <c r="AP277" i="230"/>
  <c r="T277" i="224"/>
  <c r="AE279" i="230"/>
  <c r="P279" i="224"/>
  <c r="CI279" i="230"/>
  <c r="AL279" i="224"/>
  <c r="BE280" i="230"/>
  <c r="Z280" i="224"/>
  <c r="CC281" i="230"/>
  <c r="AJ281" i="224"/>
  <c r="CX282" i="230"/>
  <c r="AR282" i="224"/>
  <c r="BT283" i="230"/>
  <c r="AF283" i="224"/>
  <c r="AK284" i="230"/>
  <c r="R284" i="224"/>
  <c r="CM284" i="230"/>
  <c r="AN284" i="224"/>
  <c r="AA286" i="230"/>
  <c r="N286" i="224"/>
  <c r="AZ287" i="230"/>
  <c r="X287" i="224"/>
  <c r="M287" i="225" s="1"/>
  <c r="AD287" i="226" s="1"/>
  <c r="AF287" i="227" s="1"/>
  <c r="P288" i="230"/>
  <c r="J288" i="224"/>
  <c r="AP289" i="230"/>
  <c r="T289" i="224"/>
  <c r="CS289" i="230"/>
  <c r="AP289" i="224"/>
  <c r="BN290" i="230"/>
  <c r="AD290" i="224"/>
  <c r="AF291" i="230"/>
  <c r="P291" i="224"/>
  <c r="BD292" i="230"/>
  <c r="Z292" i="224"/>
  <c r="V293" i="230"/>
  <c r="L293" i="224"/>
  <c r="BS295" i="230"/>
  <c r="AF295" i="224"/>
  <c r="AK296" i="230"/>
  <c r="R296" i="224"/>
  <c r="AZ299" i="230"/>
  <c r="X299" i="224"/>
  <c r="M299" i="225" s="1"/>
  <c r="AD299" i="226" s="1"/>
  <c r="AF299" i="227" s="1"/>
  <c r="BY300" i="230"/>
  <c r="AH300" i="224"/>
  <c r="R300" i="225" s="1"/>
  <c r="AS300" i="226" s="1"/>
  <c r="AU300" i="227" s="1"/>
  <c r="AF303" i="230"/>
  <c r="P303" i="224"/>
  <c r="BE304" i="230"/>
  <c r="Z304" i="224"/>
  <c r="CD305" i="230"/>
  <c r="AJ305" i="224"/>
  <c r="CW306" i="230"/>
  <c r="AR306" i="224"/>
  <c r="Z310" i="230"/>
  <c r="N310" i="224"/>
  <c r="BX312" i="230"/>
  <c r="AH312" i="224"/>
  <c r="R312" i="225" s="1"/>
  <c r="AS312" i="226" s="1"/>
  <c r="AU312" i="227" s="1"/>
  <c r="AO313" i="230"/>
  <c r="T313" i="224"/>
  <c r="CI315" i="230"/>
  <c r="AL315" i="224"/>
  <c r="U317" i="230"/>
  <c r="L317" i="224"/>
  <c r="CC317" i="230"/>
  <c r="AJ317" i="224"/>
  <c r="AU318" i="230"/>
  <c r="V318" i="224"/>
  <c r="BJ321" i="230"/>
  <c r="AB321" i="224"/>
  <c r="BY324" i="230"/>
  <c r="AH324" i="224"/>
  <c r="CR325" i="230"/>
  <c r="AP325" i="224"/>
  <c r="AF327" i="230"/>
  <c r="P327" i="224"/>
  <c r="BS331" i="230"/>
  <c r="AF331" i="224"/>
  <c r="AJ332" i="230"/>
  <c r="R332" i="224"/>
  <c r="CN332" i="230"/>
  <c r="AN332" i="224"/>
  <c r="U332" i="225" s="1"/>
  <c r="BB332" i="226" s="1"/>
  <c r="BD332" i="227" s="1"/>
  <c r="BI333" i="230"/>
  <c r="AB333" i="224"/>
  <c r="AA334" i="230"/>
  <c r="N334" i="224"/>
  <c r="AZ335" i="230"/>
  <c r="X335" i="224"/>
  <c r="Q336" i="230"/>
  <c r="J336" i="224"/>
  <c r="F336" i="225" s="1"/>
  <c r="BY336" i="230"/>
  <c r="AH336" i="224"/>
  <c r="AP337" i="230"/>
  <c r="T337" i="224"/>
  <c r="AF339" i="230"/>
  <c r="P339" i="224"/>
  <c r="CC341" i="230"/>
  <c r="AJ341" i="224"/>
  <c r="AU342" i="230"/>
  <c r="V342" i="224"/>
  <c r="BT343" i="230"/>
  <c r="AF343" i="224"/>
  <c r="Z346" i="230"/>
  <c r="N346" i="224"/>
  <c r="AY347" i="230"/>
  <c r="X347" i="224"/>
  <c r="Q348" i="230"/>
  <c r="J348" i="224"/>
  <c r="AP349" i="230"/>
  <c r="T349" i="224"/>
  <c r="BO350" i="230"/>
  <c r="AD350" i="224"/>
  <c r="BD352" i="230"/>
  <c r="Z352" i="224"/>
  <c r="V353" i="230"/>
  <c r="L353" i="224"/>
  <c r="AU354" i="230"/>
  <c r="V354" i="224"/>
  <c r="BJ357" i="230"/>
  <c r="AB357" i="224"/>
  <c r="Q360" i="230"/>
  <c r="J360" i="224"/>
  <c r="CR361" i="230"/>
  <c r="AP361" i="224"/>
  <c r="BO362" i="230"/>
  <c r="AD362" i="224"/>
  <c r="P362" i="225" s="1"/>
  <c r="AM362" i="226" s="1"/>
  <c r="AO362" i="227" s="1"/>
  <c r="AF363" i="230"/>
  <c r="P363" i="224"/>
  <c r="CD365" i="230"/>
  <c r="AJ365" i="224"/>
  <c r="CX366" i="230"/>
  <c r="AR366" i="224"/>
  <c r="BS367" i="230"/>
  <c r="AF367" i="224"/>
  <c r="AK368" i="230"/>
  <c r="R368" i="224"/>
  <c r="CM368" i="230"/>
  <c r="AN368" i="224"/>
  <c r="U368" i="225" s="1"/>
  <c r="BB368" i="226" s="1"/>
  <c r="BD368" i="227" s="1"/>
  <c r="BI369" i="230"/>
  <c r="AB369" i="224"/>
  <c r="Q372" i="230"/>
  <c r="J372" i="224"/>
  <c r="BN374" i="230"/>
  <c r="AD374" i="224"/>
  <c r="Q384" i="230"/>
  <c r="J384" i="224"/>
  <c r="BN386" i="230"/>
  <c r="AD386" i="224"/>
  <c r="P386" i="225" s="1"/>
  <c r="K265" i="230"/>
  <c r="H265" i="224"/>
  <c r="K85" i="230"/>
  <c r="H85" i="224"/>
  <c r="K336" i="230"/>
  <c r="H336" i="224"/>
  <c r="L264" i="230"/>
  <c r="H264" i="224"/>
  <c r="K347" i="230"/>
  <c r="H347" i="224"/>
  <c r="K311" i="230"/>
  <c r="H311" i="224"/>
  <c r="K370" i="230"/>
  <c r="H370" i="224"/>
  <c r="K334" i="230"/>
  <c r="H334" i="224"/>
  <c r="K286" i="230"/>
  <c r="H286" i="224"/>
  <c r="K344" i="230"/>
  <c r="H344" i="224"/>
  <c r="K332" i="230"/>
  <c r="H332" i="224"/>
  <c r="K320" i="230"/>
  <c r="H320" i="224"/>
  <c r="K308" i="230"/>
  <c r="H308" i="224"/>
  <c r="K296" i="230"/>
  <c r="H296" i="224"/>
  <c r="K284" i="230"/>
  <c r="H284" i="224"/>
  <c r="K272" i="230"/>
  <c r="H272" i="224"/>
  <c r="L152" i="230"/>
  <c r="H152" i="224"/>
  <c r="L116" i="230"/>
  <c r="H116" i="224"/>
  <c r="L80" i="230"/>
  <c r="H80" i="224"/>
  <c r="L56" i="230"/>
  <c r="H56" i="224"/>
  <c r="L44" i="230"/>
  <c r="H44" i="224"/>
  <c r="L20" i="230"/>
  <c r="H20" i="224"/>
  <c r="CD10" i="230"/>
  <c r="AJ10" i="224"/>
  <c r="AU11" i="230"/>
  <c r="V11" i="224"/>
  <c r="CX11" i="230"/>
  <c r="AR11" i="224"/>
  <c r="W11" i="225" s="1"/>
  <c r="BH11" i="226" s="1"/>
  <c r="BJ11" i="227" s="1"/>
  <c r="CN13" i="230"/>
  <c r="AN13" i="224"/>
  <c r="BJ14" i="230"/>
  <c r="AB14" i="224"/>
  <c r="AA15" i="230"/>
  <c r="N15" i="224"/>
  <c r="Q17" i="230"/>
  <c r="J17" i="224"/>
  <c r="F17" i="225" s="1"/>
  <c r="BY17" i="230"/>
  <c r="AH17" i="224"/>
  <c r="AP18" i="230"/>
  <c r="T18" i="224"/>
  <c r="CR18" i="230"/>
  <c r="AP18" i="224"/>
  <c r="BN19" i="230"/>
  <c r="AD19" i="224"/>
  <c r="P19" i="225" s="1"/>
  <c r="AM19" i="226" s="1"/>
  <c r="AO19" i="227" s="1"/>
  <c r="CI20" i="230"/>
  <c r="AL20" i="224"/>
  <c r="BE21" i="230"/>
  <c r="Z21" i="224"/>
  <c r="U22" i="230"/>
  <c r="L22" i="224"/>
  <c r="CC22" i="230"/>
  <c r="AJ22" i="224"/>
  <c r="BS24" i="230"/>
  <c r="AF24" i="224"/>
  <c r="AJ25" i="230"/>
  <c r="R25" i="224"/>
  <c r="Z27" i="230"/>
  <c r="N27" i="224"/>
  <c r="AY28" i="230"/>
  <c r="X28" i="224"/>
  <c r="AO30" i="230"/>
  <c r="T30" i="224"/>
  <c r="CR30" i="230"/>
  <c r="AP30" i="224"/>
  <c r="AE32" i="230"/>
  <c r="P32" i="224"/>
  <c r="U34" i="230"/>
  <c r="L34" i="224"/>
  <c r="CW35" i="230"/>
  <c r="AR35" i="224"/>
  <c r="W35" i="225" s="1"/>
  <c r="BH35" i="226" s="1"/>
  <c r="BJ35" i="227" s="1"/>
  <c r="BS36" i="230"/>
  <c r="AF36" i="224"/>
  <c r="Q36" i="225" s="1"/>
  <c r="AP36" i="226" s="1"/>
  <c r="AR36" i="227" s="1"/>
  <c r="AJ37" i="230"/>
  <c r="R37" i="224"/>
  <c r="AY40" i="230"/>
  <c r="X40" i="224"/>
  <c r="M40" i="225" s="1"/>
  <c r="BN43" i="230"/>
  <c r="AD43" i="224"/>
  <c r="AE44" i="230"/>
  <c r="P44" i="224"/>
  <c r="BD45" i="230"/>
  <c r="Z45" i="224"/>
  <c r="U46" i="230"/>
  <c r="L46" i="224"/>
  <c r="BT48" i="230"/>
  <c r="AF48" i="224"/>
  <c r="Q48" i="225" s="1"/>
  <c r="AP48" i="226" s="1"/>
  <c r="AR48" i="227" s="1"/>
  <c r="AK49" i="230"/>
  <c r="R49" i="224"/>
  <c r="J49" i="225" s="1"/>
  <c r="AZ52" i="230"/>
  <c r="X52" i="224"/>
  <c r="M52" i="225" s="1"/>
  <c r="CS54" i="230"/>
  <c r="AP54" i="224"/>
  <c r="BO55" i="230"/>
  <c r="AD55" i="224"/>
  <c r="CI56" i="230"/>
  <c r="AL56" i="224"/>
  <c r="V58" i="230"/>
  <c r="L58" i="224"/>
  <c r="CX59" i="230"/>
  <c r="AR59" i="224"/>
  <c r="AK61" i="230"/>
  <c r="R61" i="224"/>
  <c r="AA63" i="230"/>
  <c r="N63" i="224"/>
  <c r="Q65" i="230"/>
  <c r="J65" i="224"/>
  <c r="BY65" i="230"/>
  <c r="AH65" i="224"/>
  <c r="R65" i="225" s="1"/>
  <c r="AP66" i="230"/>
  <c r="T66" i="224"/>
  <c r="AF68" i="230"/>
  <c r="P68" i="224"/>
  <c r="CI68" i="230"/>
  <c r="AL68" i="224"/>
  <c r="BE69" i="230"/>
  <c r="Z69" i="224"/>
  <c r="CD70" i="230"/>
  <c r="AJ70" i="224"/>
  <c r="AU71" i="230"/>
  <c r="V71" i="224"/>
  <c r="CX71" i="230"/>
  <c r="AR71" i="224"/>
  <c r="CN73" i="230"/>
  <c r="AN73" i="224"/>
  <c r="BJ74" i="230"/>
  <c r="AB74" i="224"/>
  <c r="AA75" i="230"/>
  <c r="N75" i="224"/>
  <c r="Q77" i="230"/>
  <c r="J77" i="224"/>
  <c r="BY77" i="230"/>
  <c r="AH77" i="224"/>
  <c r="AP78" i="230"/>
  <c r="T78" i="224"/>
  <c r="CR78" i="230"/>
  <c r="AP78" i="224"/>
  <c r="CI80" i="230"/>
  <c r="AL80" i="224"/>
  <c r="BD81" i="230"/>
  <c r="Z81" i="224"/>
  <c r="U82" i="230"/>
  <c r="L82" i="224"/>
  <c r="AJ85" i="230"/>
  <c r="R85" i="224"/>
  <c r="CM85" i="230"/>
  <c r="AN85" i="224"/>
  <c r="BI86" i="230"/>
  <c r="AB86" i="224"/>
  <c r="AA87" i="230"/>
  <c r="N87" i="224"/>
  <c r="AY88" i="230"/>
  <c r="X88" i="224"/>
  <c r="M88" i="225" s="1"/>
  <c r="BY89" i="230"/>
  <c r="AH89" i="224"/>
  <c r="AP90" i="230"/>
  <c r="T90" i="224"/>
  <c r="AE92" i="230"/>
  <c r="P92" i="224"/>
  <c r="U94" i="230"/>
  <c r="L94" i="224"/>
  <c r="CC94" i="230"/>
  <c r="AJ94" i="224"/>
  <c r="AT95" i="230"/>
  <c r="V95" i="224"/>
  <c r="CX95" i="230"/>
  <c r="AR95" i="224"/>
  <c r="CM97" i="230"/>
  <c r="AN97" i="224"/>
  <c r="Z99" i="230"/>
  <c r="N99" i="224"/>
  <c r="P101" i="230"/>
  <c r="J101" i="224"/>
  <c r="BX101" i="230"/>
  <c r="AH101" i="224"/>
  <c r="AO102" i="230"/>
  <c r="T102" i="224"/>
  <c r="K102" i="225" s="1"/>
  <c r="X102" i="226" s="1"/>
  <c r="Z102" i="227" s="1"/>
  <c r="AE104" i="230"/>
  <c r="P104" i="224"/>
  <c r="CH104" i="230"/>
  <c r="AL104" i="224"/>
  <c r="CC106" i="230"/>
  <c r="AJ106" i="224"/>
  <c r="AT107" i="230"/>
  <c r="V107" i="224"/>
  <c r="BN115" i="230"/>
  <c r="AD115" i="224"/>
  <c r="CH116" i="230"/>
  <c r="AL116" i="224"/>
  <c r="BE117" i="230"/>
  <c r="Z117" i="224"/>
  <c r="U118" i="230"/>
  <c r="L118" i="224"/>
  <c r="CD118" i="230"/>
  <c r="AJ118" i="224"/>
  <c r="CX119" i="230"/>
  <c r="AR119" i="224"/>
  <c r="BS120" i="230"/>
  <c r="AF120" i="224"/>
  <c r="Q120" i="225" s="1"/>
  <c r="AP120" i="226" s="1"/>
  <c r="AR120" i="227" s="1"/>
  <c r="AA123" i="230"/>
  <c r="N123" i="224"/>
  <c r="BY125" i="230"/>
  <c r="AH125" i="224"/>
  <c r="AP126" i="230"/>
  <c r="T126" i="224"/>
  <c r="CI128" i="230"/>
  <c r="AL128" i="224"/>
  <c r="AU131" i="230"/>
  <c r="V131" i="224"/>
  <c r="BS132" i="230"/>
  <c r="AF132" i="224"/>
  <c r="Q132" i="225" s="1"/>
  <c r="AP132" i="226" s="1"/>
  <c r="AR132" i="227" s="1"/>
  <c r="CH135" i="230"/>
  <c r="AL135" i="224"/>
  <c r="AT138" i="230"/>
  <c r="V138" i="224"/>
  <c r="BX139" i="230"/>
  <c r="AH139" i="224"/>
  <c r="CR140" i="230"/>
  <c r="AP140" i="224"/>
  <c r="BN141" i="230"/>
  <c r="AD141" i="224"/>
  <c r="P141" i="225" s="1"/>
  <c r="AM141" i="226" s="1"/>
  <c r="AO141" i="227" s="1"/>
  <c r="U144" i="230"/>
  <c r="L144" i="224"/>
  <c r="CC144" i="230"/>
  <c r="AJ144" i="224"/>
  <c r="AU145" i="230"/>
  <c r="V145" i="224"/>
  <c r="CW145" i="230"/>
  <c r="AR145" i="224"/>
  <c r="BS146" i="230"/>
  <c r="AF146" i="224"/>
  <c r="AJ147" i="230"/>
  <c r="R147" i="224"/>
  <c r="BJ148" i="230"/>
  <c r="AB148" i="224"/>
  <c r="AY150" i="230"/>
  <c r="X150" i="224"/>
  <c r="P151" i="230"/>
  <c r="J151" i="224"/>
  <c r="BX151" i="230"/>
  <c r="AH151" i="224"/>
  <c r="AO152" i="230"/>
  <c r="T152" i="224"/>
  <c r="K152" i="225" s="1"/>
  <c r="X152" i="226" s="1"/>
  <c r="Z152" i="227" s="1"/>
  <c r="BN153" i="230"/>
  <c r="AD153" i="224"/>
  <c r="CC156" i="230"/>
  <c r="AJ156" i="224"/>
  <c r="AY162" i="230"/>
  <c r="X162" i="224"/>
  <c r="M162" i="225" s="1"/>
  <c r="AD162" i="226" s="1"/>
  <c r="AF162" i="227" s="1"/>
  <c r="AP164" i="230"/>
  <c r="T164" i="224"/>
  <c r="U168" i="230"/>
  <c r="L168" i="224"/>
  <c r="AT169" i="230"/>
  <c r="V169" i="224"/>
  <c r="AJ171" i="230"/>
  <c r="R171" i="224"/>
  <c r="J171" i="225" s="1"/>
  <c r="BI172" i="230"/>
  <c r="AB172" i="224"/>
  <c r="Z173" i="230"/>
  <c r="N173" i="224"/>
  <c r="H173" i="225" s="1"/>
  <c r="AZ174" i="230"/>
  <c r="X174" i="224"/>
  <c r="BX175" i="230"/>
  <c r="AH175" i="224"/>
  <c r="AO176" i="230"/>
  <c r="T176" i="224"/>
  <c r="CS176" i="230"/>
  <c r="AP176" i="224"/>
  <c r="BO177" i="230"/>
  <c r="AD177" i="224"/>
  <c r="AE178" i="230"/>
  <c r="P178" i="224"/>
  <c r="V180" i="230"/>
  <c r="L180" i="224"/>
  <c r="CW181" i="230"/>
  <c r="AR181" i="224"/>
  <c r="CM183" i="230"/>
  <c r="AN183" i="224"/>
  <c r="BI184" i="230"/>
  <c r="AB184" i="224"/>
  <c r="Z185" i="230"/>
  <c r="N185" i="224"/>
  <c r="CR188" i="230"/>
  <c r="AP188" i="224"/>
  <c r="BN189" i="230"/>
  <c r="AD189" i="224"/>
  <c r="AU193" i="230"/>
  <c r="V193" i="224"/>
  <c r="CN195" i="230"/>
  <c r="AN195" i="224"/>
  <c r="BJ196" i="230"/>
  <c r="AB196" i="224"/>
  <c r="Q199" i="230"/>
  <c r="J199" i="224"/>
  <c r="F199" i="225" s="1"/>
  <c r="AF202" i="230"/>
  <c r="P202" i="224"/>
  <c r="CH202" i="230"/>
  <c r="AL202" i="224"/>
  <c r="BE203" i="230"/>
  <c r="Z203" i="224"/>
  <c r="V204" i="230"/>
  <c r="L204" i="224"/>
  <c r="G204" i="225" s="1"/>
  <c r="L204" i="226" s="1"/>
  <c r="N204" i="227" s="1"/>
  <c r="BY211" i="230"/>
  <c r="AH211" i="224"/>
  <c r="BO213" i="230"/>
  <c r="AD213" i="224"/>
  <c r="AE214" i="230"/>
  <c r="P214" i="224"/>
  <c r="CI214" i="230"/>
  <c r="AL214" i="224"/>
  <c r="BE215" i="230"/>
  <c r="Z215" i="224"/>
  <c r="CC216" i="230"/>
  <c r="AJ216" i="224"/>
  <c r="AT217" i="230"/>
  <c r="V217" i="224"/>
  <c r="CX217" i="230"/>
  <c r="AR217" i="224"/>
  <c r="CM219" i="230"/>
  <c r="AN219" i="224"/>
  <c r="U219" i="225" s="1"/>
  <c r="BB219" i="226" s="1"/>
  <c r="BD219" i="227" s="1"/>
  <c r="BY223" i="230"/>
  <c r="AH223" i="224"/>
  <c r="AE226" i="230"/>
  <c r="P226" i="224"/>
  <c r="BE227" i="230"/>
  <c r="Z227" i="224"/>
  <c r="AT229" i="230"/>
  <c r="V229" i="224"/>
  <c r="CN231" i="230"/>
  <c r="AN231" i="224"/>
  <c r="BI232" i="230"/>
  <c r="AB232" i="224"/>
  <c r="Q235" i="230"/>
  <c r="J235" i="224"/>
  <c r="BY235" i="230"/>
  <c r="AH235" i="224"/>
  <c r="AP236" i="230"/>
  <c r="T236" i="224"/>
  <c r="CS236" i="230"/>
  <c r="AP236" i="224"/>
  <c r="AF238" i="230"/>
  <c r="P238" i="224"/>
  <c r="CI238" i="230"/>
  <c r="AL238" i="224"/>
  <c r="BE239" i="230"/>
  <c r="Z239" i="224"/>
  <c r="V240" i="230"/>
  <c r="L240" i="224"/>
  <c r="AU241" i="230"/>
  <c r="V241" i="224"/>
  <c r="CX241" i="230"/>
  <c r="AR241" i="224"/>
  <c r="CN243" i="230"/>
  <c r="AN243" i="224"/>
  <c r="AZ246" i="230"/>
  <c r="X246" i="224"/>
  <c r="P247" i="230"/>
  <c r="J247" i="224"/>
  <c r="CS248" i="230"/>
  <c r="AP248" i="224"/>
  <c r="BO249" i="230"/>
  <c r="AD249" i="224"/>
  <c r="P249" i="225" s="1"/>
  <c r="V252" i="230"/>
  <c r="L252" i="224"/>
  <c r="AU253" i="230"/>
  <c r="V253" i="224"/>
  <c r="BT254" i="230"/>
  <c r="AF254" i="224"/>
  <c r="AK255" i="230"/>
  <c r="R255" i="224"/>
  <c r="CN255" i="230"/>
  <c r="AN255" i="224"/>
  <c r="U255" i="225" s="1"/>
  <c r="BB255" i="226" s="1"/>
  <c r="BD255" i="227" s="1"/>
  <c r="AA257" i="230"/>
  <c r="N257" i="224"/>
  <c r="Q259" i="230"/>
  <c r="J259" i="224"/>
  <c r="BY259" i="230"/>
  <c r="AH259" i="224"/>
  <c r="AP260" i="230"/>
  <c r="T260" i="224"/>
  <c r="AF262" i="230"/>
  <c r="P262" i="224"/>
  <c r="CI262" i="230"/>
  <c r="AL262" i="224"/>
  <c r="BE263" i="230"/>
  <c r="Z263" i="224"/>
  <c r="CD264" i="230"/>
  <c r="AJ264" i="224"/>
  <c r="AU265" i="230"/>
  <c r="V265" i="224"/>
  <c r="CX265" i="230"/>
  <c r="AR265" i="224"/>
  <c r="AK267" i="230"/>
  <c r="R267" i="224"/>
  <c r="BI268" i="230"/>
  <c r="AB268" i="224"/>
  <c r="AZ270" i="230"/>
  <c r="X270" i="224"/>
  <c r="Q271" i="230"/>
  <c r="J271" i="224"/>
  <c r="BY271" i="230"/>
  <c r="AH271" i="224"/>
  <c r="AP272" i="230"/>
  <c r="T272" i="224"/>
  <c r="BO273" i="230"/>
  <c r="AD273" i="224"/>
  <c r="AE274" i="230"/>
  <c r="P274" i="224"/>
  <c r="BE275" i="230"/>
  <c r="Z275" i="224"/>
  <c r="CW277" i="230"/>
  <c r="AR277" i="224"/>
  <c r="BT278" i="230"/>
  <c r="AF278" i="224"/>
  <c r="CN279" i="230"/>
  <c r="AN279" i="224"/>
  <c r="U279" i="225" s="1"/>
  <c r="BB279" i="226" s="1"/>
  <c r="BD279" i="227" s="1"/>
  <c r="BJ280" i="230"/>
  <c r="AB280" i="224"/>
  <c r="AA281" i="230"/>
  <c r="N281" i="224"/>
  <c r="AZ282" i="230"/>
  <c r="X282" i="224"/>
  <c r="Q283" i="230"/>
  <c r="J283" i="224"/>
  <c r="AP284" i="230"/>
  <c r="T284" i="224"/>
  <c r="CS284" i="230"/>
  <c r="AP284" i="224"/>
  <c r="BO285" i="230"/>
  <c r="AD285" i="224"/>
  <c r="AF286" i="230"/>
  <c r="P286" i="224"/>
  <c r="BE287" i="230"/>
  <c r="Z287" i="224"/>
  <c r="N287" i="225" s="1"/>
  <c r="AG287" i="226" s="1"/>
  <c r="AI287" i="227" s="1"/>
  <c r="V288" i="230"/>
  <c r="L288" i="224"/>
  <c r="CC288" i="230"/>
  <c r="AJ288" i="224"/>
  <c r="AT289" i="230"/>
  <c r="V289" i="224"/>
  <c r="BS290" i="230"/>
  <c r="AF290" i="224"/>
  <c r="CM291" i="230"/>
  <c r="AN291" i="224"/>
  <c r="BJ292" i="230"/>
  <c r="AB292" i="224"/>
  <c r="AZ294" i="230"/>
  <c r="X294" i="224"/>
  <c r="M294" i="225" s="1"/>
  <c r="CS296" i="230"/>
  <c r="AP296" i="224"/>
  <c r="BO297" i="230"/>
  <c r="AD297" i="224"/>
  <c r="CI298" i="230"/>
  <c r="AL298" i="224"/>
  <c r="BT302" i="230"/>
  <c r="AF302" i="224"/>
  <c r="AJ303" i="230"/>
  <c r="R303" i="224"/>
  <c r="CN303" i="230"/>
  <c r="AN303" i="224"/>
  <c r="U303" i="225" s="1"/>
  <c r="BB303" i="226" s="1"/>
  <c r="BD303" i="227" s="1"/>
  <c r="AA305" i="230"/>
  <c r="N305" i="224"/>
  <c r="Q307" i="230"/>
  <c r="J307" i="224"/>
  <c r="CS308" i="230"/>
  <c r="AP308" i="224"/>
  <c r="BN309" i="230"/>
  <c r="AD309" i="224"/>
  <c r="V312" i="230"/>
  <c r="L312" i="224"/>
  <c r="AU313" i="230"/>
  <c r="V313" i="224"/>
  <c r="CW313" i="230"/>
  <c r="AR313" i="224"/>
  <c r="CM315" i="230"/>
  <c r="AN315" i="224"/>
  <c r="BI316" i="230"/>
  <c r="AB316" i="224"/>
  <c r="Q319" i="230"/>
  <c r="J319" i="224"/>
  <c r="BY319" i="230"/>
  <c r="AH319" i="224"/>
  <c r="CS320" i="230"/>
  <c r="AP320" i="224"/>
  <c r="CX325" i="230"/>
  <c r="AR325" i="224"/>
  <c r="W325" i="225" s="1"/>
  <c r="BH325" i="226" s="1"/>
  <c r="BJ325" i="227" s="1"/>
  <c r="BT326" i="230"/>
  <c r="AF326" i="224"/>
  <c r="CM327" i="230"/>
  <c r="AN327" i="224"/>
  <c r="BX331" i="230"/>
  <c r="AH331" i="224"/>
  <c r="AP332" i="230"/>
  <c r="T332" i="224"/>
  <c r="CH334" i="230"/>
  <c r="AL334" i="224"/>
  <c r="BE335" i="230"/>
  <c r="Z335" i="224"/>
  <c r="AU337" i="230"/>
  <c r="V337" i="224"/>
  <c r="CW337" i="230"/>
  <c r="AR337" i="224"/>
  <c r="W337" i="225" s="1"/>
  <c r="BH337" i="226" s="1"/>
  <c r="BJ337" i="227" s="1"/>
  <c r="Q343" i="230"/>
  <c r="J343" i="224"/>
  <c r="BY343" i="230"/>
  <c r="AH343" i="224"/>
  <c r="CI346" i="230"/>
  <c r="AL346" i="224"/>
  <c r="V348" i="230"/>
  <c r="L348" i="224"/>
  <c r="CC348" i="230"/>
  <c r="AJ348" i="224"/>
  <c r="AT349" i="230"/>
  <c r="V349" i="224"/>
  <c r="BI352" i="230"/>
  <c r="AB352" i="224"/>
  <c r="P355" i="230"/>
  <c r="J355" i="224"/>
  <c r="AP356" i="230"/>
  <c r="T356" i="224"/>
  <c r="BN357" i="230"/>
  <c r="AD357" i="224"/>
  <c r="P357" i="225" s="1"/>
  <c r="AF358" i="230"/>
  <c r="P358" i="224"/>
  <c r="BE359" i="230"/>
  <c r="Z359" i="224"/>
  <c r="AU361" i="230"/>
  <c r="V361" i="224"/>
  <c r="BO369" i="230"/>
  <c r="AD369" i="224"/>
  <c r="CH370" i="230"/>
  <c r="AL370" i="224"/>
  <c r="CC372" i="230"/>
  <c r="AJ372" i="224"/>
  <c r="P379" i="230"/>
  <c r="J379" i="224"/>
  <c r="AE382" i="230"/>
  <c r="P382" i="224"/>
  <c r="CC384" i="230"/>
  <c r="AJ384" i="224"/>
  <c r="CW385" i="230"/>
  <c r="AR385" i="224"/>
  <c r="K385" i="230"/>
  <c r="H385" i="224"/>
  <c r="K157" i="230"/>
  <c r="H157" i="224"/>
  <c r="K25" i="230"/>
  <c r="H25" i="224"/>
  <c r="BO20" i="230"/>
  <c r="AD20" i="224"/>
  <c r="P20" i="225" s="1"/>
  <c r="AM20" i="226" s="1"/>
  <c r="AO20" i="227" s="1"/>
  <c r="K379" i="230"/>
  <c r="H379" i="224"/>
  <c r="K331" i="230"/>
  <c r="H331" i="224"/>
  <c r="K295" i="230"/>
  <c r="H295" i="224"/>
  <c r="K271" i="230"/>
  <c r="H271" i="224"/>
  <c r="K235" i="230"/>
  <c r="H235" i="224"/>
  <c r="K211" i="230"/>
  <c r="H211" i="224"/>
  <c r="K199" i="230"/>
  <c r="H199" i="224"/>
  <c r="K175" i="230"/>
  <c r="H175" i="224"/>
  <c r="K139" i="230"/>
  <c r="H139" i="224"/>
  <c r="K103" i="230"/>
  <c r="H103" i="224"/>
  <c r="K67" i="230"/>
  <c r="H67" i="224"/>
  <c r="K43" i="230"/>
  <c r="H43" i="224"/>
  <c r="E43" i="225" s="1"/>
  <c r="K31" i="230"/>
  <c r="H31" i="224"/>
  <c r="E31" i="225" s="1"/>
  <c r="L19" i="230"/>
  <c r="H19" i="224"/>
  <c r="AA10" i="230"/>
  <c r="N10" i="224"/>
  <c r="AZ11" i="230"/>
  <c r="X11" i="224"/>
  <c r="BY12" i="230"/>
  <c r="AH12" i="224"/>
  <c r="AP13" i="230"/>
  <c r="T13" i="224"/>
  <c r="CS13" i="230"/>
  <c r="AP13" i="224"/>
  <c r="BO14" i="230"/>
  <c r="AD14" i="224"/>
  <c r="P14" i="225" s="1"/>
  <c r="AM14" i="226" s="1"/>
  <c r="AO14" i="227" s="1"/>
  <c r="CI15" i="230"/>
  <c r="AL15" i="224"/>
  <c r="BE16" i="230"/>
  <c r="Z16" i="224"/>
  <c r="V17" i="230"/>
  <c r="L17" i="224"/>
  <c r="G17" i="225" s="1"/>
  <c r="L17" i="226" s="1"/>
  <c r="N17" i="227" s="1"/>
  <c r="AT18" i="230"/>
  <c r="V18" i="224"/>
  <c r="BT19" i="230"/>
  <c r="AF19" i="224"/>
  <c r="AJ20" i="230"/>
  <c r="R20" i="224"/>
  <c r="CM20" i="230"/>
  <c r="AN20" i="224"/>
  <c r="BI21" i="230"/>
  <c r="AB21" i="224"/>
  <c r="P24" i="230"/>
  <c r="J24" i="224"/>
  <c r="F24" i="225" s="1"/>
  <c r="BN26" i="230"/>
  <c r="AD26" i="224"/>
  <c r="P26" i="225" s="1"/>
  <c r="AM26" i="226" s="1"/>
  <c r="AO26" i="227" s="1"/>
  <c r="AE27" i="230"/>
  <c r="P27" i="224"/>
  <c r="U29" i="230"/>
  <c r="L29" i="224"/>
  <c r="G29" i="225" s="1"/>
  <c r="L29" i="226" s="1"/>
  <c r="N29" i="227" s="1"/>
  <c r="CC29" i="230"/>
  <c r="AJ29" i="224"/>
  <c r="CW30" i="230"/>
  <c r="AR30" i="224"/>
  <c r="BI33" i="230"/>
  <c r="AB33" i="224"/>
  <c r="AY35" i="230"/>
  <c r="X35" i="224"/>
  <c r="M35" i="225" s="1"/>
  <c r="P36" i="230"/>
  <c r="J36" i="224"/>
  <c r="AE39" i="230"/>
  <c r="P39" i="224"/>
  <c r="CW42" i="230"/>
  <c r="AR42" i="224"/>
  <c r="AJ44" i="230"/>
  <c r="R44" i="224"/>
  <c r="CM44" i="230"/>
  <c r="AN44" i="224"/>
  <c r="BI45" i="230"/>
  <c r="AB45" i="224"/>
  <c r="Q48" i="230"/>
  <c r="J48" i="224"/>
  <c r="AF51" i="230"/>
  <c r="P51" i="224"/>
  <c r="CD53" i="230"/>
  <c r="AJ53" i="224"/>
  <c r="AU54" i="230"/>
  <c r="V54" i="224"/>
  <c r="CN56" i="230"/>
  <c r="AN56" i="224"/>
  <c r="U56" i="225" s="1"/>
  <c r="BB56" i="226" s="1"/>
  <c r="BD56" i="227" s="1"/>
  <c r="AZ59" i="230"/>
  <c r="X59" i="224"/>
  <c r="M59" i="225" s="1"/>
  <c r="AD59" i="226" s="1"/>
  <c r="AF59" i="227" s="1"/>
  <c r="CS61" i="230"/>
  <c r="AP61" i="224"/>
  <c r="BO62" i="230"/>
  <c r="AD62" i="224"/>
  <c r="BE64" i="230"/>
  <c r="Z64" i="224"/>
  <c r="V65" i="230"/>
  <c r="L65" i="224"/>
  <c r="BT67" i="230"/>
  <c r="AF67" i="224"/>
  <c r="AK68" i="230"/>
  <c r="R68" i="224"/>
  <c r="AZ71" i="230"/>
  <c r="X71" i="224"/>
  <c r="BY72" i="230"/>
  <c r="AH72" i="224"/>
  <c r="CS73" i="230"/>
  <c r="AP73" i="224"/>
  <c r="BO74" i="230"/>
  <c r="AD74" i="224"/>
  <c r="CI75" i="230"/>
  <c r="AL75" i="224"/>
  <c r="V77" i="230"/>
  <c r="L77" i="224"/>
  <c r="CX78" i="230"/>
  <c r="AR78" i="224"/>
  <c r="BI81" i="230"/>
  <c r="AB81" i="224"/>
  <c r="P84" i="230"/>
  <c r="J84" i="224"/>
  <c r="AO85" i="230"/>
  <c r="T85" i="224"/>
  <c r="CS85" i="230"/>
  <c r="AP85" i="224"/>
  <c r="AE87" i="230"/>
  <c r="P87" i="224"/>
  <c r="CW90" i="230"/>
  <c r="AR90" i="224"/>
  <c r="CM92" i="230"/>
  <c r="AN92" i="224"/>
  <c r="BI93" i="230"/>
  <c r="AB93" i="224"/>
  <c r="Z94" i="230"/>
  <c r="N94" i="224"/>
  <c r="AZ95" i="230"/>
  <c r="X95" i="224"/>
  <c r="M95" i="225" s="1"/>
  <c r="AO97" i="230"/>
  <c r="T97" i="224"/>
  <c r="BN98" i="230"/>
  <c r="AD98" i="224"/>
  <c r="CH99" i="230"/>
  <c r="AL99" i="224"/>
  <c r="BD100" i="230"/>
  <c r="Z100" i="224"/>
  <c r="U101" i="230"/>
  <c r="L101" i="224"/>
  <c r="CW102" i="230"/>
  <c r="AR102" i="224"/>
  <c r="W102" i="225" s="1"/>
  <c r="BH102" i="226" s="1"/>
  <c r="BJ102" i="227" s="1"/>
  <c r="BS103" i="230"/>
  <c r="AF103" i="224"/>
  <c r="Z106" i="230"/>
  <c r="N106" i="224"/>
  <c r="AY107" i="230"/>
  <c r="X107" i="224"/>
  <c r="BX108" i="230"/>
  <c r="AH108" i="224"/>
  <c r="AO109" i="230"/>
  <c r="T109" i="224"/>
  <c r="K109" i="225" s="1"/>
  <c r="BN110" i="230"/>
  <c r="AD110" i="224"/>
  <c r="BE112" i="230"/>
  <c r="Z112" i="224"/>
  <c r="V113" i="230"/>
  <c r="L113" i="224"/>
  <c r="CC113" i="230"/>
  <c r="AJ113" i="224"/>
  <c r="CX114" i="230"/>
  <c r="AR114" i="224"/>
  <c r="BT115" i="230"/>
  <c r="AF115" i="224"/>
  <c r="Q115" i="225" s="1"/>
  <c r="P120" i="230"/>
  <c r="J120" i="224"/>
  <c r="AO121" i="230"/>
  <c r="T121" i="224"/>
  <c r="K121" i="225" s="1"/>
  <c r="X121" i="226" s="1"/>
  <c r="Z121" i="227" s="1"/>
  <c r="CH123" i="230"/>
  <c r="AL123" i="224"/>
  <c r="BD124" i="230"/>
  <c r="Z124" i="224"/>
  <c r="V125" i="230"/>
  <c r="L125" i="224"/>
  <c r="AT126" i="230"/>
  <c r="V126" i="224"/>
  <c r="BI129" i="230"/>
  <c r="AB129" i="224"/>
  <c r="Z130" i="230"/>
  <c r="N130" i="224"/>
  <c r="P132" i="230"/>
  <c r="J132" i="224"/>
  <c r="CM135" i="230"/>
  <c r="AN135" i="224"/>
  <c r="CM142" i="230"/>
  <c r="AN142" i="224"/>
  <c r="AY145" i="230"/>
  <c r="X145" i="224"/>
  <c r="M145" i="225" s="1"/>
  <c r="P146" i="230"/>
  <c r="J146" i="224"/>
  <c r="BY146" i="230"/>
  <c r="AH146" i="224"/>
  <c r="CR147" i="230"/>
  <c r="AP147" i="224"/>
  <c r="CI149" i="230"/>
  <c r="AL149" i="224"/>
  <c r="U151" i="230"/>
  <c r="L151" i="224"/>
  <c r="CC151" i="230"/>
  <c r="AJ151" i="224"/>
  <c r="CX152" i="230"/>
  <c r="AR152" i="224"/>
  <c r="BS153" i="230"/>
  <c r="AF153" i="224"/>
  <c r="AJ154" i="230"/>
  <c r="R154" i="224"/>
  <c r="CM154" i="230"/>
  <c r="AN154" i="224"/>
  <c r="BI155" i="230"/>
  <c r="AB155" i="224"/>
  <c r="AA156" i="230"/>
  <c r="N156" i="224"/>
  <c r="AE161" i="230"/>
  <c r="P161" i="224"/>
  <c r="I161" i="225" s="1"/>
  <c r="CD163" i="230"/>
  <c r="AJ163" i="224"/>
  <c r="AJ166" i="230"/>
  <c r="R166" i="224"/>
  <c r="J166" i="225" s="1"/>
  <c r="Z168" i="230"/>
  <c r="N168" i="224"/>
  <c r="BX170" i="230"/>
  <c r="AH170" i="224"/>
  <c r="BN172" i="230"/>
  <c r="AD172" i="224"/>
  <c r="AF173" i="230"/>
  <c r="P173" i="224"/>
  <c r="U175" i="230"/>
  <c r="L175" i="224"/>
  <c r="CD175" i="230"/>
  <c r="AJ175" i="224"/>
  <c r="AU176" i="230"/>
  <c r="V176" i="224"/>
  <c r="L176" i="225" s="1"/>
  <c r="AA176" i="226" s="1"/>
  <c r="AC176" i="227" s="1"/>
  <c r="CW176" i="230"/>
  <c r="AR176" i="224"/>
  <c r="AY181" i="230"/>
  <c r="X181" i="224"/>
  <c r="BX182" i="230"/>
  <c r="AH182" i="224"/>
  <c r="AO183" i="230"/>
  <c r="T183" i="224"/>
  <c r="CR183" i="230"/>
  <c r="AP183" i="224"/>
  <c r="BN184" i="230"/>
  <c r="AD184" i="224"/>
  <c r="P184" i="225" s="1"/>
  <c r="AM184" i="226" s="1"/>
  <c r="AO184" i="227" s="1"/>
  <c r="AF185" i="230"/>
  <c r="P185" i="224"/>
  <c r="U187" i="230"/>
  <c r="L187" i="224"/>
  <c r="CC187" i="230"/>
  <c r="AJ187" i="224"/>
  <c r="AT188" i="230"/>
  <c r="V188" i="224"/>
  <c r="AK190" i="230"/>
  <c r="R190" i="224"/>
  <c r="J190" i="225" s="1"/>
  <c r="CN190" i="230"/>
  <c r="AN190" i="224"/>
  <c r="BY194" i="230"/>
  <c r="AH194" i="224"/>
  <c r="AP195" i="230"/>
  <c r="T195" i="224"/>
  <c r="BO196" i="230"/>
  <c r="AD196" i="224"/>
  <c r="P196" i="225" s="1"/>
  <c r="AM196" i="226" s="1"/>
  <c r="AO196" i="227" s="1"/>
  <c r="BE198" i="230"/>
  <c r="Z198" i="224"/>
  <c r="CC199" i="230"/>
  <c r="AJ199" i="224"/>
  <c r="CX200" i="230"/>
  <c r="AR200" i="224"/>
  <c r="CN202" i="230"/>
  <c r="AN202" i="224"/>
  <c r="BD210" i="230"/>
  <c r="Z210" i="224"/>
  <c r="V211" i="230"/>
  <c r="L211" i="224"/>
  <c r="CC211" i="230"/>
  <c r="AJ211" i="224"/>
  <c r="AU212" i="230"/>
  <c r="V212" i="224"/>
  <c r="CX212" i="230"/>
  <c r="AR212" i="224"/>
  <c r="BT213" i="230"/>
  <c r="AF213" i="224"/>
  <c r="AK214" i="230"/>
  <c r="R214" i="224"/>
  <c r="BJ215" i="230"/>
  <c r="AB215" i="224"/>
  <c r="O215" i="225" s="1"/>
  <c r="AJ215" i="226" s="1"/>
  <c r="AL215" i="227" s="1"/>
  <c r="AA216" i="230"/>
  <c r="N216" i="224"/>
  <c r="AZ217" i="230"/>
  <c r="X217" i="224"/>
  <c r="CS219" i="230"/>
  <c r="AP219" i="224"/>
  <c r="BO220" i="230"/>
  <c r="AD220" i="224"/>
  <c r="AF221" i="230"/>
  <c r="P221" i="224"/>
  <c r="CH221" i="230"/>
  <c r="AL221" i="224"/>
  <c r="BE222" i="230"/>
  <c r="Z222" i="224"/>
  <c r="V223" i="230"/>
  <c r="L223" i="224"/>
  <c r="BT225" i="230"/>
  <c r="AF225" i="224"/>
  <c r="AK226" i="230"/>
  <c r="R226" i="224"/>
  <c r="Z228" i="230"/>
  <c r="N228" i="224"/>
  <c r="AZ229" i="230"/>
  <c r="X229" i="224"/>
  <c r="BX230" i="230"/>
  <c r="AH230" i="224"/>
  <c r="CS231" i="230"/>
  <c r="AP231" i="224"/>
  <c r="BO232" i="230"/>
  <c r="AD232" i="224"/>
  <c r="P232" i="225" s="1"/>
  <c r="CH233" i="230"/>
  <c r="AL233" i="224"/>
  <c r="BD234" i="230"/>
  <c r="Z234" i="224"/>
  <c r="V235" i="230"/>
  <c r="L235" i="224"/>
  <c r="CW236" i="230"/>
  <c r="AR236" i="224"/>
  <c r="BT237" i="230"/>
  <c r="AF237" i="224"/>
  <c r="AK238" i="230"/>
  <c r="R238" i="224"/>
  <c r="Z240" i="230"/>
  <c r="N240" i="224"/>
  <c r="AZ241" i="230"/>
  <c r="X241" i="224"/>
  <c r="BY242" i="230"/>
  <c r="AH242" i="224"/>
  <c r="AP243" i="230"/>
  <c r="T243" i="224"/>
  <c r="CS243" i="230"/>
  <c r="AP243" i="224"/>
  <c r="BO244" i="230"/>
  <c r="AD244" i="224"/>
  <c r="P244" i="225" s="1"/>
  <c r="AM244" i="226" s="1"/>
  <c r="AO244" i="227" s="1"/>
  <c r="AF245" i="230"/>
  <c r="P245" i="224"/>
  <c r="CH245" i="230"/>
  <c r="AL245" i="224"/>
  <c r="CD247" i="230"/>
  <c r="AJ247" i="224"/>
  <c r="CW248" i="230"/>
  <c r="AR248" i="224"/>
  <c r="CN250" i="230"/>
  <c r="AN250" i="224"/>
  <c r="U250" i="225" s="1"/>
  <c r="BB250" i="226" s="1"/>
  <c r="BD250" i="227" s="1"/>
  <c r="AA252" i="230"/>
  <c r="N252" i="224"/>
  <c r="BY254" i="230"/>
  <c r="AH254" i="224"/>
  <c r="AP255" i="230"/>
  <c r="T255" i="224"/>
  <c r="CS255" i="230"/>
  <c r="AP255" i="224"/>
  <c r="AF257" i="230"/>
  <c r="P257" i="224"/>
  <c r="BE258" i="230"/>
  <c r="Z258" i="224"/>
  <c r="V259" i="230"/>
  <c r="L259" i="224"/>
  <c r="BT261" i="230"/>
  <c r="AF261" i="224"/>
  <c r="AK262" i="230"/>
  <c r="R262" i="224"/>
  <c r="AZ265" i="230"/>
  <c r="X265" i="224"/>
  <c r="AO267" i="230"/>
  <c r="T267" i="224"/>
  <c r="AF269" i="230"/>
  <c r="P269" i="224"/>
  <c r="CH269" i="230"/>
  <c r="AL269" i="224"/>
  <c r="BD270" i="230"/>
  <c r="Z270" i="224"/>
  <c r="V271" i="230"/>
  <c r="L271" i="224"/>
  <c r="CD271" i="230"/>
  <c r="AJ271" i="224"/>
  <c r="AU272" i="230"/>
  <c r="V272" i="224"/>
  <c r="CW272" i="230"/>
  <c r="AR272" i="224"/>
  <c r="BT273" i="230"/>
  <c r="AF273" i="224"/>
  <c r="AK274" i="230"/>
  <c r="R274" i="224"/>
  <c r="BJ275" i="230"/>
  <c r="AB275" i="224"/>
  <c r="AY277" i="230"/>
  <c r="X277" i="224"/>
  <c r="Q278" i="230"/>
  <c r="J278" i="224"/>
  <c r="F278" i="225" s="1"/>
  <c r="CR279" i="230"/>
  <c r="AP279" i="224"/>
  <c r="BN280" i="230"/>
  <c r="AD280" i="224"/>
  <c r="P280" i="225" s="1"/>
  <c r="AM280" i="226" s="1"/>
  <c r="AO280" i="227" s="1"/>
  <c r="AF281" i="230"/>
  <c r="P281" i="224"/>
  <c r="CI281" i="230"/>
  <c r="AL281" i="224"/>
  <c r="U283" i="230"/>
  <c r="L283" i="224"/>
  <c r="CD283" i="230"/>
  <c r="AJ283" i="224"/>
  <c r="AU284" i="230"/>
  <c r="V284" i="224"/>
  <c r="CX284" i="230"/>
  <c r="AR284" i="224"/>
  <c r="BT285" i="230"/>
  <c r="AF285" i="224"/>
  <c r="AJ286" i="230"/>
  <c r="R286" i="224"/>
  <c r="CN286" i="230"/>
  <c r="AN286" i="224"/>
  <c r="AA288" i="230"/>
  <c r="N288" i="224"/>
  <c r="AZ289" i="230"/>
  <c r="X289" i="224"/>
  <c r="BO292" i="230"/>
  <c r="AD292" i="224"/>
  <c r="CH293" i="230"/>
  <c r="AL293" i="224"/>
  <c r="BE294" i="230"/>
  <c r="Z294" i="224"/>
  <c r="AU296" i="230"/>
  <c r="V296" i="224"/>
  <c r="CW296" i="230"/>
  <c r="AR296" i="224"/>
  <c r="CN298" i="230"/>
  <c r="AN298" i="224"/>
  <c r="BJ299" i="230"/>
  <c r="AB299" i="224"/>
  <c r="P302" i="230"/>
  <c r="J302" i="224"/>
  <c r="AE305" i="230"/>
  <c r="P305" i="224"/>
  <c r="V307" i="230"/>
  <c r="L307" i="224"/>
  <c r="CC307" i="230"/>
  <c r="AJ307" i="224"/>
  <c r="AT308" i="230"/>
  <c r="V308" i="224"/>
  <c r="BS309" i="230"/>
  <c r="AF309" i="224"/>
  <c r="AK310" i="230"/>
  <c r="R310" i="224"/>
  <c r="CM310" i="230"/>
  <c r="AN310" i="224"/>
  <c r="U310" i="225" s="1"/>
  <c r="BB310" i="226" s="1"/>
  <c r="BD310" i="227" s="1"/>
  <c r="BI311" i="230"/>
  <c r="AB311" i="224"/>
  <c r="AZ313" i="230"/>
  <c r="X313" i="224"/>
  <c r="M313" i="225" s="1"/>
  <c r="Q314" i="230"/>
  <c r="J314" i="224"/>
  <c r="BY314" i="230"/>
  <c r="AH314" i="224"/>
  <c r="R314" i="225" s="1"/>
  <c r="AS314" i="226" s="1"/>
  <c r="AU314" i="227" s="1"/>
  <c r="BO316" i="230"/>
  <c r="AD316" i="224"/>
  <c r="CI317" i="230"/>
  <c r="AL317" i="224"/>
  <c r="U319" i="230"/>
  <c r="L319" i="224"/>
  <c r="AU320" i="230"/>
  <c r="V320" i="224"/>
  <c r="CX320" i="230"/>
  <c r="AR320" i="224"/>
  <c r="W320" i="225" s="1"/>
  <c r="BH320" i="226" s="1"/>
  <c r="BJ320" i="227" s="1"/>
  <c r="AK322" i="230"/>
  <c r="R322" i="224"/>
  <c r="BJ323" i="230"/>
  <c r="AB323" i="224"/>
  <c r="Z324" i="230"/>
  <c r="N324" i="224"/>
  <c r="AZ325" i="230"/>
  <c r="X325" i="224"/>
  <c r="BO328" i="230"/>
  <c r="AD328" i="224"/>
  <c r="P328" i="225" s="1"/>
  <c r="AM328" i="226" s="1"/>
  <c r="AO328" i="227" s="1"/>
  <c r="CH329" i="230"/>
  <c r="AL329" i="224"/>
  <c r="CD331" i="230"/>
  <c r="AJ331" i="224"/>
  <c r="AU332" i="230"/>
  <c r="V332" i="224"/>
  <c r="BJ335" i="230"/>
  <c r="AB335" i="224"/>
  <c r="AZ337" i="230"/>
  <c r="X337" i="224"/>
  <c r="CR339" i="230"/>
  <c r="AP339" i="224"/>
  <c r="BO340" i="230"/>
  <c r="AD340" i="224"/>
  <c r="P340" i="225" s="1"/>
  <c r="AM340" i="226" s="1"/>
  <c r="AO340" i="227" s="1"/>
  <c r="U343" i="230"/>
  <c r="L343" i="224"/>
  <c r="CN346" i="230"/>
  <c r="AN346" i="224"/>
  <c r="BI347" i="230"/>
  <c r="AB347" i="224"/>
  <c r="AA348" i="230"/>
  <c r="N348" i="224"/>
  <c r="AZ349" i="230"/>
  <c r="X349" i="224"/>
  <c r="M349" i="225" s="1"/>
  <c r="AP351" i="230"/>
  <c r="T351" i="224"/>
  <c r="CH353" i="230"/>
  <c r="AL353" i="224"/>
  <c r="BE354" i="230"/>
  <c r="Z354" i="224"/>
  <c r="CW356" i="230"/>
  <c r="AR356" i="224"/>
  <c r="CN358" i="230"/>
  <c r="AN358" i="224"/>
  <c r="U358" i="225" s="1"/>
  <c r="BB358" i="226" s="1"/>
  <c r="BD358" i="227" s="1"/>
  <c r="AA360" i="230"/>
  <c r="N360" i="224"/>
  <c r="P362" i="230"/>
  <c r="J362" i="224"/>
  <c r="BY362" i="230"/>
  <c r="AH362" i="224"/>
  <c r="CS363" i="230"/>
  <c r="AP363" i="224"/>
  <c r="BO364" i="230"/>
  <c r="AD364" i="224"/>
  <c r="AE365" i="230"/>
  <c r="P365" i="224"/>
  <c r="CI365" i="230"/>
  <c r="AL365" i="224"/>
  <c r="AU368" i="230"/>
  <c r="V368" i="224"/>
  <c r="L368" i="225" s="1"/>
  <c r="CW368" i="230"/>
  <c r="AR368" i="224"/>
  <c r="BT369" i="230"/>
  <c r="AF369" i="224"/>
  <c r="AO375" i="230"/>
  <c r="T375" i="224"/>
  <c r="K375" i="225" s="1"/>
  <c r="CH377" i="230"/>
  <c r="AL377" i="224"/>
  <c r="T377" i="225" s="1"/>
  <c r="AY377" i="226" s="1"/>
  <c r="BA377" i="227" s="1"/>
  <c r="AK382" i="230"/>
  <c r="R382" i="224"/>
  <c r="J382" i="225" s="1"/>
  <c r="U382" i="226" s="1"/>
  <c r="W382" i="227" s="1"/>
  <c r="Z384" i="230"/>
  <c r="N384" i="224"/>
  <c r="BX386" i="230"/>
  <c r="AH386" i="224"/>
  <c r="AO387" i="230"/>
  <c r="T387" i="224"/>
  <c r="K387" i="225" s="1"/>
  <c r="K325" i="230"/>
  <c r="H325" i="224"/>
  <c r="K61" i="230"/>
  <c r="H61" i="224"/>
  <c r="K312" i="230"/>
  <c r="H312" i="224"/>
  <c r="K367" i="230"/>
  <c r="H367" i="224"/>
  <c r="K355" i="230"/>
  <c r="H355" i="224"/>
  <c r="K343" i="230"/>
  <c r="H343" i="224"/>
  <c r="K319" i="230"/>
  <c r="H319" i="224"/>
  <c r="K307" i="230"/>
  <c r="H307" i="224"/>
  <c r="K283" i="230"/>
  <c r="H283" i="224"/>
  <c r="K247" i="230"/>
  <c r="H247" i="224"/>
  <c r="K354" i="230"/>
  <c r="H354" i="224"/>
  <c r="K342" i="230"/>
  <c r="H342" i="224"/>
  <c r="K330" i="230"/>
  <c r="H330" i="224"/>
  <c r="K318" i="230"/>
  <c r="H318" i="224"/>
  <c r="L246" i="230"/>
  <c r="H246" i="224"/>
  <c r="L210" i="230"/>
  <c r="H210" i="224"/>
  <c r="L174" i="230"/>
  <c r="H174" i="224"/>
  <c r="L150" i="230"/>
  <c r="H150" i="224"/>
  <c r="L138" i="230"/>
  <c r="H138" i="224"/>
  <c r="E138" i="225" s="1"/>
  <c r="L114" i="230"/>
  <c r="H114" i="224"/>
  <c r="L102" i="230"/>
  <c r="H102" i="224"/>
  <c r="L90" i="230"/>
  <c r="H90" i="224"/>
  <c r="L78" i="230"/>
  <c r="H78" i="224"/>
  <c r="L66" i="230"/>
  <c r="H66" i="224"/>
  <c r="L54" i="230"/>
  <c r="H54" i="224"/>
  <c r="E54" i="225" s="1"/>
  <c r="L42" i="230"/>
  <c r="H42" i="224"/>
  <c r="L30" i="230"/>
  <c r="H30" i="224"/>
  <c r="AF10" i="230"/>
  <c r="P10" i="224"/>
  <c r="V12" i="230"/>
  <c r="L12" i="224"/>
  <c r="G12" i="225" s="1"/>
  <c r="L12" i="226" s="1"/>
  <c r="N12" i="227" s="1"/>
  <c r="CD12" i="230"/>
  <c r="AJ12" i="224"/>
  <c r="AU13" i="230"/>
  <c r="V13" i="224"/>
  <c r="BT14" i="230"/>
  <c r="AF14" i="224"/>
  <c r="AK15" i="230"/>
  <c r="R15" i="224"/>
  <c r="CN15" i="230"/>
  <c r="AN15" i="224"/>
  <c r="BJ16" i="230"/>
  <c r="AB16" i="224"/>
  <c r="Q19" i="230"/>
  <c r="J19" i="224"/>
  <c r="F19" i="225" s="1"/>
  <c r="BX19" i="230"/>
  <c r="AH19" i="224"/>
  <c r="AO20" i="230"/>
  <c r="T20" i="224"/>
  <c r="CR20" i="230"/>
  <c r="AP20" i="224"/>
  <c r="CH22" i="230"/>
  <c r="AL22" i="224"/>
  <c r="BD23" i="230"/>
  <c r="Z23" i="224"/>
  <c r="AT25" i="230"/>
  <c r="V25" i="224"/>
  <c r="CW25" i="230"/>
  <c r="AR25" i="224"/>
  <c r="Z29" i="230"/>
  <c r="N29" i="224"/>
  <c r="AY30" i="230"/>
  <c r="X30" i="224"/>
  <c r="AO32" i="230"/>
  <c r="T32" i="224"/>
  <c r="AE34" i="230"/>
  <c r="P34" i="224"/>
  <c r="U36" i="230"/>
  <c r="L36" i="224"/>
  <c r="CW37" i="230"/>
  <c r="AR37" i="224"/>
  <c r="AY42" i="230"/>
  <c r="X42" i="224"/>
  <c r="AE46" i="230"/>
  <c r="P46" i="224"/>
  <c r="CI46" i="230"/>
  <c r="AL46" i="224"/>
  <c r="BE47" i="230"/>
  <c r="Z47" i="224"/>
  <c r="CX49" i="230"/>
  <c r="AR49" i="224"/>
  <c r="AA53" i="230"/>
  <c r="N53" i="224"/>
  <c r="Q55" i="230"/>
  <c r="J55" i="224"/>
  <c r="AP56" i="230"/>
  <c r="T56" i="224"/>
  <c r="K56" i="225" s="1"/>
  <c r="X56" i="226" s="1"/>
  <c r="Z56" i="227" s="1"/>
  <c r="AF58" i="230"/>
  <c r="P58" i="224"/>
  <c r="BE59" i="230"/>
  <c r="Z59" i="224"/>
  <c r="CD60" i="230"/>
  <c r="AJ60" i="224"/>
  <c r="AU61" i="230"/>
  <c r="V61" i="224"/>
  <c r="BT62" i="230"/>
  <c r="AF62" i="224"/>
  <c r="AK63" i="230"/>
  <c r="R63" i="224"/>
  <c r="CN63" i="230"/>
  <c r="AN63" i="224"/>
  <c r="BJ64" i="230"/>
  <c r="AB64" i="224"/>
  <c r="AZ66" i="230"/>
  <c r="X66" i="224"/>
  <c r="Q67" i="230"/>
  <c r="J67" i="224"/>
  <c r="CS68" i="230"/>
  <c r="AP68" i="224"/>
  <c r="BO69" i="230"/>
  <c r="AD69" i="224"/>
  <c r="AF70" i="230"/>
  <c r="P70" i="224"/>
  <c r="V72" i="230"/>
  <c r="L72" i="224"/>
  <c r="CD72" i="230"/>
  <c r="AJ72" i="224"/>
  <c r="AU73" i="230"/>
  <c r="V73" i="224"/>
  <c r="AK75" i="230"/>
  <c r="R75" i="224"/>
  <c r="J75" i="225" s="1"/>
  <c r="U75" i="226" s="1"/>
  <c r="W75" i="227" s="1"/>
  <c r="CN75" i="230"/>
  <c r="AN75" i="224"/>
  <c r="BJ76" i="230"/>
  <c r="AB76" i="224"/>
  <c r="AZ78" i="230"/>
  <c r="X78" i="224"/>
  <c r="Q79" i="230"/>
  <c r="J79" i="224"/>
  <c r="AO80" i="230"/>
  <c r="T80" i="224"/>
  <c r="BD83" i="230"/>
  <c r="Z83" i="224"/>
  <c r="U84" i="230"/>
  <c r="L84" i="224"/>
  <c r="AU85" i="230"/>
  <c r="V85" i="224"/>
  <c r="CW85" i="230"/>
  <c r="AR85" i="224"/>
  <c r="CN87" i="230"/>
  <c r="AN87" i="224"/>
  <c r="AY90" i="230"/>
  <c r="X90" i="224"/>
  <c r="BX91" i="230"/>
  <c r="AH91" i="224"/>
  <c r="R91" i="225" s="1"/>
  <c r="AS91" i="226" s="1"/>
  <c r="AU91" i="227" s="1"/>
  <c r="AO92" i="230"/>
  <c r="T92" i="224"/>
  <c r="CR92" i="230"/>
  <c r="AP92" i="224"/>
  <c r="BN93" i="230"/>
  <c r="AD93" i="224"/>
  <c r="AF94" i="230"/>
  <c r="P94" i="224"/>
  <c r="U96" i="230"/>
  <c r="L96" i="224"/>
  <c r="AT97" i="230"/>
  <c r="V97" i="224"/>
  <c r="BS98" i="230"/>
  <c r="AF98" i="224"/>
  <c r="AJ99" i="230"/>
  <c r="R99" i="224"/>
  <c r="BI100" i="230"/>
  <c r="AB100" i="224"/>
  <c r="AY102" i="230"/>
  <c r="X102" i="224"/>
  <c r="M102" i="225" s="1"/>
  <c r="AD102" i="226" s="1"/>
  <c r="AF102" i="227" s="1"/>
  <c r="P103" i="230"/>
  <c r="J103" i="224"/>
  <c r="CR104" i="230"/>
  <c r="AP104" i="224"/>
  <c r="BN105" i="230"/>
  <c r="AD105" i="224"/>
  <c r="U108" i="230"/>
  <c r="L108" i="224"/>
  <c r="CC108" i="230"/>
  <c r="AJ108" i="224"/>
  <c r="BT110" i="230"/>
  <c r="AF110" i="224"/>
  <c r="AO116" i="230"/>
  <c r="T116" i="224"/>
  <c r="CH118" i="230"/>
  <c r="AL118" i="224"/>
  <c r="AU121" i="230"/>
  <c r="V121" i="224"/>
  <c r="BS122" i="230"/>
  <c r="AF122" i="224"/>
  <c r="AJ123" i="230"/>
  <c r="R123" i="224"/>
  <c r="CN123" i="230"/>
  <c r="AN123" i="224"/>
  <c r="BJ124" i="230"/>
  <c r="AB124" i="224"/>
  <c r="BX127" i="230"/>
  <c r="AH127" i="224"/>
  <c r="AO128" i="230"/>
  <c r="T128" i="224"/>
  <c r="K128" i="225" s="1"/>
  <c r="X128" i="226" s="1"/>
  <c r="Z128" i="227" s="1"/>
  <c r="CR128" i="230"/>
  <c r="AP128" i="224"/>
  <c r="BO129" i="230"/>
  <c r="AD129" i="224"/>
  <c r="P129" i="225" s="1"/>
  <c r="AM129" i="226" s="1"/>
  <c r="AO129" i="227" s="1"/>
  <c r="AF130" i="230"/>
  <c r="P130" i="224"/>
  <c r="CH130" i="230"/>
  <c r="AL130" i="224"/>
  <c r="CD132" i="230"/>
  <c r="AJ132" i="224"/>
  <c r="AT133" i="230"/>
  <c r="V133" i="224"/>
  <c r="CW133" i="230"/>
  <c r="AR133" i="224"/>
  <c r="AO135" i="230"/>
  <c r="T135" i="224"/>
  <c r="CH137" i="230"/>
  <c r="AL137" i="224"/>
  <c r="Z139" i="230"/>
  <c r="N139" i="224"/>
  <c r="AO142" i="230"/>
  <c r="T142" i="224"/>
  <c r="BO143" i="230"/>
  <c r="AD143" i="224"/>
  <c r="P143" i="225" s="1"/>
  <c r="AM143" i="226" s="1"/>
  <c r="AO143" i="227" s="1"/>
  <c r="AE144" i="230"/>
  <c r="P144" i="224"/>
  <c r="CH144" i="230"/>
  <c r="AL144" i="224"/>
  <c r="BD145" i="230"/>
  <c r="Z145" i="224"/>
  <c r="AJ149" i="230"/>
  <c r="R149" i="224"/>
  <c r="CM149" i="230"/>
  <c r="AN149" i="224"/>
  <c r="BI150" i="230"/>
  <c r="AB150" i="224"/>
  <c r="BN155" i="230"/>
  <c r="AD155" i="224"/>
  <c r="AE156" i="230"/>
  <c r="P156" i="224"/>
  <c r="CW159" i="230"/>
  <c r="AR159" i="224"/>
  <c r="Z163" i="230"/>
  <c r="N163" i="224"/>
  <c r="AP166" i="230"/>
  <c r="T166" i="224"/>
  <c r="BN167" i="230"/>
  <c r="AD167" i="224"/>
  <c r="AE168" i="230"/>
  <c r="P168" i="224"/>
  <c r="BD169" i="230"/>
  <c r="Z169" i="224"/>
  <c r="AT171" i="230"/>
  <c r="V171" i="224"/>
  <c r="CX171" i="230"/>
  <c r="AR171" i="224"/>
  <c r="CM173" i="230"/>
  <c r="AN173" i="224"/>
  <c r="AA175" i="230"/>
  <c r="N175" i="224"/>
  <c r="H175" i="225" s="1"/>
  <c r="AY176" i="230"/>
  <c r="X176" i="224"/>
  <c r="AP178" i="230"/>
  <c r="T178" i="224"/>
  <c r="AE180" i="230"/>
  <c r="P180" i="224"/>
  <c r="U182" i="230"/>
  <c r="L182" i="224"/>
  <c r="CC182" i="230"/>
  <c r="AJ182" i="224"/>
  <c r="AT183" i="230"/>
  <c r="V183" i="224"/>
  <c r="CX183" i="230"/>
  <c r="AR183" i="224"/>
  <c r="CM185" i="230"/>
  <c r="AN185" i="224"/>
  <c r="Z187" i="230"/>
  <c r="N187" i="224"/>
  <c r="P189" i="230"/>
  <c r="J189" i="224"/>
  <c r="BY189" i="230"/>
  <c r="AH189" i="224"/>
  <c r="AE192" i="230"/>
  <c r="P192" i="224"/>
  <c r="V194" i="230"/>
  <c r="L194" i="224"/>
  <c r="CD194" i="230"/>
  <c r="AJ194" i="224"/>
  <c r="CX195" i="230"/>
  <c r="AR195" i="224"/>
  <c r="W195" i="225" s="1"/>
  <c r="BH195" i="226" s="1"/>
  <c r="BJ195" i="227" s="1"/>
  <c r="BT196" i="230"/>
  <c r="AF196" i="224"/>
  <c r="AZ200" i="230"/>
  <c r="X200" i="224"/>
  <c r="Q201" i="230"/>
  <c r="J201" i="224"/>
  <c r="F201" i="225" s="1"/>
  <c r="AP202" i="230"/>
  <c r="T202" i="224"/>
  <c r="CN209" i="230"/>
  <c r="AN209" i="224"/>
  <c r="U209" i="225" s="1"/>
  <c r="BB209" i="226" s="1"/>
  <c r="BD209" i="227" s="1"/>
  <c r="BJ210" i="230"/>
  <c r="AB210" i="224"/>
  <c r="O210" i="225" s="1"/>
  <c r="AJ210" i="226" s="1"/>
  <c r="AL210" i="227" s="1"/>
  <c r="AA211" i="230"/>
  <c r="N211" i="224"/>
  <c r="AZ212" i="230"/>
  <c r="X212" i="224"/>
  <c r="M212" i="225" s="1"/>
  <c r="AD212" i="226" s="1"/>
  <c r="AF212" i="227" s="1"/>
  <c r="Q213" i="230"/>
  <c r="J213" i="224"/>
  <c r="BY213" i="230"/>
  <c r="AH213" i="224"/>
  <c r="BN215" i="230"/>
  <c r="AD215" i="224"/>
  <c r="AF216" i="230"/>
  <c r="P216" i="224"/>
  <c r="CI216" i="230"/>
  <c r="AL216" i="224"/>
  <c r="CD218" i="230"/>
  <c r="AJ218" i="224"/>
  <c r="BT220" i="230"/>
  <c r="AF220" i="224"/>
  <c r="AJ221" i="230"/>
  <c r="R221" i="224"/>
  <c r="BJ222" i="230"/>
  <c r="AB222" i="224"/>
  <c r="AY224" i="230"/>
  <c r="X224" i="224"/>
  <c r="Q225" i="230"/>
  <c r="J225" i="224"/>
  <c r="BY225" i="230"/>
  <c r="AH225" i="224"/>
  <c r="BN227" i="230"/>
  <c r="AD227" i="224"/>
  <c r="P227" i="225" s="1"/>
  <c r="CI228" i="230"/>
  <c r="AL228" i="224"/>
  <c r="V230" i="230"/>
  <c r="L230" i="224"/>
  <c r="CD230" i="230"/>
  <c r="AJ230" i="224"/>
  <c r="AK233" i="230"/>
  <c r="R233" i="224"/>
  <c r="CN233" i="230"/>
  <c r="AN233" i="224"/>
  <c r="U233" i="225" s="1"/>
  <c r="BB233" i="226" s="1"/>
  <c r="BD233" i="227" s="1"/>
  <c r="BJ234" i="230"/>
  <c r="AB234" i="224"/>
  <c r="AZ236" i="230"/>
  <c r="X236" i="224"/>
  <c r="Q237" i="230"/>
  <c r="J237" i="224"/>
  <c r="AP238" i="230"/>
  <c r="T238" i="224"/>
  <c r="CR238" i="230"/>
  <c r="AP238" i="224"/>
  <c r="BO239" i="230"/>
  <c r="AD239" i="224"/>
  <c r="P239" i="225" s="1"/>
  <c r="AF240" i="230"/>
  <c r="P240" i="224"/>
  <c r="BE241" i="230"/>
  <c r="Z241" i="224"/>
  <c r="CD242" i="230"/>
  <c r="AJ242" i="224"/>
  <c r="BT244" i="230"/>
  <c r="AF244" i="224"/>
  <c r="AJ245" i="230"/>
  <c r="R245" i="224"/>
  <c r="CM245" i="230"/>
  <c r="AN245" i="224"/>
  <c r="BI246" i="230"/>
  <c r="AB246" i="224"/>
  <c r="Z247" i="230"/>
  <c r="N247" i="224"/>
  <c r="AP250" i="230"/>
  <c r="T250" i="224"/>
  <c r="BO251" i="230"/>
  <c r="AD251" i="224"/>
  <c r="P251" i="225" s="1"/>
  <c r="CI252" i="230"/>
  <c r="AL252" i="224"/>
  <c r="BE253" i="230"/>
  <c r="Z253" i="224"/>
  <c r="CX255" i="230"/>
  <c r="AR255" i="224"/>
  <c r="BT256" i="230"/>
  <c r="AF256" i="224"/>
  <c r="AK257" i="230"/>
  <c r="R257" i="224"/>
  <c r="CN257" i="230"/>
  <c r="AN257" i="224"/>
  <c r="U257" i="225" s="1"/>
  <c r="BB257" i="226" s="1"/>
  <c r="BD257" i="227" s="1"/>
  <c r="BJ258" i="230"/>
  <c r="AB258" i="224"/>
  <c r="AZ260" i="230"/>
  <c r="X260" i="224"/>
  <c r="Q261" i="230"/>
  <c r="J261" i="224"/>
  <c r="CS262" i="230"/>
  <c r="AP262" i="224"/>
  <c r="BO263" i="230"/>
  <c r="AD263" i="224"/>
  <c r="P263" i="225" s="1"/>
  <c r="AF264" i="230"/>
  <c r="P264" i="224"/>
  <c r="V266" i="230"/>
  <c r="L266" i="224"/>
  <c r="AU267" i="230"/>
  <c r="V267" i="224"/>
  <c r="BS268" i="230"/>
  <c r="AF268" i="224"/>
  <c r="BJ270" i="230"/>
  <c r="AB270" i="224"/>
  <c r="AZ272" i="230"/>
  <c r="X272" i="224"/>
  <c r="BY273" i="230"/>
  <c r="AH273" i="224"/>
  <c r="CR274" i="230"/>
  <c r="AP274" i="224"/>
  <c r="BO275" i="230"/>
  <c r="AD275" i="224"/>
  <c r="P275" i="225" s="1"/>
  <c r="V278" i="230"/>
  <c r="L278" i="224"/>
  <c r="G278" i="225" s="1"/>
  <c r="L278" i="226" s="1"/>
  <c r="N278" i="227" s="1"/>
  <c r="CC278" i="230"/>
  <c r="AJ278" i="224"/>
  <c r="AT279" i="230"/>
  <c r="V279" i="224"/>
  <c r="CX279" i="230"/>
  <c r="AR279" i="224"/>
  <c r="AK281" i="230"/>
  <c r="R281" i="224"/>
  <c r="BJ282" i="230"/>
  <c r="AB282" i="224"/>
  <c r="AA283" i="230"/>
  <c r="N283" i="224"/>
  <c r="AZ284" i="230"/>
  <c r="X284" i="224"/>
  <c r="BY285" i="230"/>
  <c r="AH285" i="224"/>
  <c r="AP286" i="230"/>
  <c r="T286" i="224"/>
  <c r="CS286" i="230"/>
  <c r="AP286" i="224"/>
  <c r="BO287" i="230"/>
  <c r="AD287" i="224"/>
  <c r="CI288" i="230"/>
  <c r="AL288" i="224"/>
  <c r="U290" i="230"/>
  <c r="L290" i="224"/>
  <c r="CX291" i="230"/>
  <c r="AR291" i="224"/>
  <c r="BT292" i="230"/>
  <c r="AF292" i="224"/>
  <c r="AJ293" i="230"/>
  <c r="R293" i="224"/>
  <c r="AA295" i="230"/>
  <c r="N295" i="224"/>
  <c r="AY296" i="230"/>
  <c r="X296" i="224"/>
  <c r="M296" i="225" s="1"/>
  <c r="AD296" i="226" s="1"/>
  <c r="AF296" i="227" s="1"/>
  <c r="Q297" i="230"/>
  <c r="J297" i="224"/>
  <c r="AE300" i="230"/>
  <c r="P300" i="224"/>
  <c r="BD301" i="230"/>
  <c r="Z301" i="224"/>
  <c r="V302" i="230"/>
  <c r="L302" i="224"/>
  <c r="CD302" i="230"/>
  <c r="AJ302" i="224"/>
  <c r="AU303" i="230"/>
  <c r="V303" i="224"/>
  <c r="AK305" i="230"/>
  <c r="R305" i="224"/>
  <c r="CN305" i="230"/>
  <c r="AN305" i="224"/>
  <c r="U305" i="225" s="1"/>
  <c r="BB305" i="226" s="1"/>
  <c r="BD305" i="227" s="1"/>
  <c r="BJ306" i="230"/>
  <c r="AB306" i="224"/>
  <c r="AA307" i="230"/>
  <c r="N307" i="224"/>
  <c r="AZ308" i="230"/>
  <c r="X308" i="224"/>
  <c r="M308" i="225" s="1"/>
  <c r="BX309" i="230"/>
  <c r="AH309" i="224"/>
  <c r="R309" i="225" s="1"/>
  <c r="AS309" i="226" s="1"/>
  <c r="AU309" i="227" s="1"/>
  <c r="AP310" i="230"/>
  <c r="T310" i="224"/>
  <c r="BO311" i="230"/>
  <c r="AD311" i="224"/>
  <c r="CH312" i="230"/>
  <c r="AL312" i="224"/>
  <c r="T312" i="225" s="1"/>
  <c r="AY312" i="226" s="1"/>
  <c r="BA312" i="227" s="1"/>
  <c r="BE313" i="230"/>
  <c r="Z313" i="224"/>
  <c r="U314" i="230"/>
  <c r="L314" i="224"/>
  <c r="CD314" i="230"/>
  <c r="AJ314" i="224"/>
  <c r="AK317" i="230"/>
  <c r="R317" i="224"/>
  <c r="CN317" i="230"/>
  <c r="AN317" i="224"/>
  <c r="BI318" i="230"/>
  <c r="AB318" i="224"/>
  <c r="AY320" i="230"/>
  <c r="X320" i="224"/>
  <c r="Q321" i="230"/>
  <c r="J321" i="224"/>
  <c r="F321" i="225" s="1"/>
  <c r="BN323" i="230"/>
  <c r="AD323" i="224"/>
  <c r="P323" i="225" s="1"/>
  <c r="CD326" i="230"/>
  <c r="AJ326" i="224"/>
  <c r="AU327" i="230"/>
  <c r="V327" i="224"/>
  <c r="CN329" i="230"/>
  <c r="AN329" i="224"/>
  <c r="CR334" i="230"/>
  <c r="AP334" i="224"/>
  <c r="CI336" i="230"/>
  <c r="AL336" i="224"/>
  <c r="V338" i="230"/>
  <c r="L338" i="224"/>
  <c r="G338" i="225" s="1"/>
  <c r="L338" i="226" s="1"/>
  <c r="N338" i="227" s="1"/>
  <c r="CD338" i="230"/>
  <c r="AJ338" i="224"/>
  <c r="AT339" i="230"/>
  <c r="V339" i="224"/>
  <c r="AK341" i="230"/>
  <c r="R341" i="224"/>
  <c r="CN341" i="230"/>
  <c r="AN341" i="224"/>
  <c r="BI342" i="230"/>
  <c r="AB342" i="224"/>
  <c r="AY344" i="230"/>
  <c r="X344" i="224"/>
  <c r="M344" i="225" s="1"/>
  <c r="AP346" i="230"/>
  <c r="T346" i="224"/>
  <c r="CR346" i="230"/>
  <c r="AP346" i="224"/>
  <c r="BN347" i="230"/>
  <c r="AD347" i="224"/>
  <c r="P347" i="225" s="1"/>
  <c r="CH348" i="230"/>
  <c r="AL348" i="224"/>
  <c r="U350" i="230"/>
  <c r="L350" i="224"/>
  <c r="CX351" i="230"/>
  <c r="AR351" i="224"/>
  <c r="W351" i="225" s="1"/>
  <c r="BH351" i="226" s="1"/>
  <c r="BJ351" i="227" s="1"/>
  <c r="BJ354" i="230"/>
  <c r="AB354" i="224"/>
  <c r="CS358" i="230"/>
  <c r="AP358" i="224"/>
  <c r="BO359" i="230"/>
  <c r="AD359" i="224"/>
  <c r="P359" i="225" s="1"/>
  <c r="AF360" i="230"/>
  <c r="P360" i="224"/>
  <c r="CH360" i="230"/>
  <c r="AL360" i="224"/>
  <c r="BD361" i="230"/>
  <c r="Z361" i="224"/>
  <c r="V362" i="230"/>
  <c r="L362" i="224"/>
  <c r="CD362" i="230"/>
  <c r="AJ362" i="224"/>
  <c r="CX363" i="230"/>
  <c r="AR363" i="224"/>
  <c r="BJ366" i="230"/>
  <c r="AB366" i="224"/>
  <c r="AJ377" i="230"/>
  <c r="R377" i="224"/>
  <c r="J377" i="225" s="1"/>
  <c r="BN383" i="230"/>
  <c r="AD383" i="224"/>
  <c r="AO317" i="230"/>
  <c r="CD216" i="230"/>
  <c r="Z364" i="230"/>
  <c r="AT309" i="230"/>
  <c r="L157" i="230"/>
  <c r="BX291" i="230"/>
  <c r="CD156" i="230"/>
  <c r="BI315" i="230"/>
  <c r="CN185" i="230"/>
  <c r="Z253" i="230"/>
  <c r="BN340" i="230"/>
  <c r="CW310" i="230"/>
  <c r="CM329" i="230"/>
  <c r="CN234" i="230"/>
  <c r="AY316" i="230"/>
  <c r="BY236" i="230"/>
  <c r="AU100" i="230"/>
  <c r="CI144" i="230"/>
  <c r="P306" i="230"/>
  <c r="AP145" i="230"/>
  <c r="CN179" i="230"/>
  <c r="AZ280" i="230"/>
  <c r="CX374" i="230"/>
  <c r="L130" i="230"/>
  <c r="AO272" i="230"/>
  <c r="CM289" i="230"/>
  <c r="CI293" i="230"/>
  <c r="L139" i="230"/>
  <c r="AP372" i="230"/>
  <c r="CS89" i="230"/>
  <c r="BX267" i="230"/>
  <c r="BO46" i="230"/>
  <c r="BJ137" i="230"/>
  <c r="BO82" i="230"/>
  <c r="BX238" i="230"/>
  <c r="BD256" i="230"/>
  <c r="AK277" i="230"/>
  <c r="V319" i="230"/>
  <c r="BE292" i="230"/>
  <c r="BX300" i="230"/>
  <c r="BT318" i="230"/>
  <c r="BI321" i="230"/>
  <c r="CC286" i="230"/>
  <c r="AE257" i="230"/>
  <c r="AA145" i="230"/>
  <c r="U241" i="230"/>
  <c r="V203" i="230"/>
  <c r="U203" i="230"/>
  <c r="AY119" i="230"/>
  <c r="AZ119" i="230"/>
  <c r="BD130" i="230"/>
  <c r="BE130" i="230"/>
  <c r="BY113" i="230"/>
  <c r="BX113" i="230"/>
  <c r="CH189" i="230"/>
  <c r="CI189" i="230"/>
  <c r="CC131" i="230"/>
  <c r="CD131" i="230"/>
  <c r="AY171" i="230"/>
  <c r="AZ171" i="230"/>
  <c r="U44" i="230"/>
  <c r="V44" i="230"/>
  <c r="K23" i="230"/>
  <c r="BE109" i="230"/>
  <c r="BT146" i="230"/>
  <c r="CN173" i="230"/>
  <c r="BS196" i="230"/>
  <c r="AE202" i="230"/>
  <c r="CW235" i="230"/>
  <c r="AT253" i="230"/>
  <c r="BD339" i="230"/>
  <c r="BI275" i="230"/>
  <c r="CS279" i="230"/>
  <c r="BX306" i="230"/>
  <c r="CH316" i="230"/>
  <c r="CD364" i="230"/>
  <c r="CH385" i="230"/>
  <c r="CW58" i="230"/>
  <c r="AP91" i="230"/>
  <c r="AU107" i="230"/>
  <c r="CS141" i="230"/>
  <c r="CS238" i="230"/>
  <c r="AO289" i="230"/>
  <c r="AU302" i="230"/>
  <c r="AJ322" i="230"/>
  <c r="AT337" i="230"/>
  <c r="CH337" i="230"/>
  <c r="CX338" i="230"/>
  <c r="CS353" i="230"/>
  <c r="CI41" i="230"/>
  <c r="BE103" i="230"/>
  <c r="K66" i="230"/>
  <c r="CN91" i="230"/>
  <c r="BN128" i="230"/>
  <c r="AT190" i="230"/>
  <c r="BX200" i="230"/>
  <c r="AY349" i="230"/>
  <c r="AU101" i="230"/>
  <c r="BT149" i="230"/>
  <c r="AY216" i="230"/>
  <c r="CC247" i="230"/>
  <c r="BN274" i="230"/>
  <c r="BX313" i="230"/>
  <c r="BY320" i="230"/>
  <c r="V184" i="230"/>
  <c r="U194" i="230"/>
  <c r="AJ200" i="230"/>
  <c r="CW212" i="230"/>
  <c r="BN217" i="230"/>
  <c r="AY241" i="230"/>
  <c r="CD304" i="230"/>
  <c r="U180" i="230"/>
  <c r="P192" i="230"/>
  <c r="AU244" i="230"/>
  <c r="BS193" i="230"/>
  <c r="AZ293" i="230"/>
  <c r="U302" i="230"/>
  <c r="U316" i="230"/>
  <c r="BS317" i="230"/>
  <c r="AF318" i="230"/>
  <c r="Z357" i="230"/>
  <c r="AA361" i="230"/>
  <c r="Z87" i="230"/>
  <c r="BT197" i="230"/>
  <c r="AT222" i="230"/>
  <c r="BS302" i="230"/>
  <c r="AT320" i="230"/>
  <c r="CW340" i="230"/>
  <c r="V227" i="230"/>
  <c r="AT327" i="230"/>
  <c r="AK343" i="230"/>
  <c r="AY362" i="230"/>
  <c r="CC365" i="230"/>
  <c r="V83" i="230"/>
  <c r="U83" i="230"/>
  <c r="BX83" i="230"/>
  <c r="BY83" i="230"/>
  <c r="BO131" i="230"/>
  <c r="BN131" i="230"/>
  <c r="CR37" i="230"/>
  <c r="CS37" i="230"/>
  <c r="AY112" i="230"/>
  <c r="AZ112" i="230"/>
  <c r="AO83" i="230"/>
  <c r="AP83" i="230"/>
  <c r="CM84" i="230"/>
  <c r="CN84" i="230"/>
  <c r="BD127" i="230"/>
  <c r="BE127" i="230"/>
  <c r="CD84" i="230"/>
  <c r="CC84" i="230"/>
  <c r="BJ85" i="230"/>
  <c r="BI85" i="230"/>
  <c r="BN107" i="230"/>
  <c r="BO107" i="230"/>
  <c r="CH195" i="230"/>
  <c r="CI195" i="230"/>
  <c r="BX37" i="230"/>
  <c r="BY37" i="230"/>
  <c r="BI40" i="230"/>
  <c r="BJ40" i="230"/>
  <c r="BX79" i="230"/>
  <c r="BY79" i="230"/>
  <c r="Z41" i="230"/>
  <c r="AA41" i="230"/>
  <c r="CR27" i="230"/>
  <c r="CS27" i="230"/>
  <c r="AO298" i="230"/>
  <c r="AP298" i="230"/>
  <c r="BJ42" i="230"/>
  <c r="CM59" i="230"/>
  <c r="BS130" i="230"/>
  <c r="BX144" i="230"/>
  <c r="BY144" i="230"/>
  <c r="CW201" i="230"/>
  <c r="CX201" i="230"/>
  <c r="BT241" i="230"/>
  <c r="AT281" i="230"/>
  <c r="AA287" i="230"/>
  <c r="CN365" i="230"/>
  <c r="CM365" i="230"/>
  <c r="BD59" i="230"/>
  <c r="CD124" i="230"/>
  <c r="CD147" i="230"/>
  <c r="BS155" i="230"/>
  <c r="BT155" i="230"/>
  <c r="AO280" i="230"/>
  <c r="BX286" i="230"/>
  <c r="BY286" i="230"/>
  <c r="AA111" i="230"/>
  <c r="Z111" i="230"/>
  <c r="CN42" i="230"/>
  <c r="AE128" i="230"/>
  <c r="AF128" i="230"/>
  <c r="CR250" i="230"/>
  <c r="CS250" i="230"/>
  <c r="CS319" i="230"/>
  <c r="CR319" i="230"/>
  <c r="AK44" i="230"/>
  <c r="BE39" i="230"/>
  <c r="BS140" i="230"/>
  <c r="BT140" i="230"/>
  <c r="BN150" i="230"/>
  <c r="BO150" i="230"/>
  <c r="CH182" i="230"/>
  <c r="CI182" i="230"/>
  <c r="BJ238" i="230"/>
  <c r="CX301" i="230"/>
  <c r="CW301" i="230"/>
  <c r="AK328" i="230"/>
  <c r="AJ328" i="230"/>
  <c r="CX102" i="230"/>
  <c r="L193" i="230"/>
  <c r="BE29" i="230"/>
  <c r="BN55" i="230"/>
  <c r="CD91" i="230"/>
  <c r="BY186" i="230"/>
  <c r="BX186" i="230"/>
  <c r="AJ248" i="230"/>
  <c r="AK248" i="230"/>
  <c r="AO291" i="230"/>
  <c r="AP291" i="230"/>
  <c r="CI300" i="230"/>
  <c r="CH300" i="230"/>
  <c r="AZ359" i="230"/>
  <c r="AY359" i="230"/>
  <c r="CR359" i="230"/>
  <c r="CS359" i="230"/>
  <c r="BO376" i="230"/>
  <c r="BN376" i="230"/>
  <c r="BO43" i="230"/>
  <c r="CX80" i="230"/>
  <c r="CN88" i="230"/>
  <c r="BD166" i="230"/>
  <c r="CM190" i="230"/>
  <c r="CI197" i="230"/>
  <c r="CH197" i="230"/>
  <c r="AF235" i="230"/>
  <c r="CM344" i="230"/>
  <c r="CN344" i="230"/>
  <c r="BJ92" i="230"/>
  <c r="CI116" i="230"/>
  <c r="BE195" i="230"/>
  <c r="BD195" i="230"/>
  <c r="V110" i="230"/>
  <c r="U110" i="230"/>
  <c r="AE132" i="230"/>
  <c r="AF132" i="230"/>
  <c r="K16" i="230"/>
  <c r="CD117" i="230"/>
  <c r="CD261" i="230"/>
  <c r="CC261" i="230"/>
  <c r="Z275" i="230"/>
  <c r="AK276" i="230"/>
  <c r="AJ276" i="230"/>
  <c r="CX367" i="230"/>
  <c r="CW367" i="230"/>
  <c r="AJ58" i="230"/>
  <c r="L344" i="230"/>
  <c r="AP34" i="230"/>
  <c r="BY34" i="230"/>
  <c r="V36" i="230"/>
  <c r="CI37" i="230"/>
  <c r="BJ41" i="230"/>
  <c r="AP45" i="230"/>
  <c r="AY122" i="230"/>
  <c r="AZ122" i="230"/>
  <c r="CR145" i="230"/>
  <c r="CS145" i="230"/>
  <c r="BI173" i="230"/>
  <c r="BI174" i="230"/>
  <c r="BJ174" i="230"/>
  <c r="CR181" i="230"/>
  <c r="CS181" i="230"/>
  <c r="BY230" i="230"/>
  <c r="AE231" i="230"/>
  <c r="AZ232" i="230"/>
  <c r="AY232" i="230"/>
  <c r="CD360" i="230"/>
  <c r="CC360" i="230"/>
  <c r="CN44" i="230"/>
  <c r="CD45" i="230"/>
  <c r="Z190" i="230"/>
  <c r="AA190" i="230"/>
  <c r="AZ309" i="230"/>
  <c r="AY309" i="230"/>
  <c r="AK330" i="230"/>
  <c r="AJ330" i="230"/>
  <c r="BE344" i="230"/>
  <c r="BD344" i="230"/>
  <c r="P308" i="230"/>
  <c r="BI308" i="230"/>
  <c r="BI323" i="230"/>
  <c r="BY337" i="230"/>
  <c r="Z339" i="230"/>
  <c r="AZ345" i="230"/>
  <c r="AE352" i="230"/>
  <c r="AF355" i="230"/>
  <c r="BD368" i="230"/>
  <c r="AO374" i="230"/>
  <c r="CC242" i="230"/>
  <c r="BD250" i="230"/>
  <c r="BX257" i="230"/>
  <c r="BS273" i="230"/>
  <c r="BO283" i="230"/>
  <c r="BX285" i="230"/>
  <c r="CC291" i="230"/>
  <c r="AZ296" i="230"/>
  <c r="CI296" i="230"/>
  <c r="AY322" i="230"/>
  <c r="CC326" i="230"/>
  <c r="BX334" i="230"/>
  <c r="CH336" i="230"/>
  <c r="AA338" i="230"/>
  <c r="U348" i="230"/>
  <c r="BD359" i="230"/>
  <c r="CR365" i="230"/>
  <c r="BN370" i="230"/>
  <c r="Z386" i="230"/>
  <c r="BE146" i="230"/>
  <c r="AP179" i="230"/>
  <c r="V187" i="230"/>
  <c r="AT192" i="230"/>
  <c r="CW194" i="230"/>
  <c r="CR196" i="230"/>
  <c r="AJ223" i="230"/>
  <c r="CR278" i="230"/>
  <c r="AJ294" i="230"/>
  <c r="CM298" i="230"/>
  <c r="CH299" i="230"/>
  <c r="V309" i="230"/>
  <c r="CX319" i="230"/>
  <c r="CH335" i="230"/>
  <c r="AT336" i="230"/>
  <c r="BN344" i="230"/>
  <c r="BS369" i="230"/>
  <c r="BI194" i="230"/>
  <c r="CX236" i="230"/>
  <c r="U239" i="230"/>
  <c r="Z348" i="230"/>
  <c r="CM360" i="230"/>
  <c r="BI366" i="230"/>
  <c r="BY109" i="230"/>
  <c r="AE112" i="230"/>
  <c r="AY246" i="230"/>
  <c r="BE249" i="230"/>
  <c r="CN252" i="230"/>
  <c r="Z283" i="230"/>
  <c r="BJ288" i="230"/>
  <c r="CD307" i="230"/>
  <c r="CI325" i="230"/>
  <c r="CH328" i="230"/>
  <c r="CN335" i="230"/>
  <c r="AY337" i="230"/>
  <c r="AT354" i="230"/>
  <c r="CH354" i="230"/>
  <c r="AU355" i="230"/>
  <c r="BS358" i="230"/>
  <c r="CX359" i="230"/>
  <c r="BD362" i="230"/>
  <c r="AA371" i="230"/>
  <c r="CD184" i="230"/>
  <c r="CD127" i="230"/>
  <c r="BO146" i="230"/>
  <c r="CS146" i="230"/>
  <c r="AZ162" i="230"/>
  <c r="BI164" i="230"/>
  <c r="U177" i="230"/>
  <c r="Z195" i="230"/>
  <c r="BS199" i="230"/>
  <c r="AT203" i="230"/>
  <c r="U211" i="230"/>
  <c r="CR222" i="230"/>
  <c r="BD242" i="230"/>
  <c r="AT267" i="230"/>
  <c r="CD272" i="230"/>
  <c r="AF282" i="230"/>
  <c r="BX282" i="230"/>
  <c r="BN288" i="230"/>
  <c r="CX296" i="230"/>
  <c r="AJ304" i="230"/>
  <c r="CM325" i="230"/>
  <c r="CS339" i="230"/>
  <c r="AJ368" i="230"/>
  <c r="CS106" i="230"/>
  <c r="CS125" i="230"/>
  <c r="BT137" i="230"/>
  <c r="CD167" i="230"/>
  <c r="AU238" i="230"/>
  <c r="V248" i="230"/>
  <c r="BD264" i="230"/>
  <c r="AO305" i="230"/>
  <c r="AU308" i="230"/>
  <c r="BN328" i="230"/>
  <c r="BY331" i="230"/>
  <c r="AU98" i="230"/>
  <c r="CC123" i="230"/>
  <c r="AK124" i="230"/>
  <c r="CX130" i="230"/>
  <c r="V164" i="230"/>
  <c r="AP176" i="230"/>
  <c r="AY260" i="230"/>
  <c r="CD281" i="230"/>
  <c r="CR284" i="230"/>
  <c r="BT289" i="230"/>
  <c r="AA291" i="230"/>
  <c r="BX296" i="230"/>
  <c r="AY307" i="230"/>
  <c r="CX328" i="230"/>
  <c r="AP345" i="230"/>
  <c r="AY350" i="230"/>
  <c r="Q352" i="230"/>
  <c r="AU370" i="230"/>
  <c r="CI370" i="230"/>
  <c r="BO373" i="230"/>
  <c r="BS231" i="230"/>
  <c r="AE270" i="230"/>
  <c r="CM283" i="230"/>
  <c r="Z295" i="230"/>
  <c r="BT299" i="230"/>
  <c r="CX337" i="230"/>
  <c r="BY341" i="230"/>
  <c r="CI344" i="230"/>
  <c r="V356" i="230"/>
  <c r="Z363" i="230"/>
  <c r="Q132" i="230"/>
  <c r="Q241" i="230"/>
  <c r="P240" i="230"/>
  <c r="P378" i="230"/>
  <c r="Q379" i="230"/>
  <c r="P287" i="230"/>
  <c r="Q123" i="230"/>
  <c r="P237" i="230"/>
  <c r="P339" i="230"/>
  <c r="P256" i="230"/>
  <c r="Q101" i="230"/>
  <c r="Q244" i="230"/>
  <c r="Q305" i="230"/>
  <c r="P372" i="230"/>
  <c r="CM111" i="230"/>
  <c r="CN111" i="230"/>
  <c r="AK113" i="230"/>
  <c r="AJ113" i="230"/>
  <c r="CD114" i="230"/>
  <c r="CC114" i="230"/>
  <c r="U123" i="230"/>
  <c r="V123" i="230"/>
  <c r="AY126" i="230"/>
  <c r="AZ126" i="230"/>
  <c r="Z128" i="230"/>
  <c r="AA128" i="230"/>
  <c r="CX129" i="230"/>
  <c r="CW129" i="230"/>
  <c r="V134" i="230"/>
  <c r="U134" i="230"/>
  <c r="CM43" i="230"/>
  <c r="CN43" i="230"/>
  <c r="AJ80" i="230"/>
  <c r="AK80" i="230"/>
  <c r="CD120" i="230"/>
  <c r="CC120" i="230"/>
  <c r="AJ42" i="230"/>
  <c r="AK42" i="230"/>
  <c r="P125" i="230"/>
  <c r="Q125" i="230"/>
  <c r="CH126" i="230"/>
  <c r="CI126" i="230"/>
  <c r="BX132" i="230"/>
  <c r="BY132" i="230"/>
  <c r="V89" i="230"/>
  <c r="U89" i="230"/>
  <c r="CX134" i="230"/>
  <c r="CW134" i="230"/>
  <c r="CR25" i="230"/>
  <c r="CS25" i="230"/>
  <c r="BX29" i="230"/>
  <c r="BY29" i="230"/>
  <c r="BX39" i="230"/>
  <c r="BY39" i="230"/>
  <c r="P41" i="230"/>
  <c r="Q41" i="230"/>
  <c r="CH112" i="230"/>
  <c r="CI112" i="230"/>
  <c r="AT34" i="230"/>
  <c r="AU34" i="230"/>
  <c r="P141" i="230"/>
  <c r="Q141" i="230"/>
  <c r="AT151" i="230"/>
  <c r="AU151" i="230"/>
  <c r="BO80" i="230"/>
  <c r="BN80" i="230"/>
  <c r="AU124" i="230"/>
  <c r="AT124" i="230"/>
  <c r="CW131" i="230"/>
  <c r="CX131" i="230"/>
  <c r="AT42" i="230"/>
  <c r="AU42" i="230"/>
  <c r="CH35" i="230"/>
  <c r="CI35" i="230"/>
  <c r="BN44" i="230"/>
  <c r="BO44" i="230"/>
  <c r="AO96" i="230"/>
  <c r="AP96" i="230"/>
  <c r="Q118" i="230"/>
  <c r="P118" i="230"/>
  <c r="AE126" i="230"/>
  <c r="AF126" i="230"/>
  <c r="CM32" i="230"/>
  <c r="CN32" i="230"/>
  <c r="BS109" i="230"/>
  <c r="BT109" i="230"/>
  <c r="CW126" i="230"/>
  <c r="CX126" i="230"/>
  <c r="AK129" i="230"/>
  <c r="AJ129" i="230"/>
  <c r="CR39" i="230"/>
  <c r="CS39" i="230"/>
  <c r="CH124" i="230"/>
  <c r="CI124" i="230"/>
  <c r="BN127" i="230"/>
  <c r="BO127" i="230"/>
  <c r="CH127" i="230"/>
  <c r="CI127" i="230"/>
  <c r="BX20" i="230"/>
  <c r="BY20" i="230"/>
  <c r="BX25" i="230"/>
  <c r="BY25" i="230"/>
  <c r="BX27" i="230"/>
  <c r="BY27" i="230"/>
  <c r="CD111" i="230"/>
  <c r="CC111" i="230"/>
  <c r="CC125" i="230"/>
  <c r="CD125" i="230"/>
  <c r="CW127" i="230"/>
  <c r="CX127" i="230"/>
  <c r="U147" i="230"/>
  <c r="V147" i="230"/>
  <c r="P154" i="230"/>
  <c r="Q154" i="230"/>
  <c r="AP21" i="230"/>
  <c r="AO21" i="230"/>
  <c r="U38" i="230"/>
  <c r="V38" i="230"/>
  <c r="BX41" i="230"/>
  <c r="BY41" i="230"/>
  <c r="Z42" i="230"/>
  <c r="AA42" i="230"/>
  <c r="AE121" i="230"/>
  <c r="AF121" i="230"/>
  <c r="BO122" i="230"/>
  <c r="BN122" i="230"/>
  <c r="CD106" i="230"/>
  <c r="BD114" i="230"/>
  <c r="Z117" i="230"/>
  <c r="CS129" i="230"/>
  <c r="AT130" i="230"/>
  <c r="BE132" i="230"/>
  <c r="CC132" i="230"/>
  <c r="Q142" i="230"/>
  <c r="CS143" i="230"/>
  <c r="AO175" i="230"/>
  <c r="BN179" i="230"/>
  <c r="BO179" i="230"/>
  <c r="AO187" i="230"/>
  <c r="AP187" i="230"/>
  <c r="BT34" i="230"/>
  <c r="BT44" i="230"/>
  <c r="AP81" i="230"/>
  <c r="AU86" i="230"/>
  <c r="CI88" i="230"/>
  <c r="V96" i="230"/>
  <c r="Q100" i="230"/>
  <c r="BT101" i="230"/>
  <c r="CH125" i="230"/>
  <c r="BO126" i="230"/>
  <c r="AF133" i="230"/>
  <c r="AE133" i="230"/>
  <c r="BO140" i="230"/>
  <c r="AA191" i="230"/>
  <c r="Z191" i="230"/>
  <c r="BE202" i="230"/>
  <c r="BD202" i="230"/>
  <c r="AA269" i="230"/>
  <c r="Z269" i="230"/>
  <c r="AA277" i="230"/>
  <c r="Z277" i="230"/>
  <c r="L271" i="230"/>
  <c r="BJ39" i="230"/>
  <c r="BY87" i="230"/>
  <c r="AA88" i="230"/>
  <c r="CN94" i="230"/>
  <c r="AU95" i="230"/>
  <c r="BE106" i="230"/>
  <c r="BT153" i="230"/>
  <c r="CN175" i="230"/>
  <c r="CM175" i="230"/>
  <c r="CR185" i="230"/>
  <c r="CS185" i="230"/>
  <c r="U199" i="230"/>
  <c r="V199" i="230"/>
  <c r="Q206" i="230"/>
  <c r="P206" i="230"/>
  <c r="L281" i="230"/>
  <c r="L121" i="230"/>
  <c r="BN135" i="230"/>
  <c r="BO135" i="230"/>
  <c r="U150" i="230"/>
  <c r="V150" i="230"/>
  <c r="BY177" i="230"/>
  <c r="BX177" i="230"/>
  <c r="BX178" i="230"/>
  <c r="BY178" i="230"/>
  <c r="AF197" i="230"/>
  <c r="AE197" i="230"/>
  <c r="L40" i="230"/>
  <c r="AJ157" i="230"/>
  <c r="AK157" i="230"/>
  <c r="Z180" i="230"/>
  <c r="AA180" i="230"/>
  <c r="BX181" i="230"/>
  <c r="BY181" i="230"/>
  <c r="V183" i="230"/>
  <c r="U183" i="230"/>
  <c r="Q190" i="230"/>
  <c r="P190" i="230"/>
  <c r="BS201" i="230"/>
  <c r="BT201" i="230"/>
  <c r="BY206" i="230"/>
  <c r="BX206" i="230"/>
  <c r="BO165" i="230"/>
  <c r="BN165" i="230"/>
  <c r="V174" i="230"/>
  <c r="U174" i="230"/>
  <c r="CC177" i="230"/>
  <c r="CD177" i="230"/>
  <c r="BN185" i="230"/>
  <c r="BO185" i="230"/>
  <c r="CW186" i="230"/>
  <c r="CX186" i="230"/>
  <c r="AE198" i="230"/>
  <c r="AF198" i="230"/>
  <c r="AK204" i="230"/>
  <c r="AJ204" i="230"/>
  <c r="BY204" i="230"/>
  <c r="BX204" i="230"/>
  <c r="CN246" i="230"/>
  <c r="CM246" i="230"/>
  <c r="L256" i="230"/>
  <c r="K39" i="230"/>
  <c r="BE27" i="230"/>
  <c r="BE43" i="230"/>
  <c r="CD44" i="230"/>
  <c r="BE45" i="230"/>
  <c r="AT79" i="230"/>
  <c r="BE81" i="230"/>
  <c r="BY92" i="230"/>
  <c r="CI107" i="230"/>
  <c r="BO110" i="230"/>
  <c r="CI123" i="230"/>
  <c r="BT125" i="230"/>
  <c r="BT126" i="230"/>
  <c r="CC129" i="230"/>
  <c r="BN136" i="230"/>
  <c r="BO136" i="230"/>
  <c r="AZ147" i="230"/>
  <c r="AY159" i="230"/>
  <c r="AZ159" i="230"/>
  <c r="BX172" i="230"/>
  <c r="BY172" i="230"/>
  <c r="BJ176" i="230"/>
  <c r="BI176" i="230"/>
  <c r="AO178" i="230"/>
  <c r="AU196" i="230"/>
  <c r="AT196" i="230"/>
  <c r="AK206" i="230"/>
  <c r="AJ206" i="230"/>
  <c r="AY242" i="230"/>
  <c r="AZ242" i="230"/>
  <c r="AP88" i="230"/>
  <c r="AU92" i="230"/>
  <c r="Z93" i="230"/>
  <c r="BJ95" i="230"/>
  <c r="AZ99" i="230"/>
  <c r="AA103" i="230"/>
  <c r="AA109" i="230"/>
  <c r="BO123" i="230"/>
  <c r="AJ131" i="230"/>
  <c r="CX132" i="230"/>
  <c r="BD147" i="230"/>
  <c r="BE147" i="230"/>
  <c r="BD156" i="230"/>
  <c r="BE156" i="230"/>
  <c r="AE172" i="230"/>
  <c r="AF172" i="230"/>
  <c r="BY174" i="230"/>
  <c r="BX174" i="230"/>
  <c r="BS184" i="230"/>
  <c r="BT184" i="230"/>
  <c r="AJ201" i="230"/>
  <c r="AK201" i="230"/>
  <c r="AY207" i="230"/>
  <c r="AZ207" i="230"/>
  <c r="V214" i="230"/>
  <c r="U214" i="230"/>
  <c r="BE23" i="230"/>
  <c r="AK37" i="230"/>
  <c r="K93" i="230"/>
  <c r="AU33" i="230"/>
  <c r="BJ34" i="230"/>
  <c r="CD35" i="230"/>
  <c r="Q36" i="230"/>
  <c r="AU36" i="230"/>
  <c r="CD40" i="230"/>
  <c r="AO56" i="230"/>
  <c r="CD108" i="230"/>
  <c r="BD133" i="230"/>
  <c r="BE133" i="230"/>
  <c r="Z136" i="230"/>
  <c r="AA136" i="230"/>
  <c r="U137" i="230"/>
  <c r="V137" i="230"/>
  <c r="AO171" i="230"/>
  <c r="AP171" i="230"/>
  <c r="BX171" i="230"/>
  <c r="BY171" i="230"/>
  <c r="CW190" i="230"/>
  <c r="CX190" i="230"/>
  <c r="L58" i="230"/>
  <c r="CS34" i="230"/>
  <c r="CD88" i="230"/>
  <c r="CC90" i="230"/>
  <c r="CS95" i="230"/>
  <c r="CI102" i="230"/>
  <c r="Q107" i="230"/>
  <c r="AK118" i="230"/>
  <c r="CW119" i="230"/>
  <c r="AU128" i="230"/>
  <c r="AP131" i="230"/>
  <c r="BO141" i="230"/>
  <c r="BI177" i="230"/>
  <c r="BJ177" i="230"/>
  <c r="BX187" i="230"/>
  <c r="BY187" i="230"/>
  <c r="CS192" i="230"/>
  <c r="CR192" i="230"/>
  <c r="CS206" i="230"/>
  <c r="CR206" i="230"/>
  <c r="Q208" i="230"/>
  <c r="P208" i="230"/>
  <c r="AU219" i="230"/>
  <c r="AT219" i="230"/>
  <c r="CN36" i="230"/>
  <c r="L229" i="230"/>
  <c r="AY143" i="230"/>
  <c r="AZ143" i="230"/>
  <c r="CC166" i="230"/>
  <c r="CD166" i="230"/>
  <c r="AO172" i="230"/>
  <c r="AP172" i="230"/>
  <c r="CN172" i="230"/>
  <c r="CM172" i="230"/>
  <c r="CN181" i="230"/>
  <c r="CM181" i="230"/>
  <c r="AP184" i="230"/>
  <c r="AO184" i="230"/>
  <c r="CN204" i="230"/>
  <c r="CM204" i="230"/>
  <c r="AP224" i="230"/>
  <c r="AO224" i="230"/>
  <c r="AT170" i="230"/>
  <c r="AU170" i="230"/>
  <c r="BD180" i="230"/>
  <c r="BE180" i="230"/>
  <c r="AT184" i="230"/>
  <c r="AU184" i="230"/>
  <c r="BI197" i="230"/>
  <c r="BJ197" i="230"/>
  <c r="BE200" i="230"/>
  <c r="BD200" i="230"/>
  <c r="BE205" i="230"/>
  <c r="BD205" i="230"/>
  <c r="BJ206" i="230"/>
  <c r="BI206" i="230"/>
  <c r="AU371" i="230"/>
  <c r="AT371" i="230"/>
  <c r="BJ373" i="230"/>
  <c r="BI373" i="230"/>
  <c r="BS382" i="230"/>
  <c r="BT382" i="230"/>
  <c r="CC387" i="230"/>
  <c r="CD387" i="230"/>
  <c r="BX290" i="230"/>
  <c r="BY290" i="230"/>
  <c r="AA353" i="230"/>
  <c r="Z353" i="230"/>
  <c r="AY371" i="230"/>
  <c r="AZ371" i="230"/>
  <c r="AU165" i="230"/>
  <c r="CC198" i="230"/>
  <c r="CC201" i="230"/>
  <c r="BD240" i="230"/>
  <c r="CX244" i="230"/>
  <c r="BI245" i="230"/>
  <c r="CR254" i="230"/>
  <c r="CW255" i="230"/>
  <c r="BE283" i="230"/>
  <c r="BD283" i="230"/>
  <c r="AA292" i="230"/>
  <c r="Z292" i="230"/>
  <c r="AF324" i="230"/>
  <c r="AE324" i="230"/>
  <c r="AU326" i="230"/>
  <c r="AT326" i="230"/>
  <c r="BJ330" i="230"/>
  <c r="BI330" i="230"/>
  <c r="U347" i="230"/>
  <c r="V347" i="230"/>
  <c r="AK356" i="230"/>
  <c r="AJ356" i="230"/>
  <c r="AO381" i="230"/>
  <c r="AP381" i="230"/>
  <c r="AU384" i="230"/>
  <c r="AT384" i="230"/>
  <c r="CH248" i="230"/>
  <c r="CI248" i="230"/>
  <c r="AK291" i="230"/>
  <c r="AJ291" i="230"/>
  <c r="BY295" i="230"/>
  <c r="BX295" i="230"/>
  <c r="AA306" i="230"/>
  <c r="Z306" i="230"/>
  <c r="AA320" i="230"/>
  <c r="Z320" i="230"/>
  <c r="BO345" i="230"/>
  <c r="BN345" i="230"/>
  <c r="BX350" i="230"/>
  <c r="BY350" i="230"/>
  <c r="AY385" i="230"/>
  <c r="AZ385" i="230"/>
  <c r="AZ170" i="230"/>
  <c r="AP173" i="230"/>
  <c r="CN176" i="230"/>
  <c r="BT178" i="230"/>
  <c r="CN184" i="230"/>
  <c r="AP185" i="230"/>
  <c r="AU191" i="230"/>
  <c r="CD191" i="230"/>
  <c r="BI193" i="230"/>
  <c r="BN199" i="230"/>
  <c r="CM199" i="230"/>
  <c r="U209" i="230"/>
  <c r="CN219" i="230"/>
  <c r="AF295" i="230"/>
  <c r="AE295" i="230"/>
  <c r="AE298" i="230"/>
  <c r="AF298" i="230"/>
  <c r="AK319" i="230"/>
  <c r="AJ319" i="230"/>
  <c r="CN339" i="230"/>
  <c r="CM339" i="230"/>
  <c r="BY274" i="230"/>
  <c r="BX274" i="230"/>
  <c r="AP301" i="230"/>
  <c r="AO301" i="230"/>
  <c r="CW326" i="230"/>
  <c r="CX326" i="230"/>
  <c r="V328" i="230"/>
  <c r="U328" i="230"/>
  <c r="BE364" i="230"/>
  <c r="BD364" i="230"/>
  <c r="AT376" i="230"/>
  <c r="AU376" i="230"/>
  <c r="CW386" i="230"/>
  <c r="CX386" i="230"/>
  <c r="AY194" i="230"/>
  <c r="Q198" i="230"/>
  <c r="BD198" i="230"/>
  <c r="CI198" i="230"/>
  <c r="V201" i="230"/>
  <c r="CM202" i="230"/>
  <c r="BS203" i="230"/>
  <c r="CW203" i="230"/>
  <c r="BX209" i="230"/>
  <c r="BD223" i="230"/>
  <c r="BY227" i="230"/>
  <c r="AE234" i="230"/>
  <c r="CC237" i="230"/>
  <c r="BY239" i="230"/>
  <c r="BO242" i="230"/>
  <c r="AA246" i="230"/>
  <c r="BS246" i="230"/>
  <c r="CC294" i="230"/>
  <c r="CD294" i="230"/>
  <c r="CN355" i="230"/>
  <c r="CM355" i="230"/>
  <c r="AZ361" i="230"/>
  <c r="AY361" i="230"/>
  <c r="CS364" i="230"/>
  <c r="CR364" i="230"/>
  <c r="CI135" i="230"/>
  <c r="CI138" i="230"/>
  <c r="AU139" i="230"/>
  <c r="AK148" i="230"/>
  <c r="AK152" i="230"/>
  <c r="BJ170" i="230"/>
  <c r="AU189" i="230"/>
  <c r="AO195" i="230"/>
  <c r="BY195" i="230"/>
  <c r="CM213" i="230"/>
  <c r="AY229" i="230"/>
  <c r="V233" i="230"/>
  <c r="AJ235" i="230"/>
  <c r="AT237" i="230"/>
  <c r="CC321" i="230"/>
  <c r="CD321" i="230"/>
  <c r="Z342" i="230"/>
  <c r="AA342" i="230"/>
  <c r="CC345" i="230"/>
  <c r="CD345" i="230"/>
  <c r="AZ354" i="230"/>
  <c r="AY354" i="230"/>
  <c r="CX362" i="230"/>
  <c r="CW362" i="230"/>
  <c r="BY369" i="230"/>
  <c r="BX369" i="230"/>
  <c r="AE372" i="230"/>
  <c r="AF372" i="230"/>
  <c r="CW380" i="230"/>
  <c r="CX380" i="230"/>
  <c r="V138" i="230"/>
  <c r="BT145" i="230"/>
  <c r="BY150" i="230"/>
  <c r="AF155" i="230"/>
  <c r="AO164" i="230"/>
  <c r="BY175" i="230"/>
  <c r="AP182" i="230"/>
  <c r="AJ192" i="230"/>
  <c r="BS202" i="230"/>
  <c r="CD211" i="230"/>
  <c r="Z216" i="230"/>
  <c r="U217" i="230"/>
  <c r="Z218" i="230"/>
  <c r="AJ226" i="230"/>
  <c r="CC239" i="230"/>
  <c r="BX246" i="230"/>
  <c r="V254" i="230"/>
  <c r="U254" i="230"/>
  <c r="CN275" i="230"/>
  <c r="CM275" i="230"/>
  <c r="CI297" i="230"/>
  <c r="CH297" i="230"/>
  <c r="CN302" i="230"/>
  <c r="CM302" i="230"/>
  <c r="AY306" i="230"/>
  <c r="AZ306" i="230"/>
  <c r="AU321" i="230"/>
  <c r="AT321" i="230"/>
  <c r="CI322" i="230"/>
  <c r="CH322" i="230"/>
  <c r="Z327" i="230"/>
  <c r="AA327" i="230"/>
  <c r="BO363" i="230"/>
  <c r="BN363" i="230"/>
  <c r="U366" i="230"/>
  <c r="V366" i="230"/>
  <c r="CD134" i="230"/>
  <c r="AZ137" i="230"/>
  <c r="AA153" i="230"/>
  <c r="CX159" i="230"/>
  <c r="AU171" i="230"/>
  <c r="V175" i="230"/>
  <c r="CC197" i="230"/>
  <c r="CH200" i="230"/>
  <c r="BD204" i="230"/>
  <c r="Z205" i="230"/>
  <c r="AY238" i="230"/>
  <c r="AP294" i="230"/>
  <c r="AO294" i="230"/>
  <c r="CW309" i="230"/>
  <c r="CX309" i="230"/>
  <c r="Q324" i="230"/>
  <c r="P324" i="230"/>
  <c r="AA329" i="230"/>
  <c r="Z329" i="230"/>
  <c r="V340" i="230"/>
  <c r="U340" i="230"/>
  <c r="CI372" i="230"/>
  <c r="CH372" i="230"/>
  <c r="P382" i="230"/>
  <c r="Q382" i="230"/>
  <c r="AT199" i="230"/>
  <c r="AE216" i="230"/>
  <c r="CC218" i="230"/>
  <c r="CC221" i="230"/>
  <c r="Z278" i="230"/>
  <c r="AA278" i="230"/>
  <c r="CX318" i="230"/>
  <c r="CW318" i="230"/>
  <c r="BY328" i="230"/>
  <c r="BX328" i="230"/>
  <c r="AJ337" i="230"/>
  <c r="AK337" i="230"/>
  <c r="BT356" i="230"/>
  <c r="BS356" i="230"/>
  <c r="CD359" i="230"/>
  <c r="CC359" i="230"/>
  <c r="AA362" i="230"/>
  <c r="Z362" i="230"/>
  <c r="V363" i="230"/>
  <c r="BD374" i="230"/>
  <c r="BE374" i="230"/>
  <c r="BO382" i="230"/>
  <c r="BN382" i="230"/>
  <c r="CN266" i="230"/>
  <c r="CM266" i="230"/>
  <c r="CS267" i="230"/>
  <c r="CR267" i="230"/>
  <c r="CX274" i="230"/>
  <c r="CW274" i="230"/>
  <c r="BJ287" i="230"/>
  <c r="BI287" i="230"/>
  <c r="V291" i="230"/>
  <c r="U291" i="230"/>
  <c r="CN320" i="230"/>
  <c r="CM320" i="230"/>
  <c r="CI371" i="230"/>
  <c r="CH371" i="230"/>
  <c r="AJ386" i="230"/>
  <c r="AK386" i="230"/>
  <c r="CD386" i="230"/>
  <c r="CC386" i="230"/>
  <c r="AJ379" i="230"/>
  <c r="BI293" i="230"/>
  <c r="BT295" i="230"/>
  <c r="BS301" i="230"/>
  <c r="BX319" i="230"/>
  <c r="BE332" i="230"/>
  <c r="Q342" i="230"/>
  <c r="AT345" i="230"/>
  <c r="CD348" i="230"/>
  <c r="BS353" i="230"/>
  <c r="BD354" i="230"/>
  <c r="CR358" i="230"/>
  <c r="BX359" i="230"/>
  <c r="AZ360" i="230"/>
  <c r="BE361" i="230"/>
  <c r="BY364" i="230"/>
  <c r="AE367" i="230"/>
  <c r="Q370" i="230"/>
  <c r="BX373" i="230"/>
  <c r="CW263" i="230"/>
  <c r="AE273" i="230"/>
  <c r="BJ279" i="230"/>
  <c r="CM280" i="230"/>
  <c r="CX293" i="230"/>
  <c r="AJ295" i="230"/>
  <c r="Z302" i="230"/>
  <c r="BD304" i="230"/>
  <c r="BN307" i="230"/>
  <c r="AO314" i="230"/>
  <c r="CN315" i="230"/>
  <c r="CR318" i="230"/>
  <c r="BD320" i="230"/>
  <c r="CI320" i="230"/>
  <c r="U327" i="230"/>
  <c r="CI334" i="230"/>
  <c r="CD335" i="230"/>
  <c r="BJ363" i="230"/>
  <c r="AY364" i="230"/>
  <c r="CW370" i="230"/>
  <c r="BJ372" i="230"/>
  <c r="Z374" i="230"/>
  <c r="BN249" i="230"/>
  <c r="AE253" i="230"/>
  <c r="AO261" i="230"/>
  <c r="P270" i="230"/>
  <c r="BI270" i="230"/>
  <c r="CS270" i="230"/>
  <c r="AU285" i="230"/>
  <c r="AO286" i="230"/>
  <c r="V299" i="230"/>
  <c r="BI299" i="230"/>
  <c r="BJ300" i="230"/>
  <c r="CI329" i="230"/>
  <c r="CD341" i="230"/>
  <c r="Z344" i="230"/>
  <c r="BD345" i="230"/>
  <c r="AU349" i="230"/>
  <c r="CR366" i="230"/>
  <c r="P375" i="230"/>
  <c r="BE375" i="230"/>
  <c r="BS387" i="230"/>
  <c r="AJ252" i="230"/>
  <c r="P259" i="230"/>
  <c r="BX268" i="230"/>
  <c r="U282" i="230"/>
  <c r="CX283" i="230"/>
  <c r="CM292" i="230"/>
  <c r="BN297" i="230"/>
  <c r="CN297" i="230"/>
  <c r="AE306" i="230"/>
  <c r="V314" i="230"/>
  <c r="CD317" i="230"/>
  <c r="BY322" i="230"/>
  <c r="CD330" i="230"/>
  <c r="U334" i="230"/>
  <c r="BS342" i="230"/>
  <c r="CD349" i="230"/>
  <c r="AA352" i="230"/>
  <c r="BJ352" i="230"/>
  <c r="CI353" i="230"/>
  <c r="U359" i="230"/>
  <c r="AE360" i="230"/>
  <c r="U263" i="230"/>
  <c r="AO268" i="230"/>
  <c r="CM272" i="230"/>
  <c r="AO275" i="230"/>
  <c r="CI345" i="230"/>
  <c r="AZ353" i="230"/>
  <c r="BI355" i="230"/>
  <c r="V373" i="230"/>
  <c r="BS378" i="230"/>
  <c r="AO252" i="230"/>
  <c r="CR256" i="230"/>
  <c r="CH267" i="230"/>
  <c r="BN271" i="230"/>
  <c r="P284" i="230"/>
  <c r="BI284" i="230"/>
  <c r="CS292" i="230"/>
  <c r="Z297" i="230"/>
  <c r="CX300" i="230"/>
  <c r="AK303" i="230"/>
  <c r="CM305" i="230"/>
  <c r="BT309" i="230"/>
  <c r="Z314" i="230"/>
  <c r="BN319" i="230"/>
  <c r="P321" i="230"/>
  <c r="CC322" i="230"/>
  <c r="AO332" i="230"/>
  <c r="BX332" i="230"/>
  <c r="Z334" i="230"/>
  <c r="U339" i="230"/>
  <c r="BN359" i="230"/>
  <c r="AK360" i="230"/>
  <c r="BS360" i="230"/>
  <c r="CR360" i="230"/>
  <c r="AT361" i="230"/>
  <c r="AA369" i="230"/>
  <c r="CN369" i="230"/>
  <c r="CI275" i="230"/>
  <c r="AY288" i="230"/>
  <c r="CX23" i="230"/>
  <c r="CW23" i="230"/>
  <c r="U26" i="230"/>
  <c r="V26" i="230"/>
  <c r="BN29" i="230"/>
  <c r="BO29" i="230"/>
  <c r="AJ38" i="230"/>
  <c r="AK38" i="230"/>
  <c r="CR41" i="230"/>
  <c r="CS41" i="230"/>
  <c r="BX43" i="230"/>
  <c r="BY43" i="230"/>
  <c r="CM24" i="230"/>
  <c r="CN24" i="230"/>
  <c r="Z26" i="230"/>
  <c r="AA26" i="230"/>
  <c r="P27" i="230"/>
  <c r="Q27" i="230"/>
  <c r="AO31" i="230"/>
  <c r="AP31" i="230"/>
  <c r="Z33" i="230"/>
  <c r="AA33" i="230"/>
  <c r="BS33" i="230"/>
  <c r="BT33" i="230"/>
  <c r="CM18" i="230"/>
  <c r="CN18" i="230"/>
  <c r="CR24" i="230"/>
  <c r="CS24" i="230"/>
  <c r="U28" i="230"/>
  <c r="V28" i="230"/>
  <c r="BI30" i="230"/>
  <c r="BJ30" i="230"/>
  <c r="AT31" i="230"/>
  <c r="AU31" i="230"/>
  <c r="CH31" i="230"/>
  <c r="CI31" i="230"/>
  <c r="CC32" i="230"/>
  <c r="CD32" i="230"/>
  <c r="BX33" i="230"/>
  <c r="BY33" i="230"/>
  <c r="BD18" i="230"/>
  <c r="BE18" i="230"/>
  <c r="AT19" i="230"/>
  <c r="AU19" i="230"/>
  <c r="BX26" i="230"/>
  <c r="BY26" i="230"/>
  <c r="AO29" i="230"/>
  <c r="AP29" i="230"/>
  <c r="CM31" i="230"/>
  <c r="CN31" i="230"/>
  <c r="CC33" i="230"/>
  <c r="CD33" i="230"/>
  <c r="P43" i="230"/>
  <c r="Q43" i="230"/>
  <c r="CH19" i="230"/>
  <c r="CI19" i="230"/>
  <c r="P25" i="230"/>
  <c r="Q25" i="230"/>
  <c r="CH25" i="230"/>
  <c r="CI25" i="230"/>
  <c r="AJ26" i="230"/>
  <c r="AK26" i="230"/>
  <c r="CC26" i="230"/>
  <c r="CD26" i="230"/>
  <c r="U30" i="230"/>
  <c r="V30" i="230"/>
  <c r="CR31" i="230"/>
  <c r="CS31" i="230"/>
  <c r="AO33" i="230"/>
  <c r="AP33" i="230"/>
  <c r="AO25" i="230"/>
  <c r="AP25" i="230"/>
  <c r="BX31" i="230"/>
  <c r="BY31" i="230"/>
  <c r="CC38" i="230"/>
  <c r="CD38" i="230"/>
  <c r="P18" i="230"/>
  <c r="Q18" i="230"/>
  <c r="CM25" i="230"/>
  <c r="CN25" i="230"/>
  <c r="Z30" i="230"/>
  <c r="AA30" i="230"/>
  <c r="CH32" i="230"/>
  <c r="CI32" i="230"/>
  <c r="AJ32" i="230"/>
  <c r="AK32" i="230"/>
  <c r="BJ19" i="230"/>
  <c r="BI19" i="230"/>
  <c r="Z21" i="230"/>
  <c r="AA21" i="230"/>
  <c r="CM27" i="230"/>
  <c r="CN27" i="230"/>
  <c r="AJ28" i="230"/>
  <c r="AK28" i="230"/>
  <c r="P31" i="230"/>
  <c r="Q31" i="230"/>
  <c r="BI32" i="230"/>
  <c r="BJ32" i="230"/>
  <c r="BI38" i="230"/>
  <c r="BJ38" i="230"/>
  <c r="BS21" i="230"/>
  <c r="BT21" i="230"/>
  <c r="CR22" i="230"/>
  <c r="CS22" i="230"/>
  <c r="AY23" i="230"/>
  <c r="AZ23" i="230"/>
  <c r="BN25" i="230"/>
  <c r="BO25" i="230"/>
  <c r="U31" i="230"/>
  <c r="V31" i="230"/>
  <c r="BN31" i="230"/>
  <c r="BO31" i="230"/>
  <c r="U32" i="230"/>
  <c r="V32" i="230"/>
  <c r="BD33" i="230"/>
  <c r="BE33" i="230"/>
  <c r="P33" i="230"/>
  <c r="Q33" i="230"/>
  <c r="BI28" i="230"/>
  <c r="BJ28" i="230"/>
  <c r="AO24" i="230"/>
  <c r="AP24" i="230"/>
  <c r="CC24" i="230"/>
  <c r="CD24" i="230"/>
  <c r="BD26" i="230"/>
  <c r="BE26" i="230"/>
  <c r="AO27" i="230"/>
  <c r="AP27" i="230"/>
  <c r="AT28" i="230"/>
  <c r="AU28" i="230"/>
  <c r="CH29" i="230"/>
  <c r="CI29" i="230"/>
  <c r="CC30" i="230"/>
  <c r="CD30" i="230"/>
  <c r="Z32" i="230"/>
  <c r="AA32" i="230"/>
  <c r="AF22" i="230"/>
  <c r="AE22" i="230"/>
  <c r="AT24" i="230"/>
  <c r="AU24" i="230"/>
  <c r="BS25" i="230"/>
  <c r="BT25" i="230"/>
  <c r="BI26" i="230"/>
  <c r="BJ26" i="230"/>
  <c r="BS27" i="230"/>
  <c r="BT27" i="230"/>
  <c r="CM29" i="230"/>
  <c r="CN29" i="230"/>
  <c r="AT30" i="230"/>
  <c r="AU30" i="230"/>
  <c r="BS31" i="230"/>
  <c r="BT31" i="230"/>
  <c r="AO39" i="230"/>
  <c r="AP39" i="230"/>
  <c r="CH79" i="230"/>
  <c r="CI79" i="230"/>
  <c r="Q170" i="230"/>
  <c r="P170" i="230"/>
  <c r="L274" i="230"/>
  <c r="L184" i="230"/>
  <c r="K84" i="230"/>
  <c r="K19" i="230"/>
  <c r="CS18" i="230"/>
  <c r="Q22" i="230"/>
  <c r="AP26" i="230"/>
  <c r="BO26" i="230"/>
  <c r="Q28" i="230"/>
  <c r="AP28" i="230"/>
  <c r="BO28" i="230"/>
  <c r="Q30" i="230"/>
  <c r="AP30" i="230"/>
  <c r="CH34" i="230"/>
  <c r="CI34" i="230"/>
  <c r="BN35" i="230"/>
  <c r="BO35" i="230"/>
  <c r="Z36" i="230"/>
  <c r="AA36" i="230"/>
  <c r="BN37" i="230"/>
  <c r="BO37" i="230"/>
  <c r="BS39" i="230"/>
  <c r="BT39" i="230"/>
  <c r="AO40" i="230"/>
  <c r="AP40" i="230"/>
  <c r="CR40" i="230"/>
  <c r="CS40" i="230"/>
  <c r="AK43" i="230"/>
  <c r="AJ45" i="230"/>
  <c r="AK45" i="230"/>
  <c r="AU60" i="230"/>
  <c r="AT60" i="230"/>
  <c r="AJ88" i="230"/>
  <c r="AK88" i="230"/>
  <c r="CH91" i="230"/>
  <c r="CI91" i="230"/>
  <c r="BJ94" i="230"/>
  <c r="BI94" i="230"/>
  <c r="AA96" i="230"/>
  <c r="Z96" i="230"/>
  <c r="AE122" i="230"/>
  <c r="AF122" i="230"/>
  <c r="BJ131" i="230"/>
  <c r="BI131" i="230"/>
  <c r="BS139" i="230"/>
  <c r="BT139" i="230"/>
  <c r="AJ150" i="230"/>
  <c r="AK150" i="230"/>
  <c r="BI152" i="230"/>
  <c r="BJ152" i="230"/>
  <c r="BD36" i="230"/>
  <c r="BE36" i="230"/>
  <c r="AJ41" i="230"/>
  <c r="AK41" i="230"/>
  <c r="CR84" i="230"/>
  <c r="CS84" i="230"/>
  <c r="AA90" i="230"/>
  <c r="Z90" i="230"/>
  <c r="CI110" i="230"/>
  <c r="CH110" i="230"/>
  <c r="CR33" i="230"/>
  <c r="CS33" i="230"/>
  <c r="BI36" i="230"/>
  <c r="BJ36" i="230"/>
  <c r="Z38" i="230"/>
  <c r="AA38" i="230"/>
  <c r="BN38" i="230"/>
  <c r="BO38" i="230"/>
  <c r="AT39" i="230"/>
  <c r="AU39" i="230"/>
  <c r="AT40" i="230"/>
  <c r="AU40" i="230"/>
  <c r="BS40" i="230"/>
  <c r="BT40" i="230"/>
  <c r="AO41" i="230"/>
  <c r="AP41" i="230"/>
  <c r="BS41" i="230"/>
  <c r="BT41" i="230"/>
  <c r="CR42" i="230"/>
  <c r="CS42" i="230"/>
  <c r="AK83" i="230"/>
  <c r="AJ83" i="230"/>
  <c r="CX83" i="230"/>
  <c r="CW83" i="230"/>
  <c r="Q85" i="230"/>
  <c r="P85" i="230"/>
  <c r="P93" i="230"/>
  <c r="Q93" i="230"/>
  <c r="BY129" i="230"/>
  <c r="BX129" i="230"/>
  <c r="CM33" i="230"/>
  <c r="CN33" i="230"/>
  <c r="BO86" i="230"/>
  <c r="BN86" i="230"/>
  <c r="L262" i="230"/>
  <c r="AK20" i="230"/>
  <c r="V25" i="230"/>
  <c r="AU25" i="230"/>
  <c r="CI26" i="230"/>
  <c r="V27" i="230"/>
  <c r="AU27" i="230"/>
  <c r="CI28" i="230"/>
  <c r="V29" i="230"/>
  <c r="AP32" i="230"/>
  <c r="BO32" i="230"/>
  <c r="AK34" i="230"/>
  <c r="CN34" i="230"/>
  <c r="AK35" i="230"/>
  <c r="CM35" i="230"/>
  <c r="CN35" i="230"/>
  <c r="CR36" i="230"/>
  <c r="CS36" i="230"/>
  <c r="BX40" i="230"/>
  <c r="BY40" i="230"/>
  <c r="AT41" i="230"/>
  <c r="AU41" i="230"/>
  <c r="AO42" i="230"/>
  <c r="AP42" i="230"/>
  <c r="AO44" i="230"/>
  <c r="AP44" i="230"/>
  <c r="CR44" i="230"/>
  <c r="CS44" i="230"/>
  <c r="CR45" i="230"/>
  <c r="CS45" i="230"/>
  <c r="BT57" i="230"/>
  <c r="BS57" i="230"/>
  <c r="CX81" i="230"/>
  <c r="CW81" i="230"/>
  <c r="U85" i="230"/>
  <c r="V85" i="230"/>
  <c r="U87" i="230"/>
  <c r="V87" i="230"/>
  <c r="CM87" i="230"/>
  <c r="BX90" i="230"/>
  <c r="BY90" i="230"/>
  <c r="BI91" i="230"/>
  <c r="CR97" i="230"/>
  <c r="CS97" i="230"/>
  <c r="CH98" i="230"/>
  <c r="CI98" i="230"/>
  <c r="CC99" i="230"/>
  <c r="CD99" i="230"/>
  <c r="CC105" i="230"/>
  <c r="CD105" i="230"/>
  <c r="AA114" i="230"/>
  <c r="Z114" i="230"/>
  <c r="CI119" i="230"/>
  <c r="CH119" i="230"/>
  <c r="CM133" i="230"/>
  <c r="CN133" i="230"/>
  <c r="BY95" i="230"/>
  <c r="BX95" i="230"/>
  <c r="BN169" i="230"/>
  <c r="BO169" i="230"/>
  <c r="CH179" i="230"/>
  <c r="CI179" i="230"/>
  <c r="L292" i="230"/>
  <c r="L103" i="230"/>
  <c r="V33" i="230"/>
  <c r="BO34" i="230"/>
  <c r="AO37" i="230"/>
  <c r="AP37" i="230"/>
  <c r="CM37" i="230"/>
  <c r="CN37" i="230"/>
  <c r="P39" i="230"/>
  <c r="Q39" i="230"/>
  <c r="P40" i="230"/>
  <c r="Q40" i="230"/>
  <c r="P42" i="230"/>
  <c r="Q42" i="230"/>
  <c r="BS43" i="230"/>
  <c r="BT43" i="230"/>
  <c r="BI82" i="230"/>
  <c r="BJ82" i="230"/>
  <c r="BD95" i="230"/>
  <c r="BE95" i="230"/>
  <c r="P97" i="230"/>
  <c r="Q97" i="230"/>
  <c r="AJ108" i="230"/>
  <c r="AK108" i="230"/>
  <c r="AU113" i="230"/>
  <c r="AT113" i="230"/>
  <c r="CS127" i="230"/>
  <c r="CR127" i="230"/>
  <c r="AK128" i="230"/>
  <c r="AJ128" i="230"/>
  <c r="AO35" i="230"/>
  <c r="AP35" i="230"/>
  <c r="BX35" i="230"/>
  <c r="BY35" i="230"/>
  <c r="BS37" i="230"/>
  <c r="BT37" i="230"/>
  <c r="BX38" i="230"/>
  <c r="BY38" i="230"/>
  <c r="BD40" i="230"/>
  <c r="BE40" i="230"/>
  <c r="BD41" i="230"/>
  <c r="BE41" i="230"/>
  <c r="U42" i="230"/>
  <c r="V42" i="230"/>
  <c r="BX42" i="230"/>
  <c r="BY42" i="230"/>
  <c r="AT43" i="230"/>
  <c r="AU43" i="230"/>
  <c r="AT44" i="230"/>
  <c r="AU44" i="230"/>
  <c r="BS45" i="230"/>
  <c r="BT45" i="230"/>
  <c r="BS79" i="230"/>
  <c r="BT79" i="230"/>
  <c r="CS82" i="230"/>
  <c r="CR82" i="230"/>
  <c r="Z85" i="230"/>
  <c r="AA85" i="230"/>
  <c r="BS93" i="230"/>
  <c r="BT93" i="230"/>
  <c r="AE118" i="230"/>
  <c r="AF118" i="230"/>
  <c r="CR132" i="230"/>
  <c r="CS132" i="230"/>
  <c r="CM138" i="230"/>
  <c r="CN138" i="230"/>
  <c r="L312" i="230"/>
  <c r="L112" i="230"/>
  <c r="BJ22" i="230"/>
  <c r="U23" i="230"/>
  <c r="CN26" i="230"/>
  <c r="AA27" i="230"/>
  <c r="BT28" i="230"/>
  <c r="CN28" i="230"/>
  <c r="AA29" i="230"/>
  <c r="BT30" i="230"/>
  <c r="CN30" i="230"/>
  <c r="Q34" i="230"/>
  <c r="AP36" i="230"/>
  <c r="AT37" i="230"/>
  <c r="AU37" i="230"/>
  <c r="U39" i="230"/>
  <c r="V39" i="230"/>
  <c r="CD39" i="230"/>
  <c r="V40" i="230"/>
  <c r="U41" i="230"/>
  <c r="V41" i="230"/>
  <c r="CC41" i="230"/>
  <c r="CD41" i="230"/>
  <c r="CC42" i="230"/>
  <c r="CD42" i="230"/>
  <c r="P44" i="230"/>
  <c r="Q44" i="230"/>
  <c r="AT45" i="230"/>
  <c r="AU45" i="230"/>
  <c r="P46" i="230"/>
  <c r="Q46" i="230"/>
  <c r="V80" i="230"/>
  <c r="U80" i="230"/>
  <c r="AA84" i="230"/>
  <c r="Z84" i="230"/>
  <c r="CH85" i="230"/>
  <c r="CI85" i="230"/>
  <c r="BD89" i="230"/>
  <c r="BE89" i="230"/>
  <c r="U95" i="230"/>
  <c r="U98" i="230"/>
  <c r="V98" i="230"/>
  <c r="BY114" i="230"/>
  <c r="BX114" i="230"/>
  <c r="CS116" i="230"/>
  <c r="CR116" i="230"/>
  <c r="Z135" i="230"/>
  <c r="AA135" i="230"/>
  <c r="BN138" i="230"/>
  <c r="BO138" i="230"/>
  <c r="BI180" i="230"/>
  <c r="BJ180" i="230"/>
  <c r="BT36" i="230"/>
  <c r="P37" i="230"/>
  <c r="Q37" i="230"/>
  <c r="AO38" i="230"/>
  <c r="AP38" i="230"/>
  <c r="Z39" i="230"/>
  <c r="AA39" i="230"/>
  <c r="Z40" i="230"/>
  <c r="AA40" i="230"/>
  <c r="U43" i="230"/>
  <c r="V43" i="230"/>
  <c r="CC43" i="230"/>
  <c r="CD43" i="230"/>
  <c r="BX44" i="230"/>
  <c r="BY44" i="230"/>
  <c r="BI84" i="230"/>
  <c r="BJ84" i="230"/>
  <c r="BS87" i="230"/>
  <c r="BT87" i="230"/>
  <c r="AJ91" i="230"/>
  <c r="AK91" i="230"/>
  <c r="BD92" i="230"/>
  <c r="BE92" i="230"/>
  <c r="CD93" i="230"/>
  <c r="CC93" i="230"/>
  <c r="CC96" i="230"/>
  <c r="CD96" i="230"/>
  <c r="CM99" i="230"/>
  <c r="CN99" i="230"/>
  <c r="V111" i="230"/>
  <c r="U111" i="230"/>
  <c r="CC115" i="230"/>
  <c r="CD115" i="230"/>
  <c r="BO116" i="230"/>
  <c r="BN116" i="230"/>
  <c r="P134" i="230"/>
  <c r="Q134" i="230"/>
  <c r="AT181" i="230"/>
  <c r="AU181" i="230"/>
  <c r="BD35" i="230"/>
  <c r="BE35" i="230"/>
  <c r="BX36" i="230"/>
  <c r="BY36" i="230"/>
  <c r="BD42" i="230"/>
  <c r="BE42" i="230"/>
  <c r="BD44" i="230"/>
  <c r="BE44" i="230"/>
  <c r="AE84" i="230"/>
  <c r="AF84" i="230"/>
  <c r="AO94" i="230"/>
  <c r="AP94" i="230"/>
  <c r="BD105" i="230"/>
  <c r="BE105" i="230"/>
  <c r="L320" i="230"/>
  <c r="L298" i="230"/>
  <c r="AY20" i="230"/>
  <c r="BO22" i="230"/>
  <c r="AK25" i="230"/>
  <c r="BJ25" i="230"/>
  <c r="BY28" i="230"/>
  <c r="CS28" i="230"/>
  <c r="BE30" i="230"/>
  <c r="BY30" i="230"/>
  <c r="CS30" i="230"/>
  <c r="BE32" i="230"/>
  <c r="BY32" i="230"/>
  <c r="BJ33" i="230"/>
  <c r="V34" i="230"/>
  <c r="U35" i="230"/>
  <c r="V35" i="230"/>
  <c r="U37" i="230"/>
  <c r="V37" i="230"/>
  <c r="CI40" i="230"/>
  <c r="CH42" i="230"/>
  <c r="CI42" i="230"/>
  <c r="AA43" i="230"/>
  <c r="CH43" i="230"/>
  <c r="CI43" i="230"/>
  <c r="BI44" i="230"/>
  <c r="BJ44" i="230"/>
  <c r="U45" i="230"/>
  <c r="V45" i="230"/>
  <c r="AU57" i="230"/>
  <c r="AT57" i="230"/>
  <c r="CD78" i="230"/>
  <c r="CC78" i="230"/>
  <c r="BT82" i="230"/>
  <c r="BS82" i="230"/>
  <c r="CR85" i="230"/>
  <c r="AP87" i="230"/>
  <c r="AO87" i="230"/>
  <c r="BJ88" i="230"/>
  <c r="BI88" i="230"/>
  <c r="BN89" i="230"/>
  <c r="CN90" i="230"/>
  <c r="CM90" i="230"/>
  <c r="V92" i="230"/>
  <c r="U92" i="230"/>
  <c r="CR113" i="230"/>
  <c r="CS113" i="230"/>
  <c r="Q124" i="230"/>
  <c r="P124" i="230"/>
  <c r="AA126" i="230"/>
  <c r="Z126" i="230"/>
  <c r="AZ128" i="230"/>
  <c r="AY128" i="230"/>
  <c r="BT133" i="230"/>
  <c r="BS133" i="230"/>
  <c r="CH44" i="230"/>
  <c r="CI44" i="230"/>
  <c r="CS88" i="230"/>
  <c r="CR88" i="230"/>
  <c r="CC36" i="230"/>
  <c r="CD36" i="230"/>
  <c r="CH38" i="230"/>
  <c r="CI38" i="230"/>
  <c r="BN40" i="230"/>
  <c r="BO40" i="230"/>
  <c r="BI43" i="230"/>
  <c r="BJ43" i="230"/>
  <c r="Z44" i="230"/>
  <c r="AA44" i="230"/>
  <c r="Z45" i="230"/>
  <c r="AA45" i="230"/>
  <c r="AO82" i="230"/>
  <c r="AP82" i="230"/>
  <c r="CI83" i="230"/>
  <c r="CH83" i="230"/>
  <c r="BD86" i="230"/>
  <c r="BE86" i="230"/>
  <c r="P90" i="230"/>
  <c r="Q90" i="230"/>
  <c r="BO92" i="230"/>
  <c r="BN92" i="230"/>
  <c r="CH94" i="230"/>
  <c r="CI94" i="230"/>
  <c r="P96" i="230"/>
  <c r="Q96" i="230"/>
  <c r="L352" i="230"/>
  <c r="L286" i="230"/>
  <c r="L31" i="230"/>
  <c r="CX17" i="230"/>
  <c r="CD20" i="230"/>
  <c r="CI23" i="230"/>
  <c r="BJ27" i="230"/>
  <c r="CD27" i="230"/>
  <c r="AK29" i="230"/>
  <c r="BJ29" i="230"/>
  <c r="CD29" i="230"/>
  <c r="AK31" i="230"/>
  <c r="BJ31" i="230"/>
  <c r="AA35" i="230"/>
  <c r="BJ35" i="230"/>
  <c r="BJ37" i="230"/>
  <c r="BD38" i="230"/>
  <c r="BE38" i="230"/>
  <c r="CM38" i="230"/>
  <c r="CN38" i="230"/>
  <c r="CM39" i="230"/>
  <c r="CN39" i="230"/>
  <c r="CM41" i="230"/>
  <c r="CN41" i="230"/>
  <c r="BN42" i="230"/>
  <c r="BO42" i="230"/>
  <c r="AJ46" i="230"/>
  <c r="AK46" i="230"/>
  <c r="BY80" i="230"/>
  <c r="Z83" i="230"/>
  <c r="AA83" i="230"/>
  <c r="Z105" i="230"/>
  <c r="AA105" i="230"/>
  <c r="AO123" i="230"/>
  <c r="AP123" i="230"/>
  <c r="BD119" i="230"/>
  <c r="BE119" i="230"/>
  <c r="AO120" i="230"/>
  <c r="AP120" i="230"/>
  <c r="BE126" i="230"/>
  <c r="BD126" i="230"/>
  <c r="Q127" i="230"/>
  <c r="P127" i="230"/>
  <c r="CR150" i="230"/>
  <c r="CS150" i="230"/>
  <c r="BS172" i="230"/>
  <c r="BT172" i="230"/>
  <c r="BI179" i="230"/>
  <c r="BJ179" i="230"/>
  <c r="CD85" i="230"/>
  <c r="AU89" i="230"/>
  <c r="CS92" i="230"/>
  <c r="BO96" i="230"/>
  <c r="CH101" i="230"/>
  <c r="CI101" i="230"/>
  <c r="AK116" i="230"/>
  <c r="AJ116" i="230"/>
  <c r="AA122" i="230"/>
  <c r="AF125" i="230"/>
  <c r="AY127" i="230"/>
  <c r="AZ127" i="230"/>
  <c r="AO166" i="230"/>
  <c r="BI103" i="230"/>
  <c r="BJ103" i="230"/>
  <c r="CR103" i="230"/>
  <c r="CS103" i="230"/>
  <c r="U107" i="230"/>
  <c r="V107" i="230"/>
  <c r="CD109" i="230"/>
  <c r="CC109" i="230"/>
  <c r="AE114" i="230"/>
  <c r="AF114" i="230"/>
  <c r="BN117" i="230"/>
  <c r="BO117" i="230"/>
  <c r="V119" i="230"/>
  <c r="U119" i="230"/>
  <c r="CR119" i="230"/>
  <c r="CS119" i="230"/>
  <c r="BT124" i="230"/>
  <c r="BS124" i="230"/>
  <c r="AK125" i="230"/>
  <c r="AJ125" i="230"/>
  <c r="BT128" i="230"/>
  <c r="BS128" i="230"/>
  <c r="BO134" i="230"/>
  <c r="BN134" i="230"/>
  <c r="CM134" i="230"/>
  <c r="CN134" i="230"/>
  <c r="AJ135" i="230"/>
  <c r="AK135" i="230"/>
  <c r="CH147" i="230"/>
  <c r="CI147" i="230"/>
  <c r="BO93" i="230"/>
  <c r="AT94" i="230"/>
  <c r="BN101" i="230"/>
  <c r="BO101" i="230"/>
  <c r="CR101" i="230"/>
  <c r="CS101" i="230"/>
  <c r="AP118" i="230"/>
  <c r="AO118" i="230"/>
  <c r="AY120" i="230"/>
  <c r="AZ120" i="230"/>
  <c r="CX123" i="230"/>
  <c r="P128" i="230"/>
  <c r="Q128" i="230"/>
  <c r="V129" i="230"/>
  <c r="U129" i="230"/>
  <c r="CM132" i="230"/>
  <c r="CN132" i="230"/>
  <c r="AA133" i="230"/>
  <c r="AK144" i="230"/>
  <c r="Z149" i="230"/>
  <c r="AA149" i="230"/>
  <c r="CR160" i="230"/>
  <c r="CS160" i="230"/>
  <c r="CW110" i="230"/>
  <c r="CX110" i="230"/>
  <c r="Z112" i="230"/>
  <c r="AA112" i="230"/>
  <c r="BO113" i="230"/>
  <c r="BN113" i="230"/>
  <c r="Q115" i="230"/>
  <c r="P115" i="230"/>
  <c r="AU118" i="230"/>
  <c r="AT118" i="230"/>
  <c r="AJ126" i="230"/>
  <c r="AK126" i="230"/>
  <c r="AJ132" i="230"/>
  <c r="AK132" i="230"/>
  <c r="CR134" i="230"/>
  <c r="CS134" i="230"/>
  <c r="BX135" i="230"/>
  <c r="BY135" i="230"/>
  <c r="Z137" i="230"/>
  <c r="AA137" i="230"/>
  <c r="BI143" i="230"/>
  <c r="BJ143" i="230"/>
  <c r="BX61" i="230"/>
  <c r="CS78" i="230"/>
  <c r="Q82" i="230"/>
  <c r="AT82" i="230"/>
  <c r="Q84" i="230"/>
  <c r="AK85" i="230"/>
  <c r="U86" i="230"/>
  <c r="CS86" i="230"/>
  <c r="CC87" i="230"/>
  <c r="BX89" i="230"/>
  <c r="BO90" i="230"/>
  <c r="AT91" i="230"/>
  <c r="AO93" i="230"/>
  <c r="AA94" i="230"/>
  <c r="CR94" i="230"/>
  <c r="BD102" i="230"/>
  <c r="BE102" i="230"/>
  <c r="Q106" i="230"/>
  <c r="BI115" i="230"/>
  <c r="CS115" i="230"/>
  <c r="CR115" i="230"/>
  <c r="BI121" i="230"/>
  <c r="BJ121" i="230"/>
  <c r="AY124" i="230"/>
  <c r="AZ124" i="230"/>
  <c r="CX124" i="230"/>
  <c r="BS131" i="230"/>
  <c r="BT131" i="230"/>
  <c r="CH133" i="230"/>
  <c r="CI133" i="230"/>
  <c r="AJ141" i="230"/>
  <c r="AK141" i="230"/>
  <c r="BN158" i="230"/>
  <c r="BO158" i="230"/>
  <c r="P111" i="230"/>
  <c r="Q111" i="230"/>
  <c r="AA115" i="230"/>
  <c r="Z115" i="230"/>
  <c r="AY156" i="230"/>
  <c r="AZ156" i="230"/>
  <c r="AK40" i="230"/>
  <c r="CN40" i="230"/>
  <c r="BO41" i="230"/>
  <c r="BT42" i="230"/>
  <c r="AP43" i="230"/>
  <c r="CS43" i="230"/>
  <c r="Q45" i="230"/>
  <c r="AJ61" i="230"/>
  <c r="CW78" i="230"/>
  <c r="AT80" i="230"/>
  <c r="AU84" i="230"/>
  <c r="AP85" i="230"/>
  <c r="BX86" i="230"/>
  <c r="BO87" i="230"/>
  <c r="AT88" i="230"/>
  <c r="AO90" i="230"/>
  <c r="AA91" i="230"/>
  <c r="CR91" i="230"/>
  <c r="CM93" i="230"/>
  <c r="CD94" i="230"/>
  <c r="BN95" i="230"/>
  <c r="AK98" i="230"/>
  <c r="BO98" i="230"/>
  <c r="AA100" i="230"/>
  <c r="BT103" i="230"/>
  <c r="AK107" i="230"/>
  <c r="BE111" i="230"/>
  <c r="BD111" i="230"/>
  <c r="CN112" i="230"/>
  <c r="CM112" i="230"/>
  <c r="AY116" i="230"/>
  <c r="AZ116" i="230"/>
  <c r="BX119" i="230"/>
  <c r="BY119" i="230"/>
  <c r="AP130" i="230"/>
  <c r="AO130" i="230"/>
  <c r="BE135" i="230"/>
  <c r="BD135" i="230"/>
  <c r="AY138" i="230"/>
  <c r="AZ138" i="230"/>
  <c r="BI46" i="230"/>
  <c r="CN85" i="230"/>
  <c r="BJ89" i="230"/>
  <c r="V93" i="230"/>
  <c r="AK99" i="230"/>
  <c r="BO99" i="230"/>
  <c r="CI99" i="230"/>
  <c r="Z102" i="230"/>
  <c r="AA102" i="230"/>
  <c r="CI108" i="230"/>
  <c r="CS109" i="230"/>
  <c r="CR109" i="230"/>
  <c r="AJ121" i="230"/>
  <c r="AK121" i="230"/>
  <c r="BX122" i="230"/>
  <c r="BE123" i="230"/>
  <c r="BD123" i="230"/>
  <c r="P126" i="230"/>
  <c r="Q126" i="230"/>
  <c r="AU126" i="230"/>
  <c r="CR126" i="230"/>
  <c r="CS126" i="230"/>
  <c r="AK127" i="230"/>
  <c r="BJ128" i="230"/>
  <c r="BI128" i="230"/>
  <c r="AY131" i="230"/>
  <c r="AZ131" i="230"/>
  <c r="BY134" i="230"/>
  <c r="AT103" i="230"/>
  <c r="AU103" i="230"/>
  <c r="AT110" i="230"/>
  <c r="AU110" i="230"/>
  <c r="BO111" i="230"/>
  <c r="BN111" i="230"/>
  <c r="BT112" i="230"/>
  <c r="BS112" i="230"/>
  <c r="CS112" i="230"/>
  <c r="CR112" i="230"/>
  <c r="CN120" i="230"/>
  <c r="CM120" i="230"/>
  <c r="BT121" i="230"/>
  <c r="BS121" i="230"/>
  <c r="AF124" i="230"/>
  <c r="AE124" i="230"/>
  <c r="Q131" i="230"/>
  <c r="P131" i="230"/>
  <c r="AT134" i="230"/>
  <c r="AU134" i="230"/>
  <c r="BX153" i="230"/>
  <c r="BY153" i="230"/>
  <c r="BN154" i="230"/>
  <c r="BO154" i="230"/>
  <c r="CR154" i="230"/>
  <c r="CS154" i="230"/>
  <c r="AY55" i="230"/>
  <c r="BD56" i="230"/>
  <c r="U58" i="230"/>
  <c r="BX78" i="230"/>
  <c r="CM81" i="230"/>
  <c r="BE83" i="230"/>
  <c r="BJ86" i="230"/>
  <c r="Q87" i="230"/>
  <c r="V90" i="230"/>
  <c r="BT90" i="230"/>
  <c r="BY93" i="230"/>
  <c r="AK94" i="230"/>
  <c r="BE97" i="230"/>
  <c r="CD97" i="230"/>
  <c r="Q98" i="230"/>
  <c r="BS100" i="230"/>
  <c r="BT100" i="230"/>
  <c r="BY101" i="230"/>
  <c r="AJ104" i="230"/>
  <c r="AK104" i="230"/>
  <c r="BO108" i="230"/>
  <c r="BJ116" i="230"/>
  <c r="BI116" i="230"/>
  <c r="Z118" i="230"/>
  <c r="AA118" i="230"/>
  <c r="CS118" i="230"/>
  <c r="CR118" i="230"/>
  <c r="AP121" i="230"/>
  <c r="Z125" i="230"/>
  <c r="AA125" i="230"/>
  <c r="BE125" i="230"/>
  <c r="BT127" i="230"/>
  <c r="BS127" i="230"/>
  <c r="AP129" i="230"/>
  <c r="AO129" i="230"/>
  <c r="AY130" i="230"/>
  <c r="AZ130" i="230"/>
  <c r="V131" i="230"/>
  <c r="U131" i="230"/>
  <c r="U132" i="230"/>
  <c r="V132" i="230"/>
  <c r="AP139" i="230"/>
  <c r="BS144" i="230"/>
  <c r="BT144" i="230"/>
  <c r="BI146" i="230"/>
  <c r="BJ146" i="230"/>
  <c r="AO148" i="230"/>
  <c r="AP148" i="230"/>
  <c r="CC148" i="230"/>
  <c r="CD148" i="230"/>
  <c r="BN149" i="230"/>
  <c r="BO149" i="230"/>
  <c r="CR152" i="230"/>
  <c r="CS152" i="230"/>
  <c r="U156" i="230"/>
  <c r="V156" i="230"/>
  <c r="BS158" i="230"/>
  <c r="BT158" i="230"/>
  <c r="P161" i="230"/>
  <c r="Q161" i="230"/>
  <c r="BE163" i="230"/>
  <c r="BD163" i="230"/>
  <c r="AY190" i="230"/>
  <c r="AZ190" i="230"/>
  <c r="Q205" i="230"/>
  <c r="P205" i="230"/>
  <c r="CI206" i="230"/>
  <c r="CH206" i="230"/>
  <c r="AP207" i="230"/>
  <c r="AO207" i="230"/>
  <c r="BS211" i="230"/>
  <c r="BT211" i="230"/>
  <c r="AF101" i="230"/>
  <c r="BI136" i="230"/>
  <c r="BJ136" i="230"/>
  <c r="AE137" i="230"/>
  <c r="AF137" i="230"/>
  <c r="AT140" i="230"/>
  <c r="AU140" i="230"/>
  <c r="CW141" i="230"/>
  <c r="CX141" i="230"/>
  <c r="BN147" i="230"/>
  <c r="BO147" i="230"/>
  <c r="AE149" i="230"/>
  <c r="AF149" i="230"/>
  <c r="CX150" i="230"/>
  <c r="CH151" i="230"/>
  <c r="CI151" i="230"/>
  <c r="AY153" i="230"/>
  <c r="AZ153" i="230"/>
  <c r="Z154" i="230"/>
  <c r="AA154" i="230"/>
  <c r="BS154" i="230"/>
  <c r="BT154" i="230"/>
  <c r="P155" i="230"/>
  <c r="Q155" i="230"/>
  <c r="AF158" i="230"/>
  <c r="Z159" i="230"/>
  <c r="AA159" i="230"/>
  <c r="BN161" i="230"/>
  <c r="BO161" i="230"/>
  <c r="CX162" i="230"/>
  <c r="U165" i="230"/>
  <c r="V165" i="230"/>
  <c r="CW199" i="230"/>
  <c r="CX199" i="230"/>
  <c r="AT200" i="230"/>
  <c r="AU200" i="230"/>
  <c r="BI134" i="230"/>
  <c r="BJ134" i="230"/>
  <c r="CR137" i="230"/>
  <c r="CS137" i="230"/>
  <c r="AO138" i="230"/>
  <c r="AP138" i="230"/>
  <c r="CW138" i="230"/>
  <c r="CX138" i="230"/>
  <c r="BX140" i="230"/>
  <c r="BY140" i="230"/>
  <c r="CW140" i="230"/>
  <c r="CX140" i="230"/>
  <c r="CH142" i="230"/>
  <c r="CI142" i="230"/>
  <c r="AY144" i="230"/>
  <c r="AZ144" i="230"/>
  <c r="P145" i="230"/>
  <c r="Q145" i="230"/>
  <c r="CC145" i="230"/>
  <c r="CD145" i="230"/>
  <c r="BD155" i="230"/>
  <c r="BE155" i="230"/>
  <c r="CH156" i="230"/>
  <c r="CI156" i="230"/>
  <c r="CW165" i="230"/>
  <c r="CX165" i="230"/>
  <c r="AT178" i="230"/>
  <c r="AU178" i="230"/>
  <c r="V198" i="230"/>
  <c r="U198" i="230"/>
  <c r="CN198" i="230"/>
  <c r="CM198" i="230"/>
  <c r="AA201" i="230"/>
  <c r="Z201" i="230"/>
  <c r="BN201" i="230"/>
  <c r="BO201" i="230"/>
  <c r="CS202" i="230"/>
  <c r="CR202" i="230"/>
  <c r="BY203" i="230"/>
  <c r="BX203" i="230"/>
  <c r="Q204" i="230"/>
  <c r="P204" i="230"/>
  <c r="AF206" i="230"/>
  <c r="AE206" i="230"/>
  <c r="BT104" i="230"/>
  <c r="CS104" i="230"/>
  <c r="AK105" i="230"/>
  <c r="AY110" i="230"/>
  <c r="AT112" i="230"/>
  <c r="CW113" i="230"/>
  <c r="AT115" i="230"/>
  <c r="BE116" i="230"/>
  <c r="AO117" i="230"/>
  <c r="BS118" i="230"/>
  <c r="CC139" i="230"/>
  <c r="CD139" i="230"/>
  <c r="U140" i="230"/>
  <c r="V140" i="230"/>
  <c r="AJ143" i="230"/>
  <c r="AK143" i="230"/>
  <c r="AE146" i="230"/>
  <c r="AF146" i="230"/>
  <c r="CW147" i="230"/>
  <c r="CX147" i="230"/>
  <c r="CH153" i="230"/>
  <c r="CI153" i="230"/>
  <c r="AJ159" i="230"/>
  <c r="AK159" i="230"/>
  <c r="BS161" i="230"/>
  <c r="BT161" i="230"/>
  <c r="CS170" i="230"/>
  <c r="CR170" i="230"/>
  <c r="BN183" i="230"/>
  <c r="BO183" i="230"/>
  <c r="AO199" i="230"/>
  <c r="AP199" i="230"/>
  <c r="BO105" i="230"/>
  <c r="V115" i="230"/>
  <c r="BJ119" i="230"/>
  <c r="AU120" i="230"/>
  <c r="BT123" i="230"/>
  <c r="BN125" i="230"/>
  <c r="CW125" i="230"/>
  <c r="AT127" i="230"/>
  <c r="AO132" i="230"/>
  <c r="BO132" i="230"/>
  <c r="AK134" i="230"/>
  <c r="AT135" i="230"/>
  <c r="AU135" i="230"/>
  <c r="CN135" i="230"/>
  <c r="AJ136" i="230"/>
  <c r="AK136" i="230"/>
  <c r="AU138" i="230"/>
  <c r="BX141" i="230"/>
  <c r="BY141" i="230"/>
  <c r="BD151" i="230"/>
  <c r="BE151" i="230"/>
  <c r="CD154" i="230"/>
  <c r="BJ155" i="230"/>
  <c r="BN156" i="230"/>
  <c r="BO156" i="230"/>
  <c r="AT157" i="230"/>
  <c r="AU157" i="230"/>
  <c r="CC159" i="230"/>
  <c r="CD159" i="230"/>
  <c r="AF161" i="230"/>
  <c r="Z162" i="230"/>
  <c r="AA162" i="230"/>
  <c r="AK165" i="230"/>
  <c r="AJ165" i="230"/>
  <c r="AE167" i="230"/>
  <c r="AF167" i="230"/>
  <c r="Z183" i="230"/>
  <c r="AA183" i="230"/>
  <c r="P184" i="230"/>
  <c r="Q184" i="230"/>
  <c r="BX184" i="230"/>
  <c r="BY184" i="230"/>
  <c r="CR194" i="230"/>
  <c r="CS194" i="230"/>
  <c r="AZ195" i="230"/>
  <c r="AY195" i="230"/>
  <c r="AZ108" i="230"/>
  <c r="CD121" i="230"/>
  <c r="AU125" i="230"/>
  <c r="AA127" i="230"/>
  <c r="P138" i="230"/>
  <c r="Q138" i="230"/>
  <c r="BD139" i="230"/>
  <c r="BE139" i="230"/>
  <c r="BD142" i="230"/>
  <c r="BE142" i="230"/>
  <c r="CR142" i="230"/>
  <c r="CS142" i="230"/>
  <c r="AT143" i="230"/>
  <c r="AU143" i="230"/>
  <c r="AT147" i="230"/>
  <c r="AU147" i="230"/>
  <c r="CM148" i="230"/>
  <c r="CN148" i="230"/>
  <c r="AU149" i="230"/>
  <c r="AO154" i="230"/>
  <c r="AP154" i="230"/>
  <c r="BS163" i="230"/>
  <c r="BT163" i="230"/>
  <c r="BY167" i="230"/>
  <c r="BN168" i="230"/>
  <c r="BO168" i="230"/>
  <c r="CD103" i="230"/>
  <c r="AP105" i="230"/>
  <c r="V122" i="230"/>
  <c r="Q129" i="230"/>
  <c r="CM130" i="230"/>
  <c r="BO133" i="230"/>
  <c r="CH134" i="230"/>
  <c r="CI134" i="230"/>
  <c r="AZ135" i="230"/>
  <c r="BT135" i="230"/>
  <c r="AP136" i="230"/>
  <c r="AA140" i="230"/>
  <c r="BD141" i="230"/>
  <c r="BE141" i="230"/>
  <c r="AA142" i="230"/>
  <c r="CD143" i="230"/>
  <c r="BD150" i="230"/>
  <c r="BE150" i="230"/>
  <c r="Z151" i="230"/>
  <c r="AA151" i="230"/>
  <c r="AT152" i="230"/>
  <c r="AU152" i="230"/>
  <c r="CD152" i="230"/>
  <c r="BD157" i="230"/>
  <c r="BE157" i="230"/>
  <c r="CH159" i="230"/>
  <c r="CI159" i="230"/>
  <c r="AJ162" i="230"/>
  <c r="AK162" i="230"/>
  <c r="CH166" i="230"/>
  <c r="CI166" i="230"/>
  <c r="BS181" i="230"/>
  <c r="BT181" i="230"/>
  <c r="AA194" i="230"/>
  <c r="Z194" i="230"/>
  <c r="AP196" i="230"/>
  <c r="AO196" i="230"/>
  <c r="BD138" i="230"/>
  <c r="BE138" i="230"/>
  <c r="U141" i="230"/>
  <c r="V141" i="230"/>
  <c r="CR157" i="230"/>
  <c r="CS157" i="230"/>
  <c r="AT160" i="230"/>
  <c r="AU160" i="230"/>
  <c r="CC162" i="230"/>
  <c r="CD162" i="230"/>
  <c r="CM166" i="230"/>
  <c r="CN166" i="230"/>
  <c r="AU167" i="230"/>
  <c r="AT167" i="230"/>
  <c r="CM169" i="230"/>
  <c r="CN169" i="230"/>
  <c r="CN192" i="230"/>
  <c r="CM192" i="230"/>
  <c r="Z197" i="230"/>
  <c r="AA197" i="230"/>
  <c r="BT114" i="230"/>
  <c r="CX115" i="230"/>
  <c r="CC118" i="230"/>
  <c r="CX122" i="230"/>
  <c r="BE124" i="230"/>
  <c r="CR124" i="230"/>
  <c r="AY125" i="230"/>
  <c r="CC126" i="230"/>
  <c r="AE127" i="230"/>
  <c r="CN129" i="230"/>
  <c r="BT132" i="230"/>
  <c r="V133" i="230"/>
  <c r="BS134" i="230"/>
  <c r="BT134" i="230"/>
  <c r="P137" i="230"/>
  <c r="Q137" i="230"/>
  <c r="BD137" i="230"/>
  <c r="BE137" i="230"/>
  <c r="AF139" i="230"/>
  <c r="CN139" i="230"/>
  <c r="AE140" i="230"/>
  <c r="AF140" i="230"/>
  <c r="Z141" i="230"/>
  <c r="AA141" i="230"/>
  <c r="Q143" i="230"/>
  <c r="Z144" i="230"/>
  <c r="AA144" i="230"/>
  <c r="BS148" i="230"/>
  <c r="BT148" i="230"/>
  <c r="P152" i="230"/>
  <c r="Q152" i="230"/>
  <c r="CS164" i="230"/>
  <c r="CR164" i="230"/>
  <c r="CH173" i="230"/>
  <c r="CI173" i="230"/>
  <c r="P136" i="230"/>
  <c r="Q136" i="230"/>
  <c r="CC136" i="230"/>
  <c r="CD136" i="230"/>
  <c r="AJ139" i="230"/>
  <c r="AK139" i="230"/>
  <c r="CH143" i="230"/>
  <c r="CI143" i="230"/>
  <c r="CS155" i="230"/>
  <c r="AT156" i="230"/>
  <c r="AU156" i="230"/>
  <c r="P158" i="230"/>
  <c r="Q158" i="230"/>
  <c r="BD160" i="230"/>
  <c r="BE160" i="230"/>
  <c r="CH162" i="230"/>
  <c r="CI162" i="230"/>
  <c r="AF164" i="230"/>
  <c r="AY165" i="230"/>
  <c r="AZ165" i="230"/>
  <c r="CI165" i="230"/>
  <c r="CH165" i="230"/>
  <c r="BN166" i="230"/>
  <c r="BO166" i="230"/>
  <c r="AJ173" i="230"/>
  <c r="AK173" i="230"/>
  <c r="AO181" i="230"/>
  <c r="AP181" i="230"/>
  <c r="BI192" i="230"/>
  <c r="BJ192" i="230"/>
  <c r="P175" i="230"/>
  <c r="Q175" i="230"/>
  <c r="BI183" i="230"/>
  <c r="BJ183" i="230"/>
  <c r="CR184" i="230"/>
  <c r="CS184" i="230"/>
  <c r="CI186" i="230"/>
  <c r="CH186" i="230"/>
  <c r="CW187" i="230"/>
  <c r="CX187" i="230"/>
  <c r="BS200" i="230"/>
  <c r="BT200" i="230"/>
  <c r="Z202" i="230"/>
  <c r="AA202" i="230"/>
  <c r="CS203" i="230"/>
  <c r="CR203" i="230"/>
  <c r="AP204" i="230"/>
  <c r="AO204" i="230"/>
  <c r="AF207" i="230"/>
  <c r="AE207" i="230"/>
  <c r="AP157" i="230"/>
  <c r="CN157" i="230"/>
  <c r="BJ158" i="230"/>
  <c r="V159" i="230"/>
  <c r="BY159" i="230"/>
  <c r="AP160" i="230"/>
  <c r="CN160" i="230"/>
  <c r="BJ161" i="230"/>
  <c r="V162" i="230"/>
  <c r="BY162" i="230"/>
  <c r="AP163" i="230"/>
  <c r="BE164" i="230"/>
  <c r="CD164" i="230"/>
  <c r="AK166" i="230"/>
  <c r="AJ168" i="230"/>
  <c r="Z169" i="230"/>
  <c r="BJ169" i="230"/>
  <c r="AK171" i="230"/>
  <c r="BD174" i="230"/>
  <c r="BE174" i="230"/>
  <c r="AU182" i="230"/>
  <c r="AT185" i="230"/>
  <c r="AU185" i="230"/>
  <c r="V186" i="230"/>
  <c r="U186" i="230"/>
  <c r="BT190" i="230"/>
  <c r="BS190" i="230"/>
  <c r="BT191" i="230"/>
  <c r="BE192" i="230"/>
  <c r="BD192" i="230"/>
  <c r="BY193" i="230"/>
  <c r="AT195" i="230"/>
  <c r="AU195" i="230"/>
  <c r="CD195" i="230"/>
  <c r="CC195" i="230"/>
  <c r="BY197" i="230"/>
  <c r="BX197" i="230"/>
  <c r="AK203" i="230"/>
  <c r="AJ203" i="230"/>
  <c r="AZ205" i="230"/>
  <c r="AY205" i="230"/>
  <c r="CD205" i="230"/>
  <c r="CC205" i="230"/>
  <c r="V206" i="230"/>
  <c r="U206" i="230"/>
  <c r="AK207" i="230"/>
  <c r="AJ207" i="230"/>
  <c r="BO186" i="230"/>
  <c r="BN186" i="230"/>
  <c r="BI188" i="230"/>
  <c r="BJ188" i="230"/>
  <c r="CM188" i="230"/>
  <c r="CN188" i="230"/>
  <c r="CX189" i="230"/>
  <c r="CW189" i="230"/>
  <c r="BX190" i="230"/>
  <c r="BY190" i="230"/>
  <c r="AJ196" i="230"/>
  <c r="AK196" i="230"/>
  <c r="BN198" i="230"/>
  <c r="BO198" i="230"/>
  <c r="CC200" i="230"/>
  <c r="CD200" i="230"/>
  <c r="AK202" i="230"/>
  <c r="AJ202" i="230"/>
  <c r="AZ204" i="230"/>
  <c r="AY204" i="230"/>
  <c r="AJ208" i="230"/>
  <c r="AK208" i="230"/>
  <c r="AE209" i="230"/>
  <c r="AF209" i="230"/>
  <c r="CC181" i="230"/>
  <c r="CD181" i="230"/>
  <c r="BJ182" i="230"/>
  <c r="BI182" i="230"/>
  <c r="CH185" i="230"/>
  <c r="CI185" i="230"/>
  <c r="Q195" i="230"/>
  <c r="P195" i="230"/>
  <c r="BI195" i="230"/>
  <c r="BJ195" i="230"/>
  <c r="CD204" i="230"/>
  <c r="CC204" i="230"/>
  <c r="BJ205" i="230"/>
  <c r="BI205" i="230"/>
  <c r="CI205" i="230"/>
  <c r="CH205" i="230"/>
  <c r="BO206" i="230"/>
  <c r="BN206" i="230"/>
  <c r="P178" i="230"/>
  <c r="Q178" i="230"/>
  <c r="CR182" i="230"/>
  <c r="CS182" i="230"/>
  <c r="AK186" i="230"/>
  <c r="AJ186" i="230"/>
  <c r="AE188" i="230"/>
  <c r="AF188" i="230"/>
  <c r="AY189" i="230"/>
  <c r="AZ189" i="230"/>
  <c r="BE190" i="230"/>
  <c r="BD190" i="230"/>
  <c r="V191" i="230"/>
  <c r="U191" i="230"/>
  <c r="CM193" i="230"/>
  <c r="CN193" i="230"/>
  <c r="BT198" i="230"/>
  <c r="BS198" i="230"/>
  <c r="AU202" i="230"/>
  <c r="AT202" i="230"/>
  <c r="BY202" i="230"/>
  <c r="BX202" i="230"/>
  <c r="Q203" i="230"/>
  <c r="P203" i="230"/>
  <c r="AZ203" i="230"/>
  <c r="AY203" i="230"/>
  <c r="CI155" i="230"/>
  <c r="CC163" i="230"/>
  <c r="P164" i="230"/>
  <c r="U166" i="230"/>
  <c r="V168" i="230"/>
  <c r="BY168" i="230"/>
  <c r="CX168" i="230"/>
  <c r="U178" i="230"/>
  <c r="V178" i="230"/>
  <c r="AJ179" i="230"/>
  <c r="AK179" i="230"/>
  <c r="BN182" i="230"/>
  <c r="BO182" i="230"/>
  <c r="BY183" i="230"/>
  <c r="BX183" i="230"/>
  <c r="Z184" i="230"/>
  <c r="AA184" i="230"/>
  <c r="BI185" i="230"/>
  <c r="BN193" i="230"/>
  <c r="BO193" i="230"/>
  <c r="CS193" i="230"/>
  <c r="CR193" i="230"/>
  <c r="CS195" i="230"/>
  <c r="CR195" i="230"/>
  <c r="CC196" i="230"/>
  <c r="CD196" i="230"/>
  <c r="CW198" i="230"/>
  <c r="CM200" i="230"/>
  <c r="CN200" i="230"/>
  <c r="AA204" i="230"/>
  <c r="Z204" i="230"/>
  <c r="BJ204" i="230"/>
  <c r="BI204" i="230"/>
  <c r="CI204" i="230"/>
  <c r="CH204" i="230"/>
  <c r="AF205" i="230"/>
  <c r="AE205" i="230"/>
  <c r="BT206" i="230"/>
  <c r="BS206" i="230"/>
  <c r="CX206" i="230"/>
  <c r="CW206" i="230"/>
  <c r="BE207" i="230"/>
  <c r="BD207" i="230"/>
  <c r="AP135" i="230"/>
  <c r="AF136" i="230"/>
  <c r="Q151" i="230"/>
  <c r="BD177" i="230"/>
  <c r="BE177" i="230"/>
  <c r="Q181" i="230"/>
  <c r="CC183" i="230"/>
  <c r="CD183" i="230"/>
  <c r="BO191" i="230"/>
  <c r="BN191" i="230"/>
  <c r="Z193" i="230"/>
  <c r="AA193" i="230"/>
  <c r="BD199" i="230"/>
  <c r="BE199" i="230"/>
  <c r="CS205" i="230"/>
  <c r="CR205" i="230"/>
  <c r="AP206" i="230"/>
  <c r="AO206" i="230"/>
  <c r="Z172" i="230"/>
  <c r="AA172" i="230"/>
  <c r="CH176" i="230"/>
  <c r="CI176" i="230"/>
  <c r="BY180" i="230"/>
  <c r="BX180" i="230"/>
  <c r="AJ182" i="230"/>
  <c r="AK182" i="230"/>
  <c r="AJ185" i="230"/>
  <c r="AK185" i="230"/>
  <c r="AO188" i="230"/>
  <c r="AP188" i="230"/>
  <c r="U189" i="230"/>
  <c r="V189" i="230"/>
  <c r="BI189" i="230"/>
  <c r="BJ189" i="230"/>
  <c r="BO190" i="230"/>
  <c r="BN190" i="230"/>
  <c r="AY196" i="230"/>
  <c r="AZ196" i="230"/>
  <c r="CH199" i="230"/>
  <c r="CI199" i="230"/>
  <c r="AE200" i="230"/>
  <c r="AF200" i="230"/>
  <c r="BY201" i="230"/>
  <c r="BX201" i="230"/>
  <c r="BI203" i="230"/>
  <c r="BJ203" i="230"/>
  <c r="CI203" i="230"/>
  <c r="CH203" i="230"/>
  <c r="U207" i="230"/>
  <c r="V207" i="230"/>
  <c r="AJ176" i="230"/>
  <c r="AK176" i="230"/>
  <c r="CN178" i="230"/>
  <c r="CM178" i="230"/>
  <c r="AZ186" i="230"/>
  <c r="AY186" i="230"/>
  <c r="AF191" i="230"/>
  <c r="AE191" i="230"/>
  <c r="AE193" i="230"/>
  <c r="P194" i="230"/>
  <c r="Q194" i="230"/>
  <c r="CI196" i="230"/>
  <c r="CH196" i="230"/>
  <c r="CX197" i="230"/>
  <c r="CW197" i="230"/>
  <c r="AU201" i="230"/>
  <c r="AT201" i="230"/>
  <c r="Z203" i="230"/>
  <c r="AA203" i="230"/>
  <c r="BO203" i="230"/>
  <c r="BN203" i="230"/>
  <c r="AO205" i="230"/>
  <c r="AP205" i="230"/>
  <c r="BT205" i="230"/>
  <c r="BS205" i="230"/>
  <c r="AA207" i="230"/>
  <c r="Z207" i="230"/>
  <c r="CN142" i="230"/>
  <c r="BO145" i="230"/>
  <c r="Q146" i="230"/>
  <c r="CI146" i="230"/>
  <c r="BE148" i="230"/>
  <c r="AK149" i="230"/>
  <c r="Q150" i="230"/>
  <c r="CN151" i="230"/>
  <c r="AK153" i="230"/>
  <c r="CX156" i="230"/>
  <c r="BT167" i="230"/>
  <c r="BE169" i="230"/>
  <c r="CI171" i="230"/>
  <c r="CH171" i="230"/>
  <c r="BS175" i="230"/>
  <c r="BT175" i="230"/>
  <c r="CR178" i="230"/>
  <c r="CS178" i="230"/>
  <c r="CC180" i="230"/>
  <c r="CD180" i="230"/>
  <c r="BD183" i="230"/>
  <c r="BE183" i="230"/>
  <c r="CH192" i="230"/>
  <c r="CI192" i="230"/>
  <c r="AK193" i="230"/>
  <c r="AJ193" i="230"/>
  <c r="AK197" i="230"/>
  <c r="AJ197" i="230"/>
  <c r="AY198" i="230"/>
  <c r="AZ198" i="230"/>
  <c r="BJ202" i="230"/>
  <c r="BI202" i="230"/>
  <c r="CR204" i="230"/>
  <c r="CS204" i="230"/>
  <c r="AU205" i="230"/>
  <c r="AT205" i="230"/>
  <c r="CC206" i="230"/>
  <c r="CD206" i="230"/>
  <c r="CX246" i="230"/>
  <c r="CW246" i="230"/>
  <c r="BI256" i="230"/>
  <c r="BJ256" i="230"/>
  <c r="AK270" i="230"/>
  <c r="AJ270" i="230"/>
  <c r="AK209" i="230"/>
  <c r="AJ209" i="230"/>
  <c r="AK210" i="230"/>
  <c r="AJ210" i="230"/>
  <c r="BJ217" i="230"/>
  <c r="BI217" i="230"/>
  <c r="Q218" i="230"/>
  <c r="P218" i="230"/>
  <c r="Q219" i="230"/>
  <c r="P219" i="230"/>
  <c r="AP229" i="230"/>
  <c r="AO229" i="230"/>
  <c r="BE232" i="230"/>
  <c r="BD232" i="230"/>
  <c r="BN243" i="230"/>
  <c r="BO243" i="230"/>
  <c r="U244" i="230"/>
  <c r="V244" i="230"/>
  <c r="V181" i="230"/>
  <c r="P196" i="230"/>
  <c r="P199" i="230"/>
  <c r="AY200" i="230"/>
  <c r="BD201" i="230"/>
  <c r="CH207" i="230"/>
  <c r="CM208" i="230"/>
  <c r="CN208" i="230"/>
  <c r="AP210" i="230"/>
  <c r="AO210" i="230"/>
  <c r="AP212" i="230"/>
  <c r="AO212" i="230"/>
  <c r="U218" i="230"/>
  <c r="V218" i="230"/>
  <c r="BO222" i="230"/>
  <c r="BN222" i="230"/>
  <c r="AA244" i="230"/>
  <c r="Z244" i="230"/>
  <c r="CN207" i="230"/>
  <c r="CM207" i="230"/>
  <c r="AU208" i="230"/>
  <c r="AT208" i="230"/>
  <c r="CS208" i="230"/>
  <c r="CR208" i="230"/>
  <c r="AU209" i="230"/>
  <c r="AT209" i="230"/>
  <c r="CC210" i="230"/>
  <c r="CD210" i="230"/>
  <c r="AA221" i="230"/>
  <c r="Z221" i="230"/>
  <c r="V222" i="230"/>
  <c r="U222" i="230"/>
  <c r="CX231" i="230"/>
  <c r="CW231" i="230"/>
  <c r="U242" i="230"/>
  <c r="V242" i="230"/>
  <c r="BY245" i="230"/>
  <c r="BX245" i="230"/>
  <c r="AZ209" i="230"/>
  <c r="AY209" i="230"/>
  <c r="CI209" i="230"/>
  <c r="CH209" i="230"/>
  <c r="BE214" i="230"/>
  <c r="BD214" i="230"/>
  <c r="CX207" i="230"/>
  <c r="CW207" i="230"/>
  <c r="BE208" i="230"/>
  <c r="BD208" i="230"/>
  <c r="CX208" i="230"/>
  <c r="CW208" i="230"/>
  <c r="AZ210" i="230"/>
  <c r="AY210" i="230"/>
  <c r="CI211" i="230"/>
  <c r="CH211" i="230"/>
  <c r="AF222" i="230"/>
  <c r="AE222" i="230"/>
  <c r="BO223" i="230"/>
  <c r="BN223" i="230"/>
  <c r="AZ228" i="230"/>
  <c r="AY228" i="230"/>
  <c r="CC240" i="230"/>
  <c r="CD240" i="230"/>
  <c r="Z243" i="230"/>
  <c r="AA243" i="230"/>
  <c r="BO279" i="230"/>
  <c r="BN279" i="230"/>
  <c r="BJ320" i="230"/>
  <c r="BI320" i="230"/>
  <c r="P202" i="230"/>
  <c r="AY206" i="230"/>
  <c r="BN207" i="230"/>
  <c r="BJ208" i="230"/>
  <c r="BI208" i="230"/>
  <c r="CI210" i="230"/>
  <c r="AT211" i="230"/>
  <c r="AU211" i="230"/>
  <c r="BT230" i="230"/>
  <c r="BS230" i="230"/>
  <c r="AP245" i="230"/>
  <c r="AO245" i="230"/>
  <c r="BY252" i="230"/>
  <c r="BX252" i="230"/>
  <c r="AO273" i="230"/>
  <c r="AP273" i="230"/>
  <c r="CN182" i="230"/>
  <c r="AT193" i="230"/>
  <c r="CM195" i="230"/>
  <c r="AE196" i="230"/>
  <c r="BN197" i="230"/>
  <c r="CR199" i="230"/>
  <c r="AO201" i="230"/>
  <c r="BN208" i="230"/>
  <c r="BO208" i="230"/>
  <c r="BN213" i="230"/>
  <c r="CC220" i="230"/>
  <c r="CD224" i="230"/>
  <c r="CC224" i="230"/>
  <c r="AK243" i="230"/>
  <c r="AJ243" i="230"/>
  <c r="CS271" i="230"/>
  <c r="CR271" i="230"/>
  <c r="BO209" i="230"/>
  <c r="BN209" i="230"/>
  <c r="CX209" i="230"/>
  <c r="CW209" i="230"/>
  <c r="BE211" i="230"/>
  <c r="BD211" i="230"/>
  <c r="V213" i="230"/>
  <c r="U213" i="230"/>
  <c r="CS227" i="230"/>
  <c r="CR227" i="230"/>
  <c r="AY239" i="230"/>
  <c r="AZ239" i="230"/>
  <c r="AY244" i="230"/>
  <c r="AZ244" i="230"/>
  <c r="CH246" i="230"/>
  <c r="CI246" i="230"/>
  <c r="BI271" i="230"/>
  <c r="BJ271" i="230"/>
  <c r="AP197" i="230"/>
  <c r="Z198" i="230"/>
  <c r="CS198" i="230"/>
  <c r="BI199" i="230"/>
  <c r="CD199" i="230"/>
  <c r="BN200" i="230"/>
  <c r="CI202" i="230"/>
  <c r="BT204" i="230"/>
  <c r="BE206" i="230"/>
  <c r="BT208" i="230"/>
  <c r="BS208" i="230"/>
  <c r="P210" i="230"/>
  <c r="Q210" i="230"/>
  <c r="BO210" i="230"/>
  <c r="BN210" i="230"/>
  <c r="CX210" i="230"/>
  <c r="CW210" i="230"/>
  <c r="BI211" i="230"/>
  <c r="BJ211" i="230"/>
  <c r="CW227" i="230"/>
  <c r="CX227" i="230"/>
  <c r="AU233" i="230"/>
  <c r="AT233" i="230"/>
  <c r="P238" i="230"/>
  <c r="Q238" i="230"/>
  <c r="AJ194" i="230"/>
  <c r="BN194" i="230"/>
  <c r="CH194" i="230"/>
  <c r="U197" i="230"/>
  <c r="BT209" i="230"/>
  <c r="BS209" i="230"/>
  <c r="P211" i="230"/>
  <c r="Q211" i="230"/>
  <c r="BO211" i="230"/>
  <c r="BN211" i="230"/>
  <c r="AF213" i="230"/>
  <c r="AE213" i="230"/>
  <c r="BE218" i="230"/>
  <c r="BD218" i="230"/>
  <c r="AY233" i="230"/>
  <c r="AZ233" i="230"/>
  <c r="AK269" i="230"/>
  <c r="AJ269" i="230"/>
  <c r="AT298" i="230"/>
  <c r="AU298" i="230"/>
  <c r="AP308" i="230"/>
  <c r="AO308" i="230"/>
  <c r="CD207" i="230"/>
  <c r="CC207" i="230"/>
  <c r="AF208" i="230"/>
  <c r="AE208" i="230"/>
  <c r="CD208" i="230"/>
  <c r="CC208" i="230"/>
  <c r="AA210" i="230"/>
  <c r="Z210" i="230"/>
  <c r="CS218" i="230"/>
  <c r="CR218" i="230"/>
  <c r="BJ225" i="230"/>
  <c r="BI225" i="230"/>
  <c r="CD229" i="230"/>
  <c r="CC229" i="230"/>
  <c r="BD243" i="230"/>
  <c r="BE243" i="230"/>
  <c r="CX245" i="230"/>
  <c r="CW245" i="230"/>
  <c r="Q267" i="230"/>
  <c r="P267" i="230"/>
  <c r="CM267" i="230"/>
  <c r="CN267" i="230"/>
  <c r="CD252" i="230"/>
  <c r="CC252" i="230"/>
  <c r="BT259" i="230"/>
  <c r="BS259" i="230"/>
  <c r="AU262" i="230"/>
  <c r="AT262" i="230"/>
  <c r="Q265" i="230"/>
  <c r="P265" i="230"/>
  <c r="BO270" i="230"/>
  <c r="BN270" i="230"/>
  <c r="AF278" i="230"/>
  <c r="AE278" i="230"/>
  <c r="CN293" i="230"/>
  <c r="CM293" i="230"/>
  <c r="Q327" i="230"/>
  <c r="P327" i="230"/>
  <c r="CS327" i="230"/>
  <c r="CR327" i="230"/>
  <c r="AE362" i="230"/>
  <c r="AF362" i="230"/>
  <c r="AK373" i="230"/>
  <c r="AJ373" i="230"/>
  <c r="U208" i="230"/>
  <c r="BT214" i="230"/>
  <c r="CW214" i="230"/>
  <c r="CC215" i="230"/>
  <c r="CH217" i="230"/>
  <c r="BE219" i="230"/>
  <c r="AP269" i="230"/>
  <c r="AO269" i="230"/>
  <c r="BE272" i="230"/>
  <c r="BD272" i="230"/>
  <c r="CI276" i="230"/>
  <c r="CH276" i="230"/>
  <c r="BE293" i="230"/>
  <c r="BD293" i="230"/>
  <c r="CR295" i="230"/>
  <c r="CS295" i="230"/>
  <c r="AZ321" i="230"/>
  <c r="AY321" i="230"/>
  <c r="AJ335" i="230"/>
  <c r="AK335" i="230"/>
  <c r="CS370" i="230"/>
  <c r="CR370" i="230"/>
  <c r="AP373" i="230"/>
  <c r="AO373" i="230"/>
  <c r="BS376" i="230"/>
  <c r="BT376" i="230"/>
  <c r="BY379" i="230"/>
  <c r="BX379" i="230"/>
  <c r="AJ212" i="230"/>
  <c r="BN220" i="230"/>
  <c r="CW223" i="230"/>
  <c r="AE225" i="230"/>
  <c r="CW226" i="230"/>
  <c r="P228" i="230"/>
  <c r="CH229" i="230"/>
  <c r="AK230" i="230"/>
  <c r="BD233" i="230"/>
  <c r="BT235" i="230"/>
  <c r="CI243" i="230"/>
  <c r="Q245" i="230"/>
  <c r="AY245" i="230"/>
  <c r="P246" i="230"/>
  <c r="BO248" i="230"/>
  <c r="CD249" i="230"/>
  <c r="BX254" i="230"/>
  <c r="Z255" i="230"/>
  <c r="AF259" i="230"/>
  <c r="AE259" i="230"/>
  <c r="CN261" i="230"/>
  <c r="CM261" i="230"/>
  <c r="U275" i="230"/>
  <c r="V275" i="230"/>
  <c r="P293" i="230"/>
  <c r="AU304" i="230"/>
  <c r="AT304" i="230"/>
  <c r="BS305" i="230"/>
  <c r="BT305" i="230"/>
  <c r="CI312" i="230"/>
  <c r="BJ316" i="230"/>
  <c r="AY334" i="230"/>
  <c r="AZ334" i="230"/>
  <c r="BJ344" i="230"/>
  <c r="BI344" i="230"/>
  <c r="CS344" i="230"/>
  <c r="CR344" i="230"/>
  <c r="AT359" i="230"/>
  <c r="AU359" i="230"/>
  <c r="P209" i="230"/>
  <c r="Z211" i="230"/>
  <c r="AY211" i="230"/>
  <c r="AP213" i="230"/>
  <c r="BS213" i="230"/>
  <c r="CW213" i="230"/>
  <c r="BX214" i="230"/>
  <c r="BD215" i="230"/>
  <c r="CH216" i="230"/>
  <c r="AF217" i="230"/>
  <c r="BI218" i="230"/>
  <c r="CH218" i="230"/>
  <c r="AA219" i="230"/>
  <c r="BI219" i="230"/>
  <c r="CH219" i="230"/>
  <c r="AJ220" i="230"/>
  <c r="CH220" i="230"/>
  <c r="AT223" i="230"/>
  <c r="BT223" i="230"/>
  <c r="BT226" i="230"/>
  <c r="BE228" i="230"/>
  <c r="Q232" i="230"/>
  <c r="CI233" i="230"/>
  <c r="BE237" i="230"/>
  <c r="Z239" i="230"/>
  <c r="AA240" i="230"/>
  <c r="BI240" i="230"/>
  <c r="BJ241" i="230"/>
  <c r="CH241" i="230"/>
  <c r="CI242" i="230"/>
  <c r="CC245" i="230"/>
  <c r="AE248" i="230"/>
  <c r="AY249" i="230"/>
  <c r="AJ254" i="230"/>
  <c r="Z258" i="230"/>
  <c r="CH260" i="230"/>
  <c r="BN263" i="230"/>
  <c r="AJ266" i="230"/>
  <c r="CX268" i="230"/>
  <c r="CW268" i="230"/>
  <c r="AJ274" i="230"/>
  <c r="CW275" i="230"/>
  <c r="CX275" i="230"/>
  <c r="AF289" i="230"/>
  <c r="CH290" i="230"/>
  <c r="AU294" i="230"/>
  <c r="AT294" i="230"/>
  <c r="CR302" i="230"/>
  <c r="CS302" i="230"/>
  <c r="CS303" i="230"/>
  <c r="CR303" i="230"/>
  <c r="CS306" i="230"/>
  <c r="CR306" i="230"/>
  <c r="AA315" i="230"/>
  <c r="CR316" i="230"/>
  <c r="CS316" i="230"/>
  <c r="AP322" i="230"/>
  <c r="AO322" i="230"/>
  <c r="CS324" i="230"/>
  <c r="BI325" i="230"/>
  <c r="BI210" i="230"/>
  <c r="BD224" i="230"/>
  <c r="CI224" i="230"/>
  <c r="AU226" i="230"/>
  <c r="BD227" i="230"/>
  <c r="AJ229" i="230"/>
  <c r="AO230" i="230"/>
  <c r="P231" i="230"/>
  <c r="CD231" i="230"/>
  <c r="CH232" i="230"/>
  <c r="BS234" i="230"/>
  <c r="AU235" i="230"/>
  <c r="BX235" i="230"/>
  <c r="BD236" i="230"/>
  <c r="AA237" i="230"/>
  <c r="CI239" i="230"/>
  <c r="AF241" i="230"/>
  <c r="CM243" i="230"/>
  <c r="U245" i="230"/>
  <c r="CI251" i="230"/>
  <c r="CH251" i="230"/>
  <c r="CD258" i="230"/>
  <c r="CC258" i="230"/>
  <c r="BE261" i="230"/>
  <c r="BD261" i="230"/>
  <c r="AA264" i="230"/>
  <c r="Z264" i="230"/>
  <c r="CS272" i="230"/>
  <c r="CR272" i="230"/>
  <c r="CI294" i="230"/>
  <c r="CH294" i="230"/>
  <c r="BE303" i="230"/>
  <c r="BD303" i="230"/>
  <c r="CX303" i="230"/>
  <c r="CW303" i="230"/>
  <c r="AT311" i="230"/>
  <c r="AU311" i="230"/>
  <c r="BJ324" i="230"/>
  <c r="BI324" i="230"/>
  <c r="CX324" i="230"/>
  <c r="CW324" i="230"/>
  <c r="Z332" i="230"/>
  <c r="AA332" i="230"/>
  <c r="BS346" i="230"/>
  <c r="BT346" i="230"/>
  <c r="CW347" i="230"/>
  <c r="CX347" i="230"/>
  <c r="Z215" i="230"/>
  <c r="BI215" i="230"/>
  <c r="CI215" i="230"/>
  <c r="AJ217" i="230"/>
  <c r="CR217" i="230"/>
  <c r="AK218" i="230"/>
  <c r="BO218" i="230"/>
  <c r="CM218" i="230"/>
  <c r="AO221" i="230"/>
  <c r="BS221" i="230"/>
  <c r="P222" i="230"/>
  <c r="BS222" i="230"/>
  <c r="AY223" i="230"/>
  <c r="BS225" i="230"/>
  <c r="BX226" i="230"/>
  <c r="BI228" i="230"/>
  <c r="CN228" i="230"/>
  <c r="U232" i="230"/>
  <c r="CM233" i="230"/>
  <c r="AP234" i="230"/>
  <c r="V236" i="230"/>
  <c r="BI237" i="230"/>
  <c r="AE238" i="230"/>
  <c r="CH238" i="230"/>
  <c r="BN239" i="230"/>
  <c r="AE240" i="230"/>
  <c r="CM240" i="230"/>
  <c r="BN241" i="230"/>
  <c r="AJ242" i="230"/>
  <c r="CM242" i="230"/>
  <c r="AE271" i="230"/>
  <c r="AF271" i="230"/>
  <c r="BT291" i="230"/>
  <c r="BS291" i="230"/>
  <c r="CX302" i="230"/>
  <c r="CW302" i="230"/>
  <c r="V324" i="230"/>
  <c r="U324" i="230"/>
  <c r="P333" i="230"/>
  <c r="Q333" i="230"/>
  <c r="BO343" i="230"/>
  <c r="BN343" i="230"/>
  <c r="BS216" i="230"/>
  <c r="AO220" i="230"/>
  <c r="BS220" i="230"/>
  <c r="CS220" i="230"/>
  <c r="Z224" i="230"/>
  <c r="CM224" i="230"/>
  <c r="BJ232" i="230"/>
  <c r="AE244" i="230"/>
  <c r="BN244" i="230"/>
  <c r="CH244" i="230"/>
  <c r="AA247" i="230"/>
  <c r="U249" i="230"/>
  <c r="CM250" i="230"/>
  <c r="AT251" i="230"/>
  <c r="AP258" i="230"/>
  <c r="AO258" i="230"/>
  <c r="CX260" i="230"/>
  <c r="CW260" i="230"/>
  <c r="BY263" i="230"/>
  <c r="BX263" i="230"/>
  <c r="AZ266" i="230"/>
  <c r="AY266" i="230"/>
  <c r="CM278" i="230"/>
  <c r="CN278" i="230"/>
  <c r="BS281" i="230"/>
  <c r="AJ285" i="230"/>
  <c r="AO295" i="230"/>
  <c r="AE323" i="230"/>
  <c r="BY323" i="230"/>
  <c r="BX323" i="230"/>
  <c r="BE329" i="230"/>
  <c r="BD329" i="230"/>
  <c r="AE342" i="230"/>
  <c r="AF342" i="230"/>
  <c r="AA343" i="230"/>
  <c r="Z343" i="230"/>
  <c r="AJ211" i="230"/>
  <c r="BY212" i="230"/>
  <c r="BO215" i="230"/>
  <c r="CM215" i="230"/>
  <c r="BT217" i="230"/>
  <c r="CW217" i="230"/>
  <c r="AO218" i="230"/>
  <c r="BS219" i="230"/>
  <c r="CR219" i="230"/>
  <c r="BY221" i="230"/>
  <c r="U223" i="230"/>
  <c r="AT225" i="230"/>
  <c r="CM227" i="230"/>
  <c r="CR228" i="230"/>
  <c r="BX229" i="230"/>
  <c r="AZ230" i="230"/>
  <c r="U231" i="230"/>
  <c r="BI231" i="230"/>
  <c r="AO233" i="230"/>
  <c r="AT234" i="230"/>
  <c r="U235" i="230"/>
  <c r="Z236" i="230"/>
  <c r="CM236" i="230"/>
  <c r="CN237" i="230"/>
  <c r="AJ238" i="230"/>
  <c r="AK239" i="230"/>
  <c r="CR240" i="230"/>
  <c r="CS241" i="230"/>
  <c r="AO242" i="230"/>
  <c r="AO243" i="230"/>
  <c r="CR243" i="230"/>
  <c r="BO245" i="230"/>
  <c r="AZ251" i="230"/>
  <c r="AY251" i="230"/>
  <c r="AJ257" i="230"/>
  <c r="CR259" i="230"/>
  <c r="BS262" i="230"/>
  <c r="AT265" i="230"/>
  <c r="CW269" i="230"/>
  <c r="CX269" i="230"/>
  <c r="AP271" i="230"/>
  <c r="AO271" i="230"/>
  <c r="BN277" i="230"/>
  <c r="BO277" i="230"/>
  <c r="CH279" i="230"/>
  <c r="CN288" i="230"/>
  <c r="AE290" i="230"/>
  <c r="BI292" i="230"/>
  <c r="CN299" i="230"/>
  <c r="CM299" i="230"/>
  <c r="BS319" i="230"/>
  <c r="BT319" i="230"/>
  <c r="CR321" i="230"/>
  <c r="AK323" i="230"/>
  <c r="AJ323" i="230"/>
  <c r="CD323" i="230"/>
  <c r="CC323" i="230"/>
  <c r="AP327" i="230"/>
  <c r="AO327" i="230"/>
  <c r="BJ329" i="230"/>
  <c r="BI329" i="230"/>
  <c r="AU330" i="230"/>
  <c r="AT330" i="230"/>
  <c r="CN340" i="230"/>
  <c r="CM340" i="230"/>
  <c r="AZ341" i="230"/>
  <c r="AY341" i="230"/>
  <c r="AT210" i="230"/>
  <c r="BX211" i="230"/>
  <c r="AT212" i="230"/>
  <c r="Z214" i="230"/>
  <c r="CH214" i="230"/>
  <c r="AU220" i="230"/>
  <c r="BX220" i="230"/>
  <c r="BD222" i="230"/>
  <c r="CD222" i="230"/>
  <c r="BX225" i="230"/>
  <c r="U226" i="230"/>
  <c r="Z227" i="230"/>
  <c r="BO227" i="230"/>
  <c r="CC230" i="230"/>
  <c r="BN232" i="230"/>
  <c r="CS232" i="230"/>
  <c r="CD234" i="230"/>
  <c r="BO236" i="230"/>
  <c r="AP240" i="230"/>
  <c r="CM244" i="230"/>
  <c r="AE247" i="230"/>
  <c r="CI257" i="230"/>
  <c r="CH257" i="230"/>
  <c r="BO260" i="230"/>
  <c r="BN260" i="230"/>
  <c r="AK263" i="230"/>
  <c r="AJ263" i="230"/>
  <c r="CS265" i="230"/>
  <c r="CR265" i="230"/>
  <c r="AE276" i="230"/>
  <c r="AF276" i="230"/>
  <c r="BI278" i="230"/>
  <c r="V283" i="230"/>
  <c r="CN284" i="230"/>
  <c r="CD295" i="230"/>
  <c r="CC295" i="230"/>
  <c r="CR299" i="230"/>
  <c r="CS299" i="230"/>
  <c r="BN329" i="230"/>
  <c r="BO329" i="230"/>
  <c r="CC212" i="230"/>
  <c r="BN214" i="230"/>
  <c r="AT216" i="230"/>
  <c r="BX216" i="230"/>
  <c r="P217" i="230"/>
  <c r="BX217" i="230"/>
  <c r="BD221" i="230"/>
  <c r="CH223" i="230"/>
  <c r="AU229" i="230"/>
  <c r="AA231" i="230"/>
  <c r="AO237" i="230"/>
  <c r="CR237" i="230"/>
  <c r="BS238" i="230"/>
  <c r="AO239" i="230"/>
  <c r="CW239" i="230"/>
  <c r="BS240" i="230"/>
  <c r="AT241" i="230"/>
  <c r="CW241" i="230"/>
  <c r="BX242" i="230"/>
  <c r="BT247" i="230"/>
  <c r="P248" i="230"/>
  <c r="Q254" i="230"/>
  <c r="P254" i="230"/>
  <c r="BI259" i="230"/>
  <c r="AE262" i="230"/>
  <c r="CM264" i="230"/>
  <c r="AZ267" i="230"/>
  <c r="AY267" i="230"/>
  <c r="CI271" i="230"/>
  <c r="CH271" i="230"/>
  <c r="P274" i="230"/>
  <c r="Q274" i="230"/>
  <c r="AP281" i="230"/>
  <c r="U288" i="230"/>
  <c r="BT321" i="230"/>
  <c r="BS321" i="230"/>
  <c r="V329" i="230"/>
  <c r="U329" i="230"/>
  <c r="BY338" i="230"/>
  <c r="BX338" i="230"/>
  <c r="BO339" i="230"/>
  <c r="BN339" i="230"/>
  <c r="BJ340" i="230"/>
  <c r="BI340" i="230"/>
  <c r="AY212" i="230"/>
  <c r="AA213" i="230"/>
  <c r="AF214" i="230"/>
  <c r="AO215" i="230"/>
  <c r="CX218" i="230"/>
  <c r="AY220" i="230"/>
  <c r="AA222" i="230"/>
  <c r="BI222" i="230"/>
  <c r="BJ223" i="230"/>
  <c r="BE225" i="230"/>
  <c r="CD225" i="230"/>
  <c r="BN226" i="230"/>
  <c r="AT228" i="230"/>
  <c r="Q229" i="230"/>
  <c r="Z230" i="230"/>
  <c r="CR231" i="230"/>
  <c r="CW232" i="230"/>
  <c r="CC233" i="230"/>
  <c r="BE234" i="230"/>
  <c r="BN235" i="230"/>
  <c r="AK236" i="230"/>
  <c r="AY243" i="230"/>
  <c r="AZ257" i="230"/>
  <c r="AY257" i="230"/>
  <c r="V260" i="230"/>
  <c r="U260" i="230"/>
  <c r="BJ265" i="230"/>
  <c r="BI265" i="230"/>
  <c r="BT269" i="230"/>
  <c r="BS269" i="230"/>
  <c r="CN271" i="230"/>
  <c r="CM271" i="230"/>
  <c r="V274" i="230"/>
  <c r="U274" i="230"/>
  <c r="CI289" i="230"/>
  <c r="CH289" i="230"/>
  <c r="AE299" i="230"/>
  <c r="AF299" i="230"/>
  <c r="BS308" i="230"/>
  <c r="BT308" i="230"/>
  <c r="AT319" i="230"/>
  <c r="AU319" i="230"/>
  <c r="V320" i="230"/>
  <c r="U320" i="230"/>
  <c r="U326" i="230"/>
  <c r="V326" i="230"/>
  <c r="BY305" i="230"/>
  <c r="BX305" i="230"/>
  <c r="BE311" i="230"/>
  <c r="BD311" i="230"/>
  <c r="CR311" i="230"/>
  <c r="CS311" i="230"/>
  <c r="CS312" i="230"/>
  <c r="CR312" i="230"/>
  <c r="AF315" i="230"/>
  <c r="AE315" i="230"/>
  <c r="BE317" i="230"/>
  <c r="BD317" i="230"/>
  <c r="AP323" i="230"/>
  <c r="AO323" i="230"/>
  <c r="BO325" i="230"/>
  <c r="BN325" i="230"/>
  <c r="AZ330" i="230"/>
  <c r="AY330" i="230"/>
  <c r="AK331" i="230"/>
  <c r="AJ331" i="230"/>
  <c r="AE336" i="230"/>
  <c r="AF336" i="230"/>
  <c r="CM375" i="230"/>
  <c r="CN375" i="230"/>
  <c r="CR382" i="230"/>
  <c r="CS382" i="230"/>
  <c r="U386" i="230"/>
  <c r="V386" i="230"/>
  <c r="CM387" i="230"/>
  <c r="CN387" i="230"/>
  <c r="AY268" i="230"/>
  <c r="U273" i="230"/>
  <c r="AT273" i="230"/>
  <c r="BX273" i="230"/>
  <c r="AZ298" i="230"/>
  <c r="AY298" i="230"/>
  <c r="AJ299" i="230"/>
  <c r="AK299" i="230"/>
  <c r="V303" i="230"/>
  <c r="U303" i="230"/>
  <c r="P311" i="230"/>
  <c r="Q311" i="230"/>
  <c r="AP331" i="230"/>
  <c r="AO331" i="230"/>
  <c r="CI341" i="230"/>
  <c r="CH341" i="230"/>
  <c r="AF343" i="230"/>
  <c r="AE343" i="230"/>
  <c r="Q358" i="230"/>
  <c r="P358" i="230"/>
  <c r="AZ375" i="230"/>
  <c r="AY375" i="230"/>
  <c r="CH386" i="230"/>
  <c r="CI386" i="230"/>
  <c r="Z387" i="230"/>
  <c r="AA387" i="230"/>
  <c r="CS387" i="230"/>
  <c r="CR387" i="230"/>
  <c r="BN296" i="230"/>
  <c r="BO296" i="230"/>
  <c r="BE298" i="230"/>
  <c r="BD298" i="230"/>
  <c r="CI301" i="230"/>
  <c r="CH301" i="230"/>
  <c r="AO315" i="230"/>
  <c r="AP315" i="230"/>
  <c r="AP318" i="230"/>
  <c r="AO318" i="230"/>
  <c r="BO320" i="230"/>
  <c r="BN320" i="230"/>
  <c r="AY323" i="230"/>
  <c r="AZ323" i="230"/>
  <c r="U333" i="230"/>
  <c r="BJ334" i="230"/>
  <c r="BI334" i="230"/>
  <c r="CC336" i="230"/>
  <c r="CD336" i="230"/>
  <c r="AA345" i="230"/>
  <c r="Z345" i="230"/>
  <c r="BJ345" i="230"/>
  <c r="BI345" i="230"/>
  <c r="BO354" i="230"/>
  <c r="BN354" i="230"/>
  <c r="CX354" i="230"/>
  <c r="CW354" i="230"/>
  <c r="AF387" i="230"/>
  <c r="AE387" i="230"/>
  <c r="CW288" i="230"/>
  <c r="BT290" i="230"/>
  <c r="BN292" i="230"/>
  <c r="AA294" i="230"/>
  <c r="V296" i="230"/>
  <c r="CC297" i="230"/>
  <c r="CD297" i="230"/>
  <c r="CS298" i="230"/>
  <c r="CR298" i="230"/>
  <c r="U300" i="230"/>
  <c r="V300" i="230"/>
  <c r="AU305" i="230"/>
  <c r="AT305" i="230"/>
  <c r="P307" i="230"/>
  <c r="BI307" i="230"/>
  <c r="V311" i="230"/>
  <c r="U311" i="230"/>
  <c r="BN311" i="230"/>
  <c r="CH317" i="230"/>
  <c r="CD318" i="230"/>
  <c r="AJ320" i="230"/>
  <c r="AK320" i="230"/>
  <c r="BE323" i="230"/>
  <c r="BD323" i="230"/>
  <c r="BS324" i="230"/>
  <c r="CN330" i="230"/>
  <c r="CM330" i="230"/>
  <c r="CD332" i="230"/>
  <c r="CC332" i="230"/>
  <c r="CX334" i="230"/>
  <c r="CW334" i="230"/>
  <c r="AP368" i="230"/>
  <c r="AO368" i="230"/>
  <c r="AY376" i="230"/>
  <c r="AZ376" i="230"/>
  <c r="AU250" i="230"/>
  <c r="BS253" i="230"/>
  <c r="BI254" i="230"/>
  <c r="BI267" i="230"/>
  <c r="CC269" i="230"/>
  <c r="CW270" i="230"/>
  <c r="AY274" i="230"/>
  <c r="BT276" i="230"/>
  <c r="AO277" i="230"/>
  <c r="CX277" i="230"/>
  <c r="BS278" i="230"/>
  <c r="AU279" i="230"/>
  <c r="CW279" i="230"/>
  <c r="CC280" i="230"/>
  <c r="BN282" i="230"/>
  <c r="AT284" i="230"/>
  <c r="AY285" i="230"/>
  <c r="Z286" i="230"/>
  <c r="AE287" i="230"/>
  <c r="CR287" i="230"/>
  <c r="AU289" i="230"/>
  <c r="CR289" i="230"/>
  <c r="AT290" i="230"/>
  <c r="CX290" i="230"/>
  <c r="CW291" i="230"/>
  <c r="BN293" i="230"/>
  <c r="BY299" i="230"/>
  <c r="BX299" i="230"/>
  <c r="AE303" i="230"/>
  <c r="BT306" i="230"/>
  <c r="BS306" i="230"/>
  <c r="CX307" i="230"/>
  <c r="CW307" i="230"/>
  <c r="CH308" i="230"/>
  <c r="CD309" i="230"/>
  <c r="CC309" i="230"/>
  <c r="AF310" i="230"/>
  <c r="AE310" i="230"/>
  <c r="AF325" i="230"/>
  <c r="BE326" i="230"/>
  <c r="BD326" i="230"/>
  <c r="AK327" i="230"/>
  <c r="AJ327" i="230"/>
  <c r="BT327" i="230"/>
  <c r="BS327" i="230"/>
  <c r="AY331" i="230"/>
  <c r="AT332" i="230"/>
  <c r="BT337" i="230"/>
  <c r="BS337" i="230"/>
  <c r="BT374" i="230"/>
  <c r="BS374" i="230"/>
  <c r="BN251" i="230"/>
  <c r="CW251" i="230"/>
  <c r="U270" i="230"/>
  <c r="AY270" i="230"/>
  <c r="BS270" i="230"/>
  <c r="BT296" i="230"/>
  <c r="BS296" i="230"/>
  <c r="AA298" i="230"/>
  <c r="Z298" i="230"/>
  <c r="AU299" i="230"/>
  <c r="AT299" i="230"/>
  <c r="CN308" i="230"/>
  <c r="CM308" i="230"/>
  <c r="CM314" i="230"/>
  <c r="CN314" i="230"/>
  <c r="AO324" i="230"/>
  <c r="AP324" i="230"/>
  <c r="AK325" i="230"/>
  <c r="AJ325" i="230"/>
  <c r="BY327" i="230"/>
  <c r="BX327" i="230"/>
  <c r="AJ329" i="230"/>
  <c r="AK329" i="230"/>
  <c r="BY333" i="230"/>
  <c r="BX333" i="230"/>
  <c r="Q335" i="230"/>
  <c r="P335" i="230"/>
  <c r="AJ340" i="230"/>
  <c r="AK340" i="230"/>
  <c r="BY357" i="230"/>
  <c r="BX357" i="230"/>
  <c r="BT363" i="230"/>
  <c r="BS363" i="230"/>
  <c r="AZ365" i="230"/>
  <c r="AY365" i="230"/>
  <c r="BY374" i="230"/>
  <c r="BX374" i="230"/>
  <c r="AA375" i="230"/>
  <c r="Z375" i="230"/>
  <c r="AA383" i="230"/>
  <c r="Z383" i="230"/>
  <c r="BD252" i="230"/>
  <c r="BN254" i="230"/>
  <c r="AJ268" i="230"/>
  <c r="CH268" i="230"/>
  <c r="BI273" i="230"/>
  <c r="BD274" i="230"/>
  <c r="BD275" i="230"/>
  <c r="P276" i="230"/>
  <c r="AU276" i="230"/>
  <c r="BX276" i="230"/>
  <c r="BY277" i="230"/>
  <c r="P278" i="230"/>
  <c r="Q279" i="230"/>
  <c r="AY279" i="230"/>
  <c r="CC289" i="230"/>
  <c r="AY290" i="230"/>
  <c r="AT293" i="230"/>
  <c r="CM294" i="230"/>
  <c r="CD299" i="230"/>
  <c r="CI309" i="230"/>
  <c r="CH309" i="230"/>
  <c r="AJ310" i="230"/>
  <c r="BS311" i="230"/>
  <c r="CS315" i="230"/>
  <c r="CR315" i="230"/>
  <c r="CC327" i="230"/>
  <c r="CD327" i="230"/>
  <c r="Z328" i="230"/>
  <c r="BI331" i="230"/>
  <c r="BJ331" i="230"/>
  <c r="AK333" i="230"/>
  <c r="AJ333" i="230"/>
  <c r="AZ336" i="230"/>
  <c r="AY336" i="230"/>
  <c r="BN338" i="230"/>
  <c r="BO338" i="230"/>
  <c r="AZ344" i="230"/>
  <c r="BJ349" i="230"/>
  <c r="BI349" i="230"/>
  <c r="BD353" i="230"/>
  <c r="CS381" i="230"/>
  <c r="CR381" i="230"/>
  <c r="Q250" i="230"/>
  <c r="CW254" i="230"/>
  <c r="BD255" i="230"/>
  <c r="CM255" i="230"/>
  <c r="AE269" i="230"/>
  <c r="AY271" i="230"/>
  <c r="BD280" i="230"/>
  <c r="AE281" i="230"/>
  <c r="AJ282" i="230"/>
  <c r="CW282" i="230"/>
  <c r="CH285" i="230"/>
  <c r="BS287" i="230"/>
  <c r="BJ297" i="230"/>
  <c r="BI297" i="230"/>
  <c r="BO301" i="230"/>
  <c r="BN301" i="230"/>
  <c r="BY304" i="230"/>
  <c r="BX304" i="230"/>
  <c r="CX315" i="230"/>
  <c r="CW315" i="230"/>
  <c r="AP319" i="230"/>
  <c r="AO319" i="230"/>
  <c r="AT324" i="230"/>
  <c r="AT325" i="230"/>
  <c r="AU325" i="230"/>
  <c r="CS335" i="230"/>
  <c r="CR335" i="230"/>
  <c r="CS343" i="230"/>
  <c r="CX349" i="230"/>
  <c r="CW349" i="230"/>
  <c r="CM351" i="230"/>
  <c r="CN351" i="230"/>
  <c r="CC361" i="230"/>
  <c r="CD361" i="230"/>
  <c r="BI362" i="230"/>
  <c r="BJ362" i="230"/>
  <c r="CR362" i="230"/>
  <c r="CS362" i="230"/>
  <c r="AY374" i="230"/>
  <c r="AZ374" i="230"/>
  <c r="AT256" i="230"/>
  <c r="CC256" i="230"/>
  <c r="CR266" i="230"/>
  <c r="U271" i="230"/>
  <c r="BX271" i="230"/>
  <c r="CW271" i="230"/>
  <c r="AT272" i="230"/>
  <c r="BY272" i="230"/>
  <c r="AJ273" i="230"/>
  <c r="AF274" i="230"/>
  <c r="AY276" i="230"/>
  <c r="V277" i="230"/>
  <c r="CC277" i="230"/>
  <c r="BE278" i="230"/>
  <c r="U279" i="230"/>
  <c r="CI280" i="230"/>
  <c r="BT282" i="230"/>
  <c r="BE284" i="230"/>
  <c r="AK286" i="230"/>
  <c r="Q288" i="230"/>
  <c r="Z289" i="230"/>
  <c r="CR293" i="230"/>
  <c r="P297" i="230"/>
  <c r="AO300" i="230"/>
  <c r="AJ307" i="230"/>
  <c r="P316" i="230"/>
  <c r="Q316" i="230"/>
  <c r="BO318" i="230"/>
  <c r="BN318" i="230"/>
  <c r="CN321" i="230"/>
  <c r="CM321" i="230"/>
  <c r="AE328" i="230"/>
  <c r="CX335" i="230"/>
  <c r="CW335" i="230"/>
  <c r="CM336" i="230"/>
  <c r="CH340" i="230"/>
  <c r="AF348" i="230"/>
  <c r="AE348" i="230"/>
  <c r="CX350" i="230"/>
  <c r="CW350" i="230"/>
  <c r="AU360" i="230"/>
  <c r="AT360" i="230"/>
  <c r="BX360" i="230"/>
  <c r="BY360" i="230"/>
  <c r="AZ372" i="230"/>
  <c r="AY372" i="230"/>
  <c r="CN350" i="230"/>
  <c r="CM350" i="230"/>
  <c r="AU351" i="230"/>
  <c r="AT351" i="230"/>
  <c r="AZ355" i="230"/>
  <c r="AY355" i="230"/>
  <c r="BN368" i="230"/>
  <c r="BO368" i="230"/>
  <c r="AU372" i="230"/>
  <c r="AT372" i="230"/>
  <c r="CW377" i="230"/>
  <c r="CX377" i="230"/>
  <c r="AT382" i="230"/>
  <c r="AU382" i="230"/>
  <c r="BY382" i="230"/>
  <c r="BX382" i="230"/>
  <c r="CH383" i="230"/>
  <c r="CI383" i="230"/>
  <c r="AK352" i="230"/>
  <c r="AJ352" i="230"/>
  <c r="BY352" i="230"/>
  <c r="BX352" i="230"/>
  <c r="BJ353" i="230"/>
  <c r="BI353" i="230"/>
  <c r="BX354" i="230"/>
  <c r="BY354" i="230"/>
  <c r="U360" i="230"/>
  <c r="V360" i="230"/>
  <c r="BE367" i="230"/>
  <c r="BD367" i="230"/>
  <c r="BX371" i="230"/>
  <c r="BY371" i="230"/>
  <c r="CC381" i="230"/>
  <c r="CD381" i="230"/>
  <c r="V385" i="230"/>
  <c r="U385" i="230"/>
  <c r="CN386" i="230"/>
  <c r="CM386" i="230"/>
  <c r="BT298" i="230"/>
  <c r="CC301" i="230"/>
  <c r="CC302" i="230"/>
  <c r="AT303" i="230"/>
  <c r="BY303" i="230"/>
  <c r="CS305" i="230"/>
  <c r="AP307" i="230"/>
  <c r="BO312" i="230"/>
  <c r="AJ313" i="230"/>
  <c r="CM313" i="230"/>
  <c r="BJ318" i="230"/>
  <c r="BO323" i="230"/>
  <c r="BX324" i="230"/>
  <c r="CR329" i="230"/>
  <c r="CH330" i="230"/>
  <c r="CC331" i="230"/>
  <c r="AU333" i="230"/>
  <c r="AJ345" i="230"/>
  <c r="AK345" i="230"/>
  <c r="AO346" i="230"/>
  <c r="CX353" i="230"/>
  <c r="CW353" i="230"/>
  <c r="BY356" i="230"/>
  <c r="BT357" i="230"/>
  <c r="BS357" i="230"/>
  <c r="CW358" i="230"/>
  <c r="BJ361" i="230"/>
  <c r="BI361" i="230"/>
  <c r="CW366" i="230"/>
  <c r="CC369" i="230"/>
  <c r="AA370" i="230"/>
  <c r="Z370" i="230"/>
  <c r="AF375" i="230"/>
  <c r="AE375" i="230"/>
  <c r="AT381" i="230"/>
  <c r="BI382" i="230"/>
  <c r="BJ382" i="230"/>
  <c r="AP383" i="230"/>
  <c r="AO383" i="230"/>
  <c r="BI385" i="230"/>
  <c r="BJ385" i="230"/>
  <c r="V344" i="230"/>
  <c r="U344" i="230"/>
  <c r="CN345" i="230"/>
  <c r="CM345" i="230"/>
  <c r="BY347" i="230"/>
  <c r="BX347" i="230"/>
  <c r="BS350" i="230"/>
  <c r="BT350" i="230"/>
  <c r="CD356" i="230"/>
  <c r="CC356" i="230"/>
  <c r="P359" i="230"/>
  <c r="Q359" i="230"/>
  <c r="BO361" i="230"/>
  <c r="BN361" i="230"/>
  <c r="Q367" i="230"/>
  <c r="P367" i="230"/>
  <c r="V374" i="230"/>
  <c r="U374" i="230"/>
  <c r="AZ379" i="230"/>
  <c r="AY379" i="230"/>
  <c r="BX380" i="230"/>
  <c r="BY380" i="230"/>
  <c r="BO385" i="230"/>
  <c r="BN385" i="230"/>
  <c r="BD348" i="230"/>
  <c r="BE348" i="230"/>
  <c r="BN360" i="230"/>
  <c r="BO360" i="230"/>
  <c r="AF361" i="230"/>
  <c r="CS361" i="230"/>
  <c r="BS362" i="230"/>
  <c r="BT362" i="230"/>
  <c r="BJ369" i="230"/>
  <c r="Q371" i="230"/>
  <c r="P371" i="230"/>
  <c r="AE378" i="230"/>
  <c r="AF378" i="230"/>
  <c r="CS345" i="230"/>
  <c r="CR345" i="230"/>
  <c r="AK353" i="230"/>
  <c r="AJ353" i="230"/>
  <c r="V354" i="230"/>
  <c r="U354" i="230"/>
  <c r="AP357" i="230"/>
  <c r="AO357" i="230"/>
  <c r="CX361" i="230"/>
  <c r="CW361" i="230"/>
  <c r="AT362" i="230"/>
  <c r="AU362" i="230"/>
  <c r="CN363" i="230"/>
  <c r="CM363" i="230"/>
  <c r="AA365" i="230"/>
  <c r="Z365" i="230"/>
  <c r="AY377" i="230"/>
  <c r="AZ377" i="230"/>
  <c r="Z381" i="230"/>
  <c r="AA381" i="230"/>
  <c r="BX383" i="230"/>
  <c r="BY383" i="230"/>
  <c r="BD384" i="230"/>
  <c r="BE384" i="230"/>
  <c r="CR385" i="230"/>
  <c r="CS385" i="230"/>
  <c r="AY308" i="230"/>
  <c r="U310" i="230"/>
  <c r="BE310" i="230"/>
  <c r="Z311" i="230"/>
  <c r="CW312" i="230"/>
  <c r="AT313" i="230"/>
  <c r="P314" i="230"/>
  <c r="BX314" i="230"/>
  <c r="P315" i="230"/>
  <c r="CW316" i="230"/>
  <c r="CM317" i="230"/>
  <c r="U325" i="230"/>
  <c r="AY325" i="230"/>
  <c r="CS325" i="230"/>
  <c r="AO326" i="230"/>
  <c r="P330" i="230"/>
  <c r="BS330" i="230"/>
  <c r="AE333" i="230"/>
  <c r="BD335" i="230"/>
  <c r="V337" i="230"/>
  <c r="CC337" i="230"/>
  <c r="CC338" i="230"/>
  <c r="AU339" i="230"/>
  <c r="AO342" i="230"/>
  <c r="P343" i="230"/>
  <c r="AP347" i="230"/>
  <c r="AO347" i="230"/>
  <c r="BY353" i="230"/>
  <c r="BX353" i="230"/>
  <c r="AA359" i="230"/>
  <c r="Z359" i="230"/>
  <c r="AO361" i="230"/>
  <c r="AP361" i="230"/>
  <c r="BX362" i="230"/>
  <c r="BE366" i="230"/>
  <c r="BD366" i="230"/>
  <c r="AF369" i="230"/>
  <c r="AE369" i="230"/>
  <c r="BX370" i="230"/>
  <c r="CC373" i="230"/>
  <c r="CR374" i="230"/>
  <c r="CX376" i="230"/>
  <c r="CW376" i="230"/>
  <c r="CI377" i="230"/>
  <c r="AP380" i="230"/>
  <c r="AO380" i="230"/>
  <c r="BJ381" i="230"/>
  <c r="BI381" i="230"/>
  <c r="BJ384" i="230"/>
  <c r="BI384" i="230"/>
  <c r="BY386" i="230"/>
  <c r="AU387" i="230"/>
  <c r="AT387" i="230"/>
  <c r="AF300" i="230"/>
  <c r="AJ301" i="230"/>
  <c r="CC308" i="230"/>
  <c r="CM311" i="230"/>
  <c r="BY312" i="230"/>
  <c r="Z323" i="230"/>
  <c r="BS323" i="230"/>
  <c r="BN324" i="230"/>
  <c r="BS326" i="230"/>
  <c r="CM326" i="230"/>
  <c r="AE327" i="230"/>
  <c r="Q328" i="230"/>
  <c r="CR330" i="230"/>
  <c r="BN331" i="230"/>
  <c r="CH331" i="230"/>
  <c r="AK332" i="230"/>
  <c r="BJ333" i="230"/>
  <c r="BN334" i="230"/>
  <c r="AA335" i="230"/>
  <c r="CX344" i="230"/>
  <c r="CW344" i="230"/>
  <c r="CH346" i="230"/>
  <c r="BY351" i="230"/>
  <c r="BX351" i="230"/>
  <c r="CR352" i="230"/>
  <c r="CS352" i="230"/>
  <c r="CD355" i="230"/>
  <c r="CC355" i="230"/>
  <c r="AP358" i="230"/>
  <c r="AO358" i="230"/>
  <c r="BJ371" i="230"/>
  <c r="BI371" i="230"/>
  <c r="AE376" i="230"/>
  <c r="AF376" i="230"/>
  <c r="BE383" i="230"/>
  <c r="BD383" i="230"/>
  <c r="AA384" i="230"/>
  <c r="BT385" i="230"/>
  <c r="AY386" i="230"/>
  <c r="AZ386" i="230"/>
  <c r="P296" i="230"/>
  <c r="CN301" i="230"/>
  <c r="BI303" i="230"/>
  <c r="CH304" i="230"/>
  <c r="Z307" i="230"/>
  <c r="CN310" i="230"/>
  <c r="AY313" i="230"/>
  <c r="AY317" i="230"/>
  <c r="CR320" i="230"/>
  <c r="CW325" i="230"/>
  <c r="CS328" i="230"/>
  <c r="AZ340" i="230"/>
  <c r="CC342" i="230"/>
  <c r="AZ343" i="230"/>
  <c r="BT348" i="230"/>
  <c r="BS348" i="230"/>
  <c r="BD349" i="230"/>
  <c r="BE349" i="230"/>
  <c r="AJ351" i="230"/>
  <c r="AK351" i="230"/>
  <c r="AT353" i="230"/>
  <c r="AU353" i="230"/>
  <c r="CS354" i="230"/>
  <c r="CR354" i="230"/>
  <c r="AP360" i="230"/>
  <c r="AO360" i="230"/>
  <c r="CW360" i="230"/>
  <c r="CX360" i="230"/>
  <c r="AJ367" i="230"/>
  <c r="AK367" i="230"/>
  <c r="CD378" i="230"/>
  <c r="AY380" i="230"/>
  <c r="AZ380" i="230"/>
  <c r="CI380" i="230"/>
  <c r="CM381" i="230"/>
  <c r="CN381" i="230"/>
  <c r="U383" i="230"/>
  <c r="V383" i="230"/>
  <c r="AE384" i="230"/>
  <c r="AF384" i="230"/>
  <c r="CS384" i="230"/>
  <c r="CR384" i="230"/>
  <c r="AT385" i="230"/>
  <c r="AU385" i="230"/>
  <c r="BD387" i="230"/>
  <c r="BE387" i="230"/>
  <c r="AT346" i="230"/>
  <c r="BN350" i="230"/>
  <c r="CI364" i="230"/>
  <c r="Z366" i="230"/>
  <c r="BT372" i="230"/>
  <c r="BI375" i="230"/>
  <c r="Q346" i="230"/>
  <c r="BX346" i="230"/>
  <c r="CC347" i="230"/>
  <c r="AO348" i="230"/>
  <c r="BN349" i="230"/>
  <c r="CH350" i="230"/>
  <c r="CC351" i="230"/>
  <c r="BN353" i="230"/>
  <c r="P354" i="230"/>
  <c r="U358" i="230"/>
  <c r="CM358" i="230"/>
  <c r="BN362" i="230"/>
  <c r="CC362" i="230"/>
  <c r="CR363" i="230"/>
  <c r="CM364" i="230"/>
  <c r="AF366" i="230"/>
  <c r="CH366" i="230"/>
  <c r="U368" i="230"/>
  <c r="AT368" i="230"/>
  <c r="BS373" i="230"/>
  <c r="CH373" i="230"/>
  <c r="BX376" i="230"/>
  <c r="AE381" i="230"/>
  <c r="BE381" i="230"/>
  <c r="AF382" i="230"/>
  <c r="AK383" i="230"/>
  <c r="CD384" i="230"/>
  <c r="BO386" i="230"/>
  <c r="BO357" i="230"/>
  <c r="Z360" i="230"/>
  <c r="CI360" i="230"/>
  <c r="U362" i="230"/>
  <c r="AP364" i="230"/>
  <c r="P387" i="230"/>
  <c r="P349" i="230"/>
  <c r="AT350" i="230"/>
  <c r="U353" i="230"/>
  <c r="CH361" i="230"/>
  <c r="P363" i="230"/>
  <c r="CW363" i="230"/>
  <c r="BT365" i="230"/>
  <c r="CM366" i="230"/>
  <c r="CH367" i="230"/>
  <c r="BS368" i="230"/>
  <c r="CX368" i="230"/>
  <c r="AP371" i="230"/>
  <c r="CM371" i="230"/>
  <c r="BI374" i="230"/>
  <c r="AP375" i="230"/>
  <c r="AJ382" i="230"/>
  <c r="BO383" i="230"/>
  <c r="CC383" i="230"/>
  <c r="P384" i="230"/>
  <c r="AA351" i="230"/>
  <c r="AU352" i="230"/>
  <c r="AE357" i="230"/>
  <c r="CN357" i="230"/>
  <c r="AE358" i="230"/>
  <c r="AT364" i="230"/>
  <c r="CS369" i="230"/>
  <c r="Q385" i="230"/>
  <c r="AP387" i="230"/>
  <c r="L332" i="230"/>
  <c r="L304" i="230"/>
  <c r="L295" i="230"/>
  <c r="L208" i="230"/>
  <c r="L22" i="230"/>
  <c r="L340" i="230"/>
  <c r="L277" i="230"/>
  <c r="L238" i="230"/>
  <c r="L175" i="230"/>
  <c r="L49" i="230"/>
  <c r="K30" i="230"/>
  <c r="K14" i="230"/>
  <c r="L268" i="230"/>
  <c r="L357" i="230"/>
  <c r="L348" i="230"/>
  <c r="L247" i="230"/>
  <c r="L67" i="230"/>
  <c r="K48" i="230"/>
  <c r="K20" i="230"/>
  <c r="L13" i="230"/>
  <c r="L328" i="230"/>
  <c r="L283" i="230"/>
  <c r="L76" i="230"/>
  <c r="K57" i="230"/>
  <c r="L308" i="230"/>
  <c r="L299" i="230"/>
  <c r="L235" i="230"/>
  <c r="L85" i="230"/>
  <c r="L336" i="230"/>
  <c r="L290" i="230"/>
  <c r="L265" i="230"/>
  <c r="L202" i="230"/>
  <c r="L181" i="230"/>
  <c r="L148" i="230"/>
  <c r="L94" i="230"/>
  <c r="K75" i="230"/>
  <c r="L316" i="230"/>
  <c r="L307" i="230"/>
  <c r="L211" i="230"/>
  <c r="L289" i="230"/>
  <c r="L272" i="230"/>
  <c r="K24" i="230"/>
  <c r="L324" i="230"/>
  <c r="L280" i="230"/>
  <c r="CH16" i="230"/>
  <c r="CI16" i="230"/>
  <c r="BN18" i="230"/>
  <c r="BO18" i="230"/>
  <c r="U24" i="230"/>
  <c r="V24" i="230"/>
  <c r="AY24" i="230"/>
  <c r="AZ24" i="230"/>
  <c r="CR29" i="230"/>
  <c r="CS29" i="230"/>
  <c r="BD31" i="230"/>
  <c r="BE31" i="230"/>
  <c r="Z37" i="230"/>
  <c r="AA37" i="230"/>
  <c r="BS38" i="230"/>
  <c r="BT38" i="230"/>
  <c r="AY10" i="230"/>
  <c r="AZ10" i="230"/>
  <c r="AE12" i="230"/>
  <c r="AF12" i="230"/>
  <c r="CW13" i="230"/>
  <c r="CX13" i="230"/>
  <c r="CM22" i="230"/>
  <c r="CN22" i="230"/>
  <c r="AE23" i="230"/>
  <c r="AF23" i="230"/>
  <c r="BI23" i="230"/>
  <c r="BJ23" i="230"/>
  <c r="CC25" i="230"/>
  <c r="CD25" i="230"/>
  <c r="AJ27" i="230"/>
  <c r="AK27" i="230"/>
  <c r="CR32" i="230"/>
  <c r="CS32" i="230"/>
  <c r="BD34" i="230"/>
  <c r="BE34" i="230"/>
  <c r="CC14" i="230"/>
  <c r="CD14" i="230"/>
  <c r="BN16" i="230"/>
  <c r="BO16" i="230"/>
  <c r="CW21" i="230"/>
  <c r="CX21" i="230"/>
  <c r="AO22" i="230"/>
  <c r="AP22" i="230"/>
  <c r="CC28" i="230"/>
  <c r="CD28" i="230"/>
  <c r="AJ30" i="230"/>
  <c r="AK30" i="230"/>
  <c r="CR35" i="230"/>
  <c r="CS35" i="230"/>
  <c r="BD37" i="230"/>
  <c r="BE37" i="230"/>
  <c r="U10" i="230"/>
  <c r="V10" i="230"/>
  <c r="CM11" i="230"/>
  <c r="CN11" i="230"/>
  <c r="BX13" i="230"/>
  <c r="BY13" i="230"/>
  <c r="BI15" i="230"/>
  <c r="BJ15" i="230"/>
  <c r="AO17" i="230"/>
  <c r="AP17" i="230"/>
  <c r="U21" i="230"/>
  <c r="V21" i="230"/>
  <c r="AY21" i="230"/>
  <c r="AZ21" i="230"/>
  <c r="BX21" i="230"/>
  <c r="BY21" i="230"/>
  <c r="P26" i="230"/>
  <c r="Q26" i="230"/>
  <c r="CC31" i="230"/>
  <c r="CD31" i="230"/>
  <c r="AJ33" i="230"/>
  <c r="AK33" i="230"/>
  <c r="CR38" i="230"/>
  <c r="CS38" i="230"/>
  <c r="Z11" i="230"/>
  <c r="AA11" i="230"/>
  <c r="CH10" i="230"/>
  <c r="CI10" i="230"/>
  <c r="BS12" i="230"/>
  <c r="BT12" i="230"/>
  <c r="BD14" i="230"/>
  <c r="BE14" i="230"/>
  <c r="AJ16" i="230"/>
  <c r="AK16" i="230"/>
  <c r="AE20" i="230"/>
  <c r="AF20" i="230"/>
  <c r="BI20" i="230"/>
  <c r="BJ20" i="230"/>
  <c r="BN27" i="230"/>
  <c r="BO27" i="230"/>
  <c r="P29" i="230"/>
  <c r="Q29" i="230"/>
  <c r="CC34" i="230"/>
  <c r="CD34" i="230"/>
  <c r="AJ36" i="230"/>
  <c r="AK36" i="230"/>
  <c r="CR12" i="230"/>
  <c r="CS12" i="230"/>
  <c r="AY13" i="230"/>
  <c r="AZ13" i="230"/>
  <c r="AE15" i="230"/>
  <c r="AF15" i="230"/>
  <c r="CW16" i="230"/>
  <c r="CX16" i="230"/>
  <c r="AO19" i="230"/>
  <c r="AP19" i="230"/>
  <c r="CM19" i="230"/>
  <c r="CN19" i="230"/>
  <c r="AJ24" i="230"/>
  <c r="AK24" i="230"/>
  <c r="CH24" i="230"/>
  <c r="CI24" i="230"/>
  <c r="BN30" i="230"/>
  <c r="BO30" i="230"/>
  <c r="P32" i="230"/>
  <c r="Q32" i="230"/>
  <c r="CC37" i="230"/>
  <c r="CD37" i="230"/>
  <c r="AJ39" i="230"/>
  <c r="AK39" i="230"/>
  <c r="BD11" i="230"/>
  <c r="BE11" i="230"/>
  <c r="AJ13" i="230"/>
  <c r="AK13" i="230"/>
  <c r="P15" i="230"/>
  <c r="Q15" i="230"/>
  <c r="CR17" i="230"/>
  <c r="CS17" i="230"/>
  <c r="BN10" i="230"/>
  <c r="BO10" i="230"/>
  <c r="AT12" i="230"/>
  <c r="AU12" i="230"/>
  <c r="Z14" i="230"/>
  <c r="AA14" i="230"/>
  <c r="CR15" i="230"/>
  <c r="CS15" i="230"/>
  <c r="CC17" i="230"/>
  <c r="CD17" i="230"/>
  <c r="AY18" i="230"/>
  <c r="AZ18" i="230"/>
  <c r="BX18" i="230"/>
  <c r="BY18" i="230"/>
  <c r="CW18" i="230"/>
  <c r="CX18" i="230"/>
  <c r="AT23" i="230"/>
  <c r="AU23" i="230"/>
  <c r="CR23" i="230"/>
  <c r="CS23" i="230"/>
  <c r="AT26" i="230"/>
  <c r="AU26" i="230"/>
  <c r="CH27" i="230"/>
  <c r="CI27" i="230"/>
  <c r="BN33" i="230"/>
  <c r="BO33" i="230"/>
  <c r="P35" i="230"/>
  <c r="Q35" i="230"/>
  <c r="CM14" i="230"/>
  <c r="CN14" i="230"/>
  <c r="BD22" i="230"/>
  <c r="BE22" i="230"/>
  <c r="P23" i="230"/>
  <c r="Q23" i="230"/>
  <c r="AT29" i="230"/>
  <c r="AU29" i="230"/>
  <c r="CH30" i="230"/>
  <c r="CI30" i="230"/>
  <c r="BN36" i="230"/>
  <c r="BO36" i="230"/>
  <c r="P38" i="230"/>
  <c r="Q38" i="230"/>
  <c r="AJ10" i="230"/>
  <c r="AK10" i="230"/>
  <c r="P12" i="230"/>
  <c r="Q12" i="230"/>
  <c r="CH13" i="230"/>
  <c r="CI13" i="230"/>
  <c r="BS15" i="230"/>
  <c r="BT15" i="230"/>
  <c r="BD17" i="230"/>
  <c r="BE17" i="230"/>
  <c r="BN21" i="230"/>
  <c r="BO21" i="230"/>
  <c r="Z22" i="230"/>
  <c r="AA22" i="230"/>
  <c r="Z25" i="230"/>
  <c r="AA25" i="230"/>
  <c r="BS26" i="230"/>
  <c r="BT26" i="230"/>
  <c r="AT32" i="230"/>
  <c r="AU32" i="230"/>
  <c r="CH33" i="230"/>
  <c r="CI33" i="230"/>
  <c r="BN39" i="230"/>
  <c r="BO39" i="230"/>
  <c r="AO11" i="230"/>
  <c r="AP11" i="230"/>
  <c r="U13" i="230"/>
  <c r="V13" i="230"/>
  <c r="BX16" i="230"/>
  <c r="BY16" i="230"/>
  <c r="U18" i="230"/>
  <c r="V18" i="230"/>
  <c r="CW10" i="230"/>
  <c r="CX10" i="230"/>
  <c r="AY16" i="230"/>
  <c r="AZ16" i="230"/>
  <c r="CI17" i="230"/>
  <c r="CH17" i="230"/>
  <c r="BS20" i="230"/>
  <c r="BT20" i="230"/>
  <c r="AJ21" i="230"/>
  <c r="AK21" i="230"/>
  <c r="Z28" i="230"/>
  <c r="AA28" i="230"/>
  <c r="BS29" i="230"/>
  <c r="BT29" i="230"/>
  <c r="AT35" i="230"/>
  <c r="AU35" i="230"/>
  <c r="CH36" i="230"/>
  <c r="CI36" i="230"/>
  <c r="CC11" i="230"/>
  <c r="CD11" i="230"/>
  <c r="BN13" i="230"/>
  <c r="BO13" i="230"/>
  <c r="AT15" i="230"/>
  <c r="AU15" i="230"/>
  <c r="Z17" i="230"/>
  <c r="AA17" i="230"/>
  <c r="CC19" i="230"/>
  <c r="CD19" i="230"/>
  <c r="AT20" i="230"/>
  <c r="AU20" i="230"/>
  <c r="BD25" i="230"/>
  <c r="BE25" i="230"/>
  <c r="Z31" i="230"/>
  <c r="AA31" i="230"/>
  <c r="BS32" i="230"/>
  <c r="BT32" i="230"/>
  <c r="AT38" i="230"/>
  <c r="AU38" i="230"/>
  <c r="CH39" i="230"/>
  <c r="CI39" i="230"/>
  <c r="BX10" i="230"/>
  <c r="BY10" i="230"/>
  <c r="BI12" i="230"/>
  <c r="BJ12" i="230"/>
  <c r="AO14" i="230"/>
  <c r="AP14" i="230"/>
  <c r="U16" i="230"/>
  <c r="V16" i="230"/>
  <c r="CH18" i="230"/>
  <c r="CI18" i="230"/>
  <c r="BD19" i="230"/>
  <c r="BE19" i="230"/>
  <c r="BX24" i="230"/>
  <c r="BY24" i="230"/>
  <c r="CR26" i="230"/>
  <c r="CS26" i="230"/>
  <c r="BD28" i="230"/>
  <c r="BE28" i="230"/>
  <c r="Z34" i="230"/>
  <c r="AA34" i="230"/>
  <c r="BS35" i="230"/>
  <c r="BT35" i="230"/>
  <c r="CD46" i="230"/>
  <c r="CC46" i="230"/>
  <c r="AF47" i="230"/>
  <c r="AE47" i="230"/>
  <c r="BT47" i="230"/>
  <c r="BS47" i="230"/>
  <c r="V48" i="230"/>
  <c r="U48" i="230"/>
  <c r="BO48" i="230"/>
  <c r="BN48" i="230"/>
  <c r="CX48" i="230"/>
  <c r="CW48" i="230"/>
  <c r="BE49" i="230"/>
  <c r="BD49" i="230"/>
  <c r="CN49" i="230"/>
  <c r="CM49" i="230"/>
  <c r="AU50" i="230"/>
  <c r="AT50" i="230"/>
  <c r="AK51" i="230"/>
  <c r="AJ51" i="230"/>
  <c r="BY51" i="230"/>
  <c r="BX51" i="230"/>
  <c r="AA52" i="230"/>
  <c r="Z52" i="230"/>
  <c r="Q53" i="230"/>
  <c r="P53" i="230"/>
  <c r="BJ53" i="230"/>
  <c r="BI53" i="230"/>
  <c r="CS53" i="230"/>
  <c r="CR53" i="230"/>
  <c r="AZ54" i="230"/>
  <c r="AY54" i="230"/>
  <c r="CI54" i="230"/>
  <c r="CH54" i="230"/>
  <c r="AU55" i="230"/>
  <c r="AT55" i="230"/>
  <c r="CD58" i="230"/>
  <c r="CC58" i="230"/>
  <c r="AP59" i="230"/>
  <c r="AO59" i="230"/>
  <c r="BE61" i="230"/>
  <c r="BD61" i="230"/>
  <c r="CX61" i="230"/>
  <c r="CW61" i="230"/>
  <c r="AF63" i="230"/>
  <c r="AE63" i="230"/>
  <c r="AZ64" i="230"/>
  <c r="AY64" i="230"/>
  <c r="CX64" i="230"/>
  <c r="CW64" i="230"/>
  <c r="AF66" i="230"/>
  <c r="AE66" i="230"/>
  <c r="AZ67" i="230"/>
  <c r="AY67" i="230"/>
  <c r="CX67" i="230"/>
  <c r="CW67" i="230"/>
  <c r="AF69" i="230"/>
  <c r="AE69" i="230"/>
  <c r="AZ70" i="230"/>
  <c r="AY70" i="230"/>
  <c r="CX70" i="230"/>
  <c r="CW70" i="230"/>
  <c r="AF72" i="230"/>
  <c r="AE72" i="230"/>
  <c r="AZ73" i="230"/>
  <c r="AY73" i="230"/>
  <c r="CX73" i="230"/>
  <c r="CW73" i="230"/>
  <c r="AF75" i="230"/>
  <c r="AE75" i="230"/>
  <c r="AZ76" i="230"/>
  <c r="AY76" i="230"/>
  <c r="CX76" i="230"/>
  <c r="CW76" i="230"/>
  <c r="AF78" i="230"/>
  <c r="AE78" i="230"/>
  <c r="BD80" i="230"/>
  <c r="BE80" i="230"/>
  <c r="AK86" i="230"/>
  <c r="AJ86" i="230"/>
  <c r="CI89" i="230"/>
  <c r="CH89" i="230"/>
  <c r="BE93" i="230"/>
  <c r="BD93" i="230"/>
  <c r="CW98" i="230"/>
  <c r="CX98" i="230"/>
  <c r="BE129" i="230"/>
  <c r="BD129" i="230"/>
  <c r="BI130" i="230"/>
  <c r="BJ130" i="230"/>
  <c r="BI138" i="230"/>
  <c r="BJ138" i="230"/>
  <c r="CC138" i="230"/>
  <c r="CD138" i="230"/>
  <c r="BD179" i="230"/>
  <c r="BE179" i="230"/>
  <c r="CI180" i="230"/>
  <c r="CH180" i="230"/>
  <c r="CS187" i="230"/>
  <c r="CR187" i="230"/>
  <c r="AK216" i="230"/>
  <c r="AJ216" i="230"/>
  <c r="BY234" i="230"/>
  <c r="BX234" i="230"/>
  <c r="BO237" i="230"/>
  <c r="BN237" i="230"/>
  <c r="CN238" i="230"/>
  <c r="CM238" i="230"/>
  <c r="AK240" i="230"/>
  <c r="AJ240" i="230"/>
  <c r="CS242" i="230"/>
  <c r="CR242" i="230"/>
  <c r="BN246" i="230"/>
  <c r="BO246" i="230"/>
  <c r="BY248" i="230"/>
  <c r="BX248" i="230"/>
  <c r="BE267" i="230"/>
  <c r="BD267" i="230"/>
  <c r="BE268" i="230"/>
  <c r="BD268" i="230"/>
  <c r="AZ273" i="230"/>
  <c r="AY273" i="230"/>
  <c r="AT274" i="230"/>
  <c r="AU274" i="230"/>
  <c r="BT275" i="230"/>
  <c r="BS275" i="230"/>
  <c r="CS277" i="230"/>
  <c r="CR277" i="230"/>
  <c r="AF293" i="230"/>
  <c r="AE293" i="230"/>
  <c r="BX317" i="230"/>
  <c r="BY317" i="230"/>
  <c r="AU343" i="230"/>
  <c r="AT343" i="230"/>
  <c r="BX345" i="230"/>
  <c r="BY345" i="230"/>
  <c r="AU347" i="230"/>
  <c r="AT347" i="230"/>
  <c r="AP362" i="230"/>
  <c r="AO362" i="230"/>
  <c r="AO18" i="230"/>
  <c r="BT18" i="230"/>
  <c r="AE19" i="230"/>
  <c r="BO19" i="230"/>
  <c r="U20" i="230"/>
  <c r="BE20" i="230"/>
  <c r="CW20" i="230"/>
  <c r="AU21" i="230"/>
  <c r="CM21" i="230"/>
  <c r="AK22" i="230"/>
  <c r="AA23" i="230"/>
  <c r="BX23" i="230"/>
  <c r="Q24" i="230"/>
  <c r="CN45" i="230"/>
  <c r="AA46" i="230"/>
  <c r="Z46" i="230"/>
  <c r="BD46" i="230"/>
  <c r="AK47" i="230"/>
  <c r="AJ47" i="230"/>
  <c r="BY47" i="230"/>
  <c r="BX47" i="230"/>
  <c r="AA48" i="230"/>
  <c r="Z48" i="230"/>
  <c r="Q49" i="230"/>
  <c r="P49" i="230"/>
  <c r="BJ49" i="230"/>
  <c r="BI49" i="230"/>
  <c r="CS49" i="230"/>
  <c r="CR49" i="230"/>
  <c r="AZ50" i="230"/>
  <c r="AY50" i="230"/>
  <c r="CI50" i="230"/>
  <c r="CH50" i="230"/>
  <c r="AP51" i="230"/>
  <c r="AO51" i="230"/>
  <c r="CD51" i="230"/>
  <c r="CC51" i="230"/>
  <c r="AF52" i="230"/>
  <c r="AE52" i="230"/>
  <c r="BT52" i="230"/>
  <c r="BS52" i="230"/>
  <c r="V53" i="230"/>
  <c r="U53" i="230"/>
  <c r="BO53" i="230"/>
  <c r="BN53" i="230"/>
  <c r="CX53" i="230"/>
  <c r="CW53" i="230"/>
  <c r="BE54" i="230"/>
  <c r="BD54" i="230"/>
  <c r="CN54" i="230"/>
  <c r="CM54" i="230"/>
  <c r="CH55" i="230"/>
  <c r="AU56" i="230"/>
  <c r="AT56" i="230"/>
  <c r="AP58" i="230"/>
  <c r="AO58" i="230"/>
  <c r="AU59" i="230"/>
  <c r="AT59" i="230"/>
  <c r="AZ60" i="230"/>
  <c r="AY60" i="230"/>
  <c r="CS60" i="230"/>
  <c r="CR60" i="230"/>
  <c r="BJ61" i="230"/>
  <c r="BI61" i="230"/>
  <c r="Q62" i="230"/>
  <c r="P62" i="230"/>
  <c r="CI63" i="230"/>
  <c r="CH63" i="230"/>
  <c r="BT65" i="230"/>
  <c r="BS65" i="230"/>
  <c r="BE67" i="230"/>
  <c r="BD67" i="230"/>
  <c r="AK69" i="230"/>
  <c r="AJ69" i="230"/>
  <c r="Q71" i="230"/>
  <c r="P71" i="230"/>
  <c r="CI72" i="230"/>
  <c r="CH72" i="230"/>
  <c r="BT74" i="230"/>
  <c r="BS74" i="230"/>
  <c r="BE76" i="230"/>
  <c r="BD76" i="230"/>
  <c r="AK78" i="230"/>
  <c r="AJ78" i="230"/>
  <c r="AF80" i="230"/>
  <c r="AE80" i="230"/>
  <c r="AT81" i="230"/>
  <c r="AU81" i="230"/>
  <c r="BX84" i="230"/>
  <c r="BY84" i="230"/>
  <c r="AZ45" i="230"/>
  <c r="AY45" i="230"/>
  <c r="CN55" i="230"/>
  <c r="CM55" i="230"/>
  <c r="CI57" i="230"/>
  <c r="CH57" i="230"/>
  <c r="AU58" i="230"/>
  <c r="AT58" i="230"/>
  <c r="CI58" i="230"/>
  <c r="CH58" i="230"/>
  <c r="CX60" i="230"/>
  <c r="CW60" i="230"/>
  <c r="BO61" i="230"/>
  <c r="BN61" i="230"/>
  <c r="AJ79" i="230"/>
  <c r="AK79" i="230"/>
  <c r="BS81" i="230"/>
  <c r="BT81" i="230"/>
  <c r="Z10" i="230"/>
  <c r="AO10" i="230"/>
  <c r="BD10" i="230"/>
  <c r="CC10" i="230"/>
  <c r="CM10" i="230"/>
  <c r="P11" i="230"/>
  <c r="AE11" i="230"/>
  <c r="AT11" i="230"/>
  <c r="BI11" i="230"/>
  <c r="BS11" i="230"/>
  <c r="CR11" i="230"/>
  <c r="U12" i="230"/>
  <c r="AJ12" i="230"/>
  <c r="AY12" i="230"/>
  <c r="BN12" i="230"/>
  <c r="BX12" i="230"/>
  <c r="CH12" i="230"/>
  <c r="CW12" i="230"/>
  <c r="Z13" i="230"/>
  <c r="AO13" i="230"/>
  <c r="BD13" i="230"/>
  <c r="CC13" i="230"/>
  <c r="CM13" i="230"/>
  <c r="P14" i="230"/>
  <c r="AE14" i="230"/>
  <c r="AT14" i="230"/>
  <c r="BI14" i="230"/>
  <c r="BS14" i="230"/>
  <c r="CR14" i="230"/>
  <c r="U15" i="230"/>
  <c r="AJ15" i="230"/>
  <c r="AY15" i="230"/>
  <c r="BN15" i="230"/>
  <c r="BX15" i="230"/>
  <c r="CH15" i="230"/>
  <c r="CW15" i="230"/>
  <c r="Z16" i="230"/>
  <c r="AO16" i="230"/>
  <c r="BD16" i="230"/>
  <c r="CC16" i="230"/>
  <c r="CM16" i="230"/>
  <c r="P17" i="230"/>
  <c r="AE17" i="230"/>
  <c r="AT17" i="230"/>
  <c r="BI17" i="230"/>
  <c r="BS17" i="230"/>
  <c r="Z18" i="230"/>
  <c r="BJ18" i="230"/>
  <c r="P19" i="230"/>
  <c r="AZ19" i="230"/>
  <c r="CR19" i="230"/>
  <c r="AP20" i="230"/>
  <c r="CH20" i="230"/>
  <c r="AF21" i="230"/>
  <c r="CC21" i="230"/>
  <c r="V22" i="230"/>
  <c r="BS22" i="230"/>
  <c r="CX22" i="230"/>
  <c r="BN23" i="230"/>
  <c r="CN23" i="230"/>
  <c r="BD24" i="230"/>
  <c r="CX24" i="230"/>
  <c r="AF25" i="230"/>
  <c r="AZ25" i="230"/>
  <c r="CX25" i="230"/>
  <c r="AF26" i="230"/>
  <c r="AZ26" i="230"/>
  <c r="CX26" i="230"/>
  <c r="AF27" i="230"/>
  <c r="AZ27" i="230"/>
  <c r="CX27" i="230"/>
  <c r="AF28" i="230"/>
  <c r="AZ28" i="230"/>
  <c r="CX28" i="230"/>
  <c r="AF29" i="230"/>
  <c r="AZ29" i="230"/>
  <c r="CX29" i="230"/>
  <c r="AF30" i="230"/>
  <c r="AZ30" i="230"/>
  <c r="CX30" i="230"/>
  <c r="AF31" i="230"/>
  <c r="AZ31" i="230"/>
  <c r="CX31" i="230"/>
  <c r="AF32" i="230"/>
  <c r="AZ32" i="230"/>
  <c r="CX32" i="230"/>
  <c r="AF33" i="230"/>
  <c r="AZ33" i="230"/>
  <c r="CX33" i="230"/>
  <c r="AF34" i="230"/>
  <c r="AZ34" i="230"/>
  <c r="CX34" i="230"/>
  <c r="AF35" i="230"/>
  <c r="AZ35" i="230"/>
  <c r="CX35" i="230"/>
  <c r="AF36" i="230"/>
  <c r="AZ36" i="230"/>
  <c r="CX36" i="230"/>
  <c r="AF37" i="230"/>
  <c r="AZ37" i="230"/>
  <c r="CX37" i="230"/>
  <c r="AF38" i="230"/>
  <c r="AZ38" i="230"/>
  <c r="CX38" i="230"/>
  <c r="AF39" i="230"/>
  <c r="AZ39" i="230"/>
  <c r="CX39" i="230"/>
  <c r="AF40" i="230"/>
  <c r="AZ40" i="230"/>
  <c r="CX40" i="230"/>
  <c r="AF41" i="230"/>
  <c r="AZ41" i="230"/>
  <c r="CX41" i="230"/>
  <c r="AF42" i="230"/>
  <c r="AZ42" i="230"/>
  <c r="CX42" i="230"/>
  <c r="AF43" i="230"/>
  <c r="AZ43" i="230"/>
  <c r="CX43" i="230"/>
  <c r="AF44" i="230"/>
  <c r="AZ44" i="230"/>
  <c r="CX44" i="230"/>
  <c r="AF45" i="230"/>
  <c r="AF46" i="230"/>
  <c r="CH46" i="230"/>
  <c r="AO47" i="230"/>
  <c r="CC47" i="230"/>
  <c r="AE48" i="230"/>
  <c r="BS48" i="230"/>
  <c r="U49" i="230"/>
  <c r="BN49" i="230"/>
  <c r="CW49" i="230"/>
  <c r="BD50" i="230"/>
  <c r="CM50" i="230"/>
  <c r="AT51" i="230"/>
  <c r="AJ52" i="230"/>
  <c r="BX52" i="230"/>
  <c r="Z53" i="230"/>
  <c r="P54" i="230"/>
  <c r="BI54" i="230"/>
  <c r="CR54" i="230"/>
  <c r="BE55" i="230"/>
  <c r="BD55" i="230"/>
  <c r="CM56" i="230"/>
  <c r="AZ57" i="230"/>
  <c r="AY57" i="230"/>
  <c r="CN57" i="230"/>
  <c r="CM57" i="230"/>
  <c r="AZ58" i="230"/>
  <c r="AY58" i="230"/>
  <c r="CN58" i="230"/>
  <c r="CM58" i="230"/>
  <c r="CS59" i="230"/>
  <c r="CR59" i="230"/>
  <c r="BJ60" i="230"/>
  <c r="BI60" i="230"/>
  <c r="Q61" i="230"/>
  <c r="P61" i="230"/>
  <c r="AA62" i="230"/>
  <c r="Z62" i="230"/>
  <c r="CD62" i="230"/>
  <c r="CC62" i="230"/>
  <c r="AU63" i="230"/>
  <c r="AT63" i="230"/>
  <c r="CS63" i="230"/>
  <c r="CR63" i="230"/>
  <c r="BO64" i="230"/>
  <c r="BN64" i="230"/>
  <c r="AA65" i="230"/>
  <c r="Z65" i="230"/>
  <c r="CD65" i="230"/>
  <c r="CC65" i="230"/>
  <c r="AU66" i="230"/>
  <c r="AT66" i="230"/>
  <c r="CS66" i="230"/>
  <c r="CR66" i="230"/>
  <c r="BO67" i="230"/>
  <c r="BN67" i="230"/>
  <c r="AA68" i="230"/>
  <c r="Z68" i="230"/>
  <c r="CD68" i="230"/>
  <c r="CC68" i="230"/>
  <c r="AU69" i="230"/>
  <c r="AT69" i="230"/>
  <c r="CS69" i="230"/>
  <c r="CR69" i="230"/>
  <c r="BO70" i="230"/>
  <c r="BN70" i="230"/>
  <c r="AA71" i="230"/>
  <c r="Z71" i="230"/>
  <c r="CD71" i="230"/>
  <c r="CC71" i="230"/>
  <c r="AU72" i="230"/>
  <c r="AT72" i="230"/>
  <c r="CS72" i="230"/>
  <c r="CR72" i="230"/>
  <c r="BO73" i="230"/>
  <c r="BN73" i="230"/>
  <c r="AA74" i="230"/>
  <c r="Z74" i="230"/>
  <c r="CD74" i="230"/>
  <c r="CC74" i="230"/>
  <c r="AU75" i="230"/>
  <c r="AT75" i="230"/>
  <c r="CS75" i="230"/>
  <c r="CR75" i="230"/>
  <c r="BO76" i="230"/>
  <c r="BN76" i="230"/>
  <c r="AA77" i="230"/>
  <c r="Z77" i="230"/>
  <c r="CD77" i="230"/>
  <c r="CC77" i="230"/>
  <c r="AU78" i="230"/>
  <c r="AT78" i="230"/>
  <c r="AJ84" i="230"/>
  <c r="AK84" i="230"/>
  <c r="BY45" i="230"/>
  <c r="BX45" i="230"/>
  <c r="CN46" i="230"/>
  <c r="CM46" i="230"/>
  <c r="AU47" i="230"/>
  <c r="AT47" i="230"/>
  <c r="AK48" i="230"/>
  <c r="AJ48" i="230"/>
  <c r="BY48" i="230"/>
  <c r="BX48" i="230"/>
  <c r="AA49" i="230"/>
  <c r="Z49" i="230"/>
  <c r="Q50" i="230"/>
  <c r="P50" i="230"/>
  <c r="BJ50" i="230"/>
  <c r="BI50" i="230"/>
  <c r="CS50" i="230"/>
  <c r="CR50" i="230"/>
  <c r="AZ51" i="230"/>
  <c r="AY51" i="230"/>
  <c r="CI51" i="230"/>
  <c r="CH51" i="230"/>
  <c r="AP52" i="230"/>
  <c r="AO52" i="230"/>
  <c r="CD52" i="230"/>
  <c r="CC52" i="230"/>
  <c r="AF53" i="230"/>
  <c r="AE53" i="230"/>
  <c r="BT53" i="230"/>
  <c r="BS53" i="230"/>
  <c r="V54" i="230"/>
  <c r="U54" i="230"/>
  <c r="BO54" i="230"/>
  <c r="BN54" i="230"/>
  <c r="CX54" i="230"/>
  <c r="CW54" i="230"/>
  <c r="CS56" i="230"/>
  <c r="CR56" i="230"/>
  <c r="BE57" i="230"/>
  <c r="BD57" i="230"/>
  <c r="CS57" i="230"/>
  <c r="CR57" i="230"/>
  <c r="BE58" i="230"/>
  <c r="BD58" i="230"/>
  <c r="BO60" i="230"/>
  <c r="BN60" i="230"/>
  <c r="V61" i="230"/>
  <c r="U61" i="230"/>
  <c r="AZ63" i="230"/>
  <c r="AY63" i="230"/>
  <c r="AF65" i="230"/>
  <c r="AE65" i="230"/>
  <c r="CX66" i="230"/>
  <c r="CW66" i="230"/>
  <c r="AZ72" i="230"/>
  <c r="AY72" i="230"/>
  <c r="AF74" i="230"/>
  <c r="AE74" i="230"/>
  <c r="CX75" i="230"/>
  <c r="CW75" i="230"/>
  <c r="CS79" i="230"/>
  <c r="CR79" i="230"/>
  <c r="AU18" i="230"/>
  <c r="AK19" i="230"/>
  <c r="AA20" i="230"/>
  <c r="Q21" i="230"/>
  <c r="CS21" i="230"/>
  <c r="CI22" i="230"/>
  <c r="CD23" i="230"/>
  <c r="BT24" i="230"/>
  <c r="CS46" i="230"/>
  <c r="CR46" i="230"/>
  <c r="AZ47" i="230"/>
  <c r="AY47" i="230"/>
  <c r="CI47" i="230"/>
  <c r="CH47" i="230"/>
  <c r="AP48" i="230"/>
  <c r="AO48" i="230"/>
  <c r="CD48" i="230"/>
  <c r="CC48" i="230"/>
  <c r="AF49" i="230"/>
  <c r="AE49" i="230"/>
  <c r="BT49" i="230"/>
  <c r="BS49" i="230"/>
  <c r="V50" i="230"/>
  <c r="U50" i="230"/>
  <c r="BO50" i="230"/>
  <c r="BN50" i="230"/>
  <c r="CX50" i="230"/>
  <c r="CW50" i="230"/>
  <c r="BE51" i="230"/>
  <c r="BD51" i="230"/>
  <c r="CN51" i="230"/>
  <c r="CM51" i="230"/>
  <c r="AU52" i="230"/>
  <c r="AT52" i="230"/>
  <c r="AK53" i="230"/>
  <c r="AJ53" i="230"/>
  <c r="BY53" i="230"/>
  <c r="BX53" i="230"/>
  <c r="AA54" i="230"/>
  <c r="Z54" i="230"/>
  <c r="CW55" i="230"/>
  <c r="BJ56" i="230"/>
  <c r="BI56" i="230"/>
  <c r="CX56" i="230"/>
  <c r="CW56" i="230"/>
  <c r="BJ57" i="230"/>
  <c r="BI57" i="230"/>
  <c r="CX57" i="230"/>
  <c r="CW57" i="230"/>
  <c r="BJ58" i="230"/>
  <c r="BI58" i="230"/>
  <c r="BJ59" i="230"/>
  <c r="BI59" i="230"/>
  <c r="Q60" i="230"/>
  <c r="P60" i="230"/>
  <c r="AA61" i="230"/>
  <c r="Z61" i="230"/>
  <c r="CX45" i="230"/>
  <c r="CW45" i="230"/>
  <c r="Q56" i="230"/>
  <c r="P56" i="230"/>
  <c r="BO56" i="230"/>
  <c r="BN56" i="230"/>
  <c r="Q57" i="230"/>
  <c r="P57" i="230"/>
  <c r="BO57" i="230"/>
  <c r="BN57" i="230"/>
  <c r="Q58" i="230"/>
  <c r="P58" i="230"/>
  <c r="V60" i="230"/>
  <c r="U60" i="230"/>
  <c r="BT60" i="230"/>
  <c r="BS60" i="230"/>
  <c r="AP62" i="230"/>
  <c r="AO62" i="230"/>
  <c r="CN62" i="230"/>
  <c r="CM62" i="230"/>
  <c r="BJ63" i="230"/>
  <c r="BI63" i="230"/>
  <c r="V64" i="230"/>
  <c r="U64" i="230"/>
  <c r="BY64" i="230"/>
  <c r="BX64" i="230"/>
  <c r="AP65" i="230"/>
  <c r="AO65" i="230"/>
  <c r="CN65" i="230"/>
  <c r="CM65" i="230"/>
  <c r="BJ66" i="230"/>
  <c r="BI66" i="230"/>
  <c r="V67" i="230"/>
  <c r="U67" i="230"/>
  <c r="BY67" i="230"/>
  <c r="BX67" i="230"/>
  <c r="AP68" i="230"/>
  <c r="AO68" i="230"/>
  <c r="CN68" i="230"/>
  <c r="CM68" i="230"/>
  <c r="BJ69" i="230"/>
  <c r="BI69" i="230"/>
  <c r="V70" i="230"/>
  <c r="U70" i="230"/>
  <c r="BY70" i="230"/>
  <c r="BX70" i="230"/>
  <c r="AP71" i="230"/>
  <c r="AO71" i="230"/>
  <c r="CN71" i="230"/>
  <c r="CM71" i="230"/>
  <c r="BJ72" i="230"/>
  <c r="BI72" i="230"/>
  <c r="V73" i="230"/>
  <c r="U73" i="230"/>
  <c r="BY73" i="230"/>
  <c r="BX73" i="230"/>
  <c r="AP74" i="230"/>
  <c r="AO74" i="230"/>
  <c r="CN74" i="230"/>
  <c r="CM74" i="230"/>
  <c r="BJ75" i="230"/>
  <c r="BI75" i="230"/>
  <c r="V76" i="230"/>
  <c r="U76" i="230"/>
  <c r="BY76" i="230"/>
  <c r="BX76" i="230"/>
  <c r="AP77" i="230"/>
  <c r="AO77" i="230"/>
  <c r="CN77" i="230"/>
  <c r="CM77" i="230"/>
  <c r="BJ78" i="230"/>
  <c r="BI78" i="230"/>
  <c r="AT83" i="230"/>
  <c r="AU83" i="230"/>
  <c r="P10" i="230"/>
  <c r="AE10" i="230"/>
  <c r="AT10" i="230"/>
  <c r="BI10" i="230"/>
  <c r="BS10" i="230"/>
  <c r="CR10" i="230"/>
  <c r="U11" i="230"/>
  <c r="AJ11" i="230"/>
  <c r="AY11" i="230"/>
  <c r="BN11" i="230"/>
  <c r="BX11" i="230"/>
  <c r="CH11" i="230"/>
  <c r="CW11" i="230"/>
  <c r="Z12" i="230"/>
  <c r="AO12" i="230"/>
  <c r="BD12" i="230"/>
  <c r="CC12" i="230"/>
  <c r="CM12" i="230"/>
  <c r="P13" i="230"/>
  <c r="AE13" i="230"/>
  <c r="AT13" i="230"/>
  <c r="BI13" i="230"/>
  <c r="BS13" i="230"/>
  <c r="CR13" i="230"/>
  <c r="U14" i="230"/>
  <c r="AJ14" i="230"/>
  <c r="AY14" i="230"/>
  <c r="BN14" i="230"/>
  <c r="BX14" i="230"/>
  <c r="CH14" i="230"/>
  <c r="CW14" i="230"/>
  <c r="Z15" i="230"/>
  <c r="AO15" i="230"/>
  <c r="BD15" i="230"/>
  <c r="CC15" i="230"/>
  <c r="CM15" i="230"/>
  <c r="P16" i="230"/>
  <c r="AE16" i="230"/>
  <c r="AT16" i="230"/>
  <c r="BI16" i="230"/>
  <c r="BS16" i="230"/>
  <c r="CR16" i="230"/>
  <c r="U17" i="230"/>
  <c r="AJ17" i="230"/>
  <c r="AY17" i="230"/>
  <c r="BN17" i="230"/>
  <c r="BX17" i="230"/>
  <c r="AF18" i="230"/>
  <c r="CC18" i="230"/>
  <c r="V19" i="230"/>
  <c r="BS19" i="230"/>
  <c r="CX19" i="230"/>
  <c r="BN20" i="230"/>
  <c r="CN20" i="230"/>
  <c r="BD21" i="230"/>
  <c r="AT22" i="230"/>
  <c r="BY22" i="230"/>
  <c r="AJ23" i="230"/>
  <c r="Z24" i="230"/>
  <c r="BJ24" i="230"/>
  <c r="BJ45" i="230"/>
  <c r="CW46" i="230"/>
  <c r="BD47" i="230"/>
  <c r="CM47" i="230"/>
  <c r="AT48" i="230"/>
  <c r="AJ49" i="230"/>
  <c r="BX49" i="230"/>
  <c r="Z50" i="230"/>
  <c r="P51" i="230"/>
  <c r="BI51" i="230"/>
  <c r="CR51" i="230"/>
  <c r="AY52" i="230"/>
  <c r="CH52" i="230"/>
  <c r="AO53" i="230"/>
  <c r="CC53" i="230"/>
  <c r="AE54" i="230"/>
  <c r="BS54" i="230"/>
  <c r="U55" i="230"/>
  <c r="V56" i="230"/>
  <c r="U56" i="230"/>
  <c r="V57" i="230"/>
  <c r="U57" i="230"/>
  <c r="BN58" i="230"/>
  <c r="Q59" i="230"/>
  <c r="P59" i="230"/>
  <c r="AA60" i="230"/>
  <c r="Z60" i="230"/>
  <c r="BY60" i="230"/>
  <c r="BX60" i="230"/>
  <c r="CD61" i="230"/>
  <c r="CC61" i="230"/>
  <c r="AU62" i="230"/>
  <c r="AT62" i="230"/>
  <c r="CS62" i="230"/>
  <c r="CR62" i="230"/>
  <c r="CD64" i="230"/>
  <c r="CC64" i="230"/>
  <c r="BO66" i="230"/>
  <c r="BN66" i="230"/>
  <c r="AU68" i="230"/>
  <c r="AT68" i="230"/>
  <c r="AA70" i="230"/>
  <c r="Z70" i="230"/>
  <c r="CS71" i="230"/>
  <c r="CR71" i="230"/>
  <c r="CD73" i="230"/>
  <c r="CC73" i="230"/>
  <c r="BO75" i="230"/>
  <c r="BN75" i="230"/>
  <c r="AU77" i="230"/>
  <c r="AT77" i="230"/>
  <c r="P80" i="230"/>
  <c r="Q80" i="230"/>
  <c r="AE81" i="230"/>
  <c r="AF81" i="230"/>
  <c r="CM82" i="230"/>
  <c r="CN82" i="230"/>
  <c r="AP46" i="230"/>
  <c r="AO46" i="230"/>
  <c r="Q47" i="230"/>
  <c r="P47" i="230"/>
  <c r="BJ47" i="230"/>
  <c r="BI47" i="230"/>
  <c r="CS47" i="230"/>
  <c r="CR47" i="230"/>
  <c r="AZ48" i="230"/>
  <c r="AY48" i="230"/>
  <c r="CI48" i="230"/>
  <c r="CH48" i="230"/>
  <c r="AP49" i="230"/>
  <c r="AO49" i="230"/>
  <c r="CD49" i="230"/>
  <c r="CC49" i="230"/>
  <c r="AF50" i="230"/>
  <c r="AE50" i="230"/>
  <c r="BT50" i="230"/>
  <c r="BS50" i="230"/>
  <c r="V51" i="230"/>
  <c r="U51" i="230"/>
  <c r="BO51" i="230"/>
  <c r="BN51" i="230"/>
  <c r="CX51" i="230"/>
  <c r="CW51" i="230"/>
  <c r="BE52" i="230"/>
  <c r="BD52" i="230"/>
  <c r="CN52" i="230"/>
  <c r="CM52" i="230"/>
  <c r="AU53" i="230"/>
  <c r="AT53" i="230"/>
  <c r="AK54" i="230"/>
  <c r="AJ54" i="230"/>
  <c r="BY54" i="230"/>
  <c r="BX54" i="230"/>
  <c r="AA55" i="230"/>
  <c r="Z55" i="230"/>
  <c r="BT55" i="230"/>
  <c r="BS55" i="230"/>
  <c r="AA56" i="230"/>
  <c r="Z56" i="230"/>
  <c r="BT56" i="230"/>
  <c r="BS56" i="230"/>
  <c r="AA57" i="230"/>
  <c r="Z57" i="230"/>
  <c r="BT59" i="230"/>
  <c r="BS59" i="230"/>
  <c r="AF60" i="230"/>
  <c r="AE60" i="230"/>
  <c r="CS80" i="230"/>
  <c r="CR80" i="230"/>
  <c r="CH81" i="230"/>
  <c r="CI81" i="230"/>
  <c r="BO45" i="230"/>
  <c r="BN45" i="230"/>
  <c r="AU46" i="230"/>
  <c r="AT46" i="230"/>
  <c r="BT46" i="230"/>
  <c r="BS46" i="230"/>
  <c r="V47" i="230"/>
  <c r="U47" i="230"/>
  <c r="BO47" i="230"/>
  <c r="BN47" i="230"/>
  <c r="CX47" i="230"/>
  <c r="CW47" i="230"/>
  <c r="BE48" i="230"/>
  <c r="BD48" i="230"/>
  <c r="CN48" i="230"/>
  <c r="CM48" i="230"/>
  <c r="AU49" i="230"/>
  <c r="AT49" i="230"/>
  <c r="AK50" i="230"/>
  <c r="AJ50" i="230"/>
  <c r="BY50" i="230"/>
  <c r="BX50" i="230"/>
  <c r="AA51" i="230"/>
  <c r="Z51" i="230"/>
  <c r="Q52" i="230"/>
  <c r="P52" i="230"/>
  <c r="BJ52" i="230"/>
  <c r="BI52" i="230"/>
  <c r="CS52" i="230"/>
  <c r="CR52" i="230"/>
  <c r="AZ53" i="230"/>
  <c r="AY53" i="230"/>
  <c r="CI53" i="230"/>
  <c r="CH53" i="230"/>
  <c r="AP54" i="230"/>
  <c r="AO54" i="230"/>
  <c r="CD54" i="230"/>
  <c r="CC54" i="230"/>
  <c r="AF55" i="230"/>
  <c r="AE55" i="230"/>
  <c r="BY55" i="230"/>
  <c r="BX55" i="230"/>
  <c r="AF56" i="230"/>
  <c r="AE56" i="230"/>
  <c r="BY56" i="230"/>
  <c r="BX56" i="230"/>
  <c r="AA58" i="230"/>
  <c r="Z58" i="230"/>
  <c r="AA59" i="230"/>
  <c r="Z59" i="230"/>
  <c r="BY59" i="230"/>
  <c r="BX59" i="230"/>
  <c r="AK60" i="230"/>
  <c r="AJ60" i="230"/>
  <c r="AP61" i="230"/>
  <c r="AO61" i="230"/>
  <c r="CI61" i="230"/>
  <c r="CH61" i="230"/>
  <c r="BE62" i="230"/>
  <c r="BD62" i="230"/>
  <c r="Q63" i="230"/>
  <c r="P63" i="230"/>
  <c r="BT63" i="230"/>
  <c r="BS63" i="230"/>
  <c r="AK64" i="230"/>
  <c r="AJ64" i="230"/>
  <c r="CI64" i="230"/>
  <c r="CH64" i="230"/>
  <c r="BE65" i="230"/>
  <c r="BD65" i="230"/>
  <c r="Q66" i="230"/>
  <c r="P66" i="230"/>
  <c r="BT66" i="230"/>
  <c r="BS66" i="230"/>
  <c r="AK67" i="230"/>
  <c r="AJ67" i="230"/>
  <c r="CI67" i="230"/>
  <c r="CH67" i="230"/>
  <c r="BE68" i="230"/>
  <c r="BD68" i="230"/>
  <c r="Q69" i="230"/>
  <c r="P69" i="230"/>
  <c r="BT69" i="230"/>
  <c r="BS69" i="230"/>
  <c r="AK70" i="230"/>
  <c r="AJ70" i="230"/>
  <c r="CI70" i="230"/>
  <c r="CH70" i="230"/>
  <c r="BE71" i="230"/>
  <c r="BD71" i="230"/>
  <c r="Q72" i="230"/>
  <c r="P72" i="230"/>
  <c r="BT72" i="230"/>
  <c r="BS72" i="230"/>
  <c r="AK73" i="230"/>
  <c r="AJ73" i="230"/>
  <c r="CI73" i="230"/>
  <c r="CH73" i="230"/>
  <c r="BE74" i="230"/>
  <c r="BD74" i="230"/>
  <c r="Q75" i="230"/>
  <c r="P75" i="230"/>
  <c r="BT75" i="230"/>
  <c r="BS75" i="230"/>
  <c r="AK76" i="230"/>
  <c r="AJ76" i="230"/>
  <c r="CI76" i="230"/>
  <c r="CH76" i="230"/>
  <c r="BE77" i="230"/>
  <c r="BD77" i="230"/>
  <c r="Q78" i="230"/>
  <c r="P78" i="230"/>
  <c r="BS78" i="230"/>
  <c r="BT78" i="230"/>
  <c r="BJ79" i="230"/>
  <c r="BI79" i="230"/>
  <c r="AA82" i="230"/>
  <c r="Z82" i="230"/>
  <c r="CM17" i="230"/>
  <c r="AK18" i="230"/>
  <c r="AA19" i="230"/>
  <c r="Q20" i="230"/>
  <c r="CS20" i="230"/>
  <c r="CI21" i="230"/>
  <c r="CD22" i="230"/>
  <c r="BT23" i="230"/>
  <c r="BO24" i="230"/>
  <c r="AK55" i="230"/>
  <c r="AJ55" i="230"/>
  <c r="CD55" i="230"/>
  <c r="CC55" i="230"/>
  <c r="AK56" i="230"/>
  <c r="AJ56" i="230"/>
  <c r="AE57" i="230"/>
  <c r="BY57" i="230"/>
  <c r="BX57" i="230"/>
  <c r="AF59" i="230"/>
  <c r="AE59" i="230"/>
  <c r="CD59" i="230"/>
  <c r="CC59" i="230"/>
  <c r="CN61" i="230"/>
  <c r="CM61" i="230"/>
  <c r="BJ62" i="230"/>
  <c r="BI62" i="230"/>
  <c r="AP64" i="230"/>
  <c r="AO64" i="230"/>
  <c r="V66" i="230"/>
  <c r="U66" i="230"/>
  <c r="CN67" i="230"/>
  <c r="CM67" i="230"/>
  <c r="BY69" i="230"/>
  <c r="BX69" i="230"/>
  <c r="BJ71" i="230"/>
  <c r="BI71" i="230"/>
  <c r="AP73" i="230"/>
  <c r="AO73" i="230"/>
  <c r="V75" i="230"/>
  <c r="U75" i="230"/>
  <c r="CN76" i="230"/>
  <c r="CM76" i="230"/>
  <c r="BN79" i="230"/>
  <c r="BO79" i="230"/>
  <c r="BY19" i="230"/>
  <c r="BJ21" i="230"/>
  <c r="AZ22" i="230"/>
  <c r="AP23" i="230"/>
  <c r="AF24" i="230"/>
  <c r="CI45" i="230"/>
  <c r="CH45" i="230"/>
  <c r="V46" i="230"/>
  <c r="AY46" i="230"/>
  <c r="BX46" i="230"/>
  <c r="Z47" i="230"/>
  <c r="P48" i="230"/>
  <c r="BI48" i="230"/>
  <c r="CR48" i="230"/>
  <c r="AY49" i="230"/>
  <c r="CH49" i="230"/>
  <c r="AO50" i="230"/>
  <c r="CC50" i="230"/>
  <c r="AE51" i="230"/>
  <c r="BS51" i="230"/>
  <c r="U52" i="230"/>
  <c r="BN52" i="230"/>
  <c r="CW52" i="230"/>
  <c r="BD53" i="230"/>
  <c r="CM53" i="230"/>
  <c r="AT54" i="230"/>
  <c r="AP55" i="230"/>
  <c r="AO55" i="230"/>
  <c r="CC56" i="230"/>
  <c r="AK57" i="230"/>
  <c r="AJ57" i="230"/>
  <c r="BX58" i="230"/>
  <c r="AK59" i="230"/>
  <c r="AJ59" i="230"/>
  <c r="CI60" i="230"/>
  <c r="CH60" i="230"/>
  <c r="AZ61" i="230"/>
  <c r="AY61" i="230"/>
  <c r="BD85" i="230"/>
  <c r="BE85" i="230"/>
  <c r="AT87" i="230"/>
  <c r="AU87" i="230"/>
  <c r="P89" i="230"/>
  <c r="Q89" i="230"/>
  <c r="CR90" i="230"/>
  <c r="CS90" i="230"/>
  <c r="BS92" i="230"/>
  <c r="BT92" i="230"/>
  <c r="AJ96" i="230"/>
  <c r="AK96" i="230"/>
  <c r="U102" i="230"/>
  <c r="V102" i="230"/>
  <c r="CN104" i="230"/>
  <c r="CM104" i="230"/>
  <c r="CD79" i="230"/>
  <c r="CC79" i="230"/>
  <c r="CW79" i="230"/>
  <c r="CX79" i="230"/>
  <c r="AY82" i="230"/>
  <c r="AZ82" i="230"/>
  <c r="CI86" i="230"/>
  <c r="CH86" i="230"/>
  <c r="BE90" i="230"/>
  <c r="BD90" i="230"/>
  <c r="Q94" i="230"/>
  <c r="P94" i="230"/>
  <c r="AE97" i="230"/>
  <c r="AF97" i="230"/>
  <c r="CW107" i="230"/>
  <c r="CX107" i="230"/>
  <c r="CR58" i="230"/>
  <c r="AY59" i="230"/>
  <c r="CH59" i="230"/>
  <c r="AO60" i="230"/>
  <c r="CC60" i="230"/>
  <c r="AE61" i="230"/>
  <c r="BS61" i="230"/>
  <c r="U62" i="230"/>
  <c r="BN62" i="230"/>
  <c r="CW62" i="230"/>
  <c r="BD63" i="230"/>
  <c r="CM63" i="230"/>
  <c r="AT64" i="230"/>
  <c r="AJ65" i="230"/>
  <c r="BX65" i="230"/>
  <c r="Z66" i="230"/>
  <c r="P67" i="230"/>
  <c r="BI67" i="230"/>
  <c r="CR67" i="230"/>
  <c r="AY68" i="230"/>
  <c r="CH68" i="230"/>
  <c r="AO69" i="230"/>
  <c r="CC69" i="230"/>
  <c r="AE70" i="230"/>
  <c r="BS70" i="230"/>
  <c r="U71" i="230"/>
  <c r="BN71" i="230"/>
  <c r="CW71" i="230"/>
  <c r="BD72" i="230"/>
  <c r="CM72" i="230"/>
  <c r="AT73" i="230"/>
  <c r="AJ74" i="230"/>
  <c r="BX74" i="230"/>
  <c r="Z75" i="230"/>
  <c r="P76" i="230"/>
  <c r="BI76" i="230"/>
  <c r="CR76" i="230"/>
  <c r="AY77" i="230"/>
  <c r="CH77" i="230"/>
  <c r="AO78" i="230"/>
  <c r="BJ80" i="230"/>
  <c r="AJ81" i="230"/>
  <c r="BX81" i="230"/>
  <c r="CS81" i="230"/>
  <c r="BE82" i="230"/>
  <c r="BD82" i="230"/>
  <c r="BX82" i="230"/>
  <c r="BY82" i="230"/>
  <c r="AZ83" i="230"/>
  <c r="AY83" i="230"/>
  <c r="AP84" i="230"/>
  <c r="AO84" i="230"/>
  <c r="CW84" i="230"/>
  <c r="CX84" i="230"/>
  <c r="P86" i="230"/>
  <c r="Q86" i="230"/>
  <c r="CR87" i="230"/>
  <c r="CS87" i="230"/>
  <c r="BS89" i="230"/>
  <c r="BT89" i="230"/>
  <c r="BN91" i="230"/>
  <c r="BO91" i="230"/>
  <c r="AJ93" i="230"/>
  <c r="AK93" i="230"/>
  <c r="AO100" i="230"/>
  <c r="AP100" i="230"/>
  <c r="V103" i="230"/>
  <c r="U103" i="230"/>
  <c r="AE111" i="230"/>
  <c r="AF111" i="230"/>
  <c r="BI111" i="230"/>
  <c r="BJ111" i="230"/>
  <c r="Z124" i="230"/>
  <c r="AA124" i="230"/>
  <c r="P79" i="230"/>
  <c r="AO79" i="230"/>
  <c r="CD80" i="230"/>
  <c r="AF82" i="230"/>
  <c r="AE82" i="230"/>
  <c r="CD82" i="230"/>
  <c r="CC82" i="230"/>
  <c r="AF83" i="230"/>
  <c r="V84" i="230"/>
  <c r="BE87" i="230"/>
  <c r="BD87" i="230"/>
  <c r="Q91" i="230"/>
  <c r="P91" i="230"/>
  <c r="BT94" i="230"/>
  <c r="BS94" i="230"/>
  <c r="AE106" i="230"/>
  <c r="AF106" i="230"/>
  <c r="CM122" i="230"/>
  <c r="CN122" i="230"/>
  <c r="AJ63" i="230"/>
  <c r="BX63" i="230"/>
  <c r="Z64" i="230"/>
  <c r="P65" i="230"/>
  <c r="BI65" i="230"/>
  <c r="CR65" i="230"/>
  <c r="AY66" i="230"/>
  <c r="CH66" i="230"/>
  <c r="AO67" i="230"/>
  <c r="CC67" i="230"/>
  <c r="AE68" i="230"/>
  <c r="BS68" i="230"/>
  <c r="U69" i="230"/>
  <c r="BN69" i="230"/>
  <c r="CW69" i="230"/>
  <c r="BD70" i="230"/>
  <c r="CM70" i="230"/>
  <c r="AT71" i="230"/>
  <c r="AJ72" i="230"/>
  <c r="BX72" i="230"/>
  <c r="Z73" i="230"/>
  <c r="P74" i="230"/>
  <c r="BI74" i="230"/>
  <c r="CR74" i="230"/>
  <c r="AY75" i="230"/>
  <c r="CH75" i="230"/>
  <c r="AO76" i="230"/>
  <c r="CC76" i="230"/>
  <c r="AE77" i="230"/>
  <c r="BS77" i="230"/>
  <c r="U78" i="230"/>
  <c r="BN78" i="230"/>
  <c r="BJ81" i="230"/>
  <c r="CD81" i="230"/>
  <c r="CC81" i="230"/>
  <c r="AJ82" i="230"/>
  <c r="AK82" i="230"/>
  <c r="BS86" i="230"/>
  <c r="BT86" i="230"/>
  <c r="BN88" i="230"/>
  <c r="BO88" i="230"/>
  <c r="AJ90" i="230"/>
  <c r="AK90" i="230"/>
  <c r="Z92" i="230"/>
  <c r="AA92" i="230"/>
  <c r="CH93" i="230"/>
  <c r="CI93" i="230"/>
  <c r="BI98" i="230"/>
  <c r="BJ98" i="230"/>
  <c r="AP101" i="230"/>
  <c r="AO101" i="230"/>
  <c r="AU109" i="230"/>
  <c r="AT109" i="230"/>
  <c r="P81" i="230"/>
  <c r="Q81" i="230"/>
  <c r="CW82" i="230"/>
  <c r="CX82" i="230"/>
  <c r="CM83" i="230"/>
  <c r="CN83" i="230"/>
  <c r="Q88" i="230"/>
  <c r="P88" i="230"/>
  <c r="BT91" i="230"/>
  <c r="BS91" i="230"/>
  <c r="AK95" i="230"/>
  <c r="AJ95" i="230"/>
  <c r="AY104" i="230"/>
  <c r="AZ104" i="230"/>
  <c r="Q109" i="230"/>
  <c r="P109" i="230"/>
  <c r="AO119" i="230"/>
  <c r="AP119" i="230"/>
  <c r="U120" i="230"/>
  <c r="V120" i="230"/>
  <c r="CR61" i="230"/>
  <c r="AY62" i="230"/>
  <c r="CH62" i="230"/>
  <c r="AO63" i="230"/>
  <c r="CC63" i="230"/>
  <c r="AE64" i="230"/>
  <c r="BS64" i="230"/>
  <c r="U65" i="230"/>
  <c r="BN65" i="230"/>
  <c r="CW65" i="230"/>
  <c r="BD66" i="230"/>
  <c r="CM66" i="230"/>
  <c r="AT67" i="230"/>
  <c r="AJ68" i="230"/>
  <c r="BX68" i="230"/>
  <c r="Z69" i="230"/>
  <c r="P70" i="230"/>
  <c r="BI70" i="230"/>
  <c r="CR70" i="230"/>
  <c r="AY71" i="230"/>
  <c r="CH71" i="230"/>
  <c r="AO72" i="230"/>
  <c r="CC72" i="230"/>
  <c r="AE73" i="230"/>
  <c r="BS73" i="230"/>
  <c r="U74" i="230"/>
  <c r="BN74" i="230"/>
  <c r="CW74" i="230"/>
  <c r="BD75" i="230"/>
  <c r="CM75" i="230"/>
  <c r="AT76" i="230"/>
  <c r="AJ77" i="230"/>
  <c r="BX77" i="230"/>
  <c r="Z78" i="230"/>
  <c r="CH78" i="230"/>
  <c r="V79" i="230"/>
  <c r="BO81" i="230"/>
  <c r="BN81" i="230"/>
  <c r="P83" i="230"/>
  <c r="Q83" i="230"/>
  <c r="CR83" i="230"/>
  <c r="CS83" i="230"/>
  <c r="CH84" i="230"/>
  <c r="CI84" i="230"/>
  <c r="BN85" i="230"/>
  <c r="BO85" i="230"/>
  <c r="AJ87" i="230"/>
  <c r="AK87" i="230"/>
  <c r="Z89" i="230"/>
  <c r="AA89" i="230"/>
  <c r="CH90" i="230"/>
  <c r="CI90" i="230"/>
  <c r="BD94" i="230"/>
  <c r="BE94" i="230"/>
  <c r="BX96" i="230"/>
  <c r="BY96" i="230"/>
  <c r="BJ99" i="230"/>
  <c r="BI99" i="230"/>
  <c r="BI107" i="230"/>
  <c r="BJ107" i="230"/>
  <c r="V81" i="230"/>
  <c r="U81" i="230"/>
  <c r="BT88" i="230"/>
  <c r="BS88" i="230"/>
  <c r="AK92" i="230"/>
  <c r="AJ92" i="230"/>
  <c r="CI95" i="230"/>
  <c r="CH95" i="230"/>
  <c r="CX117" i="230"/>
  <c r="CW117" i="230"/>
  <c r="AE62" i="230"/>
  <c r="BS62" i="230"/>
  <c r="U63" i="230"/>
  <c r="BN63" i="230"/>
  <c r="CW63" i="230"/>
  <c r="BD64" i="230"/>
  <c r="CM64" i="230"/>
  <c r="AT65" i="230"/>
  <c r="AJ66" i="230"/>
  <c r="BX66" i="230"/>
  <c r="Z67" i="230"/>
  <c r="P68" i="230"/>
  <c r="BI68" i="230"/>
  <c r="CR68" i="230"/>
  <c r="AY69" i="230"/>
  <c r="CH69" i="230"/>
  <c r="AO70" i="230"/>
  <c r="CC70" i="230"/>
  <c r="AE71" i="230"/>
  <c r="BS71" i="230"/>
  <c r="U72" i="230"/>
  <c r="BN72" i="230"/>
  <c r="CW72" i="230"/>
  <c r="BD73" i="230"/>
  <c r="CM73" i="230"/>
  <c r="AT74" i="230"/>
  <c r="AJ75" i="230"/>
  <c r="BX75" i="230"/>
  <c r="Z76" i="230"/>
  <c r="P77" i="230"/>
  <c r="BI77" i="230"/>
  <c r="CR77" i="230"/>
  <c r="AY78" i="230"/>
  <c r="CM78" i="230"/>
  <c r="Z79" i="230"/>
  <c r="AZ79" i="230"/>
  <c r="Z86" i="230"/>
  <c r="AA86" i="230"/>
  <c r="CH87" i="230"/>
  <c r="CI87" i="230"/>
  <c r="CC89" i="230"/>
  <c r="CD89" i="230"/>
  <c r="BD91" i="230"/>
  <c r="BE91" i="230"/>
  <c r="P95" i="230"/>
  <c r="Q95" i="230"/>
  <c r="BY97" i="230"/>
  <c r="BX97" i="230"/>
  <c r="BX105" i="230"/>
  <c r="BY105" i="230"/>
  <c r="BJ108" i="230"/>
  <c r="BI108" i="230"/>
  <c r="CM79" i="230"/>
  <c r="AA80" i="230"/>
  <c r="CH80" i="230"/>
  <c r="CH82" i="230"/>
  <c r="CI82" i="230"/>
  <c r="CC83" i="230"/>
  <c r="CD83" i="230"/>
  <c r="BS84" i="230"/>
  <c r="BT84" i="230"/>
  <c r="AT85" i="230"/>
  <c r="BT85" i="230"/>
  <c r="BS85" i="230"/>
  <c r="AK89" i="230"/>
  <c r="AJ89" i="230"/>
  <c r="CI92" i="230"/>
  <c r="CH92" i="230"/>
  <c r="BE96" i="230"/>
  <c r="BD96" i="230"/>
  <c r="CM116" i="230"/>
  <c r="CN116" i="230"/>
  <c r="P55" i="230"/>
  <c r="BI55" i="230"/>
  <c r="CR55" i="230"/>
  <c r="AY56" i="230"/>
  <c r="CH56" i="230"/>
  <c r="AO57" i="230"/>
  <c r="CC57" i="230"/>
  <c r="AE58" i="230"/>
  <c r="BS58" i="230"/>
  <c r="U59" i="230"/>
  <c r="BN59" i="230"/>
  <c r="CW59" i="230"/>
  <c r="BD60" i="230"/>
  <c r="CM60" i="230"/>
  <c r="AT61" i="230"/>
  <c r="AJ62" i="230"/>
  <c r="BX62" i="230"/>
  <c r="Z63" i="230"/>
  <c r="P64" i="230"/>
  <c r="BI64" i="230"/>
  <c r="CR64" i="230"/>
  <c r="AY65" i="230"/>
  <c r="CH65" i="230"/>
  <c r="AO66" i="230"/>
  <c r="CC66" i="230"/>
  <c r="AE67" i="230"/>
  <c r="BS67" i="230"/>
  <c r="U68" i="230"/>
  <c r="BN68" i="230"/>
  <c r="CW68" i="230"/>
  <c r="BD69" i="230"/>
  <c r="CM69" i="230"/>
  <c r="AT70" i="230"/>
  <c r="AJ71" i="230"/>
  <c r="BX71" i="230"/>
  <c r="Z72" i="230"/>
  <c r="P73" i="230"/>
  <c r="BI73" i="230"/>
  <c r="CR73" i="230"/>
  <c r="AY74" i="230"/>
  <c r="CH74" i="230"/>
  <c r="AO75" i="230"/>
  <c r="CC75" i="230"/>
  <c r="AE76" i="230"/>
  <c r="BS76" i="230"/>
  <c r="U77" i="230"/>
  <c r="BN77" i="230"/>
  <c r="CW77" i="230"/>
  <c r="BD78" i="230"/>
  <c r="AE79" i="230"/>
  <c r="BD79" i="230"/>
  <c r="AZ80" i="230"/>
  <c r="AY80" i="230"/>
  <c r="BS80" i="230"/>
  <c r="CM80" i="230"/>
  <c r="CN80" i="230"/>
  <c r="AA81" i="230"/>
  <c r="AZ81" i="230"/>
  <c r="BO83" i="230"/>
  <c r="BE84" i="230"/>
  <c r="CC86" i="230"/>
  <c r="CD86" i="230"/>
  <c r="BD88" i="230"/>
  <c r="BE88" i="230"/>
  <c r="AT90" i="230"/>
  <c r="AU90" i="230"/>
  <c r="P92" i="230"/>
  <c r="Q92" i="230"/>
  <c r="BS95" i="230"/>
  <c r="BT95" i="230"/>
  <c r="CM103" i="230"/>
  <c r="CN103" i="230"/>
  <c r="BY106" i="230"/>
  <c r="BX106" i="230"/>
  <c r="CS96" i="230"/>
  <c r="CR96" i="230"/>
  <c r="CD98" i="230"/>
  <c r="CC98" i="230"/>
  <c r="BO100" i="230"/>
  <c r="BN100" i="230"/>
  <c r="AU102" i="230"/>
  <c r="AT102" i="230"/>
  <c r="AA104" i="230"/>
  <c r="Z104" i="230"/>
  <c r="CS105" i="230"/>
  <c r="CR105" i="230"/>
  <c r="CD107" i="230"/>
  <c r="CC107" i="230"/>
  <c r="CN109" i="230"/>
  <c r="CM109" i="230"/>
  <c r="AK111" i="230"/>
  <c r="AJ111" i="230"/>
  <c r="Z113" i="230"/>
  <c r="AA113" i="230"/>
  <c r="AP115" i="230"/>
  <c r="AO115" i="230"/>
  <c r="BT116" i="230"/>
  <c r="BS116" i="230"/>
  <c r="AE117" i="230"/>
  <c r="AF117" i="230"/>
  <c r="AT119" i="230"/>
  <c r="AU119" i="230"/>
  <c r="BX120" i="230"/>
  <c r="BY120" i="230"/>
  <c r="CR122" i="230"/>
  <c r="CS122" i="230"/>
  <c r="CX97" i="230"/>
  <c r="CW97" i="230"/>
  <c r="AZ103" i="230"/>
  <c r="AY103" i="230"/>
  <c r="AF105" i="230"/>
  <c r="AE105" i="230"/>
  <c r="CX106" i="230"/>
  <c r="CW106" i="230"/>
  <c r="V109" i="230"/>
  <c r="U109" i="230"/>
  <c r="AZ109" i="230"/>
  <c r="AY109" i="230"/>
  <c r="BY110" i="230"/>
  <c r="BX110" i="230"/>
  <c r="U112" i="230"/>
  <c r="V112" i="230"/>
  <c r="V116" i="230"/>
  <c r="U116" i="230"/>
  <c r="BI117" i="230"/>
  <c r="BJ117" i="230"/>
  <c r="BN118" i="230"/>
  <c r="BO118" i="230"/>
  <c r="AA120" i="230"/>
  <c r="Z120" i="230"/>
  <c r="AE123" i="230"/>
  <c r="AF123" i="230"/>
  <c r="CR133" i="230"/>
  <c r="CS133" i="230"/>
  <c r="AP80" i="230"/>
  <c r="V82" i="230"/>
  <c r="BT83" i="230"/>
  <c r="BO84" i="230"/>
  <c r="CX96" i="230"/>
  <c r="AK97" i="230"/>
  <c r="AJ97" i="230"/>
  <c r="BJ97" i="230"/>
  <c r="Q99" i="230"/>
  <c r="P99" i="230"/>
  <c r="AP99" i="230"/>
  <c r="CI100" i="230"/>
  <c r="CH100" i="230"/>
  <c r="V101" i="230"/>
  <c r="AZ102" i="230"/>
  <c r="BT102" i="230"/>
  <c r="BS102" i="230"/>
  <c r="CN102" i="230"/>
  <c r="AF104" i="230"/>
  <c r="BE104" i="230"/>
  <c r="BD104" i="230"/>
  <c r="BY104" i="230"/>
  <c r="CX105" i="230"/>
  <c r="AK106" i="230"/>
  <c r="AJ106" i="230"/>
  <c r="BJ106" i="230"/>
  <c r="Q108" i="230"/>
  <c r="P108" i="230"/>
  <c r="AP108" i="230"/>
  <c r="AE110" i="230"/>
  <c r="BJ110" i="230"/>
  <c r="BI110" i="230"/>
  <c r="CC110" i="230"/>
  <c r="CD110" i="230"/>
  <c r="CI111" i="230"/>
  <c r="CH111" i="230"/>
  <c r="CN115" i="230"/>
  <c r="CM115" i="230"/>
  <c r="Z116" i="230"/>
  <c r="AA116" i="230"/>
  <c r="AK117" i="230"/>
  <c r="AJ117" i="230"/>
  <c r="Q119" i="230"/>
  <c r="AE120" i="230"/>
  <c r="AF120" i="230"/>
  <c r="CW120" i="230"/>
  <c r="CX120" i="230"/>
  <c r="BT122" i="230"/>
  <c r="CS123" i="230"/>
  <c r="CX128" i="230"/>
  <c r="Q130" i="230"/>
  <c r="P130" i="230"/>
  <c r="AP153" i="230"/>
  <c r="AO153" i="230"/>
  <c r="BJ96" i="230"/>
  <c r="BI96" i="230"/>
  <c r="AP98" i="230"/>
  <c r="AO98" i="230"/>
  <c r="V100" i="230"/>
  <c r="U100" i="230"/>
  <c r="CN101" i="230"/>
  <c r="CM101" i="230"/>
  <c r="BY103" i="230"/>
  <c r="BX103" i="230"/>
  <c r="BJ105" i="230"/>
  <c r="BI105" i="230"/>
  <c r="AP107" i="230"/>
  <c r="AO107" i="230"/>
  <c r="AF116" i="230"/>
  <c r="AE116" i="230"/>
  <c r="AJ120" i="230"/>
  <c r="AK120" i="230"/>
  <c r="U130" i="230"/>
  <c r="V130" i="230"/>
  <c r="CC133" i="230"/>
  <c r="CD133" i="230"/>
  <c r="AO137" i="230"/>
  <c r="AP137" i="230"/>
  <c r="BN137" i="230"/>
  <c r="BO137" i="230"/>
  <c r="BJ83" i="230"/>
  <c r="AZ84" i="230"/>
  <c r="BY85" i="230"/>
  <c r="AP86" i="230"/>
  <c r="CN86" i="230"/>
  <c r="BJ87" i="230"/>
  <c r="V88" i="230"/>
  <c r="BY88" i="230"/>
  <c r="AP89" i="230"/>
  <c r="CN89" i="230"/>
  <c r="BJ90" i="230"/>
  <c r="V91" i="230"/>
  <c r="BY91" i="230"/>
  <c r="AP92" i="230"/>
  <c r="CN92" i="230"/>
  <c r="BJ93" i="230"/>
  <c r="V94" i="230"/>
  <c r="BY94" i="230"/>
  <c r="AP95" i="230"/>
  <c r="CN95" i="230"/>
  <c r="AP97" i="230"/>
  <c r="BO97" i="230"/>
  <c r="BN97" i="230"/>
  <c r="V99" i="230"/>
  <c r="AU99" i="230"/>
  <c r="AT99" i="230"/>
  <c r="CN100" i="230"/>
  <c r="AA101" i="230"/>
  <c r="Z101" i="230"/>
  <c r="AZ101" i="230"/>
  <c r="BY102" i="230"/>
  <c r="CS102" i="230"/>
  <c r="CR102" i="230"/>
  <c r="AF103" i="230"/>
  <c r="BJ104" i="230"/>
  <c r="CD104" i="230"/>
  <c r="CC104" i="230"/>
  <c r="CX104" i="230"/>
  <c r="AP106" i="230"/>
  <c r="BO106" i="230"/>
  <c r="BN106" i="230"/>
  <c r="V108" i="230"/>
  <c r="AU108" i="230"/>
  <c r="AT108" i="230"/>
  <c r="CW109" i="230"/>
  <c r="CX109" i="230"/>
  <c r="AT111" i="230"/>
  <c r="AU111" i="230"/>
  <c r="BJ113" i="230"/>
  <c r="BI113" i="230"/>
  <c r="CI114" i="230"/>
  <c r="CH114" i="230"/>
  <c r="AY115" i="230"/>
  <c r="AZ115" i="230"/>
  <c r="CC116" i="230"/>
  <c r="CD116" i="230"/>
  <c r="BI120" i="230"/>
  <c r="BJ120" i="230"/>
  <c r="Q121" i="230"/>
  <c r="P121" i="230"/>
  <c r="AZ100" i="230"/>
  <c r="AY100" i="230"/>
  <c r="AF102" i="230"/>
  <c r="AE102" i="230"/>
  <c r="CX103" i="230"/>
  <c r="CW103" i="230"/>
  <c r="CN108" i="230"/>
  <c r="CM108" i="230"/>
  <c r="AF109" i="230"/>
  <c r="AE109" i="230"/>
  <c r="BJ109" i="230"/>
  <c r="BI109" i="230"/>
  <c r="AO110" i="230"/>
  <c r="AP110" i="230"/>
  <c r="AP114" i="230"/>
  <c r="AO114" i="230"/>
  <c r="BX115" i="230"/>
  <c r="BY115" i="230"/>
  <c r="U121" i="230"/>
  <c r="V121" i="230"/>
  <c r="CM121" i="230"/>
  <c r="CN121" i="230"/>
  <c r="CH129" i="230"/>
  <c r="CI129" i="230"/>
  <c r="U136" i="230"/>
  <c r="V136" i="230"/>
  <c r="BN148" i="230"/>
  <c r="BO148" i="230"/>
  <c r="V149" i="230"/>
  <c r="U149" i="230"/>
  <c r="Z150" i="230"/>
  <c r="AA150" i="230"/>
  <c r="CI97" i="230"/>
  <c r="CH97" i="230"/>
  <c r="BT99" i="230"/>
  <c r="BS99" i="230"/>
  <c r="BE101" i="230"/>
  <c r="BD101" i="230"/>
  <c r="AK103" i="230"/>
  <c r="AJ103" i="230"/>
  <c r="Q105" i="230"/>
  <c r="P105" i="230"/>
  <c r="CI106" i="230"/>
  <c r="CH106" i="230"/>
  <c r="BT108" i="230"/>
  <c r="BS108" i="230"/>
  <c r="Q110" i="230"/>
  <c r="P110" i="230"/>
  <c r="V114" i="230"/>
  <c r="U114" i="230"/>
  <c r="AT114" i="230"/>
  <c r="AU114" i="230"/>
  <c r="BE115" i="230"/>
  <c r="BD115" i="230"/>
  <c r="CM118" i="230"/>
  <c r="CN118" i="230"/>
  <c r="Z121" i="230"/>
  <c r="AA121" i="230"/>
  <c r="BI122" i="230"/>
  <c r="BJ122" i="230"/>
  <c r="CD92" i="230"/>
  <c r="AU93" i="230"/>
  <c r="CS93" i="230"/>
  <c r="BO94" i="230"/>
  <c r="AA95" i="230"/>
  <c r="CD95" i="230"/>
  <c r="AU96" i="230"/>
  <c r="CI96" i="230"/>
  <c r="V97" i="230"/>
  <c r="U97" i="230"/>
  <c r="AU97" i="230"/>
  <c r="BT98" i="230"/>
  <c r="CN98" i="230"/>
  <c r="CM98" i="230"/>
  <c r="AA99" i="230"/>
  <c r="BE100" i="230"/>
  <c r="BY100" i="230"/>
  <c r="BX100" i="230"/>
  <c r="CS100" i="230"/>
  <c r="AK102" i="230"/>
  <c r="BJ102" i="230"/>
  <c r="BI102" i="230"/>
  <c r="CD102" i="230"/>
  <c r="Q104" i="230"/>
  <c r="AP104" i="230"/>
  <c r="AO104" i="230"/>
  <c r="BO104" i="230"/>
  <c r="CI105" i="230"/>
  <c r="V106" i="230"/>
  <c r="U106" i="230"/>
  <c r="AU106" i="230"/>
  <c r="BT107" i="230"/>
  <c r="CN107" i="230"/>
  <c r="CM107" i="230"/>
  <c r="AA108" i="230"/>
  <c r="CS108" i="230"/>
  <c r="CR108" i="230"/>
  <c r="AK109" i="230"/>
  <c r="AJ109" i="230"/>
  <c r="BN109" i="230"/>
  <c r="BO109" i="230"/>
  <c r="CW112" i="230"/>
  <c r="CX112" i="230"/>
  <c r="AZ114" i="230"/>
  <c r="AY114" i="230"/>
  <c r="AY121" i="230"/>
  <c r="AZ121" i="230"/>
  <c r="CS121" i="230"/>
  <c r="CR121" i="230"/>
  <c r="BS129" i="230"/>
  <c r="BT129" i="230"/>
  <c r="CS130" i="230"/>
  <c r="CR130" i="230"/>
  <c r="BD131" i="230"/>
  <c r="BE131" i="230"/>
  <c r="AT144" i="230"/>
  <c r="AU144" i="230"/>
  <c r="CN97" i="230"/>
  <c r="AA98" i="230"/>
  <c r="Z98" i="230"/>
  <c r="AZ98" i="230"/>
  <c r="BY99" i="230"/>
  <c r="CS99" i="230"/>
  <c r="CR99" i="230"/>
  <c r="AF100" i="230"/>
  <c r="BJ101" i="230"/>
  <c r="CD101" i="230"/>
  <c r="CC101" i="230"/>
  <c r="CX101" i="230"/>
  <c r="AP103" i="230"/>
  <c r="BO103" i="230"/>
  <c r="BN103" i="230"/>
  <c r="V105" i="230"/>
  <c r="AU105" i="230"/>
  <c r="AT105" i="230"/>
  <c r="CN106" i="230"/>
  <c r="AA107" i="230"/>
  <c r="Z107" i="230"/>
  <c r="AZ107" i="230"/>
  <c r="BY108" i="230"/>
  <c r="BY111" i="230"/>
  <c r="BX111" i="230"/>
  <c r="Q113" i="230"/>
  <c r="P113" i="230"/>
  <c r="AP113" i="230"/>
  <c r="CR114" i="230"/>
  <c r="CS114" i="230"/>
  <c r="V117" i="230"/>
  <c r="U117" i="230"/>
  <c r="AY118" i="230"/>
  <c r="AZ118" i="230"/>
  <c r="AE119" i="230"/>
  <c r="AF119" i="230"/>
  <c r="CI120" i="230"/>
  <c r="CW121" i="230"/>
  <c r="CX121" i="230"/>
  <c r="AE85" i="230"/>
  <c r="AF86" i="230"/>
  <c r="AY86" i="230"/>
  <c r="CW86" i="230"/>
  <c r="AZ87" i="230"/>
  <c r="CX87" i="230"/>
  <c r="AE88" i="230"/>
  <c r="AF89" i="230"/>
  <c r="AY89" i="230"/>
  <c r="CW89" i="230"/>
  <c r="AZ90" i="230"/>
  <c r="CX90" i="230"/>
  <c r="AE91" i="230"/>
  <c r="AF92" i="230"/>
  <c r="AY92" i="230"/>
  <c r="CW92" i="230"/>
  <c r="AZ93" i="230"/>
  <c r="CX93" i="230"/>
  <c r="AE94" i="230"/>
  <c r="AF95" i="230"/>
  <c r="AY95" i="230"/>
  <c r="CW95" i="230"/>
  <c r="AZ96" i="230"/>
  <c r="AA97" i="230"/>
  <c r="AZ97" i="230"/>
  <c r="AY97" i="230"/>
  <c r="BT97" i="230"/>
  <c r="CS98" i="230"/>
  <c r="AF99" i="230"/>
  <c r="AE99" i="230"/>
  <c r="BE99" i="230"/>
  <c r="CD100" i="230"/>
  <c r="CX100" i="230"/>
  <c r="CW100" i="230"/>
  <c r="AK101" i="230"/>
  <c r="BO102" i="230"/>
  <c r="Q103" i="230"/>
  <c r="AU104" i="230"/>
  <c r="CI104" i="230"/>
  <c r="AA106" i="230"/>
  <c r="AZ106" i="230"/>
  <c r="AY106" i="230"/>
  <c r="BT106" i="230"/>
  <c r="CS107" i="230"/>
  <c r="AF108" i="230"/>
  <c r="AE108" i="230"/>
  <c r="BE108" i="230"/>
  <c r="CX108" i="230"/>
  <c r="AP109" i="230"/>
  <c r="BJ112" i="230"/>
  <c r="BI112" i="230"/>
  <c r="CM113" i="230"/>
  <c r="CN113" i="230"/>
  <c r="CN117" i="230"/>
  <c r="CM117" i="230"/>
  <c r="BE118" i="230"/>
  <c r="BD118" i="230"/>
  <c r="BY118" i="230"/>
  <c r="P122" i="230"/>
  <c r="Q122" i="230"/>
  <c r="AY123" i="230"/>
  <c r="AZ123" i="230"/>
  <c r="BO124" i="230"/>
  <c r="CC140" i="230"/>
  <c r="CD140" i="230"/>
  <c r="AZ85" i="230"/>
  <c r="CX85" i="230"/>
  <c r="AF87" i="230"/>
  <c r="AZ88" i="230"/>
  <c r="CX88" i="230"/>
  <c r="AF90" i="230"/>
  <c r="AZ91" i="230"/>
  <c r="CX91" i="230"/>
  <c r="AF93" i="230"/>
  <c r="AZ94" i="230"/>
  <c r="CX94" i="230"/>
  <c r="AF96" i="230"/>
  <c r="BT96" i="230"/>
  <c r="BS96" i="230"/>
  <c r="CN96" i="230"/>
  <c r="AF98" i="230"/>
  <c r="BE98" i="230"/>
  <c r="BD98" i="230"/>
  <c r="BY98" i="230"/>
  <c r="CX99" i="230"/>
  <c r="AK100" i="230"/>
  <c r="AJ100" i="230"/>
  <c r="BJ100" i="230"/>
  <c r="Q102" i="230"/>
  <c r="P102" i="230"/>
  <c r="AP102" i="230"/>
  <c r="CI103" i="230"/>
  <c r="CH103" i="230"/>
  <c r="V104" i="230"/>
  <c r="AZ105" i="230"/>
  <c r="BT105" i="230"/>
  <c r="BS105" i="230"/>
  <c r="CN105" i="230"/>
  <c r="AF107" i="230"/>
  <c r="BE107" i="230"/>
  <c r="BD107" i="230"/>
  <c r="BY107" i="230"/>
  <c r="CW111" i="230"/>
  <c r="AP112" i="230"/>
  <c r="AO112" i="230"/>
  <c r="BN112" i="230"/>
  <c r="BO112" i="230"/>
  <c r="BT113" i="230"/>
  <c r="BS113" i="230"/>
  <c r="AY117" i="230"/>
  <c r="BY117" i="230"/>
  <c r="BX117" i="230"/>
  <c r="CR117" i="230"/>
  <c r="CS117" i="230"/>
  <c r="AK119" i="230"/>
  <c r="AJ119" i="230"/>
  <c r="AO122" i="230"/>
  <c r="AP122" i="230"/>
  <c r="CI122" i="230"/>
  <c r="CH122" i="230"/>
  <c r="CC130" i="230"/>
  <c r="CD130" i="230"/>
  <c r="AY134" i="230"/>
  <c r="AZ134" i="230"/>
  <c r="CC135" i="230"/>
  <c r="CD135" i="230"/>
  <c r="CW139" i="230"/>
  <c r="CX139" i="230"/>
  <c r="AJ140" i="230"/>
  <c r="AK140" i="230"/>
  <c r="Z131" i="230"/>
  <c r="AA131" i="230"/>
  <c r="AO133" i="230"/>
  <c r="AP133" i="230"/>
  <c r="Z134" i="230"/>
  <c r="AA134" i="230"/>
  <c r="AU136" i="230"/>
  <c r="AT136" i="230"/>
  <c r="BJ139" i="230"/>
  <c r="BI139" i="230"/>
  <c r="BN142" i="230"/>
  <c r="BO142" i="230"/>
  <c r="CX146" i="230"/>
  <c r="CW146" i="230"/>
  <c r="P153" i="230"/>
  <c r="Q153" i="230"/>
  <c r="CI163" i="230"/>
  <c r="CH163" i="230"/>
  <c r="BX164" i="230"/>
  <c r="BY164" i="230"/>
  <c r="CW164" i="230"/>
  <c r="CX164" i="230"/>
  <c r="AE171" i="230"/>
  <c r="AF171" i="230"/>
  <c r="BN130" i="230"/>
  <c r="BO130" i="230"/>
  <c r="BI135" i="230"/>
  <c r="BJ135" i="230"/>
  <c r="CH136" i="230"/>
  <c r="CI136" i="230"/>
  <c r="AT137" i="230"/>
  <c r="AU137" i="230"/>
  <c r="CN144" i="230"/>
  <c r="CM144" i="230"/>
  <c r="CC146" i="230"/>
  <c r="CD146" i="230"/>
  <c r="AP147" i="230"/>
  <c r="AO147" i="230"/>
  <c r="BJ151" i="230"/>
  <c r="BI151" i="230"/>
  <c r="CW169" i="230"/>
  <c r="CX169" i="230"/>
  <c r="AF131" i="230"/>
  <c r="AE131" i="230"/>
  <c r="AE134" i="230"/>
  <c r="AF134" i="230"/>
  <c r="P135" i="230"/>
  <c r="Q135" i="230"/>
  <c r="AY136" i="230"/>
  <c r="AZ136" i="230"/>
  <c r="Q139" i="230"/>
  <c r="P139" i="230"/>
  <c r="BN139" i="230"/>
  <c r="BO139" i="230"/>
  <c r="AO140" i="230"/>
  <c r="AP140" i="230"/>
  <c r="AP141" i="230"/>
  <c r="AO141" i="230"/>
  <c r="V143" i="230"/>
  <c r="U143" i="230"/>
  <c r="AF145" i="230"/>
  <c r="AE145" i="230"/>
  <c r="AU148" i="230"/>
  <c r="AJ151" i="230"/>
  <c r="AK151" i="230"/>
  <c r="CX155" i="230"/>
  <c r="CW155" i="230"/>
  <c r="AJ110" i="230"/>
  <c r="CN110" i="230"/>
  <c r="AY111" i="230"/>
  <c r="P112" i="230"/>
  <c r="BY112" i="230"/>
  <c r="AE113" i="230"/>
  <c r="CH113" i="230"/>
  <c r="BJ114" i="230"/>
  <c r="CW114" i="230"/>
  <c r="BS115" i="230"/>
  <c r="AP116" i="230"/>
  <c r="BD117" i="230"/>
  <c r="V118" i="230"/>
  <c r="BT119" i="230"/>
  <c r="BO120" i="230"/>
  <c r="BE121" i="230"/>
  <c r="AU122" i="230"/>
  <c r="AK123" i="230"/>
  <c r="CH128" i="230"/>
  <c r="BJ129" i="230"/>
  <c r="AA130" i="230"/>
  <c r="CH131" i="230"/>
  <c r="BI132" i="230"/>
  <c r="BJ132" i="230"/>
  <c r="AU133" i="230"/>
  <c r="CX133" i="230"/>
  <c r="BE134" i="230"/>
  <c r="BT136" i="230"/>
  <c r="CI137" i="230"/>
  <c r="AU142" i="230"/>
  <c r="CR144" i="230"/>
  <c r="CS144" i="230"/>
  <c r="BJ145" i="230"/>
  <c r="BI145" i="230"/>
  <c r="BY149" i="230"/>
  <c r="BX149" i="230"/>
  <c r="CI152" i="230"/>
  <c r="CC155" i="230"/>
  <c r="CD155" i="230"/>
  <c r="AP156" i="230"/>
  <c r="AO156" i="230"/>
  <c r="AT163" i="230"/>
  <c r="AU163" i="230"/>
  <c r="BD128" i="230"/>
  <c r="BE128" i="230"/>
  <c r="U135" i="230"/>
  <c r="V135" i="230"/>
  <c r="CR135" i="230"/>
  <c r="CS135" i="230"/>
  <c r="BD136" i="230"/>
  <c r="BE136" i="230"/>
  <c r="U139" i="230"/>
  <c r="V139" i="230"/>
  <c r="CH139" i="230"/>
  <c r="CI139" i="230"/>
  <c r="CI140" i="230"/>
  <c r="CH140" i="230"/>
  <c r="AT141" i="230"/>
  <c r="AU141" i="230"/>
  <c r="Z143" i="230"/>
  <c r="AA143" i="230"/>
  <c r="AJ145" i="230"/>
  <c r="AK145" i="230"/>
  <c r="BD149" i="230"/>
  <c r="BE149" i="230"/>
  <c r="CX149" i="230"/>
  <c r="CW149" i="230"/>
  <c r="AF154" i="230"/>
  <c r="AE154" i="230"/>
  <c r="BT157" i="230"/>
  <c r="BS157" i="230"/>
  <c r="AK158" i="230"/>
  <c r="AJ158" i="230"/>
  <c r="CI158" i="230"/>
  <c r="CH158" i="230"/>
  <c r="BE159" i="230"/>
  <c r="BD159" i="230"/>
  <c r="Q160" i="230"/>
  <c r="P160" i="230"/>
  <c r="BT160" i="230"/>
  <c r="BS160" i="230"/>
  <c r="AK161" i="230"/>
  <c r="AJ161" i="230"/>
  <c r="CI161" i="230"/>
  <c r="CH161" i="230"/>
  <c r="BE162" i="230"/>
  <c r="BD162" i="230"/>
  <c r="Q163" i="230"/>
  <c r="P163" i="230"/>
  <c r="AZ163" i="230"/>
  <c r="AY163" i="230"/>
  <c r="AY167" i="230"/>
  <c r="AZ167" i="230"/>
  <c r="CM128" i="230"/>
  <c r="CN128" i="230"/>
  <c r="CM131" i="230"/>
  <c r="CN131" i="230"/>
  <c r="AY133" i="230"/>
  <c r="AZ133" i="230"/>
  <c r="BX136" i="230"/>
  <c r="BY136" i="230"/>
  <c r="CN141" i="230"/>
  <c r="CM141" i="230"/>
  <c r="BY143" i="230"/>
  <c r="BX143" i="230"/>
  <c r="CN147" i="230"/>
  <c r="CM147" i="230"/>
  <c r="CR153" i="230"/>
  <c r="CS153" i="230"/>
  <c r="BJ154" i="230"/>
  <c r="BI154" i="230"/>
  <c r="BY163" i="230"/>
  <c r="BX163" i="230"/>
  <c r="Z167" i="230"/>
  <c r="AA167" i="230"/>
  <c r="BE110" i="230"/>
  <c r="CR110" i="230"/>
  <c r="AK112" i="230"/>
  <c r="CC112" i="230"/>
  <c r="AY113" i="230"/>
  <c r="Q114" i="230"/>
  <c r="BN114" i="230"/>
  <c r="AE115" i="230"/>
  <c r="CI115" i="230"/>
  <c r="AT116" i="230"/>
  <c r="CW116" i="230"/>
  <c r="BT117" i="230"/>
  <c r="AA119" i="230"/>
  <c r="Q120" i="230"/>
  <c r="CS120" i="230"/>
  <c r="CI121" i="230"/>
  <c r="CD122" i="230"/>
  <c r="BN129" i="230"/>
  <c r="AE130" i="230"/>
  <c r="CI130" i="230"/>
  <c r="BY131" i="230"/>
  <c r="CW135" i="230"/>
  <c r="CX135" i="230"/>
  <c r="CS136" i="230"/>
  <c r="AA138" i="230"/>
  <c r="Z138" i="230"/>
  <c r="CM140" i="230"/>
  <c r="CN140" i="230"/>
  <c r="BS141" i="230"/>
  <c r="BT141" i="230"/>
  <c r="BD143" i="230"/>
  <c r="BE143" i="230"/>
  <c r="CD144" i="230"/>
  <c r="BS147" i="230"/>
  <c r="BT147" i="230"/>
  <c r="AF148" i="230"/>
  <c r="AE148" i="230"/>
  <c r="AZ152" i="230"/>
  <c r="AY152" i="230"/>
  <c r="BO155" i="230"/>
  <c r="CW163" i="230"/>
  <c r="AO134" i="230"/>
  <c r="AP134" i="230"/>
  <c r="BS138" i="230"/>
  <c r="BT138" i="230"/>
  <c r="AY139" i="230"/>
  <c r="AZ139" i="230"/>
  <c r="AZ140" i="230"/>
  <c r="AY140" i="230"/>
  <c r="BX142" i="230"/>
  <c r="BY142" i="230"/>
  <c r="V146" i="230"/>
  <c r="U146" i="230"/>
  <c r="Z152" i="230"/>
  <c r="AA152" i="230"/>
  <c r="BY152" i="230"/>
  <c r="BX152" i="230"/>
  <c r="CN156" i="230"/>
  <c r="CM156" i="230"/>
  <c r="AF165" i="230"/>
  <c r="AE165" i="230"/>
  <c r="AA110" i="230"/>
  <c r="BS110" i="230"/>
  <c r="AO111" i="230"/>
  <c r="CS111" i="230"/>
  <c r="BD112" i="230"/>
  <c r="U113" i="230"/>
  <c r="CD113" i="230"/>
  <c r="AJ114" i="230"/>
  <c r="CM114" i="230"/>
  <c r="BO115" i="230"/>
  <c r="P116" i="230"/>
  <c r="BX116" i="230"/>
  <c r="AU117" i="230"/>
  <c r="CH117" i="230"/>
  <c r="BI118" i="230"/>
  <c r="CX118" i="230"/>
  <c r="BN119" i="230"/>
  <c r="CN119" i="230"/>
  <c r="BD120" i="230"/>
  <c r="AT121" i="230"/>
  <c r="BY121" i="230"/>
  <c r="AJ122" i="230"/>
  <c r="Z123" i="230"/>
  <c r="BJ123" i="230"/>
  <c r="BY123" i="230"/>
  <c r="CM123" i="230"/>
  <c r="V124" i="230"/>
  <c r="AP124" i="230"/>
  <c r="BI124" i="230"/>
  <c r="BY124" i="230"/>
  <c r="CN124" i="230"/>
  <c r="U125" i="230"/>
  <c r="AP125" i="230"/>
  <c r="BJ125" i="230"/>
  <c r="BX125" i="230"/>
  <c r="CN125" i="230"/>
  <c r="V126" i="230"/>
  <c r="AO126" i="230"/>
  <c r="BJ126" i="230"/>
  <c r="BY126" i="230"/>
  <c r="CM126" i="230"/>
  <c r="V127" i="230"/>
  <c r="AP127" i="230"/>
  <c r="BI127" i="230"/>
  <c r="BY127" i="230"/>
  <c r="CN127" i="230"/>
  <c r="U128" i="230"/>
  <c r="AP128" i="230"/>
  <c r="BY128" i="230"/>
  <c r="CS128" i="230"/>
  <c r="Z129" i="230"/>
  <c r="AT129" i="230"/>
  <c r="AU129" i="230"/>
  <c r="AJ130" i="230"/>
  <c r="AK130" i="230"/>
  <c r="CS131" i="230"/>
  <c r="AA132" i="230"/>
  <c r="AT132" i="230"/>
  <c r="AU132" i="230"/>
  <c r="BX137" i="230"/>
  <c r="AE138" i="230"/>
  <c r="AF138" i="230"/>
  <c r="AF142" i="230"/>
  <c r="AE142" i="230"/>
  <c r="CX143" i="230"/>
  <c r="CW143" i="230"/>
  <c r="CH145" i="230"/>
  <c r="CI145" i="230"/>
  <c r="AZ146" i="230"/>
  <c r="AY146" i="230"/>
  <c r="CD153" i="230"/>
  <c r="BS156" i="230"/>
  <c r="BT156" i="230"/>
  <c r="AF157" i="230"/>
  <c r="AE157" i="230"/>
  <c r="CC128" i="230"/>
  <c r="CD128" i="230"/>
  <c r="BX130" i="230"/>
  <c r="BY130" i="230"/>
  <c r="BX133" i="230"/>
  <c r="BY133" i="230"/>
  <c r="AE135" i="230"/>
  <c r="AF135" i="230"/>
  <c r="AK137" i="230"/>
  <c r="AJ137" i="230"/>
  <c r="CR138" i="230"/>
  <c r="CS138" i="230"/>
  <c r="CS139" i="230"/>
  <c r="CR139" i="230"/>
  <c r="BD140" i="230"/>
  <c r="BE140" i="230"/>
  <c r="AP144" i="230"/>
  <c r="AO144" i="230"/>
  <c r="AT150" i="230"/>
  <c r="AU150" i="230"/>
  <c r="CN150" i="230"/>
  <c r="CM150" i="230"/>
  <c r="V155" i="230"/>
  <c r="U155" i="230"/>
  <c r="AZ158" i="230"/>
  <c r="AY158" i="230"/>
  <c r="CX158" i="230"/>
  <c r="CW158" i="230"/>
  <c r="AF160" i="230"/>
  <c r="AE160" i="230"/>
  <c r="AZ161" i="230"/>
  <c r="AY161" i="230"/>
  <c r="CX161" i="230"/>
  <c r="CW161" i="230"/>
  <c r="AF163" i="230"/>
  <c r="AE163" i="230"/>
  <c r="BI163" i="230"/>
  <c r="BJ163" i="230"/>
  <c r="CI109" i="230"/>
  <c r="BT111" i="230"/>
  <c r="BE113" i="230"/>
  <c r="AK115" i="230"/>
  <c r="Q117" i="230"/>
  <c r="CI118" i="230"/>
  <c r="CD119" i="230"/>
  <c r="BT120" i="230"/>
  <c r="BO121" i="230"/>
  <c r="BE122" i="230"/>
  <c r="AU123" i="230"/>
  <c r="AF129" i="230"/>
  <c r="AZ129" i="230"/>
  <c r="AY129" i="230"/>
  <c r="AT131" i="230"/>
  <c r="AY132" i="230"/>
  <c r="AZ132" i="230"/>
  <c r="CI132" i="230"/>
  <c r="Q133" i="230"/>
  <c r="AJ133" i="230"/>
  <c r="AK133" i="230"/>
  <c r="BJ133" i="230"/>
  <c r="CC137" i="230"/>
  <c r="CD137" i="230"/>
  <c r="CX137" i="230"/>
  <c r="AJ138" i="230"/>
  <c r="AK138" i="230"/>
  <c r="AJ142" i="230"/>
  <c r="AK142" i="230"/>
  <c r="BJ142" i="230"/>
  <c r="P144" i="230"/>
  <c r="Q144" i="230"/>
  <c r="CS151" i="230"/>
  <c r="CH154" i="230"/>
  <c r="CI154" i="230"/>
  <c r="AZ155" i="230"/>
  <c r="AY155" i="230"/>
  <c r="BJ157" i="230"/>
  <c r="BI157" i="230"/>
  <c r="V158" i="230"/>
  <c r="U158" i="230"/>
  <c r="BY158" i="230"/>
  <c r="BX158" i="230"/>
  <c r="AP159" i="230"/>
  <c r="AO159" i="230"/>
  <c r="CN159" i="230"/>
  <c r="CM159" i="230"/>
  <c r="BJ160" i="230"/>
  <c r="BI160" i="230"/>
  <c r="V161" i="230"/>
  <c r="U161" i="230"/>
  <c r="BY161" i="230"/>
  <c r="BX161" i="230"/>
  <c r="AP162" i="230"/>
  <c r="AO162" i="230"/>
  <c r="CN162" i="230"/>
  <c r="CM162" i="230"/>
  <c r="BN163" i="230"/>
  <c r="BO163" i="230"/>
  <c r="BD165" i="230"/>
  <c r="BE165" i="230"/>
  <c r="BD167" i="230"/>
  <c r="BE167" i="230"/>
  <c r="CI168" i="230"/>
  <c r="CH168" i="230"/>
  <c r="CM170" i="230"/>
  <c r="CN170" i="230"/>
  <c r="U172" i="230"/>
  <c r="V172" i="230"/>
  <c r="P180" i="230"/>
  <c r="Q180" i="230"/>
  <c r="BE181" i="230"/>
  <c r="BD181" i="230"/>
  <c r="AJ184" i="230"/>
  <c r="AK184" i="230"/>
  <c r="Q185" i="230"/>
  <c r="P185" i="230"/>
  <c r="BO195" i="230"/>
  <c r="BN195" i="230"/>
  <c r="AA196" i="230"/>
  <c r="Z196" i="230"/>
  <c r="BY196" i="230"/>
  <c r="BX196" i="230"/>
  <c r="CS200" i="230"/>
  <c r="CR200" i="230"/>
  <c r="BO202" i="230"/>
  <c r="BN202" i="230"/>
  <c r="BY208" i="230"/>
  <c r="BX208" i="230"/>
  <c r="AA209" i="230"/>
  <c r="Z209" i="230"/>
  <c r="AZ157" i="230"/>
  <c r="AY157" i="230"/>
  <c r="CX157" i="230"/>
  <c r="CW157" i="230"/>
  <c r="AF159" i="230"/>
  <c r="AE159" i="230"/>
  <c r="AZ160" i="230"/>
  <c r="AY160" i="230"/>
  <c r="CX160" i="230"/>
  <c r="CW160" i="230"/>
  <c r="AF162" i="230"/>
  <c r="AE162" i="230"/>
  <c r="AT166" i="230"/>
  <c r="AU166" i="230"/>
  <c r="P168" i="230"/>
  <c r="Q168" i="230"/>
  <c r="AO168" i="230"/>
  <c r="AP168" i="230"/>
  <c r="BS180" i="230"/>
  <c r="BT180" i="230"/>
  <c r="BI186" i="230"/>
  <c r="BJ186" i="230"/>
  <c r="AF141" i="230"/>
  <c r="CC141" i="230"/>
  <c r="V142" i="230"/>
  <c r="BS142" i="230"/>
  <c r="CX142" i="230"/>
  <c r="BN143" i="230"/>
  <c r="CN143" i="230"/>
  <c r="BD144" i="230"/>
  <c r="AT145" i="230"/>
  <c r="BY145" i="230"/>
  <c r="AJ146" i="230"/>
  <c r="Z147" i="230"/>
  <c r="BJ147" i="230"/>
  <c r="P148" i="230"/>
  <c r="AZ148" i="230"/>
  <c r="CR148" i="230"/>
  <c r="AP149" i="230"/>
  <c r="CH149" i="230"/>
  <c r="AF150" i="230"/>
  <c r="CC150" i="230"/>
  <c r="V151" i="230"/>
  <c r="BS151" i="230"/>
  <c r="CX151" i="230"/>
  <c r="BN152" i="230"/>
  <c r="CN152" i="230"/>
  <c r="BD153" i="230"/>
  <c r="AT154" i="230"/>
  <c r="BY154" i="230"/>
  <c r="AJ155" i="230"/>
  <c r="Z156" i="230"/>
  <c r="BJ156" i="230"/>
  <c r="P157" i="230"/>
  <c r="AZ166" i="230"/>
  <c r="AY166" i="230"/>
  <c r="BS166" i="230"/>
  <c r="BT166" i="230"/>
  <c r="BJ167" i="230"/>
  <c r="BI167" i="230"/>
  <c r="AT168" i="230"/>
  <c r="AU168" i="230"/>
  <c r="CD169" i="230"/>
  <c r="CC169" i="230"/>
  <c r="AJ181" i="230"/>
  <c r="AK181" i="230"/>
  <c r="Q182" i="230"/>
  <c r="P182" i="230"/>
  <c r="CH184" i="230"/>
  <c r="CI184" i="230"/>
  <c r="BT185" i="230"/>
  <c r="BS185" i="230"/>
  <c r="AJ189" i="230"/>
  <c r="AK189" i="230"/>
  <c r="V193" i="230"/>
  <c r="U193" i="230"/>
  <c r="CN136" i="230"/>
  <c r="BY138" i="230"/>
  <c r="BJ140" i="230"/>
  <c r="AZ141" i="230"/>
  <c r="AP142" i="230"/>
  <c r="AF143" i="230"/>
  <c r="V144" i="230"/>
  <c r="CX144" i="230"/>
  <c r="CN145" i="230"/>
  <c r="BY147" i="230"/>
  <c r="BJ149" i="230"/>
  <c r="AZ150" i="230"/>
  <c r="AP151" i="230"/>
  <c r="AF152" i="230"/>
  <c r="V153" i="230"/>
  <c r="CX153" i="230"/>
  <c r="CN154" i="230"/>
  <c r="BY156" i="230"/>
  <c r="BX166" i="230"/>
  <c r="BY166" i="230"/>
  <c r="BT168" i="230"/>
  <c r="CR168" i="230"/>
  <c r="CS168" i="230"/>
  <c r="AE169" i="230"/>
  <c r="AF169" i="230"/>
  <c r="BT170" i="230"/>
  <c r="BS170" i="230"/>
  <c r="CI157" i="230"/>
  <c r="CH157" i="230"/>
  <c r="BE158" i="230"/>
  <c r="BD158" i="230"/>
  <c r="Q159" i="230"/>
  <c r="P159" i="230"/>
  <c r="BT159" i="230"/>
  <c r="BS159" i="230"/>
  <c r="AK160" i="230"/>
  <c r="AJ160" i="230"/>
  <c r="CI160" i="230"/>
  <c r="CH160" i="230"/>
  <c r="BE161" i="230"/>
  <c r="BD161" i="230"/>
  <c r="Q162" i="230"/>
  <c r="P162" i="230"/>
  <c r="BT162" i="230"/>
  <c r="BS162" i="230"/>
  <c r="AK163" i="230"/>
  <c r="AJ163" i="230"/>
  <c r="BN164" i="230"/>
  <c r="BO164" i="230"/>
  <c r="CR166" i="230"/>
  <c r="CS166" i="230"/>
  <c r="AZ168" i="230"/>
  <c r="AY168" i="230"/>
  <c r="AJ169" i="230"/>
  <c r="AK169" i="230"/>
  <c r="U170" i="230"/>
  <c r="V170" i="230"/>
  <c r="BO171" i="230"/>
  <c r="BN171" i="230"/>
  <c r="CH181" i="230"/>
  <c r="CI181" i="230"/>
  <c r="BT182" i="230"/>
  <c r="BS182" i="230"/>
  <c r="BD185" i="230"/>
  <c r="BE185" i="230"/>
  <c r="BD187" i="230"/>
  <c r="BE187" i="230"/>
  <c r="Q165" i="230"/>
  <c r="P165" i="230"/>
  <c r="AO165" i="230"/>
  <c r="AP165" i="230"/>
  <c r="CM165" i="230"/>
  <c r="CN165" i="230"/>
  <c r="AE166" i="230"/>
  <c r="AF166" i="230"/>
  <c r="CH169" i="230"/>
  <c r="CI169" i="230"/>
  <c r="Z170" i="230"/>
  <c r="AA170" i="230"/>
  <c r="CW170" i="230"/>
  <c r="CX170" i="230"/>
  <c r="BE172" i="230"/>
  <c r="BD172" i="230"/>
  <c r="Q173" i="230"/>
  <c r="P173" i="230"/>
  <c r="BT173" i="230"/>
  <c r="BS173" i="230"/>
  <c r="AK174" i="230"/>
  <c r="AJ174" i="230"/>
  <c r="CI174" i="230"/>
  <c r="CH174" i="230"/>
  <c r="BE175" i="230"/>
  <c r="BD175" i="230"/>
  <c r="Q176" i="230"/>
  <c r="P176" i="230"/>
  <c r="BT176" i="230"/>
  <c r="BS176" i="230"/>
  <c r="AK177" i="230"/>
  <c r="AJ177" i="230"/>
  <c r="BJ144" i="230"/>
  <c r="AZ145" i="230"/>
  <c r="AP146" i="230"/>
  <c r="AF147" i="230"/>
  <c r="V148" i="230"/>
  <c r="CX148" i="230"/>
  <c r="CN149" i="230"/>
  <c r="BY151" i="230"/>
  <c r="BJ153" i="230"/>
  <c r="AZ154" i="230"/>
  <c r="AP155" i="230"/>
  <c r="AF156" i="230"/>
  <c r="V157" i="230"/>
  <c r="CN163" i="230"/>
  <c r="CM163" i="230"/>
  <c r="AP167" i="230"/>
  <c r="CH167" i="230"/>
  <c r="CI167" i="230"/>
  <c r="AP169" i="230"/>
  <c r="AO169" i="230"/>
  <c r="BE170" i="230"/>
  <c r="CC170" i="230"/>
  <c r="CD170" i="230"/>
  <c r="P171" i="230"/>
  <c r="Q171" i="230"/>
  <c r="CM171" i="230"/>
  <c r="CN171" i="230"/>
  <c r="CI177" i="230"/>
  <c r="CH177" i="230"/>
  <c r="BD182" i="230"/>
  <c r="BE182" i="230"/>
  <c r="AK183" i="230"/>
  <c r="AJ183" i="230"/>
  <c r="P186" i="230"/>
  <c r="Q186" i="230"/>
  <c r="CC188" i="230"/>
  <c r="CD188" i="230"/>
  <c r="CS191" i="230"/>
  <c r="CR191" i="230"/>
  <c r="BY157" i="230"/>
  <c r="BX157" i="230"/>
  <c r="AP158" i="230"/>
  <c r="AO158" i="230"/>
  <c r="CN158" i="230"/>
  <c r="CM158" i="230"/>
  <c r="BJ159" i="230"/>
  <c r="BI159" i="230"/>
  <c r="V160" i="230"/>
  <c r="U160" i="230"/>
  <c r="BY160" i="230"/>
  <c r="BX160" i="230"/>
  <c r="AP161" i="230"/>
  <c r="AO161" i="230"/>
  <c r="CN161" i="230"/>
  <c r="CM161" i="230"/>
  <c r="BJ162" i="230"/>
  <c r="BI162" i="230"/>
  <c r="V163" i="230"/>
  <c r="U163" i="230"/>
  <c r="AU164" i="230"/>
  <c r="AT164" i="230"/>
  <c r="CS165" i="230"/>
  <c r="CR165" i="230"/>
  <c r="BI168" i="230"/>
  <c r="BJ168" i="230"/>
  <c r="BS171" i="230"/>
  <c r="BT171" i="230"/>
  <c r="CR171" i="230"/>
  <c r="CS171" i="230"/>
  <c r="BE178" i="230"/>
  <c r="BD178" i="230"/>
  <c r="AA146" i="230"/>
  <c r="BX146" i="230"/>
  <c r="Q147" i="230"/>
  <c r="CS147" i="230"/>
  <c r="BI148" i="230"/>
  <c r="CI148" i="230"/>
  <c r="AY149" i="230"/>
  <c r="CD149" i="230"/>
  <c r="AO150" i="230"/>
  <c r="BT150" i="230"/>
  <c r="AE151" i="230"/>
  <c r="BO151" i="230"/>
  <c r="U152" i="230"/>
  <c r="BE152" i="230"/>
  <c r="CW152" i="230"/>
  <c r="AU153" i="230"/>
  <c r="CM153" i="230"/>
  <c r="AK154" i="230"/>
  <c r="AA155" i="230"/>
  <c r="BX155" i="230"/>
  <c r="Q156" i="230"/>
  <c r="CS156" i="230"/>
  <c r="CR163" i="230"/>
  <c r="CS163" i="230"/>
  <c r="Z164" i="230"/>
  <c r="AY164" i="230"/>
  <c r="AZ164" i="230"/>
  <c r="CH164" i="230"/>
  <c r="CI164" i="230"/>
  <c r="BT165" i="230"/>
  <c r="BS165" i="230"/>
  <c r="BJ166" i="230"/>
  <c r="Q167" i="230"/>
  <c r="P167" i="230"/>
  <c r="AF168" i="230"/>
  <c r="CC168" i="230"/>
  <c r="CD168" i="230"/>
  <c r="AK172" i="230"/>
  <c r="CH172" i="230"/>
  <c r="CI172" i="230"/>
  <c r="BD173" i="230"/>
  <c r="BE173" i="230"/>
  <c r="P174" i="230"/>
  <c r="Q174" i="230"/>
  <c r="BS174" i="230"/>
  <c r="BT174" i="230"/>
  <c r="AJ175" i="230"/>
  <c r="AK175" i="230"/>
  <c r="CH175" i="230"/>
  <c r="CI175" i="230"/>
  <c r="BD176" i="230"/>
  <c r="BE176" i="230"/>
  <c r="P177" i="230"/>
  <c r="Q177" i="230"/>
  <c r="BS177" i="230"/>
  <c r="BT177" i="230"/>
  <c r="Q179" i="230"/>
  <c r="P179" i="230"/>
  <c r="P183" i="230"/>
  <c r="Q183" i="230"/>
  <c r="CI183" i="230"/>
  <c r="CH183" i="230"/>
  <c r="CR186" i="230"/>
  <c r="CS186" i="230"/>
  <c r="AP190" i="230"/>
  <c r="AO190" i="230"/>
  <c r="CI190" i="230"/>
  <c r="CH190" i="230"/>
  <c r="AA139" i="230"/>
  <c r="Q140" i="230"/>
  <c r="CS140" i="230"/>
  <c r="CI141" i="230"/>
  <c r="CD142" i="230"/>
  <c r="BT143" i="230"/>
  <c r="BO144" i="230"/>
  <c r="BE145" i="230"/>
  <c r="AU146" i="230"/>
  <c r="AK147" i="230"/>
  <c r="AA148" i="230"/>
  <c r="Q149" i="230"/>
  <c r="CS149" i="230"/>
  <c r="CI150" i="230"/>
  <c r="CD151" i="230"/>
  <c r="BT152" i="230"/>
  <c r="BO153" i="230"/>
  <c r="BE154" i="230"/>
  <c r="AU155" i="230"/>
  <c r="AK156" i="230"/>
  <c r="AA157" i="230"/>
  <c r="BS164" i="230"/>
  <c r="CN164" i="230"/>
  <c r="CM164" i="230"/>
  <c r="AY169" i="230"/>
  <c r="AZ169" i="230"/>
  <c r="AJ178" i="230"/>
  <c r="AK178" i="230"/>
  <c r="BT179" i="230"/>
  <c r="BS179" i="230"/>
  <c r="CX136" i="230"/>
  <c r="CN137" i="230"/>
  <c r="BY139" i="230"/>
  <c r="BJ141" i="230"/>
  <c r="AZ142" i="230"/>
  <c r="AP143" i="230"/>
  <c r="AF144" i="230"/>
  <c r="V145" i="230"/>
  <c r="CX145" i="230"/>
  <c r="CN146" i="230"/>
  <c r="BY148" i="230"/>
  <c r="BJ150" i="230"/>
  <c r="AZ151" i="230"/>
  <c r="AP152" i="230"/>
  <c r="AF153" i="230"/>
  <c r="V154" i="230"/>
  <c r="CX154" i="230"/>
  <c r="CN155" i="230"/>
  <c r="BO157" i="230"/>
  <c r="BN157" i="230"/>
  <c r="CD157" i="230"/>
  <c r="AA158" i="230"/>
  <c r="Z158" i="230"/>
  <c r="AU158" i="230"/>
  <c r="CD158" i="230"/>
  <c r="CC158" i="230"/>
  <c r="CS158" i="230"/>
  <c r="AU159" i="230"/>
  <c r="AT159" i="230"/>
  <c r="BO159" i="230"/>
  <c r="CS159" i="230"/>
  <c r="CR159" i="230"/>
  <c r="AA160" i="230"/>
  <c r="BO160" i="230"/>
  <c r="BN160" i="230"/>
  <c r="CD160" i="230"/>
  <c r="AA161" i="230"/>
  <c r="Z161" i="230"/>
  <c r="AU161" i="230"/>
  <c r="CD161" i="230"/>
  <c r="CC161" i="230"/>
  <c r="CS161" i="230"/>
  <c r="AU162" i="230"/>
  <c r="AT162" i="230"/>
  <c r="BO162" i="230"/>
  <c r="CS162" i="230"/>
  <c r="CR162" i="230"/>
  <c r="AA163" i="230"/>
  <c r="AA165" i="230"/>
  <c r="BY165" i="230"/>
  <c r="BX165" i="230"/>
  <c r="CS167" i="230"/>
  <c r="CR167" i="230"/>
  <c r="V169" i="230"/>
  <c r="AO170" i="230"/>
  <c r="AP170" i="230"/>
  <c r="CH178" i="230"/>
  <c r="CI178" i="230"/>
  <c r="AK180" i="230"/>
  <c r="AJ180" i="230"/>
  <c r="BS183" i="230"/>
  <c r="BT183" i="230"/>
  <c r="BE184" i="230"/>
  <c r="BD184" i="230"/>
  <c r="AF187" i="230"/>
  <c r="AE187" i="230"/>
  <c r="CX188" i="230"/>
  <c r="CW188" i="230"/>
  <c r="AZ191" i="230"/>
  <c r="AY191" i="230"/>
  <c r="BY199" i="230"/>
  <c r="BX199" i="230"/>
  <c r="AK188" i="230"/>
  <c r="AJ188" i="230"/>
  <c r="BY191" i="230"/>
  <c r="BX191" i="230"/>
  <c r="AZ193" i="230"/>
  <c r="AY193" i="230"/>
  <c r="CX196" i="230"/>
  <c r="CW196" i="230"/>
  <c r="AA199" i="230"/>
  <c r="Z199" i="230"/>
  <c r="V202" i="230"/>
  <c r="U202" i="230"/>
  <c r="BJ213" i="230"/>
  <c r="BI213" i="230"/>
  <c r="CS215" i="230"/>
  <c r="CR215" i="230"/>
  <c r="BJ226" i="230"/>
  <c r="BI226" i="230"/>
  <c r="AK164" i="230"/>
  <c r="Q166" i="230"/>
  <c r="AK167" i="230"/>
  <c r="AA168" i="230"/>
  <c r="Q169" i="230"/>
  <c r="CS169" i="230"/>
  <c r="CI170" i="230"/>
  <c r="CD171" i="230"/>
  <c r="AP186" i="230"/>
  <c r="AO186" i="230"/>
  <c r="CD186" i="230"/>
  <c r="CC186" i="230"/>
  <c r="AK187" i="230"/>
  <c r="BJ187" i="230"/>
  <c r="BI187" i="230"/>
  <c r="CD187" i="230"/>
  <c r="Q189" i="230"/>
  <c r="AP189" i="230"/>
  <c r="AO189" i="230"/>
  <c r="BO189" i="230"/>
  <c r="BE191" i="230"/>
  <c r="BD191" i="230"/>
  <c r="BO192" i="230"/>
  <c r="BN192" i="230"/>
  <c r="BE193" i="230"/>
  <c r="BD193" i="230"/>
  <c r="CX193" i="230"/>
  <c r="CW193" i="230"/>
  <c r="BE196" i="230"/>
  <c r="BD196" i="230"/>
  <c r="Q197" i="230"/>
  <c r="P197" i="230"/>
  <c r="AP203" i="230"/>
  <c r="AO203" i="230"/>
  <c r="CD203" i="230"/>
  <c r="CC203" i="230"/>
  <c r="AF204" i="230"/>
  <c r="AE204" i="230"/>
  <c r="V205" i="230"/>
  <c r="U205" i="230"/>
  <c r="BO205" i="230"/>
  <c r="BN205" i="230"/>
  <c r="CX205" i="230"/>
  <c r="CW205" i="230"/>
  <c r="CN206" i="230"/>
  <c r="CM206" i="230"/>
  <c r="AU207" i="230"/>
  <c r="AT207" i="230"/>
  <c r="CM209" i="230"/>
  <c r="P212" i="230"/>
  <c r="Q212" i="230"/>
  <c r="BX218" i="230"/>
  <c r="BY218" i="230"/>
  <c r="BO188" i="230"/>
  <c r="BN188" i="230"/>
  <c r="V190" i="230"/>
  <c r="U190" i="230"/>
  <c r="CS190" i="230"/>
  <c r="CR190" i="230"/>
  <c r="BJ191" i="230"/>
  <c r="BI191" i="230"/>
  <c r="AP200" i="230"/>
  <c r="AO200" i="230"/>
  <c r="AZ202" i="230"/>
  <c r="AY202" i="230"/>
  <c r="AA226" i="230"/>
  <c r="Z226" i="230"/>
  <c r="CD165" i="230"/>
  <c r="V167" i="230"/>
  <c r="CX167" i="230"/>
  <c r="CN168" i="230"/>
  <c r="BY170" i="230"/>
  <c r="BJ172" i="230"/>
  <c r="V173" i="230"/>
  <c r="BY173" i="230"/>
  <c r="AP174" i="230"/>
  <c r="CN174" i="230"/>
  <c r="BJ175" i="230"/>
  <c r="V176" i="230"/>
  <c r="BY176" i="230"/>
  <c r="AP177" i="230"/>
  <c r="CN177" i="230"/>
  <c r="BJ178" i="230"/>
  <c r="V179" i="230"/>
  <c r="BY179" i="230"/>
  <c r="AP180" i="230"/>
  <c r="CN180" i="230"/>
  <c r="BJ181" i="230"/>
  <c r="V182" i="230"/>
  <c r="BY182" i="230"/>
  <c r="AP183" i="230"/>
  <c r="CN183" i="230"/>
  <c r="BJ184" i="230"/>
  <c r="V185" i="230"/>
  <c r="BY185" i="230"/>
  <c r="AU186" i="230"/>
  <c r="BO187" i="230"/>
  <c r="Q188" i="230"/>
  <c r="BT192" i="230"/>
  <c r="BS192" i="230"/>
  <c r="AP194" i="230"/>
  <c r="AO194" i="230"/>
  <c r="CN197" i="230"/>
  <c r="CM197" i="230"/>
  <c r="CI201" i="230"/>
  <c r="CH201" i="230"/>
  <c r="AF210" i="230"/>
  <c r="AE210" i="230"/>
  <c r="Q187" i="230"/>
  <c r="P187" i="230"/>
  <c r="CI188" i="230"/>
  <c r="CH188" i="230"/>
  <c r="V192" i="230"/>
  <c r="U192" i="230"/>
  <c r="CD193" i="230"/>
  <c r="CC193" i="230"/>
  <c r="AU194" i="230"/>
  <c r="AT194" i="230"/>
  <c r="CN194" i="230"/>
  <c r="CM194" i="230"/>
  <c r="AU197" i="230"/>
  <c r="AT197" i="230"/>
  <c r="CS197" i="230"/>
  <c r="CR197" i="230"/>
  <c r="BJ198" i="230"/>
  <c r="BI198" i="230"/>
  <c r="CD209" i="230"/>
  <c r="CC209" i="230"/>
  <c r="CN212" i="230"/>
  <c r="CM212" i="230"/>
  <c r="AU215" i="230"/>
  <c r="AT215" i="230"/>
  <c r="CR223" i="230"/>
  <c r="CS223" i="230"/>
  <c r="BT169" i="230"/>
  <c r="AE170" i="230"/>
  <c r="BO170" i="230"/>
  <c r="U171" i="230"/>
  <c r="BE171" i="230"/>
  <c r="CW171" i="230"/>
  <c r="AU172" i="230"/>
  <c r="BO172" i="230"/>
  <c r="CC172" i="230"/>
  <c r="AA173" i="230"/>
  <c r="AT173" i="230"/>
  <c r="CD173" i="230"/>
  <c r="CR173" i="230"/>
  <c r="AU174" i="230"/>
  <c r="BN174" i="230"/>
  <c r="CS174" i="230"/>
  <c r="Z175" i="230"/>
  <c r="BO175" i="230"/>
  <c r="CC175" i="230"/>
  <c r="AA176" i="230"/>
  <c r="AT176" i="230"/>
  <c r="CD176" i="230"/>
  <c r="CR176" i="230"/>
  <c r="AU177" i="230"/>
  <c r="BN177" i="230"/>
  <c r="CS177" i="230"/>
  <c r="Z178" i="230"/>
  <c r="BO178" i="230"/>
  <c r="CC178" i="230"/>
  <c r="AA179" i="230"/>
  <c r="AT179" i="230"/>
  <c r="CD179" i="230"/>
  <c r="CR179" i="230"/>
  <c r="AU180" i="230"/>
  <c r="BN180" i="230"/>
  <c r="CS180" i="230"/>
  <c r="Z181" i="230"/>
  <c r="BO181" i="230"/>
  <c r="AA182" i="230"/>
  <c r="CD182" i="230"/>
  <c r="AU183" i="230"/>
  <c r="CS183" i="230"/>
  <c r="BO184" i="230"/>
  <c r="AA185" i="230"/>
  <c r="CD185" i="230"/>
  <c r="AA186" i="230"/>
  <c r="Z186" i="230"/>
  <c r="CI187" i="230"/>
  <c r="V188" i="230"/>
  <c r="U188" i="230"/>
  <c r="AU188" i="230"/>
  <c r="BT189" i="230"/>
  <c r="BS189" i="230"/>
  <c r="CN189" i="230"/>
  <c r="CM189" i="230"/>
  <c r="AK191" i="230"/>
  <c r="AJ191" i="230"/>
  <c r="AA192" i="230"/>
  <c r="Z192" i="230"/>
  <c r="AZ192" i="230"/>
  <c r="BX192" i="230"/>
  <c r="Q200" i="230"/>
  <c r="P200" i="230"/>
  <c r="AP209" i="230"/>
  <c r="AO209" i="230"/>
  <c r="AA217" i="230"/>
  <c r="Z217" i="230"/>
  <c r="AP223" i="230"/>
  <c r="AO223" i="230"/>
  <c r="CS172" i="230"/>
  <c r="BO173" i="230"/>
  <c r="AA174" i="230"/>
  <c r="CD174" i="230"/>
  <c r="AU175" i="230"/>
  <c r="CS175" i="230"/>
  <c r="BO176" i="230"/>
  <c r="AA177" i="230"/>
  <c r="AU187" i="230"/>
  <c r="AT187" i="230"/>
  <c r="AA189" i="230"/>
  <c r="Z189" i="230"/>
  <c r="AF190" i="230"/>
  <c r="AE190" i="230"/>
  <c r="AP191" i="230"/>
  <c r="AO191" i="230"/>
  <c r="AF195" i="230"/>
  <c r="AE195" i="230"/>
  <c r="AZ208" i="230"/>
  <c r="AY208" i="230"/>
  <c r="Q215" i="230"/>
  <c r="P215" i="230"/>
  <c r="AO222" i="230"/>
  <c r="AP222" i="230"/>
  <c r="AF186" i="230"/>
  <c r="BT186" i="230"/>
  <c r="AA188" i="230"/>
  <c r="AZ188" i="230"/>
  <c r="AY188" i="230"/>
  <c r="BT188" i="230"/>
  <c r="BX189" i="230"/>
  <c r="CS189" i="230"/>
  <c r="CH191" i="230"/>
  <c r="CD192" i="230"/>
  <c r="CC192" i="230"/>
  <c r="BT194" i="230"/>
  <c r="BS194" i="230"/>
  <c r="AK195" i="230"/>
  <c r="AJ195" i="230"/>
  <c r="AK198" i="230"/>
  <c r="AJ198" i="230"/>
  <c r="AF201" i="230"/>
  <c r="AE201" i="230"/>
  <c r="CS207" i="230"/>
  <c r="CR207" i="230"/>
  <c r="BI165" i="230"/>
  <c r="Z166" i="230"/>
  <c r="CX166" i="230"/>
  <c r="CN167" i="230"/>
  <c r="BY169" i="230"/>
  <c r="BJ171" i="230"/>
  <c r="AZ172" i="230"/>
  <c r="CX172" i="230"/>
  <c r="AE173" i="230"/>
  <c r="AF174" i="230"/>
  <c r="AY174" i="230"/>
  <c r="CW174" i="230"/>
  <c r="AZ175" i="230"/>
  <c r="CX175" i="230"/>
  <c r="AE176" i="230"/>
  <c r="AF177" i="230"/>
  <c r="AY177" i="230"/>
  <c r="CW177" i="230"/>
  <c r="AZ178" i="230"/>
  <c r="CX178" i="230"/>
  <c r="AE179" i="230"/>
  <c r="AF180" i="230"/>
  <c r="AY180" i="230"/>
  <c r="CW180" i="230"/>
  <c r="AZ181" i="230"/>
  <c r="CX181" i="230"/>
  <c r="AE182" i="230"/>
  <c r="AF183" i="230"/>
  <c r="AY183" i="230"/>
  <c r="CW183" i="230"/>
  <c r="AZ184" i="230"/>
  <c r="CX184" i="230"/>
  <c r="AE185" i="230"/>
  <c r="AZ187" i="230"/>
  <c r="BT187" i="230"/>
  <c r="BS187" i="230"/>
  <c r="CN187" i="230"/>
  <c r="AF189" i="230"/>
  <c r="BE189" i="230"/>
  <c r="BD189" i="230"/>
  <c r="AJ190" i="230"/>
  <c r="CD190" i="230"/>
  <c r="CC190" i="230"/>
  <c r="Q191" i="230"/>
  <c r="AF192" i="230"/>
  <c r="CW192" i="230"/>
  <c r="BJ207" i="230"/>
  <c r="BI207" i="230"/>
  <c r="BO167" i="230"/>
  <c r="BE168" i="230"/>
  <c r="AU169" i="230"/>
  <c r="AK170" i="230"/>
  <c r="AA171" i="230"/>
  <c r="Q172" i="230"/>
  <c r="AZ173" i="230"/>
  <c r="CX173" i="230"/>
  <c r="AF175" i="230"/>
  <c r="AZ176" i="230"/>
  <c r="CX176" i="230"/>
  <c r="AF178" i="230"/>
  <c r="AZ179" i="230"/>
  <c r="CX179" i="230"/>
  <c r="AF181" i="230"/>
  <c r="AZ182" i="230"/>
  <c r="CX182" i="230"/>
  <c r="AF184" i="230"/>
  <c r="AZ185" i="230"/>
  <c r="CX185" i="230"/>
  <c r="BE186" i="230"/>
  <c r="BD186" i="230"/>
  <c r="CN186" i="230"/>
  <c r="CM186" i="230"/>
  <c r="AA187" i="230"/>
  <c r="BE188" i="230"/>
  <c r="BY188" i="230"/>
  <c r="BX188" i="230"/>
  <c r="CS188" i="230"/>
  <c r="CC189" i="230"/>
  <c r="CN191" i="230"/>
  <c r="CM191" i="230"/>
  <c r="Q193" i="230"/>
  <c r="P193" i="230"/>
  <c r="BE194" i="230"/>
  <c r="V196" i="230"/>
  <c r="U196" i="230"/>
  <c r="AZ199" i="230"/>
  <c r="AY199" i="230"/>
  <c r="BJ201" i="230"/>
  <c r="BI201" i="230"/>
  <c r="CX202" i="230"/>
  <c r="CW202" i="230"/>
  <c r="AF203" i="230"/>
  <c r="AE203" i="230"/>
  <c r="AU204" i="230"/>
  <c r="AT204" i="230"/>
  <c r="CX204" i="230"/>
  <c r="CW204" i="230"/>
  <c r="AA206" i="230"/>
  <c r="Z206" i="230"/>
  <c r="BT215" i="230"/>
  <c r="BS215" i="230"/>
  <c r="BO216" i="230"/>
  <c r="BN216" i="230"/>
  <c r="BE217" i="230"/>
  <c r="BD217" i="230"/>
  <c r="CD217" i="230"/>
  <c r="CC217" i="230"/>
  <c r="AZ218" i="230"/>
  <c r="AY218" i="230"/>
  <c r="BY219" i="230"/>
  <c r="BX219" i="230"/>
  <c r="CX219" i="230"/>
  <c r="CW219" i="230"/>
  <c r="CX220" i="230"/>
  <c r="CW220" i="230"/>
  <c r="CX221" i="230"/>
  <c r="CW221" i="230"/>
  <c r="AU224" i="230"/>
  <c r="AT224" i="230"/>
  <c r="V225" i="230"/>
  <c r="U225" i="230"/>
  <c r="AK228" i="230"/>
  <c r="AJ228" i="230"/>
  <c r="BT233" i="230"/>
  <c r="BS233" i="230"/>
  <c r="CW233" i="230"/>
  <c r="CX233" i="230"/>
  <c r="CD214" i="230"/>
  <c r="CC214" i="230"/>
  <c r="AA225" i="230"/>
  <c r="Z225" i="230"/>
  <c r="BS207" i="230"/>
  <c r="AO208" i="230"/>
  <c r="BD209" i="230"/>
  <c r="U210" i="230"/>
  <c r="AF211" i="230"/>
  <c r="BT212" i="230"/>
  <c r="CS212" i="230"/>
  <c r="CR212" i="230"/>
  <c r="AK213" i="230"/>
  <c r="AJ213" i="230"/>
  <c r="V215" i="230"/>
  <c r="AZ215" i="230"/>
  <c r="BX215" i="230"/>
  <c r="CX215" i="230"/>
  <c r="AP216" i="230"/>
  <c r="CM216" i="230"/>
  <c r="CN216" i="230"/>
  <c r="AY219" i="230"/>
  <c r="CC219" i="230"/>
  <c r="Q220" i="230"/>
  <c r="AY221" i="230"/>
  <c r="AZ221" i="230"/>
  <c r="CW222" i="230"/>
  <c r="CI225" i="230"/>
  <c r="CH225" i="230"/>
  <c r="CN226" i="230"/>
  <c r="CM226" i="230"/>
  <c r="AJ227" i="230"/>
  <c r="AK227" i="230"/>
  <c r="BX194" i="230"/>
  <c r="BI196" i="230"/>
  <c r="AY197" i="230"/>
  <c r="AO198" i="230"/>
  <c r="AE199" i="230"/>
  <c r="U200" i="230"/>
  <c r="CW200" i="230"/>
  <c r="CM201" i="230"/>
  <c r="CC202" i="230"/>
  <c r="CM203" i="230"/>
  <c r="BN204" i="230"/>
  <c r="BX205" i="230"/>
  <c r="AT206" i="230"/>
  <c r="Z208" i="230"/>
  <c r="CR209" i="230"/>
  <c r="BE210" i="230"/>
  <c r="BT210" i="230"/>
  <c r="V212" i="230"/>
  <c r="BJ214" i="230"/>
  <c r="Q216" i="230"/>
  <c r="P216" i="230"/>
  <c r="CS216" i="230"/>
  <c r="CR216" i="230"/>
  <c r="V219" i="230"/>
  <c r="U219" i="230"/>
  <c r="V220" i="230"/>
  <c r="U220" i="230"/>
  <c r="V221" i="230"/>
  <c r="U221" i="230"/>
  <c r="AZ222" i="230"/>
  <c r="AY222" i="230"/>
  <c r="BY222" i="230"/>
  <c r="BX222" i="230"/>
  <c r="P223" i="230"/>
  <c r="Q223" i="230"/>
  <c r="AP232" i="230"/>
  <c r="AO232" i="230"/>
  <c r="BS232" i="230"/>
  <c r="BT232" i="230"/>
  <c r="AA212" i="230"/>
  <c r="Z212" i="230"/>
  <c r="BJ224" i="230"/>
  <c r="BI224" i="230"/>
  <c r="CS225" i="230"/>
  <c r="CR225" i="230"/>
  <c r="AF212" i="230"/>
  <c r="AE212" i="230"/>
  <c r="CX216" i="230"/>
  <c r="CW216" i="230"/>
  <c r="CN217" i="230"/>
  <c r="CM217" i="230"/>
  <c r="AF218" i="230"/>
  <c r="AE218" i="230"/>
  <c r="BI220" i="230"/>
  <c r="BJ220" i="230"/>
  <c r="BI190" i="230"/>
  <c r="AO192" i="230"/>
  <c r="AO193" i="230"/>
  <c r="CH193" i="230"/>
  <c r="AE194" i="230"/>
  <c r="CC194" i="230"/>
  <c r="U195" i="230"/>
  <c r="BS195" i="230"/>
  <c r="CW195" i="230"/>
  <c r="BN196" i="230"/>
  <c r="CM196" i="230"/>
  <c r="BD197" i="230"/>
  <c r="AT198" i="230"/>
  <c r="BX198" i="230"/>
  <c r="AJ199" i="230"/>
  <c r="Z200" i="230"/>
  <c r="BI200" i="230"/>
  <c r="P201" i="230"/>
  <c r="AY201" i="230"/>
  <c r="CR201" i="230"/>
  <c r="AO202" i="230"/>
  <c r="BD203" i="230"/>
  <c r="U204" i="230"/>
  <c r="AJ205" i="230"/>
  <c r="CM205" i="230"/>
  <c r="P207" i="230"/>
  <c r="BX207" i="230"/>
  <c r="CH208" i="230"/>
  <c r="BI209" i="230"/>
  <c r="BX210" i="230"/>
  <c r="P213" i="230"/>
  <c r="AT213" i="230"/>
  <c r="CR213" i="230"/>
  <c r="AJ214" i="230"/>
  <c r="AO217" i="230"/>
  <c r="AF219" i="230"/>
  <c r="AE219" i="230"/>
  <c r="AF220" i="230"/>
  <c r="AE220" i="230"/>
  <c r="BJ221" i="230"/>
  <c r="BI221" i="230"/>
  <c r="BO224" i="230"/>
  <c r="AO225" i="230"/>
  <c r="AP225" i="230"/>
  <c r="AZ227" i="230"/>
  <c r="AY227" i="230"/>
  <c r="AA229" i="230"/>
  <c r="Z229" i="230"/>
  <c r="BI229" i="230"/>
  <c r="BJ229" i="230"/>
  <c r="CS230" i="230"/>
  <c r="CR230" i="230"/>
  <c r="AO231" i="230"/>
  <c r="AP231" i="230"/>
  <c r="CN211" i="230"/>
  <c r="CM211" i="230"/>
  <c r="CN214" i="230"/>
  <c r="CM214" i="230"/>
  <c r="AK215" i="230"/>
  <c r="AJ215" i="230"/>
  <c r="AF224" i="230"/>
  <c r="AE224" i="230"/>
  <c r="CW191" i="230"/>
  <c r="CN210" i="230"/>
  <c r="AO211" i="230"/>
  <c r="CS211" i="230"/>
  <c r="CR211" i="230"/>
  <c r="BI212" i="230"/>
  <c r="AZ213" i="230"/>
  <c r="AY213" i="230"/>
  <c r="BX213" i="230"/>
  <c r="AP214" i="230"/>
  <c r="AO214" i="230"/>
  <c r="CR214" i="230"/>
  <c r="CS214" i="230"/>
  <c r="BE216" i="230"/>
  <c r="AU217" i="230"/>
  <c r="AE221" i="230"/>
  <c r="BN221" i="230"/>
  <c r="CI221" i="230"/>
  <c r="AK224" i="230"/>
  <c r="AJ224" i="230"/>
  <c r="AY226" i="230"/>
  <c r="P227" i="230"/>
  <c r="AU214" i="230"/>
  <c r="AT214" i="230"/>
  <c r="AP219" i="230"/>
  <c r="AO219" i="230"/>
  <c r="CN220" i="230"/>
  <c r="CM220" i="230"/>
  <c r="CN221" i="230"/>
  <c r="CM221" i="230"/>
  <c r="BT224" i="230"/>
  <c r="BS224" i="230"/>
  <c r="CW224" i="230"/>
  <c r="CX224" i="230"/>
  <c r="CI227" i="230"/>
  <c r="CH227" i="230"/>
  <c r="AA228" i="230"/>
  <c r="CR229" i="230"/>
  <c r="CS229" i="230"/>
  <c r="CR210" i="230"/>
  <c r="CX211" i="230"/>
  <c r="CW211" i="230"/>
  <c r="BO212" i="230"/>
  <c r="CI212" i="230"/>
  <c r="BD213" i="230"/>
  <c r="CD213" i="230"/>
  <c r="P214" i="230"/>
  <c r="Q214" i="230"/>
  <c r="AZ214" i="230"/>
  <c r="AY214" i="230"/>
  <c r="BI216" i="230"/>
  <c r="AY217" i="230"/>
  <c r="AK221" i="230"/>
  <c r="CM223" i="230"/>
  <c r="BE226" i="230"/>
  <c r="BD226" i="230"/>
  <c r="BJ227" i="230"/>
  <c r="BI227" i="230"/>
  <c r="AF215" i="230"/>
  <c r="AE215" i="230"/>
  <c r="AU218" i="230"/>
  <c r="AT218" i="230"/>
  <c r="BT218" i="230"/>
  <c r="BS218" i="230"/>
  <c r="AK219" i="230"/>
  <c r="AJ219" i="230"/>
  <c r="BO219" i="230"/>
  <c r="BN219" i="230"/>
  <c r="AA220" i="230"/>
  <c r="Z220" i="230"/>
  <c r="BE220" i="230"/>
  <c r="BD220" i="230"/>
  <c r="Q221" i="230"/>
  <c r="P221" i="230"/>
  <c r="AU221" i="230"/>
  <c r="AT221" i="230"/>
  <c r="CS221" i="230"/>
  <c r="CR221" i="230"/>
  <c r="AK222" i="230"/>
  <c r="AJ222" i="230"/>
  <c r="CI222" i="230"/>
  <c r="CH222" i="230"/>
  <c r="AA223" i="230"/>
  <c r="Z223" i="230"/>
  <c r="CD223" i="230"/>
  <c r="CC223" i="230"/>
  <c r="Q224" i="230"/>
  <c r="P224" i="230"/>
  <c r="BY224" i="230"/>
  <c r="BX224" i="230"/>
  <c r="CS226" i="230"/>
  <c r="CR226" i="230"/>
  <c r="AP228" i="230"/>
  <c r="AO228" i="230"/>
  <c r="BE235" i="230"/>
  <c r="BD235" i="230"/>
  <c r="AK237" i="230"/>
  <c r="AJ237" i="230"/>
  <c r="CS239" i="230"/>
  <c r="CR239" i="230"/>
  <c r="AP241" i="230"/>
  <c r="AO241" i="230"/>
  <c r="BT242" i="230"/>
  <c r="BS242" i="230"/>
  <c r="AK244" i="230"/>
  <c r="AJ244" i="230"/>
  <c r="BJ251" i="230"/>
  <c r="BI251" i="230"/>
  <c r="BO256" i="230"/>
  <c r="BN256" i="230"/>
  <c r="AP226" i="230"/>
  <c r="AO226" i="230"/>
  <c r="AP227" i="230"/>
  <c r="AO227" i="230"/>
  <c r="BT228" i="230"/>
  <c r="BS228" i="230"/>
  <c r="CX229" i="230"/>
  <c r="CW229" i="230"/>
  <c r="AU231" i="230"/>
  <c r="AT231" i="230"/>
  <c r="BY232" i="230"/>
  <c r="BX232" i="230"/>
  <c r="AZ234" i="230"/>
  <c r="AY234" i="230"/>
  <c r="AF236" i="230"/>
  <c r="AE236" i="230"/>
  <c r="AU243" i="230"/>
  <c r="AT243" i="230"/>
  <c r="CX243" i="230"/>
  <c r="CW243" i="230"/>
  <c r="AP244" i="230"/>
  <c r="AO244" i="230"/>
  <c r="CD250" i="230"/>
  <c r="CC250" i="230"/>
  <c r="V251" i="230"/>
  <c r="U251" i="230"/>
  <c r="V216" i="230"/>
  <c r="U216" i="230"/>
  <c r="CM222" i="230"/>
  <c r="AF223" i="230"/>
  <c r="V224" i="230"/>
  <c r="AZ224" i="230"/>
  <c r="P225" i="230"/>
  <c r="CX225" i="230"/>
  <c r="CW225" i="230"/>
  <c r="BT227" i="230"/>
  <c r="BS227" i="230"/>
  <c r="CX228" i="230"/>
  <c r="CW228" i="230"/>
  <c r="AU230" i="230"/>
  <c r="AT230" i="230"/>
  <c r="BY231" i="230"/>
  <c r="BX231" i="230"/>
  <c r="Q233" i="230"/>
  <c r="P233" i="230"/>
  <c r="AA235" i="230"/>
  <c r="Z235" i="230"/>
  <c r="AJ246" i="230"/>
  <c r="AK246" i="230"/>
  <c r="AY248" i="230"/>
  <c r="AZ248" i="230"/>
  <c r="CI255" i="230"/>
  <c r="CH255" i="230"/>
  <c r="BE212" i="230"/>
  <c r="BD212" i="230"/>
  <c r="CI213" i="230"/>
  <c r="CH213" i="230"/>
  <c r="AZ225" i="230"/>
  <c r="AY225" i="230"/>
  <c r="Q226" i="230"/>
  <c r="P226" i="230"/>
  <c r="AU227" i="230"/>
  <c r="AT227" i="230"/>
  <c r="BY228" i="230"/>
  <c r="BX228" i="230"/>
  <c r="Q230" i="230"/>
  <c r="P230" i="230"/>
  <c r="AZ231" i="230"/>
  <c r="AY231" i="230"/>
  <c r="CD232" i="230"/>
  <c r="CC232" i="230"/>
  <c r="V234" i="230"/>
  <c r="U234" i="230"/>
  <c r="CN235" i="230"/>
  <c r="CM235" i="230"/>
  <c r="CX237" i="230"/>
  <c r="CW237" i="230"/>
  <c r="AU239" i="230"/>
  <c r="AT239" i="230"/>
  <c r="BY240" i="230"/>
  <c r="BX240" i="230"/>
  <c r="Q242" i="230"/>
  <c r="P242" i="230"/>
  <c r="V243" i="230"/>
  <c r="U243" i="230"/>
  <c r="AP253" i="230"/>
  <c r="AO253" i="230"/>
  <c r="CD228" i="230"/>
  <c r="CC228" i="230"/>
  <c r="CI234" i="230"/>
  <c r="CH234" i="230"/>
  <c r="BT236" i="230"/>
  <c r="BS236" i="230"/>
  <c r="BY237" i="230"/>
  <c r="BX237" i="230"/>
  <c r="Q239" i="230"/>
  <c r="P239" i="230"/>
  <c r="AZ240" i="230"/>
  <c r="AY240" i="230"/>
  <c r="CD241" i="230"/>
  <c r="CC241" i="230"/>
  <c r="BY247" i="230"/>
  <c r="BX247" i="230"/>
  <c r="CD227" i="230"/>
  <c r="CC227" i="230"/>
  <c r="V229" i="230"/>
  <c r="U229" i="230"/>
  <c r="BE230" i="230"/>
  <c r="BD230" i="230"/>
  <c r="AA233" i="230"/>
  <c r="Z233" i="230"/>
  <c r="CD226" i="230"/>
  <c r="CC226" i="230"/>
  <c r="V228" i="230"/>
  <c r="U228" i="230"/>
  <c r="BE229" i="230"/>
  <c r="BD229" i="230"/>
  <c r="AA232" i="230"/>
  <c r="Z232" i="230"/>
  <c r="BJ233" i="230"/>
  <c r="BI233" i="230"/>
  <c r="BO234" i="230"/>
  <c r="BN234" i="230"/>
  <c r="AU236" i="230"/>
  <c r="AT236" i="230"/>
  <c r="CC244" i="230"/>
  <c r="CD244" i="230"/>
  <c r="AU249" i="230"/>
  <c r="AT249" i="230"/>
  <c r="BY249" i="230"/>
  <c r="BX249" i="230"/>
  <c r="BO252" i="230"/>
  <c r="BN252" i="230"/>
  <c r="V255" i="230"/>
  <c r="U255" i="230"/>
  <c r="BJ230" i="230"/>
  <c r="BI230" i="230"/>
  <c r="CI231" i="230"/>
  <c r="CH231" i="230"/>
  <c r="AF233" i="230"/>
  <c r="AE233" i="230"/>
  <c r="AP235" i="230"/>
  <c r="AO235" i="230"/>
  <c r="V237" i="230"/>
  <c r="U237" i="230"/>
  <c r="BE238" i="230"/>
  <c r="BD238" i="230"/>
  <c r="AA241" i="230"/>
  <c r="Z241" i="230"/>
  <c r="BJ242" i="230"/>
  <c r="BI242" i="230"/>
  <c r="AF252" i="230"/>
  <c r="AE252" i="230"/>
  <c r="CI230" i="230"/>
  <c r="AF232" i="230"/>
  <c r="BO233" i="230"/>
  <c r="AK234" i="230"/>
  <c r="AJ234" i="230"/>
  <c r="AA238" i="230"/>
  <c r="Z238" i="230"/>
  <c r="BJ239" i="230"/>
  <c r="BI239" i="230"/>
  <c r="CI240" i="230"/>
  <c r="CH240" i="230"/>
  <c r="AF242" i="230"/>
  <c r="AE242" i="230"/>
  <c r="V247" i="230"/>
  <c r="U247" i="230"/>
  <c r="BO225" i="230"/>
  <c r="BN225" i="230"/>
  <c r="CI226" i="230"/>
  <c r="CH226" i="230"/>
  <c r="AF228" i="230"/>
  <c r="AE228" i="230"/>
  <c r="CH228" i="230"/>
  <c r="BO229" i="230"/>
  <c r="BN229" i="230"/>
  <c r="AE230" i="230"/>
  <c r="CN230" i="230"/>
  <c r="CM230" i="230"/>
  <c r="BN231" i="230"/>
  <c r="AK232" i="230"/>
  <c r="AJ232" i="230"/>
  <c r="CM232" i="230"/>
  <c r="CX234" i="230"/>
  <c r="CW234" i="230"/>
  <c r="BJ244" i="230"/>
  <c r="BI244" i="230"/>
  <c r="AU254" i="230"/>
  <c r="AT254" i="230"/>
  <c r="BX223" i="230"/>
  <c r="CS224" i="230"/>
  <c r="CR224" i="230"/>
  <c r="AJ225" i="230"/>
  <c r="CN225" i="230"/>
  <c r="AF226" i="230"/>
  <c r="AF227" i="230"/>
  <c r="AE227" i="230"/>
  <c r="BO228" i="230"/>
  <c r="BN228" i="230"/>
  <c r="CN229" i="230"/>
  <c r="CM229" i="230"/>
  <c r="AK231" i="230"/>
  <c r="AJ231" i="230"/>
  <c r="CS233" i="230"/>
  <c r="CR233" i="230"/>
  <c r="CD235" i="230"/>
  <c r="CC235" i="230"/>
  <c r="AA245" i="230"/>
  <c r="Z245" i="230"/>
  <c r="CX253" i="230"/>
  <c r="CW253" i="230"/>
  <c r="AZ247" i="230"/>
  <c r="AY247" i="230"/>
  <c r="Q249" i="230"/>
  <c r="P249" i="230"/>
  <c r="AK256" i="230"/>
  <c r="AJ256" i="230"/>
  <c r="CX256" i="230"/>
  <c r="CW256" i="230"/>
  <c r="AY269" i="230"/>
  <c r="AZ269" i="230"/>
  <c r="CI272" i="230"/>
  <c r="CH272" i="230"/>
  <c r="AP246" i="230"/>
  <c r="AO246" i="230"/>
  <c r="BE247" i="230"/>
  <c r="BD247" i="230"/>
  <c r="CD248" i="230"/>
  <c r="CC248" i="230"/>
  <c r="AA251" i="230"/>
  <c r="Z251" i="230"/>
  <c r="CN251" i="230"/>
  <c r="CM251" i="230"/>
  <c r="CS252" i="230"/>
  <c r="CR252" i="230"/>
  <c r="BY253" i="230"/>
  <c r="BX253" i="230"/>
  <c r="CD254" i="230"/>
  <c r="CC254" i="230"/>
  <c r="BJ255" i="230"/>
  <c r="BI255" i="230"/>
  <c r="Q257" i="230"/>
  <c r="P257" i="230"/>
  <c r="BE257" i="230"/>
  <c r="BD257" i="230"/>
  <c r="AE268" i="230"/>
  <c r="AF268" i="230"/>
  <c r="AY275" i="230"/>
  <c r="AZ275" i="230"/>
  <c r="BT277" i="230"/>
  <c r="BS277" i="230"/>
  <c r="AE229" i="230"/>
  <c r="BS229" i="230"/>
  <c r="U230" i="230"/>
  <c r="BN230" i="230"/>
  <c r="CW230" i="230"/>
  <c r="BD231" i="230"/>
  <c r="CM231" i="230"/>
  <c r="AT232" i="230"/>
  <c r="AJ233" i="230"/>
  <c r="BX233" i="230"/>
  <c r="Z234" i="230"/>
  <c r="P235" i="230"/>
  <c r="BI235" i="230"/>
  <c r="CR235" i="230"/>
  <c r="AY236" i="230"/>
  <c r="CH236" i="230"/>
  <c r="BE248" i="230"/>
  <c r="BD248" i="230"/>
  <c r="V250" i="230"/>
  <c r="U250" i="230"/>
  <c r="BT252" i="230"/>
  <c r="BS252" i="230"/>
  <c r="BE254" i="230"/>
  <c r="BD254" i="230"/>
  <c r="AO256" i="230"/>
  <c r="BJ257" i="230"/>
  <c r="BI257" i="230"/>
  <c r="AF267" i="230"/>
  <c r="AE267" i="230"/>
  <c r="BO267" i="230"/>
  <c r="BN267" i="230"/>
  <c r="BS243" i="230"/>
  <c r="CI245" i="230"/>
  <c r="U246" i="230"/>
  <c r="AT246" i="230"/>
  <c r="BJ247" i="230"/>
  <c r="AA248" i="230"/>
  <c r="Z248" i="230"/>
  <c r="AA250" i="230"/>
  <c r="Z250" i="230"/>
  <c r="BJ250" i="230"/>
  <c r="BI250" i="230"/>
  <c r="CI250" i="230"/>
  <c r="CH250" i="230"/>
  <c r="AE251" i="230"/>
  <c r="CR251" i="230"/>
  <c r="CW252" i="230"/>
  <c r="CC253" i="230"/>
  <c r="BN255" i="230"/>
  <c r="CS257" i="230"/>
  <c r="CR257" i="230"/>
  <c r="AZ258" i="230"/>
  <c r="AY258" i="230"/>
  <c r="CI258" i="230"/>
  <c r="CH258" i="230"/>
  <c r="AP259" i="230"/>
  <c r="AO259" i="230"/>
  <c r="CD259" i="230"/>
  <c r="CC259" i="230"/>
  <c r="AF260" i="230"/>
  <c r="AE260" i="230"/>
  <c r="BT260" i="230"/>
  <c r="BS260" i="230"/>
  <c r="V261" i="230"/>
  <c r="U261" i="230"/>
  <c r="BO261" i="230"/>
  <c r="BN261" i="230"/>
  <c r="CX261" i="230"/>
  <c r="CW261" i="230"/>
  <c r="BE262" i="230"/>
  <c r="BD262" i="230"/>
  <c r="CN262" i="230"/>
  <c r="CM262" i="230"/>
  <c r="AU263" i="230"/>
  <c r="AT263" i="230"/>
  <c r="AK264" i="230"/>
  <c r="AJ264" i="230"/>
  <c r="BY264" i="230"/>
  <c r="BX264" i="230"/>
  <c r="AA265" i="230"/>
  <c r="Z265" i="230"/>
  <c r="Q266" i="230"/>
  <c r="P266" i="230"/>
  <c r="BJ266" i="230"/>
  <c r="BI266" i="230"/>
  <c r="BY270" i="230"/>
  <c r="BX270" i="230"/>
  <c r="CI273" i="230"/>
  <c r="CH273" i="230"/>
  <c r="Q277" i="230"/>
  <c r="P277" i="230"/>
  <c r="CD279" i="230"/>
  <c r="CC279" i="230"/>
  <c r="AF243" i="230"/>
  <c r="AU245" i="230"/>
  <c r="CI247" i="230"/>
  <c r="CH247" i="230"/>
  <c r="BI248" i="230"/>
  <c r="AA249" i="230"/>
  <c r="CI249" i="230"/>
  <c r="CH249" i="230"/>
  <c r="AF250" i="230"/>
  <c r="AE250" i="230"/>
  <c r="AU252" i="230"/>
  <c r="AT252" i="230"/>
  <c r="AZ253" i="230"/>
  <c r="AY253" i="230"/>
  <c r="AA254" i="230"/>
  <c r="Z254" i="230"/>
  <c r="AF255" i="230"/>
  <c r="AE255" i="230"/>
  <c r="AA270" i="230"/>
  <c r="Z270" i="230"/>
  <c r="CS246" i="230"/>
  <c r="CR246" i="230"/>
  <c r="BO247" i="230"/>
  <c r="BN247" i="230"/>
  <c r="BO250" i="230"/>
  <c r="BN250" i="230"/>
  <c r="AP251" i="230"/>
  <c r="AO251" i="230"/>
  <c r="V253" i="230"/>
  <c r="U253" i="230"/>
  <c r="CN254" i="230"/>
  <c r="CM254" i="230"/>
  <c r="CN268" i="230"/>
  <c r="CM268" i="230"/>
  <c r="CD276" i="230"/>
  <c r="CC276" i="230"/>
  <c r="BE279" i="230"/>
  <c r="BD279" i="230"/>
  <c r="CW242" i="230"/>
  <c r="BX243" i="230"/>
  <c r="BS244" i="230"/>
  <c r="BT245" i="230"/>
  <c r="CN245" i="230"/>
  <c r="BE246" i="230"/>
  <c r="BD246" i="230"/>
  <c r="AJ247" i="230"/>
  <c r="CM247" i="230"/>
  <c r="CN248" i="230"/>
  <c r="CM248" i="230"/>
  <c r="AF249" i="230"/>
  <c r="AE249" i="230"/>
  <c r="CN249" i="230"/>
  <c r="AK250" i="230"/>
  <c r="AJ250" i="230"/>
  <c r="BS251" i="230"/>
  <c r="AY252" i="230"/>
  <c r="BD253" i="230"/>
  <c r="AE254" i="230"/>
  <c r="AJ255" i="230"/>
  <c r="BS257" i="230"/>
  <c r="V258" i="230"/>
  <c r="U258" i="230"/>
  <c r="BO258" i="230"/>
  <c r="BN258" i="230"/>
  <c r="CX258" i="230"/>
  <c r="CW258" i="230"/>
  <c r="BE259" i="230"/>
  <c r="BD259" i="230"/>
  <c r="CN259" i="230"/>
  <c r="CM259" i="230"/>
  <c r="AU260" i="230"/>
  <c r="AT260" i="230"/>
  <c r="AK261" i="230"/>
  <c r="AJ261" i="230"/>
  <c r="BY261" i="230"/>
  <c r="BX261" i="230"/>
  <c r="AA262" i="230"/>
  <c r="Z262" i="230"/>
  <c r="Q263" i="230"/>
  <c r="P263" i="230"/>
  <c r="BJ263" i="230"/>
  <c r="BI263" i="230"/>
  <c r="CS263" i="230"/>
  <c r="CR263" i="230"/>
  <c r="AZ264" i="230"/>
  <c r="AY264" i="230"/>
  <c r="CI264" i="230"/>
  <c r="CH264" i="230"/>
  <c r="AP265" i="230"/>
  <c r="AO265" i="230"/>
  <c r="CD265" i="230"/>
  <c r="CC265" i="230"/>
  <c r="AF266" i="230"/>
  <c r="AE266" i="230"/>
  <c r="BT266" i="230"/>
  <c r="BS266" i="230"/>
  <c r="CN269" i="230"/>
  <c r="CM269" i="230"/>
  <c r="AA271" i="230"/>
  <c r="Z271" i="230"/>
  <c r="Q272" i="230"/>
  <c r="P272" i="230"/>
  <c r="AK249" i="230"/>
  <c r="AJ249" i="230"/>
  <c r="Q252" i="230"/>
  <c r="P252" i="230"/>
  <c r="CI253" i="230"/>
  <c r="CH253" i="230"/>
  <c r="BT255" i="230"/>
  <c r="BS255" i="230"/>
  <c r="CN274" i="230"/>
  <c r="CM274" i="230"/>
  <c r="AF275" i="230"/>
  <c r="AE275" i="230"/>
  <c r="AA276" i="230"/>
  <c r="Z276" i="230"/>
  <c r="CI278" i="230"/>
  <c r="CH278" i="230"/>
  <c r="P236" i="230"/>
  <c r="BI236" i="230"/>
  <c r="CR236" i="230"/>
  <c r="AY237" i="230"/>
  <c r="CH237" i="230"/>
  <c r="AO238" i="230"/>
  <c r="CC238" i="230"/>
  <c r="AE239" i="230"/>
  <c r="BS239" i="230"/>
  <c r="U240" i="230"/>
  <c r="BN240" i="230"/>
  <c r="CW240" i="230"/>
  <c r="BD241" i="230"/>
  <c r="CM241" i="230"/>
  <c r="AT242" i="230"/>
  <c r="BI243" i="230"/>
  <c r="CC243" i="230"/>
  <c r="AE245" i="230"/>
  <c r="BD245" i="230"/>
  <c r="AO247" i="230"/>
  <c r="CS247" i="230"/>
  <c r="CR248" i="230"/>
  <c r="CS249" i="230"/>
  <c r="CR249" i="230"/>
  <c r="AO250" i="230"/>
  <c r="CD251" i="230"/>
  <c r="CC251" i="230"/>
  <c r="BO253" i="230"/>
  <c r="BN253" i="230"/>
  <c r="AU255" i="230"/>
  <c r="AT255" i="230"/>
  <c r="BY255" i="230"/>
  <c r="BX255" i="230"/>
  <c r="CN256" i="230"/>
  <c r="CM256" i="230"/>
  <c r="BX266" i="230"/>
  <c r="BY266" i="230"/>
  <c r="CX267" i="230"/>
  <c r="CW267" i="230"/>
  <c r="CM270" i="230"/>
  <c r="CN270" i="230"/>
  <c r="U272" i="230"/>
  <c r="V272" i="230"/>
  <c r="P234" i="230"/>
  <c r="BI234" i="230"/>
  <c r="CR234" i="230"/>
  <c r="AY235" i="230"/>
  <c r="CH235" i="230"/>
  <c r="AO236" i="230"/>
  <c r="CC236" i="230"/>
  <c r="AE237" i="230"/>
  <c r="BS237" i="230"/>
  <c r="U238" i="230"/>
  <c r="BN238" i="230"/>
  <c r="CW238" i="230"/>
  <c r="BD239" i="230"/>
  <c r="CM239" i="230"/>
  <c r="AT240" i="230"/>
  <c r="AJ241" i="230"/>
  <c r="BX241" i="230"/>
  <c r="Z242" i="230"/>
  <c r="P243" i="230"/>
  <c r="BY244" i="230"/>
  <c r="CS244" i="230"/>
  <c r="CR245" i="230"/>
  <c r="AF246" i="230"/>
  <c r="BJ246" i="230"/>
  <c r="CD246" i="230"/>
  <c r="Q247" i="230"/>
  <c r="CX247" i="230"/>
  <c r="CW247" i="230"/>
  <c r="AP248" i="230"/>
  <c r="AO248" i="230"/>
  <c r="AP249" i="230"/>
  <c r="BT250" i="230"/>
  <c r="CX250" i="230"/>
  <c r="CW250" i="230"/>
  <c r="U252" i="230"/>
  <c r="CH252" i="230"/>
  <c r="CM253" i="230"/>
  <c r="BS254" i="230"/>
  <c r="V256" i="230"/>
  <c r="U256" i="230"/>
  <c r="AU257" i="230"/>
  <c r="AT257" i="230"/>
  <c r="BO278" i="230"/>
  <c r="BN278" i="230"/>
  <c r="BE244" i="230"/>
  <c r="AK245" i="230"/>
  <c r="AU247" i="230"/>
  <c r="AU248" i="230"/>
  <c r="AT248" i="230"/>
  <c r="BS248" i="230"/>
  <c r="CX248" i="230"/>
  <c r="BT249" i="230"/>
  <c r="BS249" i="230"/>
  <c r="CW249" i="230"/>
  <c r="BY250" i="230"/>
  <c r="BX250" i="230"/>
  <c r="Q251" i="230"/>
  <c r="P251" i="230"/>
  <c r="BE251" i="230"/>
  <c r="BD251" i="230"/>
  <c r="BJ252" i="230"/>
  <c r="BI252" i="230"/>
  <c r="AK253" i="230"/>
  <c r="AJ253" i="230"/>
  <c r="AP254" i="230"/>
  <c r="AO254" i="230"/>
  <c r="Q255" i="230"/>
  <c r="P255" i="230"/>
  <c r="AY255" i="230"/>
  <c r="AA256" i="230"/>
  <c r="Z256" i="230"/>
  <c r="AK258" i="230"/>
  <c r="AJ258" i="230"/>
  <c r="BY258" i="230"/>
  <c r="BX258" i="230"/>
  <c r="AA259" i="230"/>
  <c r="Z259" i="230"/>
  <c r="Q260" i="230"/>
  <c r="P260" i="230"/>
  <c r="BJ260" i="230"/>
  <c r="BI260" i="230"/>
  <c r="CS260" i="230"/>
  <c r="CR260" i="230"/>
  <c r="AZ261" i="230"/>
  <c r="AY261" i="230"/>
  <c r="CI261" i="230"/>
  <c r="CH261" i="230"/>
  <c r="AP262" i="230"/>
  <c r="AO262" i="230"/>
  <c r="CD262" i="230"/>
  <c r="CC262" i="230"/>
  <c r="AF263" i="230"/>
  <c r="AE263" i="230"/>
  <c r="BT263" i="230"/>
  <c r="BS263" i="230"/>
  <c r="V264" i="230"/>
  <c r="U264" i="230"/>
  <c r="BO264" i="230"/>
  <c r="BN264" i="230"/>
  <c r="CX264" i="230"/>
  <c r="CW264" i="230"/>
  <c r="BE265" i="230"/>
  <c r="BD265" i="230"/>
  <c r="CN265" i="230"/>
  <c r="CM265" i="230"/>
  <c r="AU266" i="230"/>
  <c r="AT266" i="230"/>
  <c r="AU269" i="230"/>
  <c r="AT269" i="230"/>
  <c r="BE276" i="230"/>
  <c r="BD276" i="230"/>
  <c r="AU277" i="230"/>
  <c r="AT277" i="230"/>
  <c r="AK278" i="230"/>
  <c r="AJ278" i="230"/>
  <c r="AA279" i="230"/>
  <c r="Z279" i="230"/>
  <c r="V281" i="230"/>
  <c r="U281" i="230"/>
  <c r="BE281" i="230"/>
  <c r="BD281" i="230"/>
  <c r="AK283" i="230"/>
  <c r="AJ283" i="230"/>
  <c r="Q285" i="230"/>
  <c r="P285" i="230"/>
  <c r="CI286" i="230"/>
  <c r="CH286" i="230"/>
  <c r="BY289" i="230"/>
  <c r="BX289" i="230"/>
  <c r="AA308" i="230"/>
  <c r="Z308" i="230"/>
  <c r="CD266" i="230"/>
  <c r="CC266" i="230"/>
  <c r="BE269" i="230"/>
  <c r="BD269" i="230"/>
  <c r="AA272" i="230"/>
  <c r="Z272" i="230"/>
  <c r="P292" i="230"/>
  <c r="Q292" i="230"/>
  <c r="AP293" i="230"/>
  <c r="AO293" i="230"/>
  <c r="AO297" i="230"/>
  <c r="AP297" i="230"/>
  <c r="BO304" i="230"/>
  <c r="BN304" i="230"/>
  <c r="CR255" i="230"/>
  <c r="AY256" i="230"/>
  <c r="CH256" i="230"/>
  <c r="AO257" i="230"/>
  <c r="CC257" i="230"/>
  <c r="AE258" i="230"/>
  <c r="BS258" i="230"/>
  <c r="U259" i="230"/>
  <c r="BN259" i="230"/>
  <c r="CW259" i="230"/>
  <c r="BD260" i="230"/>
  <c r="CM260" i="230"/>
  <c r="AT261" i="230"/>
  <c r="AJ262" i="230"/>
  <c r="BX262" i="230"/>
  <c r="Z263" i="230"/>
  <c r="P264" i="230"/>
  <c r="BI264" i="230"/>
  <c r="CR264" i="230"/>
  <c r="AY265" i="230"/>
  <c r="CH265" i="230"/>
  <c r="AO266" i="230"/>
  <c r="CW266" i="230"/>
  <c r="AJ267" i="230"/>
  <c r="CD267" i="230"/>
  <c r="CS268" i="230"/>
  <c r="BX269" i="230"/>
  <c r="CR269" i="230"/>
  <c r="BE270" i="230"/>
  <c r="BT271" i="230"/>
  <c r="AY272" i="230"/>
  <c r="BS272" i="230"/>
  <c r="AA273" i="230"/>
  <c r="Z274" i="230"/>
  <c r="BS274" i="230"/>
  <c r="CR275" i="230"/>
  <c r="BJ276" i="230"/>
  <c r="AZ277" i="230"/>
  <c r="AP278" i="230"/>
  <c r="AF279" i="230"/>
  <c r="V280" i="230"/>
  <c r="BY288" i="230"/>
  <c r="BX288" i="230"/>
  <c r="AP302" i="230"/>
  <c r="AO302" i="230"/>
  <c r="AJ251" i="230"/>
  <c r="BX251" i="230"/>
  <c r="Z252" i="230"/>
  <c r="P253" i="230"/>
  <c r="BI253" i="230"/>
  <c r="CR253" i="230"/>
  <c r="AY254" i="230"/>
  <c r="CH254" i="230"/>
  <c r="AO255" i="230"/>
  <c r="CC255" i="230"/>
  <c r="AE256" i="230"/>
  <c r="BS256" i="230"/>
  <c r="U257" i="230"/>
  <c r="BN257" i="230"/>
  <c r="CW257" i="230"/>
  <c r="BD258" i="230"/>
  <c r="CM258" i="230"/>
  <c r="AT259" i="230"/>
  <c r="AJ260" i="230"/>
  <c r="BX260" i="230"/>
  <c r="Z261" i="230"/>
  <c r="P262" i="230"/>
  <c r="BI262" i="230"/>
  <c r="CR262" i="230"/>
  <c r="AY263" i="230"/>
  <c r="CH263" i="230"/>
  <c r="AO264" i="230"/>
  <c r="CC264" i="230"/>
  <c r="AE265" i="230"/>
  <c r="BS265" i="230"/>
  <c r="U266" i="230"/>
  <c r="BN266" i="230"/>
  <c r="CC268" i="230"/>
  <c r="BI269" i="230"/>
  <c r="BD271" i="230"/>
  <c r="AE272" i="230"/>
  <c r="CN273" i="230"/>
  <c r="CS274" i="230"/>
  <c r="BY275" i="230"/>
  <c r="BO276" i="230"/>
  <c r="BN276" i="230"/>
  <c r="BE277" i="230"/>
  <c r="BD277" i="230"/>
  <c r="AU278" i="230"/>
  <c r="AT278" i="230"/>
  <c r="AK279" i="230"/>
  <c r="AJ279" i="230"/>
  <c r="BO281" i="230"/>
  <c r="BN281" i="230"/>
  <c r="CN281" i="230"/>
  <c r="CM281" i="230"/>
  <c r="BY283" i="230"/>
  <c r="BX283" i="230"/>
  <c r="BJ285" i="230"/>
  <c r="BI285" i="230"/>
  <c r="AP287" i="230"/>
  <c r="AO287" i="230"/>
  <c r="BE289" i="230"/>
  <c r="BD289" i="230"/>
  <c r="Q290" i="230"/>
  <c r="P290" i="230"/>
  <c r="CD290" i="230"/>
  <c r="CC290" i="230"/>
  <c r="BO294" i="230"/>
  <c r="BN294" i="230"/>
  <c r="BO295" i="230"/>
  <c r="BN295" i="230"/>
  <c r="AP267" i="230"/>
  <c r="BJ268" i="230"/>
  <c r="CS273" i="230"/>
  <c r="CR273" i="230"/>
  <c r="CD275" i="230"/>
  <c r="CC275" i="230"/>
  <c r="AZ291" i="230"/>
  <c r="AY291" i="230"/>
  <c r="BO268" i="230"/>
  <c r="BN268" i="230"/>
  <c r="AK271" i="230"/>
  <c r="AJ271" i="230"/>
  <c r="BJ277" i="230"/>
  <c r="BI277" i="230"/>
  <c r="AZ278" i="230"/>
  <c r="AY278" i="230"/>
  <c r="AP279" i="230"/>
  <c r="AO279" i="230"/>
  <c r="AF280" i="230"/>
  <c r="AE280" i="230"/>
  <c r="BX256" i="230"/>
  <c r="Z257" i="230"/>
  <c r="P258" i="230"/>
  <c r="BI258" i="230"/>
  <c r="CR258" i="230"/>
  <c r="AY259" i="230"/>
  <c r="CH259" i="230"/>
  <c r="AO260" i="230"/>
  <c r="CC260" i="230"/>
  <c r="AE261" i="230"/>
  <c r="BS261" i="230"/>
  <c r="U262" i="230"/>
  <c r="BN262" i="230"/>
  <c r="CW262" i="230"/>
  <c r="BD263" i="230"/>
  <c r="CM263" i="230"/>
  <c r="AT264" i="230"/>
  <c r="AJ265" i="230"/>
  <c r="BX265" i="230"/>
  <c r="Z266" i="230"/>
  <c r="CI266" i="230"/>
  <c r="Q268" i="230"/>
  <c r="P269" i="230"/>
  <c r="BO269" i="230"/>
  <c r="CD270" i="230"/>
  <c r="CC271" i="230"/>
  <c r="AK272" i="230"/>
  <c r="BE273" i="230"/>
  <c r="CW273" i="230"/>
  <c r="BJ274" i="230"/>
  <c r="CC274" i="230"/>
  <c r="AK275" i="230"/>
  <c r="AO276" i="230"/>
  <c r="CN276" i="230"/>
  <c r="CM276" i="230"/>
  <c r="AE277" i="230"/>
  <c r="U278" i="230"/>
  <c r="BY278" i="230"/>
  <c r="BX278" i="230"/>
  <c r="CW278" i="230"/>
  <c r="CM279" i="230"/>
  <c r="BO280" i="230"/>
  <c r="CX281" i="230"/>
  <c r="CW281" i="230"/>
  <c r="AU282" i="230"/>
  <c r="AT282" i="230"/>
  <c r="AA284" i="230"/>
  <c r="Z284" i="230"/>
  <c r="CS285" i="230"/>
  <c r="CR285" i="230"/>
  <c r="CD287" i="230"/>
  <c r="CC287" i="230"/>
  <c r="BJ290" i="230"/>
  <c r="BI290" i="230"/>
  <c r="BJ291" i="230"/>
  <c r="BI291" i="230"/>
  <c r="CC292" i="230"/>
  <c r="CX294" i="230"/>
  <c r="CW294" i="230"/>
  <c r="Q298" i="230"/>
  <c r="P298" i="230"/>
  <c r="AY300" i="230"/>
  <c r="AZ300" i="230"/>
  <c r="V267" i="230"/>
  <c r="U267" i="230"/>
  <c r="BJ272" i="230"/>
  <c r="BI272" i="230"/>
  <c r="BO291" i="230"/>
  <c r="BN291" i="230"/>
  <c r="P295" i="230"/>
  <c r="Q295" i="230"/>
  <c r="P300" i="230"/>
  <c r="Q300" i="230"/>
  <c r="BI249" i="230"/>
  <c r="AY250" i="230"/>
  <c r="U268" i="230"/>
  <c r="AT268" i="230"/>
  <c r="V269" i="230"/>
  <c r="AP270" i="230"/>
  <c r="P271" i="230"/>
  <c r="CX272" i="230"/>
  <c r="CC273" i="230"/>
  <c r="P275" i="230"/>
  <c r="BN275" i="230"/>
  <c r="CS276" i="230"/>
  <c r="CI277" i="230"/>
  <c r="CD278" i="230"/>
  <c r="BT279" i="230"/>
  <c r="AJ290" i="230"/>
  <c r="AK290" i="230"/>
  <c r="CI291" i="230"/>
  <c r="CH291" i="230"/>
  <c r="BY298" i="230"/>
  <c r="BX298" i="230"/>
  <c r="BT267" i="230"/>
  <c r="BS267" i="230"/>
  <c r="AU270" i="230"/>
  <c r="AT270" i="230"/>
  <c r="Q273" i="230"/>
  <c r="P273" i="230"/>
  <c r="AP274" i="230"/>
  <c r="AO274" i="230"/>
  <c r="V276" i="230"/>
  <c r="U276" i="230"/>
  <c r="CX276" i="230"/>
  <c r="CW276" i="230"/>
  <c r="CN277" i="230"/>
  <c r="CM277" i="230"/>
  <c r="BY279" i="230"/>
  <c r="BX279" i="230"/>
  <c r="BT280" i="230"/>
  <c r="BS280" i="230"/>
  <c r="CX280" i="230"/>
  <c r="CW280" i="230"/>
  <c r="BE282" i="230"/>
  <c r="BD282" i="230"/>
  <c r="AZ286" i="230"/>
  <c r="AY286" i="230"/>
  <c r="AF288" i="230"/>
  <c r="AE288" i="230"/>
  <c r="AK292" i="230"/>
  <c r="AJ292" i="230"/>
  <c r="CM257" i="230"/>
  <c r="AT258" i="230"/>
  <c r="AJ259" i="230"/>
  <c r="BX259" i="230"/>
  <c r="Z260" i="230"/>
  <c r="P261" i="230"/>
  <c r="BI261" i="230"/>
  <c r="CR261" i="230"/>
  <c r="AY262" i="230"/>
  <c r="CH262" i="230"/>
  <c r="AO263" i="230"/>
  <c r="CC263" i="230"/>
  <c r="AE264" i="230"/>
  <c r="BS264" i="230"/>
  <c r="U265" i="230"/>
  <c r="BN265" i="230"/>
  <c r="CW265" i="230"/>
  <c r="BD266" i="230"/>
  <c r="AA267" i="230"/>
  <c r="Z268" i="230"/>
  <c r="BT268" i="230"/>
  <c r="CI269" i="230"/>
  <c r="CH270" i="230"/>
  <c r="AU271" i="230"/>
  <c r="BO272" i="230"/>
  <c r="BN273" i="230"/>
  <c r="CI274" i="230"/>
  <c r="CH274" i="230"/>
  <c r="AT275" i="230"/>
  <c r="AU280" i="230"/>
  <c r="AT280" i="230"/>
  <c r="CS290" i="230"/>
  <c r="CR290" i="230"/>
  <c r="V294" i="230"/>
  <c r="U294" i="230"/>
  <c r="Q299" i="230"/>
  <c r="P299" i="230"/>
  <c r="BT288" i="230"/>
  <c r="BS288" i="230"/>
  <c r="Q291" i="230"/>
  <c r="P291" i="230"/>
  <c r="AP296" i="230"/>
  <c r="AO296" i="230"/>
  <c r="BO298" i="230"/>
  <c r="BN298" i="230"/>
  <c r="BO303" i="230"/>
  <c r="BN303" i="230"/>
  <c r="BO305" i="230"/>
  <c r="BN305" i="230"/>
  <c r="BE315" i="230"/>
  <c r="BD315" i="230"/>
  <c r="BE316" i="230"/>
  <c r="BD316" i="230"/>
  <c r="CM318" i="230"/>
  <c r="CN318" i="230"/>
  <c r="AE322" i="230"/>
  <c r="AF322" i="230"/>
  <c r="CW323" i="230"/>
  <c r="CX323" i="230"/>
  <c r="AP328" i="230"/>
  <c r="AO328" i="230"/>
  <c r="V330" i="230"/>
  <c r="U330" i="230"/>
  <c r="CX289" i="230"/>
  <c r="CW289" i="230"/>
  <c r="AP292" i="230"/>
  <c r="AO292" i="230"/>
  <c r="Q294" i="230"/>
  <c r="P294" i="230"/>
  <c r="AU297" i="230"/>
  <c r="AT297" i="230"/>
  <c r="BE300" i="230"/>
  <c r="BD300" i="230"/>
  <c r="CD300" i="230"/>
  <c r="CC300" i="230"/>
  <c r="BN306" i="230"/>
  <c r="BO306" i="230"/>
  <c r="BJ309" i="230"/>
  <c r="BI309" i="230"/>
  <c r="AU312" i="230"/>
  <c r="AT312" i="230"/>
  <c r="CS326" i="230"/>
  <c r="CR326" i="230"/>
  <c r="CN331" i="230"/>
  <c r="CM331" i="230"/>
  <c r="AP334" i="230"/>
  <c r="AO334" i="230"/>
  <c r="AJ281" i="230"/>
  <c r="BX281" i="230"/>
  <c r="Z282" i="230"/>
  <c r="P283" i="230"/>
  <c r="BI283" i="230"/>
  <c r="CR283" i="230"/>
  <c r="AY284" i="230"/>
  <c r="CH284" i="230"/>
  <c r="AO285" i="230"/>
  <c r="CC285" i="230"/>
  <c r="AE286" i="230"/>
  <c r="BS286" i="230"/>
  <c r="U287" i="230"/>
  <c r="BN287" i="230"/>
  <c r="CW287" i="230"/>
  <c r="BD288" i="230"/>
  <c r="CR288" i="230"/>
  <c r="AK289" i="230"/>
  <c r="AJ289" i="230"/>
  <c r="BI289" i="230"/>
  <c r="BO290" i="230"/>
  <c r="CI292" i="230"/>
  <c r="CH292" i="230"/>
  <c r="V295" i="230"/>
  <c r="U295" i="230"/>
  <c r="V298" i="230"/>
  <c r="U298" i="230"/>
  <c r="AA299" i="230"/>
  <c r="Z299" i="230"/>
  <c r="Q301" i="230"/>
  <c r="P301" i="230"/>
  <c r="AZ301" i="230"/>
  <c r="AY301" i="230"/>
  <c r="Q302" i="230"/>
  <c r="AK308" i="230"/>
  <c r="AJ308" i="230"/>
  <c r="CS310" i="230"/>
  <c r="CR310" i="230"/>
  <c r="AK311" i="230"/>
  <c r="AJ311" i="230"/>
  <c r="BJ314" i="230"/>
  <c r="BI314" i="230"/>
  <c r="BO327" i="230"/>
  <c r="BN327" i="230"/>
  <c r="Z280" i="230"/>
  <c r="P281" i="230"/>
  <c r="BI281" i="230"/>
  <c r="CR281" i="230"/>
  <c r="AY282" i="230"/>
  <c r="CH282" i="230"/>
  <c r="AO283" i="230"/>
  <c r="CC283" i="230"/>
  <c r="AE284" i="230"/>
  <c r="BS284" i="230"/>
  <c r="U285" i="230"/>
  <c r="BN285" i="230"/>
  <c r="CW285" i="230"/>
  <c r="BD286" i="230"/>
  <c r="CM286" i="230"/>
  <c r="AT287" i="230"/>
  <c r="AJ288" i="230"/>
  <c r="AO290" i="230"/>
  <c r="U292" i="230"/>
  <c r="AU292" i="230"/>
  <c r="U293" i="230"/>
  <c r="AT295" i="230"/>
  <c r="CI295" i="230"/>
  <c r="CH295" i="230"/>
  <c r="AT296" i="230"/>
  <c r="U297" i="230"/>
  <c r="AY297" i="230"/>
  <c r="CH298" i="230"/>
  <c r="AY299" i="230"/>
  <c r="AA300" i="230"/>
  <c r="Z300" i="230"/>
  <c r="V301" i="230"/>
  <c r="U301" i="230"/>
  <c r="AP303" i="230"/>
  <c r="AO303" i="230"/>
  <c r="BT303" i="230"/>
  <c r="BS303" i="230"/>
  <c r="BT304" i="230"/>
  <c r="BS304" i="230"/>
  <c r="AJ309" i="230"/>
  <c r="AK309" i="230"/>
  <c r="V313" i="230"/>
  <c r="U313" i="230"/>
  <c r="AZ318" i="230"/>
  <c r="AY318" i="230"/>
  <c r="BO322" i="230"/>
  <c r="BN322" i="230"/>
  <c r="CR331" i="230"/>
  <c r="CS331" i="230"/>
  <c r="CD288" i="230"/>
  <c r="AU291" i="230"/>
  <c r="AT291" i="230"/>
  <c r="BT294" i="230"/>
  <c r="BS294" i="230"/>
  <c r="CN296" i="230"/>
  <c r="CM296" i="230"/>
  <c r="Z301" i="230"/>
  <c r="AA301" i="230"/>
  <c r="CH314" i="230"/>
  <c r="CI314" i="230"/>
  <c r="AE316" i="230"/>
  <c r="AF316" i="230"/>
  <c r="BO289" i="230"/>
  <c r="BN289" i="230"/>
  <c r="AZ292" i="230"/>
  <c r="AY292" i="230"/>
  <c r="AZ295" i="230"/>
  <c r="AY295" i="230"/>
  <c r="CN295" i="230"/>
  <c r="CM295" i="230"/>
  <c r="BT297" i="230"/>
  <c r="BS297" i="230"/>
  <c r="BE299" i="230"/>
  <c r="BD299" i="230"/>
  <c r="BN300" i="230"/>
  <c r="BO300" i="230"/>
  <c r="BJ301" i="230"/>
  <c r="BI301" i="230"/>
  <c r="Q303" i="230"/>
  <c r="P303" i="230"/>
  <c r="BO313" i="230"/>
  <c r="BN313" i="230"/>
  <c r="Z318" i="230"/>
  <c r="AA318" i="230"/>
  <c r="CD328" i="230"/>
  <c r="CC328" i="230"/>
  <c r="CM282" i="230"/>
  <c r="AT283" i="230"/>
  <c r="AJ284" i="230"/>
  <c r="BX284" i="230"/>
  <c r="Z285" i="230"/>
  <c r="P286" i="230"/>
  <c r="BI286" i="230"/>
  <c r="CR286" i="230"/>
  <c r="AY287" i="230"/>
  <c r="CH287" i="230"/>
  <c r="AO288" i="230"/>
  <c r="P289" i="230"/>
  <c r="V290" i="230"/>
  <c r="CN290" i="230"/>
  <c r="CM290" i="230"/>
  <c r="CN291" i="230"/>
  <c r="BS292" i="230"/>
  <c r="AA293" i="230"/>
  <c r="Z293" i="230"/>
  <c r="BS293" i="230"/>
  <c r="AY294" i="230"/>
  <c r="BX294" i="230"/>
  <c r="Z296" i="230"/>
  <c r="BE296" i="230"/>
  <c r="BD296" i="230"/>
  <c r="CR296" i="230"/>
  <c r="BE297" i="230"/>
  <c r="AK300" i="230"/>
  <c r="AJ300" i="230"/>
  <c r="AF301" i="230"/>
  <c r="AE301" i="230"/>
  <c r="BI302" i="230"/>
  <c r="BJ302" i="230"/>
  <c r="CR309" i="230"/>
  <c r="Q312" i="230"/>
  <c r="P312" i="230"/>
  <c r="AF314" i="230"/>
  <c r="AE314" i="230"/>
  <c r="BN317" i="230"/>
  <c r="BO317" i="230"/>
  <c r="V321" i="230"/>
  <c r="U321" i="230"/>
  <c r="BO330" i="230"/>
  <c r="BN330" i="230"/>
  <c r="AA290" i="230"/>
  <c r="Z290" i="230"/>
  <c r="CS291" i="230"/>
  <c r="CR291" i="230"/>
  <c r="AF294" i="230"/>
  <c r="AE294" i="230"/>
  <c r="AF297" i="230"/>
  <c r="AE297" i="230"/>
  <c r="BY297" i="230"/>
  <c r="BX297" i="230"/>
  <c r="CN300" i="230"/>
  <c r="CM300" i="230"/>
  <c r="V304" i="230"/>
  <c r="U304" i="230"/>
  <c r="CX305" i="230"/>
  <c r="CW305" i="230"/>
  <c r="AU306" i="230"/>
  <c r="AT306" i="230"/>
  <c r="AU307" i="230"/>
  <c r="AT307" i="230"/>
  <c r="BY307" i="230"/>
  <c r="BX307" i="230"/>
  <c r="CD310" i="230"/>
  <c r="CC310" i="230"/>
  <c r="AK315" i="230"/>
  <c r="AJ315" i="230"/>
  <c r="CX321" i="230"/>
  <c r="CW321" i="230"/>
  <c r="AP325" i="230"/>
  <c r="AO325" i="230"/>
  <c r="BJ326" i="230"/>
  <c r="BI326" i="230"/>
  <c r="AE331" i="230"/>
  <c r="AF331" i="230"/>
  <c r="AJ280" i="230"/>
  <c r="BX280" i="230"/>
  <c r="Z281" i="230"/>
  <c r="P282" i="230"/>
  <c r="BI282" i="230"/>
  <c r="CR282" i="230"/>
  <c r="AY283" i="230"/>
  <c r="CH283" i="230"/>
  <c r="AO284" i="230"/>
  <c r="CC284" i="230"/>
  <c r="AE285" i="230"/>
  <c r="BS285" i="230"/>
  <c r="U286" i="230"/>
  <c r="BN286" i="230"/>
  <c r="CW286" i="230"/>
  <c r="BD287" i="230"/>
  <c r="CM287" i="230"/>
  <c r="AT288" i="230"/>
  <c r="CH288" i="230"/>
  <c r="V289" i="230"/>
  <c r="U289" i="230"/>
  <c r="AE291" i="230"/>
  <c r="BE291" i="230"/>
  <c r="AE292" i="230"/>
  <c r="BY292" i="230"/>
  <c r="BX292" i="230"/>
  <c r="BY293" i="230"/>
  <c r="BD294" i="230"/>
  <c r="CS294" i="230"/>
  <c r="CR294" i="230"/>
  <c r="BD295" i="230"/>
  <c r="AE296" i="230"/>
  <c r="BI296" i="230"/>
  <c r="CR297" i="230"/>
  <c r="AK298" i="230"/>
  <c r="AJ298" i="230"/>
  <c r="CC298" i="230"/>
  <c r="BO302" i="230"/>
  <c r="BN302" i="230"/>
  <c r="CI302" i="230"/>
  <c r="CH302" i="230"/>
  <c r="CD311" i="230"/>
  <c r="CC311" i="230"/>
  <c r="BT313" i="230"/>
  <c r="BS313" i="230"/>
  <c r="BT314" i="230"/>
  <c r="BS314" i="230"/>
  <c r="CD293" i="230"/>
  <c r="CC293" i="230"/>
  <c r="CX295" i="230"/>
  <c r="CW295" i="230"/>
  <c r="BI298" i="230"/>
  <c r="CX298" i="230"/>
  <c r="CW298" i="230"/>
  <c r="BO299" i="230"/>
  <c r="BN299" i="230"/>
  <c r="BS300" i="230"/>
  <c r="CH303" i="230"/>
  <c r="CI303" i="230"/>
  <c r="BE305" i="230"/>
  <c r="BD305" i="230"/>
  <c r="BY308" i="230"/>
  <c r="BX308" i="230"/>
  <c r="Q309" i="230"/>
  <c r="P309" i="230"/>
  <c r="Q310" i="230"/>
  <c r="P310" i="230"/>
  <c r="AZ310" i="230"/>
  <c r="AY310" i="230"/>
  <c r="CX329" i="230"/>
  <c r="CW329" i="230"/>
  <c r="P280" i="230"/>
  <c r="BI280" i="230"/>
  <c r="CR280" i="230"/>
  <c r="AY281" i="230"/>
  <c r="CH281" i="230"/>
  <c r="AO282" i="230"/>
  <c r="CC282" i="230"/>
  <c r="AE283" i="230"/>
  <c r="BS283" i="230"/>
  <c r="U284" i="230"/>
  <c r="BN284" i="230"/>
  <c r="CW284" i="230"/>
  <c r="BD285" i="230"/>
  <c r="CM285" i="230"/>
  <c r="AT286" i="230"/>
  <c r="AJ287" i="230"/>
  <c r="BX287" i="230"/>
  <c r="Z288" i="230"/>
  <c r="AY289" i="230"/>
  <c r="BE290" i="230"/>
  <c r="BD290" i="230"/>
  <c r="CW292" i="230"/>
  <c r="AK293" i="230"/>
  <c r="BJ294" i="230"/>
  <c r="BI294" i="230"/>
  <c r="BJ295" i="230"/>
  <c r="AJ296" i="230"/>
  <c r="CD296" i="230"/>
  <c r="CC296" i="230"/>
  <c r="AJ297" i="230"/>
  <c r="CW297" i="230"/>
  <c r="AO299" i="230"/>
  <c r="CX299" i="230"/>
  <c r="CW299" i="230"/>
  <c r="AU300" i="230"/>
  <c r="AT300" i="230"/>
  <c r="CR300" i="230"/>
  <c r="CS301" i="230"/>
  <c r="CR301" i="230"/>
  <c r="AF304" i="230"/>
  <c r="AE304" i="230"/>
  <c r="BJ304" i="230"/>
  <c r="BI304" i="230"/>
  <c r="CI311" i="230"/>
  <c r="CH311" i="230"/>
  <c r="AF312" i="230"/>
  <c r="AE312" i="230"/>
  <c r="BT312" i="230"/>
  <c r="BS312" i="230"/>
  <c r="AU323" i="230"/>
  <c r="AT323" i="230"/>
  <c r="BX329" i="230"/>
  <c r="BY329" i="230"/>
  <c r="AP306" i="230"/>
  <c r="AO306" i="230"/>
  <c r="CX308" i="230"/>
  <c r="CW308" i="230"/>
  <c r="BJ310" i="230"/>
  <c r="BI310" i="230"/>
  <c r="CR313" i="230"/>
  <c r="CS313" i="230"/>
  <c r="AU315" i="230"/>
  <c r="AT315" i="230"/>
  <c r="AU317" i="230"/>
  <c r="AT317" i="230"/>
  <c r="Z321" i="230"/>
  <c r="AA321" i="230"/>
  <c r="BE321" i="230"/>
  <c r="BD321" i="230"/>
  <c r="AA326" i="230"/>
  <c r="Z326" i="230"/>
  <c r="CN328" i="230"/>
  <c r="CM328" i="230"/>
  <c r="CX331" i="230"/>
  <c r="CW331" i="230"/>
  <c r="CX332" i="230"/>
  <c r="CW332" i="230"/>
  <c r="BT333" i="230"/>
  <c r="BS333" i="230"/>
  <c r="BT340" i="230"/>
  <c r="BS340" i="230"/>
  <c r="AZ302" i="230"/>
  <c r="AY302" i="230"/>
  <c r="V305" i="230"/>
  <c r="U305" i="230"/>
  <c r="BO314" i="230"/>
  <c r="BN314" i="230"/>
  <c r="AZ315" i="230"/>
  <c r="AY315" i="230"/>
  <c r="BT315" i="230"/>
  <c r="BS315" i="230"/>
  <c r="Q317" i="230"/>
  <c r="P317" i="230"/>
  <c r="BD318" i="230"/>
  <c r="BE318" i="230"/>
  <c r="AF321" i="230"/>
  <c r="AE321" i="230"/>
  <c r="CN322" i="230"/>
  <c r="CM322" i="230"/>
  <c r="CC324" i="230"/>
  <c r="CD324" i="230"/>
  <c r="Q325" i="230"/>
  <c r="P325" i="230"/>
  <c r="AF326" i="230"/>
  <c r="AE326" i="230"/>
  <c r="AF329" i="230"/>
  <c r="AE329" i="230"/>
  <c r="CD329" i="230"/>
  <c r="CC329" i="230"/>
  <c r="BE331" i="230"/>
  <c r="BD331" i="230"/>
  <c r="Q332" i="230"/>
  <c r="P332" i="230"/>
  <c r="Q334" i="230"/>
  <c r="P334" i="230"/>
  <c r="AA303" i="230"/>
  <c r="Z303" i="230"/>
  <c r="AZ303" i="230"/>
  <c r="CI305" i="230"/>
  <c r="CH305" i="230"/>
  <c r="V306" i="230"/>
  <c r="BO308" i="230"/>
  <c r="BN308" i="230"/>
  <c r="BN310" i="230"/>
  <c r="AO311" i="230"/>
  <c r="U312" i="230"/>
  <c r="AA313" i="230"/>
  <c r="CX313" i="230"/>
  <c r="U315" i="230"/>
  <c r="AJ316" i="230"/>
  <c r="CN319" i="230"/>
  <c r="CM319" i="230"/>
  <c r="AZ320" i="230"/>
  <c r="BT320" i="230"/>
  <c r="BS320" i="230"/>
  <c r="AK321" i="230"/>
  <c r="AJ321" i="230"/>
  <c r="Q322" i="230"/>
  <c r="BT322" i="230"/>
  <c r="AK324" i="230"/>
  <c r="AJ324" i="230"/>
  <c r="AT328" i="230"/>
  <c r="AU328" i="230"/>
  <c r="BT328" i="230"/>
  <c r="BS328" i="230"/>
  <c r="AZ332" i="230"/>
  <c r="AY332" i="230"/>
  <c r="AP333" i="230"/>
  <c r="AO333" i="230"/>
  <c r="AF335" i="230"/>
  <c r="AE335" i="230"/>
  <c r="BJ337" i="230"/>
  <c r="BI337" i="230"/>
  <c r="BE301" i="230"/>
  <c r="BX301" i="230"/>
  <c r="AE302" i="230"/>
  <c r="BD302" i="230"/>
  <c r="CM303" i="230"/>
  <c r="AA304" i="230"/>
  <c r="AY304" i="230"/>
  <c r="CM304" i="230"/>
  <c r="Z305" i="230"/>
  <c r="CI306" i="230"/>
  <c r="U307" i="230"/>
  <c r="CH307" i="230"/>
  <c r="AO309" i="230"/>
  <c r="BO309" i="230"/>
  <c r="AO310" i="230"/>
  <c r="AZ312" i="230"/>
  <c r="CM312" i="230"/>
  <c r="AF313" i="230"/>
  <c r="AE313" i="230"/>
  <c r="BD313" i="230"/>
  <c r="AK314" i="230"/>
  <c r="BX315" i="230"/>
  <c r="AP316" i="230"/>
  <c r="AO316" i="230"/>
  <c r="V317" i="230"/>
  <c r="P319" i="230"/>
  <c r="AU322" i="230"/>
  <c r="CR322" i="230"/>
  <c r="CS322" i="230"/>
  <c r="CI324" i="230"/>
  <c r="CH324" i="230"/>
  <c r="BT325" i="230"/>
  <c r="AK326" i="230"/>
  <c r="CI327" i="230"/>
  <c r="CH327" i="230"/>
  <c r="AZ328" i="230"/>
  <c r="AY328" i="230"/>
  <c r="U332" i="230"/>
  <c r="V332" i="230"/>
  <c r="CN334" i="230"/>
  <c r="CM334" i="230"/>
  <c r="BY302" i="230"/>
  <c r="BX302" i="230"/>
  <c r="AZ305" i="230"/>
  <c r="AY305" i="230"/>
  <c r="V308" i="230"/>
  <c r="U308" i="230"/>
  <c r="AA312" i="230"/>
  <c r="Z312" i="230"/>
  <c r="CD313" i="230"/>
  <c r="CC313" i="230"/>
  <c r="CC315" i="230"/>
  <c r="CD315" i="230"/>
  <c r="AA317" i="230"/>
  <c r="Z317" i="230"/>
  <c r="AO321" i="230"/>
  <c r="AP321" i="230"/>
  <c r="BO321" i="230"/>
  <c r="BN321" i="230"/>
  <c r="CI321" i="230"/>
  <c r="CH321" i="230"/>
  <c r="AA322" i="230"/>
  <c r="Z322" i="230"/>
  <c r="CX322" i="230"/>
  <c r="CW322" i="230"/>
  <c r="BN326" i="230"/>
  <c r="BO326" i="230"/>
  <c r="BE328" i="230"/>
  <c r="BD328" i="230"/>
  <c r="BY330" i="230"/>
  <c r="BX330" i="230"/>
  <c r="CD333" i="230"/>
  <c r="CC333" i="230"/>
  <c r="BO336" i="230"/>
  <c r="BN336" i="230"/>
  <c r="CN306" i="230"/>
  <c r="CM306" i="230"/>
  <c r="CI310" i="230"/>
  <c r="CH310" i="230"/>
  <c r="AZ311" i="230"/>
  <c r="AY311" i="230"/>
  <c r="AU316" i="230"/>
  <c r="AT316" i="230"/>
  <c r="AF317" i="230"/>
  <c r="AE317" i="230"/>
  <c r="AF320" i="230"/>
  <c r="AE320" i="230"/>
  <c r="CD320" i="230"/>
  <c r="CC320" i="230"/>
  <c r="CM324" i="230"/>
  <c r="CN324" i="230"/>
  <c r="AA325" i="230"/>
  <c r="Z325" i="230"/>
  <c r="BE325" i="230"/>
  <c r="BD325" i="230"/>
  <c r="CD325" i="230"/>
  <c r="CC325" i="230"/>
  <c r="Z330" i="230"/>
  <c r="AA330" i="230"/>
  <c r="BJ332" i="230"/>
  <c r="BI332" i="230"/>
  <c r="AK302" i="230"/>
  <c r="AJ302" i="230"/>
  <c r="CS304" i="230"/>
  <c r="CR304" i="230"/>
  <c r="AF305" i="230"/>
  <c r="BT307" i="230"/>
  <c r="BS307" i="230"/>
  <c r="CN307" i="230"/>
  <c r="AU310" i="230"/>
  <c r="AT310" i="230"/>
  <c r="BD312" i="230"/>
  <c r="BJ313" i="230"/>
  <c r="BI313" i="230"/>
  <c r="AU314" i="230"/>
  <c r="AT314" i="230"/>
  <c r="CS314" i="230"/>
  <c r="CR314" i="230"/>
  <c r="CM316" i="230"/>
  <c r="CS317" i="230"/>
  <c r="CR317" i="230"/>
  <c r="BE319" i="230"/>
  <c r="BD319" i="230"/>
  <c r="P323" i="230"/>
  <c r="CH326" i="230"/>
  <c r="CN327" i="230"/>
  <c r="BI328" i="230"/>
  <c r="BJ328" i="230"/>
  <c r="Q329" i="230"/>
  <c r="P329" i="230"/>
  <c r="AU329" i="230"/>
  <c r="AT329" i="230"/>
  <c r="AF330" i="230"/>
  <c r="AE330" i="230"/>
  <c r="BE330" i="230"/>
  <c r="BD330" i="230"/>
  <c r="CX330" i="230"/>
  <c r="CW330" i="230"/>
  <c r="Z333" i="230"/>
  <c r="AA333" i="230"/>
  <c r="BD334" i="230"/>
  <c r="BS334" i="230"/>
  <c r="AO336" i="230"/>
  <c r="AP336" i="230"/>
  <c r="BS336" i="230"/>
  <c r="BT336" i="230"/>
  <c r="CD303" i="230"/>
  <c r="CC303" i="230"/>
  <c r="BE306" i="230"/>
  <c r="BD306" i="230"/>
  <c r="AA309" i="230"/>
  <c r="Z309" i="230"/>
  <c r="CD312" i="230"/>
  <c r="CC312" i="230"/>
  <c r="BS316" i="230"/>
  <c r="BT316" i="230"/>
  <c r="BJ317" i="230"/>
  <c r="BI317" i="230"/>
  <c r="CW317" i="230"/>
  <c r="CX317" i="230"/>
  <c r="CI318" i="230"/>
  <c r="CH318" i="230"/>
  <c r="AA319" i="230"/>
  <c r="Z319" i="230"/>
  <c r="BE322" i="230"/>
  <c r="BD322" i="230"/>
  <c r="AZ327" i="230"/>
  <c r="AY327" i="230"/>
  <c r="BN332" i="230"/>
  <c r="BO332" i="230"/>
  <c r="BD333" i="230"/>
  <c r="BE333" i="230"/>
  <c r="AF307" i="230"/>
  <c r="AE307" i="230"/>
  <c r="BE307" i="230"/>
  <c r="CN309" i="230"/>
  <c r="CM309" i="230"/>
  <c r="AA310" i="230"/>
  <c r="BS310" i="230"/>
  <c r="BY311" i="230"/>
  <c r="BX311" i="230"/>
  <c r="BI312" i="230"/>
  <c r="AP313" i="230"/>
  <c r="AZ314" i="230"/>
  <c r="BO315" i="230"/>
  <c r="BN315" i="230"/>
  <c r="CH315" i="230"/>
  <c r="AJ317" i="230"/>
  <c r="Q318" i="230"/>
  <c r="P318" i="230"/>
  <c r="U323" i="230"/>
  <c r="V323" i="230"/>
  <c r="CH323" i="230"/>
  <c r="CI323" i="230"/>
  <c r="AZ324" i="230"/>
  <c r="AY324" i="230"/>
  <c r="Q326" i="230"/>
  <c r="P326" i="230"/>
  <c r="AY329" i="230"/>
  <c r="AZ329" i="230"/>
  <c r="P331" i="230"/>
  <c r="Q331" i="230"/>
  <c r="CM332" i="230"/>
  <c r="CM333" i="230"/>
  <c r="CN333" i="230"/>
  <c r="AF334" i="230"/>
  <c r="AE334" i="230"/>
  <c r="BY335" i="230"/>
  <c r="BX335" i="230"/>
  <c r="CW304" i="230"/>
  <c r="AJ305" i="230"/>
  <c r="BJ305" i="230"/>
  <c r="CC305" i="230"/>
  <c r="AJ306" i="230"/>
  <c r="BI306" i="230"/>
  <c r="CR307" i="230"/>
  <c r="AF308" i="230"/>
  <c r="BD308" i="230"/>
  <c r="CR308" i="230"/>
  <c r="AE309" i="230"/>
  <c r="AE311" i="230"/>
  <c r="AK312" i="230"/>
  <c r="Q313" i="230"/>
  <c r="P313" i="230"/>
  <c r="CI313" i="230"/>
  <c r="CH313" i="230"/>
  <c r="CX314" i="230"/>
  <c r="BY316" i="230"/>
  <c r="AT318" i="230"/>
  <c r="AF319" i="230"/>
  <c r="AE319" i="230"/>
  <c r="BJ319" i="230"/>
  <c r="CD319" i="230"/>
  <c r="CC319" i="230"/>
  <c r="AO320" i="230"/>
  <c r="AP320" i="230"/>
  <c r="BX326" i="230"/>
  <c r="BY326" i="230"/>
  <c r="BD327" i="230"/>
  <c r="BE327" i="230"/>
  <c r="CX327" i="230"/>
  <c r="CW327" i="230"/>
  <c r="BT329" i="230"/>
  <c r="BS329" i="230"/>
  <c r="AU331" i="230"/>
  <c r="BT331" i="230"/>
  <c r="AK334" i="230"/>
  <c r="AJ334" i="230"/>
  <c r="AU301" i="230"/>
  <c r="AT301" i="230"/>
  <c r="Q304" i="230"/>
  <c r="P304" i="230"/>
  <c r="AP304" i="230"/>
  <c r="CD306" i="230"/>
  <c r="CC306" i="230"/>
  <c r="CX306" i="230"/>
  <c r="BE309" i="230"/>
  <c r="BD309" i="230"/>
  <c r="BY309" i="230"/>
  <c r="BX310" i="230"/>
  <c r="BJ311" i="230"/>
  <c r="CW311" i="230"/>
  <c r="AP312" i="230"/>
  <c r="AO312" i="230"/>
  <c r="BD314" i="230"/>
  <c r="AA316" i="230"/>
  <c r="Z316" i="230"/>
  <c r="CD316" i="230"/>
  <c r="CC316" i="230"/>
  <c r="U318" i="230"/>
  <c r="P320" i="230"/>
  <c r="BY321" i="230"/>
  <c r="BX321" i="230"/>
  <c r="BJ322" i="230"/>
  <c r="CS323" i="230"/>
  <c r="CR323" i="230"/>
  <c r="AA324" i="230"/>
  <c r="BE324" i="230"/>
  <c r="AZ326" i="230"/>
  <c r="AY326" i="230"/>
  <c r="AO330" i="230"/>
  <c r="AP330" i="230"/>
  <c r="AA331" i="230"/>
  <c r="Z331" i="230"/>
  <c r="CS332" i="230"/>
  <c r="CR332" i="230"/>
  <c r="BO333" i="230"/>
  <c r="BN333" i="230"/>
  <c r="CS333" i="230"/>
  <c r="CI332" i="230"/>
  <c r="CH332" i="230"/>
  <c r="BN337" i="230"/>
  <c r="BO337" i="230"/>
  <c r="CX339" i="230"/>
  <c r="CW339" i="230"/>
  <c r="BX340" i="230"/>
  <c r="BY340" i="230"/>
  <c r="BE341" i="230"/>
  <c r="BD341" i="230"/>
  <c r="CS349" i="230"/>
  <c r="CR349" i="230"/>
  <c r="BO358" i="230"/>
  <c r="BN358" i="230"/>
  <c r="CD340" i="230"/>
  <c r="CC340" i="230"/>
  <c r="V346" i="230"/>
  <c r="U346" i="230"/>
  <c r="P347" i="230"/>
  <c r="Q347" i="230"/>
  <c r="CH357" i="230"/>
  <c r="CI357" i="230"/>
  <c r="AA358" i="230"/>
  <c r="Z358" i="230"/>
  <c r="CS336" i="230"/>
  <c r="CR336" i="230"/>
  <c r="CM338" i="230"/>
  <c r="CN338" i="230"/>
  <c r="CD339" i="230"/>
  <c r="CC339" i="230"/>
  <c r="BE340" i="230"/>
  <c r="BD340" i="230"/>
  <c r="V341" i="230"/>
  <c r="U341" i="230"/>
  <c r="BJ341" i="230"/>
  <c r="BI341" i="230"/>
  <c r="Q345" i="230"/>
  <c r="P345" i="230"/>
  <c r="BJ351" i="230"/>
  <c r="BI351" i="230"/>
  <c r="BT332" i="230"/>
  <c r="BS332" i="230"/>
  <c r="CS334" i="230"/>
  <c r="P336" i="230"/>
  <c r="BX336" i="230"/>
  <c r="Z341" i="230"/>
  <c r="AA341" i="230"/>
  <c r="BE342" i="230"/>
  <c r="BD342" i="230"/>
  <c r="BS349" i="230"/>
  <c r="BT349" i="230"/>
  <c r="CD352" i="230"/>
  <c r="CC352" i="230"/>
  <c r="CC314" i="230"/>
  <c r="BN316" i="230"/>
  <c r="AJ318" i="230"/>
  <c r="BX318" i="230"/>
  <c r="AZ319" i="230"/>
  <c r="CH319" i="230"/>
  <c r="CW320" i="230"/>
  <c r="CN323" i="230"/>
  <c r="CM323" i="230"/>
  <c r="BJ327" i="230"/>
  <c r="BI327" i="230"/>
  <c r="V331" i="230"/>
  <c r="U331" i="230"/>
  <c r="AZ333" i="230"/>
  <c r="AY333" i="230"/>
  <c r="CX333" i="230"/>
  <c r="CW333" i="230"/>
  <c r="BO335" i="230"/>
  <c r="BN335" i="230"/>
  <c r="V336" i="230"/>
  <c r="U336" i="230"/>
  <c r="CN337" i="230"/>
  <c r="CM337" i="230"/>
  <c r="AK338" i="230"/>
  <c r="AJ338" i="230"/>
  <c r="BT338" i="230"/>
  <c r="BS338" i="230"/>
  <c r="CS338" i="230"/>
  <c r="CR338" i="230"/>
  <c r="AF341" i="230"/>
  <c r="AE341" i="230"/>
  <c r="AY348" i="230"/>
  <c r="AZ348" i="230"/>
  <c r="AF351" i="230"/>
  <c r="AE351" i="230"/>
  <c r="AO335" i="230"/>
  <c r="AP335" i="230"/>
  <c r="Z336" i="230"/>
  <c r="AA336" i="230"/>
  <c r="Q337" i="230"/>
  <c r="P337" i="230"/>
  <c r="CS337" i="230"/>
  <c r="CR337" i="230"/>
  <c r="AP338" i="230"/>
  <c r="AO338" i="230"/>
  <c r="AK339" i="230"/>
  <c r="AJ339" i="230"/>
  <c r="CI339" i="230"/>
  <c r="CH339" i="230"/>
  <c r="BO342" i="230"/>
  <c r="BN342" i="230"/>
  <c r="BO346" i="230"/>
  <c r="BN346" i="230"/>
  <c r="CN347" i="230"/>
  <c r="CM347" i="230"/>
  <c r="CI352" i="230"/>
  <c r="CH352" i="230"/>
  <c r="AF340" i="230"/>
  <c r="AE340" i="230"/>
  <c r="AO341" i="230"/>
  <c r="AP341" i="230"/>
  <c r="AK344" i="230"/>
  <c r="AJ344" i="230"/>
  <c r="CS350" i="230"/>
  <c r="CR350" i="230"/>
  <c r="CD334" i="230"/>
  <c r="CC334" i="230"/>
  <c r="AU335" i="230"/>
  <c r="AT335" i="230"/>
  <c r="AP339" i="230"/>
  <c r="AO339" i="230"/>
  <c r="AO344" i="230"/>
  <c r="AP344" i="230"/>
  <c r="BT347" i="230"/>
  <c r="BS347" i="230"/>
  <c r="AF349" i="230"/>
  <c r="AE349" i="230"/>
  <c r="CD350" i="230"/>
  <c r="CC350" i="230"/>
  <c r="BY355" i="230"/>
  <c r="BX355" i="230"/>
  <c r="AT334" i="230"/>
  <c r="AA337" i="230"/>
  <c r="Z337" i="230"/>
  <c r="CR342" i="230"/>
  <c r="CS342" i="230"/>
  <c r="AU344" i="230"/>
  <c r="AT344" i="230"/>
  <c r="BJ350" i="230"/>
  <c r="BI350" i="230"/>
  <c r="AF332" i="230"/>
  <c r="AE332" i="230"/>
  <c r="CI333" i="230"/>
  <c r="CH333" i="230"/>
  <c r="V335" i="230"/>
  <c r="U335" i="230"/>
  <c r="AY335" i="230"/>
  <c r="BT335" i="230"/>
  <c r="BS335" i="230"/>
  <c r="BD336" i="230"/>
  <c r="Q338" i="230"/>
  <c r="P338" i="230"/>
  <c r="AY338" i="230"/>
  <c r="CM348" i="230"/>
  <c r="CN348" i="230"/>
  <c r="BO352" i="230"/>
  <c r="BN352" i="230"/>
  <c r="P356" i="230"/>
  <c r="Q356" i="230"/>
  <c r="V322" i="230"/>
  <c r="U322" i="230"/>
  <c r="BY325" i="230"/>
  <c r="BX325" i="230"/>
  <c r="AP329" i="230"/>
  <c r="AO329" i="230"/>
  <c r="AJ336" i="230"/>
  <c r="AE337" i="230"/>
  <c r="BD338" i="230"/>
  <c r="BE338" i="230"/>
  <c r="AZ339" i="230"/>
  <c r="AY339" i="230"/>
  <c r="BT339" i="230"/>
  <c r="CW341" i="230"/>
  <c r="Q344" i="230"/>
  <c r="P344" i="230"/>
  <c r="CX345" i="230"/>
  <c r="CW345" i="230"/>
  <c r="CI349" i="230"/>
  <c r="CH349" i="230"/>
  <c r="AJ350" i="230"/>
  <c r="AK350" i="230"/>
  <c r="CX336" i="230"/>
  <c r="CW336" i="230"/>
  <c r="AP340" i="230"/>
  <c r="AO340" i="230"/>
  <c r="V355" i="230"/>
  <c r="U355" i="230"/>
  <c r="CN359" i="230"/>
  <c r="CM359" i="230"/>
  <c r="V367" i="230"/>
  <c r="U367" i="230"/>
  <c r="CW383" i="230"/>
  <c r="CX383" i="230"/>
  <c r="Q341" i="230"/>
  <c r="P341" i="230"/>
  <c r="BO341" i="230"/>
  <c r="BN341" i="230"/>
  <c r="AP343" i="230"/>
  <c r="AO343" i="230"/>
  <c r="AU348" i="230"/>
  <c r="AT348" i="230"/>
  <c r="CS348" i="230"/>
  <c r="CR348" i="230"/>
  <c r="AU356" i="230"/>
  <c r="AT356" i="230"/>
  <c r="CR356" i="230"/>
  <c r="CS356" i="230"/>
  <c r="AK357" i="230"/>
  <c r="AJ357" i="230"/>
  <c r="V361" i="230"/>
  <c r="U361" i="230"/>
  <c r="AU363" i="230"/>
  <c r="AT363" i="230"/>
  <c r="P340" i="230"/>
  <c r="AT340" i="230"/>
  <c r="V342" i="230"/>
  <c r="U342" i="230"/>
  <c r="V343" i="230"/>
  <c r="AZ347" i="230"/>
  <c r="CR347" i="230"/>
  <c r="BY349" i="230"/>
  <c r="BX349" i="230"/>
  <c r="AP350" i="230"/>
  <c r="AO350" i="230"/>
  <c r="BO351" i="230"/>
  <c r="CI351" i="230"/>
  <c r="CH351" i="230"/>
  <c r="AO352" i="230"/>
  <c r="CN352" i="230"/>
  <c r="CM354" i="230"/>
  <c r="CN354" i="230"/>
  <c r="Z355" i="230"/>
  <c r="AA355" i="230"/>
  <c r="AZ356" i="230"/>
  <c r="AY356" i="230"/>
  <c r="AK358" i="230"/>
  <c r="AJ358" i="230"/>
  <c r="BT364" i="230"/>
  <c r="BS364" i="230"/>
  <c r="AJ370" i="230"/>
  <c r="AK370" i="230"/>
  <c r="CS378" i="230"/>
  <c r="CR378" i="230"/>
  <c r="BI335" i="230"/>
  <c r="AO337" i="230"/>
  <c r="U338" i="230"/>
  <c r="AT341" i="230"/>
  <c r="AT342" i="230"/>
  <c r="CI342" i="230"/>
  <c r="CH342" i="230"/>
  <c r="CI343" i="230"/>
  <c r="V345" i="230"/>
  <c r="U345" i="230"/>
  <c r="BE347" i="230"/>
  <c r="BD347" i="230"/>
  <c r="BY348" i="230"/>
  <c r="BX348" i="230"/>
  <c r="CW348" i="230"/>
  <c r="AK349" i="230"/>
  <c r="AJ349" i="230"/>
  <c r="AO351" i="230"/>
  <c r="U352" i="230"/>
  <c r="BT352" i="230"/>
  <c r="BS352" i="230"/>
  <c r="AF353" i="230"/>
  <c r="AE353" i="230"/>
  <c r="CN353" i="230"/>
  <c r="CM353" i="230"/>
  <c r="AA354" i="230"/>
  <c r="BE355" i="230"/>
  <c r="BD355" i="230"/>
  <c r="CX356" i="230"/>
  <c r="CS357" i="230"/>
  <c r="CR357" i="230"/>
  <c r="BT366" i="230"/>
  <c r="BS366" i="230"/>
  <c r="AU338" i="230"/>
  <c r="AT338" i="230"/>
  <c r="CI338" i="230"/>
  <c r="CH338" i="230"/>
  <c r="CN343" i="230"/>
  <c r="CM343" i="230"/>
  <c r="AZ346" i="230"/>
  <c r="AY346" i="230"/>
  <c r="AA347" i="230"/>
  <c r="Z347" i="230"/>
  <c r="Q350" i="230"/>
  <c r="P350" i="230"/>
  <c r="BT354" i="230"/>
  <c r="BS354" i="230"/>
  <c r="Q357" i="230"/>
  <c r="P357" i="230"/>
  <c r="CX357" i="230"/>
  <c r="CW357" i="230"/>
  <c r="BS361" i="230"/>
  <c r="BT361" i="230"/>
  <c r="CX365" i="230"/>
  <c r="CW365" i="230"/>
  <c r="BY375" i="230"/>
  <c r="BX375" i="230"/>
  <c r="BT341" i="230"/>
  <c r="BS341" i="230"/>
  <c r="BT344" i="230"/>
  <c r="BS344" i="230"/>
  <c r="Q351" i="230"/>
  <c r="P351" i="230"/>
  <c r="BT351" i="230"/>
  <c r="BS351" i="230"/>
  <c r="AF354" i="230"/>
  <c r="AE354" i="230"/>
  <c r="AU357" i="230"/>
  <c r="AT357" i="230"/>
  <c r="AJ359" i="230"/>
  <c r="AK359" i="230"/>
  <c r="BI359" i="230"/>
  <c r="BJ359" i="230"/>
  <c r="BD360" i="230"/>
  <c r="BE360" i="230"/>
  <c r="CS367" i="230"/>
  <c r="CR367" i="230"/>
  <c r="CX375" i="230"/>
  <c r="CW375" i="230"/>
  <c r="CI376" i="230"/>
  <c r="CH376" i="230"/>
  <c r="BJ380" i="230"/>
  <c r="BI380" i="230"/>
  <c r="AA340" i="230"/>
  <c r="Z340" i="230"/>
  <c r="CM341" i="230"/>
  <c r="AZ342" i="230"/>
  <c r="AY342" i="230"/>
  <c r="CM342" i="230"/>
  <c r="BS343" i="230"/>
  <c r="AA346" i="230"/>
  <c r="BE346" i="230"/>
  <c r="BD346" i="230"/>
  <c r="CM346" i="230"/>
  <c r="AF347" i="230"/>
  <c r="BJ347" i="230"/>
  <c r="AO349" i="230"/>
  <c r="V350" i="230"/>
  <c r="AZ352" i="230"/>
  <c r="AY352" i="230"/>
  <c r="CX352" i="230"/>
  <c r="CW352" i="230"/>
  <c r="AA356" i="230"/>
  <c r="Z356" i="230"/>
  <c r="BI356" i="230"/>
  <c r="V357" i="230"/>
  <c r="AZ357" i="230"/>
  <c r="AY357" i="230"/>
  <c r="BY358" i="230"/>
  <c r="BX358" i="230"/>
  <c r="V364" i="230"/>
  <c r="U364" i="230"/>
  <c r="CN372" i="230"/>
  <c r="CM372" i="230"/>
  <c r="BE343" i="230"/>
  <c r="BD343" i="230"/>
  <c r="AF345" i="230"/>
  <c r="AE345" i="230"/>
  <c r="AE346" i="230"/>
  <c r="AF346" i="230"/>
  <c r="AK347" i="230"/>
  <c r="AJ347" i="230"/>
  <c r="BJ348" i="230"/>
  <c r="BI348" i="230"/>
  <c r="AA350" i="230"/>
  <c r="Z350" i="230"/>
  <c r="AZ351" i="230"/>
  <c r="AY351" i="230"/>
  <c r="CS351" i="230"/>
  <c r="CR351" i="230"/>
  <c r="AP353" i="230"/>
  <c r="AO353" i="230"/>
  <c r="AJ354" i="230"/>
  <c r="AK354" i="230"/>
  <c r="BO355" i="230"/>
  <c r="BN355" i="230"/>
  <c r="BN356" i="230"/>
  <c r="BO356" i="230"/>
  <c r="BD357" i="230"/>
  <c r="BE357" i="230"/>
  <c r="CD358" i="230"/>
  <c r="CC358" i="230"/>
  <c r="BJ360" i="230"/>
  <c r="BI360" i="230"/>
  <c r="BJ368" i="230"/>
  <c r="BI368" i="230"/>
  <c r="CS341" i="230"/>
  <c r="CR341" i="230"/>
  <c r="BX343" i="230"/>
  <c r="AF344" i="230"/>
  <c r="AE344" i="230"/>
  <c r="BX344" i="230"/>
  <c r="BI346" i="230"/>
  <c r="CS346" i="230"/>
  <c r="BO347" i="230"/>
  <c r="P348" i="230"/>
  <c r="AJ348" i="230"/>
  <c r="V349" i="230"/>
  <c r="U349" i="230"/>
  <c r="V351" i="230"/>
  <c r="BE352" i="230"/>
  <c r="P353" i="230"/>
  <c r="CC354" i="230"/>
  <c r="CD354" i="230"/>
  <c r="AP355" i="230"/>
  <c r="CD357" i="230"/>
  <c r="CC357" i="230"/>
  <c r="BE358" i="230"/>
  <c r="P360" i="230"/>
  <c r="V365" i="230"/>
  <c r="U365" i="230"/>
  <c r="BX367" i="230"/>
  <c r="BY367" i="230"/>
  <c r="BE337" i="230"/>
  <c r="BD337" i="230"/>
  <c r="AE339" i="230"/>
  <c r="BY339" i="230"/>
  <c r="BX339" i="230"/>
  <c r="CR340" i="230"/>
  <c r="AJ341" i="230"/>
  <c r="BX342" i="230"/>
  <c r="CX342" i="230"/>
  <c r="CW342" i="230"/>
  <c r="BI343" i="230"/>
  <c r="CX343" i="230"/>
  <c r="BT345" i="230"/>
  <c r="BS345" i="230"/>
  <c r="AK346" i="230"/>
  <c r="AJ346" i="230"/>
  <c r="CD346" i="230"/>
  <c r="CH347" i="230"/>
  <c r="BO348" i="230"/>
  <c r="BD350" i="230"/>
  <c r="BE351" i="230"/>
  <c r="CD353" i="230"/>
  <c r="CC353" i="230"/>
  <c r="AP354" i="230"/>
  <c r="BI354" i="230"/>
  <c r="CI356" i="230"/>
  <c r="BI357" i="230"/>
  <c r="BI358" i="230"/>
  <c r="BJ358" i="230"/>
  <c r="CI358" i="230"/>
  <c r="CH358" i="230"/>
  <c r="BI336" i="230"/>
  <c r="AE338" i="230"/>
  <c r="BJ338" i="230"/>
  <c r="BI338" i="230"/>
  <c r="BJ339" i="230"/>
  <c r="AJ342" i="230"/>
  <c r="BJ342" i="230"/>
  <c r="CD343" i="230"/>
  <c r="CC343" i="230"/>
  <c r="CD344" i="230"/>
  <c r="CX346" i="230"/>
  <c r="CW346" i="230"/>
  <c r="CI348" i="230"/>
  <c r="AA349" i="230"/>
  <c r="Z349" i="230"/>
  <c r="CN349" i="230"/>
  <c r="AF350" i="230"/>
  <c r="CW351" i="230"/>
  <c r="Q355" i="230"/>
  <c r="BS355" i="230"/>
  <c r="BT355" i="230"/>
  <c r="CH359" i="230"/>
  <c r="CI359" i="230"/>
  <c r="AY367" i="230"/>
  <c r="AZ367" i="230"/>
  <c r="BO378" i="230"/>
  <c r="BN378" i="230"/>
  <c r="CD363" i="230"/>
  <c r="CC363" i="230"/>
  <c r="Q364" i="230"/>
  <c r="P364" i="230"/>
  <c r="BE365" i="230"/>
  <c r="BD365" i="230"/>
  <c r="AO366" i="230"/>
  <c r="AP366" i="230"/>
  <c r="AA372" i="230"/>
  <c r="Z372" i="230"/>
  <c r="BE377" i="230"/>
  <c r="BD377" i="230"/>
  <c r="AA380" i="230"/>
  <c r="Z380" i="230"/>
  <c r="AK381" i="230"/>
  <c r="AJ381" i="230"/>
  <c r="Q383" i="230"/>
  <c r="P383" i="230"/>
  <c r="CX384" i="230"/>
  <c r="CW384" i="230"/>
  <c r="CD385" i="230"/>
  <c r="CC385" i="230"/>
  <c r="AT366" i="230"/>
  <c r="AU366" i="230"/>
  <c r="CD367" i="230"/>
  <c r="CC367" i="230"/>
  <c r="BE369" i="230"/>
  <c r="BD369" i="230"/>
  <c r="P376" i="230"/>
  <c r="Q376" i="230"/>
  <c r="CI379" i="230"/>
  <c r="CH379" i="230"/>
  <c r="BE380" i="230"/>
  <c r="BD380" i="230"/>
  <c r="AP386" i="230"/>
  <c r="AO386" i="230"/>
  <c r="AJ361" i="230"/>
  <c r="CN361" i="230"/>
  <c r="AE363" i="230"/>
  <c r="CH363" i="230"/>
  <c r="CI363" i="230"/>
  <c r="BJ365" i="230"/>
  <c r="Q366" i="230"/>
  <c r="CX369" i="230"/>
  <c r="CW369" i="230"/>
  <c r="BT371" i="230"/>
  <c r="BS371" i="230"/>
  <c r="P373" i="230"/>
  <c r="Q373" i="230"/>
  <c r="CR376" i="230"/>
  <c r="CS376" i="230"/>
  <c r="BD378" i="230"/>
  <c r="BE378" i="230"/>
  <c r="AF380" i="230"/>
  <c r="AE380" i="230"/>
  <c r="CD380" i="230"/>
  <c r="CC380" i="230"/>
  <c r="CR355" i="230"/>
  <c r="AE356" i="230"/>
  <c r="CN356" i="230"/>
  <c r="CM356" i="230"/>
  <c r="AU358" i="230"/>
  <c r="AO359" i="230"/>
  <c r="Q361" i="230"/>
  <c r="BX361" i="230"/>
  <c r="AK363" i="230"/>
  <c r="AJ363" i="230"/>
  <c r="AF365" i="230"/>
  <c r="BO365" i="230"/>
  <c r="BN365" i="230"/>
  <c r="AZ366" i="230"/>
  <c r="AY366" i="230"/>
  <c r="BY366" i="230"/>
  <c r="BX366" i="230"/>
  <c r="CN368" i="230"/>
  <c r="V371" i="230"/>
  <c r="U371" i="230"/>
  <c r="BD372" i="230"/>
  <c r="CD372" i="230"/>
  <c r="V376" i="230"/>
  <c r="U376" i="230"/>
  <c r="AK377" i="230"/>
  <c r="BN377" i="230"/>
  <c r="BO377" i="230"/>
  <c r="Z378" i="230"/>
  <c r="AA378" i="230"/>
  <c r="AT379" i="230"/>
  <c r="AU379" i="230"/>
  <c r="BS379" i="230"/>
  <c r="BT379" i="230"/>
  <c r="BO384" i="230"/>
  <c r="BN384" i="230"/>
  <c r="AU386" i="230"/>
  <c r="AT386" i="230"/>
  <c r="AK355" i="230"/>
  <c r="AJ355" i="230"/>
  <c r="BE356" i="230"/>
  <c r="BD356" i="230"/>
  <c r="AZ358" i="230"/>
  <c r="AY358" i="230"/>
  <c r="AP363" i="230"/>
  <c r="AO363" i="230"/>
  <c r="AK365" i="230"/>
  <c r="AJ365" i="230"/>
  <c r="BJ367" i="230"/>
  <c r="BI367" i="230"/>
  <c r="BT370" i="230"/>
  <c r="BS370" i="230"/>
  <c r="CN370" i="230"/>
  <c r="CM370" i="230"/>
  <c r="AK372" i="230"/>
  <c r="AJ372" i="230"/>
  <c r="AZ373" i="230"/>
  <c r="AY373" i="230"/>
  <c r="AK375" i="230"/>
  <c r="AJ375" i="230"/>
  <c r="CI375" i="230"/>
  <c r="CH375" i="230"/>
  <c r="CN377" i="230"/>
  <c r="CM377" i="230"/>
  <c r="BJ378" i="230"/>
  <c r="BI378" i="230"/>
  <c r="AJ380" i="230"/>
  <c r="AK380" i="230"/>
  <c r="V381" i="230"/>
  <c r="U381" i="230"/>
  <c r="Z368" i="230"/>
  <c r="AA368" i="230"/>
  <c r="AK369" i="230"/>
  <c r="AJ369" i="230"/>
  <c r="V370" i="230"/>
  <c r="U370" i="230"/>
  <c r="AY370" i="230"/>
  <c r="AZ370" i="230"/>
  <c r="CX371" i="230"/>
  <c r="CW371" i="230"/>
  <c r="CC374" i="230"/>
  <c r="CD374" i="230"/>
  <c r="CN382" i="230"/>
  <c r="CM382" i="230"/>
  <c r="CX355" i="230"/>
  <c r="CW355" i="230"/>
  <c r="CI362" i="230"/>
  <c r="AP365" i="230"/>
  <c r="CH365" i="230"/>
  <c r="CC366" i="230"/>
  <c r="BO367" i="230"/>
  <c r="AZ368" i="230"/>
  <c r="AY368" i="230"/>
  <c r="BN369" i="230"/>
  <c r="BE371" i="230"/>
  <c r="BD371" i="230"/>
  <c r="AA373" i="230"/>
  <c r="Z373" i="230"/>
  <c r="BE373" i="230"/>
  <c r="BD373" i="230"/>
  <c r="BT377" i="230"/>
  <c r="BS377" i="230"/>
  <c r="CW379" i="230"/>
  <c r="CX379" i="230"/>
  <c r="CI381" i="230"/>
  <c r="CH381" i="230"/>
  <c r="V382" i="230"/>
  <c r="U382" i="230"/>
  <c r="CN385" i="230"/>
  <c r="CM385" i="230"/>
  <c r="AY363" i="230"/>
  <c r="AZ363" i="230"/>
  <c r="AF364" i="230"/>
  <c r="AE364" i="230"/>
  <c r="BJ364" i="230"/>
  <c r="BI364" i="230"/>
  <c r="CX364" i="230"/>
  <c r="CW364" i="230"/>
  <c r="AU365" i="230"/>
  <c r="AT365" i="230"/>
  <c r="CN367" i="230"/>
  <c r="CM367" i="230"/>
  <c r="AF368" i="230"/>
  <c r="AE368" i="230"/>
  <c r="BX368" i="230"/>
  <c r="BY368" i="230"/>
  <c r="AP369" i="230"/>
  <c r="AO369" i="230"/>
  <c r="AK374" i="230"/>
  <c r="AJ374" i="230"/>
  <c r="BI376" i="230"/>
  <c r="BJ376" i="230"/>
  <c r="AK378" i="230"/>
  <c r="AJ378" i="230"/>
  <c r="BE379" i="230"/>
  <c r="BD379" i="230"/>
  <c r="AZ381" i="230"/>
  <c r="AY381" i="230"/>
  <c r="Q365" i="230"/>
  <c r="P365" i="230"/>
  <c r="CI369" i="230"/>
  <c r="CH369" i="230"/>
  <c r="CD370" i="230"/>
  <c r="CC370" i="230"/>
  <c r="AE373" i="230"/>
  <c r="CR373" i="230"/>
  <c r="CS373" i="230"/>
  <c r="BO374" i="230"/>
  <c r="AT375" i="230"/>
  <c r="AU375" i="230"/>
  <c r="Q380" i="230"/>
  <c r="P380" i="230"/>
  <c r="CN380" i="230"/>
  <c r="CM380" i="230"/>
  <c r="AK362" i="230"/>
  <c r="CM362" i="230"/>
  <c r="BD363" i="230"/>
  <c r="AK364" i="230"/>
  <c r="BX365" i="230"/>
  <c r="AO367" i="230"/>
  <c r="CC368" i="230"/>
  <c r="P369" i="230"/>
  <c r="Q369" i="230"/>
  <c r="AT369" i="230"/>
  <c r="BI370" i="230"/>
  <c r="CW373" i="230"/>
  <c r="CX373" i="230"/>
  <c r="V375" i="230"/>
  <c r="U375" i="230"/>
  <c r="CS375" i="230"/>
  <c r="CR375" i="230"/>
  <c r="AK376" i="230"/>
  <c r="AJ376" i="230"/>
  <c r="AO378" i="230"/>
  <c r="AP378" i="230"/>
  <c r="BY384" i="230"/>
  <c r="BX384" i="230"/>
  <c r="CH355" i="230"/>
  <c r="AO356" i="230"/>
  <c r="AF359" i="230"/>
  <c r="BT359" i="230"/>
  <c r="Q362" i="230"/>
  <c r="BY363" i="230"/>
  <c r="BN364" i="230"/>
  <c r="AT367" i="230"/>
  <c r="AU367" i="230"/>
  <c r="BT367" i="230"/>
  <c r="AF370" i="230"/>
  <c r="AE370" i="230"/>
  <c r="AJ371" i="230"/>
  <c r="AK371" i="230"/>
  <c r="BO371" i="230"/>
  <c r="BN371" i="230"/>
  <c r="V372" i="230"/>
  <c r="U372" i="230"/>
  <c r="CR372" i="230"/>
  <c r="CS372" i="230"/>
  <c r="CM374" i="230"/>
  <c r="CN374" i="230"/>
  <c r="AP376" i="230"/>
  <c r="AO376" i="230"/>
  <c r="AE379" i="230"/>
  <c r="AF379" i="230"/>
  <c r="CS380" i="230"/>
  <c r="CR380" i="230"/>
  <c r="AA367" i="230"/>
  <c r="Z367" i="230"/>
  <c r="CI368" i="230"/>
  <c r="CH368" i="230"/>
  <c r="AZ369" i="230"/>
  <c r="AY369" i="230"/>
  <c r="BE370" i="230"/>
  <c r="BD370" i="230"/>
  <c r="CS371" i="230"/>
  <c r="CR371" i="230"/>
  <c r="BY372" i="230"/>
  <c r="BX372" i="230"/>
  <c r="BJ377" i="230"/>
  <c r="BI377" i="230"/>
  <c r="CM378" i="230"/>
  <c r="CN378" i="230"/>
  <c r="V384" i="230"/>
  <c r="U384" i="230"/>
  <c r="BO387" i="230"/>
  <c r="BN387" i="230"/>
  <c r="V387" i="230"/>
  <c r="U387" i="230"/>
  <c r="AY383" i="230"/>
  <c r="AZ383" i="230"/>
  <c r="AK366" i="230"/>
  <c r="AJ366" i="230"/>
  <c r="AF371" i="230"/>
  <c r="AE371" i="230"/>
  <c r="CC371" i="230"/>
  <c r="CD371" i="230"/>
  <c r="Q374" i="230"/>
  <c r="P374" i="230"/>
  <c r="BO375" i="230"/>
  <c r="BN375" i="230"/>
  <c r="AA376" i="230"/>
  <c r="Z376" i="230"/>
  <c r="V378" i="230"/>
  <c r="U378" i="230"/>
  <c r="AZ378" i="230"/>
  <c r="AY378" i="230"/>
  <c r="BY378" i="230"/>
  <c r="BX378" i="230"/>
  <c r="BO379" i="230"/>
  <c r="BN379" i="230"/>
  <c r="U380" i="230"/>
  <c r="V380" i="230"/>
  <c r="AU380" i="230"/>
  <c r="AT380" i="230"/>
  <c r="BT380" i="230"/>
  <c r="BS380" i="230"/>
  <c r="BT381" i="230"/>
  <c r="BS381" i="230"/>
  <c r="AY382" i="230"/>
  <c r="AZ382" i="230"/>
  <c r="AZ384" i="230"/>
  <c r="AY384" i="230"/>
  <c r="BT384" i="230"/>
  <c r="BS384" i="230"/>
  <c r="CM384" i="230"/>
  <c r="CN384" i="230"/>
  <c r="BO366" i="230"/>
  <c r="BN366" i="230"/>
  <c r="CS368" i="230"/>
  <c r="CR368" i="230"/>
  <c r="AU373" i="230"/>
  <c r="AT373" i="230"/>
  <c r="AU374" i="230"/>
  <c r="AT374" i="230"/>
  <c r="CH374" i="230"/>
  <c r="CI374" i="230"/>
  <c r="AP377" i="230"/>
  <c r="AO377" i="230"/>
  <c r="AA382" i="230"/>
  <c r="Z382" i="230"/>
  <c r="AZ387" i="230"/>
  <c r="AY387" i="230"/>
  <c r="Q368" i="230"/>
  <c r="P368" i="230"/>
  <c r="BO372" i="230"/>
  <c r="BN372" i="230"/>
  <c r="BT375" i="230"/>
  <c r="BS375" i="230"/>
  <c r="CD376" i="230"/>
  <c r="CC376" i="230"/>
  <c r="CX382" i="230"/>
  <c r="CW382" i="230"/>
  <c r="BJ383" i="230"/>
  <c r="BI383" i="230"/>
  <c r="AE385" i="230"/>
  <c r="AF385" i="230"/>
  <c r="BE385" i="230"/>
  <c r="BD385" i="230"/>
  <c r="BY385" i="230"/>
  <c r="BX385" i="230"/>
  <c r="AF386" i="230"/>
  <c r="AE386" i="230"/>
  <c r="BY387" i="230"/>
  <c r="BX387" i="230"/>
  <c r="AK385" i="230"/>
  <c r="AJ385" i="230"/>
  <c r="BJ386" i="230"/>
  <c r="BI386" i="230"/>
  <c r="CX387" i="230"/>
  <c r="CW387" i="230"/>
  <c r="AP385" i="230"/>
  <c r="AO385" i="230"/>
  <c r="CX385" i="230"/>
  <c r="V369" i="230"/>
  <c r="U369" i="230"/>
  <c r="CN373" i="230"/>
  <c r="CM373" i="230"/>
  <c r="AF374" i="230"/>
  <c r="AE374" i="230"/>
  <c r="AA377" i="230"/>
  <c r="Z377" i="230"/>
  <c r="CI378" i="230"/>
  <c r="CH378" i="230"/>
  <c r="V379" i="230"/>
  <c r="U379" i="230"/>
  <c r="AP382" i="230"/>
  <c r="AO382" i="230"/>
  <c r="AO384" i="230"/>
  <c r="AP384" i="230"/>
  <c r="U377" i="230"/>
  <c r="V377" i="230"/>
  <c r="AU377" i="230"/>
  <c r="AT377" i="230"/>
  <c r="AA379" i="230"/>
  <c r="Z379" i="230"/>
  <c r="CR379" i="230"/>
  <c r="CS379" i="230"/>
  <c r="BY381" i="230"/>
  <c r="BX381" i="230"/>
  <c r="BE386" i="230"/>
  <c r="BD386" i="230"/>
  <c r="AP370" i="230"/>
  <c r="AO370" i="230"/>
  <c r="CX372" i="230"/>
  <c r="CW372" i="230"/>
  <c r="CN376" i="230"/>
  <c r="CM376" i="230"/>
  <c r="BI379" i="230"/>
  <c r="BJ379" i="230"/>
  <c r="CD379" i="230"/>
  <c r="CC379" i="230"/>
  <c r="Q381" i="230"/>
  <c r="P381" i="230"/>
  <c r="CI384" i="230"/>
  <c r="CH384" i="230"/>
  <c r="AF377" i="230"/>
  <c r="AE377" i="230"/>
  <c r="BX377" i="230"/>
  <c r="BY377" i="230"/>
  <c r="CS377" i="230"/>
  <c r="CR377" i="230"/>
  <c r="CX378" i="230"/>
  <c r="CW378" i="230"/>
  <c r="BN380" i="230"/>
  <c r="BO380" i="230"/>
  <c r="CX381" i="230"/>
  <c r="CW381" i="230"/>
  <c r="AF383" i="230"/>
  <c r="AE383" i="230"/>
  <c r="BT383" i="230"/>
  <c r="BS383" i="230"/>
  <c r="CN383" i="230"/>
  <c r="CM383" i="230"/>
  <c r="BE376" i="230"/>
  <c r="BD376" i="230"/>
  <c r="CD377" i="230"/>
  <c r="CC377" i="230"/>
  <c r="AP379" i="230"/>
  <c r="AO379" i="230"/>
  <c r="CD382" i="230"/>
  <c r="CC382" i="230"/>
  <c r="CS383" i="230"/>
  <c r="CR383" i="230"/>
  <c r="BJ387" i="230"/>
  <c r="BI387" i="230"/>
  <c r="CC375" i="230"/>
  <c r="CD375" i="230"/>
  <c r="Q377" i="230"/>
  <c r="P377" i="230"/>
  <c r="AU378" i="230"/>
  <c r="AT378" i="230"/>
  <c r="CN379" i="230"/>
  <c r="CM379" i="230"/>
  <c r="CI382" i="230"/>
  <c r="CH382" i="230"/>
  <c r="BT386" i="230"/>
  <c r="BS386" i="230"/>
  <c r="BO381" i="230"/>
  <c r="BN381" i="230"/>
  <c r="BE382" i="230"/>
  <c r="BD382" i="230"/>
  <c r="AU383" i="230"/>
  <c r="AT383" i="230"/>
  <c r="AK384" i="230"/>
  <c r="AJ384" i="230"/>
  <c r="AA385" i="230"/>
  <c r="Z385" i="230"/>
  <c r="Q386" i="230"/>
  <c r="P386" i="230"/>
  <c r="CS386" i="230"/>
  <c r="CR386" i="230"/>
  <c r="CI387" i="230"/>
  <c r="CH387" i="230"/>
  <c r="AK387" i="230"/>
  <c r="AJ387" i="230"/>
  <c r="K360" i="230"/>
  <c r="L360" i="230"/>
  <c r="K386" i="230"/>
  <c r="L386" i="230"/>
  <c r="L377" i="230"/>
  <c r="K377" i="230"/>
  <c r="L368" i="230"/>
  <c r="K368" i="230"/>
  <c r="L359" i="230"/>
  <c r="K359" i="230"/>
  <c r="K378" i="230"/>
  <c r="L378" i="230"/>
  <c r="L380" i="230"/>
  <c r="K380" i="230"/>
  <c r="K369" i="230"/>
  <c r="L369" i="230"/>
  <c r="K387" i="230"/>
  <c r="L387" i="230"/>
  <c r="K384" i="230"/>
  <c r="L384" i="230"/>
  <c r="K375" i="230"/>
  <c r="L375" i="230"/>
  <c r="K366" i="230"/>
  <c r="L366" i="230"/>
  <c r="L362" i="230"/>
  <c r="K362" i="230"/>
  <c r="K383" i="230"/>
  <c r="L383" i="230"/>
  <c r="L374" i="230"/>
  <c r="K374" i="230"/>
  <c r="L365" i="230"/>
  <c r="K365" i="230"/>
  <c r="L371" i="230"/>
  <c r="K371" i="230"/>
  <c r="K381" i="230"/>
  <c r="L381" i="230"/>
  <c r="K372" i="230"/>
  <c r="L372" i="230"/>
  <c r="K363" i="230"/>
  <c r="L363" i="230"/>
  <c r="L356" i="230"/>
  <c r="K356" i="230"/>
  <c r="L224" i="230"/>
  <c r="K224" i="230"/>
  <c r="K73" i="230"/>
  <c r="L73" i="230"/>
  <c r="K223" i="230"/>
  <c r="L223" i="230"/>
  <c r="L215" i="230"/>
  <c r="K215" i="230"/>
  <c r="L176" i="230"/>
  <c r="K176" i="230"/>
  <c r="K169" i="230"/>
  <c r="L169" i="230"/>
  <c r="L144" i="230"/>
  <c r="K144" i="230"/>
  <c r="K136" i="230"/>
  <c r="L136" i="230"/>
  <c r="L119" i="230"/>
  <c r="K119" i="230"/>
  <c r="L86" i="230"/>
  <c r="K86" i="230"/>
  <c r="K79" i="230"/>
  <c r="L79" i="230"/>
  <c r="K64" i="230"/>
  <c r="L64" i="230"/>
  <c r="L32" i="230"/>
  <c r="K32" i="230"/>
  <c r="K88" i="230"/>
  <c r="L88" i="230"/>
  <c r="L230" i="230"/>
  <c r="K230" i="230"/>
  <c r="K303" i="230"/>
  <c r="L303" i="230"/>
  <c r="K294" i="230"/>
  <c r="L294" i="230"/>
  <c r="K285" i="230"/>
  <c r="L285" i="230"/>
  <c r="K276" i="230"/>
  <c r="L276" i="230"/>
  <c r="K267" i="230"/>
  <c r="L267" i="230"/>
  <c r="L261" i="230"/>
  <c r="K261" i="230"/>
  <c r="L253" i="230"/>
  <c r="L245" i="230"/>
  <c r="K245" i="230"/>
  <c r="L222" i="230"/>
  <c r="K222" i="230"/>
  <c r="L207" i="230"/>
  <c r="K207" i="230"/>
  <c r="L199" i="230"/>
  <c r="L191" i="230"/>
  <c r="K191" i="230"/>
  <c r="L168" i="230"/>
  <c r="K168" i="230"/>
  <c r="K160" i="230"/>
  <c r="L160" i="230"/>
  <c r="L135" i="230"/>
  <c r="K135" i="230"/>
  <c r="K127" i="230"/>
  <c r="L127" i="230"/>
  <c r="L110" i="230"/>
  <c r="K110" i="230"/>
  <c r="L17" i="230"/>
  <c r="K17" i="230"/>
  <c r="K232" i="230"/>
  <c r="L232" i="230"/>
  <c r="L162" i="230"/>
  <c r="K162" i="230"/>
  <c r="L221" i="230"/>
  <c r="K221" i="230"/>
  <c r="K214" i="230"/>
  <c r="L214" i="230"/>
  <c r="L206" i="230"/>
  <c r="K206" i="230"/>
  <c r="L167" i="230"/>
  <c r="K167" i="230"/>
  <c r="K151" i="230"/>
  <c r="L151" i="230"/>
  <c r="L126" i="230"/>
  <c r="K126" i="230"/>
  <c r="K118" i="230"/>
  <c r="L118" i="230"/>
  <c r="L101" i="230"/>
  <c r="K101" i="230"/>
  <c r="L77" i="230"/>
  <c r="K77" i="230"/>
  <c r="K55" i="230"/>
  <c r="L55" i="230"/>
  <c r="L385" i="230"/>
  <c r="L382" i="230"/>
  <c r="L379" i="230"/>
  <c r="L376" i="230"/>
  <c r="L373" i="230"/>
  <c r="L370" i="230"/>
  <c r="L367" i="230"/>
  <c r="L364" i="230"/>
  <c r="L361" i="230"/>
  <c r="L358" i="230"/>
  <c r="L355" i="230"/>
  <c r="L351" i="230"/>
  <c r="L347" i="230"/>
  <c r="L343" i="230"/>
  <c r="L339" i="230"/>
  <c r="L335" i="230"/>
  <c r="L331" i="230"/>
  <c r="L327" i="230"/>
  <c r="L323" i="230"/>
  <c r="L319" i="230"/>
  <c r="L315" i="230"/>
  <c r="L311" i="230"/>
  <c r="L302" i="230"/>
  <c r="L293" i="230"/>
  <c r="L284" i="230"/>
  <c r="L275" i="230"/>
  <c r="L266" i="230"/>
  <c r="L252" i="230"/>
  <c r="K252" i="230"/>
  <c r="L244" i="230"/>
  <c r="L236" i="230"/>
  <c r="K236" i="230"/>
  <c r="L213" i="230"/>
  <c r="K213" i="230"/>
  <c r="L198" i="230"/>
  <c r="K198" i="230"/>
  <c r="L190" i="230"/>
  <c r="L182" i="230"/>
  <c r="K182" i="230"/>
  <c r="L158" i="230"/>
  <c r="K158" i="230"/>
  <c r="K142" i="230"/>
  <c r="L142" i="230"/>
  <c r="L117" i="230"/>
  <c r="K117" i="230"/>
  <c r="K109" i="230"/>
  <c r="L109" i="230"/>
  <c r="L260" i="230"/>
  <c r="K260" i="230"/>
  <c r="K259" i="230"/>
  <c r="L259" i="230"/>
  <c r="L251" i="230"/>
  <c r="K251" i="230"/>
  <c r="L220" i="230"/>
  <c r="L212" i="230"/>
  <c r="K212" i="230"/>
  <c r="K205" i="230"/>
  <c r="L205" i="230"/>
  <c r="L197" i="230"/>
  <c r="K197" i="230"/>
  <c r="L166" i="230"/>
  <c r="L149" i="230"/>
  <c r="K149" i="230"/>
  <c r="K133" i="230"/>
  <c r="L133" i="230"/>
  <c r="K100" i="230"/>
  <c r="L100" i="230"/>
  <c r="L92" i="230"/>
  <c r="K92" i="230"/>
  <c r="L68" i="230"/>
  <c r="K68" i="230"/>
  <c r="K46" i="230"/>
  <c r="L46" i="230"/>
  <c r="L185" i="230"/>
  <c r="K185" i="230"/>
  <c r="K306" i="230"/>
  <c r="L306" i="230"/>
  <c r="K288" i="230"/>
  <c r="L288" i="230"/>
  <c r="L258" i="230"/>
  <c r="K258" i="230"/>
  <c r="L243" i="230"/>
  <c r="K243" i="230"/>
  <c r="L204" i="230"/>
  <c r="K204" i="230"/>
  <c r="L173" i="230"/>
  <c r="K173" i="230"/>
  <c r="L140" i="230"/>
  <c r="K140" i="230"/>
  <c r="K124" i="230"/>
  <c r="L124" i="230"/>
  <c r="K297" i="230"/>
  <c r="L297" i="230"/>
  <c r="K270" i="230"/>
  <c r="L270" i="230"/>
  <c r="L227" i="230"/>
  <c r="K227" i="230"/>
  <c r="L189" i="230"/>
  <c r="K189" i="230"/>
  <c r="L354" i="230"/>
  <c r="L350" i="230"/>
  <c r="L346" i="230"/>
  <c r="L342" i="230"/>
  <c r="L338" i="230"/>
  <c r="L334" i="230"/>
  <c r="L330" i="230"/>
  <c r="L326" i="230"/>
  <c r="L322" i="230"/>
  <c r="L318" i="230"/>
  <c r="L314" i="230"/>
  <c r="L310" i="230"/>
  <c r="L301" i="230"/>
  <c r="L257" i="230"/>
  <c r="K257" i="230"/>
  <c r="K250" i="230"/>
  <c r="L250" i="230"/>
  <c r="L242" i="230"/>
  <c r="K242" i="230"/>
  <c r="L203" i="230"/>
  <c r="K203" i="230"/>
  <c r="K196" i="230"/>
  <c r="L196" i="230"/>
  <c r="L188" i="230"/>
  <c r="K188" i="230"/>
  <c r="L131" i="230"/>
  <c r="K131" i="230"/>
  <c r="K115" i="230"/>
  <c r="L115" i="230"/>
  <c r="K91" i="230"/>
  <c r="L91" i="230"/>
  <c r="L83" i="230"/>
  <c r="K83" i="230"/>
  <c r="L59" i="230"/>
  <c r="K59" i="230"/>
  <c r="K37" i="230"/>
  <c r="L37" i="230"/>
  <c r="L239" i="230"/>
  <c r="K239" i="230"/>
  <c r="K178" i="230"/>
  <c r="L178" i="230"/>
  <c r="K279" i="230"/>
  <c r="L279" i="230"/>
  <c r="L305" i="230"/>
  <c r="L296" i="230"/>
  <c r="L287" i="230"/>
  <c r="L278" i="230"/>
  <c r="L269" i="230"/>
  <c r="L249" i="230"/>
  <c r="K249" i="230"/>
  <c r="L234" i="230"/>
  <c r="K234" i="230"/>
  <c r="L226" i="230"/>
  <c r="L218" i="230"/>
  <c r="K218" i="230"/>
  <c r="L195" i="230"/>
  <c r="K195" i="230"/>
  <c r="L180" i="230"/>
  <c r="K180" i="230"/>
  <c r="L172" i="230"/>
  <c r="L164" i="230"/>
  <c r="K164" i="230"/>
  <c r="L122" i="230"/>
  <c r="K122" i="230"/>
  <c r="K106" i="230"/>
  <c r="L106" i="230"/>
  <c r="L137" i="230"/>
  <c r="K137" i="230"/>
  <c r="L170" i="230"/>
  <c r="K170" i="230"/>
  <c r="L248" i="230"/>
  <c r="K248" i="230"/>
  <c r="K241" i="230"/>
  <c r="L241" i="230"/>
  <c r="L233" i="230"/>
  <c r="K233" i="230"/>
  <c r="L194" i="230"/>
  <c r="K194" i="230"/>
  <c r="K187" i="230"/>
  <c r="L187" i="230"/>
  <c r="L179" i="230"/>
  <c r="K179" i="230"/>
  <c r="L155" i="230"/>
  <c r="K155" i="230"/>
  <c r="L113" i="230"/>
  <c r="K113" i="230"/>
  <c r="K97" i="230"/>
  <c r="L97" i="230"/>
  <c r="K82" i="230"/>
  <c r="L82" i="230"/>
  <c r="L50" i="230"/>
  <c r="K50" i="230"/>
  <c r="K28" i="230"/>
  <c r="L28" i="230"/>
  <c r="L353" i="230"/>
  <c r="L349" i="230"/>
  <c r="L345" i="230"/>
  <c r="L341" i="230"/>
  <c r="L337" i="230"/>
  <c r="L333" i="230"/>
  <c r="L329" i="230"/>
  <c r="L325" i="230"/>
  <c r="L321" i="230"/>
  <c r="L317" i="230"/>
  <c r="L313" i="230"/>
  <c r="K309" i="230"/>
  <c r="L309" i="230"/>
  <c r="K300" i="230"/>
  <c r="L300" i="230"/>
  <c r="K291" i="230"/>
  <c r="L291" i="230"/>
  <c r="K282" i="230"/>
  <c r="L282" i="230"/>
  <c r="K273" i="230"/>
  <c r="L273" i="230"/>
  <c r="L263" i="230"/>
  <c r="K263" i="230"/>
  <c r="L240" i="230"/>
  <c r="K240" i="230"/>
  <c r="L225" i="230"/>
  <c r="K225" i="230"/>
  <c r="L217" i="230"/>
  <c r="L209" i="230"/>
  <c r="K209" i="230"/>
  <c r="L186" i="230"/>
  <c r="K186" i="230"/>
  <c r="L171" i="230"/>
  <c r="K171" i="230"/>
  <c r="K163" i="230"/>
  <c r="L163" i="230"/>
  <c r="L146" i="230"/>
  <c r="K146" i="230"/>
  <c r="L104" i="230"/>
  <c r="K104" i="230"/>
  <c r="K154" i="230"/>
  <c r="L154" i="230"/>
  <c r="L41" i="230"/>
  <c r="K41" i="230"/>
  <c r="L95" i="230"/>
  <c r="K95" i="230"/>
  <c r="L254" i="230"/>
  <c r="K254" i="230"/>
  <c r="L231" i="230"/>
  <c r="K231" i="230"/>
  <c r="L216" i="230"/>
  <c r="K216" i="230"/>
  <c r="L200" i="230"/>
  <c r="K200" i="230"/>
  <c r="L177" i="230"/>
  <c r="K177" i="230"/>
  <c r="L161" i="230"/>
  <c r="K161" i="230"/>
  <c r="L153" i="230"/>
  <c r="K153" i="230"/>
  <c r="K145" i="230"/>
  <c r="L145" i="230"/>
  <c r="L128" i="230"/>
  <c r="K128" i="230"/>
  <c r="K108" i="230"/>
  <c r="K99" i="230"/>
  <c r="K90" i="230"/>
  <c r="K81" i="230"/>
  <c r="K72" i="230"/>
  <c r="K63" i="230"/>
  <c r="K54" i="230"/>
  <c r="K45" i="230"/>
  <c r="K36" i="230"/>
  <c r="K27" i="230"/>
  <c r="K152" i="230"/>
  <c r="K143" i="230"/>
  <c r="K134" i="230"/>
  <c r="K125" i="230"/>
  <c r="K116" i="230"/>
  <c r="K107" i="230"/>
  <c r="K98" i="230"/>
  <c r="K89" i="230"/>
  <c r="K80" i="230"/>
  <c r="K71" i="230"/>
  <c r="K62" i="230"/>
  <c r="K53" i="230"/>
  <c r="K44" i="230"/>
  <c r="K35" i="230"/>
  <c r="K26" i="230"/>
  <c r="K21" i="230"/>
  <c r="K15" i="230"/>
  <c r="L15" i="230"/>
  <c r="K264" i="230"/>
  <c r="K255" i="230"/>
  <c r="K246" i="230"/>
  <c r="K237" i="230"/>
  <c r="K228" i="230"/>
  <c r="K219" i="230"/>
  <c r="K210" i="230"/>
  <c r="K201" i="230"/>
  <c r="K192" i="230"/>
  <c r="K183" i="230"/>
  <c r="K174" i="230"/>
  <c r="K165" i="230"/>
  <c r="K156" i="230"/>
  <c r="K147" i="230"/>
  <c r="K138" i="230"/>
  <c r="K129" i="230"/>
  <c r="K120" i="230"/>
  <c r="K111" i="230"/>
  <c r="K102" i="230"/>
  <c r="L25" i="230"/>
  <c r="L70" i="230"/>
  <c r="L61" i="230"/>
  <c r="L52" i="230"/>
  <c r="L43" i="230"/>
  <c r="L34" i="230"/>
  <c r="K74" i="230"/>
  <c r="K65" i="230"/>
  <c r="K56" i="230"/>
  <c r="K47" i="230"/>
  <c r="K38" i="230"/>
  <c r="K29" i="230"/>
  <c r="K159" i="230"/>
  <c r="K150" i="230"/>
  <c r="K141" i="230"/>
  <c r="K132" i="230"/>
  <c r="K123" i="230"/>
  <c r="K114" i="230"/>
  <c r="K105" i="230"/>
  <c r="K96" i="230"/>
  <c r="K87" i="230"/>
  <c r="K78" i="230"/>
  <c r="K69" i="230"/>
  <c r="K60" i="230"/>
  <c r="K51" i="230"/>
  <c r="K42" i="230"/>
  <c r="K33" i="230"/>
  <c r="K18" i="230"/>
  <c r="L18" i="230"/>
  <c r="K12" i="230"/>
  <c r="L12" i="230"/>
  <c r="K11" i="230"/>
  <c r="L11" i="230"/>
  <c r="BX267" i="227" l="1"/>
  <c r="AD267" i="234" s="1"/>
  <c r="R388" i="224"/>
  <c r="AL388" i="224"/>
  <c r="AH388" i="224"/>
  <c r="X388" i="224"/>
  <c r="U377" i="226"/>
  <c r="W377" i="227" s="1"/>
  <c r="AF377" i="225"/>
  <c r="I321" i="226"/>
  <c r="K321" i="227" s="1"/>
  <c r="AF321" i="225"/>
  <c r="AF308" i="225"/>
  <c r="AD308" i="226"/>
  <c r="AF308" i="227" s="1"/>
  <c r="AM275" i="226"/>
  <c r="AO275" i="227" s="1"/>
  <c r="AF275" i="225"/>
  <c r="AM239" i="226"/>
  <c r="AO239" i="227" s="1"/>
  <c r="AF239" i="225"/>
  <c r="R161" i="226"/>
  <c r="T161" i="227" s="1"/>
  <c r="AF161" i="225"/>
  <c r="AD95" i="226"/>
  <c r="AF95" i="227" s="1"/>
  <c r="AF95" i="225"/>
  <c r="I24" i="226"/>
  <c r="K24" i="227" s="1"/>
  <c r="AF24" i="225"/>
  <c r="O173" i="226"/>
  <c r="Q173" i="227" s="1"/>
  <c r="AF173" i="225"/>
  <c r="AD88" i="226"/>
  <c r="AF88" i="227" s="1"/>
  <c r="AF88" i="225"/>
  <c r="U212" i="226"/>
  <c r="W212" i="227" s="1"/>
  <c r="AF212" i="225"/>
  <c r="AD33" i="226"/>
  <c r="AF33" i="227" s="1"/>
  <c r="AF33" i="225"/>
  <c r="F382" i="226"/>
  <c r="H382" i="227" s="1"/>
  <c r="AF382" i="225"/>
  <c r="AD98" i="226"/>
  <c r="AF98" i="227" s="1"/>
  <c r="AF98" i="225"/>
  <c r="I322" i="226"/>
  <c r="K322" i="227" s="1"/>
  <c r="AF322" i="225"/>
  <c r="O176" i="226"/>
  <c r="Q176" i="227" s="1"/>
  <c r="AF176" i="225"/>
  <c r="AD141" i="226"/>
  <c r="AF141" i="227" s="1"/>
  <c r="AF141" i="225"/>
  <c r="AF269" i="225"/>
  <c r="AM269" i="226"/>
  <c r="AO269" i="227" s="1"/>
  <c r="L200" i="226"/>
  <c r="N200" i="227" s="1"/>
  <c r="AF200" i="225"/>
  <c r="AM123" i="226"/>
  <c r="AO123" i="227" s="1"/>
  <c r="AF123" i="225"/>
  <c r="I320" i="226"/>
  <c r="K320" i="227" s="1"/>
  <c r="AF320" i="225"/>
  <c r="AF219" i="225"/>
  <c r="AP219" i="226"/>
  <c r="AR219" i="227" s="1"/>
  <c r="O174" i="226"/>
  <c r="Q174" i="227" s="1"/>
  <c r="AF174" i="225"/>
  <c r="U134" i="226"/>
  <c r="W134" i="227" s="1"/>
  <c r="AF134" i="225"/>
  <c r="AP114" i="226"/>
  <c r="AR114" i="227" s="1"/>
  <c r="AF114" i="225"/>
  <c r="I11" i="226"/>
  <c r="K11" i="227" s="1"/>
  <c r="AF11" i="225"/>
  <c r="X125" i="226"/>
  <c r="Z125" i="227" s="1"/>
  <c r="AF125" i="225"/>
  <c r="I16" i="226"/>
  <c r="K16" i="227" s="1"/>
  <c r="AF16" i="225"/>
  <c r="V388" i="224"/>
  <c r="AM265" i="226"/>
  <c r="AO265" i="227" s="1"/>
  <c r="AF265" i="225"/>
  <c r="O177" i="226"/>
  <c r="Q177" i="227" s="1"/>
  <c r="AF177" i="225"/>
  <c r="AD142" i="226"/>
  <c r="AF142" i="227" s="1"/>
  <c r="AF142" i="225"/>
  <c r="X70" i="226"/>
  <c r="Z70" i="227" s="1"/>
  <c r="AF70" i="225"/>
  <c r="I21" i="226"/>
  <c r="K21" i="227" s="1"/>
  <c r="AF21" i="225"/>
  <c r="AP388" i="224"/>
  <c r="I340" i="226"/>
  <c r="K340" i="227" s="1"/>
  <c r="AF340" i="225"/>
  <c r="U156" i="226"/>
  <c r="W156" i="227" s="1"/>
  <c r="AF156" i="225"/>
  <c r="AN388" i="224"/>
  <c r="U10" i="225"/>
  <c r="BB10" i="226" s="1"/>
  <c r="BD10" i="227" s="1"/>
  <c r="AF129" i="225"/>
  <c r="AF244" i="225"/>
  <c r="AF204" i="225"/>
  <c r="AF45" i="225"/>
  <c r="AF153" i="225"/>
  <c r="AF191" i="225"/>
  <c r="AF205" i="225"/>
  <c r="AF118" i="225"/>
  <c r="AF341" i="225"/>
  <c r="AF325" i="225"/>
  <c r="AF48" i="225"/>
  <c r="AF206" i="225"/>
  <c r="F54" i="226"/>
  <c r="H54" i="227" s="1"/>
  <c r="AF54" i="225"/>
  <c r="F138" i="226"/>
  <c r="H138" i="227" s="1"/>
  <c r="AF138" i="225"/>
  <c r="X375" i="226"/>
  <c r="Z375" i="227" s="1"/>
  <c r="AF375" i="225"/>
  <c r="AD145" i="226"/>
  <c r="AF145" i="227" s="1"/>
  <c r="AF145" i="225"/>
  <c r="AP115" i="226"/>
  <c r="AR115" i="227" s="1"/>
  <c r="AF115" i="225"/>
  <c r="X109" i="226"/>
  <c r="Z109" i="227" s="1"/>
  <c r="AF109" i="225"/>
  <c r="AM357" i="226"/>
  <c r="AO357" i="227" s="1"/>
  <c r="AF357" i="225"/>
  <c r="I199" i="226"/>
  <c r="K199" i="227" s="1"/>
  <c r="AF199" i="225"/>
  <c r="AD52" i="226"/>
  <c r="AF52" i="227" s="1"/>
  <c r="AF52" i="225"/>
  <c r="AF254" i="225"/>
  <c r="AM254" i="226"/>
  <c r="AO254" i="227" s="1"/>
  <c r="AF245" i="225"/>
  <c r="L245" i="226"/>
  <c r="N245" i="227" s="1"/>
  <c r="AM170" i="226"/>
  <c r="AO170" i="227" s="1"/>
  <c r="AF170" i="225"/>
  <c r="U152" i="226"/>
  <c r="W152" i="227" s="1"/>
  <c r="AF152" i="225"/>
  <c r="AM146" i="226"/>
  <c r="AO146" i="227" s="1"/>
  <c r="AF146" i="225"/>
  <c r="AD117" i="226"/>
  <c r="AF117" i="227" s="1"/>
  <c r="AF117" i="225"/>
  <c r="U102" i="226"/>
  <c r="W102" i="227" s="1"/>
  <c r="AF102" i="225"/>
  <c r="AF270" i="225"/>
  <c r="X270" i="226"/>
  <c r="Z270" i="227" s="1"/>
  <c r="AM235" i="226"/>
  <c r="AO235" i="227" s="1"/>
  <c r="AF235" i="225"/>
  <c r="U155" i="226"/>
  <c r="W155" i="227" s="1"/>
  <c r="AF155" i="225"/>
  <c r="AD96" i="226"/>
  <c r="AF96" i="227" s="1"/>
  <c r="AF96" i="225"/>
  <c r="AD36" i="226"/>
  <c r="AF36" i="227" s="1"/>
  <c r="AF36" i="225"/>
  <c r="AB388" i="224"/>
  <c r="AF213" i="225"/>
  <c r="X213" i="226"/>
  <c r="Z213" i="227" s="1"/>
  <c r="AD41" i="226"/>
  <c r="AF41" i="227" s="1"/>
  <c r="AF41" i="225"/>
  <c r="X290" i="226"/>
  <c r="Z290" i="227" s="1"/>
  <c r="AF290" i="225"/>
  <c r="AM255" i="226"/>
  <c r="AO255" i="227" s="1"/>
  <c r="AF255" i="225"/>
  <c r="X218" i="226"/>
  <c r="Z218" i="227" s="1"/>
  <c r="AF218" i="225"/>
  <c r="U127" i="226"/>
  <c r="W127" i="227" s="1"/>
  <c r="AF127" i="225"/>
  <c r="AD94" i="226"/>
  <c r="AF94" i="227" s="1"/>
  <c r="AF94" i="225"/>
  <c r="X53" i="226"/>
  <c r="Z53" i="227" s="1"/>
  <c r="AF53" i="225"/>
  <c r="L280" i="226"/>
  <c r="N280" i="227" s="1"/>
  <c r="AF280" i="225"/>
  <c r="U101" i="226"/>
  <c r="W101" i="227" s="1"/>
  <c r="AF101" i="225"/>
  <c r="T388" i="224"/>
  <c r="I196" i="226"/>
  <c r="K196" i="227" s="1"/>
  <c r="AF196" i="225"/>
  <c r="X111" i="226"/>
  <c r="Z111" i="227" s="1"/>
  <c r="AF111" i="225"/>
  <c r="AF12" i="225"/>
  <c r="AF233" i="225"/>
  <c r="AF59" i="225"/>
  <c r="AF338" i="225"/>
  <c r="AF39" i="225"/>
  <c r="AF301" i="225"/>
  <c r="AF75" i="225"/>
  <c r="AF319" i="225"/>
  <c r="AF90" i="225"/>
  <c r="AF380" i="225"/>
  <c r="AF310" i="225"/>
  <c r="AR388" i="224"/>
  <c r="AF337" i="225"/>
  <c r="AF277" i="225"/>
  <c r="AF128" i="225"/>
  <c r="AF46" i="225"/>
  <c r="AF252" i="225"/>
  <c r="AF374" i="225"/>
  <c r="AF306" i="225"/>
  <c r="AM359" i="226"/>
  <c r="AO359" i="227" s="1"/>
  <c r="AF359" i="225"/>
  <c r="AM347" i="226"/>
  <c r="AO347" i="227" s="1"/>
  <c r="AF347" i="225"/>
  <c r="AM251" i="226"/>
  <c r="AO251" i="227" s="1"/>
  <c r="AF251" i="225"/>
  <c r="I19" i="226"/>
  <c r="K19" i="227" s="1"/>
  <c r="AF19" i="225"/>
  <c r="X387" i="226"/>
  <c r="Z387" i="227" s="1"/>
  <c r="AF387" i="225"/>
  <c r="N388" i="224"/>
  <c r="AD294" i="226"/>
  <c r="AF294" i="227" s="1"/>
  <c r="AF294" i="225"/>
  <c r="U171" i="226"/>
  <c r="W171" i="227" s="1"/>
  <c r="AF171" i="225"/>
  <c r="U49" i="226"/>
  <c r="W49" i="227" s="1"/>
  <c r="AF49" i="225"/>
  <c r="AD40" i="226"/>
  <c r="AF40" i="227" s="1"/>
  <c r="AF40" i="225"/>
  <c r="I336" i="226"/>
  <c r="K336" i="227" s="1"/>
  <c r="AF336" i="225"/>
  <c r="J388" i="224"/>
  <c r="F10" i="225"/>
  <c r="I10" i="226" s="1"/>
  <c r="K10" i="227" s="1"/>
  <c r="I281" i="226"/>
  <c r="K281" i="227" s="1"/>
  <c r="AF281" i="225"/>
  <c r="AM187" i="226"/>
  <c r="AO187" i="227" s="1"/>
  <c r="AF187" i="225"/>
  <c r="X299" i="226"/>
  <c r="Z299" i="227" s="1"/>
  <c r="AF299" i="225"/>
  <c r="I202" i="226"/>
  <c r="K202" i="227" s="1"/>
  <c r="AF202" i="225"/>
  <c r="X167" i="226"/>
  <c r="Z167" i="227" s="1"/>
  <c r="AF167" i="225"/>
  <c r="X105" i="226"/>
  <c r="Z105" i="227" s="1"/>
  <c r="AF105" i="225"/>
  <c r="I20" i="226"/>
  <c r="K20" i="227" s="1"/>
  <c r="AF20" i="225"/>
  <c r="X364" i="226"/>
  <c r="Z364" i="227" s="1"/>
  <c r="AF364" i="225"/>
  <c r="AD182" i="226"/>
  <c r="AF182" i="227" s="1"/>
  <c r="AF182" i="225"/>
  <c r="AD84" i="226"/>
  <c r="AF84" i="227" s="1"/>
  <c r="AF84" i="225"/>
  <c r="R76" i="226"/>
  <c r="T76" i="227" s="1"/>
  <c r="AF76" i="225"/>
  <c r="AM274" i="226"/>
  <c r="AO274" i="227" s="1"/>
  <c r="AF274" i="225"/>
  <c r="AM226" i="226"/>
  <c r="AO226" i="227" s="1"/>
  <c r="AF226" i="225"/>
  <c r="U172" i="226"/>
  <c r="W172" i="227" s="1"/>
  <c r="AF172" i="225"/>
  <c r="AM236" i="226"/>
  <c r="AO236" i="227" s="1"/>
  <c r="AF236" i="225"/>
  <c r="AM140" i="226"/>
  <c r="AO140" i="227" s="1"/>
  <c r="AF140" i="225"/>
  <c r="AF334" i="225"/>
  <c r="AF293" i="225"/>
  <c r="AF216" i="225"/>
  <c r="AF250" i="225"/>
  <c r="AF157" i="225"/>
  <c r="AF104" i="225"/>
  <c r="AF335" i="225"/>
  <c r="AF38" i="225"/>
  <c r="AF253" i="225"/>
  <c r="AD388" i="224"/>
  <c r="AF358" i="225"/>
  <c r="AF300" i="225"/>
  <c r="AF120" i="225"/>
  <c r="AF160" i="225"/>
  <c r="AF263" i="225"/>
  <c r="AM263" i="226"/>
  <c r="AO263" i="227" s="1"/>
  <c r="AM232" i="226"/>
  <c r="AO232" i="227" s="1"/>
  <c r="AF232" i="225"/>
  <c r="AM249" i="226"/>
  <c r="AO249" i="227" s="1"/>
  <c r="AF249" i="225"/>
  <c r="AM386" i="226"/>
  <c r="AO386" i="227" s="1"/>
  <c r="AF386" i="225"/>
  <c r="AM266" i="226"/>
  <c r="AO266" i="227" s="1"/>
  <c r="AF266" i="225"/>
  <c r="AD93" i="226"/>
  <c r="AF93" i="227" s="1"/>
  <c r="AF93" i="225"/>
  <c r="R37" i="226"/>
  <c r="T37" i="227" s="1"/>
  <c r="AF37" i="225"/>
  <c r="AD304" i="226"/>
  <c r="AF304" i="227" s="1"/>
  <c r="AF304" i="225"/>
  <c r="AM348" i="226"/>
  <c r="AO348" i="227" s="1"/>
  <c r="AF348" i="225"/>
  <c r="AD297" i="226"/>
  <c r="AF297" i="227" s="1"/>
  <c r="AF297" i="225"/>
  <c r="L279" i="226"/>
  <c r="N279" i="227" s="1"/>
  <c r="AF279" i="225"/>
  <c r="X215" i="226"/>
  <c r="Z215" i="227" s="1"/>
  <c r="AF215" i="225"/>
  <c r="U112" i="226"/>
  <c r="W112" i="227" s="1"/>
  <c r="AF112" i="225"/>
  <c r="F47" i="226"/>
  <c r="H47" i="227" s="1"/>
  <c r="AF47" i="225"/>
  <c r="AF369" i="225"/>
  <c r="AA369" i="226"/>
  <c r="AC369" i="227" s="1"/>
  <c r="AM238" i="226"/>
  <c r="AO238" i="227" s="1"/>
  <c r="AF238" i="225"/>
  <c r="AD223" i="226"/>
  <c r="AF223" i="227" s="1"/>
  <c r="AF223" i="225"/>
  <c r="I30" i="226"/>
  <c r="K30" i="227" s="1"/>
  <c r="AF30" i="225"/>
  <c r="AD312" i="226"/>
  <c r="AF312" i="227" s="1"/>
  <c r="AF312" i="225"/>
  <c r="X60" i="226"/>
  <c r="Z60" i="227" s="1"/>
  <c r="AF60" i="225"/>
  <c r="AF295" i="225"/>
  <c r="X295" i="226"/>
  <c r="Z295" i="227" s="1"/>
  <c r="X211" i="226"/>
  <c r="Z211" i="227" s="1"/>
  <c r="AF211" i="225"/>
  <c r="I198" i="226"/>
  <c r="K198" i="227" s="1"/>
  <c r="AF198" i="225"/>
  <c r="I28" i="226"/>
  <c r="K28" i="227" s="1"/>
  <c r="AF28" i="225"/>
  <c r="AA370" i="226"/>
  <c r="AC370" i="227" s="1"/>
  <c r="AF370" i="225"/>
  <c r="X365" i="226"/>
  <c r="Z365" i="227" s="1"/>
  <c r="AF365" i="225"/>
  <c r="I328" i="226"/>
  <c r="K328" i="227" s="1"/>
  <c r="AF328" i="225"/>
  <c r="X317" i="226"/>
  <c r="Z317" i="227" s="1"/>
  <c r="AF317" i="225"/>
  <c r="AD303" i="226"/>
  <c r="AF303" i="227" s="1"/>
  <c r="AF303" i="225"/>
  <c r="U192" i="226"/>
  <c r="W192" i="227" s="1"/>
  <c r="AF192" i="225"/>
  <c r="R77" i="226"/>
  <c r="T77" i="227" s="1"/>
  <c r="AF77" i="225"/>
  <c r="I14" i="226"/>
  <c r="K14" i="227" s="1"/>
  <c r="AF14" i="225"/>
  <c r="AF143" i="225"/>
  <c r="AF332" i="225"/>
  <c r="AF121" i="225"/>
  <c r="AF264" i="225"/>
  <c r="AF132" i="225"/>
  <c r="AF333" i="225"/>
  <c r="AF197" i="225"/>
  <c r="AF100" i="225"/>
  <c r="AF296" i="225"/>
  <c r="AF247" i="225"/>
  <c r="AF23" i="225"/>
  <c r="AF110" i="225"/>
  <c r="AF29" i="225"/>
  <c r="P388" i="224"/>
  <c r="AA368" i="226"/>
  <c r="AC368" i="227" s="1"/>
  <c r="AF368" i="225"/>
  <c r="U190" i="226"/>
  <c r="W190" i="227" s="1"/>
  <c r="AF190" i="225"/>
  <c r="U166" i="226"/>
  <c r="W166" i="227" s="1"/>
  <c r="AF166" i="225"/>
  <c r="F31" i="226"/>
  <c r="H31" i="227" s="1"/>
  <c r="AF31" i="225"/>
  <c r="AS65" i="226"/>
  <c r="AU65" i="227" s="1"/>
  <c r="AF65" i="225"/>
  <c r="I17" i="226"/>
  <c r="K17" i="227" s="1"/>
  <c r="AF17" i="225"/>
  <c r="AJ388" i="224"/>
  <c r="AM230" i="226"/>
  <c r="AO230" i="227" s="1"/>
  <c r="AF230" i="225"/>
  <c r="I22" i="226"/>
  <c r="K22" i="227" s="1"/>
  <c r="AF22" i="225"/>
  <c r="L15" i="226"/>
  <c r="N15" i="227" s="1"/>
  <c r="AF15" i="225"/>
  <c r="AA287" i="226"/>
  <c r="AC287" i="227" s="1"/>
  <c r="AF287" i="225"/>
  <c r="AD184" i="226"/>
  <c r="AF184" i="227" s="1"/>
  <c r="AF184" i="225"/>
  <c r="AM151" i="226"/>
  <c r="AO151" i="227" s="1"/>
  <c r="AF151" i="225"/>
  <c r="Z388" i="224"/>
  <c r="AD285" i="226"/>
  <c r="AF285" i="227" s="1"/>
  <c r="AF285" i="225"/>
  <c r="AF353" i="225"/>
  <c r="AM353" i="226"/>
  <c r="AO353" i="227" s="1"/>
  <c r="AF339" i="225"/>
  <c r="I339" i="226"/>
  <c r="K339" i="227" s="1"/>
  <c r="AD314" i="226"/>
  <c r="AF314" i="227" s="1"/>
  <c r="AF314" i="225"/>
  <c r="AM257" i="226"/>
  <c r="AO257" i="227" s="1"/>
  <c r="AF257" i="225"/>
  <c r="X50" i="226"/>
  <c r="Z50" i="227" s="1"/>
  <c r="AF50" i="225"/>
  <c r="AJ178" i="226"/>
  <c r="AL178" i="227" s="1"/>
  <c r="AF178" i="225"/>
  <c r="I330" i="226"/>
  <c r="K330" i="227" s="1"/>
  <c r="AF330" i="225"/>
  <c r="AM248" i="226"/>
  <c r="AO248" i="227" s="1"/>
  <c r="AF248" i="225"/>
  <c r="AF217" i="225"/>
  <c r="AP217" i="226"/>
  <c r="AR217" i="227" s="1"/>
  <c r="AM241" i="226"/>
  <c r="AO241" i="227" s="1"/>
  <c r="AF241" i="225"/>
  <c r="AF44" i="225"/>
  <c r="AD44" i="226"/>
  <c r="AF44" i="227" s="1"/>
  <c r="AF34" i="225"/>
  <c r="X34" i="226"/>
  <c r="Z34" i="227" s="1"/>
  <c r="AF309" i="225"/>
  <c r="AF209" i="225"/>
  <c r="AF234" i="225"/>
  <c r="AF130" i="225"/>
  <c r="AF331" i="225"/>
  <c r="AF64" i="225"/>
  <c r="AF214" i="225"/>
  <c r="AF74" i="225"/>
  <c r="AF237" i="225"/>
  <c r="L388" i="224"/>
  <c r="AF26" i="225"/>
  <c r="AF260" i="225"/>
  <c r="AF195" i="225"/>
  <c r="AD344" i="226"/>
  <c r="AF344" i="227" s="1"/>
  <c r="AF344" i="225"/>
  <c r="AM323" i="226"/>
  <c r="AO323" i="227" s="1"/>
  <c r="AF323" i="225"/>
  <c r="AM227" i="226"/>
  <c r="AO227" i="227" s="1"/>
  <c r="AF227" i="225"/>
  <c r="I201" i="226"/>
  <c r="K201" i="227" s="1"/>
  <c r="AF201" i="225"/>
  <c r="O175" i="226"/>
  <c r="Q175" i="227" s="1"/>
  <c r="AF175" i="225"/>
  <c r="AD349" i="226"/>
  <c r="AF349" i="227" s="1"/>
  <c r="AF349" i="225"/>
  <c r="AD313" i="226"/>
  <c r="AF313" i="227" s="1"/>
  <c r="AF313" i="225"/>
  <c r="I278" i="226"/>
  <c r="K278" i="227" s="1"/>
  <c r="AF278" i="225"/>
  <c r="AD35" i="226"/>
  <c r="AF35" i="227" s="1"/>
  <c r="AF35" i="225"/>
  <c r="F43" i="226"/>
  <c r="H43" i="227" s="1"/>
  <c r="AF43" i="225"/>
  <c r="I276" i="226"/>
  <c r="K276" i="227" s="1"/>
  <c r="AF276" i="225"/>
  <c r="X193" i="226"/>
  <c r="Z193" i="227" s="1"/>
  <c r="AF193" i="225"/>
  <c r="R73" i="226"/>
  <c r="T73" i="227" s="1"/>
  <c r="AF73" i="225"/>
  <c r="AM259" i="226"/>
  <c r="AO259" i="227" s="1"/>
  <c r="AF259" i="225"/>
  <c r="AD86" i="226"/>
  <c r="AF86" i="227" s="1"/>
  <c r="AF86" i="225"/>
  <c r="AF388" i="224"/>
  <c r="AF240" i="225"/>
  <c r="AM240" i="226"/>
  <c r="AO240" i="227" s="1"/>
  <c r="AD362" i="226"/>
  <c r="AF362" i="227" s="1"/>
  <c r="AF362" i="225"/>
  <c r="I243" i="226"/>
  <c r="K243" i="227" s="1"/>
  <c r="AF243" i="225"/>
  <c r="X208" i="226"/>
  <c r="Z208" i="227" s="1"/>
  <c r="AF208" i="225"/>
  <c r="AD194" i="226"/>
  <c r="AF194" i="227" s="1"/>
  <c r="AF194" i="225"/>
  <c r="AM99" i="226"/>
  <c r="AO99" i="227" s="1"/>
  <c r="AF99" i="225"/>
  <c r="I13" i="226"/>
  <c r="K13" i="227" s="1"/>
  <c r="AF13" i="225"/>
  <c r="AD307" i="226"/>
  <c r="AF307" i="227" s="1"/>
  <c r="AF307" i="225"/>
  <c r="AM262" i="226"/>
  <c r="AO262" i="227" s="1"/>
  <c r="AF262" i="225"/>
  <c r="AP207" i="226"/>
  <c r="AR207" i="227" s="1"/>
  <c r="AF207" i="225"/>
  <c r="AM224" i="226"/>
  <c r="AO224" i="227" s="1"/>
  <c r="AF224" i="225"/>
  <c r="AA80" i="226"/>
  <c r="AC80" i="227" s="1"/>
  <c r="AF80" i="225"/>
  <c r="AF162" i="225"/>
  <c r="AF32" i="225"/>
  <c r="AF305" i="225"/>
  <c r="AF371" i="225"/>
  <c r="AF324" i="225"/>
  <c r="AF55" i="225"/>
  <c r="AF258" i="225"/>
  <c r="AF89" i="225"/>
  <c r="AF327" i="225"/>
  <c r="AF56" i="225"/>
  <c r="AF366" i="225"/>
  <c r="AF210" i="225"/>
  <c r="AF72" i="225"/>
  <c r="AF91" i="225"/>
  <c r="AF242" i="225"/>
  <c r="AF351" i="225"/>
  <c r="BS388" i="230"/>
  <c r="BD388" i="230"/>
  <c r="BI388" i="230"/>
  <c r="AO388" i="230"/>
  <c r="BX388" i="230"/>
  <c r="AT388" i="230"/>
  <c r="Z388" i="230"/>
  <c r="AE388" i="230"/>
  <c r="P388" i="230"/>
  <c r="AJ388" i="230"/>
  <c r="AY388" i="230"/>
  <c r="CM388" i="230"/>
  <c r="CW388" i="230"/>
  <c r="CH388" i="230"/>
  <c r="CR388" i="230"/>
  <c r="CC388" i="230"/>
  <c r="BN388" i="230"/>
  <c r="U388" i="230"/>
  <c r="A7" i="224" l="1"/>
  <c r="A7" i="234" s="1"/>
  <c r="A5" i="224"/>
  <c r="A5" i="234" s="1"/>
  <c r="A7" i="225"/>
  <c r="A5" i="225"/>
  <c r="DK10" i="230" l="1"/>
  <c r="AX10" i="224" s="1"/>
  <c r="AX388" i="224" s="1"/>
  <c r="DF10" i="230"/>
  <c r="AV10" i="224" s="1"/>
  <c r="AV388" i="224" s="1"/>
  <c r="DA10" i="230"/>
  <c r="AT10" i="224" s="1"/>
  <c r="AT388" i="224" s="1"/>
  <c r="DC10" i="230" l="1"/>
  <c r="DH10" i="230"/>
  <c r="DM10" i="230"/>
  <c r="DL10" i="230"/>
  <c r="DG10" i="230"/>
  <c r="DB10" i="230"/>
  <c r="G10" i="226"/>
  <c r="DB388" i="230" l="1"/>
  <c r="DL388" i="230"/>
  <c r="DG388" i="230"/>
  <c r="D4" i="226"/>
  <c r="A390" i="224"/>
  <c r="A389" i="234" s="1"/>
  <c r="N17" i="226" l="1"/>
  <c r="O17" i="227" s="1"/>
  <c r="P17" i="227" s="1"/>
  <c r="J17" i="234" s="1"/>
  <c r="BD45" i="226"/>
  <c r="BE45" i="227" s="1"/>
  <c r="BF45" i="227" s="1"/>
  <c r="X45" i="234" s="1"/>
  <c r="K25" i="226"/>
  <c r="L25" i="227" s="1"/>
  <c r="M25" i="227" s="1"/>
  <c r="BG32" i="226"/>
  <c r="BH32" i="227" s="1"/>
  <c r="BI32" i="227" s="1"/>
  <c r="Y32" i="234" s="1"/>
  <c r="BJ56" i="226"/>
  <c r="BK56" i="227" s="1"/>
  <c r="BL56" i="227" s="1"/>
  <c r="Z56" i="234" s="1"/>
  <c r="AO28" i="226"/>
  <c r="AP28" i="227" s="1"/>
  <c r="AQ28" i="227" s="1"/>
  <c r="S28" i="234" s="1"/>
  <c r="W45" i="226"/>
  <c r="X45" i="227" s="1"/>
  <c r="Y45" i="227" s="1"/>
  <c r="BD47" i="226"/>
  <c r="BE47" i="227" s="1"/>
  <c r="BF47" i="227" s="1"/>
  <c r="X47" i="234" s="1"/>
  <c r="AR87" i="226"/>
  <c r="AS87" i="227" s="1"/>
  <c r="AT87" i="227" s="1"/>
  <c r="Z121" i="226"/>
  <c r="AA121" i="227" s="1"/>
  <c r="AB121" i="227" s="1"/>
  <c r="N121" i="234" s="1"/>
  <c r="BJ18" i="226"/>
  <c r="BK18" i="227" s="1"/>
  <c r="BL18" i="227" s="1"/>
  <c r="Z18" i="234" s="1"/>
  <c r="BA160" i="226"/>
  <c r="BB160" i="227" s="1"/>
  <c r="BC160" i="227" s="1"/>
  <c r="W160" i="234" s="1"/>
  <c r="Q176" i="226"/>
  <c r="R176" i="227" s="1"/>
  <c r="S176" i="227" s="1"/>
  <c r="N107" i="226"/>
  <c r="O107" i="227" s="1"/>
  <c r="P107" i="227" s="1"/>
  <c r="N196" i="226"/>
  <c r="O196" i="227" s="1"/>
  <c r="P196" i="227" s="1"/>
  <c r="J196" i="234" s="1"/>
  <c r="AF35" i="226"/>
  <c r="AG35" i="227" s="1"/>
  <c r="AH35" i="227" s="1"/>
  <c r="BD261" i="226"/>
  <c r="BE261" i="227" s="1"/>
  <c r="BF261" i="227" s="1"/>
  <c r="X261" i="234" s="1"/>
  <c r="AK261" i="234" s="1"/>
  <c r="AF88" i="226"/>
  <c r="AG88" i="227" s="1"/>
  <c r="AH88" i="227" s="1"/>
  <c r="Q174" i="226"/>
  <c r="R174" i="227" s="1"/>
  <c r="S174" i="227" s="1"/>
  <c r="N197" i="226"/>
  <c r="O197" i="227" s="1"/>
  <c r="P197" i="227" s="1"/>
  <c r="J197" i="234" s="1"/>
  <c r="BD219" i="226"/>
  <c r="BE219" i="227" s="1"/>
  <c r="BF219" i="227" s="1"/>
  <c r="X219" i="234" s="1"/>
  <c r="AK219" i="234" s="1"/>
  <c r="T75" i="226"/>
  <c r="U75" i="227" s="1"/>
  <c r="V75" i="227" s="1"/>
  <c r="AF158" i="226"/>
  <c r="AG158" i="227" s="1"/>
  <c r="AH158" i="227" s="1"/>
  <c r="P158" i="234" s="1"/>
  <c r="AC174" i="226"/>
  <c r="AD174" i="227" s="1"/>
  <c r="AE174" i="227" s="1"/>
  <c r="O174" i="234" s="1"/>
  <c r="BP242" i="226"/>
  <c r="BQ242" i="227" s="1"/>
  <c r="BR242" i="227" s="1"/>
  <c r="AB242" i="234" s="1"/>
  <c r="AU302" i="226"/>
  <c r="AV302" i="227" s="1"/>
  <c r="AW302" i="227" s="1"/>
  <c r="U302" i="234" s="1"/>
  <c r="BJ336" i="226"/>
  <c r="BK336" i="227" s="1"/>
  <c r="BL336" i="227" s="1"/>
  <c r="Z336" i="234" s="1"/>
  <c r="Z53" i="226"/>
  <c r="AA53" i="227" s="1"/>
  <c r="AB53" i="227" s="1"/>
  <c r="N53" i="234" s="1"/>
  <c r="BJ101" i="226"/>
  <c r="BK101" i="227" s="1"/>
  <c r="BL101" i="227" s="1"/>
  <c r="Z101" i="234" s="1"/>
  <c r="BA192" i="226"/>
  <c r="BB192" i="227" s="1"/>
  <c r="BC192" i="227" s="1"/>
  <c r="W192" i="234" s="1"/>
  <c r="AO19" i="226"/>
  <c r="AP19" i="227" s="1"/>
  <c r="AQ19" i="227" s="1"/>
  <c r="S19" i="234" s="1"/>
  <c r="BS45" i="226"/>
  <c r="BT45" i="227" s="1"/>
  <c r="BU45" i="227" s="1"/>
  <c r="AC45" i="234" s="1"/>
  <c r="H138" i="226"/>
  <c r="I138" i="227" s="1"/>
  <c r="J138" i="227" s="1"/>
  <c r="BD158" i="226"/>
  <c r="BE158" i="227" s="1"/>
  <c r="BF158" i="227" s="1"/>
  <c r="X158" i="234" s="1"/>
  <c r="Q177" i="226"/>
  <c r="R177" i="227" s="1"/>
  <c r="S177" i="227" s="1"/>
  <c r="BD220" i="226"/>
  <c r="BE220" i="227" s="1"/>
  <c r="BF220" i="227" s="1"/>
  <c r="BA313" i="226"/>
  <c r="BB313" i="227" s="1"/>
  <c r="BC313" i="227" s="1"/>
  <c r="W313" i="234" s="1"/>
  <c r="AC370" i="226"/>
  <c r="AD370" i="227" s="1"/>
  <c r="AE370" i="227" s="1"/>
  <c r="W75" i="226"/>
  <c r="X75" i="227" s="1"/>
  <c r="Y75" i="227" s="1"/>
  <c r="M75" i="234" s="1"/>
  <c r="AK75" i="234" s="1"/>
  <c r="Z120" i="226"/>
  <c r="AA120" i="227" s="1"/>
  <c r="AB120" i="227" s="1"/>
  <c r="AO182" i="226"/>
  <c r="AP182" i="227" s="1"/>
  <c r="AQ182" i="227" s="1"/>
  <c r="S182" i="234" s="1"/>
  <c r="K204" i="226"/>
  <c r="L204" i="227" s="1"/>
  <c r="M204" i="227" s="1"/>
  <c r="AO234" i="226"/>
  <c r="AP234" i="227" s="1"/>
  <c r="AQ234" i="227" s="1"/>
  <c r="BD41" i="226"/>
  <c r="BE41" i="227" s="1"/>
  <c r="BF41" i="227" s="1"/>
  <c r="X41" i="234" s="1"/>
  <c r="BG31" i="226"/>
  <c r="BH31" i="227" s="1"/>
  <c r="BI31" i="227" s="1"/>
  <c r="Y31" i="234" s="1"/>
  <c r="AF153" i="226"/>
  <c r="AG153" i="227" s="1"/>
  <c r="AH153" i="227" s="1"/>
  <c r="P153" i="234" s="1"/>
  <c r="BD216" i="226"/>
  <c r="BE216" i="227" s="1"/>
  <c r="BF216" i="227" s="1"/>
  <c r="X216" i="234" s="1"/>
  <c r="BD259" i="226"/>
  <c r="BE259" i="227" s="1"/>
  <c r="BF259" i="227" s="1"/>
  <c r="X259" i="234" s="1"/>
  <c r="BP349" i="226"/>
  <c r="BQ349" i="227" s="1"/>
  <c r="BR349" i="227" s="1"/>
  <c r="AB349" i="234" s="1"/>
  <c r="W77" i="226"/>
  <c r="X77" i="227" s="1"/>
  <c r="Y77" i="227" s="1"/>
  <c r="M77" i="234" s="1"/>
  <c r="AK77" i="234" s="1"/>
  <c r="AO328" i="226"/>
  <c r="AP328" i="227" s="1"/>
  <c r="AQ328" i="227" s="1"/>
  <c r="S328" i="234" s="1"/>
  <c r="Z60" i="226"/>
  <c r="AA60" i="227" s="1"/>
  <c r="AB60" i="227" s="1"/>
  <c r="AF201" i="226"/>
  <c r="AG201" i="227" s="1"/>
  <c r="AH201" i="227" s="1"/>
  <c r="P201" i="234" s="1"/>
  <c r="AO235" i="226"/>
  <c r="AP235" i="227" s="1"/>
  <c r="AQ235" i="227" s="1"/>
  <c r="BD263" i="226"/>
  <c r="BE263" i="227" s="1"/>
  <c r="BF263" i="227" s="1"/>
  <c r="X263" i="234" s="1"/>
  <c r="AK263" i="234" s="1"/>
  <c r="BV161" i="226"/>
  <c r="BW161" i="227" s="1"/>
  <c r="BX161" i="227" s="1"/>
  <c r="AD161" i="234" s="1"/>
  <c r="W192" i="226"/>
  <c r="X192" i="227" s="1"/>
  <c r="Y192" i="227" s="1"/>
  <c r="BS300" i="226"/>
  <c r="BT300" i="227" s="1"/>
  <c r="BU300" i="227" s="1"/>
  <c r="AC300" i="234" s="1"/>
  <c r="AO321" i="226"/>
  <c r="AP321" i="227" s="1"/>
  <c r="AQ321" i="227" s="1"/>
  <c r="S321" i="234" s="1"/>
  <c r="AF382" i="226"/>
  <c r="AG382" i="227" s="1"/>
  <c r="AH382" i="227" s="1"/>
  <c r="P382" i="234" s="1"/>
  <c r="BS102" i="226"/>
  <c r="BT102" i="227" s="1"/>
  <c r="BU102" i="227" s="1"/>
  <c r="AC102" i="234" s="1"/>
  <c r="AO129" i="226"/>
  <c r="AP129" i="227" s="1"/>
  <c r="AQ129" i="227" s="1"/>
  <c r="S129" i="234" s="1"/>
  <c r="N18" i="226"/>
  <c r="O18" i="227" s="1"/>
  <c r="P18" i="227" s="1"/>
  <c r="J18" i="234" s="1"/>
  <c r="CH150" i="226"/>
  <c r="CI150" i="227" s="1"/>
  <c r="CJ150" i="227" s="1"/>
  <c r="AH150" i="234" s="1"/>
  <c r="Z167" i="226"/>
  <c r="AA167" i="227" s="1"/>
  <c r="AB167" i="227" s="1"/>
  <c r="Z192" i="226"/>
  <c r="AA192" i="227" s="1"/>
  <c r="AB192" i="227" s="1"/>
  <c r="N192" i="234" s="1"/>
  <c r="BJ303" i="226"/>
  <c r="BK303" i="227" s="1"/>
  <c r="BL303" i="227" s="1"/>
  <c r="Z303" i="234" s="1"/>
  <c r="BP376" i="226"/>
  <c r="BQ376" i="227" s="1"/>
  <c r="BR376" i="227" s="1"/>
  <c r="AB376" i="234" s="1"/>
  <c r="CH130" i="226"/>
  <c r="CI130" i="227" s="1"/>
  <c r="CJ130" i="227" s="1"/>
  <c r="AH130" i="234" s="1"/>
  <c r="AF223" i="226"/>
  <c r="AG223" i="227" s="1"/>
  <c r="AH223" i="227" s="1"/>
  <c r="BD294" i="226"/>
  <c r="BE294" i="227" s="1"/>
  <c r="BF294" i="227" s="1"/>
  <c r="X294" i="234" s="1"/>
  <c r="AF319" i="226"/>
  <c r="AG319" i="227" s="1"/>
  <c r="AH319" i="227" s="1"/>
  <c r="P319" i="234" s="1"/>
  <c r="N14" i="226"/>
  <c r="O14" i="227" s="1"/>
  <c r="P14" i="227" s="1"/>
  <c r="J14" i="234" s="1"/>
  <c r="AO21" i="226"/>
  <c r="AP21" i="227" s="1"/>
  <c r="AQ21" i="227" s="1"/>
  <c r="S21" i="234" s="1"/>
  <c r="BD301" i="226"/>
  <c r="BE301" i="227" s="1"/>
  <c r="BF301" i="227" s="1"/>
  <c r="X301" i="234" s="1"/>
  <c r="AO23" i="226"/>
  <c r="AP23" i="227" s="1"/>
  <c r="AQ23" i="227" s="1"/>
  <c r="S23" i="234" s="1"/>
  <c r="AC89" i="226"/>
  <c r="AD89" i="227" s="1"/>
  <c r="AE89" i="227" s="1"/>
  <c r="O89" i="234" s="1"/>
  <c r="CH131" i="226"/>
  <c r="CI131" i="227" s="1"/>
  <c r="CJ131" i="227" s="1"/>
  <c r="BD138" i="226"/>
  <c r="BE138" i="227" s="1"/>
  <c r="BF138" i="227" s="1"/>
  <c r="X138" i="234" s="1"/>
  <c r="AF304" i="226"/>
  <c r="AG304" i="227" s="1"/>
  <c r="AH304" i="227" s="1"/>
  <c r="N332" i="226"/>
  <c r="O332" i="227" s="1"/>
  <c r="P332" i="227" s="1"/>
  <c r="J332" i="234" s="1"/>
  <c r="H137" i="226"/>
  <c r="I137" i="227" s="1"/>
  <c r="J137" i="227" s="1"/>
  <c r="BD160" i="226"/>
  <c r="BE160" i="227" s="1"/>
  <c r="BF160" i="227" s="1"/>
  <c r="X160" i="234" s="1"/>
  <c r="AC176" i="226"/>
  <c r="AD176" i="227" s="1"/>
  <c r="AE176" i="227" s="1"/>
  <c r="O176" i="234" s="1"/>
  <c r="AU310" i="226"/>
  <c r="AV310" i="227" s="1"/>
  <c r="AW310" i="227" s="1"/>
  <c r="U310" i="234" s="1"/>
  <c r="N19" i="226"/>
  <c r="O19" i="227" s="1"/>
  <c r="P19" i="227" s="1"/>
  <c r="J19" i="234" s="1"/>
  <c r="AR89" i="226"/>
  <c r="AS89" i="227" s="1"/>
  <c r="AT89" i="227" s="1"/>
  <c r="T89" i="234" s="1"/>
  <c r="AF132" i="226"/>
  <c r="AG132" i="227" s="1"/>
  <c r="AH132" i="227" s="1"/>
  <c r="Z158" i="226"/>
  <c r="AA158" i="227" s="1"/>
  <c r="AB158" i="227" s="1"/>
  <c r="N158" i="234" s="1"/>
  <c r="AC83" i="226"/>
  <c r="AD83" i="227" s="1"/>
  <c r="AE83" i="227" s="1"/>
  <c r="N279" i="226"/>
  <c r="O279" i="227" s="1"/>
  <c r="P279" i="227" s="1"/>
  <c r="Z64" i="226"/>
  <c r="AA64" i="227" s="1"/>
  <c r="AB64" i="227" s="1"/>
  <c r="N64" i="234" s="1"/>
  <c r="Z102" i="226"/>
  <c r="AA102" i="227" s="1"/>
  <c r="AB102" i="227" s="1"/>
  <c r="N102" i="234" s="1"/>
  <c r="AF182" i="226"/>
  <c r="AG182" i="227" s="1"/>
  <c r="AH182" i="227" s="1"/>
  <c r="AO203" i="226"/>
  <c r="AP203" i="227" s="1"/>
  <c r="AQ203" i="227" s="1"/>
  <c r="S203" i="234" s="1"/>
  <c r="AF300" i="226"/>
  <c r="AG300" i="227" s="1"/>
  <c r="AH300" i="227" s="1"/>
  <c r="AF121" i="226"/>
  <c r="AG121" i="227" s="1"/>
  <c r="AH121" i="227" s="1"/>
  <c r="P121" i="234" s="1"/>
  <c r="AF206" i="226"/>
  <c r="AG206" i="227" s="1"/>
  <c r="AH206" i="227" s="1"/>
  <c r="P206" i="234" s="1"/>
  <c r="N337" i="226"/>
  <c r="O337" i="227" s="1"/>
  <c r="P337" i="227" s="1"/>
  <c r="J337" i="234" s="1"/>
  <c r="H47" i="226"/>
  <c r="I47" i="227" s="1"/>
  <c r="J47" i="227" s="1"/>
  <c r="BP34" i="226"/>
  <c r="BQ34" i="227" s="1"/>
  <c r="BR34" i="227" s="1"/>
  <c r="AB34" i="234" s="1"/>
  <c r="AN34" i="234" s="1"/>
  <c r="BA172" i="226"/>
  <c r="BB172" i="227" s="1"/>
  <c r="BC172" i="227" s="1"/>
  <c r="W172" i="234" s="1"/>
  <c r="N198" i="226"/>
  <c r="O198" i="227" s="1"/>
  <c r="P198" i="227" s="1"/>
  <c r="J198" i="234" s="1"/>
  <c r="AR117" i="226"/>
  <c r="AS117" i="227" s="1"/>
  <c r="AT117" i="227" s="1"/>
  <c r="T117" i="234" s="1"/>
  <c r="BD39" i="226"/>
  <c r="BE39" i="227" s="1"/>
  <c r="BF39" i="227" s="1"/>
  <c r="X39" i="234" s="1"/>
  <c r="W157" i="226"/>
  <c r="X157" i="227" s="1"/>
  <c r="Y157" i="227" s="1"/>
  <c r="Q175" i="226"/>
  <c r="R175" i="227" s="1"/>
  <c r="S175" i="227" s="1"/>
  <c r="AO267" i="226"/>
  <c r="AP267" i="227" s="1"/>
  <c r="AQ267" i="227" s="1"/>
  <c r="K340" i="226"/>
  <c r="L340" i="227" s="1"/>
  <c r="M340" i="227" s="1"/>
  <c r="BJ16" i="226"/>
  <c r="BK16" i="227" s="1"/>
  <c r="BL16" i="227" s="1"/>
  <c r="Z16" i="234" s="1"/>
  <c r="AF118" i="226"/>
  <c r="AG118" i="227" s="1"/>
  <c r="AH118" i="227" s="1"/>
  <c r="AL214" i="226"/>
  <c r="AM214" i="227" s="1"/>
  <c r="AN214" i="227" s="1"/>
  <c r="R214" i="234" s="1"/>
  <c r="AK214" i="234" s="1"/>
  <c r="AO130" i="226"/>
  <c r="AP130" i="227" s="1"/>
  <c r="AQ130" i="227" s="1"/>
  <c r="S130" i="234" s="1"/>
  <c r="AR54" i="226"/>
  <c r="AS54" i="227" s="1"/>
  <c r="AT54" i="227" s="1"/>
  <c r="T54" i="234" s="1"/>
  <c r="BD321" i="226"/>
  <c r="BE321" i="227" s="1"/>
  <c r="BF321" i="227" s="1"/>
  <c r="X321" i="234" s="1"/>
  <c r="Z100" i="226"/>
  <c r="AA100" i="227" s="1"/>
  <c r="AB100" i="227" s="1"/>
  <c r="N100" i="234" s="1"/>
  <c r="BP132" i="226"/>
  <c r="BQ132" i="227" s="1"/>
  <c r="BR132" i="227" s="1"/>
  <c r="AB132" i="234" s="1"/>
  <c r="N29" i="226"/>
  <c r="O29" i="227" s="1"/>
  <c r="P29" i="227" s="1"/>
  <c r="J29" i="234" s="1"/>
  <c r="AU54" i="226"/>
  <c r="AV54" i="227" s="1"/>
  <c r="AW54" i="227" s="1"/>
  <c r="U54" i="234" s="1"/>
  <c r="AF160" i="226"/>
  <c r="AG160" i="227" s="1"/>
  <c r="AH160" i="227" s="1"/>
  <c r="P160" i="234" s="1"/>
  <c r="AR175" i="226"/>
  <c r="AS175" i="227" s="1"/>
  <c r="AT175" i="227" s="1"/>
  <c r="T175" i="234" s="1"/>
  <c r="N202" i="226"/>
  <c r="O202" i="227" s="1"/>
  <c r="P202" i="227" s="1"/>
  <c r="J202" i="234" s="1"/>
  <c r="W103" i="226"/>
  <c r="X103" i="227" s="1"/>
  <c r="Y103" i="227" s="1"/>
  <c r="K24" i="226"/>
  <c r="L24" i="227" s="1"/>
  <c r="M24" i="227" s="1"/>
  <c r="Z43" i="226"/>
  <c r="AA43" i="227" s="1"/>
  <c r="AB43" i="227" s="1"/>
  <c r="N43" i="234" s="1"/>
  <c r="AF43" i="226"/>
  <c r="AG43" i="227" s="1"/>
  <c r="AH43" i="227" s="1"/>
  <c r="P43" i="234" s="1"/>
  <c r="N12" i="226"/>
  <c r="O12" i="227" s="1"/>
  <c r="P12" i="227" s="1"/>
  <c r="J12" i="234" s="1"/>
  <c r="BJ12" i="226"/>
  <c r="BK12" i="227" s="1"/>
  <c r="BL12" i="227" s="1"/>
  <c r="Z12" i="234" s="1"/>
  <c r="K13" i="226"/>
  <c r="L13" i="227" s="1"/>
  <c r="M13" i="227" s="1"/>
  <c r="BJ19" i="226"/>
  <c r="BK19" i="227" s="1"/>
  <c r="BL19" i="227" s="1"/>
  <c r="Z19" i="234" s="1"/>
  <c r="BA138" i="226"/>
  <c r="BB138" i="227" s="1"/>
  <c r="BC138" i="227" s="1"/>
  <c r="W138" i="234" s="1"/>
  <c r="Q90" i="226"/>
  <c r="R90" i="227" s="1"/>
  <c r="S90" i="227" s="1"/>
  <c r="AR132" i="226"/>
  <c r="AS132" i="227" s="1"/>
  <c r="AT132" i="227" s="1"/>
  <c r="T132" i="234" s="1"/>
  <c r="BG162" i="226"/>
  <c r="BH162" i="227" s="1"/>
  <c r="BI162" i="227" s="1"/>
  <c r="Y162" i="234" s="1"/>
  <c r="CH180" i="226"/>
  <c r="CI180" i="227" s="1"/>
  <c r="CJ180" i="227" s="1"/>
  <c r="AO202" i="226"/>
  <c r="AP202" i="227" s="1"/>
  <c r="AQ202" i="227" s="1"/>
  <c r="S202" i="234" s="1"/>
  <c r="AO261" i="226"/>
  <c r="AP261" i="227" s="1"/>
  <c r="AQ261" i="227" s="1"/>
  <c r="BJ64" i="226"/>
  <c r="BK64" i="227" s="1"/>
  <c r="BL64" i="227" s="1"/>
  <c r="Z64" i="234" s="1"/>
  <c r="BJ118" i="226"/>
  <c r="BK118" i="227" s="1"/>
  <c r="BL118" i="227" s="1"/>
  <c r="Z118" i="234" s="1"/>
  <c r="AO223" i="226"/>
  <c r="AP223" i="227" s="1"/>
  <c r="AQ223" i="227" s="1"/>
  <c r="S223" i="234" s="1"/>
  <c r="AK223" i="234" s="1"/>
  <c r="N16" i="226"/>
  <c r="O16" i="227" s="1"/>
  <c r="P16" i="227" s="1"/>
  <c r="J16" i="234" s="1"/>
  <c r="BA38" i="226"/>
  <c r="BB38" i="227" s="1"/>
  <c r="BC38" i="227" s="1"/>
  <c r="W38" i="234" s="1"/>
  <c r="K203" i="226"/>
  <c r="L203" i="227" s="1"/>
  <c r="M203" i="227" s="1"/>
  <c r="AF233" i="226"/>
  <c r="AG233" i="227" s="1"/>
  <c r="AH233" i="227" s="1"/>
  <c r="AO275" i="226"/>
  <c r="AP275" i="227" s="1"/>
  <c r="AQ275" i="227" s="1"/>
  <c r="H91" i="226"/>
  <c r="I91" i="227" s="1"/>
  <c r="J91" i="227" s="1"/>
  <c r="AR176" i="226"/>
  <c r="AS176" i="227" s="1"/>
  <c r="AT176" i="227" s="1"/>
  <c r="T176" i="234" s="1"/>
  <c r="N203" i="226"/>
  <c r="O203" i="227" s="1"/>
  <c r="P203" i="227" s="1"/>
  <c r="J203" i="234" s="1"/>
  <c r="AO226" i="226"/>
  <c r="AP226" i="227" s="1"/>
  <c r="AQ226" i="227" s="1"/>
  <c r="BD265" i="226"/>
  <c r="BE265" i="227" s="1"/>
  <c r="BF265" i="227" s="1"/>
  <c r="X265" i="234" s="1"/>
  <c r="AF302" i="226"/>
  <c r="AG302" i="227" s="1"/>
  <c r="AH302" i="227" s="1"/>
  <c r="P302" i="234" s="1"/>
  <c r="AO151" i="226"/>
  <c r="AP151" i="227" s="1"/>
  <c r="AQ151" i="227" s="1"/>
  <c r="BJ35" i="226"/>
  <c r="BK35" i="227" s="1"/>
  <c r="BL35" i="227" s="1"/>
  <c r="Z35" i="234" s="1"/>
  <c r="AN35" i="234" s="1"/>
  <c r="AF139" i="226"/>
  <c r="AG139" i="227" s="1"/>
  <c r="AH139" i="227" s="1"/>
  <c r="T161" i="226"/>
  <c r="U161" i="227" s="1"/>
  <c r="V161" i="227" s="1"/>
  <c r="BV176" i="226"/>
  <c r="BW176" i="227" s="1"/>
  <c r="BX176" i="227" s="1"/>
  <c r="AD176" i="234" s="1"/>
  <c r="BS304" i="226"/>
  <c r="BT304" i="227" s="1"/>
  <c r="BU304" i="227" s="1"/>
  <c r="AC304" i="234" s="1"/>
  <c r="CH347" i="226"/>
  <c r="CI347" i="227" s="1"/>
  <c r="CJ347" i="227" s="1"/>
  <c r="AH347" i="234" s="1"/>
  <c r="AF105" i="226"/>
  <c r="AG105" i="227" s="1"/>
  <c r="AH105" i="227" s="1"/>
  <c r="P105" i="234" s="1"/>
  <c r="AU52" i="226"/>
  <c r="AV52" i="227" s="1"/>
  <c r="AW52" i="227" s="1"/>
  <c r="U52" i="234" s="1"/>
  <c r="AU31" i="226"/>
  <c r="AV31" i="227" s="1"/>
  <c r="AW31" i="227" s="1"/>
  <c r="U31" i="234" s="1"/>
  <c r="AO139" i="226"/>
  <c r="AP139" i="227" s="1"/>
  <c r="AQ139" i="227" s="1"/>
  <c r="S139" i="234" s="1"/>
  <c r="AF161" i="226"/>
  <c r="AG161" i="227" s="1"/>
  <c r="AH161" i="227" s="1"/>
  <c r="P161" i="234" s="1"/>
  <c r="T77" i="226"/>
  <c r="U77" i="227" s="1"/>
  <c r="V77" i="227" s="1"/>
  <c r="Z127" i="226"/>
  <c r="AA127" i="227" s="1"/>
  <c r="AB127" i="227" s="1"/>
  <c r="N127" i="234" s="1"/>
  <c r="BA166" i="226"/>
  <c r="BB166" i="227" s="1"/>
  <c r="BC166" i="227" s="1"/>
  <c r="W166" i="234" s="1"/>
  <c r="CH187" i="226"/>
  <c r="CI187" i="227" s="1"/>
  <c r="CJ187" i="227" s="1"/>
  <c r="AH187" i="234" s="1"/>
  <c r="BD239" i="226"/>
  <c r="BE239" i="227" s="1"/>
  <c r="BF239" i="227" s="1"/>
  <c r="X239" i="234" s="1"/>
  <c r="AK239" i="234" s="1"/>
  <c r="BD279" i="226"/>
  <c r="BE279" i="227" s="1"/>
  <c r="BF279" i="227" s="1"/>
  <c r="X279" i="234" s="1"/>
  <c r="AN279" i="234" s="1"/>
  <c r="W76" i="226"/>
  <c r="X76" i="227" s="1"/>
  <c r="Y76" i="227" s="1"/>
  <c r="M76" i="234" s="1"/>
  <c r="AK76" i="234" s="1"/>
  <c r="AR36" i="226"/>
  <c r="AS36" i="227" s="1"/>
  <c r="AT36" i="227" s="1"/>
  <c r="T36" i="234" s="1"/>
  <c r="CH221" i="226"/>
  <c r="CI221" i="227" s="1"/>
  <c r="CJ221" i="227" s="1"/>
  <c r="CH353" i="226"/>
  <c r="CI353" i="227" s="1"/>
  <c r="CJ353" i="227" s="1"/>
  <c r="AH353" i="234" s="1"/>
  <c r="AL132" i="226"/>
  <c r="AM132" i="227" s="1"/>
  <c r="AN132" i="227" s="1"/>
  <c r="R132" i="234" s="1"/>
  <c r="Z48" i="226"/>
  <c r="AA48" i="227" s="1"/>
  <c r="AB48" i="227" s="1"/>
  <c r="N48" i="234" s="1"/>
  <c r="BS297" i="226"/>
  <c r="BT297" i="227" s="1"/>
  <c r="BU297" i="227" s="1"/>
  <c r="AC297" i="234" s="1"/>
  <c r="BD318" i="226"/>
  <c r="BE318" i="227" s="1"/>
  <c r="BF318" i="227" s="1"/>
  <c r="X318" i="234" s="1"/>
  <c r="BS120" i="226"/>
  <c r="BT120" i="227" s="1"/>
  <c r="BU120" i="227" s="1"/>
  <c r="AC120" i="234" s="1"/>
  <c r="AF165" i="226"/>
  <c r="AG165" i="227" s="1"/>
  <c r="AH165" i="227" s="1"/>
  <c r="P165" i="234" s="1"/>
  <c r="BJ195" i="226"/>
  <c r="BK195" i="227" s="1"/>
  <c r="BL195" i="227" s="1"/>
  <c r="Z195" i="234" s="1"/>
  <c r="BD303" i="226"/>
  <c r="BE303" i="227" s="1"/>
  <c r="BF303" i="227" s="1"/>
  <c r="X303" i="234" s="1"/>
  <c r="K21" i="226"/>
  <c r="L21" i="227" s="1"/>
  <c r="M21" i="227" s="1"/>
  <c r="BD109" i="226"/>
  <c r="BE109" i="227" s="1"/>
  <c r="BF109" i="227" s="1"/>
  <c r="X109" i="234" s="1"/>
  <c r="AN109" i="234" s="1"/>
  <c r="Z155" i="226"/>
  <c r="AA155" i="227" s="1"/>
  <c r="AB155" i="227" s="1"/>
  <c r="N155" i="234" s="1"/>
  <c r="Z171" i="226"/>
  <c r="AA171" i="227" s="1"/>
  <c r="AB171" i="227" s="1"/>
  <c r="N171" i="234" s="1"/>
  <c r="BD249" i="226"/>
  <c r="BE249" i="227" s="1"/>
  <c r="BF249" i="227" s="1"/>
  <c r="X249" i="234" s="1"/>
  <c r="N281" i="226"/>
  <c r="O281" i="227" s="1"/>
  <c r="P281" i="227" s="1"/>
  <c r="J281" i="234" s="1"/>
  <c r="AF306" i="226"/>
  <c r="AG306" i="227" s="1"/>
  <c r="AH306" i="227" s="1"/>
  <c r="N325" i="226"/>
  <c r="O325" i="227" s="1"/>
  <c r="P325" i="227" s="1"/>
  <c r="J325" i="234" s="1"/>
  <c r="BD380" i="226"/>
  <c r="BE380" i="227" s="1"/>
  <c r="BF380" i="227" s="1"/>
  <c r="X380" i="234" s="1"/>
  <c r="AF109" i="226"/>
  <c r="AG109" i="227" s="1"/>
  <c r="AH109" i="227" s="1"/>
  <c r="P109" i="234" s="1"/>
  <c r="AF134" i="226"/>
  <c r="AG134" i="227" s="1"/>
  <c r="AH134" i="227" s="1"/>
  <c r="P134" i="234" s="1"/>
  <c r="AU138" i="226"/>
  <c r="AV138" i="227" s="1"/>
  <c r="AW138" i="227" s="1"/>
  <c r="U138" i="234" s="1"/>
  <c r="BD236" i="226"/>
  <c r="BE236" i="227" s="1"/>
  <c r="BF236" i="227" s="1"/>
  <c r="X236" i="234" s="1"/>
  <c r="AK236" i="234" s="1"/>
  <c r="AO268" i="226"/>
  <c r="AP268" i="227" s="1"/>
  <c r="AQ268" i="227" s="1"/>
  <c r="AO17" i="226"/>
  <c r="AP17" i="227" s="1"/>
  <c r="AQ17" i="227" s="1"/>
  <c r="S17" i="234" s="1"/>
  <c r="Z46" i="226"/>
  <c r="AA46" i="227" s="1"/>
  <c r="AB46" i="227" s="1"/>
  <c r="N46" i="234" s="1"/>
  <c r="K27" i="226"/>
  <c r="L27" i="227" s="1"/>
  <c r="M27" i="227" s="1"/>
  <c r="AF39" i="226"/>
  <c r="AG39" i="227" s="1"/>
  <c r="AH39" i="227" s="1"/>
  <c r="P39" i="234" s="1"/>
  <c r="K30" i="226"/>
  <c r="L30" i="227" s="1"/>
  <c r="M30" i="227" s="1"/>
  <c r="AF142" i="226"/>
  <c r="AG142" i="227" s="1"/>
  <c r="AH142" i="227" s="1"/>
  <c r="K19" i="226"/>
  <c r="L19" i="227" s="1"/>
  <c r="M19" i="227" s="1"/>
  <c r="AO142" i="226"/>
  <c r="AP142" i="227" s="1"/>
  <c r="AQ142" i="227" s="1"/>
  <c r="S142" i="234" s="1"/>
  <c r="BV162" i="226"/>
  <c r="BW162" i="227" s="1"/>
  <c r="BX162" i="227" s="1"/>
  <c r="AD162" i="234" s="1"/>
  <c r="BJ138" i="226"/>
  <c r="BK138" i="227" s="1"/>
  <c r="BL138" i="227" s="1"/>
  <c r="Z138" i="234" s="1"/>
  <c r="BG160" i="226"/>
  <c r="BH160" i="227" s="1"/>
  <c r="BI160" i="227" s="1"/>
  <c r="Y160" i="234" s="1"/>
  <c r="BD304" i="226"/>
  <c r="BE304" i="227" s="1"/>
  <c r="BF304" i="227" s="1"/>
  <c r="X304" i="234" s="1"/>
  <c r="N330" i="226"/>
  <c r="O330" i="227" s="1"/>
  <c r="P330" i="227" s="1"/>
  <c r="J330" i="234" s="1"/>
  <c r="AU91" i="226"/>
  <c r="AV91" i="227" s="1"/>
  <c r="AW91" i="227" s="1"/>
  <c r="U91" i="234" s="1"/>
  <c r="CH355" i="226"/>
  <c r="CI355" i="227" s="1"/>
  <c r="CJ355" i="227" s="1"/>
  <c r="AH355" i="234" s="1"/>
  <c r="BS47" i="226"/>
  <c r="BT47" i="227" s="1"/>
  <c r="BU47" i="227" s="1"/>
  <c r="AC47" i="234" s="1"/>
  <c r="AO258" i="226"/>
  <c r="AP258" i="227" s="1"/>
  <c r="AQ258" i="227" s="1"/>
  <c r="CH283" i="226"/>
  <c r="CI283" i="227" s="1"/>
  <c r="CJ283" i="227" s="1"/>
  <c r="Z71" i="226"/>
  <c r="AA71" i="227" s="1"/>
  <c r="AB71" i="227" s="1"/>
  <c r="AR115" i="226"/>
  <c r="AS115" i="227" s="1"/>
  <c r="AT115" i="227" s="1"/>
  <c r="K11" i="226"/>
  <c r="L11" i="227" s="1"/>
  <c r="M11" i="227" s="1"/>
  <c r="Z59" i="226"/>
  <c r="AA59" i="227" s="1"/>
  <c r="AB59" i="227" s="1"/>
  <c r="AO187" i="226"/>
  <c r="AP187" i="227" s="1"/>
  <c r="AQ187" i="227" s="1"/>
  <c r="CH233" i="226"/>
  <c r="CI233" i="227" s="1"/>
  <c r="CJ233" i="227" s="1"/>
  <c r="AH233" i="234" s="1"/>
  <c r="BJ302" i="226"/>
  <c r="BK302" i="227" s="1"/>
  <c r="BL302" i="227" s="1"/>
  <c r="Z302" i="234" s="1"/>
  <c r="BD377" i="226"/>
  <c r="BE377" i="227" s="1"/>
  <c r="BF377" i="227" s="1"/>
  <c r="X377" i="234" s="1"/>
  <c r="Z128" i="226"/>
  <c r="AA128" i="227" s="1"/>
  <c r="AB128" i="227" s="1"/>
  <c r="N128" i="234" s="1"/>
  <c r="AK128" i="234" s="1"/>
  <c r="AL128" i="234" s="1"/>
  <c r="W134" i="226"/>
  <c r="X134" i="227" s="1"/>
  <c r="Y134" i="227" s="1"/>
  <c r="BA191" i="226"/>
  <c r="BB191" i="227" s="1"/>
  <c r="BC191" i="227" s="1"/>
  <c r="W191" i="234" s="1"/>
  <c r="BD353" i="226"/>
  <c r="BE353" i="227" s="1"/>
  <c r="BF353" i="227" s="1"/>
  <c r="X353" i="234" s="1"/>
  <c r="BD165" i="226"/>
  <c r="BE165" i="227" s="1"/>
  <c r="BF165" i="227" s="1"/>
  <c r="X165" i="234" s="1"/>
  <c r="Z159" i="226"/>
  <c r="AA159" i="227" s="1"/>
  <c r="AB159" i="227" s="1"/>
  <c r="BV174" i="226"/>
  <c r="BW174" i="227" s="1"/>
  <c r="BX174" i="227" s="1"/>
  <c r="AD174" i="234" s="1"/>
  <c r="N204" i="226"/>
  <c r="O204" i="227" s="1"/>
  <c r="P204" i="227" s="1"/>
  <c r="J204" i="234" s="1"/>
  <c r="BD300" i="226"/>
  <c r="BE300" i="227" s="1"/>
  <c r="BF300" i="227" s="1"/>
  <c r="X300" i="234" s="1"/>
  <c r="AF327" i="226"/>
  <c r="AG327" i="227" s="1"/>
  <c r="AH327" i="227" s="1"/>
  <c r="P327" i="234" s="1"/>
  <c r="BV89" i="226"/>
  <c r="BW89" i="227" s="1"/>
  <c r="BX89" i="227" s="1"/>
  <c r="AD89" i="234" s="1"/>
  <c r="BD134" i="226"/>
  <c r="BE134" i="227" s="1"/>
  <c r="BF134" i="227" s="1"/>
  <c r="X134" i="234" s="1"/>
  <c r="Z50" i="226"/>
  <c r="AA50" i="227" s="1"/>
  <c r="AB50" i="227" s="1"/>
  <c r="AX159" i="226"/>
  <c r="AY159" i="227" s="1"/>
  <c r="AZ159" i="227" s="1"/>
  <c r="V159" i="234" s="1"/>
  <c r="AK159" i="234" s="1"/>
  <c r="BV177" i="226"/>
  <c r="BW177" i="227" s="1"/>
  <c r="BX177" i="227" s="1"/>
  <c r="AD177" i="234" s="1"/>
  <c r="AR207" i="226"/>
  <c r="AS207" i="227" s="1"/>
  <c r="AT207" i="227" s="1"/>
  <c r="BD240" i="226"/>
  <c r="BE240" i="227" s="1"/>
  <c r="X240" i="234" s="1"/>
  <c r="AO24" i="226"/>
  <c r="AP24" i="227" s="1"/>
  <c r="AQ24" i="227" s="1"/>
  <c r="S24" i="234" s="1"/>
  <c r="AU134" i="226"/>
  <c r="AV134" i="227" s="1"/>
  <c r="AW134" i="227" s="1"/>
  <c r="U134" i="234" s="1"/>
  <c r="BD217" i="226"/>
  <c r="BE217" i="227" s="1"/>
  <c r="BF217" i="227" s="1"/>
  <c r="X217" i="234" s="1"/>
  <c r="BD267" i="226"/>
  <c r="BE267" i="227" s="1"/>
  <c r="BF267" i="227" s="1"/>
  <c r="X267" i="234" s="1"/>
  <c r="AK267" i="234" s="1"/>
  <c r="AF38" i="226"/>
  <c r="AG38" i="227" s="1"/>
  <c r="AH38" i="227" s="1"/>
  <c r="P38" i="234" s="1"/>
  <c r="BD110" i="226"/>
  <c r="BE110" i="227" s="1"/>
  <c r="BF110" i="227" s="1"/>
  <c r="X110" i="234" s="1"/>
  <c r="AN110" i="234" s="1"/>
  <c r="AO110" i="234" s="1"/>
  <c r="AO20" i="226"/>
  <c r="AP20" i="227" s="1"/>
  <c r="AQ20" i="227" s="1"/>
  <c r="S20" i="234" s="1"/>
  <c r="AO255" i="226"/>
  <c r="AP255" i="227" s="1"/>
  <c r="AQ255" i="227" s="1"/>
  <c r="AF110" i="226"/>
  <c r="AG110" i="227" s="1"/>
  <c r="AH110" i="227" s="1"/>
  <c r="P110" i="234" s="1"/>
  <c r="AF162" i="226"/>
  <c r="AG162" i="227" s="1"/>
  <c r="AH162" i="227" s="1"/>
  <c r="P162" i="234" s="1"/>
  <c r="AO184" i="226"/>
  <c r="AP184" i="227" s="1"/>
  <c r="AQ184" i="227" s="1"/>
  <c r="S184" i="234" s="1"/>
  <c r="N21" i="226"/>
  <c r="O21" i="227" s="1"/>
  <c r="P21" i="227" s="1"/>
  <c r="J21" i="234" s="1"/>
  <c r="Z105" i="226"/>
  <c r="AA105" i="227" s="1"/>
  <c r="AB105" i="227" s="1"/>
  <c r="BS42" i="226"/>
  <c r="BT42" i="227" s="1"/>
  <c r="BU42" i="227" s="1"/>
  <c r="AC42" i="234" s="1"/>
  <c r="K26" i="226"/>
  <c r="L26" i="227" s="1"/>
  <c r="M26" i="227" s="1"/>
  <c r="AO15" i="226"/>
  <c r="AP15" i="227" s="1"/>
  <c r="AQ15" i="227" s="1"/>
  <c r="S15" i="234" s="1"/>
  <c r="AK15" i="234" s="1"/>
  <c r="AL15" i="234" s="1"/>
  <c r="K16" i="226"/>
  <c r="L16" i="227" s="1"/>
  <c r="M16" i="227" s="1"/>
  <c r="BJ31" i="226"/>
  <c r="BK31" i="227" s="1"/>
  <c r="BL31" i="227" s="1"/>
  <c r="Z31" i="234" s="1"/>
  <c r="BS41" i="226"/>
  <c r="BT41" i="227" s="1"/>
  <c r="BU41" i="227" s="1"/>
  <c r="AC41" i="234" s="1"/>
  <c r="AR171" i="226"/>
  <c r="AS171" i="227" s="1"/>
  <c r="AT171" i="227" s="1"/>
  <c r="T171" i="234" s="1"/>
  <c r="BP312" i="226"/>
  <c r="BQ312" i="227" s="1"/>
  <c r="BR312" i="227" s="1"/>
  <c r="AB312" i="234" s="1"/>
  <c r="AO99" i="226"/>
  <c r="AP99" i="227" s="1"/>
  <c r="AQ99" i="227" s="1"/>
  <c r="CH135" i="226"/>
  <c r="CI135" i="227" s="1"/>
  <c r="CJ135" i="227" s="1"/>
  <c r="BS165" i="226"/>
  <c r="BT165" i="227" s="1"/>
  <c r="BU165" i="227" s="1"/>
  <c r="AC165" i="234" s="1"/>
  <c r="CH185" i="226"/>
  <c r="CI185" i="227" s="1"/>
  <c r="CJ185" i="227" s="1"/>
  <c r="Z205" i="226"/>
  <c r="AA205" i="227" s="1"/>
  <c r="AB205" i="227" s="1"/>
  <c r="N205" i="234" s="1"/>
  <c r="AO232" i="226"/>
  <c r="AP232" i="227" s="1"/>
  <c r="AQ232" i="227" s="1"/>
  <c r="BJ351" i="226"/>
  <c r="BK351" i="227" s="1"/>
  <c r="BL351" i="227" s="1"/>
  <c r="Z351" i="234" s="1"/>
  <c r="T73" i="226"/>
  <c r="U73" i="227" s="1"/>
  <c r="V73" i="227" s="1"/>
  <c r="AF129" i="226"/>
  <c r="AG129" i="227" s="1"/>
  <c r="AH129" i="227" s="1"/>
  <c r="BD250" i="226"/>
  <c r="BE250" i="227" s="1"/>
  <c r="BF250" i="227" s="1"/>
  <c r="X250" i="234" s="1"/>
  <c r="AK250" i="234" s="1"/>
  <c r="W49" i="226"/>
  <c r="X49" i="227" s="1"/>
  <c r="Y49" i="227" s="1"/>
  <c r="BV186" i="226"/>
  <c r="BW186" i="227" s="1"/>
  <c r="BX186" i="227" s="1"/>
  <c r="AF205" i="226"/>
  <c r="AG205" i="227" s="1"/>
  <c r="AH205" i="227" s="1"/>
  <c r="P205" i="234" s="1"/>
  <c r="BD237" i="226"/>
  <c r="BE237" i="227" s="1"/>
  <c r="BF237" i="227" s="1"/>
  <c r="X237" i="234" s="1"/>
  <c r="AK237" i="234" s="1"/>
  <c r="CH282" i="226"/>
  <c r="CI282" i="227" s="1"/>
  <c r="CJ282" i="227" s="1"/>
  <c r="Z315" i="226"/>
  <c r="AA315" i="227" s="1"/>
  <c r="AB315" i="227" s="1"/>
  <c r="AO346" i="226"/>
  <c r="AP346" i="227" s="1"/>
  <c r="AQ346" i="227" s="1"/>
  <c r="W64" i="226"/>
  <c r="X64" i="227" s="1"/>
  <c r="Y64" i="227" s="1"/>
  <c r="BD100" i="226"/>
  <c r="BE100" i="227" s="1"/>
  <c r="BF100" i="227" s="1"/>
  <c r="X100" i="234" s="1"/>
  <c r="BS132" i="226"/>
  <c r="BT132" i="227" s="1"/>
  <c r="BU132" i="227" s="1"/>
  <c r="AC132" i="234" s="1"/>
  <c r="CH181" i="226"/>
  <c r="CI181" i="227" s="1"/>
  <c r="CJ181" i="227" s="1"/>
  <c r="AR205" i="226"/>
  <c r="AS205" i="227" s="1"/>
  <c r="AT205" i="227" s="1"/>
  <c r="T205" i="234" s="1"/>
  <c r="BD269" i="226"/>
  <c r="BE269" i="227" s="1"/>
  <c r="BF269" i="227" s="1"/>
  <c r="X269" i="234" s="1"/>
  <c r="AF93" i="226"/>
  <c r="AG93" i="227" s="1"/>
  <c r="AH93" i="227" s="1"/>
  <c r="AF143" i="226"/>
  <c r="AG143" i="227" s="1"/>
  <c r="AH143" i="227" s="1"/>
  <c r="AF163" i="226"/>
  <c r="AG163" i="227" s="1"/>
  <c r="AH163" i="227" s="1"/>
  <c r="P163" i="234" s="1"/>
  <c r="AK163" i="234" s="1"/>
  <c r="AL163" i="234" s="1"/>
  <c r="BS310" i="226"/>
  <c r="BT310" i="227" s="1"/>
  <c r="BU310" i="227" s="1"/>
  <c r="AC310" i="234" s="1"/>
  <c r="CH352" i="226"/>
  <c r="CI352" i="227" s="1"/>
  <c r="CJ352" i="227" s="1"/>
  <c r="AH352" i="234" s="1"/>
  <c r="W74" i="226"/>
  <c r="X74" i="227" s="1"/>
  <c r="Y74" i="227" s="1"/>
  <c r="M74" i="234" s="1"/>
  <c r="AK74" i="234" s="1"/>
  <c r="BA120" i="226"/>
  <c r="BB120" i="227" s="1"/>
  <c r="BC120" i="227" s="1"/>
  <c r="W120" i="234" s="1"/>
  <c r="AO143" i="226"/>
  <c r="AP143" i="227" s="1"/>
  <c r="AQ143" i="227" s="1"/>
  <c r="S143" i="234" s="1"/>
  <c r="AC164" i="226"/>
  <c r="AD164" i="227" s="1"/>
  <c r="AE164" i="227" s="1"/>
  <c r="O164" i="234" s="1"/>
  <c r="Z206" i="226"/>
  <c r="AA206" i="227" s="1"/>
  <c r="AB206" i="227" s="1"/>
  <c r="AO239" i="226"/>
  <c r="AP239" i="227" s="1"/>
  <c r="AQ239" i="227" s="1"/>
  <c r="AO266" i="226"/>
  <c r="AP266" i="227" s="1"/>
  <c r="AQ266" i="227" s="1"/>
  <c r="BD320" i="226"/>
  <c r="BE320" i="227" s="1"/>
  <c r="BF320" i="227" s="1"/>
  <c r="X320" i="234" s="1"/>
  <c r="Z134" i="226"/>
  <c r="AA134" i="227" s="1"/>
  <c r="AB134" i="227" s="1"/>
  <c r="N134" i="234" s="1"/>
  <c r="AO170" i="226"/>
  <c r="AP170" i="227" s="1"/>
  <c r="AQ170" i="227" s="1"/>
  <c r="Z210" i="226"/>
  <c r="AA210" i="227" s="1"/>
  <c r="AB210" i="227" s="1"/>
  <c r="K243" i="226"/>
  <c r="L243" i="227" s="1"/>
  <c r="M243" i="227" s="1"/>
  <c r="AF285" i="226"/>
  <c r="AG285" i="227" s="1"/>
  <c r="AH285" i="227" s="1"/>
  <c r="BP313" i="226"/>
  <c r="BQ313" i="227" s="1"/>
  <c r="BR313" i="227" s="1"/>
  <c r="AB313" i="234" s="1"/>
  <c r="T78" i="226"/>
  <c r="U78" i="227" s="1"/>
  <c r="V78" i="227" s="1"/>
  <c r="AF242" i="226"/>
  <c r="AG242" i="227" s="1"/>
  <c r="AH242" i="227" s="1"/>
  <c r="BD271" i="226"/>
  <c r="BE271" i="227" s="1"/>
  <c r="BF271" i="227" s="1"/>
  <c r="AF95" i="226"/>
  <c r="AG95" i="227" s="1"/>
  <c r="AH95" i="227" s="1"/>
  <c r="BJ11" i="226"/>
  <c r="BK11" i="227" s="1"/>
  <c r="BL11" i="227" s="1"/>
  <c r="Z11" i="234" s="1"/>
  <c r="AF46" i="226"/>
  <c r="AG46" i="227" s="1"/>
  <c r="AH46" i="227" s="1"/>
  <c r="P46" i="234" s="1"/>
  <c r="CH271" i="226"/>
  <c r="CI271" i="227" s="1"/>
  <c r="CJ271" i="227" s="1"/>
  <c r="AH271" i="234" s="1"/>
  <c r="AK271" i="234" s="1"/>
  <c r="BJ300" i="226"/>
  <c r="BK300" i="227" s="1"/>
  <c r="BL300" i="227" s="1"/>
  <c r="Z300" i="234" s="1"/>
  <c r="BD64" i="226"/>
  <c r="BE64" i="227" s="1"/>
  <c r="BF64" i="227" s="1"/>
  <c r="X64" i="234" s="1"/>
  <c r="W171" i="226"/>
  <c r="X171" i="227" s="1"/>
  <c r="Y171" i="227" s="1"/>
  <c r="AO198" i="226"/>
  <c r="AP198" i="227" s="1"/>
  <c r="AQ198" i="227" s="1"/>
  <c r="S198" i="234" s="1"/>
  <c r="AN198" i="234" s="1"/>
  <c r="AF309" i="226"/>
  <c r="AG309" i="227" s="1"/>
  <c r="AH309" i="227" s="1"/>
  <c r="BS49" i="226"/>
  <c r="BT49" i="227" s="1"/>
  <c r="BU49" i="227" s="1"/>
  <c r="AC49" i="234" s="1"/>
  <c r="BD111" i="226"/>
  <c r="BE111" i="227" s="1"/>
  <c r="BF111" i="227" s="1"/>
  <c r="X111" i="234" s="1"/>
  <c r="AN111" i="234" s="1"/>
  <c r="AO111" i="234" s="1"/>
  <c r="AF157" i="226"/>
  <c r="AG157" i="227" s="1"/>
  <c r="AH157" i="227" s="1"/>
  <c r="P157" i="234" s="1"/>
  <c r="Q173" i="226"/>
  <c r="R173" i="227" s="1"/>
  <c r="S173" i="227" s="1"/>
  <c r="K199" i="226"/>
  <c r="L199" i="227" s="1"/>
  <c r="M199" i="227" s="1"/>
  <c r="AO222" i="226"/>
  <c r="AP222" i="227" s="1"/>
  <c r="AQ222" i="227" s="1"/>
  <c r="S222" i="234" s="1"/>
  <c r="AK222" i="234" s="1"/>
  <c r="AU309" i="226"/>
  <c r="AV309" i="227" s="1"/>
  <c r="AW309" i="227" s="1"/>
  <c r="U309" i="234" s="1"/>
  <c r="N328" i="226"/>
  <c r="O328" i="227" s="1"/>
  <c r="P328" i="227" s="1"/>
  <c r="J328" i="234" s="1"/>
  <c r="AF111" i="226"/>
  <c r="AG111" i="227" s="1"/>
  <c r="AH111" i="227" s="1"/>
  <c r="P111" i="234" s="1"/>
  <c r="AU155" i="226"/>
  <c r="AV155" i="227" s="1"/>
  <c r="AW155" i="227" s="1"/>
  <c r="U155" i="234" s="1"/>
  <c r="AF34" i="226"/>
  <c r="AG34" i="227" s="1"/>
  <c r="AH34" i="227" s="1"/>
  <c r="P34" i="234" s="1"/>
  <c r="AO141" i="226"/>
  <c r="AP141" i="227" s="1"/>
  <c r="AQ141" i="227" s="1"/>
  <c r="S141" i="234" s="1"/>
  <c r="AF208" i="226"/>
  <c r="AG208" i="227" s="1"/>
  <c r="AH208" i="227" s="1"/>
  <c r="P208" i="234" s="1"/>
  <c r="BD241" i="226"/>
  <c r="BE241" i="227" s="1"/>
  <c r="X241" i="234" s="1"/>
  <c r="AF301" i="226"/>
  <c r="AG301" i="227" s="1"/>
  <c r="AH301" i="227" s="1"/>
  <c r="P301" i="234" s="1"/>
  <c r="BA31" i="226"/>
  <c r="BB31" i="227" s="1"/>
  <c r="BC31" i="227" s="1"/>
  <c r="W31" i="234" s="1"/>
  <c r="AF56" i="226"/>
  <c r="AG56" i="227" s="1"/>
  <c r="AH56" i="227" s="1"/>
  <c r="P56" i="234" s="1"/>
  <c r="BS43" i="226"/>
  <c r="BT43" i="227" s="1"/>
  <c r="BU43" i="227" s="1"/>
  <c r="AC43" i="234" s="1"/>
  <c r="BS314" i="226"/>
  <c r="BT314" i="227" s="1"/>
  <c r="BU314" i="227" s="1"/>
  <c r="AC314" i="234" s="1"/>
  <c r="BJ51" i="226"/>
  <c r="BK51" i="227" s="1"/>
  <c r="BL51" i="227" s="1"/>
  <c r="Z51" i="234" s="1"/>
  <c r="AN51" i="234" s="1"/>
  <c r="AF101" i="226"/>
  <c r="AG101" i="227" s="1"/>
  <c r="AH101" i="227" s="1"/>
  <c r="P101" i="234" s="1"/>
  <c r="AO147" i="226"/>
  <c r="AP147" i="227" s="1"/>
  <c r="AQ147" i="227" s="1"/>
  <c r="BS312" i="226"/>
  <c r="BT312" i="227" s="1"/>
  <c r="BU312" i="227" s="1"/>
  <c r="AC312" i="234" s="1"/>
  <c r="AF130" i="226"/>
  <c r="AG130" i="227" s="1"/>
  <c r="AH130" i="227" s="1"/>
  <c r="AO25" i="226"/>
  <c r="AP25" i="227" s="1"/>
  <c r="AQ25" i="227" s="1"/>
  <c r="S25" i="234" s="1"/>
  <c r="AF52" i="226"/>
  <c r="AG52" i="227" s="1"/>
  <c r="AH52" i="227" s="1"/>
  <c r="CH147" i="226"/>
  <c r="CI147" i="227" s="1"/>
  <c r="CJ147" i="227" s="1"/>
  <c r="AH147" i="234" s="1"/>
  <c r="W166" i="226"/>
  <c r="X166" i="227" s="1"/>
  <c r="Y166" i="227" s="1"/>
  <c r="W102" i="226"/>
  <c r="X102" i="227" s="1"/>
  <c r="Y102" i="227" s="1"/>
  <c r="AU160" i="226"/>
  <c r="AV160" i="227" s="1"/>
  <c r="AW160" i="227" s="1"/>
  <c r="U160" i="234" s="1"/>
  <c r="AC163" i="226"/>
  <c r="AD163" i="227" s="1"/>
  <c r="AE163" i="227" s="1"/>
  <c r="AU307" i="226"/>
  <c r="AV307" i="227" s="1"/>
  <c r="AW307" i="227" s="1"/>
  <c r="U307" i="234" s="1"/>
  <c r="AO332" i="226"/>
  <c r="AP332" i="227" s="1"/>
  <c r="AQ332" i="227" s="1"/>
  <c r="S332" i="234" s="1"/>
  <c r="AU381" i="226"/>
  <c r="AV381" i="227" s="1"/>
  <c r="AW381" i="227" s="1"/>
  <c r="U381" i="234" s="1"/>
  <c r="AF100" i="226"/>
  <c r="AG100" i="227" s="1"/>
  <c r="AH100" i="227" s="1"/>
  <c r="P100" i="234" s="1"/>
  <c r="Z42" i="226"/>
  <c r="AA42" i="227" s="1"/>
  <c r="AB42" i="227" s="1"/>
  <c r="AF216" i="226"/>
  <c r="AG216" i="227" s="1"/>
  <c r="AH216" i="227" s="1"/>
  <c r="P216" i="234" s="1"/>
  <c r="AO262" i="226"/>
  <c r="AP262" i="227" s="1"/>
  <c r="AQ262" i="227" s="1"/>
  <c r="AF287" i="226"/>
  <c r="AG287" i="227" s="1"/>
  <c r="AH287" i="227" s="1"/>
  <c r="P287" i="234" s="1"/>
  <c r="BD121" i="226"/>
  <c r="BE121" i="227" s="1"/>
  <c r="BF121" i="227" s="1"/>
  <c r="X121" i="234" s="1"/>
  <c r="AO13" i="226"/>
  <c r="AP13" i="227" s="1"/>
  <c r="AQ13" i="227" s="1"/>
  <c r="S13" i="234" s="1"/>
  <c r="BS32" i="226"/>
  <c r="BT32" i="227" s="1"/>
  <c r="BU32" i="227" s="1"/>
  <c r="AC32" i="234" s="1"/>
  <c r="AF305" i="226"/>
  <c r="AG305" i="227" s="1"/>
  <c r="AH305" i="227" s="1"/>
  <c r="BD323" i="226"/>
  <c r="BE323" i="227" s="1"/>
  <c r="BF323" i="227" s="1"/>
  <c r="X323" i="234" s="1"/>
  <c r="AK323" i="234" s="1"/>
  <c r="AF94" i="226"/>
  <c r="AG94" i="227" s="1"/>
  <c r="AH94" i="227" s="1"/>
  <c r="W138" i="226"/>
  <c r="X138" i="227" s="1"/>
  <c r="Y138" i="227" s="1"/>
  <c r="M138" i="234" s="1"/>
  <c r="BS373" i="226"/>
  <c r="BT373" i="227" s="1"/>
  <c r="BU373" i="227" s="1"/>
  <c r="AC373" i="234" s="1"/>
  <c r="BD84" i="226"/>
  <c r="BE84" i="227" s="1"/>
  <c r="BF84" i="227" s="1"/>
  <c r="X84" i="234" s="1"/>
  <c r="AU161" i="226"/>
  <c r="AV161" i="227" s="1"/>
  <c r="AW161" i="227" s="1"/>
  <c r="U161" i="234" s="1"/>
  <c r="AR177" i="226"/>
  <c r="AS177" i="227" s="1"/>
  <c r="AT177" i="227" s="1"/>
  <c r="T177" i="234" s="1"/>
  <c r="BD206" i="226"/>
  <c r="BE206" i="227" s="1"/>
  <c r="BF206" i="227" s="1"/>
  <c r="X206" i="234" s="1"/>
  <c r="AN206" i="234" s="1"/>
  <c r="AO206" i="234" s="1"/>
  <c r="BD234" i="226"/>
  <c r="BE234" i="227" s="1"/>
  <c r="BF234" i="227" s="1"/>
  <c r="X234" i="234" s="1"/>
  <c r="AK234" i="234" s="1"/>
  <c r="AF303" i="226"/>
  <c r="AG303" i="227" s="1"/>
  <c r="AH303" i="227" s="1"/>
  <c r="K331" i="226"/>
  <c r="L331" i="227" s="1"/>
  <c r="M331" i="227" s="1"/>
  <c r="BJ100" i="226"/>
  <c r="BK100" i="227" s="1"/>
  <c r="BL100" i="227" s="1"/>
  <c r="Z100" i="234" s="1"/>
  <c r="AU162" i="226"/>
  <c r="AV162" i="227" s="1"/>
  <c r="AW162" i="227" s="1"/>
  <c r="U162" i="234" s="1"/>
  <c r="AF48" i="226"/>
  <c r="AG48" i="227" s="1"/>
  <c r="AH48" i="227" s="1"/>
  <c r="P48" i="234" s="1"/>
  <c r="AF138" i="226"/>
  <c r="AG138" i="227" s="1"/>
  <c r="AH138" i="227" s="1"/>
  <c r="P138" i="234" s="1"/>
  <c r="BG161" i="226"/>
  <c r="BH161" i="227" s="1"/>
  <c r="BI161" i="227" s="1"/>
  <c r="Y161" i="234" s="1"/>
  <c r="CH183" i="226"/>
  <c r="CI183" i="227" s="1"/>
  <c r="CJ183" i="227" s="1"/>
  <c r="Z211" i="226"/>
  <c r="AA211" i="227" s="1"/>
  <c r="AB211" i="227" s="1"/>
  <c r="AF243" i="226"/>
  <c r="AG243" i="227" s="1"/>
  <c r="AH243" i="227" s="1"/>
  <c r="P243" i="234" s="1"/>
  <c r="AU303" i="226"/>
  <c r="AV303" i="227" s="1"/>
  <c r="AW303" i="227" s="1"/>
  <c r="U303" i="234" s="1"/>
  <c r="BD324" i="226"/>
  <c r="BE324" i="227" s="1"/>
  <c r="BF324" i="227" s="1"/>
  <c r="X324" i="234" s="1"/>
  <c r="AC66" i="226"/>
  <c r="AD66" i="227" s="1"/>
  <c r="AE66" i="227" s="1"/>
  <c r="AO18" i="226"/>
  <c r="AP18" i="227" s="1"/>
  <c r="AQ18" i="227" s="1"/>
  <c r="S18" i="234" s="1"/>
  <c r="K281" i="226"/>
  <c r="L281" i="227" s="1"/>
  <c r="M281" i="227" s="1"/>
  <c r="K328" i="226"/>
  <c r="L328" i="227" s="1"/>
  <c r="M328" i="227" s="1"/>
  <c r="AG64" i="227"/>
  <c r="AH64" i="227" s="1"/>
  <c r="P64" i="234" s="1"/>
  <c r="AF117" i="226"/>
  <c r="AG117" i="227" s="1"/>
  <c r="AH117" i="227" s="1"/>
  <c r="K18" i="226"/>
  <c r="L18" i="227" s="1"/>
  <c r="M18" i="227" s="1"/>
  <c r="K29" i="226"/>
  <c r="L29" i="227" s="1"/>
  <c r="M29" i="227" s="1"/>
  <c r="Z290" i="226"/>
  <c r="AA290" i="227" s="1"/>
  <c r="AB290" i="227" s="1"/>
  <c r="AR112" i="226"/>
  <c r="AS112" i="227" s="1"/>
  <c r="AT112" i="227" s="1"/>
  <c r="T112" i="234" s="1"/>
  <c r="AK112" i="234" s="1"/>
  <c r="AL112" i="234" s="1"/>
  <c r="BA165" i="226"/>
  <c r="BB165" i="227" s="1"/>
  <c r="BC165" i="227" s="1"/>
  <c r="W165" i="234" s="1"/>
  <c r="BD277" i="226"/>
  <c r="BE277" i="227" s="1"/>
  <c r="BF277" i="227" s="1"/>
  <c r="X277" i="234" s="1"/>
  <c r="AU32" i="226"/>
  <c r="AV32" i="227" s="1"/>
  <c r="AW32" i="227" s="1"/>
  <c r="U32" i="234" s="1"/>
  <c r="AF54" i="226"/>
  <c r="AG54" i="227" s="1"/>
  <c r="AH54" i="227" s="1"/>
  <c r="P54" i="234" s="1"/>
  <c r="W46" i="226"/>
  <c r="X46" i="227" s="1"/>
  <c r="Y46" i="227" s="1"/>
  <c r="AF31" i="226"/>
  <c r="AG31" i="227" s="1"/>
  <c r="AH31" i="227" s="1"/>
  <c r="P31" i="234" s="1"/>
  <c r="AO26" i="226"/>
  <c r="AP26" i="227" s="1"/>
  <c r="AQ26" i="227" s="1"/>
  <c r="S26" i="234" s="1"/>
  <c r="BJ21" i="226"/>
  <c r="BK21" i="227" s="1"/>
  <c r="BL21" i="227" s="1"/>
  <c r="Z21" i="234" s="1"/>
  <c r="BJ33" i="226"/>
  <c r="BK33" i="227" s="1"/>
  <c r="BL33" i="227" s="1"/>
  <c r="Z33" i="234" s="1"/>
  <c r="AR49" i="226"/>
  <c r="AS49" i="227" s="1"/>
  <c r="AT49" i="227" s="1"/>
  <c r="T49" i="234" s="1"/>
  <c r="K278" i="226"/>
  <c r="L278" i="227" s="1"/>
  <c r="M278" i="227" s="1"/>
  <c r="AF61" i="226"/>
  <c r="AG61" i="227" s="1"/>
  <c r="AH61" i="227" s="1"/>
  <c r="BS101" i="226"/>
  <c r="BT101" i="227" s="1"/>
  <c r="BU101" i="227" s="1"/>
  <c r="AC101" i="234" s="1"/>
  <c r="AC168" i="226"/>
  <c r="AD168" i="227" s="1"/>
  <c r="AE168" i="227" s="1"/>
  <c r="AF47" i="226"/>
  <c r="AG47" i="227" s="1"/>
  <c r="AH47" i="227" s="1"/>
  <c r="P47" i="234" s="1"/>
  <c r="AF168" i="226"/>
  <c r="AG168" i="227" s="1"/>
  <c r="AH168" i="227" s="1"/>
  <c r="P168" i="234" s="1"/>
  <c r="BA190" i="226"/>
  <c r="BB190" i="227" s="1"/>
  <c r="BC190" i="227" s="1"/>
  <c r="W190" i="234" s="1"/>
  <c r="Z209" i="226"/>
  <c r="AA209" i="227" s="1"/>
  <c r="AB209" i="227" s="1"/>
  <c r="AO237" i="226"/>
  <c r="AP237" i="227" s="1"/>
  <c r="AQ237" i="227" s="1"/>
  <c r="BS286" i="226"/>
  <c r="BT286" i="227" s="1"/>
  <c r="BU286" i="227" s="1"/>
  <c r="AC286" i="234" s="1"/>
  <c r="BP368" i="226"/>
  <c r="BQ368" i="227" s="1"/>
  <c r="BR368" i="227" s="1"/>
  <c r="AB368" i="234" s="1"/>
  <c r="AN368" i="234" s="1"/>
  <c r="Q89" i="226"/>
  <c r="R89" i="227" s="1"/>
  <c r="S89" i="227" s="1"/>
  <c r="BS190" i="226"/>
  <c r="BT190" i="227" s="1"/>
  <c r="BU190" i="227" s="1"/>
  <c r="AC190" i="234" s="1"/>
  <c r="AF209" i="226"/>
  <c r="AG209" i="227" s="1"/>
  <c r="AH209" i="227" s="1"/>
  <c r="P209" i="234" s="1"/>
  <c r="AO242" i="226"/>
  <c r="AP242" i="227" s="1"/>
  <c r="AQ242" i="227" s="1"/>
  <c r="S242" i="234" s="1"/>
  <c r="BV291" i="226"/>
  <c r="BW291" i="227" s="1"/>
  <c r="BX291" i="227" s="1"/>
  <c r="BS319" i="226"/>
  <c r="BT319" i="227" s="1"/>
  <c r="BU319" i="227" s="1"/>
  <c r="AC319" i="234" s="1"/>
  <c r="Z70" i="226"/>
  <c r="AA70" i="227" s="1"/>
  <c r="AB70" i="227" s="1"/>
  <c r="AO106" i="226"/>
  <c r="AP106" i="227" s="1"/>
  <c r="AQ106" i="227" s="1"/>
  <c r="S106" i="234" s="1"/>
  <c r="W137" i="226"/>
  <c r="X137" i="227" s="1"/>
  <c r="Y137" i="227" s="1"/>
  <c r="M137" i="234" s="1"/>
  <c r="BY186" i="226"/>
  <c r="BZ186" i="227" s="1"/>
  <c r="CA186" i="227" s="1"/>
  <c r="AE186" i="234" s="1"/>
  <c r="AK186" i="234" s="1"/>
  <c r="AL209" i="226"/>
  <c r="AM209" i="227" s="1"/>
  <c r="AN209" i="227" s="1"/>
  <c r="R209" i="234" s="1"/>
  <c r="AO238" i="226"/>
  <c r="AP238" i="227" s="1"/>
  <c r="AQ238" i="227" s="1"/>
  <c r="BD278" i="226"/>
  <c r="BE278" i="227" s="1"/>
  <c r="BF278" i="227" s="1"/>
  <c r="X278" i="234" s="1"/>
  <c r="BS100" i="226"/>
  <c r="BT100" i="227" s="1"/>
  <c r="BU100" i="227" s="1"/>
  <c r="AC100" i="234" s="1"/>
  <c r="AF58" i="226"/>
  <c r="AG58" i="227" s="1"/>
  <c r="AH58" i="227" s="1"/>
  <c r="AO148" i="226"/>
  <c r="AP148" i="227" s="1"/>
  <c r="AQ148" i="227" s="1"/>
  <c r="AF166" i="226"/>
  <c r="AG166" i="227" s="1"/>
  <c r="AH166" i="227" s="1"/>
  <c r="P166" i="234" s="1"/>
  <c r="Z191" i="226"/>
  <c r="AA191" i="227" s="1"/>
  <c r="AB191" i="227" s="1"/>
  <c r="N191" i="234" s="1"/>
  <c r="CH226" i="226"/>
  <c r="CI226" i="227" s="1"/>
  <c r="CJ226" i="227" s="1"/>
  <c r="AH226" i="234" s="1"/>
  <c r="CH292" i="226"/>
  <c r="CI292" i="227" s="1"/>
  <c r="CJ292" i="227" s="1"/>
  <c r="AO323" i="226"/>
  <c r="AP323" i="227" s="1"/>
  <c r="AQ323" i="227" s="1"/>
  <c r="AU379" i="226"/>
  <c r="AV379" i="227" s="1"/>
  <c r="AW379" i="227" s="1"/>
  <c r="U379" i="234" s="1"/>
  <c r="T76" i="226"/>
  <c r="U76" i="227" s="1"/>
  <c r="V76" i="227" s="1"/>
  <c r="AO123" i="226"/>
  <c r="AP123" i="227" s="1"/>
  <c r="AQ123" i="227" s="1"/>
  <c r="CH148" i="226"/>
  <c r="CI148" i="227" s="1"/>
  <c r="CJ148" i="227" s="1"/>
  <c r="AH148" i="234" s="1"/>
  <c r="AR166" i="226"/>
  <c r="AS166" i="227" s="1"/>
  <c r="AT166" i="227" s="1"/>
  <c r="T166" i="234" s="1"/>
  <c r="AF191" i="226"/>
  <c r="AG191" i="227" s="1"/>
  <c r="AH191" i="227" s="1"/>
  <c r="P191" i="234" s="1"/>
  <c r="BD209" i="226"/>
  <c r="BE209" i="227" s="1"/>
  <c r="BF209" i="227" s="1"/>
  <c r="X209" i="234" s="1"/>
  <c r="AO279" i="226"/>
  <c r="AP279" i="227" s="1"/>
  <c r="AQ279" i="227" s="1"/>
  <c r="S279" i="234" s="1"/>
  <c r="W101" i="226"/>
  <c r="X101" i="227" s="1"/>
  <c r="Y101" i="227" s="1"/>
  <c r="CH146" i="226"/>
  <c r="CI146" i="227" s="1"/>
  <c r="CJ146" i="227" s="1"/>
  <c r="AH146" i="234" s="1"/>
  <c r="AR172" i="226"/>
  <c r="AS172" i="227" s="1"/>
  <c r="AT172" i="227" s="1"/>
  <c r="T172" i="234" s="1"/>
  <c r="AL213" i="226"/>
  <c r="AM213" i="227" s="1"/>
  <c r="AN213" i="227" s="1"/>
  <c r="R213" i="234" s="1"/>
  <c r="AO248" i="226"/>
  <c r="AP248" i="227" s="1"/>
  <c r="AQ248" i="227" s="1"/>
  <c r="AF293" i="226"/>
  <c r="AG293" i="227" s="1"/>
  <c r="AH293" i="227" s="1"/>
  <c r="P293" i="234" s="1"/>
  <c r="K324" i="226"/>
  <c r="L324" i="227" s="1"/>
  <c r="M324" i="227" s="1"/>
  <c r="BV90" i="226"/>
  <c r="BW90" i="227" s="1"/>
  <c r="BX90" i="227" s="1"/>
  <c r="AD90" i="234" s="1"/>
  <c r="BD325" i="226"/>
  <c r="BE325" i="227" s="1"/>
  <c r="BF325" i="227" s="1"/>
  <c r="X325" i="234" s="1"/>
  <c r="AO140" i="226"/>
  <c r="AP140" i="227" s="1"/>
  <c r="AQ140" i="227" s="1"/>
  <c r="K277" i="226"/>
  <c r="L277" i="227" s="1"/>
  <c r="M277" i="227" s="1"/>
  <c r="Z101" i="226"/>
  <c r="AA101" i="227" s="1"/>
  <c r="AB101" i="227" s="1"/>
  <c r="N101" i="234" s="1"/>
  <c r="AF190" i="226"/>
  <c r="AG190" i="227" s="1"/>
  <c r="AH190" i="227" s="1"/>
  <c r="P190" i="234" s="1"/>
  <c r="K23" i="226"/>
  <c r="L23" i="227" s="1"/>
  <c r="M23" i="227" s="1"/>
  <c r="N277" i="226"/>
  <c r="O277" i="227" s="1"/>
  <c r="P277" i="227" s="1"/>
  <c r="J277" i="234" s="1"/>
  <c r="W378" i="226"/>
  <c r="X378" i="227" s="1"/>
  <c r="Y378" i="227" s="1"/>
  <c r="AC80" i="226"/>
  <c r="AD80" i="227" s="1"/>
  <c r="AE80" i="227" s="1"/>
  <c r="BP48" i="226"/>
  <c r="BQ48" i="227" s="1"/>
  <c r="BR48" i="227" s="1"/>
  <c r="AB48" i="234" s="1"/>
  <c r="AO150" i="226"/>
  <c r="AP150" i="227" s="1"/>
  <c r="AQ150" i="227" s="1"/>
  <c r="BS172" i="226"/>
  <c r="BT172" i="227" s="1"/>
  <c r="BU172" i="227" s="1"/>
  <c r="AC172" i="234" s="1"/>
  <c r="AO201" i="226"/>
  <c r="AP201" i="227" s="1"/>
  <c r="AQ201" i="227" s="1"/>
  <c r="S201" i="234" s="1"/>
  <c r="AO243" i="226"/>
  <c r="AP243" i="227" s="1"/>
  <c r="AQ243" i="227" s="1"/>
  <c r="S243" i="234" s="1"/>
  <c r="AO331" i="226"/>
  <c r="AP331" i="227" s="1"/>
  <c r="AQ331" i="227" s="1"/>
  <c r="S331" i="234" s="1"/>
  <c r="BS117" i="226"/>
  <c r="BT117" i="227" s="1"/>
  <c r="BU117" i="227" s="1"/>
  <c r="AC117" i="234" s="1"/>
  <c r="H32" i="226"/>
  <c r="I32" i="227" s="1"/>
  <c r="J32" i="227" s="1"/>
  <c r="AR138" i="226"/>
  <c r="AS138" i="227" s="1"/>
  <c r="AT138" i="227" s="1"/>
  <c r="T138" i="234" s="1"/>
  <c r="Z160" i="226"/>
  <c r="AA160" i="227" s="1"/>
  <c r="AB160" i="227" s="1"/>
  <c r="N160" i="234" s="1"/>
  <c r="K202" i="226"/>
  <c r="L202" i="227" s="1"/>
  <c r="M202" i="227" s="1"/>
  <c r="AO230" i="226"/>
  <c r="AP230" i="227" s="1"/>
  <c r="AQ230" i="227" s="1"/>
  <c r="AO264" i="226"/>
  <c r="AP264" i="227" s="1"/>
  <c r="AQ264" i="227" s="1"/>
  <c r="AU312" i="226"/>
  <c r="AV312" i="227" s="1"/>
  <c r="AW312" i="227" s="1"/>
  <c r="U312" i="234" s="1"/>
  <c r="BJ39" i="226"/>
  <c r="BK39" i="227" s="1"/>
  <c r="BL39" i="227" s="1"/>
  <c r="Z39" i="234" s="1"/>
  <c r="AF120" i="226"/>
  <c r="AG120" i="227" s="1"/>
  <c r="AH120" i="227" s="1"/>
  <c r="P120" i="234" s="1"/>
  <c r="BS46" i="226"/>
  <c r="BT46" i="227" s="1"/>
  <c r="BU46" i="227" s="1"/>
  <c r="AC46" i="234" s="1"/>
  <c r="W38" i="226"/>
  <c r="X38" i="227" s="1"/>
  <c r="Y38" i="227" s="1"/>
  <c r="AO146" i="226"/>
  <c r="AP146" i="227" s="1"/>
  <c r="AQ146" i="227" s="1"/>
  <c r="AL211" i="226"/>
  <c r="AM211" i="227" s="1"/>
  <c r="AN211" i="227" s="1"/>
  <c r="R211" i="234" s="1"/>
  <c r="AF244" i="226"/>
  <c r="AG244" i="227" s="1"/>
  <c r="AH244" i="227" s="1"/>
  <c r="P244" i="234" s="1"/>
  <c r="N11" i="226"/>
  <c r="O11" i="227" s="1"/>
  <c r="P11" i="227" s="1"/>
  <c r="J11" i="234" s="1"/>
  <c r="W56" i="226"/>
  <c r="X56" i="227" s="1"/>
  <c r="Y56" i="227" s="1"/>
  <c r="Z56" i="226"/>
  <c r="AA56" i="227" s="1"/>
  <c r="AB56" i="227" s="1"/>
  <c r="N56" i="234" s="1"/>
  <c r="BJ32" i="226"/>
  <c r="BK32" i="227" s="1"/>
  <c r="BL32" i="227" s="1"/>
  <c r="Z32" i="234" s="1"/>
  <c r="BM43" i="226"/>
  <c r="BN43" i="227" s="1"/>
  <c r="BO43" i="227" s="1"/>
  <c r="AA43" i="234" s="1"/>
  <c r="AO27" i="226"/>
  <c r="AP27" i="227" s="1"/>
  <c r="AQ27" i="227" s="1"/>
  <c r="S27" i="234" s="1"/>
  <c r="AF41" i="226"/>
  <c r="AG41" i="227" s="1"/>
  <c r="AH41" i="227" s="1"/>
  <c r="BJ55" i="226"/>
  <c r="BK55" i="227" s="1"/>
  <c r="BL55" i="227" s="1"/>
  <c r="Z55" i="234" s="1"/>
  <c r="BS290" i="226"/>
  <c r="BT290" i="227" s="1"/>
  <c r="BU290" i="227" s="1"/>
  <c r="AC290" i="234" s="1"/>
  <c r="AU65" i="226"/>
  <c r="AV65" i="227" s="1"/>
  <c r="AW65" i="227" s="1"/>
  <c r="N106" i="226"/>
  <c r="O106" i="227" s="1"/>
  <c r="P106" i="227" s="1"/>
  <c r="BA171" i="226"/>
  <c r="BB171" i="227" s="1"/>
  <c r="BC171" i="227" s="1"/>
  <c r="W171" i="234" s="1"/>
  <c r="BS192" i="226"/>
  <c r="BT192" i="227" s="1"/>
  <c r="BU192" i="227" s="1"/>
  <c r="AC192" i="234" s="1"/>
  <c r="BD372" i="226"/>
  <c r="BE372" i="227" s="1"/>
  <c r="BF372" i="227" s="1"/>
  <c r="X372" i="234" s="1"/>
  <c r="AF91" i="226"/>
  <c r="AG91" i="227" s="1"/>
  <c r="AH91" i="227" s="1"/>
  <c r="P91" i="234" s="1"/>
  <c r="Z38" i="226"/>
  <c r="AA38" i="227" s="1"/>
  <c r="AB38" i="227" s="1"/>
  <c r="N38" i="234" s="1"/>
  <c r="AO30" i="226"/>
  <c r="AP30" i="227" s="1"/>
  <c r="AQ30" i="227" s="1"/>
  <c r="S30" i="234" s="1"/>
  <c r="BS56" i="226"/>
  <c r="BT56" i="227" s="1"/>
  <c r="BU56" i="227" s="1"/>
  <c r="AC56" i="234" s="1"/>
  <c r="Z193" i="226"/>
  <c r="AA193" i="227" s="1"/>
  <c r="AB193" i="227" s="1"/>
  <c r="AO246" i="226"/>
  <c r="AP246" i="227" s="1"/>
  <c r="AQ246" i="227" s="1"/>
  <c r="AF295" i="226"/>
  <c r="AG295" i="227" s="1"/>
  <c r="AH295" i="227" s="1"/>
  <c r="P295" i="234" s="1"/>
  <c r="AK295" i="234" s="1"/>
  <c r="K326" i="226"/>
  <c r="L326" i="227" s="1"/>
  <c r="M326" i="227" s="1"/>
  <c r="AR114" i="226"/>
  <c r="AS114" i="227" s="1"/>
  <c r="AT114" i="227" s="1"/>
  <c r="BS138" i="226"/>
  <c r="BT138" i="227" s="1"/>
  <c r="BU138" i="227" s="1"/>
  <c r="AC138" i="234" s="1"/>
  <c r="BA169" i="226"/>
  <c r="BB169" i="227" s="1"/>
  <c r="BC169" i="227" s="1"/>
  <c r="W169" i="234" s="1"/>
  <c r="BD212" i="226"/>
  <c r="BE212" i="227" s="1"/>
  <c r="BF212" i="227" s="1"/>
  <c r="X212" i="234" s="1"/>
  <c r="BY291" i="226"/>
  <c r="BZ291" i="227" s="1"/>
  <c r="CA291" i="227" s="1"/>
  <c r="AE291" i="234" s="1"/>
  <c r="AK291" i="234" s="1"/>
  <c r="AO336" i="226"/>
  <c r="AP336" i="227" s="1"/>
  <c r="AQ336" i="227" s="1"/>
  <c r="S336" i="234" s="1"/>
  <c r="K22" i="226"/>
  <c r="L22" i="227" s="1"/>
  <c r="M22" i="227" s="1"/>
  <c r="AO107" i="226"/>
  <c r="AP107" i="227" s="1"/>
  <c r="AQ107" i="227" s="1"/>
  <c r="S107" i="234" s="1"/>
  <c r="BJ47" i="226"/>
  <c r="BK47" i="227" s="1"/>
  <c r="BL47" i="227" s="1"/>
  <c r="Z47" i="234" s="1"/>
  <c r="BD169" i="226"/>
  <c r="BE169" i="227" s="1"/>
  <c r="BF169" i="227" s="1"/>
  <c r="X169" i="234" s="1"/>
  <c r="AN169" i="234" s="1"/>
  <c r="AF296" i="226"/>
  <c r="AG296" i="227" s="1"/>
  <c r="AH296" i="227" s="1"/>
  <c r="P296" i="234" s="1"/>
  <c r="K20" i="226"/>
  <c r="L20" i="227" s="1"/>
  <c r="M20" i="227" s="1"/>
  <c r="AO84" i="226"/>
  <c r="AP84" i="227" s="1"/>
  <c r="AQ84" i="227" s="1"/>
  <c r="S84" i="234" s="1"/>
  <c r="Z47" i="226"/>
  <c r="AA47" i="227" s="1"/>
  <c r="AB47" i="227" s="1"/>
  <c r="N47" i="234" s="1"/>
  <c r="BJ13" i="226"/>
  <c r="BK13" i="227" s="1"/>
  <c r="BL13" i="227" s="1"/>
  <c r="Z13" i="234" s="1"/>
  <c r="Z153" i="226"/>
  <c r="AA153" i="227" s="1"/>
  <c r="AB153" i="227" s="1"/>
  <c r="AF213" i="226"/>
  <c r="AG213" i="227" s="1"/>
  <c r="AH213" i="227" s="1"/>
  <c r="P213" i="234" s="1"/>
  <c r="BY284" i="226"/>
  <c r="BZ284" i="227" s="1"/>
  <c r="CA284" i="227" s="1"/>
  <c r="BS38" i="226"/>
  <c r="BT38" i="227" s="1"/>
  <c r="BU38" i="227" s="1"/>
  <c r="AC38" i="234" s="1"/>
  <c r="Z109" i="226"/>
  <c r="AA109" i="227" s="1"/>
  <c r="AB109" i="227" s="1"/>
  <c r="W212" i="226"/>
  <c r="X212" i="227" s="1"/>
  <c r="Y212" i="227" s="1"/>
  <c r="AR174" i="226"/>
  <c r="AS174" i="227" s="1"/>
  <c r="AT174" i="227" s="1"/>
  <c r="T174" i="234" s="1"/>
  <c r="K198" i="226"/>
  <c r="L198" i="227" s="1"/>
  <c r="M198" i="227" s="1"/>
  <c r="AU216" i="226"/>
  <c r="AV216" i="227" s="1"/>
  <c r="AW216" i="227" s="1"/>
  <c r="U216" i="234" s="1"/>
  <c r="BD103" i="226"/>
  <c r="BE103" i="227" s="1"/>
  <c r="BF103" i="227" s="1"/>
  <c r="X103" i="234" s="1"/>
  <c r="Z144" i="226"/>
  <c r="AA144" i="227" s="1"/>
  <c r="AB144" i="227" s="1"/>
  <c r="N243" i="226"/>
  <c r="O243" i="227" s="1"/>
  <c r="P243" i="227" s="1"/>
  <c r="J243" i="234" s="1"/>
  <c r="N280" i="226"/>
  <c r="O280" i="227" s="1"/>
  <c r="P280" i="227" s="1"/>
  <c r="J280" i="234" s="1"/>
  <c r="BD308" i="226"/>
  <c r="BE308" i="227" s="1"/>
  <c r="BF308" i="227" s="1"/>
  <c r="X308" i="234" s="1"/>
  <c r="BD54" i="226"/>
  <c r="BE54" i="227" s="1"/>
  <c r="BF54" i="227" s="1"/>
  <c r="X54" i="234" s="1"/>
  <c r="BS103" i="226"/>
  <c r="BT103" i="227" s="1"/>
  <c r="BU103" i="227" s="1"/>
  <c r="AC103" i="234" s="1"/>
  <c r="BA33" i="226"/>
  <c r="BB33" i="227" s="1"/>
  <c r="BC33" i="227" s="1"/>
  <c r="W33" i="234" s="1"/>
  <c r="BS166" i="226"/>
  <c r="BT166" i="227" s="1"/>
  <c r="BU166" i="227" s="1"/>
  <c r="AC166" i="234" s="1"/>
  <c r="AO195" i="226"/>
  <c r="AP195" i="227" s="1"/>
  <c r="AQ195" i="227" s="1"/>
  <c r="S195" i="234" s="1"/>
  <c r="AO280" i="226"/>
  <c r="AP280" i="227" s="1"/>
  <c r="AQ280" i="227" s="1"/>
  <c r="N331" i="226"/>
  <c r="O331" i="227" s="1"/>
  <c r="P331" i="227" s="1"/>
  <c r="J331" i="234" s="1"/>
  <c r="W382" i="226"/>
  <c r="X382" i="227" s="1"/>
  <c r="Y382" i="227" s="1"/>
  <c r="M382" i="234" s="1"/>
  <c r="BA91" i="226"/>
  <c r="BB91" i="227" s="1"/>
  <c r="BC91" i="227" s="1"/>
  <c r="W91" i="234" s="1"/>
  <c r="Z157" i="226"/>
  <c r="AA157" i="227" s="1"/>
  <c r="AB157" i="227" s="1"/>
  <c r="N157" i="234" s="1"/>
  <c r="AC175" i="226"/>
  <c r="AD175" i="227" s="1"/>
  <c r="AE175" i="227" s="1"/>
  <c r="O175" i="234" s="1"/>
  <c r="AN175" i="234" s="1"/>
  <c r="AO175" i="234" s="1"/>
  <c r="AO204" i="226"/>
  <c r="AP204" i="227" s="1"/>
  <c r="AQ204" i="227" s="1"/>
  <c r="S204" i="234" s="1"/>
  <c r="BD254" i="226"/>
  <c r="BE254" i="227" s="1"/>
  <c r="BF254" i="227" s="1"/>
  <c r="X254" i="234" s="1"/>
  <c r="AK254" i="234" s="1"/>
  <c r="AF294" i="226"/>
  <c r="AG294" i="227" s="1"/>
  <c r="AH294" i="227" s="1"/>
  <c r="AU314" i="226"/>
  <c r="AV314" i="227" s="1"/>
  <c r="AW314" i="227" s="1"/>
  <c r="U314" i="234" s="1"/>
  <c r="BS118" i="226"/>
  <c r="BT118" i="227" s="1"/>
  <c r="BU118" i="227" s="1"/>
  <c r="AC118" i="234" s="1"/>
  <c r="AR48" i="226"/>
  <c r="AS48" i="227" s="1"/>
  <c r="AT48" i="227" s="1"/>
  <c r="T48" i="234" s="1"/>
  <c r="AF141" i="226"/>
  <c r="AG141" i="227" s="1"/>
  <c r="AH141" i="227" s="1"/>
  <c r="T162" i="226"/>
  <c r="U162" i="227" s="1"/>
  <c r="V162" i="227" s="1"/>
  <c r="H205" i="226"/>
  <c r="I205" i="227" s="1"/>
  <c r="J205" i="227" s="1"/>
  <c r="AO236" i="226"/>
  <c r="AP236" i="227" s="1"/>
  <c r="AQ236" i="227" s="1"/>
  <c r="BS298" i="226"/>
  <c r="BT298" i="227" s="1"/>
  <c r="BU298" i="227" s="1"/>
  <c r="AC298" i="234" s="1"/>
  <c r="BA314" i="226"/>
  <c r="BB314" i="227" s="1"/>
  <c r="BC314" i="227" s="1"/>
  <c r="W314" i="234" s="1"/>
  <c r="AO344" i="226"/>
  <c r="AP344" i="227" s="1"/>
  <c r="AQ344" i="227" s="1"/>
  <c r="S344" i="234" s="1"/>
  <c r="AF51" i="226"/>
  <c r="AG51" i="227" s="1"/>
  <c r="AH51" i="227" s="1"/>
  <c r="P51" i="234" s="1"/>
  <c r="W155" i="226"/>
  <c r="X155" i="227" s="1"/>
  <c r="Y155" i="227" s="1"/>
  <c r="Z215" i="226"/>
  <c r="AA215" i="227" s="1"/>
  <c r="AB215" i="227" s="1"/>
  <c r="BD309" i="226"/>
  <c r="BE309" i="227" s="1"/>
  <c r="BF309" i="227" s="1"/>
  <c r="X309" i="234" s="1"/>
  <c r="BP371" i="226"/>
  <c r="BQ371" i="227" s="1"/>
  <c r="BR371" i="227" s="1"/>
  <c r="AB371" i="234" s="1"/>
  <c r="AN371" i="234" s="1"/>
  <c r="AF32" i="226"/>
  <c r="AG32" i="227" s="1"/>
  <c r="AH32" i="227" s="1"/>
  <c r="P32" i="234" s="1"/>
  <c r="BD56" i="226"/>
  <c r="BE56" i="227" s="1"/>
  <c r="BF56" i="227" s="1"/>
  <c r="X56" i="234" s="1"/>
  <c r="BY294" i="226"/>
  <c r="BZ294" i="227" s="1"/>
  <c r="CA294" i="227" s="1"/>
  <c r="AE294" i="234" s="1"/>
  <c r="BD155" i="226"/>
  <c r="BE155" i="227" s="1"/>
  <c r="BF155" i="227" s="1"/>
  <c r="X155" i="234" s="1"/>
  <c r="AU299" i="226"/>
  <c r="AV299" i="227" s="1"/>
  <c r="AW299" i="227" s="1"/>
  <c r="U299" i="234" s="1"/>
  <c r="BS91" i="226"/>
  <c r="BT91" i="227" s="1"/>
  <c r="BU91" i="227" s="1"/>
  <c r="AC91" i="234" s="1"/>
  <c r="BD32" i="226"/>
  <c r="BE32" i="227" s="1"/>
  <c r="BF32" i="227" s="1"/>
  <c r="X32" i="234" s="1"/>
  <c r="BJ155" i="226"/>
  <c r="BK155" i="227" s="1"/>
  <c r="BL155" i="227" s="1"/>
  <c r="Z155" i="234" s="1"/>
  <c r="BD171" i="226"/>
  <c r="BE171" i="227" s="1"/>
  <c r="BF171" i="227" s="1"/>
  <c r="X171" i="234" s="1"/>
  <c r="K197" i="226"/>
  <c r="L197" i="227" s="1"/>
  <c r="M197" i="227" s="1"/>
  <c r="T74" i="226"/>
  <c r="U74" i="227" s="1"/>
  <c r="V74" i="227" s="1"/>
  <c r="AL117" i="226"/>
  <c r="AM117" i="227" s="1"/>
  <c r="AN117" i="227" s="1"/>
  <c r="R117" i="234" s="1"/>
  <c r="H31" i="226"/>
  <c r="I31" i="227" s="1"/>
  <c r="J31" i="227" s="1"/>
  <c r="Z296" i="226"/>
  <c r="AA296" i="227" s="1"/>
  <c r="AB296" i="227" s="1"/>
  <c r="CH356" i="226"/>
  <c r="CI356" i="227" s="1"/>
  <c r="CJ356" i="227" s="1"/>
  <c r="AH356" i="234" s="1"/>
  <c r="W55" i="226"/>
  <c r="X55" i="227" s="1"/>
  <c r="Y55" i="227" s="1"/>
  <c r="BD233" i="226"/>
  <c r="BE233" i="227" s="1"/>
  <c r="BF233" i="227" s="1"/>
  <c r="X233" i="234" s="1"/>
  <c r="AO326" i="226"/>
  <c r="AP326" i="227" s="1"/>
  <c r="AQ326" i="227" s="1"/>
  <c r="S326" i="234" s="1"/>
  <c r="BA32" i="226"/>
  <c r="BB32" i="227" s="1"/>
  <c r="BC32" i="227" s="1"/>
  <c r="W32" i="234" s="1"/>
  <c r="AF172" i="226"/>
  <c r="AG172" i="227" s="1"/>
  <c r="AH172" i="227" s="1"/>
  <c r="P172" i="234" s="1"/>
  <c r="BD247" i="226"/>
  <c r="BE247" i="227" s="1"/>
  <c r="BF247" i="227" s="1"/>
  <c r="X247" i="234" s="1"/>
  <c r="AK247" i="234" s="1"/>
  <c r="AF311" i="226"/>
  <c r="AG311" i="227" s="1"/>
  <c r="AH311" i="227" s="1"/>
  <c r="BS48" i="226"/>
  <c r="BT48" i="227" s="1"/>
  <c r="BU48" i="227" s="1"/>
  <c r="AC48" i="234" s="1"/>
  <c r="Z110" i="226"/>
  <c r="AA110" i="227" s="1"/>
  <c r="AB110" i="227" s="1"/>
  <c r="K322" i="226"/>
  <c r="L322" i="227" s="1"/>
  <c r="M322" i="227" s="1"/>
  <c r="BS156" i="226"/>
  <c r="BT156" i="227" s="1"/>
  <c r="BU156" i="227" s="1"/>
  <c r="AC156" i="234" s="1"/>
  <c r="AN156" i="234" s="1"/>
  <c r="AO227" i="226"/>
  <c r="AP227" i="227" s="1"/>
  <c r="AQ227" i="227" s="1"/>
  <c r="AU300" i="226"/>
  <c r="AV300" i="227" s="1"/>
  <c r="AW300" i="227" s="1"/>
  <c r="U300" i="234" s="1"/>
  <c r="N327" i="226"/>
  <c r="O327" i="227" s="1"/>
  <c r="P327" i="227" s="1"/>
  <c r="J327" i="234" s="1"/>
  <c r="N20" i="226"/>
  <c r="O20" i="227" s="1"/>
  <c r="P20" i="227" s="1"/>
  <c r="J20" i="234" s="1"/>
  <c r="BS121" i="226"/>
  <c r="BT121" i="227" s="1"/>
  <c r="BU121" i="227" s="1"/>
  <c r="AC121" i="234" s="1"/>
  <c r="W48" i="226"/>
  <c r="X48" i="227" s="1"/>
  <c r="Y48" i="227" s="1"/>
  <c r="BD166" i="226"/>
  <c r="BE166" i="227" s="1"/>
  <c r="BF166" i="227" s="1"/>
  <c r="X166" i="234" s="1"/>
  <c r="BS191" i="226"/>
  <c r="BT191" i="227" s="1"/>
  <c r="BU191" i="227" s="1"/>
  <c r="AC191" i="234" s="1"/>
  <c r="BA285" i="226"/>
  <c r="BB285" i="227" s="1"/>
  <c r="BC285" i="227" s="1"/>
  <c r="W285" i="234" s="1"/>
  <c r="BP311" i="226"/>
  <c r="BQ311" i="227" s="1"/>
  <c r="BR311" i="227" s="1"/>
  <c r="AB311" i="234" s="1"/>
  <c r="BJ342" i="226"/>
  <c r="BK342" i="227" s="1"/>
  <c r="BL342" i="227" s="1"/>
  <c r="Z342" i="234" s="1"/>
  <c r="AN342" i="234" s="1"/>
  <c r="BS62" i="226"/>
  <c r="BT62" i="227" s="1"/>
  <c r="BU62" i="227" s="1"/>
  <c r="AF215" i="226"/>
  <c r="AG215" i="227" s="1"/>
  <c r="AH215" i="227" s="1"/>
  <c r="P215" i="234" s="1"/>
  <c r="AF33" i="226"/>
  <c r="AG33" i="227" s="1"/>
  <c r="AH33" i="227" s="1"/>
  <c r="CH289" i="226"/>
  <c r="CI289" i="227" s="1"/>
  <c r="CJ289" i="227" s="1"/>
  <c r="AO244" i="226"/>
  <c r="AP244" i="227" s="1"/>
  <c r="AQ244" i="227" s="1"/>
  <c r="S244" i="234" s="1"/>
  <c r="AF184" i="226"/>
  <c r="AG184" i="227" s="1"/>
  <c r="AH184" i="227" s="1"/>
  <c r="Z208" i="226"/>
  <c r="AA208" i="227" s="1"/>
  <c r="AB208" i="227" s="1"/>
  <c r="BD125" i="226"/>
  <c r="BE125" i="227" s="1"/>
  <c r="BF125" i="227" s="1"/>
  <c r="X125" i="234" s="1"/>
  <c r="AF155" i="226"/>
  <c r="AG155" i="227" s="1"/>
  <c r="AH155" i="227" s="1"/>
  <c r="P155" i="234" s="1"/>
  <c r="AF171" i="226"/>
  <c r="AG171" i="227" s="1"/>
  <c r="AH171" i="227" s="1"/>
  <c r="P171" i="234" s="1"/>
  <c r="K196" i="226"/>
  <c r="L196" i="227" s="1"/>
  <c r="M196" i="227" s="1"/>
  <c r="AF218" i="226"/>
  <c r="AG218" i="227" s="1"/>
  <c r="AH218" i="227" s="1"/>
  <c r="P218" i="234" s="1"/>
  <c r="BA286" i="226"/>
  <c r="BB286" i="227" s="1"/>
  <c r="BC286" i="227" s="1"/>
  <c r="W286" i="234" s="1"/>
  <c r="K14" i="226"/>
  <c r="L14" i="227" s="1"/>
  <c r="M14" i="227" s="1"/>
  <c r="AO14" i="226"/>
  <c r="AP14" i="227" s="1"/>
  <c r="AQ14" i="227" s="1"/>
  <c r="S14" i="234" s="1"/>
  <c r="AN14" i="234" s="1"/>
  <c r="BJ20" i="226"/>
  <c r="BK20" i="227" s="1"/>
  <c r="BL20" i="227" s="1"/>
  <c r="Z20" i="234" s="1"/>
  <c r="BA48" i="226"/>
  <c r="BB48" i="227" s="1"/>
  <c r="BC48" i="227" s="1"/>
  <c r="W48" i="234" s="1"/>
  <c r="BS54" i="226"/>
  <c r="BT54" i="227" s="1"/>
  <c r="BU54" i="227" s="1"/>
  <c r="AC54" i="234" s="1"/>
  <c r="AO16" i="226"/>
  <c r="AP16" i="227" s="1"/>
  <c r="AQ16" i="227" s="1"/>
  <c r="S16" i="234" s="1"/>
  <c r="Z55" i="226"/>
  <c r="AA55" i="227" s="1"/>
  <c r="AB55" i="227" s="1"/>
  <c r="N55" i="234" s="1"/>
  <c r="AF55" i="226"/>
  <c r="AG55" i="227" s="1"/>
  <c r="AH55" i="227" s="1"/>
  <c r="P55" i="234" s="1"/>
  <c r="T72" i="226"/>
  <c r="U72" i="227" s="1"/>
  <c r="V72" i="227" s="1"/>
  <c r="BD268" i="226"/>
  <c r="BE268" i="227" s="1"/>
  <c r="BF268" i="227" s="1"/>
  <c r="X268" i="234" s="1"/>
  <c r="AK268" i="234" s="1"/>
  <c r="AR173" i="226"/>
  <c r="AS173" i="227" s="1"/>
  <c r="AT173" i="227" s="1"/>
  <c r="T173" i="234" s="1"/>
  <c r="AO196" i="226"/>
  <c r="AP196" i="227" s="1"/>
  <c r="AQ196" i="227" s="1"/>
  <c r="S196" i="234" s="1"/>
  <c r="AN196" i="234" s="1"/>
  <c r="AL215" i="226"/>
  <c r="AM215" i="227" s="1"/>
  <c r="AN215" i="227" s="1"/>
  <c r="R215" i="234" s="1"/>
  <c r="AO322" i="226"/>
  <c r="AP322" i="227" s="1"/>
  <c r="AQ322" i="227" s="1"/>
  <c r="S322" i="234" s="1"/>
  <c r="AF98" i="226"/>
  <c r="AG98" i="227" s="1"/>
  <c r="AH98" i="227" s="1"/>
  <c r="BS44" i="226"/>
  <c r="BT44" i="227" s="1"/>
  <c r="BU44" i="227" s="1"/>
  <c r="AC44" i="234" s="1"/>
  <c r="AK44" i="234" s="1"/>
  <c r="BD215" i="226"/>
  <c r="BE215" i="227" s="1"/>
  <c r="BF215" i="227" s="1"/>
  <c r="X215" i="234" s="1"/>
  <c r="BD251" i="226"/>
  <c r="BE251" i="227" s="1"/>
  <c r="BF251" i="227" s="1"/>
  <c r="X251" i="234" s="1"/>
  <c r="AK251" i="234" s="1"/>
  <c r="BD299" i="226"/>
  <c r="BE299" i="227" s="1"/>
  <c r="BF299" i="227" s="1"/>
  <c r="X299" i="234" s="1"/>
  <c r="AO122" i="226"/>
  <c r="AP122" i="227" s="1"/>
  <c r="AQ122" i="227" s="1"/>
  <c r="BJ38" i="226"/>
  <c r="BK38" i="227" s="1"/>
  <c r="BL38" i="227" s="1"/>
  <c r="Z38" i="234" s="1"/>
  <c r="Z152" i="226"/>
  <c r="AA152" i="227" s="1"/>
  <c r="AB152" i="227" s="1"/>
  <c r="N152" i="234" s="1"/>
  <c r="AN152" i="234" s="1"/>
  <c r="BS171" i="226"/>
  <c r="BT171" i="227" s="1"/>
  <c r="BU171" i="227" s="1"/>
  <c r="AC171" i="234" s="1"/>
  <c r="AF193" i="226"/>
  <c r="AG193" i="227" s="1"/>
  <c r="AH193" i="227" s="1"/>
  <c r="P193" i="234" s="1"/>
  <c r="AK193" i="234" s="1"/>
  <c r="AL193" i="234" s="1"/>
  <c r="H216" i="226"/>
  <c r="I216" i="227" s="1"/>
  <c r="J216" i="227" s="1"/>
  <c r="BD257" i="226"/>
  <c r="BE257" i="227" s="1"/>
  <c r="BF257" i="227" s="1"/>
  <c r="X257" i="234" s="1"/>
  <c r="W73" i="226"/>
  <c r="X73" i="227" s="1"/>
  <c r="Y73" i="227" s="1"/>
  <c r="M73" i="234" s="1"/>
  <c r="W127" i="226"/>
  <c r="X127" i="227" s="1"/>
  <c r="Y127" i="227" s="1"/>
  <c r="W156" i="226"/>
  <c r="X156" i="227" s="1"/>
  <c r="Y156" i="227" s="1"/>
  <c r="W172" i="226"/>
  <c r="X172" i="227" s="1"/>
  <c r="Y172" i="227" s="1"/>
  <c r="AO200" i="226"/>
  <c r="AP200" i="227" s="1"/>
  <c r="AQ200" i="227" s="1"/>
  <c r="S200" i="234" s="1"/>
  <c r="BS299" i="226"/>
  <c r="BT299" i="227" s="1"/>
  <c r="BU299" i="227" s="1"/>
  <c r="AC299" i="234" s="1"/>
  <c r="BD43" i="226"/>
  <c r="BE43" i="227" s="1"/>
  <c r="BF43" i="227" s="1"/>
  <c r="X43" i="234" s="1"/>
  <c r="BJ157" i="226"/>
  <c r="BK157" i="227" s="1"/>
  <c r="BL157" i="227" s="1"/>
  <c r="Z157" i="234" s="1"/>
  <c r="K17" i="226"/>
  <c r="L17" i="227" s="1"/>
  <c r="M17" i="227" s="1"/>
  <c r="H43" i="226"/>
  <c r="I43" i="227" s="1"/>
  <c r="J43" i="227" s="1"/>
  <c r="AR156" i="226"/>
  <c r="AS156" i="227" s="1"/>
  <c r="AT156" i="227" s="1"/>
  <c r="T156" i="234" s="1"/>
  <c r="BD197" i="226"/>
  <c r="BE197" i="227" s="1"/>
  <c r="BF197" i="227" s="1"/>
  <c r="X197" i="234" s="1"/>
  <c r="AR216" i="226"/>
  <c r="AS216" i="227" s="1"/>
  <c r="AT216" i="227" s="1"/>
  <c r="T216" i="234" s="1"/>
  <c r="Z293" i="226"/>
  <c r="AA293" i="227" s="1"/>
  <c r="AB293" i="227" s="1"/>
  <c r="BD366" i="226"/>
  <c r="BE366" i="227" s="1"/>
  <c r="BF366" i="227" s="1"/>
  <c r="X366" i="234" s="1"/>
  <c r="AO366" i="234" s="1"/>
  <c r="Z51" i="226"/>
  <c r="AA51" i="227" s="1"/>
  <c r="AB51" i="227" s="1"/>
  <c r="Z111" i="226"/>
  <c r="AA111" i="227" s="1"/>
  <c r="AB111" i="227" s="1"/>
  <c r="N201" i="226"/>
  <c r="O201" i="227" s="1"/>
  <c r="P201" i="227" s="1"/>
  <c r="J201" i="234" s="1"/>
  <c r="K333" i="226"/>
  <c r="L333" i="227" s="1"/>
  <c r="M333" i="227" s="1"/>
  <c r="CH149" i="226"/>
  <c r="CI149" i="227" s="1"/>
  <c r="CJ149" i="227" s="1"/>
  <c r="AH149" i="234" s="1"/>
  <c r="BD213" i="226"/>
  <c r="BE213" i="227" s="1"/>
  <c r="BF213" i="227" s="1"/>
  <c r="X213" i="234" s="1"/>
  <c r="BD253" i="226"/>
  <c r="BE253" i="227" s="1"/>
  <c r="BF253" i="227" s="1"/>
  <c r="X253" i="234" s="1"/>
  <c r="AK253" i="234" s="1"/>
  <c r="BJ67" i="226"/>
  <c r="BK67" i="227" s="1"/>
  <c r="BL67" i="227" s="1"/>
  <c r="AU104" i="226"/>
  <c r="AV104" i="227" s="1"/>
  <c r="AW104" i="227" s="1"/>
  <c r="U104" i="234" s="1"/>
  <c r="H54" i="226"/>
  <c r="I54" i="227" s="1"/>
  <c r="J54" i="227" s="1"/>
  <c r="AF222" i="226"/>
  <c r="AG222" i="227" s="1"/>
  <c r="AH222" i="227" s="1"/>
  <c r="AO386" i="226"/>
  <c r="AP386" i="227" s="1"/>
  <c r="AQ386" i="227" s="1"/>
  <c r="W100" i="226"/>
  <c r="X100" i="227" s="1"/>
  <c r="Y100" i="227" s="1"/>
  <c r="AR189" i="226"/>
  <c r="AS189" i="227" s="1"/>
  <c r="AT189" i="227" s="1"/>
  <c r="BA380" i="226"/>
  <c r="BB380" i="227" s="1"/>
  <c r="BC380" i="227" s="1"/>
  <c r="W380" i="234" s="1"/>
  <c r="AF96" i="226"/>
  <c r="AG96" i="227" s="1"/>
  <c r="AH96" i="227" s="1"/>
  <c r="AR120" i="226"/>
  <c r="AS120" i="227" s="1"/>
  <c r="AT120" i="227" s="1"/>
  <c r="T120" i="234" s="1"/>
  <c r="BS39" i="226"/>
  <c r="BT39" i="227" s="1"/>
  <c r="BU39" i="227" s="1"/>
  <c r="AC39" i="234" s="1"/>
  <c r="AR218" i="226"/>
  <c r="AS218" i="227" s="1"/>
  <c r="AT218" i="227" s="1"/>
  <c r="T218" i="234" s="1"/>
  <c r="AF313" i="226"/>
  <c r="AG313" i="227" s="1"/>
  <c r="AH313" i="227" s="1"/>
  <c r="BV238" i="226"/>
  <c r="BW238" i="227" s="1"/>
  <c r="BX238" i="227" s="1"/>
  <c r="AD238" i="234" s="1"/>
  <c r="BS307" i="226"/>
  <c r="BT307" i="227" s="1"/>
  <c r="BU307" i="227" s="1"/>
  <c r="AC307" i="234" s="1"/>
  <c r="AO256" i="226"/>
  <c r="AP256" i="227" s="1"/>
  <c r="AQ256" i="227" s="1"/>
  <c r="AF312" i="226"/>
  <c r="AG312" i="227" s="1"/>
  <c r="AH312" i="227" s="1"/>
  <c r="W190" i="226"/>
  <c r="X190" i="227" s="1"/>
  <c r="Y190" i="227" s="1"/>
  <c r="CH272" i="226"/>
  <c r="CI272" i="227" s="1"/>
  <c r="CJ272" i="227" s="1"/>
  <c r="AR350" i="226"/>
  <c r="AS350" i="227" s="1"/>
  <c r="AT350" i="227" s="1"/>
  <c r="BD157" i="226"/>
  <c r="BE157" i="227" s="1"/>
  <c r="BF157" i="227" s="1"/>
  <c r="X157" i="234" s="1"/>
  <c r="AU120" i="226"/>
  <c r="AV120" i="227" s="1"/>
  <c r="AW120" i="227" s="1"/>
  <c r="U120" i="234" s="1"/>
  <c r="BP372" i="226"/>
  <c r="BQ372" i="227" s="1"/>
  <c r="BR372" i="227" s="1"/>
  <c r="AB372" i="234" s="1"/>
  <c r="AN372" i="234" s="1"/>
  <c r="BJ382" i="226"/>
  <c r="BK382" i="227" s="1"/>
  <c r="BL382" i="227" s="1"/>
  <c r="Z382" i="234" s="1"/>
  <c r="BD333" i="226"/>
  <c r="BE333" i="227" s="1"/>
  <c r="BF333" i="227" s="1"/>
  <c r="X333" i="234" s="1"/>
  <c r="AC371" i="226"/>
  <c r="AD371" i="227" s="1"/>
  <c r="AE371" i="227" s="1"/>
  <c r="BD334" i="226"/>
  <c r="BE334" i="227" s="1"/>
  <c r="BF334" i="227" s="1"/>
  <c r="X334" i="234" s="1"/>
  <c r="BD371" i="226"/>
  <c r="BE371" i="227" s="1"/>
  <c r="BF371" i="227" s="1"/>
  <c r="X371" i="234" s="1"/>
  <c r="AU380" i="226"/>
  <c r="AV380" i="227" s="1"/>
  <c r="AW380" i="227" s="1"/>
  <c r="U380" i="234" s="1"/>
  <c r="BJ341" i="226"/>
  <c r="BK341" i="227" s="1"/>
  <c r="BL341" i="227" s="1"/>
  <c r="Z341" i="234" s="1"/>
  <c r="BD307" i="226"/>
  <c r="BE307" i="227" s="1"/>
  <c r="BF307" i="227" s="1"/>
  <c r="X307" i="234" s="1"/>
  <c r="AF310" i="226"/>
  <c r="AG310" i="227" s="1"/>
  <c r="AH310" i="227" s="1"/>
  <c r="AO320" i="226"/>
  <c r="AP320" i="227" s="1"/>
  <c r="AQ320" i="227" s="1"/>
  <c r="S320" i="234" s="1"/>
  <c r="K337" i="226"/>
  <c r="L337" i="227" s="1"/>
  <c r="M337" i="227" s="1"/>
  <c r="BD365" i="226"/>
  <c r="BE365" i="227" s="1"/>
  <c r="BF365" i="227" s="1"/>
  <c r="X365" i="234" s="1"/>
  <c r="CH361" i="226"/>
  <c r="CI361" i="227" s="1"/>
  <c r="CJ361" i="227" s="1"/>
  <c r="AO362" i="226"/>
  <c r="AP362" i="227" s="1"/>
  <c r="AQ362" i="227" s="1"/>
  <c r="S362" i="234" s="1"/>
  <c r="K330" i="226"/>
  <c r="L330" i="227" s="1"/>
  <c r="M330" i="227" s="1"/>
  <c r="BJ299" i="226"/>
  <c r="BK299" i="227" s="1"/>
  <c r="BL299" i="227" s="1"/>
  <c r="Z299" i="234" s="1"/>
  <c r="BD255" i="226"/>
  <c r="BE255" i="227" s="1"/>
  <c r="BF255" i="227" s="1"/>
  <c r="X255" i="234" s="1"/>
  <c r="AK255" i="234" s="1"/>
  <c r="H381" i="226"/>
  <c r="I381" i="227" s="1"/>
  <c r="J381" i="227" s="1"/>
  <c r="AO247" i="226"/>
  <c r="AP247" i="227" s="1"/>
  <c r="AQ247" i="227" s="1"/>
  <c r="W381" i="226"/>
  <c r="X381" i="227" s="1"/>
  <c r="Y381" i="227" s="1"/>
  <c r="M381" i="234" s="1"/>
  <c r="AF318" i="226"/>
  <c r="AG318" i="227" s="1"/>
  <c r="AH318" i="227" s="1"/>
  <c r="P318" i="234" s="1"/>
  <c r="BS55" i="226"/>
  <c r="BT55" i="227" s="1"/>
  <c r="BU55" i="227" s="1"/>
  <c r="AC55" i="234" s="1"/>
  <c r="AF299" i="226"/>
  <c r="AG299" i="227" s="1"/>
  <c r="AH299" i="227" s="1"/>
  <c r="P299" i="234" s="1"/>
  <c r="W128" i="226"/>
  <c r="X128" i="227" s="1"/>
  <c r="Y128" i="227" s="1"/>
  <c r="BS63" i="226"/>
  <c r="BT63" i="227" s="1"/>
  <c r="BU63" i="227" s="1"/>
  <c r="AO259" i="226"/>
  <c r="AP259" i="227" s="1"/>
  <c r="AQ259" i="227" s="1"/>
  <c r="BS302" i="226"/>
  <c r="BT302" i="227" s="1"/>
  <c r="BU302" i="227" s="1"/>
  <c r="AC302" i="234" s="1"/>
  <c r="AO277" i="226"/>
  <c r="AP277" i="227" s="1"/>
  <c r="AQ277" i="227" s="1"/>
  <c r="S277" i="234" s="1"/>
  <c r="AF126" i="226"/>
  <c r="AG126" i="227" s="1"/>
  <c r="AH126" i="227" s="1"/>
  <c r="AF40" i="226"/>
  <c r="AG40" i="227" s="1"/>
  <c r="AH40" i="227" s="1"/>
  <c r="BA312" i="226"/>
  <c r="BB312" i="227" s="1"/>
  <c r="BC312" i="227" s="1"/>
  <c r="W312" i="234" s="1"/>
  <c r="AF387" i="226"/>
  <c r="AG387" i="227" s="1"/>
  <c r="AH387" i="227" s="1"/>
  <c r="P387" i="234" s="1"/>
  <c r="AF125" i="226"/>
  <c r="AG125" i="227" s="1"/>
  <c r="AH125" i="227" s="1"/>
  <c r="P125" i="234" s="1"/>
  <c r="AF375" i="226"/>
  <c r="AG375" i="227" s="1"/>
  <c r="AH375" i="227" s="1"/>
  <c r="P375" i="234" s="1"/>
  <c r="BA382" i="226"/>
  <c r="BB382" i="227" s="1"/>
  <c r="BC382" i="227" s="1"/>
  <c r="W382" i="234" s="1"/>
  <c r="AO338" i="226"/>
  <c r="AP338" i="227" s="1"/>
  <c r="AQ338" i="227" s="1"/>
  <c r="S338" i="234" s="1"/>
  <c r="W363" i="226"/>
  <c r="X363" i="227" s="1"/>
  <c r="Y363" i="227" s="1"/>
  <c r="Z364" i="226"/>
  <c r="AA364" i="227" s="1"/>
  <c r="AB364" i="227" s="1"/>
  <c r="Z376" i="226"/>
  <c r="AA376" i="227" s="1"/>
  <c r="AB376" i="227" s="1"/>
  <c r="AO342" i="226"/>
  <c r="AP342" i="227" s="1"/>
  <c r="AQ342" i="227" s="1"/>
  <c r="S342" i="234" s="1"/>
  <c r="AO253" i="226"/>
  <c r="AP253" i="227" s="1"/>
  <c r="AQ253" i="227" s="1"/>
  <c r="CH357" i="226"/>
  <c r="CI357" i="227" s="1"/>
  <c r="CJ357" i="227" s="1"/>
  <c r="AH357" i="234" s="1"/>
  <c r="AF349" i="226"/>
  <c r="AG349" i="227" s="1"/>
  <c r="AH349" i="227" s="1"/>
  <c r="AU305" i="226"/>
  <c r="AV305" i="227" s="1"/>
  <c r="AW305" i="227" s="1"/>
  <c r="U305" i="234" s="1"/>
  <c r="AU313" i="226"/>
  <c r="AV313" i="227" s="1"/>
  <c r="AW313" i="227" s="1"/>
  <c r="U313" i="234" s="1"/>
  <c r="K325" i="226"/>
  <c r="L325" i="227" s="1"/>
  <c r="M325" i="227" s="1"/>
  <c r="BJ340" i="226"/>
  <c r="BK340" i="227" s="1"/>
  <c r="BL340" i="227" s="1"/>
  <c r="Z340" i="234" s="1"/>
  <c r="AF373" i="226"/>
  <c r="AG373" i="227" s="1"/>
  <c r="AH373" i="227" s="1"/>
  <c r="P373" i="234" s="1"/>
  <c r="BD369" i="226"/>
  <c r="BE369" i="227" s="1"/>
  <c r="BF369" i="227" s="1"/>
  <c r="X369" i="234" s="1"/>
  <c r="CH358" i="226"/>
  <c r="CI358" i="227" s="1"/>
  <c r="CJ358" i="227" s="1"/>
  <c r="AH358" i="234" s="1"/>
  <c r="BV173" i="226"/>
  <c r="BW173" i="227" s="1"/>
  <c r="BX173" i="227" s="1"/>
  <c r="AD173" i="234" s="1"/>
  <c r="AF298" i="226"/>
  <c r="AG298" i="227" s="1"/>
  <c r="AH298" i="227" s="1"/>
  <c r="BA381" i="226"/>
  <c r="BB381" i="227" s="1"/>
  <c r="BC381" i="227" s="1"/>
  <c r="W381" i="234" s="1"/>
  <c r="BJ376" i="226"/>
  <c r="BK376" i="227" s="1"/>
  <c r="BL376" i="227" s="1"/>
  <c r="Z376" i="234" s="1"/>
  <c r="BD153" i="226"/>
  <c r="BE153" i="227" s="1"/>
  <c r="BF153" i="227" s="1"/>
  <c r="X153" i="234" s="1"/>
  <c r="AN153" i="234" s="1"/>
  <c r="AO334" i="226"/>
  <c r="AP334" i="227" s="1"/>
  <c r="AQ334" i="227" s="1"/>
  <c r="S334" i="234" s="1"/>
  <c r="BJ334" i="226"/>
  <c r="BK334" i="227" s="1"/>
  <c r="BL334" i="227" s="1"/>
  <c r="Z334" i="234" s="1"/>
  <c r="Z138" i="226"/>
  <c r="AA138" i="227" s="1"/>
  <c r="AB138" i="227" s="1"/>
  <c r="N138" i="234" s="1"/>
  <c r="N200" i="226"/>
  <c r="O200" i="227" s="1"/>
  <c r="P200" i="227" s="1"/>
  <c r="N85" i="226"/>
  <c r="O85" i="227" s="1"/>
  <c r="P85" i="227" s="1"/>
  <c r="BJ381" i="226"/>
  <c r="BK381" i="227" s="1"/>
  <c r="BL381" i="227" s="1"/>
  <c r="Z381" i="234" s="1"/>
  <c r="K28" i="226"/>
  <c r="L28" i="227" s="1"/>
  <c r="M28" i="227" s="1"/>
  <c r="BD293" i="226"/>
  <c r="BE293" i="227" s="1"/>
  <c r="BF293" i="227" s="1"/>
  <c r="X293" i="234" s="1"/>
  <c r="AN293" i="234" s="1"/>
  <c r="AF211" i="226"/>
  <c r="AG211" i="227" s="1"/>
  <c r="AH211" i="227" s="1"/>
  <c r="P211" i="234" s="1"/>
  <c r="T37" i="226"/>
  <c r="U37" i="227" s="1"/>
  <c r="V37" i="227" s="1"/>
  <c r="AF127" i="226"/>
  <c r="AG127" i="227" s="1"/>
  <c r="AH127" i="227" s="1"/>
  <c r="P127" i="234" s="1"/>
  <c r="AN127" i="234" s="1"/>
  <c r="AO127" i="234" s="1"/>
  <c r="AF192" i="226"/>
  <c r="AG192" i="227" s="1"/>
  <c r="AH192" i="227" s="1"/>
  <c r="P192" i="234" s="1"/>
  <c r="BS125" i="226"/>
  <c r="BT125" i="227" s="1"/>
  <c r="BU125" i="227" s="1"/>
  <c r="AC125" i="234" s="1"/>
  <c r="AO358" i="226"/>
  <c r="AP358" i="227" s="1"/>
  <c r="AQ358" i="227" s="1"/>
  <c r="S358" i="234" s="1"/>
  <c r="AO345" i="226"/>
  <c r="AP345" i="227" s="1"/>
  <c r="AQ345" i="227" s="1"/>
  <c r="AU387" i="226"/>
  <c r="AV387" i="227" s="1"/>
  <c r="AW387" i="227" s="1"/>
  <c r="U387" i="234" s="1"/>
  <c r="N339" i="226"/>
  <c r="O339" i="227" s="1"/>
  <c r="P339" i="227" s="1"/>
  <c r="J339" i="234" s="1"/>
  <c r="AF374" i="226"/>
  <c r="AG374" i="227" s="1"/>
  <c r="AH374" i="227" s="1"/>
  <c r="H382" i="226"/>
  <c r="I382" i="227" s="1"/>
  <c r="J382" i="227" s="1"/>
  <c r="BD260" i="226"/>
  <c r="BE260" i="227" s="1"/>
  <c r="BF260" i="227" s="1"/>
  <c r="X260" i="234" s="1"/>
  <c r="AK260" i="234" s="1"/>
  <c r="BP285" i="226"/>
  <c r="BQ285" i="227" s="1"/>
  <c r="BR285" i="227" s="1"/>
  <c r="AB285" i="234" s="1"/>
  <c r="BS365" i="226"/>
  <c r="BT365" i="227" s="1"/>
  <c r="BU365" i="227" s="1"/>
  <c r="AC365" i="234" s="1"/>
  <c r="K336" i="226"/>
  <c r="L336" i="227" s="1"/>
  <c r="M336" i="227" s="1"/>
  <c r="BD310" i="226"/>
  <c r="BE310" i="227" s="1"/>
  <c r="BF310" i="227" s="1"/>
  <c r="X310" i="234" s="1"/>
  <c r="AN310" i="234" s="1"/>
  <c r="BP314" i="226"/>
  <c r="BQ314" i="227" s="1"/>
  <c r="BR314" i="227" s="1"/>
  <c r="AB314" i="234" s="1"/>
  <c r="AF328" i="226"/>
  <c r="AG328" i="227" s="1"/>
  <c r="AH328" i="227" s="1"/>
  <c r="P328" i="234" s="1"/>
  <c r="AO347" i="226"/>
  <c r="AP347" i="227" s="1"/>
  <c r="AQ347" i="227" s="1"/>
  <c r="BS375" i="226"/>
  <c r="BT375" i="227" s="1"/>
  <c r="BU375" i="227" s="1"/>
  <c r="AC375" i="234" s="1"/>
  <c r="BP375" i="226"/>
  <c r="BQ375" i="227" s="1"/>
  <c r="BR375" i="227" s="1"/>
  <c r="AB375" i="234" s="1"/>
  <c r="BJ333" i="226"/>
  <c r="BK333" i="227" s="1"/>
  <c r="BL333" i="227" s="1"/>
  <c r="Z333" i="234" s="1"/>
  <c r="BD305" i="226"/>
  <c r="BE305" i="227" s="1"/>
  <c r="BF305" i="227" s="1"/>
  <c r="X305" i="234" s="1"/>
  <c r="Z377" i="226"/>
  <c r="AA377" i="227" s="1"/>
  <c r="AB377" i="227" s="1"/>
  <c r="N377" i="234" s="1"/>
  <c r="BJ301" i="226"/>
  <c r="BK301" i="227" s="1"/>
  <c r="BL301" i="227" s="1"/>
  <c r="Z301" i="234" s="1"/>
  <c r="BS311" i="226"/>
  <c r="BT311" i="227" s="1"/>
  <c r="BU311" i="227" s="1"/>
  <c r="AC311" i="234" s="1"/>
  <c r="Z375" i="226"/>
  <c r="AA375" i="227" s="1"/>
  <c r="AB375" i="227" s="1"/>
  <c r="AF50" i="226"/>
  <c r="AG50" i="227" s="1"/>
  <c r="AH50" i="227" s="1"/>
  <c r="P50" i="234" s="1"/>
  <c r="AF36" i="226"/>
  <c r="AG36" i="227" s="1"/>
  <c r="AH36" i="227" s="1"/>
  <c r="N195" i="226"/>
  <c r="O195" i="227" s="1"/>
  <c r="P195" i="227" s="1"/>
  <c r="J195" i="234" s="1"/>
  <c r="N333" i="226"/>
  <c r="O333" i="227" s="1"/>
  <c r="P333" i="227" s="1"/>
  <c r="J333" i="234" s="1"/>
  <c r="W319" i="226"/>
  <c r="X319" i="227" s="1"/>
  <c r="Y319" i="227" s="1"/>
  <c r="AR165" i="226"/>
  <c r="AS165" i="227" s="1"/>
  <c r="AT165" i="227" s="1"/>
  <c r="T165" i="234" s="1"/>
  <c r="AO241" i="226"/>
  <c r="AP241" i="227" s="1"/>
  <c r="AO11" i="226"/>
  <c r="AP11" i="227" s="1"/>
  <c r="AQ11" i="227" s="1"/>
  <c r="S11" i="234" s="1"/>
  <c r="AO335" i="226"/>
  <c r="AP335" i="227" s="1"/>
  <c r="AQ335" i="227" s="1"/>
  <c r="S335" i="234" s="1"/>
  <c r="W377" i="226"/>
  <c r="X377" i="227" s="1"/>
  <c r="Y377" i="227" s="1"/>
  <c r="AF363" i="226"/>
  <c r="AG363" i="227" s="1"/>
  <c r="AH363" i="227" s="1"/>
  <c r="P363" i="234" s="1"/>
  <c r="Z387" i="226"/>
  <c r="AA387" i="227" s="1"/>
  <c r="AB387" i="227" s="1"/>
  <c r="AO265" i="226"/>
  <c r="AP265" i="227" s="1"/>
  <c r="AQ265" i="227" s="1"/>
  <c r="N336" i="226"/>
  <c r="O336" i="227" s="1"/>
  <c r="P336" i="227" s="1"/>
  <c r="J336" i="234" s="1"/>
  <c r="AC367" i="226"/>
  <c r="AD367" i="227" s="1"/>
  <c r="AE367" i="227" s="1"/>
  <c r="AO276" i="226"/>
  <c r="AP276" i="227" s="1"/>
  <c r="AQ276" i="227" s="1"/>
  <c r="S276" i="234" s="1"/>
  <c r="AF352" i="226"/>
  <c r="AG352" i="227" s="1"/>
  <c r="AH352" i="227" s="1"/>
  <c r="BJ377" i="226"/>
  <c r="BK377" i="227" s="1"/>
  <c r="BL377" i="227" s="1"/>
  <c r="Z377" i="234" s="1"/>
  <c r="BD248" i="226"/>
  <c r="BE248" i="227" s="1"/>
  <c r="BF248" i="227" s="1"/>
  <c r="X248" i="234" s="1"/>
  <c r="AK248" i="234" s="1"/>
  <c r="AO348" i="226"/>
  <c r="AP348" i="227" s="1"/>
  <c r="AQ348" i="227" s="1"/>
  <c r="BP370" i="226"/>
  <c r="BQ370" i="227" s="1"/>
  <c r="BR370" i="227" s="1"/>
  <c r="AB370" i="234" s="1"/>
  <c r="AN370" i="234" s="1"/>
  <c r="BS313" i="226"/>
  <c r="BT313" i="227" s="1"/>
  <c r="BU313" i="227" s="1"/>
  <c r="AC313" i="234" s="1"/>
  <c r="AU306" i="226"/>
  <c r="AV306" i="227" s="1"/>
  <c r="AW306" i="227" s="1"/>
  <c r="U306" i="234" s="1"/>
  <c r="BS374" i="226"/>
  <c r="BT374" i="227" s="1"/>
  <c r="BU374" i="227" s="1"/>
  <c r="AC374" i="234" s="1"/>
  <c r="AO12" i="226"/>
  <c r="AP12" i="227" s="1"/>
  <c r="AQ12" i="227" s="1"/>
  <c r="S12" i="234" s="1"/>
  <c r="AX296" i="226"/>
  <c r="AY296" i="227" s="1"/>
  <c r="AZ296" i="227" s="1"/>
  <c r="V296" i="234" s="1"/>
  <c r="BD172" i="226"/>
  <c r="BE172" i="227" s="1"/>
  <c r="BF172" i="227" s="1"/>
  <c r="X172" i="234" s="1"/>
  <c r="AO355" i="226"/>
  <c r="AP355" i="227" s="1"/>
  <c r="AQ355" i="227" s="1"/>
  <c r="W158" i="226"/>
  <c r="X158" i="227" s="1"/>
  <c r="Y158" i="227" s="1"/>
  <c r="BD104" i="226"/>
  <c r="BE104" i="227" s="1"/>
  <c r="BF104" i="227" s="1"/>
  <c r="X104" i="234" s="1"/>
  <c r="W121" i="226"/>
  <c r="X121" i="227" s="1"/>
  <c r="Y121" i="227" s="1"/>
  <c r="CH386" i="226"/>
  <c r="CI386" i="227" s="1"/>
  <c r="CJ386" i="227" s="1"/>
  <c r="AH386" i="234" s="1"/>
  <c r="BP369" i="226"/>
  <c r="BQ369" i="227" s="1"/>
  <c r="BR369" i="227" s="1"/>
  <c r="AB369" i="234" s="1"/>
  <c r="AN369" i="234" s="1"/>
  <c r="BD218" i="226"/>
  <c r="BE218" i="227" s="1"/>
  <c r="BF218" i="227" s="1"/>
  <c r="X218" i="234" s="1"/>
  <c r="BJ17" i="226"/>
  <c r="BK17" i="227" s="1"/>
  <c r="BL17" i="227" s="1"/>
  <c r="Z17" i="234" s="1"/>
  <c r="AF169" i="226"/>
  <c r="AG169" i="227" s="1"/>
  <c r="AH169" i="227" s="1"/>
  <c r="W112" i="226"/>
  <c r="X112" i="227" s="1"/>
  <c r="Y112" i="227" s="1"/>
  <c r="BJ322" i="226"/>
  <c r="BK322" i="227" s="1"/>
  <c r="BL322" i="227" s="1"/>
  <c r="Z322" i="234" s="1"/>
  <c r="AF59" i="226"/>
  <c r="AG59" i="227" s="1"/>
  <c r="AH59" i="227" s="1"/>
  <c r="P59" i="234" s="1"/>
  <c r="AK59" i="234" s="1"/>
  <c r="W165" i="226"/>
  <c r="X165" i="227" s="1"/>
  <c r="Y165" i="227" s="1"/>
  <c r="AF103" i="226"/>
  <c r="AG103" i="227" s="1"/>
  <c r="AH103" i="227" s="1"/>
  <c r="P103" i="234" s="1"/>
  <c r="AF60" i="226"/>
  <c r="AG60" i="227" s="1"/>
  <c r="AH60" i="227" s="1"/>
  <c r="P60" i="234" s="1"/>
  <c r="AK60" i="234" s="1"/>
  <c r="BS285" i="226"/>
  <c r="BT285" i="227" s="1"/>
  <c r="BU285" i="227" s="1"/>
  <c r="AC285" i="234" s="1"/>
  <c r="N244" i="226"/>
  <c r="O244" i="227" s="1"/>
  <c r="P244" i="227" s="1"/>
  <c r="Z319" i="226"/>
  <c r="AA319" i="227" s="1"/>
  <c r="AB319" i="227" s="1"/>
  <c r="N319" i="234" s="1"/>
  <c r="BJ321" i="226"/>
  <c r="BK321" i="227" s="1"/>
  <c r="BL321" i="227" s="1"/>
  <c r="Z321" i="234" s="1"/>
  <c r="AF49" i="226"/>
  <c r="AG49" i="227" s="1"/>
  <c r="AH49" i="227" s="1"/>
  <c r="P49" i="234" s="1"/>
  <c r="CH129" i="226"/>
  <c r="CI129" i="227" s="1"/>
  <c r="CJ129" i="227" s="1"/>
  <c r="AH129" i="234" s="1"/>
  <c r="BJ331" i="226"/>
  <c r="BK331" i="227" s="1"/>
  <c r="BL331" i="227" s="1"/>
  <c r="Z331" i="234" s="1"/>
  <c r="AC287" i="226"/>
  <c r="AD287" i="227" s="1"/>
  <c r="AE287" i="227" s="1"/>
  <c r="AO257" i="226"/>
  <c r="AP257" i="227" s="1"/>
  <c r="AQ257" i="227" s="1"/>
  <c r="AF376" i="226"/>
  <c r="AG376" i="227" s="1"/>
  <c r="AH376" i="227" s="1"/>
  <c r="P376" i="234" s="1"/>
  <c r="CH385" i="226"/>
  <c r="CI385" i="227" s="1"/>
  <c r="CJ385" i="227" s="1"/>
  <c r="AH385" i="234" s="1"/>
  <c r="AO278" i="226"/>
  <c r="AP278" i="227" s="1"/>
  <c r="AQ278" i="227" s="1"/>
  <c r="S278" i="234" s="1"/>
  <c r="BD330" i="226"/>
  <c r="BE330" i="227" s="1"/>
  <c r="BF330" i="227" s="1"/>
  <c r="X330" i="234" s="1"/>
  <c r="BJ320" i="226"/>
  <c r="BK320" i="227" s="1"/>
  <c r="BL320" i="227" s="1"/>
  <c r="Z320" i="234" s="1"/>
  <c r="K341" i="226"/>
  <c r="L341" i="227" s="1"/>
  <c r="M341" i="227" s="1"/>
  <c r="N342" i="226"/>
  <c r="O342" i="227" s="1"/>
  <c r="P342" i="227" s="1"/>
  <c r="AF365" i="226"/>
  <c r="AG365" i="227" s="1"/>
  <c r="AH365" i="227" s="1"/>
  <c r="P365" i="234" s="1"/>
  <c r="BD381" i="226"/>
  <c r="BE381" i="227" s="1"/>
  <c r="BF381" i="227" s="1"/>
  <c r="X381" i="234" s="1"/>
  <c r="AO381" i="234" s="1"/>
  <c r="CH170" i="226"/>
  <c r="CI170" i="227" s="1"/>
  <c r="CJ170" i="227" s="1"/>
  <c r="AH170" i="234" s="1"/>
  <c r="AF84" i="226"/>
  <c r="AG84" i="227" s="1"/>
  <c r="AH84" i="227" s="1"/>
  <c r="BV349" i="226"/>
  <c r="BW349" i="227" s="1"/>
  <c r="BX349" i="227" s="1"/>
  <c r="AD349" i="234" s="1"/>
  <c r="BJ335" i="226"/>
  <c r="BK335" i="227" s="1"/>
  <c r="BL335" i="227" s="1"/>
  <c r="Z335" i="234" s="1"/>
  <c r="BJ330" i="226"/>
  <c r="BK330" i="227" s="1"/>
  <c r="BL330" i="227" s="1"/>
  <c r="Z330" i="234" s="1"/>
  <c r="BS376" i="226"/>
  <c r="BT376" i="227" s="1"/>
  <c r="BU376" i="227" s="1"/>
  <c r="AC376" i="234" s="1"/>
  <c r="BJ103" i="226"/>
  <c r="BK103" i="227" s="1"/>
  <c r="BL103" i="227" s="1"/>
  <c r="Z103" i="234" s="1"/>
  <c r="AI287" i="226"/>
  <c r="AJ287" i="227" s="1"/>
  <c r="AK287" i="227" s="1"/>
  <c r="Q287" i="234" s="1"/>
  <c r="CH151" i="226"/>
  <c r="CI151" i="227" s="1"/>
  <c r="CJ151" i="227" s="1"/>
  <c r="AH151" i="234" s="1"/>
  <c r="BD319" i="226"/>
  <c r="BE319" i="227" s="1"/>
  <c r="BF319" i="227" s="1"/>
  <c r="X319" i="234" s="1"/>
  <c r="BV175" i="226"/>
  <c r="BW175" i="227" s="1"/>
  <c r="BX175" i="227" s="1"/>
  <c r="AD175" i="234" s="1"/>
  <c r="AF194" i="226"/>
  <c r="AG194" i="227" s="1"/>
  <c r="AH194" i="227" s="1"/>
  <c r="AO22" i="226"/>
  <c r="AP22" i="227" s="1"/>
  <c r="AQ22" i="227" s="1"/>
  <c r="S22" i="234" s="1"/>
  <c r="BD266" i="226"/>
  <c r="BE266" i="227" s="1"/>
  <c r="BF266" i="227" s="1"/>
  <c r="X266" i="234" s="1"/>
  <c r="AR35" i="226"/>
  <c r="AS35" i="227" s="1"/>
  <c r="AT35" i="227" s="1"/>
  <c r="T35" i="234" s="1"/>
  <c r="BJ36" i="226"/>
  <c r="BK36" i="227" s="1"/>
  <c r="BL36" i="227" s="1"/>
  <c r="Z36" i="234" s="1"/>
  <c r="AN36" i="234" s="1"/>
  <c r="AF102" i="226"/>
  <c r="AG102" i="227" s="1"/>
  <c r="AH102" i="227" s="1"/>
  <c r="P102" i="234" s="1"/>
  <c r="AF145" i="226"/>
  <c r="AG145" i="227" s="1"/>
  <c r="AH145" i="227" s="1"/>
  <c r="BJ48" i="226"/>
  <c r="BK48" i="227" s="1"/>
  <c r="BL48" i="227" s="1"/>
  <c r="Z48" i="234" s="1"/>
  <c r="BD167" i="226"/>
  <c r="BE167" i="227" s="1"/>
  <c r="BF167" i="227" s="1"/>
  <c r="X167" i="234" s="1"/>
  <c r="AK167" i="234" s="1"/>
  <c r="AL167" i="234" s="1"/>
  <c r="N199" i="226"/>
  <c r="O199" i="227" s="1"/>
  <c r="P199" i="227" s="1"/>
  <c r="J199" i="234" s="1"/>
  <c r="AF290" i="226"/>
  <c r="AG290" i="227" s="1"/>
  <c r="AH290" i="227" s="1"/>
  <c r="P290" i="234" s="1"/>
  <c r="BS61" i="226"/>
  <c r="BT61" i="227" s="1"/>
  <c r="BU61" i="227" s="1"/>
  <c r="AC61" i="234" s="1"/>
  <c r="AK61" i="234" s="1"/>
  <c r="BD130" i="226"/>
  <c r="BE130" i="227" s="1"/>
  <c r="BF130" i="227" s="1"/>
  <c r="X130" i="234" s="1"/>
  <c r="AF344" i="226"/>
  <c r="AG344" i="227" s="1"/>
  <c r="AH344" i="227" s="1"/>
  <c r="BA378" i="226"/>
  <c r="BB378" i="227" s="1"/>
  <c r="BC378" i="227" s="1"/>
  <c r="W378" i="234" s="1"/>
  <c r="BD375" i="226"/>
  <c r="BE375" i="227" s="1"/>
  <c r="BF375" i="227" s="1"/>
  <c r="X375" i="234" s="1"/>
  <c r="N341" i="226"/>
  <c r="O341" i="227" s="1"/>
  <c r="P341" i="227" s="1"/>
  <c r="J341" i="234" s="1"/>
  <c r="BA377" i="226"/>
  <c r="BB377" i="227" s="1"/>
  <c r="BC377" i="227" s="1"/>
  <c r="W377" i="234" s="1"/>
  <c r="BP286" i="226"/>
  <c r="BQ286" i="227" s="1"/>
  <c r="BR286" i="227" s="1"/>
  <c r="AB286" i="234" s="1"/>
  <c r="BA379" i="226"/>
  <c r="BB379" i="227" s="1"/>
  <c r="BC379" i="227" s="1"/>
  <c r="W379" i="234" s="1"/>
  <c r="AO352" i="226"/>
  <c r="AP352" i="227" s="1"/>
  <c r="AQ352" i="227" s="1"/>
  <c r="S352" i="234" s="1"/>
  <c r="BD335" i="226"/>
  <c r="BE335" i="227" s="1"/>
  <c r="BF335" i="227" s="1"/>
  <c r="X335" i="234" s="1"/>
  <c r="AO354" i="226"/>
  <c r="AP354" i="227" s="1"/>
  <c r="AQ354" i="227" s="1"/>
  <c r="S354" i="234" s="1"/>
  <c r="W205" i="226"/>
  <c r="X205" i="227" s="1"/>
  <c r="Y205" i="227" s="1"/>
  <c r="M205" i="234" s="1"/>
  <c r="BS306" i="226"/>
  <c r="BT306" i="227" s="1"/>
  <c r="BU306" i="227" s="1"/>
  <c r="AC306" i="234" s="1"/>
  <c r="BD322" i="226"/>
  <c r="BE322" i="227" s="1"/>
  <c r="BF322" i="227" s="1"/>
  <c r="X322" i="234" s="1"/>
  <c r="AO333" i="226"/>
  <c r="AP333" i="227" s="1"/>
  <c r="AQ333" i="227" s="1"/>
  <c r="S333" i="234" s="1"/>
  <c r="BD338" i="226"/>
  <c r="BE338" i="227" s="1"/>
  <c r="BF338" i="227" s="1"/>
  <c r="X338" i="234" s="1"/>
  <c r="BP363" i="226"/>
  <c r="BQ363" i="227" s="1"/>
  <c r="BR363" i="227" s="1"/>
  <c r="AB363" i="234" s="1"/>
  <c r="AN363" i="234" s="1"/>
  <c r="BS382" i="226"/>
  <c r="BT382" i="227" s="1"/>
  <c r="BU382" i="227" s="1"/>
  <c r="AC382" i="234" s="1"/>
  <c r="Z299" i="226"/>
  <c r="AA299" i="227" s="1"/>
  <c r="AB299" i="227" s="1"/>
  <c r="BS31" i="226"/>
  <c r="BT31" i="227" s="1"/>
  <c r="BU31" i="227" s="1"/>
  <c r="AC31" i="234" s="1"/>
  <c r="AO359" i="226"/>
  <c r="AP359" i="227" s="1"/>
  <c r="AQ359" i="227" s="1"/>
  <c r="BS305" i="226"/>
  <c r="BT305" i="227" s="1"/>
  <c r="BU305" i="227" s="1"/>
  <c r="AC305" i="234" s="1"/>
  <c r="BA319" i="226"/>
  <c r="BB319" i="227" s="1"/>
  <c r="BC319" i="227" s="1"/>
  <c r="W319" i="234" s="1"/>
  <c r="BJ378" i="226"/>
  <c r="BK378" i="227" s="1"/>
  <c r="BL378" i="227" s="1"/>
  <c r="Z378" i="234" s="1"/>
  <c r="AF82" i="226"/>
  <c r="AG82" i="227" s="1"/>
  <c r="AH82" i="227" s="1"/>
  <c r="BJ52" i="226"/>
  <c r="BK52" i="227" s="1"/>
  <c r="BL52" i="227" s="1"/>
  <c r="Z52" i="234" s="1"/>
  <c r="BD132" i="226"/>
  <c r="BE132" i="227" s="1"/>
  <c r="BF132" i="227" s="1"/>
  <c r="X132" i="234" s="1"/>
  <c r="K276" i="226"/>
  <c r="L276" i="227" s="1"/>
  <c r="M276" i="227" s="1"/>
  <c r="BS366" i="226"/>
  <c r="BT366" i="227" s="1"/>
  <c r="BU366" i="227" s="1"/>
  <c r="AC366" i="234" s="1"/>
  <c r="AO356" i="226"/>
  <c r="AP356" i="227" s="1"/>
  <c r="AQ356" i="227" s="1"/>
  <c r="S356" i="234" s="1"/>
  <c r="BS377" i="226"/>
  <c r="BT377" i="227" s="1"/>
  <c r="BU377" i="227" s="1"/>
  <c r="AC377" i="234" s="1"/>
  <c r="BD264" i="226"/>
  <c r="BE264" i="227" s="1"/>
  <c r="BF264" i="227" s="1"/>
  <c r="X264" i="234" s="1"/>
  <c r="AK264" i="234" s="1"/>
  <c r="N335" i="226"/>
  <c r="O335" i="227" s="1"/>
  <c r="P335" i="227" s="1"/>
  <c r="J335" i="234" s="1"/>
  <c r="AO357" i="226"/>
  <c r="AP357" i="227" s="1"/>
  <c r="AQ357" i="227" s="1"/>
  <c r="AL208" i="226"/>
  <c r="AM208" i="227" s="1"/>
  <c r="AN208" i="227" s="1"/>
  <c r="R208" i="234" s="1"/>
  <c r="AN208" i="234" s="1"/>
  <c r="AU304" i="226"/>
  <c r="AV304" i="227" s="1"/>
  <c r="AW304" i="227" s="1"/>
  <c r="U304" i="234" s="1"/>
  <c r="AO327" i="226"/>
  <c r="AP327" i="227" s="1"/>
  <c r="AQ327" i="227" s="1"/>
  <c r="S327" i="234" s="1"/>
  <c r="BJ337" i="226"/>
  <c r="BK337" i="227" s="1"/>
  <c r="BL337" i="227" s="1"/>
  <c r="Z337" i="234" s="1"/>
  <c r="AO343" i="226"/>
  <c r="AP343" i="227" s="1"/>
  <c r="AQ343" i="227" s="1"/>
  <c r="BD367" i="226"/>
  <c r="BE367" i="227" s="1"/>
  <c r="BF367" i="227" s="1"/>
  <c r="X367" i="234" s="1"/>
  <c r="BP374" i="226"/>
  <c r="BQ374" i="227" s="1"/>
  <c r="BR374" i="227" s="1"/>
  <c r="AB374" i="234" s="1"/>
  <c r="AL212" i="226"/>
  <c r="AM212" i="227" s="1"/>
  <c r="AN212" i="227" s="1"/>
  <c r="R212" i="234" s="1"/>
  <c r="N15" i="226"/>
  <c r="O15" i="227" s="1"/>
  <c r="P15" i="227" s="1"/>
  <c r="K338" i="226"/>
  <c r="L338" i="227" s="1"/>
  <c r="M338" i="227" s="1"/>
  <c r="AO360" i="226"/>
  <c r="AP360" i="227" s="1"/>
  <c r="AQ360" i="227" s="1"/>
  <c r="CH354" i="226"/>
  <c r="CI354" i="227" s="1"/>
  <c r="CJ354" i="227" s="1"/>
  <c r="AH354" i="234" s="1"/>
  <c r="BD306" i="226"/>
  <c r="BE306" i="227" s="1"/>
  <c r="BF306" i="227" s="1"/>
  <c r="X306" i="234" s="1"/>
  <c r="W47" i="226"/>
  <c r="X47" i="227" s="1"/>
  <c r="Y47" i="227" s="1"/>
  <c r="M47" i="234" s="1"/>
  <c r="BJ54" i="226"/>
  <c r="BK54" i="227" s="1"/>
  <c r="BL54" i="227" s="1"/>
  <c r="Z54" i="234" s="1"/>
  <c r="AO199" i="226"/>
  <c r="AP199" i="227" s="1"/>
  <c r="AQ199" i="227" s="1"/>
  <c r="S199" i="234" s="1"/>
  <c r="BJ325" i="226"/>
  <c r="BK325" i="227" s="1"/>
  <c r="BL325" i="227" s="1"/>
  <c r="Z325" i="234" s="1"/>
  <c r="W152" i="226"/>
  <c r="X152" i="227" s="1"/>
  <c r="Y152" i="227" s="1"/>
  <c r="K201" i="226"/>
  <c r="L201" i="227" s="1"/>
  <c r="M201" i="227" s="1"/>
  <c r="BS242" i="226"/>
  <c r="BT242" i="227" s="1"/>
  <c r="BU242" i="227" s="1"/>
  <c r="AC242" i="234" s="1"/>
  <c r="AO339" i="226"/>
  <c r="AP339" i="227" s="1"/>
  <c r="AQ339" i="227" s="1"/>
  <c r="S339" i="234" s="1"/>
  <c r="BA39" i="226"/>
  <c r="BB39" i="227" s="1"/>
  <c r="BC39" i="227" s="1"/>
  <c r="Z214" i="226"/>
  <c r="AA214" i="227" s="1"/>
  <c r="AB214" i="227" s="1"/>
  <c r="AO337" i="226"/>
  <c r="AP337" i="227" s="1"/>
  <c r="AQ337" i="227" s="1"/>
  <c r="S337" i="234" s="1"/>
  <c r="AO145" i="226"/>
  <c r="AP145" i="227" s="1"/>
  <c r="AQ145" i="227" s="1"/>
  <c r="S145" i="234" s="1"/>
  <c r="AK145" i="234" s="1"/>
  <c r="AC173" i="226"/>
  <c r="AD173" i="227" s="1"/>
  <c r="AE173" i="227" s="1"/>
  <c r="O173" i="234" s="1"/>
  <c r="AC368" i="226"/>
  <c r="AD368" i="227" s="1"/>
  <c r="AE368" i="227" s="1"/>
  <c r="AC90" i="226"/>
  <c r="AD90" i="227" s="1"/>
  <c r="AE90" i="227" s="1"/>
  <c r="O90" i="234" s="1"/>
  <c r="AU377" i="226"/>
  <c r="AV377" i="227" s="1"/>
  <c r="AW377" i="227" s="1"/>
  <c r="U377" i="234" s="1"/>
  <c r="CH345" i="226"/>
  <c r="CI345" i="227" s="1"/>
  <c r="CJ345" i="227" s="1"/>
  <c r="AH345" i="234" s="1"/>
  <c r="AF381" i="226"/>
  <c r="AG381" i="227" s="1"/>
  <c r="AH381" i="227" s="1"/>
  <c r="P381" i="234" s="1"/>
  <c r="AO325" i="226"/>
  <c r="AP325" i="227" s="1"/>
  <c r="AQ325" i="227" s="1"/>
  <c r="S325" i="234" s="1"/>
  <c r="Z365" i="226"/>
  <c r="AA365" i="227" s="1"/>
  <c r="AB365" i="227" s="1"/>
  <c r="BD379" i="226"/>
  <c r="BE379" i="227" s="1"/>
  <c r="BF379" i="227" s="1"/>
  <c r="X379" i="234" s="1"/>
  <c r="BD368" i="226"/>
  <c r="BE368" i="227" s="1"/>
  <c r="BF368" i="227" s="1"/>
  <c r="X368" i="234" s="1"/>
  <c r="BD242" i="226"/>
  <c r="BE242" i="227" s="1"/>
  <c r="BF242" i="227" s="1"/>
  <c r="X242" i="234" s="1"/>
  <c r="BS309" i="226"/>
  <c r="BT309" i="227" s="1"/>
  <c r="BU309" i="227" s="1"/>
  <c r="AC309" i="234" s="1"/>
  <c r="K335" i="226"/>
  <c r="L335" i="227" s="1"/>
  <c r="M335" i="227" s="1"/>
  <c r="AF358" i="226"/>
  <c r="AG358" i="227" s="1"/>
  <c r="AH358" i="227" s="1"/>
  <c r="BD358" i="226"/>
  <c r="BE358" i="227" s="1"/>
  <c r="BF358" i="227" s="1"/>
  <c r="X358" i="234" s="1"/>
  <c r="AU378" i="226"/>
  <c r="AV378" i="227" s="1"/>
  <c r="AW378" i="227" s="1"/>
  <c r="U378" i="234" s="1"/>
  <c r="BD378" i="226"/>
  <c r="BE378" i="227" s="1"/>
  <c r="BF378" i="227" s="1"/>
  <c r="X378" i="234" s="1"/>
  <c r="AO378" i="234" s="1"/>
  <c r="AO351" i="226"/>
  <c r="AP351" i="227" s="1"/>
  <c r="AQ351" i="227" s="1"/>
  <c r="S351" i="234" s="1"/>
  <c r="K332" i="226"/>
  <c r="L332" i="227" s="1"/>
  <c r="M332" i="227" s="1"/>
  <c r="Z316" i="226"/>
  <c r="AA316" i="227" s="1"/>
  <c r="AB316" i="227" s="1"/>
  <c r="BJ332" i="226"/>
  <c r="BK332" i="227" s="1"/>
  <c r="BL332" i="227" s="1"/>
  <c r="Z332" i="234" s="1"/>
  <c r="BD376" i="226"/>
  <c r="BE376" i="227" s="1"/>
  <c r="BF376" i="227" s="1"/>
  <c r="X376" i="234" s="1"/>
  <c r="BD258" i="226"/>
  <c r="BE258" i="227" s="1"/>
  <c r="BF258" i="227" s="1"/>
  <c r="X258" i="234" s="1"/>
  <c r="AK258" i="234" s="1"/>
  <c r="BD256" i="226"/>
  <c r="BE256" i="227" s="1"/>
  <c r="BF256" i="227" s="1"/>
  <c r="X256" i="234" s="1"/>
  <c r="AK256" i="234" s="1"/>
  <c r="AF366" i="226"/>
  <c r="AG366" i="227" s="1"/>
  <c r="AH366" i="227" s="1"/>
  <c r="P366" i="234" s="1"/>
  <c r="BJ120" i="226"/>
  <c r="BK120" i="227" s="1"/>
  <c r="BL120" i="227" s="1"/>
  <c r="Z120" i="234" s="1"/>
  <c r="AR90" i="226"/>
  <c r="AS90" i="227" s="1"/>
  <c r="AT90" i="227" s="1"/>
  <c r="T90" i="234" s="1"/>
  <c r="N276" i="226"/>
  <c r="O276" i="227" s="1"/>
  <c r="P276" i="227" s="1"/>
  <c r="J276" i="234" s="1"/>
  <c r="Z125" i="226"/>
  <c r="AA125" i="227" s="1"/>
  <c r="AB125" i="227" s="1"/>
  <c r="K321" i="226"/>
  <c r="L321" i="227" s="1"/>
  <c r="M321" i="227" s="1"/>
  <c r="BD102" i="226"/>
  <c r="BE102" i="227" s="1"/>
  <c r="BF102" i="227" s="1"/>
  <c r="X102" i="234" s="1"/>
  <c r="BP125" i="226"/>
  <c r="BQ125" i="227" s="1"/>
  <c r="BR125" i="227" s="1"/>
  <c r="AB125" i="234" s="1"/>
  <c r="AL178" i="226"/>
  <c r="AM178" i="227" s="1"/>
  <c r="AN178" i="227" s="1"/>
  <c r="AF86" i="226"/>
  <c r="AG86" i="227" s="1"/>
  <c r="AH86" i="227" s="1"/>
  <c r="AF97" i="226"/>
  <c r="AG97" i="227" s="1"/>
  <c r="AH97" i="227" s="1"/>
  <c r="AF354" i="226"/>
  <c r="AG354" i="227" s="1"/>
  <c r="AH354" i="227" s="1"/>
  <c r="AU382" i="226"/>
  <c r="AV382" i="227" s="1"/>
  <c r="AW382" i="227" s="1"/>
  <c r="U382" i="234" s="1"/>
  <c r="AO340" i="226"/>
  <c r="AP340" i="227" s="1"/>
  <c r="AQ340" i="227" s="1"/>
  <c r="S340" i="234" s="1"/>
  <c r="BD252" i="226"/>
  <c r="BE252" i="227" s="1"/>
  <c r="BF252" i="227" s="1"/>
  <c r="X252" i="234" s="1"/>
  <c r="AK252" i="234" s="1"/>
  <c r="BS287" i="226"/>
  <c r="BT287" i="227" s="1"/>
  <c r="BU287" i="227" s="1"/>
  <c r="AC287" i="234" s="1"/>
  <c r="BD332" i="226"/>
  <c r="BE332" i="227" s="1"/>
  <c r="BF332" i="227" s="1"/>
  <c r="X332" i="234" s="1"/>
  <c r="BP373" i="226"/>
  <c r="BQ373" i="227" s="1"/>
  <c r="BR373" i="227" s="1"/>
  <c r="AB373" i="234" s="1"/>
  <c r="BD382" i="226"/>
  <c r="BE382" i="227" s="1"/>
  <c r="BF382" i="227" s="1"/>
  <c r="X382" i="234" s="1"/>
  <c r="BJ102" i="226"/>
  <c r="BK102" i="227" s="1"/>
  <c r="BL102" i="227" s="1"/>
  <c r="Z102" i="234" s="1"/>
  <c r="BD281" i="226"/>
  <c r="BE281" i="227" s="1"/>
  <c r="BF281" i="227" s="1"/>
  <c r="X281" i="234" s="1"/>
  <c r="AO274" i="226"/>
  <c r="AP274" i="227" s="1"/>
  <c r="AQ274" i="227" s="1"/>
  <c r="AO330" i="226"/>
  <c r="AP330" i="227" s="1"/>
  <c r="AQ330" i="227" s="1"/>
  <c r="S330" i="234" s="1"/>
  <c r="AR104" i="226"/>
  <c r="AS104" i="227" s="1"/>
  <c r="AT104" i="227" s="1"/>
  <c r="T104" i="234" s="1"/>
  <c r="BS296" i="226"/>
  <c r="BT296" i="227" s="1"/>
  <c r="BU296" i="227" s="1"/>
  <c r="AC296" i="234" s="1"/>
  <c r="BJ50" i="226"/>
  <c r="BK50" i="227" s="1"/>
  <c r="BL50" i="227" s="1"/>
  <c r="Z50" i="234" s="1"/>
  <c r="AN50" i="234" s="1"/>
  <c r="BD331" i="226"/>
  <c r="BE331" i="227" s="1"/>
  <c r="BF331" i="227" s="1"/>
  <c r="X331" i="234" s="1"/>
  <c r="BS303" i="226"/>
  <c r="BT303" i="227" s="1"/>
  <c r="BU303" i="227" s="1"/>
  <c r="AC303" i="234" s="1"/>
  <c r="BD101" i="226"/>
  <c r="BE101" i="227" s="1"/>
  <c r="BF101" i="227" s="1"/>
  <c r="X101" i="234" s="1"/>
  <c r="AO249" i="226"/>
  <c r="AP249" i="227" s="1"/>
  <c r="AQ249" i="227" s="1"/>
  <c r="BY349" i="226"/>
  <c r="BZ349" i="227" s="1"/>
  <c r="CA349" i="227" s="1"/>
  <c r="AE349" i="234" s="1"/>
  <c r="K334" i="226"/>
  <c r="L334" i="227" s="1"/>
  <c r="M334" i="227" s="1"/>
  <c r="AF379" i="226"/>
  <c r="AG379" i="227" s="1"/>
  <c r="AH379" i="227" s="1"/>
  <c r="BD364" i="226"/>
  <c r="BE364" i="227" s="1"/>
  <c r="BF364" i="227" s="1"/>
  <c r="X364" i="234" s="1"/>
  <c r="BP367" i="226"/>
  <c r="BQ367" i="227" s="1"/>
  <c r="BR367" i="227" s="1"/>
  <c r="AB367" i="234" s="1"/>
  <c r="AN367" i="234" s="1"/>
  <c r="BJ339" i="226"/>
  <c r="BK339" i="227" s="1"/>
  <c r="BL339" i="227" s="1"/>
  <c r="Z339" i="234" s="1"/>
  <c r="Z378" i="226"/>
  <c r="AA378" i="227" s="1"/>
  <c r="AB378" i="227" s="1"/>
  <c r="N378" i="234" s="1"/>
  <c r="BD370" i="226"/>
  <c r="BE370" i="227" s="1"/>
  <c r="BF370" i="227" s="1"/>
  <c r="X370" i="234" s="1"/>
  <c r="BD276" i="226"/>
  <c r="BE276" i="227" s="1"/>
  <c r="BF276" i="227" s="1"/>
  <c r="X276" i="234" s="1"/>
  <c r="AF307" i="226"/>
  <c r="AG307" i="227" s="1"/>
  <c r="AH307" i="227" s="1"/>
  <c r="N334" i="226"/>
  <c r="O334" i="227" s="1"/>
  <c r="P334" i="227" s="1"/>
  <c r="J334" i="234" s="1"/>
  <c r="N340" i="226"/>
  <c r="O340" i="227" s="1"/>
  <c r="P340" i="227" s="1"/>
  <c r="J340" i="234" s="1"/>
  <c r="BJ338" i="226"/>
  <c r="BK338" i="227" s="1"/>
  <c r="BL338" i="227" s="1"/>
  <c r="Z338" i="234" s="1"/>
  <c r="BJ375" i="226"/>
  <c r="BK375" i="227" s="1"/>
  <c r="BL375" i="227" s="1"/>
  <c r="Z375" i="234" s="1"/>
  <c r="W72" i="226"/>
  <c r="X72" i="227" s="1"/>
  <c r="Y72" i="227" s="1"/>
  <c r="M72" i="234" s="1"/>
  <c r="W39" i="226"/>
  <c r="X39" i="227" s="1"/>
  <c r="Y39" i="227" s="1"/>
  <c r="M39" i="234" s="1"/>
  <c r="AO260" i="226"/>
  <c r="AP260" i="227" s="1"/>
  <c r="AQ260" i="227" s="1"/>
  <c r="N245" i="226"/>
  <c r="O245" i="227" s="1"/>
  <c r="P245" i="227" s="1"/>
  <c r="K351" i="226"/>
  <c r="L351" i="227" s="1"/>
  <c r="M351" i="227" s="1"/>
  <c r="AF380" i="226"/>
  <c r="AG380" i="227" s="1"/>
  <c r="AH380" i="227" s="1"/>
  <c r="AO385" i="226"/>
  <c r="AP385" i="227" s="1"/>
  <c r="AQ385" i="227" s="1"/>
  <c r="AR219" i="226"/>
  <c r="AS219" i="227" s="1"/>
  <c r="AT219" i="227" s="1"/>
  <c r="Z270" i="226"/>
  <c r="AA270" i="227" s="1"/>
  <c r="AB270" i="227" s="1"/>
  <c r="AO254" i="226"/>
  <c r="AP254" i="227" s="1"/>
  <c r="AQ254" i="227" s="1"/>
  <c r="AF212" i="226"/>
  <c r="AG212" i="227" s="1"/>
  <c r="AH212" i="227" s="1"/>
  <c r="P212" i="234" s="1"/>
  <c r="AF297" i="226"/>
  <c r="AG297" i="227" s="1"/>
  <c r="AH297" i="227" s="1"/>
  <c r="AF286" i="226"/>
  <c r="AG286" i="227" s="1"/>
  <c r="AH286" i="227" s="1"/>
  <c r="Z366" i="226"/>
  <c r="AA366" i="227" s="1"/>
  <c r="AB366" i="227" s="1"/>
  <c r="K12" i="226"/>
  <c r="L12" i="227" s="1"/>
  <c r="M12" i="227" s="1"/>
  <c r="AO252" i="226"/>
  <c r="AP252" i="227" s="1"/>
  <c r="AQ252" i="227" s="1"/>
  <c r="Z302" i="226"/>
  <c r="AA302" i="227" s="1"/>
  <c r="AB302" i="227" s="1"/>
  <c r="AF314" i="226"/>
  <c r="AG314" i="227" s="1"/>
  <c r="AH314" i="227" s="1"/>
  <c r="H160" i="226"/>
  <c r="I160" i="227" s="1"/>
  <c r="J160" i="227" s="1"/>
  <c r="AC369" i="226"/>
  <c r="AD369" i="227" s="1"/>
  <c r="AE369" i="227" s="1"/>
  <c r="Z318" i="226"/>
  <c r="AA318" i="227" s="1"/>
  <c r="AB318" i="227" s="1"/>
  <c r="AF362" i="226"/>
  <c r="AG362" i="227" s="1"/>
  <c r="AH362" i="227" s="1"/>
  <c r="AO240" i="226"/>
  <c r="AP240" i="227" s="1"/>
  <c r="AO263" i="226"/>
  <c r="AP263" i="227" s="1"/>
  <c r="AQ263" i="227" s="1"/>
  <c r="AO29" i="226"/>
  <c r="AP29" i="227" s="1"/>
  <c r="AQ29" i="227" s="1"/>
  <c r="S29" i="234" s="1"/>
  <c r="AF164" i="226"/>
  <c r="AG164" i="227" s="1"/>
  <c r="AH164" i="227" s="1"/>
  <c r="Z301" i="226"/>
  <c r="AA301" i="227" s="1"/>
  <c r="AB301" i="227" s="1"/>
  <c r="AO197" i="226"/>
  <c r="AP197" i="227" s="1"/>
  <c r="AQ197" i="227" s="1"/>
  <c r="S197" i="234" s="1"/>
  <c r="W191" i="226"/>
  <c r="X191" i="227" s="1"/>
  <c r="Y191" i="227" s="1"/>
  <c r="N338" i="226"/>
  <c r="O338" i="227" s="1"/>
  <c r="P338" i="227" s="1"/>
  <c r="J338" i="234" s="1"/>
  <c r="Z190" i="226"/>
  <c r="AA190" i="227" s="1"/>
  <c r="AB190" i="227" s="1"/>
  <c r="N190" i="234" s="1"/>
  <c r="AC69" i="226"/>
  <c r="AD69" i="227" s="1"/>
  <c r="AE69" i="227" s="1"/>
  <c r="AO229" i="226"/>
  <c r="AP229" i="227" s="1"/>
  <c r="AQ229" i="227" s="1"/>
  <c r="AL210" i="226"/>
  <c r="AM210" i="227" s="1"/>
  <c r="AN210" i="227" s="1"/>
  <c r="R210" i="234" s="1"/>
  <c r="AK210" i="234" s="1"/>
  <c r="AO251" i="226"/>
  <c r="AP251" i="227" s="1"/>
  <c r="AQ251" i="227" s="1"/>
  <c r="AO329" i="226"/>
  <c r="AP329" i="227" s="1"/>
  <c r="AQ329" i="227" s="1"/>
  <c r="AO324" i="226"/>
  <c r="AP324" i="227" s="1"/>
  <c r="AQ324" i="227" s="1"/>
  <c r="S324" i="234" s="1"/>
  <c r="AK324" i="234" s="1"/>
  <c r="AF104" i="226"/>
  <c r="AG104" i="227" s="1"/>
  <c r="AH104" i="227" s="1"/>
  <c r="AF53" i="226"/>
  <c r="AG53" i="227" s="1"/>
  <c r="AH53" i="227" s="1"/>
  <c r="AO224" i="226"/>
  <c r="AP224" i="227" s="1"/>
  <c r="AQ224" i="227" s="1"/>
  <c r="AO269" i="226"/>
  <c r="AP269" i="227" s="1"/>
  <c r="AQ269" i="227" s="1"/>
  <c r="BJ374" i="226"/>
  <c r="BK374" i="227" s="1"/>
  <c r="BL374" i="227" s="1"/>
  <c r="Z374" i="234" s="1"/>
  <c r="K195" i="226"/>
  <c r="L195" i="227" s="1"/>
  <c r="M195" i="227" s="1"/>
  <c r="AF152" i="226"/>
  <c r="AG152" i="227" s="1"/>
  <c r="AH152" i="227" s="1"/>
  <c r="P152" i="234" s="1"/>
  <c r="AF308" i="226"/>
  <c r="AG308" i="227" s="1"/>
  <c r="AH308" i="227" s="1"/>
  <c r="Z34" i="226"/>
  <c r="AA34" i="227" s="1"/>
  <c r="AB34" i="227" s="1"/>
  <c r="AO113" i="226"/>
  <c r="AP113" i="227" s="1"/>
  <c r="AQ113" i="227" s="1"/>
  <c r="BD262" i="226"/>
  <c r="BE262" i="227" s="1"/>
  <c r="BF262" i="227" s="1"/>
  <c r="X262" i="234" s="1"/>
  <c r="AO353" i="226"/>
  <c r="AP353" i="227" s="1"/>
  <c r="AQ353" i="227" s="1"/>
  <c r="AF188" i="226"/>
  <c r="AG188" i="227" s="1"/>
  <c r="AH188" i="227" s="1"/>
  <c r="K327" i="226"/>
  <c r="L327" i="227" s="1"/>
  <c r="M327" i="227" s="1"/>
  <c r="N278" i="226"/>
  <c r="O278" i="227" s="1"/>
  <c r="P278" i="227" s="1"/>
  <c r="J278" i="234" s="1"/>
  <c r="AF364" i="226"/>
  <c r="AG364" i="227" s="1"/>
  <c r="AH364" i="227" s="1"/>
  <c r="P364" i="234" s="1"/>
  <c r="Z381" i="226"/>
  <c r="AA381" i="227" s="1"/>
  <c r="AB381" i="227" s="1"/>
  <c r="N381" i="234" s="1"/>
  <c r="K320" i="226"/>
  <c r="L320" i="227" s="1"/>
  <c r="M320" i="227" s="1"/>
  <c r="Z295" i="226"/>
  <c r="AA295" i="227" s="1"/>
  <c r="AB295" i="227" s="1"/>
  <c r="AO250" i="226"/>
  <c r="AP250" i="227" s="1"/>
  <c r="AQ250" i="227" s="1"/>
  <c r="AC372" i="226"/>
  <c r="AD372" i="227" s="1"/>
  <c r="AE372" i="227" s="1"/>
  <c r="Z218" i="226"/>
  <c r="AA218" i="227" s="1"/>
  <c r="AB218" i="227" s="1"/>
  <c r="N326" i="226"/>
  <c r="O326" i="227" s="1"/>
  <c r="P326" i="227" s="1"/>
  <c r="J326" i="234" s="1"/>
  <c r="AF44" i="226"/>
  <c r="AG44" i="227" s="1"/>
  <c r="AH44" i="227" s="1"/>
  <c r="BA311" i="226"/>
  <c r="BB311" i="227" s="1"/>
  <c r="BC311" i="227" s="1"/>
  <c r="W311" i="234" s="1"/>
  <c r="AO281" i="226"/>
  <c r="AP281" i="227" s="1"/>
  <c r="AQ281" i="227" s="1"/>
  <c r="S281" i="234" s="1"/>
  <c r="H136" i="226"/>
  <c r="I136" i="227" s="1"/>
  <c r="J136" i="227" s="1"/>
  <c r="AO149" i="226"/>
  <c r="AP149" i="227" s="1"/>
  <c r="AQ149" i="227" s="1"/>
  <c r="Z213" i="226"/>
  <c r="AA213" i="227" s="1"/>
  <c r="AB213" i="227" s="1"/>
  <c r="K339" i="226"/>
  <c r="L339" i="227" s="1"/>
  <c r="M339" i="227" s="1"/>
  <c r="Z317" i="226"/>
  <c r="AA317" i="227" s="1"/>
  <c r="AB317" i="227" s="1"/>
  <c r="AO228" i="226"/>
  <c r="AP228" i="227" s="1"/>
  <c r="AQ228" i="227" s="1"/>
  <c r="AR288" i="226"/>
  <c r="AS288" i="227" s="1"/>
  <c r="AT288" i="227" s="1"/>
  <c r="AR217" i="226"/>
  <c r="AS217" i="227" s="1"/>
  <c r="AT217" i="227" s="1"/>
  <c r="AF356" i="226"/>
  <c r="AG356" i="227" s="1"/>
  <c r="AH356" i="227" s="1"/>
  <c r="AL242" i="226"/>
  <c r="AM242" i="227" s="1"/>
  <c r="AN242" i="227" s="1"/>
  <c r="R242" i="234" s="1"/>
  <c r="AO341" i="226"/>
  <c r="AP341" i="227" s="1"/>
  <c r="AQ341" i="227" s="1"/>
  <c r="S341" i="234" s="1"/>
  <c r="AO233" i="226"/>
  <c r="AP233" i="227" s="1"/>
  <c r="AQ233" i="227" s="1"/>
  <c r="S233" i="234" s="1"/>
  <c r="Z373" i="226"/>
  <c r="AA373" i="227" s="1"/>
  <c r="AB373" i="227" s="1"/>
  <c r="AC177" i="226"/>
  <c r="AD177" i="227" s="1"/>
  <c r="AE177" i="227" s="1"/>
  <c r="O177" i="234" s="1"/>
  <c r="N10" i="226"/>
  <c r="O10" i="227" s="1"/>
  <c r="K10" i="226"/>
  <c r="L10" i="227" s="1"/>
  <c r="M10" i="227" s="1"/>
  <c r="I10" i="234" s="1"/>
  <c r="BD10" i="226"/>
  <c r="BE10" i="227" s="1"/>
  <c r="BF10" i="227" s="1"/>
  <c r="X10" i="234" s="1"/>
  <c r="AO10" i="226"/>
  <c r="AP10" i="227" s="1"/>
  <c r="BJ10" i="226"/>
  <c r="BK10" i="227" s="1"/>
  <c r="AN307" i="234" l="1"/>
  <c r="AN190" i="234"/>
  <c r="AO190" i="234" s="1"/>
  <c r="AK64" i="234"/>
  <c r="AN218" i="234"/>
  <c r="AO218" i="234" s="1"/>
  <c r="AN166" i="234"/>
  <c r="AN176" i="234"/>
  <c r="AO176" i="234" s="1"/>
  <c r="AN174" i="234"/>
  <c r="AO174" i="234" s="1"/>
  <c r="AN90" i="234"/>
  <c r="AO90" i="234" s="1"/>
  <c r="AN209" i="234"/>
  <c r="AO209" i="234" s="1"/>
  <c r="AN165" i="234"/>
  <c r="AN213" i="234"/>
  <c r="AO213" i="234" s="1"/>
  <c r="AN162" i="234"/>
  <c r="AN161" i="234"/>
  <c r="AK118" i="234"/>
  <c r="AN118" i="234"/>
  <c r="AN39" i="234"/>
  <c r="AL39" i="234" s="1"/>
  <c r="AK39" i="234"/>
  <c r="AN215" i="234"/>
  <c r="AO215" i="234" s="1"/>
  <c r="AN290" i="234"/>
  <c r="AO290" i="234" s="1"/>
  <c r="AN301" i="234"/>
  <c r="AN309" i="234"/>
  <c r="AL35" i="234"/>
  <c r="AK35" i="234"/>
  <c r="AK53" i="234"/>
  <c r="AL53" i="234" s="1"/>
  <c r="AK34" i="234"/>
  <c r="AL34" i="234" s="1"/>
  <c r="AK353" i="234"/>
  <c r="AL353" i="234" s="1"/>
  <c r="AK371" i="234"/>
  <c r="AL371" i="234" s="1"/>
  <c r="AK342" i="234"/>
  <c r="AL342" i="234" s="1"/>
  <c r="AK370" i="234"/>
  <c r="AL370" i="234" s="1"/>
  <c r="AK104" i="234"/>
  <c r="AN319" i="234"/>
  <c r="AN134" i="234"/>
  <c r="AO134" i="234" s="1"/>
  <c r="AN158" i="234"/>
  <c r="AO158" i="234" s="1"/>
  <c r="AN91" i="234"/>
  <c r="AN121" i="234"/>
  <c r="AO121" i="234" s="1"/>
  <c r="AK49" i="234"/>
  <c r="AL49" i="234" s="1"/>
  <c r="AN49" i="234"/>
  <c r="AK363" i="234"/>
  <c r="AK372" i="234"/>
  <c r="AN211" i="234"/>
  <c r="AK211" i="234"/>
  <c r="AL168" i="234"/>
  <c r="AK168" i="234"/>
  <c r="AK368" i="234"/>
  <c r="AL368" i="234" s="1"/>
  <c r="AL156" i="234"/>
  <c r="AK156" i="234"/>
  <c r="AN103" i="234"/>
  <c r="AO103" i="234" s="1"/>
  <c r="AN191" i="234"/>
  <c r="AO191" i="234" s="1"/>
  <c r="AN56" i="234"/>
  <c r="AN192" i="234"/>
  <c r="AO192" i="234" s="1"/>
  <c r="AK158" i="234"/>
  <c r="AN173" i="234"/>
  <c r="AK296" i="234"/>
  <c r="AN296" i="234"/>
  <c r="AL296" i="234" s="1"/>
  <c r="AN89" i="234"/>
  <c r="AO301" i="234"/>
  <c r="AN375" i="234"/>
  <c r="AL375" i="234" s="1"/>
  <c r="AK375" i="234"/>
  <c r="AN216" i="234"/>
  <c r="AK208" i="234"/>
  <c r="AL208" i="234" s="1"/>
  <c r="AN55" i="234"/>
  <c r="AO55" i="234" s="1"/>
  <c r="AN155" i="234"/>
  <c r="AK266" i="234"/>
  <c r="AL266" i="234" s="1"/>
  <c r="AK259" i="234"/>
  <c r="AL259" i="234" s="1"/>
  <c r="AK280" i="234"/>
  <c r="AL280" i="234" s="1"/>
  <c r="AK151" i="234"/>
  <c r="AL151" i="234" s="1"/>
  <c r="AL257" i="234"/>
  <c r="AK257" i="234"/>
  <c r="AK226" i="234"/>
  <c r="AL226" i="234" s="1"/>
  <c r="AK386" i="234"/>
  <c r="AL386" i="234" s="1"/>
  <c r="AK269" i="234"/>
  <c r="AL269" i="234" s="1"/>
  <c r="AK355" i="234"/>
  <c r="AL355" i="234" s="1"/>
  <c r="AK265" i="234"/>
  <c r="AL265" i="234" s="1"/>
  <c r="AK262" i="234"/>
  <c r="AL262" i="234" s="1"/>
  <c r="AK147" i="234"/>
  <c r="AL147" i="234" s="1"/>
  <c r="AK150" i="234"/>
  <c r="AL150" i="234" s="1"/>
  <c r="AK385" i="234"/>
  <c r="AL385" i="234" s="1"/>
  <c r="AK149" i="234"/>
  <c r="AL149" i="234" s="1"/>
  <c r="AK347" i="234"/>
  <c r="AL347" i="234" s="1"/>
  <c r="AK345" i="234"/>
  <c r="AL345" i="234" s="1"/>
  <c r="AK148" i="234"/>
  <c r="AL148" i="234" s="1"/>
  <c r="AK190" i="234"/>
  <c r="AL190" i="234" s="1"/>
  <c r="AK134" i="234"/>
  <c r="AL134" i="234" s="1"/>
  <c r="AK55" i="234"/>
  <c r="AL55" i="234" s="1"/>
  <c r="AK56" i="234"/>
  <c r="AL56" i="234" s="1"/>
  <c r="AK121" i="234"/>
  <c r="AL121" i="234" s="1"/>
  <c r="AL363" i="234"/>
  <c r="AL372" i="234"/>
  <c r="AK127" i="234"/>
  <c r="AL127" i="234" s="1"/>
  <c r="AK319" i="234"/>
  <c r="AL319" i="234" s="1"/>
  <c r="AK377" i="234"/>
  <c r="AL377" i="234" s="1"/>
  <c r="AK48" i="234"/>
  <c r="AL48" i="234" s="1"/>
  <c r="AK191" i="234"/>
  <c r="AL191" i="234" s="1"/>
  <c r="AK192" i="234"/>
  <c r="AL192" i="234" s="1"/>
  <c r="AK369" i="234"/>
  <c r="AL369" i="234" s="1"/>
  <c r="AK46" i="234"/>
  <c r="AK287" i="234"/>
  <c r="AL287" i="234" s="1"/>
  <c r="AK155" i="234"/>
  <c r="AL155" i="234" s="1"/>
  <c r="AK103" i="234"/>
  <c r="AL103" i="234" s="1"/>
  <c r="AK367" i="234"/>
  <c r="AL367" i="234" s="1"/>
  <c r="AK138" i="234"/>
  <c r="AK109" i="234"/>
  <c r="AL109" i="234" s="1"/>
  <c r="AK153" i="234"/>
  <c r="AL153" i="234" s="1"/>
  <c r="AK302" i="234"/>
  <c r="AK43" i="234"/>
  <c r="AK376" i="234"/>
  <c r="AL376" i="234" s="1"/>
  <c r="AK125" i="234"/>
  <c r="AL125" i="234" s="1"/>
  <c r="AN322" i="234"/>
  <c r="AO322" i="234" s="1"/>
  <c r="AN353" i="234"/>
  <c r="AN172" i="234"/>
  <c r="AN64" i="234"/>
  <c r="AK286" i="234"/>
  <c r="AN171" i="234"/>
  <c r="AK36" i="234"/>
  <c r="AL36" i="234" s="1"/>
  <c r="AK285" i="234"/>
  <c r="AK33" i="234"/>
  <c r="AN321" i="234"/>
  <c r="AO321" i="234" s="1"/>
  <c r="AN331" i="234"/>
  <c r="AO331" i="234" s="1"/>
  <c r="AN330" i="234"/>
  <c r="AO330" i="234" s="1"/>
  <c r="AN333" i="234"/>
  <c r="AO333" i="234" s="1"/>
  <c r="N317" i="234"/>
  <c r="N295" i="234"/>
  <c r="AI295" i="234" s="1"/>
  <c r="O69" i="234"/>
  <c r="AI69" i="234" s="1"/>
  <c r="O369" i="234"/>
  <c r="AI369" i="234" s="1"/>
  <c r="T219" i="234"/>
  <c r="AI219" i="234" s="1"/>
  <c r="P307" i="234"/>
  <c r="AK307" i="234" s="1"/>
  <c r="S343" i="234"/>
  <c r="AI343" i="234" s="1"/>
  <c r="P84" i="234"/>
  <c r="AI84" i="234" s="1"/>
  <c r="O287" i="234"/>
  <c r="AI287" i="234" s="1"/>
  <c r="P36" i="234"/>
  <c r="AI36" i="234" s="1"/>
  <c r="AH272" i="234"/>
  <c r="AI272" i="234" s="1"/>
  <c r="T189" i="234"/>
  <c r="AI189" i="234" s="1"/>
  <c r="N111" i="234"/>
  <c r="M155" i="234"/>
  <c r="AI155" i="234" s="1"/>
  <c r="P294" i="234"/>
  <c r="AI294" i="234" s="1"/>
  <c r="I22" i="234"/>
  <c r="S150" i="234"/>
  <c r="AI150" i="234" s="1"/>
  <c r="I324" i="234"/>
  <c r="AI324" i="234" s="1"/>
  <c r="S123" i="234"/>
  <c r="AI123" i="234" s="1"/>
  <c r="S238" i="234"/>
  <c r="I18" i="234"/>
  <c r="P285" i="234"/>
  <c r="AI285" i="234" s="1"/>
  <c r="S346" i="234"/>
  <c r="AI346" i="234" s="1"/>
  <c r="I11" i="234"/>
  <c r="AI11" i="234" s="1"/>
  <c r="P233" i="234"/>
  <c r="K90" i="234"/>
  <c r="AK90" i="234" s="1"/>
  <c r="S267" i="234"/>
  <c r="AI267" i="234" s="1"/>
  <c r="P300" i="234"/>
  <c r="AN300" i="234" s="1"/>
  <c r="X220" i="234"/>
  <c r="AI220" i="234" s="1"/>
  <c r="I339" i="234"/>
  <c r="AI339" i="234" s="1"/>
  <c r="I320" i="234"/>
  <c r="AI320" i="234" s="1"/>
  <c r="I195" i="234"/>
  <c r="AN195" i="234" s="1"/>
  <c r="AO195" i="234" s="1"/>
  <c r="H160" i="234"/>
  <c r="AI160" i="234" s="1"/>
  <c r="S385" i="234"/>
  <c r="AI385" i="234" s="1"/>
  <c r="P344" i="234"/>
  <c r="M112" i="234"/>
  <c r="AI112" i="234" s="1"/>
  <c r="S265" i="234"/>
  <c r="AI265" i="234" s="1"/>
  <c r="P349" i="234"/>
  <c r="S247" i="234"/>
  <c r="AI247" i="234" s="1"/>
  <c r="M190" i="234"/>
  <c r="AI190" i="234" s="1"/>
  <c r="M100" i="234"/>
  <c r="AI100" i="234" s="1"/>
  <c r="N51" i="234"/>
  <c r="M172" i="234"/>
  <c r="N208" i="234"/>
  <c r="AI208" i="234" s="1"/>
  <c r="M48" i="234"/>
  <c r="AI48" i="234" s="1"/>
  <c r="AE284" i="234"/>
  <c r="AI284" i="234" s="1"/>
  <c r="S264" i="234"/>
  <c r="AI264" i="234" s="1"/>
  <c r="L76" i="234"/>
  <c r="AI76" i="234" s="1"/>
  <c r="P117" i="234"/>
  <c r="S147" i="234"/>
  <c r="AI147" i="234" s="1"/>
  <c r="M171" i="234"/>
  <c r="I243" i="234"/>
  <c r="AI243" i="234" s="1"/>
  <c r="N315" i="234"/>
  <c r="AI315" i="234" s="1"/>
  <c r="AH185" i="234"/>
  <c r="AI185" i="234" s="1"/>
  <c r="N105" i="234"/>
  <c r="N159" i="234"/>
  <c r="AI159" i="234" s="1"/>
  <c r="T115" i="234"/>
  <c r="AI115" i="234" s="1"/>
  <c r="L161" i="234"/>
  <c r="I203" i="234"/>
  <c r="AI203" i="234" s="1"/>
  <c r="K175" i="234"/>
  <c r="K177" i="234"/>
  <c r="N213" i="234"/>
  <c r="P314" i="234"/>
  <c r="AN314" i="234" s="1"/>
  <c r="P380" i="234"/>
  <c r="P358" i="234"/>
  <c r="O368" i="234"/>
  <c r="AI368" i="234" s="1"/>
  <c r="P82" i="234"/>
  <c r="AI82" i="234" s="1"/>
  <c r="P194" i="234"/>
  <c r="AI194" i="234" s="1"/>
  <c r="P169" i="234"/>
  <c r="N387" i="234"/>
  <c r="AN387" i="234" s="1"/>
  <c r="N375" i="234"/>
  <c r="AI375" i="234" s="1"/>
  <c r="I336" i="234"/>
  <c r="AI336" i="234" s="1"/>
  <c r="P40" i="234"/>
  <c r="AI40" i="234" s="1"/>
  <c r="H381" i="234"/>
  <c r="P312" i="234"/>
  <c r="S386" i="234"/>
  <c r="AI386" i="234" s="1"/>
  <c r="M156" i="234"/>
  <c r="AI156" i="234" s="1"/>
  <c r="P184" i="234"/>
  <c r="S230" i="234"/>
  <c r="AI230" i="234" s="1"/>
  <c r="O80" i="234"/>
  <c r="AI80" i="234" s="1"/>
  <c r="S248" i="234"/>
  <c r="AI248" i="234" s="1"/>
  <c r="S237" i="234"/>
  <c r="AI237" i="234" s="1"/>
  <c r="P94" i="234"/>
  <c r="AI94" i="234" s="1"/>
  <c r="N210" i="234"/>
  <c r="AI210" i="234" s="1"/>
  <c r="AH282" i="234"/>
  <c r="AI282" i="234" s="1"/>
  <c r="N71" i="234"/>
  <c r="AI71" i="234" s="1"/>
  <c r="I19" i="234"/>
  <c r="AI19" i="234" s="1"/>
  <c r="P139" i="234"/>
  <c r="M157" i="234"/>
  <c r="P182" i="234"/>
  <c r="H137" i="234"/>
  <c r="AI137" i="234" s="1"/>
  <c r="P223" i="234"/>
  <c r="AI223" i="234" s="1"/>
  <c r="L75" i="234"/>
  <c r="AI75" i="234" s="1"/>
  <c r="S149" i="234"/>
  <c r="AI149" i="234" s="1"/>
  <c r="S269" i="234"/>
  <c r="AI269" i="234" s="1"/>
  <c r="M191" i="234"/>
  <c r="AI191" i="234" s="1"/>
  <c r="N302" i="234"/>
  <c r="AI302" i="234" s="1"/>
  <c r="I351" i="234"/>
  <c r="AN351" i="234" s="1"/>
  <c r="AO351" i="234" s="1"/>
  <c r="I335" i="234"/>
  <c r="AN335" i="234" s="1"/>
  <c r="AO335" i="234" s="1"/>
  <c r="L37" i="234"/>
  <c r="AI37" i="234" s="1"/>
  <c r="S253" i="234"/>
  <c r="AI253" i="234" s="1"/>
  <c r="P126" i="234"/>
  <c r="AI126" i="234" s="1"/>
  <c r="S256" i="234"/>
  <c r="AI256" i="234" s="1"/>
  <c r="P222" i="234"/>
  <c r="AI222" i="234" s="1"/>
  <c r="N293" i="234"/>
  <c r="M127" i="234"/>
  <c r="AI127" i="234" s="1"/>
  <c r="N153" i="234"/>
  <c r="AI153" i="234" s="1"/>
  <c r="M56" i="234"/>
  <c r="AI56" i="234" s="1"/>
  <c r="I202" i="234"/>
  <c r="AI202" i="234" s="1"/>
  <c r="M378" i="234"/>
  <c r="S323" i="234"/>
  <c r="AI323" i="234" s="1"/>
  <c r="N209" i="234"/>
  <c r="I328" i="234"/>
  <c r="AI328" i="234" s="1"/>
  <c r="S170" i="234"/>
  <c r="AH135" i="234"/>
  <c r="AI135" i="234" s="1"/>
  <c r="T207" i="234"/>
  <c r="AI207" i="234" s="1"/>
  <c r="AH283" i="234"/>
  <c r="AI283" i="234" s="1"/>
  <c r="P142" i="234"/>
  <c r="I13" i="234"/>
  <c r="AI13" i="234" s="1"/>
  <c r="M192" i="234"/>
  <c r="AI192" i="234" s="1"/>
  <c r="H138" i="234"/>
  <c r="AI138" i="234" s="1"/>
  <c r="T87" i="234"/>
  <c r="AI87" i="234" s="1"/>
  <c r="N373" i="234"/>
  <c r="H136" i="234"/>
  <c r="AI136" i="234" s="1"/>
  <c r="S224" i="234"/>
  <c r="AI224" i="234" s="1"/>
  <c r="S252" i="234"/>
  <c r="AI252" i="234" s="1"/>
  <c r="J245" i="234"/>
  <c r="AI245" i="234" s="1"/>
  <c r="P354" i="234"/>
  <c r="AI354" i="234" s="1"/>
  <c r="J342" i="234"/>
  <c r="AI342" i="234" s="1"/>
  <c r="M377" i="234"/>
  <c r="AI377" i="234" s="1"/>
  <c r="P298" i="234"/>
  <c r="AI298" i="234" s="1"/>
  <c r="H54" i="234"/>
  <c r="AN54" i="234" s="1"/>
  <c r="P98" i="234"/>
  <c r="AI98" i="234" s="1"/>
  <c r="AH289" i="234"/>
  <c r="AI289" i="234" s="1"/>
  <c r="AH292" i="234"/>
  <c r="AI292" i="234" s="1"/>
  <c r="M46" i="234"/>
  <c r="AI46" i="234" s="1"/>
  <c r="I281" i="234"/>
  <c r="AI281" i="234" s="1"/>
  <c r="P305" i="234"/>
  <c r="AN305" i="234" s="1"/>
  <c r="O163" i="234"/>
  <c r="AI163" i="234" s="1"/>
  <c r="P143" i="234"/>
  <c r="S99" i="234"/>
  <c r="AI99" i="234" s="1"/>
  <c r="S258" i="234"/>
  <c r="AI258" i="234" s="1"/>
  <c r="I30" i="234"/>
  <c r="P306" i="234"/>
  <c r="AN306" i="234" s="1"/>
  <c r="L77" i="234"/>
  <c r="AI77" i="234" s="1"/>
  <c r="S151" i="234"/>
  <c r="AI151" i="234" s="1"/>
  <c r="P304" i="234"/>
  <c r="I327" i="234"/>
  <c r="AI327" i="234" s="1"/>
  <c r="P53" i="234"/>
  <c r="AI53" i="234" s="1"/>
  <c r="N301" i="234"/>
  <c r="AI301" i="234" s="1"/>
  <c r="I12" i="234"/>
  <c r="S260" i="234"/>
  <c r="AI260" i="234" s="1"/>
  <c r="P97" i="234"/>
  <c r="AI97" i="234" s="1"/>
  <c r="S357" i="234"/>
  <c r="I341" i="234"/>
  <c r="AI341" i="234" s="1"/>
  <c r="N376" i="234"/>
  <c r="AI376" i="234" s="1"/>
  <c r="I330" i="234"/>
  <c r="O371" i="234"/>
  <c r="AI371" i="234" s="1"/>
  <c r="P33" i="234"/>
  <c r="AI33" i="234" s="1"/>
  <c r="M55" i="234"/>
  <c r="AI55" i="234" s="1"/>
  <c r="S236" i="234"/>
  <c r="AI236" i="234" s="1"/>
  <c r="N144" i="234"/>
  <c r="AI144" i="234" s="1"/>
  <c r="I23" i="234"/>
  <c r="N70" i="234"/>
  <c r="AI70" i="234" s="1"/>
  <c r="I331" i="234"/>
  <c r="P93" i="234"/>
  <c r="AI93" i="234" s="1"/>
  <c r="AD186" i="234"/>
  <c r="AI186" i="234" s="1"/>
  <c r="M134" i="234"/>
  <c r="AI134" i="234" s="1"/>
  <c r="J279" i="234"/>
  <c r="AI279" i="234" s="1"/>
  <c r="S234" i="234"/>
  <c r="AI234" i="234" s="1"/>
  <c r="K174" i="234"/>
  <c r="M45" i="234"/>
  <c r="AI45" i="234" s="1"/>
  <c r="P188" i="234"/>
  <c r="AI188" i="234" s="1"/>
  <c r="P104" i="234"/>
  <c r="AI104" i="234" s="1"/>
  <c r="P164" i="234"/>
  <c r="AI164" i="234" s="1"/>
  <c r="N366" i="234"/>
  <c r="S274" i="234"/>
  <c r="AI274" i="234" s="1"/>
  <c r="P86" i="234"/>
  <c r="AI86" i="234" s="1"/>
  <c r="N214" i="234"/>
  <c r="AI214" i="234" s="1"/>
  <c r="S360" i="234"/>
  <c r="AI360" i="234" s="1"/>
  <c r="S359" i="234"/>
  <c r="AI359" i="234" s="1"/>
  <c r="J244" i="234"/>
  <c r="S348" i="234"/>
  <c r="AI348" i="234" s="1"/>
  <c r="H382" i="234"/>
  <c r="I28" i="234"/>
  <c r="N364" i="234"/>
  <c r="AN364" i="234" s="1"/>
  <c r="S259" i="234"/>
  <c r="AI259" i="234" s="1"/>
  <c r="P313" i="234"/>
  <c r="AN313" i="234" s="1"/>
  <c r="Z67" i="234"/>
  <c r="AI67" i="234" s="1"/>
  <c r="H216" i="234"/>
  <c r="AI216" i="234" s="1"/>
  <c r="I14" i="234"/>
  <c r="S227" i="234"/>
  <c r="AI227" i="234" s="1"/>
  <c r="H205" i="234"/>
  <c r="T114" i="234"/>
  <c r="AI114" i="234" s="1"/>
  <c r="J106" i="234"/>
  <c r="H32" i="234"/>
  <c r="M101" i="234"/>
  <c r="O66" i="234"/>
  <c r="AI66" i="234" s="1"/>
  <c r="P303" i="234"/>
  <c r="M102" i="234"/>
  <c r="I199" i="234"/>
  <c r="AI199" i="234" s="1"/>
  <c r="S266" i="234"/>
  <c r="AI266" i="234" s="1"/>
  <c r="M49" i="234"/>
  <c r="AI49" i="234" s="1"/>
  <c r="S255" i="234"/>
  <c r="AI255" i="234" s="1"/>
  <c r="N50" i="234"/>
  <c r="AK50" i="234" s="1"/>
  <c r="I27" i="234"/>
  <c r="O83" i="234"/>
  <c r="AI83" i="234" s="1"/>
  <c r="AH131" i="234"/>
  <c r="AI131" i="234" s="1"/>
  <c r="S235" i="234"/>
  <c r="AI235" i="234" s="1"/>
  <c r="I204" i="234"/>
  <c r="AI204" i="234" s="1"/>
  <c r="P88" i="234"/>
  <c r="AI88" i="234" s="1"/>
  <c r="S353" i="234"/>
  <c r="AI353" i="234" s="1"/>
  <c r="P286" i="234"/>
  <c r="AI286" i="234" s="1"/>
  <c r="P379" i="234"/>
  <c r="R178" i="234"/>
  <c r="AI178" i="234" s="1"/>
  <c r="W39" i="234"/>
  <c r="AI39" i="234" s="1"/>
  <c r="I338" i="234"/>
  <c r="AI338" i="234" s="1"/>
  <c r="M121" i="234"/>
  <c r="AI121" i="234" s="1"/>
  <c r="S241" i="234"/>
  <c r="P374" i="234"/>
  <c r="M363" i="234"/>
  <c r="AI363" i="234" s="1"/>
  <c r="AC63" i="234"/>
  <c r="AI63" i="234" s="1"/>
  <c r="AH361" i="234"/>
  <c r="AI361" i="234" s="1"/>
  <c r="H43" i="234"/>
  <c r="AI43" i="234" s="1"/>
  <c r="AC62" i="234"/>
  <c r="AI62" i="234" s="1"/>
  <c r="N296" i="234"/>
  <c r="AI296" i="234" s="1"/>
  <c r="L162" i="234"/>
  <c r="AK162" i="234" s="1"/>
  <c r="I20" i="234"/>
  <c r="I326" i="234"/>
  <c r="AI326" i="234" s="1"/>
  <c r="U65" i="234"/>
  <c r="AI65" i="234" s="1"/>
  <c r="S146" i="234"/>
  <c r="AD291" i="234"/>
  <c r="AI291" i="234" s="1"/>
  <c r="O168" i="234"/>
  <c r="AI168" i="234" s="1"/>
  <c r="M166" i="234"/>
  <c r="K173" i="234"/>
  <c r="P95" i="234"/>
  <c r="AI95" i="234" s="1"/>
  <c r="S239" i="234"/>
  <c r="AI239" i="234" s="1"/>
  <c r="S226" i="234"/>
  <c r="AI226" i="234" s="1"/>
  <c r="S261" i="234"/>
  <c r="AI261" i="234" s="1"/>
  <c r="N167" i="234"/>
  <c r="AI167" i="234" s="1"/>
  <c r="P44" i="234"/>
  <c r="AI44" i="234" s="1"/>
  <c r="P356" i="234"/>
  <c r="S329" i="234"/>
  <c r="AI329" i="234" s="1"/>
  <c r="S263" i="234"/>
  <c r="AI263" i="234" s="1"/>
  <c r="P297" i="234"/>
  <c r="AI297" i="234" s="1"/>
  <c r="I334" i="234"/>
  <c r="AI334" i="234" s="1"/>
  <c r="N316" i="234"/>
  <c r="N365" i="234"/>
  <c r="AN365" i="234" s="1"/>
  <c r="J15" i="234"/>
  <c r="AI15" i="234" s="1"/>
  <c r="N299" i="234"/>
  <c r="AN299" i="234" s="1"/>
  <c r="P145" i="234"/>
  <c r="AI145" i="234" s="1"/>
  <c r="J85" i="234"/>
  <c r="AI85" i="234" s="1"/>
  <c r="M128" i="234"/>
  <c r="AI128" i="234" s="1"/>
  <c r="I17" i="234"/>
  <c r="AI17" i="234" s="1"/>
  <c r="I322" i="234"/>
  <c r="H31" i="234"/>
  <c r="P141" i="234"/>
  <c r="S280" i="234"/>
  <c r="AI280" i="234" s="1"/>
  <c r="I198" i="234"/>
  <c r="AI198" i="234" s="1"/>
  <c r="M38" i="234"/>
  <c r="I277" i="234"/>
  <c r="AI277" i="234" s="1"/>
  <c r="S148" i="234"/>
  <c r="AI148" i="234" s="1"/>
  <c r="X271" i="234"/>
  <c r="AI271" i="234" s="1"/>
  <c r="N206" i="234"/>
  <c r="AH181" i="234"/>
  <c r="P129" i="234"/>
  <c r="AH221" i="234"/>
  <c r="AI221" i="234" s="1"/>
  <c r="I24" i="234"/>
  <c r="H47" i="234"/>
  <c r="P132" i="234"/>
  <c r="N60" i="234"/>
  <c r="AI60" i="234" s="1"/>
  <c r="N120" i="234"/>
  <c r="P35" i="234"/>
  <c r="AI35" i="234" s="1"/>
  <c r="T217" i="234"/>
  <c r="N218" i="234"/>
  <c r="S113" i="234"/>
  <c r="AI113" i="234" s="1"/>
  <c r="S251" i="234"/>
  <c r="AI251" i="234" s="1"/>
  <c r="S240" i="234"/>
  <c r="I332" i="234"/>
  <c r="AI332" i="234" s="1"/>
  <c r="M158" i="234"/>
  <c r="AI158" i="234" s="1"/>
  <c r="P352" i="234"/>
  <c r="AI352" i="234" s="1"/>
  <c r="M319" i="234"/>
  <c r="AI319" i="234" s="1"/>
  <c r="J200" i="234"/>
  <c r="I337" i="234"/>
  <c r="AI337" i="234" s="1"/>
  <c r="I196" i="234"/>
  <c r="N110" i="234"/>
  <c r="S246" i="234"/>
  <c r="AI246" i="234" s="1"/>
  <c r="S140" i="234"/>
  <c r="AI140" i="234" s="1"/>
  <c r="P58" i="234"/>
  <c r="AI58" i="234" s="1"/>
  <c r="P61" i="234"/>
  <c r="AI61" i="234" s="1"/>
  <c r="S262" i="234"/>
  <c r="AI262" i="234" s="1"/>
  <c r="P52" i="234"/>
  <c r="P242" i="234"/>
  <c r="L73" i="234"/>
  <c r="I16" i="234"/>
  <c r="S268" i="234"/>
  <c r="AI268" i="234" s="1"/>
  <c r="AH180" i="234"/>
  <c r="M103" i="234"/>
  <c r="AI103" i="234" s="1"/>
  <c r="P118" i="234"/>
  <c r="AI118" i="234" s="1"/>
  <c r="I25" i="234"/>
  <c r="T288" i="234"/>
  <c r="AI288" i="234" s="1"/>
  <c r="O372" i="234"/>
  <c r="AI372" i="234" s="1"/>
  <c r="N34" i="234"/>
  <c r="AI34" i="234" s="1"/>
  <c r="P362" i="234"/>
  <c r="S254" i="234"/>
  <c r="AI254" i="234" s="1"/>
  <c r="S249" i="234"/>
  <c r="AI249" i="234" s="1"/>
  <c r="I321" i="234"/>
  <c r="I201" i="234"/>
  <c r="M165" i="234"/>
  <c r="AK165" i="234" s="1"/>
  <c r="S355" i="234"/>
  <c r="AI355" i="234" s="1"/>
  <c r="S347" i="234"/>
  <c r="AI347" i="234" s="1"/>
  <c r="S345" i="234"/>
  <c r="AI345" i="234" s="1"/>
  <c r="I325" i="234"/>
  <c r="P96" i="234"/>
  <c r="AI96" i="234" s="1"/>
  <c r="I333" i="234"/>
  <c r="L72" i="234"/>
  <c r="L74" i="234"/>
  <c r="AI74" i="234" s="1"/>
  <c r="M212" i="234"/>
  <c r="N193" i="234"/>
  <c r="AI193" i="234" s="1"/>
  <c r="P41" i="234"/>
  <c r="AI41" i="234" s="1"/>
  <c r="I278" i="234"/>
  <c r="AI278" i="234" s="1"/>
  <c r="N290" i="234"/>
  <c r="N211" i="234"/>
  <c r="AI211" i="234" s="1"/>
  <c r="L78" i="234"/>
  <c r="AI78" i="234" s="1"/>
  <c r="S187" i="234"/>
  <c r="I21" i="234"/>
  <c r="AI21" i="234" s="1"/>
  <c r="H91" i="234"/>
  <c r="AI91" i="234" s="1"/>
  <c r="O370" i="234"/>
  <c r="AI370" i="234" s="1"/>
  <c r="J107" i="234"/>
  <c r="S228" i="234"/>
  <c r="AI228" i="234" s="1"/>
  <c r="S250" i="234"/>
  <c r="AI250" i="234" s="1"/>
  <c r="P308" i="234"/>
  <c r="AK308" i="234" s="1"/>
  <c r="S229" i="234"/>
  <c r="AI229" i="234" s="1"/>
  <c r="N318" i="234"/>
  <c r="N270" i="234"/>
  <c r="AI270" i="234" s="1"/>
  <c r="N125" i="234"/>
  <c r="AI125" i="234" s="1"/>
  <c r="M152" i="234"/>
  <c r="I276" i="234"/>
  <c r="AI276" i="234" s="1"/>
  <c r="S257" i="234"/>
  <c r="AI257" i="234" s="1"/>
  <c r="O367" i="234"/>
  <c r="AI367" i="234" s="1"/>
  <c r="P310" i="234"/>
  <c r="T350" i="234"/>
  <c r="AI350" i="234" s="1"/>
  <c r="S122" i="234"/>
  <c r="AI122" i="234" s="1"/>
  <c r="P311" i="234"/>
  <c r="AN311" i="234" s="1"/>
  <c r="I197" i="234"/>
  <c r="AI197" i="234" s="1"/>
  <c r="N215" i="234"/>
  <c r="N109" i="234"/>
  <c r="AI109" i="234" s="1"/>
  <c r="K89" i="234"/>
  <c r="I29" i="234"/>
  <c r="AI29" i="234" s="1"/>
  <c r="AH183" i="234"/>
  <c r="AI183" i="234" s="1"/>
  <c r="N42" i="234"/>
  <c r="P130" i="234"/>
  <c r="AI130" i="234" s="1"/>
  <c r="P309" i="234"/>
  <c r="M64" i="234"/>
  <c r="S232" i="234"/>
  <c r="AI232" i="234" s="1"/>
  <c r="I26" i="234"/>
  <c r="N59" i="234"/>
  <c r="AI59" i="234" s="1"/>
  <c r="S275" i="234"/>
  <c r="AI275" i="234" s="1"/>
  <c r="I340" i="234"/>
  <c r="AI340" i="234" s="1"/>
  <c r="K176" i="234"/>
  <c r="AI102" i="234" l="1"/>
  <c r="AK102" i="234"/>
  <c r="AN52" i="234"/>
  <c r="AL52" i="234" s="1"/>
  <c r="AK52" i="234"/>
  <c r="AN16" i="234"/>
  <c r="AO16" i="234" s="1"/>
  <c r="AK16" i="234"/>
  <c r="AN303" i="234"/>
  <c r="AL303" i="234" s="1"/>
  <c r="AK303" i="234"/>
  <c r="AN212" i="234"/>
  <c r="AL212" i="234" s="1"/>
  <c r="AK212" i="234"/>
  <c r="AK132" i="234"/>
  <c r="AN132" i="234"/>
  <c r="AL132" i="234" s="1"/>
  <c r="AK101" i="234"/>
  <c r="AN101" i="234"/>
  <c r="AK312" i="234"/>
  <c r="AN312" i="234"/>
  <c r="AL312" i="234" s="1"/>
  <c r="AK38" i="234"/>
  <c r="AN38" i="234"/>
  <c r="AL38" i="234" s="1"/>
  <c r="AK306" i="234"/>
  <c r="AL306" i="234" s="1"/>
  <c r="AI306" i="234"/>
  <c r="AK89" i="234"/>
  <c r="AI89" i="234"/>
  <c r="AK166" i="234"/>
  <c r="AI166" i="234"/>
  <c r="AK175" i="234"/>
  <c r="AL175" i="234" s="1"/>
  <c r="AI175" i="234"/>
  <c r="AK25" i="234"/>
  <c r="AL25" i="234" s="1"/>
  <c r="AI25" i="234"/>
  <c r="AK206" i="234"/>
  <c r="AL206" i="234" s="1"/>
  <c r="AI206" i="234"/>
  <c r="AK184" i="234"/>
  <c r="AI184" i="234"/>
  <c r="AI162" i="234"/>
  <c r="AK30" i="234"/>
  <c r="AL30" i="234" s="1"/>
  <c r="AI30" i="234"/>
  <c r="AK182" i="234"/>
  <c r="AI182" i="234"/>
  <c r="AK218" i="234"/>
  <c r="AL218" i="234" s="1"/>
  <c r="AI218" i="234"/>
  <c r="AK47" i="234"/>
  <c r="AL47" i="234" s="1"/>
  <c r="AI47" i="234"/>
  <c r="AK141" i="234"/>
  <c r="AI141" i="234"/>
  <c r="AI101" i="234"/>
  <c r="AK14" i="234"/>
  <c r="AL14" i="234" s="1"/>
  <c r="AI14" i="234"/>
  <c r="AK28" i="234"/>
  <c r="AL28" i="234" s="1"/>
  <c r="AI28" i="234"/>
  <c r="AK157" i="234"/>
  <c r="AI157" i="234"/>
  <c r="AK358" i="234"/>
  <c r="AI358" i="234"/>
  <c r="AK344" i="234"/>
  <c r="AI344" i="234"/>
  <c r="AK310" i="234"/>
  <c r="AL310" i="234" s="1"/>
  <c r="AI310" i="234"/>
  <c r="AK242" i="234"/>
  <c r="AI242" i="234"/>
  <c r="AK72" i="234"/>
  <c r="AI72" i="234"/>
  <c r="AK362" i="234"/>
  <c r="AI362" i="234"/>
  <c r="AK380" i="234"/>
  <c r="AL380" i="234" s="1"/>
  <c r="AI380" i="234"/>
  <c r="AK22" i="234"/>
  <c r="AI22" i="234"/>
  <c r="AK170" i="234"/>
  <c r="AL170" i="234" s="1"/>
  <c r="AI170" i="234"/>
  <c r="AK309" i="234"/>
  <c r="AL309" i="234" s="1"/>
  <c r="AI309" i="234"/>
  <c r="AK215" i="234"/>
  <c r="AL215" i="234" s="1"/>
  <c r="AI215" i="234"/>
  <c r="AK318" i="234"/>
  <c r="AI318" i="234"/>
  <c r="AK290" i="234"/>
  <c r="AL290" i="234" s="1"/>
  <c r="AI290" i="234"/>
  <c r="AI52" i="234"/>
  <c r="AK110" i="234"/>
  <c r="AL110" i="234" s="1"/>
  <c r="AI110" i="234"/>
  <c r="AK217" i="234"/>
  <c r="AL217" i="234" s="1"/>
  <c r="AI217" i="234"/>
  <c r="AK24" i="234"/>
  <c r="AL24" i="234" s="1"/>
  <c r="AI24" i="234"/>
  <c r="AK31" i="234"/>
  <c r="AI31" i="234"/>
  <c r="AK299" i="234"/>
  <c r="AL299" i="234" s="1"/>
  <c r="AI299" i="234"/>
  <c r="AK374" i="234"/>
  <c r="AI374" i="234"/>
  <c r="AK379" i="234"/>
  <c r="AI379" i="234"/>
  <c r="AK32" i="234"/>
  <c r="AI32" i="234"/>
  <c r="AK382" i="234"/>
  <c r="AL382" i="234" s="1"/>
  <c r="AI382" i="234"/>
  <c r="AK357" i="234"/>
  <c r="AL357" i="234" s="1"/>
  <c r="AI357" i="234"/>
  <c r="AK142" i="234"/>
  <c r="AI142" i="234"/>
  <c r="AK209" i="234"/>
  <c r="AL209" i="234" s="1"/>
  <c r="AI209" i="234"/>
  <c r="AK139" i="234"/>
  <c r="AI139" i="234"/>
  <c r="AK387" i="234"/>
  <c r="AL387" i="234" s="1"/>
  <c r="AI387" i="234"/>
  <c r="AK161" i="234"/>
  <c r="AI161" i="234"/>
  <c r="AK300" i="234"/>
  <c r="AL300" i="234" s="1"/>
  <c r="AI300" i="234"/>
  <c r="AK73" i="234"/>
  <c r="AI73" i="234"/>
  <c r="AK51" i="234"/>
  <c r="AL51" i="234" s="1"/>
  <c r="AI51" i="234"/>
  <c r="AK373" i="234"/>
  <c r="AL373" i="234" s="1"/>
  <c r="AI373" i="234"/>
  <c r="AK20" i="234"/>
  <c r="AL20" i="234" s="1"/>
  <c r="AI20" i="234"/>
  <c r="AK54" i="234"/>
  <c r="AL54" i="234" s="1"/>
  <c r="AI54" i="234"/>
  <c r="AK107" i="234"/>
  <c r="AI107" i="234"/>
  <c r="AK42" i="234"/>
  <c r="AL42" i="234" s="1"/>
  <c r="AI42" i="234"/>
  <c r="AK333" i="234"/>
  <c r="AL333" i="234" s="1"/>
  <c r="AI333" i="234"/>
  <c r="AI165" i="234"/>
  <c r="AK180" i="234"/>
  <c r="AI180" i="234"/>
  <c r="AK196" i="234"/>
  <c r="AL196" i="234" s="1"/>
  <c r="AI196" i="234"/>
  <c r="AK322" i="234"/>
  <c r="AL322" i="234" s="1"/>
  <c r="AI322" i="234"/>
  <c r="AK146" i="234"/>
  <c r="AL146" i="234" s="1"/>
  <c r="AI146" i="234"/>
  <c r="AI241" i="234"/>
  <c r="AK106" i="234"/>
  <c r="AI106" i="234"/>
  <c r="AK174" i="234"/>
  <c r="AL174" i="234" s="1"/>
  <c r="AI174" i="234"/>
  <c r="AK331" i="234"/>
  <c r="AL331" i="234" s="1"/>
  <c r="AI331" i="234"/>
  <c r="AK304" i="234"/>
  <c r="AI304" i="234"/>
  <c r="AK293" i="234"/>
  <c r="AL293" i="234" s="1"/>
  <c r="AI293" i="234"/>
  <c r="AK335" i="234"/>
  <c r="AL335" i="234" s="1"/>
  <c r="AI335" i="234"/>
  <c r="AI312" i="234"/>
  <c r="AK169" i="234"/>
  <c r="AL169" i="234" s="1"/>
  <c r="AI169" i="234"/>
  <c r="AK314" i="234"/>
  <c r="AL314" i="234" s="1"/>
  <c r="AI314" i="234"/>
  <c r="AK171" i="234"/>
  <c r="AL171" i="234" s="1"/>
  <c r="AI171" i="234"/>
  <c r="AK18" i="234"/>
  <c r="AL18" i="234" s="1"/>
  <c r="AI18" i="234"/>
  <c r="AK26" i="234"/>
  <c r="AL26" i="234" s="1"/>
  <c r="AI26" i="234"/>
  <c r="AK213" i="234"/>
  <c r="AL213" i="234" s="1"/>
  <c r="AI213" i="234"/>
  <c r="AI132" i="234"/>
  <c r="AL307" i="234"/>
  <c r="AI307" i="234"/>
  <c r="AK311" i="234"/>
  <c r="AL311" i="234" s="1"/>
  <c r="AI311" i="234"/>
  <c r="AL308" i="234"/>
  <c r="AI308" i="234"/>
  <c r="AK201" i="234"/>
  <c r="AL201" i="234" s="1"/>
  <c r="AI201" i="234"/>
  <c r="AI240" i="234"/>
  <c r="AK120" i="234"/>
  <c r="AI120" i="234"/>
  <c r="AK129" i="234"/>
  <c r="AI129" i="234"/>
  <c r="AI38" i="234"/>
  <c r="AK365" i="234"/>
  <c r="AL365" i="234" s="1"/>
  <c r="AI365" i="234"/>
  <c r="AK356" i="234"/>
  <c r="AI356" i="234"/>
  <c r="AK27" i="234"/>
  <c r="AL27" i="234" s="1"/>
  <c r="AI27" i="234"/>
  <c r="AK313" i="234"/>
  <c r="AL313" i="234" s="1"/>
  <c r="AI313" i="234"/>
  <c r="AK244" i="234"/>
  <c r="AI244" i="234"/>
  <c r="AK366" i="234"/>
  <c r="AL366" i="234" s="1"/>
  <c r="AI366" i="234"/>
  <c r="AK143" i="234"/>
  <c r="AI143" i="234"/>
  <c r="AK378" i="234"/>
  <c r="AL378" i="234" s="1"/>
  <c r="AI378" i="234"/>
  <c r="AK351" i="234"/>
  <c r="AL351" i="234" s="1"/>
  <c r="AI351" i="234"/>
  <c r="AK381" i="234"/>
  <c r="AL381" i="234" s="1"/>
  <c r="AI381" i="234"/>
  <c r="AK349" i="234"/>
  <c r="AI349" i="234"/>
  <c r="AK195" i="234"/>
  <c r="AL195" i="234" s="1"/>
  <c r="AI195" i="234"/>
  <c r="AL90" i="234"/>
  <c r="AI90" i="234"/>
  <c r="AK238" i="234"/>
  <c r="AI238" i="234"/>
  <c r="AK176" i="234"/>
  <c r="AL176" i="234" s="1"/>
  <c r="AI176" i="234"/>
  <c r="AI212" i="234"/>
  <c r="AK305" i="234"/>
  <c r="AL305" i="234" s="1"/>
  <c r="AI305" i="234"/>
  <c r="AI316" i="234"/>
  <c r="AK316" i="234"/>
  <c r="AK205" i="234"/>
  <c r="AI205" i="234"/>
  <c r="AK12" i="234"/>
  <c r="AL12" i="234" s="1"/>
  <c r="AI12" i="234"/>
  <c r="AI317" i="234"/>
  <c r="AK317" i="234"/>
  <c r="AI64" i="234"/>
  <c r="AK364" i="234"/>
  <c r="AL364" i="234" s="1"/>
  <c r="AI364" i="234"/>
  <c r="AK152" i="234"/>
  <c r="AL152" i="234" s="1"/>
  <c r="AI152" i="234"/>
  <c r="AI187" i="234"/>
  <c r="AK187" i="234"/>
  <c r="AL187" i="234" s="1"/>
  <c r="AK325" i="234"/>
  <c r="AI325" i="234"/>
  <c r="AK321" i="234"/>
  <c r="AL321" i="234" s="1"/>
  <c r="AI321" i="234"/>
  <c r="AI16" i="234"/>
  <c r="AK200" i="234"/>
  <c r="AL200" i="234" s="1"/>
  <c r="AI200" i="234"/>
  <c r="AK181" i="234"/>
  <c r="AI181" i="234"/>
  <c r="AK173" i="234"/>
  <c r="AI173" i="234"/>
  <c r="AL50" i="234"/>
  <c r="AI50" i="234"/>
  <c r="AI303" i="234"/>
  <c r="AK23" i="234"/>
  <c r="AL23" i="234" s="1"/>
  <c r="AI23" i="234"/>
  <c r="AK330" i="234"/>
  <c r="AL330" i="234" s="1"/>
  <c r="AI330" i="234"/>
  <c r="AK177" i="234"/>
  <c r="AL177" i="234" s="1"/>
  <c r="AI177" i="234"/>
  <c r="AK105" i="234"/>
  <c r="AL105" i="234" s="1"/>
  <c r="AI105" i="234"/>
  <c r="AK117" i="234"/>
  <c r="AI117" i="234"/>
  <c r="AK172" i="234"/>
  <c r="AL172" i="234" s="1"/>
  <c r="AI172" i="234"/>
  <c r="AK233" i="234"/>
  <c r="AL233" i="234" s="1"/>
  <c r="AI233" i="234"/>
  <c r="AK111" i="234"/>
  <c r="AL111" i="234" s="1"/>
  <c r="AI111" i="234"/>
  <c r="AL158" i="234"/>
  <c r="AL198" i="234"/>
  <c r="AK198" i="234"/>
  <c r="AK197" i="234"/>
  <c r="AL197" i="234" s="1"/>
  <c r="AN197" i="234"/>
  <c r="AO197" i="234" s="1"/>
  <c r="AK326" i="234"/>
  <c r="AL326" i="234" s="1"/>
  <c r="AN326" i="234"/>
  <c r="AO326" i="234" s="1"/>
  <c r="AK160" i="234"/>
  <c r="AL160" i="234" s="1"/>
  <c r="AN160" i="234"/>
  <c r="AK278" i="234"/>
  <c r="AL278" i="234" s="1"/>
  <c r="AN278" i="234"/>
  <c r="AO278" i="234" s="1"/>
  <c r="AK204" i="234"/>
  <c r="AL204" i="234" s="1"/>
  <c r="AN204" i="234"/>
  <c r="AO204" i="234" s="1"/>
  <c r="AK29" i="234"/>
  <c r="AL29" i="234" s="1"/>
  <c r="AN29" i="234"/>
  <c r="AO29" i="234" s="1"/>
  <c r="AK202" i="234"/>
  <c r="AL202" i="234" s="1"/>
  <c r="AN202" i="234"/>
  <c r="AL301" i="234"/>
  <c r="AK301" i="234"/>
  <c r="AN203" i="234"/>
  <c r="AO203" i="234" s="1"/>
  <c r="AK203" i="234"/>
  <c r="AK100" i="234"/>
  <c r="AL100" i="234" s="1"/>
  <c r="AN100" i="234"/>
  <c r="AK277" i="234"/>
  <c r="AL277" i="234" s="1"/>
  <c r="AN277" i="234"/>
  <c r="AO277" i="234" s="1"/>
  <c r="AN336" i="234"/>
  <c r="AO336" i="234" s="1"/>
  <c r="AK336" i="234"/>
  <c r="AL336" i="234" s="1"/>
  <c r="AN11" i="234"/>
  <c r="AO11" i="234" s="1"/>
  <c r="AK11" i="234"/>
  <c r="AN332" i="234"/>
  <c r="AO332" i="234" s="1"/>
  <c r="AK332" i="234"/>
  <c r="AL332" i="234" s="1"/>
  <c r="AN341" i="234"/>
  <c r="AO341" i="234" s="1"/>
  <c r="AK341" i="234"/>
  <c r="AL341" i="234" s="1"/>
  <c r="AN340" i="234"/>
  <c r="AO340" i="234" s="1"/>
  <c r="AK340" i="234"/>
  <c r="AL340" i="234" s="1"/>
  <c r="AN327" i="234"/>
  <c r="AO327" i="234" s="1"/>
  <c r="AK327" i="234"/>
  <c r="AL327" i="234" s="1"/>
  <c r="AN281" i="234"/>
  <c r="AK281" i="234"/>
  <c r="AL281" i="234" s="1"/>
  <c r="AN328" i="234"/>
  <c r="AO328" i="234" s="1"/>
  <c r="AK328" i="234"/>
  <c r="AL328" i="234" s="1"/>
  <c r="AN337" i="234"/>
  <c r="AO337" i="234" s="1"/>
  <c r="AK337" i="234"/>
  <c r="AL337" i="234" s="1"/>
  <c r="AN17" i="234"/>
  <c r="AO17" i="234" s="1"/>
  <c r="AK17" i="234"/>
  <c r="AL17" i="234" s="1"/>
  <c r="AN130" i="234"/>
  <c r="AL130" i="234" s="1"/>
  <c r="AK130" i="234"/>
  <c r="AN199" i="234"/>
  <c r="AO199" i="234" s="1"/>
  <c r="AK199" i="234"/>
  <c r="AL199" i="234" s="1"/>
  <c r="AK243" i="234"/>
  <c r="AL243" i="234" s="1"/>
  <c r="AN338" i="234"/>
  <c r="AO338" i="234" s="1"/>
  <c r="AK338" i="234"/>
  <c r="AL338" i="234" s="1"/>
  <c r="AN19" i="234"/>
  <c r="AO19" i="234" s="1"/>
  <c r="AK19" i="234"/>
  <c r="AL19" i="234" s="1"/>
  <c r="AN334" i="234"/>
  <c r="AO334" i="234" s="1"/>
  <c r="AK334" i="234"/>
  <c r="AL334" i="234" s="1"/>
  <c r="AN276" i="234"/>
  <c r="AO276" i="234" s="1"/>
  <c r="AK276" i="234"/>
  <c r="AL276" i="234" s="1"/>
  <c r="AN354" i="234"/>
  <c r="AK354" i="234"/>
  <c r="AL354" i="234" s="1"/>
  <c r="AN352" i="234"/>
  <c r="AK352" i="234"/>
  <c r="AL352" i="234" s="1"/>
  <c r="AK279" i="234"/>
  <c r="AL279" i="234" s="1"/>
  <c r="AN320" i="234"/>
  <c r="AK320" i="234"/>
  <c r="AL320" i="234" s="1"/>
  <c r="AN21" i="234"/>
  <c r="AO21" i="234" s="1"/>
  <c r="AK21" i="234"/>
  <c r="AL21" i="234" s="1"/>
  <c r="AN339" i="234"/>
  <c r="AO339" i="234" s="1"/>
  <c r="AK339" i="234"/>
  <c r="AL339" i="234" s="1"/>
  <c r="AK164" i="234"/>
  <c r="AL164" i="234" s="1"/>
  <c r="AL64" i="234"/>
  <c r="AN233" i="234"/>
  <c r="AN243" i="234"/>
  <c r="AN201" i="234"/>
  <c r="AO201" i="234" s="1"/>
  <c r="AK13" i="234"/>
  <c r="AL13" i="234" s="1"/>
  <c r="AN13" i="234"/>
  <c r="AN18" i="234"/>
  <c r="AO18" i="234" s="1"/>
  <c r="AL106" i="234"/>
  <c r="AL22" i="234"/>
  <c r="AK88" i="234"/>
  <c r="AK298" i="234"/>
  <c r="AK297" i="234"/>
  <c r="AK63" i="234"/>
  <c r="AK294" i="234"/>
  <c r="AL362" i="234"/>
  <c r="AK220" i="234"/>
  <c r="AK178" i="234"/>
  <c r="AK194" i="234"/>
  <c r="AK84" i="234"/>
  <c r="AK329" i="234"/>
  <c r="AK137" i="234"/>
  <c r="AK82" i="234"/>
  <c r="AK41" i="234"/>
  <c r="AK270" i="234"/>
  <c r="AK249" i="234"/>
  <c r="AK62" i="234"/>
  <c r="AK188" i="234"/>
  <c r="AK58" i="234"/>
  <c r="AK86" i="234"/>
  <c r="AK45" i="234"/>
  <c r="G388" i="230"/>
  <c r="AL16" i="234" l="1"/>
  <c r="AL203" i="234"/>
  <c r="AL11" i="234"/>
  <c r="H24" i="228"/>
  <c r="H20" i="228"/>
  <c r="I20" i="228" l="1"/>
  <c r="I24" i="228"/>
  <c r="A457" i="228"/>
  <c r="A389" i="227"/>
  <c r="A7" i="228" l="1"/>
  <c r="A5" i="228"/>
  <c r="A7" i="227"/>
  <c r="A5" i="227"/>
  <c r="A7" i="226"/>
  <c r="A5" i="226"/>
  <c r="H12" i="228" l="1"/>
  <c r="I12" i="228" l="1"/>
  <c r="J10" i="230"/>
  <c r="H10" i="224" s="1"/>
  <c r="H388" i="224" s="1"/>
  <c r="K10" i="230" l="1"/>
  <c r="K388" i="230" s="1"/>
  <c r="H389" i="224" s="1"/>
  <c r="L10" i="230"/>
  <c r="F10" i="226" l="1"/>
  <c r="AF10" i="225"/>
  <c r="H10" i="226" l="1"/>
  <c r="I10" i="227" s="1"/>
  <c r="J10" i="227" s="1"/>
  <c r="H10" i="234" s="1"/>
  <c r="H10" i="227"/>
  <c r="BL10" i="227"/>
  <c r="Z10" i="234" s="1"/>
  <c r="P10" i="227"/>
  <c r="J10" i="234" s="1"/>
  <c r="AQ10" i="227"/>
  <c r="S10" i="234" s="1"/>
  <c r="AI10" i="234" l="1"/>
  <c r="AN10" i="234"/>
  <c r="AO10" i="234" s="1"/>
  <c r="AK10" i="234"/>
  <c r="AL10" i="234" l="1"/>
</calcChain>
</file>

<file path=xl/sharedStrings.xml><?xml version="1.0" encoding="utf-8"?>
<sst xmlns="http://schemas.openxmlformats.org/spreadsheetml/2006/main" count="10660" uniqueCount="609">
  <si>
    <t>Versión:</t>
  </si>
  <si>
    <t xml:space="preserve">Fecha de aprobación: </t>
  </si>
  <si>
    <t xml:space="preserve">Código: </t>
  </si>
  <si>
    <t>EVALUACION ECONOMICA</t>
  </si>
  <si>
    <t>Elaboro:</t>
  </si>
  <si>
    <t>Cargo:</t>
  </si>
  <si>
    <t>8.IVA</t>
  </si>
  <si>
    <t>10.VALOR TOTAL</t>
  </si>
  <si>
    <t>15-00-FO-0009</t>
  </si>
  <si>
    <t>Carlos Alberto Fonseca Samacá</t>
  </si>
  <si>
    <t>Profesional Universitario</t>
  </si>
  <si>
    <t>VALOR TOTAL OFERTA</t>
  </si>
  <si>
    <t>13. CARLOS ALBERTO FONSECA SAMACA</t>
  </si>
  <si>
    <t>7.PRECIO UNITARIO</t>
  </si>
  <si>
    <t>9. PRECIO UNITARIO + IVA</t>
  </si>
  <si>
    <t>PRECIO UNITARIO DE REFERENCIA</t>
  </si>
  <si>
    <t>3. ITEM</t>
  </si>
  <si>
    <t>CANTIDAD</t>
  </si>
  <si>
    <t>VERIFICACION PRECIOS UNITARIOS</t>
  </si>
  <si>
    <t>12. OBSERVACIONES:</t>
  </si>
  <si>
    <t>7.VALOR UNITARIO+ IVA</t>
  </si>
  <si>
    <t>PRECIO MINIMO</t>
  </si>
  <si>
    <t>DESCRIPCION</t>
  </si>
  <si>
    <t>% variacion precio referencia</t>
  </si>
  <si>
    <t>9. VALOR UNITARIO + IVA</t>
  </si>
  <si>
    <t>VERIFICACION PRECIO MINIMO</t>
  </si>
  <si>
    <t>EVALUACION ECONOMICA
ASIGNACION PUNTAJE</t>
  </si>
  <si>
    <t>PUNTAJE</t>
  </si>
  <si>
    <t xml:space="preserve">12. OBSERVACIONES: </t>
  </si>
  <si>
    <t>INFORME CONSOLIDADO EVALUACION ECONOMICA DETALLADO POR PROPONENTE</t>
  </si>
  <si>
    <t xml:space="preserve">NOMBRE PROPONENTE: </t>
  </si>
  <si>
    <t>VALOR UNITARIO</t>
  </si>
  <si>
    <t>IVA</t>
  </si>
  <si>
    <t>VALOR UNITARIO + IVA</t>
  </si>
  <si>
    <t>VALOR TOTAL</t>
  </si>
  <si>
    <t>EVALUACION TECNICA</t>
  </si>
  <si>
    <t>INSUMOS NO ADJUDICADOS</t>
  </si>
  <si>
    <t>4. CARACTERISTICAS</t>
  </si>
  <si>
    <t>NO CUMPLE</t>
  </si>
  <si>
    <t>CUMPLE</t>
  </si>
  <si>
    <t>CARACTERISTICAS</t>
  </si>
  <si>
    <t>4. DESCRIPCION</t>
  </si>
  <si>
    <t>ALFA TRADING S.A.S</t>
  </si>
  <si>
    <t xml:space="preserve">LIFE SUMINISTROS MEDICOS SAS </t>
  </si>
  <si>
    <t>NIPRO MEDICAL CORPORATION</t>
  </si>
  <si>
    <t>NO ADJUDICADO</t>
  </si>
  <si>
    <t>1. INVITACION IC-102-2022</t>
  </si>
  <si>
    <t>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t>
  </si>
  <si>
    <t>4. DESCRIPCIÓN DISPOSITIVO MEDICO</t>
  </si>
  <si>
    <t>UNIDAD DE MEDIDA</t>
  </si>
  <si>
    <t>UNIDAD</t>
  </si>
  <si>
    <t>ACIDO POLIGLICOLICO CALIBRE 0, AGUJA CURVA REDONDA DE 36 A 37 MM 1/2 CIRCULO, HEBRA DE 70 CM O MAS</t>
  </si>
  <si>
    <t>1 UNIDAD DE SOBRE</t>
  </si>
  <si>
    <t>UN</t>
  </si>
  <si>
    <t>ACIDO POLIGLICOLICO CALIBRE 0, AGUJA CURVA REDONDA DE 24 A 26 MM 1/2 CIRCULO, HEBRA DE 70 CM O MAS</t>
  </si>
  <si>
    <t>ACIDO POLIGLICOLICO CALIBRE 3/0, AGUJA CURVA REDONDA DE 24 A 26 MM 1/2 CIRCULO, HEBRA DE 70 CM O MAS</t>
  </si>
  <si>
    <t>ACIDO POLIGLICOLICO CALIBRE 6/0, AGUJA CURVA REDONDA DE 15 A 16 MM 1/2 CIRCULO, HEBRA DE 70 CM O MAS</t>
  </si>
  <si>
    <t>ACIDO POLIGLICOLICO CALIBRE 7/0 DOBLE AGUJA ESPATULADA DE 6,4 A 6,5 MM 3/8 DE CIRCULO, HEBRA DE 30 CM O MAS</t>
  </si>
  <si>
    <t>ACIDO POLIGLICOLICO CALIBRE 8/0 DOBLE AGUJA ESPATULADA DE 6,4 A 6,5 MM 3/8 DE CIRCULO, HEBRA DE 20 CM O MAS</t>
  </si>
  <si>
    <t>ACIDO POLIGLICOLICO CALIBRE 1, AGUJA CURVA REDONDA DE 34 A 37 MM 1/2 CIRCULO, HEBRA DE 70 CM O MAS</t>
  </si>
  <si>
    <t>ACIDO POLIGLICOLICO CALIBRE 2/0, AGUJA CURVA REDONDA DE 36 A 37 MM 1/2 CIRCULO, HEBRA DE 70 CM O MAS</t>
  </si>
  <si>
    <t>ACIDO POLIGLICOLICO CALIBRE 2/0, AGUJA CURVA REDONDA DE 24 A 27 MM 1/2 CIRCULO, HEBRA DE 70 CM O MAS</t>
  </si>
  <si>
    <t>ACIDO POLIGLICOLICO CALIBRE 3/0, AGUJA CURVA CORTANTE DE 17 A 19 MM 3/8 CIRCULO, HEBRA DE 70 CM O MAS</t>
  </si>
  <si>
    <t>ACIDO POLIGLICOLICO CALIBRE 4/0, AGUJA CURVA CORTANTE DE 17 A 19 MM 3/8 CIRCULO, HEBRA DE 45 CM O MAS</t>
  </si>
  <si>
    <t>ACIDO POLIGLICOLICO CALIBRE 4/0, AGUJA CURVA REDONDA DE 17 MM 1/2 CIRCULO, HEBRA DE 70 CM O MAS</t>
  </si>
  <si>
    <t>ACIDO POLIGLICOLICO ANTIBACTERIAL CALIBRE 0, AGUJA CURVA REDONDA DE 36 A 37 MM 1/2 CIRCULO, HEBRA DE 70 CM O MAS</t>
  </si>
  <si>
    <t>ACIDO POLIGLICOLICO ANTIBACTERIAL CALIBRE 2/0, AGUJA CURVA REDONDA DE 36 A 37 MM 1/2 CIRCULO, HEBRA DE 70 CM O MAS</t>
  </si>
  <si>
    <t>ACIDO POLIGLICOLICO ANTIBACTERIAL CALIBRE 5/0, AGUJA CURVA REDONDA DE 17 A 20 MM 1/2 CIRCULO, HEBRA DE 70 CM O MAS</t>
  </si>
  <si>
    <t>ACIDO POLIGLICOLICO ANTIBACTERIAL CALIBRE 3/0, AGUJA CURVA REDONDA DE 19 A 22 MM 1/2 CIRCULO, HEBRA DE 70 CM O MAS</t>
  </si>
  <si>
    <t>ACIDO POLIGLICOLICO ANTIBACTERIAL CALIBRE 0, AGUJA CURVA REDONDA DE 24 A 26 MM 1/2 CIRCULO, HEBRA DE 70 CM O MAS</t>
  </si>
  <si>
    <t>ACIDO POLIGLICOLICO ANTIBACTERIAL CALIBRE 1, AGUJA CURVA REDONDA DE 34 A 37 MM 1/2 CIRCULO, HEBRA DE 70 CM O MAS</t>
  </si>
  <si>
    <t>ACIDO POLIGLICOLICO ANTIBACTERIAL CALIBRE 2/0, AGUJA CURVA REDONDA DE 24 A 27 MM 1/2 CIRCULO, HEBRA DE 70 CM O MAS</t>
  </si>
  <si>
    <t xml:space="preserve">ACIDO GLICOLICO Y ACIDO LACTICO O POLIGLACTINA 910 CALIBRE 4/0 CON AGUJA CURVA REDONDA DE 17 MM 1/2 CIRCULO, HEBRA DE 70 CM O MAS, DE CORTO TERMINO </t>
  </si>
  <si>
    <t>ACIDO POLIGLICOLICO ANTIBACTERIIAL CALIBRE 4/0, AGUJA CURVA REDONDA DE 17 MM 1/2 CIRCULO, HEBRA DE 70 CM O MAS</t>
  </si>
  <si>
    <t xml:space="preserve">AGUJA HIPODERMICA DESECHABLE 22G X 1 1/2"                                                                  </t>
  </si>
  <si>
    <t>1 UNIDAD DE AGUJA</t>
  </si>
  <si>
    <t xml:space="preserve">AGUJA HIPODERMICA DESECHABLE 23G X 1 1/2"                                                                         </t>
  </si>
  <si>
    <t>AGUJA HIPODERMICA DESECHABLE NO 26 X 1 1/2"</t>
  </si>
  <si>
    <t>AGUJA PARA BIOPSIA 16 G X 100 MM AGUJA PARA BIOPSIA DE TEJIDOS BLANDOS SEMIAUTOMATICA (PROSTATA, HIGADO, RIÑON Y OTROS TEJIDOS DE TUMORES BLANDOS)</t>
  </si>
  <si>
    <t xml:space="preserve">AGUJA PERICRANEAL NO 21 MARIPOSA     </t>
  </si>
  <si>
    <t xml:space="preserve">AGUJA PERICRANEAL NO 24 MARIPOSA     </t>
  </si>
  <si>
    <t>AGUJA PARA BIOPSIA NO.14 AG X 9 A 10 CM</t>
  </si>
  <si>
    <t xml:space="preserve">ALCOHOL ETILICO AL 70 % PRESENTACION DE 700 - 750 ML </t>
  </si>
  <si>
    <t>1 UNIDAD DE ALCOHOL PRESENTACION FRASCO</t>
  </si>
  <si>
    <t>ALGODON TIPO HOSPITALARIO EN ROLLO X 500 GR</t>
  </si>
  <si>
    <t>1 UNIDAD DE ALGODÓN PRESENTACION ROLLO</t>
  </si>
  <si>
    <t>APOSITO ANTMICROBIANO CON PLATA Y ALGINATO 10 X 10  CM</t>
  </si>
  <si>
    <t>1 UNIDAD DE APOSITO</t>
  </si>
  <si>
    <t xml:space="preserve">APOSITO CON HIDROCOLOIDE EN GEL 20 X 20  CM ESTERIL                                                                          </t>
  </si>
  <si>
    <t>APOSITO DE ALGINATO DE CALCIO CON MIEL ACTIVA DE LEPTOSPERNUM SOLIDO DE 12 X 10CM</t>
  </si>
  <si>
    <t xml:space="preserve">APOSITO FIJACION DE CATETER 10 X 12 MAS O MENOS 2 CM- FIJACION DE CATETER CENTRAL  </t>
  </si>
  <si>
    <t>APOSITO PARA CUBRIR CATETER PEDIATRICO DE 10 CM X 12 CM  +/- 2 CM (CON REFUERZO INCORPORADO DE CINTA ADHESIVA EN LA PERIFERIA Y TIRILLAS DE FIJACION PARA CATETER CENTRAL O PICC)</t>
  </si>
  <si>
    <t>BARRERA BLANDA Y BOLSA PARA COLOSTOMIA N° 70</t>
  </si>
  <si>
    <t>1 KIT COMPUESTO DE 1 BARRERA Y 1 BOLSA COLOSTOMIA</t>
  </si>
  <si>
    <t>BARRERA LISA PROTECTORA PARA FISTULAS - OSTOMIAS 20X20</t>
  </si>
  <si>
    <t>1 UNIDAD DE BARRERA</t>
  </si>
  <si>
    <t>BATA DESECHABLE PARA PACIENTE ADULTO MANGA CORTA</t>
  </si>
  <si>
    <t>1 UNIDAD DE BATA</t>
  </si>
  <si>
    <t>BOLSA DE DRENAJE URINARIO ADULTO CON SISTEMA CERRRADO, SIN PUERTO PARA TOMA DE MUESTRA Y SIN  VALVULA ANTIREFLUJO Y CONECTOR UNIVERSAL</t>
  </si>
  <si>
    <t>1 UNIDAD DE BOLSA DRENAJE URINARIO</t>
  </si>
  <si>
    <t>BOLSA DE DRENAJE URINARIO PEDIATRICO CON SISTEMA CERRRADO, SIN PUERTO PARA TOMA DE MUESTRA Y SIN  VALVULA ANTIREFLUJOY CONECTOR UNIVERSAL</t>
  </si>
  <si>
    <t>BOLSA NUTRICION PARENTERAL X 2000 ML</t>
  </si>
  <si>
    <t>1 UNIDAD DE BOLSA NUTRICION PARENTAL</t>
  </si>
  <si>
    <t>BOLSA NUTRICION PARENTERAL X 250 ML</t>
  </si>
  <si>
    <t>BOLSA PARA CADAVER (CREMALLERA CENTRAL A LO LARGO DEL SACO, 150 MICRAS O MAS DE ESPESOR, ANTIFLUIDOS, COSTURAS TERMOSELLADAS PARA EVITAR LA FILTRACION DE LIQUIDOS, ANCHOS BOLSA CERRADA 1 METRO Y LARGO 2.20 METROS)</t>
  </si>
  <si>
    <t>1 UNIDAD DE BOLSA PARA MANEJO DE CADAVER</t>
  </si>
  <si>
    <t xml:space="preserve">BOLSA PARA NUTRICION PARENTERAL 500ML         </t>
  </si>
  <si>
    <t xml:space="preserve">BURETA CON FILTRO DE AIRE, CAPACIDAD DE 150CM, PUNTO DE INYECCION PARA INFUSION INTERMITENTE ESTERILIZADOS CON OXIDO DE ETILENO DE PVC ATOXICO, FILTRO HIDROFOBICO                                                                     </t>
  </si>
  <si>
    <t>1 UNIDAD DE BURETA</t>
  </si>
  <si>
    <t>CABESTRILLO BOLSA PEDIATRICO</t>
  </si>
  <si>
    <t>1 UNIDAD DE CABESTRILLO</t>
  </si>
  <si>
    <t>CABESTRILLO BOLSA USO ADULTO</t>
  </si>
  <si>
    <t>CAMPO FENESTRADO EN U, ESTERIL, DE 15 X 95CM  COBERTURA PERINEAL CON ABERTURA DE 200 X 250CM CON REFUERZO DE 100 X 175CM</t>
  </si>
  <si>
    <t>1 UNIDAD DE CAMPO FENESTRADO</t>
  </si>
  <si>
    <t>CANULA DE GUEDELL N. 6</t>
  </si>
  <si>
    <t>1 UNIDAD DE CANULA</t>
  </si>
  <si>
    <t>CANULA DE TRAQUEOSTOMIA 7 FENESTRADA CON BALON</t>
  </si>
  <si>
    <t>CANULA DE TRAQUEOSTOMIA 8 FENESTRADA</t>
  </si>
  <si>
    <t>CANULA NASAL ALTO FLUJO PREMATURO</t>
  </si>
  <si>
    <t>CANULA NASAL DE ALTO FLUJO NEONATAL - CIRCUITO PARA SISTEMA DE ALTO FLUJO</t>
  </si>
  <si>
    <t>CANULA NASAL DE ALTO FLUJO PEDIATRICA  AJUSTABLE - CIRCUITO PARA SISTEMA DE ALTO FLUJO</t>
  </si>
  <si>
    <t>CANULA NASAL PARA OXIGENO ADULTO 3- 5 mts</t>
  </si>
  <si>
    <t>CASSET STERRAD X 5 CICLOS CAJAX 5 PEROXIDO DE HIDROGENO</t>
  </si>
  <si>
    <t>1 CAJA X 5 CASSETES</t>
  </si>
  <si>
    <t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t>
  </si>
  <si>
    <t>1 UNIDAD DE CATETER (CON TODOS SUS COMPONENTES DADOS EN LA DESCRIPCION DEL INSUMO)</t>
  </si>
  <si>
    <t>CATETER CENTRAL DE INSERCION PERIFERICA 18G X 70  CM BILUMEN  5FR</t>
  </si>
  <si>
    <t>1 UNIDAD DE CATETER</t>
  </si>
  <si>
    <t>CATETER CENTRAL DE INSERCION PERIFERICA 20G X 70  CM BILUMEN  4FR</t>
  </si>
  <si>
    <t>CATETER CENTRAL DE INSERCION PERIFERICA RADIOPACO 4 FR. BILUMEN</t>
  </si>
  <si>
    <t>CATETER CENTRAL TRILUMEN N° 7FR X 20 CM DE POLIURETANO RADIOPACO CON LINEAS DE EXTENSION Y CLAMP, FLEXIBLE. SET QUE INCLUYE UN DILATADOR, UNA AGUJA, UNA GUIA EN ACERO INOCCIDABLE CON PUNTA EN J, JERINGA 5CC, ABRAZADERAS Y UN CATETER 7FR X 20 CM</t>
  </si>
  <si>
    <t>1 UNIDAD DE CATETER INCLUIDO EL SET (CON TODOS SUS COMPONENTES DADOS EN LA DESCRIPCION DEL INSUMO)</t>
  </si>
  <si>
    <t>CATETER DIALISIS PERITONEAL NEONATAL 1 C</t>
  </si>
  <si>
    <t>CATETER INTRAVENOSO NO. 14, EN POLIURETANO, , CON DISPOSITIVO DE SEGURIDAD PARA ACCIONAR MANUALMENTE CORTO</t>
  </si>
  <si>
    <t>CATETER INTRAVENOSO NO. 16, EN POLIURETANO, , CON DISPOSITIVO DE SEGURIDAD PARA ACCIONAR MANUALMENTE CORTO</t>
  </si>
  <si>
    <t>CATETER INTRAVENOSO NO. 18, EN POLIURETANO, CON , CON DISPOSITIVO DE SEGURIDAD PARA ACCIONAR MANUALMENTE</t>
  </si>
  <si>
    <t>CATETER INTRAVENOSO NO. 20, EN POLIURETANO, CON DISPOSITIVO DE SEGURIDAD PARA ACCIONAR MANUALMENTE</t>
  </si>
  <si>
    <t>CATETER INTRAVENOSO NO. 22, EN POLIURETANO, CON DISPOSITIVO DE SEGURIDAD PARA ACCIONAR MANUALMENTE</t>
  </si>
  <si>
    <t>CATETER INTRAVENOSO NO. 24G X 0.76" EN POLIURETANO, CON DISPOSITIVO DE SEGURIDAD PARA ACCIONAR MANUALMENTE</t>
  </si>
  <si>
    <t>CATETER INTRAVENOSO NO. 24G X 0.56" EN POLIURETANO, CON DISPOSITIVO DE SEGURIDAD PARA ACCIONAR MANUALMENTE.</t>
  </si>
  <si>
    <t>CATETER INTRODUCTOR 6.0 FR KIT</t>
  </si>
  <si>
    <t>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t>
  </si>
  <si>
    <t>CATETER VENOSO CENTRAL 2 LUMEN NO 22 PEDIATRICO</t>
  </si>
  <si>
    <t>CATETER VENOSO CENTRAL 3 VIAS ADULTO NO.16</t>
  </si>
  <si>
    <t>CATETER VENOSO CENTRAL BILUMEN .18FR ADULTO   7FR X 20 CM</t>
  </si>
  <si>
    <t xml:space="preserve">CERA PARA HUESO 2.5GR                                                                                          </t>
  </si>
  <si>
    <t>CERVIX-SET HEBRA X CERCLAJE DE</t>
  </si>
  <si>
    <t>1 UNIDAD DE CERVIX SET</t>
  </si>
  <si>
    <t>CINTA METRICA PARA OBSTETRICIA (ALTURA UTERINA)</t>
  </si>
  <si>
    <t>1 UNIDAD DE CINTA</t>
  </si>
  <si>
    <t>CINTA PARA IMPRESORA DE MAQUINA DE ETIQUETADO (VAPOR, OXIDO DE ETILENO Y PEROXIDO DE HIDROGENO)</t>
  </si>
  <si>
    <t>CINTA UMBILICAL DE ALGODON DOS TIRAS 0.30 X 45CM</t>
  </si>
  <si>
    <t>CLIP PARA LIGADURA EN TITANIO TAMAÑO MEDIANO/GRANDE CARTUCHO POR 6 CLIPS- COLOR DE LA MANIJA VERDE</t>
  </si>
  <si>
    <t>1 CARTUCHO X 6 CLIPS</t>
  </si>
  <si>
    <t>CLIP PARA LIGADURA EN TITANIO TAMAÑO PEQUEÑO CARTUCHO POR 6 CLIPS- COLOR DE LA MANIJA AZUL</t>
  </si>
  <si>
    <t>COMPRESA TEJIDA   EN GASA 100% ALGODON DE 4 PLIEGUES ESTERIL 45CM X 45CM INDICADOR RADIOPACO LIBRE DE LATEX</t>
  </si>
  <si>
    <t>1 UNIDAD DE COMPRESA</t>
  </si>
  <si>
    <t>COTONOIDE 1*3 pulgadas (25 * 76 mm) SOBRE *10 (mAs o menos 3 mm por cada lado)
UNIDAD DE MEDIDA: SOBRE X 10</t>
  </si>
  <si>
    <t>1 UNIDAD DE COTONOIDE</t>
  </si>
  <si>
    <t>COTONOIDE 1/2 * 1 pulgadas (13*25 mm) SOBRE * 10 (mAs o menos 3 mm por cada lado)
UNIDAD DE MEDIDA: SOBRE X 10</t>
  </si>
  <si>
    <t>COTONOIDE 1/2 * 1/2 ipulgadas (12*12mm) SOBRE * 10 (mAs o menos 3 mm por cada lado)
UNIDAD DE MEDIDA: SOBRE X 10</t>
  </si>
  <si>
    <t>COTONOIDE 1/2 -1 -1/2 pulgadas (13*38mm) SOBRE * 10 (mAs o menos 3 mm por cada lado)
UNIDAD DE MEDIDA: SOBRE X 10</t>
  </si>
  <si>
    <t>COTONOIDE 1- 1/2 X1 -1/2 PULGADAS 38*38MM (MAS O MENOS 3 MM POR CADA LADO)</t>
  </si>
  <si>
    <t>COTONOIDE ESTERIL 3 X 3 PULGADAS 7.6 MM X 7.6 MM  (MAS O MENOS 3 MM POR CADA LADO)</t>
  </si>
  <si>
    <t>COTONOIDE ESTERIL DE 1/2 X 2 PULGADAS 12*50 CM (MAS O MENOS 3 MM POR CADA LADO)</t>
  </si>
  <si>
    <t>CUCHILLA CON TECNOLOGIA ULTRASONIDO PARA SELLAR VASOS DE 4 A 9CM PUNTA COMBINADO</t>
  </si>
  <si>
    <t>1 UNIDAD DE CUCHILLA</t>
  </si>
  <si>
    <t>CUELLO DE PHILADELPHIA LARGE X UNIDAD</t>
  </si>
  <si>
    <t xml:space="preserve">1 UNIDAD DE COLLAR PHILADELPHIA </t>
  </si>
  <si>
    <t>CUELLO DE PHILADELPHIA MEDIUM X UNIDAD</t>
  </si>
  <si>
    <t>CUELLO DE PHILADELPHIA SMALL X UNIDAD</t>
  </si>
  <si>
    <t>CUELLO ORTOPEDICO DE THOMAS TALLA L</t>
  </si>
  <si>
    <t xml:space="preserve">1 UNIDAD DE COLLAR </t>
  </si>
  <si>
    <t xml:space="preserve">DETERGENTE  MULTIENZIMATICO PARA  INSTRUMENTAL QUIRURGICO   CON ENZIMAS PROTEOLICAS , DE BAJA ESPUMA , PH NEUTRO , BIODEGRADABLE . GALON </t>
  </si>
  <si>
    <t>1 UNIDAD DE DETERGENTE PRESENTACION EN GALON</t>
  </si>
  <si>
    <t>DETERGENTE  MULTIENZIMATICO PARA  INSTRUMENTAL QUIRURGICO   CON ENZIMAS PROTEOLICAS , DE BAJA ESPUMA , PH NEUTRO , BIODEGRADABLE . LITRO</t>
  </si>
  <si>
    <t>1 UNIDAD DE DETERGENTE PRESENTACION FRASCO</t>
  </si>
  <si>
    <t>MONOFILAMENTO ABSORBIBLE DE COPOLIMERO DE ACIDO GLICOLICO Y CARBONATO DE TRIMETILENO CALIBRE 2/0 -AGUJA CURVA DE 37 MM REDONDA DE MEDIO CIRCULO- LARGO DE LA HEBRA 45 CM EN ADELANTE</t>
  </si>
  <si>
    <t>1 UNIDAD DE DISPOSITIVO ABSORBIBLE</t>
  </si>
  <si>
    <t>MONOFILAMENTO ABSORBIBLE DE COPOLIMERO DE ACIDO GLICOLICO Y CARBONATO DE TRIMETILENO CALIBRE 0 -AGUJA CURVA DE 37 MM REDONDA DE MEDIO CIRCULO- LARGO DE LA HEBRA 45 CM EN ADELANTE</t>
  </si>
  <si>
    <t>DISPOSITIVO INTRAOSEO AUTOMATICO ADULTO</t>
  </si>
  <si>
    <t>1 UNIDAD DE DISPOSITIVO INTRAOSEO</t>
  </si>
  <si>
    <t>DREN DE PENROSE 1/2 DESECHABLE ESTERIL</t>
  </si>
  <si>
    <t>1 UNIDAD DE DREN</t>
  </si>
  <si>
    <t>DREN DE PENROSE 1/4 DESECHABLE ESTERIL</t>
  </si>
  <si>
    <t>DREN DE PENROSE 3/4 DESECHABLE ESTERIL</t>
  </si>
  <si>
    <t>EMPAQUE PARA ESTERILIZACION GRADO MEDICO ENTRE 60 Y 70GR/M2 DE  125MMX 200M</t>
  </si>
  <si>
    <t>1 UNIDAD DE EMPAQUE ESTERILIZACION PRESENTACION ROLLO</t>
  </si>
  <si>
    <t>ENGRAPADORA ARTICULADA 360º, 10 A 12MM ESTANDAR 60MM</t>
  </si>
  <si>
    <t>1 UNIDAD DE ENGRAPADORA</t>
  </si>
  <si>
    <t>ENVOLVEDERA DE TELA NO TEJIDAS, FIBRAS SINTETICAS DE POLIPROPILENO TRES CAPAS 48 A 60 GR  120 CMX 120 CM</t>
  </si>
  <si>
    <t>1 UNIDAD DE ENVOLVEDERA</t>
  </si>
  <si>
    <t>ENVOLVEDERA DE TELA NO TEJIDAS, FIBRAS SINTETICAS DE POLIPROPILENO TRES CAPAS 48 A 60 GR  130 CMX 150 CM</t>
  </si>
  <si>
    <t>EQUIPO DE PRESION VENOSA CENTRAL</t>
  </si>
  <si>
    <t>1 UNIDAD DE EQUIPO PVC</t>
  </si>
  <si>
    <t>EQUIPO EN Y TUR PARA IRRIGACION</t>
  </si>
  <si>
    <t>1 UNIDAD DE EQUIPO EN Y</t>
  </si>
  <si>
    <t>EQUIPO FREEGO  CON BOLSA x 1500 ml</t>
  </si>
  <si>
    <t>1 UNIDAD DE EQUIPO FREEGO</t>
  </si>
  <si>
    <t>EQUIPO PARA ADMINISTRACION DE SOLUCIONES PARA BOMBA DE INFUSION MEDCAPTAIN</t>
  </si>
  <si>
    <t xml:space="preserve">1 UNIDAD DE EQUIPO </t>
  </si>
  <si>
    <t xml:space="preserve">EQUIPO PARA TRANSFUSION O ADMINISTRACION DE SANGRE                                                              </t>
  </si>
  <si>
    <t>1 UNIDAD DE EQUIPO TRANSFUSION DE SANGRE</t>
  </si>
  <si>
    <t>ESPECULO VAGINAL DESECHABLE TALLA  M</t>
  </si>
  <si>
    <t>1 UNIDAD DE ESPECULO</t>
  </si>
  <si>
    <t>ESPONJA GELATINA HEMOSTATICA ABSORBIBLE DE COLAGENO PORCINO O BOVINO 6 - 8 X 5</t>
  </si>
  <si>
    <t>1 UNIDAD DE ESPONJA</t>
  </si>
  <si>
    <t>ESPONJA HEMOSTATICA (7-8 CM X 5 CM X 1CM)</t>
  </si>
  <si>
    <t>1 UNIDAD DE ESPUMA</t>
  </si>
  <si>
    <t>ESPUMA DETERGENTE DESINFECTANTE PARA EQUIPOS BIOMEDICOS</t>
  </si>
  <si>
    <t>ESTILETE DE INTUBACION NEONATAL</t>
  </si>
  <si>
    <t>1 UNIDAD DE ESTILETE</t>
  </si>
  <si>
    <t xml:space="preserve">ESTOQUINETA DE ALGODON TUBULAR  3 X 25 YARDAS                                                           </t>
  </si>
  <si>
    <t>1 UNIDAD DE ESTOQUINETA PRESENTACION ROLLO</t>
  </si>
  <si>
    <t>EXTENSION  ANESTESIA PEDIATRICA</t>
  </si>
  <si>
    <t>1 UNIDAD DE EXTENSION ANESTESIA</t>
  </si>
  <si>
    <t>EXTENSION PARA OXIGENO (MANGUERA LISA PARA OXIGENO DE 213 CM)</t>
  </si>
  <si>
    <t>FIJADOR ABSORBIBLE PARA MALLA QUIRUGICA DE 5 MM CON DOS PUNTOS DE FIJACION DE 12 A 15  DISPAROS</t>
  </si>
  <si>
    <t>1 UNIDAD DE FIJADOR</t>
  </si>
  <si>
    <t>FIJADOR ABSORBIBLE PARA MALLA QUIRUGICA DE 5 MM CON DOS PUNTOS DE FIJACION DE 25 A 30 DISPAROS</t>
  </si>
  <si>
    <t>FILTRO DESECHABLE PARA INSUFLADOR PARA TORRE LAPAROSCOPIA STRIKER</t>
  </si>
  <si>
    <t>1 UNIDAD DE FILTRO</t>
  </si>
  <si>
    <t xml:space="preserve">FILTRO INTERCAMBIADOR DE CALOR Y HUMEDAD ADULTO </t>
  </si>
  <si>
    <t>FILTRO PARA NEUMOINSUFLADOR DE UN SOLO USO</t>
  </si>
  <si>
    <t>FRASCO PARA RECOLECCION MUESTRA DE ORINA</t>
  </si>
  <si>
    <t>1 UNIDAD DE FRASCO MUESTRA DE ORINA</t>
  </si>
  <si>
    <t>FUNDA PROTECTORA DE CABLES VIDEO</t>
  </si>
  <si>
    <t>1 UNIDAD DE FUNDA PROTECTORA DE CABLES</t>
  </si>
  <si>
    <t>GASA 100% ALGODON TEJIDA 12 PLIEGUES ESTERIL CON INDICADOR RADIOPACO 10 x 10 cm (SOBRE X 5)</t>
  </si>
  <si>
    <t>1 UNIDAD DE GASA</t>
  </si>
  <si>
    <t>GASA PRECORTADA NO ESTERIL NO TEJIDA 4 PLIEGUES 7.5 X 7.5CM</t>
  </si>
  <si>
    <t>GORRO DESECHABLE TIPO HOSPITALARIO</t>
  </si>
  <si>
    <t>1 UNIDAD DE GORRO</t>
  </si>
  <si>
    <t>GRAPADORA CIRCULAR 25 MM CON AJUSTE DE ALTURA DE GRAPA DE 1,0MM A 2,5 MM (MANUAL)</t>
  </si>
  <si>
    <t>1 UNIDAD DE GRAPADORA</t>
  </si>
  <si>
    <t>GRAPADORA CIRCULAR CURV CORT 25MM (ELECTRICA)</t>
  </si>
  <si>
    <t>GRAPADORA CURVA CORTANTE 40 MM - R. VERDE</t>
  </si>
  <si>
    <t>GRAPADORA LINEAL CORTANTE DE 55 -60 MM  CON AJUSTE DE ALTURA DE GRAPA</t>
  </si>
  <si>
    <t>GRAPADORA LINEAL CORTANTE DE 75- 80 MM  CON AJUSTE DE ALTURA DE GRAPA</t>
  </si>
  <si>
    <t>GUIA DE INTUBACION 8 FR PEDIATRICA DESECHABLE</t>
  </si>
  <si>
    <t>1 UNIDAD DE GUIA</t>
  </si>
  <si>
    <t>HARMONIC BLUE HAND PIECE 1</t>
  </si>
  <si>
    <t>1 UNIDAD DE HARMONIC</t>
  </si>
  <si>
    <t>HEMOSTATICO CELULOSA OXIDADA REGENERADA O NO REGENERADA PARA LAPAROSCOPIA  5.1 CM x 10.2 CM</t>
  </si>
  <si>
    <t>1 UNIDAD DE HEMOSTATICO</t>
  </si>
  <si>
    <t>HEMOSTATICO CELULOSA OXIDADA REGENERADA O NO REGENERADA PARA LAPAROSCOPIA 2,5 CM X 5 CM</t>
  </si>
  <si>
    <t xml:space="preserve">HEMOSTATICO DE CELULOSA REGENERADA O NO REGENERADA FIBRILAR 5.1 X 10.2CM </t>
  </si>
  <si>
    <t>HEMOSTATICO DE CELULOSA REGENERADA O NO REGENERADA HEMOSTATI 10 X 20 CM</t>
  </si>
  <si>
    <t>HEMOSTATICO FIBRILAR ABSORBIBLE DE CELULOSA OXIDADA REGENERADA Y NO REGENERADA TIPO ALGODON 2.5 X 5CM</t>
  </si>
  <si>
    <t>HEMOSTATICO FIBRILAR ABSORBIBLE DE CELULOSA OXIDADA REGENERADA Y NO REGENERADA TIPO ALGODON 5 X 10 CM</t>
  </si>
  <si>
    <t>HIPOCLORITO DE SODIO 5% - 6%</t>
  </si>
  <si>
    <t>1 UNIDAD DE HIPOCLORITO PRESENTACION EN GALON</t>
  </si>
  <si>
    <t>HOJA DE BISTURI N. 15</t>
  </si>
  <si>
    <t>1 UNIDAD DE HOJA BISTURI</t>
  </si>
  <si>
    <t>HOJA MACINTOSH MODELO M2D PARA VIDEOLARINGOSCOPICO MARCA MEDCAPTAIN PEDIATRICA ESTERIL DE UN SOLO USO, LONGITUD 11 - 18 CM</t>
  </si>
  <si>
    <t>1 UNIDAD DE HOJA</t>
  </si>
  <si>
    <t>INCENTIVO RESPIRATORIO DE VOLUMEN ADULTO</t>
  </si>
  <si>
    <t>1 UNIDAD DE INCENTIVO</t>
  </si>
  <si>
    <t>INDICADOR CONTROL QUIMICO CLASE  IV -
TIRAS INDICADORAS PARA VAPOR</t>
  </si>
  <si>
    <t>1 UNIDAD O TIRA DE INDICADOR PRESENTACION TIRAS</t>
  </si>
  <si>
    <t>INMOVILIZADOR DE CLAVICULA</t>
  </si>
  <si>
    <t>1 UNIDAD DE INMOVILIZADOR CLAVICULA</t>
  </si>
  <si>
    <t>INMOVILIZADOR DE HOMBRO</t>
  </si>
  <si>
    <t>1 UNIDAD DE INMOVILIZADOR HOMBRO</t>
  </si>
  <si>
    <t xml:space="preserve">JERINGA ASEPTO PLASTICA  ESTERIL                                                                      </t>
  </si>
  <si>
    <t>1 UNIDAD DE JERINGA</t>
  </si>
  <si>
    <t>JERINGA DESECHABLE DE 3 PARTES 50 ML</t>
  </si>
  <si>
    <t>JERINGA PARA TOMA DE GASES ARTERIALES CON HEPARINA DE LITIO SECA (23G X 1")</t>
  </si>
  <si>
    <t>JERINGA PARA TOMA DE GASES ARTERIALES CON HEPARINA DE LITIO SECA (25G 5/8)</t>
  </si>
  <si>
    <t>KIT DE INTRODUCCION PERCUTANEA CON VALVULA HEMOSTATICA #6.0 FR. 10 CMS LONGITUD</t>
  </si>
  <si>
    <t>1 UNIDAD DE KIT DE INTRODUCCION PERCUTANEA PRESENTACION KIT</t>
  </si>
  <si>
    <t>KIT DE INTRODUCCION PERCUTANEA CON VALVULA HEMOSTATICA #7.0 FR. 10 CMS LONGITUD</t>
  </si>
  <si>
    <t>KIT DE MICRONEBULIZADOR ADULTO QUE INCLUYA MASCARA ADULTO, MICRONEBULIZADOR Y MANGUERA LISA.</t>
  </si>
  <si>
    <t>1 UNIDAD DE KIT DE MICRONEBULIZACION. INCLUYE (TODOS LOS INSUMOS RELACIONADOS EN LA DESCRIPCION DEL INSUMO) PRESENTACION KIT</t>
  </si>
  <si>
    <t>KIT DE MICRONEBULIZADOR PEDIATRICO QUE INCLUYA MASCARA PEDIATRICO, MICRONEBULIZADOR Y MANGUERA LISA.</t>
  </si>
  <si>
    <t>KIT DE TRAQUEOSTOMIA PERCUTANEO  ( GUIA, AGUJA, CAMISA, BISTURY, JERINGA, CANULA DE PUNCION CON CASTETER DE TEFLON, DILATADOR CORTO 14, CATETER GUIA CON BLOQUEO DE SEGURIDAD, DILATADOR HIDROFILICO Y CANULA DE TRAQUEOSTOMIA N 7 )</t>
  </si>
  <si>
    <t>1 KIT DE TRAQUEOSTOMIA PRESENTACION KIT</t>
  </si>
  <si>
    <t>KIT INTRODUCTOR PERCUTANEO 8.5 FR PARA SWAN GANZ C/VALVULA  HEMOSTATICA Y FUNDA PROTECTORA.</t>
  </si>
  <si>
    <t xml:space="preserve">KIT MICRONEBULIZACION NEONATAL (MANGUERA LISA Y MASCARA) </t>
  </si>
  <si>
    <t xml:space="preserve">Kit de 4 trocares de las siguientes características: 2 trocares de 10-12 x 100 mm ( 2 camisas y 1 punzón con Cuchilla ) + 2 trocares de 5 x 100 mm ( 2 camisas y 1 punzón con cuchilla )  </t>
  </si>
  <si>
    <t>1 KIT TROCAR PARA LAPAROSCOPIA Y GINECOLOGIA PRESENTACION KIT</t>
  </si>
  <si>
    <t>KIT VENTURY  PEDIATRICO QUE CONTENGA MASCARA, MANGUERA LISA MANGUERA CORRUGADA Y VENTURY) CON LOS COLORES UNIVERSALES PARA FIO2</t>
  </si>
  <si>
    <t>1 UNIDAD DE KIT VENTURY. INCLUYE (TODOS LOS INSUMOS RELACIONADOS EN LA DESCRIPCION DEL INSUMO) PRESENTACION KIT</t>
  </si>
  <si>
    <t xml:space="preserve">KIT VENTURY ADULTO QUE CONTENGA MASCARA, MANGUERA LISA MANGUERA CORRUGADA Y VENTURY) CON LOS COLORES UNIVERSALES PARA FIO2                                                                  </t>
  </si>
  <si>
    <t>CLIP PARA LIGADURA EN TITANIO TAMAÑO GRANDE CARTUCHO POR 6 CLIPS- COLOR DE LA MANIJA AMARILLO</t>
  </si>
  <si>
    <t>1 CARTUCHO X 6 UNIDADES DE LIGACLIP</t>
  </si>
  <si>
    <t>CLIP PARA LIGADURA EN TITANIO TAMAÑO MEDIO CARTUCHO POR 6 CLIPS- COLOR DE LA MANIJA PLATA</t>
  </si>
  <si>
    <t xml:space="preserve">LIGACLIP PARA LIGADURA EN POLIMERO NO ABSORBIBLE  TAMAÑO ML (CIERRE DE VASOS DE 3-10 CM ) CARTUCHO POR 6 UNIDADES (HEM-O-LOCK) </t>
  </si>
  <si>
    <t>LIGACLIP PARA LIGADURA EN POLIMERO NO ABSORBIBLE TAMAÑO L (CIERRE DE VASOS DE 5-13CM) CARTUCHO POR 6 UNIDADES (HEM-O-LOCK)</t>
  </si>
  <si>
    <t xml:space="preserve">LIGACLIP PARA LIGADURA EN POLIMERO NO ABSORBIBLE TAMAÑO XL (CIERRE DE VASOS DE7-16CM CARTUCHO POR 6 UNIDADES (HEM-O-LOCK) </t>
  </si>
  <si>
    <t>LINEA DE MUESTREO CAPNOGRAFIA  (Spacelabs MODELO 91393/90499)</t>
  </si>
  <si>
    <t>1 UNIDAD DE LINEA DE MUESTREO</t>
  </si>
  <si>
    <t>LINEA DE MUESTREO CAPNOGRAFIA (General Electric MODELO B650)</t>
  </si>
  <si>
    <t>MALLA ANATOMICA PREFORMADA PARA HERNIORAFIA LAPAROSCOPICA TALLA M, L DERECHA</t>
  </si>
  <si>
    <t>1 UNIDAD DE MALLA</t>
  </si>
  <si>
    <t>MALLA ANATOMICA PREFORMADA PARA HERNIORAFIA LAPAROSCOPICA TALLA M, L IZQUIERDA</t>
  </si>
  <si>
    <t>MALLA COMPUESTA FLEXIBLE PARA CIRUGIA ABIERTA DE POLIGLECAPRONE25 + POLIPROPILENO + POLIDIOXANONA DE BAJA DENSIDAD PESO 30G/M2, MACROPOROSA PORO 2,4 X 2,4 MM. PARCIALMENTE ABSORBIBLE.20 X30 CM APROX.</t>
  </si>
  <si>
    <t>MALLA CON BARRERA HIDROGEL COMPUESTA POR SUPERFICIE DE POLIPROPILENO  MAS HIALORUNATO DE SODIO, CARBOXILMETILCELULOSA Y POLIETILENGLICOL UNIDAS POR ACIDO POLIGLICOLICO DE 20.3  CM X 30.5  CM</t>
  </si>
  <si>
    <t>MALLA DE POLIGLECAPRONE Y POLIPROPILENO DE BAJA DENSIDAD PESO DE 28GR, MACROPOROSA  CON PORO DE 3 X 4 MM, PARCIALMENTE ABSORBIBLE.10X15CM</t>
  </si>
  <si>
    <t>MALLA HEMOSTATICA DE CELULOSA OXIDADA NO REGENERADA 35 CM X 5CM</t>
  </si>
  <si>
    <t>MALLA PARA INCONTINENCIA URINARIA SISTEMA SLING TRASNOBTURADOR</t>
  </si>
  <si>
    <t>MALLA QUIRURGICA DE MEDIA DENSIDAD DE 20 X 20 CM - 25 X 25 CM</t>
  </si>
  <si>
    <t>MANTA TERMICA DESECHABLE</t>
  </si>
  <si>
    <t>1 UNIDAD DE MANTA TERMICA</t>
  </si>
  <si>
    <t>MARCADORES NO TOXICOS PARA ESTERILIZACION</t>
  </si>
  <si>
    <t>1 UNIDAD DE MARCADOR PARA ESTERILIZACION</t>
  </si>
  <si>
    <t>MASCARA DE NO REHINALACION CON RESERVORIO PEDIATRICA INCLUYE EXTENSION DE OXIGENO</t>
  </si>
  <si>
    <t>1 UNIDAD DE MASCARA INCLUYE EXTENSION</t>
  </si>
  <si>
    <t>MASCARA DE NO REHINLACION CON RESEVORIO ADULTO INCLUYE EXTENSION DE OXIGENO</t>
  </si>
  <si>
    <t>MASCARA DE OXIGENO SIMPLE PARA PACIENTE PEDIATRICO CON EXTENSION DE 2- 3 MTS</t>
  </si>
  <si>
    <t>MECHA GINECOLOGIA ESTERIL EN GASA 100% ALGODON , PRECORTADA , CON ELEMENTO RADIOPACO</t>
  </si>
  <si>
    <t>1 UNIDAD DE MECHA</t>
  </si>
  <si>
    <t xml:space="preserve">MECHA NASAL  ESTERIL EN GASA 100% ALGODON , PRECORTADA </t>
  </si>
  <si>
    <t>MONOFILAMENTO DE COPOLIMERO DE POLIGLECAPROMA 25, CALIBRE 4/0, AGUJA CURVA CORTANTE DE 17 A 19 MM, DE 3/8 DE CIRCULO, HEBRA DE 70 CM DE LARGO O MAS</t>
  </si>
  <si>
    <t>MONOFILAMENTO DE COPOLIMERO DE POLIGLECAPROMA 25, CALIBRE 5/0, AGUJA CURVA CORTANTE DE 10 A 11 MM, DE 3/8 DE CIRCULO, HEBRA DE 40 CM DE LARGO O MAS</t>
  </si>
  <si>
    <t>MONOFILAMENTO ABSORBIBLE DE POLIDIOXANONA, CALIBRE 5/0, DOBLE AGUJA DE 17 MM CURVA REDONDA DE MEDIO CIRCULO,  HEBRA DE 70 CM DE LARGO O MAS</t>
  </si>
  <si>
    <t>MONOFILAMENTO ABSORBIBLE DE POLIDIOXANONA, CALIBRE 3/0, AGUJA DE 24 A 26 MM CURVA REDONDA DE MEDIO CIRCULO,  HEBRA DE 70 CM DE LARGO O MAS</t>
  </si>
  <si>
    <t>MONOFILAMENTO ABSORBIBLE DE POLIDIOXANONA, CALIBRE 0, AGUJA DE 34 A 37 MM CURVA REDONDA DE MEDIO CIRCULO,  HEBRA DE 70 CM DE LARGO O MAS</t>
  </si>
  <si>
    <t>MONOFILAMENTO ABSORBIBLE DE GLICONATO, CALIBRE 4/0, AGUJA CURVA CORTANTE DE 19 A 20 MM DE 3/8 DE CIRCULO DE 45 CM EN ADELANTE</t>
  </si>
  <si>
    <t>MONOFILAMENTO ABSORBIBLE DE POLIDIOXANONA, CALIBRE 2/0, AGUJA DE 35 A 39 MM CURVA REDONDA DE MEDIO CIRCULO,  HEBRA DE 70 CM DE LARGO O MAS</t>
  </si>
  <si>
    <t>MONOFILAMENTO DE POLIPROPILENO  CALIBRE 0 CON AGUJA CURVA REDONDA , ½ CIRCULO, 34 A 39 MM, HEBRA DE 75 CM O MAS</t>
  </si>
  <si>
    <t>MONOFILAMENTO NO ABSORBIBLE NYLON NEGRO CALIBRE 10/0 DOBLE AGUJA ESPATULADA DE 6-7MM DE  3/8 DE CIRCULO  HEBRA 30 CM O MAS</t>
  </si>
  <si>
    <t>MONOFILAMENTO NO ABSORBIBLE NYLON NEGRO CALIBRE 9/0 DOBLE AGUJA ESPATULADA DE 6-7MM DE  3/8 DE CIRCULO  HEBRA 30 CM O MAS</t>
  </si>
  <si>
    <t xml:space="preserve">PAPEL CREPADO 1 GENERACION PARA ESTERILIZACION 50-54CM X100MT AZUL/VERDE </t>
  </si>
  <si>
    <t>1 UNIDAD DE PAPEL CREPADO PRESENTACION ROLLO</t>
  </si>
  <si>
    <t>PAPEL ELECTROCARDIOGRAFO AT101 479  SHILLER PLEGADO  REF 10243</t>
  </si>
  <si>
    <t>1 UNIDAD DE PAPEL</t>
  </si>
  <si>
    <t xml:space="preserve">PAPEL GRADO MEDICO PARA ESTERILIZACION EN VAPOR ROLLO DE 38 A 40 CM X 200MT, TRES INDICADORES </t>
  </si>
  <si>
    <t>1 UNIDAD DE PAPEL GRADO MEDICO PRESENTACION ROLLO</t>
  </si>
  <si>
    <t>PAPEL PARA DESFIBRILADOR 50 MM X 20 MTS EN ROLLO</t>
  </si>
  <si>
    <t>1 UNIDAD DE PAPEL  PRESENTACION ROLLO</t>
  </si>
  <si>
    <t>PAPEL PARA DESFIBRILADOR 90 MM X 90 MM X 200 HOJAS PLEGADO EN Z</t>
  </si>
  <si>
    <t>PAPEL PARA ELECTROCARDIOGRAFO 110 MM X 140 MM X 140 HOJAS PLEGADO EN Z</t>
  </si>
  <si>
    <t>PAPEL PARA ELECTROCARDIOGRAFO 210 MM X 20 METROS ​EN ROLLO</t>
  </si>
  <si>
    <t>PAPEL PARA ELECTROCARDIOGRAFO 80 MM X 20 MTS EN ROLLO</t>
  </si>
  <si>
    <t>PAPEL PARA ELECTROCARDIOGRAFO DE 14 CM X 11 CM  REFERENCIA SE601</t>
  </si>
  <si>
    <t>PAPEL PARA ELECTROCARDIOGRAFO WELCH ALLYN CP 100/200 EN Z (21 CM X 28 CM)</t>
  </si>
  <si>
    <t>PAPEL PARA MONITOR FETAL 112 MM X 100 MM X 200 RESMA</t>
  </si>
  <si>
    <t>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 CMS; 1 CAMPO DE PIEL SIN ADHESIVO 70 X 80  CM; 3 BATAS QUIRURGICAS CON MANGAS REFORZADAS DE 132 DE LARGO X 150 DE ANCHO CON 8 TIRAS DE AMARRE EN LA PARTE POSTERIOR PUÑOS RESORTADOS DE 8 A 10 CMS DE LARGO 100% EN ALGODON, CON TARJETA DE TRANFERENCIA  CON TOALLA PARA SECADO DE MANOS EN TELA ABSORBENTE DE 45 X45 CMS; 4 CAMPOS DE PIEL CON ADHESIVO 80 X 70  CMS; 1 SABANA QUIRURGICA 145 X 200  CMS; 1 CAMPO QUIRUGICO FENESTRADO CON ABSORBENTE 182 X 200  CMS,  EL FENESTRADO DE 10  CMS X 30  CMS CON ADHESIVO PARA SU FIJACION Y SUJETADORES PARA TUBO DE SUCCION Y LAPIZ DE ELECTRO-BISTURI.; 1 CAMPO DE PIEL SIN ADHESIVO DE 70 X 80  CMS; 1 BOLSA PARA SUTURAS 17 X 18  CMS) EMPAQUETADO EL CONTENIDO EN BOLSA GRADO MEDICO INTRAFIL. (LAS MEDIDAS SON APROXIMADAS, CON INDICADOR DEL SISTEMA DE ESTERILIZACION Y LISTADO DE CONTENIDO)</t>
  </si>
  <si>
    <t xml:space="preserve">1 UNIDAD DE PAQUETE DE CIRUGIA GENERAL. INCLUYE (TODOS LOS COMPONENTES RELACIONADOS EN LA DESCRIPCION DEL INSUMO) </t>
  </si>
  <si>
    <t>PAQUETE DE PEQUEÑA CIRUGIA :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ENVOLVEDERA DE 160 X 110   CMS ;    1 CAMPO DE PIEL SIN ADHESIVO 70 X 80  CM; 3 BATAS QUIRURGICAS CON MANGAS REFORZADAS DE 132 DE LARGO X 150 DE ANCHO CON 8 TIRAS DE AMARRE EN LA PARTE POSTERIOR PUÑOS RESORTADOS DE 8 A 10 CMS DE LARGO 100% EN ALGODON, CON TARJETA DE TRANFERENCIA  CON TOALLA PARA SECADO DE MANOS EN TELA ABSORBENTE DE 45 X45 CMS; 1 CAMPO DE OJO 70 X 80 CM CON ADHESIVO  ,  1 SABANA QUIRURGICA 145 X 200  CMS.; 4 CAMPO DE PIEL CON ADHESIVO DE 70 X 80  CMS. 1 FUNDA PARA MESA DE MAYO 60 X 136  CMS CON REFUERZO  DE MATERIAL ABSORBENTE DE 50 A 55 CMS  (LAS MEDIDAS SON APROXIMADAS, CON INDICADOR DEL SISTEMA DE ESTERILIZACION Y LISTADO DE CONTENIDO)</t>
  </si>
  <si>
    <t xml:space="preserve">1 UNIDAD DE PAQUETE DE PEQUEÑA CIRUGIA . INCLUYE (TODOS LOS COMPONENTES RELACIONADOS EN LA DESCRIPCION DEL INSUMO) </t>
  </si>
  <si>
    <t>PAQUETE PARA PARTO: PAQUETE DE TELA NO TEJIDA GRADO MEDICO ESTERIL, CUYO MATERIAL DEBE DE SER PERMEABLE REPELENTE A LA PENETRACION DE LIQUIDOS Y FLUIDOS, DE COLOR ANTIREFLEJANTE,NO TRANSPARANTE, ANTIESTATICA, RESISTENTE A LA TENSION EN USO NORMA,L LIBRE DE LATEX Y DE PELUSA NO FAMABLE: CONTENIDO:1- ENVOLVEDERA O CUBIERTAS  PARA MESA DE RIÑON O MEDIA LUNA DE 110  CMS  X  160  CMS, 1 BATA QUIRURGICA DE 132 DE LARGO X 150 DE ANCHO CON 4 TIRAS DE AMARRE EN LA PARTE POSTERIOR PUÑOS RESORTADOS DE 8 A 10 CMS DE LARGO 100% EN ALGODON, CON TOALLA PARA SECADO DE MANOS EN TELA ABSORBENTE DE 45 X45 CMS, 3 CAMPOS AUXILIARES  DE 80 X 95 CMS CON ADHESIVO PARA SU FIJACION, 1 CAMPO AUXILIAR SIN ADHESIVO 2 POLAINAS GINECOLOGICAS O PIERNERAS DE 100 CM DE LARGO X 90  CMS  EMPAQUETADO EL CONTENIDO EN BOLSA GRADO MEDICO INTRAFIL..(LAS MEDIDAS SON APROXIMADAS CON INDICADOR DEL SISTEMA DE ESTERILIZACION Y LISTADO DE CONTENIDO)</t>
  </si>
  <si>
    <t xml:space="preserve">1 UNIDAD DE PAQUETE PARA PARTO . INCLUYE (TODOS LOS COMPONENTES RELACIONADOS EN LA DESCRIPCION DEL INSUMO) </t>
  </si>
  <si>
    <t>PAQUETE QUIRURGICO COMPLETO PARA CIRUGIA ORTOPEDICA DE ALTA COMPLEJIDAD CONSTA DE :5 TOALLAS DE MANOS;5 BATAS QUIRURGICAS 1,20 X 1,45 MTS; 1 TOALLA DE MANOS; 1 FUNDA DE MAYO 1,30 X 0,60 MTS CON REFUERZO ANTIFLUIDO 0,60X0,60 MTS;1 CAMPO QUIRURGICO DE 080 X 0,80 MTS; 1 INDICADOR QUIMICO; 1 CAMPO QUIRURGICO DE 0,80 X 0,80 MTS; 1 SABANA PLANA 2,10 X 1,60 MTS; 1 SABANA PLANA ANTIFLUIDO 2,00 X 1,60 MTS;1 CAMPO QUIRURGICO 2,10 X 3,20 MTS REFUERZO ABSORBENTE DE 0,80 X 0,40 MTS FENESTRE 0,30X 010 MTS;  1 ENVOLVEDERA 2,10 X 1,60 MTS; 1 ENVOLVEDERA 1,60 X 1,05 MTS</t>
  </si>
  <si>
    <t xml:space="preserve">1 UNIDAD DE PAQUETE QUIRURGICO PARA CIRUGIA DE ORTOPEDIA . INCLUYE (TODOS LOS COMPONENTES RELACIONADOS EN LA DESCRIPCION DEL INSUMO) </t>
  </si>
  <si>
    <t>PARCHE DE DURAMADRE SUTURABLE 10X12,5CMS</t>
  </si>
  <si>
    <t>1 UNIDAD DE PARCHE DURAMADRE</t>
  </si>
  <si>
    <t>PARCHE HEMOSTATICO SELLANTE + COLAGENO 4.5/5,0 CM X 9/10 CM</t>
  </si>
  <si>
    <t>1 UNIDAD DE PARCHE</t>
  </si>
  <si>
    <t>PIEZA DE MANO BLUE HP BLUE HARMONIC</t>
  </si>
  <si>
    <t>1 UNIDAD DE PIEZA DE MANO</t>
  </si>
  <si>
    <t>PIEZA DE MANO HP054 HARMONIC</t>
  </si>
  <si>
    <t xml:space="preserve">PIEZA DE MANO PARA LAPAROSCOPIA COMPATIBLE CON EQUIPO DE ENERGIA ULTRASONIDO </t>
  </si>
  <si>
    <t>PINZA BABCOCK ATRAUMATICA ROTACION 360°, LONGITUD 350MM, MANGO ERGONOMICO 5MM</t>
  </si>
  <si>
    <t>1 UNIDAD DE PINZA</t>
  </si>
  <si>
    <t>PINZA BIPOLAR AVANZADO PUNTA CURVA 3 MM DIAMETRO 5 MM LONGITUD 35 CM PARA LAPAROSCOPIA CON ARTICULACION DE 110 GRADOS</t>
  </si>
  <si>
    <t xml:space="preserve">PINZA BIPOLAR AVANZADO PUNTA CURVA 3MM DIAMETRO 5MM LONGITUD 25CM  PARA LAPAROSCOPIA </t>
  </si>
  <si>
    <t>PINZA BIPOLAR AVANZADO PUNTA CURVA 40 MM DIAMETRO 12 MM LONGITUD 22 CM PARA CIRUGIA ABIERTA</t>
  </si>
  <si>
    <t>PINZA BIPOLAR AVANZADO PUNTA RECTA  DIAMETRO 5MM LONGITUD 25CM  PARA LAPAROSCOPIA</t>
  </si>
  <si>
    <t>PINZA BIPOLAR AVANZADO PUNTA RECTA DIAMETRO 5 MM LONGITUD 35 CM PARA LAPAROSCOPIA</t>
  </si>
  <si>
    <t>PINZA BIPOLAR AVANZADO PUNTA RECTA DIAMETRO 5MM LONGITUD 14CM  PARA CIRUGIA ABIERTA CON ARTICULACION DE 110 GRADOS</t>
  </si>
  <si>
    <t>PINZA BIPOLAR AVANZADO TRIO 3MM CURVED TIP 5MM DIAMETRO 14 CM</t>
  </si>
  <si>
    <t>PINZA DISECTOR CURVO MARYLAND, ROTACION 360°, LONGITUD 350-360 MM, MANGO ERGONOMICO, CONECCION MONOPOLAR 5 MM DESCARTABLE</t>
  </si>
  <si>
    <t>PISTOLA   GRAPADORA PARA CIRUGIA  ABIERTA UNIVERSAL PARA RECARGAS DE 75-80 MM</t>
  </si>
  <si>
    <t>1 UNIDAD DE PISTOLA</t>
  </si>
  <si>
    <t xml:space="preserve">PISTOLA  GRAPADORA LINEAL ARTICULABLE PARA CIRUGIA RECTAL </t>
  </si>
  <si>
    <t>PISTOLA  GRAPADORA PARA CIRUGIA  ABIERTA UNIVERSAL PARA RECARGAS DE 55-60 MM</t>
  </si>
  <si>
    <t>PISTOLA  GRAPADORAPARA CIRUGIA ABIERTA CIRCULAR  25 MM</t>
  </si>
  <si>
    <t>PISTOLA GRAPADORA PARA CIRUGIA ABIERTA CIRCULAR  29 MM</t>
  </si>
  <si>
    <t xml:space="preserve">PISTOLA PARA CIRUGIA LAPAROSCOPICA ARTICULADA 45 MM SIN BATERIA      </t>
  </si>
  <si>
    <t xml:space="preserve">PISTOLA PARA CIRUGIA LAPAROSCOPICA ARTICULADA 60 MM SIN BATERIA LONG    </t>
  </si>
  <si>
    <t>PISTOLA PARA CIRUGIA LAPAROSCOPICA ARTICULADA 60MM   CON BATERIA</t>
  </si>
  <si>
    <t>PLACA PARA ELECTROBISTURI PEDIATRICA</t>
  </si>
  <si>
    <t>1 UNIDAD DE PLACA</t>
  </si>
  <si>
    <t>MULTIFILAMENTO NO ABSORBIBLE DE POLIESTER TRENZADO CALIBRE 0 CON AGUJA DE 24 A 26 MM CURVA REDONDA DE MEDIO CIRCULO, HEBRA DE 70 CM O MAS</t>
  </si>
  <si>
    <t>MULTIFILAMENTO NO ABSORBIBLE DE POLIESTER TRENZADO CALIBRE 1 CON AGUJA DE 35 A 39 MM CURVA REDONDA DE MEDIO CIRCULO, HEBRA DE 70 CM O MAS</t>
  </si>
  <si>
    <t>MULTIFILAMENTO NO ABSORBIBLE DE POLIESTER TRENZADO CALIBRE 4/0 CON AGUJA DE 17 A 19 MM CURVA REDONDA DE MEDIO CIRCULO, HEBRA DE 70 CM O MAS</t>
  </si>
  <si>
    <t>PORTA-AGUJAS CON MANGO AXIAL CON BLOQUEO DE DOS POSICIONES CON PRINCIPO DE BOLIGRAFO PUNTAS DUROGRIP RECTO 5MM DIAMETRO LOGITUD 330 CM EMBUTIDO DE CARBURO DE TUGSTENO</t>
  </si>
  <si>
    <t>1 UNIDAD DE PORTA-AGUJAS</t>
  </si>
  <si>
    <t>RECARGA 55-60 MM  3 ALTURAS (GRUESO, MEDIANO Y DELGADO) COMPATIBLE CON GRAPADORA LINEAL CORTANTE 75-80MM.</t>
  </si>
  <si>
    <t>1 UNIDAD DE RECARGA</t>
  </si>
  <si>
    <t>RECARGA 75-80 MM  3 ALTURAS (GRUESO, MEDIANO Y DELGADO) COMPATIBLE CON GRAPADORA LINEAL CORTANTE 75-80MM.</t>
  </si>
  <si>
    <t>RECARGA DE 60 MM LINEAL PARA TEJIDO GRUESO CON ALTURA AJUSTABLE DE GRAPA CIRUGIA ABIERTA</t>
  </si>
  <si>
    <t xml:space="preserve">RECARGA DE AUTOSUTURA LINEAL PARA TEJIDO GRUESO 55 -60 CM </t>
  </si>
  <si>
    <t xml:space="preserve">RECARGA DE AUTOSUTURA LINEAL PARA TEJIDO GRUESO 75 80 CM </t>
  </si>
  <si>
    <t>RECARGA DE AUTOSUTURA LINEAL PARA TEJIDO MEDIANA  55 -60 CM</t>
  </si>
  <si>
    <t xml:space="preserve">RECARGA DE AUTOSUTURA LINEAL PARA TEJIDO MEDIANA  75 80 CM </t>
  </si>
  <si>
    <t>RECARGA DE AUTOSUTURA PARA CIRUGIA LAPAROSCOPICA  PARA TEJIDO DELGADO  45-  60 CM</t>
  </si>
  <si>
    <t>RECARGA DE AUTOSUTURA PARA CIRUGIA LAPAROSCOPICA  PARA TEJIDO GRUESO   45-  60 CM</t>
  </si>
  <si>
    <t>RECARGA DE AUTOSUTURA PARA CIRUGIA LAPAROSCOPICA  PARA TEJIDO MEDIANO   45-  60 CM</t>
  </si>
  <si>
    <t xml:space="preserve">RECARGA PARA  ENDOCORTADORA  LINEAL CORTANTE TEJIDO GRUESO 6 LINEAS DE GRAPA 60MM COMPATIBLE CON ENDOGRAPADORA </t>
  </si>
  <si>
    <t xml:space="preserve">RECARGA PARA  ENDOCORTADORA  LINEAL CORTANTE TEJIDO NORMAL 6 LINEAS DE GRAPA 45MM COMPATIBLE CON ENDOGRAPADORA </t>
  </si>
  <si>
    <t xml:space="preserve">RECARGA PARA  ENDOCORTADORA  LINEAL CORTANTE TEJIDO NORMAL 6 LINEAS DE GRAPA 60MM COMPATIBLE CON ENDOGRAPADORA </t>
  </si>
  <si>
    <t>RECARGA PARA  ENDOCORTADORA LINEAL CORTANTE  TEJIDO GRUESO 6 LINEAS DE GRAPA 45MM COMPATIBLE CON ENDOGRAPADORA</t>
  </si>
  <si>
    <t>RECARGA PARA  ENDOCORTADORA LINEAL CORTANTE TEJIDO  INTERMEDIO 6 LINEAS DE GRAPA 45MM COMPATIBLE CON ENDOGRAPADORA</t>
  </si>
  <si>
    <t>RECARGA PARA  ENDOCORTADORA LINEAL CORTANTE TEJIDO  INTERMEDIO 6 LINEAS DE GRAPA 60MM  CON ENDOGRAPADORA</t>
  </si>
  <si>
    <t>RECARGA PARA ENDOCORTADORA  LINEAL CORTANTE TEJIDO VASCULAR 6 LINEAS DE GRAPA 45MM CON ENDOGRAPADORA</t>
  </si>
  <si>
    <t>RECARGA TEJIDO DELGADO 45MM PARA PISTOLA ARTICULADA</t>
  </si>
  <si>
    <t>RECARGA TEJIDO DELGADO DE 60MM PARA ENDOGRAPADORA</t>
  </si>
  <si>
    <t>RECARGA TEJIDO GRUESO - EXTRA GRUEDO 60MM PARA PISTOLA ARTICULADA</t>
  </si>
  <si>
    <t>RECARGA TEJIDO GRUESO 45MM PARA PISTOLA ARTICULADA</t>
  </si>
  <si>
    <t>RECARGA TEJIDO MEDIO 45MM PARA PISTOLA ARTICULADA</t>
  </si>
  <si>
    <t>RECARGA TEJIDO MEDIO DE 60MM  PARA ENDOGRAPADORA</t>
  </si>
  <si>
    <t xml:space="preserve">RESUCITADOR MANUAL DESECHABLE NEONATAL  QUE INCLUYA VALVULA DE PEEP, LINEA DE OXIGENO , RESERVORIO Y MASCARA # 0 EN EMPAQUE SELLADO </t>
  </si>
  <si>
    <t xml:space="preserve">1 UNIDAD DE RESUCITADOR. INCLUYE (TODOS LOS COMPONENTES RELACIONADOS EN LA DESCRIPCION DEL INSUMO) </t>
  </si>
  <si>
    <t>RETRACTOR ALEXIS DE 2-4 CM</t>
  </si>
  <si>
    <t>1 UNIDAD DE RETRACTOR</t>
  </si>
  <si>
    <t xml:space="preserve">RETRACTOR DE 11-17  CM       </t>
  </si>
  <si>
    <t>SABANAS ACCESORIAS DESECHABLES ESTERILES CON ADHESIVO</t>
  </si>
  <si>
    <t>1 UNIDAD DE SABANA</t>
  </si>
  <si>
    <t>ENGRAPADORA LAPAROSCOPICA DE 5 MM CON 12 CLIPS ABSORBIBLES PARA FIJACION DE MALLAS DESECHABLE</t>
  </si>
  <si>
    <t>1 UNIDAD DE SECURESTRAP</t>
  </si>
  <si>
    <t>ENGRAPADORA LAPAROSCOPICA DE 5 MM CON 25 CLIPS ABSORBIBLES PARA FIJACION DE MALLAS DESECHABLE</t>
  </si>
  <si>
    <t>MULTIFILAMENTO NO ABSORBIBLE DE SEDA NEGRA CALIBRE 2/0 AGUJA CURVA CORTANTE DE 24 A 26 MM 3/8 DE CIRCULO, HEBRA DE 45 CM O MAS</t>
  </si>
  <si>
    <t>MULTIFILAMENTO NO ABSORBIBLE DE SEDA NEGRA CALIBRE 4/0 AGUJA CURVA CORTANTE DE 17 A 19 MM 3/8 DE CIRCULO, HEBRA DE 45 CM O MAS</t>
  </si>
  <si>
    <t>MULTIFILAMENTO NO ABSORBIBLE DE SEDA NEGRA CALIBRE 1 AGUJA CURVA REDONDA DE 24 A 26 MM 1/2 DE CIRCULO, HEBRA DE 70 CM O MAS</t>
  </si>
  <si>
    <t>MULTIFILAMENTO NO ABSORBIBLE DE SEDA NEGRA SIN AGUJA CALIBRE 1, PAQUETE DE 10 HEBRAS POR 75 CM</t>
  </si>
  <si>
    <t>MULTIFILAMENTO NO ABSORBIBLE DE SEDA NEGRA CALIBRE 6/0 DOBLE AGUJA ESPATULADA DE 8 MM 1/4 DE CIRCULO, HEBRA DE 45 CM O MAS</t>
  </si>
  <si>
    <t>MULTIFILAMENTO NO ABSORBIBLE DE SEDA NEGRA SIN AGUJA CALIBRE 2/0, PAQUETE DE 10 HEBRAS POR 75 CM</t>
  </si>
  <si>
    <t>SELLANTE DE FIBRINA SINTETICO x 2ML</t>
  </si>
  <si>
    <t>1 UNIDAD DE SELLANTE</t>
  </si>
  <si>
    <t>SELLANTE DE FIBRINA SINTETICO x 4ML</t>
  </si>
  <si>
    <t>SISTEMA DE CONTINENCIA TRASOBTURADORA</t>
  </si>
  <si>
    <t>1 UNIDAD DE SISTEMA DE CONTINENCIA</t>
  </si>
  <si>
    <t xml:space="preserve">SISTEMA DE DRENAJE PARA HERIDAS CON ACCESORIOS  1/4                                                                                  </t>
  </si>
  <si>
    <t>1 UNIDAD DE SISTEMA DE DRENAJE PARA HERIDAS</t>
  </si>
  <si>
    <t xml:space="preserve">SISTEMA DE DRENAJE PARA HERIDAS CON ACCESORIOS  1/8                                                                                  </t>
  </si>
  <si>
    <t>SISTEMA DE DRENAJE TORACICO (3 CAMARAS)</t>
  </si>
  <si>
    <t>1 UNIDAD DE SISTEMA DE DRENAJE TORAXICO</t>
  </si>
  <si>
    <t xml:space="preserve">SISTEMA DE ETIQUETADO Y DOCUMENTACION PARA PROCESOS DE ESTERILIZACION  PEROXIDO DE HIDROGENO, VAPOR Y ETO </t>
  </si>
  <si>
    <t>1 UNIDAD DE SISTEMA DE ETIQUETADO PRESENTACION ROLLO</t>
  </si>
  <si>
    <t>SISTEMA DE IRRIGACION SUCCION CON CANULA DE 5 MM DE DIAMETRO X 33 CM DE LARGO</t>
  </si>
  <si>
    <t>1 UNIDAD DE SISTEMA DE IRRIGACION</t>
  </si>
  <si>
    <t>SISTEMA DE MANEJO  INCONTINENCIA FECAL</t>
  </si>
  <si>
    <t>1 UNIDAD DE SISTEMA DE MANEJO DE INCONTINENCIA FECAL</t>
  </si>
  <si>
    <t>SISTEMA DE SUSPENSION RETROPUBICA</t>
  </si>
  <si>
    <t>1 UNIDAD DE SISTEMA DE SUSPENSIÓN TVT</t>
  </si>
  <si>
    <t>SISTEMA TROCAR  BALON DE 12MM X 100MM (CON CANULA LISA+ OBTURADOR ROMO + SELLO KII + CON VALVULA PARA GAS )</t>
  </si>
  <si>
    <t>1 UNIDAD DE SISTEMA TROCAR. (INCLUYE TODOS LOS COMPONENTES RELACIONADOS EN LA DESCRIPCION DEL INSUMO)</t>
  </si>
  <si>
    <t xml:space="preserve">SONDA DE ALIMENTACION PEDIATRICA N° 6  </t>
  </si>
  <si>
    <t>1 UNIDAD DE SONDA</t>
  </si>
  <si>
    <t>SONDA DE GASTROSTOMIA DE RECAMBIO O QUIRURGICA CON BALON 12 F</t>
  </si>
  <si>
    <t>SONDA DE SUCCION CERRADA N° 10 FR</t>
  </si>
  <si>
    <t>SONDA DE SUCCION CERRADA N° 16 FR</t>
  </si>
  <si>
    <t>SONDA DE SUCCION CERRADA N° 6 FR</t>
  </si>
  <si>
    <t>SONDA DE SUCCION CERRADA N° 8 FR</t>
  </si>
  <si>
    <t>SONDA NASOGASTRICA (LEVIN) 12 FR</t>
  </si>
  <si>
    <t>SONDA NASOGASTRICA (LEVIN) 18 FR</t>
  </si>
  <si>
    <t>SONDA NASOGASTRICA (LEVIN) 5 FR</t>
  </si>
  <si>
    <t>SONDA NASOGASTRICA (LEVIN) 6 FR</t>
  </si>
  <si>
    <t>SONDA NASOGASTRICA (LEVIN) 8 FR</t>
  </si>
  <si>
    <t>SONDA URETRAL (NELATON) 10 FR</t>
  </si>
  <si>
    <t>SONDA URETRAL (NELATON) 12 FR</t>
  </si>
  <si>
    <t>SONDA URETRAL (NELATON) 14 FR</t>
  </si>
  <si>
    <t xml:space="preserve">SONDA URETRAL (NELATON) 20 FR                                                                  </t>
  </si>
  <si>
    <t>SONDA URETRAL (NELATON) 5 FR</t>
  </si>
  <si>
    <t>SONDA URETRAL (NELATON) 6 FR</t>
  </si>
  <si>
    <t>SONDA URETRAL (NELATON) 8 FR</t>
  </si>
  <si>
    <t>SONDA VESICAL  (FOLEY) 2 VIAS  24FR  LATEX</t>
  </si>
  <si>
    <t>SONDA VESICAL  (FOLEY) 3 VIAS  20FR  LATEX</t>
  </si>
  <si>
    <t>SONDA VESICAL (FOLEY) 22 FR 3 VIAS LATEX</t>
  </si>
  <si>
    <t>SONDA VESICAL (FOLEY) 24 FR 3 VIAS LATEX</t>
  </si>
  <si>
    <t>STOQUINETA ESTERIL DE 3 PULGADAS PRECORTADA</t>
  </si>
  <si>
    <t>1 UNIDAD DE STOQUINETA</t>
  </si>
  <si>
    <t>ESTOQUINETA QUIRURGICA PRECORTADA DE 3 A 4 PULGADAS X 100 A 120CM ESTERIL.</t>
  </si>
  <si>
    <t>ESTOQUINETA QUIRURGICA PRECORTADA DE 5 A 6 PULGADAS X 130 A 150CM ESTERIL.</t>
  </si>
  <si>
    <t>SUJETADORES DE TUBO OROTRAQUEAL</t>
  </si>
  <si>
    <t>1 UNIDAD DE SUJETADOR DE TUBO</t>
  </si>
  <si>
    <t>SUPER KIT CITOLOGIA   (ESPECULO VAGINAL  CEPILLO  LAMINILLA ESMERILADA  ESPATULA  CAJILLA DE TRANSP.) TALLA M</t>
  </si>
  <si>
    <t>1 KIT PARA CITOLOGIA PRESENTACION KIT</t>
  </si>
  <si>
    <t>CAT GUT CROMADO CALIBRE 0 AGUJA CURVA REDONDA DE 34 A 37 MM DE MEDIO CIRCULO, HEBRA DE 90 CM O MAS</t>
  </si>
  <si>
    <t>CAT GUT CROMADO CALIBRE 1 AGUJA CURVA REDONDA DE 34 A 37 MM DE MEDIO CIRCULO, HEBRA DE 90 CM O MAS</t>
  </si>
  <si>
    <t>CAT GUT CROMADO CALIBRE 2/0 AGUJA CURVA REDONDA DE 34 A 36 MM DE MEDIO CIRCULO, HEBRA DE 70 CM O MAS</t>
  </si>
  <si>
    <t>SUTURA DISPOSITIVO DE CONTROL DE TEJIDOS SIN NUDOS CALIBRE 2/0 COMPUESTO DE POLIDIOXANONA AGUJA CURVA REVERSO CORTANTE 36MM  1/2 CIRCULO   HEBRA DE 30CM X 30CM BIDIRECCIONAL</t>
  </si>
  <si>
    <t>SUTURA EN ACERO QUIRUGICO PARA ESTERNON CALIBRE 2 AGUJA PUNTA TROCAR DE 45-48MM 1/2 CIRCULO 4 ALAMBRES X LONGITUD DE 45CM</t>
  </si>
  <si>
    <t>SUTURA EN ACERO QUIRUGICO PARA ESTERNON CALIBRE 5 AGUJA PUNTA TROCAR DE 45-48MM 1/2 CIRCULO 4 ALAMBRES X LONGITUD DE 45 CM</t>
  </si>
  <si>
    <t>MONOFILAMENTO ABSORBIBLE DE GLICONATO, CALIBRE 3/0, AGUJA CURVA CORTANTE DE 26 MM DE MEDIO CIRCULO DE 45 CM EN ADELANTE</t>
  </si>
  <si>
    <t>MULTIFILAMENTO NO ABSORBIBLE DE POLIESTER TRENZADO CALIBRE 0 CON AGUJA DE 34 A 37 MM CURVA REDONDA DE MEDIO CIRCULO, HEBRA DE 70 CM O MAS</t>
  </si>
  <si>
    <t>MULTIFILAMENTO NO ABSORBIBLE DE POLIESTER TRENZADO CALIBRE 2/0 CON AGUJA DE 24 A 26 MM CURVA REDONDA DE MEDIO CIRCULO, HEBRA DE 70 CM O MAS</t>
  </si>
  <si>
    <t>MULTIFILAMENTO NO ABSORBIBLE DE POLIESTER TRENZADO CALIBRE 2/0 CON AGUJA DE 17 A 20 MM CURVA CORTANTE DE 1/2 CIRCULO, HEBRA DE 90 CM O MAS</t>
  </si>
  <si>
    <t>MONOFILAMENTO NO ABSORBIBLE DE POLIPROPILENO CALIBRE 2/0 AGUJA CURVA CORTANTE DE 24-26 MM, 3/8 CIRCULO, HEBRA DE 45 CM O MAS</t>
  </si>
  <si>
    <t>MONOFILAMENTO NO ABSORBIBLE DE POLIPROPILENO CALIBRE 2/0 AGUJA RECTA CORTANTE DE 58- 60 MM HEBRA DE 70 CM O MAS</t>
  </si>
  <si>
    <t>MONOFILAMENTO NO ABSORBIBLE DE POLIPROPILENO CALIBRE 3/0 AGUJA RECTA CORTANTE DE 58- 60 MM HEBRA DE 70 CM O MAS</t>
  </si>
  <si>
    <t>MONOFILAMENTO NO ABSORBIBLE DE POLIPROPILENO CALIBRE 3/0 AGUJA CURVA CORTANTE DE 24-26 MM, 3/8 CIRCULO, HEBRA DE 45 CM O MAS</t>
  </si>
  <si>
    <t>MONOFILAMENTO NO ABSORBIBLE DE POLIPROPILENO CALIBRE 4/0 AGUJA CURVA CORTANTE DE 19 A 20 MM, 3/8 CIRCULO, HEBRA DE 45 CM O MAS</t>
  </si>
  <si>
    <t>MONOFILAMENTO NO ABSORBIBLE DE POLIPROPILENO CALIBRE 4/0 DOBLE AGUJA CARDIOVASCULAR DE 24 A 26 MM, 1/2 CIRCULO, HEBRA DE 70 CM O MAS</t>
  </si>
  <si>
    <t>MONOFILAMENTO NO ABSORBIBLE DE POLIPROPILENO CALIBRE 5/0 AGUJA CURVA CORTANTE DE 13 A 17 MM, 3/8 CIRCULO, HEBRA DE 45 CM O MAS</t>
  </si>
  <si>
    <t>MONOFILAMENTO NO ABSORBIBLE DE POLIPROPILENO CALIBRE 5/0 AGUJA CURVA CORTANTE DE 18 A 20 MM, 3/8 CIRCULO, HEBRA DE 45 CM O MAS</t>
  </si>
  <si>
    <t>MULTIFILAMENTO NO ABSORBIBLE DE SEDA NEGRA CALIBRE 2/0 AGUJA CURVA REDONDA DE 24 A 26 MM 1/2 DE CIRCULO, HEBRA DE 70 CM O MAS</t>
  </si>
  <si>
    <t>MULTIFILAMENTO NO ABSORBIBLE DE SEDA NEGRA SIN AGUJA CALIBRE 3/0, PAQUETE DE 10 HEBRAS POR 75 CM</t>
  </si>
  <si>
    <t>MULTIFILAMENTO NO ABSORBIBLE DE SEDA NEGRA CALIBRE 4/0 AGUJA CURVA REDONDA DE 24 A 26 MM 1/2 DE CIRCULO, HEBRA DE 70 CM O MAS</t>
  </si>
  <si>
    <t>MULTIFILAMENTO NO ABSORBIBLE DE SEDA NEGRA SIN AGUJA CALIBRE 4/0, PAQUETE DE 10 HEBRAS POR 75 CM</t>
  </si>
  <si>
    <t>MULTIFILAMENTO NO ABSORBIBLE DE SEDA NEGRA CALIBRE 5/0 AGUJA CURVA REDONDA DE 15 A 17 MM 1/2 DE CIRCULO, HEBRA DE 70 CM O MAS</t>
  </si>
  <si>
    <t xml:space="preserve"> TIJERA ULTRASONICA DE ENERGIA AVANZADA, CURVA, DIAMETRO 5 MM, LARGO 17 A 19 CM PARA CIRUGIA ABIERTA (CON APOYO TECNOLOGICO CONSOLA DE ENERGIA Y PIEZA DE MANO)</t>
  </si>
  <si>
    <t>1 UNIDAD DE TIJERA PARA TECNOLOGIA ULTRASONIDO</t>
  </si>
  <si>
    <t>TIJERA ULTRASONICA DE ENERGIA AVANZADA, CURVA, DE 9 CM DE LONGITUD PARA CIRUGIA DE CABEZA Y CUELLO (CON APOYO TECNOLOGICO CONSOLA DE ENERGIA Y PIEZA DE MANO)</t>
  </si>
  <si>
    <t>1 UNIDAD DE TIJERA</t>
  </si>
  <si>
    <t>PINZA DESECHABLE DE LAPAROSCOPIA GRASPER  DE 5 MM DE DIAMETRO X 35 CM DE LONGITUD CON AGARRE</t>
  </si>
  <si>
    <t xml:space="preserve"> TIJERA ULTRASONICA DE ENERGIA AVANZADA, CURVA, DIAMETRO 5 MM, LARGO 35 A 37 CM PARA CIRUGIA LAPAROSCOPICA (CON APOYO TECNOLOGICO CONSOLA DE ENERGIA Y PIEZA DE MANO)</t>
  </si>
  <si>
    <t>TIJERA DE LAPAROSCOPIA DESCARTABLE DE 5 MM X 350 A 360 MM, CON ROTACION DE 360 GRADOS, CURVA, SIN BLOQUEO, CON CONEXION PARA MONOPOLAR Y MANDIBULA DE DOBLE ACCION</t>
  </si>
  <si>
    <t xml:space="preserve"> TIJERA ULTRASONICA DE ENERGIA AVANZADA, CURVA, DIAMETRO 5 MM, LARGO 22 A 24 CM PARA CIRUGIA LAPAROSCOPICA O ABIERTA (CON APOYO TECNOLOGICO CONSOLA DE ENERGIA Y PIEZA DE MANO)</t>
  </si>
  <si>
    <t xml:space="preserve">TOT CINTA_MALLA INCONTINENCIA URINARIA FEMENINA TRANSOBTURADOR </t>
  </si>
  <si>
    <t>1 UNIDAD DE TOT CINTA MALLA INCONTINENCIA URINARIA</t>
  </si>
  <si>
    <t>TRANSDUCTOR DE PRESION UNA SOLA VIA</t>
  </si>
  <si>
    <t>1 UNIDAD DE TRANSDUCTOR DE PRESION</t>
  </si>
  <si>
    <t>CAT GUT CROMADO PARA HIGADO CALIBRE 0 AGUJA CURVA REDONDA ROMA DE 65 MM DE MEDIO CIRCULO, HEBRA DE 70 CM O MAS</t>
  </si>
  <si>
    <t>TROCAR 12 MM X 100 MM (CON UNA CAMISAS Y UN PUNZON CON CUCHILLA) CON SISTEMA DE FIJACION AVANZADA</t>
  </si>
  <si>
    <t>1 UNIDAD DE TROCAR</t>
  </si>
  <si>
    <t>TROCAR 12 MM X 100 MM (CON UNA CAMISAS Y UN PUNZON SIN CUCHILLA) CON SISTEMA DE FIJACION AVANZADA</t>
  </si>
  <si>
    <t>TROCAR 5MM X 100 MM (CON UNA CAMISAS Y UN PUNZON CON CUCHILLA) CON SISTEMA DE FIJACION AVANZADA</t>
  </si>
  <si>
    <t>TROCAR DE 12 MM CON PUNTA DILATADORA CON CUCHILLA LONGITUD 100MM KIT 2 CAMISAS ESTABILIZADORA 1 TROCAR</t>
  </si>
  <si>
    <t xml:space="preserve">TROCAR DE 12 MM OPTICO SIN CUCHILLA CAMISA ESTABILIZADORA LONGITUD 100MM </t>
  </si>
  <si>
    <t>TROCAR DE 5 MM CON PUNTA DILATADORA CON CUCHILLA LONGITUD 100MM KIT 2 CAMISAS ESTABILIZADORA 1 TROCAR</t>
  </si>
  <si>
    <t>TROCAR DE 5 MM OPTICO SIN CUCHILLA CAMISAS ESTABILIZADORA LONGITUD 100MM</t>
  </si>
  <si>
    <t>TROCAR OPTICO 15 MM X 100 MM(CON UNA CAMISAS Y UN PUNZON SIN CUCHILLA) CON SISTEMA DE FIJACION AVANZADA</t>
  </si>
  <si>
    <t>TROCAR ROMO DE HASSAN DE 11MM CON VALVULA AUTOMATICA- PUNZON ROMO PARA TROCAR DE HASSAM</t>
  </si>
  <si>
    <t>TROCAR SISTEMA UNICO PUERTO CON LLAVE DE INSUFLACION Y OTRA DE EVACUACION DE HUMO, CON UN DISPOSITIVO RETRACTOR Y TRES CANULAS DE 5/10  MM Y UNA CANULA 5/12  MM</t>
  </si>
  <si>
    <t xml:space="preserve">TROCAR TORAXICO RIGIDO 10/12 MM                                                 </t>
  </si>
  <si>
    <t>TUBO  DE SUCCION SILICONADO TRANSPARENTE DIAMETRO 1.8 CM X 3 METROS ESTERIL CON EMPATES</t>
  </si>
  <si>
    <t>1 UNIDAD DE TUBO DE SUCCION SILICONADO</t>
  </si>
  <si>
    <t>TUBO DE TORAX  Nº 22</t>
  </si>
  <si>
    <t>1 UNIDAD DE TUBO TORAX</t>
  </si>
  <si>
    <t>TUBO DE TORAX  Nº 30</t>
  </si>
  <si>
    <t>TUBO DE TORAX  Nº 34</t>
  </si>
  <si>
    <t>TUBO ENDOBRONQUEAL DOBLE LUZ Nº 39 FR IZQUIERDO</t>
  </si>
  <si>
    <t>1 UNIDAD DE TUBO ENDOBRONQUEAL</t>
  </si>
  <si>
    <t>TUBO ENDOBRONQUIAL DOBLE LUZ  Nº 35 FR DERECHO</t>
  </si>
  <si>
    <t>TUBO ENDOBRONQUIAL DOBLE LUZ Nº 37 FR DERECHO</t>
  </si>
  <si>
    <t xml:space="preserve">TUBO ENDOBRONQUIAL DOBLE LUZ NO. 35 FR IZQUIERDO                  </t>
  </si>
  <si>
    <t xml:space="preserve">TUBO ENDOBRONQUIAL DOBLE LUZ NO. 37 FR IZQUIERDO                    </t>
  </si>
  <si>
    <t xml:space="preserve">TUBO ENDOBROQUEAL DOBLE LUZ Nº 39 FR DERECHO </t>
  </si>
  <si>
    <t xml:space="preserve">TUBO ENDOTRAQUEAL N. 2.0 SIN BALON, APIROGENO, RADIOPACO Y ESTERIL                                                                           </t>
  </si>
  <si>
    <t>1 UNIDAD DE TUBO ENDOTRAQUEAL</t>
  </si>
  <si>
    <t xml:space="preserve">TUBO ENDOTRAQUEAL N. 2.5 SIN BALON, APIROGENO, RADIOPACO Y ESTERIL </t>
  </si>
  <si>
    <t xml:space="preserve">TUBO ENDOTRAQUEAL N. 3.5 SIN BALON, APIROGENO, RADIOPACO Y ESTERIL </t>
  </si>
  <si>
    <t xml:space="preserve">TUBO ENDOTRAQUEAL N. 6.5 CON BALON, APIROGENO, RADIOPACO Y ESTERIL </t>
  </si>
  <si>
    <t xml:space="preserve">VENDA  DE ALGODON LAMINADO NO ESTERIL.5X5 YARDAS                                                                               </t>
  </si>
  <si>
    <t>1 UNIDAD DE VENDA</t>
  </si>
  <si>
    <t xml:space="preserve">VENDA  DE ALGODON LAMINADO NO ESTERIL.6X5 YARDAS                                                                               </t>
  </si>
  <si>
    <t>VENDA DE GASA 5"X5</t>
  </si>
  <si>
    <t xml:space="preserve">VENDA DE GASA 6"X 5                                                                              </t>
  </si>
  <si>
    <t>VENDA ELASTICA 4 X 5 YARDAS</t>
  </si>
  <si>
    <t>VENDA ELASTICA 5 X 5 YARDAS</t>
  </si>
  <si>
    <t>VENDAJE ELASTICO COMPRESIVO AUTOADHESIVO 3 X 5</t>
  </si>
  <si>
    <t>1 UNIDAD DE VENDAJE</t>
  </si>
  <si>
    <t>VENDAJE ELASTICO COMPRESIVO AUTOADHESIVO 4 X 5</t>
  </si>
  <si>
    <t>KIT DE 3 TROCARES DE LAS SIGUIENTES CARATERISTICAS: 1 TROCARES DE 10-12 X 100 MM (1 CAMISA Y 1 PUNZON CON CUCHILLA) + 2 TROCARES DE 5 X 100 MM (2 CAMISAS Y 1 PUNZON CON CUCHILLA)</t>
  </si>
  <si>
    <t>I KIT DE 3 TROCARES INCLUYE (1 TROCARES DE 10-12 X 100 MM (1 CAMISA Y 1 PUNZON CON CUCHILLA) + 2 TROCARES DE 5 X 100 MM (2 CAMISAS Y 1 PUNZON CON CUCHILLA)</t>
  </si>
  <si>
    <t>KIT DE 3 TROCARES DE LAS SIGUIENTES CARATERISTICAS: 2 TROCARES DE 10-12 X 100 MM (2 CAMISA Y 1 PUNZON CON CUCHILLA) + 1 TROCARES DE 5 X 100 MM (1 CAMISAS Y 1 PUNZON CON CUCHILLA)</t>
  </si>
  <si>
    <t>I KIT DE 3 TROCARES INCLUYE 2 TROCARES DE 10-12 X 100 MM (2 CAMISA Y 1 PUNZON CON CUCHILLA) + 1 TROCARES DE 5 X 100 MM (1 CAMISAS Y 1 PUNZON CON CUCHILLA)</t>
  </si>
  <si>
    <t>JERINGA DESECHABLE DE 2 CC 23 X 1</t>
  </si>
  <si>
    <t>CONSUMO PROMEDIO MES</t>
  </si>
  <si>
    <t>ARPA MEDICAL SAS</t>
  </si>
  <si>
    <t>ASSUT MEDICAL LTDA</t>
  </si>
  <si>
    <t>AYGPHARMA SAS</t>
  </si>
  <si>
    <t>BECTON DICKINSON DE COLOMBIA LTDA</t>
  </si>
  <si>
    <t>BIOPLAST SAS</t>
  </si>
  <si>
    <t xml:space="preserve">COMPANY MEDIQBOY OC SAS </t>
  </si>
  <si>
    <t>COMPAÑIA DE REPRESENTACIONES MEDICAS S A C T P MEDICA S A</t>
  </si>
  <si>
    <t>DISTRIBUIDORA COLOMBIANA DE MEDICAMENTOS S.A.S. – DISCOLMEDICA S.A.S</t>
  </si>
  <si>
    <t>INVERSIONES DRILLTEX SAS</t>
  </si>
  <si>
    <t>HOSPITECNICA SAS</t>
  </si>
  <si>
    <t>JOHNSON &amp; JOHNSON DE COLOMBIA SA</t>
  </si>
  <si>
    <t>LABORATORIOS GOTHAPLAST LTDA</t>
  </si>
  <si>
    <t>LM INSTRUMENTS S A</t>
  </si>
  <si>
    <t>MEDICAL GROUP ANMA S.A.S</t>
  </si>
  <si>
    <t>MEDICOX LTDA</t>
  </si>
  <si>
    <t>POLIMEDIC'S FARMACEUTICA S.A.S.</t>
  </si>
  <si>
    <t>ASEPSIS PRODUCTS DE COLOMBIA SOCIEDAD POR ACCIONES</t>
  </si>
  <si>
    <t>QUIRURGICOS LTDA</t>
  </si>
  <si>
    <t>RAFAEL ANTONIO SALAMANCA</t>
  </si>
  <si>
    <t>R P MEDICAS SA</t>
  </si>
  <si>
    <t>TECNOLOGÍAS MÉDICAS COLOMBIA SAS</t>
  </si>
  <si>
    <t>UCIPHARMA S.A.</t>
  </si>
  <si>
    <t xml:space="preserve">CUMPLE </t>
  </si>
  <si>
    <t>PRIMER LUGAR</t>
  </si>
  <si>
    <t>SEGUNDO LUGAR</t>
  </si>
  <si>
    <t>TERCER LUGAR</t>
  </si>
  <si>
    <t>MAXIMO PUNTAJE</t>
  </si>
  <si>
    <t>OBSERVACIONES</t>
  </si>
  <si>
    <t>INSUMO NO OFERTADO</t>
  </si>
  <si>
    <t>NO CUMPLE EVALUACION TECNICA</t>
  </si>
  <si>
    <t>EL MENOR VALOR OFERTADO SUPERA EL PRECIO DE REFERENCIA EN UN 116%</t>
  </si>
  <si>
    <t>EL MENOR VALOR OFERTADO SUPERA EL PRECIO DE REFERENCIA EN UN 36%</t>
  </si>
  <si>
    <t>EL MENOR VALOR OFERTADO SUPERA EL PRECIO DE REFERENCIA EN UN 84%</t>
  </si>
  <si>
    <t>EL MENOR VALOR OFERTADO SUPERA EL PRECIO DE REFERENCIA EN UN 152%</t>
  </si>
  <si>
    <t>EL MENOR VALOR OFERTADO SUPERA EL PRECIO DE REFERENCIA EN UN 134%</t>
  </si>
  <si>
    <t>EL MENOR VALOR OFERTADO SUPERA EL PRECIO DE REFERENCIA EN UN 103%</t>
  </si>
  <si>
    <t>EL MENOR VALOR OFERTADO SUPERA EL PRECIO DE REFERENCIA EN UN 40%</t>
  </si>
  <si>
    <t>EL MENOR VALOR OFERTADO SUPERA EL PRECIO DE REFERENCIA EN UN 319%</t>
  </si>
  <si>
    <t>EL MENOR VALOR OFERTADO SUPERA EL PRECIO DE REFERENCIA EN UN 64%</t>
  </si>
  <si>
    <t>EL MENOR VALOR OFERTADO SUPERA EL PRECIO DE REFERENCIA EN UN 86%</t>
  </si>
  <si>
    <t>EL MENOR VALOR OFERTADO SUPERA EL PRECIO DE REFERENCIA EN UN 6138%</t>
  </si>
  <si>
    <t>EL MENOR VALOR OFERTADO SUPERA EL PRECIO DE REFERENCIA EN UN 39%</t>
  </si>
  <si>
    <t>EL MENOR VALOR OFERTADO SUPERA EL PRECIO DE REFERENCIA EN UN 42%</t>
  </si>
  <si>
    <t>EL MENOR VALOR OFERTADO SUPERA EL PRECIO DE REFERENCIA EN UN 61%</t>
  </si>
  <si>
    <t>EL MENOR VALOR OFERTADO SUPERA EL PRECIO DE REFERENCIA EN UN 51%</t>
  </si>
  <si>
    <t>EL MENOR VALOR OFERTADO SUPERA EL PRECIO DE REFERENCIA EN UN 553%</t>
  </si>
  <si>
    <t>EL MENOR VALOR OFERTADO SUPERA EL PRECIO DE REFERENCIA EN UN 56%</t>
  </si>
  <si>
    <t>dif</t>
  </si>
  <si>
    <t>NO HAY SEGUNDO LUGAR</t>
  </si>
  <si>
    <t>NO HAY TERCER LUGAR</t>
  </si>
  <si>
    <t>QUIRURGICOS</t>
  </si>
  <si>
    <t>KCI COLOMBIA SAS</t>
  </si>
  <si>
    <t>TWITY S.A.S.</t>
  </si>
  <si>
    <t>NO HABILITA</t>
  </si>
  <si>
    <t>12. OBSERVACIONES: 
COMO CRITERIO DE LA EVALUACION ECONOMICA SE ASIGNÓ UN MARGEN DEL 30% AL PRECIO DE REFERENCIA.
TENIENDO EN CUENTA EL CRITERIO TECNICO QUE INDICA QUE LOS ITEMS 231, 232, 241 Y 243 DEBEN ASIGNARSE AL MISMO PROPONENTE, SE  REALIZÓ LA SUMATORIA DE LOS VALORES OFERTADOS PARA LOS 4 ITEMS, ASIGNANDOLE LOS 500 PUNTOS AL PROPONENTE JOHNSON &amp; JOHNSON DE COLOMBIA SA</t>
  </si>
  <si>
    <t>11.FECHA: ABRIL 05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</si>
</sst>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3" formatCode="_-* #,##0.00_-;\-* #,##0.00_-;_-* &quot;-&quot;??_-;_-@_-"/>
    <numFmt numFmtId="164" formatCode="_ &quot;$&quot;\ * #,##0.00_ ;_ &quot;$&quot;\ * \-#,##0.00_ ;_ &quot;$&quot;\ * &quot;-&quot;??_ ;_ @_ "/>
    <numFmt numFmtId="165" formatCode="_ &quot;$&quot;\ * #,##0_ ;_ &quot;$&quot;\ * \-#,##0_ ;_ &quot;$&quot;\ * &quot;-&quot;??_ ;_ @_ "/>
    <numFmt numFmtId="166" formatCode="_-* #,##0.0_-;\-* #,##0.0_-;_-* &quot;-&quot;_-;_-@_-"/>
    <numFmt numFmtId="167" formatCode="d/mm/yyyy;@"/>
    <numFmt numFmtId="168" formatCode="0.0%"/>
    <numFmt numFmtId="169" formatCode="_-* #,##0.000_-;\-* #,##0.000_-;_-* &quot;-&quot;_-;_-@_-"/>
    <numFmt numFmtId="170" formatCode="_-* #,##0_-;\-* #,##0_-;_-* &quot;-&quot;??_-;_-@_-"/>
    <numFmt numFmtId="171" formatCode="0.0"/>
    <numFmt numFmtId="172" formatCode="_-* #,##0.0000_-;\-* #,##0.0000_-;_-* &quot;-&quot;??_-;_-@_-"/>
  </numFmts>
  <fonts count="22" x14ac:knownFonts="1">
    <font>
      <sz val="10"/>
      <name val="Arial"/>
    </font>
    <font>
      <sz val="10"/>
      <name val="Arial"/>
      <family val="2"/>
    </font>
    <font>
      <sz val="12"/>
      <name val="Arial"/>
      <family val="2"/>
    </font>
    <font>
      <b/>
      <sz val="12"/>
      <name val="Arial"/>
      <family val="2"/>
    </font>
    <font>
      <b/>
      <i/>
      <sz val="10"/>
      <name val="Arial"/>
      <family val="2"/>
    </font>
    <font>
      <sz val="11"/>
      <color indexed="8"/>
      <name val="Calibri"/>
      <family val="2"/>
    </font>
    <font>
      <sz val="10"/>
      <name val="Arial"/>
      <family val="2"/>
    </font>
    <font>
      <b/>
      <sz val="8"/>
      <name val="Arial"/>
      <family val="2"/>
    </font>
    <font>
      <b/>
      <sz val="10"/>
      <color rgb="FF000000"/>
      <name val="Arial"/>
      <family val="2"/>
    </font>
    <font>
      <sz val="8"/>
      <color rgb="FF000000"/>
      <name val="Arial"/>
      <family val="2"/>
    </font>
    <font>
      <sz val="10"/>
      <color rgb="FF000000"/>
      <name val="Arial"/>
      <family val="2"/>
    </font>
    <font>
      <b/>
      <sz val="12"/>
      <color rgb="FF000000"/>
      <name val="Arial"/>
      <family val="2"/>
    </font>
    <font>
      <b/>
      <sz val="10"/>
      <name val="Arial"/>
      <family val="2"/>
    </font>
    <font>
      <b/>
      <sz val="10"/>
      <color theme="1"/>
      <name val="Verdana"/>
      <family val="2"/>
    </font>
    <font>
      <sz val="10"/>
      <name val="Arial"/>
      <family val="2"/>
    </font>
    <font>
      <b/>
      <sz val="11"/>
      <color rgb="FF000000"/>
      <name val="Arial"/>
      <family val="2"/>
    </font>
    <font>
      <sz val="11"/>
      <name val="Arial"/>
      <family val="2"/>
    </font>
    <font>
      <sz val="10"/>
      <name val="Arial"/>
      <family val="2"/>
    </font>
    <font>
      <sz val="10"/>
      <color theme="1"/>
      <name val="Arial"/>
      <family val="2"/>
    </font>
    <font>
      <b/>
      <sz val="11"/>
      <name val="Arial"/>
      <family val="2"/>
    </font>
    <font>
      <sz val="10"/>
      <name val="Arial"/>
      <family val="2"/>
    </font>
    <font>
      <sz val="8"/>
      <name val="Arial"/>
      <family val="2"/>
    </font>
  </fonts>
  <fills count="4">
    <fill>
      <patternFill patternType="none"/>
    </fill>
    <fill>
      <patternFill patternType="gray125"/>
    </fill>
    <fill>
      <patternFill patternType="solid">
        <fgColor rgb="FFDBE5F1"/>
        <bgColor indexed="64"/>
      </patternFill>
    </fill>
    <fill>
      <patternFill patternType="solid">
        <fgColor rgb="FF92D05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64C2C8"/>
      </left>
      <right style="thin">
        <color rgb="FF64C2C8"/>
      </right>
      <top style="medium">
        <color rgb="FF64C2C8"/>
      </top>
      <bottom style="thin">
        <color rgb="FF64C2C8"/>
      </bottom>
      <diagonal/>
    </border>
    <border>
      <left style="thin">
        <color rgb="FF64C2C8"/>
      </left>
      <right style="thin">
        <color rgb="FF64C2C8"/>
      </right>
      <top style="thin">
        <color rgb="FF64C2C8"/>
      </top>
      <bottom style="thin">
        <color rgb="FF64C2C8"/>
      </bottom>
      <diagonal/>
    </border>
    <border>
      <left style="thin">
        <color rgb="FF64C2C8"/>
      </left>
      <right style="thin">
        <color rgb="FF64C2C8"/>
      </right>
      <top style="thin">
        <color rgb="FF64C2C8"/>
      </top>
      <bottom style="medium">
        <color rgb="FF64C2C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rgb="FF64C2C8"/>
      </left>
      <right/>
      <top/>
      <bottom/>
      <diagonal/>
    </border>
    <border>
      <left/>
      <right style="thin">
        <color rgb="FF64C2C8"/>
      </right>
      <top/>
      <bottom/>
      <diagonal/>
    </border>
    <border>
      <left style="medium">
        <color rgb="FF64C2C8"/>
      </left>
      <right style="thin">
        <color rgb="FF64C2C8"/>
      </right>
      <top style="medium">
        <color rgb="FF64C2C8"/>
      </top>
      <bottom/>
      <diagonal/>
    </border>
    <border>
      <left style="medium">
        <color rgb="FF64C2C8"/>
      </left>
      <right style="thin">
        <color rgb="FF64C2C8"/>
      </right>
      <top/>
      <bottom/>
      <diagonal/>
    </border>
    <border>
      <left style="medium">
        <color rgb="FF64C2C8"/>
      </left>
      <right style="thin">
        <color rgb="FF64C2C8"/>
      </right>
      <top/>
      <bottom style="medium">
        <color rgb="FF64C2C8"/>
      </bottom>
      <diagonal/>
    </border>
    <border>
      <left style="thin">
        <color indexed="64"/>
      </left>
      <right style="thin">
        <color indexed="64"/>
      </right>
      <top style="medium">
        <color indexed="64"/>
      </top>
      <bottom/>
      <diagonal/>
    </border>
    <border>
      <left style="thin">
        <color auto="1"/>
      </left>
      <right style="thin">
        <color auto="1"/>
      </right>
      <top style="thin">
        <color auto="1"/>
      </top>
      <bottom/>
      <diagonal/>
    </border>
    <border>
      <left style="medium">
        <color indexed="64"/>
      </left>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auto="1"/>
      </top>
      <bottom/>
      <diagonal/>
    </border>
    <border>
      <left style="thin">
        <color rgb="FF64C2C8"/>
      </left>
      <right/>
      <top/>
      <bottom style="medium">
        <color rgb="FF64C2C8"/>
      </bottom>
      <diagonal/>
    </border>
    <border>
      <left/>
      <right/>
      <top/>
      <bottom style="medium">
        <color rgb="FF64C2C8"/>
      </bottom>
      <diagonal/>
    </border>
    <border>
      <left style="thin">
        <color rgb="FF64C2C8"/>
      </left>
      <right style="medium">
        <color rgb="FF64C2C8"/>
      </right>
      <top style="medium">
        <color rgb="FF64C2C8"/>
      </top>
      <bottom/>
      <diagonal/>
    </border>
    <border>
      <left style="thin">
        <color rgb="FF64C2C8"/>
      </left>
      <right style="medium">
        <color rgb="FF64C2C8"/>
      </right>
      <top/>
      <bottom/>
      <diagonal/>
    </border>
    <border>
      <left style="thin">
        <color rgb="FF64C2C8"/>
      </left>
      <right style="medium">
        <color rgb="FF64C2C8"/>
      </right>
      <top/>
      <bottom style="medium">
        <color rgb="FF64C2C8"/>
      </bottom>
      <diagonal/>
    </border>
    <border>
      <left/>
      <right style="medium">
        <color indexed="64"/>
      </right>
      <top style="thin">
        <color indexed="64"/>
      </top>
      <bottom style="thin">
        <color indexed="64"/>
      </bottom>
      <diagonal/>
    </border>
    <border>
      <left style="thin">
        <color rgb="FF64C2C8"/>
      </left>
      <right/>
      <top style="thin">
        <color rgb="FF64C2C8"/>
      </top>
      <bottom/>
      <diagonal/>
    </border>
    <border>
      <left/>
      <right/>
      <top style="thin">
        <color rgb="FF64C2C8"/>
      </top>
      <bottom/>
      <diagonal/>
    </border>
    <border>
      <left/>
      <right style="thin">
        <color rgb="FF64C2C8"/>
      </right>
      <top style="thin">
        <color rgb="FF64C2C8"/>
      </top>
      <bottom/>
      <diagonal/>
    </border>
    <border>
      <left/>
      <right style="thin">
        <color rgb="FF64C2C8"/>
      </right>
      <top/>
      <bottom style="medium">
        <color rgb="FF64C2C8"/>
      </bottom>
      <diagonal/>
    </border>
    <border>
      <left/>
      <right style="medium">
        <color indexed="64"/>
      </right>
      <top style="thin">
        <color auto="1"/>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s>
  <cellStyleXfs count="13">
    <xf numFmtId="0" fontId="0" fillId="0" borderId="0"/>
    <xf numFmtId="0" fontId="1" fillId="0" borderId="0"/>
    <xf numFmtId="0" fontId="6" fillId="0" borderId="0"/>
    <xf numFmtId="0" fontId="6" fillId="0" borderId="0"/>
    <xf numFmtId="0" fontId="6" fillId="0" borderId="0"/>
    <xf numFmtId="0" fontId="5" fillId="0" borderId="0"/>
    <xf numFmtId="164" fontId="1" fillId="0" borderId="0" applyFont="0" applyFill="0" applyBorder="0" applyAlignment="0" applyProtection="0"/>
    <xf numFmtId="41" fontId="1" fillId="0" borderId="0" applyFont="0" applyFill="0" applyBorder="0" applyAlignment="0" applyProtection="0"/>
    <xf numFmtId="0" fontId="13" fillId="2" borderId="0" applyNumberFormat="0" applyBorder="0" applyProtection="0">
      <alignment horizontal="center" vertical="center"/>
    </xf>
    <xf numFmtId="42" fontId="14" fillId="0" borderId="0" applyFont="0" applyFill="0" applyBorder="0" applyAlignment="0" applyProtection="0"/>
    <xf numFmtId="9" fontId="17" fillId="0" borderId="0" applyFont="0" applyFill="0" applyBorder="0" applyAlignment="0" applyProtection="0"/>
    <xf numFmtId="0" fontId="18" fillId="0" borderId="0"/>
    <xf numFmtId="43" fontId="20" fillId="0" borderId="0" applyFont="0" applyFill="0" applyBorder="0" applyAlignment="0" applyProtection="0"/>
  </cellStyleXfs>
  <cellXfs count="399">
    <xf numFmtId="0" fontId="0" fillId="0" borderId="0" xfId="0"/>
    <xf numFmtId="0" fontId="7" fillId="0" borderId="12" xfId="0" applyFont="1" applyFill="1" applyBorder="1" applyAlignment="1" applyProtection="1">
      <alignment horizontal="center" vertical="center" wrapText="1"/>
    </xf>
    <xf numFmtId="0" fontId="2" fillId="0" borderId="0" xfId="0" applyFont="1" applyFill="1"/>
    <xf numFmtId="14" fontId="7" fillId="0" borderId="13" xfId="0" applyNumberFormat="1" applyFont="1" applyFill="1" applyBorder="1" applyAlignment="1" applyProtection="1">
      <alignment horizontal="center" vertical="center" wrapText="1"/>
    </xf>
    <xf numFmtId="0" fontId="7" fillId="0" borderId="14" xfId="0" applyFont="1" applyFill="1" applyBorder="1" applyAlignment="1" applyProtection="1">
      <alignment horizontal="center" vertical="center" wrapText="1"/>
    </xf>
    <xf numFmtId="0" fontId="2" fillId="0" borderId="4" xfId="0" applyFont="1" applyFill="1" applyBorder="1"/>
    <xf numFmtId="0" fontId="2" fillId="0" borderId="0" xfId="0" applyFont="1" applyFill="1" applyBorder="1"/>
    <xf numFmtId="0" fontId="2" fillId="0" borderId="6" xfId="0" applyFont="1" applyFill="1" applyBorder="1"/>
    <xf numFmtId="0" fontId="2" fillId="0" borderId="2" xfId="0" applyFont="1" applyFill="1" applyBorder="1" applyAlignment="1">
      <alignment horizontal="left" wrapText="1"/>
    </xf>
    <xf numFmtId="0" fontId="2" fillId="0" borderId="3" xfId="0" applyFont="1" applyFill="1" applyBorder="1" applyAlignment="1">
      <alignment horizontal="left" wrapText="1"/>
    </xf>
    <xf numFmtId="0" fontId="2" fillId="0" borderId="5" xfId="0" applyFont="1" applyFill="1" applyBorder="1" applyAlignment="1">
      <alignment horizontal="left" wrapText="1"/>
    </xf>
    <xf numFmtId="0" fontId="2" fillId="0" borderId="5" xfId="0" applyFont="1" applyFill="1" applyBorder="1"/>
    <xf numFmtId="0" fontId="3" fillId="0" borderId="0" xfId="0" applyFont="1" applyFill="1" applyBorder="1"/>
    <xf numFmtId="0" fontId="2" fillId="0" borderId="9" xfId="0" applyFont="1" applyFill="1" applyBorder="1"/>
    <xf numFmtId="0" fontId="2" fillId="0" borderId="10" xfId="0" applyFont="1" applyFill="1" applyBorder="1"/>
    <xf numFmtId="0" fontId="2" fillId="0" borderId="11" xfId="0" applyFont="1" applyFill="1" applyBorder="1"/>
    <xf numFmtId="166" fontId="2" fillId="0" borderId="0" xfId="7" applyNumberFormat="1" applyFont="1" applyFill="1" applyAlignment="1">
      <alignment horizontal="center"/>
    </xf>
    <xf numFmtId="166" fontId="2" fillId="0" borderId="0" xfId="7" applyNumberFormat="1" applyFont="1" applyFill="1" applyBorder="1" applyAlignment="1">
      <alignment horizontal="center" vertical="top" wrapText="1"/>
    </xf>
    <xf numFmtId="166" fontId="2" fillId="0" borderId="3" xfId="7" applyNumberFormat="1" applyFont="1" applyFill="1" applyBorder="1" applyAlignment="1">
      <alignment horizontal="center" wrapText="1"/>
    </xf>
    <xf numFmtId="166" fontId="2" fillId="0" borderId="0" xfId="7" applyNumberFormat="1" applyFont="1" applyFill="1" applyBorder="1" applyAlignment="1">
      <alignment horizontal="center" wrapText="1"/>
    </xf>
    <xf numFmtId="166" fontId="3" fillId="0" borderId="0" xfId="7" applyNumberFormat="1" applyFont="1" applyFill="1" applyBorder="1" applyAlignment="1">
      <alignment horizontal="center" vertical="top" wrapText="1"/>
    </xf>
    <xf numFmtId="166" fontId="3" fillId="0" borderId="0" xfId="7" applyNumberFormat="1" applyFont="1" applyFill="1" applyBorder="1" applyAlignment="1">
      <alignment horizontal="center"/>
    </xf>
    <xf numFmtId="166" fontId="2" fillId="0" borderId="0" xfId="7" applyNumberFormat="1" applyFont="1" applyFill="1" applyBorder="1" applyAlignment="1">
      <alignment horizontal="center"/>
    </xf>
    <xf numFmtId="166" fontId="2" fillId="0" borderId="10" xfId="7" applyNumberFormat="1" applyFont="1" applyFill="1" applyBorder="1" applyAlignment="1">
      <alignment horizontal="center"/>
    </xf>
    <xf numFmtId="0" fontId="10" fillId="0" borderId="1" xfId="0" applyFont="1" applyFill="1" applyBorder="1" applyAlignment="1">
      <alignment horizontal="center" vertical="center" wrapText="1"/>
    </xf>
    <xf numFmtId="42" fontId="1" fillId="0" borderId="15" xfId="9" applyFont="1" applyFill="1" applyBorder="1" applyAlignment="1">
      <alignment vertical="center" wrapText="1"/>
    </xf>
    <xf numFmtId="0" fontId="3" fillId="0" borderId="5" xfId="0" applyFont="1" applyFill="1" applyBorder="1" applyAlignment="1">
      <alignment horizontal="left"/>
    </xf>
    <xf numFmtId="0" fontId="3" fillId="0" borderId="0" xfId="0" applyFont="1" applyFill="1" applyBorder="1" applyAlignment="1">
      <alignment horizontal="center"/>
    </xf>
    <xf numFmtId="42" fontId="3" fillId="0" borderId="0" xfId="0" applyNumberFormat="1" applyFont="1" applyFill="1" applyBorder="1" applyAlignment="1">
      <alignment horizontal="center"/>
    </xf>
    <xf numFmtId="0" fontId="3" fillId="0" borderId="6" xfId="0" applyFont="1" applyFill="1" applyBorder="1" applyAlignment="1">
      <alignment horizontal="center"/>
    </xf>
    <xf numFmtId="0" fontId="16" fillId="0" borderId="0" xfId="0" applyFont="1" applyFill="1"/>
    <xf numFmtId="42" fontId="12" fillId="0" borderId="1" xfId="9" applyFont="1" applyFill="1" applyBorder="1" applyAlignment="1">
      <alignment vertical="center" wrapText="1"/>
    </xf>
    <xf numFmtId="42" fontId="1" fillId="0" borderId="7" xfId="9" applyFont="1" applyFill="1" applyBorder="1" applyAlignment="1">
      <alignment vertical="center" wrapText="1"/>
    </xf>
    <xf numFmtId="165" fontId="16" fillId="0" borderId="34" xfId="6" applyNumberFormat="1" applyFont="1" applyFill="1" applyBorder="1" applyAlignment="1">
      <alignment vertical="center" wrapText="1"/>
    </xf>
    <xf numFmtId="42" fontId="1" fillId="0" borderId="1" xfId="9" applyNumberFormat="1" applyFont="1" applyFill="1" applyBorder="1" applyAlignment="1">
      <alignment vertical="center" wrapText="1"/>
    </xf>
    <xf numFmtId="42" fontId="2" fillId="0" borderId="0" xfId="0" applyNumberFormat="1" applyFont="1" applyFill="1"/>
    <xf numFmtId="41" fontId="2" fillId="0" borderId="0" xfId="7" applyFont="1" applyFill="1"/>
    <xf numFmtId="41" fontId="2" fillId="0" borderId="0" xfId="7" applyFont="1" applyFill="1" applyAlignment="1">
      <alignment horizontal="center"/>
    </xf>
    <xf numFmtId="41" fontId="4" fillId="0" borderId="1" xfId="7" applyFont="1" applyFill="1" applyBorder="1" applyAlignment="1">
      <alignment horizontal="center" vertical="top" wrapText="1"/>
    </xf>
    <xf numFmtId="41" fontId="1" fillId="0" borderId="0" xfId="7" applyFont="1" applyFill="1" applyAlignment="1">
      <alignment vertical="top"/>
    </xf>
    <xf numFmtId="41" fontId="1" fillId="0" borderId="0" xfId="7" applyFont="1" applyFill="1" applyAlignment="1">
      <alignment vertical="center"/>
    </xf>
    <xf numFmtId="9" fontId="2" fillId="0" borderId="0" xfId="7" applyNumberFormat="1" applyFont="1" applyFill="1" applyAlignment="1">
      <alignment horizontal="center"/>
    </xf>
    <xf numFmtId="41" fontId="1" fillId="0" borderId="0" xfId="7" applyFont="1" applyFill="1"/>
    <xf numFmtId="41" fontId="1" fillId="0" borderId="1" xfId="7"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41" fontId="9" fillId="0" borderId="12" xfId="7" applyFont="1" applyFill="1" applyBorder="1" applyAlignment="1" applyProtection="1">
      <alignment vertical="center" wrapText="1"/>
    </xf>
    <xf numFmtId="41" fontId="7" fillId="0" borderId="12" xfId="7" applyFont="1" applyFill="1" applyBorder="1" applyAlignment="1" applyProtection="1">
      <alignment horizontal="center" vertical="center" wrapText="1"/>
    </xf>
    <xf numFmtId="41" fontId="9" fillId="0" borderId="13" xfId="7" applyFont="1" applyFill="1" applyBorder="1" applyAlignment="1" applyProtection="1">
      <alignment vertical="center" wrapText="1"/>
    </xf>
    <xf numFmtId="41" fontId="9" fillId="0" borderId="14" xfId="7" applyFont="1" applyFill="1" applyBorder="1" applyAlignment="1" applyProtection="1">
      <alignment vertical="center" wrapText="1"/>
    </xf>
    <xf numFmtId="41" fontId="7" fillId="0" borderId="14" xfId="7" applyFont="1" applyFill="1" applyBorder="1" applyAlignment="1" applyProtection="1">
      <alignment horizontal="center" vertical="center" wrapText="1"/>
    </xf>
    <xf numFmtId="49" fontId="2" fillId="0" borderId="0" xfId="7" applyNumberFormat="1" applyFont="1" applyFill="1"/>
    <xf numFmtId="41" fontId="8" fillId="0" borderId="8" xfId="7" applyFont="1" applyFill="1" applyBorder="1" applyAlignment="1">
      <alignment horizontal="center" vertical="center" wrapText="1"/>
    </xf>
    <xf numFmtId="0" fontId="1" fillId="0" borderId="0" xfId="0" applyFont="1" applyFill="1" applyBorder="1" applyAlignment="1" applyProtection="1">
      <alignment horizontal="left" vertical="center" wrapText="1"/>
      <protection hidden="1"/>
    </xf>
    <xf numFmtId="3" fontId="18" fillId="0" borderId="0" xfId="0" applyNumberFormat="1" applyFont="1" applyFill="1" applyBorder="1" applyAlignment="1">
      <alignment horizontal="center" vertical="center"/>
    </xf>
    <xf numFmtId="41" fontId="1" fillId="0" borderId="0" xfId="7" applyFont="1" applyFill="1" applyBorder="1" applyAlignment="1">
      <alignment vertical="center"/>
    </xf>
    <xf numFmtId="41" fontId="1" fillId="0" borderId="0" xfId="7" applyFont="1" applyFill="1" applyBorder="1" applyAlignment="1">
      <alignment horizontal="center" vertical="center" wrapText="1"/>
    </xf>
    <xf numFmtId="1" fontId="9" fillId="0" borderId="0" xfId="0" applyNumberFormat="1" applyFont="1" applyFill="1" applyBorder="1" applyAlignment="1">
      <alignment horizontal="center" vertical="center" wrapText="1"/>
    </xf>
    <xf numFmtId="49" fontId="2" fillId="0" borderId="5" xfId="7" applyNumberFormat="1" applyFont="1" applyFill="1" applyBorder="1" applyAlignment="1">
      <alignment horizontal="left" vertical="top" wrapText="1"/>
    </xf>
    <xf numFmtId="41" fontId="2" fillId="0" borderId="0" xfId="7" applyFont="1" applyFill="1" applyBorder="1" applyAlignment="1">
      <alignment horizontal="left" vertical="top" wrapText="1"/>
    </xf>
    <xf numFmtId="41" fontId="2" fillId="0" borderId="0" xfId="7" applyFont="1" applyFill="1" applyBorder="1" applyAlignment="1">
      <alignment horizontal="center" vertical="top" wrapText="1"/>
    </xf>
    <xf numFmtId="41" fontId="2" fillId="0" borderId="0" xfId="7" applyFont="1" applyFill="1" applyBorder="1"/>
    <xf numFmtId="49" fontId="3" fillId="0" borderId="5" xfId="7" applyNumberFormat="1" applyFont="1" applyFill="1" applyBorder="1" applyAlignment="1">
      <alignment vertical="top"/>
    </xf>
    <xf numFmtId="41" fontId="3" fillId="0" borderId="0" xfId="7" applyFont="1" applyFill="1" applyBorder="1" applyAlignment="1">
      <alignment vertical="top" wrapText="1"/>
    </xf>
    <xf numFmtId="49" fontId="3" fillId="0" borderId="5" xfId="7" applyNumberFormat="1" applyFont="1" applyFill="1" applyBorder="1" applyAlignment="1">
      <alignment vertical="top" wrapText="1"/>
    </xf>
    <xf numFmtId="41" fontId="2" fillId="0" borderId="0" xfId="7" applyFont="1" applyFill="1" applyBorder="1" applyAlignment="1">
      <alignment horizontal="left" wrapText="1"/>
    </xf>
    <xf numFmtId="41" fontId="2" fillId="0" borderId="0" xfId="7" applyFont="1" applyFill="1" applyBorder="1" applyAlignment="1">
      <alignment horizontal="center" wrapText="1"/>
    </xf>
    <xf numFmtId="41" fontId="3" fillId="0" borderId="0" xfId="7" applyFont="1" applyFill="1" applyBorder="1" applyAlignment="1">
      <alignment horizontal="left" vertical="top" wrapText="1"/>
    </xf>
    <xf numFmtId="41" fontId="3" fillId="0" borderId="0" xfId="7" applyFont="1" applyFill="1" applyBorder="1" applyAlignment="1">
      <alignment horizontal="center" vertical="top" wrapText="1"/>
    </xf>
    <xf numFmtId="49" fontId="2" fillId="0" borderId="0" xfId="7" applyNumberFormat="1" applyFont="1" applyFill="1" applyBorder="1"/>
    <xf numFmtId="41" fontId="3" fillId="0" borderId="0" xfId="7" applyFont="1" applyFill="1" applyBorder="1"/>
    <xf numFmtId="41" fontId="3" fillId="0" borderId="0" xfId="7" applyFont="1" applyFill="1" applyBorder="1" applyAlignment="1">
      <alignment horizontal="center"/>
    </xf>
    <xf numFmtId="41" fontId="2" fillId="0" borderId="0" xfId="7" applyFont="1" applyFill="1" applyBorder="1" applyAlignment="1">
      <alignment horizontal="center"/>
    </xf>
    <xf numFmtId="49" fontId="1" fillId="0" borderId="0" xfId="7" applyNumberFormat="1" applyFont="1" applyFill="1" applyAlignment="1">
      <alignment horizontal="left" indent="1"/>
    </xf>
    <xf numFmtId="167" fontId="7" fillId="0" borderId="13" xfId="7" applyNumberFormat="1" applyFont="1" applyFill="1" applyBorder="1" applyAlignment="1" applyProtection="1">
      <alignment horizontal="center" vertical="center" wrapText="1"/>
    </xf>
    <xf numFmtId="41" fontId="11" fillId="0" borderId="10" xfId="7" applyFont="1" applyFill="1" applyBorder="1" applyAlignment="1" applyProtection="1">
      <alignment vertical="center" wrapText="1"/>
    </xf>
    <xf numFmtId="41" fontId="11" fillId="0" borderId="0" xfId="7" applyFont="1" applyFill="1" applyBorder="1" applyAlignment="1" applyProtection="1">
      <alignment horizontal="center" vertical="center" wrapText="1"/>
    </xf>
    <xf numFmtId="41" fontId="1" fillId="0" borderId="0" xfId="7" applyFont="1" applyFill="1" applyBorder="1" applyAlignment="1"/>
    <xf numFmtId="41" fontId="1" fillId="0" borderId="6" xfId="7" applyFont="1" applyFill="1" applyBorder="1" applyAlignment="1"/>
    <xf numFmtId="41" fontId="12" fillId="0" borderId="6" xfId="7" applyFont="1" applyFill="1" applyBorder="1" applyAlignment="1">
      <alignment horizontal="center" vertical="center" wrapText="1"/>
    </xf>
    <xf numFmtId="41" fontId="12" fillId="0" borderId="0" xfId="7" applyFont="1" applyFill="1" applyBorder="1" applyAlignment="1">
      <alignment horizontal="center" vertical="center" wrapText="1"/>
    </xf>
    <xf numFmtId="42" fontId="1" fillId="0" borderId="0" xfId="9" applyFont="1" applyFill="1" applyBorder="1" applyAlignment="1">
      <alignment horizontal="center"/>
    </xf>
    <xf numFmtId="0" fontId="0" fillId="0" borderId="0" xfId="0" applyBorder="1"/>
    <xf numFmtId="41" fontId="2" fillId="0" borderId="5" xfId="7" applyFont="1" applyFill="1" applyBorder="1" applyAlignment="1">
      <alignment vertical="top"/>
    </xf>
    <xf numFmtId="41" fontId="2" fillId="0" borderId="0" xfId="7" applyFont="1" applyFill="1" applyBorder="1" applyAlignment="1">
      <alignment vertical="top" wrapText="1"/>
    </xf>
    <xf numFmtId="41" fontId="2" fillId="0" borderId="6" xfId="7" applyFont="1" applyFill="1" applyBorder="1" applyAlignment="1">
      <alignment vertical="top" wrapText="1"/>
    </xf>
    <xf numFmtId="41" fontId="2" fillId="0" borderId="5" xfId="7" applyFont="1" applyFill="1" applyBorder="1" applyAlignment="1">
      <alignment horizontal="left" vertical="top" wrapText="1"/>
    </xf>
    <xf numFmtId="41" fontId="2" fillId="0" borderId="6" xfId="7" applyFont="1" applyFill="1" applyBorder="1" applyAlignment="1">
      <alignment horizontal="left" vertical="top" wrapText="1"/>
    </xf>
    <xf numFmtId="41" fontId="3" fillId="0" borderId="6" xfId="7" applyFont="1" applyFill="1" applyBorder="1" applyAlignment="1">
      <alignment vertical="top" wrapText="1"/>
    </xf>
    <xf numFmtId="41" fontId="3" fillId="0" borderId="5" xfId="7" applyFont="1" applyFill="1" applyBorder="1" applyAlignment="1">
      <alignment vertical="top" wrapText="1"/>
    </xf>
    <xf numFmtId="41" fontId="2" fillId="0" borderId="5" xfId="7" applyFont="1" applyFill="1" applyBorder="1" applyAlignment="1">
      <alignment horizontal="left" wrapText="1"/>
    </xf>
    <xf numFmtId="41" fontId="2" fillId="0" borderId="6" xfId="7" applyFont="1" applyFill="1" applyBorder="1" applyAlignment="1">
      <alignment horizontal="left" wrapText="1"/>
    </xf>
    <xf numFmtId="41" fontId="3" fillId="0" borderId="6" xfId="7" applyFont="1" applyFill="1" applyBorder="1" applyAlignment="1">
      <alignment horizontal="left" vertical="top" wrapText="1"/>
    </xf>
    <xf numFmtId="41" fontId="3" fillId="0" borderId="5" xfId="7" applyFont="1" applyFill="1" applyBorder="1" applyAlignment="1"/>
    <xf numFmtId="41" fontId="3" fillId="0" borderId="0" xfId="7" applyFont="1" applyFill="1" applyBorder="1" applyAlignment="1"/>
    <xf numFmtId="0" fontId="0" fillId="0" borderId="0" xfId="0" applyBorder="1" applyAlignment="1"/>
    <xf numFmtId="41" fontId="3" fillId="0" borderId="6" xfId="7" applyFont="1" applyFill="1" applyBorder="1" applyAlignment="1"/>
    <xf numFmtId="41" fontId="2" fillId="0" borderId="0" xfId="7" applyFont="1" applyFill="1" applyBorder="1" applyAlignment="1"/>
    <xf numFmtId="0" fontId="0" fillId="0" borderId="9" xfId="0" applyBorder="1" applyAlignment="1"/>
    <xf numFmtId="41" fontId="2" fillId="0" borderId="10" xfId="7" applyFont="1" applyFill="1" applyBorder="1" applyAlignment="1"/>
    <xf numFmtId="0" fontId="0" fillId="0" borderId="10" xfId="0" applyBorder="1" applyAlignment="1"/>
    <xf numFmtId="41" fontId="2" fillId="0" borderId="11" xfId="7" applyFont="1" applyFill="1" applyBorder="1" applyAlignment="1">
      <alignment horizontal="left"/>
    </xf>
    <xf numFmtId="41" fontId="2" fillId="0" borderId="0" xfId="7" applyFont="1" applyFill="1" applyBorder="1" applyAlignment="1">
      <alignment horizontal="left"/>
    </xf>
    <xf numFmtId="41" fontId="12" fillId="0" borderId="28" xfId="7" applyFont="1" applyFill="1" applyBorder="1" applyAlignment="1">
      <alignment horizontal="center" vertical="center" wrapText="1"/>
    </xf>
    <xf numFmtId="0" fontId="1" fillId="0" borderId="7" xfId="0" applyFont="1" applyFill="1" applyBorder="1" applyAlignment="1" applyProtection="1">
      <alignment horizontal="center" vertical="center" wrapText="1"/>
      <protection locked="0"/>
    </xf>
    <xf numFmtId="42" fontId="1" fillId="0" borderId="8" xfId="9" applyNumberFormat="1" applyFont="1" applyFill="1" applyBorder="1" applyAlignment="1">
      <alignment vertical="center" wrapText="1"/>
    </xf>
    <xf numFmtId="41" fontId="2" fillId="0" borderId="0" xfId="7" applyFont="1" applyFill="1" applyBorder="1" applyAlignment="1">
      <alignment horizontal="left" vertical="top" wrapText="1"/>
    </xf>
    <xf numFmtId="42" fontId="12" fillId="0" borderId="6" xfId="9" applyFont="1" applyFill="1" applyBorder="1" applyAlignment="1">
      <alignment horizontal="center"/>
    </xf>
    <xf numFmtId="0" fontId="1" fillId="0" borderId="0" xfId="0" applyFont="1"/>
    <xf numFmtId="168" fontId="0" fillId="0" borderId="0" xfId="10" applyNumberFormat="1" applyFont="1"/>
    <xf numFmtId="0" fontId="2" fillId="0" borderId="0" xfId="7" applyNumberFormat="1" applyFont="1" applyFill="1" applyBorder="1" applyAlignment="1">
      <alignment vertical="top" wrapText="1"/>
    </xf>
    <xf numFmtId="49" fontId="18" fillId="0" borderId="5" xfId="0" applyNumberFormat="1" applyFont="1" applyFill="1" applyBorder="1" applyAlignment="1">
      <alignment horizontal="center" vertical="center"/>
    </xf>
    <xf numFmtId="1" fontId="9" fillId="0" borderId="6" xfId="0" applyNumberFormat="1" applyFont="1" applyFill="1" applyBorder="1" applyAlignment="1">
      <alignment horizontal="center" vertical="center" wrapText="1"/>
    </xf>
    <xf numFmtId="49" fontId="2" fillId="0" borderId="5" xfId="7" applyNumberFormat="1" applyFont="1" applyFill="1" applyBorder="1" applyAlignment="1">
      <alignment horizontal="left" wrapText="1"/>
    </xf>
    <xf numFmtId="49" fontId="2" fillId="0" borderId="5" xfId="7" applyNumberFormat="1" applyFont="1" applyFill="1" applyBorder="1"/>
    <xf numFmtId="41" fontId="3" fillId="0" borderId="6" xfId="7" applyFont="1" applyFill="1" applyBorder="1"/>
    <xf numFmtId="49" fontId="2" fillId="0" borderId="9" xfId="7" applyNumberFormat="1" applyFont="1" applyFill="1" applyBorder="1"/>
    <xf numFmtId="41" fontId="2" fillId="0" borderId="10" xfId="7" applyFont="1" applyFill="1" applyBorder="1"/>
    <xf numFmtId="41" fontId="2" fillId="0" borderId="10" xfId="7" applyFont="1" applyFill="1" applyBorder="1" applyAlignment="1">
      <alignment horizontal="center"/>
    </xf>
    <xf numFmtId="41" fontId="2" fillId="0" borderId="11" xfId="7" applyFont="1" applyFill="1" applyBorder="1"/>
    <xf numFmtId="41" fontId="8" fillId="0" borderId="1" xfId="7" applyFont="1" applyFill="1" applyBorder="1" applyAlignment="1">
      <alignment horizontal="center" vertical="center" wrapText="1"/>
    </xf>
    <xf numFmtId="0" fontId="2" fillId="0" borderId="0" xfId="0" applyFont="1" applyFill="1" applyAlignment="1">
      <alignment horizontal="center"/>
    </xf>
    <xf numFmtId="0" fontId="1" fillId="0" borderId="1"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3" xfId="0" applyFont="1" applyFill="1" applyBorder="1" applyAlignment="1">
      <alignment horizontal="center" wrapText="1"/>
    </xf>
    <xf numFmtId="0" fontId="2" fillId="0" borderId="0" xfId="0" applyFont="1" applyFill="1" applyBorder="1" applyAlignment="1">
      <alignment horizontal="center" wrapText="1"/>
    </xf>
    <xf numFmtId="0" fontId="3" fillId="0" borderId="0" xfId="0" applyFont="1" applyFill="1" applyBorder="1" applyAlignment="1">
      <alignment horizontal="center" vertical="top" wrapText="1"/>
    </xf>
    <xf numFmtId="0" fontId="2" fillId="0" borderId="0" xfId="0" applyFont="1" applyFill="1" applyBorder="1" applyAlignment="1">
      <alignment horizontal="center"/>
    </xf>
    <xf numFmtId="0" fontId="2" fillId="0" borderId="10" xfId="0" applyFont="1" applyFill="1" applyBorder="1" applyAlignment="1">
      <alignment horizontal="center"/>
    </xf>
    <xf numFmtId="42" fontId="1" fillId="0" borderId="7" xfId="9" applyNumberFormat="1" applyFont="1" applyFill="1" applyBorder="1" applyAlignment="1">
      <alignment vertical="center" wrapText="1"/>
    </xf>
    <xf numFmtId="41" fontId="1" fillId="0" borderId="7" xfId="7" applyFont="1" applyFill="1" applyBorder="1" applyAlignment="1">
      <alignment horizontal="center" vertical="center" wrapText="1"/>
    </xf>
    <xf numFmtId="0" fontId="3" fillId="0" borderId="0" xfId="0" applyFont="1" applyFill="1" applyBorder="1" applyAlignment="1">
      <alignment vertical="top" wrapText="1"/>
    </xf>
    <xf numFmtId="0" fontId="3" fillId="0" borderId="6" xfId="0" applyFont="1" applyFill="1" applyBorder="1" applyAlignment="1">
      <alignment vertical="top" wrapText="1"/>
    </xf>
    <xf numFmtId="0" fontId="3" fillId="0" borderId="9" xfId="0" applyFont="1" applyFill="1" applyBorder="1" applyAlignment="1">
      <alignment vertical="top" wrapText="1"/>
    </xf>
    <xf numFmtId="0" fontId="3" fillId="0" borderId="10" xfId="0" applyFont="1" applyFill="1" applyBorder="1" applyAlignment="1">
      <alignment vertical="top" wrapText="1"/>
    </xf>
    <xf numFmtId="0" fontId="3" fillId="0" borderId="11" xfId="0" applyFont="1" applyFill="1" applyBorder="1" applyAlignment="1">
      <alignment vertical="top" wrapText="1"/>
    </xf>
    <xf numFmtId="0" fontId="2" fillId="0" borderId="0" xfId="0" applyFont="1" applyFill="1" applyBorder="1" applyAlignment="1">
      <alignment vertical="top" wrapText="1"/>
    </xf>
    <xf numFmtId="0" fontId="2" fillId="0" borderId="6" xfId="0" applyFont="1" applyFill="1" applyBorder="1" applyAlignment="1">
      <alignment vertical="top" wrapText="1"/>
    </xf>
    <xf numFmtId="0" fontId="2" fillId="0" borderId="5" xfId="0" applyFont="1" applyFill="1" applyBorder="1" applyAlignment="1">
      <alignment vertical="top"/>
    </xf>
    <xf numFmtId="0" fontId="3" fillId="0" borderId="5" xfId="0" applyFont="1" applyFill="1" applyBorder="1" applyAlignment="1">
      <alignment vertical="top"/>
    </xf>
    <xf numFmtId="41" fontId="11" fillId="0" borderId="0" xfId="7" applyFont="1" applyFill="1" applyBorder="1" applyAlignment="1" applyProtection="1">
      <alignment horizontal="center" vertical="center" wrapText="1"/>
    </xf>
    <xf numFmtId="41" fontId="1" fillId="0" borderId="5" xfId="7" applyFont="1" applyFill="1" applyBorder="1" applyAlignment="1">
      <alignment horizontal="center"/>
    </xf>
    <xf numFmtId="41" fontId="1" fillId="0" borderId="0" xfId="7" applyFont="1" applyFill="1" applyBorder="1" applyAlignment="1">
      <alignment horizontal="center"/>
    </xf>
    <xf numFmtId="41" fontId="2" fillId="0" borderId="0" xfId="7" applyFont="1" applyFill="1" applyBorder="1" applyAlignment="1">
      <alignment horizontal="left" wrapText="1"/>
    </xf>
    <xf numFmtId="42" fontId="8" fillId="0" borderId="1" xfId="9" applyFont="1" applyFill="1" applyBorder="1" applyAlignment="1">
      <alignment horizontal="center" vertical="center" wrapText="1"/>
    </xf>
    <xf numFmtId="42" fontId="1" fillId="0" borderId="1" xfId="9" applyFont="1" applyFill="1" applyBorder="1" applyAlignment="1">
      <alignment vertical="center" wrapText="1"/>
    </xf>
    <xf numFmtId="41" fontId="1" fillId="0" borderId="0" xfId="7"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0" xfId="0" applyBorder="1" applyAlignment="1">
      <alignment vertical="center"/>
    </xf>
    <xf numFmtId="41" fontId="2" fillId="0" borderId="0" xfId="7" applyFont="1" applyFill="1" applyBorder="1" applyAlignment="1">
      <alignment vertical="center" wrapText="1"/>
    </xf>
    <xf numFmtId="41" fontId="2" fillId="0" borderId="0" xfId="7" applyFont="1" applyFill="1" applyBorder="1" applyAlignment="1">
      <alignment horizontal="left" vertical="center" wrapText="1"/>
    </xf>
    <xf numFmtId="41" fontId="3" fillId="0" borderId="0" xfId="7" applyFont="1" applyFill="1" applyBorder="1" applyAlignment="1">
      <alignment vertical="center" wrapText="1"/>
    </xf>
    <xf numFmtId="41" fontId="3" fillId="0" borderId="0" xfId="7" applyFont="1" applyFill="1" applyBorder="1" applyAlignment="1">
      <alignment vertical="center"/>
    </xf>
    <xf numFmtId="41" fontId="2" fillId="0" borderId="10" xfId="7" applyFont="1" applyFill="1" applyBorder="1" applyAlignment="1">
      <alignment vertical="center"/>
    </xf>
    <xf numFmtId="41" fontId="2" fillId="0" borderId="0" xfId="7" applyFont="1" applyFill="1" applyBorder="1" applyAlignment="1">
      <alignment vertical="center"/>
    </xf>
    <xf numFmtId="0" fontId="0" fillId="0" borderId="0" xfId="0" applyAlignment="1">
      <alignment vertical="center"/>
    </xf>
    <xf numFmtId="0" fontId="19" fillId="0" borderId="16" xfId="0" applyFont="1" applyFill="1" applyBorder="1" applyAlignment="1">
      <alignment horizontal="center"/>
    </xf>
    <xf numFmtId="0" fontId="8" fillId="0" borderId="8" xfId="0" applyFont="1" applyFill="1" applyBorder="1" applyAlignment="1">
      <alignment horizontal="center" vertical="center" wrapText="1"/>
    </xf>
    <xf numFmtId="41" fontId="12" fillId="0" borderId="49" xfId="7" applyFont="1" applyFill="1" applyBorder="1" applyAlignment="1">
      <alignment horizontal="center" vertical="center" wrapText="1"/>
    </xf>
    <xf numFmtId="0" fontId="1" fillId="0" borderId="5" xfId="0" applyFont="1" applyFill="1" applyBorder="1" applyAlignment="1" applyProtection="1">
      <alignment horizontal="center" vertical="center" wrapText="1"/>
      <protection locked="0"/>
    </xf>
    <xf numFmtId="0" fontId="1" fillId="0" borderId="0" xfId="0" applyFont="1" applyFill="1" applyBorder="1" applyAlignment="1">
      <alignment horizontal="center" vertical="top" wrapText="1"/>
    </xf>
    <xf numFmtId="0" fontId="10" fillId="0" borderId="0" xfId="0" applyFont="1" applyFill="1" applyBorder="1" applyAlignment="1">
      <alignment horizontal="center" vertical="center" wrapText="1"/>
    </xf>
    <xf numFmtId="42" fontId="1" fillId="0" borderId="0" xfId="9" applyFont="1" applyFill="1" applyBorder="1" applyAlignment="1">
      <alignment vertical="center" wrapText="1"/>
    </xf>
    <xf numFmtId="42" fontId="1" fillId="0" borderId="0" xfId="9" applyNumberFormat="1" applyFont="1" applyFill="1" applyBorder="1" applyAlignment="1">
      <alignment vertical="center" wrapText="1"/>
    </xf>
    <xf numFmtId="42" fontId="1" fillId="0" borderId="6" xfId="9" applyNumberFormat="1" applyFont="1" applyFill="1" applyBorder="1" applyAlignment="1">
      <alignment vertical="center" wrapText="1"/>
    </xf>
    <xf numFmtId="41" fontId="2" fillId="0" borderId="0" xfId="10" applyNumberFormat="1" applyFont="1" applyFill="1" applyBorder="1" applyAlignment="1">
      <alignment horizontal="left" vertical="top" wrapText="1"/>
    </xf>
    <xf numFmtId="169" fontId="3" fillId="0" borderId="0" xfId="7" applyNumberFormat="1" applyFont="1" applyFill="1" applyBorder="1" applyAlignment="1">
      <alignment vertical="top" wrapText="1"/>
    </xf>
    <xf numFmtId="0" fontId="10" fillId="0" borderId="15" xfId="0" applyFont="1" applyFill="1" applyBorder="1" applyAlignment="1">
      <alignment horizontal="center" vertical="center" wrapText="1"/>
    </xf>
    <xf numFmtId="41" fontId="2" fillId="0" borderId="0" xfId="7" applyNumberFormat="1" applyFont="1" applyFill="1" applyAlignment="1">
      <alignment horizontal="center"/>
    </xf>
    <xf numFmtId="41" fontId="10" fillId="0" borderId="15" xfId="0" applyNumberFormat="1" applyFont="1" applyFill="1" applyBorder="1" applyAlignment="1">
      <alignment horizontal="center" vertical="center" wrapText="1"/>
    </xf>
    <xf numFmtId="41" fontId="3" fillId="0" borderId="0" xfId="7" applyNumberFormat="1" applyFont="1" applyFill="1" applyBorder="1" applyAlignment="1">
      <alignment horizontal="center"/>
    </xf>
    <xf numFmtId="41" fontId="2" fillId="0" borderId="0" xfId="7" applyNumberFormat="1" applyFont="1" applyFill="1" applyBorder="1" applyAlignment="1">
      <alignment horizontal="center" vertical="top" wrapText="1"/>
    </xf>
    <xf numFmtId="41" fontId="2" fillId="0" borderId="3" xfId="7" applyNumberFormat="1" applyFont="1" applyFill="1" applyBorder="1" applyAlignment="1">
      <alignment horizontal="center" wrapText="1"/>
    </xf>
    <xf numFmtId="41" fontId="2" fillId="0" borderId="0" xfId="7" applyNumberFormat="1" applyFont="1" applyFill="1" applyBorder="1" applyAlignment="1">
      <alignment horizontal="center" wrapText="1"/>
    </xf>
    <xf numFmtId="41" fontId="3" fillId="0" borderId="0" xfId="7" applyNumberFormat="1" applyFont="1" applyFill="1" applyBorder="1" applyAlignment="1">
      <alignment horizontal="center" vertical="top" wrapText="1"/>
    </xf>
    <xf numFmtId="41" fontId="2" fillId="0" borderId="0" xfId="0" applyNumberFormat="1" applyFont="1" applyFill="1" applyBorder="1" applyAlignment="1">
      <alignment horizontal="left" wrapText="1"/>
    </xf>
    <xf numFmtId="41" fontId="2" fillId="0" borderId="0" xfId="7" applyNumberFormat="1" applyFont="1" applyFill="1" applyBorder="1" applyAlignment="1">
      <alignment horizontal="center"/>
    </xf>
    <xf numFmtId="41" fontId="2" fillId="0" borderId="10" xfId="7" applyNumberFormat="1" applyFont="1"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1" fillId="0" borderId="1" xfId="0" applyFont="1" applyBorder="1" applyAlignment="1">
      <alignment horizontal="center" vertical="center" wrapText="1"/>
    </xf>
    <xf numFmtId="41" fontId="11" fillId="0" borderId="0" xfId="7" applyFont="1" applyFill="1" applyBorder="1" applyAlignment="1" applyProtection="1">
      <alignment horizontal="center" vertical="center" wrapText="1"/>
    </xf>
    <xf numFmtId="172" fontId="2" fillId="0" borderId="0" xfId="12" applyNumberFormat="1" applyFont="1" applyFill="1"/>
    <xf numFmtId="172" fontId="3" fillId="0" borderId="0" xfId="12" applyNumberFormat="1" applyFont="1" applyFill="1" applyBorder="1" applyAlignment="1">
      <alignment horizontal="center"/>
    </xf>
    <xf numFmtId="172" fontId="2" fillId="0" borderId="0" xfId="12" applyNumberFormat="1" applyFont="1" applyFill="1" applyBorder="1" applyAlignment="1">
      <alignment vertical="top" wrapText="1"/>
    </xf>
    <xf numFmtId="172" fontId="2" fillId="0" borderId="0" xfId="12" applyNumberFormat="1" applyFont="1" applyFill="1" applyBorder="1" applyAlignment="1">
      <alignment horizontal="left" vertical="top" wrapText="1"/>
    </xf>
    <xf numFmtId="172" fontId="3" fillId="0" borderId="0" xfId="12" applyNumberFormat="1" applyFont="1" applyFill="1" applyBorder="1" applyAlignment="1">
      <alignment vertical="top" wrapText="1"/>
    </xf>
    <xf numFmtId="172" fontId="3" fillId="0" borderId="10" xfId="12" applyNumberFormat="1" applyFont="1" applyFill="1" applyBorder="1" applyAlignment="1">
      <alignment vertical="top" wrapText="1"/>
    </xf>
    <xf numFmtId="172" fontId="2" fillId="0" borderId="3" xfId="12" applyNumberFormat="1" applyFont="1" applyFill="1" applyBorder="1" applyAlignment="1">
      <alignment horizontal="left" wrapText="1"/>
    </xf>
    <xf numFmtId="172" fontId="2" fillId="0" borderId="0" xfId="12" applyNumberFormat="1" applyFont="1" applyFill="1" applyBorder="1" applyAlignment="1">
      <alignment horizontal="left" wrapText="1"/>
    </xf>
    <xf numFmtId="172" fontId="3" fillId="0" borderId="0" xfId="12" applyNumberFormat="1" applyFont="1" applyFill="1" applyBorder="1" applyAlignment="1">
      <alignment horizontal="left" vertical="top" wrapText="1"/>
    </xf>
    <xf numFmtId="172" fontId="3" fillId="0" borderId="0" xfId="12" applyNumberFormat="1" applyFont="1" applyFill="1" applyBorder="1"/>
    <xf numFmtId="172" fontId="2" fillId="0" borderId="0" xfId="12" applyNumberFormat="1" applyFont="1" applyFill="1" applyBorder="1"/>
    <xf numFmtId="172" fontId="2" fillId="0" borderId="10" xfId="12" applyNumberFormat="1" applyFont="1" applyFill="1" applyBorder="1"/>
    <xf numFmtId="165" fontId="19" fillId="0" borderId="33" xfId="6" applyNumberFormat="1" applyFont="1" applyFill="1" applyBorder="1" applyAlignment="1">
      <alignment vertical="center" wrapText="1"/>
    </xf>
    <xf numFmtId="0" fontId="2" fillId="0" borderId="6" xfId="7" applyNumberFormat="1" applyFont="1" applyFill="1" applyBorder="1" applyAlignment="1">
      <alignment vertical="top" wrapText="1"/>
    </xf>
    <xf numFmtId="41" fontId="19" fillId="0" borderId="25" xfId="7" applyFont="1" applyFill="1" applyBorder="1" applyAlignment="1">
      <alignment horizontal="center" vertical="center"/>
    </xf>
    <xf numFmtId="0" fontId="1" fillId="0" borderId="1" xfId="0" applyFont="1" applyFill="1" applyBorder="1" applyAlignment="1" applyProtection="1">
      <alignment horizontal="center" vertical="center" wrapText="1"/>
      <protection locked="0"/>
    </xf>
    <xf numFmtId="9" fontId="1" fillId="0" borderId="0" xfId="10" applyFont="1" applyFill="1" applyAlignment="1">
      <alignment vertical="center"/>
    </xf>
    <xf numFmtId="10" fontId="1" fillId="0" borderId="0" xfId="10" applyNumberFormat="1" applyFont="1" applyFill="1" applyAlignment="1">
      <alignment vertical="center"/>
    </xf>
    <xf numFmtId="43" fontId="0" fillId="0" borderId="0" xfId="12" applyFont="1"/>
    <xf numFmtId="9" fontId="1" fillId="0" borderId="0" xfId="0" applyNumberFormat="1" applyFont="1"/>
    <xf numFmtId="0" fontId="1" fillId="0" borderId="1" xfId="0" applyFont="1" applyFill="1" applyBorder="1" applyAlignment="1">
      <alignment horizontal="left" vertical="top" wrapText="1"/>
    </xf>
    <xf numFmtId="41" fontId="1" fillId="0" borderId="0" xfId="7" applyFont="1" applyFill="1" applyAlignment="1">
      <alignment horizontal="center" vertical="center"/>
    </xf>
    <xf numFmtId="166" fontId="1" fillId="0" borderId="0" xfId="7" applyNumberFormat="1" applyFont="1" applyFill="1" applyAlignment="1">
      <alignment vertical="center"/>
    </xf>
    <xf numFmtId="41" fontId="1" fillId="0" borderId="1" xfId="7" applyNumberFormat="1" applyFont="1" applyFill="1" applyBorder="1" applyAlignment="1">
      <alignment horizontal="center" vertical="center" wrapText="1"/>
    </xf>
    <xf numFmtId="41" fontId="1" fillId="0" borderId="0" xfId="7" applyNumberFormat="1" applyFont="1" applyFill="1" applyAlignment="1">
      <alignment vertical="center"/>
    </xf>
    <xf numFmtId="43" fontId="0" fillId="0" borderId="0" xfId="0" applyNumberFormat="1"/>
    <xf numFmtId="0" fontId="3" fillId="0" borderId="0" xfId="0" applyFont="1" applyFill="1" applyBorder="1" applyAlignment="1">
      <alignment horizontal="left" vertical="top" wrapText="1"/>
    </xf>
    <xf numFmtId="0" fontId="2" fillId="0" borderId="0" xfId="0" applyFont="1" applyFill="1" applyBorder="1" applyAlignment="1">
      <alignment horizontal="left" wrapText="1"/>
    </xf>
    <xf numFmtId="0" fontId="2" fillId="0" borderId="5" xfId="0" applyFont="1" applyFill="1" applyBorder="1" applyAlignment="1">
      <alignment horizontal="left" vertical="top" wrapText="1"/>
    </xf>
    <xf numFmtId="0" fontId="2" fillId="0" borderId="0" xfId="0" applyFont="1" applyFill="1" applyBorder="1" applyAlignment="1">
      <alignment horizontal="left" vertical="top" wrapText="1"/>
    </xf>
    <xf numFmtId="41" fontId="11" fillId="0" borderId="0" xfId="7" applyFont="1" applyFill="1" applyBorder="1" applyAlignment="1" applyProtection="1">
      <alignment horizontal="center" vertical="center" wrapText="1"/>
    </xf>
    <xf numFmtId="41" fontId="4" fillId="0" borderId="1" xfId="7" applyFont="1" applyFill="1" applyBorder="1" applyAlignment="1">
      <alignment horizontal="center" vertical="center" wrapText="1"/>
    </xf>
    <xf numFmtId="41" fontId="2" fillId="0" borderId="0" xfId="7" applyFont="1" applyFill="1" applyBorder="1" applyAlignment="1">
      <alignment horizontal="left" wrapText="1"/>
    </xf>
    <xf numFmtId="41" fontId="3" fillId="0" borderId="0" xfId="7" applyFont="1" applyFill="1" applyBorder="1" applyAlignment="1">
      <alignment horizontal="left" vertical="top" wrapText="1"/>
    </xf>
    <xf numFmtId="41" fontId="3" fillId="0" borderId="6" xfId="7" applyFont="1" applyFill="1" applyBorder="1" applyAlignment="1">
      <alignment horizontal="left" vertical="top" wrapText="1"/>
    </xf>
    <xf numFmtId="0" fontId="21" fillId="0" borderId="12" xfId="0" applyFont="1" applyFill="1" applyBorder="1" applyAlignment="1" applyProtection="1">
      <alignment vertical="center" wrapText="1"/>
    </xf>
    <xf numFmtId="0" fontId="21" fillId="0" borderId="13" xfId="0" applyFont="1" applyFill="1" applyBorder="1" applyAlignment="1" applyProtection="1">
      <alignment vertical="center" wrapText="1"/>
    </xf>
    <xf numFmtId="0" fontId="21" fillId="0" borderId="14" xfId="0" applyFont="1" applyFill="1" applyBorder="1" applyAlignment="1" applyProtection="1">
      <alignment vertical="center" wrapText="1"/>
    </xf>
    <xf numFmtId="9" fontId="2" fillId="0" borderId="0" xfId="0" applyNumberFormat="1" applyFont="1" applyFill="1"/>
    <xf numFmtId="0" fontId="1" fillId="0" borderId="0" xfId="0" applyFont="1" applyFill="1"/>
    <xf numFmtId="0" fontId="12" fillId="0" borderId="30" xfId="0" applyFont="1" applyFill="1" applyBorder="1" applyAlignment="1">
      <alignment horizontal="center" vertical="center" wrapText="1"/>
    </xf>
    <xf numFmtId="0" fontId="12" fillId="0" borderId="31" xfId="0" applyFont="1" applyFill="1" applyBorder="1" applyAlignment="1">
      <alignment horizontal="center" vertical="center" wrapText="1"/>
    </xf>
    <xf numFmtId="0" fontId="12" fillId="0" borderId="32" xfId="0" applyFont="1" applyFill="1" applyBorder="1" applyAlignment="1">
      <alignment horizontal="center" vertical="center" wrapText="1"/>
    </xf>
    <xf numFmtId="172" fontId="12" fillId="0" borderId="31" xfId="12" applyNumberFormat="1" applyFont="1" applyFill="1" applyBorder="1" applyAlignment="1">
      <alignment horizontal="center" vertical="center" wrapText="1"/>
    </xf>
    <xf numFmtId="0" fontId="1" fillId="0" borderId="0" xfId="0" applyFont="1" applyFill="1" applyAlignment="1">
      <alignment vertical="center"/>
    </xf>
    <xf numFmtId="0" fontId="1" fillId="0" borderId="15" xfId="0" applyFont="1" applyFill="1" applyBorder="1" applyAlignment="1">
      <alignment horizontal="center" vertical="center" wrapText="1"/>
    </xf>
    <xf numFmtId="41" fontId="1" fillId="0" borderId="15" xfId="0" applyNumberFormat="1" applyFont="1" applyFill="1" applyBorder="1" applyAlignment="1">
      <alignment horizontal="center" vertical="center" wrapText="1"/>
    </xf>
    <xf numFmtId="42" fontId="1" fillId="0" borderId="1" xfId="9" applyFont="1" applyFill="1" applyBorder="1" applyAlignment="1">
      <alignment horizontal="center" vertical="center" wrapText="1"/>
    </xf>
    <xf numFmtId="1" fontId="12" fillId="0" borderId="8" xfId="0" applyNumberFormat="1" applyFont="1" applyFill="1" applyBorder="1" applyAlignment="1">
      <alignment horizontal="center" vertical="center" wrapText="1"/>
    </xf>
    <xf numFmtId="172" fontId="1" fillId="0" borderId="1" xfId="12" applyNumberFormat="1" applyFont="1" applyFill="1" applyBorder="1" applyAlignment="1">
      <alignment horizontal="center" vertical="center" wrapText="1"/>
    </xf>
    <xf numFmtId="42" fontId="1" fillId="0" borderId="1" xfId="9" applyNumberFormat="1" applyFont="1" applyFill="1" applyBorder="1" applyAlignment="1">
      <alignment horizontal="center" vertical="center" wrapText="1"/>
    </xf>
    <xf numFmtId="170" fontId="1" fillId="0" borderId="1" xfId="12" applyNumberFormat="1" applyFont="1" applyFill="1" applyBorder="1" applyAlignment="1">
      <alignment horizontal="center" vertical="center" wrapText="1"/>
    </xf>
    <xf numFmtId="0" fontId="19" fillId="0" borderId="26" xfId="0" applyFont="1" applyFill="1" applyBorder="1" applyAlignment="1"/>
    <xf numFmtId="0" fontId="19" fillId="0" borderId="16" xfId="0" applyFont="1" applyFill="1" applyBorder="1" applyAlignment="1"/>
    <xf numFmtId="166" fontId="19" fillId="0" borderId="16" xfId="7" applyNumberFormat="1" applyFont="1" applyFill="1" applyBorder="1" applyAlignment="1">
      <alignment horizontal="center"/>
    </xf>
    <xf numFmtId="41" fontId="19" fillId="0" borderId="16" xfId="7" applyNumberFormat="1" applyFont="1" applyFill="1" applyBorder="1" applyAlignment="1">
      <alignment horizontal="center"/>
    </xf>
    <xf numFmtId="42" fontId="19" fillId="0" borderId="16" xfId="0" applyNumberFormat="1" applyFont="1" applyFill="1" applyBorder="1" applyAlignment="1"/>
    <xf numFmtId="42" fontId="19" fillId="0" borderId="33" xfId="0" applyNumberFormat="1" applyFont="1" applyFill="1" applyBorder="1" applyAlignment="1"/>
    <xf numFmtId="0" fontId="19" fillId="0" borderId="34" xfId="0" applyFont="1" applyFill="1" applyBorder="1" applyAlignment="1"/>
    <xf numFmtId="42" fontId="19" fillId="0" borderId="34" xfId="0" applyNumberFormat="1" applyFont="1" applyFill="1" applyBorder="1" applyAlignment="1"/>
    <xf numFmtId="42" fontId="19" fillId="0" borderId="35" xfId="0" applyNumberFormat="1" applyFont="1" applyFill="1" applyBorder="1" applyAlignment="1"/>
    <xf numFmtId="172" fontId="19" fillId="0" borderId="34" xfId="12" applyNumberFormat="1" applyFont="1" applyFill="1" applyBorder="1" applyAlignment="1"/>
    <xf numFmtId="0" fontId="1" fillId="0" borderId="0" xfId="0" applyFont="1" applyFill="1" applyAlignment="1">
      <alignment horizontal="left" indent="1"/>
    </xf>
    <xf numFmtId="0" fontId="3" fillId="0" borderId="0" xfId="0" applyFont="1" applyFill="1" applyBorder="1" applyAlignment="1" applyProtection="1">
      <alignment horizontal="center" vertical="center" wrapText="1"/>
    </xf>
    <xf numFmtId="0" fontId="12" fillId="0" borderId="51" xfId="0" applyFont="1" applyFill="1" applyBorder="1" applyAlignment="1">
      <alignment horizontal="center" vertical="center" wrapText="1"/>
    </xf>
    <xf numFmtId="41" fontId="12" fillId="0" borderId="1" xfId="7" applyFont="1" applyFill="1" applyBorder="1" applyAlignment="1">
      <alignment horizontal="center" vertical="center" wrapText="1"/>
    </xf>
    <xf numFmtId="41" fontId="12" fillId="0" borderId="7" xfId="7" applyFont="1" applyFill="1" applyBorder="1" applyAlignment="1">
      <alignment horizontal="center" vertical="center" wrapText="1"/>
    </xf>
    <xf numFmtId="0" fontId="12" fillId="0" borderId="1" xfId="0" applyFont="1" applyFill="1" applyBorder="1" applyAlignment="1">
      <alignment horizontal="center" vertical="center" wrapText="1"/>
    </xf>
    <xf numFmtId="41" fontId="12" fillId="0" borderId="8" xfId="7"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1" fontId="1" fillId="0" borderId="8" xfId="0" applyNumberFormat="1" applyFont="1" applyFill="1" applyBorder="1" applyAlignment="1">
      <alignment horizontal="center" vertical="center" wrapText="1"/>
    </xf>
    <xf numFmtId="1"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41" fontId="1" fillId="0" borderId="0" xfId="0" applyNumberFormat="1" applyFont="1" applyFill="1" applyBorder="1" applyAlignment="1">
      <alignment horizontal="center" vertical="center" wrapText="1"/>
    </xf>
    <xf numFmtId="41" fontId="3" fillId="0" borderId="0" xfId="7" applyFont="1" applyFill="1" applyBorder="1" applyAlignment="1" applyProtection="1">
      <alignment horizontal="center" vertical="center" wrapText="1"/>
    </xf>
    <xf numFmtId="171" fontId="1" fillId="0" borderId="1" xfId="0" applyNumberFormat="1" applyFont="1" applyFill="1" applyBorder="1" applyAlignment="1">
      <alignment horizontal="center" vertical="center" wrapText="1"/>
    </xf>
    <xf numFmtId="49" fontId="1" fillId="0" borderId="5" xfId="0" applyNumberFormat="1" applyFont="1" applyFill="1" applyBorder="1" applyAlignment="1">
      <alignment horizontal="center" vertical="center"/>
    </xf>
    <xf numFmtId="3" fontId="1" fillId="0" borderId="0" xfId="0" applyNumberFormat="1" applyFont="1" applyFill="1" applyBorder="1" applyAlignment="1">
      <alignment horizontal="center" vertical="center"/>
    </xf>
    <xf numFmtId="1" fontId="21" fillId="0" borderId="0" xfId="0" applyNumberFormat="1" applyFont="1" applyFill="1" applyBorder="1" applyAlignment="1">
      <alignment horizontal="center" vertical="center" wrapText="1"/>
    </xf>
    <xf numFmtId="1" fontId="21" fillId="0" borderId="6" xfId="0" applyNumberFormat="1"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 xfId="0" applyFont="1" applyFill="1" applyBorder="1" applyAlignment="1">
      <alignment horizontal="center" vertical="center" wrapText="1"/>
    </xf>
    <xf numFmtId="166" fontId="8" fillId="0" borderId="1" xfId="7" applyNumberFormat="1" applyFont="1" applyFill="1" applyBorder="1" applyAlignment="1">
      <alignment horizontal="center" vertical="center" wrapText="1"/>
    </xf>
    <xf numFmtId="41" fontId="19" fillId="0" borderId="1" xfId="7" applyFont="1" applyFill="1" applyBorder="1" applyAlignment="1">
      <alignment horizontal="center" vertical="center"/>
    </xf>
    <xf numFmtId="0" fontId="3" fillId="0" borderId="5" xfId="0" applyFont="1" applyFill="1" applyBorder="1" applyAlignment="1">
      <alignment horizontal="left" vertical="top" wrapText="1"/>
    </xf>
    <xf numFmtId="0" fontId="3" fillId="0" borderId="0" xfId="0" applyFont="1" applyFill="1" applyBorder="1" applyAlignment="1">
      <alignment horizontal="left" vertical="top"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2" fillId="0" borderId="5" xfId="0" applyFont="1" applyFill="1" applyBorder="1" applyAlignment="1">
      <alignment horizontal="left" vertical="top" wrapText="1"/>
    </xf>
    <xf numFmtId="0" fontId="2" fillId="0" borderId="0" xfId="0" applyFont="1" applyFill="1" applyBorder="1" applyAlignment="1">
      <alignment horizontal="left" vertical="top" wrapText="1"/>
    </xf>
    <xf numFmtId="0" fontId="1" fillId="0" borderId="21"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3" fillId="0" borderId="19"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3" fillId="0" borderId="20" xfId="0" applyFont="1" applyFill="1" applyBorder="1" applyAlignment="1" applyProtection="1">
      <alignment horizontal="center" vertical="center" wrapText="1"/>
    </xf>
    <xf numFmtId="0" fontId="12" fillId="0" borderId="2" xfId="0" applyFont="1" applyFill="1" applyBorder="1" applyAlignment="1">
      <alignment horizontal="center"/>
    </xf>
    <xf numFmtId="0" fontId="12" fillId="0" borderId="3" xfId="0" applyFont="1" applyFill="1" applyBorder="1" applyAlignment="1">
      <alignment horizontal="center"/>
    </xf>
    <xf numFmtId="0" fontId="12" fillId="0" borderId="4" xfId="0" applyFont="1" applyFill="1" applyBorder="1" applyAlignment="1">
      <alignment horizontal="center"/>
    </xf>
    <xf numFmtId="0" fontId="1" fillId="0" borderId="5" xfId="0" applyFont="1" applyFill="1" applyBorder="1" applyAlignment="1">
      <alignment horizontal="center"/>
    </xf>
    <xf numFmtId="0" fontId="1" fillId="0" borderId="0" xfId="0" applyFont="1" applyFill="1" applyBorder="1" applyAlignment="1">
      <alignment horizontal="center"/>
    </xf>
    <xf numFmtId="0" fontId="1" fillId="0" borderId="6" xfId="0" applyFont="1" applyFill="1" applyBorder="1" applyAlignment="1">
      <alignment horizontal="center"/>
    </xf>
    <xf numFmtId="0" fontId="12" fillId="0" borderId="9" xfId="0" applyFont="1" applyFill="1" applyBorder="1" applyAlignment="1">
      <alignment horizontal="left" vertical="center" wrapText="1"/>
    </xf>
    <xf numFmtId="0" fontId="12" fillId="0" borderId="1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2" fillId="0" borderId="0" xfId="0" applyFont="1" applyFill="1" applyBorder="1" applyAlignment="1">
      <alignment horizontal="left" wrapText="1"/>
    </xf>
    <xf numFmtId="0" fontId="12" fillId="0" borderId="18"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1" xfId="0" applyFont="1" applyFill="1" applyBorder="1" applyAlignment="1">
      <alignment horizontal="center" vertical="center" wrapText="1"/>
    </xf>
    <xf numFmtId="166" fontId="12" fillId="0" borderId="24" xfId="7" applyNumberFormat="1" applyFont="1" applyFill="1" applyBorder="1" applyAlignment="1">
      <alignment horizontal="center" vertical="center" wrapText="1"/>
    </xf>
    <xf numFmtId="166" fontId="12" fillId="0" borderId="17" xfId="7" applyNumberFormat="1"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29"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1" xfId="7" applyNumberFormat="1" applyFont="1" applyFill="1" applyBorder="1" applyAlignment="1">
      <alignment horizontal="center" vertical="center" wrapText="1"/>
    </xf>
    <xf numFmtId="41" fontId="12" fillId="0" borderId="25" xfId="7" applyNumberFormat="1" applyFont="1" applyFill="1" applyBorder="1" applyAlignment="1">
      <alignment horizontal="center" vertical="center" wrapText="1"/>
    </xf>
    <xf numFmtId="41" fontId="12" fillId="0" borderId="17" xfId="7" applyNumberFormat="1" applyFont="1" applyFill="1" applyBorder="1" applyAlignment="1">
      <alignment horizontal="center" vertical="center" wrapText="1"/>
    </xf>
    <xf numFmtId="0" fontId="4" fillId="0" borderId="50" xfId="0" applyFont="1" applyFill="1" applyBorder="1" applyAlignment="1">
      <alignment horizontal="center" vertical="center" wrapText="1"/>
    </xf>
    <xf numFmtId="0" fontId="4" fillId="0" borderId="47" xfId="0" applyFont="1" applyFill="1" applyBorder="1" applyAlignment="1">
      <alignment horizontal="center" vertical="center" wrapText="1"/>
    </xf>
    <xf numFmtId="41" fontId="12" fillId="0" borderId="1" xfId="7" applyNumberFormat="1" applyFont="1" applyFill="1" applyBorder="1" applyAlignment="1">
      <alignment horizontal="center" vertical="center" wrapText="1"/>
    </xf>
    <xf numFmtId="41" fontId="1" fillId="0" borderId="21" xfId="7" applyFont="1" applyFill="1" applyBorder="1" applyAlignment="1">
      <alignment horizontal="center"/>
    </xf>
    <xf numFmtId="41" fontId="1" fillId="0" borderId="22" xfId="7" applyFont="1" applyFill="1" applyBorder="1" applyAlignment="1">
      <alignment horizontal="center"/>
    </xf>
    <xf numFmtId="41" fontId="1" fillId="0" borderId="23" xfId="7" applyFont="1" applyFill="1" applyBorder="1" applyAlignment="1">
      <alignment horizontal="center"/>
    </xf>
    <xf numFmtId="41" fontId="3" fillId="0" borderId="19" xfId="7" applyFont="1" applyFill="1" applyBorder="1" applyAlignment="1" applyProtection="1">
      <alignment horizontal="center" vertical="center" wrapText="1"/>
    </xf>
    <xf numFmtId="41" fontId="3" fillId="0" borderId="0" xfId="7" applyFont="1" applyFill="1" applyBorder="1" applyAlignment="1" applyProtection="1">
      <alignment horizontal="center" vertical="center" wrapText="1"/>
    </xf>
    <xf numFmtId="41" fontId="3" fillId="0" borderId="37" xfId="7" applyFont="1" applyFill="1" applyBorder="1" applyAlignment="1" applyProtection="1">
      <alignment horizontal="center" vertical="center" wrapText="1"/>
    </xf>
    <xf numFmtId="41" fontId="3" fillId="0" borderId="38" xfId="7" applyFont="1" applyFill="1" applyBorder="1" applyAlignment="1" applyProtection="1">
      <alignment horizontal="center" vertical="center" wrapText="1"/>
    </xf>
    <xf numFmtId="41" fontId="12" fillId="0" borderId="2" xfId="7" applyFont="1" applyFill="1" applyBorder="1" applyAlignment="1">
      <alignment horizontal="center"/>
    </xf>
    <xf numFmtId="41" fontId="12" fillId="0" borderId="3" xfId="7" applyFont="1" applyFill="1" applyBorder="1" applyAlignment="1">
      <alignment horizontal="center"/>
    </xf>
    <xf numFmtId="41" fontId="1" fillId="0" borderId="5" xfId="7" applyFont="1" applyFill="1" applyBorder="1" applyAlignment="1">
      <alignment horizontal="center"/>
    </xf>
    <xf numFmtId="41" fontId="1" fillId="0" borderId="0" xfId="7" applyFont="1" applyFill="1" applyBorder="1" applyAlignment="1">
      <alignment horizontal="center"/>
    </xf>
    <xf numFmtId="2" fontId="12" fillId="0" borderId="9" xfId="7" applyNumberFormat="1" applyFont="1" applyFill="1" applyBorder="1" applyAlignment="1">
      <alignment horizontal="left" vertical="center" wrapText="1"/>
    </xf>
    <xf numFmtId="2" fontId="12" fillId="0" borderId="10" xfId="7" applyNumberFormat="1" applyFont="1" applyFill="1" applyBorder="1" applyAlignment="1">
      <alignment horizontal="left" vertical="center" wrapText="1"/>
    </xf>
    <xf numFmtId="2" fontId="12" fillId="0" borderId="0" xfId="7" applyNumberFormat="1" applyFont="1" applyFill="1" applyBorder="1" applyAlignment="1">
      <alignment horizontal="left" vertical="center" wrapText="1"/>
    </xf>
    <xf numFmtId="41" fontId="4" fillId="0" borderId="30" xfId="7" applyFont="1" applyFill="1" applyBorder="1" applyAlignment="1">
      <alignment horizontal="center" vertical="center" wrapText="1"/>
    </xf>
    <xf numFmtId="41" fontId="4" fillId="0" borderId="31" xfId="7" applyFont="1" applyFill="1" applyBorder="1" applyAlignment="1">
      <alignment horizontal="center" vertical="center" wrapText="1"/>
    </xf>
    <xf numFmtId="41" fontId="4" fillId="0" borderId="32" xfId="7" applyFont="1" applyFill="1" applyBorder="1" applyAlignment="1">
      <alignment horizontal="center" vertical="center" wrapText="1"/>
    </xf>
    <xf numFmtId="0" fontId="12" fillId="0" borderId="27" xfId="0" applyFont="1" applyFill="1" applyBorder="1" applyAlignment="1">
      <alignment horizontal="center" vertical="center" wrapText="1"/>
    </xf>
    <xf numFmtId="41" fontId="4" fillId="0" borderId="1" xfId="7" applyFont="1" applyFill="1" applyBorder="1" applyAlignment="1">
      <alignment horizontal="center" vertical="center" wrapText="1"/>
    </xf>
    <xf numFmtId="41" fontId="2" fillId="0" borderId="0" xfId="7" applyFont="1" applyFill="1" applyBorder="1" applyAlignment="1">
      <alignment horizontal="left" wrapText="1"/>
    </xf>
    <xf numFmtId="49" fontId="3" fillId="0" borderId="5" xfId="7" applyNumberFormat="1" applyFont="1" applyFill="1" applyBorder="1" applyAlignment="1">
      <alignment horizontal="left" vertical="top" wrapText="1"/>
    </xf>
    <xf numFmtId="41" fontId="3" fillId="0" borderId="0" xfId="7" applyFont="1" applyFill="1" applyBorder="1" applyAlignment="1">
      <alignment horizontal="left" vertical="top" wrapText="1"/>
    </xf>
    <xf numFmtId="0" fontId="8" fillId="0" borderId="18"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1" xfId="0" applyFont="1" applyFill="1" applyBorder="1" applyAlignment="1">
      <alignment horizontal="center" vertical="center" wrapText="1"/>
    </xf>
    <xf numFmtId="166" fontId="8" fillId="0" borderId="24" xfId="7" applyNumberFormat="1" applyFont="1" applyFill="1" applyBorder="1" applyAlignment="1">
      <alignment horizontal="center" vertical="center" wrapText="1"/>
    </xf>
    <xf numFmtId="166" fontId="8" fillId="0" borderId="17" xfId="7" applyNumberFormat="1" applyFont="1" applyFill="1" applyBorder="1" applyAlignment="1">
      <alignment horizontal="center" vertical="center" wrapText="1"/>
    </xf>
    <xf numFmtId="0" fontId="8" fillId="0" borderId="25" xfId="0" applyFont="1" applyFill="1" applyBorder="1" applyAlignment="1">
      <alignment horizontal="center" vertical="center" wrapText="1"/>
    </xf>
    <xf numFmtId="0" fontId="8" fillId="0" borderId="29" xfId="0" applyFont="1" applyFill="1" applyBorder="1" applyAlignment="1">
      <alignment horizontal="center" vertical="center" wrapText="1"/>
    </xf>
    <xf numFmtId="0" fontId="2" fillId="0" borderId="5" xfId="7" applyNumberFormat="1" applyFont="1" applyFill="1" applyBorder="1" applyAlignment="1">
      <alignment horizontal="left" vertical="top" wrapText="1"/>
    </xf>
    <xf numFmtId="0" fontId="2" fillId="0" borderId="0" xfId="7" applyNumberFormat="1" applyFont="1" applyFill="1" applyBorder="1" applyAlignment="1">
      <alignment horizontal="left" vertical="top" wrapText="1"/>
    </xf>
    <xf numFmtId="0" fontId="2" fillId="0" borderId="6" xfId="7" applyNumberFormat="1" applyFont="1" applyFill="1" applyBorder="1" applyAlignment="1">
      <alignment horizontal="left" vertical="top" wrapText="1"/>
    </xf>
    <xf numFmtId="166" fontId="8" fillId="0" borderId="1" xfId="7" applyNumberFormat="1" applyFont="1" applyFill="1" applyBorder="1" applyAlignment="1">
      <alignment horizontal="center" vertical="center" wrapText="1"/>
    </xf>
    <xf numFmtId="41" fontId="8" fillId="0" borderId="25" xfId="7" applyNumberFormat="1" applyFont="1" applyFill="1" applyBorder="1" applyAlignment="1">
      <alignment horizontal="center" vertical="center" wrapText="1"/>
    </xf>
    <xf numFmtId="41" fontId="8" fillId="0" borderId="17" xfId="7" applyNumberFormat="1" applyFont="1" applyFill="1" applyBorder="1" applyAlignment="1">
      <alignment horizontal="center" vertical="center" wrapText="1"/>
    </xf>
    <xf numFmtId="2" fontId="12" fillId="0" borderId="6" xfId="7" applyNumberFormat="1" applyFont="1" applyFill="1" applyBorder="1" applyAlignment="1">
      <alignment horizontal="left" vertical="center" wrapText="1"/>
    </xf>
    <xf numFmtId="49" fontId="0" fillId="0" borderId="21" xfId="7" applyNumberFormat="1" applyFont="1" applyFill="1" applyBorder="1" applyAlignment="1">
      <alignment horizontal="center"/>
    </xf>
    <xf numFmtId="49" fontId="0" fillId="0" borderId="22" xfId="7" applyNumberFormat="1" applyFont="1" applyFill="1" applyBorder="1" applyAlignment="1">
      <alignment horizontal="center"/>
    </xf>
    <xf numFmtId="49" fontId="0" fillId="0" borderId="23" xfId="7" applyNumberFormat="1" applyFont="1" applyFill="1" applyBorder="1" applyAlignment="1">
      <alignment horizontal="center"/>
    </xf>
    <xf numFmtId="41" fontId="11" fillId="0" borderId="19" xfId="7" applyFont="1" applyFill="1" applyBorder="1" applyAlignment="1" applyProtection="1">
      <alignment horizontal="center" vertical="center" wrapText="1"/>
    </xf>
    <xf numFmtId="41" fontId="11" fillId="0" borderId="0" xfId="7" applyFont="1" applyFill="1" applyBorder="1" applyAlignment="1" applyProtection="1">
      <alignment horizontal="center" vertical="center" wrapText="1"/>
    </xf>
    <xf numFmtId="41" fontId="7" fillId="0" borderId="39" xfId="7" applyFont="1" applyFill="1" applyBorder="1" applyAlignment="1" applyProtection="1">
      <alignment horizontal="center" wrapText="1"/>
    </xf>
    <xf numFmtId="41" fontId="7" fillId="0" borderId="40" xfId="7" applyFont="1" applyFill="1" applyBorder="1" applyAlignment="1" applyProtection="1">
      <alignment horizontal="center" wrapText="1"/>
    </xf>
    <xf numFmtId="41" fontId="7" fillId="0" borderId="41" xfId="7" applyFont="1" applyFill="1" applyBorder="1" applyAlignment="1" applyProtection="1">
      <alignment horizontal="center" wrapText="1"/>
    </xf>
    <xf numFmtId="41" fontId="12" fillId="0" borderId="2" xfId="7" applyNumberFormat="1" applyFont="1" applyFill="1" applyBorder="1" applyAlignment="1">
      <alignment horizontal="center"/>
    </xf>
    <xf numFmtId="0" fontId="12" fillId="0" borderId="3" xfId="7" applyNumberFormat="1" applyFont="1" applyFill="1" applyBorder="1" applyAlignment="1">
      <alignment horizontal="center"/>
    </xf>
    <xf numFmtId="0" fontId="12" fillId="0" borderId="4" xfId="7" applyNumberFormat="1" applyFont="1" applyFill="1" applyBorder="1" applyAlignment="1">
      <alignment horizontal="center"/>
    </xf>
    <xf numFmtId="49" fontId="1" fillId="0" borderId="5" xfId="7" applyNumberFormat="1" applyFont="1" applyFill="1" applyBorder="1" applyAlignment="1">
      <alignment horizontal="center"/>
    </xf>
    <xf numFmtId="41" fontId="1" fillId="0" borderId="6" xfId="7" applyFont="1" applyFill="1" applyBorder="1" applyAlignment="1">
      <alignment horizontal="center"/>
    </xf>
    <xf numFmtId="49" fontId="1" fillId="0" borderId="21" xfId="7" applyNumberFormat="1" applyFont="1" applyFill="1" applyBorder="1" applyAlignment="1">
      <alignment horizontal="center"/>
    </xf>
    <xf numFmtId="49" fontId="1" fillId="0" borderId="22" xfId="7" applyNumberFormat="1" applyFont="1" applyFill="1" applyBorder="1" applyAlignment="1">
      <alignment horizontal="center"/>
    </xf>
    <xf numFmtId="49" fontId="1" fillId="0" borderId="23" xfId="7" applyNumberFormat="1" applyFont="1" applyFill="1" applyBorder="1" applyAlignment="1">
      <alignment horizontal="center"/>
    </xf>
    <xf numFmtId="41" fontId="19" fillId="0" borderId="7" xfId="7" applyFont="1" applyFill="1" applyBorder="1" applyAlignment="1">
      <alignment horizontal="center" vertical="center"/>
    </xf>
    <xf numFmtId="41" fontId="19" fillId="0" borderId="1" xfId="7" applyFont="1" applyFill="1" applyBorder="1" applyAlignment="1">
      <alignment horizontal="center" vertical="center"/>
    </xf>
    <xf numFmtId="41" fontId="19" fillId="0" borderId="1" xfId="7" applyFont="1" applyFill="1" applyBorder="1" applyAlignment="1">
      <alignment horizontal="center" vertical="center" wrapText="1"/>
    </xf>
    <xf numFmtId="41" fontId="19" fillId="0" borderId="15" xfId="7" applyFont="1" applyFill="1" applyBorder="1" applyAlignment="1">
      <alignment horizontal="center" vertical="center" wrapText="1"/>
    </xf>
    <xf numFmtId="41" fontId="19" fillId="0" borderId="8" xfId="7" applyFont="1" applyFill="1" applyBorder="1" applyAlignment="1">
      <alignment horizontal="center" vertical="center" wrapText="1"/>
    </xf>
    <xf numFmtId="49" fontId="3" fillId="0" borderId="0" xfId="7" applyNumberFormat="1" applyFont="1" applyFill="1" applyBorder="1" applyAlignment="1">
      <alignment horizontal="left" vertical="top" wrapText="1"/>
    </xf>
    <xf numFmtId="49" fontId="3" fillId="0" borderId="6" xfId="7" applyNumberFormat="1" applyFont="1" applyFill="1" applyBorder="1" applyAlignment="1">
      <alignment horizontal="left" vertical="top" wrapText="1"/>
    </xf>
    <xf numFmtId="41" fontId="12" fillId="0" borderId="4" xfId="7" applyFont="1" applyFill="1" applyBorder="1" applyAlignment="1">
      <alignment horizontal="center"/>
    </xf>
    <xf numFmtId="2" fontId="1" fillId="0" borderId="5" xfId="7" applyNumberFormat="1" applyFont="1" applyFill="1" applyBorder="1" applyAlignment="1">
      <alignment horizontal="left" vertical="top" wrapText="1"/>
    </xf>
    <xf numFmtId="2" fontId="1" fillId="0" borderId="0" xfId="7" applyNumberFormat="1" applyFont="1" applyFill="1" applyBorder="1" applyAlignment="1">
      <alignment horizontal="left" vertical="top" wrapText="1"/>
    </xf>
    <xf numFmtId="2" fontId="1" fillId="0" borderId="6" xfId="7" applyNumberFormat="1" applyFont="1" applyFill="1" applyBorder="1" applyAlignment="1">
      <alignment horizontal="left" vertical="top" wrapText="1"/>
    </xf>
    <xf numFmtId="41" fontId="12" fillId="0" borderId="26" xfId="7" applyFont="1" applyFill="1" applyBorder="1" applyAlignment="1">
      <alignment horizontal="center" vertical="center" wrapText="1"/>
    </xf>
    <xf numFmtId="41" fontId="12" fillId="0" borderId="16" xfId="7" applyFont="1" applyFill="1" applyBorder="1" applyAlignment="1">
      <alignment horizontal="center" vertical="center" wrapText="1"/>
    </xf>
    <xf numFmtId="41" fontId="12" fillId="0" borderId="42" xfId="7" applyFont="1" applyFill="1" applyBorder="1" applyAlignment="1">
      <alignment horizontal="center" vertical="center" wrapText="1"/>
    </xf>
    <xf numFmtId="41" fontId="15" fillId="0" borderId="43" xfId="7" applyFont="1" applyFill="1" applyBorder="1" applyAlignment="1" applyProtection="1">
      <alignment horizontal="center" vertical="center" wrapText="1"/>
    </xf>
    <xf numFmtId="41" fontId="15" fillId="0" borderId="44" xfId="7" applyFont="1" applyFill="1" applyBorder="1" applyAlignment="1" applyProtection="1">
      <alignment horizontal="center" vertical="center" wrapText="1"/>
    </xf>
    <xf numFmtId="41" fontId="15" fillId="0" borderId="45" xfId="7" applyFont="1" applyFill="1" applyBorder="1" applyAlignment="1" applyProtection="1">
      <alignment horizontal="center" vertical="center" wrapText="1"/>
    </xf>
    <xf numFmtId="41" fontId="15" fillId="0" borderId="19" xfId="7" applyFont="1" applyFill="1" applyBorder="1" applyAlignment="1" applyProtection="1">
      <alignment horizontal="center" vertical="center" wrapText="1"/>
    </xf>
    <xf numFmtId="41" fontId="15" fillId="0" borderId="0" xfId="7" applyFont="1" applyFill="1" applyBorder="1" applyAlignment="1" applyProtection="1">
      <alignment horizontal="center" vertical="center" wrapText="1"/>
    </xf>
    <xf numFmtId="41" fontId="15" fillId="0" borderId="20" xfId="7" applyFont="1" applyFill="1" applyBorder="1" applyAlignment="1" applyProtection="1">
      <alignment horizontal="center" vertical="center" wrapText="1"/>
    </xf>
    <xf numFmtId="41" fontId="15" fillId="0" borderId="37" xfId="7" applyFont="1" applyFill="1" applyBorder="1" applyAlignment="1" applyProtection="1">
      <alignment horizontal="center" vertical="center" wrapText="1"/>
    </xf>
    <xf numFmtId="41" fontId="15" fillId="0" borderId="38" xfId="7" applyFont="1" applyFill="1" applyBorder="1" applyAlignment="1" applyProtection="1">
      <alignment horizontal="center" vertical="center" wrapText="1"/>
    </xf>
    <xf numFmtId="41" fontId="15" fillId="0" borderId="46" xfId="7" applyFont="1" applyFill="1" applyBorder="1" applyAlignment="1" applyProtection="1">
      <alignment horizontal="center" vertical="center" wrapText="1"/>
    </xf>
    <xf numFmtId="3" fontId="18" fillId="0" borderId="5" xfId="0" applyNumberFormat="1" applyFont="1" applyFill="1" applyBorder="1" applyAlignment="1">
      <alignment horizontal="center" vertical="center"/>
    </xf>
    <xf numFmtId="0" fontId="18" fillId="0" borderId="0" xfId="0" applyFont="1" applyFill="1" applyBorder="1" applyAlignment="1">
      <alignment horizontal="center" vertical="center" wrapText="1"/>
    </xf>
    <xf numFmtId="0" fontId="0" fillId="0" borderId="5" xfId="0" applyFill="1" applyBorder="1"/>
    <xf numFmtId="0" fontId="0" fillId="0" borderId="0" xfId="0" applyFill="1" applyBorder="1"/>
    <xf numFmtId="0" fontId="0" fillId="0" borderId="0" xfId="0" applyFill="1" applyBorder="1" applyAlignment="1">
      <alignment vertical="center"/>
    </xf>
    <xf numFmtId="0" fontId="0" fillId="0" borderId="6" xfId="0" applyFill="1" applyBorder="1"/>
    <xf numFmtId="0" fontId="1" fillId="0" borderId="0" xfId="0" applyFont="1" applyFill="1" applyBorder="1" applyAlignment="1">
      <alignment horizontal="left" vertical="top" wrapText="1"/>
    </xf>
    <xf numFmtId="0" fontId="12" fillId="0" borderId="5" xfId="0" applyFont="1" applyFill="1" applyBorder="1"/>
    <xf numFmtId="0" fontId="1" fillId="0" borderId="1" xfId="0" applyFont="1" applyFill="1" applyBorder="1" applyAlignment="1">
      <alignment horizontal="left" vertical="top" wrapText="1"/>
    </xf>
    <xf numFmtId="0" fontId="1" fillId="0" borderId="1" xfId="0" applyFont="1" applyFill="1" applyBorder="1" applyAlignment="1">
      <alignment horizontal="left" vertical="center" wrapText="1"/>
    </xf>
    <xf numFmtId="0" fontId="1" fillId="0" borderId="0" xfId="0" applyFont="1" applyFill="1" applyBorder="1" applyAlignment="1">
      <alignment horizontal="center" wrapText="1"/>
    </xf>
    <xf numFmtId="0" fontId="0" fillId="0" borderId="0" xfId="0" applyFill="1" applyBorder="1" applyAlignment="1">
      <alignment horizontal="center" wrapText="1"/>
    </xf>
    <xf numFmtId="41" fontId="19" fillId="3" borderId="25" xfId="7" applyFont="1" applyFill="1" applyBorder="1" applyAlignment="1">
      <alignment horizontal="center" vertical="center" wrapText="1"/>
    </xf>
    <xf numFmtId="41" fontId="19" fillId="3" borderId="27" xfId="7" applyFont="1" applyFill="1" applyBorder="1" applyAlignment="1">
      <alignment horizontal="center" vertical="center" wrapText="1"/>
    </xf>
    <xf numFmtId="41" fontId="19" fillId="3" borderId="48" xfId="7" applyFont="1" applyFill="1" applyBorder="1" applyAlignment="1">
      <alignment horizontal="center" vertical="center" wrapText="1"/>
    </xf>
    <xf numFmtId="41" fontId="19" fillId="3" borderId="1" xfId="7" applyFont="1" applyFill="1" applyBorder="1" applyAlignment="1">
      <alignment horizontal="center" vertical="center" wrapText="1"/>
    </xf>
    <xf numFmtId="41" fontId="19" fillId="3" borderId="15" xfId="7" applyFont="1" applyFill="1" applyBorder="1" applyAlignment="1">
      <alignment horizontal="center" vertical="center" wrapText="1"/>
    </xf>
    <xf numFmtId="41" fontId="19" fillId="3" borderId="8" xfId="7" applyFont="1" applyFill="1" applyBorder="1" applyAlignment="1">
      <alignment horizontal="center" vertical="center" wrapText="1"/>
    </xf>
  </cellXfs>
  <cellStyles count="13">
    <cellStyle name="6_x0019_¾I?À@%¡h¼ï©À@Ã´üµ¥Þ¾@_x0008_Uy_x0012_ÕÁ@·\È?+Á@Íòw#…»ô@_x000a_MS51500050" xfId="1" xr:uid="{00000000-0005-0000-0000-000000000000}"/>
    <cellStyle name="6_x0019_¾I?À@%¡h¼ï©À@Ã´üµ¥Þ¾@_x0008_Uy_x0012_ÕÁ@·\È?+Á@Íòw#…»ô@_x000a_MS51500050 2" xfId="2" xr:uid="{00000000-0005-0000-0000-000001000000}"/>
    <cellStyle name="6_x0019_¾I?À@%¡h¼ï©À@Ã´üµ¥Þ¾@_x0008_Uy_x0012_ÕÁ@·\È?+Á@Íòw#…»ô@_x000a_MS51500050 3" xfId="3" xr:uid="{00000000-0005-0000-0000-000002000000}"/>
    <cellStyle name="6_x0019_¾I?À@%¡h¼ï©À@Ã´üµ¥Þ¾@_x0008_Uy_x0012_ÕÁ@·\È?+Á@Íòw#…»ô@_x000a_MS51500050 4" xfId="4" xr:uid="{00000000-0005-0000-0000-000003000000}"/>
    <cellStyle name="Excel Built-in Normal" xfId="5" xr:uid="{00000000-0005-0000-0000-000004000000}"/>
    <cellStyle name="HeaderStyle" xfId="8" xr:uid="{00000000-0005-0000-0000-000005000000}"/>
    <cellStyle name="Millares" xfId="12" builtinId="3"/>
    <cellStyle name="Millares [0]" xfId="7" builtinId="6"/>
    <cellStyle name="Moneda" xfId="6" builtinId="4"/>
    <cellStyle name="Moneda [0]" xfId="9" builtinId="7"/>
    <cellStyle name="Normal" xfId="0" builtinId="0"/>
    <cellStyle name="Normal 2" xfId="11" xr:uid="{DEB482C0-8E8B-4122-8A59-0A846836E475}"/>
    <cellStyle name="Porcentaje" xfId="10" builtinId="5"/>
  </cellStyles>
  <dxfs count="84">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s>
  <tableStyles count="0" defaultTableStyle="TableStyleMedium9" defaultPivotStyle="PivotStyleLight16"/>
  <colors>
    <mruColors>
      <color rgb="FF64C2C8"/>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38100</xdr:colOff>
      <xdr:row>395</xdr:row>
      <xdr:rowOff>190500</xdr:rowOff>
    </xdr:from>
    <xdr:to>
      <xdr:col>4</xdr:col>
      <xdr:colOff>0</xdr:colOff>
      <xdr:row>396</xdr:row>
      <xdr:rowOff>0</xdr:rowOff>
    </xdr:to>
    <xdr:cxnSp macro="">
      <xdr:nvCxnSpPr>
        <xdr:cNvPr id="2" name="6 Conector recto">
          <a:extLst>
            <a:ext uri="{FF2B5EF4-FFF2-40B4-BE49-F238E27FC236}">
              <a16:creationId xmlns:a16="http://schemas.microsoft.com/office/drawing/2014/main" id="{2560AC46-FFDA-4A2C-A102-AE14D8131DEA}"/>
            </a:ext>
          </a:extLst>
        </xdr:cNvPr>
        <xdr:cNvCxnSpPr/>
      </xdr:nvCxnSpPr>
      <xdr:spPr>
        <a:xfrm>
          <a:off x="361950" y="6248400"/>
          <a:ext cx="3543300"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0</xdr:row>
      <xdr:rowOff>148166</xdr:rowOff>
    </xdr:from>
    <xdr:to>
      <xdr:col>1</xdr:col>
      <xdr:colOff>1174749</xdr:colOff>
      <xdr:row>2</xdr:row>
      <xdr:rowOff>84666</xdr:rowOff>
    </xdr:to>
    <xdr:pic>
      <xdr:nvPicPr>
        <xdr:cNvPr id="3" name="Imagen 1">
          <a:extLst>
            <a:ext uri="{FF2B5EF4-FFF2-40B4-BE49-F238E27FC236}">
              <a16:creationId xmlns:a16="http://schemas.microsoft.com/office/drawing/2014/main" id="{1F130F8F-3239-41DF-BF44-88D410B762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141</xdr:col>
      <xdr:colOff>0</xdr:colOff>
      <xdr:row>0</xdr:row>
      <xdr:rowOff>28575</xdr:rowOff>
    </xdr:from>
    <xdr:to>
      <xdr:col>141</xdr:col>
      <xdr:colOff>1012031</xdr:colOff>
      <xdr:row>2</xdr:row>
      <xdr:rowOff>250031</xdr:rowOff>
    </xdr:to>
    <xdr:pic>
      <xdr:nvPicPr>
        <xdr:cNvPr id="4" name="Imagen 1">
          <a:extLst>
            <a:ext uri="{FF2B5EF4-FFF2-40B4-BE49-F238E27FC236}">
              <a16:creationId xmlns:a16="http://schemas.microsoft.com/office/drawing/2014/main" id="{C81E58AE-1CA2-4ACA-972E-65CDC5AF3C7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4507825" y="28575"/>
          <a:ext cx="1012031" cy="754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395</xdr:row>
      <xdr:rowOff>190500</xdr:rowOff>
    </xdr:from>
    <xdr:to>
      <xdr:col>4</xdr:col>
      <xdr:colOff>0</xdr:colOff>
      <xdr:row>396</xdr:row>
      <xdr:rowOff>0</xdr:rowOff>
    </xdr:to>
    <xdr:cxnSp macro="">
      <xdr:nvCxnSpPr>
        <xdr:cNvPr id="2" name="6 Conector recto">
          <a:extLst>
            <a:ext uri="{FF2B5EF4-FFF2-40B4-BE49-F238E27FC236}">
              <a16:creationId xmlns:a16="http://schemas.microsoft.com/office/drawing/2014/main" id="{AF24B91D-4789-44CD-B762-573D6DB8CAF3}"/>
            </a:ext>
          </a:extLst>
        </xdr:cNvPr>
        <xdr:cNvCxnSpPr/>
      </xdr:nvCxnSpPr>
      <xdr:spPr>
        <a:xfrm>
          <a:off x="1019175" y="14506575"/>
          <a:ext cx="349567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0</xdr:row>
      <xdr:rowOff>148166</xdr:rowOff>
    </xdr:from>
    <xdr:to>
      <xdr:col>1</xdr:col>
      <xdr:colOff>1174749</xdr:colOff>
      <xdr:row>2</xdr:row>
      <xdr:rowOff>84666</xdr:rowOff>
    </xdr:to>
    <xdr:pic>
      <xdr:nvPicPr>
        <xdr:cNvPr id="3" name="Imagen 1">
          <a:extLst>
            <a:ext uri="{FF2B5EF4-FFF2-40B4-BE49-F238E27FC236}">
              <a16:creationId xmlns:a16="http://schemas.microsoft.com/office/drawing/2014/main" id="{F78B0A59-7C4C-4BC3-943B-1B62CC4D4A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21558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60</xdr:col>
      <xdr:colOff>9526</xdr:colOff>
      <xdr:row>0</xdr:row>
      <xdr:rowOff>28575</xdr:rowOff>
    </xdr:from>
    <xdr:to>
      <xdr:col>60</xdr:col>
      <xdr:colOff>819150</xdr:colOff>
      <xdr:row>2</xdr:row>
      <xdr:rowOff>250031</xdr:rowOff>
    </xdr:to>
    <xdr:pic>
      <xdr:nvPicPr>
        <xdr:cNvPr id="4" name="Imagen 1">
          <a:extLst>
            <a:ext uri="{FF2B5EF4-FFF2-40B4-BE49-F238E27FC236}">
              <a16:creationId xmlns:a16="http://schemas.microsoft.com/office/drawing/2014/main" id="{684BF189-5600-4CC8-B5B4-7F773DC44B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3068301" y="28575"/>
          <a:ext cx="809624" cy="754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FD965968-1A47-41C1-BFAE-5401D9B8A0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67957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2722D9C1-4689-4A83-8FCA-0F3137E1FA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65FE494F-516F-47A4-ACB6-FB920A1711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3" name="Imagen 2">
          <a:extLst>
            <a:ext uri="{FF2B5EF4-FFF2-40B4-BE49-F238E27FC236}">
              <a16:creationId xmlns:a16="http://schemas.microsoft.com/office/drawing/2014/main" id="{54911254-A00C-4F74-9A32-EE1E4030F5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4" name="Imagen 1">
          <a:extLst>
            <a:ext uri="{FF2B5EF4-FFF2-40B4-BE49-F238E27FC236}">
              <a16:creationId xmlns:a16="http://schemas.microsoft.com/office/drawing/2014/main" id="{EEF70BEE-CAF3-44FE-B732-1F5F29FD31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87</xdr:col>
      <xdr:colOff>10584</xdr:colOff>
      <xdr:row>0</xdr:row>
      <xdr:rowOff>0</xdr:rowOff>
    </xdr:from>
    <xdr:to>
      <xdr:col>88</xdr:col>
      <xdr:colOff>0</xdr:colOff>
      <xdr:row>3</xdr:row>
      <xdr:rowOff>0</xdr:rowOff>
    </xdr:to>
    <xdr:pic>
      <xdr:nvPicPr>
        <xdr:cNvPr id="5" name="Imagen 1">
          <a:extLst>
            <a:ext uri="{FF2B5EF4-FFF2-40B4-BE49-F238E27FC236}">
              <a16:creationId xmlns:a16="http://schemas.microsoft.com/office/drawing/2014/main" id="{4A89D105-233D-452A-A485-7B3C1E1786B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3870709" y="0"/>
          <a:ext cx="656166"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394</xdr:row>
      <xdr:rowOff>190500</xdr:rowOff>
    </xdr:from>
    <xdr:to>
      <xdr:col>4</xdr:col>
      <xdr:colOff>0</xdr:colOff>
      <xdr:row>395</xdr:row>
      <xdr:rowOff>0</xdr:rowOff>
    </xdr:to>
    <xdr:cxnSp macro="">
      <xdr:nvCxnSpPr>
        <xdr:cNvPr id="6" name="6 Conector recto">
          <a:extLst>
            <a:ext uri="{FF2B5EF4-FFF2-40B4-BE49-F238E27FC236}">
              <a16:creationId xmlns:a16="http://schemas.microsoft.com/office/drawing/2014/main" id="{5A8F5D99-F118-4FA2-AA4A-274335F78525}"/>
            </a:ext>
          </a:extLst>
        </xdr:cNvPr>
        <xdr:cNvCxnSpPr/>
      </xdr:nvCxnSpPr>
      <xdr:spPr>
        <a:xfrm>
          <a:off x="409575" y="40338375"/>
          <a:ext cx="559117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A7774E5A-9C47-4969-A814-2C6BF34953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74624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3" name="Imagen 2">
          <a:extLst>
            <a:ext uri="{FF2B5EF4-FFF2-40B4-BE49-F238E27FC236}">
              <a16:creationId xmlns:a16="http://schemas.microsoft.com/office/drawing/2014/main" id="{F5CEAFF1-0E5B-4BD5-86B1-5238F8F0C2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74624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4" name="Imagen 1">
          <a:extLst>
            <a:ext uri="{FF2B5EF4-FFF2-40B4-BE49-F238E27FC236}">
              <a16:creationId xmlns:a16="http://schemas.microsoft.com/office/drawing/2014/main" id="{8E1FA9BF-D806-4A7B-A703-10E1094DFD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74624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33</xdr:col>
      <xdr:colOff>10584</xdr:colOff>
      <xdr:row>0</xdr:row>
      <xdr:rowOff>0</xdr:rowOff>
    </xdr:from>
    <xdr:to>
      <xdr:col>34</xdr:col>
      <xdr:colOff>0</xdr:colOff>
      <xdr:row>3</xdr:row>
      <xdr:rowOff>0</xdr:rowOff>
    </xdr:to>
    <xdr:pic>
      <xdr:nvPicPr>
        <xdr:cNvPr id="5" name="Imagen 1">
          <a:extLst>
            <a:ext uri="{FF2B5EF4-FFF2-40B4-BE49-F238E27FC236}">
              <a16:creationId xmlns:a16="http://schemas.microsoft.com/office/drawing/2014/main" id="{2D27C325-06F3-4099-8D51-5630C5D68D5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59198934" y="0"/>
          <a:ext cx="799041"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394</xdr:row>
      <xdr:rowOff>190500</xdr:rowOff>
    </xdr:from>
    <xdr:to>
      <xdr:col>4</xdr:col>
      <xdr:colOff>0</xdr:colOff>
      <xdr:row>395</xdr:row>
      <xdr:rowOff>0</xdr:rowOff>
    </xdr:to>
    <xdr:cxnSp macro="">
      <xdr:nvCxnSpPr>
        <xdr:cNvPr id="6" name="6 Conector recto">
          <a:extLst>
            <a:ext uri="{FF2B5EF4-FFF2-40B4-BE49-F238E27FC236}">
              <a16:creationId xmlns:a16="http://schemas.microsoft.com/office/drawing/2014/main" id="{8B7D12F9-8DA9-4403-AE1F-52065F679AB6}"/>
            </a:ext>
          </a:extLst>
        </xdr:cNvPr>
        <xdr:cNvCxnSpPr/>
      </xdr:nvCxnSpPr>
      <xdr:spPr>
        <a:xfrm>
          <a:off x="609600" y="241449225"/>
          <a:ext cx="482917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85726</xdr:colOff>
      <xdr:row>0</xdr:row>
      <xdr:rowOff>71966</xdr:rowOff>
    </xdr:from>
    <xdr:to>
      <xdr:col>1</xdr:col>
      <xdr:colOff>647700</xdr:colOff>
      <xdr:row>2</xdr:row>
      <xdr:rowOff>8466</xdr:rowOff>
    </xdr:to>
    <xdr:pic>
      <xdr:nvPicPr>
        <xdr:cNvPr id="2" name="Imagen 1">
          <a:extLst>
            <a:ext uri="{FF2B5EF4-FFF2-40B4-BE49-F238E27FC236}">
              <a16:creationId xmlns:a16="http://schemas.microsoft.com/office/drawing/2014/main" id="{53B767B9-307E-4B55-8875-082B99D2BF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85726" y="71966"/>
          <a:ext cx="1095374"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10584</xdr:colOff>
      <xdr:row>0</xdr:row>
      <xdr:rowOff>0</xdr:rowOff>
    </xdr:from>
    <xdr:to>
      <xdr:col>9</xdr:col>
      <xdr:colOff>0</xdr:colOff>
      <xdr:row>3</xdr:row>
      <xdr:rowOff>0</xdr:rowOff>
    </xdr:to>
    <xdr:pic>
      <xdr:nvPicPr>
        <xdr:cNvPr id="3" name="Imagen 1">
          <a:extLst>
            <a:ext uri="{FF2B5EF4-FFF2-40B4-BE49-F238E27FC236}">
              <a16:creationId xmlns:a16="http://schemas.microsoft.com/office/drawing/2014/main" id="{AC5B9FE0-0070-4165-8914-ADF0B245FC2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8135409" y="0"/>
          <a:ext cx="779991"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82EBA-8C29-4B04-9F26-28BDEAB3AC3A}">
  <dimension ref="A1:AA15"/>
  <sheetViews>
    <sheetView workbookViewId="0">
      <selection activeCell="I2" sqref="I2"/>
    </sheetView>
  </sheetViews>
  <sheetFormatPr baseColWidth="10" defaultRowHeight="12.75" x14ac:dyDescent="0.2"/>
  <cols>
    <col min="1" max="1" width="15.85546875" customWidth="1"/>
    <col min="4" max="4" width="16.28515625" customWidth="1"/>
    <col min="5" max="5" width="13.7109375" customWidth="1"/>
    <col min="6" max="6" width="16.7109375" customWidth="1"/>
    <col min="7" max="7" width="15.140625" customWidth="1"/>
    <col min="8" max="8" width="22.140625" customWidth="1"/>
    <col min="9" max="9" width="23.28515625" customWidth="1"/>
    <col min="10" max="10" width="13.85546875" customWidth="1"/>
    <col min="11" max="11" width="16.140625" customWidth="1"/>
    <col min="12" max="12" width="15.7109375" customWidth="1"/>
    <col min="13" max="13" width="15.85546875" customWidth="1"/>
    <col min="14" max="14" width="15.42578125" customWidth="1"/>
    <col min="15" max="16" width="14.85546875" customWidth="1"/>
    <col min="18" max="18" width="15.140625" customWidth="1"/>
    <col min="20" max="20" width="17.85546875" customWidth="1"/>
  </cols>
  <sheetData>
    <row r="1" spans="1:27" s="179" customFormat="1" x14ac:dyDescent="0.2">
      <c r="A1" s="178">
        <v>1</v>
      </c>
      <c r="B1" s="178">
        <v>2</v>
      </c>
      <c r="C1" s="178">
        <v>3</v>
      </c>
      <c r="D1" s="178">
        <v>4</v>
      </c>
      <c r="E1" s="178">
        <v>5</v>
      </c>
      <c r="F1" s="178">
        <v>6</v>
      </c>
      <c r="G1" s="178">
        <v>7</v>
      </c>
      <c r="H1" s="178">
        <v>8</v>
      </c>
      <c r="I1" s="178">
        <v>9</v>
      </c>
      <c r="J1" s="178">
        <v>10</v>
      </c>
      <c r="K1" s="178">
        <v>11</v>
      </c>
      <c r="L1" s="178">
        <v>12</v>
      </c>
      <c r="M1" s="178">
        <v>13</v>
      </c>
      <c r="N1" s="178">
        <v>14</v>
      </c>
      <c r="O1" s="178">
        <v>15</v>
      </c>
      <c r="P1" s="178">
        <v>16</v>
      </c>
      <c r="Q1" s="178">
        <v>17</v>
      </c>
      <c r="R1" s="178">
        <v>18</v>
      </c>
      <c r="S1" s="178">
        <v>19</v>
      </c>
      <c r="T1" s="178">
        <v>20</v>
      </c>
      <c r="U1" s="178">
        <v>21</v>
      </c>
      <c r="V1" s="178">
        <v>22</v>
      </c>
      <c r="W1" s="178">
        <v>23</v>
      </c>
      <c r="X1" s="178">
        <v>24</v>
      </c>
      <c r="Y1" s="178">
        <v>25</v>
      </c>
      <c r="Z1" s="178">
        <v>26</v>
      </c>
      <c r="AA1" s="178">
        <v>25</v>
      </c>
    </row>
    <row r="2" spans="1:27" ht="63.75" x14ac:dyDescent="0.2">
      <c r="A2" s="177" t="s">
        <v>42</v>
      </c>
      <c r="B2" s="180" t="s">
        <v>553</v>
      </c>
      <c r="C2" s="180" t="s">
        <v>554</v>
      </c>
      <c r="D2" s="180" t="s">
        <v>555</v>
      </c>
      <c r="E2" s="180" t="s">
        <v>556</v>
      </c>
      <c r="F2" s="180" t="s">
        <v>557</v>
      </c>
      <c r="G2" s="180" t="s">
        <v>558</v>
      </c>
      <c r="H2" s="180" t="s">
        <v>559</v>
      </c>
      <c r="I2" s="177" t="s">
        <v>560</v>
      </c>
      <c r="J2" s="177" t="s">
        <v>561</v>
      </c>
      <c r="K2" s="177" t="s">
        <v>562</v>
      </c>
      <c r="L2" s="177" t="s">
        <v>563</v>
      </c>
      <c r="M2" s="177" t="s">
        <v>564</v>
      </c>
      <c r="N2" s="177" t="s">
        <v>43</v>
      </c>
      <c r="O2" s="177" t="s">
        <v>565</v>
      </c>
      <c r="P2" s="180" t="s">
        <v>566</v>
      </c>
      <c r="Q2" s="177" t="s">
        <v>567</v>
      </c>
      <c r="R2" s="177" t="s">
        <v>44</v>
      </c>
      <c r="S2" s="177" t="s">
        <v>568</v>
      </c>
      <c r="T2" s="177" t="s">
        <v>569</v>
      </c>
      <c r="U2" s="177" t="s">
        <v>570</v>
      </c>
      <c r="V2" s="177" t="s">
        <v>571</v>
      </c>
      <c r="W2" s="177" t="s">
        <v>572</v>
      </c>
      <c r="X2" s="177" t="s">
        <v>573</v>
      </c>
      <c r="Y2" s="177" t="s">
        <v>604</v>
      </c>
      <c r="Z2" s="177" t="s">
        <v>605</v>
      </c>
      <c r="AA2" s="177" t="s">
        <v>574</v>
      </c>
    </row>
    <row r="14" spans="1:27" x14ac:dyDescent="0.2">
      <c r="H14" s="200"/>
    </row>
    <row r="15" spans="1:27" x14ac:dyDescent="0.2">
      <c r="H15" s="207"/>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6FC87-D5B0-4E4F-8CA5-B3B1B5A61E93}">
  <dimension ref="A1:EN416"/>
  <sheetViews>
    <sheetView zoomScaleNormal="100" workbookViewId="0">
      <pane xSplit="7" ySplit="9" topLeftCell="H377" activePane="bottomRight" state="frozen"/>
      <selection pane="topRight" activeCell="G1" sqref="G1"/>
      <selection pane="bottomLeft" activeCell="A10" sqref="A10"/>
      <selection pane="bottomRight" activeCell="A391" sqref="A391"/>
    </sheetView>
  </sheetViews>
  <sheetFormatPr baseColWidth="10" defaultRowHeight="15" x14ac:dyDescent="0.2"/>
  <cols>
    <col min="1" max="1" width="4.85546875" style="2" customWidth="1"/>
    <col min="2" max="2" width="39" style="2" customWidth="1"/>
    <col min="3" max="3" width="18.7109375" style="120" customWidth="1"/>
    <col min="4" max="4" width="11.140625" style="16" bestFit="1" customWidth="1"/>
    <col min="5" max="5" width="8.5703125" style="16" bestFit="1" customWidth="1"/>
    <col min="6" max="6" width="11" style="167" customWidth="1"/>
    <col min="7" max="7" width="16.5703125" style="2" customWidth="1"/>
    <col min="8" max="8" width="12" style="2" bestFit="1" customWidth="1"/>
    <col min="9" max="9" width="9.42578125" style="2" bestFit="1" customWidth="1"/>
    <col min="10" max="10" width="15.42578125" style="2" bestFit="1" customWidth="1"/>
    <col min="11" max="11" width="16.7109375" style="2" customWidth="1"/>
    <col min="12" max="12" width="17.42578125" style="2" customWidth="1"/>
    <col min="13" max="13" width="10" style="2" bestFit="1" customWidth="1"/>
    <col min="14" max="14" width="10.42578125" style="2" bestFit="1" customWidth="1"/>
    <col min="15" max="15" width="12.42578125" style="2" customWidth="1"/>
    <col min="16" max="16" width="13.28515625" style="2" customWidth="1"/>
    <col min="17" max="18" width="17.42578125" style="2" customWidth="1"/>
    <col min="19" max="19" width="7.85546875" style="2" customWidth="1"/>
    <col min="20" max="20" width="13" style="2" customWidth="1"/>
    <col min="21" max="22" width="17.42578125" style="2" customWidth="1"/>
    <col min="23" max="23" width="12.7109375" style="2" customWidth="1"/>
    <col min="24" max="24" width="8.7109375" style="2" customWidth="1"/>
    <col min="25" max="25" width="13" style="2" customWidth="1"/>
    <col min="26" max="26" width="13.28515625" style="2" customWidth="1"/>
    <col min="27" max="27" width="17.42578125" style="2" customWidth="1"/>
    <col min="28" max="28" width="14.5703125" style="2" bestFit="1" customWidth="1"/>
    <col min="29" max="29" width="10.42578125" style="2" bestFit="1" customWidth="1"/>
    <col min="30" max="30" width="13" style="2" customWidth="1"/>
    <col min="31" max="32" width="17.42578125" style="2" customWidth="1"/>
    <col min="33" max="33" width="14.5703125" style="2" bestFit="1" customWidth="1"/>
    <col min="34" max="34" width="10.42578125" style="2" bestFit="1" customWidth="1"/>
    <col min="35" max="36" width="12.5703125" style="2" customWidth="1"/>
    <col min="37" max="37" width="17.42578125" style="2" customWidth="1"/>
    <col min="38" max="38" width="12" style="2" customWidth="1"/>
    <col min="39" max="39" width="10.85546875" style="2" customWidth="1"/>
    <col min="40" max="40" width="12.7109375" style="2" customWidth="1"/>
    <col min="41" max="41" width="14.42578125" style="2" customWidth="1"/>
    <col min="42" max="42" width="17.42578125" style="2" customWidth="1"/>
    <col min="43" max="43" width="12.28515625" style="2" customWidth="1"/>
    <col min="44" max="44" width="9.140625" style="2" customWidth="1"/>
    <col min="45" max="45" width="13.140625" style="2" customWidth="1"/>
    <col min="46" max="46" width="13.42578125" style="2" customWidth="1"/>
    <col min="47" max="47" width="17.42578125" style="2" customWidth="1"/>
    <col min="48" max="48" width="14.5703125" style="2" bestFit="1" customWidth="1"/>
    <col min="49" max="49" width="10.42578125" style="2" bestFit="1" customWidth="1"/>
    <col min="50" max="50" width="11" style="2" customWidth="1"/>
    <col min="51" max="51" width="14.85546875" style="2" customWidth="1"/>
    <col min="52" max="52" width="17.42578125" style="2" customWidth="1"/>
    <col min="53" max="53" width="12" style="2" customWidth="1"/>
    <col min="54" max="54" width="10.42578125" style="2" bestFit="1" customWidth="1"/>
    <col min="55" max="55" width="12.7109375" style="2" customWidth="1"/>
    <col min="56" max="56" width="11.85546875" style="2" customWidth="1"/>
    <col min="57" max="57" width="17.42578125" style="2" customWidth="1"/>
    <col min="58" max="58" width="14.5703125" style="2" bestFit="1" customWidth="1"/>
    <col min="59" max="59" width="10.42578125" style="2" bestFit="1" customWidth="1"/>
    <col min="60" max="60" width="14.5703125" style="2" customWidth="1"/>
    <col min="61" max="61" width="14" style="2" customWidth="1"/>
    <col min="62" max="62" width="17.42578125" style="2" customWidth="1"/>
    <col min="63" max="63" width="12.140625" style="2" customWidth="1"/>
    <col min="64" max="64" width="10.42578125" style="2" bestFit="1" customWidth="1"/>
    <col min="65" max="65" width="12" style="2" customWidth="1"/>
    <col min="66" max="66" width="15.85546875" style="2" customWidth="1"/>
    <col min="67" max="67" width="17.42578125" style="2" customWidth="1"/>
    <col min="68" max="68" width="14.5703125" style="2" bestFit="1" customWidth="1"/>
    <col min="69" max="69" width="10.42578125" style="2" bestFit="1" customWidth="1"/>
    <col min="70" max="70" width="12.7109375" style="2" customWidth="1"/>
    <col min="71" max="71" width="13.28515625" style="2" customWidth="1"/>
    <col min="72" max="72" width="17.42578125" style="2" customWidth="1"/>
    <col min="73" max="73" width="12.42578125" style="2" customWidth="1"/>
    <col min="74" max="74" width="11.140625" style="2" customWidth="1"/>
    <col min="75" max="75" width="11.5703125" style="2" customWidth="1"/>
    <col min="76" max="76" width="14.5703125" style="2" customWidth="1"/>
    <col min="77" max="77" width="17.42578125" style="2" customWidth="1"/>
    <col min="78" max="78" width="13.28515625" style="2" customWidth="1"/>
    <col min="79" max="79" width="10.42578125" style="2" bestFit="1" customWidth="1"/>
    <col min="80" max="80" width="12.140625" style="2" customWidth="1"/>
    <col min="81" max="81" width="10.28515625" style="2" customWidth="1"/>
    <col min="82" max="82" width="17.42578125" style="2" customWidth="1"/>
    <col min="83" max="83" width="11.5703125" style="2" customWidth="1"/>
    <col min="84" max="84" width="10.42578125" style="2" bestFit="1" customWidth="1"/>
    <col min="85" max="85" width="11.85546875" style="2" customWidth="1"/>
    <col min="86" max="86" width="12.42578125" style="2" customWidth="1"/>
    <col min="87" max="87" width="17.42578125" style="2" customWidth="1"/>
    <col min="88" max="88" width="14.5703125" style="2" bestFit="1" customWidth="1"/>
    <col min="89" max="89" width="10.42578125" style="2" bestFit="1" customWidth="1"/>
    <col min="90" max="90" width="12.85546875" style="2" customWidth="1"/>
    <col min="91" max="91" width="16.7109375" style="2" customWidth="1"/>
    <col min="92" max="92" width="17.42578125" style="2" customWidth="1"/>
    <col min="93" max="93" width="13.7109375" style="2" customWidth="1"/>
    <col min="94" max="94" width="10.42578125" style="182" bestFit="1" customWidth="1"/>
    <col min="95" max="95" width="13.28515625" style="2" customWidth="1"/>
    <col min="96" max="96" width="15.140625" style="2" customWidth="1"/>
    <col min="97" max="97" width="17.42578125" style="2" customWidth="1"/>
    <col min="98" max="98" width="14.5703125" style="2" bestFit="1" customWidth="1"/>
    <col min="99" max="99" width="9.5703125" style="2" customWidth="1"/>
    <col min="100" max="100" width="13" style="2" customWidth="1"/>
    <col min="101" max="101" width="14.7109375" style="2" customWidth="1"/>
    <col min="102" max="102" width="17.42578125" style="2" customWidth="1"/>
    <col min="103" max="103" width="10.5703125" style="2" customWidth="1"/>
    <col min="104" max="104" width="10.42578125" style="2" customWidth="1"/>
    <col min="105" max="105" width="10.5703125" style="2" customWidth="1"/>
    <col min="106" max="106" width="14" style="2" customWidth="1"/>
    <col min="107" max="107" width="17.42578125" style="2" customWidth="1"/>
    <col min="108" max="108" width="11.85546875" style="2" customWidth="1"/>
    <col min="109" max="109" width="9.5703125" style="2" customWidth="1"/>
    <col min="110" max="110" width="12.42578125" style="2" customWidth="1"/>
    <col min="111" max="111" width="13.42578125" style="2" customWidth="1"/>
    <col min="112" max="112" width="17.42578125" style="2" customWidth="1"/>
    <col min="113" max="113" width="12.85546875" style="2" customWidth="1"/>
    <col min="114" max="114" width="10.42578125" style="2" bestFit="1" customWidth="1"/>
    <col min="115" max="115" width="12.28515625" style="2" customWidth="1"/>
    <col min="116" max="116" width="13.42578125" style="2" customWidth="1"/>
    <col min="117" max="117" width="17.42578125" style="2" customWidth="1"/>
    <col min="118" max="118" width="12" style="2" customWidth="1"/>
    <col min="119" max="119" width="10.42578125" style="2" bestFit="1" customWidth="1"/>
    <col min="120" max="120" width="12.28515625" style="2" customWidth="1"/>
    <col min="121" max="121" width="14.5703125" style="2" customWidth="1"/>
    <col min="122" max="122" width="17.42578125" style="2" customWidth="1"/>
    <col min="123" max="123" width="10.42578125" style="2" bestFit="1" customWidth="1"/>
    <col min="124" max="124" width="8.42578125" style="2" customWidth="1"/>
    <col min="125" max="125" width="13" style="2" customWidth="1"/>
    <col min="126" max="126" width="14.7109375" style="2" customWidth="1"/>
    <col min="127" max="128" width="17.42578125" style="2" customWidth="1"/>
    <col min="129" max="129" width="10.42578125" style="2" bestFit="1" customWidth="1"/>
    <col min="130" max="130" width="12.140625" style="2" customWidth="1"/>
    <col min="131" max="131" width="12.5703125" style="2" customWidth="1"/>
    <col min="132" max="132" width="17.42578125" style="2" customWidth="1"/>
    <col min="133" max="133" width="14.5703125" style="2" bestFit="1" customWidth="1"/>
    <col min="134" max="134" width="10.42578125" style="2" bestFit="1" customWidth="1"/>
    <col min="135" max="135" width="11.28515625" style="2" customWidth="1"/>
    <col min="136" max="137" width="17.42578125" style="2" customWidth="1"/>
    <col min="138" max="138" width="13" style="2" bestFit="1" customWidth="1"/>
    <col min="139" max="139" width="10.28515625" style="2" bestFit="1" customWidth="1"/>
    <col min="140" max="140" width="13.28515625" style="2" customWidth="1"/>
    <col min="141" max="141" width="15.5703125" style="2" customWidth="1"/>
    <col min="142" max="142" width="16.140625" style="2" bestFit="1" customWidth="1"/>
    <col min="143" max="143" width="11.42578125" style="2"/>
    <col min="144" max="144" width="16" style="2" bestFit="1" customWidth="1"/>
    <col min="145" max="16384" width="11.42578125" style="2"/>
  </cols>
  <sheetData>
    <row r="1" spans="1:142" ht="20.25" customHeight="1" x14ac:dyDescent="0.2">
      <c r="A1" s="273"/>
      <c r="B1" s="276" t="s">
        <v>3</v>
      </c>
      <c r="C1" s="277"/>
      <c r="D1" s="277"/>
      <c r="E1" s="277"/>
      <c r="F1" s="277"/>
      <c r="G1" s="277"/>
      <c r="H1" s="277"/>
      <c r="I1" s="277"/>
      <c r="J1" s="277"/>
      <c r="K1" s="277"/>
      <c r="L1" s="277"/>
      <c r="M1" s="277"/>
      <c r="N1" s="277"/>
      <c r="O1" s="277"/>
      <c r="P1" s="277"/>
      <c r="Q1" s="277"/>
      <c r="R1" s="277"/>
      <c r="S1" s="277"/>
      <c r="T1" s="277"/>
      <c r="U1" s="277"/>
      <c r="V1" s="277"/>
      <c r="W1" s="277"/>
      <c r="X1" s="277"/>
      <c r="Y1" s="277"/>
      <c r="Z1" s="277"/>
      <c r="AA1" s="277"/>
      <c r="AB1" s="277"/>
      <c r="AC1" s="277"/>
      <c r="AD1" s="277"/>
      <c r="AE1" s="277"/>
      <c r="AF1" s="277"/>
      <c r="AG1" s="277"/>
      <c r="AH1" s="277"/>
      <c r="AI1" s="277"/>
      <c r="AJ1" s="277"/>
      <c r="AK1" s="277"/>
      <c r="AL1" s="277"/>
      <c r="AM1" s="277"/>
      <c r="AN1" s="277"/>
      <c r="AO1" s="277"/>
      <c r="AP1" s="277"/>
      <c r="AQ1" s="277"/>
      <c r="AR1" s="277"/>
      <c r="AS1" s="277"/>
      <c r="AT1" s="277"/>
      <c r="AU1" s="277"/>
      <c r="AV1" s="277"/>
      <c r="AW1" s="277"/>
      <c r="AX1" s="277"/>
      <c r="AY1" s="277"/>
      <c r="AZ1" s="277"/>
      <c r="BA1" s="277"/>
      <c r="BB1" s="277"/>
      <c r="BC1" s="277"/>
      <c r="BD1" s="277"/>
      <c r="BE1" s="277"/>
      <c r="BF1" s="277"/>
      <c r="BG1" s="277"/>
      <c r="BH1" s="277"/>
      <c r="BI1" s="277"/>
      <c r="BJ1" s="277"/>
      <c r="BK1" s="277"/>
      <c r="BL1" s="277"/>
      <c r="BM1" s="277"/>
      <c r="BN1" s="277"/>
      <c r="BO1" s="277"/>
      <c r="BP1" s="277"/>
      <c r="BQ1" s="277"/>
      <c r="BR1" s="277"/>
      <c r="BS1" s="277"/>
      <c r="BT1" s="277"/>
      <c r="BU1" s="277"/>
      <c r="BV1" s="277"/>
      <c r="BW1" s="277"/>
      <c r="BX1" s="277"/>
      <c r="BY1" s="277"/>
      <c r="BZ1" s="277"/>
      <c r="CA1" s="277"/>
      <c r="CB1" s="277"/>
      <c r="CC1" s="277"/>
      <c r="CD1" s="277"/>
      <c r="CE1" s="277"/>
      <c r="CF1" s="277"/>
      <c r="CG1" s="277"/>
      <c r="CH1" s="277"/>
      <c r="CI1" s="277"/>
      <c r="CJ1" s="277"/>
      <c r="CK1" s="277"/>
      <c r="CL1" s="277"/>
      <c r="CM1" s="277"/>
      <c r="CN1" s="277"/>
      <c r="CO1" s="277"/>
      <c r="CP1" s="277"/>
      <c r="CQ1" s="277"/>
      <c r="CR1" s="277"/>
      <c r="CS1" s="277"/>
      <c r="CT1" s="277"/>
      <c r="CU1" s="277"/>
      <c r="CV1" s="277"/>
      <c r="CW1" s="277"/>
      <c r="CX1" s="277"/>
      <c r="CY1" s="277"/>
      <c r="CZ1" s="277"/>
      <c r="DA1" s="277"/>
      <c r="DB1" s="277"/>
      <c r="DC1" s="277"/>
      <c r="DD1" s="277"/>
      <c r="DE1" s="277"/>
      <c r="DF1" s="277"/>
      <c r="DG1" s="277"/>
      <c r="DH1" s="277"/>
      <c r="DI1" s="277"/>
      <c r="DJ1" s="277"/>
      <c r="DK1" s="277"/>
      <c r="DL1" s="277"/>
      <c r="DM1" s="277"/>
      <c r="DN1" s="277"/>
      <c r="DO1" s="277"/>
      <c r="DP1" s="277"/>
      <c r="DQ1" s="277"/>
      <c r="DR1" s="277"/>
      <c r="DS1" s="277"/>
      <c r="DT1" s="277"/>
      <c r="DU1" s="277"/>
      <c r="DV1" s="277"/>
      <c r="DW1" s="277"/>
      <c r="DX1" s="277"/>
      <c r="DY1" s="277"/>
      <c r="DZ1" s="277"/>
      <c r="EA1" s="277"/>
      <c r="EB1" s="277"/>
      <c r="EC1" s="277"/>
      <c r="ED1" s="277"/>
      <c r="EE1" s="277"/>
      <c r="EF1" s="277"/>
      <c r="EG1" s="277"/>
      <c r="EH1" s="277"/>
      <c r="EI1" s="278"/>
      <c r="EJ1" s="217" t="s">
        <v>0</v>
      </c>
      <c r="EK1" s="1">
        <v>2</v>
      </c>
    </row>
    <row r="2" spans="1:142" ht="21.75" customHeight="1" x14ac:dyDescent="0.2">
      <c r="A2" s="274"/>
      <c r="B2" s="276"/>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277"/>
      <c r="AK2" s="277"/>
      <c r="AL2" s="277"/>
      <c r="AM2" s="277"/>
      <c r="AN2" s="277"/>
      <c r="AO2" s="277"/>
      <c r="AP2" s="277"/>
      <c r="AQ2" s="277"/>
      <c r="AR2" s="277"/>
      <c r="AS2" s="277"/>
      <c r="AT2" s="277"/>
      <c r="AU2" s="277"/>
      <c r="AV2" s="277"/>
      <c r="AW2" s="277"/>
      <c r="AX2" s="277"/>
      <c r="AY2" s="277"/>
      <c r="AZ2" s="277"/>
      <c r="BA2" s="277"/>
      <c r="BB2" s="277"/>
      <c r="BC2" s="277"/>
      <c r="BD2" s="277"/>
      <c r="BE2" s="277"/>
      <c r="BF2" s="277"/>
      <c r="BG2" s="277"/>
      <c r="BH2" s="277"/>
      <c r="BI2" s="277"/>
      <c r="BJ2" s="277"/>
      <c r="BK2" s="277"/>
      <c r="BL2" s="277"/>
      <c r="BM2" s="277"/>
      <c r="BN2" s="277"/>
      <c r="BO2" s="277"/>
      <c r="BP2" s="277"/>
      <c r="BQ2" s="277"/>
      <c r="BR2" s="277"/>
      <c r="BS2" s="277"/>
      <c r="BT2" s="277"/>
      <c r="BU2" s="277"/>
      <c r="BV2" s="277"/>
      <c r="BW2" s="277"/>
      <c r="BX2" s="277"/>
      <c r="BY2" s="277"/>
      <c r="BZ2" s="277"/>
      <c r="CA2" s="277"/>
      <c r="CB2" s="277"/>
      <c r="CC2" s="277"/>
      <c r="CD2" s="277"/>
      <c r="CE2" s="277"/>
      <c r="CF2" s="277"/>
      <c r="CG2" s="277"/>
      <c r="CH2" s="277"/>
      <c r="CI2" s="277"/>
      <c r="CJ2" s="277"/>
      <c r="CK2" s="277"/>
      <c r="CL2" s="277"/>
      <c r="CM2" s="277"/>
      <c r="CN2" s="277"/>
      <c r="CO2" s="277"/>
      <c r="CP2" s="277"/>
      <c r="CQ2" s="277"/>
      <c r="CR2" s="277"/>
      <c r="CS2" s="277"/>
      <c r="CT2" s="277"/>
      <c r="CU2" s="277"/>
      <c r="CV2" s="277"/>
      <c r="CW2" s="277"/>
      <c r="CX2" s="277"/>
      <c r="CY2" s="277"/>
      <c r="CZ2" s="277"/>
      <c r="DA2" s="277"/>
      <c r="DB2" s="277"/>
      <c r="DC2" s="277"/>
      <c r="DD2" s="277"/>
      <c r="DE2" s="277"/>
      <c r="DF2" s="277"/>
      <c r="DG2" s="277"/>
      <c r="DH2" s="277"/>
      <c r="DI2" s="277"/>
      <c r="DJ2" s="277"/>
      <c r="DK2" s="277"/>
      <c r="DL2" s="277"/>
      <c r="DM2" s="277"/>
      <c r="DN2" s="277"/>
      <c r="DO2" s="277"/>
      <c r="DP2" s="277"/>
      <c r="DQ2" s="277"/>
      <c r="DR2" s="277"/>
      <c r="DS2" s="277"/>
      <c r="DT2" s="277"/>
      <c r="DU2" s="277"/>
      <c r="DV2" s="277"/>
      <c r="DW2" s="277"/>
      <c r="DX2" s="277"/>
      <c r="DY2" s="277"/>
      <c r="DZ2" s="277"/>
      <c r="EA2" s="277"/>
      <c r="EB2" s="277"/>
      <c r="EC2" s="277"/>
      <c r="ED2" s="277"/>
      <c r="EE2" s="277"/>
      <c r="EF2" s="277"/>
      <c r="EG2" s="277"/>
      <c r="EH2" s="277"/>
      <c r="EI2" s="278"/>
      <c r="EJ2" s="218" t="s">
        <v>1</v>
      </c>
      <c r="EK2" s="3">
        <v>43326</v>
      </c>
    </row>
    <row r="3" spans="1:142" ht="27" customHeight="1" thickBot="1" x14ac:dyDescent="0.25">
      <c r="A3" s="275"/>
      <c r="B3" s="276"/>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c r="AN3" s="277"/>
      <c r="AO3" s="277"/>
      <c r="AP3" s="277"/>
      <c r="AQ3" s="277"/>
      <c r="AR3" s="277"/>
      <c r="AS3" s="277"/>
      <c r="AT3" s="277"/>
      <c r="AU3" s="277"/>
      <c r="AV3" s="277"/>
      <c r="AW3" s="277"/>
      <c r="AX3" s="277"/>
      <c r="AY3" s="277"/>
      <c r="AZ3" s="277"/>
      <c r="BA3" s="277"/>
      <c r="BB3" s="277"/>
      <c r="BC3" s="277"/>
      <c r="BD3" s="277"/>
      <c r="BE3" s="277"/>
      <c r="BF3" s="277"/>
      <c r="BG3" s="277"/>
      <c r="BH3" s="277"/>
      <c r="BI3" s="277"/>
      <c r="BJ3" s="277"/>
      <c r="BK3" s="277"/>
      <c r="BL3" s="277"/>
      <c r="BM3" s="277"/>
      <c r="BN3" s="277"/>
      <c r="BO3" s="277"/>
      <c r="BP3" s="277"/>
      <c r="BQ3" s="277"/>
      <c r="BR3" s="277"/>
      <c r="BS3" s="277"/>
      <c r="BT3" s="277"/>
      <c r="BU3" s="277"/>
      <c r="BV3" s="277"/>
      <c r="BW3" s="277"/>
      <c r="BX3" s="277"/>
      <c r="BY3" s="277"/>
      <c r="BZ3" s="277"/>
      <c r="CA3" s="277"/>
      <c r="CB3" s="277"/>
      <c r="CC3" s="277"/>
      <c r="CD3" s="277"/>
      <c r="CE3" s="277"/>
      <c r="CF3" s="277"/>
      <c r="CG3" s="277"/>
      <c r="CH3" s="277"/>
      <c r="CI3" s="277"/>
      <c r="CJ3" s="277"/>
      <c r="CK3" s="277"/>
      <c r="CL3" s="277"/>
      <c r="CM3" s="277"/>
      <c r="CN3" s="277"/>
      <c r="CO3" s="277"/>
      <c r="CP3" s="277"/>
      <c r="CQ3" s="277"/>
      <c r="CR3" s="277"/>
      <c r="CS3" s="277"/>
      <c r="CT3" s="277"/>
      <c r="CU3" s="277"/>
      <c r="CV3" s="277"/>
      <c r="CW3" s="277"/>
      <c r="CX3" s="277"/>
      <c r="CY3" s="277"/>
      <c r="CZ3" s="277"/>
      <c r="DA3" s="277"/>
      <c r="DB3" s="277"/>
      <c r="DC3" s="277"/>
      <c r="DD3" s="277"/>
      <c r="DE3" s="277"/>
      <c r="DF3" s="277"/>
      <c r="DG3" s="277"/>
      <c r="DH3" s="277"/>
      <c r="DI3" s="277"/>
      <c r="DJ3" s="277"/>
      <c r="DK3" s="277"/>
      <c r="DL3" s="277"/>
      <c r="DM3" s="277"/>
      <c r="DN3" s="277"/>
      <c r="DO3" s="277"/>
      <c r="DP3" s="277"/>
      <c r="DQ3" s="277"/>
      <c r="DR3" s="277"/>
      <c r="DS3" s="277"/>
      <c r="DT3" s="277"/>
      <c r="DU3" s="277"/>
      <c r="DV3" s="277"/>
      <c r="DW3" s="277"/>
      <c r="DX3" s="277"/>
      <c r="DY3" s="277"/>
      <c r="DZ3" s="277"/>
      <c r="EA3" s="277"/>
      <c r="EB3" s="277"/>
      <c r="EC3" s="277"/>
      <c r="ED3" s="277"/>
      <c r="EE3" s="277"/>
      <c r="EF3" s="277"/>
      <c r="EG3" s="277"/>
      <c r="EH3" s="277"/>
      <c r="EI3" s="278"/>
      <c r="EJ3" s="219" t="s">
        <v>2</v>
      </c>
      <c r="EK3" s="4" t="s">
        <v>8</v>
      </c>
    </row>
    <row r="4" spans="1:142" ht="15.75" thickBot="1" x14ac:dyDescent="0.25">
      <c r="EL4" s="220">
        <v>0.3</v>
      </c>
    </row>
    <row r="5" spans="1:142" ht="15.75" customHeight="1" x14ac:dyDescent="0.2">
      <c r="A5" s="279" t="s">
        <v>46</v>
      </c>
      <c r="B5" s="280"/>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1"/>
    </row>
    <row r="6" spans="1:142" ht="7.5" customHeight="1" x14ac:dyDescent="0.2">
      <c r="A6" s="282"/>
      <c r="B6" s="283"/>
      <c r="C6" s="283"/>
      <c r="D6" s="283"/>
      <c r="E6" s="283"/>
      <c r="F6" s="283"/>
      <c r="G6" s="283"/>
      <c r="H6" s="283"/>
      <c r="I6" s="283"/>
      <c r="J6" s="283"/>
      <c r="K6" s="283"/>
      <c r="L6" s="283"/>
      <c r="M6" s="283"/>
      <c r="N6" s="283"/>
      <c r="O6" s="283"/>
      <c r="P6" s="283"/>
      <c r="Q6" s="283"/>
      <c r="R6" s="283"/>
      <c r="S6" s="283"/>
      <c r="T6" s="283"/>
      <c r="U6" s="283"/>
      <c r="V6" s="283"/>
      <c r="W6" s="283"/>
      <c r="X6" s="283"/>
      <c r="Y6" s="283"/>
      <c r="Z6" s="283"/>
      <c r="AA6" s="283"/>
      <c r="AB6" s="283"/>
      <c r="AC6" s="283"/>
      <c r="AD6" s="283"/>
      <c r="AE6" s="283"/>
      <c r="AF6" s="283"/>
      <c r="AG6" s="283"/>
      <c r="AH6" s="283"/>
      <c r="AI6" s="283"/>
      <c r="AJ6" s="283"/>
      <c r="AK6" s="283"/>
      <c r="AL6" s="283"/>
      <c r="AM6" s="283"/>
      <c r="AN6" s="283"/>
      <c r="AO6" s="283"/>
      <c r="AP6" s="283"/>
      <c r="AQ6" s="283"/>
      <c r="AR6" s="283"/>
      <c r="AS6" s="283"/>
      <c r="AT6" s="283"/>
      <c r="AU6" s="283"/>
      <c r="AV6" s="283"/>
      <c r="AW6" s="283"/>
      <c r="AX6" s="283"/>
      <c r="AY6" s="283"/>
      <c r="AZ6" s="283"/>
      <c r="BA6" s="283"/>
      <c r="BB6" s="283"/>
      <c r="BC6" s="283"/>
      <c r="BD6" s="283"/>
      <c r="BE6" s="283"/>
      <c r="BF6" s="283"/>
      <c r="BG6" s="283"/>
      <c r="BH6" s="283"/>
      <c r="BI6" s="283"/>
      <c r="BJ6" s="283"/>
      <c r="BK6" s="283"/>
      <c r="BL6" s="283"/>
      <c r="BM6" s="283"/>
      <c r="BN6" s="283"/>
      <c r="BO6" s="283"/>
      <c r="BP6" s="283"/>
      <c r="BQ6" s="283"/>
      <c r="BR6" s="283"/>
      <c r="BS6" s="283"/>
      <c r="BT6" s="283"/>
      <c r="BU6" s="283"/>
      <c r="BV6" s="283"/>
      <c r="BW6" s="283"/>
      <c r="BX6" s="283"/>
      <c r="BY6" s="283"/>
      <c r="BZ6" s="283"/>
      <c r="CA6" s="283"/>
      <c r="CB6" s="283"/>
      <c r="CC6" s="283"/>
      <c r="CD6" s="283"/>
      <c r="CE6" s="283"/>
      <c r="CF6" s="283"/>
      <c r="CG6" s="283"/>
      <c r="CH6" s="283"/>
      <c r="CI6" s="283"/>
      <c r="CJ6" s="283"/>
      <c r="CK6" s="283"/>
      <c r="CL6" s="283"/>
      <c r="CM6" s="283"/>
      <c r="CN6" s="283"/>
      <c r="CO6" s="283"/>
      <c r="CP6" s="283"/>
      <c r="CQ6" s="283"/>
      <c r="CR6" s="283"/>
      <c r="CS6" s="283"/>
      <c r="CT6" s="283"/>
      <c r="CU6" s="283"/>
      <c r="CV6" s="283"/>
      <c r="CW6" s="283"/>
      <c r="CX6" s="283"/>
      <c r="CY6" s="283"/>
      <c r="CZ6" s="283"/>
      <c r="DA6" s="283"/>
      <c r="DB6" s="283"/>
      <c r="DC6" s="283"/>
      <c r="DD6" s="283"/>
      <c r="DE6" s="283"/>
      <c r="DF6" s="283"/>
      <c r="DG6" s="283"/>
      <c r="DH6" s="283"/>
      <c r="DI6" s="283"/>
      <c r="DJ6" s="283"/>
      <c r="DK6" s="283"/>
      <c r="DL6" s="283"/>
      <c r="DM6" s="283"/>
      <c r="DN6" s="283"/>
      <c r="DO6" s="283"/>
      <c r="DP6" s="283"/>
      <c r="DQ6" s="283"/>
      <c r="DR6" s="283"/>
      <c r="DS6" s="283"/>
      <c r="DT6" s="283"/>
      <c r="DU6" s="283"/>
      <c r="DV6" s="283"/>
      <c r="DW6" s="283"/>
      <c r="DX6" s="283"/>
      <c r="DY6" s="283"/>
      <c r="DZ6" s="283"/>
      <c r="EA6" s="283"/>
      <c r="EB6" s="283"/>
      <c r="EC6" s="283"/>
      <c r="ED6" s="283"/>
      <c r="EE6" s="283"/>
      <c r="EF6" s="283"/>
      <c r="EG6" s="283"/>
      <c r="EH6" s="283"/>
      <c r="EI6" s="283"/>
      <c r="EJ6" s="283"/>
      <c r="EK6" s="283"/>
      <c r="EL6" s="284"/>
    </row>
    <row r="7" spans="1:142" ht="23.25" customHeight="1" thickBot="1" x14ac:dyDescent="0.25">
      <c r="A7" s="285" t="s">
        <v>47</v>
      </c>
      <c r="B7" s="286"/>
      <c r="C7" s="286"/>
      <c r="D7" s="286"/>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7"/>
      <c r="CG7" s="287"/>
      <c r="CH7" s="287"/>
      <c r="CI7" s="287"/>
      <c r="CJ7" s="287"/>
      <c r="CK7" s="287"/>
      <c r="CL7" s="287"/>
      <c r="CM7" s="287"/>
      <c r="CN7" s="287"/>
      <c r="CO7" s="287"/>
      <c r="CP7" s="287"/>
      <c r="CQ7" s="287"/>
      <c r="CR7" s="287"/>
      <c r="CS7" s="287"/>
      <c r="CT7" s="287"/>
      <c r="CU7" s="287"/>
      <c r="CV7" s="287"/>
      <c r="CW7" s="287"/>
      <c r="CX7" s="287"/>
      <c r="CY7" s="287"/>
      <c r="CZ7" s="287"/>
      <c r="DA7" s="287"/>
      <c r="DB7" s="287"/>
      <c r="DC7" s="287"/>
      <c r="DD7" s="287"/>
      <c r="DE7" s="287"/>
      <c r="DF7" s="287"/>
      <c r="DG7" s="287"/>
      <c r="DH7" s="287"/>
      <c r="DI7" s="287"/>
      <c r="DJ7" s="287"/>
      <c r="DK7" s="287"/>
      <c r="DL7" s="287"/>
      <c r="DM7" s="287"/>
      <c r="DN7" s="287"/>
      <c r="DO7" s="287"/>
      <c r="DP7" s="287"/>
      <c r="DQ7" s="287"/>
      <c r="DR7" s="287"/>
      <c r="DS7" s="287"/>
      <c r="DT7" s="287"/>
      <c r="DU7" s="287"/>
      <c r="DV7" s="287"/>
      <c r="DW7" s="287"/>
      <c r="DX7" s="287"/>
      <c r="DY7" s="287"/>
      <c r="DZ7" s="287"/>
      <c r="EA7" s="287"/>
      <c r="EB7" s="287"/>
      <c r="EC7" s="287"/>
      <c r="ED7" s="287"/>
      <c r="EE7" s="287"/>
      <c r="EF7" s="287"/>
      <c r="EG7" s="287"/>
      <c r="EH7" s="287"/>
      <c r="EI7" s="287"/>
      <c r="EJ7" s="287"/>
      <c r="EK7" s="287"/>
      <c r="EL7" s="288"/>
    </row>
    <row r="8" spans="1:142" s="221" customFormat="1" ht="24" customHeight="1" thickBot="1" x14ac:dyDescent="0.25">
      <c r="A8" s="290" t="s">
        <v>16</v>
      </c>
      <c r="B8" s="292" t="s">
        <v>48</v>
      </c>
      <c r="C8" s="298" t="s">
        <v>40</v>
      </c>
      <c r="D8" s="294" t="s">
        <v>17</v>
      </c>
      <c r="E8" s="299" t="s">
        <v>50</v>
      </c>
      <c r="F8" s="300" t="s">
        <v>552</v>
      </c>
      <c r="G8" s="296" t="s">
        <v>15</v>
      </c>
      <c r="H8" s="268" t="str">
        <f>LISTA!A2</f>
        <v>ALFA TRADING S.A.S</v>
      </c>
      <c r="I8" s="269"/>
      <c r="J8" s="269"/>
      <c r="K8" s="269"/>
      <c r="L8" s="270"/>
      <c r="M8" s="268" t="str">
        <f>LISTA!B2</f>
        <v>ARPA MEDICAL SAS</v>
      </c>
      <c r="N8" s="269"/>
      <c r="O8" s="269"/>
      <c r="P8" s="269"/>
      <c r="Q8" s="270"/>
      <c r="R8" s="268" t="str">
        <f>LISTA!C2</f>
        <v>ASSUT MEDICAL LTDA</v>
      </c>
      <c r="S8" s="269"/>
      <c r="T8" s="269"/>
      <c r="U8" s="269"/>
      <c r="V8" s="270"/>
      <c r="W8" s="268" t="str">
        <f>LISTA!D2</f>
        <v>AYGPHARMA SAS</v>
      </c>
      <c r="X8" s="269"/>
      <c r="Y8" s="269"/>
      <c r="Z8" s="269"/>
      <c r="AA8" s="270"/>
      <c r="AB8" s="268" t="str">
        <f>LISTA!E2</f>
        <v>BECTON DICKINSON DE COLOMBIA LTDA</v>
      </c>
      <c r="AC8" s="269"/>
      <c r="AD8" s="269"/>
      <c r="AE8" s="269"/>
      <c r="AF8" s="270"/>
      <c r="AG8" s="268" t="str">
        <f>LISTA!F2</f>
        <v>BIOPLAST SAS</v>
      </c>
      <c r="AH8" s="269"/>
      <c r="AI8" s="269"/>
      <c r="AJ8" s="269"/>
      <c r="AK8" s="270"/>
      <c r="AL8" s="268" t="str">
        <f>LISTA!G2</f>
        <v xml:space="preserve">COMPANY MEDIQBOY OC SAS </v>
      </c>
      <c r="AM8" s="269"/>
      <c r="AN8" s="269"/>
      <c r="AO8" s="269"/>
      <c r="AP8" s="270"/>
      <c r="AQ8" s="268" t="str">
        <f>LISTA!H2</f>
        <v>COMPAÑIA DE REPRESENTACIONES MEDICAS S A C T P MEDICA S A</v>
      </c>
      <c r="AR8" s="269"/>
      <c r="AS8" s="269"/>
      <c r="AT8" s="269"/>
      <c r="AU8" s="270"/>
      <c r="AV8" s="268" t="str">
        <f>LISTA!I2</f>
        <v>DISTRIBUIDORA COLOMBIANA DE MEDICAMENTOS S.A.S. – DISCOLMEDICA S.A.S</v>
      </c>
      <c r="AW8" s="269"/>
      <c r="AX8" s="269"/>
      <c r="AY8" s="269"/>
      <c r="AZ8" s="270"/>
      <c r="BA8" s="268" t="str">
        <f>LISTA!J2</f>
        <v>INVERSIONES DRILLTEX SAS</v>
      </c>
      <c r="BB8" s="269"/>
      <c r="BC8" s="269"/>
      <c r="BD8" s="269"/>
      <c r="BE8" s="270"/>
      <c r="BF8" s="268" t="str">
        <f>LISTA!K2</f>
        <v>HOSPITECNICA SAS</v>
      </c>
      <c r="BG8" s="269"/>
      <c r="BH8" s="269"/>
      <c r="BI8" s="269"/>
      <c r="BJ8" s="270"/>
      <c r="BK8" s="268" t="str">
        <f>LISTA!L2</f>
        <v>JOHNSON &amp; JOHNSON DE COLOMBIA SA</v>
      </c>
      <c r="BL8" s="269"/>
      <c r="BM8" s="269"/>
      <c r="BN8" s="269"/>
      <c r="BO8" s="270"/>
      <c r="BP8" s="268" t="str">
        <f>LISTA!M2</f>
        <v>LABORATORIOS GOTHAPLAST LTDA</v>
      </c>
      <c r="BQ8" s="269"/>
      <c r="BR8" s="269"/>
      <c r="BS8" s="269"/>
      <c r="BT8" s="270"/>
      <c r="BU8" s="268" t="str">
        <f>LISTA!N2</f>
        <v xml:space="preserve">LIFE SUMINISTROS MEDICOS SAS </v>
      </c>
      <c r="BV8" s="269"/>
      <c r="BW8" s="269"/>
      <c r="BX8" s="269"/>
      <c r="BY8" s="270"/>
      <c r="BZ8" s="268" t="str">
        <f>LISTA!O2</f>
        <v>LM INSTRUMENTS S A</v>
      </c>
      <c r="CA8" s="269"/>
      <c r="CB8" s="269"/>
      <c r="CC8" s="269"/>
      <c r="CD8" s="270"/>
      <c r="CE8" s="268" t="str">
        <f>LISTA!P2</f>
        <v>MEDICAL GROUP ANMA S.A.S</v>
      </c>
      <c r="CF8" s="269"/>
      <c r="CG8" s="269"/>
      <c r="CH8" s="269"/>
      <c r="CI8" s="270"/>
      <c r="CJ8" s="268" t="str">
        <f>LISTA!Q2</f>
        <v>MEDICOX LTDA</v>
      </c>
      <c r="CK8" s="269"/>
      <c r="CL8" s="269"/>
      <c r="CM8" s="269"/>
      <c r="CN8" s="270"/>
      <c r="CO8" s="268" t="str">
        <f>LISTA!R2</f>
        <v>NIPRO MEDICAL CORPORATION</v>
      </c>
      <c r="CP8" s="269"/>
      <c r="CQ8" s="269"/>
      <c r="CR8" s="269"/>
      <c r="CS8" s="270"/>
      <c r="CT8" s="268" t="str">
        <f>LISTA!S2</f>
        <v>POLIMEDIC'S FARMACEUTICA S.A.S.</v>
      </c>
      <c r="CU8" s="269"/>
      <c r="CV8" s="269"/>
      <c r="CW8" s="269"/>
      <c r="CX8" s="270"/>
      <c r="CY8" s="268" t="str">
        <f>LISTA!T2</f>
        <v>ASEPSIS PRODUCTS DE COLOMBIA SOCIEDAD POR ACCIONES</v>
      </c>
      <c r="CZ8" s="269"/>
      <c r="DA8" s="269"/>
      <c r="DB8" s="269"/>
      <c r="DC8" s="270"/>
      <c r="DD8" s="268" t="str">
        <f>LISTA!U2</f>
        <v>QUIRURGICOS LTDA</v>
      </c>
      <c r="DE8" s="269"/>
      <c r="DF8" s="269"/>
      <c r="DG8" s="269"/>
      <c r="DH8" s="270"/>
      <c r="DI8" s="268" t="str">
        <f>LISTA!V2</f>
        <v>RAFAEL ANTONIO SALAMANCA</v>
      </c>
      <c r="DJ8" s="269"/>
      <c r="DK8" s="269"/>
      <c r="DL8" s="269"/>
      <c r="DM8" s="270"/>
      <c r="DN8" s="268" t="str">
        <f>LISTA!W2</f>
        <v>R P MEDICAS SA</v>
      </c>
      <c r="DO8" s="269"/>
      <c r="DP8" s="269"/>
      <c r="DQ8" s="269"/>
      <c r="DR8" s="270"/>
      <c r="DS8" s="268" t="str">
        <f>LISTA!X2</f>
        <v>TECNOLOGÍAS MÉDICAS COLOMBIA SAS</v>
      </c>
      <c r="DT8" s="269"/>
      <c r="DU8" s="269"/>
      <c r="DV8" s="269"/>
      <c r="DW8" s="270"/>
      <c r="DX8" s="268" t="str">
        <f>LISTA!Y2</f>
        <v>KCI COLOMBIA SAS</v>
      </c>
      <c r="DY8" s="269"/>
      <c r="DZ8" s="269"/>
      <c r="EA8" s="269"/>
      <c r="EB8" s="270"/>
      <c r="EC8" s="268" t="str">
        <f>LISTA!Z2</f>
        <v>TWITY S.A.S.</v>
      </c>
      <c r="ED8" s="269"/>
      <c r="EE8" s="269"/>
      <c r="EF8" s="269"/>
      <c r="EG8" s="270"/>
      <c r="EH8" s="268" t="str">
        <f>LISTA!AA2</f>
        <v>UCIPHARMA S.A.</v>
      </c>
      <c r="EI8" s="269"/>
      <c r="EJ8" s="269"/>
      <c r="EK8" s="269"/>
      <c r="EL8" s="270"/>
    </row>
    <row r="9" spans="1:142" s="226" customFormat="1" ht="47.25" customHeight="1" x14ac:dyDescent="0.2">
      <c r="A9" s="291"/>
      <c r="B9" s="293"/>
      <c r="C9" s="292"/>
      <c r="D9" s="295"/>
      <c r="E9" s="299"/>
      <c r="F9" s="301"/>
      <c r="G9" s="297"/>
      <c r="H9" s="222" t="s">
        <v>13</v>
      </c>
      <c r="I9" s="223" t="s">
        <v>6</v>
      </c>
      <c r="J9" s="223" t="s">
        <v>14</v>
      </c>
      <c r="K9" s="223" t="s">
        <v>7</v>
      </c>
      <c r="L9" s="224" t="s">
        <v>18</v>
      </c>
      <c r="M9" s="222" t="s">
        <v>13</v>
      </c>
      <c r="N9" s="223" t="s">
        <v>6</v>
      </c>
      <c r="O9" s="223" t="s">
        <v>14</v>
      </c>
      <c r="P9" s="223" t="s">
        <v>7</v>
      </c>
      <c r="Q9" s="224" t="s">
        <v>18</v>
      </c>
      <c r="R9" s="222" t="s">
        <v>13</v>
      </c>
      <c r="S9" s="223" t="s">
        <v>6</v>
      </c>
      <c r="T9" s="223" t="s">
        <v>14</v>
      </c>
      <c r="U9" s="223" t="s">
        <v>7</v>
      </c>
      <c r="V9" s="224" t="s">
        <v>18</v>
      </c>
      <c r="W9" s="222" t="s">
        <v>13</v>
      </c>
      <c r="X9" s="223" t="s">
        <v>6</v>
      </c>
      <c r="Y9" s="223" t="s">
        <v>14</v>
      </c>
      <c r="Z9" s="223" t="s">
        <v>7</v>
      </c>
      <c r="AA9" s="224" t="s">
        <v>18</v>
      </c>
      <c r="AB9" s="222" t="s">
        <v>13</v>
      </c>
      <c r="AC9" s="223" t="s">
        <v>6</v>
      </c>
      <c r="AD9" s="223" t="s">
        <v>14</v>
      </c>
      <c r="AE9" s="223" t="s">
        <v>7</v>
      </c>
      <c r="AF9" s="224" t="s">
        <v>18</v>
      </c>
      <c r="AG9" s="222" t="s">
        <v>13</v>
      </c>
      <c r="AH9" s="223" t="s">
        <v>6</v>
      </c>
      <c r="AI9" s="223" t="s">
        <v>14</v>
      </c>
      <c r="AJ9" s="223" t="s">
        <v>7</v>
      </c>
      <c r="AK9" s="224" t="s">
        <v>18</v>
      </c>
      <c r="AL9" s="222" t="s">
        <v>13</v>
      </c>
      <c r="AM9" s="223" t="s">
        <v>6</v>
      </c>
      <c r="AN9" s="223" t="s">
        <v>14</v>
      </c>
      <c r="AO9" s="223" t="s">
        <v>7</v>
      </c>
      <c r="AP9" s="224" t="s">
        <v>18</v>
      </c>
      <c r="AQ9" s="222" t="s">
        <v>13</v>
      </c>
      <c r="AR9" s="223" t="s">
        <v>6</v>
      </c>
      <c r="AS9" s="223" t="s">
        <v>14</v>
      </c>
      <c r="AT9" s="223" t="s">
        <v>7</v>
      </c>
      <c r="AU9" s="224" t="s">
        <v>18</v>
      </c>
      <c r="AV9" s="222" t="s">
        <v>13</v>
      </c>
      <c r="AW9" s="223" t="s">
        <v>6</v>
      </c>
      <c r="AX9" s="223" t="s">
        <v>14</v>
      </c>
      <c r="AY9" s="223" t="s">
        <v>7</v>
      </c>
      <c r="AZ9" s="224" t="s">
        <v>18</v>
      </c>
      <c r="BA9" s="222" t="s">
        <v>13</v>
      </c>
      <c r="BB9" s="223" t="s">
        <v>6</v>
      </c>
      <c r="BC9" s="223" t="s">
        <v>14</v>
      </c>
      <c r="BD9" s="223" t="s">
        <v>7</v>
      </c>
      <c r="BE9" s="224" t="s">
        <v>18</v>
      </c>
      <c r="BF9" s="222" t="s">
        <v>13</v>
      </c>
      <c r="BG9" s="223" t="s">
        <v>6</v>
      </c>
      <c r="BH9" s="223" t="s">
        <v>14</v>
      </c>
      <c r="BI9" s="223" t="s">
        <v>7</v>
      </c>
      <c r="BJ9" s="224" t="s">
        <v>18</v>
      </c>
      <c r="BK9" s="222" t="s">
        <v>13</v>
      </c>
      <c r="BL9" s="223" t="s">
        <v>6</v>
      </c>
      <c r="BM9" s="223" t="s">
        <v>14</v>
      </c>
      <c r="BN9" s="223" t="s">
        <v>7</v>
      </c>
      <c r="BO9" s="224" t="s">
        <v>18</v>
      </c>
      <c r="BP9" s="222" t="s">
        <v>13</v>
      </c>
      <c r="BQ9" s="223" t="s">
        <v>6</v>
      </c>
      <c r="BR9" s="223" t="s">
        <v>14</v>
      </c>
      <c r="BS9" s="223" t="s">
        <v>7</v>
      </c>
      <c r="BT9" s="224" t="s">
        <v>18</v>
      </c>
      <c r="BU9" s="222" t="s">
        <v>13</v>
      </c>
      <c r="BV9" s="223" t="s">
        <v>6</v>
      </c>
      <c r="BW9" s="223" t="s">
        <v>14</v>
      </c>
      <c r="BX9" s="223" t="s">
        <v>7</v>
      </c>
      <c r="BY9" s="224" t="s">
        <v>18</v>
      </c>
      <c r="BZ9" s="222" t="s">
        <v>13</v>
      </c>
      <c r="CA9" s="223" t="s">
        <v>6</v>
      </c>
      <c r="CB9" s="223" t="s">
        <v>14</v>
      </c>
      <c r="CC9" s="223" t="s">
        <v>7</v>
      </c>
      <c r="CD9" s="224" t="s">
        <v>18</v>
      </c>
      <c r="CE9" s="222" t="s">
        <v>13</v>
      </c>
      <c r="CF9" s="223" t="s">
        <v>6</v>
      </c>
      <c r="CG9" s="223" t="s">
        <v>14</v>
      </c>
      <c r="CH9" s="223" t="s">
        <v>7</v>
      </c>
      <c r="CI9" s="224" t="s">
        <v>18</v>
      </c>
      <c r="CJ9" s="222" t="s">
        <v>13</v>
      </c>
      <c r="CK9" s="223" t="s">
        <v>6</v>
      </c>
      <c r="CL9" s="223" t="s">
        <v>14</v>
      </c>
      <c r="CM9" s="223" t="s">
        <v>7</v>
      </c>
      <c r="CN9" s="224" t="s">
        <v>18</v>
      </c>
      <c r="CO9" s="222" t="s">
        <v>13</v>
      </c>
      <c r="CP9" s="225" t="s">
        <v>6</v>
      </c>
      <c r="CQ9" s="223" t="s">
        <v>14</v>
      </c>
      <c r="CR9" s="223" t="s">
        <v>7</v>
      </c>
      <c r="CS9" s="224" t="s">
        <v>18</v>
      </c>
      <c r="CT9" s="222" t="s">
        <v>13</v>
      </c>
      <c r="CU9" s="223" t="s">
        <v>6</v>
      </c>
      <c r="CV9" s="223" t="s">
        <v>14</v>
      </c>
      <c r="CW9" s="223" t="s">
        <v>7</v>
      </c>
      <c r="CX9" s="224" t="s">
        <v>18</v>
      </c>
      <c r="CY9" s="222" t="s">
        <v>13</v>
      </c>
      <c r="CZ9" s="223" t="s">
        <v>6</v>
      </c>
      <c r="DA9" s="223" t="s">
        <v>14</v>
      </c>
      <c r="DB9" s="223" t="s">
        <v>7</v>
      </c>
      <c r="DC9" s="224" t="s">
        <v>18</v>
      </c>
      <c r="DD9" s="222" t="s">
        <v>13</v>
      </c>
      <c r="DE9" s="223" t="s">
        <v>6</v>
      </c>
      <c r="DF9" s="223" t="s">
        <v>14</v>
      </c>
      <c r="DG9" s="223" t="s">
        <v>7</v>
      </c>
      <c r="DH9" s="224" t="s">
        <v>18</v>
      </c>
      <c r="DI9" s="222" t="s">
        <v>13</v>
      </c>
      <c r="DJ9" s="223" t="s">
        <v>6</v>
      </c>
      <c r="DK9" s="223" t="s">
        <v>14</v>
      </c>
      <c r="DL9" s="223" t="s">
        <v>7</v>
      </c>
      <c r="DM9" s="224" t="s">
        <v>18</v>
      </c>
      <c r="DN9" s="222" t="s">
        <v>13</v>
      </c>
      <c r="DO9" s="223" t="s">
        <v>6</v>
      </c>
      <c r="DP9" s="223" t="s">
        <v>14</v>
      </c>
      <c r="DQ9" s="223" t="s">
        <v>7</v>
      </c>
      <c r="DR9" s="224" t="s">
        <v>18</v>
      </c>
      <c r="DS9" s="222" t="s">
        <v>13</v>
      </c>
      <c r="DT9" s="223" t="s">
        <v>6</v>
      </c>
      <c r="DU9" s="223" t="s">
        <v>14</v>
      </c>
      <c r="DV9" s="223" t="s">
        <v>7</v>
      </c>
      <c r="DW9" s="224" t="s">
        <v>18</v>
      </c>
      <c r="DX9" s="222" t="s">
        <v>13</v>
      </c>
      <c r="DY9" s="223" t="s">
        <v>6</v>
      </c>
      <c r="DZ9" s="223" t="s">
        <v>14</v>
      </c>
      <c r="EA9" s="223" t="s">
        <v>7</v>
      </c>
      <c r="EB9" s="224" t="s">
        <v>18</v>
      </c>
      <c r="EC9" s="222" t="s">
        <v>13</v>
      </c>
      <c r="ED9" s="223" t="s">
        <v>6</v>
      </c>
      <c r="EE9" s="223" t="s">
        <v>14</v>
      </c>
      <c r="EF9" s="223" t="s">
        <v>7</v>
      </c>
      <c r="EG9" s="224" t="s">
        <v>18</v>
      </c>
      <c r="EH9" s="222" t="s">
        <v>13</v>
      </c>
      <c r="EI9" s="223" t="s">
        <v>6</v>
      </c>
      <c r="EJ9" s="223" t="s">
        <v>14</v>
      </c>
      <c r="EK9" s="223" t="s">
        <v>7</v>
      </c>
      <c r="EL9" s="224" t="s">
        <v>18</v>
      </c>
    </row>
    <row r="10" spans="1:142" s="226" customFormat="1" ht="38.25" x14ac:dyDescent="0.2">
      <c r="A10" s="103">
        <v>1</v>
      </c>
      <c r="B10" s="202" t="s">
        <v>51</v>
      </c>
      <c r="C10" s="121" t="s">
        <v>52</v>
      </c>
      <c r="D10" s="146">
        <v>1</v>
      </c>
      <c r="E10" s="227" t="s">
        <v>53</v>
      </c>
      <c r="F10" s="228">
        <v>194.66666666666666</v>
      </c>
      <c r="G10" s="25">
        <v>6912.8290000000006</v>
      </c>
      <c r="H10" s="32"/>
      <c r="I10" s="229"/>
      <c r="J10" s="34">
        <f>H10+I10</f>
        <v>0</v>
      </c>
      <c r="K10" s="31">
        <f>$D10*J10</f>
        <v>0</v>
      </c>
      <c r="L10" s="230" t="str">
        <f t="shared" ref="L10:L73" si="0">+IF(J10=0,"NO OFERTADO",IF(J10&lt;=($G10*(1+$EL$4)),"HABILITA","NO HABILITA"))</f>
        <v>NO OFERTADO</v>
      </c>
      <c r="M10" s="32">
        <v>9100</v>
      </c>
      <c r="N10" s="229">
        <v>0</v>
      </c>
      <c r="O10" s="34">
        <f t="shared" ref="O10:O73" si="1">M10+N10</f>
        <v>9100</v>
      </c>
      <c r="P10" s="31">
        <f t="shared" ref="P10:AT25" si="2">$D10*O10</f>
        <v>9100</v>
      </c>
      <c r="Q10" s="230" t="str">
        <f t="shared" ref="Q10:Q73" si="3">+IF(O10=0,"NO OFERTADO",IF(O10&lt;=($G10*(1+$EL$4)),"HABILITA","NO HABILITA"))</f>
        <v>NO HABILITA</v>
      </c>
      <c r="R10" s="32">
        <v>6900</v>
      </c>
      <c r="S10" s="229">
        <v>0</v>
      </c>
      <c r="T10" s="34">
        <f t="shared" ref="T10:T73" si="4">R10+S10</f>
        <v>6900</v>
      </c>
      <c r="U10" s="31">
        <f t="shared" ref="U10" si="5">$D10*T10</f>
        <v>6900</v>
      </c>
      <c r="V10" s="230" t="str">
        <f t="shared" ref="V10:V73" si="6">+IF(T10=0,"NO OFERTADO",IF(T10&lt;=($G10*(1+$EL$4)),"HABILITA","NO HABILITA"))</f>
        <v>HABILITA</v>
      </c>
      <c r="W10" s="32"/>
      <c r="X10" s="229"/>
      <c r="Y10" s="34">
        <f t="shared" ref="Y10:Y73" si="7">W10+X10</f>
        <v>0</v>
      </c>
      <c r="Z10" s="31">
        <f t="shared" ref="Z10" si="8">$D10*Y10</f>
        <v>0</v>
      </c>
      <c r="AA10" s="230" t="str">
        <f t="shared" ref="AA10:AA73" si="9">+IF(Y10=0,"NO OFERTADO",IF(Y10&lt;=($G10*(1+$EL$4)),"HABILITA","NO HABILITA"))</f>
        <v>NO OFERTADO</v>
      </c>
      <c r="AB10" s="32"/>
      <c r="AC10" s="229"/>
      <c r="AD10" s="34">
        <f t="shared" ref="AD10:AD73" si="10">AB10+AC10</f>
        <v>0</v>
      </c>
      <c r="AE10" s="31">
        <f t="shared" ref="AE10" si="11">$D10*AD10</f>
        <v>0</v>
      </c>
      <c r="AF10" s="230" t="str">
        <f t="shared" ref="AF10:AF73" si="12">+IF(AD10=0,"NO OFERTADO",IF(AD10&lt;=($G10*(1+$EL$4)),"HABILITA","NO HABILITA"))</f>
        <v>NO OFERTADO</v>
      </c>
      <c r="AG10" s="32"/>
      <c r="AH10" s="229"/>
      <c r="AI10" s="34">
        <f t="shared" ref="AI10:AI73" si="13">AG10+AH10</f>
        <v>0</v>
      </c>
      <c r="AJ10" s="31">
        <f t="shared" ref="AJ10" si="14">$D10*AI10</f>
        <v>0</v>
      </c>
      <c r="AK10" s="230" t="str">
        <f t="shared" ref="AK10:AK73" si="15">+IF(AI10=0,"NO OFERTADO",IF(AI10&lt;=($G10*(1+$EL$4)),"HABILITA","NO HABILITA"))</f>
        <v>NO OFERTADO</v>
      </c>
      <c r="AL10" s="32"/>
      <c r="AM10" s="229"/>
      <c r="AN10" s="34">
        <f t="shared" ref="AN10:AN73" si="16">AL10+AM10</f>
        <v>0</v>
      </c>
      <c r="AO10" s="31">
        <f t="shared" ref="AO10" si="17">$D10*AN10</f>
        <v>0</v>
      </c>
      <c r="AP10" s="230" t="str">
        <f t="shared" ref="AP10:AP73" si="18">+IF(AN10=0,"NO OFERTADO",IF(AN10&lt;=($G10*(1+$EL$4)),"HABILITA","NO HABILITA"))</f>
        <v>NO OFERTADO</v>
      </c>
      <c r="AQ10" s="32"/>
      <c r="AR10" s="229"/>
      <c r="AS10" s="34">
        <f t="shared" ref="AS10:AS73" si="19">AQ10+AR10</f>
        <v>0</v>
      </c>
      <c r="AT10" s="31">
        <f t="shared" ref="AT10" si="20">$D10*AS10</f>
        <v>0</v>
      </c>
      <c r="AU10" s="230" t="str">
        <f t="shared" ref="AU10:AU73" si="21">+IF(AS10=0,"NO OFERTADO",IF(AS10&lt;=($G10*(1+$EL$4)),"HABILITA","NO HABILITA"))</f>
        <v>NO OFERTADO</v>
      </c>
      <c r="AV10" s="32">
        <v>8068</v>
      </c>
      <c r="AW10" s="229">
        <v>0</v>
      </c>
      <c r="AX10" s="34">
        <f t="shared" ref="AX10:AX73" si="22">AV10+AW10</f>
        <v>8068</v>
      </c>
      <c r="AY10" s="31">
        <f t="shared" ref="AY10:BX25" si="23">$D10*AX10</f>
        <v>8068</v>
      </c>
      <c r="AZ10" s="230" t="str">
        <f t="shared" ref="AZ10:AZ73" si="24">+IF(AX10=0,"NO OFERTADO",IF(AX10&lt;=($G10*(1+$EL$4)),"HABILITA","NO HABILITA"))</f>
        <v>HABILITA</v>
      </c>
      <c r="BA10" s="32"/>
      <c r="BB10" s="229">
        <f t="shared" ref="BB10" si="25">BA10*0.19</f>
        <v>0</v>
      </c>
      <c r="BC10" s="34">
        <f t="shared" ref="BC10:BC73" si="26">BA10+BB10</f>
        <v>0</v>
      </c>
      <c r="BD10" s="31">
        <f t="shared" ref="BD10" si="27">$D10*BC10</f>
        <v>0</v>
      </c>
      <c r="BE10" s="230" t="str">
        <f t="shared" ref="BE10:BE73" si="28">+IF(BC10=0,"NO OFERTADO",IF(BC10&lt;=($G10*(1+$EL$4)),"HABILITA","NO HABILITA"))</f>
        <v>NO OFERTADO</v>
      </c>
      <c r="BF10" s="32"/>
      <c r="BG10" s="229"/>
      <c r="BH10" s="34">
        <f t="shared" ref="BH10:BH73" si="29">BF10+BG10</f>
        <v>0</v>
      </c>
      <c r="BI10" s="31">
        <f t="shared" ref="BI10" si="30">$D10*BH10</f>
        <v>0</v>
      </c>
      <c r="BJ10" s="230" t="str">
        <f t="shared" ref="BJ10:BJ73" si="31">+IF(BH10=0,"NO OFERTADO",IF(BH10&lt;=($G10*(1+$EL$4)),"HABILITA","NO HABILITA"))</f>
        <v>NO OFERTADO</v>
      </c>
      <c r="BK10" s="32">
        <v>5500</v>
      </c>
      <c r="BL10" s="229">
        <v>0</v>
      </c>
      <c r="BM10" s="34">
        <f t="shared" ref="BM10:BM73" si="32">BK10+BL10</f>
        <v>5500</v>
      </c>
      <c r="BN10" s="31">
        <f t="shared" ref="BN10" si="33">$D10*BM10</f>
        <v>5500</v>
      </c>
      <c r="BO10" s="230" t="str">
        <f t="shared" ref="BO10:BO73" si="34">+IF(BM10=0,"NO OFERTADO",IF(BM10&lt;=($G10*(1+$EL$4)),"HABILITA","NO HABILITA"))</f>
        <v>HABILITA</v>
      </c>
      <c r="BP10" s="32"/>
      <c r="BQ10" s="229"/>
      <c r="BR10" s="34">
        <f t="shared" ref="BR10:BR73" si="35">BP10+BQ10</f>
        <v>0</v>
      </c>
      <c r="BS10" s="31">
        <f t="shared" ref="BS10" si="36">$D10*BR10</f>
        <v>0</v>
      </c>
      <c r="BT10" s="230" t="str">
        <f t="shared" ref="BT10:BT73" si="37">+IF(BR10=0,"NO OFERTADO",IF(BR10&lt;=($G10*(1+$EL$4)),"HABILITA","NO HABILITA"))</f>
        <v>NO OFERTADO</v>
      </c>
      <c r="BU10" s="32"/>
      <c r="BV10" s="229"/>
      <c r="BW10" s="34">
        <f t="shared" ref="BW10:BW73" si="38">BU10+BV10</f>
        <v>0</v>
      </c>
      <c r="BX10" s="31">
        <f t="shared" ref="BX10" si="39">$D10*BW10</f>
        <v>0</v>
      </c>
      <c r="BY10" s="230" t="str">
        <f t="shared" ref="BY10:BY73" si="40">+IF(BW10=0,"NO OFERTADO",IF(BW10&lt;=($G10*(1+$EL$4)),"HABILITA","NO HABILITA"))</f>
        <v>NO OFERTADO</v>
      </c>
      <c r="BZ10" s="32"/>
      <c r="CA10" s="229"/>
      <c r="CB10" s="34">
        <f t="shared" ref="CB10:CB73" si="41">BZ10+CA10</f>
        <v>0</v>
      </c>
      <c r="CC10" s="31">
        <f t="shared" ref="CC10:CW25" si="42">$D10*CB10</f>
        <v>0</v>
      </c>
      <c r="CD10" s="230" t="str">
        <f t="shared" ref="CD10:CD73" si="43">+IF(CB10=0,"NO OFERTADO",IF(CB10&lt;=($G10*(1+$EL$4)),"HABILITA","NO HABILITA"))</f>
        <v>NO OFERTADO</v>
      </c>
      <c r="CE10" s="32"/>
      <c r="CF10" s="229"/>
      <c r="CG10" s="34">
        <f t="shared" ref="CG10:CG73" si="44">CE10+CF10</f>
        <v>0</v>
      </c>
      <c r="CH10" s="31">
        <f t="shared" ref="CH10" si="45">$D10*CG10</f>
        <v>0</v>
      </c>
      <c r="CI10" s="230" t="str">
        <f t="shared" ref="CI10:CI73" si="46">+IF(CG10=0,"NO OFERTADO",IF(CG10&lt;=($G10*(1+$EL$4)),"HABILITA","NO HABILITA"))</f>
        <v>NO OFERTADO</v>
      </c>
      <c r="CJ10" s="32">
        <v>14321</v>
      </c>
      <c r="CK10" s="229">
        <v>0</v>
      </c>
      <c r="CL10" s="34">
        <f t="shared" ref="CL10:CL73" si="47">CJ10+CK10</f>
        <v>14321</v>
      </c>
      <c r="CM10" s="31">
        <f t="shared" ref="CM10" si="48">$D10*CL10</f>
        <v>14321</v>
      </c>
      <c r="CN10" s="230" t="str">
        <f t="shared" ref="CN10:CN73" si="49">+IF(CL10=0,"NO OFERTADO",IF(CL10&lt;=($G10*(1+$EL$4)),"HABILITA","NO HABILITA"))</f>
        <v>NO HABILITA</v>
      </c>
      <c r="CO10" s="32"/>
      <c r="CP10" s="231"/>
      <c r="CQ10" s="34">
        <f t="shared" ref="CQ10:CQ73" si="50">CO10+CP10</f>
        <v>0</v>
      </c>
      <c r="CR10" s="31">
        <f t="shared" ref="CR10" si="51">$D10*CQ10</f>
        <v>0</v>
      </c>
      <c r="CS10" s="230" t="str">
        <f t="shared" ref="CS10:CS73" si="52">+IF(CQ10=0,"NO OFERTADO",IF(CQ10&lt;=($G10*(1+$EL$4)),"HABILITA","NO HABILITA"))</f>
        <v>NO OFERTADO</v>
      </c>
      <c r="CT10" s="32">
        <v>6458</v>
      </c>
      <c r="CU10" s="229">
        <v>0</v>
      </c>
      <c r="CV10" s="34">
        <f t="shared" ref="CV10:CV73" si="53">CT10+CU10</f>
        <v>6458</v>
      </c>
      <c r="CW10" s="31">
        <f t="shared" ref="CW10" si="54">$D10*CV10</f>
        <v>6458</v>
      </c>
      <c r="CX10" s="230" t="str">
        <f t="shared" ref="CX10:CX73" si="55">+IF(CV10=0,"NO OFERTADO",IF(CV10&lt;=($G10*(1+$EL$4)),"HABILITA","NO HABILITA"))</f>
        <v>HABILITA</v>
      </c>
      <c r="CY10" s="32"/>
      <c r="CZ10" s="229"/>
      <c r="DA10" s="34">
        <f>CY10+CZ10</f>
        <v>0</v>
      </c>
      <c r="DB10" s="31">
        <f>$D10*DA10</f>
        <v>0</v>
      </c>
      <c r="DC10" s="230" t="str">
        <f t="shared" ref="DC10:DC73" si="56">+IF(DA10=0,"NO OFERTADO",IF(DA10&lt;=($G10*(1+$EL$4)),"HABILITA","NO HABILITA"))</f>
        <v>NO OFERTADO</v>
      </c>
      <c r="DD10" s="32"/>
      <c r="DE10" s="229"/>
      <c r="DF10" s="34">
        <f>DD10+DE10</f>
        <v>0</v>
      </c>
      <c r="DG10" s="31">
        <f>$D10*DF10</f>
        <v>0</v>
      </c>
      <c r="DH10" s="230" t="str">
        <f t="shared" ref="DH10:DH73" si="57">+IF(DF10=0,"NO OFERTADO",IF(DF10&lt;=($G10*(1+$EL$4)),"HABILITA","NO HABILITA"))</f>
        <v>NO OFERTADO</v>
      </c>
      <c r="DI10" s="32"/>
      <c r="DJ10" s="229"/>
      <c r="DK10" s="34">
        <f>DI10+DJ10</f>
        <v>0</v>
      </c>
      <c r="DL10" s="31">
        <f>$D10*DK10</f>
        <v>0</v>
      </c>
      <c r="DM10" s="230" t="str">
        <f t="shared" ref="DM10:DM73" si="58">+IF(DK10=0,"NO OFERTADO",IF(DK10&lt;=($G10*(1+$EL$4)),"HABILITA","NO HABILITA"))</f>
        <v>NO OFERTADO</v>
      </c>
      <c r="DN10" s="32"/>
      <c r="DO10" s="229"/>
      <c r="DP10" s="34">
        <f>DN10+DO10</f>
        <v>0</v>
      </c>
      <c r="DQ10" s="31">
        <f>$D10*DP10</f>
        <v>0</v>
      </c>
      <c r="DR10" s="230" t="str">
        <f t="shared" ref="DR10:DR73" si="59">+IF(DP10=0,"NO OFERTADO",IF(DP10&lt;=($G10*(1+$EL$4)),"HABILITA","NO HABILITA"))</f>
        <v>NO OFERTADO</v>
      </c>
      <c r="DS10" s="32"/>
      <c r="DT10" s="229"/>
      <c r="DU10" s="34">
        <f>DS10+DT10</f>
        <v>0</v>
      </c>
      <c r="DV10" s="31">
        <f>$D10*DU10</f>
        <v>0</v>
      </c>
      <c r="DW10" s="230" t="str">
        <f t="shared" ref="DW10:DW73" si="60">+IF(DU10=0,"NO OFERTADO",IF(DU10&lt;=($G10*(1+$EL$4)),"HABILITA","NO HABILITA"))</f>
        <v>NO OFERTADO</v>
      </c>
      <c r="DX10" s="32"/>
      <c r="DY10" s="229">
        <f t="shared" ref="DY10:DY39" si="61">DX10*0.19</f>
        <v>0</v>
      </c>
      <c r="DZ10" s="34">
        <f t="shared" ref="DZ10:DZ73" si="62">DX10+DY10</f>
        <v>0</v>
      </c>
      <c r="EA10" s="31">
        <f t="shared" ref="EA10:EA73" si="63">$D10*DZ10</f>
        <v>0</v>
      </c>
      <c r="EB10" s="230" t="str">
        <f t="shared" ref="EB10:EB73" si="64">+IF(DZ10=0,"NO OFERTADO",IF(DZ10&lt;=($G10*(1+$EQ$4)),"HABILITA","NO HABILITA"))</f>
        <v>NO OFERTADO</v>
      </c>
      <c r="EC10" s="32"/>
      <c r="ED10" s="229"/>
      <c r="EE10" s="34">
        <f>EC10+ED10</f>
        <v>0</v>
      </c>
      <c r="EF10" s="31">
        <f>$D10*EE10</f>
        <v>0</v>
      </c>
      <c r="EG10" s="230" t="str">
        <f t="shared" ref="EG10:EG73" si="65">+IF(EE10=0,"NO OFERTADO",IF(EE10&lt;=($G10*(1+$EQ$4)),"HABILITA","NO HABILITA"))</f>
        <v>NO OFERTADO</v>
      </c>
      <c r="EH10" s="32"/>
      <c r="EI10" s="229"/>
      <c r="EJ10" s="34">
        <f>EH10+EI10</f>
        <v>0</v>
      </c>
      <c r="EK10" s="31">
        <f>$D10*EJ10</f>
        <v>0</v>
      </c>
      <c r="EL10" s="230" t="str">
        <f t="shared" ref="EL10:EL73" si="66">+IF(EJ10=0,"NO OFERTADO",IF(EJ10&lt;=($G10*(1+$EL$4)),"HABILITA","NO HABILITA"))</f>
        <v>NO OFERTADO</v>
      </c>
    </row>
    <row r="11" spans="1:142" s="226" customFormat="1" ht="38.25" x14ac:dyDescent="0.2">
      <c r="A11" s="103">
        <v>2</v>
      </c>
      <c r="B11" s="202" t="s">
        <v>54</v>
      </c>
      <c r="C11" s="121" t="s">
        <v>52</v>
      </c>
      <c r="D11" s="146">
        <v>1</v>
      </c>
      <c r="E11" s="227" t="s">
        <v>53</v>
      </c>
      <c r="F11" s="228">
        <v>32.333333333333336</v>
      </c>
      <c r="G11" s="25">
        <v>6912.8290000000006</v>
      </c>
      <c r="H11" s="32"/>
      <c r="I11" s="229"/>
      <c r="J11" s="34">
        <f t="shared" ref="J11:J74" si="67">H11+I11</f>
        <v>0</v>
      </c>
      <c r="K11" s="31">
        <f t="shared" ref="K11:K74" si="68">$D11*J11</f>
        <v>0</v>
      </c>
      <c r="L11" s="230" t="str">
        <f t="shared" si="0"/>
        <v>NO OFERTADO</v>
      </c>
      <c r="M11" s="32">
        <v>9000</v>
      </c>
      <c r="N11" s="229">
        <v>0</v>
      </c>
      <c r="O11" s="34">
        <f t="shared" si="1"/>
        <v>9000</v>
      </c>
      <c r="P11" s="31">
        <f t="shared" si="2"/>
        <v>9000</v>
      </c>
      <c r="Q11" s="230" t="str">
        <f t="shared" si="3"/>
        <v>NO HABILITA</v>
      </c>
      <c r="R11" s="32">
        <v>6300</v>
      </c>
      <c r="S11" s="229">
        <v>0</v>
      </c>
      <c r="T11" s="34">
        <f t="shared" si="4"/>
        <v>6300</v>
      </c>
      <c r="U11" s="31">
        <f t="shared" si="2"/>
        <v>6300</v>
      </c>
      <c r="V11" s="230" t="str">
        <f t="shared" si="6"/>
        <v>HABILITA</v>
      </c>
      <c r="W11" s="32"/>
      <c r="X11" s="229"/>
      <c r="Y11" s="34">
        <f t="shared" si="7"/>
        <v>0</v>
      </c>
      <c r="Z11" s="31">
        <f t="shared" si="2"/>
        <v>0</v>
      </c>
      <c r="AA11" s="230" t="str">
        <f t="shared" si="9"/>
        <v>NO OFERTADO</v>
      </c>
      <c r="AB11" s="32"/>
      <c r="AC11" s="229"/>
      <c r="AD11" s="34">
        <f t="shared" si="10"/>
        <v>0</v>
      </c>
      <c r="AE11" s="31">
        <f t="shared" si="2"/>
        <v>0</v>
      </c>
      <c r="AF11" s="230" t="str">
        <f t="shared" si="12"/>
        <v>NO OFERTADO</v>
      </c>
      <c r="AG11" s="32"/>
      <c r="AH11" s="229"/>
      <c r="AI11" s="34">
        <f t="shared" si="13"/>
        <v>0</v>
      </c>
      <c r="AJ11" s="31">
        <f t="shared" si="2"/>
        <v>0</v>
      </c>
      <c r="AK11" s="230" t="str">
        <f t="shared" si="15"/>
        <v>NO OFERTADO</v>
      </c>
      <c r="AL11" s="32"/>
      <c r="AM11" s="229"/>
      <c r="AN11" s="34">
        <f t="shared" si="16"/>
        <v>0</v>
      </c>
      <c r="AO11" s="31">
        <f t="shared" si="2"/>
        <v>0</v>
      </c>
      <c r="AP11" s="230" t="str">
        <f t="shared" si="18"/>
        <v>NO OFERTADO</v>
      </c>
      <c r="AQ11" s="32"/>
      <c r="AR11" s="229"/>
      <c r="AS11" s="34">
        <f t="shared" si="19"/>
        <v>0</v>
      </c>
      <c r="AT11" s="31">
        <f t="shared" si="2"/>
        <v>0</v>
      </c>
      <c r="AU11" s="230" t="str">
        <f t="shared" si="21"/>
        <v>NO OFERTADO</v>
      </c>
      <c r="AV11" s="32">
        <v>7386</v>
      </c>
      <c r="AW11" s="229">
        <v>0</v>
      </c>
      <c r="AX11" s="34">
        <f t="shared" si="22"/>
        <v>7386</v>
      </c>
      <c r="AY11" s="31">
        <f t="shared" si="23"/>
        <v>7386</v>
      </c>
      <c r="AZ11" s="230" t="str">
        <f t="shared" si="24"/>
        <v>HABILITA</v>
      </c>
      <c r="BA11" s="32"/>
      <c r="BB11" s="229">
        <f t="shared" ref="BB11:BB25" si="69">BA11*0.19</f>
        <v>0</v>
      </c>
      <c r="BC11" s="34">
        <f t="shared" si="26"/>
        <v>0</v>
      </c>
      <c r="BD11" s="31">
        <f t="shared" si="23"/>
        <v>0</v>
      </c>
      <c r="BE11" s="230" t="str">
        <f t="shared" si="28"/>
        <v>NO OFERTADO</v>
      </c>
      <c r="BF11" s="32"/>
      <c r="BG11" s="229"/>
      <c r="BH11" s="34">
        <f t="shared" si="29"/>
        <v>0</v>
      </c>
      <c r="BI11" s="31">
        <f t="shared" si="23"/>
        <v>0</v>
      </c>
      <c r="BJ11" s="230" t="str">
        <f t="shared" si="31"/>
        <v>NO OFERTADO</v>
      </c>
      <c r="BK11" s="32">
        <v>5500</v>
      </c>
      <c r="BL11" s="229">
        <v>0</v>
      </c>
      <c r="BM11" s="34">
        <f t="shared" si="32"/>
        <v>5500</v>
      </c>
      <c r="BN11" s="31">
        <f t="shared" si="23"/>
        <v>5500</v>
      </c>
      <c r="BO11" s="230" t="str">
        <f t="shared" si="34"/>
        <v>HABILITA</v>
      </c>
      <c r="BP11" s="32"/>
      <c r="BQ11" s="229"/>
      <c r="BR11" s="34">
        <f t="shared" si="35"/>
        <v>0</v>
      </c>
      <c r="BS11" s="31">
        <f t="shared" si="23"/>
        <v>0</v>
      </c>
      <c r="BT11" s="230" t="str">
        <f t="shared" si="37"/>
        <v>NO OFERTADO</v>
      </c>
      <c r="BU11" s="32"/>
      <c r="BV11" s="229"/>
      <c r="BW11" s="34">
        <f t="shared" si="38"/>
        <v>0</v>
      </c>
      <c r="BX11" s="31">
        <f t="shared" si="23"/>
        <v>0</v>
      </c>
      <c r="BY11" s="230" t="str">
        <f t="shared" si="40"/>
        <v>NO OFERTADO</v>
      </c>
      <c r="BZ11" s="32"/>
      <c r="CA11" s="229"/>
      <c r="CB11" s="34">
        <f t="shared" si="41"/>
        <v>0</v>
      </c>
      <c r="CC11" s="31">
        <f t="shared" si="42"/>
        <v>0</v>
      </c>
      <c r="CD11" s="230" t="str">
        <f t="shared" si="43"/>
        <v>NO OFERTADO</v>
      </c>
      <c r="CE11" s="32"/>
      <c r="CF11" s="229"/>
      <c r="CG11" s="34">
        <f t="shared" si="44"/>
        <v>0</v>
      </c>
      <c r="CH11" s="31">
        <f t="shared" si="42"/>
        <v>0</v>
      </c>
      <c r="CI11" s="230" t="str">
        <f t="shared" si="46"/>
        <v>NO OFERTADO</v>
      </c>
      <c r="CJ11" s="32"/>
      <c r="CK11" s="229"/>
      <c r="CL11" s="34">
        <f t="shared" si="47"/>
        <v>0</v>
      </c>
      <c r="CM11" s="31">
        <f t="shared" si="42"/>
        <v>0</v>
      </c>
      <c r="CN11" s="230" t="str">
        <f t="shared" si="49"/>
        <v>NO OFERTADO</v>
      </c>
      <c r="CO11" s="32"/>
      <c r="CP11" s="231"/>
      <c r="CQ11" s="34">
        <f t="shared" si="50"/>
        <v>0</v>
      </c>
      <c r="CR11" s="31">
        <f t="shared" si="42"/>
        <v>0</v>
      </c>
      <c r="CS11" s="230" t="str">
        <f t="shared" si="52"/>
        <v>NO OFERTADO</v>
      </c>
      <c r="CT11" s="32">
        <v>6458</v>
      </c>
      <c r="CU11" s="229">
        <v>0</v>
      </c>
      <c r="CV11" s="34">
        <f t="shared" si="53"/>
        <v>6458</v>
      </c>
      <c r="CW11" s="31">
        <f t="shared" si="42"/>
        <v>6458</v>
      </c>
      <c r="CX11" s="230" t="str">
        <f t="shared" si="55"/>
        <v>HABILITA</v>
      </c>
      <c r="CY11" s="32"/>
      <c r="CZ11" s="229"/>
      <c r="DA11" s="34">
        <f t="shared" ref="DA11:DA74" si="70">CY11+CZ11</f>
        <v>0</v>
      </c>
      <c r="DB11" s="31">
        <f t="shared" ref="DB11:DB74" si="71">$D11*DA11</f>
        <v>0</v>
      </c>
      <c r="DC11" s="230" t="str">
        <f t="shared" si="56"/>
        <v>NO OFERTADO</v>
      </c>
      <c r="DD11" s="32"/>
      <c r="DE11" s="229"/>
      <c r="DF11" s="34">
        <f t="shared" ref="DF11:DF74" si="72">DD11+DE11</f>
        <v>0</v>
      </c>
      <c r="DG11" s="31">
        <f t="shared" ref="DG11:DG74" si="73">$D11*DF11</f>
        <v>0</v>
      </c>
      <c r="DH11" s="230" t="str">
        <f t="shared" si="57"/>
        <v>NO OFERTADO</v>
      </c>
      <c r="DI11" s="32"/>
      <c r="DJ11" s="229"/>
      <c r="DK11" s="34">
        <f t="shared" ref="DK11:DK74" si="74">DI11+DJ11</f>
        <v>0</v>
      </c>
      <c r="DL11" s="31">
        <f t="shared" ref="DL11:DL74" si="75">$D11*DK11</f>
        <v>0</v>
      </c>
      <c r="DM11" s="230" t="str">
        <f t="shared" si="58"/>
        <v>NO OFERTADO</v>
      </c>
      <c r="DN11" s="32"/>
      <c r="DO11" s="229"/>
      <c r="DP11" s="34">
        <f t="shared" ref="DP11:DP74" si="76">DN11+DO11</f>
        <v>0</v>
      </c>
      <c r="DQ11" s="31">
        <f t="shared" ref="DQ11:DQ74" si="77">$D11*DP11</f>
        <v>0</v>
      </c>
      <c r="DR11" s="230" t="str">
        <f t="shared" si="59"/>
        <v>NO OFERTADO</v>
      </c>
      <c r="DS11" s="32"/>
      <c r="DT11" s="229"/>
      <c r="DU11" s="34">
        <f t="shared" ref="DU11:DU74" si="78">DS11+DT11</f>
        <v>0</v>
      </c>
      <c r="DV11" s="31">
        <f t="shared" ref="DV11:DV74" si="79">$D11*DU11</f>
        <v>0</v>
      </c>
      <c r="DW11" s="230" t="str">
        <f t="shared" si="60"/>
        <v>NO OFERTADO</v>
      </c>
      <c r="DX11" s="32"/>
      <c r="DY11" s="229">
        <f t="shared" si="61"/>
        <v>0</v>
      </c>
      <c r="DZ11" s="34">
        <f t="shared" si="62"/>
        <v>0</v>
      </c>
      <c r="EA11" s="31">
        <f t="shared" si="63"/>
        <v>0</v>
      </c>
      <c r="EB11" s="230" t="str">
        <f t="shared" si="64"/>
        <v>NO OFERTADO</v>
      </c>
      <c r="EC11" s="32"/>
      <c r="ED11" s="229"/>
      <c r="EE11" s="34">
        <f t="shared" ref="EE11:EE74" si="80">EC11+ED11</f>
        <v>0</v>
      </c>
      <c r="EF11" s="31">
        <f t="shared" ref="EF11:EF74" si="81">$D11*EE11</f>
        <v>0</v>
      </c>
      <c r="EG11" s="230" t="str">
        <f t="shared" si="65"/>
        <v>NO OFERTADO</v>
      </c>
      <c r="EH11" s="32"/>
      <c r="EI11" s="229"/>
      <c r="EJ11" s="34">
        <f t="shared" ref="EJ11:EJ74" si="82">EH11+EI11</f>
        <v>0</v>
      </c>
      <c r="EK11" s="31">
        <f t="shared" ref="EK11:EK74" si="83">$D11*EJ11</f>
        <v>0</v>
      </c>
      <c r="EL11" s="230" t="str">
        <f t="shared" si="66"/>
        <v>NO OFERTADO</v>
      </c>
    </row>
    <row r="12" spans="1:142" s="226" customFormat="1" ht="38.25" x14ac:dyDescent="0.2">
      <c r="A12" s="103">
        <v>3</v>
      </c>
      <c r="B12" s="202" t="s">
        <v>55</v>
      </c>
      <c r="C12" s="121" t="s">
        <v>52</v>
      </c>
      <c r="D12" s="146">
        <v>1</v>
      </c>
      <c r="E12" s="227" t="s">
        <v>53</v>
      </c>
      <c r="F12" s="228">
        <v>209</v>
      </c>
      <c r="G12" s="25">
        <v>10100</v>
      </c>
      <c r="H12" s="32"/>
      <c r="I12" s="229"/>
      <c r="J12" s="34">
        <f t="shared" si="67"/>
        <v>0</v>
      </c>
      <c r="K12" s="31">
        <f t="shared" si="68"/>
        <v>0</v>
      </c>
      <c r="L12" s="230" t="str">
        <f t="shared" si="0"/>
        <v>NO OFERTADO</v>
      </c>
      <c r="M12" s="32">
        <v>9100</v>
      </c>
      <c r="N12" s="229">
        <v>0</v>
      </c>
      <c r="O12" s="34">
        <f t="shared" si="1"/>
        <v>9100</v>
      </c>
      <c r="P12" s="31">
        <f t="shared" si="2"/>
        <v>9100</v>
      </c>
      <c r="Q12" s="230" t="str">
        <f t="shared" si="3"/>
        <v>HABILITA</v>
      </c>
      <c r="R12" s="32">
        <v>6200</v>
      </c>
      <c r="S12" s="229">
        <v>0</v>
      </c>
      <c r="T12" s="34">
        <f t="shared" si="4"/>
        <v>6200</v>
      </c>
      <c r="U12" s="31">
        <f t="shared" si="2"/>
        <v>6200</v>
      </c>
      <c r="V12" s="230" t="str">
        <f t="shared" si="6"/>
        <v>HABILITA</v>
      </c>
      <c r="W12" s="32"/>
      <c r="X12" s="229"/>
      <c r="Y12" s="34">
        <f t="shared" si="7"/>
        <v>0</v>
      </c>
      <c r="Z12" s="31">
        <f t="shared" si="2"/>
        <v>0</v>
      </c>
      <c r="AA12" s="230" t="str">
        <f t="shared" si="9"/>
        <v>NO OFERTADO</v>
      </c>
      <c r="AB12" s="32"/>
      <c r="AC12" s="229"/>
      <c r="AD12" s="34">
        <f t="shared" si="10"/>
        <v>0</v>
      </c>
      <c r="AE12" s="31">
        <f t="shared" si="2"/>
        <v>0</v>
      </c>
      <c r="AF12" s="230" t="str">
        <f t="shared" si="12"/>
        <v>NO OFERTADO</v>
      </c>
      <c r="AG12" s="32"/>
      <c r="AH12" s="229"/>
      <c r="AI12" s="34">
        <f t="shared" si="13"/>
        <v>0</v>
      </c>
      <c r="AJ12" s="31">
        <f t="shared" si="2"/>
        <v>0</v>
      </c>
      <c r="AK12" s="230" t="str">
        <f t="shared" si="15"/>
        <v>NO OFERTADO</v>
      </c>
      <c r="AL12" s="32"/>
      <c r="AM12" s="229"/>
      <c r="AN12" s="34">
        <f t="shared" si="16"/>
        <v>0</v>
      </c>
      <c r="AO12" s="31">
        <f t="shared" si="2"/>
        <v>0</v>
      </c>
      <c r="AP12" s="230" t="str">
        <f t="shared" si="18"/>
        <v>NO OFERTADO</v>
      </c>
      <c r="AQ12" s="32"/>
      <c r="AR12" s="229"/>
      <c r="AS12" s="34">
        <f t="shared" si="19"/>
        <v>0</v>
      </c>
      <c r="AT12" s="31">
        <f t="shared" si="2"/>
        <v>0</v>
      </c>
      <c r="AU12" s="230" t="str">
        <f t="shared" si="21"/>
        <v>NO OFERTADO</v>
      </c>
      <c r="AV12" s="32">
        <v>8000</v>
      </c>
      <c r="AW12" s="229">
        <v>0</v>
      </c>
      <c r="AX12" s="34">
        <f t="shared" si="22"/>
        <v>8000</v>
      </c>
      <c r="AY12" s="31">
        <f t="shared" si="23"/>
        <v>8000</v>
      </c>
      <c r="AZ12" s="230" t="str">
        <f t="shared" si="24"/>
        <v>HABILITA</v>
      </c>
      <c r="BA12" s="32"/>
      <c r="BB12" s="229">
        <f t="shared" si="69"/>
        <v>0</v>
      </c>
      <c r="BC12" s="34">
        <f t="shared" si="26"/>
        <v>0</v>
      </c>
      <c r="BD12" s="31">
        <f t="shared" si="23"/>
        <v>0</v>
      </c>
      <c r="BE12" s="230" t="str">
        <f t="shared" si="28"/>
        <v>NO OFERTADO</v>
      </c>
      <c r="BF12" s="32"/>
      <c r="BG12" s="229"/>
      <c r="BH12" s="34">
        <f t="shared" si="29"/>
        <v>0</v>
      </c>
      <c r="BI12" s="31">
        <f t="shared" si="23"/>
        <v>0</v>
      </c>
      <c r="BJ12" s="230" t="str">
        <f t="shared" si="31"/>
        <v>NO OFERTADO</v>
      </c>
      <c r="BK12" s="32">
        <v>7550</v>
      </c>
      <c r="BL12" s="229">
        <v>0</v>
      </c>
      <c r="BM12" s="34">
        <f t="shared" si="32"/>
        <v>7550</v>
      </c>
      <c r="BN12" s="31">
        <f t="shared" si="23"/>
        <v>7550</v>
      </c>
      <c r="BO12" s="230" t="str">
        <f t="shared" si="34"/>
        <v>HABILITA</v>
      </c>
      <c r="BP12" s="32"/>
      <c r="BQ12" s="229"/>
      <c r="BR12" s="34">
        <f t="shared" si="35"/>
        <v>0</v>
      </c>
      <c r="BS12" s="31">
        <f t="shared" si="23"/>
        <v>0</v>
      </c>
      <c r="BT12" s="230" t="str">
        <f t="shared" si="37"/>
        <v>NO OFERTADO</v>
      </c>
      <c r="BU12" s="32"/>
      <c r="BV12" s="229"/>
      <c r="BW12" s="34">
        <f t="shared" si="38"/>
        <v>0</v>
      </c>
      <c r="BX12" s="31">
        <f t="shared" si="23"/>
        <v>0</v>
      </c>
      <c r="BY12" s="230" t="str">
        <f t="shared" si="40"/>
        <v>NO OFERTADO</v>
      </c>
      <c r="BZ12" s="32"/>
      <c r="CA12" s="229"/>
      <c r="CB12" s="34">
        <f t="shared" si="41"/>
        <v>0</v>
      </c>
      <c r="CC12" s="31">
        <f t="shared" si="42"/>
        <v>0</v>
      </c>
      <c r="CD12" s="230" t="str">
        <f t="shared" si="43"/>
        <v>NO OFERTADO</v>
      </c>
      <c r="CE12" s="32"/>
      <c r="CF12" s="229"/>
      <c r="CG12" s="34">
        <f t="shared" si="44"/>
        <v>0</v>
      </c>
      <c r="CH12" s="31">
        <f t="shared" si="42"/>
        <v>0</v>
      </c>
      <c r="CI12" s="230" t="str">
        <f t="shared" si="46"/>
        <v>NO OFERTADO</v>
      </c>
      <c r="CJ12" s="32"/>
      <c r="CK12" s="229"/>
      <c r="CL12" s="34">
        <f t="shared" si="47"/>
        <v>0</v>
      </c>
      <c r="CM12" s="31">
        <f t="shared" si="42"/>
        <v>0</v>
      </c>
      <c r="CN12" s="230" t="str">
        <f t="shared" si="49"/>
        <v>NO OFERTADO</v>
      </c>
      <c r="CO12" s="32"/>
      <c r="CP12" s="231"/>
      <c r="CQ12" s="34">
        <f t="shared" si="50"/>
        <v>0</v>
      </c>
      <c r="CR12" s="31">
        <f t="shared" si="42"/>
        <v>0</v>
      </c>
      <c r="CS12" s="230" t="str">
        <f t="shared" si="52"/>
        <v>NO OFERTADO</v>
      </c>
      <c r="CT12" s="32">
        <v>5698</v>
      </c>
      <c r="CU12" s="229">
        <v>0</v>
      </c>
      <c r="CV12" s="34">
        <f t="shared" si="53"/>
        <v>5698</v>
      </c>
      <c r="CW12" s="31">
        <f t="shared" si="42"/>
        <v>5698</v>
      </c>
      <c r="CX12" s="230" t="str">
        <f t="shared" si="55"/>
        <v>HABILITA</v>
      </c>
      <c r="CY12" s="32"/>
      <c r="CZ12" s="229"/>
      <c r="DA12" s="34">
        <f t="shared" si="70"/>
        <v>0</v>
      </c>
      <c r="DB12" s="31">
        <f t="shared" si="71"/>
        <v>0</v>
      </c>
      <c r="DC12" s="230" t="str">
        <f t="shared" si="56"/>
        <v>NO OFERTADO</v>
      </c>
      <c r="DD12" s="32"/>
      <c r="DE12" s="229"/>
      <c r="DF12" s="34">
        <f t="shared" si="72"/>
        <v>0</v>
      </c>
      <c r="DG12" s="31">
        <f t="shared" si="73"/>
        <v>0</v>
      </c>
      <c r="DH12" s="230" t="str">
        <f t="shared" si="57"/>
        <v>NO OFERTADO</v>
      </c>
      <c r="DI12" s="32"/>
      <c r="DJ12" s="229"/>
      <c r="DK12" s="34">
        <f t="shared" si="74"/>
        <v>0</v>
      </c>
      <c r="DL12" s="31">
        <f t="shared" si="75"/>
        <v>0</v>
      </c>
      <c r="DM12" s="230" t="str">
        <f t="shared" si="58"/>
        <v>NO OFERTADO</v>
      </c>
      <c r="DN12" s="32"/>
      <c r="DO12" s="229"/>
      <c r="DP12" s="34">
        <f t="shared" si="76"/>
        <v>0</v>
      </c>
      <c r="DQ12" s="31">
        <f t="shared" si="77"/>
        <v>0</v>
      </c>
      <c r="DR12" s="230" t="str">
        <f t="shared" si="59"/>
        <v>NO OFERTADO</v>
      </c>
      <c r="DS12" s="32"/>
      <c r="DT12" s="229"/>
      <c r="DU12" s="34">
        <f t="shared" si="78"/>
        <v>0</v>
      </c>
      <c r="DV12" s="31">
        <f t="shared" si="79"/>
        <v>0</v>
      </c>
      <c r="DW12" s="230" t="str">
        <f t="shared" si="60"/>
        <v>NO OFERTADO</v>
      </c>
      <c r="DX12" s="32"/>
      <c r="DY12" s="229">
        <f t="shared" si="61"/>
        <v>0</v>
      </c>
      <c r="DZ12" s="34">
        <f t="shared" si="62"/>
        <v>0</v>
      </c>
      <c r="EA12" s="31">
        <f t="shared" si="63"/>
        <v>0</v>
      </c>
      <c r="EB12" s="230" t="str">
        <f t="shared" si="64"/>
        <v>NO OFERTADO</v>
      </c>
      <c r="EC12" s="32"/>
      <c r="ED12" s="229"/>
      <c r="EE12" s="34">
        <f t="shared" si="80"/>
        <v>0</v>
      </c>
      <c r="EF12" s="31">
        <f t="shared" si="81"/>
        <v>0</v>
      </c>
      <c r="EG12" s="230" t="str">
        <f t="shared" si="65"/>
        <v>NO OFERTADO</v>
      </c>
      <c r="EH12" s="32"/>
      <c r="EI12" s="229"/>
      <c r="EJ12" s="34">
        <f t="shared" si="82"/>
        <v>0</v>
      </c>
      <c r="EK12" s="31">
        <f t="shared" si="83"/>
        <v>0</v>
      </c>
      <c r="EL12" s="230" t="str">
        <f t="shared" si="66"/>
        <v>NO OFERTADO</v>
      </c>
    </row>
    <row r="13" spans="1:142" s="226" customFormat="1" ht="38.25" x14ac:dyDescent="0.2">
      <c r="A13" s="103">
        <v>4</v>
      </c>
      <c r="B13" s="202" t="s">
        <v>56</v>
      </c>
      <c r="C13" s="146" t="s">
        <v>52</v>
      </c>
      <c r="D13" s="146">
        <v>1</v>
      </c>
      <c r="E13" s="227" t="s">
        <v>53</v>
      </c>
      <c r="F13" s="228">
        <v>1</v>
      </c>
      <c r="G13" s="25">
        <v>7475</v>
      </c>
      <c r="H13" s="32"/>
      <c r="I13" s="229"/>
      <c r="J13" s="34">
        <f t="shared" si="67"/>
        <v>0</v>
      </c>
      <c r="K13" s="31">
        <f t="shared" si="68"/>
        <v>0</v>
      </c>
      <c r="L13" s="230" t="str">
        <f t="shared" si="0"/>
        <v>NO OFERTADO</v>
      </c>
      <c r="M13" s="32">
        <v>11000</v>
      </c>
      <c r="N13" s="229">
        <v>0</v>
      </c>
      <c r="O13" s="34">
        <f t="shared" si="1"/>
        <v>11000</v>
      </c>
      <c r="P13" s="31">
        <f t="shared" si="2"/>
        <v>11000</v>
      </c>
      <c r="Q13" s="230" t="str">
        <f t="shared" si="3"/>
        <v>NO HABILITA</v>
      </c>
      <c r="R13" s="32"/>
      <c r="S13" s="229"/>
      <c r="T13" s="34">
        <f t="shared" si="4"/>
        <v>0</v>
      </c>
      <c r="U13" s="31">
        <f t="shared" si="2"/>
        <v>0</v>
      </c>
      <c r="V13" s="230" t="str">
        <f t="shared" si="6"/>
        <v>NO OFERTADO</v>
      </c>
      <c r="W13" s="32"/>
      <c r="X13" s="229"/>
      <c r="Y13" s="34">
        <f t="shared" si="7"/>
        <v>0</v>
      </c>
      <c r="Z13" s="31">
        <f t="shared" si="2"/>
        <v>0</v>
      </c>
      <c r="AA13" s="230" t="str">
        <f t="shared" si="9"/>
        <v>NO OFERTADO</v>
      </c>
      <c r="AB13" s="32"/>
      <c r="AC13" s="229"/>
      <c r="AD13" s="34">
        <f t="shared" si="10"/>
        <v>0</v>
      </c>
      <c r="AE13" s="31">
        <f t="shared" si="2"/>
        <v>0</v>
      </c>
      <c r="AF13" s="230" t="str">
        <f t="shared" si="12"/>
        <v>NO OFERTADO</v>
      </c>
      <c r="AG13" s="32"/>
      <c r="AH13" s="229"/>
      <c r="AI13" s="34">
        <f t="shared" si="13"/>
        <v>0</v>
      </c>
      <c r="AJ13" s="31">
        <f t="shared" si="2"/>
        <v>0</v>
      </c>
      <c r="AK13" s="230" t="str">
        <f t="shared" si="15"/>
        <v>NO OFERTADO</v>
      </c>
      <c r="AL13" s="32"/>
      <c r="AM13" s="229"/>
      <c r="AN13" s="34">
        <f t="shared" si="16"/>
        <v>0</v>
      </c>
      <c r="AO13" s="31">
        <f t="shared" si="2"/>
        <v>0</v>
      </c>
      <c r="AP13" s="230" t="str">
        <f t="shared" si="18"/>
        <v>NO OFERTADO</v>
      </c>
      <c r="AQ13" s="32"/>
      <c r="AR13" s="229"/>
      <c r="AS13" s="34">
        <f t="shared" si="19"/>
        <v>0</v>
      </c>
      <c r="AT13" s="31">
        <f t="shared" si="2"/>
        <v>0</v>
      </c>
      <c r="AU13" s="230" t="str">
        <f t="shared" si="21"/>
        <v>NO OFERTADO</v>
      </c>
      <c r="AV13" s="32"/>
      <c r="AW13" s="229"/>
      <c r="AX13" s="34">
        <f t="shared" si="22"/>
        <v>0</v>
      </c>
      <c r="AY13" s="31">
        <f t="shared" si="23"/>
        <v>0</v>
      </c>
      <c r="AZ13" s="230" t="str">
        <f t="shared" si="24"/>
        <v>NO OFERTADO</v>
      </c>
      <c r="BA13" s="32"/>
      <c r="BB13" s="229">
        <f t="shared" si="69"/>
        <v>0</v>
      </c>
      <c r="BC13" s="34">
        <f t="shared" si="26"/>
        <v>0</v>
      </c>
      <c r="BD13" s="31">
        <f t="shared" si="23"/>
        <v>0</v>
      </c>
      <c r="BE13" s="230" t="str">
        <f t="shared" si="28"/>
        <v>NO OFERTADO</v>
      </c>
      <c r="BF13" s="32"/>
      <c r="BG13" s="229"/>
      <c r="BH13" s="34">
        <f t="shared" si="29"/>
        <v>0</v>
      </c>
      <c r="BI13" s="31">
        <f t="shared" si="23"/>
        <v>0</v>
      </c>
      <c r="BJ13" s="230" t="str">
        <f t="shared" si="31"/>
        <v>NO OFERTADO</v>
      </c>
      <c r="BK13" s="32">
        <v>6500</v>
      </c>
      <c r="BL13" s="229">
        <v>0</v>
      </c>
      <c r="BM13" s="34">
        <f t="shared" si="32"/>
        <v>6500</v>
      </c>
      <c r="BN13" s="31">
        <f t="shared" si="23"/>
        <v>6500</v>
      </c>
      <c r="BO13" s="230" t="str">
        <f t="shared" si="34"/>
        <v>HABILITA</v>
      </c>
      <c r="BP13" s="32"/>
      <c r="BQ13" s="229"/>
      <c r="BR13" s="34">
        <f t="shared" si="35"/>
        <v>0</v>
      </c>
      <c r="BS13" s="31">
        <f t="shared" si="23"/>
        <v>0</v>
      </c>
      <c r="BT13" s="230" t="str">
        <f t="shared" si="37"/>
        <v>NO OFERTADO</v>
      </c>
      <c r="BU13" s="32"/>
      <c r="BV13" s="229"/>
      <c r="BW13" s="34">
        <f t="shared" si="38"/>
        <v>0</v>
      </c>
      <c r="BX13" s="31">
        <f t="shared" si="23"/>
        <v>0</v>
      </c>
      <c r="BY13" s="230" t="str">
        <f t="shared" si="40"/>
        <v>NO OFERTADO</v>
      </c>
      <c r="BZ13" s="32"/>
      <c r="CA13" s="229"/>
      <c r="CB13" s="34">
        <f t="shared" si="41"/>
        <v>0</v>
      </c>
      <c r="CC13" s="31">
        <f t="shared" si="42"/>
        <v>0</v>
      </c>
      <c r="CD13" s="230" t="str">
        <f t="shared" si="43"/>
        <v>NO OFERTADO</v>
      </c>
      <c r="CE13" s="32"/>
      <c r="CF13" s="229"/>
      <c r="CG13" s="34">
        <f t="shared" si="44"/>
        <v>0</v>
      </c>
      <c r="CH13" s="31">
        <f t="shared" si="42"/>
        <v>0</v>
      </c>
      <c r="CI13" s="230" t="str">
        <f t="shared" si="46"/>
        <v>NO OFERTADO</v>
      </c>
      <c r="CJ13" s="32"/>
      <c r="CK13" s="229"/>
      <c r="CL13" s="34">
        <f t="shared" si="47"/>
        <v>0</v>
      </c>
      <c r="CM13" s="31">
        <f t="shared" si="42"/>
        <v>0</v>
      </c>
      <c r="CN13" s="230" t="str">
        <f t="shared" si="49"/>
        <v>NO OFERTADO</v>
      </c>
      <c r="CO13" s="32"/>
      <c r="CP13" s="231"/>
      <c r="CQ13" s="34">
        <f t="shared" si="50"/>
        <v>0</v>
      </c>
      <c r="CR13" s="31">
        <f t="shared" si="42"/>
        <v>0</v>
      </c>
      <c r="CS13" s="230" t="str">
        <f t="shared" si="52"/>
        <v>NO OFERTADO</v>
      </c>
      <c r="CT13" s="32">
        <v>7020</v>
      </c>
      <c r="CU13" s="229">
        <v>0</v>
      </c>
      <c r="CV13" s="34">
        <f t="shared" si="53"/>
        <v>7020</v>
      </c>
      <c r="CW13" s="31">
        <f t="shared" si="42"/>
        <v>7020</v>
      </c>
      <c r="CX13" s="230" t="str">
        <f t="shared" si="55"/>
        <v>HABILITA</v>
      </c>
      <c r="CY13" s="32"/>
      <c r="CZ13" s="229"/>
      <c r="DA13" s="34">
        <f t="shared" si="70"/>
        <v>0</v>
      </c>
      <c r="DB13" s="31">
        <f t="shared" si="71"/>
        <v>0</v>
      </c>
      <c r="DC13" s="230" t="str">
        <f t="shared" si="56"/>
        <v>NO OFERTADO</v>
      </c>
      <c r="DD13" s="32"/>
      <c r="DE13" s="229"/>
      <c r="DF13" s="34">
        <f t="shared" si="72"/>
        <v>0</v>
      </c>
      <c r="DG13" s="31">
        <f t="shared" si="73"/>
        <v>0</v>
      </c>
      <c r="DH13" s="230" t="str">
        <f t="shared" si="57"/>
        <v>NO OFERTADO</v>
      </c>
      <c r="DI13" s="32"/>
      <c r="DJ13" s="229"/>
      <c r="DK13" s="34">
        <f t="shared" si="74"/>
        <v>0</v>
      </c>
      <c r="DL13" s="31">
        <f t="shared" si="75"/>
        <v>0</v>
      </c>
      <c r="DM13" s="230" t="str">
        <f t="shared" si="58"/>
        <v>NO OFERTADO</v>
      </c>
      <c r="DN13" s="32"/>
      <c r="DO13" s="229"/>
      <c r="DP13" s="34">
        <f t="shared" si="76"/>
        <v>0</v>
      </c>
      <c r="DQ13" s="31">
        <f t="shared" si="77"/>
        <v>0</v>
      </c>
      <c r="DR13" s="230" t="str">
        <f t="shared" si="59"/>
        <v>NO OFERTADO</v>
      </c>
      <c r="DS13" s="32"/>
      <c r="DT13" s="229"/>
      <c r="DU13" s="34">
        <f t="shared" si="78"/>
        <v>0</v>
      </c>
      <c r="DV13" s="31">
        <f t="shared" si="79"/>
        <v>0</v>
      </c>
      <c r="DW13" s="230" t="str">
        <f t="shared" si="60"/>
        <v>NO OFERTADO</v>
      </c>
      <c r="DX13" s="32"/>
      <c r="DY13" s="229">
        <f t="shared" si="61"/>
        <v>0</v>
      </c>
      <c r="DZ13" s="34">
        <f t="shared" si="62"/>
        <v>0</v>
      </c>
      <c r="EA13" s="31">
        <f t="shared" si="63"/>
        <v>0</v>
      </c>
      <c r="EB13" s="230" t="str">
        <f t="shared" si="64"/>
        <v>NO OFERTADO</v>
      </c>
      <c r="EC13" s="32"/>
      <c r="ED13" s="229"/>
      <c r="EE13" s="34">
        <f t="shared" si="80"/>
        <v>0</v>
      </c>
      <c r="EF13" s="31">
        <f t="shared" si="81"/>
        <v>0</v>
      </c>
      <c r="EG13" s="230" t="str">
        <f t="shared" si="65"/>
        <v>NO OFERTADO</v>
      </c>
      <c r="EH13" s="32"/>
      <c r="EI13" s="229"/>
      <c r="EJ13" s="34">
        <f t="shared" si="82"/>
        <v>0</v>
      </c>
      <c r="EK13" s="31">
        <f t="shared" si="83"/>
        <v>0</v>
      </c>
      <c r="EL13" s="230" t="str">
        <f t="shared" si="66"/>
        <v>NO OFERTADO</v>
      </c>
    </row>
    <row r="14" spans="1:142" s="226" customFormat="1" ht="51" x14ac:dyDescent="0.2">
      <c r="A14" s="103">
        <v>5</v>
      </c>
      <c r="B14" s="202" t="s">
        <v>57</v>
      </c>
      <c r="C14" s="121" t="s">
        <v>52</v>
      </c>
      <c r="D14" s="146">
        <v>1</v>
      </c>
      <c r="E14" s="227" t="s">
        <v>53</v>
      </c>
      <c r="F14" s="228">
        <v>1</v>
      </c>
      <c r="G14" s="25">
        <v>34500</v>
      </c>
      <c r="H14" s="32"/>
      <c r="I14" s="229"/>
      <c r="J14" s="34">
        <f t="shared" si="67"/>
        <v>0</v>
      </c>
      <c r="K14" s="31">
        <f t="shared" si="68"/>
        <v>0</v>
      </c>
      <c r="L14" s="230" t="str">
        <f t="shared" si="0"/>
        <v>NO OFERTADO</v>
      </c>
      <c r="M14" s="32">
        <v>29600</v>
      </c>
      <c r="N14" s="229">
        <v>0</v>
      </c>
      <c r="O14" s="34">
        <f t="shared" si="1"/>
        <v>29600</v>
      </c>
      <c r="P14" s="31">
        <f t="shared" si="2"/>
        <v>29600</v>
      </c>
      <c r="Q14" s="230" t="str">
        <f t="shared" si="3"/>
        <v>HABILITA</v>
      </c>
      <c r="R14" s="32">
        <v>22000</v>
      </c>
      <c r="S14" s="229">
        <v>0</v>
      </c>
      <c r="T14" s="34">
        <f t="shared" si="4"/>
        <v>22000</v>
      </c>
      <c r="U14" s="31">
        <f t="shared" si="2"/>
        <v>22000</v>
      </c>
      <c r="V14" s="230" t="str">
        <f t="shared" si="6"/>
        <v>HABILITA</v>
      </c>
      <c r="W14" s="32"/>
      <c r="X14" s="229"/>
      <c r="Y14" s="34">
        <f t="shared" si="7"/>
        <v>0</v>
      </c>
      <c r="Z14" s="31">
        <f t="shared" si="2"/>
        <v>0</v>
      </c>
      <c r="AA14" s="230" t="str">
        <f t="shared" si="9"/>
        <v>NO OFERTADO</v>
      </c>
      <c r="AB14" s="32"/>
      <c r="AC14" s="229"/>
      <c r="AD14" s="34">
        <f t="shared" si="10"/>
        <v>0</v>
      </c>
      <c r="AE14" s="31">
        <f t="shared" si="2"/>
        <v>0</v>
      </c>
      <c r="AF14" s="230" t="str">
        <f t="shared" si="12"/>
        <v>NO OFERTADO</v>
      </c>
      <c r="AG14" s="32"/>
      <c r="AH14" s="229"/>
      <c r="AI14" s="34">
        <f t="shared" si="13"/>
        <v>0</v>
      </c>
      <c r="AJ14" s="31">
        <f t="shared" si="2"/>
        <v>0</v>
      </c>
      <c r="AK14" s="230" t="str">
        <f t="shared" si="15"/>
        <v>NO OFERTADO</v>
      </c>
      <c r="AL14" s="32"/>
      <c r="AM14" s="229"/>
      <c r="AN14" s="34">
        <f t="shared" si="16"/>
        <v>0</v>
      </c>
      <c r="AO14" s="31">
        <f t="shared" si="2"/>
        <v>0</v>
      </c>
      <c r="AP14" s="230" t="str">
        <f t="shared" si="18"/>
        <v>NO OFERTADO</v>
      </c>
      <c r="AQ14" s="32"/>
      <c r="AR14" s="229"/>
      <c r="AS14" s="34">
        <f t="shared" si="19"/>
        <v>0</v>
      </c>
      <c r="AT14" s="31">
        <f t="shared" si="2"/>
        <v>0</v>
      </c>
      <c r="AU14" s="230" t="str">
        <f t="shared" si="21"/>
        <v>NO OFERTADO</v>
      </c>
      <c r="AV14" s="32"/>
      <c r="AW14" s="229"/>
      <c r="AX14" s="34">
        <f t="shared" si="22"/>
        <v>0</v>
      </c>
      <c r="AY14" s="31">
        <f t="shared" si="23"/>
        <v>0</v>
      </c>
      <c r="AZ14" s="230" t="str">
        <f t="shared" si="24"/>
        <v>NO OFERTADO</v>
      </c>
      <c r="BA14" s="32"/>
      <c r="BB14" s="229">
        <f t="shared" si="69"/>
        <v>0</v>
      </c>
      <c r="BC14" s="34">
        <f t="shared" si="26"/>
        <v>0</v>
      </c>
      <c r="BD14" s="31">
        <f t="shared" si="23"/>
        <v>0</v>
      </c>
      <c r="BE14" s="230" t="str">
        <f t="shared" si="28"/>
        <v>NO OFERTADO</v>
      </c>
      <c r="BF14" s="32"/>
      <c r="BG14" s="229"/>
      <c r="BH14" s="34">
        <f t="shared" si="29"/>
        <v>0</v>
      </c>
      <c r="BI14" s="31">
        <f t="shared" si="23"/>
        <v>0</v>
      </c>
      <c r="BJ14" s="230" t="str">
        <f t="shared" si="31"/>
        <v>NO OFERTADO</v>
      </c>
      <c r="BK14" s="32">
        <v>30000</v>
      </c>
      <c r="BL14" s="229">
        <v>0</v>
      </c>
      <c r="BM14" s="34">
        <f t="shared" si="32"/>
        <v>30000</v>
      </c>
      <c r="BN14" s="31">
        <f t="shared" si="23"/>
        <v>30000</v>
      </c>
      <c r="BO14" s="230" t="str">
        <f t="shared" si="34"/>
        <v>HABILITA</v>
      </c>
      <c r="BP14" s="32"/>
      <c r="BQ14" s="229"/>
      <c r="BR14" s="34">
        <f t="shared" si="35"/>
        <v>0</v>
      </c>
      <c r="BS14" s="31">
        <f t="shared" si="23"/>
        <v>0</v>
      </c>
      <c r="BT14" s="230" t="str">
        <f t="shared" si="37"/>
        <v>NO OFERTADO</v>
      </c>
      <c r="BU14" s="32"/>
      <c r="BV14" s="229"/>
      <c r="BW14" s="34">
        <f t="shared" si="38"/>
        <v>0</v>
      </c>
      <c r="BX14" s="31">
        <f t="shared" si="23"/>
        <v>0</v>
      </c>
      <c r="BY14" s="230" t="str">
        <f t="shared" si="40"/>
        <v>NO OFERTADO</v>
      </c>
      <c r="BZ14" s="32"/>
      <c r="CA14" s="229"/>
      <c r="CB14" s="34">
        <f t="shared" si="41"/>
        <v>0</v>
      </c>
      <c r="CC14" s="31">
        <f t="shared" si="42"/>
        <v>0</v>
      </c>
      <c r="CD14" s="230" t="str">
        <f t="shared" si="43"/>
        <v>NO OFERTADO</v>
      </c>
      <c r="CE14" s="32"/>
      <c r="CF14" s="229"/>
      <c r="CG14" s="34">
        <f t="shared" si="44"/>
        <v>0</v>
      </c>
      <c r="CH14" s="31">
        <f t="shared" si="42"/>
        <v>0</v>
      </c>
      <c r="CI14" s="230" t="str">
        <f t="shared" si="46"/>
        <v>NO OFERTADO</v>
      </c>
      <c r="CJ14" s="32"/>
      <c r="CK14" s="229"/>
      <c r="CL14" s="34">
        <f t="shared" si="47"/>
        <v>0</v>
      </c>
      <c r="CM14" s="31">
        <f t="shared" si="42"/>
        <v>0</v>
      </c>
      <c r="CN14" s="230" t="str">
        <f t="shared" si="49"/>
        <v>NO OFERTADO</v>
      </c>
      <c r="CO14" s="32"/>
      <c r="CP14" s="231"/>
      <c r="CQ14" s="34">
        <f t="shared" si="50"/>
        <v>0</v>
      </c>
      <c r="CR14" s="31">
        <f t="shared" si="42"/>
        <v>0</v>
      </c>
      <c r="CS14" s="230" t="str">
        <f t="shared" si="52"/>
        <v>NO OFERTADO</v>
      </c>
      <c r="CT14" s="32"/>
      <c r="CU14" s="229"/>
      <c r="CV14" s="34">
        <f t="shared" si="53"/>
        <v>0</v>
      </c>
      <c r="CW14" s="31">
        <f t="shared" si="42"/>
        <v>0</v>
      </c>
      <c r="CX14" s="230" t="str">
        <f t="shared" si="55"/>
        <v>NO OFERTADO</v>
      </c>
      <c r="CY14" s="32"/>
      <c r="CZ14" s="229"/>
      <c r="DA14" s="34">
        <f t="shared" si="70"/>
        <v>0</v>
      </c>
      <c r="DB14" s="31">
        <f t="shared" si="71"/>
        <v>0</v>
      </c>
      <c r="DC14" s="230" t="str">
        <f t="shared" si="56"/>
        <v>NO OFERTADO</v>
      </c>
      <c r="DD14" s="32"/>
      <c r="DE14" s="229"/>
      <c r="DF14" s="34">
        <f t="shared" si="72"/>
        <v>0</v>
      </c>
      <c r="DG14" s="31">
        <f t="shared" si="73"/>
        <v>0</v>
      </c>
      <c r="DH14" s="230" t="str">
        <f t="shared" si="57"/>
        <v>NO OFERTADO</v>
      </c>
      <c r="DI14" s="32"/>
      <c r="DJ14" s="229"/>
      <c r="DK14" s="34">
        <f t="shared" si="74"/>
        <v>0</v>
      </c>
      <c r="DL14" s="31">
        <f t="shared" si="75"/>
        <v>0</v>
      </c>
      <c r="DM14" s="230" t="str">
        <f t="shared" si="58"/>
        <v>NO OFERTADO</v>
      </c>
      <c r="DN14" s="32"/>
      <c r="DO14" s="229"/>
      <c r="DP14" s="34">
        <f t="shared" si="76"/>
        <v>0</v>
      </c>
      <c r="DQ14" s="31">
        <f t="shared" si="77"/>
        <v>0</v>
      </c>
      <c r="DR14" s="230" t="str">
        <f t="shared" si="59"/>
        <v>NO OFERTADO</v>
      </c>
      <c r="DS14" s="32"/>
      <c r="DT14" s="229"/>
      <c r="DU14" s="34">
        <f t="shared" si="78"/>
        <v>0</v>
      </c>
      <c r="DV14" s="31">
        <f t="shared" si="79"/>
        <v>0</v>
      </c>
      <c r="DW14" s="230" t="str">
        <f t="shared" si="60"/>
        <v>NO OFERTADO</v>
      </c>
      <c r="DX14" s="32"/>
      <c r="DY14" s="229">
        <f t="shared" si="61"/>
        <v>0</v>
      </c>
      <c r="DZ14" s="34">
        <f t="shared" si="62"/>
        <v>0</v>
      </c>
      <c r="EA14" s="31">
        <f t="shared" si="63"/>
        <v>0</v>
      </c>
      <c r="EB14" s="230" t="str">
        <f t="shared" si="64"/>
        <v>NO OFERTADO</v>
      </c>
      <c r="EC14" s="32"/>
      <c r="ED14" s="229"/>
      <c r="EE14" s="34">
        <f t="shared" si="80"/>
        <v>0</v>
      </c>
      <c r="EF14" s="31">
        <f t="shared" si="81"/>
        <v>0</v>
      </c>
      <c r="EG14" s="230" t="str">
        <f t="shared" si="65"/>
        <v>NO OFERTADO</v>
      </c>
      <c r="EH14" s="32"/>
      <c r="EI14" s="229"/>
      <c r="EJ14" s="34">
        <f t="shared" si="82"/>
        <v>0</v>
      </c>
      <c r="EK14" s="31">
        <f t="shared" si="83"/>
        <v>0</v>
      </c>
      <c r="EL14" s="230" t="str">
        <f t="shared" si="66"/>
        <v>NO OFERTADO</v>
      </c>
    </row>
    <row r="15" spans="1:142" s="226" customFormat="1" ht="51" x14ac:dyDescent="0.2">
      <c r="A15" s="103">
        <v>6</v>
      </c>
      <c r="B15" s="202" t="s">
        <v>58</v>
      </c>
      <c r="C15" s="121" t="s">
        <v>52</v>
      </c>
      <c r="D15" s="146">
        <v>1</v>
      </c>
      <c r="E15" s="227" t="s">
        <v>53</v>
      </c>
      <c r="F15" s="228">
        <v>1</v>
      </c>
      <c r="G15" s="25">
        <v>34500</v>
      </c>
      <c r="H15" s="32"/>
      <c r="I15" s="229"/>
      <c r="J15" s="34">
        <f t="shared" si="67"/>
        <v>0</v>
      </c>
      <c r="K15" s="31">
        <f t="shared" si="68"/>
        <v>0</v>
      </c>
      <c r="L15" s="230" t="str">
        <f t="shared" si="0"/>
        <v>NO OFERTADO</v>
      </c>
      <c r="M15" s="32"/>
      <c r="N15" s="229">
        <v>0</v>
      </c>
      <c r="O15" s="34">
        <f t="shared" si="1"/>
        <v>0</v>
      </c>
      <c r="P15" s="31">
        <f t="shared" si="2"/>
        <v>0</v>
      </c>
      <c r="Q15" s="230" t="str">
        <f t="shared" si="3"/>
        <v>NO OFERTADO</v>
      </c>
      <c r="R15" s="32">
        <v>20000</v>
      </c>
      <c r="S15" s="229">
        <v>0</v>
      </c>
      <c r="T15" s="34">
        <f t="shared" si="4"/>
        <v>20000</v>
      </c>
      <c r="U15" s="31">
        <f t="shared" si="2"/>
        <v>20000</v>
      </c>
      <c r="V15" s="230" t="str">
        <f t="shared" si="6"/>
        <v>HABILITA</v>
      </c>
      <c r="W15" s="32"/>
      <c r="X15" s="229"/>
      <c r="Y15" s="34">
        <f t="shared" si="7"/>
        <v>0</v>
      </c>
      <c r="Z15" s="31">
        <f t="shared" si="2"/>
        <v>0</v>
      </c>
      <c r="AA15" s="230" t="str">
        <f t="shared" si="9"/>
        <v>NO OFERTADO</v>
      </c>
      <c r="AB15" s="32"/>
      <c r="AC15" s="229"/>
      <c r="AD15" s="34">
        <f t="shared" si="10"/>
        <v>0</v>
      </c>
      <c r="AE15" s="31">
        <f t="shared" si="2"/>
        <v>0</v>
      </c>
      <c r="AF15" s="230" t="str">
        <f t="shared" si="12"/>
        <v>NO OFERTADO</v>
      </c>
      <c r="AG15" s="32"/>
      <c r="AH15" s="229"/>
      <c r="AI15" s="34">
        <f t="shared" si="13"/>
        <v>0</v>
      </c>
      <c r="AJ15" s="31">
        <f t="shared" si="2"/>
        <v>0</v>
      </c>
      <c r="AK15" s="230" t="str">
        <f t="shared" si="15"/>
        <v>NO OFERTADO</v>
      </c>
      <c r="AL15" s="32"/>
      <c r="AM15" s="229"/>
      <c r="AN15" s="34">
        <f t="shared" si="16"/>
        <v>0</v>
      </c>
      <c r="AO15" s="31">
        <f t="shared" si="2"/>
        <v>0</v>
      </c>
      <c r="AP15" s="230" t="str">
        <f t="shared" si="18"/>
        <v>NO OFERTADO</v>
      </c>
      <c r="AQ15" s="32"/>
      <c r="AR15" s="229"/>
      <c r="AS15" s="34">
        <f t="shared" si="19"/>
        <v>0</v>
      </c>
      <c r="AT15" s="31">
        <f t="shared" si="2"/>
        <v>0</v>
      </c>
      <c r="AU15" s="230" t="str">
        <f t="shared" si="21"/>
        <v>NO OFERTADO</v>
      </c>
      <c r="AV15" s="32">
        <v>33409</v>
      </c>
      <c r="AW15" s="229">
        <v>0</v>
      </c>
      <c r="AX15" s="34">
        <f t="shared" si="22"/>
        <v>33409</v>
      </c>
      <c r="AY15" s="31">
        <f t="shared" si="23"/>
        <v>33409</v>
      </c>
      <c r="AZ15" s="230" t="str">
        <f t="shared" si="24"/>
        <v>HABILITA</v>
      </c>
      <c r="BA15" s="32"/>
      <c r="BB15" s="229">
        <f t="shared" si="69"/>
        <v>0</v>
      </c>
      <c r="BC15" s="34">
        <f t="shared" si="26"/>
        <v>0</v>
      </c>
      <c r="BD15" s="31">
        <f t="shared" si="23"/>
        <v>0</v>
      </c>
      <c r="BE15" s="230" t="str">
        <f t="shared" si="28"/>
        <v>NO OFERTADO</v>
      </c>
      <c r="BF15" s="32"/>
      <c r="BG15" s="229"/>
      <c r="BH15" s="34">
        <f t="shared" si="29"/>
        <v>0</v>
      </c>
      <c r="BI15" s="31">
        <f t="shared" si="23"/>
        <v>0</v>
      </c>
      <c r="BJ15" s="230" t="str">
        <f t="shared" si="31"/>
        <v>NO OFERTADO</v>
      </c>
      <c r="BK15" s="32">
        <v>30000</v>
      </c>
      <c r="BL15" s="229">
        <v>0</v>
      </c>
      <c r="BM15" s="34">
        <f t="shared" si="32"/>
        <v>30000</v>
      </c>
      <c r="BN15" s="31">
        <f t="shared" si="23"/>
        <v>30000</v>
      </c>
      <c r="BO15" s="230" t="str">
        <f t="shared" si="34"/>
        <v>HABILITA</v>
      </c>
      <c r="BP15" s="32"/>
      <c r="BQ15" s="229"/>
      <c r="BR15" s="34">
        <f t="shared" si="35"/>
        <v>0</v>
      </c>
      <c r="BS15" s="31">
        <f t="shared" si="23"/>
        <v>0</v>
      </c>
      <c r="BT15" s="230" t="str">
        <f t="shared" si="37"/>
        <v>NO OFERTADO</v>
      </c>
      <c r="BU15" s="32"/>
      <c r="BV15" s="229"/>
      <c r="BW15" s="34">
        <f t="shared" si="38"/>
        <v>0</v>
      </c>
      <c r="BX15" s="31">
        <f t="shared" si="23"/>
        <v>0</v>
      </c>
      <c r="BY15" s="230" t="str">
        <f t="shared" si="40"/>
        <v>NO OFERTADO</v>
      </c>
      <c r="BZ15" s="32"/>
      <c r="CA15" s="229"/>
      <c r="CB15" s="34">
        <f t="shared" si="41"/>
        <v>0</v>
      </c>
      <c r="CC15" s="31">
        <f t="shared" si="42"/>
        <v>0</v>
      </c>
      <c r="CD15" s="230" t="str">
        <f t="shared" si="43"/>
        <v>NO OFERTADO</v>
      </c>
      <c r="CE15" s="32"/>
      <c r="CF15" s="229"/>
      <c r="CG15" s="34">
        <f t="shared" si="44"/>
        <v>0</v>
      </c>
      <c r="CH15" s="31">
        <f t="shared" si="42"/>
        <v>0</v>
      </c>
      <c r="CI15" s="230" t="str">
        <f t="shared" si="46"/>
        <v>NO OFERTADO</v>
      </c>
      <c r="CJ15" s="32"/>
      <c r="CK15" s="229"/>
      <c r="CL15" s="34">
        <f t="shared" si="47"/>
        <v>0</v>
      </c>
      <c r="CM15" s="31">
        <f t="shared" si="42"/>
        <v>0</v>
      </c>
      <c r="CN15" s="230" t="str">
        <f t="shared" si="49"/>
        <v>NO OFERTADO</v>
      </c>
      <c r="CO15" s="32"/>
      <c r="CP15" s="231"/>
      <c r="CQ15" s="34">
        <f t="shared" si="50"/>
        <v>0</v>
      </c>
      <c r="CR15" s="31">
        <f t="shared" si="42"/>
        <v>0</v>
      </c>
      <c r="CS15" s="230" t="str">
        <f t="shared" si="52"/>
        <v>NO OFERTADO</v>
      </c>
      <c r="CT15" s="32"/>
      <c r="CU15" s="229"/>
      <c r="CV15" s="34">
        <f t="shared" si="53"/>
        <v>0</v>
      </c>
      <c r="CW15" s="31">
        <f t="shared" si="42"/>
        <v>0</v>
      </c>
      <c r="CX15" s="230" t="str">
        <f t="shared" si="55"/>
        <v>NO OFERTADO</v>
      </c>
      <c r="CY15" s="32"/>
      <c r="CZ15" s="229"/>
      <c r="DA15" s="34">
        <f t="shared" si="70"/>
        <v>0</v>
      </c>
      <c r="DB15" s="31">
        <f t="shared" si="71"/>
        <v>0</v>
      </c>
      <c r="DC15" s="230" t="str">
        <f t="shared" si="56"/>
        <v>NO OFERTADO</v>
      </c>
      <c r="DD15" s="32"/>
      <c r="DE15" s="229"/>
      <c r="DF15" s="34">
        <f t="shared" si="72"/>
        <v>0</v>
      </c>
      <c r="DG15" s="31">
        <f t="shared" si="73"/>
        <v>0</v>
      </c>
      <c r="DH15" s="230" t="str">
        <f t="shared" si="57"/>
        <v>NO OFERTADO</v>
      </c>
      <c r="DI15" s="32"/>
      <c r="DJ15" s="229"/>
      <c r="DK15" s="34">
        <f t="shared" si="74"/>
        <v>0</v>
      </c>
      <c r="DL15" s="31">
        <f t="shared" si="75"/>
        <v>0</v>
      </c>
      <c r="DM15" s="230" t="str">
        <f t="shared" si="58"/>
        <v>NO OFERTADO</v>
      </c>
      <c r="DN15" s="32"/>
      <c r="DO15" s="229"/>
      <c r="DP15" s="34">
        <f t="shared" si="76"/>
        <v>0</v>
      </c>
      <c r="DQ15" s="31">
        <f t="shared" si="77"/>
        <v>0</v>
      </c>
      <c r="DR15" s="230" t="str">
        <f t="shared" si="59"/>
        <v>NO OFERTADO</v>
      </c>
      <c r="DS15" s="32"/>
      <c r="DT15" s="229"/>
      <c r="DU15" s="34">
        <f t="shared" si="78"/>
        <v>0</v>
      </c>
      <c r="DV15" s="31">
        <f t="shared" si="79"/>
        <v>0</v>
      </c>
      <c r="DW15" s="230" t="str">
        <f t="shared" si="60"/>
        <v>NO OFERTADO</v>
      </c>
      <c r="DX15" s="32"/>
      <c r="DY15" s="229">
        <f t="shared" si="61"/>
        <v>0</v>
      </c>
      <c r="DZ15" s="34">
        <f t="shared" si="62"/>
        <v>0</v>
      </c>
      <c r="EA15" s="31">
        <f t="shared" si="63"/>
        <v>0</v>
      </c>
      <c r="EB15" s="230" t="str">
        <f t="shared" si="64"/>
        <v>NO OFERTADO</v>
      </c>
      <c r="EC15" s="32"/>
      <c r="ED15" s="229"/>
      <c r="EE15" s="34">
        <f t="shared" si="80"/>
        <v>0</v>
      </c>
      <c r="EF15" s="31">
        <f t="shared" si="81"/>
        <v>0</v>
      </c>
      <c r="EG15" s="230" t="str">
        <f t="shared" si="65"/>
        <v>NO OFERTADO</v>
      </c>
      <c r="EH15" s="32"/>
      <c r="EI15" s="229"/>
      <c r="EJ15" s="34">
        <f t="shared" si="82"/>
        <v>0</v>
      </c>
      <c r="EK15" s="31">
        <f t="shared" si="83"/>
        <v>0</v>
      </c>
      <c r="EL15" s="230" t="str">
        <f t="shared" si="66"/>
        <v>NO OFERTADO</v>
      </c>
    </row>
    <row r="16" spans="1:142" s="226" customFormat="1" ht="38.25" x14ac:dyDescent="0.2">
      <c r="A16" s="103">
        <v>7</v>
      </c>
      <c r="B16" s="202" t="s">
        <v>59</v>
      </c>
      <c r="C16" s="121" t="s">
        <v>52</v>
      </c>
      <c r="D16" s="146">
        <v>1</v>
      </c>
      <c r="E16" s="227" t="s">
        <v>53</v>
      </c>
      <c r="F16" s="228">
        <v>1062.6666666666667</v>
      </c>
      <c r="G16" s="25">
        <v>8672.4581999999991</v>
      </c>
      <c r="H16" s="32"/>
      <c r="I16" s="229"/>
      <c r="J16" s="34">
        <f t="shared" si="67"/>
        <v>0</v>
      </c>
      <c r="K16" s="31">
        <f t="shared" si="68"/>
        <v>0</v>
      </c>
      <c r="L16" s="230" t="str">
        <f t="shared" si="0"/>
        <v>NO OFERTADO</v>
      </c>
      <c r="M16" s="32">
        <v>8500</v>
      </c>
      <c r="N16" s="229">
        <v>0</v>
      </c>
      <c r="O16" s="34">
        <f t="shared" si="1"/>
        <v>8500</v>
      </c>
      <c r="P16" s="31">
        <f t="shared" si="2"/>
        <v>8500</v>
      </c>
      <c r="Q16" s="230" t="str">
        <f t="shared" si="3"/>
        <v>HABILITA</v>
      </c>
      <c r="R16" s="32">
        <v>7400</v>
      </c>
      <c r="S16" s="229">
        <v>0</v>
      </c>
      <c r="T16" s="34">
        <f t="shared" si="4"/>
        <v>7400</v>
      </c>
      <c r="U16" s="31">
        <f t="shared" si="2"/>
        <v>7400</v>
      </c>
      <c r="V16" s="230" t="str">
        <f t="shared" si="6"/>
        <v>HABILITA</v>
      </c>
      <c r="W16" s="32"/>
      <c r="X16" s="229"/>
      <c r="Y16" s="34">
        <f t="shared" si="7"/>
        <v>0</v>
      </c>
      <c r="Z16" s="31">
        <f t="shared" si="2"/>
        <v>0</v>
      </c>
      <c r="AA16" s="230" t="str">
        <f t="shared" si="9"/>
        <v>NO OFERTADO</v>
      </c>
      <c r="AB16" s="32"/>
      <c r="AC16" s="229"/>
      <c r="AD16" s="34">
        <f t="shared" si="10"/>
        <v>0</v>
      </c>
      <c r="AE16" s="31">
        <f t="shared" si="2"/>
        <v>0</v>
      </c>
      <c r="AF16" s="230" t="str">
        <f t="shared" si="12"/>
        <v>NO OFERTADO</v>
      </c>
      <c r="AG16" s="32"/>
      <c r="AH16" s="229"/>
      <c r="AI16" s="34">
        <f t="shared" si="13"/>
        <v>0</v>
      </c>
      <c r="AJ16" s="31">
        <f t="shared" si="2"/>
        <v>0</v>
      </c>
      <c r="AK16" s="230" t="str">
        <f t="shared" si="15"/>
        <v>NO OFERTADO</v>
      </c>
      <c r="AL16" s="32"/>
      <c r="AM16" s="229"/>
      <c r="AN16" s="34">
        <f t="shared" si="16"/>
        <v>0</v>
      </c>
      <c r="AO16" s="31">
        <f t="shared" si="2"/>
        <v>0</v>
      </c>
      <c r="AP16" s="230" t="str">
        <f t="shared" si="18"/>
        <v>NO OFERTADO</v>
      </c>
      <c r="AQ16" s="32"/>
      <c r="AR16" s="229"/>
      <c r="AS16" s="34">
        <f t="shared" si="19"/>
        <v>0</v>
      </c>
      <c r="AT16" s="31">
        <f t="shared" si="2"/>
        <v>0</v>
      </c>
      <c r="AU16" s="230" t="str">
        <f t="shared" si="21"/>
        <v>NO OFERTADO</v>
      </c>
      <c r="AV16" s="32">
        <v>8693</v>
      </c>
      <c r="AW16" s="229">
        <v>0</v>
      </c>
      <c r="AX16" s="34">
        <f t="shared" si="22"/>
        <v>8693</v>
      </c>
      <c r="AY16" s="31">
        <f t="shared" si="23"/>
        <v>8693</v>
      </c>
      <c r="AZ16" s="230" t="str">
        <f t="shared" si="24"/>
        <v>HABILITA</v>
      </c>
      <c r="BA16" s="32"/>
      <c r="BB16" s="229">
        <f t="shared" si="69"/>
        <v>0</v>
      </c>
      <c r="BC16" s="34">
        <f t="shared" si="26"/>
        <v>0</v>
      </c>
      <c r="BD16" s="31">
        <f t="shared" si="23"/>
        <v>0</v>
      </c>
      <c r="BE16" s="230" t="str">
        <f t="shared" si="28"/>
        <v>NO OFERTADO</v>
      </c>
      <c r="BF16" s="32"/>
      <c r="BG16" s="229"/>
      <c r="BH16" s="34">
        <f t="shared" si="29"/>
        <v>0</v>
      </c>
      <c r="BI16" s="31">
        <f t="shared" si="23"/>
        <v>0</v>
      </c>
      <c r="BJ16" s="230" t="str">
        <f t="shared" si="31"/>
        <v>NO OFERTADO</v>
      </c>
      <c r="BK16" s="32">
        <v>6900</v>
      </c>
      <c r="BL16" s="229">
        <v>0</v>
      </c>
      <c r="BM16" s="34">
        <f t="shared" si="32"/>
        <v>6900</v>
      </c>
      <c r="BN16" s="31">
        <f t="shared" si="23"/>
        <v>6900</v>
      </c>
      <c r="BO16" s="230" t="str">
        <f t="shared" si="34"/>
        <v>HABILITA</v>
      </c>
      <c r="BP16" s="32"/>
      <c r="BQ16" s="229"/>
      <c r="BR16" s="34">
        <f t="shared" si="35"/>
        <v>0</v>
      </c>
      <c r="BS16" s="31">
        <f t="shared" si="23"/>
        <v>0</v>
      </c>
      <c r="BT16" s="230" t="str">
        <f t="shared" si="37"/>
        <v>NO OFERTADO</v>
      </c>
      <c r="BU16" s="32"/>
      <c r="BV16" s="229"/>
      <c r="BW16" s="34">
        <f t="shared" si="38"/>
        <v>0</v>
      </c>
      <c r="BX16" s="31">
        <f t="shared" si="23"/>
        <v>0</v>
      </c>
      <c r="BY16" s="230" t="str">
        <f t="shared" si="40"/>
        <v>NO OFERTADO</v>
      </c>
      <c r="BZ16" s="32"/>
      <c r="CA16" s="229"/>
      <c r="CB16" s="34">
        <f t="shared" si="41"/>
        <v>0</v>
      </c>
      <c r="CC16" s="31">
        <f t="shared" si="42"/>
        <v>0</v>
      </c>
      <c r="CD16" s="230" t="str">
        <f t="shared" si="43"/>
        <v>NO OFERTADO</v>
      </c>
      <c r="CE16" s="32"/>
      <c r="CF16" s="229"/>
      <c r="CG16" s="34">
        <f t="shared" si="44"/>
        <v>0</v>
      </c>
      <c r="CH16" s="31">
        <f t="shared" si="42"/>
        <v>0</v>
      </c>
      <c r="CI16" s="230" t="str">
        <f t="shared" si="46"/>
        <v>NO OFERTADO</v>
      </c>
      <c r="CJ16" s="32"/>
      <c r="CK16" s="229"/>
      <c r="CL16" s="34">
        <f t="shared" si="47"/>
        <v>0</v>
      </c>
      <c r="CM16" s="31">
        <f t="shared" si="42"/>
        <v>0</v>
      </c>
      <c r="CN16" s="230" t="str">
        <f t="shared" si="49"/>
        <v>NO OFERTADO</v>
      </c>
      <c r="CO16" s="32"/>
      <c r="CP16" s="231"/>
      <c r="CQ16" s="34">
        <f t="shared" si="50"/>
        <v>0</v>
      </c>
      <c r="CR16" s="31">
        <f t="shared" si="42"/>
        <v>0</v>
      </c>
      <c r="CS16" s="230" t="str">
        <f t="shared" si="52"/>
        <v>NO OFERTADO</v>
      </c>
      <c r="CT16" s="32">
        <v>6735</v>
      </c>
      <c r="CU16" s="229">
        <v>0</v>
      </c>
      <c r="CV16" s="34">
        <f t="shared" si="53"/>
        <v>6735</v>
      </c>
      <c r="CW16" s="31">
        <f t="shared" si="42"/>
        <v>6735</v>
      </c>
      <c r="CX16" s="230" t="str">
        <f t="shared" si="55"/>
        <v>HABILITA</v>
      </c>
      <c r="CY16" s="32"/>
      <c r="CZ16" s="232"/>
      <c r="DA16" s="34">
        <f t="shared" si="70"/>
        <v>0</v>
      </c>
      <c r="DB16" s="31">
        <f t="shared" si="71"/>
        <v>0</v>
      </c>
      <c r="DC16" s="230" t="str">
        <f t="shared" si="56"/>
        <v>NO OFERTADO</v>
      </c>
      <c r="DD16" s="32"/>
      <c r="DE16" s="232"/>
      <c r="DF16" s="34">
        <f t="shared" si="72"/>
        <v>0</v>
      </c>
      <c r="DG16" s="31">
        <f t="shared" si="73"/>
        <v>0</v>
      </c>
      <c r="DH16" s="230" t="str">
        <f t="shared" si="57"/>
        <v>NO OFERTADO</v>
      </c>
      <c r="DI16" s="32"/>
      <c r="DJ16" s="229"/>
      <c r="DK16" s="34">
        <f t="shared" si="74"/>
        <v>0</v>
      </c>
      <c r="DL16" s="31">
        <f t="shared" si="75"/>
        <v>0</v>
      </c>
      <c r="DM16" s="230" t="str">
        <f t="shared" si="58"/>
        <v>NO OFERTADO</v>
      </c>
      <c r="DN16" s="32"/>
      <c r="DO16" s="229"/>
      <c r="DP16" s="34">
        <f t="shared" si="76"/>
        <v>0</v>
      </c>
      <c r="DQ16" s="31">
        <f t="shared" si="77"/>
        <v>0</v>
      </c>
      <c r="DR16" s="230" t="str">
        <f t="shared" si="59"/>
        <v>NO OFERTADO</v>
      </c>
      <c r="DS16" s="32"/>
      <c r="DT16" s="229"/>
      <c r="DU16" s="34">
        <f t="shared" si="78"/>
        <v>0</v>
      </c>
      <c r="DV16" s="31">
        <f t="shared" si="79"/>
        <v>0</v>
      </c>
      <c r="DW16" s="230" t="str">
        <f t="shared" si="60"/>
        <v>NO OFERTADO</v>
      </c>
      <c r="DX16" s="32"/>
      <c r="DY16" s="229">
        <f t="shared" si="61"/>
        <v>0</v>
      </c>
      <c r="DZ16" s="34">
        <f t="shared" si="62"/>
        <v>0</v>
      </c>
      <c r="EA16" s="31">
        <f t="shared" si="63"/>
        <v>0</v>
      </c>
      <c r="EB16" s="230" t="str">
        <f t="shared" si="64"/>
        <v>NO OFERTADO</v>
      </c>
      <c r="EC16" s="32"/>
      <c r="ED16" s="229"/>
      <c r="EE16" s="34">
        <f t="shared" si="80"/>
        <v>0</v>
      </c>
      <c r="EF16" s="31">
        <f t="shared" si="81"/>
        <v>0</v>
      </c>
      <c r="EG16" s="230" t="str">
        <f t="shared" si="65"/>
        <v>NO OFERTADO</v>
      </c>
      <c r="EH16" s="32"/>
      <c r="EI16" s="229"/>
      <c r="EJ16" s="34">
        <f t="shared" si="82"/>
        <v>0</v>
      </c>
      <c r="EK16" s="31">
        <f t="shared" si="83"/>
        <v>0</v>
      </c>
      <c r="EL16" s="230" t="str">
        <f t="shared" si="66"/>
        <v>NO OFERTADO</v>
      </c>
    </row>
    <row r="17" spans="1:142" s="226" customFormat="1" ht="38.25" x14ac:dyDescent="0.2">
      <c r="A17" s="103">
        <v>8</v>
      </c>
      <c r="B17" s="202" t="s">
        <v>60</v>
      </c>
      <c r="C17" s="121" t="s">
        <v>52</v>
      </c>
      <c r="D17" s="146">
        <v>1</v>
      </c>
      <c r="E17" s="227" t="s">
        <v>53</v>
      </c>
      <c r="F17" s="228">
        <v>87</v>
      </c>
      <c r="G17" s="25">
        <v>6912.8290000000006</v>
      </c>
      <c r="H17" s="32"/>
      <c r="I17" s="229"/>
      <c r="J17" s="34">
        <f t="shared" si="67"/>
        <v>0</v>
      </c>
      <c r="K17" s="31">
        <f t="shared" si="68"/>
        <v>0</v>
      </c>
      <c r="L17" s="230" t="str">
        <f t="shared" si="0"/>
        <v>NO OFERTADO</v>
      </c>
      <c r="M17" s="32">
        <v>9000</v>
      </c>
      <c r="N17" s="229">
        <v>0</v>
      </c>
      <c r="O17" s="34">
        <f t="shared" si="1"/>
        <v>9000</v>
      </c>
      <c r="P17" s="31">
        <f t="shared" si="2"/>
        <v>9000</v>
      </c>
      <c r="Q17" s="230" t="str">
        <f t="shared" si="3"/>
        <v>NO HABILITA</v>
      </c>
      <c r="R17" s="32">
        <v>6550</v>
      </c>
      <c r="S17" s="229">
        <v>0</v>
      </c>
      <c r="T17" s="34">
        <f t="shared" si="4"/>
        <v>6550</v>
      </c>
      <c r="U17" s="31">
        <f t="shared" si="2"/>
        <v>6550</v>
      </c>
      <c r="V17" s="230" t="str">
        <f t="shared" si="6"/>
        <v>HABILITA</v>
      </c>
      <c r="W17" s="32"/>
      <c r="X17" s="229"/>
      <c r="Y17" s="34">
        <f t="shared" si="7"/>
        <v>0</v>
      </c>
      <c r="Z17" s="31">
        <f t="shared" si="2"/>
        <v>0</v>
      </c>
      <c r="AA17" s="230" t="str">
        <f t="shared" si="9"/>
        <v>NO OFERTADO</v>
      </c>
      <c r="AB17" s="32"/>
      <c r="AC17" s="229"/>
      <c r="AD17" s="34">
        <f t="shared" si="10"/>
        <v>0</v>
      </c>
      <c r="AE17" s="31">
        <f t="shared" si="2"/>
        <v>0</v>
      </c>
      <c r="AF17" s="230" t="str">
        <f t="shared" si="12"/>
        <v>NO OFERTADO</v>
      </c>
      <c r="AG17" s="32"/>
      <c r="AH17" s="229"/>
      <c r="AI17" s="34">
        <f t="shared" si="13"/>
        <v>0</v>
      </c>
      <c r="AJ17" s="31">
        <f t="shared" si="2"/>
        <v>0</v>
      </c>
      <c r="AK17" s="230" t="str">
        <f t="shared" si="15"/>
        <v>NO OFERTADO</v>
      </c>
      <c r="AL17" s="32"/>
      <c r="AM17" s="229"/>
      <c r="AN17" s="34">
        <f t="shared" si="16"/>
        <v>0</v>
      </c>
      <c r="AO17" s="31">
        <f t="shared" si="2"/>
        <v>0</v>
      </c>
      <c r="AP17" s="230" t="str">
        <f t="shared" si="18"/>
        <v>NO OFERTADO</v>
      </c>
      <c r="AQ17" s="32"/>
      <c r="AR17" s="229"/>
      <c r="AS17" s="34">
        <f t="shared" si="19"/>
        <v>0</v>
      </c>
      <c r="AT17" s="31">
        <f t="shared" si="2"/>
        <v>0</v>
      </c>
      <c r="AU17" s="230" t="str">
        <f t="shared" si="21"/>
        <v>NO OFERTADO</v>
      </c>
      <c r="AV17" s="32">
        <v>8239</v>
      </c>
      <c r="AW17" s="229">
        <v>0</v>
      </c>
      <c r="AX17" s="34">
        <f t="shared" si="22"/>
        <v>8239</v>
      </c>
      <c r="AY17" s="31">
        <f t="shared" si="23"/>
        <v>8239</v>
      </c>
      <c r="AZ17" s="230" t="str">
        <f t="shared" si="24"/>
        <v>HABILITA</v>
      </c>
      <c r="BA17" s="32"/>
      <c r="BB17" s="229">
        <f t="shared" si="69"/>
        <v>0</v>
      </c>
      <c r="BC17" s="34">
        <f t="shared" si="26"/>
        <v>0</v>
      </c>
      <c r="BD17" s="31">
        <f t="shared" si="23"/>
        <v>0</v>
      </c>
      <c r="BE17" s="230" t="str">
        <f t="shared" si="28"/>
        <v>NO OFERTADO</v>
      </c>
      <c r="BF17" s="32"/>
      <c r="BG17" s="229"/>
      <c r="BH17" s="34">
        <f t="shared" si="29"/>
        <v>0</v>
      </c>
      <c r="BI17" s="31">
        <f t="shared" si="23"/>
        <v>0</v>
      </c>
      <c r="BJ17" s="230" t="str">
        <f t="shared" si="31"/>
        <v>NO OFERTADO</v>
      </c>
      <c r="BK17" s="32">
        <v>5500</v>
      </c>
      <c r="BL17" s="229">
        <v>0</v>
      </c>
      <c r="BM17" s="34">
        <f t="shared" si="32"/>
        <v>5500</v>
      </c>
      <c r="BN17" s="31">
        <f t="shared" si="23"/>
        <v>5500</v>
      </c>
      <c r="BO17" s="230" t="str">
        <f t="shared" si="34"/>
        <v>HABILITA</v>
      </c>
      <c r="BP17" s="32"/>
      <c r="BQ17" s="229"/>
      <c r="BR17" s="34">
        <f t="shared" si="35"/>
        <v>0</v>
      </c>
      <c r="BS17" s="31">
        <f t="shared" si="23"/>
        <v>0</v>
      </c>
      <c r="BT17" s="230" t="str">
        <f t="shared" si="37"/>
        <v>NO OFERTADO</v>
      </c>
      <c r="BU17" s="32"/>
      <c r="BV17" s="229"/>
      <c r="BW17" s="34">
        <f t="shared" si="38"/>
        <v>0</v>
      </c>
      <c r="BX17" s="31">
        <f t="shared" si="23"/>
        <v>0</v>
      </c>
      <c r="BY17" s="230" t="str">
        <f t="shared" si="40"/>
        <v>NO OFERTADO</v>
      </c>
      <c r="BZ17" s="32"/>
      <c r="CA17" s="229"/>
      <c r="CB17" s="34">
        <f t="shared" si="41"/>
        <v>0</v>
      </c>
      <c r="CC17" s="31">
        <f t="shared" si="42"/>
        <v>0</v>
      </c>
      <c r="CD17" s="230" t="str">
        <f t="shared" si="43"/>
        <v>NO OFERTADO</v>
      </c>
      <c r="CE17" s="32"/>
      <c r="CF17" s="229"/>
      <c r="CG17" s="34">
        <f t="shared" si="44"/>
        <v>0</v>
      </c>
      <c r="CH17" s="31">
        <f t="shared" si="42"/>
        <v>0</v>
      </c>
      <c r="CI17" s="230" t="str">
        <f t="shared" si="46"/>
        <v>NO OFERTADO</v>
      </c>
      <c r="CJ17" s="32"/>
      <c r="CK17" s="229"/>
      <c r="CL17" s="34">
        <f t="shared" si="47"/>
        <v>0</v>
      </c>
      <c r="CM17" s="31">
        <f t="shared" si="42"/>
        <v>0</v>
      </c>
      <c r="CN17" s="230" t="str">
        <f t="shared" si="49"/>
        <v>NO OFERTADO</v>
      </c>
      <c r="CO17" s="32"/>
      <c r="CP17" s="231"/>
      <c r="CQ17" s="34">
        <f t="shared" si="50"/>
        <v>0</v>
      </c>
      <c r="CR17" s="31">
        <f t="shared" si="42"/>
        <v>0</v>
      </c>
      <c r="CS17" s="230" t="str">
        <f t="shared" si="52"/>
        <v>NO OFERTADO</v>
      </c>
      <c r="CT17" s="32">
        <v>6274</v>
      </c>
      <c r="CU17" s="229">
        <v>0</v>
      </c>
      <c r="CV17" s="34">
        <f t="shared" si="53"/>
        <v>6274</v>
      </c>
      <c r="CW17" s="31">
        <f t="shared" si="42"/>
        <v>6274</v>
      </c>
      <c r="CX17" s="230" t="str">
        <f t="shared" si="55"/>
        <v>HABILITA</v>
      </c>
      <c r="CY17" s="32"/>
      <c r="CZ17" s="232"/>
      <c r="DA17" s="34">
        <f t="shared" si="70"/>
        <v>0</v>
      </c>
      <c r="DB17" s="31">
        <f t="shared" si="71"/>
        <v>0</v>
      </c>
      <c r="DC17" s="230" t="str">
        <f t="shared" si="56"/>
        <v>NO OFERTADO</v>
      </c>
      <c r="DD17" s="32"/>
      <c r="DE17" s="232"/>
      <c r="DF17" s="34">
        <f t="shared" si="72"/>
        <v>0</v>
      </c>
      <c r="DG17" s="31">
        <f t="shared" si="73"/>
        <v>0</v>
      </c>
      <c r="DH17" s="230" t="str">
        <f t="shared" si="57"/>
        <v>NO OFERTADO</v>
      </c>
      <c r="DI17" s="32"/>
      <c r="DJ17" s="229"/>
      <c r="DK17" s="34">
        <f t="shared" si="74"/>
        <v>0</v>
      </c>
      <c r="DL17" s="31">
        <f t="shared" si="75"/>
        <v>0</v>
      </c>
      <c r="DM17" s="230" t="str">
        <f t="shared" si="58"/>
        <v>NO OFERTADO</v>
      </c>
      <c r="DN17" s="32"/>
      <c r="DO17" s="229"/>
      <c r="DP17" s="34">
        <f t="shared" si="76"/>
        <v>0</v>
      </c>
      <c r="DQ17" s="31">
        <f t="shared" si="77"/>
        <v>0</v>
      </c>
      <c r="DR17" s="230" t="str">
        <f t="shared" si="59"/>
        <v>NO OFERTADO</v>
      </c>
      <c r="DS17" s="32"/>
      <c r="DT17" s="229"/>
      <c r="DU17" s="34">
        <f t="shared" si="78"/>
        <v>0</v>
      </c>
      <c r="DV17" s="31">
        <f t="shared" si="79"/>
        <v>0</v>
      </c>
      <c r="DW17" s="230" t="str">
        <f t="shared" si="60"/>
        <v>NO OFERTADO</v>
      </c>
      <c r="DX17" s="32"/>
      <c r="DY17" s="229">
        <f t="shared" si="61"/>
        <v>0</v>
      </c>
      <c r="DZ17" s="34">
        <f t="shared" si="62"/>
        <v>0</v>
      </c>
      <c r="EA17" s="31">
        <f t="shared" si="63"/>
        <v>0</v>
      </c>
      <c r="EB17" s="230" t="str">
        <f t="shared" si="64"/>
        <v>NO OFERTADO</v>
      </c>
      <c r="EC17" s="32"/>
      <c r="ED17" s="229"/>
      <c r="EE17" s="34">
        <f t="shared" si="80"/>
        <v>0</v>
      </c>
      <c r="EF17" s="31">
        <f t="shared" si="81"/>
        <v>0</v>
      </c>
      <c r="EG17" s="230" t="str">
        <f t="shared" si="65"/>
        <v>NO OFERTADO</v>
      </c>
      <c r="EH17" s="32"/>
      <c r="EI17" s="229"/>
      <c r="EJ17" s="34">
        <f t="shared" si="82"/>
        <v>0</v>
      </c>
      <c r="EK17" s="31">
        <f t="shared" si="83"/>
        <v>0</v>
      </c>
      <c r="EL17" s="230" t="str">
        <f t="shared" si="66"/>
        <v>NO OFERTADO</v>
      </c>
    </row>
    <row r="18" spans="1:142" s="226" customFormat="1" ht="38.25" x14ac:dyDescent="0.2">
      <c r="A18" s="103">
        <v>9</v>
      </c>
      <c r="B18" s="202" t="s">
        <v>61</v>
      </c>
      <c r="C18" s="121" t="s">
        <v>52</v>
      </c>
      <c r="D18" s="146">
        <v>1</v>
      </c>
      <c r="E18" s="227" t="s">
        <v>53</v>
      </c>
      <c r="F18" s="228">
        <v>1</v>
      </c>
      <c r="G18" s="25">
        <v>6912.8290000000006</v>
      </c>
      <c r="H18" s="32"/>
      <c r="I18" s="229"/>
      <c r="J18" s="34">
        <f t="shared" si="67"/>
        <v>0</v>
      </c>
      <c r="K18" s="31">
        <f t="shared" si="68"/>
        <v>0</v>
      </c>
      <c r="L18" s="230" t="str">
        <f t="shared" si="0"/>
        <v>NO OFERTADO</v>
      </c>
      <c r="M18" s="32">
        <v>8500</v>
      </c>
      <c r="N18" s="229">
        <v>0</v>
      </c>
      <c r="O18" s="34">
        <f t="shared" si="1"/>
        <v>8500</v>
      </c>
      <c r="P18" s="31">
        <f t="shared" si="2"/>
        <v>8500</v>
      </c>
      <c r="Q18" s="230" t="str">
        <f t="shared" si="3"/>
        <v>HABILITA</v>
      </c>
      <c r="R18" s="32">
        <v>6550</v>
      </c>
      <c r="S18" s="229">
        <v>0</v>
      </c>
      <c r="T18" s="34">
        <f t="shared" si="4"/>
        <v>6550</v>
      </c>
      <c r="U18" s="31">
        <f t="shared" si="2"/>
        <v>6550</v>
      </c>
      <c r="V18" s="230" t="str">
        <f t="shared" si="6"/>
        <v>HABILITA</v>
      </c>
      <c r="W18" s="32"/>
      <c r="X18" s="229"/>
      <c r="Y18" s="34">
        <f t="shared" si="7"/>
        <v>0</v>
      </c>
      <c r="Z18" s="31">
        <f t="shared" si="2"/>
        <v>0</v>
      </c>
      <c r="AA18" s="230" t="str">
        <f t="shared" si="9"/>
        <v>NO OFERTADO</v>
      </c>
      <c r="AB18" s="32"/>
      <c r="AC18" s="229"/>
      <c r="AD18" s="34">
        <f t="shared" si="10"/>
        <v>0</v>
      </c>
      <c r="AE18" s="31">
        <f t="shared" si="2"/>
        <v>0</v>
      </c>
      <c r="AF18" s="230" t="str">
        <f t="shared" si="12"/>
        <v>NO OFERTADO</v>
      </c>
      <c r="AG18" s="32"/>
      <c r="AH18" s="229"/>
      <c r="AI18" s="34">
        <f t="shared" si="13"/>
        <v>0</v>
      </c>
      <c r="AJ18" s="31">
        <f t="shared" si="2"/>
        <v>0</v>
      </c>
      <c r="AK18" s="230" t="str">
        <f t="shared" si="15"/>
        <v>NO OFERTADO</v>
      </c>
      <c r="AL18" s="32"/>
      <c r="AM18" s="229"/>
      <c r="AN18" s="34">
        <f t="shared" si="16"/>
        <v>0</v>
      </c>
      <c r="AO18" s="31">
        <f t="shared" si="2"/>
        <v>0</v>
      </c>
      <c r="AP18" s="230" t="str">
        <f t="shared" si="18"/>
        <v>NO OFERTADO</v>
      </c>
      <c r="AQ18" s="32"/>
      <c r="AR18" s="229"/>
      <c r="AS18" s="34">
        <f t="shared" si="19"/>
        <v>0</v>
      </c>
      <c r="AT18" s="31">
        <f t="shared" si="2"/>
        <v>0</v>
      </c>
      <c r="AU18" s="230" t="str">
        <f t="shared" si="21"/>
        <v>NO OFERTADO</v>
      </c>
      <c r="AV18" s="32">
        <v>7670</v>
      </c>
      <c r="AW18" s="229">
        <v>0</v>
      </c>
      <c r="AX18" s="34">
        <f t="shared" si="22"/>
        <v>7670</v>
      </c>
      <c r="AY18" s="31">
        <f t="shared" si="23"/>
        <v>7670</v>
      </c>
      <c r="AZ18" s="230" t="str">
        <f t="shared" si="24"/>
        <v>HABILITA</v>
      </c>
      <c r="BA18" s="32"/>
      <c r="BB18" s="229">
        <f t="shared" si="69"/>
        <v>0</v>
      </c>
      <c r="BC18" s="34">
        <f t="shared" si="26"/>
        <v>0</v>
      </c>
      <c r="BD18" s="31">
        <f t="shared" si="23"/>
        <v>0</v>
      </c>
      <c r="BE18" s="230" t="str">
        <f t="shared" si="28"/>
        <v>NO OFERTADO</v>
      </c>
      <c r="BF18" s="32"/>
      <c r="BG18" s="229"/>
      <c r="BH18" s="34">
        <f t="shared" si="29"/>
        <v>0</v>
      </c>
      <c r="BI18" s="31">
        <f t="shared" si="23"/>
        <v>0</v>
      </c>
      <c r="BJ18" s="230" t="str">
        <f t="shared" si="31"/>
        <v>NO OFERTADO</v>
      </c>
      <c r="BK18" s="32">
        <v>5500</v>
      </c>
      <c r="BL18" s="229">
        <v>0</v>
      </c>
      <c r="BM18" s="34">
        <f t="shared" si="32"/>
        <v>5500</v>
      </c>
      <c r="BN18" s="31">
        <f t="shared" si="23"/>
        <v>5500</v>
      </c>
      <c r="BO18" s="230" t="str">
        <f t="shared" si="34"/>
        <v>HABILITA</v>
      </c>
      <c r="BP18" s="32"/>
      <c r="BQ18" s="229"/>
      <c r="BR18" s="34">
        <f t="shared" si="35"/>
        <v>0</v>
      </c>
      <c r="BS18" s="31">
        <f t="shared" si="23"/>
        <v>0</v>
      </c>
      <c r="BT18" s="230" t="str">
        <f t="shared" si="37"/>
        <v>NO OFERTADO</v>
      </c>
      <c r="BU18" s="32"/>
      <c r="BV18" s="229"/>
      <c r="BW18" s="34">
        <f t="shared" si="38"/>
        <v>0</v>
      </c>
      <c r="BX18" s="31">
        <f t="shared" si="23"/>
        <v>0</v>
      </c>
      <c r="BY18" s="230" t="str">
        <f t="shared" si="40"/>
        <v>NO OFERTADO</v>
      </c>
      <c r="BZ18" s="32"/>
      <c r="CA18" s="229"/>
      <c r="CB18" s="34">
        <f t="shared" si="41"/>
        <v>0</v>
      </c>
      <c r="CC18" s="31">
        <f t="shared" si="42"/>
        <v>0</v>
      </c>
      <c r="CD18" s="230" t="str">
        <f t="shared" si="43"/>
        <v>NO OFERTADO</v>
      </c>
      <c r="CE18" s="32"/>
      <c r="CF18" s="229"/>
      <c r="CG18" s="34">
        <f t="shared" si="44"/>
        <v>0</v>
      </c>
      <c r="CH18" s="31">
        <f t="shared" si="42"/>
        <v>0</v>
      </c>
      <c r="CI18" s="230" t="str">
        <f t="shared" si="46"/>
        <v>NO OFERTADO</v>
      </c>
      <c r="CJ18" s="32"/>
      <c r="CK18" s="229"/>
      <c r="CL18" s="34">
        <f t="shared" si="47"/>
        <v>0</v>
      </c>
      <c r="CM18" s="31">
        <f t="shared" si="42"/>
        <v>0</v>
      </c>
      <c r="CN18" s="230" t="str">
        <f t="shared" si="49"/>
        <v>NO OFERTADO</v>
      </c>
      <c r="CO18" s="32"/>
      <c r="CP18" s="231"/>
      <c r="CQ18" s="34">
        <f t="shared" si="50"/>
        <v>0</v>
      </c>
      <c r="CR18" s="31">
        <f t="shared" si="42"/>
        <v>0</v>
      </c>
      <c r="CS18" s="230" t="str">
        <f t="shared" si="52"/>
        <v>NO OFERTADO</v>
      </c>
      <c r="CT18" s="32">
        <v>5638</v>
      </c>
      <c r="CU18" s="229">
        <v>0</v>
      </c>
      <c r="CV18" s="34">
        <f t="shared" si="53"/>
        <v>5638</v>
      </c>
      <c r="CW18" s="31">
        <f t="shared" si="42"/>
        <v>5638</v>
      </c>
      <c r="CX18" s="230" t="str">
        <f t="shared" si="55"/>
        <v>HABILITA</v>
      </c>
      <c r="CY18" s="32"/>
      <c r="CZ18" s="229"/>
      <c r="DA18" s="34">
        <f t="shared" si="70"/>
        <v>0</v>
      </c>
      <c r="DB18" s="31">
        <f t="shared" si="71"/>
        <v>0</v>
      </c>
      <c r="DC18" s="230" t="str">
        <f t="shared" si="56"/>
        <v>NO OFERTADO</v>
      </c>
      <c r="DD18" s="32"/>
      <c r="DE18" s="232"/>
      <c r="DF18" s="34">
        <f t="shared" si="72"/>
        <v>0</v>
      </c>
      <c r="DG18" s="31">
        <f t="shared" si="73"/>
        <v>0</v>
      </c>
      <c r="DH18" s="230" t="str">
        <f t="shared" si="57"/>
        <v>NO OFERTADO</v>
      </c>
      <c r="DI18" s="32"/>
      <c r="DJ18" s="229"/>
      <c r="DK18" s="34">
        <f t="shared" si="74"/>
        <v>0</v>
      </c>
      <c r="DL18" s="31">
        <f t="shared" si="75"/>
        <v>0</v>
      </c>
      <c r="DM18" s="230" t="str">
        <f t="shared" si="58"/>
        <v>NO OFERTADO</v>
      </c>
      <c r="DN18" s="32"/>
      <c r="DO18" s="229"/>
      <c r="DP18" s="34">
        <f t="shared" si="76"/>
        <v>0</v>
      </c>
      <c r="DQ18" s="31">
        <f t="shared" si="77"/>
        <v>0</v>
      </c>
      <c r="DR18" s="230" t="str">
        <f t="shared" si="59"/>
        <v>NO OFERTADO</v>
      </c>
      <c r="DS18" s="32"/>
      <c r="DT18" s="229"/>
      <c r="DU18" s="34">
        <f t="shared" si="78"/>
        <v>0</v>
      </c>
      <c r="DV18" s="31">
        <f t="shared" si="79"/>
        <v>0</v>
      </c>
      <c r="DW18" s="230" t="str">
        <f t="shared" si="60"/>
        <v>NO OFERTADO</v>
      </c>
      <c r="DX18" s="32"/>
      <c r="DY18" s="229">
        <f t="shared" si="61"/>
        <v>0</v>
      </c>
      <c r="DZ18" s="34">
        <f t="shared" si="62"/>
        <v>0</v>
      </c>
      <c r="EA18" s="31">
        <f t="shared" si="63"/>
        <v>0</v>
      </c>
      <c r="EB18" s="230" t="str">
        <f t="shared" si="64"/>
        <v>NO OFERTADO</v>
      </c>
      <c r="EC18" s="32"/>
      <c r="ED18" s="229"/>
      <c r="EE18" s="34">
        <f t="shared" si="80"/>
        <v>0</v>
      </c>
      <c r="EF18" s="31">
        <f t="shared" si="81"/>
        <v>0</v>
      </c>
      <c r="EG18" s="230" t="str">
        <f t="shared" si="65"/>
        <v>NO OFERTADO</v>
      </c>
      <c r="EH18" s="32"/>
      <c r="EI18" s="229"/>
      <c r="EJ18" s="34">
        <f t="shared" si="82"/>
        <v>0</v>
      </c>
      <c r="EK18" s="31">
        <f t="shared" si="83"/>
        <v>0</v>
      </c>
      <c r="EL18" s="230" t="str">
        <f t="shared" si="66"/>
        <v>NO OFERTADO</v>
      </c>
    </row>
    <row r="19" spans="1:142" s="226" customFormat="1" ht="51" x14ac:dyDescent="0.2">
      <c r="A19" s="103">
        <v>10</v>
      </c>
      <c r="B19" s="202" t="s">
        <v>62</v>
      </c>
      <c r="C19" s="121" t="s">
        <v>52</v>
      </c>
      <c r="D19" s="146">
        <v>1</v>
      </c>
      <c r="E19" s="227" t="s">
        <v>53</v>
      </c>
      <c r="F19" s="228">
        <v>41</v>
      </c>
      <c r="G19" s="25">
        <v>6472.9217000000008</v>
      </c>
      <c r="H19" s="32"/>
      <c r="I19" s="229"/>
      <c r="J19" s="34">
        <f t="shared" si="67"/>
        <v>0</v>
      </c>
      <c r="K19" s="31">
        <f t="shared" si="68"/>
        <v>0</v>
      </c>
      <c r="L19" s="230" t="str">
        <f t="shared" si="0"/>
        <v>NO OFERTADO</v>
      </c>
      <c r="M19" s="32">
        <v>9000</v>
      </c>
      <c r="N19" s="229">
        <v>0</v>
      </c>
      <c r="O19" s="34">
        <f t="shared" si="1"/>
        <v>9000</v>
      </c>
      <c r="P19" s="31">
        <f t="shared" si="2"/>
        <v>9000</v>
      </c>
      <c r="Q19" s="230" t="str">
        <f t="shared" si="3"/>
        <v>NO HABILITA</v>
      </c>
      <c r="R19" s="32">
        <v>5450</v>
      </c>
      <c r="S19" s="229">
        <v>0</v>
      </c>
      <c r="T19" s="34">
        <f t="shared" si="4"/>
        <v>5450</v>
      </c>
      <c r="U19" s="31">
        <f t="shared" si="2"/>
        <v>5450</v>
      </c>
      <c r="V19" s="230" t="str">
        <f t="shared" si="6"/>
        <v>HABILITA</v>
      </c>
      <c r="W19" s="32"/>
      <c r="X19" s="229"/>
      <c r="Y19" s="34">
        <f t="shared" si="7"/>
        <v>0</v>
      </c>
      <c r="Z19" s="31">
        <f t="shared" si="2"/>
        <v>0</v>
      </c>
      <c r="AA19" s="230" t="str">
        <f t="shared" si="9"/>
        <v>NO OFERTADO</v>
      </c>
      <c r="AB19" s="32"/>
      <c r="AC19" s="229"/>
      <c r="AD19" s="34">
        <f t="shared" si="10"/>
        <v>0</v>
      </c>
      <c r="AE19" s="31">
        <f t="shared" si="2"/>
        <v>0</v>
      </c>
      <c r="AF19" s="230" t="str">
        <f t="shared" si="12"/>
        <v>NO OFERTADO</v>
      </c>
      <c r="AG19" s="32"/>
      <c r="AH19" s="229"/>
      <c r="AI19" s="34">
        <f t="shared" si="13"/>
        <v>0</v>
      </c>
      <c r="AJ19" s="31">
        <f t="shared" si="2"/>
        <v>0</v>
      </c>
      <c r="AK19" s="230" t="str">
        <f t="shared" si="15"/>
        <v>NO OFERTADO</v>
      </c>
      <c r="AL19" s="32"/>
      <c r="AM19" s="229"/>
      <c r="AN19" s="34">
        <f t="shared" si="16"/>
        <v>0</v>
      </c>
      <c r="AO19" s="31">
        <f t="shared" si="2"/>
        <v>0</v>
      </c>
      <c r="AP19" s="230" t="str">
        <f t="shared" si="18"/>
        <v>NO OFERTADO</v>
      </c>
      <c r="AQ19" s="32"/>
      <c r="AR19" s="229"/>
      <c r="AS19" s="34">
        <f t="shared" si="19"/>
        <v>0</v>
      </c>
      <c r="AT19" s="31">
        <f t="shared" si="2"/>
        <v>0</v>
      </c>
      <c r="AU19" s="230" t="str">
        <f t="shared" si="21"/>
        <v>NO OFERTADO</v>
      </c>
      <c r="AV19" s="32">
        <v>6364</v>
      </c>
      <c r="AW19" s="229">
        <v>0</v>
      </c>
      <c r="AX19" s="34">
        <f t="shared" si="22"/>
        <v>6364</v>
      </c>
      <c r="AY19" s="31">
        <f t="shared" si="23"/>
        <v>6364</v>
      </c>
      <c r="AZ19" s="230" t="str">
        <f t="shared" si="24"/>
        <v>HABILITA</v>
      </c>
      <c r="BA19" s="32"/>
      <c r="BB19" s="229">
        <f t="shared" si="69"/>
        <v>0</v>
      </c>
      <c r="BC19" s="34">
        <f t="shared" si="26"/>
        <v>0</v>
      </c>
      <c r="BD19" s="31">
        <f t="shared" si="23"/>
        <v>0</v>
      </c>
      <c r="BE19" s="230" t="str">
        <f t="shared" si="28"/>
        <v>NO OFERTADO</v>
      </c>
      <c r="BF19" s="32"/>
      <c r="BG19" s="229"/>
      <c r="BH19" s="34">
        <f t="shared" si="29"/>
        <v>0</v>
      </c>
      <c r="BI19" s="31">
        <f t="shared" si="23"/>
        <v>0</v>
      </c>
      <c r="BJ19" s="230" t="str">
        <f t="shared" si="31"/>
        <v>NO OFERTADO</v>
      </c>
      <c r="BK19" s="32">
        <v>5150</v>
      </c>
      <c r="BL19" s="229">
        <v>0</v>
      </c>
      <c r="BM19" s="34">
        <f t="shared" si="32"/>
        <v>5150</v>
      </c>
      <c r="BN19" s="31">
        <f t="shared" si="23"/>
        <v>5150</v>
      </c>
      <c r="BO19" s="230" t="str">
        <f t="shared" si="34"/>
        <v>HABILITA</v>
      </c>
      <c r="BP19" s="32"/>
      <c r="BQ19" s="229"/>
      <c r="BR19" s="34">
        <f t="shared" si="35"/>
        <v>0</v>
      </c>
      <c r="BS19" s="31">
        <f t="shared" si="23"/>
        <v>0</v>
      </c>
      <c r="BT19" s="230" t="str">
        <f t="shared" si="37"/>
        <v>NO OFERTADO</v>
      </c>
      <c r="BU19" s="32"/>
      <c r="BV19" s="229"/>
      <c r="BW19" s="34">
        <f t="shared" si="38"/>
        <v>0</v>
      </c>
      <c r="BX19" s="31">
        <f t="shared" si="23"/>
        <v>0</v>
      </c>
      <c r="BY19" s="230" t="str">
        <f t="shared" si="40"/>
        <v>NO OFERTADO</v>
      </c>
      <c r="BZ19" s="32"/>
      <c r="CA19" s="229"/>
      <c r="CB19" s="34">
        <f t="shared" si="41"/>
        <v>0</v>
      </c>
      <c r="CC19" s="31">
        <f t="shared" si="42"/>
        <v>0</v>
      </c>
      <c r="CD19" s="230" t="str">
        <f t="shared" si="43"/>
        <v>NO OFERTADO</v>
      </c>
      <c r="CE19" s="32"/>
      <c r="CF19" s="229"/>
      <c r="CG19" s="34">
        <f t="shared" si="44"/>
        <v>0</v>
      </c>
      <c r="CH19" s="31">
        <f t="shared" si="42"/>
        <v>0</v>
      </c>
      <c r="CI19" s="230" t="str">
        <f t="shared" si="46"/>
        <v>NO OFERTADO</v>
      </c>
      <c r="CJ19" s="32"/>
      <c r="CK19" s="229"/>
      <c r="CL19" s="34">
        <f t="shared" si="47"/>
        <v>0</v>
      </c>
      <c r="CM19" s="31">
        <f t="shared" si="42"/>
        <v>0</v>
      </c>
      <c r="CN19" s="230" t="str">
        <f t="shared" si="49"/>
        <v>NO OFERTADO</v>
      </c>
      <c r="CO19" s="32"/>
      <c r="CP19" s="231"/>
      <c r="CQ19" s="34">
        <f t="shared" si="50"/>
        <v>0</v>
      </c>
      <c r="CR19" s="31">
        <f t="shared" si="42"/>
        <v>0</v>
      </c>
      <c r="CS19" s="230" t="str">
        <f t="shared" si="52"/>
        <v>NO OFERTADO</v>
      </c>
      <c r="CT19" s="32">
        <v>5500</v>
      </c>
      <c r="CU19" s="229">
        <v>0</v>
      </c>
      <c r="CV19" s="34">
        <f t="shared" si="53"/>
        <v>5500</v>
      </c>
      <c r="CW19" s="31">
        <f t="shared" si="42"/>
        <v>5500</v>
      </c>
      <c r="CX19" s="230" t="str">
        <f t="shared" si="55"/>
        <v>HABILITA</v>
      </c>
      <c r="CY19" s="32"/>
      <c r="CZ19" s="229"/>
      <c r="DA19" s="34">
        <f t="shared" si="70"/>
        <v>0</v>
      </c>
      <c r="DB19" s="31">
        <f t="shared" si="71"/>
        <v>0</v>
      </c>
      <c r="DC19" s="230" t="str">
        <f t="shared" si="56"/>
        <v>NO OFERTADO</v>
      </c>
      <c r="DD19" s="32"/>
      <c r="DE19" s="229"/>
      <c r="DF19" s="34">
        <f t="shared" si="72"/>
        <v>0</v>
      </c>
      <c r="DG19" s="31">
        <f t="shared" si="73"/>
        <v>0</v>
      </c>
      <c r="DH19" s="230" t="str">
        <f t="shared" si="57"/>
        <v>NO OFERTADO</v>
      </c>
      <c r="DI19" s="32"/>
      <c r="DJ19" s="229"/>
      <c r="DK19" s="34">
        <f t="shared" si="74"/>
        <v>0</v>
      </c>
      <c r="DL19" s="31">
        <f t="shared" si="75"/>
        <v>0</v>
      </c>
      <c r="DM19" s="230" t="str">
        <f t="shared" si="58"/>
        <v>NO OFERTADO</v>
      </c>
      <c r="DN19" s="32"/>
      <c r="DO19" s="229"/>
      <c r="DP19" s="34">
        <f t="shared" si="76"/>
        <v>0</v>
      </c>
      <c r="DQ19" s="31">
        <f t="shared" si="77"/>
        <v>0</v>
      </c>
      <c r="DR19" s="230" t="str">
        <f t="shared" si="59"/>
        <v>NO OFERTADO</v>
      </c>
      <c r="DS19" s="32"/>
      <c r="DT19" s="229"/>
      <c r="DU19" s="34">
        <f t="shared" si="78"/>
        <v>0</v>
      </c>
      <c r="DV19" s="31">
        <f t="shared" si="79"/>
        <v>0</v>
      </c>
      <c r="DW19" s="230" t="str">
        <f t="shared" si="60"/>
        <v>NO OFERTADO</v>
      </c>
      <c r="DX19" s="32"/>
      <c r="DY19" s="229">
        <f t="shared" si="61"/>
        <v>0</v>
      </c>
      <c r="DZ19" s="34">
        <f t="shared" si="62"/>
        <v>0</v>
      </c>
      <c r="EA19" s="31">
        <f t="shared" si="63"/>
        <v>0</v>
      </c>
      <c r="EB19" s="230" t="str">
        <f t="shared" si="64"/>
        <v>NO OFERTADO</v>
      </c>
      <c r="EC19" s="32"/>
      <c r="ED19" s="229"/>
      <c r="EE19" s="34">
        <f t="shared" si="80"/>
        <v>0</v>
      </c>
      <c r="EF19" s="31">
        <f t="shared" si="81"/>
        <v>0</v>
      </c>
      <c r="EG19" s="230" t="str">
        <f t="shared" si="65"/>
        <v>NO OFERTADO</v>
      </c>
      <c r="EH19" s="32"/>
      <c r="EI19" s="229"/>
      <c r="EJ19" s="34">
        <f t="shared" si="82"/>
        <v>0</v>
      </c>
      <c r="EK19" s="31">
        <f t="shared" si="83"/>
        <v>0</v>
      </c>
      <c r="EL19" s="230" t="str">
        <f t="shared" si="66"/>
        <v>NO OFERTADO</v>
      </c>
    </row>
    <row r="20" spans="1:142" s="226" customFormat="1" ht="51" x14ac:dyDescent="0.2">
      <c r="A20" s="103">
        <v>11</v>
      </c>
      <c r="B20" s="202" t="s">
        <v>63</v>
      </c>
      <c r="C20" s="121" t="s">
        <v>52</v>
      </c>
      <c r="D20" s="146">
        <v>1</v>
      </c>
      <c r="E20" s="227" t="s">
        <v>53</v>
      </c>
      <c r="F20" s="228">
        <v>1</v>
      </c>
      <c r="G20" s="25">
        <v>8034</v>
      </c>
      <c r="H20" s="32"/>
      <c r="I20" s="229"/>
      <c r="J20" s="34">
        <f t="shared" si="67"/>
        <v>0</v>
      </c>
      <c r="K20" s="31">
        <f t="shared" si="68"/>
        <v>0</v>
      </c>
      <c r="L20" s="230" t="str">
        <f t="shared" si="0"/>
        <v>NO OFERTADO</v>
      </c>
      <c r="M20" s="32">
        <v>8000</v>
      </c>
      <c r="N20" s="229">
        <v>0</v>
      </c>
      <c r="O20" s="34">
        <f t="shared" si="1"/>
        <v>8000</v>
      </c>
      <c r="P20" s="31">
        <f t="shared" si="2"/>
        <v>8000</v>
      </c>
      <c r="Q20" s="230" t="str">
        <f t="shared" si="3"/>
        <v>HABILITA</v>
      </c>
      <c r="R20" s="32">
        <v>5750</v>
      </c>
      <c r="S20" s="229">
        <v>0</v>
      </c>
      <c r="T20" s="34">
        <f t="shared" si="4"/>
        <v>5750</v>
      </c>
      <c r="U20" s="31">
        <f t="shared" si="2"/>
        <v>5750</v>
      </c>
      <c r="V20" s="230" t="str">
        <f t="shared" si="6"/>
        <v>HABILITA</v>
      </c>
      <c r="W20" s="32"/>
      <c r="X20" s="229"/>
      <c r="Y20" s="34">
        <f t="shared" si="7"/>
        <v>0</v>
      </c>
      <c r="Z20" s="31">
        <f t="shared" si="2"/>
        <v>0</v>
      </c>
      <c r="AA20" s="230" t="str">
        <f t="shared" si="9"/>
        <v>NO OFERTADO</v>
      </c>
      <c r="AB20" s="32"/>
      <c r="AC20" s="229"/>
      <c r="AD20" s="34">
        <f t="shared" si="10"/>
        <v>0</v>
      </c>
      <c r="AE20" s="31">
        <f t="shared" si="2"/>
        <v>0</v>
      </c>
      <c r="AF20" s="230" t="str">
        <f t="shared" si="12"/>
        <v>NO OFERTADO</v>
      </c>
      <c r="AG20" s="32"/>
      <c r="AH20" s="229"/>
      <c r="AI20" s="34">
        <f t="shared" si="13"/>
        <v>0</v>
      </c>
      <c r="AJ20" s="31">
        <f t="shared" si="2"/>
        <v>0</v>
      </c>
      <c r="AK20" s="230" t="str">
        <f t="shared" si="15"/>
        <v>NO OFERTADO</v>
      </c>
      <c r="AL20" s="32"/>
      <c r="AM20" s="229"/>
      <c r="AN20" s="34">
        <f t="shared" si="16"/>
        <v>0</v>
      </c>
      <c r="AO20" s="31">
        <f t="shared" si="2"/>
        <v>0</v>
      </c>
      <c r="AP20" s="230" t="str">
        <f t="shared" si="18"/>
        <v>NO OFERTADO</v>
      </c>
      <c r="AQ20" s="32"/>
      <c r="AR20" s="229"/>
      <c r="AS20" s="34">
        <f t="shared" si="19"/>
        <v>0</v>
      </c>
      <c r="AT20" s="31">
        <f t="shared" si="2"/>
        <v>0</v>
      </c>
      <c r="AU20" s="230" t="str">
        <f t="shared" si="21"/>
        <v>NO OFERTADO</v>
      </c>
      <c r="AV20" s="32">
        <v>7438</v>
      </c>
      <c r="AW20" s="229">
        <v>0</v>
      </c>
      <c r="AX20" s="34">
        <f t="shared" si="22"/>
        <v>7438</v>
      </c>
      <c r="AY20" s="31">
        <f t="shared" si="23"/>
        <v>7438</v>
      </c>
      <c r="AZ20" s="230" t="str">
        <f t="shared" si="24"/>
        <v>HABILITA</v>
      </c>
      <c r="BA20" s="32"/>
      <c r="BB20" s="229">
        <f t="shared" si="69"/>
        <v>0</v>
      </c>
      <c r="BC20" s="34">
        <f t="shared" si="26"/>
        <v>0</v>
      </c>
      <c r="BD20" s="31">
        <f t="shared" si="23"/>
        <v>0</v>
      </c>
      <c r="BE20" s="230" t="str">
        <f t="shared" si="28"/>
        <v>NO OFERTADO</v>
      </c>
      <c r="BF20" s="32"/>
      <c r="BG20" s="229"/>
      <c r="BH20" s="34">
        <f t="shared" si="29"/>
        <v>0</v>
      </c>
      <c r="BI20" s="31">
        <f t="shared" si="23"/>
        <v>0</v>
      </c>
      <c r="BJ20" s="230" t="str">
        <f t="shared" si="31"/>
        <v>NO OFERTADO</v>
      </c>
      <c r="BK20" s="32">
        <v>6500</v>
      </c>
      <c r="BL20" s="229">
        <v>0</v>
      </c>
      <c r="BM20" s="34">
        <f t="shared" si="32"/>
        <v>6500</v>
      </c>
      <c r="BN20" s="31">
        <f t="shared" si="23"/>
        <v>6500</v>
      </c>
      <c r="BO20" s="230" t="str">
        <f t="shared" si="34"/>
        <v>HABILITA</v>
      </c>
      <c r="BP20" s="32"/>
      <c r="BQ20" s="229"/>
      <c r="BR20" s="34">
        <f t="shared" si="35"/>
        <v>0</v>
      </c>
      <c r="BS20" s="31">
        <f t="shared" si="23"/>
        <v>0</v>
      </c>
      <c r="BT20" s="230" t="str">
        <f t="shared" si="37"/>
        <v>NO OFERTADO</v>
      </c>
      <c r="BU20" s="32"/>
      <c r="BV20" s="229"/>
      <c r="BW20" s="34">
        <f t="shared" si="38"/>
        <v>0</v>
      </c>
      <c r="BX20" s="31">
        <f t="shared" si="23"/>
        <v>0</v>
      </c>
      <c r="BY20" s="230" t="str">
        <f t="shared" si="40"/>
        <v>NO OFERTADO</v>
      </c>
      <c r="BZ20" s="32"/>
      <c r="CA20" s="229"/>
      <c r="CB20" s="34">
        <f t="shared" si="41"/>
        <v>0</v>
      </c>
      <c r="CC20" s="31">
        <f t="shared" si="42"/>
        <v>0</v>
      </c>
      <c r="CD20" s="230" t="str">
        <f t="shared" si="43"/>
        <v>NO OFERTADO</v>
      </c>
      <c r="CE20" s="32"/>
      <c r="CF20" s="229"/>
      <c r="CG20" s="34">
        <f t="shared" si="44"/>
        <v>0</v>
      </c>
      <c r="CH20" s="31">
        <f t="shared" si="42"/>
        <v>0</v>
      </c>
      <c r="CI20" s="230" t="str">
        <f t="shared" si="46"/>
        <v>NO OFERTADO</v>
      </c>
      <c r="CJ20" s="32"/>
      <c r="CK20" s="229"/>
      <c r="CL20" s="34">
        <f t="shared" si="47"/>
        <v>0</v>
      </c>
      <c r="CM20" s="31">
        <f t="shared" si="42"/>
        <v>0</v>
      </c>
      <c r="CN20" s="230" t="str">
        <f t="shared" si="49"/>
        <v>NO OFERTADO</v>
      </c>
      <c r="CO20" s="32"/>
      <c r="CP20" s="231"/>
      <c r="CQ20" s="34">
        <f t="shared" si="50"/>
        <v>0</v>
      </c>
      <c r="CR20" s="31">
        <f t="shared" si="42"/>
        <v>0</v>
      </c>
      <c r="CS20" s="230" t="str">
        <f t="shared" si="52"/>
        <v>NO OFERTADO</v>
      </c>
      <c r="CT20" s="32">
        <v>5689</v>
      </c>
      <c r="CU20" s="229">
        <v>0</v>
      </c>
      <c r="CV20" s="34">
        <f t="shared" si="53"/>
        <v>5689</v>
      </c>
      <c r="CW20" s="31">
        <f t="shared" si="42"/>
        <v>5689</v>
      </c>
      <c r="CX20" s="230" t="str">
        <f t="shared" si="55"/>
        <v>HABILITA</v>
      </c>
      <c r="CY20" s="32"/>
      <c r="CZ20" s="229"/>
      <c r="DA20" s="34">
        <f t="shared" si="70"/>
        <v>0</v>
      </c>
      <c r="DB20" s="31">
        <f t="shared" si="71"/>
        <v>0</v>
      </c>
      <c r="DC20" s="230" t="str">
        <f t="shared" si="56"/>
        <v>NO OFERTADO</v>
      </c>
      <c r="DD20" s="32"/>
      <c r="DE20" s="229"/>
      <c r="DF20" s="34">
        <f t="shared" si="72"/>
        <v>0</v>
      </c>
      <c r="DG20" s="31">
        <f t="shared" si="73"/>
        <v>0</v>
      </c>
      <c r="DH20" s="230" t="str">
        <f t="shared" si="57"/>
        <v>NO OFERTADO</v>
      </c>
      <c r="DI20" s="32"/>
      <c r="DJ20" s="229"/>
      <c r="DK20" s="34">
        <f t="shared" si="74"/>
        <v>0</v>
      </c>
      <c r="DL20" s="31">
        <f t="shared" si="75"/>
        <v>0</v>
      </c>
      <c r="DM20" s="230" t="str">
        <f t="shared" si="58"/>
        <v>NO OFERTADO</v>
      </c>
      <c r="DN20" s="32"/>
      <c r="DO20" s="229"/>
      <c r="DP20" s="34">
        <f t="shared" si="76"/>
        <v>0</v>
      </c>
      <c r="DQ20" s="31">
        <f t="shared" si="77"/>
        <v>0</v>
      </c>
      <c r="DR20" s="230" t="str">
        <f t="shared" si="59"/>
        <v>NO OFERTADO</v>
      </c>
      <c r="DS20" s="32"/>
      <c r="DT20" s="229"/>
      <c r="DU20" s="34">
        <f t="shared" si="78"/>
        <v>0</v>
      </c>
      <c r="DV20" s="31">
        <f t="shared" si="79"/>
        <v>0</v>
      </c>
      <c r="DW20" s="230" t="str">
        <f t="shared" si="60"/>
        <v>NO OFERTADO</v>
      </c>
      <c r="DX20" s="32"/>
      <c r="DY20" s="229">
        <f t="shared" si="61"/>
        <v>0</v>
      </c>
      <c r="DZ20" s="34">
        <f t="shared" si="62"/>
        <v>0</v>
      </c>
      <c r="EA20" s="31">
        <f t="shared" si="63"/>
        <v>0</v>
      </c>
      <c r="EB20" s="230" t="str">
        <f t="shared" si="64"/>
        <v>NO OFERTADO</v>
      </c>
      <c r="EC20" s="32"/>
      <c r="ED20" s="229"/>
      <c r="EE20" s="34">
        <f t="shared" si="80"/>
        <v>0</v>
      </c>
      <c r="EF20" s="31">
        <f t="shared" si="81"/>
        <v>0</v>
      </c>
      <c r="EG20" s="230" t="str">
        <f t="shared" si="65"/>
        <v>NO OFERTADO</v>
      </c>
      <c r="EH20" s="32"/>
      <c r="EI20" s="229"/>
      <c r="EJ20" s="34">
        <f t="shared" si="82"/>
        <v>0</v>
      </c>
      <c r="EK20" s="31">
        <f t="shared" si="83"/>
        <v>0</v>
      </c>
      <c r="EL20" s="230" t="str">
        <f t="shared" si="66"/>
        <v>NO OFERTADO</v>
      </c>
    </row>
    <row r="21" spans="1:142" s="226" customFormat="1" ht="38.25" x14ac:dyDescent="0.2">
      <c r="A21" s="103">
        <v>12</v>
      </c>
      <c r="B21" s="202" t="s">
        <v>64</v>
      </c>
      <c r="C21" s="121" t="s">
        <v>52</v>
      </c>
      <c r="D21" s="146">
        <v>1</v>
      </c>
      <c r="E21" s="227" t="s">
        <v>53</v>
      </c>
      <c r="F21" s="228">
        <v>189</v>
      </c>
      <c r="G21" s="25">
        <v>6787.1412</v>
      </c>
      <c r="H21" s="32"/>
      <c r="I21" s="229"/>
      <c r="J21" s="34">
        <f t="shared" si="67"/>
        <v>0</v>
      </c>
      <c r="K21" s="31">
        <f t="shared" si="68"/>
        <v>0</v>
      </c>
      <c r="L21" s="230" t="str">
        <f t="shared" si="0"/>
        <v>NO OFERTADO</v>
      </c>
      <c r="M21" s="32">
        <v>6780</v>
      </c>
      <c r="N21" s="229">
        <v>0</v>
      </c>
      <c r="O21" s="34">
        <f t="shared" si="1"/>
        <v>6780</v>
      </c>
      <c r="P21" s="31">
        <f t="shared" si="2"/>
        <v>6780</v>
      </c>
      <c r="Q21" s="230" t="str">
        <f t="shared" si="3"/>
        <v>HABILITA</v>
      </c>
      <c r="R21" s="32">
        <v>5900</v>
      </c>
      <c r="S21" s="229">
        <v>0</v>
      </c>
      <c r="T21" s="34">
        <f t="shared" si="4"/>
        <v>5900</v>
      </c>
      <c r="U21" s="31">
        <f t="shared" si="2"/>
        <v>5900</v>
      </c>
      <c r="V21" s="230" t="str">
        <f t="shared" si="6"/>
        <v>HABILITA</v>
      </c>
      <c r="W21" s="32"/>
      <c r="X21" s="229"/>
      <c r="Y21" s="34">
        <f t="shared" si="7"/>
        <v>0</v>
      </c>
      <c r="Z21" s="31">
        <f t="shared" si="2"/>
        <v>0</v>
      </c>
      <c r="AA21" s="230" t="str">
        <f t="shared" si="9"/>
        <v>NO OFERTADO</v>
      </c>
      <c r="AB21" s="32"/>
      <c r="AC21" s="229"/>
      <c r="AD21" s="34">
        <f t="shared" si="10"/>
        <v>0</v>
      </c>
      <c r="AE21" s="31">
        <f t="shared" si="2"/>
        <v>0</v>
      </c>
      <c r="AF21" s="230" t="str">
        <f t="shared" si="12"/>
        <v>NO OFERTADO</v>
      </c>
      <c r="AG21" s="32"/>
      <c r="AH21" s="229"/>
      <c r="AI21" s="34">
        <f t="shared" si="13"/>
        <v>0</v>
      </c>
      <c r="AJ21" s="31">
        <f t="shared" si="2"/>
        <v>0</v>
      </c>
      <c r="AK21" s="230" t="str">
        <f t="shared" si="15"/>
        <v>NO OFERTADO</v>
      </c>
      <c r="AL21" s="32"/>
      <c r="AM21" s="229"/>
      <c r="AN21" s="34">
        <f t="shared" si="16"/>
        <v>0</v>
      </c>
      <c r="AO21" s="31">
        <f t="shared" si="2"/>
        <v>0</v>
      </c>
      <c r="AP21" s="230" t="str">
        <f t="shared" si="18"/>
        <v>NO OFERTADO</v>
      </c>
      <c r="AQ21" s="32"/>
      <c r="AR21" s="229"/>
      <c r="AS21" s="34">
        <f t="shared" si="19"/>
        <v>0</v>
      </c>
      <c r="AT21" s="31">
        <f t="shared" si="2"/>
        <v>0</v>
      </c>
      <c r="AU21" s="230" t="str">
        <f t="shared" si="21"/>
        <v>NO OFERTADO</v>
      </c>
      <c r="AV21" s="32">
        <v>6932</v>
      </c>
      <c r="AW21" s="229">
        <v>0</v>
      </c>
      <c r="AX21" s="34">
        <f t="shared" si="22"/>
        <v>6932</v>
      </c>
      <c r="AY21" s="31">
        <f t="shared" si="23"/>
        <v>6932</v>
      </c>
      <c r="AZ21" s="230" t="str">
        <f t="shared" si="24"/>
        <v>HABILITA</v>
      </c>
      <c r="BA21" s="32"/>
      <c r="BB21" s="229">
        <f t="shared" si="69"/>
        <v>0</v>
      </c>
      <c r="BC21" s="34">
        <f t="shared" si="26"/>
        <v>0</v>
      </c>
      <c r="BD21" s="31">
        <f t="shared" si="23"/>
        <v>0</v>
      </c>
      <c r="BE21" s="230" t="str">
        <f t="shared" si="28"/>
        <v>NO OFERTADO</v>
      </c>
      <c r="BF21" s="32"/>
      <c r="BG21" s="229"/>
      <c r="BH21" s="34">
        <f t="shared" si="29"/>
        <v>0</v>
      </c>
      <c r="BI21" s="31">
        <f t="shared" si="23"/>
        <v>0</v>
      </c>
      <c r="BJ21" s="230" t="str">
        <f t="shared" si="31"/>
        <v>NO OFERTADO</v>
      </c>
      <c r="BK21" s="32">
        <v>5400</v>
      </c>
      <c r="BL21" s="229">
        <v>0</v>
      </c>
      <c r="BM21" s="34">
        <f t="shared" si="32"/>
        <v>5400</v>
      </c>
      <c r="BN21" s="31">
        <f t="shared" si="23"/>
        <v>5400</v>
      </c>
      <c r="BO21" s="230" t="str">
        <f t="shared" si="34"/>
        <v>HABILITA</v>
      </c>
      <c r="BP21" s="32"/>
      <c r="BQ21" s="229"/>
      <c r="BR21" s="34">
        <f t="shared" si="35"/>
        <v>0</v>
      </c>
      <c r="BS21" s="31">
        <f t="shared" si="23"/>
        <v>0</v>
      </c>
      <c r="BT21" s="230" t="str">
        <f t="shared" si="37"/>
        <v>NO OFERTADO</v>
      </c>
      <c r="BU21" s="32"/>
      <c r="BV21" s="229"/>
      <c r="BW21" s="34">
        <f t="shared" si="38"/>
        <v>0</v>
      </c>
      <c r="BX21" s="31">
        <f t="shared" si="23"/>
        <v>0</v>
      </c>
      <c r="BY21" s="230" t="str">
        <f t="shared" si="40"/>
        <v>NO OFERTADO</v>
      </c>
      <c r="BZ21" s="32"/>
      <c r="CA21" s="229"/>
      <c r="CB21" s="34">
        <f t="shared" si="41"/>
        <v>0</v>
      </c>
      <c r="CC21" s="31">
        <f t="shared" si="42"/>
        <v>0</v>
      </c>
      <c r="CD21" s="230" t="str">
        <f t="shared" si="43"/>
        <v>NO OFERTADO</v>
      </c>
      <c r="CE21" s="32"/>
      <c r="CF21" s="229"/>
      <c r="CG21" s="34">
        <f t="shared" si="44"/>
        <v>0</v>
      </c>
      <c r="CH21" s="31">
        <f t="shared" si="42"/>
        <v>0</v>
      </c>
      <c r="CI21" s="230" t="str">
        <f t="shared" si="46"/>
        <v>NO OFERTADO</v>
      </c>
      <c r="CJ21" s="32"/>
      <c r="CK21" s="229"/>
      <c r="CL21" s="34">
        <f t="shared" si="47"/>
        <v>0</v>
      </c>
      <c r="CM21" s="31">
        <f t="shared" si="42"/>
        <v>0</v>
      </c>
      <c r="CN21" s="230" t="str">
        <f t="shared" si="49"/>
        <v>NO OFERTADO</v>
      </c>
      <c r="CO21" s="32"/>
      <c r="CP21" s="231"/>
      <c r="CQ21" s="34">
        <f t="shared" si="50"/>
        <v>0</v>
      </c>
      <c r="CR21" s="31">
        <f t="shared" si="42"/>
        <v>0</v>
      </c>
      <c r="CS21" s="230" t="str">
        <f t="shared" si="52"/>
        <v>NO OFERTADO</v>
      </c>
      <c r="CT21" s="32">
        <v>6991</v>
      </c>
      <c r="CU21" s="229">
        <v>0</v>
      </c>
      <c r="CV21" s="34">
        <f t="shared" si="53"/>
        <v>6991</v>
      </c>
      <c r="CW21" s="31">
        <f t="shared" si="42"/>
        <v>6991</v>
      </c>
      <c r="CX21" s="230" t="str">
        <f t="shared" si="55"/>
        <v>HABILITA</v>
      </c>
      <c r="CY21" s="32"/>
      <c r="CZ21" s="229"/>
      <c r="DA21" s="34">
        <f t="shared" si="70"/>
        <v>0</v>
      </c>
      <c r="DB21" s="31">
        <f t="shared" si="71"/>
        <v>0</v>
      </c>
      <c r="DC21" s="230" t="str">
        <f t="shared" si="56"/>
        <v>NO OFERTADO</v>
      </c>
      <c r="DD21" s="32"/>
      <c r="DE21" s="232"/>
      <c r="DF21" s="34">
        <f t="shared" si="72"/>
        <v>0</v>
      </c>
      <c r="DG21" s="31">
        <f t="shared" si="73"/>
        <v>0</v>
      </c>
      <c r="DH21" s="230" t="str">
        <f t="shared" si="57"/>
        <v>NO OFERTADO</v>
      </c>
      <c r="DI21" s="32"/>
      <c r="DJ21" s="229"/>
      <c r="DK21" s="34">
        <f t="shared" si="74"/>
        <v>0</v>
      </c>
      <c r="DL21" s="31">
        <f t="shared" si="75"/>
        <v>0</v>
      </c>
      <c r="DM21" s="230" t="str">
        <f t="shared" si="58"/>
        <v>NO OFERTADO</v>
      </c>
      <c r="DN21" s="32"/>
      <c r="DO21" s="229"/>
      <c r="DP21" s="34">
        <f t="shared" si="76"/>
        <v>0</v>
      </c>
      <c r="DQ21" s="31">
        <f t="shared" si="77"/>
        <v>0</v>
      </c>
      <c r="DR21" s="230" t="str">
        <f t="shared" si="59"/>
        <v>NO OFERTADO</v>
      </c>
      <c r="DS21" s="32"/>
      <c r="DT21" s="229"/>
      <c r="DU21" s="34">
        <f t="shared" si="78"/>
        <v>0</v>
      </c>
      <c r="DV21" s="31">
        <f t="shared" si="79"/>
        <v>0</v>
      </c>
      <c r="DW21" s="230" t="str">
        <f t="shared" si="60"/>
        <v>NO OFERTADO</v>
      </c>
      <c r="DX21" s="32"/>
      <c r="DY21" s="229">
        <f t="shared" si="61"/>
        <v>0</v>
      </c>
      <c r="DZ21" s="34">
        <f t="shared" si="62"/>
        <v>0</v>
      </c>
      <c r="EA21" s="31">
        <f t="shared" si="63"/>
        <v>0</v>
      </c>
      <c r="EB21" s="230" t="str">
        <f t="shared" si="64"/>
        <v>NO OFERTADO</v>
      </c>
      <c r="EC21" s="32"/>
      <c r="ED21" s="229"/>
      <c r="EE21" s="34">
        <f t="shared" si="80"/>
        <v>0</v>
      </c>
      <c r="EF21" s="31">
        <f t="shared" si="81"/>
        <v>0</v>
      </c>
      <c r="EG21" s="230" t="str">
        <f t="shared" si="65"/>
        <v>NO OFERTADO</v>
      </c>
      <c r="EH21" s="32"/>
      <c r="EI21" s="229"/>
      <c r="EJ21" s="34">
        <f t="shared" si="82"/>
        <v>0</v>
      </c>
      <c r="EK21" s="31">
        <f t="shared" si="83"/>
        <v>0</v>
      </c>
      <c r="EL21" s="230" t="str">
        <f t="shared" si="66"/>
        <v>NO OFERTADO</v>
      </c>
    </row>
    <row r="22" spans="1:142" s="226" customFormat="1" ht="51" x14ac:dyDescent="0.2">
      <c r="A22" s="103">
        <v>13</v>
      </c>
      <c r="B22" s="202" t="s">
        <v>65</v>
      </c>
      <c r="C22" s="121" t="s">
        <v>52</v>
      </c>
      <c r="D22" s="146">
        <v>1</v>
      </c>
      <c r="E22" s="227" t="s">
        <v>53</v>
      </c>
      <c r="F22" s="228">
        <v>1</v>
      </c>
      <c r="G22" s="25">
        <v>10100</v>
      </c>
      <c r="H22" s="32"/>
      <c r="I22" s="229"/>
      <c r="J22" s="34">
        <f t="shared" si="67"/>
        <v>0</v>
      </c>
      <c r="K22" s="31">
        <f t="shared" si="68"/>
        <v>0</v>
      </c>
      <c r="L22" s="230" t="str">
        <f t="shared" si="0"/>
        <v>NO OFERTADO</v>
      </c>
      <c r="M22" s="32">
        <v>9100</v>
      </c>
      <c r="N22" s="229">
        <v>0</v>
      </c>
      <c r="O22" s="34">
        <f t="shared" si="1"/>
        <v>9100</v>
      </c>
      <c r="P22" s="31">
        <f t="shared" si="2"/>
        <v>9100</v>
      </c>
      <c r="Q22" s="230" t="str">
        <f t="shared" si="3"/>
        <v>HABILITA</v>
      </c>
      <c r="R22" s="32"/>
      <c r="S22" s="229"/>
      <c r="T22" s="34">
        <f t="shared" si="4"/>
        <v>0</v>
      </c>
      <c r="U22" s="31">
        <f t="shared" si="2"/>
        <v>0</v>
      </c>
      <c r="V22" s="230" t="str">
        <f t="shared" si="6"/>
        <v>NO OFERTADO</v>
      </c>
      <c r="W22" s="32"/>
      <c r="X22" s="229"/>
      <c r="Y22" s="34">
        <f t="shared" si="7"/>
        <v>0</v>
      </c>
      <c r="Z22" s="31">
        <f t="shared" si="2"/>
        <v>0</v>
      </c>
      <c r="AA22" s="230" t="str">
        <f t="shared" si="9"/>
        <v>NO OFERTADO</v>
      </c>
      <c r="AB22" s="32"/>
      <c r="AC22" s="229"/>
      <c r="AD22" s="34">
        <f t="shared" si="10"/>
        <v>0</v>
      </c>
      <c r="AE22" s="31">
        <f t="shared" si="2"/>
        <v>0</v>
      </c>
      <c r="AF22" s="230" t="str">
        <f t="shared" si="12"/>
        <v>NO OFERTADO</v>
      </c>
      <c r="AG22" s="32"/>
      <c r="AH22" s="229"/>
      <c r="AI22" s="34">
        <f t="shared" si="13"/>
        <v>0</v>
      </c>
      <c r="AJ22" s="31">
        <f t="shared" si="2"/>
        <v>0</v>
      </c>
      <c r="AK22" s="230" t="str">
        <f t="shared" si="15"/>
        <v>NO OFERTADO</v>
      </c>
      <c r="AL22" s="32"/>
      <c r="AM22" s="229"/>
      <c r="AN22" s="34">
        <f t="shared" si="16"/>
        <v>0</v>
      </c>
      <c r="AO22" s="31">
        <f t="shared" si="2"/>
        <v>0</v>
      </c>
      <c r="AP22" s="230" t="str">
        <f t="shared" si="18"/>
        <v>NO OFERTADO</v>
      </c>
      <c r="AQ22" s="32"/>
      <c r="AR22" s="229"/>
      <c r="AS22" s="34">
        <f t="shared" si="19"/>
        <v>0</v>
      </c>
      <c r="AT22" s="31">
        <f t="shared" si="2"/>
        <v>0</v>
      </c>
      <c r="AU22" s="230" t="str">
        <f t="shared" si="21"/>
        <v>NO OFERTADO</v>
      </c>
      <c r="AV22" s="32"/>
      <c r="AW22" s="229"/>
      <c r="AX22" s="34">
        <f t="shared" si="22"/>
        <v>0</v>
      </c>
      <c r="AY22" s="31">
        <f t="shared" si="23"/>
        <v>0</v>
      </c>
      <c r="AZ22" s="230" t="str">
        <f t="shared" si="24"/>
        <v>NO OFERTADO</v>
      </c>
      <c r="BA22" s="32"/>
      <c r="BB22" s="229">
        <f t="shared" si="69"/>
        <v>0</v>
      </c>
      <c r="BC22" s="34">
        <f t="shared" si="26"/>
        <v>0</v>
      </c>
      <c r="BD22" s="31">
        <f t="shared" si="23"/>
        <v>0</v>
      </c>
      <c r="BE22" s="230" t="str">
        <f t="shared" si="28"/>
        <v>NO OFERTADO</v>
      </c>
      <c r="BF22" s="32"/>
      <c r="BG22" s="229"/>
      <c r="BH22" s="34">
        <f t="shared" si="29"/>
        <v>0</v>
      </c>
      <c r="BI22" s="31">
        <f t="shared" si="23"/>
        <v>0</v>
      </c>
      <c r="BJ22" s="230" t="str">
        <f t="shared" si="31"/>
        <v>NO OFERTADO</v>
      </c>
      <c r="BK22" s="32">
        <v>5500</v>
      </c>
      <c r="BL22" s="229">
        <v>0</v>
      </c>
      <c r="BM22" s="34">
        <f t="shared" si="32"/>
        <v>5500</v>
      </c>
      <c r="BN22" s="31">
        <f t="shared" si="23"/>
        <v>5500</v>
      </c>
      <c r="BO22" s="230" t="str">
        <f t="shared" si="34"/>
        <v>HABILITA</v>
      </c>
      <c r="BP22" s="32"/>
      <c r="BQ22" s="229"/>
      <c r="BR22" s="34">
        <f t="shared" si="35"/>
        <v>0</v>
      </c>
      <c r="BS22" s="31">
        <f t="shared" si="23"/>
        <v>0</v>
      </c>
      <c r="BT22" s="230" t="str">
        <f t="shared" si="37"/>
        <v>NO OFERTADO</v>
      </c>
      <c r="BU22" s="32"/>
      <c r="BV22" s="229"/>
      <c r="BW22" s="34">
        <f t="shared" si="38"/>
        <v>0</v>
      </c>
      <c r="BX22" s="31">
        <f t="shared" si="23"/>
        <v>0</v>
      </c>
      <c r="BY22" s="230" t="str">
        <f t="shared" si="40"/>
        <v>NO OFERTADO</v>
      </c>
      <c r="BZ22" s="32"/>
      <c r="CA22" s="229"/>
      <c r="CB22" s="34">
        <f t="shared" si="41"/>
        <v>0</v>
      </c>
      <c r="CC22" s="31">
        <f t="shared" si="42"/>
        <v>0</v>
      </c>
      <c r="CD22" s="230" t="str">
        <f t="shared" si="43"/>
        <v>NO OFERTADO</v>
      </c>
      <c r="CE22" s="32"/>
      <c r="CF22" s="229"/>
      <c r="CG22" s="34">
        <f t="shared" si="44"/>
        <v>0</v>
      </c>
      <c r="CH22" s="31">
        <f t="shared" si="42"/>
        <v>0</v>
      </c>
      <c r="CI22" s="230" t="str">
        <f t="shared" si="46"/>
        <v>NO OFERTADO</v>
      </c>
      <c r="CJ22" s="32"/>
      <c r="CK22" s="229"/>
      <c r="CL22" s="34">
        <f t="shared" si="47"/>
        <v>0</v>
      </c>
      <c r="CM22" s="31">
        <f t="shared" si="42"/>
        <v>0</v>
      </c>
      <c r="CN22" s="230" t="str">
        <f t="shared" si="49"/>
        <v>NO OFERTADO</v>
      </c>
      <c r="CO22" s="32"/>
      <c r="CP22" s="231"/>
      <c r="CQ22" s="34">
        <f t="shared" si="50"/>
        <v>0</v>
      </c>
      <c r="CR22" s="31">
        <f t="shared" si="42"/>
        <v>0</v>
      </c>
      <c r="CS22" s="230" t="str">
        <f t="shared" si="52"/>
        <v>NO OFERTADO</v>
      </c>
      <c r="CT22" s="32"/>
      <c r="CU22" s="229"/>
      <c r="CV22" s="34">
        <f t="shared" si="53"/>
        <v>0</v>
      </c>
      <c r="CW22" s="31">
        <f t="shared" si="42"/>
        <v>0</v>
      </c>
      <c r="CX22" s="230" t="str">
        <f t="shared" si="55"/>
        <v>NO OFERTADO</v>
      </c>
      <c r="CY22" s="32"/>
      <c r="CZ22" s="229"/>
      <c r="DA22" s="34">
        <f t="shared" si="70"/>
        <v>0</v>
      </c>
      <c r="DB22" s="31">
        <f t="shared" si="71"/>
        <v>0</v>
      </c>
      <c r="DC22" s="230" t="str">
        <f t="shared" si="56"/>
        <v>NO OFERTADO</v>
      </c>
      <c r="DD22" s="32"/>
      <c r="DE22" s="232"/>
      <c r="DF22" s="34">
        <f t="shared" si="72"/>
        <v>0</v>
      </c>
      <c r="DG22" s="31">
        <f t="shared" si="73"/>
        <v>0</v>
      </c>
      <c r="DH22" s="230" t="str">
        <f t="shared" si="57"/>
        <v>NO OFERTADO</v>
      </c>
      <c r="DI22" s="32"/>
      <c r="DJ22" s="229"/>
      <c r="DK22" s="34">
        <f t="shared" si="74"/>
        <v>0</v>
      </c>
      <c r="DL22" s="31">
        <f t="shared" si="75"/>
        <v>0</v>
      </c>
      <c r="DM22" s="230" t="str">
        <f t="shared" si="58"/>
        <v>NO OFERTADO</v>
      </c>
      <c r="DN22" s="32"/>
      <c r="DO22" s="229"/>
      <c r="DP22" s="34">
        <f t="shared" si="76"/>
        <v>0</v>
      </c>
      <c r="DQ22" s="31">
        <f t="shared" si="77"/>
        <v>0</v>
      </c>
      <c r="DR22" s="230" t="str">
        <f t="shared" si="59"/>
        <v>NO OFERTADO</v>
      </c>
      <c r="DS22" s="32"/>
      <c r="DT22" s="229"/>
      <c r="DU22" s="34">
        <f t="shared" si="78"/>
        <v>0</v>
      </c>
      <c r="DV22" s="31">
        <f t="shared" si="79"/>
        <v>0</v>
      </c>
      <c r="DW22" s="230" t="str">
        <f t="shared" si="60"/>
        <v>NO OFERTADO</v>
      </c>
      <c r="DX22" s="32"/>
      <c r="DY22" s="229">
        <f t="shared" si="61"/>
        <v>0</v>
      </c>
      <c r="DZ22" s="34">
        <f t="shared" si="62"/>
        <v>0</v>
      </c>
      <c r="EA22" s="31">
        <f t="shared" si="63"/>
        <v>0</v>
      </c>
      <c r="EB22" s="230" t="str">
        <f t="shared" si="64"/>
        <v>NO OFERTADO</v>
      </c>
      <c r="EC22" s="32"/>
      <c r="ED22" s="229"/>
      <c r="EE22" s="34">
        <f t="shared" si="80"/>
        <v>0</v>
      </c>
      <c r="EF22" s="31">
        <f t="shared" si="81"/>
        <v>0</v>
      </c>
      <c r="EG22" s="230" t="str">
        <f t="shared" si="65"/>
        <v>NO OFERTADO</v>
      </c>
      <c r="EH22" s="32"/>
      <c r="EI22" s="229"/>
      <c r="EJ22" s="34">
        <f t="shared" si="82"/>
        <v>0</v>
      </c>
      <c r="EK22" s="31">
        <f t="shared" si="83"/>
        <v>0</v>
      </c>
      <c r="EL22" s="230" t="str">
        <f t="shared" si="66"/>
        <v>NO OFERTADO</v>
      </c>
    </row>
    <row r="23" spans="1:142" s="226" customFormat="1" ht="51" x14ac:dyDescent="0.2">
      <c r="A23" s="103">
        <v>14</v>
      </c>
      <c r="B23" s="202" t="s">
        <v>66</v>
      </c>
      <c r="C23" s="121" t="s">
        <v>52</v>
      </c>
      <c r="D23" s="146">
        <v>1</v>
      </c>
      <c r="E23" s="227" t="s">
        <v>53</v>
      </c>
      <c r="F23" s="228">
        <v>1</v>
      </c>
      <c r="G23" s="25">
        <v>10100</v>
      </c>
      <c r="H23" s="32"/>
      <c r="I23" s="229"/>
      <c r="J23" s="34">
        <f t="shared" si="67"/>
        <v>0</v>
      </c>
      <c r="K23" s="31">
        <f t="shared" si="68"/>
        <v>0</v>
      </c>
      <c r="L23" s="230" t="str">
        <f t="shared" si="0"/>
        <v>NO OFERTADO</v>
      </c>
      <c r="M23" s="32">
        <v>9000</v>
      </c>
      <c r="N23" s="229">
        <v>0</v>
      </c>
      <c r="O23" s="34">
        <f t="shared" si="1"/>
        <v>9000</v>
      </c>
      <c r="P23" s="31">
        <f t="shared" si="2"/>
        <v>9000</v>
      </c>
      <c r="Q23" s="230" t="str">
        <f t="shared" si="3"/>
        <v>HABILITA</v>
      </c>
      <c r="R23" s="32"/>
      <c r="S23" s="229"/>
      <c r="T23" s="34">
        <f t="shared" si="4"/>
        <v>0</v>
      </c>
      <c r="U23" s="31">
        <f t="shared" si="2"/>
        <v>0</v>
      </c>
      <c r="V23" s="230" t="str">
        <f t="shared" si="6"/>
        <v>NO OFERTADO</v>
      </c>
      <c r="W23" s="32"/>
      <c r="X23" s="229"/>
      <c r="Y23" s="34">
        <f t="shared" si="7"/>
        <v>0</v>
      </c>
      <c r="Z23" s="31">
        <f t="shared" si="2"/>
        <v>0</v>
      </c>
      <c r="AA23" s="230" t="str">
        <f t="shared" si="9"/>
        <v>NO OFERTADO</v>
      </c>
      <c r="AB23" s="32"/>
      <c r="AC23" s="229"/>
      <c r="AD23" s="34">
        <f t="shared" si="10"/>
        <v>0</v>
      </c>
      <c r="AE23" s="31">
        <f t="shared" si="2"/>
        <v>0</v>
      </c>
      <c r="AF23" s="230" t="str">
        <f t="shared" si="12"/>
        <v>NO OFERTADO</v>
      </c>
      <c r="AG23" s="32"/>
      <c r="AH23" s="229"/>
      <c r="AI23" s="34">
        <f t="shared" si="13"/>
        <v>0</v>
      </c>
      <c r="AJ23" s="31">
        <f t="shared" si="2"/>
        <v>0</v>
      </c>
      <c r="AK23" s="230" t="str">
        <f t="shared" si="15"/>
        <v>NO OFERTADO</v>
      </c>
      <c r="AL23" s="32"/>
      <c r="AM23" s="229"/>
      <c r="AN23" s="34">
        <f t="shared" si="16"/>
        <v>0</v>
      </c>
      <c r="AO23" s="31">
        <f t="shared" si="2"/>
        <v>0</v>
      </c>
      <c r="AP23" s="230" t="str">
        <f t="shared" si="18"/>
        <v>NO OFERTADO</v>
      </c>
      <c r="AQ23" s="32"/>
      <c r="AR23" s="229"/>
      <c r="AS23" s="34">
        <f t="shared" si="19"/>
        <v>0</v>
      </c>
      <c r="AT23" s="31">
        <f t="shared" si="2"/>
        <v>0</v>
      </c>
      <c r="AU23" s="230" t="str">
        <f t="shared" si="21"/>
        <v>NO OFERTADO</v>
      </c>
      <c r="AV23" s="32"/>
      <c r="AW23" s="229"/>
      <c r="AX23" s="34">
        <f t="shared" si="22"/>
        <v>0</v>
      </c>
      <c r="AY23" s="31">
        <f t="shared" si="23"/>
        <v>0</v>
      </c>
      <c r="AZ23" s="230" t="str">
        <f t="shared" si="24"/>
        <v>NO OFERTADO</v>
      </c>
      <c r="BA23" s="32"/>
      <c r="BB23" s="229">
        <f t="shared" si="69"/>
        <v>0</v>
      </c>
      <c r="BC23" s="34">
        <f t="shared" si="26"/>
        <v>0</v>
      </c>
      <c r="BD23" s="31">
        <f t="shared" si="23"/>
        <v>0</v>
      </c>
      <c r="BE23" s="230" t="str">
        <f t="shared" si="28"/>
        <v>NO OFERTADO</v>
      </c>
      <c r="BF23" s="32"/>
      <c r="BG23" s="229"/>
      <c r="BH23" s="34">
        <f t="shared" si="29"/>
        <v>0</v>
      </c>
      <c r="BI23" s="31">
        <f t="shared" si="23"/>
        <v>0</v>
      </c>
      <c r="BJ23" s="230" t="str">
        <f t="shared" si="31"/>
        <v>NO OFERTADO</v>
      </c>
      <c r="BK23" s="32">
        <v>5500</v>
      </c>
      <c r="BL23" s="229">
        <v>0</v>
      </c>
      <c r="BM23" s="34">
        <f t="shared" si="32"/>
        <v>5500</v>
      </c>
      <c r="BN23" s="31">
        <f t="shared" si="23"/>
        <v>5500</v>
      </c>
      <c r="BO23" s="230" t="str">
        <f t="shared" si="34"/>
        <v>HABILITA</v>
      </c>
      <c r="BP23" s="32"/>
      <c r="BQ23" s="229"/>
      <c r="BR23" s="34">
        <f t="shared" si="35"/>
        <v>0</v>
      </c>
      <c r="BS23" s="31">
        <f t="shared" si="23"/>
        <v>0</v>
      </c>
      <c r="BT23" s="230" t="str">
        <f t="shared" si="37"/>
        <v>NO OFERTADO</v>
      </c>
      <c r="BU23" s="32"/>
      <c r="BV23" s="229"/>
      <c r="BW23" s="34">
        <f t="shared" si="38"/>
        <v>0</v>
      </c>
      <c r="BX23" s="31">
        <f t="shared" si="23"/>
        <v>0</v>
      </c>
      <c r="BY23" s="230" t="str">
        <f t="shared" si="40"/>
        <v>NO OFERTADO</v>
      </c>
      <c r="BZ23" s="32"/>
      <c r="CA23" s="229"/>
      <c r="CB23" s="34">
        <f t="shared" si="41"/>
        <v>0</v>
      </c>
      <c r="CC23" s="31">
        <f t="shared" si="42"/>
        <v>0</v>
      </c>
      <c r="CD23" s="230" t="str">
        <f t="shared" si="43"/>
        <v>NO OFERTADO</v>
      </c>
      <c r="CE23" s="32"/>
      <c r="CF23" s="229"/>
      <c r="CG23" s="34">
        <f t="shared" si="44"/>
        <v>0</v>
      </c>
      <c r="CH23" s="31">
        <f t="shared" si="42"/>
        <v>0</v>
      </c>
      <c r="CI23" s="230" t="str">
        <f t="shared" si="46"/>
        <v>NO OFERTADO</v>
      </c>
      <c r="CJ23" s="32"/>
      <c r="CK23" s="229"/>
      <c r="CL23" s="34">
        <f t="shared" si="47"/>
        <v>0</v>
      </c>
      <c r="CM23" s="31">
        <f t="shared" si="42"/>
        <v>0</v>
      </c>
      <c r="CN23" s="230" t="str">
        <f t="shared" si="49"/>
        <v>NO OFERTADO</v>
      </c>
      <c r="CO23" s="32"/>
      <c r="CP23" s="231"/>
      <c r="CQ23" s="34">
        <f t="shared" si="50"/>
        <v>0</v>
      </c>
      <c r="CR23" s="31">
        <f t="shared" si="42"/>
        <v>0</v>
      </c>
      <c r="CS23" s="230" t="str">
        <f t="shared" si="52"/>
        <v>NO OFERTADO</v>
      </c>
      <c r="CT23" s="32"/>
      <c r="CU23" s="229"/>
      <c r="CV23" s="34">
        <f t="shared" si="53"/>
        <v>0</v>
      </c>
      <c r="CW23" s="31">
        <f t="shared" si="42"/>
        <v>0</v>
      </c>
      <c r="CX23" s="230" t="str">
        <f t="shared" si="55"/>
        <v>NO OFERTADO</v>
      </c>
      <c r="CY23" s="32"/>
      <c r="CZ23" s="229"/>
      <c r="DA23" s="34">
        <f t="shared" si="70"/>
        <v>0</v>
      </c>
      <c r="DB23" s="31">
        <f t="shared" si="71"/>
        <v>0</v>
      </c>
      <c r="DC23" s="230" t="str">
        <f t="shared" si="56"/>
        <v>NO OFERTADO</v>
      </c>
      <c r="DD23" s="32"/>
      <c r="DE23" s="229"/>
      <c r="DF23" s="34">
        <f t="shared" si="72"/>
        <v>0</v>
      </c>
      <c r="DG23" s="31">
        <f t="shared" si="73"/>
        <v>0</v>
      </c>
      <c r="DH23" s="230" t="str">
        <f t="shared" si="57"/>
        <v>NO OFERTADO</v>
      </c>
      <c r="DI23" s="32"/>
      <c r="DJ23" s="229"/>
      <c r="DK23" s="34">
        <f t="shared" si="74"/>
        <v>0</v>
      </c>
      <c r="DL23" s="31">
        <f t="shared" si="75"/>
        <v>0</v>
      </c>
      <c r="DM23" s="230" t="str">
        <f t="shared" si="58"/>
        <v>NO OFERTADO</v>
      </c>
      <c r="DN23" s="32"/>
      <c r="DO23" s="229"/>
      <c r="DP23" s="34">
        <f t="shared" si="76"/>
        <v>0</v>
      </c>
      <c r="DQ23" s="31">
        <f t="shared" si="77"/>
        <v>0</v>
      </c>
      <c r="DR23" s="230" t="str">
        <f t="shared" si="59"/>
        <v>NO OFERTADO</v>
      </c>
      <c r="DS23" s="32"/>
      <c r="DT23" s="229"/>
      <c r="DU23" s="34">
        <f t="shared" si="78"/>
        <v>0</v>
      </c>
      <c r="DV23" s="31">
        <f t="shared" si="79"/>
        <v>0</v>
      </c>
      <c r="DW23" s="230" t="str">
        <f t="shared" si="60"/>
        <v>NO OFERTADO</v>
      </c>
      <c r="DX23" s="32"/>
      <c r="DY23" s="229">
        <f t="shared" si="61"/>
        <v>0</v>
      </c>
      <c r="DZ23" s="34">
        <f t="shared" si="62"/>
        <v>0</v>
      </c>
      <c r="EA23" s="31">
        <f t="shared" si="63"/>
        <v>0</v>
      </c>
      <c r="EB23" s="230" t="str">
        <f t="shared" si="64"/>
        <v>NO OFERTADO</v>
      </c>
      <c r="EC23" s="32"/>
      <c r="ED23" s="229"/>
      <c r="EE23" s="34">
        <f t="shared" si="80"/>
        <v>0</v>
      </c>
      <c r="EF23" s="31">
        <f t="shared" si="81"/>
        <v>0</v>
      </c>
      <c r="EG23" s="230" t="str">
        <f t="shared" si="65"/>
        <v>NO OFERTADO</v>
      </c>
      <c r="EH23" s="32"/>
      <c r="EI23" s="229"/>
      <c r="EJ23" s="34">
        <f t="shared" si="82"/>
        <v>0</v>
      </c>
      <c r="EK23" s="31">
        <f t="shared" si="83"/>
        <v>0</v>
      </c>
      <c r="EL23" s="230" t="str">
        <f t="shared" si="66"/>
        <v>NO OFERTADO</v>
      </c>
    </row>
    <row r="24" spans="1:142" s="226" customFormat="1" ht="51" x14ac:dyDescent="0.2">
      <c r="A24" s="103">
        <v>15</v>
      </c>
      <c r="B24" s="202" t="s">
        <v>67</v>
      </c>
      <c r="C24" s="121" t="s">
        <v>52</v>
      </c>
      <c r="D24" s="146">
        <v>1</v>
      </c>
      <c r="E24" s="227" t="s">
        <v>53</v>
      </c>
      <c r="F24" s="228">
        <v>1</v>
      </c>
      <c r="G24" s="25">
        <v>6842.5</v>
      </c>
      <c r="H24" s="32"/>
      <c r="I24" s="229"/>
      <c r="J24" s="34">
        <f t="shared" si="67"/>
        <v>0</v>
      </c>
      <c r="K24" s="31">
        <f t="shared" si="68"/>
        <v>0</v>
      </c>
      <c r="L24" s="230" t="str">
        <f t="shared" si="0"/>
        <v>NO OFERTADO</v>
      </c>
      <c r="M24" s="32">
        <v>6800</v>
      </c>
      <c r="N24" s="229">
        <v>0</v>
      </c>
      <c r="O24" s="34">
        <f t="shared" si="1"/>
        <v>6800</v>
      </c>
      <c r="P24" s="31">
        <f t="shared" si="2"/>
        <v>6800</v>
      </c>
      <c r="Q24" s="230" t="str">
        <f t="shared" si="3"/>
        <v>HABILITA</v>
      </c>
      <c r="R24" s="32"/>
      <c r="S24" s="229"/>
      <c r="T24" s="34">
        <f t="shared" si="4"/>
        <v>0</v>
      </c>
      <c r="U24" s="31">
        <f t="shared" si="2"/>
        <v>0</v>
      </c>
      <c r="V24" s="230" t="str">
        <f t="shared" si="6"/>
        <v>NO OFERTADO</v>
      </c>
      <c r="W24" s="32"/>
      <c r="X24" s="229"/>
      <c r="Y24" s="34">
        <f t="shared" si="7"/>
        <v>0</v>
      </c>
      <c r="Z24" s="31">
        <f t="shared" si="2"/>
        <v>0</v>
      </c>
      <c r="AA24" s="230" t="str">
        <f t="shared" si="9"/>
        <v>NO OFERTADO</v>
      </c>
      <c r="AB24" s="32"/>
      <c r="AC24" s="229"/>
      <c r="AD24" s="34">
        <f t="shared" si="10"/>
        <v>0</v>
      </c>
      <c r="AE24" s="31">
        <f t="shared" si="2"/>
        <v>0</v>
      </c>
      <c r="AF24" s="230" t="str">
        <f t="shared" si="12"/>
        <v>NO OFERTADO</v>
      </c>
      <c r="AG24" s="32"/>
      <c r="AH24" s="229"/>
      <c r="AI24" s="34">
        <f t="shared" si="13"/>
        <v>0</v>
      </c>
      <c r="AJ24" s="31">
        <f t="shared" si="2"/>
        <v>0</v>
      </c>
      <c r="AK24" s="230" t="str">
        <f t="shared" si="15"/>
        <v>NO OFERTADO</v>
      </c>
      <c r="AL24" s="32"/>
      <c r="AM24" s="229"/>
      <c r="AN24" s="34">
        <f t="shared" si="16"/>
        <v>0</v>
      </c>
      <c r="AO24" s="31">
        <f t="shared" si="2"/>
        <v>0</v>
      </c>
      <c r="AP24" s="230" t="str">
        <f t="shared" si="18"/>
        <v>NO OFERTADO</v>
      </c>
      <c r="AQ24" s="32"/>
      <c r="AR24" s="229"/>
      <c r="AS24" s="34">
        <f t="shared" si="19"/>
        <v>0</v>
      </c>
      <c r="AT24" s="31">
        <f t="shared" si="2"/>
        <v>0</v>
      </c>
      <c r="AU24" s="230" t="str">
        <f t="shared" si="21"/>
        <v>NO OFERTADO</v>
      </c>
      <c r="AV24" s="32"/>
      <c r="AW24" s="229"/>
      <c r="AX24" s="34">
        <f t="shared" si="22"/>
        <v>0</v>
      </c>
      <c r="AY24" s="31">
        <f t="shared" si="23"/>
        <v>0</v>
      </c>
      <c r="AZ24" s="230" t="str">
        <f t="shared" si="24"/>
        <v>NO OFERTADO</v>
      </c>
      <c r="BA24" s="32"/>
      <c r="BB24" s="229">
        <f t="shared" si="69"/>
        <v>0</v>
      </c>
      <c r="BC24" s="34">
        <f t="shared" si="26"/>
        <v>0</v>
      </c>
      <c r="BD24" s="31">
        <f t="shared" si="23"/>
        <v>0</v>
      </c>
      <c r="BE24" s="230" t="str">
        <f t="shared" si="28"/>
        <v>NO OFERTADO</v>
      </c>
      <c r="BF24" s="32"/>
      <c r="BG24" s="229"/>
      <c r="BH24" s="34">
        <f t="shared" si="29"/>
        <v>0</v>
      </c>
      <c r="BI24" s="31">
        <f t="shared" si="23"/>
        <v>0</v>
      </c>
      <c r="BJ24" s="230" t="str">
        <f t="shared" si="31"/>
        <v>NO OFERTADO</v>
      </c>
      <c r="BK24" s="32">
        <v>5950</v>
      </c>
      <c r="BL24" s="229">
        <v>0</v>
      </c>
      <c r="BM24" s="34">
        <f t="shared" si="32"/>
        <v>5950</v>
      </c>
      <c r="BN24" s="31">
        <f t="shared" si="23"/>
        <v>5950</v>
      </c>
      <c r="BO24" s="230" t="str">
        <f t="shared" si="34"/>
        <v>HABILITA</v>
      </c>
      <c r="BP24" s="32"/>
      <c r="BQ24" s="229"/>
      <c r="BR24" s="34">
        <f t="shared" si="35"/>
        <v>0</v>
      </c>
      <c r="BS24" s="31">
        <f t="shared" si="23"/>
        <v>0</v>
      </c>
      <c r="BT24" s="230" t="str">
        <f t="shared" si="37"/>
        <v>NO OFERTADO</v>
      </c>
      <c r="BU24" s="32"/>
      <c r="BV24" s="229"/>
      <c r="BW24" s="34">
        <f t="shared" si="38"/>
        <v>0</v>
      </c>
      <c r="BX24" s="31">
        <f t="shared" si="23"/>
        <v>0</v>
      </c>
      <c r="BY24" s="230" t="str">
        <f t="shared" si="40"/>
        <v>NO OFERTADO</v>
      </c>
      <c r="BZ24" s="32"/>
      <c r="CA24" s="229"/>
      <c r="CB24" s="34">
        <f t="shared" si="41"/>
        <v>0</v>
      </c>
      <c r="CC24" s="31">
        <f t="shared" si="42"/>
        <v>0</v>
      </c>
      <c r="CD24" s="230" t="str">
        <f t="shared" si="43"/>
        <v>NO OFERTADO</v>
      </c>
      <c r="CE24" s="32"/>
      <c r="CF24" s="229"/>
      <c r="CG24" s="34">
        <f t="shared" si="44"/>
        <v>0</v>
      </c>
      <c r="CH24" s="31">
        <f t="shared" si="42"/>
        <v>0</v>
      </c>
      <c r="CI24" s="230" t="str">
        <f t="shared" si="46"/>
        <v>NO OFERTADO</v>
      </c>
      <c r="CJ24" s="32"/>
      <c r="CK24" s="229"/>
      <c r="CL24" s="34">
        <f t="shared" si="47"/>
        <v>0</v>
      </c>
      <c r="CM24" s="31">
        <f t="shared" si="42"/>
        <v>0</v>
      </c>
      <c r="CN24" s="230" t="str">
        <f t="shared" si="49"/>
        <v>NO OFERTADO</v>
      </c>
      <c r="CO24" s="32"/>
      <c r="CP24" s="231"/>
      <c r="CQ24" s="34">
        <f t="shared" si="50"/>
        <v>0</v>
      </c>
      <c r="CR24" s="31">
        <f t="shared" si="42"/>
        <v>0</v>
      </c>
      <c r="CS24" s="230" t="str">
        <f t="shared" si="52"/>
        <v>NO OFERTADO</v>
      </c>
      <c r="CT24" s="32"/>
      <c r="CU24" s="229"/>
      <c r="CV24" s="34">
        <f t="shared" si="53"/>
        <v>0</v>
      </c>
      <c r="CW24" s="31">
        <f t="shared" si="42"/>
        <v>0</v>
      </c>
      <c r="CX24" s="230" t="str">
        <f t="shared" si="55"/>
        <v>NO OFERTADO</v>
      </c>
      <c r="CY24" s="32"/>
      <c r="CZ24" s="229"/>
      <c r="DA24" s="34">
        <f t="shared" si="70"/>
        <v>0</v>
      </c>
      <c r="DB24" s="31">
        <f t="shared" si="71"/>
        <v>0</v>
      </c>
      <c r="DC24" s="230" t="str">
        <f t="shared" si="56"/>
        <v>NO OFERTADO</v>
      </c>
      <c r="DD24" s="32"/>
      <c r="DE24" s="229"/>
      <c r="DF24" s="34">
        <f t="shared" si="72"/>
        <v>0</v>
      </c>
      <c r="DG24" s="31">
        <f t="shared" si="73"/>
        <v>0</v>
      </c>
      <c r="DH24" s="230" t="str">
        <f t="shared" si="57"/>
        <v>NO OFERTADO</v>
      </c>
      <c r="DI24" s="32"/>
      <c r="DJ24" s="229"/>
      <c r="DK24" s="34">
        <f t="shared" si="74"/>
        <v>0</v>
      </c>
      <c r="DL24" s="31">
        <f t="shared" si="75"/>
        <v>0</v>
      </c>
      <c r="DM24" s="230" t="str">
        <f t="shared" si="58"/>
        <v>NO OFERTADO</v>
      </c>
      <c r="DN24" s="32"/>
      <c r="DO24" s="229"/>
      <c r="DP24" s="34">
        <f t="shared" si="76"/>
        <v>0</v>
      </c>
      <c r="DQ24" s="31">
        <f t="shared" si="77"/>
        <v>0</v>
      </c>
      <c r="DR24" s="230" t="str">
        <f t="shared" si="59"/>
        <v>NO OFERTADO</v>
      </c>
      <c r="DS24" s="32"/>
      <c r="DT24" s="229"/>
      <c r="DU24" s="34">
        <f t="shared" si="78"/>
        <v>0</v>
      </c>
      <c r="DV24" s="31">
        <f t="shared" si="79"/>
        <v>0</v>
      </c>
      <c r="DW24" s="230" t="str">
        <f t="shared" si="60"/>
        <v>NO OFERTADO</v>
      </c>
      <c r="DX24" s="32"/>
      <c r="DY24" s="229">
        <f t="shared" si="61"/>
        <v>0</v>
      </c>
      <c r="DZ24" s="34">
        <f t="shared" si="62"/>
        <v>0</v>
      </c>
      <c r="EA24" s="31">
        <f t="shared" si="63"/>
        <v>0</v>
      </c>
      <c r="EB24" s="230" t="str">
        <f t="shared" si="64"/>
        <v>NO OFERTADO</v>
      </c>
      <c r="EC24" s="32"/>
      <c r="ED24" s="229"/>
      <c r="EE24" s="34">
        <f t="shared" si="80"/>
        <v>0</v>
      </c>
      <c r="EF24" s="31">
        <f t="shared" si="81"/>
        <v>0</v>
      </c>
      <c r="EG24" s="230" t="str">
        <f t="shared" si="65"/>
        <v>NO OFERTADO</v>
      </c>
      <c r="EH24" s="32"/>
      <c r="EI24" s="229"/>
      <c r="EJ24" s="34">
        <f t="shared" si="82"/>
        <v>0</v>
      </c>
      <c r="EK24" s="31">
        <f t="shared" si="83"/>
        <v>0</v>
      </c>
      <c r="EL24" s="230" t="str">
        <f t="shared" si="66"/>
        <v>NO OFERTADO</v>
      </c>
    </row>
    <row r="25" spans="1:142" s="226" customFormat="1" ht="51" x14ac:dyDescent="0.2">
      <c r="A25" s="103">
        <v>16</v>
      </c>
      <c r="B25" s="202" t="s">
        <v>68</v>
      </c>
      <c r="C25" s="121" t="s">
        <v>52</v>
      </c>
      <c r="D25" s="146">
        <v>1</v>
      </c>
      <c r="E25" s="227" t="s">
        <v>53</v>
      </c>
      <c r="F25" s="228">
        <v>1</v>
      </c>
      <c r="G25" s="25">
        <v>10100</v>
      </c>
      <c r="H25" s="32"/>
      <c r="I25" s="229"/>
      <c r="J25" s="34">
        <f t="shared" si="67"/>
        <v>0</v>
      </c>
      <c r="K25" s="31">
        <f t="shared" si="68"/>
        <v>0</v>
      </c>
      <c r="L25" s="230" t="str">
        <f t="shared" si="0"/>
        <v>NO OFERTADO</v>
      </c>
      <c r="M25" s="32">
        <v>9100</v>
      </c>
      <c r="N25" s="229">
        <v>0</v>
      </c>
      <c r="O25" s="34">
        <f t="shared" si="1"/>
        <v>9100</v>
      </c>
      <c r="P25" s="31">
        <f t="shared" si="2"/>
        <v>9100</v>
      </c>
      <c r="Q25" s="230" t="str">
        <f t="shared" si="3"/>
        <v>HABILITA</v>
      </c>
      <c r="R25" s="32"/>
      <c r="S25" s="229"/>
      <c r="T25" s="34">
        <f t="shared" si="4"/>
        <v>0</v>
      </c>
      <c r="U25" s="31">
        <f t="shared" si="2"/>
        <v>0</v>
      </c>
      <c r="V25" s="230" t="str">
        <f t="shared" si="6"/>
        <v>NO OFERTADO</v>
      </c>
      <c r="W25" s="32"/>
      <c r="X25" s="229"/>
      <c r="Y25" s="34">
        <f t="shared" si="7"/>
        <v>0</v>
      </c>
      <c r="Z25" s="31">
        <f t="shared" si="2"/>
        <v>0</v>
      </c>
      <c r="AA25" s="230" t="str">
        <f t="shared" si="9"/>
        <v>NO OFERTADO</v>
      </c>
      <c r="AB25" s="32"/>
      <c r="AC25" s="229"/>
      <c r="AD25" s="34">
        <f t="shared" si="10"/>
        <v>0</v>
      </c>
      <c r="AE25" s="31">
        <f t="shared" si="2"/>
        <v>0</v>
      </c>
      <c r="AF25" s="230" t="str">
        <f t="shared" si="12"/>
        <v>NO OFERTADO</v>
      </c>
      <c r="AG25" s="32"/>
      <c r="AH25" s="229"/>
      <c r="AI25" s="34">
        <f t="shared" si="13"/>
        <v>0</v>
      </c>
      <c r="AJ25" s="31">
        <f t="shared" si="2"/>
        <v>0</v>
      </c>
      <c r="AK25" s="230" t="str">
        <f t="shared" si="15"/>
        <v>NO OFERTADO</v>
      </c>
      <c r="AL25" s="32"/>
      <c r="AM25" s="229"/>
      <c r="AN25" s="34">
        <f t="shared" si="16"/>
        <v>0</v>
      </c>
      <c r="AO25" s="31">
        <f t="shared" si="2"/>
        <v>0</v>
      </c>
      <c r="AP25" s="230" t="str">
        <f t="shared" si="18"/>
        <v>NO OFERTADO</v>
      </c>
      <c r="AQ25" s="32"/>
      <c r="AR25" s="229"/>
      <c r="AS25" s="34">
        <f t="shared" si="19"/>
        <v>0</v>
      </c>
      <c r="AT25" s="31">
        <f t="shared" si="2"/>
        <v>0</v>
      </c>
      <c r="AU25" s="230" t="str">
        <f t="shared" si="21"/>
        <v>NO OFERTADO</v>
      </c>
      <c r="AV25" s="32"/>
      <c r="AW25" s="229"/>
      <c r="AX25" s="34">
        <f t="shared" si="22"/>
        <v>0</v>
      </c>
      <c r="AY25" s="31">
        <f t="shared" si="23"/>
        <v>0</v>
      </c>
      <c r="AZ25" s="230" t="str">
        <f t="shared" si="24"/>
        <v>NO OFERTADO</v>
      </c>
      <c r="BA25" s="32"/>
      <c r="BB25" s="229">
        <f t="shared" si="69"/>
        <v>0</v>
      </c>
      <c r="BC25" s="34">
        <f t="shared" si="26"/>
        <v>0</v>
      </c>
      <c r="BD25" s="31">
        <f t="shared" si="23"/>
        <v>0</v>
      </c>
      <c r="BE25" s="230" t="str">
        <f t="shared" si="28"/>
        <v>NO OFERTADO</v>
      </c>
      <c r="BF25" s="32"/>
      <c r="BG25" s="229"/>
      <c r="BH25" s="34">
        <f t="shared" si="29"/>
        <v>0</v>
      </c>
      <c r="BI25" s="31">
        <f t="shared" si="23"/>
        <v>0</v>
      </c>
      <c r="BJ25" s="230" t="str">
        <f t="shared" si="31"/>
        <v>NO OFERTADO</v>
      </c>
      <c r="BK25" s="32">
        <v>7500</v>
      </c>
      <c r="BL25" s="229">
        <v>0</v>
      </c>
      <c r="BM25" s="34">
        <f t="shared" si="32"/>
        <v>7500</v>
      </c>
      <c r="BN25" s="31">
        <f t="shared" si="23"/>
        <v>7500</v>
      </c>
      <c r="BO25" s="230" t="str">
        <f t="shared" si="34"/>
        <v>HABILITA</v>
      </c>
      <c r="BP25" s="32"/>
      <c r="BQ25" s="229"/>
      <c r="BR25" s="34">
        <f t="shared" si="35"/>
        <v>0</v>
      </c>
      <c r="BS25" s="31">
        <f t="shared" si="23"/>
        <v>0</v>
      </c>
      <c r="BT25" s="230" t="str">
        <f t="shared" si="37"/>
        <v>NO OFERTADO</v>
      </c>
      <c r="BU25" s="32"/>
      <c r="BV25" s="229"/>
      <c r="BW25" s="34">
        <f t="shared" si="38"/>
        <v>0</v>
      </c>
      <c r="BX25" s="31">
        <f t="shared" si="23"/>
        <v>0</v>
      </c>
      <c r="BY25" s="230" t="str">
        <f t="shared" si="40"/>
        <v>NO OFERTADO</v>
      </c>
      <c r="BZ25" s="32"/>
      <c r="CA25" s="229"/>
      <c r="CB25" s="34">
        <f t="shared" si="41"/>
        <v>0</v>
      </c>
      <c r="CC25" s="31">
        <f t="shared" si="42"/>
        <v>0</v>
      </c>
      <c r="CD25" s="230" t="str">
        <f t="shared" si="43"/>
        <v>NO OFERTADO</v>
      </c>
      <c r="CE25" s="32"/>
      <c r="CF25" s="229"/>
      <c r="CG25" s="34">
        <f t="shared" si="44"/>
        <v>0</v>
      </c>
      <c r="CH25" s="31">
        <f t="shared" si="42"/>
        <v>0</v>
      </c>
      <c r="CI25" s="230" t="str">
        <f t="shared" si="46"/>
        <v>NO OFERTADO</v>
      </c>
      <c r="CJ25" s="32"/>
      <c r="CK25" s="229"/>
      <c r="CL25" s="34">
        <f t="shared" si="47"/>
        <v>0</v>
      </c>
      <c r="CM25" s="31">
        <f t="shared" si="42"/>
        <v>0</v>
      </c>
      <c r="CN25" s="230" t="str">
        <f t="shared" si="49"/>
        <v>NO OFERTADO</v>
      </c>
      <c r="CO25" s="32"/>
      <c r="CP25" s="231"/>
      <c r="CQ25" s="34">
        <f t="shared" si="50"/>
        <v>0</v>
      </c>
      <c r="CR25" s="31">
        <f t="shared" si="42"/>
        <v>0</v>
      </c>
      <c r="CS25" s="230" t="str">
        <f t="shared" si="52"/>
        <v>NO OFERTADO</v>
      </c>
      <c r="CT25" s="32"/>
      <c r="CU25" s="229"/>
      <c r="CV25" s="34">
        <f t="shared" si="53"/>
        <v>0</v>
      </c>
      <c r="CW25" s="31">
        <f t="shared" si="42"/>
        <v>0</v>
      </c>
      <c r="CX25" s="230" t="str">
        <f t="shared" si="55"/>
        <v>NO OFERTADO</v>
      </c>
      <c r="CY25" s="32"/>
      <c r="CZ25" s="229"/>
      <c r="DA25" s="34">
        <f t="shared" si="70"/>
        <v>0</v>
      </c>
      <c r="DB25" s="31">
        <f t="shared" si="71"/>
        <v>0</v>
      </c>
      <c r="DC25" s="230" t="str">
        <f t="shared" si="56"/>
        <v>NO OFERTADO</v>
      </c>
      <c r="DD25" s="32"/>
      <c r="DE25" s="232"/>
      <c r="DF25" s="34">
        <f t="shared" si="72"/>
        <v>0</v>
      </c>
      <c r="DG25" s="31">
        <f t="shared" si="73"/>
        <v>0</v>
      </c>
      <c r="DH25" s="230" t="str">
        <f t="shared" si="57"/>
        <v>NO OFERTADO</v>
      </c>
      <c r="DI25" s="32"/>
      <c r="DJ25" s="229"/>
      <c r="DK25" s="34">
        <f t="shared" si="74"/>
        <v>0</v>
      </c>
      <c r="DL25" s="31">
        <f t="shared" si="75"/>
        <v>0</v>
      </c>
      <c r="DM25" s="230" t="str">
        <f t="shared" si="58"/>
        <v>NO OFERTADO</v>
      </c>
      <c r="DN25" s="32"/>
      <c r="DO25" s="229"/>
      <c r="DP25" s="34">
        <f t="shared" si="76"/>
        <v>0</v>
      </c>
      <c r="DQ25" s="31">
        <f t="shared" si="77"/>
        <v>0</v>
      </c>
      <c r="DR25" s="230" t="str">
        <f t="shared" si="59"/>
        <v>NO OFERTADO</v>
      </c>
      <c r="DS25" s="32"/>
      <c r="DT25" s="229"/>
      <c r="DU25" s="34">
        <f t="shared" si="78"/>
        <v>0</v>
      </c>
      <c r="DV25" s="31">
        <f t="shared" si="79"/>
        <v>0</v>
      </c>
      <c r="DW25" s="230" t="str">
        <f t="shared" si="60"/>
        <v>NO OFERTADO</v>
      </c>
      <c r="DX25" s="32"/>
      <c r="DY25" s="229">
        <f t="shared" si="61"/>
        <v>0</v>
      </c>
      <c r="DZ25" s="34">
        <f t="shared" si="62"/>
        <v>0</v>
      </c>
      <c r="EA25" s="31">
        <f t="shared" si="63"/>
        <v>0</v>
      </c>
      <c r="EB25" s="230" t="str">
        <f t="shared" si="64"/>
        <v>NO OFERTADO</v>
      </c>
      <c r="EC25" s="32"/>
      <c r="ED25" s="229"/>
      <c r="EE25" s="34">
        <f t="shared" si="80"/>
        <v>0</v>
      </c>
      <c r="EF25" s="31">
        <f t="shared" si="81"/>
        <v>0</v>
      </c>
      <c r="EG25" s="230" t="str">
        <f t="shared" si="65"/>
        <v>NO OFERTADO</v>
      </c>
      <c r="EH25" s="32"/>
      <c r="EI25" s="229"/>
      <c r="EJ25" s="34">
        <f t="shared" si="82"/>
        <v>0</v>
      </c>
      <c r="EK25" s="31">
        <f t="shared" si="83"/>
        <v>0</v>
      </c>
      <c r="EL25" s="230" t="str">
        <f t="shared" si="66"/>
        <v>NO OFERTADO</v>
      </c>
    </row>
    <row r="26" spans="1:142" s="226" customFormat="1" ht="51" x14ac:dyDescent="0.2">
      <c r="A26" s="103">
        <v>17</v>
      </c>
      <c r="B26" s="202" t="s">
        <v>69</v>
      </c>
      <c r="C26" s="121" t="s">
        <v>52</v>
      </c>
      <c r="D26" s="146">
        <v>1</v>
      </c>
      <c r="E26" s="227" t="s">
        <v>53</v>
      </c>
      <c r="F26" s="228">
        <v>1</v>
      </c>
      <c r="G26" s="25">
        <v>10100</v>
      </c>
      <c r="H26" s="32"/>
      <c r="I26" s="229"/>
      <c r="J26" s="34">
        <f t="shared" si="67"/>
        <v>0</v>
      </c>
      <c r="K26" s="31">
        <f t="shared" si="68"/>
        <v>0</v>
      </c>
      <c r="L26" s="230" t="str">
        <f t="shared" si="0"/>
        <v>NO OFERTADO</v>
      </c>
      <c r="M26" s="32">
        <v>9100</v>
      </c>
      <c r="N26" s="229">
        <v>0</v>
      </c>
      <c r="O26" s="34">
        <f t="shared" si="1"/>
        <v>9100</v>
      </c>
      <c r="P26" s="31">
        <f t="shared" ref="P26:BS41" si="84">$D26*O26</f>
        <v>9100</v>
      </c>
      <c r="Q26" s="230" t="str">
        <f t="shared" si="3"/>
        <v>HABILITA</v>
      </c>
      <c r="R26" s="32"/>
      <c r="S26" s="229"/>
      <c r="T26" s="34">
        <f t="shared" si="4"/>
        <v>0</v>
      </c>
      <c r="U26" s="31">
        <f t="shared" si="84"/>
        <v>0</v>
      </c>
      <c r="V26" s="230" t="str">
        <f t="shared" si="6"/>
        <v>NO OFERTADO</v>
      </c>
      <c r="W26" s="32"/>
      <c r="X26" s="229"/>
      <c r="Y26" s="34">
        <f t="shared" si="7"/>
        <v>0</v>
      </c>
      <c r="Z26" s="31">
        <f t="shared" si="84"/>
        <v>0</v>
      </c>
      <c r="AA26" s="230" t="str">
        <f t="shared" si="9"/>
        <v>NO OFERTADO</v>
      </c>
      <c r="AB26" s="32"/>
      <c r="AC26" s="229"/>
      <c r="AD26" s="34">
        <f t="shared" si="10"/>
        <v>0</v>
      </c>
      <c r="AE26" s="31">
        <f t="shared" si="84"/>
        <v>0</v>
      </c>
      <c r="AF26" s="230" t="str">
        <f t="shared" si="12"/>
        <v>NO OFERTADO</v>
      </c>
      <c r="AG26" s="32"/>
      <c r="AH26" s="229"/>
      <c r="AI26" s="34">
        <f t="shared" si="13"/>
        <v>0</v>
      </c>
      <c r="AJ26" s="31">
        <f t="shared" si="84"/>
        <v>0</v>
      </c>
      <c r="AK26" s="230" t="str">
        <f t="shared" si="15"/>
        <v>NO OFERTADO</v>
      </c>
      <c r="AL26" s="32"/>
      <c r="AM26" s="229"/>
      <c r="AN26" s="34">
        <f t="shared" si="16"/>
        <v>0</v>
      </c>
      <c r="AO26" s="31">
        <f t="shared" si="84"/>
        <v>0</v>
      </c>
      <c r="AP26" s="230" t="str">
        <f t="shared" si="18"/>
        <v>NO OFERTADO</v>
      </c>
      <c r="AQ26" s="32"/>
      <c r="AR26" s="229"/>
      <c r="AS26" s="34">
        <f t="shared" si="19"/>
        <v>0</v>
      </c>
      <c r="AT26" s="31">
        <f t="shared" si="84"/>
        <v>0</v>
      </c>
      <c r="AU26" s="230" t="str">
        <f t="shared" si="21"/>
        <v>NO OFERTADO</v>
      </c>
      <c r="AV26" s="32"/>
      <c r="AW26" s="229"/>
      <c r="AX26" s="34">
        <f t="shared" si="22"/>
        <v>0</v>
      </c>
      <c r="AY26" s="31">
        <f t="shared" si="84"/>
        <v>0</v>
      </c>
      <c r="AZ26" s="230" t="str">
        <f t="shared" si="24"/>
        <v>NO OFERTADO</v>
      </c>
      <c r="BA26" s="32"/>
      <c r="BB26" s="229">
        <f t="shared" ref="BB26:BB41" si="85">BA26*0.19</f>
        <v>0</v>
      </c>
      <c r="BC26" s="34">
        <f t="shared" si="26"/>
        <v>0</v>
      </c>
      <c r="BD26" s="31">
        <f t="shared" si="84"/>
        <v>0</v>
      </c>
      <c r="BE26" s="230" t="str">
        <f t="shared" si="28"/>
        <v>NO OFERTADO</v>
      </c>
      <c r="BF26" s="32"/>
      <c r="BG26" s="229"/>
      <c r="BH26" s="34">
        <f t="shared" si="29"/>
        <v>0</v>
      </c>
      <c r="BI26" s="31">
        <f t="shared" si="84"/>
        <v>0</v>
      </c>
      <c r="BJ26" s="230" t="str">
        <f t="shared" si="31"/>
        <v>NO OFERTADO</v>
      </c>
      <c r="BK26" s="32">
        <v>5500</v>
      </c>
      <c r="BL26" s="229">
        <v>0</v>
      </c>
      <c r="BM26" s="34">
        <f t="shared" si="32"/>
        <v>5500</v>
      </c>
      <c r="BN26" s="31">
        <f t="shared" si="84"/>
        <v>5500</v>
      </c>
      <c r="BO26" s="230" t="str">
        <f t="shared" si="34"/>
        <v>HABILITA</v>
      </c>
      <c r="BP26" s="32"/>
      <c r="BQ26" s="229"/>
      <c r="BR26" s="34">
        <f t="shared" si="35"/>
        <v>0</v>
      </c>
      <c r="BS26" s="31">
        <f t="shared" si="84"/>
        <v>0</v>
      </c>
      <c r="BT26" s="230" t="str">
        <f t="shared" si="37"/>
        <v>NO OFERTADO</v>
      </c>
      <c r="BU26" s="32"/>
      <c r="BV26" s="229"/>
      <c r="BW26" s="34">
        <f t="shared" si="38"/>
        <v>0</v>
      </c>
      <c r="BX26" s="31">
        <f t="shared" ref="BX26:CW41" si="86">$D26*BW26</f>
        <v>0</v>
      </c>
      <c r="BY26" s="230" t="str">
        <f t="shared" si="40"/>
        <v>NO OFERTADO</v>
      </c>
      <c r="BZ26" s="32"/>
      <c r="CA26" s="229"/>
      <c r="CB26" s="34">
        <f t="shared" si="41"/>
        <v>0</v>
      </c>
      <c r="CC26" s="31">
        <f t="shared" si="86"/>
        <v>0</v>
      </c>
      <c r="CD26" s="230" t="str">
        <f t="shared" si="43"/>
        <v>NO OFERTADO</v>
      </c>
      <c r="CE26" s="32"/>
      <c r="CF26" s="229"/>
      <c r="CG26" s="34">
        <f t="shared" si="44"/>
        <v>0</v>
      </c>
      <c r="CH26" s="31">
        <f t="shared" si="86"/>
        <v>0</v>
      </c>
      <c r="CI26" s="230" t="str">
        <f t="shared" si="46"/>
        <v>NO OFERTADO</v>
      </c>
      <c r="CJ26" s="32"/>
      <c r="CK26" s="229"/>
      <c r="CL26" s="34">
        <f t="shared" si="47"/>
        <v>0</v>
      </c>
      <c r="CM26" s="31">
        <f t="shared" si="86"/>
        <v>0</v>
      </c>
      <c r="CN26" s="230" t="str">
        <f t="shared" si="49"/>
        <v>NO OFERTADO</v>
      </c>
      <c r="CO26" s="32"/>
      <c r="CP26" s="231"/>
      <c r="CQ26" s="34">
        <f t="shared" si="50"/>
        <v>0</v>
      </c>
      <c r="CR26" s="31">
        <f t="shared" si="86"/>
        <v>0</v>
      </c>
      <c r="CS26" s="230" t="str">
        <f t="shared" si="52"/>
        <v>NO OFERTADO</v>
      </c>
      <c r="CT26" s="32"/>
      <c r="CU26" s="229"/>
      <c r="CV26" s="34">
        <f t="shared" si="53"/>
        <v>0</v>
      </c>
      <c r="CW26" s="31">
        <f t="shared" si="86"/>
        <v>0</v>
      </c>
      <c r="CX26" s="230" t="str">
        <f t="shared" si="55"/>
        <v>NO OFERTADO</v>
      </c>
      <c r="CY26" s="32"/>
      <c r="CZ26" s="229"/>
      <c r="DA26" s="34">
        <f t="shared" si="70"/>
        <v>0</v>
      </c>
      <c r="DB26" s="31">
        <f t="shared" si="71"/>
        <v>0</v>
      </c>
      <c r="DC26" s="230" t="str">
        <f t="shared" si="56"/>
        <v>NO OFERTADO</v>
      </c>
      <c r="DD26" s="32"/>
      <c r="DE26" s="232"/>
      <c r="DF26" s="34">
        <f t="shared" si="72"/>
        <v>0</v>
      </c>
      <c r="DG26" s="31">
        <f t="shared" si="73"/>
        <v>0</v>
      </c>
      <c r="DH26" s="230" t="str">
        <f t="shared" si="57"/>
        <v>NO OFERTADO</v>
      </c>
      <c r="DI26" s="32"/>
      <c r="DJ26" s="229"/>
      <c r="DK26" s="34">
        <f t="shared" si="74"/>
        <v>0</v>
      </c>
      <c r="DL26" s="31">
        <f t="shared" si="75"/>
        <v>0</v>
      </c>
      <c r="DM26" s="230" t="str">
        <f t="shared" si="58"/>
        <v>NO OFERTADO</v>
      </c>
      <c r="DN26" s="32"/>
      <c r="DO26" s="229"/>
      <c r="DP26" s="34">
        <f t="shared" si="76"/>
        <v>0</v>
      </c>
      <c r="DQ26" s="31">
        <f t="shared" si="77"/>
        <v>0</v>
      </c>
      <c r="DR26" s="230" t="str">
        <f t="shared" si="59"/>
        <v>NO OFERTADO</v>
      </c>
      <c r="DS26" s="32"/>
      <c r="DT26" s="229"/>
      <c r="DU26" s="34">
        <f t="shared" si="78"/>
        <v>0</v>
      </c>
      <c r="DV26" s="31">
        <f t="shared" si="79"/>
        <v>0</v>
      </c>
      <c r="DW26" s="230" t="str">
        <f t="shared" si="60"/>
        <v>NO OFERTADO</v>
      </c>
      <c r="DX26" s="32"/>
      <c r="DY26" s="229">
        <f t="shared" si="61"/>
        <v>0</v>
      </c>
      <c r="DZ26" s="34">
        <f t="shared" si="62"/>
        <v>0</v>
      </c>
      <c r="EA26" s="31">
        <f t="shared" si="63"/>
        <v>0</v>
      </c>
      <c r="EB26" s="230" t="str">
        <f t="shared" si="64"/>
        <v>NO OFERTADO</v>
      </c>
      <c r="EC26" s="32"/>
      <c r="ED26" s="229"/>
      <c r="EE26" s="34">
        <f t="shared" si="80"/>
        <v>0</v>
      </c>
      <c r="EF26" s="31">
        <f t="shared" si="81"/>
        <v>0</v>
      </c>
      <c r="EG26" s="230" t="str">
        <f t="shared" si="65"/>
        <v>NO OFERTADO</v>
      </c>
      <c r="EH26" s="32"/>
      <c r="EI26" s="229"/>
      <c r="EJ26" s="34">
        <f t="shared" si="82"/>
        <v>0</v>
      </c>
      <c r="EK26" s="31">
        <f t="shared" si="83"/>
        <v>0</v>
      </c>
      <c r="EL26" s="230" t="str">
        <f t="shared" si="66"/>
        <v>NO OFERTADO</v>
      </c>
    </row>
    <row r="27" spans="1:142" s="226" customFormat="1" ht="51" x14ac:dyDescent="0.2">
      <c r="A27" s="103">
        <v>18</v>
      </c>
      <c r="B27" s="202" t="s">
        <v>70</v>
      </c>
      <c r="C27" s="121" t="s">
        <v>52</v>
      </c>
      <c r="D27" s="146">
        <v>1</v>
      </c>
      <c r="E27" s="227" t="s">
        <v>53</v>
      </c>
      <c r="F27" s="228">
        <v>1</v>
      </c>
      <c r="G27" s="25">
        <v>10100</v>
      </c>
      <c r="H27" s="32"/>
      <c r="I27" s="229"/>
      <c r="J27" s="34">
        <f t="shared" si="67"/>
        <v>0</v>
      </c>
      <c r="K27" s="31">
        <f t="shared" si="68"/>
        <v>0</v>
      </c>
      <c r="L27" s="230" t="str">
        <f t="shared" si="0"/>
        <v>NO OFERTADO</v>
      </c>
      <c r="M27" s="32">
        <v>8500</v>
      </c>
      <c r="N27" s="229">
        <v>0</v>
      </c>
      <c r="O27" s="34">
        <f t="shared" si="1"/>
        <v>8500</v>
      </c>
      <c r="P27" s="31">
        <f t="shared" si="84"/>
        <v>8500</v>
      </c>
      <c r="Q27" s="230" t="str">
        <f t="shared" si="3"/>
        <v>HABILITA</v>
      </c>
      <c r="R27" s="32"/>
      <c r="S27" s="229"/>
      <c r="T27" s="34">
        <f t="shared" si="4"/>
        <v>0</v>
      </c>
      <c r="U27" s="31">
        <f t="shared" si="84"/>
        <v>0</v>
      </c>
      <c r="V27" s="230" t="str">
        <f t="shared" si="6"/>
        <v>NO OFERTADO</v>
      </c>
      <c r="W27" s="32"/>
      <c r="X27" s="229"/>
      <c r="Y27" s="34">
        <f t="shared" si="7"/>
        <v>0</v>
      </c>
      <c r="Z27" s="31">
        <f t="shared" si="84"/>
        <v>0</v>
      </c>
      <c r="AA27" s="230" t="str">
        <f t="shared" si="9"/>
        <v>NO OFERTADO</v>
      </c>
      <c r="AB27" s="32"/>
      <c r="AC27" s="229"/>
      <c r="AD27" s="34">
        <f t="shared" si="10"/>
        <v>0</v>
      </c>
      <c r="AE27" s="31">
        <f t="shared" si="84"/>
        <v>0</v>
      </c>
      <c r="AF27" s="230" t="str">
        <f t="shared" si="12"/>
        <v>NO OFERTADO</v>
      </c>
      <c r="AG27" s="32"/>
      <c r="AH27" s="229"/>
      <c r="AI27" s="34">
        <f t="shared" si="13"/>
        <v>0</v>
      </c>
      <c r="AJ27" s="31">
        <f t="shared" si="84"/>
        <v>0</v>
      </c>
      <c r="AK27" s="230" t="str">
        <f t="shared" si="15"/>
        <v>NO OFERTADO</v>
      </c>
      <c r="AL27" s="32"/>
      <c r="AM27" s="229"/>
      <c r="AN27" s="34">
        <f t="shared" si="16"/>
        <v>0</v>
      </c>
      <c r="AO27" s="31">
        <f t="shared" si="84"/>
        <v>0</v>
      </c>
      <c r="AP27" s="230" t="str">
        <f t="shared" si="18"/>
        <v>NO OFERTADO</v>
      </c>
      <c r="AQ27" s="32"/>
      <c r="AR27" s="229"/>
      <c r="AS27" s="34">
        <f t="shared" si="19"/>
        <v>0</v>
      </c>
      <c r="AT27" s="31">
        <f t="shared" si="84"/>
        <v>0</v>
      </c>
      <c r="AU27" s="230" t="str">
        <f t="shared" si="21"/>
        <v>NO OFERTADO</v>
      </c>
      <c r="AV27" s="32"/>
      <c r="AW27" s="229"/>
      <c r="AX27" s="34">
        <f t="shared" si="22"/>
        <v>0</v>
      </c>
      <c r="AY27" s="31">
        <f t="shared" si="84"/>
        <v>0</v>
      </c>
      <c r="AZ27" s="230" t="str">
        <f t="shared" si="24"/>
        <v>NO OFERTADO</v>
      </c>
      <c r="BA27" s="32"/>
      <c r="BB27" s="229">
        <f t="shared" si="85"/>
        <v>0</v>
      </c>
      <c r="BC27" s="34">
        <f t="shared" si="26"/>
        <v>0</v>
      </c>
      <c r="BD27" s="31">
        <f t="shared" si="84"/>
        <v>0</v>
      </c>
      <c r="BE27" s="230" t="str">
        <f t="shared" si="28"/>
        <v>NO OFERTADO</v>
      </c>
      <c r="BF27" s="32"/>
      <c r="BG27" s="229"/>
      <c r="BH27" s="34">
        <f t="shared" si="29"/>
        <v>0</v>
      </c>
      <c r="BI27" s="31">
        <f t="shared" si="84"/>
        <v>0</v>
      </c>
      <c r="BJ27" s="230" t="str">
        <f t="shared" si="31"/>
        <v>NO OFERTADO</v>
      </c>
      <c r="BK27" s="32">
        <v>6900</v>
      </c>
      <c r="BL27" s="229">
        <v>0</v>
      </c>
      <c r="BM27" s="34">
        <f t="shared" si="32"/>
        <v>6900</v>
      </c>
      <c r="BN27" s="31">
        <f t="shared" si="84"/>
        <v>6900</v>
      </c>
      <c r="BO27" s="230" t="str">
        <f t="shared" si="34"/>
        <v>HABILITA</v>
      </c>
      <c r="BP27" s="32"/>
      <c r="BQ27" s="229"/>
      <c r="BR27" s="34">
        <f t="shared" si="35"/>
        <v>0</v>
      </c>
      <c r="BS27" s="31">
        <f t="shared" si="84"/>
        <v>0</v>
      </c>
      <c r="BT27" s="230" t="str">
        <f t="shared" si="37"/>
        <v>NO OFERTADO</v>
      </c>
      <c r="BU27" s="32"/>
      <c r="BV27" s="229"/>
      <c r="BW27" s="34">
        <f t="shared" si="38"/>
        <v>0</v>
      </c>
      <c r="BX27" s="31">
        <f t="shared" si="86"/>
        <v>0</v>
      </c>
      <c r="BY27" s="230" t="str">
        <f t="shared" si="40"/>
        <v>NO OFERTADO</v>
      </c>
      <c r="BZ27" s="32"/>
      <c r="CA27" s="229"/>
      <c r="CB27" s="34">
        <f t="shared" si="41"/>
        <v>0</v>
      </c>
      <c r="CC27" s="31">
        <f t="shared" si="86"/>
        <v>0</v>
      </c>
      <c r="CD27" s="230" t="str">
        <f t="shared" si="43"/>
        <v>NO OFERTADO</v>
      </c>
      <c r="CE27" s="32"/>
      <c r="CF27" s="229"/>
      <c r="CG27" s="34">
        <f t="shared" si="44"/>
        <v>0</v>
      </c>
      <c r="CH27" s="31">
        <f t="shared" si="86"/>
        <v>0</v>
      </c>
      <c r="CI27" s="230" t="str">
        <f t="shared" si="46"/>
        <v>NO OFERTADO</v>
      </c>
      <c r="CJ27" s="32"/>
      <c r="CK27" s="229"/>
      <c r="CL27" s="34">
        <f t="shared" si="47"/>
        <v>0</v>
      </c>
      <c r="CM27" s="31">
        <f t="shared" si="86"/>
        <v>0</v>
      </c>
      <c r="CN27" s="230" t="str">
        <f t="shared" si="49"/>
        <v>NO OFERTADO</v>
      </c>
      <c r="CO27" s="32"/>
      <c r="CP27" s="231"/>
      <c r="CQ27" s="34">
        <f t="shared" si="50"/>
        <v>0</v>
      </c>
      <c r="CR27" s="31">
        <f t="shared" si="86"/>
        <v>0</v>
      </c>
      <c r="CS27" s="230" t="str">
        <f t="shared" si="52"/>
        <v>NO OFERTADO</v>
      </c>
      <c r="CT27" s="32"/>
      <c r="CU27" s="229"/>
      <c r="CV27" s="34">
        <f t="shared" si="53"/>
        <v>0</v>
      </c>
      <c r="CW27" s="31">
        <f t="shared" si="86"/>
        <v>0</v>
      </c>
      <c r="CX27" s="230" t="str">
        <f t="shared" si="55"/>
        <v>NO OFERTADO</v>
      </c>
      <c r="CY27" s="32"/>
      <c r="CZ27" s="229"/>
      <c r="DA27" s="34">
        <f t="shared" si="70"/>
        <v>0</v>
      </c>
      <c r="DB27" s="31">
        <f t="shared" si="71"/>
        <v>0</v>
      </c>
      <c r="DC27" s="230" t="str">
        <f t="shared" si="56"/>
        <v>NO OFERTADO</v>
      </c>
      <c r="DD27" s="32"/>
      <c r="DE27" s="229"/>
      <c r="DF27" s="34">
        <f t="shared" si="72"/>
        <v>0</v>
      </c>
      <c r="DG27" s="31">
        <f t="shared" si="73"/>
        <v>0</v>
      </c>
      <c r="DH27" s="230" t="str">
        <f t="shared" si="57"/>
        <v>NO OFERTADO</v>
      </c>
      <c r="DI27" s="32"/>
      <c r="DJ27" s="229"/>
      <c r="DK27" s="34">
        <f t="shared" si="74"/>
        <v>0</v>
      </c>
      <c r="DL27" s="31">
        <f t="shared" si="75"/>
        <v>0</v>
      </c>
      <c r="DM27" s="230" t="str">
        <f t="shared" si="58"/>
        <v>NO OFERTADO</v>
      </c>
      <c r="DN27" s="32"/>
      <c r="DO27" s="229"/>
      <c r="DP27" s="34">
        <f t="shared" si="76"/>
        <v>0</v>
      </c>
      <c r="DQ27" s="31">
        <f t="shared" si="77"/>
        <v>0</v>
      </c>
      <c r="DR27" s="230" t="str">
        <f t="shared" si="59"/>
        <v>NO OFERTADO</v>
      </c>
      <c r="DS27" s="32"/>
      <c r="DT27" s="229"/>
      <c r="DU27" s="34">
        <f t="shared" si="78"/>
        <v>0</v>
      </c>
      <c r="DV27" s="31">
        <f t="shared" si="79"/>
        <v>0</v>
      </c>
      <c r="DW27" s="230" t="str">
        <f t="shared" si="60"/>
        <v>NO OFERTADO</v>
      </c>
      <c r="DX27" s="32"/>
      <c r="DY27" s="229">
        <f t="shared" si="61"/>
        <v>0</v>
      </c>
      <c r="DZ27" s="34">
        <f t="shared" si="62"/>
        <v>0</v>
      </c>
      <c r="EA27" s="31">
        <f t="shared" si="63"/>
        <v>0</v>
      </c>
      <c r="EB27" s="230" t="str">
        <f t="shared" si="64"/>
        <v>NO OFERTADO</v>
      </c>
      <c r="EC27" s="32"/>
      <c r="ED27" s="229"/>
      <c r="EE27" s="34">
        <f t="shared" si="80"/>
        <v>0</v>
      </c>
      <c r="EF27" s="31">
        <f t="shared" si="81"/>
        <v>0</v>
      </c>
      <c r="EG27" s="230" t="str">
        <f t="shared" si="65"/>
        <v>NO OFERTADO</v>
      </c>
      <c r="EH27" s="32"/>
      <c r="EI27" s="229"/>
      <c r="EJ27" s="34">
        <f t="shared" si="82"/>
        <v>0</v>
      </c>
      <c r="EK27" s="31">
        <f t="shared" si="83"/>
        <v>0</v>
      </c>
      <c r="EL27" s="230" t="str">
        <f t="shared" si="66"/>
        <v>NO OFERTADO</v>
      </c>
    </row>
    <row r="28" spans="1:142" s="226" customFormat="1" ht="51" x14ac:dyDescent="0.2">
      <c r="A28" s="103">
        <v>19</v>
      </c>
      <c r="B28" s="202" t="s">
        <v>71</v>
      </c>
      <c r="C28" s="121" t="s">
        <v>52</v>
      </c>
      <c r="D28" s="146">
        <v>1</v>
      </c>
      <c r="E28" s="227" t="s">
        <v>53</v>
      </c>
      <c r="F28" s="228">
        <v>205.66666666666666</v>
      </c>
      <c r="G28" s="25">
        <v>10100</v>
      </c>
      <c r="H28" s="32"/>
      <c r="I28" s="229"/>
      <c r="J28" s="34">
        <f t="shared" si="67"/>
        <v>0</v>
      </c>
      <c r="K28" s="31">
        <f t="shared" si="68"/>
        <v>0</v>
      </c>
      <c r="L28" s="230" t="str">
        <f t="shared" si="0"/>
        <v>NO OFERTADO</v>
      </c>
      <c r="M28" s="32">
        <v>8500</v>
      </c>
      <c r="N28" s="229">
        <v>0</v>
      </c>
      <c r="O28" s="34">
        <f t="shared" si="1"/>
        <v>8500</v>
      </c>
      <c r="P28" s="31">
        <f t="shared" si="84"/>
        <v>8500</v>
      </c>
      <c r="Q28" s="230" t="str">
        <f t="shared" si="3"/>
        <v>HABILITA</v>
      </c>
      <c r="R28" s="32"/>
      <c r="S28" s="229"/>
      <c r="T28" s="34">
        <f t="shared" si="4"/>
        <v>0</v>
      </c>
      <c r="U28" s="31">
        <f t="shared" si="84"/>
        <v>0</v>
      </c>
      <c r="V28" s="230" t="str">
        <f t="shared" si="6"/>
        <v>NO OFERTADO</v>
      </c>
      <c r="W28" s="32"/>
      <c r="X28" s="229"/>
      <c r="Y28" s="34">
        <f t="shared" si="7"/>
        <v>0</v>
      </c>
      <c r="Z28" s="31">
        <f t="shared" si="84"/>
        <v>0</v>
      </c>
      <c r="AA28" s="230" t="str">
        <f t="shared" si="9"/>
        <v>NO OFERTADO</v>
      </c>
      <c r="AB28" s="32"/>
      <c r="AC28" s="229"/>
      <c r="AD28" s="34">
        <f t="shared" si="10"/>
        <v>0</v>
      </c>
      <c r="AE28" s="31">
        <f t="shared" si="84"/>
        <v>0</v>
      </c>
      <c r="AF28" s="230" t="str">
        <f t="shared" si="12"/>
        <v>NO OFERTADO</v>
      </c>
      <c r="AG28" s="32"/>
      <c r="AH28" s="229"/>
      <c r="AI28" s="34">
        <f t="shared" si="13"/>
        <v>0</v>
      </c>
      <c r="AJ28" s="31">
        <f t="shared" si="84"/>
        <v>0</v>
      </c>
      <c r="AK28" s="230" t="str">
        <f t="shared" si="15"/>
        <v>NO OFERTADO</v>
      </c>
      <c r="AL28" s="32"/>
      <c r="AM28" s="229"/>
      <c r="AN28" s="34">
        <f t="shared" si="16"/>
        <v>0</v>
      </c>
      <c r="AO28" s="31">
        <f t="shared" si="84"/>
        <v>0</v>
      </c>
      <c r="AP28" s="230" t="str">
        <f t="shared" si="18"/>
        <v>NO OFERTADO</v>
      </c>
      <c r="AQ28" s="32"/>
      <c r="AR28" s="229"/>
      <c r="AS28" s="34">
        <f t="shared" si="19"/>
        <v>0</v>
      </c>
      <c r="AT28" s="31">
        <f t="shared" si="84"/>
        <v>0</v>
      </c>
      <c r="AU28" s="230" t="str">
        <f t="shared" si="21"/>
        <v>NO OFERTADO</v>
      </c>
      <c r="AV28" s="32"/>
      <c r="AW28" s="229"/>
      <c r="AX28" s="34">
        <f t="shared" si="22"/>
        <v>0</v>
      </c>
      <c r="AY28" s="31">
        <f t="shared" si="84"/>
        <v>0</v>
      </c>
      <c r="AZ28" s="230" t="str">
        <f t="shared" si="24"/>
        <v>NO OFERTADO</v>
      </c>
      <c r="BA28" s="32"/>
      <c r="BB28" s="229">
        <f t="shared" si="85"/>
        <v>0</v>
      </c>
      <c r="BC28" s="34">
        <f t="shared" si="26"/>
        <v>0</v>
      </c>
      <c r="BD28" s="31">
        <f t="shared" si="84"/>
        <v>0</v>
      </c>
      <c r="BE28" s="230" t="str">
        <f t="shared" si="28"/>
        <v>NO OFERTADO</v>
      </c>
      <c r="BF28" s="32"/>
      <c r="BG28" s="229"/>
      <c r="BH28" s="34">
        <f t="shared" si="29"/>
        <v>0</v>
      </c>
      <c r="BI28" s="31">
        <f t="shared" si="84"/>
        <v>0</v>
      </c>
      <c r="BJ28" s="230" t="str">
        <f t="shared" si="31"/>
        <v>NO OFERTADO</v>
      </c>
      <c r="BK28" s="32">
        <v>5500</v>
      </c>
      <c r="BL28" s="229">
        <v>0</v>
      </c>
      <c r="BM28" s="34">
        <f t="shared" si="32"/>
        <v>5500</v>
      </c>
      <c r="BN28" s="31">
        <f t="shared" si="84"/>
        <v>5500</v>
      </c>
      <c r="BO28" s="230" t="str">
        <f t="shared" si="34"/>
        <v>HABILITA</v>
      </c>
      <c r="BP28" s="32"/>
      <c r="BQ28" s="229"/>
      <c r="BR28" s="34">
        <f t="shared" si="35"/>
        <v>0</v>
      </c>
      <c r="BS28" s="31">
        <f t="shared" si="84"/>
        <v>0</v>
      </c>
      <c r="BT28" s="230" t="str">
        <f t="shared" si="37"/>
        <v>NO OFERTADO</v>
      </c>
      <c r="BU28" s="32"/>
      <c r="BV28" s="229"/>
      <c r="BW28" s="34">
        <f t="shared" si="38"/>
        <v>0</v>
      </c>
      <c r="BX28" s="31">
        <f t="shared" si="86"/>
        <v>0</v>
      </c>
      <c r="BY28" s="230" t="str">
        <f t="shared" si="40"/>
        <v>NO OFERTADO</v>
      </c>
      <c r="BZ28" s="32"/>
      <c r="CA28" s="229"/>
      <c r="CB28" s="34">
        <f t="shared" si="41"/>
        <v>0</v>
      </c>
      <c r="CC28" s="31">
        <f t="shared" si="86"/>
        <v>0</v>
      </c>
      <c r="CD28" s="230" t="str">
        <f t="shared" si="43"/>
        <v>NO OFERTADO</v>
      </c>
      <c r="CE28" s="32"/>
      <c r="CF28" s="229"/>
      <c r="CG28" s="34">
        <f t="shared" si="44"/>
        <v>0</v>
      </c>
      <c r="CH28" s="31">
        <f t="shared" si="86"/>
        <v>0</v>
      </c>
      <c r="CI28" s="230" t="str">
        <f t="shared" si="46"/>
        <v>NO OFERTADO</v>
      </c>
      <c r="CJ28" s="32"/>
      <c r="CK28" s="229"/>
      <c r="CL28" s="34">
        <f t="shared" si="47"/>
        <v>0</v>
      </c>
      <c r="CM28" s="31">
        <f t="shared" si="86"/>
        <v>0</v>
      </c>
      <c r="CN28" s="230" t="str">
        <f t="shared" si="49"/>
        <v>NO OFERTADO</v>
      </c>
      <c r="CO28" s="32"/>
      <c r="CP28" s="231"/>
      <c r="CQ28" s="34">
        <f t="shared" si="50"/>
        <v>0</v>
      </c>
      <c r="CR28" s="31">
        <f t="shared" si="86"/>
        <v>0</v>
      </c>
      <c r="CS28" s="230" t="str">
        <f t="shared" si="52"/>
        <v>NO OFERTADO</v>
      </c>
      <c r="CT28" s="32"/>
      <c r="CU28" s="229"/>
      <c r="CV28" s="34">
        <f t="shared" si="53"/>
        <v>0</v>
      </c>
      <c r="CW28" s="31">
        <f t="shared" si="86"/>
        <v>0</v>
      </c>
      <c r="CX28" s="230" t="str">
        <f t="shared" si="55"/>
        <v>NO OFERTADO</v>
      </c>
      <c r="CY28" s="32"/>
      <c r="CZ28" s="229"/>
      <c r="DA28" s="34">
        <f t="shared" si="70"/>
        <v>0</v>
      </c>
      <c r="DB28" s="31">
        <f t="shared" si="71"/>
        <v>0</v>
      </c>
      <c r="DC28" s="230" t="str">
        <f t="shared" si="56"/>
        <v>NO OFERTADO</v>
      </c>
      <c r="DD28" s="32"/>
      <c r="DE28" s="229"/>
      <c r="DF28" s="34">
        <f t="shared" si="72"/>
        <v>0</v>
      </c>
      <c r="DG28" s="31">
        <f t="shared" si="73"/>
        <v>0</v>
      </c>
      <c r="DH28" s="230" t="str">
        <f t="shared" si="57"/>
        <v>NO OFERTADO</v>
      </c>
      <c r="DI28" s="32"/>
      <c r="DJ28" s="229"/>
      <c r="DK28" s="34">
        <f t="shared" si="74"/>
        <v>0</v>
      </c>
      <c r="DL28" s="31">
        <f t="shared" si="75"/>
        <v>0</v>
      </c>
      <c r="DM28" s="230" t="str">
        <f t="shared" si="58"/>
        <v>NO OFERTADO</v>
      </c>
      <c r="DN28" s="32"/>
      <c r="DO28" s="229"/>
      <c r="DP28" s="34">
        <f t="shared" si="76"/>
        <v>0</v>
      </c>
      <c r="DQ28" s="31">
        <f t="shared" si="77"/>
        <v>0</v>
      </c>
      <c r="DR28" s="230" t="str">
        <f t="shared" si="59"/>
        <v>NO OFERTADO</v>
      </c>
      <c r="DS28" s="32"/>
      <c r="DT28" s="229"/>
      <c r="DU28" s="34">
        <f t="shared" si="78"/>
        <v>0</v>
      </c>
      <c r="DV28" s="31">
        <f t="shared" si="79"/>
        <v>0</v>
      </c>
      <c r="DW28" s="230" t="str">
        <f t="shared" si="60"/>
        <v>NO OFERTADO</v>
      </c>
      <c r="DX28" s="32"/>
      <c r="DY28" s="229">
        <f t="shared" si="61"/>
        <v>0</v>
      </c>
      <c r="DZ28" s="34">
        <f t="shared" si="62"/>
        <v>0</v>
      </c>
      <c r="EA28" s="31">
        <f t="shared" si="63"/>
        <v>0</v>
      </c>
      <c r="EB28" s="230" t="str">
        <f t="shared" si="64"/>
        <v>NO OFERTADO</v>
      </c>
      <c r="EC28" s="32"/>
      <c r="ED28" s="229"/>
      <c r="EE28" s="34">
        <f t="shared" si="80"/>
        <v>0</v>
      </c>
      <c r="EF28" s="31">
        <f t="shared" si="81"/>
        <v>0</v>
      </c>
      <c r="EG28" s="230" t="str">
        <f t="shared" si="65"/>
        <v>NO OFERTADO</v>
      </c>
      <c r="EH28" s="32"/>
      <c r="EI28" s="229"/>
      <c r="EJ28" s="34">
        <f t="shared" si="82"/>
        <v>0</v>
      </c>
      <c r="EK28" s="31">
        <f t="shared" si="83"/>
        <v>0</v>
      </c>
      <c r="EL28" s="230" t="str">
        <f t="shared" si="66"/>
        <v>NO OFERTADO</v>
      </c>
    </row>
    <row r="29" spans="1:142" s="226" customFormat="1" ht="63.75" x14ac:dyDescent="0.2">
      <c r="A29" s="103">
        <v>20</v>
      </c>
      <c r="B29" s="202" t="s">
        <v>72</v>
      </c>
      <c r="C29" s="121" t="s">
        <v>52</v>
      </c>
      <c r="D29" s="146">
        <v>1</v>
      </c>
      <c r="E29" s="227" t="s">
        <v>53</v>
      </c>
      <c r="F29" s="228">
        <v>1</v>
      </c>
      <c r="G29" s="25">
        <v>10100</v>
      </c>
      <c r="H29" s="32"/>
      <c r="I29" s="229"/>
      <c r="J29" s="34">
        <f t="shared" si="67"/>
        <v>0</v>
      </c>
      <c r="K29" s="31">
        <f t="shared" si="68"/>
        <v>0</v>
      </c>
      <c r="L29" s="230" t="str">
        <f t="shared" si="0"/>
        <v>NO OFERTADO</v>
      </c>
      <c r="M29" s="32">
        <v>9100</v>
      </c>
      <c r="N29" s="229">
        <v>0</v>
      </c>
      <c r="O29" s="34">
        <f t="shared" si="1"/>
        <v>9100</v>
      </c>
      <c r="P29" s="31">
        <f t="shared" si="84"/>
        <v>9100</v>
      </c>
      <c r="Q29" s="230" t="str">
        <f t="shared" si="3"/>
        <v>HABILITA</v>
      </c>
      <c r="R29" s="32">
        <v>8500</v>
      </c>
      <c r="S29" s="229">
        <v>0</v>
      </c>
      <c r="T29" s="34">
        <f t="shared" si="4"/>
        <v>8500</v>
      </c>
      <c r="U29" s="31">
        <f t="shared" si="84"/>
        <v>8500</v>
      </c>
      <c r="V29" s="230" t="str">
        <f t="shared" si="6"/>
        <v>HABILITA</v>
      </c>
      <c r="W29" s="32"/>
      <c r="X29" s="229"/>
      <c r="Y29" s="34">
        <f t="shared" si="7"/>
        <v>0</v>
      </c>
      <c r="Z29" s="31">
        <f t="shared" si="84"/>
        <v>0</v>
      </c>
      <c r="AA29" s="230" t="str">
        <f t="shared" si="9"/>
        <v>NO OFERTADO</v>
      </c>
      <c r="AB29" s="32"/>
      <c r="AC29" s="229"/>
      <c r="AD29" s="34">
        <f t="shared" si="10"/>
        <v>0</v>
      </c>
      <c r="AE29" s="31">
        <f t="shared" si="84"/>
        <v>0</v>
      </c>
      <c r="AF29" s="230" t="str">
        <f t="shared" si="12"/>
        <v>NO OFERTADO</v>
      </c>
      <c r="AG29" s="32"/>
      <c r="AH29" s="229"/>
      <c r="AI29" s="34">
        <f t="shared" si="13"/>
        <v>0</v>
      </c>
      <c r="AJ29" s="31">
        <f t="shared" si="84"/>
        <v>0</v>
      </c>
      <c r="AK29" s="230" t="str">
        <f t="shared" si="15"/>
        <v>NO OFERTADO</v>
      </c>
      <c r="AL29" s="32"/>
      <c r="AM29" s="229"/>
      <c r="AN29" s="34">
        <f t="shared" si="16"/>
        <v>0</v>
      </c>
      <c r="AO29" s="31">
        <f t="shared" si="84"/>
        <v>0</v>
      </c>
      <c r="AP29" s="230" t="str">
        <f t="shared" si="18"/>
        <v>NO OFERTADO</v>
      </c>
      <c r="AQ29" s="32"/>
      <c r="AR29" s="229"/>
      <c r="AS29" s="34">
        <f t="shared" si="19"/>
        <v>0</v>
      </c>
      <c r="AT29" s="31">
        <f t="shared" si="84"/>
        <v>0</v>
      </c>
      <c r="AU29" s="230" t="str">
        <f t="shared" si="21"/>
        <v>NO OFERTADO</v>
      </c>
      <c r="AV29" s="32"/>
      <c r="AW29" s="229"/>
      <c r="AX29" s="34">
        <f t="shared" si="22"/>
        <v>0</v>
      </c>
      <c r="AY29" s="31">
        <f t="shared" si="84"/>
        <v>0</v>
      </c>
      <c r="AZ29" s="230" t="str">
        <f t="shared" si="24"/>
        <v>NO OFERTADO</v>
      </c>
      <c r="BA29" s="32"/>
      <c r="BB29" s="229">
        <f t="shared" si="85"/>
        <v>0</v>
      </c>
      <c r="BC29" s="34">
        <f t="shared" si="26"/>
        <v>0</v>
      </c>
      <c r="BD29" s="31">
        <f t="shared" si="84"/>
        <v>0</v>
      </c>
      <c r="BE29" s="230" t="str">
        <f t="shared" si="28"/>
        <v>NO OFERTADO</v>
      </c>
      <c r="BF29" s="32"/>
      <c r="BG29" s="229"/>
      <c r="BH29" s="34">
        <f t="shared" si="29"/>
        <v>0</v>
      </c>
      <c r="BI29" s="31">
        <f t="shared" si="84"/>
        <v>0</v>
      </c>
      <c r="BJ29" s="230" t="str">
        <f t="shared" si="31"/>
        <v>NO OFERTADO</v>
      </c>
      <c r="BK29" s="32">
        <v>8600</v>
      </c>
      <c r="BL29" s="229">
        <v>0</v>
      </c>
      <c r="BM29" s="34">
        <f t="shared" si="32"/>
        <v>8600</v>
      </c>
      <c r="BN29" s="31">
        <f t="shared" si="84"/>
        <v>8600</v>
      </c>
      <c r="BO29" s="230" t="str">
        <f t="shared" si="34"/>
        <v>HABILITA</v>
      </c>
      <c r="BP29" s="32"/>
      <c r="BQ29" s="229"/>
      <c r="BR29" s="34">
        <f t="shared" si="35"/>
        <v>0</v>
      </c>
      <c r="BS29" s="31">
        <f t="shared" si="84"/>
        <v>0</v>
      </c>
      <c r="BT29" s="230" t="str">
        <f t="shared" si="37"/>
        <v>NO OFERTADO</v>
      </c>
      <c r="BU29" s="32"/>
      <c r="BV29" s="229"/>
      <c r="BW29" s="34">
        <f t="shared" si="38"/>
        <v>0</v>
      </c>
      <c r="BX29" s="31">
        <f t="shared" si="86"/>
        <v>0</v>
      </c>
      <c r="BY29" s="230" t="str">
        <f t="shared" si="40"/>
        <v>NO OFERTADO</v>
      </c>
      <c r="BZ29" s="32"/>
      <c r="CA29" s="229"/>
      <c r="CB29" s="34">
        <f t="shared" si="41"/>
        <v>0</v>
      </c>
      <c r="CC29" s="31">
        <f t="shared" si="86"/>
        <v>0</v>
      </c>
      <c r="CD29" s="230" t="str">
        <f t="shared" si="43"/>
        <v>NO OFERTADO</v>
      </c>
      <c r="CE29" s="32"/>
      <c r="CF29" s="229"/>
      <c r="CG29" s="34">
        <f t="shared" si="44"/>
        <v>0</v>
      </c>
      <c r="CH29" s="31">
        <f t="shared" si="86"/>
        <v>0</v>
      </c>
      <c r="CI29" s="230" t="str">
        <f t="shared" si="46"/>
        <v>NO OFERTADO</v>
      </c>
      <c r="CJ29" s="32"/>
      <c r="CK29" s="229"/>
      <c r="CL29" s="34">
        <f t="shared" si="47"/>
        <v>0</v>
      </c>
      <c r="CM29" s="31">
        <f t="shared" si="86"/>
        <v>0</v>
      </c>
      <c r="CN29" s="230" t="str">
        <f t="shared" si="49"/>
        <v>NO OFERTADO</v>
      </c>
      <c r="CO29" s="32"/>
      <c r="CP29" s="231"/>
      <c r="CQ29" s="34">
        <f t="shared" si="50"/>
        <v>0</v>
      </c>
      <c r="CR29" s="31">
        <f t="shared" si="86"/>
        <v>0</v>
      </c>
      <c r="CS29" s="230" t="str">
        <f t="shared" si="52"/>
        <v>NO OFERTADO</v>
      </c>
      <c r="CT29" s="32"/>
      <c r="CU29" s="229"/>
      <c r="CV29" s="34">
        <f t="shared" si="53"/>
        <v>0</v>
      </c>
      <c r="CW29" s="31">
        <f t="shared" si="86"/>
        <v>0</v>
      </c>
      <c r="CX29" s="230" t="str">
        <f t="shared" si="55"/>
        <v>NO OFERTADO</v>
      </c>
      <c r="CY29" s="32"/>
      <c r="CZ29" s="229"/>
      <c r="DA29" s="34">
        <f t="shared" si="70"/>
        <v>0</v>
      </c>
      <c r="DB29" s="31">
        <f t="shared" si="71"/>
        <v>0</v>
      </c>
      <c r="DC29" s="230" t="str">
        <f t="shared" si="56"/>
        <v>NO OFERTADO</v>
      </c>
      <c r="DD29" s="32"/>
      <c r="DE29" s="229"/>
      <c r="DF29" s="34">
        <f t="shared" si="72"/>
        <v>0</v>
      </c>
      <c r="DG29" s="31">
        <f t="shared" si="73"/>
        <v>0</v>
      </c>
      <c r="DH29" s="230" t="str">
        <f t="shared" si="57"/>
        <v>NO OFERTADO</v>
      </c>
      <c r="DI29" s="32"/>
      <c r="DJ29" s="229"/>
      <c r="DK29" s="34">
        <f t="shared" si="74"/>
        <v>0</v>
      </c>
      <c r="DL29" s="31">
        <f t="shared" si="75"/>
        <v>0</v>
      </c>
      <c r="DM29" s="230" t="str">
        <f t="shared" si="58"/>
        <v>NO OFERTADO</v>
      </c>
      <c r="DN29" s="32"/>
      <c r="DO29" s="229"/>
      <c r="DP29" s="34">
        <f t="shared" si="76"/>
        <v>0</v>
      </c>
      <c r="DQ29" s="31">
        <f t="shared" si="77"/>
        <v>0</v>
      </c>
      <c r="DR29" s="230" t="str">
        <f t="shared" si="59"/>
        <v>NO OFERTADO</v>
      </c>
      <c r="DS29" s="32"/>
      <c r="DT29" s="229"/>
      <c r="DU29" s="34">
        <f t="shared" si="78"/>
        <v>0</v>
      </c>
      <c r="DV29" s="31">
        <f t="shared" si="79"/>
        <v>0</v>
      </c>
      <c r="DW29" s="230" t="str">
        <f t="shared" si="60"/>
        <v>NO OFERTADO</v>
      </c>
      <c r="DX29" s="32"/>
      <c r="DY29" s="229">
        <f t="shared" si="61"/>
        <v>0</v>
      </c>
      <c r="DZ29" s="34">
        <f t="shared" si="62"/>
        <v>0</v>
      </c>
      <c r="EA29" s="31">
        <f t="shared" si="63"/>
        <v>0</v>
      </c>
      <c r="EB29" s="230" t="str">
        <f t="shared" si="64"/>
        <v>NO OFERTADO</v>
      </c>
      <c r="EC29" s="32"/>
      <c r="ED29" s="229"/>
      <c r="EE29" s="34">
        <f t="shared" si="80"/>
        <v>0</v>
      </c>
      <c r="EF29" s="31">
        <f t="shared" si="81"/>
        <v>0</v>
      </c>
      <c r="EG29" s="230" t="str">
        <f t="shared" si="65"/>
        <v>NO OFERTADO</v>
      </c>
      <c r="EH29" s="32"/>
      <c r="EI29" s="229"/>
      <c r="EJ29" s="34">
        <f t="shared" si="82"/>
        <v>0</v>
      </c>
      <c r="EK29" s="31">
        <f t="shared" si="83"/>
        <v>0</v>
      </c>
      <c r="EL29" s="230" t="str">
        <f t="shared" si="66"/>
        <v>NO OFERTADO</v>
      </c>
    </row>
    <row r="30" spans="1:142" s="226" customFormat="1" ht="51" x14ac:dyDescent="0.2">
      <c r="A30" s="103">
        <v>21</v>
      </c>
      <c r="B30" s="202" t="s">
        <v>73</v>
      </c>
      <c r="C30" s="121" t="s">
        <v>52</v>
      </c>
      <c r="D30" s="146">
        <v>1</v>
      </c>
      <c r="E30" s="227" t="s">
        <v>53</v>
      </c>
      <c r="F30" s="228">
        <v>1</v>
      </c>
      <c r="G30" s="25">
        <v>10100</v>
      </c>
      <c r="H30" s="32"/>
      <c r="I30" s="229"/>
      <c r="J30" s="34">
        <f t="shared" si="67"/>
        <v>0</v>
      </c>
      <c r="K30" s="31">
        <f t="shared" si="68"/>
        <v>0</v>
      </c>
      <c r="L30" s="230" t="str">
        <f t="shared" si="0"/>
        <v>NO OFERTADO</v>
      </c>
      <c r="M30" s="32">
        <v>8500</v>
      </c>
      <c r="N30" s="229">
        <v>0</v>
      </c>
      <c r="O30" s="34">
        <f t="shared" si="1"/>
        <v>8500</v>
      </c>
      <c r="P30" s="31">
        <f t="shared" si="84"/>
        <v>8500</v>
      </c>
      <c r="Q30" s="230" t="str">
        <f t="shared" si="3"/>
        <v>HABILITA</v>
      </c>
      <c r="R30" s="32"/>
      <c r="S30" s="229"/>
      <c r="T30" s="34">
        <f t="shared" si="4"/>
        <v>0</v>
      </c>
      <c r="U30" s="31">
        <f t="shared" si="84"/>
        <v>0</v>
      </c>
      <c r="V30" s="230" t="str">
        <f t="shared" si="6"/>
        <v>NO OFERTADO</v>
      </c>
      <c r="W30" s="32"/>
      <c r="X30" s="229"/>
      <c r="Y30" s="34">
        <f t="shared" si="7"/>
        <v>0</v>
      </c>
      <c r="Z30" s="31">
        <f t="shared" si="84"/>
        <v>0</v>
      </c>
      <c r="AA30" s="230" t="str">
        <f t="shared" si="9"/>
        <v>NO OFERTADO</v>
      </c>
      <c r="AB30" s="32"/>
      <c r="AC30" s="229"/>
      <c r="AD30" s="34">
        <f t="shared" si="10"/>
        <v>0</v>
      </c>
      <c r="AE30" s="31">
        <f t="shared" si="84"/>
        <v>0</v>
      </c>
      <c r="AF30" s="230" t="str">
        <f t="shared" si="12"/>
        <v>NO OFERTADO</v>
      </c>
      <c r="AG30" s="32"/>
      <c r="AH30" s="229"/>
      <c r="AI30" s="34">
        <f t="shared" si="13"/>
        <v>0</v>
      </c>
      <c r="AJ30" s="31">
        <f t="shared" si="84"/>
        <v>0</v>
      </c>
      <c r="AK30" s="230" t="str">
        <f t="shared" si="15"/>
        <v>NO OFERTADO</v>
      </c>
      <c r="AL30" s="32"/>
      <c r="AM30" s="229"/>
      <c r="AN30" s="34">
        <f t="shared" si="16"/>
        <v>0</v>
      </c>
      <c r="AO30" s="31">
        <f t="shared" si="84"/>
        <v>0</v>
      </c>
      <c r="AP30" s="230" t="str">
        <f t="shared" si="18"/>
        <v>NO OFERTADO</v>
      </c>
      <c r="AQ30" s="32"/>
      <c r="AR30" s="229"/>
      <c r="AS30" s="34">
        <f t="shared" si="19"/>
        <v>0</v>
      </c>
      <c r="AT30" s="31">
        <f t="shared" si="84"/>
        <v>0</v>
      </c>
      <c r="AU30" s="230" t="str">
        <f t="shared" si="21"/>
        <v>NO OFERTADO</v>
      </c>
      <c r="AV30" s="32"/>
      <c r="AW30" s="229"/>
      <c r="AX30" s="34">
        <f t="shared" si="22"/>
        <v>0</v>
      </c>
      <c r="AY30" s="31">
        <f t="shared" si="84"/>
        <v>0</v>
      </c>
      <c r="AZ30" s="230" t="str">
        <f t="shared" si="24"/>
        <v>NO OFERTADO</v>
      </c>
      <c r="BA30" s="32"/>
      <c r="BB30" s="229">
        <f t="shared" si="85"/>
        <v>0</v>
      </c>
      <c r="BC30" s="34">
        <f t="shared" si="26"/>
        <v>0</v>
      </c>
      <c r="BD30" s="31">
        <f t="shared" si="84"/>
        <v>0</v>
      </c>
      <c r="BE30" s="230" t="str">
        <f t="shared" si="28"/>
        <v>NO OFERTADO</v>
      </c>
      <c r="BF30" s="32"/>
      <c r="BG30" s="229"/>
      <c r="BH30" s="34">
        <f t="shared" si="29"/>
        <v>0</v>
      </c>
      <c r="BI30" s="31">
        <f t="shared" si="84"/>
        <v>0</v>
      </c>
      <c r="BJ30" s="230" t="str">
        <f t="shared" si="31"/>
        <v>NO OFERTADO</v>
      </c>
      <c r="BK30" s="32">
        <v>5400</v>
      </c>
      <c r="BL30" s="229">
        <v>0</v>
      </c>
      <c r="BM30" s="34">
        <f t="shared" si="32"/>
        <v>5400</v>
      </c>
      <c r="BN30" s="31">
        <f t="shared" si="84"/>
        <v>5400</v>
      </c>
      <c r="BO30" s="230" t="str">
        <f t="shared" si="34"/>
        <v>HABILITA</v>
      </c>
      <c r="BP30" s="32"/>
      <c r="BQ30" s="229"/>
      <c r="BR30" s="34">
        <f t="shared" si="35"/>
        <v>0</v>
      </c>
      <c r="BS30" s="31">
        <f t="shared" si="84"/>
        <v>0</v>
      </c>
      <c r="BT30" s="230" t="str">
        <f t="shared" si="37"/>
        <v>NO OFERTADO</v>
      </c>
      <c r="BU30" s="32"/>
      <c r="BV30" s="229"/>
      <c r="BW30" s="34">
        <f t="shared" si="38"/>
        <v>0</v>
      </c>
      <c r="BX30" s="31">
        <f t="shared" si="86"/>
        <v>0</v>
      </c>
      <c r="BY30" s="230" t="str">
        <f t="shared" si="40"/>
        <v>NO OFERTADO</v>
      </c>
      <c r="BZ30" s="32"/>
      <c r="CA30" s="229"/>
      <c r="CB30" s="34">
        <f t="shared" si="41"/>
        <v>0</v>
      </c>
      <c r="CC30" s="31">
        <f t="shared" si="86"/>
        <v>0</v>
      </c>
      <c r="CD30" s="230" t="str">
        <f t="shared" si="43"/>
        <v>NO OFERTADO</v>
      </c>
      <c r="CE30" s="32"/>
      <c r="CF30" s="229"/>
      <c r="CG30" s="34">
        <f t="shared" si="44"/>
        <v>0</v>
      </c>
      <c r="CH30" s="31">
        <f t="shared" si="86"/>
        <v>0</v>
      </c>
      <c r="CI30" s="230" t="str">
        <f t="shared" si="46"/>
        <v>NO OFERTADO</v>
      </c>
      <c r="CJ30" s="32"/>
      <c r="CK30" s="229"/>
      <c r="CL30" s="34">
        <f t="shared" si="47"/>
        <v>0</v>
      </c>
      <c r="CM30" s="31">
        <f t="shared" si="86"/>
        <v>0</v>
      </c>
      <c r="CN30" s="230" t="str">
        <f t="shared" si="49"/>
        <v>NO OFERTADO</v>
      </c>
      <c r="CO30" s="32"/>
      <c r="CP30" s="231"/>
      <c r="CQ30" s="34">
        <f t="shared" si="50"/>
        <v>0</v>
      </c>
      <c r="CR30" s="31">
        <f t="shared" si="86"/>
        <v>0</v>
      </c>
      <c r="CS30" s="230" t="str">
        <f t="shared" si="52"/>
        <v>NO OFERTADO</v>
      </c>
      <c r="CT30" s="32"/>
      <c r="CU30" s="229"/>
      <c r="CV30" s="34">
        <f t="shared" si="53"/>
        <v>0</v>
      </c>
      <c r="CW30" s="31">
        <f t="shared" si="86"/>
        <v>0</v>
      </c>
      <c r="CX30" s="230" t="str">
        <f t="shared" si="55"/>
        <v>NO OFERTADO</v>
      </c>
      <c r="CY30" s="32"/>
      <c r="CZ30" s="229"/>
      <c r="DA30" s="34">
        <f t="shared" si="70"/>
        <v>0</v>
      </c>
      <c r="DB30" s="31">
        <f t="shared" si="71"/>
        <v>0</v>
      </c>
      <c r="DC30" s="230" t="str">
        <f t="shared" si="56"/>
        <v>NO OFERTADO</v>
      </c>
      <c r="DD30" s="32"/>
      <c r="DE30" s="229"/>
      <c r="DF30" s="34">
        <f t="shared" si="72"/>
        <v>0</v>
      </c>
      <c r="DG30" s="31">
        <f t="shared" si="73"/>
        <v>0</v>
      </c>
      <c r="DH30" s="230" t="str">
        <f t="shared" si="57"/>
        <v>NO OFERTADO</v>
      </c>
      <c r="DI30" s="32"/>
      <c r="DJ30" s="229"/>
      <c r="DK30" s="34">
        <f t="shared" si="74"/>
        <v>0</v>
      </c>
      <c r="DL30" s="31">
        <f t="shared" si="75"/>
        <v>0</v>
      </c>
      <c r="DM30" s="230" t="str">
        <f t="shared" si="58"/>
        <v>NO OFERTADO</v>
      </c>
      <c r="DN30" s="32"/>
      <c r="DO30" s="229"/>
      <c r="DP30" s="34">
        <f t="shared" si="76"/>
        <v>0</v>
      </c>
      <c r="DQ30" s="31">
        <f t="shared" si="77"/>
        <v>0</v>
      </c>
      <c r="DR30" s="230" t="str">
        <f t="shared" si="59"/>
        <v>NO OFERTADO</v>
      </c>
      <c r="DS30" s="32"/>
      <c r="DT30" s="229"/>
      <c r="DU30" s="34">
        <f t="shared" si="78"/>
        <v>0</v>
      </c>
      <c r="DV30" s="31">
        <f t="shared" si="79"/>
        <v>0</v>
      </c>
      <c r="DW30" s="230" t="str">
        <f t="shared" si="60"/>
        <v>NO OFERTADO</v>
      </c>
      <c r="DX30" s="32"/>
      <c r="DY30" s="229">
        <f t="shared" si="61"/>
        <v>0</v>
      </c>
      <c r="DZ30" s="34">
        <f t="shared" si="62"/>
        <v>0</v>
      </c>
      <c r="EA30" s="31">
        <f t="shared" si="63"/>
        <v>0</v>
      </c>
      <c r="EB30" s="230" t="str">
        <f t="shared" si="64"/>
        <v>NO OFERTADO</v>
      </c>
      <c r="EC30" s="32"/>
      <c r="ED30" s="229"/>
      <c r="EE30" s="34">
        <f t="shared" si="80"/>
        <v>0</v>
      </c>
      <c r="EF30" s="31">
        <f t="shared" si="81"/>
        <v>0</v>
      </c>
      <c r="EG30" s="230" t="str">
        <f t="shared" si="65"/>
        <v>NO OFERTADO</v>
      </c>
      <c r="EH30" s="32"/>
      <c r="EI30" s="229"/>
      <c r="EJ30" s="34">
        <f t="shared" si="82"/>
        <v>0</v>
      </c>
      <c r="EK30" s="31">
        <f t="shared" si="83"/>
        <v>0</v>
      </c>
      <c r="EL30" s="230" t="str">
        <f t="shared" si="66"/>
        <v>NO OFERTADO</v>
      </c>
    </row>
    <row r="31" spans="1:142" s="226" customFormat="1" ht="25.5" x14ac:dyDescent="0.2">
      <c r="A31" s="103">
        <v>22</v>
      </c>
      <c r="B31" s="202" t="s">
        <v>74</v>
      </c>
      <c r="C31" s="121" t="s">
        <v>75</v>
      </c>
      <c r="D31" s="146">
        <v>1</v>
      </c>
      <c r="E31" s="227" t="s">
        <v>53</v>
      </c>
      <c r="F31" s="228">
        <v>50</v>
      </c>
      <c r="G31" s="25">
        <v>57.816388000000003</v>
      </c>
      <c r="H31" s="32">
        <v>65</v>
      </c>
      <c r="I31" s="229">
        <f>H31*0.19</f>
        <v>12.35</v>
      </c>
      <c r="J31" s="34">
        <f t="shared" si="67"/>
        <v>77.349999999999994</v>
      </c>
      <c r="K31" s="31">
        <f t="shared" si="68"/>
        <v>77.349999999999994</v>
      </c>
      <c r="L31" s="230" t="str">
        <f t="shared" si="0"/>
        <v>NO HABILITA</v>
      </c>
      <c r="M31" s="32"/>
      <c r="N31" s="229">
        <v>0</v>
      </c>
      <c r="O31" s="34">
        <f t="shared" si="1"/>
        <v>0</v>
      </c>
      <c r="P31" s="31">
        <f t="shared" si="84"/>
        <v>0</v>
      </c>
      <c r="Q31" s="230" t="str">
        <f t="shared" si="3"/>
        <v>NO OFERTADO</v>
      </c>
      <c r="R31" s="32"/>
      <c r="S31" s="229"/>
      <c r="T31" s="34">
        <f t="shared" si="4"/>
        <v>0</v>
      </c>
      <c r="U31" s="31">
        <f t="shared" si="84"/>
        <v>0</v>
      </c>
      <c r="V31" s="230" t="str">
        <f t="shared" si="6"/>
        <v>NO OFERTADO</v>
      </c>
      <c r="W31" s="32"/>
      <c r="X31" s="229"/>
      <c r="Y31" s="34">
        <f t="shared" si="7"/>
        <v>0</v>
      </c>
      <c r="Z31" s="31">
        <f t="shared" si="84"/>
        <v>0</v>
      </c>
      <c r="AA31" s="230" t="str">
        <f t="shared" si="9"/>
        <v>NO OFERTADO</v>
      </c>
      <c r="AB31" s="32"/>
      <c r="AC31" s="229"/>
      <c r="AD31" s="34">
        <f t="shared" si="10"/>
        <v>0</v>
      </c>
      <c r="AE31" s="31">
        <f t="shared" si="84"/>
        <v>0</v>
      </c>
      <c r="AF31" s="230" t="str">
        <f t="shared" si="12"/>
        <v>NO OFERTADO</v>
      </c>
      <c r="AG31" s="32"/>
      <c r="AH31" s="229"/>
      <c r="AI31" s="34">
        <f t="shared" si="13"/>
        <v>0</v>
      </c>
      <c r="AJ31" s="31">
        <f t="shared" si="84"/>
        <v>0</v>
      </c>
      <c r="AK31" s="230" t="str">
        <f t="shared" si="15"/>
        <v>NO OFERTADO</v>
      </c>
      <c r="AL31" s="32"/>
      <c r="AM31" s="229"/>
      <c r="AN31" s="34">
        <f t="shared" si="16"/>
        <v>0</v>
      </c>
      <c r="AO31" s="31">
        <f t="shared" si="84"/>
        <v>0</v>
      </c>
      <c r="AP31" s="230" t="str">
        <f t="shared" si="18"/>
        <v>NO OFERTADO</v>
      </c>
      <c r="AQ31" s="32"/>
      <c r="AR31" s="229"/>
      <c r="AS31" s="34">
        <f t="shared" si="19"/>
        <v>0</v>
      </c>
      <c r="AT31" s="31">
        <f t="shared" si="84"/>
        <v>0</v>
      </c>
      <c r="AU31" s="230" t="str">
        <f t="shared" si="21"/>
        <v>NO OFERTADO</v>
      </c>
      <c r="AV31" s="32">
        <v>59</v>
      </c>
      <c r="AW31" s="229">
        <f>AV31*0.19</f>
        <v>11.21</v>
      </c>
      <c r="AX31" s="34">
        <f t="shared" si="22"/>
        <v>70.210000000000008</v>
      </c>
      <c r="AY31" s="31">
        <f t="shared" si="84"/>
        <v>70.210000000000008</v>
      </c>
      <c r="AZ31" s="230" t="str">
        <f t="shared" si="24"/>
        <v>HABILITA</v>
      </c>
      <c r="BA31" s="32"/>
      <c r="BB31" s="229">
        <f t="shared" si="85"/>
        <v>0</v>
      </c>
      <c r="BC31" s="34">
        <f t="shared" si="26"/>
        <v>0</v>
      </c>
      <c r="BD31" s="31">
        <f t="shared" si="84"/>
        <v>0</v>
      </c>
      <c r="BE31" s="230" t="str">
        <f t="shared" si="28"/>
        <v>NO OFERTADO</v>
      </c>
      <c r="BF31" s="32"/>
      <c r="BG31" s="229"/>
      <c r="BH31" s="34">
        <f t="shared" si="29"/>
        <v>0</v>
      </c>
      <c r="BI31" s="31">
        <f t="shared" si="84"/>
        <v>0</v>
      </c>
      <c r="BJ31" s="230" t="str">
        <f t="shared" si="31"/>
        <v>NO OFERTADO</v>
      </c>
      <c r="BK31" s="32"/>
      <c r="BL31" s="229"/>
      <c r="BM31" s="34">
        <f t="shared" si="32"/>
        <v>0</v>
      </c>
      <c r="BN31" s="31">
        <f t="shared" si="84"/>
        <v>0</v>
      </c>
      <c r="BO31" s="230" t="str">
        <f t="shared" si="34"/>
        <v>NO OFERTADO</v>
      </c>
      <c r="BP31" s="32"/>
      <c r="BQ31" s="229"/>
      <c r="BR31" s="34">
        <f t="shared" si="35"/>
        <v>0</v>
      </c>
      <c r="BS31" s="31">
        <f t="shared" si="84"/>
        <v>0</v>
      </c>
      <c r="BT31" s="230" t="str">
        <f t="shared" si="37"/>
        <v>NO OFERTADO</v>
      </c>
      <c r="BU31" s="32">
        <v>65</v>
      </c>
      <c r="BV31" s="229">
        <f>BU31*0.19</f>
        <v>12.35</v>
      </c>
      <c r="BW31" s="34">
        <f t="shared" si="38"/>
        <v>77.349999999999994</v>
      </c>
      <c r="BX31" s="31">
        <f t="shared" si="86"/>
        <v>77.349999999999994</v>
      </c>
      <c r="BY31" s="230" t="str">
        <f t="shared" si="40"/>
        <v>NO HABILITA</v>
      </c>
      <c r="BZ31" s="32"/>
      <c r="CA31" s="229"/>
      <c r="CB31" s="34">
        <f t="shared" si="41"/>
        <v>0</v>
      </c>
      <c r="CC31" s="31">
        <f t="shared" si="86"/>
        <v>0</v>
      </c>
      <c r="CD31" s="230" t="str">
        <f t="shared" si="43"/>
        <v>NO OFERTADO</v>
      </c>
      <c r="CE31" s="32">
        <v>59</v>
      </c>
      <c r="CF31" s="229">
        <f>CE31*0.19</f>
        <v>11.21</v>
      </c>
      <c r="CG31" s="34">
        <f t="shared" si="44"/>
        <v>70.210000000000008</v>
      </c>
      <c r="CH31" s="31">
        <f t="shared" si="86"/>
        <v>70.210000000000008</v>
      </c>
      <c r="CI31" s="230" t="str">
        <f t="shared" si="46"/>
        <v>HABILITA</v>
      </c>
      <c r="CJ31" s="32"/>
      <c r="CK31" s="229"/>
      <c r="CL31" s="34">
        <f t="shared" si="47"/>
        <v>0</v>
      </c>
      <c r="CM31" s="31">
        <f t="shared" si="86"/>
        <v>0</v>
      </c>
      <c r="CN31" s="230" t="str">
        <f t="shared" si="49"/>
        <v>NO OFERTADO</v>
      </c>
      <c r="CO31" s="32">
        <v>70</v>
      </c>
      <c r="CP31" s="233">
        <f>CO31*0.19</f>
        <v>13.3</v>
      </c>
      <c r="CQ31" s="34">
        <f t="shared" si="50"/>
        <v>83.3</v>
      </c>
      <c r="CR31" s="31">
        <f t="shared" si="86"/>
        <v>83.3</v>
      </c>
      <c r="CS31" s="230" t="str">
        <f t="shared" si="52"/>
        <v>NO HABILITA</v>
      </c>
      <c r="CT31" s="32">
        <v>64</v>
      </c>
      <c r="CU31" s="229">
        <f>CT31*0.19</f>
        <v>12.16</v>
      </c>
      <c r="CV31" s="34">
        <f t="shared" si="53"/>
        <v>76.16</v>
      </c>
      <c r="CW31" s="31">
        <f t="shared" si="86"/>
        <v>76.16</v>
      </c>
      <c r="CX31" s="230" t="str">
        <f t="shared" si="55"/>
        <v>NO HABILITA</v>
      </c>
      <c r="CY31" s="32"/>
      <c r="CZ31" s="229"/>
      <c r="DA31" s="34">
        <f t="shared" si="70"/>
        <v>0</v>
      </c>
      <c r="DB31" s="31">
        <f t="shared" si="71"/>
        <v>0</v>
      </c>
      <c r="DC31" s="230" t="str">
        <f t="shared" si="56"/>
        <v>NO OFERTADO</v>
      </c>
      <c r="DD31" s="32"/>
      <c r="DE31" s="229"/>
      <c r="DF31" s="34">
        <f t="shared" si="72"/>
        <v>0</v>
      </c>
      <c r="DG31" s="31">
        <f t="shared" si="73"/>
        <v>0</v>
      </c>
      <c r="DH31" s="230" t="str">
        <f t="shared" si="57"/>
        <v>NO OFERTADO</v>
      </c>
      <c r="DI31" s="32">
        <v>66</v>
      </c>
      <c r="DJ31" s="229">
        <f>DI31*0.19</f>
        <v>12.540000000000001</v>
      </c>
      <c r="DK31" s="34">
        <f t="shared" si="74"/>
        <v>78.540000000000006</v>
      </c>
      <c r="DL31" s="31">
        <f t="shared" si="75"/>
        <v>78.540000000000006</v>
      </c>
      <c r="DM31" s="230" t="str">
        <f t="shared" si="58"/>
        <v>NO HABILITA</v>
      </c>
      <c r="DN31" s="32"/>
      <c r="DO31" s="229"/>
      <c r="DP31" s="34">
        <f t="shared" si="76"/>
        <v>0</v>
      </c>
      <c r="DQ31" s="31">
        <f t="shared" si="77"/>
        <v>0</v>
      </c>
      <c r="DR31" s="230" t="str">
        <f t="shared" si="59"/>
        <v>NO OFERTADO</v>
      </c>
      <c r="DS31" s="32"/>
      <c r="DT31" s="229"/>
      <c r="DU31" s="34">
        <f t="shared" si="78"/>
        <v>0</v>
      </c>
      <c r="DV31" s="31">
        <f t="shared" si="79"/>
        <v>0</v>
      </c>
      <c r="DW31" s="230" t="str">
        <f t="shared" si="60"/>
        <v>NO OFERTADO</v>
      </c>
      <c r="DX31" s="32"/>
      <c r="DY31" s="229">
        <f t="shared" si="61"/>
        <v>0</v>
      </c>
      <c r="DZ31" s="34">
        <f t="shared" si="62"/>
        <v>0</v>
      </c>
      <c r="EA31" s="31">
        <f t="shared" si="63"/>
        <v>0</v>
      </c>
      <c r="EB31" s="230" t="str">
        <f t="shared" si="64"/>
        <v>NO OFERTADO</v>
      </c>
      <c r="EC31" s="32"/>
      <c r="ED31" s="229"/>
      <c r="EE31" s="34">
        <f t="shared" si="80"/>
        <v>0</v>
      </c>
      <c r="EF31" s="31">
        <f t="shared" si="81"/>
        <v>0</v>
      </c>
      <c r="EG31" s="230" t="str">
        <f t="shared" si="65"/>
        <v>NO OFERTADO</v>
      </c>
      <c r="EH31" s="32"/>
      <c r="EI31" s="229"/>
      <c r="EJ31" s="34">
        <f t="shared" si="82"/>
        <v>0</v>
      </c>
      <c r="EK31" s="31">
        <f t="shared" si="83"/>
        <v>0</v>
      </c>
      <c r="EL31" s="230" t="str">
        <f t="shared" si="66"/>
        <v>NO OFERTADO</v>
      </c>
    </row>
    <row r="32" spans="1:142" s="226" customFormat="1" ht="25.5" x14ac:dyDescent="0.2">
      <c r="A32" s="103">
        <v>23</v>
      </c>
      <c r="B32" s="202" t="s">
        <v>76</v>
      </c>
      <c r="C32" s="121" t="s">
        <v>75</v>
      </c>
      <c r="D32" s="146">
        <v>1</v>
      </c>
      <c r="E32" s="227" t="s">
        <v>53</v>
      </c>
      <c r="F32" s="228">
        <v>124.66666666666667</v>
      </c>
      <c r="G32" s="25">
        <v>57.816388000000003</v>
      </c>
      <c r="H32" s="32">
        <v>65</v>
      </c>
      <c r="I32" s="229">
        <f>H32*0.19</f>
        <v>12.35</v>
      </c>
      <c r="J32" s="34">
        <f t="shared" si="67"/>
        <v>77.349999999999994</v>
      </c>
      <c r="K32" s="31">
        <f t="shared" si="68"/>
        <v>77.349999999999994</v>
      </c>
      <c r="L32" s="230" t="str">
        <f t="shared" si="0"/>
        <v>NO HABILITA</v>
      </c>
      <c r="M32" s="32"/>
      <c r="N32" s="229">
        <v>0</v>
      </c>
      <c r="O32" s="34">
        <f t="shared" si="1"/>
        <v>0</v>
      </c>
      <c r="P32" s="31">
        <f t="shared" si="84"/>
        <v>0</v>
      </c>
      <c r="Q32" s="230" t="str">
        <f t="shared" si="3"/>
        <v>NO OFERTADO</v>
      </c>
      <c r="R32" s="32"/>
      <c r="S32" s="229"/>
      <c r="T32" s="34">
        <f t="shared" si="4"/>
        <v>0</v>
      </c>
      <c r="U32" s="31">
        <f t="shared" si="84"/>
        <v>0</v>
      </c>
      <c r="V32" s="230" t="str">
        <f t="shared" si="6"/>
        <v>NO OFERTADO</v>
      </c>
      <c r="W32" s="32"/>
      <c r="X32" s="229"/>
      <c r="Y32" s="34">
        <f t="shared" si="7"/>
        <v>0</v>
      </c>
      <c r="Z32" s="31">
        <f t="shared" si="84"/>
        <v>0</v>
      </c>
      <c r="AA32" s="230" t="str">
        <f t="shared" si="9"/>
        <v>NO OFERTADO</v>
      </c>
      <c r="AB32" s="32"/>
      <c r="AC32" s="229"/>
      <c r="AD32" s="34">
        <f t="shared" si="10"/>
        <v>0</v>
      </c>
      <c r="AE32" s="31">
        <f t="shared" si="84"/>
        <v>0</v>
      </c>
      <c r="AF32" s="230" t="str">
        <f t="shared" si="12"/>
        <v>NO OFERTADO</v>
      </c>
      <c r="AG32" s="32"/>
      <c r="AH32" s="229"/>
      <c r="AI32" s="34">
        <f t="shared" si="13"/>
        <v>0</v>
      </c>
      <c r="AJ32" s="31">
        <f t="shared" si="84"/>
        <v>0</v>
      </c>
      <c r="AK32" s="230" t="str">
        <f t="shared" si="15"/>
        <v>NO OFERTADO</v>
      </c>
      <c r="AL32" s="32"/>
      <c r="AM32" s="229"/>
      <c r="AN32" s="34">
        <f t="shared" si="16"/>
        <v>0</v>
      </c>
      <c r="AO32" s="31">
        <f t="shared" si="84"/>
        <v>0</v>
      </c>
      <c r="AP32" s="230" t="str">
        <f t="shared" si="18"/>
        <v>NO OFERTADO</v>
      </c>
      <c r="AQ32" s="32"/>
      <c r="AR32" s="229"/>
      <c r="AS32" s="34">
        <f t="shared" si="19"/>
        <v>0</v>
      </c>
      <c r="AT32" s="31">
        <f t="shared" si="84"/>
        <v>0</v>
      </c>
      <c r="AU32" s="230" t="str">
        <f t="shared" si="21"/>
        <v>NO OFERTADO</v>
      </c>
      <c r="AV32" s="32">
        <v>59</v>
      </c>
      <c r="AW32" s="229">
        <f t="shared" ref="AW32:AW34" si="87">AV32*0.19</f>
        <v>11.21</v>
      </c>
      <c r="AX32" s="34">
        <f t="shared" si="22"/>
        <v>70.210000000000008</v>
      </c>
      <c r="AY32" s="31">
        <f t="shared" si="84"/>
        <v>70.210000000000008</v>
      </c>
      <c r="AZ32" s="230" t="str">
        <f t="shared" si="24"/>
        <v>HABILITA</v>
      </c>
      <c r="BA32" s="32"/>
      <c r="BB32" s="229">
        <f t="shared" si="85"/>
        <v>0</v>
      </c>
      <c r="BC32" s="34">
        <f t="shared" si="26"/>
        <v>0</v>
      </c>
      <c r="BD32" s="31">
        <f t="shared" si="84"/>
        <v>0</v>
      </c>
      <c r="BE32" s="230" t="str">
        <f t="shared" si="28"/>
        <v>NO OFERTADO</v>
      </c>
      <c r="BF32" s="32"/>
      <c r="BG32" s="229"/>
      <c r="BH32" s="34">
        <f t="shared" si="29"/>
        <v>0</v>
      </c>
      <c r="BI32" s="31">
        <f t="shared" si="84"/>
        <v>0</v>
      </c>
      <c r="BJ32" s="230" t="str">
        <f t="shared" si="31"/>
        <v>NO OFERTADO</v>
      </c>
      <c r="BK32" s="32"/>
      <c r="BL32" s="229"/>
      <c r="BM32" s="34">
        <f t="shared" si="32"/>
        <v>0</v>
      </c>
      <c r="BN32" s="31">
        <f t="shared" si="84"/>
        <v>0</v>
      </c>
      <c r="BO32" s="230" t="str">
        <f t="shared" si="34"/>
        <v>NO OFERTADO</v>
      </c>
      <c r="BP32" s="32"/>
      <c r="BQ32" s="229"/>
      <c r="BR32" s="34">
        <f t="shared" si="35"/>
        <v>0</v>
      </c>
      <c r="BS32" s="31">
        <f t="shared" si="84"/>
        <v>0</v>
      </c>
      <c r="BT32" s="230" t="str">
        <f t="shared" si="37"/>
        <v>NO OFERTADO</v>
      </c>
      <c r="BU32" s="32">
        <v>65</v>
      </c>
      <c r="BV32" s="229">
        <f>BU32*0.19</f>
        <v>12.35</v>
      </c>
      <c r="BW32" s="34">
        <f t="shared" si="38"/>
        <v>77.349999999999994</v>
      </c>
      <c r="BX32" s="31">
        <f t="shared" si="86"/>
        <v>77.349999999999994</v>
      </c>
      <c r="BY32" s="230" t="str">
        <f t="shared" si="40"/>
        <v>NO HABILITA</v>
      </c>
      <c r="BZ32" s="32"/>
      <c r="CA32" s="229"/>
      <c r="CB32" s="34">
        <f t="shared" si="41"/>
        <v>0</v>
      </c>
      <c r="CC32" s="31">
        <f t="shared" si="86"/>
        <v>0</v>
      </c>
      <c r="CD32" s="230" t="str">
        <f t="shared" si="43"/>
        <v>NO OFERTADO</v>
      </c>
      <c r="CE32" s="32">
        <v>59</v>
      </c>
      <c r="CF32" s="229">
        <f t="shared" ref="CF32:CF33" si="88">CE32*0.19</f>
        <v>11.21</v>
      </c>
      <c r="CG32" s="34">
        <f t="shared" si="44"/>
        <v>70.210000000000008</v>
      </c>
      <c r="CH32" s="31">
        <f t="shared" si="86"/>
        <v>70.210000000000008</v>
      </c>
      <c r="CI32" s="230" t="str">
        <f t="shared" si="46"/>
        <v>HABILITA</v>
      </c>
      <c r="CJ32" s="32">
        <v>72</v>
      </c>
      <c r="CK32" s="229">
        <f>CJ32*0.19</f>
        <v>13.68</v>
      </c>
      <c r="CL32" s="34">
        <f t="shared" si="47"/>
        <v>85.68</v>
      </c>
      <c r="CM32" s="31">
        <f t="shared" si="86"/>
        <v>85.68</v>
      </c>
      <c r="CN32" s="230" t="str">
        <f t="shared" si="49"/>
        <v>NO HABILITA</v>
      </c>
      <c r="CO32" s="32">
        <v>70</v>
      </c>
      <c r="CP32" s="233">
        <f>CO32*0.19</f>
        <v>13.3</v>
      </c>
      <c r="CQ32" s="34">
        <f t="shared" si="50"/>
        <v>83.3</v>
      </c>
      <c r="CR32" s="31">
        <f t="shared" si="86"/>
        <v>83.3</v>
      </c>
      <c r="CS32" s="230" t="str">
        <f t="shared" si="52"/>
        <v>NO HABILITA</v>
      </c>
      <c r="CT32" s="32">
        <v>64</v>
      </c>
      <c r="CU32" s="229">
        <f t="shared" ref="CU32:CU33" si="89">CT32*0.19</f>
        <v>12.16</v>
      </c>
      <c r="CV32" s="34">
        <f t="shared" si="53"/>
        <v>76.16</v>
      </c>
      <c r="CW32" s="31">
        <f t="shared" si="86"/>
        <v>76.16</v>
      </c>
      <c r="CX32" s="230" t="str">
        <f t="shared" si="55"/>
        <v>NO HABILITA</v>
      </c>
      <c r="CY32" s="32"/>
      <c r="CZ32" s="229"/>
      <c r="DA32" s="34">
        <f t="shared" si="70"/>
        <v>0</v>
      </c>
      <c r="DB32" s="31">
        <f t="shared" si="71"/>
        <v>0</v>
      </c>
      <c r="DC32" s="230" t="str">
        <f t="shared" si="56"/>
        <v>NO OFERTADO</v>
      </c>
      <c r="DD32" s="32"/>
      <c r="DE32" s="229"/>
      <c r="DF32" s="34">
        <f t="shared" si="72"/>
        <v>0</v>
      </c>
      <c r="DG32" s="31">
        <f t="shared" si="73"/>
        <v>0</v>
      </c>
      <c r="DH32" s="230" t="str">
        <f t="shared" si="57"/>
        <v>NO OFERTADO</v>
      </c>
      <c r="DI32" s="32">
        <v>66</v>
      </c>
      <c r="DJ32" s="229">
        <f>DI32*0.19</f>
        <v>12.540000000000001</v>
      </c>
      <c r="DK32" s="34">
        <f t="shared" si="74"/>
        <v>78.540000000000006</v>
      </c>
      <c r="DL32" s="31">
        <f t="shared" si="75"/>
        <v>78.540000000000006</v>
      </c>
      <c r="DM32" s="230" t="str">
        <f t="shared" si="58"/>
        <v>NO HABILITA</v>
      </c>
      <c r="DN32" s="32"/>
      <c r="DO32" s="229"/>
      <c r="DP32" s="34">
        <f t="shared" si="76"/>
        <v>0</v>
      </c>
      <c r="DQ32" s="31">
        <f t="shared" si="77"/>
        <v>0</v>
      </c>
      <c r="DR32" s="230" t="str">
        <f t="shared" si="59"/>
        <v>NO OFERTADO</v>
      </c>
      <c r="DS32" s="32"/>
      <c r="DT32" s="229"/>
      <c r="DU32" s="34">
        <f t="shared" si="78"/>
        <v>0</v>
      </c>
      <c r="DV32" s="31">
        <f t="shared" si="79"/>
        <v>0</v>
      </c>
      <c r="DW32" s="230" t="str">
        <f t="shared" si="60"/>
        <v>NO OFERTADO</v>
      </c>
      <c r="DX32" s="32"/>
      <c r="DY32" s="229">
        <f t="shared" si="61"/>
        <v>0</v>
      </c>
      <c r="DZ32" s="34">
        <f t="shared" si="62"/>
        <v>0</v>
      </c>
      <c r="EA32" s="31">
        <f t="shared" si="63"/>
        <v>0</v>
      </c>
      <c r="EB32" s="230" t="str">
        <f t="shared" si="64"/>
        <v>NO OFERTADO</v>
      </c>
      <c r="EC32" s="32"/>
      <c r="ED32" s="229"/>
      <c r="EE32" s="34">
        <f t="shared" si="80"/>
        <v>0</v>
      </c>
      <c r="EF32" s="31">
        <f t="shared" si="81"/>
        <v>0</v>
      </c>
      <c r="EG32" s="230" t="str">
        <f t="shared" si="65"/>
        <v>NO OFERTADO</v>
      </c>
      <c r="EH32" s="32"/>
      <c r="EI32" s="229"/>
      <c r="EJ32" s="34">
        <f t="shared" si="82"/>
        <v>0</v>
      </c>
      <c r="EK32" s="31">
        <f t="shared" si="83"/>
        <v>0</v>
      </c>
      <c r="EL32" s="230" t="str">
        <f t="shared" si="66"/>
        <v>NO OFERTADO</v>
      </c>
    </row>
    <row r="33" spans="1:142" s="226" customFormat="1" ht="25.5" x14ac:dyDescent="0.2">
      <c r="A33" s="103">
        <v>24</v>
      </c>
      <c r="B33" s="202" t="s">
        <v>77</v>
      </c>
      <c r="C33" s="121" t="s">
        <v>75</v>
      </c>
      <c r="D33" s="146">
        <v>1</v>
      </c>
      <c r="E33" s="227" t="s">
        <v>53</v>
      </c>
      <c r="F33" s="228">
        <v>350</v>
      </c>
      <c r="G33" s="25">
        <v>57.816388000000003</v>
      </c>
      <c r="H33" s="32"/>
      <c r="I33" s="229"/>
      <c r="J33" s="34">
        <f t="shared" si="67"/>
        <v>0</v>
      </c>
      <c r="K33" s="31">
        <f t="shared" si="68"/>
        <v>0</v>
      </c>
      <c r="L33" s="230" t="str">
        <f t="shared" si="0"/>
        <v>NO OFERTADO</v>
      </c>
      <c r="M33" s="32"/>
      <c r="N33" s="229">
        <v>0</v>
      </c>
      <c r="O33" s="34">
        <f t="shared" si="1"/>
        <v>0</v>
      </c>
      <c r="P33" s="31">
        <f t="shared" si="84"/>
        <v>0</v>
      </c>
      <c r="Q33" s="230" t="str">
        <f t="shared" si="3"/>
        <v>NO OFERTADO</v>
      </c>
      <c r="R33" s="32"/>
      <c r="S33" s="229"/>
      <c r="T33" s="34">
        <f t="shared" si="4"/>
        <v>0</v>
      </c>
      <c r="U33" s="31">
        <f t="shared" si="84"/>
        <v>0</v>
      </c>
      <c r="V33" s="230" t="str">
        <f t="shared" si="6"/>
        <v>NO OFERTADO</v>
      </c>
      <c r="W33" s="32"/>
      <c r="X33" s="229"/>
      <c r="Y33" s="34">
        <f t="shared" si="7"/>
        <v>0</v>
      </c>
      <c r="Z33" s="31">
        <f t="shared" si="84"/>
        <v>0</v>
      </c>
      <c r="AA33" s="230" t="str">
        <f t="shared" si="9"/>
        <v>NO OFERTADO</v>
      </c>
      <c r="AB33" s="32"/>
      <c r="AC33" s="229"/>
      <c r="AD33" s="34">
        <f t="shared" si="10"/>
        <v>0</v>
      </c>
      <c r="AE33" s="31">
        <f t="shared" si="84"/>
        <v>0</v>
      </c>
      <c r="AF33" s="230" t="str">
        <f t="shared" si="12"/>
        <v>NO OFERTADO</v>
      </c>
      <c r="AG33" s="32"/>
      <c r="AH33" s="229"/>
      <c r="AI33" s="34">
        <f t="shared" si="13"/>
        <v>0</v>
      </c>
      <c r="AJ33" s="31">
        <f t="shared" si="84"/>
        <v>0</v>
      </c>
      <c r="AK33" s="230" t="str">
        <f t="shared" si="15"/>
        <v>NO OFERTADO</v>
      </c>
      <c r="AL33" s="32"/>
      <c r="AM33" s="229"/>
      <c r="AN33" s="34">
        <f t="shared" si="16"/>
        <v>0</v>
      </c>
      <c r="AO33" s="31">
        <f t="shared" si="84"/>
        <v>0</v>
      </c>
      <c r="AP33" s="230" t="str">
        <f t="shared" si="18"/>
        <v>NO OFERTADO</v>
      </c>
      <c r="AQ33" s="32"/>
      <c r="AR33" s="229"/>
      <c r="AS33" s="34">
        <f t="shared" si="19"/>
        <v>0</v>
      </c>
      <c r="AT33" s="31">
        <f t="shared" si="84"/>
        <v>0</v>
      </c>
      <c r="AU33" s="230" t="str">
        <f t="shared" si="21"/>
        <v>NO OFERTADO</v>
      </c>
      <c r="AV33" s="32">
        <v>59</v>
      </c>
      <c r="AW33" s="229">
        <f t="shared" si="87"/>
        <v>11.21</v>
      </c>
      <c r="AX33" s="34">
        <f t="shared" si="22"/>
        <v>70.210000000000008</v>
      </c>
      <c r="AY33" s="31">
        <f t="shared" si="84"/>
        <v>70.210000000000008</v>
      </c>
      <c r="AZ33" s="230" t="str">
        <f t="shared" si="24"/>
        <v>HABILITA</v>
      </c>
      <c r="BA33" s="32"/>
      <c r="BB33" s="229">
        <f t="shared" si="85"/>
        <v>0</v>
      </c>
      <c r="BC33" s="34">
        <f t="shared" si="26"/>
        <v>0</v>
      </c>
      <c r="BD33" s="31">
        <f t="shared" si="84"/>
        <v>0</v>
      </c>
      <c r="BE33" s="230" t="str">
        <f t="shared" si="28"/>
        <v>NO OFERTADO</v>
      </c>
      <c r="BF33" s="32"/>
      <c r="BG33" s="229"/>
      <c r="BH33" s="34">
        <f t="shared" si="29"/>
        <v>0</v>
      </c>
      <c r="BI33" s="31">
        <f t="shared" si="84"/>
        <v>0</v>
      </c>
      <c r="BJ33" s="230" t="str">
        <f t="shared" si="31"/>
        <v>NO OFERTADO</v>
      </c>
      <c r="BK33" s="32"/>
      <c r="BL33" s="229"/>
      <c r="BM33" s="34">
        <f t="shared" si="32"/>
        <v>0</v>
      </c>
      <c r="BN33" s="31">
        <f t="shared" si="84"/>
        <v>0</v>
      </c>
      <c r="BO33" s="230" t="str">
        <f t="shared" si="34"/>
        <v>NO OFERTADO</v>
      </c>
      <c r="BP33" s="32"/>
      <c r="BQ33" s="229"/>
      <c r="BR33" s="34">
        <f t="shared" si="35"/>
        <v>0</v>
      </c>
      <c r="BS33" s="31">
        <f t="shared" si="84"/>
        <v>0</v>
      </c>
      <c r="BT33" s="230" t="str">
        <f t="shared" si="37"/>
        <v>NO OFERTADO</v>
      </c>
      <c r="BU33" s="32"/>
      <c r="BV33" s="229"/>
      <c r="BW33" s="34">
        <f t="shared" si="38"/>
        <v>0</v>
      </c>
      <c r="BX33" s="31">
        <f t="shared" si="86"/>
        <v>0</v>
      </c>
      <c r="BY33" s="230" t="str">
        <f t="shared" si="40"/>
        <v>NO OFERTADO</v>
      </c>
      <c r="BZ33" s="32"/>
      <c r="CA33" s="229"/>
      <c r="CB33" s="34">
        <f t="shared" si="41"/>
        <v>0</v>
      </c>
      <c r="CC33" s="31">
        <f t="shared" si="86"/>
        <v>0</v>
      </c>
      <c r="CD33" s="230" t="str">
        <f t="shared" si="43"/>
        <v>NO OFERTADO</v>
      </c>
      <c r="CE33" s="32">
        <v>59</v>
      </c>
      <c r="CF33" s="229">
        <f t="shared" si="88"/>
        <v>11.21</v>
      </c>
      <c r="CG33" s="34">
        <f t="shared" si="44"/>
        <v>70.210000000000008</v>
      </c>
      <c r="CH33" s="31">
        <f t="shared" si="86"/>
        <v>70.210000000000008</v>
      </c>
      <c r="CI33" s="230" t="str">
        <f t="shared" si="46"/>
        <v>HABILITA</v>
      </c>
      <c r="CJ33" s="32"/>
      <c r="CK33" s="229"/>
      <c r="CL33" s="34">
        <f t="shared" si="47"/>
        <v>0</v>
      </c>
      <c r="CM33" s="31">
        <f t="shared" si="86"/>
        <v>0</v>
      </c>
      <c r="CN33" s="230" t="str">
        <f t="shared" si="49"/>
        <v>NO OFERTADO</v>
      </c>
      <c r="CO33" s="32"/>
      <c r="CP33" s="231"/>
      <c r="CQ33" s="34">
        <f t="shared" si="50"/>
        <v>0</v>
      </c>
      <c r="CR33" s="31">
        <f t="shared" si="86"/>
        <v>0</v>
      </c>
      <c r="CS33" s="230" t="str">
        <f t="shared" si="52"/>
        <v>NO OFERTADO</v>
      </c>
      <c r="CT33" s="32">
        <v>64</v>
      </c>
      <c r="CU33" s="229">
        <f t="shared" si="89"/>
        <v>12.16</v>
      </c>
      <c r="CV33" s="34">
        <f t="shared" si="53"/>
        <v>76.16</v>
      </c>
      <c r="CW33" s="31">
        <f t="shared" si="86"/>
        <v>76.16</v>
      </c>
      <c r="CX33" s="230" t="str">
        <f t="shared" si="55"/>
        <v>NO HABILITA</v>
      </c>
      <c r="CY33" s="32"/>
      <c r="CZ33" s="229"/>
      <c r="DA33" s="34">
        <f t="shared" si="70"/>
        <v>0</v>
      </c>
      <c r="DB33" s="31">
        <f t="shared" si="71"/>
        <v>0</v>
      </c>
      <c r="DC33" s="230" t="str">
        <f t="shared" si="56"/>
        <v>NO OFERTADO</v>
      </c>
      <c r="DD33" s="32"/>
      <c r="DE33" s="229"/>
      <c r="DF33" s="34">
        <f t="shared" si="72"/>
        <v>0</v>
      </c>
      <c r="DG33" s="31">
        <f t="shared" si="73"/>
        <v>0</v>
      </c>
      <c r="DH33" s="230" t="str">
        <f t="shared" si="57"/>
        <v>NO OFERTADO</v>
      </c>
      <c r="DI33" s="32"/>
      <c r="DJ33" s="229"/>
      <c r="DK33" s="34">
        <f t="shared" si="74"/>
        <v>0</v>
      </c>
      <c r="DL33" s="31">
        <f t="shared" si="75"/>
        <v>0</v>
      </c>
      <c r="DM33" s="230" t="str">
        <f t="shared" si="58"/>
        <v>NO OFERTADO</v>
      </c>
      <c r="DN33" s="32"/>
      <c r="DO33" s="229"/>
      <c r="DP33" s="34">
        <f t="shared" si="76"/>
        <v>0</v>
      </c>
      <c r="DQ33" s="31">
        <f t="shared" si="77"/>
        <v>0</v>
      </c>
      <c r="DR33" s="230" t="str">
        <f t="shared" si="59"/>
        <v>NO OFERTADO</v>
      </c>
      <c r="DS33" s="32"/>
      <c r="DT33" s="229"/>
      <c r="DU33" s="34">
        <f t="shared" si="78"/>
        <v>0</v>
      </c>
      <c r="DV33" s="31">
        <f t="shared" si="79"/>
        <v>0</v>
      </c>
      <c r="DW33" s="230" t="str">
        <f t="shared" si="60"/>
        <v>NO OFERTADO</v>
      </c>
      <c r="DX33" s="32"/>
      <c r="DY33" s="229">
        <f t="shared" si="61"/>
        <v>0</v>
      </c>
      <c r="DZ33" s="34">
        <f t="shared" si="62"/>
        <v>0</v>
      </c>
      <c r="EA33" s="31">
        <f t="shared" si="63"/>
        <v>0</v>
      </c>
      <c r="EB33" s="230" t="str">
        <f t="shared" si="64"/>
        <v>NO OFERTADO</v>
      </c>
      <c r="EC33" s="32"/>
      <c r="ED33" s="229"/>
      <c r="EE33" s="34">
        <f t="shared" si="80"/>
        <v>0</v>
      </c>
      <c r="EF33" s="31">
        <f t="shared" si="81"/>
        <v>0</v>
      </c>
      <c r="EG33" s="230" t="str">
        <f t="shared" si="65"/>
        <v>NO OFERTADO</v>
      </c>
      <c r="EH33" s="32"/>
      <c r="EI33" s="229"/>
      <c r="EJ33" s="34">
        <f t="shared" si="82"/>
        <v>0</v>
      </c>
      <c r="EK33" s="31">
        <f t="shared" si="83"/>
        <v>0</v>
      </c>
      <c r="EL33" s="230" t="str">
        <f t="shared" si="66"/>
        <v>NO OFERTADO</v>
      </c>
    </row>
    <row r="34" spans="1:142" s="226" customFormat="1" ht="63.75" x14ac:dyDescent="0.2">
      <c r="A34" s="103">
        <v>25</v>
      </c>
      <c r="B34" s="202" t="s">
        <v>78</v>
      </c>
      <c r="C34" s="121" t="s">
        <v>75</v>
      </c>
      <c r="D34" s="146">
        <v>1</v>
      </c>
      <c r="E34" s="227" t="s">
        <v>53</v>
      </c>
      <c r="F34" s="228">
        <v>1</v>
      </c>
      <c r="G34" s="25">
        <v>86221.830800000011</v>
      </c>
      <c r="H34" s="32"/>
      <c r="I34" s="229"/>
      <c r="J34" s="34">
        <f t="shared" si="67"/>
        <v>0</v>
      </c>
      <c r="K34" s="31">
        <f t="shared" si="68"/>
        <v>0</v>
      </c>
      <c r="L34" s="230" t="str">
        <f t="shared" si="0"/>
        <v>NO OFERTADO</v>
      </c>
      <c r="M34" s="32"/>
      <c r="N34" s="229">
        <v>0</v>
      </c>
      <c r="O34" s="34">
        <f t="shared" si="1"/>
        <v>0</v>
      </c>
      <c r="P34" s="31">
        <f t="shared" si="84"/>
        <v>0</v>
      </c>
      <c r="Q34" s="230" t="str">
        <f t="shared" si="3"/>
        <v>NO OFERTADO</v>
      </c>
      <c r="R34" s="32"/>
      <c r="S34" s="229"/>
      <c r="T34" s="34">
        <f t="shared" si="4"/>
        <v>0</v>
      </c>
      <c r="U34" s="31">
        <f t="shared" si="84"/>
        <v>0</v>
      </c>
      <c r="V34" s="230" t="str">
        <f t="shared" si="6"/>
        <v>NO OFERTADO</v>
      </c>
      <c r="W34" s="32"/>
      <c r="X34" s="229"/>
      <c r="Y34" s="34">
        <f t="shared" si="7"/>
        <v>0</v>
      </c>
      <c r="Z34" s="31">
        <f t="shared" si="84"/>
        <v>0</v>
      </c>
      <c r="AA34" s="230" t="str">
        <f t="shared" si="9"/>
        <v>NO OFERTADO</v>
      </c>
      <c r="AB34" s="32"/>
      <c r="AC34" s="229"/>
      <c r="AD34" s="34">
        <f t="shared" si="10"/>
        <v>0</v>
      </c>
      <c r="AE34" s="31">
        <f t="shared" si="84"/>
        <v>0</v>
      </c>
      <c r="AF34" s="230" t="str">
        <f t="shared" si="12"/>
        <v>NO OFERTADO</v>
      </c>
      <c r="AG34" s="32"/>
      <c r="AH34" s="229"/>
      <c r="AI34" s="34">
        <f t="shared" si="13"/>
        <v>0</v>
      </c>
      <c r="AJ34" s="31">
        <f t="shared" si="84"/>
        <v>0</v>
      </c>
      <c r="AK34" s="230" t="str">
        <f t="shared" si="15"/>
        <v>NO OFERTADO</v>
      </c>
      <c r="AL34" s="32">
        <v>69999</v>
      </c>
      <c r="AM34" s="232">
        <f>AL34*0.19</f>
        <v>13299.81</v>
      </c>
      <c r="AN34" s="34">
        <f t="shared" si="16"/>
        <v>83298.81</v>
      </c>
      <c r="AO34" s="31">
        <f t="shared" si="84"/>
        <v>83298.81</v>
      </c>
      <c r="AP34" s="230" t="str">
        <f t="shared" si="18"/>
        <v>HABILITA</v>
      </c>
      <c r="AQ34" s="32"/>
      <c r="AR34" s="229"/>
      <c r="AS34" s="34">
        <f t="shared" si="19"/>
        <v>0</v>
      </c>
      <c r="AT34" s="31">
        <f t="shared" si="84"/>
        <v>0</v>
      </c>
      <c r="AU34" s="230" t="str">
        <f t="shared" si="21"/>
        <v>NO OFERTADO</v>
      </c>
      <c r="AV34" s="32">
        <v>87580</v>
      </c>
      <c r="AW34" s="229">
        <f t="shared" si="87"/>
        <v>16640.2</v>
      </c>
      <c r="AX34" s="34">
        <f t="shared" si="22"/>
        <v>104220.2</v>
      </c>
      <c r="AY34" s="31">
        <f t="shared" si="84"/>
        <v>104220.2</v>
      </c>
      <c r="AZ34" s="230" t="str">
        <f t="shared" si="24"/>
        <v>HABILITA</v>
      </c>
      <c r="BA34" s="32"/>
      <c r="BB34" s="229">
        <f t="shared" si="85"/>
        <v>0</v>
      </c>
      <c r="BC34" s="34">
        <f t="shared" si="26"/>
        <v>0</v>
      </c>
      <c r="BD34" s="31">
        <f t="shared" si="84"/>
        <v>0</v>
      </c>
      <c r="BE34" s="230" t="str">
        <f t="shared" si="28"/>
        <v>NO OFERTADO</v>
      </c>
      <c r="BF34" s="32"/>
      <c r="BG34" s="229"/>
      <c r="BH34" s="34">
        <f t="shared" si="29"/>
        <v>0</v>
      </c>
      <c r="BI34" s="31">
        <f t="shared" si="84"/>
        <v>0</v>
      </c>
      <c r="BJ34" s="230" t="str">
        <f t="shared" si="31"/>
        <v>NO OFERTADO</v>
      </c>
      <c r="BK34" s="32"/>
      <c r="BL34" s="229"/>
      <c r="BM34" s="34">
        <f t="shared" si="32"/>
        <v>0</v>
      </c>
      <c r="BN34" s="31">
        <f t="shared" si="84"/>
        <v>0</v>
      </c>
      <c r="BO34" s="230" t="str">
        <f t="shared" si="34"/>
        <v>NO OFERTADO</v>
      </c>
      <c r="BP34" s="32"/>
      <c r="BQ34" s="229"/>
      <c r="BR34" s="34">
        <f t="shared" si="35"/>
        <v>0</v>
      </c>
      <c r="BS34" s="31">
        <f t="shared" si="84"/>
        <v>0</v>
      </c>
      <c r="BT34" s="230" t="str">
        <f t="shared" si="37"/>
        <v>NO OFERTADO</v>
      </c>
      <c r="BU34" s="32"/>
      <c r="BV34" s="229"/>
      <c r="BW34" s="34">
        <f t="shared" si="38"/>
        <v>0</v>
      </c>
      <c r="BX34" s="31">
        <f t="shared" si="86"/>
        <v>0</v>
      </c>
      <c r="BY34" s="230" t="str">
        <f t="shared" si="40"/>
        <v>NO OFERTADO</v>
      </c>
      <c r="BZ34" s="32"/>
      <c r="CA34" s="229"/>
      <c r="CB34" s="34">
        <f t="shared" si="41"/>
        <v>0</v>
      </c>
      <c r="CC34" s="31">
        <f t="shared" si="86"/>
        <v>0</v>
      </c>
      <c r="CD34" s="230" t="str">
        <f t="shared" si="43"/>
        <v>NO OFERTADO</v>
      </c>
      <c r="CE34" s="32"/>
      <c r="CF34" s="229"/>
      <c r="CG34" s="34">
        <f t="shared" si="44"/>
        <v>0</v>
      </c>
      <c r="CH34" s="31">
        <f t="shared" si="86"/>
        <v>0</v>
      </c>
      <c r="CI34" s="230" t="str">
        <f t="shared" si="46"/>
        <v>NO OFERTADO</v>
      </c>
      <c r="CJ34" s="32"/>
      <c r="CK34" s="229"/>
      <c r="CL34" s="34">
        <f t="shared" si="47"/>
        <v>0</v>
      </c>
      <c r="CM34" s="31">
        <f t="shared" si="86"/>
        <v>0</v>
      </c>
      <c r="CN34" s="230" t="str">
        <f t="shared" si="49"/>
        <v>NO OFERTADO</v>
      </c>
      <c r="CO34" s="32"/>
      <c r="CP34" s="231"/>
      <c r="CQ34" s="34">
        <f t="shared" si="50"/>
        <v>0</v>
      </c>
      <c r="CR34" s="31">
        <f t="shared" si="86"/>
        <v>0</v>
      </c>
      <c r="CS34" s="230" t="str">
        <f t="shared" si="52"/>
        <v>NO OFERTADO</v>
      </c>
      <c r="CT34" s="32"/>
      <c r="CU34" s="229"/>
      <c r="CV34" s="34">
        <f t="shared" si="53"/>
        <v>0</v>
      </c>
      <c r="CW34" s="31">
        <f t="shared" si="86"/>
        <v>0</v>
      </c>
      <c r="CX34" s="230" t="str">
        <f t="shared" si="55"/>
        <v>NO OFERTADO</v>
      </c>
      <c r="CY34" s="32"/>
      <c r="CZ34" s="229"/>
      <c r="DA34" s="34">
        <f t="shared" si="70"/>
        <v>0</v>
      </c>
      <c r="DB34" s="31">
        <f t="shared" si="71"/>
        <v>0</v>
      </c>
      <c r="DC34" s="230" t="str">
        <f t="shared" si="56"/>
        <v>NO OFERTADO</v>
      </c>
      <c r="DD34" s="32">
        <v>93310</v>
      </c>
      <c r="DE34" s="229">
        <v>17728.900000000001</v>
      </c>
      <c r="DF34" s="34">
        <f t="shared" si="72"/>
        <v>111038.9</v>
      </c>
      <c r="DG34" s="31">
        <f t="shared" si="73"/>
        <v>111038.9</v>
      </c>
      <c r="DH34" s="230" t="str">
        <f t="shared" si="57"/>
        <v>HABILITA</v>
      </c>
      <c r="DI34" s="32"/>
      <c r="DJ34" s="229"/>
      <c r="DK34" s="34">
        <f t="shared" si="74"/>
        <v>0</v>
      </c>
      <c r="DL34" s="31">
        <f t="shared" si="75"/>
        <v>0</v>
      </c>
      <c r="DM34" s="230" t="str">
        <f t="shared" si="58"/>
        <v>NO OFERTADO</v>
      </c>
      <c r="DN34" s="32"/>
      <c r="DO34" s="229"/>
      <c r="DP34" s="34">
        <f t="shared" si="76"/>
        <v>0</v>
      </c>
      <c r="DQ34" s="31">
        <f t="shared" si="77"/>
        <v>0</v>
      </c>
      <c r="DR34" s="230" t="str">
        <f t="shared" si="59"/>
        <v>NO OFERTADO</v>
      </c>
      <c r="DS34" s="32"/>
      <c r="DT34" s="229"/>
      <c r="DU34" s="34">
        <f t="shared" si="78"/>
        <v>0</v>
      </c>
      <c r="DV34" s="31">
        <f t="shared" si="79"/>
        <v>0</v>
      </c>
      <c r="DW34" s="230" t="str">
        <f t="shared" si="60"/>
        <v>NO OFERTADO</v>
      </c>
      <c r="DX34" s="32"/>
      <c r="DY34" s="229">
        <f t="shared" si="61"/>
        <v>0</v>
      </c>
      <c r="DZ34" s="34">
        <f t="shared" si="62"/>
        <v>0</v>
      </c>
      <c r="EA34" s="31">
        <f t="shared" si="63"/>
        <v>0</v>
      </c>
      <c r="EB34" s="230" t="str">
        <f t="shared" si="64"/>
        <v>NO OFERTADO</v>
      </c>
      <c r="EC34" s="32"/>
      <c r="ED34" s="229"/>
      <c r="EE34" s="34">
        <f t="shared" si="80"/>
        <v>0</v>
      </c>
      <c r="EF34" s="31">
        <f t="shared" si="81"/>
        <v>0</v>
      </c>
      <c r="EG34" s="230" t="str">
        <f t="shared" si="65"/>
        <v>NO OFERTADO</v>
      </c>
      <c r="EH34" s="32"/>
      <c r="EI34" s="229"/>
      <c r="EJ34" s="34">
        <f t="shared" si="82"/>
        <v>0</v>
      </c>
      <c r="EK34" s="31">
        <f t="shared" si="83"/>
        <v>0</v>
      </c>
      <c r="EL34" s="230" t="str">
        <f t="shared" si="66"/>
        <v>NO OFERTADO</v>
      </c>
    </row>
    <row r="35" spans="1:142" s="226" customFormat="1" ht="25.5" x14ac:dyDescent="0.2">
      <c r="A35" s="103">
        <v>26</v>
      </c>
      <c r="B35" s="202" t="s">
        <v>79</v>
      </c>
      <c r="C35" s="121" t="s">
        <v>75</v>
      </c>
      <c r="D35" s="146">
        <v>1</v>
      </c>
      <c r="E35" s="227" t="s">
        <v>53</v>
      </c>
      <c r="F35" s="228">
        <v>1</v>
      </c>
      <c r="G35" s="25">
        <v>360</v>
      </c>
      <c r="H35" s="32"/>
      <c r="I35" s="229"/>
      <c r="J35" s="34">
        <f t="shared" si="67"/>
        <v>0</v>
      </c>
      <c r="K35" s="31">
        <f t="shared" si="68"/>
        <v>0</v>
      </c>
      <c r="L35" s="230" t="str">
        <f t="shared" si="0"/>
        <v>NO OFERTADO</v>
      </c>
      <c r="M35" s="32"/>
      <c r="N35" s="229">
        <v>0</v>
      </c>
      <c r="O35" s="34">
        <f t="shared" si="1"/>
        <v>0</v>
      </c>
      <c r="P35" s="31">
        <f t="shared" si="84"/>
        <v>0</v>
      </c>
      <c r="Q35" s="230" t="str">
        <f t="shared" si="3"/>
        <v>NO OFERTADO</v>
      </c>
      <c r="R35" s="32"/>
      <c r="S35" s="229"/>
      <c r="T35" s="34">
        <f t="shared" si="4"/>
        <v>0</v>
      </c>
      <c r="U35" s="31">
        <f t="shared" si="84"/>
        <v>0</v>
      </c>
      <c r="V35" s="230" t="str">
        <f t="shared" si="6"/>
        <v>NO OFERTADO</v>
      </c>
      <c r="W35" s="32"/>
      <c r="X35" s="229"/>
      <c r="Y35" s="34">
        <f t="shared" si="7"/>
        <v>0</v>
      </c>
      <c r="Z35" s="31">
        <f t="shared" si="84"/>
        <v>0</v>
      </c>
      <c r="AA35" s="230" t="str">
        <f t="shared" si="9"/>
        <v>NO OFERTADO</v>
      </c>
      <c r="AB35" s="32"/>
      <c r="AC35" s="229"/>
      <c r="AD35" s="34">
        <f t="shared" si="10"/>
        <v>0</v>
      </c>
      <c r="AE35" s="31">
        <f t="shared" si="84"/>
        <v>0</v>
      </c>
      <c r="AF35" s="230" t="str">
        <f t="shared" si="12"/>
        <v>NO OFERTADO</v>
      </c>
      <c r="AG35" s="32"/>
      <c r="AH35" s="229"/>
      <c r="AI35" s="34">
        <f t="shared" si="13"/>
        <v>0</v>
      </c>
      <c r="AJ35" s="31">
        <f t="shared" si="84"/>
        <v>0</v>
      </c>
      <c r="AK35" s="230" t="str">
        <f t="shared" si="15"/>
        <v>NO OFERTADO</v>
      </c>
      <c r="AL35" s="32"/>
      <c r="AM35" s="229"/>
      <c r="AN35" s="34">
        <f t="shared" si="16"/>
        <v>0</v>
      </c>
      <c r="AO35" s="31">
        <f t="shared" si="84"/>
        <v>0</v>
      </c>
      <c r="AP35" s="230" t="str">
        <f t="shared" si="18"/>
        <v>NO OFERTADO</v>
      </c>
      <c r="AQ35" s="32"/>
      <c r="AR35" s="229"/>
      <c r="AS35" s="34">
        <f t="shared" si="19"/>
        <v>0</v>
      </c>
      <c r="AT35" s="31">
        <f t="shared" si="84"/>
        <v>0</v>
      </c>
      <c r="AU35" s="230" t="str">
        <f t="shared" si="21"/>
        <v>NO OFERTADO</v>
      </c>
      <c r="AV35" s="32">
        <v>352</v>
      </c>
      <c r="AW35" s="229">
        <v>0</v>
      </c>
      <c r="AX35" s="34">
        <f t="shared" si="22"/>
        <v>352</v>
      </c>
      <c r="AY35" s="31">
        <f t="shared" si="84"/>
        <v>352</v>
      </c>
      <c r="AZ35" s="230" t="str">
        <f t="shared" si="24"/>
        <v>HABILITA</v>
      </c>
      <c r="BA35" s="32"/>
      <c r="BB35" s="229">
        <f t="shared" si="85"/>
        <v>0</v>
      </c>
      <c r="BC35" s="34">
        <f t="shared" si="26"/>
        <v>0</v>
      </c>
      <c r="BD35" s="31">
        <f t="shared" si="84"/>
        <v>0</v>
      </c>
      <c r="BE35" s="230" t="str">
        <f t="shared" si="28"/>
        <v>NO OFERTADO</v>
      </c>
      <c r="BF35" s="32"/>
      <c r="BG35" s="229"/>
      <c r="BH35" s="34">
        <f t="shared" si="29"/>
        <v>0</v>
      </c>
      <c r="BI35" s="31">
        <f t="shared" si="84"/>
        <v>0</v>
      </c>
      <c r="BJ35" s="230" t="str">
        <f t="shared" si="31"/>
        <v>NO OFERTADO</v>
      </c>
      <c r="BK35" s="32"/>
      <c r="BL35" s="229"/>
      <c r="BM35" s="34">
        <f t="shared" si="32"/>
        <v>0</v>
      </c>
      <c r="BN35" s="31">
        <f t="shared" si="84"/>
        <v>0</v>
      </c>
      <c r="BO35" s="230" t="str">
        <f t="shared" si="34"/>
        <v>NO OFERTADO</v>
      </c>
      <c r="BP35" s="32">
        <v>450</v>
      </c>
      <c r="BQ35" s="229">
        <v>0</v>
      </c>
      <c r="BR35" s="34">
        <f t="shared" si="35"/>
        <v>450</v>
      </c>
      <c r="BS35" s="31">
        <f t="shared" si="84"/>
        <v>450</v>
      </c>
      <c r="BT35" s="230" t="str">
        <f t="shared" si="37"/>
        <v>HABILITA</v>
      </c>
      <c r="BU35" s="32"/>
      <c r="BV35" s="229"/>
      <c r="BW35" s="34">
        <f t="shared" si="38"/>
        <v>0</v>
      </c>
      <c r="BX35" s="31">
        <f t="shared" si="86"/>
        <v>0</v>
      </c>
      <c r="BY35" s="230" t="str">
        <f t="shared" si="40"/>
        <v>NO OFERTADO</v>
      </c>
      <c r="BZ35" s="32"/>
      <c r="CA35" s="229"/>
      <c r="CB35" s="34">
        <f t="shared" si="41"/>
        <v>0</v>
      </c>
      <c r="CC35" s="31">
        <f t="shared" si="86"/>
        <v>0</v>
      </c>
      <c r="CD35" s="230" t="str">
        <f t="shared" si="43"/>
        <v>NO OFERTADO</v>
      </c>
      <c r="CE35" s="32"/>
      <c r="CF35" s="229"/>
      <c r="CG35" s="34">
        <f t="shared" si="44"/>
        <v>0</v>
      </c>
      <c r="CH35" s="31">
        <f t="shared" si="86"/>
        <v>0</v>
      </c>
      <c r="CI35" s="230" t="str">
        <f t="shared" si="46"/>
        <v>NO OFERTADO</v>
      </c>
      <c r="CJ35" s="32"/>
      <c r="CK35" s="229"/>
      <c r="CL35" s="34">
        <f t="shared" si="47"/>
        <v>0</v>
      </c>
      <c r="CM35" s="31">
        <f t="shared" si="86"/>
        <v>0</v>
      </c>
      <c r="CN35" s="230" t="str">
        <f t="shared" si="49"/>
        <v>NO OFERTADO</v>
      </c>
      <c r="CO35" s="32"/>
      <c r="CP35" s="231"/>
      <c r="CQ35" s="34">
        <f t="shared" si="50"/>
        <v>0</v>
      </c>
      <c r="CR35" s="31">
        <f t="shared" si="86"/>
        <v>0</v>
      </c>
      <c r="CS35" s="230" t="str">
        <f t="shared" si="52"/>
        <v>NO OFERTADO</v>
      </c>
      <c r="CT35" s="32">
        <v>506</v>
      </c>
      <c r="CU35" s="229">
        <v>0</v>
      </c>
      <c r="CV35" s="34">
        <f t="shared" si="53"/>
        <v>506</v>
      </c>
      <c r="CW35" s="31">
        <f t="shared" si="86"/>
        <v>506</v>
      </c>
      <c r="CX35" s="230" t="str">
        <f t="shared" si="55"/>
        <v>NO HABILITA</v>
      </c>
      <c r="CY35" s="32"/>
      <c r="CZ35" s="229"/>
      <c r="DA35" s="34">
        <f t="shared" si="70"/>
        <v>0</v>
      </c>
      <c r="DB35" s="31">
        <f t="shared" si="71"/>
        <v>0</v>
      </c>
      <c r="DC35" s="230" t="str">
        <f t="shared" si="56"/>
        <v>NO OFERTADO</v>
      </c>
      <c r="DD35" s="32"/>
      <c r="DE35" s="229"/>
      <c r="DF35" s="34">
        <f t="shared" si="72"/>
        <v>0</v>
      </c>
      <c r="DG35" s="31">
        <f t="shared" si="73"/>
        <v>0</v>
      </c>
      <c r="DH35" s="230" t="str">
        <f t="shared" si="57"/>
        <v>NO OFERTADO</v>
      </c>
      <c r="DI35" s="32"/>
      <c r="DJ35" s="229"/>
      <c r="DK35" s="34">
        <f t="shared" si="74"/>
        <v>0</v>
      </c>
      <c r="DL35" s="31">
        <f t="shared" si="75"/>
        <v>0</v>
      </c>
      <c r="DM35" s="230" t="str">
        <f t="shared" si="58"/>
        <v>NO OFERTADO</v>
      </c>
      <c r="DN35" s="32"/>
      <c r="DO35" s="229"/>
      <c r="DP35" s="34">
        <f t="shared" si="76"/>
        <v>0</v>
      </c>
      <c r="DQ35" s="31">
        <f t="shared" si="77"/>
        <v>0</v>
      </c>
      <c r="DR35" s="230" t="str">
        <f t="shared" si="59"/>
        <v>NO OFERTADO</v>
      </c>
      <c r="DS35" s="32"/>
      <c r="DT35" s="229"/>
      <c r="DU35" s="34">
        <f t="shared" si="78"/>
        <v>0</v>
      </c>
      <c r="DV35" s="31">
        <f t="shared" si="79"/>
        <v>0</v>
      </c>
      <c r="DW35" s="230" t="str">
        <f t="shared" si="60"/>
        <v>NO OFERTADO</v>
      </c>
      <c r="DX35" s="32"/>
      <c r="DY35" s="229">
        <f t="shared" si="61"/>
        <v>0</v>
      </c>
      <c r="DZ35" s="34">
        <f t="shared" si="62"/>
        <v>0</v>
      </c>
      <c r="EA35" s="31">
        <f t="shared" si="63"/>
        <v>0</v>
      </c>
      <c r="EB35" s="230" t="str">
        <f t="shared" si="64"/>
        <v>NO OFERTADO</v>
      </c>
      <c r="EC35" s="32"/>
      <c r="ED35" s="229"/>
      <c r="EE35" s="34">
        <f t="shared" si="80"/>
        <v>0</v>
      </c>
      <c r="EF35" s="31">
        <f t="shared" si="81"/>
        <v>0</v>
      </c>
      <c r="EG35" s="230" t="str">
        <f t="shared" si="65"/>
        <v>NO OFERTADO</v>
      </c>
      <c r="EH35" s="32"/>
      <c r="EI35" s="229"/>
      <c r="EJ35" s="34">
        <f t="shared" si="82"/>
        <v>0</v>
      </c>
      <c r="EK35" s="31">
        <f t="shared" si="83"/>
        <v>0</v>
      </c>
      <c r="EL35" s="230" t="str">
        <f t="shared" si="66"/>
        <v>NO OFERTADO</v>
      </c>
    </row>
    <row r="36" spans="1:142" s="226" customFormat="1" ht="25.5" x14ac:dyDescent="0.2">
      <c r="A36" s="103">
        <v>27</v>
      </c>
      <c r="B36" s="202" t="s">
        <v>80</v>
      </c>
      <c r="C36" s="121" t="s">
        <v>75</v>
      </c>
      <c r="D36" s="146">
        <v>1</v>
      </c>
      <c r="E36" s="227" t="s">
        <v>53</v>
      </c>
      <c r="F36" s="228">
        <v>1</v>
      </c>
      <c r="G36" s="25">
        <v>360</v>
      </c>
      <c r="H36" s="32"/>
      <c r="I36" s="229"/>
      <c r="J36" s="34">
        <f t="shared" si="67"/>
        <v>0</v>
      </c>
      <c r="K36" s="31">
        <f t="shared" si="68"/>
        <v>0</v>
      </c>
      <c r="L36" s="230" t="str">
        <f t="shared" si="0"/>
        <v>NO OFERTADO</v>
      </c>
      <c r="M36" s="32"/>
      <c r="N36" s="229">
        <v>0</v>
      </c>
      <c r="O36" s="34">
        <f t="shared" si="1"/>
        <v>0</v>
      </c>
      <c r="P36" s="31">
        <f t="shared" si="84"/>
        <v>0</v>
      </c>
      <c r="Q36" s="230" t="str">
        <f t="shared" si="3"/>
        <v>NO OFERTADO</v>
      </c>
      <c r="R36" s="32"/>
      <c r="S36" s="229"/>
      <c r="T36" s="34">
        <f t="shared" si="4"/>
        <v>0</v>
      </c>
      <c r="U36" s="31">
        <f t="shared" si="84"/>
        <v>0</v>
      </c>
      <c r="V36" s="230" t="str">
        <f t="shared" si="6"/>
        <v>NO OFERTADO</v>
      </c>
      <c r="W36" s="32"/>
      <c r="X36" s="229"/>
      <c r="Y36" s="34">
        <f t="shared" si="7"/>
        <v>0</v>
      </c>
      <c r="Z36" s="31">
        <f t="shared" si="84"/>
        <v>0</v>
      </c>
      <c r="AA36" s="230" t="str">
        <f t="shared" si="9"/>
        <v>NO OFERTADO</v>
      </c>
      <c r="AB36" s="32"/>
      <c r="AC36" s="229"/>
      <c r="AD36" s="34">
        <f t="shared" si="10"/>
        <v>0</v>
      </c>
      <c r="AE36" s="31">
        <f t="shared" si="84"/>
        <v>0</v>
      </c>
      <c r="AF36" s="230" t="str">
        <f t="shared" si="12"/>
        <v>NO OFERTADO</v>
      </c>
      <c r="AG36" s="32"/>
      <c r="AH36" s="229"/>
      <c r="AI36" s="34">
        <f t="shared" si="13"/>
        <v>0</v>
      </c>
      <c r="AJ36" s="31">
        <f t="shared" si="84"/>
        <v>0</v>
      </c>
      <c r="AK36" s="230" t="str">
        <f t="shared" si="15"/>
        <v>NO OFERTADO</v>
      </c>
      <c r="AL36" s="32"/>
      <c r="AM36" s="229"/>
      <c r="AN36" s="34">
        <f t="shared" si="16"/>
        <v>0</v>
      </c>
      <c r="AO36" s="31">
        <f t="shared" si="84"/>
        <v>0</v>
      </c>
      <c r="AP36" s="230" t="str">
        <f t="shared" si="18"/>
        <v>NO OFERTADO</v>
      </c>
      <c r="AQ36" s="32"/>
      <c r="AR36" s="229"/>
      <c r="AS36" s="34">
        <f t="shared" si="19"/>
        <v>0</v>
      </c>
      <c r="AT36" s="31">
        <f t="shared" si="84"/>
        <v>0</v>
      </c>
      <c r="AU36" s="230" t="str">
        <f t="shared" si="21"/>
        <v>NO OFERTADO</v>
      </c>
      <c r="AV36" s="32">
        <v>352</v>
      </c>
      <c r="AW36" s="229">
        <v>0</v>
      </c>
      <c r="AX36" s="34">
        <f t="shared" si="22"/>
        <v>352</v>
      </c>
      <c r="AY36" s="31">
        <f t="shared" si="84"/>
        <v>352</v>
      </c>
      <c r="AZ36" s="230" t="str">
        <f t="shared" si="24"/>
        <v>HABILITA</v>
      </c>
      <c r="BA36" s="32"/>
      <c r="BB36" s="229">
        <f t="shared" si="85"/>
        <v>0</v>
      </c>
      <c r="BC36" s="34">
        <f t="shared" si="26"/>
        <v>0</v>
      </c>
      <c r="BD36" s="31">
        <f t="shared" si="84"/>
        <v>0</v>
      </c>
      <c r="BE36" s="230" t="str">
        <f t="shared" si="28"/>
        <v>NO OFERTADO</v>
      </c>
      <c r="BF36" s="32"/>
      <c r="BG36" s="229"/>
      <c r="BH36" s="34">
        <f t="shared" si="29"/>
        <v>0</v>
      </c>
      <c r="BI36" s="31">
        <f t="shared" si="84"/>
        <v>0</v>
      </c>
      <c r="BJ36" s="230" t="str">
        <f t="shared" si="31"/>
        <v>NO OFERTADO</v>
      </c>
      <c r="BK36" s="32"/>
      <c r="BL36" s="229"/>
      <c r="BM36" s="34">
        <f t="shared" si="32"/>
        <v>0</v>
      </c>
      <c r="BN36" s="31">
        <f t="shared" si="84"/>
        <v>0</v>
      </c>
      <c r="BO36" s="230" t="str">
        <f t="shared" si="34"/>
        <v>NO OFERTADO</v>
      </c>
      <c r="BP36" s="32">
        <v>450</v>
      </c>
      <c r="BQ36" s="229">
        <v>0</v>
      </c>
      <c r="BR36" s="34">
        <f t="shared" si="35"/>
        <v>450</v>
      </c>
      <c r="BS36" s="31">
        <f t="shared" si="84"/>
        <v>450</v>
      </c>
      <c r="BT36" s="230" t="str">
        <f t="shared" si="37"/>
        <v>HABILITA</v>
      </c>
      <c r="BU36" s="32"/>
      <c r="BV36" s="229"/>
      <c r="BW36" s="34">
        <f t="shared" si="38"/>
        <v>0</v>
      </c>
      <c r="BX36" s="31">
        <f t="shared" si="86"/>
        <v>0</v>
      </c>
      <c r="BY36" s="230" t="str">
        <f t="shared" si="40"/>
        <v>NO OFERTADO</v>
      </c>
      <c r="BZ36" s="32"/>
      <c r="CA36" s="229"/>
      <c r="CB36" s="34">
        <f t="shared" si="41"/>
        <v>0</v>
      </c>
      <c r="CC36" s="31">
        <f t="shared" si="86"/>
        <v>0</v>
      </c>
      <c r="CD36" s="230" t="str">
        <f t="shared" si="43"/>
        <v>NO OFERTADO</v>
      </c>
      <c r="CE36" s="32"/>
      <c r="CF36" s="229"/>
      <c r="CG36" s="34">
        <f t="shared" si="44"/>
        <v>0</v>
      </c>
      <c r="CH36" s="31">
        <f t="shared" si="86"/>
        <v>0</v>
      </c>
      <c r="CI36" s="230" t="str">
        <f t="shared" si="46"/>
        <v>NO OFERTADO</v>
      </c>
      <c r="CJ36" s="32"/>
      <c r="CK36" s="229"/>
      <c r="CL36" s="34">
        <f t="shared" si="47"/>
        <v>0</v>
      </c>
      <c r="CM36" s="31">
        <f t="shared" si="86"/>
        <v>0</v>
      </c>
      <c r="CN36" s="230" t="str">
        <f t="shared" si="49"/>
        <v>NO OFERTADO</v>
      </c>
      <c r="CO36" s="32"/>
      <c r="CP36" s="231"/>
      <c r="CQ36" s="34">
        <f t="shared" si="50"/>
        <v>0</v>
      </c>
      <c r="CR36" s="31">
        <f t="shared" si="86"/>
        <v>0</v>
      </c>
      <c r="CS36" s="230" t="str">
        <f t="shared" si="52"/>
        <v>NO OFERTADO</v>
      </c>
      <c r="CT36" s="32">
        <v>506</v>
      </c>
      <c r="CU36" s="229">
        <v>0</v>
      </c>
      <c r="CV36" s="34">
        <f t="shared" si="53"/>
        <v>506</v>
      </c>
      <c r="CW36" s="31">
        <f t="shared" si="86"/>
        <v>506</v>
      </c>
      <c r="CX36" s="230" t="str">
        <f t="shared" si="55"/>
        <v>NO HABILITA</v>
      </c>
      <c r="CY36" s="32"/>
      <c r="CZ36" s="229"/>
      <c r="DA36" s="34">
        <f t="shared" si="70"/>
        <v>0</v>
      </c>
      <c r="DB36" s="31">
        <f t="shared" si="71"/>
        <v>0</v>
      </c>
      <c r="DC36" s="230" t="str">
        <f t="shared" si="56"/>
        <v>NO OFERTADO</v>
      </c>
      <c r="DD36" s="32"/>
      <c r="DE36" s="229"/>
      <c r="DF36" s="34">
        <f t="shared" si="72"/>
        <v>0</v>
      </c>
      <c r="DG36" s="31">
        <f t="shared" si="73"/>
        <v>0</v>
      </c>
      <c r="DH36" s="230" t="str">
        <f t="shared" si="57"/>
        <v>NO OFERTADO</v>
      </c>
      <c r="DI36" s="32"/>
      <c r="DJ36" s="229"/>
      <c r="DK36" s="34">
        <f t="shared" si="74"/>
        <v>0</v>
      </c>
      <c r="DL36" s="31">
        <f t="shared" si="75"/>
        <v>0</v>
      </c>
      <c r="DM36" s="230" t="str">
        <f t="shared" si="58"/>
        <v>NO OFERTADO</v>
      </c>
      <c r="DN36" s="32"/>
      <c r="DO36" s="229"/>
      <c r="DP36" s="34">
        <f t="shared" si="76"/>
        <v>0</v>
      </c>
      <c r="DQ36" s="31">
        <f t="shared" si="77"/>
        <v>0</v>
      </c>
      <c r="DR36" s="230" t="str">
        <f t="shared" si="59"/>
        <v>NO OFERTADO</v>
      </c>
      <c r="DS36" s="32"/>
      <c r="DT36" s="229"/>
      <c r="DU36" s="34">
        <f t="shared" si="78"/>
        <v>0</v>
      </c>
      <c r="DV36" s="31">
        <f t="shared" si="79"/>
        <v>0</v>
      </c>
      <c r="DW36" s="230" t="str">
        <f t="shared" si="60"/>
        <v>NO OFERTADO</v>
      </c>
      <c r="DX36" s="32"/>
      <c r="DY36" s="229">
        <f t="shared" si="61"/>
        <v>0</v>
      </c>
      <c r="DZ36" s="34">
        <f t="shared" si="62"/>
        <v>0</v>
      </c>
      <c r="EA36" s="31">
        <f t="shared" si="63"/>
        <v>0</v>
      </c>
      <c r="EB36" s="230" t="str">
        <f t="shared" si="64"/>
        <v>NO OFERTADO</v>
      </c>
      <c r="EC36" s="32"/>
      <c r="ED36" s="229"/>
      <c r="EE36" s="34">
        <f t="shared" si="80"/>
        <v>0</v>
      </c>
      <c r="EF36" s="31">
        <f t="shared" si="81"/>
        <v>0</v>
      </c>
      <c r="EG36" s="230" t="str">
        <f t="shared" si="65"/>
        <v>NO OFERTADO</v>
      </c>
      <c r="EH36" s="32"/>
      <c r="EI36" s="229"/>
      <c r="EJ36" s="34">
        <f t="shared" si="82"/>
        <v>0</v>
      </c>
      <c r="EK36" s="31">
        <f t="shared" si="83"/>
        <v>0</v>
      </c>
      <c r="EL36" s="230" t="str">
        <f t="shared" si="66"/>
        <v>NO OFERTADO</v>
      </c>
    </row>
    <row r="37" spans="1:142" s="226" customFormat="1" ht="25.5" x14ac:dyDescent="0.2">
      <c r="A37" s="103">
        <v>28</v>
      </c>
      <c r="B37" s="202" t="s">
        <v>81</v>
      </c>
      <c r="C37" s="121" t="s">
        <v>75</v>
      </c>
      <c r="D37" s="146">
        <v>1</v>
      </c>
      <c r="E37" s="227" t="s">
        <v>53</v>
      </c>
      <c r="F37" s="228">
        <v>18.666666666666668</v>
      </c>
      <c r="G37" s="25">
        <v>77350</v>
      </c>
      <c r="H37" s="32"/>
      <c r="I37" s="229"/>
      <c r="J37" s="34">
        <f t="shared" si="67"/>
        <v>0</v>
      </c>
      <c r="K37" s="31">
        <f t="shared" si="68"/>
        <v>0</v>
      </c>
      <c r="L37" s="230" t="str">
        <f t="shared" si="0"/>
        <v>NO OFERTADO</v>
      </c>
      <c r="M37" s="32"/>
      <c r="N37" s="229">
        <v>0</v>
      </c>
      <c r="O37" s="34">
        <f t="shared" si="1"/>
        <v>0</v>
      </c>
      <c r="P37" s="31">
        <f t="shared" si="84"/>
        <v>0</v>
      </c>
      <c r="Q37" s="230" t="str">
        <f t="shared" si="3"/>
        <v>NO OFERTADO</v>
      </c>
      <c r="R37" s="32"/>
      <c r="S37" s="229"/>
      <c r="T37" s="34">
        <f t="shared" si="4"/>
        <v>0</v>
      </c>
      <c r="U37" s="31">
        <f t="shared" si="84"/>
        <v>0</v>
      </c>
      <c r="V37" s="230" t="str">
        <f t="shared" si="6"/>
        <v>NO OFERTADO</v>
      </c>
      <c r="W37" s="32"/>
      <c r="X37" s="229"/>
      <c r="Y37" s="34">
        <f t="shared" si="7"/>
        <v>0</v>
      </c>
      <c r="Z37" s="31">
        <f t="shared" si="84"/>
        <v>0</v>
      </c>
      <c r="AA37" s="230" t="str">
        <f t="shared" si="9"/>
        <v>NO OFERTADO</v>
      </c>
      <c r="AB37" s="32">
        <v>65000</v>
      </c>
      <c r="AC37" s="229">
        <f>AB37*0.19</f>
        <v>12350</v>
      </c>
      <c r="AD37" s="34">
        <f t="shared" si="10"/>
        <v>77350</v>
      </c>
      <c r="AE37" s="31">
        <f t="shared" si="84"/>
        <v>77350</v>
      </c>
      <c r="AF37" s="230" t="str">
        <f t="shared" si="12"/>
        <v>HABILITA</v>
      </c>
      <c r="AG37" s="32"/>
      <c r="AH37" s="229"/>
      <c r="AI37" s="34">
        <f t="shared" si="13"/>
        <v>0</v>
      </c>
      <c r="AJ37" s="31">
        <f t="shared" si="84"/>
        <v>0</v>
      </c>
      <c r="AK37" s="230" t="str">
        <f t="shared" si="15"/>
        <v>NO OFERTADO</v>
      </c>
      <c r="AL37" s="32">
        <v>58182</v>
      </c>
      <c r="AM37" s="232">
        <f>AL37*0.19</f>
        <v>11054.58</v>
      </c>
      <c r="AN37" s="34">
        <f t="shared" si="16"/>
        <v>69236.58</v>
      </c>
      <c r="AO37" s="31">
        <f t="shared" si="84"/>
        <v>69236.58</v>
      </c>
      <c r="AP37" s="230" t="str">
        <f t="shared" si="18"/>
        <v>HABILITA</v>
      </c>
      <c r="AQ37" s="32"/>
      <c r="AR37" s="229"/>
      <c r="AS37" s="34">
        <f t="shared" si="19"/>
        <v>0</v>
      </c>
      <c r="AT37" s="31">
        <f t="shared" si="84"/>
        <v>0</v>
      </c>
      <c r="AU37" s="230" t="str">
        <f t="shared" si="21"/>
        <v>NO OFERTADO</v>
      </c>
      <c r="AV37" s="32">
        <v>87580</v>
      </c>
      <c r="AW37" s="229">
        <f>AV37*0.19</f>
        <v>16640.2</v>
      </c>
      <c r="AX37" s="34">
        <f t="shared" si="22"/>
        <v>104220.2</v>
      </c>
      <c r="AY37" s="31">
        <f t="shared" si="84"/>
        <v>104220.2</v>
      </c>
      <c r="AZ37" s="230" t="str">
        <f t="shared" si="24"/>
        <v>NO HABILITA</v>
      </c>
      <c r="BA37" s="32"/>
      <c r="BB37" s="229">
        <f t="shared" si="85"/>
        <v>0</v>
      </c>
      <c r="BC37" s="34">
        <f t="shared" si="26"/>
        <v>0</v>
      </c>
      <c r="BD37" s="31">
        <f t="shared" si="84"/>
        <v>0</v>
      </c>
      <c r="BE37" s="230" t="str">
        <f t="shared" si="28"/>
        <v>NO OFERTADO</v>
      </c>
      <c r="BF37" s="32"/>
      <c r="BG37" s="229"/>
      <c r="BH37" s="34">
        <f t="shared" si="29"/>
        <v>0</v>
      </c>
      <c r="BI37" s="31">
        <f t="shared" si="84"/>
        <v>0</v>
      </c>
      <c r="BJ37" s="230" t="str">
        <f t="shared" si="31"/>
        <v>NO OFERTADO</v>
      </c>
      <c r="BK37" s="32"/>
      <c r="BL37" s="229"/>
      <c r="BM37" s="34">
        <f t="shared" si="32"/>
        <v>0</v>
      </c>
      <c r="BN37" s="31">
        <f t="shared" si="84"/>
        <v>0</v>
      </c>
      <c r="BO37" s="230" t="str">
        <f t="shared" si="34"/>
        <v>NO OFERTADO</v>
      </c>
      <c r="BP37" s="32"/>
      <c r="BQ37" s="229"/>
      <c r="BR37" s="34">
        <f t="shared" si="35"/>
        <v>0</v>
      </c>
      <c r="BS37" s="31">
        <f t="shared" si="84"/>
        <v>0</v>
      </c>
      <c r="BT37" s="230" t="str">
        <f t="shared" si="37"/>
        <v>NO OFERTADO</v>
      </c>
      <c r="BU37" s="32"/>
      <c r="BV37" s="229"/>
      <c r="BW37" s="34">
        <f t="shared" si="38"/>
        <v>0</v>
      </c>
      <c r="BX37" s="31">
        <f t="shared" si="86"/>
        <v>0</v>
      </c>
      <c r="BY37" s="230" t="str">
        <f t="shared" si="40"/>
        <v>NO OFERTADO</v>
      </c>
      <c r="BZ37" s="32"/>
      <c r="CA37" s="229"/>
      <c r="CB37" s="34">
        <f t="shared" si="41"/>
        <v>0</v>
      </c>
      <c r="CC37" s="31">
        <f t="shared" si="86"/>
        <v>0</v>
      </c>
      <c r="CD37" s="230" t="str">
        <f t="shared" si="43"/>
        <v>NO OFERTADO</v>
      </c>
      <c r="CE37" s="32"/>
      <c r="CF37" s="229"/>
      <c r="CG37" s="34">
        <f t="shared" si="44"/>
        <v>0</v>
      </c>
      <c r="CH37" s="31">
        <f t="shared" si="86"/>
        <v>0</v>
      </c>
      <c r="CI37" s="230" t="str">
        <f t="shared" si="46"/>
        <v>NO OFERTADO</v>
      </c>
      <c r="CJ37" s="32"/>
      <c r="CK37" s="229"/>
      <c r="CL37" s="34">
        <f t="shared" si="47"/>
        <v>0</v>
      </c>
      <c r="CM37" s="31">
        <f t="shared" si="86"/>
        <v>0</v>
      </c>
      <c r="CN37" s="230" t="str">
        <f t="shared" si="49"/>
        <v>NO OFERTADO</v>
      </c>
      <c r="CO37" s="32"/>
      <c r="CP37" s="231"/>
      <c r="CQ37" s="34">
        <f t="shared" si="50"/>
        <v>0</v>
      </c>
      <c r="CR37" s="31">
        <f t="shared" si="86"/>
        <v>0</v>
      </c>
      <c r="CS37" s="230" t="str">
        <f t="shared" si="52"/>
        <v>NO OFERTADO</v>
      </c>
      <c r="CT37" s="32"/>
      <c r="CU37" s="229"/>
      <c r="CV37" s="34">
        <f t="shared" si="53"/>
        <v>0</v>
      </c>
      <c r="CW37" s="31">
        <f t="shared" si="86"/>
        <v>0</v>
      </c>
      <c r="CX37" s="230" t="str">
        <f t="shared" si="55"/>
        <v>NO OFERTADO</v>
      </c>
      <c r="CY37" s="32"/>
      <c r="CZ37" s="229"/>
      <c r="DA37" s="34">
        <f t="shared" si="70"/>
        <v>0</v>
      </c>
      <c r="DB37" s="31">
        <f t="shared" si="71"/>
        <v>0</v>
      </c>
      <c r="DC37" s="230" t="str">
        <f t="shared" si="56"/>
        <v>NO OFERTADO</v>
      </c>
      <c r="DD37" s="32">
        <v>93310</v>
      </c>
      <c r="DE37" s="229">
        <v>17728.900000000001</v>
      </c>
      <c r="DF37" s="34">
        <f t="shared" si="72"/>
        <v>111038.9</v>
      </c>
      <c r="DG37" s="31">
        <f t="shared" si="73"/>
        <v>111038.9</v>
      </c>
      <c r="DH37" s="230" t="str">
        <f t="shared" si="57"/>
        <v>NO HABILITA</v>
      </c>
      <c r="DI37" s="32"/>
      <c r="DJ37" s="229"/>
      <c r="DK37" s="34">
        <f t="shared" si="74"/>
        <v>0</v>
      </c>
      <c r="DL37" s="31">
        <f t="shared" si="75"/>
        <v>0</v>
      </c>
      <c r="DM37" s="230" t="str">
        <f t="shared" si="58"/>
        <v>NO OFERTADO</v>
      </c>
      <c r="DN37" s="32">
        <v>63000</v>
      </c>
      <c r="DO37" s="229">
        <v>11970</v>
      </c>
      <c r="DP37" s="34">
        <f t="shared" si="76"/>
        <v>74970</v>
      </c>
      <c r="DQ37" s="31">
        <f t="shared" si="77"/>
        <v>74970</v>
      </c>
      <c r="DR37" s="230" t="str">
        <f t="shared" si="59"/>
        <v>HABILITA</v>
      </c>
      <c r="DS37" s="32"/>
      <c r="DT37" s="229"/>
      <c r="DU37" s="34">
        <f t="shared" si="78"/>
        <v>0</v>
      </c>
      <c r="DV37" s="31">
        <f t="shared" si="79"/>
        <v>0</v>
      </c>
      <c r="DW37" s="230" t="str">
        <f t="shared" si="60"/>
        <v>NO OFERTADO</v>
      </c>
      <c r="DX37" s="32"/>
      <c r="DY37" s="229">
        <f t="shared" si="61"/>
        <v>0</v>
      </c>
      <c r="DZ37" s="34">
        <f t="shared" si="62"/>
        <v>0</v>
      </c>
      <c r="EA37" s="31">
        <f t="shared" si="63"/>
        <v>0</v>
      </c>
      <c r="EB37" s="230" t="str">
        <f t="shared" si="64"/>
        <v>NO OFERTADO</v>
      </c>
      <c r="EC37" s="32"/>
      <c r="ED37" s="229"/>
      <c r="EE37" s="34">
        <f t="shared" si="80"/>
        <v>0</v>
      </c>
      <c r="EF37" s="31">
        <f t="shared" si="81"/>
        <v>0</v>
      </c>
      <c r="EG37" s="230" t="str">
        <f t="shared" si="65"/>
        <v>NO OFERTADO</v>
      </c>
      <c r="EH37" s="32"/>
      <c r="EI37" s="229"/>
      <c r="EJ37" s="34">
        <f t="shared" si="82"/>
        <v>0</v>
      </c>
      <c r="EK37" s="31">
        <f t="shared" si="83"/>
        <v>0</v>
      </c>
      <c r="EL37" s="230" t="str">
        <f t="shared" si="66"/>
        <v>NO OFERTADO</v>
      </c>
    </row>
    <row r="38" spans="1:142" s="226" customFormat="1" ht="51" x14ac:dyDescent="0.2">
      <c r="A38" s="103">
        <v>29</v>
      </c>
      <c r="B38" s="202" t="s">
        <v>82</v>
      </c>
      <c r="C38" s="121" t="s">
        <v>83</v>
      </c>
      <c r="D38" s="146">
        <v>1</v>
      </c>
      <c r="E38" s="227" t="s">
        <v>53</v>
      </c>
      <c r="F38" s="228">
        <v>1008.3333333333334</v>
      </c>
      <c r="G38" s="25">
        <v>3237</v>
      </c>
      <c r="H38" s="32"/>
      <c r="I38" s="229"/>
      <c r="J38" s="34">
        <f t="shared" si="67"/>
        <v>0</v>
      </c>
      <c r="K38" s="31">
        <f t="shared" si="68"/>
        <v>0</v>
      </c>
      <c r="L38" s="230" t="str">
        <f t="shared" si="0"/>
        <v>NO OFERTADO</v>
      </c>
      <c r="M38" s="32"/>
      <c r="N38" s="229">
        <v>0</v>
      </c>
      <c r="O38" s="34">
        <f t="shared" si="1"/>
        <v>0</v>
      </c>
      <c r="P38" s="31">
        <f t="shared" si="84"/>
        <v>0</v>
      </c>
      <c r="Q38" s="230" t="str">
        <f t="shared" si="3"/>
        <v>NO OFERTADO</v>
      </c>
      <c r="R38" s="32"/>
      <c r="S38" s="229"/>
      <c r="T38" s="34">
        <f t="shared" si="4"/>
        <v>0</v>
      </c>
      <c r="U38" s="31">
        <f t="shared" si="84"/>
        <v>0</v>
      </c>
      <c r="V38" s="230" t="str">
        <f t="shared" si="6"/>
        <v>NO OFERTADO</v>
      </c>
      <c r="W38" s="32"/>
      <c r="X38" s="229"/>
      <c r="Y38" s="34">
        <f t="shared" si="7"/>
        <v>0</v>
      </c>
      <c r="Z38" s="31">
        <f t="shared" si="84"/>
        <v>0</v>
      </c>
      <c r="AA38" s="230" t="str">
        <f t="shared" si="9"/>
        <v>NO OFERTADO</v>
      </c>
      <c r="AB38" s="32"/>
      <c r="AC38" s="229"/>
      <c r="AD38" s="34">
        <f t="shared" si="10"/>
        <v>0</v>
      </c>
      <c r="AE38" s="31">
        <f t="shared" si="84"/>
        <v>0</v>
      </c>
      <c r="AF38" s="230" t="str">
        <f t="shared" si="12"/>
        <v>NO OFERTADO</v>
      </c>
      <c r="AG38" s="32">
        <v>4098</v>
      </c>
      <c r="AH38" s="229">
        <v>0</v>
      </c>
      <c r="AI38" s="34">
        <f t="shared" si="13"/>
        <v>4098</v>
      </c>
      <c r="AJ38" s="31">
        <f t="shared" si="84"/>
        <v>4098</v>
      </c>
      <c r="AK38" s="230" t="str">
        <f t="shared" si="15"/>
        <v>HABILITA</v>
      </c>
      <c r="AL38" s="32">
        <v>4500</v>
      </c>
      <c r="AM38" s="229">
        <v>0</v>
      </c>
      <c r="AN38" s="34">
        <f t="shared" si="16"/>
        <v>4500</v>
      </c>
      <c r="AO38" s="31">
        <f t="shared" si="84"/>
        <v>4500</v>
      </c>
      <c r="AP38" s="230" t="str">
        <f t="shared" si="18"/>
        <v>NO HABILITA</v>
      </c>
      <c r="AQ38" s="32"/>
      <c r="AR38" s="229"/>
      <c r="AS38" s="34">
        <f t="shared" si="19"/>
        <v>0</v>
      </c>
      <c r="AT38" s="31">
        <f t="shared" si="84"/>
        <v>0</v>
      </c>
      <c r="AU38" s="230" t="str">
        <f t="shared" si="21"/>
        <v>NO OFERTADO</v>
      </c>
      <c r="AV38" s="32">
        <v>3759</v>
      </c>
      <c r="AW38" s="229">
        <v>0</v>
      </c>
      <c r="AX38" s="34">
        <f t="shared" si="22"/>
        <v>3759</v>
      </c>
      <c r="AY38" s="31">
        <f t="shared" si="84"/>
        <v>3759</v>
      </c>
      <c r="AZ38" s="230" t="str">
        <f t="shared" si="24"/>
        <v>HABILITA</v>
      </c>
      <c r="BA38" s="32"/>
      <c r="BB38" s="229">
        <f t="shared" si="85"/>
        <v>0</v>
      </c>
      <c r="BC38" s="34">
        <f t="shared" si="26"/>
        <v>0</v>
      </c>
      <c r="BD38" s="31">
        <f t="shared" si="84"/>
        <v>0</v>
      </c>
      <c r="BE38" s="230" t="str">
        <f t="shared" si="28"/>
        <v>NO OFERTADO</v>
      </c>
      <c r="BF38" s="32"/>
      <c r="BG38" s="229"/>
      <c r="BH38" s="34">
        <f t="shared" si="29"/>
        <v>0</v>
      </c>
      <c r="BI38" s="31">
        <f t="shared" si="84"/>
        <v>0</v>
      </c>
      <c r="BJ38" s="230" t="str">
        <f t="shared" si="31"/>
        <v>NO OFERTADO</v>
      </c>
      <c r="BK38" s="32"/>
      <c r="BL38" s="229"/>
      <c r="BM38" s="34">
        <f t="shared" si="32"/>
        <v>0</v>
      </c>
      <c r="BN38" s="31">
        <f t="shared" si="84"/>
        <v>0</v>
      </c>
      <c r="BO38" s="230" t="str">
        <f t="shared" si="34"/>
        <v>NO OFERTADO</v>
      </c>
      <c r="BP38" s="32"/>
      <c r="BQ38" s="229"/>
      <c r="BR38" s="34">
        <f t="shared" si="35"/>
        <v>0</v>
      </c>
      <c r="BS38" s="31">
        <f t="shared" si="84"/>
        <v>0</v>
      </c>
      <c r="BT38" s="230" t="str">
        <f t="shared" si="37"/>
        <v>NO OFERTADO</v>
      </c>
      <c r="BU38" s="32"/>
      <c r="BV38" s="229"/>
      <c r="BW38" s="34">
        <f t="shared" si="38"/>
        <v>0</v>
      </c>
      <c r="BX38" s="31">
        <f t="shared" si="86"/>
        <v>0</v>
      </c>
      <c r="BY38" s="230" t="str">
        <f t="shared" si="40"/>
        <v>NO OFERTADO</v>
      </c>
      <c r="BZ38" s="32"/>
      <c r="CA38" s="229"/>
      <c r="CB38" s="34">
        <f t="shared" si="41"/>
        <v>0</v>
      </c>
      <c r="CC38" s="31">
        <f t="shared" si="86"/>
        <v>0</v>
      </c>
      <c r="CD38" s="230" t="str">
        <f t="shared" si="43"/>
        <v>NO OFERTADO</v>
      </c>
      <c r="CE38" s="32">
        <v>3632</v>
      </c>
      <c r="CF38" s="229">
        <v>0</v>
      </c>
      <c r="CG38" s="34">
        <f t="shared" si="44"/>
        <v>3632</v>
      </c>
      <c r="CH38" s="31">
        <f t="shared" si="86"/>
        <v>3632</v>
      </c>
      <c r="CI38" s="230" t="str">
        <f t="shared" si="46"/>
        <v>HABILITA</v>
      </c>
      <c r="CJ38" s="32"/>
      <c r="CK38" s="229"/>
      <c r="CL38" s="34">
        <f t="shared" si="47"/>
        <v>0</v>
      </c>
      <c r="CM38" s="31">
        <f t="shared" si="86"/>
        <v>0</v>
      </c>
      <c r="CN38" s="230" t="str">
        <f t="shared" si="49"/>
        <v>NO OFERTADO</v>
      </c>
      <c r="CO38" s="32"/>
      <c r="CP38" s="231"/>
      <c r="CQ38" s="34">
        <f t="shared" si="50"/>
        <v>0</v>
      </c>
      <c r="CR38" s="31">
        <f t="shared" si="86"/>
        <v>0</v>
      </c>
      <c r="CS38" s="230" t="str">
        <f t="shared" si="52"/>
        <v>NO OFERTADO</v>
      </c>
      <c r="CT38" s="32">
        <v>4100</v>
      </c>
      <c r="CU38" s="229">
        <v>0</v>
      </c>
      <c r="CV38" s="34">
        <f t="shared" si="53"/>
        <v>4100</v>
      </c>
      <c r="CW38" s="31">
        <f t="shared" si="86"/>
        <v>4100</v>
      </c>
      <c r="CX38" s="230" t="str">
        <f t="shared" si="55"/>
        <v>HABILITA</v>
      </c>
      <c r="CY38" s="32"/>
      <c r="CZ38" s="229"/>
      <c r="DA38" s="34">
        <f t="shared" si="70"/>
        <v>0</v>
      </c>
      <c r="DB38" s="31">
        <f t="shared" si="71"/>
        <v>0</v>
      </c>
      <c r="DC38" s="230" t="str">
        <f t="shared" si="56"/>
        <v>NO OFERTADO</v>
      </c>
      <c r="DD38" s="32"/>
      <c r="DE38" s="229"/>
      <c r="DF38" s="34">
        <f t="shared" si="72"/>
        <v>0</v>
      </c>
      <c r="DG38" s="31">
        <f t="shared" si="73"/>
        <v>0</v>
      </c>
      <c r="DH38" s="230" t="str">
        <f t="shared" si="57"/>
        <v>NO OFERTADO</v>
      </c>
      <c r="DI38" s="32">
        <v>3720</v>
      </c>
      <c r="DJ38" s="229">
        <v>0</v>
      </c>
      <c r="DK38" s="34">
        <f t="shared" si="74"/>
        <v>3720</v>
      </c>
      <c r="DL38" s="31">
        <f t="shared" si="75"/>
        <v>3720</v>
      </c>
      <c r="DM38" s="230" t="str">
        <f t="shared" si="58"/>
        <v>HABILITA</v>
      </c>
      <c r="DN38" s="32"/>
      <c r="DO38" s="229"/>
      <c r="DP38" s="34">
        <f t="shared" si="76"/>
        <v>0</v>
      </c>
      <c r="DQ38" s="31">
        <f t="shared" si="77"/>
        <v>0</v>
      </c>
      <c r="DR38" s="230" t="str">
        <f t="shared" si="59"/>
        <v>NO OFERTADO</v>
      </c>
      <c r="DS38" s="32"/>
      <c r="DT38" s="229"/>
      <c r="DU38" s="34">
        <f t="shared" si="78"/>
        <v>0</v>
      </c>
      <c r="DV38" s="31">
        <f t="shared" si="79"/>
        <v>0</v>
      </c>
      <c r="DW38" s="230" t="str">
        <f t="shared" si="60"/>
        <v>NO OFERTADO</v>
      </c>
      <c r="DX38" s="32"/>
      <c r="DY38" s="229">
        <f t="shared" si="61"/>
        <v>0</v>
      </c>
      <c r="DZ38" s="34">
        <f t="shared" si="62"/>
        <v>0</v>
      </c>
      <c r="EA38" s="31">
        <f t="shared" si="63"/>
        <v>0</v>
      </c>
      <c r="EB38" s="230" t="str">
        <f t="shared" si="64"/>
        <v>NO OFERTADO</v>
      </c>
      <c r="EC38" s="32"/>
      <c r="ED38" s="229"/>
      <c r="EE38" s="34">
        <f t="shared" si="80"/>
        <v>0</v>
      </c>
      <c r="EF38" s="31">
        <f t="shared" si="81"/>
        <v>0</v>
      </c>
      <c r="EG38" s="230" t="str">
        <f t="shared" si="65"/>
        <v>NO OFERTADO</v>
      </c>
      <c r="EH38" s="32"/>
      <c r="EI38" s="229"/>
      <c r="EJ38" s="34">
        <f t="shared" si="82"/>
        <v>0</v>
      </c>
      <c r="EK38" s="31">
        <f t="shared" si="83"/>
        <v>0</v>
      </c>
      <c r="EL38" s="230" t="str">
        <f t="shared" si="66"/>
        <v>NO OFERTADO</v>
      </c>
    </row>
    <row r="39" spans="1:142" s="226" customFormat="1" ht="51" x14ac:dyDescent="0.2">
      <c r="A39" s="103">
        <v>30</v>
      </c>
      <c r="B39" s="202" t="s">
        <v>84</v>
      </c>
      <c r="C39" s="121" t="s">
        <v>85</v>
      </c>
      <c r="D39" s="146">
        <v>1</v>
      </c>
      <c r="E39" s="227" t="s">
        <v>53</v>
      </c>
      <c r="F39" s="228">
        <v>4.666666666666667</v>
      </c>
      <c r="G39" s="25">
        <v>9478</v>
      </c>
      <c r="H39" s="32"/>
      <c r="I39" s="229"/>
      <c r="J39" s="34">
        <f t="shared" si="67"/>
        <v>0</v>
      </c>
      <c r="K39" s="31">
        <f t="shared" si="68"/>
        <v>0</v>
      </c>
      <c r="L39" s="230" t="str">
        <f t="shared" si="0"/>
        <v>NO OFERTADO</v>
      </c>
      <c r="M39" s="32"/>
      <c r="N39" s="229">
        <v>0</v>
      </c>
      <c r="O39" s="34">
        <f t="shared" si="1"/>
        <v>0</v>
      </c>
      <c r="P39" s="31">
        <f t="shared" si="84"/>
        <v>0</v>
      </c>
      <c r="Q39" s="230" t="str">
        <f t="shared" si="3"/>
        <v>NO OFERTADO</v>
      </c>
      <c r="R39" s="32"/>
      <c r="S39" s="229"/>
      <c r="T39" s="34">
        <f t="shared" si="4"/>
        <v>0</v>
      </c>
      <c r="U39" s="31">
        <f t="shared" si="84"/>
        <v>0</v>
      </c>
      <c r="V39" s="230" t="str">
        <f t="shared" si="6"/>
        <v>NO OFERTADO</v>
      </c>
      <c r="W39" s="32"/>
      <c r="X39" s="229"/>
      <c r="Y39" s="34">
        <f t="shared" si="7"/>
        <v>0</v>
      </c>
      <c r="Z39" s="31">
        <f t="shared" si="84"/>
        <v>0</v>
      </c>
      <c r="AA39" s="230" t="str">
        <f t="shared" si="9"/>
        <v>NO OFERTADO</v>
      </c>
      <c r="AB39" s="32"/>
      <c r="AC39" s="229"/>
      <c r="AD39" s="34">
        <f t="shared" si="10"/>
        <v>0</v>
      </c>
      <c r="AE39" s="31">
        <f t="shared" si="84"/>
        <v>0</v>
      </c>
      <c r="AF39" s="230" t="str">
        <f t="shared" si="12"/>
        <v>NO OFERTADO</v>
      </c>
      <c r="AG39" s="32">
        <v>11958</v>
      </c>
      <c r="AH39" s="229">
        <v>0</v>
      </c>
      <c r="AI39" s="34">
        <f t="shared" si="13"/>
        <v>11958</v>
      </c>
      <c r="AJ39" s="31">
        <f t="shared" si="84"/>
        <v>11958</v>
      </c>
      <c r="AK39" s="230" t="str">
        <f t="shared" si="15"/>
        <v>HABILITA</v>
      </c>
      <c r="AL39" s="32"/>
      <c r="AM39" s="229"/>
      <c r="AN39" s="34">
        <f t="shared" si="16"/>
        <v>0</v>
      </c>
      <c r="AO39" s="31">
        <f t="shared" si="84"/>
        <v>0</v>
      </c>
      <c r="AP39" s="230" t="str">
        <f t="shared" si="18"/>
        <v>NO OFERTADO</v>
      </c>
      <c r="AQ39" s="32"/>
      <c r="AR39" s="229"/>
      <c r="AS39" s="34">
        <f t="shared" si="19"/>
        <v>0</v>
      </c>
      <c r="AT39" s="31">
        <f t="shared" si="84"/>
        <v>0</v>
      </c>
      <c r="AU39" s="230" t="str">
        <f t="shared" si="21"/>
        <v>NO OFERTADO</v>
      </c>
      <c r="AV39" s="32">
        <v>11003</v>
      </c>
      <c r="AW39" s="229">
        <v>0</v>
      </c>
      <c r="AX39" s="34">
        <f t="shared" si="22"/>
        <v>11003</v>
      </c>
      <c r="AY39" s="31">
        <f t="shared" si="84"/>
        <v>11003</v>
      </c>
      <c r="AZ39" s="230" t="str">
        <f t="shared" si="24"/>
        <v>HABILITA</v>
      </c>
      <c r="BA39" s="32"/>
      <c r="BB39" s="229">
        <f t="shared" si="85"/>
        <v>0</v>
      </c>
      <c r="BC39" s="34">
        <f t="shared" si="26"/>
        <v>0</v>
      </c>
      <c r="BD39" s="31">
        <f t="shared" si="84"/>
        <v>0</v>
      </c>
      <c r="BE39" s="230" t="str">
        <f t="shared" si="28"/>
        <v>NO OFERTADO</v>
      </c>
      <c r="BF39" s="32"/>
      <c r="BG39" s="229"/>
      <c r="BH39" s="34">
        <f t="shared" si="29"/>
        <v>0</v>
      </c>
      <c r="BI39" s="31">
        <f t="shared" si="84"/>
        <v>0</v>
      </c>
      <c r="BJ39" s="230" t="str">
        <f t="shared" si="31"/>
        <v>NO OFERTADO</v>
      </c>
      <c r="BK39" s="32"/>
      <c r="BL39" s="229"/>
      <c r="BM39" s="34">
        <f t="shared" si="32"/>
        <v>0</v>
      </c>
      <c r="BN39" s="31">
        <f t="shared" si="84"/>
        <v>0</v>
      </c>
      <c r="BO39" s="230" t="str">
        <f t="shared" si="34"/>
        <v>NO OFERTADO</v>
      </c>
      <c r="BP39" s="32"/>
      <c r="BQ39" s="229"/>
      <c r="BR39" s="34">
        <f t="shared" si="35"/>
        <v>0</v>
      </c>
      <c r="BS39" s="31">
        <f t="shared" si="84"/>
        <v>0</v>
      </c>
      <c r="BT39" s="230" t="str">
        <f t="shared" si="37"/>
        <v>NO OFERTADO</v>
      </c>
      <c r="BU39" s="32"/>
      <c r="BV39" s="229"/>
      <c r="BW39" s="34">
        <f t="shared" si="38"/>
        <v>0</v>
      </c>
      <c r="BX39" s="31">
        <f t="shared" si="86"/>
        <v>0</v>
      </c>
      <c r="BY39" s="230" t="str">
        <f t="shared" si="40"/>
        <v>NO OFERTADO</v>
      </c>
      <c r="BZ39" s="32"/>
      <c r="CA39" s="229"/>
      <c r="CB39" s="34">
        <f t="shared" si="41"/>
        <v>0</v>
      </c>
      <c r="CC39" s="31">
        <f t="shared" si="86"/>
        <v>0</v>
      </c>
      <c r="CD39" s="230" t="str">
        <f t="shared" si="43"/>
        <v>NO OFERTADO</v>
      </c>
      <c r="CE39" s="32">
        <v>10722</v>
      </c>
      <c r="CF39" s="229">
        <v>0</v>
      </c>
      <c r="CG39" s="34">
        <f t="shared" si="44"/>
        <v>10722</v>
      </c>
      <c r="CH39" s="31">
        <f t="shared" si="86"/>
        <v>10722</v>
      </c>
      <c r="CI39" s="230" t="str">
        <f t="shared" si="46"/>
        <v>HABILITA</v>
      </c>
      <c r="CJ39" s="32">
        <v>11721.686746987953</v>
      </c>
      <c r="CK39" s="229">
        <v>0</v>
      </c>
      <c r="CL39" s="34">
        <f t="shared" si="47"/>
        <v>11721.686746987953</v>
      </c>
      <c r="CM39" s="31">
        <f t="shared" si="86"/>
        <v>11721.686746987953</v>
      </c>
      <c r="CN39" s="230" t="str">
        <f t="shared" si="49"/>
        <v>HABILITA</v>
      </c>
      <c r="CO39" s="32"/>
      <c r="CP39" s="231"/>
      <c r="CQ39" s="34">
        <f t="shared" si="50"/>
        <v>0</v>
      </c>
      <c r="CR39" s="31">
        <f t="shared" si="86"/>
        <v>0</v>
      </c>
      <c r="CS39" s="230" t="str">
        <f t="shared" si="52"/>
        <v>NO OFERTADO</v>
      </c>
      <c r="CT39" s="32">
        <v>12100</v>
      </c>
      <c r="CU39" s="229">
        <v>0</v>
      </c>
      <c r="CV39" s="34">
        <f t="shared" si="53"/>
        <v>12100</v>
      </c>
      <c r="CW39" s="31">
        <f t="shared" si="86"/>
        <v>12100</v>
      </c>
      <c r="CX39" s="230" t="str">
        <f t="shared" si="55"/>
        <v>HABILITA</v>
      </c>
      <c r="CY39" s="32"/>
      <c r="CZ39" s="229"/>
      <c r="DA39" s="34">
        <f t="shared" si="70"/>
        <v>0</v>
      </c>
      <c r="DB39" s="31">
        <f t="shared" si="71"/>
        <v>0</v>
      </c>
      <c r="DC39" s="230" t="str">
        <f t="shared" si="56"/>
        <v>NO OFERTADO</v>
      </c>
      <c r="DD39" s="32"/>
      <c r="DE39" s="229"/>
      <c r="DF39" s="34">
        <f t="shared" si="72"/>
        <v>0</v>
      </c>
      <c r="DG39" s="31">
        <f t="shared" si="73"/>
        <v>0</v>
      </c>
      <c r="DH39" s="230" t="str">
        <f t="shared" si="57"/>
        <v>NO OFERTADO</v>
      </c>
      <c r="DI39" s="32">
        <v>11467</v>
      </c>
      <c r="DJ39" s="229">
        <v>0</v>
      </c>
      <c r="DK39" s="34">
        <f t="shared" si="74"/>
        <v>11467</v>
      </c>
      <c r="DL39" s="31">
        <f t="shared" si="75"/>
        <v>11467</v>
      </c>
      <c r="DM39" s="230" t="str">
        <f t="shared" si="58"/>
        <v>HABILITA</v>
      </c>
      <c r="DN39" s="32"/>
      <c r="DO39" s="229"/>
      <c r="DP39" s="34">
        <f t="shared" si="76"/>
        <v>0</v>
      </c>
      <c r="DQ39" s="31">
        <f t="shared" si="77"/>
        <v>0</v>
      </c>
      <c r="DR39" s="230" t="str">
        <f t="shared" si="59"/>
        <v>NO OFERTADO</v>
      </c>
      <c r="DS39" s="32"/>
      <c r="DT39" s="229"/>
      <c r="DU39" s="34">
        <f t="shared" si="78"/>
        <v>0</v>
      </c>
      <c r="DV39" s="31">
        <f t="shared" si="79"/>
        <v>0</v>
      </c>
      <c r="DW39" s="230" t="str">
        <f t="shared" si="60"/>
        <v>NO OFERTADO</v>
      </c>
      <c r="DX39" s="32"/>
      <c r="DY39" s="229">
        <f t="shared" si="61"/>
        <v>0</v>
      </c>
      <c r="DZ39" s="34">
        <f t="shared" si="62"/>
        <v>0</v>
      </c>
      <c r="EA39" s="31">
        <f t="shared" si="63"/>
        <v>0</v>
      </c>
      <c r="EB39" s="230" t="str">
        <f t="shared" si="64"/>
        <v>NO OFERTADO</v>
      </c>
      <c r="EC39" s="32"/>
      <c r="ED39" s="229"/>
      <c r="EE39" s="34">
        <f t="shared" si="80"/>
        <v>0</v>
      </c>
      <c r="EF39" s="31">
        <f t="shared" si="81"/>
        <v>0</v>
      </c>
      <c r="EG39" s="230" t="str">
        <f t="shared" si="65"/>
        <v>NO OFERTADO</v>
      </c>
      <c r="EH39" s="32"/>
      <c r="EI39" s="229"/>
      <c r="EJ39" s="34">
        <f t="shared" si="82"/>
        <v>0</v>
      </c>
      <c r="EK39" s="31">
        <f t="shared" si="83"/>
        <v>0</v>
      </c>
      <c r="EL39" s="230" t="str">
        <f t="shared" si="66"/>
        <v>NO OFERTADO</v>
      </c>
    </row>
    <row r="40" spans="1:142" s="226" customFormat="1" ht="25.5" x14ac:dyDescent="0.2">
      <c r="A40" s="103">
        <v>31</v>
      </c>
      <c r="B40" s="202" t="s">
        <v>86</v>
      </c>
      <c r="C40" s="121" t="s">
        <v>87</v>
      </c>
      <c r="D40" s="146">
        <v>1</v>
      </c>
      <c r="E40" s="227" t="s">
        <v>53</v>
      </c>
      <c r="F40" s="228">
        <v>42.333333333333336</v>
      </c>
      <c r="G40" s="25">
        <v>40220.096000000005</v>
      </c>
      <c r="H40" s="32"/>
      <c r="I40" s="229"/>
      <c r="J40" s="34">
        <f t="shared" si="67"/>
        <v>0</v>
      </c>
      <c r="K40" s="31">
        <f t="shared" si="68"/>
        <v>0</v>
      </c>
      <c r="L40" s="230" t="str">
        <f t="shared" si="0"/>
        <v>NO OFERTADO</v>
      </c>
      <c r="M40" s="32"/>
      <c r="N40" s="229">
        <v>0</v>
      </c>
      <c r="O40" s="34">
        <f t="shared" si="1"/>
        <v>0</v>
      </c>
      <c r="P40" s="31">
        <f t="shared" si="84"/>
        <v>0</v>
      </c>
      <c r="Q40" s="230" t="str">
        <f t="shared" si="3"/>
        <v>NO OFERTADO</v>
      </c>
      <c r="R40" s="32"/>
      <c r="S40" s="229"/>
      <c r="T40" s="34">
        <f t="shared" si="4"/>
        <v>0</v>
      </c>
      <c r="U40" s="31">
        <f t="shared" si="84"/>
        <v>0</v>
      </c>
      <c r="V40" s="230" t="str">
        <f t="shared" si="6"/>
        <v>NO OFERTADO</v>
      </c>
      <c r="W40" s="32"/>
      <c r="X40" s="229"/>
      <c r="Y40" s="34">
        <f t="shared" si="7"/>
        <v>0</v>
      </c>
      <c r="Z40" s="31">
        <f t="shared" si="84"/>
        <v>0</v>
      </c>
      <c r="AA40" s="230" t="str">
        <f t="shared" si="9"/>
        <v>NO OFERTADO</v>
      </c>
      <c r="AB40" s="32"/>
      <c r="AC40" s="229"/>
      <c r="AD40" s="34">
        <f t="shared" si="10"/>
        <v>0</v>
      </c>
      <c r="AE40" s="31">
        <f t="shared" si="84"/>
        <v>0</v>
      </c>
      <c r="AF40" s="230" t="str">
        <f t="shared" si="12"/>
        <v>NO OFERTADO</v>
      </c>
      <c r="AG40" s="32"/>
      <c r="AH40" s="229"/>
      <c r="AI40" s="34">
        <f t="shared" si="13"/>
        <v>0</v>
      </c>
      <c r="AJ40" s="31">
        <f t="shared" si="84"/>
        <v>0</v>
      </c>
      <c r="AK40" s="230" t="str">
        <f t="shared" si="15"/>
        <v>NO OFERTADO</v>
      </c>
      <c r="AL40" s="32">
        <v>32500</v>
      </c>
      <c r="AM40" s="229">
        <v>0</v>
      </c>
      <c r="AN40" s="34">
        <f t="shared" si="16"/>
        <v>32500</v>
      </c>
      <c r="AO40" s="31">
        <f t="shared" si="84"/>
        <v>32500</v>
      </c>
      <c r="AP40" s="230" t="str">
        <f t="shared" si="18"/>
        <v>HABILITA</v>
      </c>
      <c r="AQ40" s="32">
        <v>36100</v>
      </c>
      <c r="AR40" s="229">
        <v>0</v>
      </c>
      <c r="AS40" s="34">
        <f t="shared" si="19"/>
        <v>36100</v>
      </c>
      <c r="AT40" s="31">
        <f t="shared" si="84"/>
        <v>36100</v>
      </c>
      <c r="AU40" s="230" t="str">
        <f t="shared" si="21"/>
        <v>HABILITA</v>
      </c>
      <c r="AV40" s="32">
        <v>34343</v>
      </c>
      <c r="AW40" s="229">
        <v>0</v>
      </c>
      <c r="AX40" s="34">
        <f t="shared" si="22"/>
        <v>34343</v>
      </c>
      <c r="AY40" s="31">
        <f t="shared" si="84"/>
        <v>34343</v>
      </c>
      <c r="AZ40" s="230" t="str">
        <f t="shared" si="24"/>
        <v>HABILITA</v>
      </c>
      <c r="BA40" s="32"/>
      <c r="BB40" s="229">
        <f t="shared" si="85"/>
        <v>0</v>
      </c>
      <c r="BC40" s="34">
        <f t="shared" si="26"/>
        <v>0</v>
      </c>
      <c r="BD40" s="31">
        <f t="shared" si="84"/>
        <v>0</v>
      </c>
      <c r="BE40" s="230" t="str">
        <f t="shared" si="28"/>
        <v>NO OFERTADO</v>
      </c>
      <c r="BF40" s="32"/>
      <c r="BG40" s="229"/>
      <c r="BH40" s="34">
        <f t="shared" si="29"/>
        <v>0</v>
      </c>
      <c r="BI40" s="31">
        <f t="shared" si="84"/>
        <v>0</v>
      </c>
      <c r="BJ40" s="230" t="str">
        <f t="shared" si="31"/>
        <v>NO OFERTADO</v>
      </c>
      <c r="BK40" s="32"/>
      <c r="BL40" s="229"/>
      <c r="BM40" s="34">
        <f t="shared" si="32"/>
        <v>0</v>
      </c>
      <c r="BN40" s="31">
        <f t="shared" si="84"/>
        <v>0</v>
      </c>
      <c r="BO40" s="230" t="str">
        <f t="shared" si="34"/>
        <v>NO OFERTADO</v>
      </c>
      <c r="BP40" s="32"/>
      <c r="BQ40" s="229"/>
      <c r="BR40" s="34">
        <f t="shared" si="35"/>
        <v>0</v>
      </c>
      <c r="BS40" s="31">
        <f t="shared" si="84"/>
        <v>0</v>
      </c>
      <c r="BT40" s="230" t="str">
        <f t="shared" si="37"/>
        <v>NO OFERTADO</v>
      </c>
      <c r="BU40" s="32"/>
      <c r="BV40" s="229"/>
      <c r="BW40" s="34">
        <f t="shared" si="38"/>
        <v>0</v>
      </c>
      <c r="BX40" s="31">
        <f t="shared" si="86"/>
        <v>0</v>
      </c>
      <c r="BY40" s="230" t="str">
        <f t="shared" si="40"/>
        <v>NO OFERTADO</v>
      </c>
      <c r="BZ40" s="32"/>
      <c r="CA40" s="229"/>
      <c r="CB40" s="34">
        <f t="shared" si="41"/>
        <v>0</v>
      </c>
      <c r="CC40" s="31">
        <f t="shared" si="86"/>
        <v>0</v>
      </c>
      <c r="CD40" s="230" t="str">
        <f t="shared" si="43"/>
        <v>NO OFERTADO</v>
      </c>
      <c r="CE40" s="32"/>
      <c r="CF40" s="229"/>
      <c r="CG40" s="34">
        <f t="shared" si="44"/>
        <v>0</v>
      </c>
      <c r="CH40" s="31">
        <f t="shared" si="86"/>
        <v>0</v>
      </c>
      <c r="CI40" s="230" t="str">
        <f t="shared" si="46"/>
        <v>NO OFERTADO</v>
      </c>
      <c r="CJ40" s="32"/>
      <c r="CK40" s="229"/>
      <c r="CL40" s="34">
        <f t="shared" si="47"/>
        <v>0</v>
      </c>
      <c r="CM40" s="31">
        <f t="shared" si="86"/>
        <v>0</v>
      </c>
      <c r="CN40" s="230" t="str">
        <f t="shared" si="49"/>
        <v>NO OFERTADO</v>
      </c>
      <c r="CO40" s="32"/>
      <c r="CP40" s="231"/>
      <c r="CQ40" s="34">
        <f t="shared" si="50"/>
        <v>0</v>
      </c>
      <c r="CR40" s="31">
        <f t="shared" si="86"/>
        <v>0</v>
      </c>
      <c r="CS40" s="230" t="str">
        <f t="shared" si="52"/>
        <v>NO OFERTADO</v>
      </c>
      <c r="CT40" s="32"/>
      <c r="CU40" s="229"/>
      <c r="CV40" s="34">
        <f t="shared" si="53"/>
        <v>0</v>
      </c>
      <c r="CW40" s="31">
        <f t="shared" si="86"/>
        <v>0</v>
      </c>
      <c r="CX40" s="230" t="str">
        <f t="shared" si="55"/>
        <v>NO OFERTADO</v>
      </c>
      <c r="CY40" s="32">
        <v>14900</v>
      </c>
      <c r="CZ40" s="229">
        <v>0</v>
      </c>
      <c r="DA40" s="34">
        <f t="shared" si="70"/>
        <v>14900</v>
      </c>
      <c r="DB40" s="31">
        <f t="shared" si="71"/>
        <v>14900</v>
      </c>
      <c r="DC40" s="230" t="str">
        <f t="shared" si="56"/>
        <v>HABILITA</v>
      </c>
      <c r="DD40" s="32"/>
      <c r="DE40" s="229"/>
      <c r="DF40" s="34">
        <f t="shared" si="72"/>
        <v>0</v>
      </c>
      <c r="DG40" s="31">
        <f t="shared" si="73"/>
        <v>0</v>
      </c>
      <c r="DH40" s="230" t="str">
        <f t="shared" si="57"/>
        <v>NO OFERTADO</v>
      </c>
      <c r="DI40" s="32">
        <v>43364</v>
      </c>
      <c r="DJ40" s="229">
        <v>0</v>
      </c>
      <c r="DK40" s="34">
        <f t="shared" si="74"/>
        <v>43364</v>
      </c>
      <c r="DL40" s="31">
        <f t="shared" si="75"/>
        <v>43364</v>
      </c>
      <c r="DM40" s="230" t="str">
        <f t="shared" si="58"/>
        <v>HABILITA</v>
      </c>
      <c r="DN40" s="32"/>
      <c r="DO40" s="229"/>
      <c r="DP40" s="34">
        <f t="shared" si="76"/>
        <v>0</v>
      </c>
      <c r="DQ40" s="31">
        <f t="shared" si="77"/>
        <v>0</v>
      </c>
      <c r="DR40" s="230" t="str">
        <f t="shared" si="59"/>
        <v>NO OFERTADO</v>
      </c>
      <c r="DS40" s="32"/>
      <c r="DT40" s="229"/>
      <c r="DU40" s="34">
        <f t="shared" si="78"/>
        <v>0</v>
      </c>
      <c r="DV40" s="31">
        <f t="shared" si="79"/>
        <v>0</v>
      </c>
      <c r="DW40" s="230" t="str">
        <f t="shared" si="60"/>
        <v>NO OFERTADO</v>
      </c>
      <c r="DX40" s="32">
        <v>23184</v>
      </c>
      <c r="DY40" s="229">
        <v>0</v>
      </c>
      <c r="DZ40" s="34">
        <f t="shared" si="62"/>
        <v>23184</v>
      </c>
      <c r="EA40" s="31">
        <f t="shared" si="63"/>
        <v>23184</v>
      </c>
      <c r="EB40" s="230" t="str">
        <f t="shared" si="64"/>
        <v>HABILITA</v>
      </c>
      <c r="EC40" s="32"/>
      <c r="ED40" s="229"/>
      <c r="EE40" s="34">
        <f t="shared" si="80"/>
        <v>0</v>
      </c>
      <c r="EF40" s="31">
        <f t="shared" si="81"/>
        <v>0</v>
      </c>
      <c r="EG40" s="230" t="str">
        <f t="shared" si="65"/>
        <v>NO OFERTADO</v>
      </c>
      <c r="EH40" s="32"/>
      <c r="EI40" s="229"/>
      <c r="EJ40" s="34">
        <f t="shared" si="82"/>
        <v>0</v>
      </c>
      <c r="EK40" s="31">
        <f t="shared" si="83"/>
        <v>0</v>
      </c>
      <c r="EL40" s="230" t="str">
        <f t="shared" si="66"/>
        <v>NO OFERTADO</v>
      </c>
    </row>
    <row r="41" spans="1:142" s="226" customFormat="1" ht="25.5" x14ac:dyDescent="0.2">
      <c r="A41" s="103">
        <v>32</v>
      </c>
      <c r="B41" s="202" t="s">
        <v>88</v>
      </c>
      <c r="C41" s="121" t="s">
        <v>87</v>
      </c>
      <c r="D41" s="146">
        <v>1</v>
      </c>
      <c r="E41" s="227" t="s">
        <v>53</v>
      </c>
      <c r="F41" s="228">
        <v>79.333333333333329</v>
      </c>
      <c r="G41" s="25">
        <v>12568.78</v>
      </c>
      <c r="H41" s="32"/>
      <c r="I41" s="229"/>
      <c r="J41" s="34">
        <f t="shared" si="67"/>
        <v>0</v>
      </c>
      <c r="K41" s="31">
        <f t="shared" si="68"/>
        <v>0</v>
      </c>
      <c r="L41" s="230" t="str">
        <f t="shared" si="0"/>
        <v>NO OFERTADO</v>
      </c>
      <c r="M41" s="32"/>
      <c r="N41" s="229">
        <v>0</v>
      </c>
      <c r="O41" s="34">
        <f t="shared" si="1"/>
        <v>0</v>
      </c>
      <c r="P41" s="31">
        <f t="shared" si="84"/>
        <v>0</v>
      </c>
      <c r="Q41" s="230" t="str">
        <f t="shared" si="3"/>
        <v>NO OFERTADO</v>
      </c>
      <c r="R41" s="32"/>
      <c r="S41" s="229"/>
      <c r="T41" s="34">
        <f t="shared" si="4"/>
        <v>0</v>
      </c>
      <c r="U41" s="31">
        <f t="shared" si="84"/>
        <v>0</v>
      </c>
      <c r="V41" s="230" t="str">
        <f t="shared" si="6"/>
        <v>NO OFERTADO</v>
      </c>
      <c r="W41" s="32"/>
      <c r="X41" s="229"/>
      <c r="Y41" s="34">
        <f t="shared" si="7"/>
        <v>0</v>
      </c>
      <c r="Z41" s="31">
        <f t="shared" si="84"/>
        <v>0</v>
      </c>
      <c r="AA41" s="230" t="str">
        <f t="shared" si="9"/>
        <v>NO OFERTADO</v>
      </c>
      <c r="AB41" s="32"/>
      <c r="AC41" s="229"/>
      <c r="AD41" s="34">
        <f t="shared" si="10"/>
        <v>0</v>
      </c>
      <c r="AE41" s="31">
        <f t="shared" si="84"/>
        <v>0</v>
      </c>
      <c r="AF41" s="230" t="str">
        <f t="shared" si="12"/>
        <v>NO OFERTADO</v>
      </c>
      <c r="AG41" s="32"/>
      <c r="AH41" s="229"/>
      <c r="AI41" s="34">
        <f t="shared" si="13"/>
        <v>0</v>
      </c>
      <c r="AJ41" s="31">
        <f t="shared" si="84"/>
        <v>0</v>
      </c>
      <c r="AK41" s="230" t="str">
        <f t="shared" si="15"/>
        <v>NO OFERTADO</v>
      </c>
      <c r="AL41" s="32"/>
      <c r="AM41" s="229"/>
      <c r="AN41" s="34">
        <f t="shared" si="16"/>
        <v>0</v>
      </c>
      <c r="AO41" s="31">
        <f t="shared" si="84"/>
        <v>0</v>
      </c>
      <c r="AP41" s="230" t="str">
        <f t="shared" si="18"/>
        <v>NO OFERTADO</v>
      </c>
      <c r="AQ41" s="32"/>
      <c r="AR41" s="229"/>
      <c r="AS41" s="34">
        <f t="shared" si="19"/>
        <v>0</v>
      </c>
      <c r="AT41" s="31">
        <f t="shared" si="84"/>
        <v>0</v>
      </c>
      <c r="AU41" s="230" t="str">
        <f t="shared" si="21"/>
        <v>NO OFERTADO</v>
      </c>
      <c r="AV41" s="32">
        <v>50290</v>
      </c>
      <c r="AW41" s="229">
        <v>0</v>
      </c>
      <c r="AX41" s="34">
        <f t="shared" si="22"/>
        <v>50290</v>
      </c>
      <c r="AY41" s="31">
        <f t="shared" si="84"/>
        <v>50290</v>
      </c>
      <c r="AZ41" s="230" t="str">
        <f t="shared" si="24"/>
        <v>NO HABILITA</v>
      </c>
      <c r="BA41" s="32"/>
      <c r="BB41" s="229">
        <f t="shared" si="85"/>
        <v>0</v>
      </c>
      <c r="BC41" s="34">
        <f t="shared" si="26"/>
        <v>0</v>
      </c>
      <c r="BD41" s="31">
        <f t="shared" si="84"/>
        <v>0</v>
      </c>
      <c r="BE41" s="230" t="str">
        <f t="shared" si="28"/>
        <v>NO OFERTADO</v>
      </c>
      <c r="BF41" s="32"/>
      <c r="BG41" s="229"/>
      <c r="BH41" s="34">
        <f t="shared" si="29"/>
        <v>0</v>
      </c>
      <c r="BI41" s="31">
        <f t="shared" si="84"/>
        <v>0</v>
      </c>
      <c r="BJ41" s="230" t="str">
        <f t="shared" si="31"/>
        <v>NO OFERTADO</v>
      </c>
      <c r="BK41" s="32"/>
      <c r="BL41" s="229"/>
      <c r="BM41" s="34">
        <f t="shared" si="32"/>
        <v>0</v>
      </c>
      <c r="BN41" s="31">
        <f t="shared" si="84"/>
        <v>0</v>
      </c>
      <c r="BO41" s="230" t="str">
        <f t="shared" si="34"/>
        <v>NO OFERTADO</v>
      </c>
      <c r="BP41" s="32"/>
      <c r="BQ41" s="229"/>
      <c r="BR41" s="34">
        <f t="shared" si="35"/>
        <v>0</v>
      </c>
      <c r="BS41" s="31">
        <f t="shared" si="84"/>
        <v>0</v>
      </c>
      <c r="BT41" s="230" t="str">
        <f t="shared" si="37"/>
        <v>NO OFERTADO</v>
      </c>
      <c r="BU41" s="32"/>
      <c r="BV41" s="229"/>
      <c r="BW41" s="34">
        <f t="shared" si="38"/>
        <v>0</v>
      </c>
      <c r="BX41" s="31">
        <f t="shared" si="86"/>
        <v>0</v>
      </c>
      <c r="BY41" s="230" t="str">
        <f t="shared" si="40"/>
        <v>NO OFERTADO</v>
      </c>
      <c r="BZ41" s="32"/>
      <c r="CA41" s="229"/>
      <c r="CB41" s="34">
        <f t="shared" si="41"/>
        <v>0</v>
      </c>
      <c r="CC41" s="31">
        <f t="shared" si="86"/>
        <v>0</v>
      </c>
      <c r="CD41" s="230" t="str">
        <f t="shared" si="43"/>
        <v>NO OFERTADO</v>
      </c>
      <c r="CE41" s="32"/>
      <c r="CF41" s="229"/>
      <c r="CG41" s="34">
        <f t="shared" si="44"/>
        <v>0</v>
      </c>
      <c r="CH41" s="31">
        <f t="shared" si="86"/>
        <v>0</v>
      </c>
      <c r="CI41" s="230" t="str">
        <f t="shared" si="46"/>
        <v>NO OFERTADO</v>
      </c>
      <c r="CJ41" s="32">
        <v>27109</v>
      </c>
      <c r="CK41" s="229">
        <v>0</v>
      </c>
      <c r="CL41" s="34">
        <f t="shared" si="47"/>
        <v>27109</v>
      </c>
      <c r="CM41" s="31">
        <f t="shared" si="86"/>
        <v>27109</v>
      </c>
      <c r="CN41" s="230" t="str">
        <f t="shared" si="49"/>
        <v>NO HABILITA</v>
      </c>
      <c r="CO41" s="32"/>
      <c r="CP41" s="231"/>
      <c r="CQ41" s="34">
        <f t="shared" si="50"/>
        <v>0</v>
      </c>
      <c r="CR41" s="31">
        <f t="shared" si="86"/>
        <v>0</v>
      </c>
      <c r="CS41" s="230" t="str">
        <f t="shared" si="52"/>
        <v>NO OFERTADO</v>
      </c>
      <c r="CT41" s="32"/>
      <c r="CU41" s="229"/>
      <c r="CV41" s="34">
        <f t="shared" si="53"/>
        <v>0</v>
      </c>
      <c r="CW41" s="31">
        <f t="shared" si="86"/>
        <v>0</v>
      </c>
      <c r="CX41" s="230" t="str">
        <f t="shared" si="55"/>
        <v>NO OFERTADO</v>
      </c>
      <c r="CY41" s="32"/>
      <c r="CZ41" s="229"/>
      <c r="DA41" s="34">
        <f t="shared" si="70"/>
        <v>0</v>
      </c>
      <c r="DB41" s="31">
        <f t="shared" si="71"/>
        <v>0</v>
      </c>
      <c r="DC41" s="230" t="str">
        <f t="shared" si="56"/>
        <v>NO OFERTADO</v>
      </c>
      <c r="DD41" s="32"/>
      <c r="DE41" s="229"/>
      <c r="DF41" s="34">
        <f t="shared" si="72"/>
        <v>0</v>
      </c>
      <c r="DG41" s="31">
        <f t="shared" si="73"/>
        <v>0</v>
      </c>
      <c r="DH41" s="230" t="str">
        <f t="shared" si="57"/>
        <v>NO OFERTADO</v>
      </c>
      <c r="DI41" s="32">
        <v>72957</v>
      </c>
      <c r="DJ41" s="229">
        <v>0</v>
      </c>
      <c r="DK41" s="34">
        <f t="shared" si="74"/>
        <v>72957</v>
      </c>
      <c r="DL41" s="31">
        <f t="shared" si="75"/>
        <v>72957</v>
      </c>
      <c r="DM41" s="230" t="str">
        <f t="shared" si="58"/>
        <v>NO HABILITA</v>
      </c>
      <c r="DN41" s="32"/>
      <c r="DO41" s="229"/>
      <c r="DP41" s="34">
        <f t="shared" si="76"/>
        <v>0</v>
      </c>
      <c r="DQ41" s="31">
        <f t="shared" si="77"/>
        <v>0</v>
      </c>
      <c r="DR41" s="230" t="str">
        <f t="shared" si="59"/>
        <v>NO OFERTADO</v>
      </c>
      <c r="DS41" s="32"/>
      <c r="DT41" s="229"/>
      <c r="DU41" s="34">
        <f t="shared" si="78"/>
        <v>0</v>
      </c>
      <c r="DV41" s="31">
        <f t="shared" si="79"/>
        <v>0</v>
      </c>
      <c r="DW41" s="230" t="str">
        <f t="shared" si="60"/>
        <v>NO OFERTADO</v>
      </c>
      <c r="DX41" s="32">
        <v>53928</v>
      </c>
      <c r="DY41" s="229">
        <v>0</v>
      </c>
      <c r="DZ41" s="34">
        <f t="shared" si="62"/>
        <v>53928</v>
      </c>
      <c r="EA41" s="31">
        <f t="shared" si="63"/>
        <v>53928</v>
      </c>
      <c r="EB41" s="230" t="str">
        <f t="shared" si="64"/>
        <v>NO HABILITA</v>
      </c>
      <c r="EC41" s="32"/>
      <c r="ED41" s="229"/>
      <c r="EE41" s="34">
        <f t="shared" si="80"/>
        <v>0</v>
      </c>
      <c r="EF41" s="31">
        <f t="shared" si="81"/>
        <v>0</v>
      </c>
      <c r="EG41" s="230" t="str">
        <f t="shared" si="65"/>
        <v>NO OFERTADO</v>
      </c>
      <c r="EH41" s="32"/>
      <c r="EI41" s="229"/>
      <c r="EJ41" s="34">
        <f t="shared" si="82"/>
        <v>0</v>
      </c>
      <c r="EK41" s="31">
        <f t="shared" si="83"/>
        <v>0</v>
      </c>
      <c r="EL41" s="230" t="str">
        <f t="shared" si="66"/>
        <v>NO OFERTADO</v>
      </c>
    </row>
    <row r="42" spans="1:142" s="226" customFormat="1" ht="38.25" x14ac:dyDescent="0.2">
      <c r="A42" s="103">
        <v>33</v>
      </c>
      <c r="B42" s="202" t="s">
        <v>89</v>
      </c>
      <c r="C42" s="121" t="s">
        <v>87</v>
      </c>
      <c r="D42" s="146">
        <v>1</v>
      </c>
      <c r="E42" s="227" t="s">
        <v>53</v>
      </c>
      <c r="F42" s="228">
        <v>3.3333333333333335</v>
      </c>
      <c r="G42" s="25">
        <v>73089</v>
      </c>
      <c r="H42" s="32"/>
      <c r="I42" s="229"/>
      <c r="J42" s="34">
        <f t="shared" si="67"/>
        <v>0</v>
      </c>
      <c r="K42" s="31">
        <f t="shared" si="68"/>
        <v>0</v>
      </c>
      <c r="L42" s="230" t="str">
        <f t="shared" si="0"/>
        <v>NO OFERTADO</v>
      </c>
      <c r="M42" s="32"/>
      <c r="N42" s="229">
        <v>0</v>
      </c>
      <c r="O42" s="34">
        <f t="shared" si="1"/>
        <v>0</v>
      </c>
      <c r="P42" s="31">
        <f t="shared" ref="P42:BS57" si="90">$D42*O42</f>
        <v>0</v>
      </c>
      <c r="Q42" s="230" t="str">
        <f t="shared" si="3"/>
        <v>NO OFERTADO</v>
      </c>
      <c r="R42" s="32"/>
      <c r="S42" s="229"/>
      <c r="T42" s="34">
        <f t="shared" si="4"/>
        <v>0</v>
      </c>
      <c r="U42" s="31">
        <f t="shared" si="90"/>
        <v>0</v>
      </c>
      <c r="V42" s="230" t="str">
        <f t="shared" si="6"/>
        <v>NO OFERTADO</v>
      </c>
      <c r="W42" s="32"/>
      <c r="X42" s="229"/>
      <c r="Y42" s="34">
        <f t="shared" si="7"/>
        <v>0</v>
      </c>
      <c r="Z42" s="31">
        <f t="shared" si="90"/>
        <v>0</v>
      </c>
      <c r="AA42" s="230" t="str">
        <f t="shared" si="9"/>
        <v>NO OFERTADO</v>
      </c>
      <c r="AB42" s="32"/>
      <c r="AC42" s="229"/>
      <c r="AD42" s="34">
        <f t="shared" si="10"/>
        <v>0</v>
      </c>
      <c r="AE42" s="31">
        <f t="shared" si="90"/>
        <v>0</v>
      </c>
      <c r="AF42" s="230" t="str">
        <f t="shared" si="12"/>
        <v>NO OFERTADO</v>
      </c>
      <c r="AG42" s="32"/>
      <c r="AH42" s="229"/>
      <c r="AI42" s="34">
        <f t="shared" si="13"/>
        <v>0</v>
      </c>
      <c r="AJ42" s="31">
        <f t="shared" si="90"/>
        <v>0</v>
      </c>
      <c r="AK42" s="230" t="str">
        <f t="shared" si="15"/>
        <v>NO OFERTADO</v>
      </c>
      <c r="AL42" s="32">
        <v>85760</v>
      </c>
      <c r="AM42" s="229">
        <v>0</v>
      </c>
      <c r="AN42" s="34">
        <f t="shared" si="16"/>
        <v>85760</v>
      </c>
      <c r="AO42" s="31">
        <f t="shared" si="90"/>
        <v>85760</v>
      </c>
      <c r="AP42" s="230" t="str">
        <f t="shared" si="18"/>
        <v>HABILITA</v>
      </c>
      <c r="AQ42" s="32"/>
      <c r="AR42" s="229"/>
      <c r="AS42" s="34">
        <f t="shared" si="19"/>
        <v>0</v>
      </c>
      <c r="AT42" s="31">
        <f t="shared" si="90"/>
        <v>0</v>
      </c>
      <c r="AU42" s="230" t="str">
        <f t="shared" si="21"/>
        <v>NO OFERTADO</v>
      </c>
      <c r="AV42" s="32"/>
      <c r="AW42" s="229"/>
      <c r="AX42" s="34">
        <f t="shared" si="22"/>
        <v>0</v>
      </c>
      <c r="AY42" s="31">
        <f t="shared" si="90"/>
        <v>0</v>
      </c>
      <c r="AZ42" s="230" t="str">
        <f t="shared" si="24"/>
        <v>NO OFERTADO</v>
      </c>
      <c r="BA42" s="32"/>
      <c r="BB42" s="229">
        <f t="shared" ref="BB42:BB57" si="91">BA42*0.19</f>
        <v>0</v>
      </c>
      <c r="BC42" s="34">
        <f t="shared" si="26"/>
        <v>0</v>
      </c>
      <c r="BD42" s="31">
        <f t="shared" si="90"/>
        <v>0</v>
      </c>
      <c r="BE42" s="230" t="str">
        <f t="shared" si="28"/>
        <v>NO OFERTADO</v>
      </c>
      <c r="BF42" s="32"/>
      <c r="BG42" s="229"/>
      <c r="BH42" s="34">
        <f t="shared" si="29"/>
        <v>0</v>
      </c>
      <c r="BI42" s="31">
        <f t="shared" si="90"/>
        <v>0</v>
      </c>
      <c r="BJ42" s="230" t="str">
        <f t="shared" si="31"/>
        <v>NO OFERTADO</v>
      </c>
      <c r="BK42" s="32"/>
      <c r="BL42" s="229"/>
      <c r="BM42" s="34">
        <f t="shared" si="32"/>
        <v>0</v>
      </c>
      <c r="BN42" s="31">
        <f t="shared" si="90"/>
        <v>0</v>
      </c>
      <c r="BO42" s="230" t="str">
        <f t="shared" si="34"/>
        <v>NO OFERTADO</v>
      </c>
      <c r="BP42" s="32"/>
      <c r="BQ42" s="229"/>
      <c r="BR42" s="34">
        <f t="shared" si="35"/>
        <v>0</v>
      </c>
      <c r="BS42" s="31">
        <f t="shared" si="90"/>
        <v>0</v>
      </c>
      <c r="BT42" s="230" t="str">
        <f t="shared" si="37"/>
        <v>NO OFERTADO</v>
      </c>
      <c r="BU42" s="32"/>
      <c r="BV42" s="229"/>
      <c r="BW42" s="34">
        <f t="shared" si="38"/>
        <v>0</v>
      </c>
      <c r="BX42" s="31">
        <f t="shared" ref="BX42:CW57" si="92">$D42*BW42</f>
        <v>0</v>
      </c>
      <c r="BY42" s="230" t="str">
        <f t="shared" si="40"/>
        <v>NO OFERTADO</v>
      </c>
      <c r="BZ42" s="32"/>
      <c r="CA42" s="229"/>
      <c r="CB42" s="34">
        <f t="shared" si="41"/>
        <v>0</v>
      </c>
      <c r="CC42" s="31">
        <f t="shared" si="92"/>
        <v>0</v>
      </c>
      <c r="CD42" s="230" t="str">
        <f t="shared" si="43"/>
        <v>NO OFERTADO</v>
      </c>
      <c r="CE42" s="32"/>
      <c r="CF42" s="229"/>
      <c r="CG42" s="34">
        <f t="shared" si="44"/>
        <v>0</v>
      </c>
      <c r="CH42" s="31">
        <f t="shared" si="92"/>
        <v>0</v>
      </c>
      <c r="CI42" s="230" t="str">
        <f t="shared" si="46"/>
        <v>NO OFERTADO</v>
      </c>
      <c r="CJ42" s="32"/>
      <c r="CK42" s="229"/>
      <c r="CL42" s="34">
        <f t="shared" si="47"/>
        <v>0</v>
      </c>
      <c r="CM42" s="31">
        <f t="shared" si="92"/>
        <v>0</v>
      </c>
      <c r="CN42" s="230" t="str">
        <f t="shared" si="49"/>
        <v>NO OFERTADO</v>
      </c>
      <c r="CO42" s="32"/>
      <c r="CP42" s="231"/>
      <c r="CQ42" s="34">
        <f t="shared" si="50"/>
        <v>0</v>
      </c>
      <c r="CR42" s="31">
        <f t="shared" si="92"/>
        <v>0</v>
      </c>
      <c r="CS42" s="230" t="str">
        <f t="shared" si="52"/>
        <v>NO OFERTADO</v>
      </c>
      <c r="CT42" s="32"/>
      <c r="CU42" s="229"/>
      <c r="CV42" s="34">
        <f t="shared" si="53"/>
        <v>0</v>
      </c>
      <c r="CW42" s="31">
        <f t="shared" si="92"/>
        <v>0</v>
      </c>
      <c r="CX42" s="230" t="str">
        <f t="shared" si="55"/>
        <v>NO OFERTADO</v>
      </c>
      <c r="CY42" s="32"/>
      <c r="CZ42" s="229"/>
      <c r="DA42" s="34">
        <f t="shared" si="70"/>
        <v>0</v>
      </c>
      <c r="DB42" s="31">
        <f t="shared" si="71"/>
        <v>0</v>
      </c>
      <c r="DC42" s="230" t="str">
        <f t="shared" si="56"/>
        <v>NO OFERTADO</v>
      </c>
      <c r="DD42" s="32"/>
      <c r="DE42" s="229"/>
      <c r="DF42" s="34">
        <f t="shared" si="72"/>
        <v>0</v>
      </c>
      <c r="DG42" s="31">
        <f t="shared" si="73"/>
        <v>0</v>
      </c>
      <c r="DH42" s="230" t="str">
        <f t="shared" si="57"/>
        <v>NO OFERTADO</v>
      </c>
      <c r="DI42" s="32">
        <v>75000</v>
      </c>
      <c r="DJ42" s="229">
        <v>0</v>
      </c>
      <c r="DK42" s="34">
        <f t="shared" si="74"/>
        <v>75000</v>
      </c>
      <c r="DL42" s="31">
        <f t="shared" si="75"/>
        <v>75000</v>
      </c>
      <c r="DM42" s="230" t="str">
        <f t="shared" si="58"/>
        <v>HABILITA</v>
      </c>
      <c r="DN42" s="32"/>
      <c r="DO42" s="229"/>
      <c r="DP42" s="34">
        <f t="shared" si="76"/>
        <v>0</v>
      </c>
      <c r="DQ42" s="31">
        <f t="shared" si="77"/>
        <v>0</v>
      </c>
      <c r="DR42" s="230" t="str">
        <f t="shared" si="59"/>
        <v>NO OFERTADO</v>
      </c>
      <c r="DS42" s="32"/>
      <c r="DT42" s="229"/>
      <c r="DU42" s="34">
        <f t="shared" si="78"/>
        <v>0</v>
      </c>
      <c r="DV42" s="31">
        <f t="shared" si="79"/>
        <v>0</v>
      </c>
      <c r="DW42" s="230" t="str">
        <f t="shared" si="60"/>
        <v>NO OFERTADO</v>
      </c>
      <c r="DX42" s="32"/>
      <c r="DY42" s="229">
        <f t="shared" ref="DY42:DY105" si="93">DX42*0.19</f>
        <v>0</v>
      </c>
      <c r="DZ42" s="34">
        <f t="shared" si="62"/>
        <v>0</v>
      </c>
      <c r="EA42" s="31">
        <f t="shared" si="63"/>
        <v>0</v>
      </c>
      <c r="EB42" s="230" t="str">
        <f t="shared" si="64"/>
        <v>NO OFERTADO</v>
      </c>
      <c r="EC42" s="32"/>
      <c r="ED42" s="229"/>
      <c r="EE42" s="34">
        <f t="shared" si="80"/>
        <v>0</v>
      </c>
      <c r="EF42" s="31">
        <f t="shared" si="81"/>
        <v>0</v>
      </c>
      <c r="EG42" s="230" t="str">
        <f t="shared" si="65"/>
        <v>NO OFERTADO</v>
      </c>
      <c r="EH42" s="32"/>
      <c r="EI42" s="229"/>
      <c r="EJ42" s="34">
        <f t="shared" si="82"/>
        <v>0</v>
      </c>
      <c r="EK42" s="31">
        <f t="shared" si="83"/>
        <v>0</v>
      </c>
      <c r="EL42" s="230" t="str">
        <f t="shared" si="66"/>
        <v>NO OFERTADO</v>
      </c>
    </row>
    <row r="43" spans="1:142" s="226" customFormat="1" ht="38.25" x14ac:dyDescent="0.2">
      <c r="A43" s="103">
        <v>34</v>
      </c>
      <c r="B43" s="202" t="s">
        <v>90</v>
      </c>
      <c r="C43" s="121" t="s">
        <v>87</v>
      </c>
      <c r="D43" s="146">
        <v>1</v>
      </c>
      <c r="E43" s="227" t="s">
        <v>53</v>
      </c>
      <c r="F43" s="228">
        <v>1</v>
      </c>
      <c r="G43" s="25">
        <v>1428</v>
      </c>
      <c r="H43" s="32">
        <v>1400</v>
      </c>
      <c r="I43" s="229">
        <v>0</v>
      </c>
      <c r="J43" s="34">
        <f t="shared" si="67"/>
        <v>1400</v>
      </c>
      <c r="K43" s="31">
        <f t="shared" si="68"/>
        <v>1400</v>
      </c>
      <c r="L43" s="230" t="str">
        <f t="shared" si="0"/>
        <v>HABILITA</v>
      </c>
      <c r="M43" s="32"/>
      <c r="N43" s="229">
        <v>0</v>
      </c>
      <c r="O43" s="34">
        <f t="shared" si="1"/>
        <v>0</v>
      </c>
      <c r="P43" s="31">
        <f t="shared" si="90"/>
        <v>0</v>
      </c>
      <c r="Q43" s="230" t="str">
        <f t="shared" si="3"/>
        <v>NO OFERTADO</v>
      </c>
      <c r="R43" s="32"/>
      <c r="S43" s="229"/>
      <c r="T43" s="34">
        <f t="shared" si="4"/>
        <v>0</v>
      </c>
      <c r="U43" s="31">
        <f t="shared" si="90"/>
        <v>0</v>
      </c>
      <c r="V43" s="230" t="str">
        <f t="shared" si="6"/>
        <v>NO OFERTADO</v>
      </c>
      <c r="W43" s="32"/>
      <c r="X43" s="229"/>
      <c r="Y43" s="34">
        <f t="shared" si="7"/>
        <v>0</v>
      </c>
      <c r="Z43" s="31">
        <f t="shared" si="90"/>
        <v>0</v>
      </c>
      <c r="AA43" s="230" t="str">
        <f t="shared" si="9"/>
        <v>NO OFERTADO</v>
      </c>
      <c r="AB43" s="32"/>
      <c r="AC43" s="229"/>
      <c r="AD43" s="34">
        <f t="shared" si="10"/>
        <v>0</v>
      </c>
      <c r="AE43" s="31">
        <f t="shared" si="90"/>
        <v>0</v>
      </c>
      <c r="AF43" s="230" t="str">
        <f t="shared" si="12"/>
        <v>NO OFERTADO</v>
      </c>
      <c r="AG43" s="32"/>
      <c r="AH43" s="229"/>
      <c r="AI43" s="34">
        <f t="shared" si="13"/>
        <v>0</v>
      </c>
      <c r="AJ43" s="31">
        <f t="shared" si="90"/>
        <v>0</v>
      </c>
      <c r="AK43" s="230" t="str">
        <f t="shared" si="15"/>
        <v>NO OFERTADO</v>
      </c>
      <c r="AL43" s="32">
        <v>2480</v>
      </c>
      <c r="AM43" s="229">
        <v>0</v>
      </c>
      <c r="AN43" s="34">
        <f t="shared" si="16"/>
        <v>2480</v>
      </c>
      <c r="AO43" s="31">
        <f t="shared" si="90"/>
        <v>2480</v>
      </c>
      <c r="AP43" s="230" t="str">
        <f t="shared" si="18"/>
        <v>NO HABILITA</v>
      </c>
      <c r="AQ43" s="32"/>
      <c r="AR43" s="229"/>
      <c r="AS43" s="34">
        <f t="shared" si="19"/>
        <v>0</v>
      </c>
      <c r="AT43" s="31">
        <f t="shared" si="90"/>
        <v>0</v>
      </c>
      <c r="AU43" s="230" t="str">
        <f t="shared" si="21"/>
        <v>NO OFERTADO</v>
      </c>
      <c r="AV43" s="32">
        <v>3158</v>
      </c>
      <c r="AW43" s="229">
        <v>0</v>
      </c>
      <c r="AX43" s="34">
        <f t="shared" si="22"/>
        <v>3158</v>
      </c>
      <c r="AY43" s="31">
        <f t="shared" si="90"/>
        <v>3158</v>
      </c>
      <c r="AZ43" s="230" t="str">
        <f t="shared" si="24"/>
        <v>NO HABILITA</v>
      </c>
      <c r="BA43" s="32"/>
      <c r="BB43" s="229">
        <f t="shared" si="91"/>
        <v>0</v>
      </c>
      <c r="BC43" s="34">
        <f t="shared" si="26"/>
        <v>0</v>
      </c>
      <c r="BD43" s="31">
        <f t="shared" si="90"/>
        <v>0</v>
      </c>
      <c r="BE43" s="230" t="str">
        <f t="shared" si="28"/>
        <v>NO OFERTADO</v>
      </c>
      <c r="BF43" s="32"/>
      <c r="BG43" s="229"/>
      <c r="BH43" s="34">
        <f t="shared" si="29"/>
        <v>0</v>
      </c>
      <c r="BI43" s="31">
        <f t="shared" si="90"/>
        <v>0</v>
      </c>
      <c r="BJ43" s="230" t="str">
        <f t="shared" si="31"/>
        <v>NO OFERTADO</v>
      </c>
      <c r="BK43" s="32"/>
      <c r="BL43" s="229"/>
      <c r="BM43" s="34">
        <f t="shared" si="32"/>
        <v>0</v>
      </c>
      <c r="BN43" s="31">
        <f t="shared" si="90"/>
        <v>0</v>
      </c>
      <c r="BO43" s="230" t="str">
        <f t="shared" si="34"/>
        <v>NO OFERTADO</v>
      </c>
      <c r="BP43" s="32">
        <v>2700</v>
      </c>
      <c r="BQ43" s="229">
        <v>0</v>
      </c>
      <c r="BR43" s="34">
        <f t="shared" si="35"/>
        <v>2700</v>
      </c>
      <c r="BS43" s="31">
        <f t="shared" si="90"/>
        <v>2700</v>
      </c>
      <c r="BT43" s="230" t="str">
        <f t="shared" si="37"/>
        <v>NO HABILITA</v>
      </c>
      <c r="BU43" s="32"/>
      <c r="BV43" s="229"/>
      <c r="BW43" s="34">
        <f t="shared" si="38"/>
        <v>0</v>
      </c>
      <c r="BX43" s="31">
        <f t="shared" si="92"/>
        <v>0</v>
      </c>
      <c r="BY43" s="230" t="str">
        <f t="shared" si="40"/>
        <v>NO OFERTADO</v>
      </c>
      <c r="BZ43" s="32"/>
      <c r="CA43" s="229"/>
      <c r="CB43" s="34">
        <f t="shared" si="41"/>
        <v>0</v>
      </c>
      <c r="CC43" s="31">
        <f t="shared" si="92"/>
        <v>0</v>
      </c>
      <c r="CD43" s="230" t="str">
        <f t="shared" si="43"/>
        <v>NO OFERTADO</v>
      </c>
      <c r="CE43" s="32"/>
      <c r="CF43" s="229"/>
      <c r="CG43" s="34">
        <f t="shared" si="44"/>
        <v>0</v>
      </c>
      <c r="CH43" s="31">
        <f t="shared" si="92"/>
        <v>0</v>
      </c>
      <c r="CI43" s="230" t="str">
        <f t="shared" si="46"/>
        <v>NO OFERTADO</v>
      </c>
      <c r="CJ43" s="32">
        <v>2945</v>
      </c>
      <c r="CK43" s="229">
        <v>0</v>
      </c>
      <c r="CL43" s="34">
        <f t="shared" si="47"/>
        <v>2945</v>
      </c>
      <c r="CM43" s="31">
        <f t="shared" si="92"/>
        <v>2945</v>
      </c>
      <c r="CN43" s="230" t="str">
        <f t="shared" si="49"/>
        <v>NO HABILITA</v>
      </c>
      <c r="CO43" s="32"/>
      <c r="CP43" s="231"/>
      <c r="CQ43" s="34">
        <f t="shared" si="50"/>
        <v>0</v>
      </c>
      <c r="CR43" s="31">
        <f t="shared" si="92"/>
        <v>0</v>
      </c>
      <c r="CS43" s="230" t="str">
        <f t="shared" si="52"/>
        <v>NO OFERTADO</v>
      </c>
      <c r="CT43" s="32"/>
      <c r="CU43" s="229"/>
      <c r="CV43" s="34">
        <f t="shared" si="53"/>
        <v>0</v>
      </c>
      <c r="CW43" s="31">
        <f t="shared" si="92"/>
        <v>0</v>
      </c>
      <c r="CX43" s="230" t="str">
        <f t="shared" si="55"/>
        <v>NO OFERTADO</v>
      </c>
      <c r="CY43" s="32">
        <v>1950</v>
      </c>
      <c r="CZ43" s="229">
        <v>0</v>
      </c>
      <c r="DA43" s="34">
        <f t="shared" si="70"/>
        <v>1950</v>
      </c>
      <c r="DB43" s="31">
        <f t="shared" si="71"/>
        <v>1950</v>
      </c>
      <c r="DC43" s="230" t="str">
        <f t="shared" si="56"/>
        <v>NO HABILITA</v>
      </c>
      <c r="DD43" s="32"/>
      <c r="DE43" s="229"/>
      <c r="DF43" s="34">
        <f t="shared" si="72"/>
        <v>0</v>
      </c>
      <c r="DG43" s="31">
        <f t="shared" si="73"/>
        <v>0</v>
      </c>
      <c r="DH43" s="230" t="str">
        <f t="shared" si="57"/>
        <v>NO OFERTADO</v>
      </c>
      <c r="DI43" s="32">
        <v>4552</v>
      </c>
      <c r="DJ43" s="229">
        <v>0</v>
      </c>
      <c r="DK43" s="34">
        <f t="shared" si="74"/>
        <v>4552</v>
      </c>
      <c r="DL43" s="31">
        <f t="shared" si="75"/>
        <v>4552</v>
      </c>
      <c r="DM43" s="230" t="str">
        <f t="shared" si="58"/>
        <v>NO HABILITA</v>
      </c>
      <c r="DN43" s="32"/>
      <c r="DO43" s="229"/>
      <c r="DP43" s="34">
        <f t="shared" si="76"/>
        <v>0</v>
      </c>
      <c r="DQ43" s="31">
        <f t="shared" si="77"/>
        <v>0</v>
      </c>
      <c r="DR43" s="230" t="str">
        <f t="shared" si="59"/>
        <v>NO OFERTADO</v>
      </c>
      <c r="DS43" s="32"/>
      <c r="DT43" s="229"/>
      <c r="DU43" s="34">
        <f t="shared" si="78"/>
        <v>0</v>
      </c>
      <c r="DV43" s="31">
        <f t="shared" si="79"/>
        <v>0</v>
      </c>
      <c r="DW43" s="230" t="str">
        <f t="shared" si="60"/>
        <v>NO OFERTADO</v>
      </c>
      <c r="DX43" s="32"/>
      <c r="DY43" s="229">
        <f t="shared" si="93"/>
        <v>0</v>
      </c>
      <c r="DZ43" s="34">
        <f t="shared" si="62"/>
        <v>0</v>
      </c>
      <c r="EA43" s="31">
        <f t="shared" si="63"/>
        <v>0</v>
      </c>
      <c r="EB43" s="230" t="str">
        <f t="shared" si="64"/>
        <v>NO OFERTADO</v>
      </c>
      <c r="EC43" s="32"/>
      <c r="ED43" s="229"/>
      <c r="EE43" s="34">
        <f t="shared" si="80"/>
        <v>0</v>
      </c>
      <c r="EF43" s="31">
        <f t="shared" si="81"/>
        <v>0</v>
      </c>
      <c r="EG43" s="230" t="str">
        <f t="shared" si="65"/>
        <v>NO OFERTADO</v>
      </c>
      <c r="EH43" s="32"/>
      <c r="EI43" s="229"/>
      <c r="EJ43" s="34">
        <f t="shared" si="82"/>
        <v>0</v>
      </c>
      <c r="EK43" s="31">
        <f t="shared" si="83"/>
        <v>0</v>
      </c>
      <c r="EL43" s="230" t="str">
        <f t="shared" si="66"/>
        <v>NO OFERTADO</v>
      </c>
    </row>
    <row r="44" spans="1:142" s="226" customFormat="1" ht="76.5" x14ac:dyDescent="0.2">
      <c r="A44" s="103">
        <v>35</v>
      </c>
      <c r="B44" s="202" t="s">
        <v>91</v>
      </c>
      <c r="C44" s="121" t="s">
        <v>87</v>
      </c>
      <c r="D44" s="146">
        <v>1</v>
      </c>
      <c r="E44" s="227" t="s">
        <v>53</v>
      </c>
      <c r="F44" s="228">
        <v>333</v>
      </c>
      <c r="G44" s="25">
        <v>3362</v>
      </c>
      <c r="H44" s="32">
        <v>3000</v>
      </c>
      <c r="I44" s="229">
        <v>0</v>
      </c>
      <c r="J44" s="34">
        <f t="shared" si="67"/>
        <v>3000</v>
      </c>
      <c r="K44" s="31">
        <f t="shared" si="68"/>
        <v>3000</v>
      </c>
      <c r="L44" s="230" t="str">
        <f t="shared" si="0"/>
        <v>HABILITA</v>
      </c>
      <c r="M44" s="32"/>
      <c r="N44" s="229">
        <v>0</v>
      </c>
      <c r="O44" s="34">
        <f t="shared" si="1"/>
        <v>0</v>
      </c>
      <c r="P44" s="31">
        <f t="shared" si="90"/>
        <v>0</v>
      </c>
      <c r="Q44" s="230" t="str">
        <f t="shared" si="3"/>
        <v>NO OFERTADO</v>
      </c>
      <c r="R44" s="32"/>
      <c r="S44" s="229"/>
      <c r="T44" s="34">
        <f t="shared" si="4"/>
        <v>0</v>
      </c>
      <c r="U44" s="31">
        <f t="shared" si="90"/>
        <v>0</v>
      </c>
      <c r="V44" s="230" t="str">
        <f t="shared" si="6"/>
        <v>NO OFERTADO</v>
      </c>
      <c r="W44" s="32"/>
      <c r="X44" s="229"/>
      <c r="Y44" s="34">
        <f t="shared" si="7"/>
        <v>0</v>
      </c>
      <c r="Z44" s="31">
        <f t="shared" si="90"/>
        <v>0</v>
      </c>
      <c r="AA44" s="230" t="str">
        <f t="shared" si="9"/>
        <v>NO OFERTADO</v>
      </c>
      <c r="AB44" s="32"/>
      <c r="AC44" s="229"/>
      <c r="AD44" s="34">
        <f t="shared" si="10"/>
        <v>0</v>
      </c>
      <c r="AE44" s="31">
        <f t="shared" si="90"/>
        <v>0</v>
      </c>
      <c r="AF44" s="230" t="str">
        <f t="shared" si="12"/>
        <v>NO OFERTADO</v>
      </c>
      <c r="AG44" s="32"/>
      <c r="AH44" s="229"/>
      <c r="AI44" s="34">
        <f t="shared" si="13"/>
        <v>0</v>
      </c>
      <c r="AJ44" s="31">
        <f t="shared" si="90"/>
        <v>0</v>
      </c>
      <c r="AK44" s="230" t="str">
        <f t="shared" si="15"/>
        <v>NO OFERTADO</v>
      </c>
      <c r="AL44" s="32"/>
      <c r="AM44" s="229"/>
      <c r="AN44" s="34">
        <f t="shared" si="16"/>
        <v>0</v>
      </c>
      <c r="AO44" s="31">
        <f t="shared" si="90"/>
        <v>0</v>
      </c>
      <c r="AP44" s="230" t="str">
        <f t="shared" si="18"/>
        <v>NO OFERTADO</v>
      </c>
      <c r="AQ44" s="32"/>
      <c r="AR44" s="229"/>
      <c r="AS44" s="34">
        <f t="shared" si="19"/>
        <v>0</v>
      </c>
      <c r="AT44" s="31">
        <f t="shared" si="90"/>
        <v>0</v>
      </c>
      <c r="AU44" s="230" t="str">
        <f t="shared" si="21"/>
        <v>NO OFERTADO</v>
      </c>
      <c r="AV44" s="32">
        <v>3309</v>
      </c>
      <c r="AW44" s="229">
        <v>0</v>
      </c>
      <c r="AX44" s="34">
        <f t="shared" si="22"/>
        <v>3309</v>
      </c>
      <c r="AY44" s="31">
        <f t="shared" si="90"/>
        <v>3309</v>
      </c>
      <c r="AZ44" s="230" t="str">
        <f t="shared" si="24"/>
        <v>HABILITA</v>
      </c>
      <c r="BA44" s="32"/>
      <c r="BB44" s="229">
        <f t="shared" si="91"/>
        <v>0</v>
      </c>
      <c r="BC44" s="34">
        <f t="shared" si="26"/>
        <v>0</v>
      </c>
      <c r="BD44" s="31">
        <f t="shared" si="90"/>
        <v>0</v>
      </c>
      <c r="BE44" s="230" t="str">
        <f t="shared" si="28"/>
        <v>NO OFERTADO</v>
      </c>
      <c r="BF44" s="32"/>
      <c r="BG44" s="229"/>
      <c r="BH44" s="34">
        <f t="shared" si="29"/>
        <v>0</v>
      </c>
      <c r="BI44" s="31">
        <f t="shared" si="90"/>
        <v>0</v>
      </c>
      <c r="BJ44" s="230" t="str">
        <f t="shared" si="31"/>
        <v>NO OFERTADO</v>
      </c>
      <c r="BK44" s="32"/>
      <c r="BL44" s="229"/>
      <c r="BM44" s="34">
        <f t="shared" si="32"/>
        <v>0</v>
      </c>
      <c r="BN44" s="31">
        <f t="shared" si="90"/>
        <v>0</v>
      </c>
      <c r="BO44" s="230" t="str">
        <f t="shared" si="34"/>
        <v>NO OFERTADO</v>
      </c>
      <c r="BP44" s="32"/>
      <c r="BQ44" s="229"/>
      <c r="BR44" s="34">
        <f t="shared" si="35"/>
        <v>0</v>
      </c>
      <c r="BS44" s="31">
        <f t="shared" si="90"/>
        <v>0</v>
      </c>
      <c r="BT44" s="230" t="str">
        <f t="shared" si="37"/>
        <v>NO OFERTADO</v>
      </c>
      <c r="BU44" s="32"/>
      <c r="BV44" s="229"/>
      <c r="BW44" s="34">
        <f t="shared" si="38"/>
        <v>0</v>
      </c>
      <c r="BX44" s="31">
        <f t="shared" si="92"/>
        <v>0</v>
      </c>
      <c r="BY44" s="230" t="str">
        <f t="shared" si="40"/>
        <v>NO OFERTADO</v>
      </c>
      <c r="BZ44" s="32"/>
      <c r="CA44" s="229"/>
      <c r="CB44" s="34">
        <f t="shared" si="41"/>
        <v>0</v>
      </c>
      <c r="CC44" s="31">
        <f t="shared" si="92"/>
        <v>0</v>
      </c>
      <c r="CD44" s="230" t="str">
        <f t="shared" si="43"/>
        <v>NO OFERTADO</v>
      </c>
      <c r="CE44" s="32"/>
      <c r="CF44" s="229"/>
      <c r="CG44" s="34">
        <f t="shared" si="44"/>
        <v>0</v>
      </c>
      <c r="CH44" s="31">
        <f t="shared" si="92"/>
        <v>0</v>
      </c>
      <c r="CI44" s="230" t="str">
        <f t="shared" si="46"/>
        <v>NO OFERTADO</v>
      </c>
      <c r="CJ44" s="32"/>
      <c r="CK44" s="229"/>
      <c r="CL44" s="34">
        <f t="shared" si="47"/>
        <v>0</v>
      </c>
      <c r="CM44" s="31">
        <f t="shared" si="92"/>
        <v>0</v>
      </c>
      <c r="CN44" s="230" t="str">
        <f t="shared" si="49"/>
        <v>NO OFERTADO</v>
      </c>
      <c r="CO44" s="32"/>
      <c r="CP44" s="231"/>
      <c r="CQ44" s="34">
        <f t="shared" si="50"/>
        <v>0</v>
      </c>
      <c r="CR44" s="31">
        <f t="shared" si="92"/>
        <v>0</v>
      </c>
      <c r="CS44" s="230" t="str">
        <f t="shared" si="52"/>
        <v>NO OFERTADO</v>
      </c>
      <c r="CT44" s="32"/>
      <c r="CU44" s="229"/>
      <c r="CV44" s="34">
        <f t="shared" si="53"/>
        <v>0</v>
      </c>
      <c r="CW44" s="31">
        <f t="shared" si="92"/>
        <v>0</v>
      </c>
      <c r="CX44" s="230" t="str">
        <f t="shared" si="55"/>
        <v>NO OFERTADO</v>
      </c>
      <c r="CY44" s="32">
        <v>1950</v>
      </c>
      <c r="CZ44" s="229">
        <v>0</v>
      </c>
      <c r="DA44" s="34">
        <f t="shared" si="70"/>
        <v>1950</v>
      </c>
      <c r="DB44" s="31">
        <f t="shared" si="71"/>
        <v>1950</v>
      </c>
      <c r="DC44" s="230" t="str">
        <f t="shared" si="56"/>
        <v>HABILITA</v>
      </c>
      <c r="DD44" s="32"/>
      <c r="DE44" s="229"/>
      <c r="DF44" s="34">
        <f t="shared" si="72"/>
        <v>0</v>
      </c>
      <c r="DG44" s="31">
        <f t="shared" si="73"/>
        <v>0</v>
      </c>
      <c r="DH44" s="230" t="str">
        <f t="shared" si="57"/>
        <v>NO OFERTADO</v>
      </c>
      <c r="DI44" s="32">
        <v>4552</v>
      </c>
      <c r="DJ44" s="229">
        <v>0</v>
      </c>
      <c r="DK44" s="34">
        <f t="shared" si="74"/>
        <v>4552</v>
      </c>
      <c r="DL44" s="31">
        <f t="shared" si="75"/>
        <v>4552</v>
      </c>
      <c r="DM44" s="230" t="str">
        <f t="shared" si="58"/>
        <v>NO HABILITA</v>
      </c>
      <c r="DN44" s="32"/>
      <c r="DO44" s="229"/>
      <c r="DP44" s="34">
        <f t="shared" si="76"/>
        <v>0</v>
      </c>
      <c r="DQ44" s="31">
        <f t="shared" si="77"/>
        <v>0</v>
      </c>
      <c r="DR44" s="230" t="str">
        <f t="shared" si="59"/>
        <v>NO OFERTADO</v>
      </c>
      <c r="DS44" s="32"/>
      <c r="DT44" s="229"/>
      <c r="DU44" s="34">
        <f t="shared" si="78"/>
        <v>0</v>
      </c>
      <c r="DV44" s="31">
        <f t="shared" si="79"/>
        <v>0</v>
      </c>
      <c r="DW44" s="230" t="str">
        <f t="shared" si="60"/>
        <v>NO OFERTADO</v>
      </c>
      <c r="DX44" s="32"/>
      <c r="DY44" s="229">
        <f t="shared" si="93"/>
        <v>0</v>
      </c>
      <c r="DZ44" s="34">
        <f t="shared" si="62"/>
        <v>0</v>
      </c>
      <c r="EA44" s="31">
        <f t="shared" si="63"/>
        <v>0</v>
      </c>
      <c r="EB44" s="230" t="str">
        <f t="shared" si="64"/>
        <v>NO OFERTADO</v>
      </c>
      <c r="EC44" s="32"/>
      <c r="ED44" s="229"/>
      <c r="EE44" s="34">
        <f t="shared" si="80"/>
        <v>0</v>
      </c>
      <c r="EF44" s="31">
        <f t="shared" si="81"/>
        <v>0</v>
      </c>
      <c r="EG44" s="230" t="str">
        <f t="shared" si="65"/>
        <v>NO OFERTADO</v>
      </c>
      <c r="EH44" s="32"/>
      <c r="EI44" s="229"/>
      <c r="EJ44" s="34">
        <f t="shared" si="82"/>
        <v>0</v>
      </c>
      <c r="EK44" s="31">
        <f t="shared" si="83"/>
        <v>0</v>
      </c>
      <c r="EL44" s="230" t="str">
        <f t="shared" si="66"/>
        <v>NO OFERTADO</v>
      </c>
    </row>
    <row r="45" spans="1:142" s="226" customFormat="1" ht="51" x14ac:dyDescent="0.2">
      <c r="A45" s="103">
        <v>36</v>
      </c>
      <c r="B45" s="202" t="s">
        <v>92</v>
      </c>
      <c r="C45" s="121" t="s">
        <v>93</v>
      </c>
      <c r="D45" s="146">
        <v>1</v>
      </c>
      <c r="E45" s="227" t="s">
        <v>53</v>
      </c>
      <c r="F45" s="228">
        <v>38.666666666666664</v>
      </c>
      <c r="G45" s="25">
        <v>12625.33951</v>
      </c>
      <c r="H45" s="32"/>
      <c r="I45" s="229"/>
      <c r="J45" s="34">
        <f t="shared" si="67"/>
        <v>0</v>
      </c>
      <c r="K45" s="31">
        <f t="shared" si="68"/>
        <v>0</v>
      </c>
      <c r="L45" s="230" t="str">
        <f t="shared" si="0"/>
        <v>NO OFERTADO</v>
      </c>
      <c r="M45" s="32"/>
      <c r="N45" s="229">
        <v>0</v>
      </c>
      <c r="O45" s="34">
        <f t="shared" si="1"/>
        <v>0</v>
      </c>
      <c r="P45" s="31">
        <f t="shared" si="90"/>
        <v>0</v>
      </c>
      <c r="Q45" s="230" t="str">
        <f t="shared" si="3"/>
        <v>NO OFERTADO</v>
      </c>
      <c r="R45" s="32"/>
      <c r="S45" s="229"/>
      <c r="T45" s="34">
        <f t="shared" si="4"/>
        <v>0</v>
      </c>
      <c r="U45" s="31">
        <f t="shared" si="90"/>
        <v>0</v>
      </c>
      <c r="V45" s="230" t="str">
        <f t="shared" si="6"/>
        <v>NO OFERTADO</v>
      </c>
      <c r="W45" s="32"/>
      <c r="X45" s="229"/>
      <c r="Y45" s="34">
        <f t="shared" si="7"/>
        <v>0</v>
      </c>
      <c r="Z45" s="31">
        <f t="shared" si="90"/>
        <v>0</v>
      </c>
      <c r="AA45" s="230" t="str">
        <f t="shared" si="9"/>
        <v>NO OFERTADO</v>
      </c>
      <c r="AB45" s="32"/>
      <c r="AC45" s="229"/>
      <c r="AD45" s="34">
        <f t="shared" si="10"/>
        <v>0</v>
      </c>
      <c r="AE45" s="31">
        <f t="shared" si="90"/>
        <v>0</v>
      </c>
      <c r="AF45" s="230" t="str">
        <f t="shared" si="12"/>
        <v>NO OFERTADO</v>
      </c>
      <c r="AG45" s="32">
        <v>18900</v>
      </c>
      <c r="AH45" s="229">
        <v>0</v>
      </c>
      <c r="AI45" s="34">
        <f t="shared" si="13"/>
        <v>18900</v>
      </c>
      <c r="AJ45" s="31">
        <f t="shared" si="90"/>
        <v>18900</v>
      </c>
      <c r="AK45" s="230" t="str">
        <f t="shared" si="15"/>
        <v>NO HABILITA</v>
      </c>
      <c r="AL45" s="32">
        <v>10600</v>
      </c>
      <c r="AM45" s="229">
        <v>0</v>
      </c>
      <c r="AN45" s="34">
        <f t="shared" si="16"/>
        <v>10600</v>
      </c>
      <c r="AO45" s="31">
        <f t="shared" si="90"/>
        <v>10600</v>
      </c>
      <c r="AP45" s="230" t="str">
        <f t="shared" si="18"/>
        <v>HABILITA</v>
      </c>
      <c r="AQ45" s="32"/>
      <c r="AR45" s="229"/>
      <c r="AS45" s="34">
        <f t="shared" si="19"/>
        <v>0</v>
      </c>
      <c r="AT45" s="31">
        <f t="shared" si="90"/>
        <v>0</v>
      </c>
      <c r="AU45" s="230" t="str">
        <f t="shared" si="21"/>
        <v>NO OFERTADO</v>
      </c>
      <c r="AV45" s="32"/>
      <c r="AW45" s="229"/>
      <c r="AX45" s="34">
        <f t="shared" si="22"/>
        <v>0</v>
      </c>
      <c r="AY45" s="31">
        <f t="shared" si="90"/>
        <v>0</v>
      </c>
      <c r="AZ45" s="230" t="str">
        <f t="shared" si="24"/>
        <v>NO OFERTADO</v>
      </c>
      <c r="BA45" s="32"/>
      <c r="BB45" s="229">
        <f t="shared" si="91"/>
        <v>0</v>
      </c>
      <c r="BC45" s="34">
        <f t="shared" si="26"/>
        <v>0</v>
      </c>
      <c r="BD45" s="31">
        <f t="shared" si="90"/>
        <v>0</v>
      </c>
      <c r="BE45" s="230" t="str">
        <f t="shared" si="28"/>
        <v>NO OFERTADO</v>
      </c>
      <c r="BF45" s="32"/>
      <c r="BG45" s="229"/>
      <c r="BH45" s="34">
        <f t="shared" si="29"/>
        <v>0</v>
      </c>
      <c r="BI45" s="31">
        <f t="shared" si="90"/>
        <v>0</v>
      </c>
      <c r="BJ45" s="230" t="str">
        <f t="shared" si="31"/>
        <v>NO OFERTADO</v>
      </c>
      <c r="BK45" s="32"/>
      <c r="BL45" s="229"/>
      <c r="BM45" s="34">
        <f t="shared" si="32"/>
        <v>0</v>
      </c>
      <c r="BN45" s="31">
        <f t="shared" si="90"/>
        <v>0</v>
      </c>
      <c r="BO45" s="230" t="str">
        <f t="shared" si="34"/>
        <v>NO OFERTADO</v>
      </c>
      <c r="BP45" s="32"/>
      <c r="BQ45" s="229"/>
      <c r="BR45" s="34">
        <f t="shared" si="35"/>
        <v>0</v>
      </c>
      <c r="BS45" s="31">
        <f t="shared" si="90"/>
        <v>0</v>
      </c>
      <c r="BT45" s="230" t="str">
        <f t="shared" si="37"/>
        <v>NO OFERTADO</v>
      </c>
      <c r="BU45" s="32"/>
      <c r="BV45" s="229"/>
      <c r="BW45" s="34">
        <f t="shared" si="38"/>
        <v>0</v>
      </c>
      <c r="BX45" s="31">
        <f t="shared" si="92"/>
        <v>0</v>
      </c>
      <c r="BY45" s="230" t="str">
        <f t="shared" si="40"/>
        <v>NO OFERTADO</v>
      </c>
      <c r="BZ45" s="32"/>
      <c r="CA45" s="229"/>
      <c r="CB45" s="34">
        <f t="shared" si="41"/>
        <v>0</v>
      </c>
      <c r="CC45" s="31">
        <f t="shared" si="92"/>
        <v>0</v>
      </c>
      <c r="CD45" s="230" t="str">
        <f t="shared" si="43"/>
        <v>NO OFERTADO</v>
      </c>
      <c r="CE45" s="32"/>
      <c r="CF45" s="229"/>
      <c r="CG45" s="34">
        <f t="shared" si="44"/>
        <v>0</v>
      </c>
      <c r="CH45" s="31">
        <f t="shared" si="92"/>
        <v>0</v>
      </c>
      <c r="CI45" s="230" t="str">
        <f t="shared" si="46"/>
        <v>NO OFERTADO</v>
      </c>
      <c r="CJ45" s="32">
        <v>17127</v>
      </c>
      <c r="CK45" s="229">
        <v>0</v>
      </c>
      <c r="CL45" s="34">
        <f t="shared" si="47"/>
        <v>17127</v>
      </c>
      <c r="CM45" s="31">
        <f t="shared" si="92"/>
        <v>17127</v>
      </c>
      <c r="CN45" s="230" t="str">
        <f t="shared" si="49"/>
        <v>NO HABILITA</v>
      </c>
      <c r="CO45" s="32"/>
      <c r="CP45" s="231"/>
      <c r="CQ45" s="34">
        <f t="shared" si="50"/>
        <v>0</v>
      </c>
      <c r="CR45" s="31">
        <f t="shared" si="92"/>
        <v>0</v>
      </c>
      <c r="CS45" s="230" t="str">
        <f t="shared" si="52"/>
        <v>NO OFERTADO</v>
      </c>
      <c r="CT45" s="32"/>
      <c r="CU45" s="229"/>
      <c r="CV45" s="34">
        <f t="shared" si="53"/>
        <v>0</v>
      </c>
      <c r="CW45" s="31">
        <f t="shared" si="92"/>
        <v>0</v>
      </c>
      <c r="CX45" s="230" t="str">
        <f t="shared" si="55"/>
        <v>NO OFERTADO</v>
      </c>
      <c r="CY45" s="32"/>
      <c r="CZ45" s="229"/>
      <c r="DA45" s="34">
        <f t="shared" si="70"/>
        <v>0</v>
      </c>
      <c r="DB45" s="31">
        <f t="shared" si="71"/>
        <v>0</v>
      </c>
      <c r="DC45" s="230" t="str">
        <f t="shared" si="56"/>
        <v>NO OFERTADO</v>
      </c>
      <c r="DD45" s="32"/>
      <c r="DE45" s="229"/>
      <c r="DF45" s="34">
        <f t="shared" si="72"/>
        <v>0</v>
      </c>
      <c r="DG45" s="31">
        <f t="shared" si="73"/>
        <v>0</v>
      </c>
      <c r="DH45" s="230" t="str">
        <f t="shared" si="57"/>
        <v>NO OFERTADO</v>
      </c>
      <c r="DI45" s="32">
        <v>33309</v>
      </c>
      <c r="DJ45" s="229">
        <v>0</v>
      </c>
      <c r="DK45" s="34">
        <f t="shared" si="74"/>
        <v>33309</v>
      </c>
      <c r="DL45" s="31">
        <f t="shared" si="75"/>
        <v>33309</v>
      </c>
      <c r="DM45" s="230" t="str">
        <f t="shared" si="58"/>
        <v>NO HABILITA</v>
      </c>
      <c r="DN45" s="32"/>
      <c r="DO45" s="229"/>
      <c r="DP45" s="34">
        <f t="shared" si="76"/>
        <v>0</v>
      </c>
      <c r="DQ45" s="31">
        <f t="shared" si="77"/>
        <v>0</v>
      </c>
      <c r="DR45" s="230" t="str">
        <f t="shared" si="59"/>
        <v>NO OFERTADO</v>
      </c>
      <c r="DS45" s="32"/>
      <c r="DT45" s="229"/>
      <c r="DU45" s="34">
        <f t="shared" si="78"/>
        <v>0</v>
      </c>
      <c r="DV45" s="31">
        <f t="shared" si="79"/>
        <v>0</v>
      </c>
      <c r="DW45" s="230" t="str">
        <f t="shared" si="60"/>
        <v>NO OFERTADO</v>
      </c>
      <c r="DX45" s="32"/>
      <c r="DY45" s="229">
        <f t="shared" si="93"/>
        <v>0</v>
      </c>
      <c r="DZ45" s="34">
        <f t="shared" si="62"/>
        <v>0</v>
      </c>
      <c r="EA45" s="31">
        <f t="shared" si="63"/>
        <v>0</v>
      </c>
      <c r="EB45" s="230" t="str">
        <f t="shared" si="64"/>
        <v>NO OFERTADO</v>
      </c>
      <c r="EC45" s="32"/>
      <c r="ED45" s="229"/>
      <c r="EE45" s="34">
        <f t="shared" si="80"/>
        <v>0</v>
      </c>
      <c r="EF45" s="31">
        <f t="shared" si="81"/>
        <v>0</v>
      </c>
      <c r="EG45" s="230" t="str">
        <f t="shared" si="65"/>
        <v>NO OFERTADO</v>
      </c>
      <c r="EH45" s="32"/>
      <c r="EI45" s="229"/>
      <c r="EJ45" s="34">
        <f t="shared" si="82"/>
        <v>0</v>
      </c>
      <c r="EK45" s="31">
        <f t="shared" si="83"/>
        <v>0</v>
      </c>
      <c r="EL45" s="230" t="str">
        <f t="shared" si="66"/>
        <v>NO OFERTADO</v>
      </c>
    </row>
    <row r="46" spans="1:142" s="226" customFormat="1" ht="25.5" x14ac:dyDescent="0.2">
      <c r="A46" s="103">
        <v>37</v>
      </c>
      <c r="B46" s="202" t="s">
        <v>94</v>
      </c>
      <c r="C46" s="121" t="s">
        <v>95</v>
      </c>
      <c r="D46" s="146">
        <v>1</v>
      </c>
      <c r="E46" s="227" t="s">
        <v>53</v>
      </c>
      <c r="F46" s="228">
        <v>1</v>
      </c>
      <c r="G46" s="25">
        <v>24700</v>
      </c>
      <c r="H46" s="32"/>
      <c r="I46" s="229"/>
      <c r="J46" s="34">
        <f t="shared" si="67"/>
        <v>0</v>
      </c>
      <c r="K46" s="31">
        <f t="shared" si="68"/>
        <v>0</v>
      </c>
      <c r="L46" s="230" t="str">
        <f t="shared" si="0"/>
        <v>NO OFERTADO</v>
      </c>
      <c r="M46" s="32"/>
      <c r="N46" s="229">
        <v>0</v>
      </c>
      <c r="O46" s="34">
        <f t="shared" si="1"/>
        <v>0</v>
      </c>
      <c r="P46" s="31">
        <f t="shared" si="90"/>
        <v>0</v>
      </c>
      <c r="Q46" s="230" t="str">
        <f t="shared" si="3"/>
        <v>NO OFERTADO</v>
      </c>
      <c r="R46" s="32"/>
      <c r="S46" s="229"/>
      <c r="T46" s="34">
        <f t="shared" si="4"/>
        <v>0</v>
      </c>
      <c r="U46" s="31">
        <f t="shared" si="90"/>
        <v>0</v>
      </c>
      <c r="V46" s="230" t="str">
        <f t="shared" si="6"/>
        <v>NO OFERTADO</v>
      </c>
      <c r="W46" s="32"/>
      <c r="X46" s="229"/>
      <c r="Y46" s="34">
        <f t="shared" si="7"/>
        <v>0</v>
      </c>
      <c r="Z46" s="31">
        <f t="shared" si="90"/>
        <v>0</v>
      </c>
      <c r="AA46" s="230" t="str">
        <f t="shared" si="9"/>
        <v>NO OFERTADO</v>
      </c>
      <c r="AB46" s="32"/>
      <c r="AC46" s="229"/>
      <c r="AD46" s="34">
        <f t="shared" si="10"/>
        <v>0</v>
      </c>
      <c r="AE46" s="31">
        <f t="shared" si="90"/>
        <v>0</v>
      </c>
      <c r="AF46" s="230" t="str">
        <f t="shared" si="12"/>
        <v>NO OFERTADO</v>
      </c>
      <c r="AG46" s="32">
        <v>24700</v>
      </c>
      <c r="AH46" s="229">
        <v>0</v>
      </c>
      <c r="AI46" s="34">
        <f t="shared" si="13"/>
        <v>24700</v>
      </c>
      <c r="AJ46" s="31">
        <f t="shared" si="90"/>
        <v>24700</v>
      </c>
      <c r="AK46" s="230" t="str">
        <f t="shared" si="15"/>
        <v>HABILITA</v>
      </c>
      <c r="AL46" s="32">
        <v>42800</v>
      </c>
      <c r="AM46" s="229">
        <v>0</v>
      </c>
      <c r="AN46" s="34">
        <f t="shared" si="16"/>
        <v>42800</v>
      </c>
      <c r="AO46" s="31">
        <f t="shared" si="90"/>
        <v>42800</v>
      </c>
      <c r="AP46" s="230" t="str">
        <f t="shared" si="18"/>
        <v>NO HABILITA</v>
      </c>
      <c r="AQ46" s="32"/>
      <c r="AR46" s="229"/>
      <c r="AS46" s="34">
        <f t="shared" si="19"/>
        <v>0</v>
      </c>
      <c r="AT46" s="31">
        <f t="shared" si="90"/>
        <v>0</v>
      </c>
      <c r="AU46" s="230" t="str">
        <f t="shared" si="21"/>
        <v>NO OFERTADO</v>
      </c>
      <c r="AV46" s="32">
        <v>42693</v>
      </c>
      <c r="AW46" s="229">
        <v>0</v>
      </c>
      <c r="AX46" s="34">
        <f t="shared" si="22"/>
        <v>42693</v>
      </c>
      <c r="AY46" s="31">
        <f t="shared" si="90"/>
        <v>42693</v>
      </c>
      <c r="AZ46" s="230" t="str">
        <f t="shared" si="24"/>
        <v>NO HABILITA</v>
      </c>
      <c r="BA46" s="32"/>
      <c r="BB46" s="229">
        <f t="shared" si="91"/>
        <v>0</v>
      </c>
      <c r="BC46" s="34">
        <f t="shared" si="26"/>
        <v>0</v>
      </c>
      <c r="BD46" s="31">
        <f t="shared" si="90"/>
        <v>0</v>
      </c>
      <c r="BE46" s="230" t="str">
        <f t="shared" si="28"/>
        <v>NO OFERTADO</v>
      </c>
      <c r="BF46" s="32"/>
      <c r="BG46" s="229"/>
      <c r="BH46" s="34">
        <f t="shared" si="29"/>
        <v>0</v>
      </c>
      <c r="BI46" s="31">
        <f t="shared" si="90"/>
        <v>0</v>
      </c>
      <c r="BJ46" s="230" t="str">
        <f t="shared" si="31"/>
        <v>NO OFERTADO</v>
      </c>
      <c r="BK46" s="32"/>
      <c r="BL46" s="229"/>
      <c r="BM46" s="34">
        <f t="shared" si="32"/>
        <v>0</v>
      </c>
      <c r="BN46" s="31">
        <f t="shared" si="90"/>
        <v>0</v>
      </c>
      <c r="BO46" s="230" t="str">
        <f t="shared" si="34"/>
        <v>NO OFERTADO</v>
      </c>
      <c r="BP46" s="32"/>
      <c r="BQ46" s="229"/>
      <c r="BR46" s="34">
        <f t="shared" si="35"/>
        <v>0</v>
      </c>
      <c r="BS46" s="31">
        <f t="shared" si="90"/>
        <v>0</v>
      </c>
      <c r="BT46" s="230" t="str">
        <f t="shared" si="37"/>
        <v>NO OFERTADO</v>
      </c>
      <c r="BU46" s="32"/>
      <c r="BV46" s="229"/>
      <c r="BW46" s="34">
        <f t="shared" si="38"/>
        <v>0</v>
      </c>
      <c r="BX46" s="31">
        <f t="shared" si="92"/>
        <v>0</v>
      </c>
      <c r="BY46" s="230" t="str">
        <f t="shared" si="40"/>
        <v>NO OFERTADO</v>
      </c>
      <c r="BZ46" s="32"/>
      <c r="CA46" s="229"/>
      <c r="CB46" s="34">
        <f t="shared" si="41"/>
        <v>0</v>
      </c>
      <c r="CC46" s="31">
        <f t="shared" si="92"/>
        <v>0</v>
      </c>
      <c r="CD46" s="230" t="str">
        <f t="shared" si="43"/>
        <v>NO OFERTADO</v>
      </c>
      <c r="CE46" s="32"/>
      <c r="CF46" s="229"/>
      <c r="CG46" s="34">
        <f t="shared" si="44"/>
        <v>0</v>
      </c>
      <c r="CH46" s="31">
        <f t="shared" si="92"/>
        <v>0</v>
      </c>
      <c r="CI46" s="230" t="str">
        <f t="shared" si="46"/>
        <v>NO OFERTADO</v>
      </c>
      <c r="CJ46" s="32"/>
      <c r="CK46" s="229"/>
      <c r="CL46" s="34">
        <f t="shared" si="47"/>
        <v>0</v>
      </c>
      <c r="CM46" s="31">
        <f t="shared" si="92"/>
        <v>0</v>
      </c>
      <c r="CN46" s="230" t="str">
        <f t="shared" si="49"/>
        <v>NO OFERTADO</v>
      </c>
      <c r="CO46" s="32"/>
      <c r="CP46" s="231"/>
      <c r="CQ46" s="34">
        <f t="shared" si="50"/>
        <v>0</v>
      </c>
      <c r="CR46" s="31">
        <f t="shared" si="92"/>
        <v>0</v>
      </c>
      <c r="CS46" s="230" t="str">
        <f t="shared" si="52"/>
        <v>NO OFERTADO</v>
      </c>
      <c r="CT46" s="32"/>
      <c r="CU46" s="229"/>
      <c r="CV46" s="34">
        <f t="shared" si="53"/>
        <v>0</v>
      </c>
      <c r="CW46" s="31">
        <f t="shared" si="92"/>
        <v>0</v>
      </c>
      <c r="CX46" s="230" t="str">
        <f t="shared" si="55"/>
        <v>NO OFERTADO</v>
      </c>
      <c r="CY46" s="32"/>
      <c r="CZ46" s="229"/>
      <c r="DA46" s="34">
        <f t="shared" si="70"/>
        <v>0</v>
      </c>
      <c r="DB46" s="31">
        <f t="shared" si="71"/>
        <v>0</v>
      </c>
      <c r="DC46" s="230" t="str">
        <f t="shared" si="56"/>
        <v>NO OFERTADO</v>
      </c>
      <c r="DD46" s="32"/>
      <c r="DE46" s="229"/>
      <c r="DF46" s="34">
        <f t="shared" si="72"/>
        <v>0</v>
      </c>
      <c r="DG46" s="31">
        <f t="shared" si="73"/>
        <v>0</v>
      </c>
      <c r="DH46" s="230" t="str">
        <f t="shared" si="57"/>
        <v>NO OFERTADO</v>
      </c>
      <c r="DI46" s="32">
        <v>45418</v>
      </c>
      <c r="DJ46" s="229">
        <v>0</v>
      </c>
      <c r="DK46" s="34">
        <f t="shared" si="74"/>
        <v>45418</v>
      </c>
      <c r="DL46" s="31">
        <f t="shared" si="75"/>
        <v>45418</v>
      </c>
      <c r="DM46" s="230" t="str">
        <f t="shared" si="58"/>
        <v>NO HABILITA</v>
      </c>
      <c r="DN46" s="32"/>
      <c r="DO46" s="229"/>
      <c r="DP46" s="34">
        <f t="shared" si="76"/>
        <v>0</v>
      </c>
      <c r="DQ46" s="31">
        <f t="shared" si="77"/>
        <v>0</v>
      </c>
      <c r="DR46" s="230" t="str">
        <f t="shared" si="59"/>
        <v>NO OFERTADO</v>
      </c>
      <c r="DS46" s="32"/>
      <c r="DT46" s="229"/>
      <c r="DU46" s="34">
        <f t="shared" si="78"/>
        <v>0</v>
      </c>
      <c r="DV46" s="31">
        <f t="shared" si="79"/>
        <v>0</v>
      </c>
      <c r="DW46" s="230" t="str">
        <f t="shared" si="60"/>
        <v>NO OFERTADO</v>
      </c>
      <c r="DX46" s="32"/>
      <c r="DY46" s="229">
        <f t="shared" si="93"/>
        <v>0</v>
      </c>
      <c r="DZ46" s="34">
        <f t="shared" si="62"/>
        <v>0</v>
      </c>
      <c r="EA46" s="31">
        <f t="shared" si="63"/>
        <v>0</v>
      </c>
      <c r="EB46" s="230" t="str">
        <f t="shared" si="64"/>
        <v>NO OFERTADO</v>
      </c>
      <c r="EC46" s="32"/>
      <c r="ED46" s="229"/>
      <c r="EE46" s="34">
        <f t="shared" si="80"/>
        <v>0</v>
      </c>
      <c r="EF46" s="31">
        <f t="shared" si="81"/>
        <v>0</v>
      </c>
      <c r="EG46" s="230" t="str">
        <f t="shared" si="65"/>
        <v>NO OFERTADO</v>
      </c>
      <c r="EH46" s="32"/>
      <c r="EI46" s="229"/>
      <c r="EJ46" s="34">
        <f t="shared" si="82"/>
        <v>0</v>
      </c>
      <c r="EK46" s="31">
        <f t="shared" si="83"/>
        <v>0</v>
      </c>
      <c r="EL46" s="230" t="str">
        <f t="shared" si="66"/>
        <v>NO OFERTADO</v>
      </c>
    </row>
    <row r="47" spans="1:142" s="226" customFormat="1" ht="25.5" x14ac:dyDescent="0.2">
      <c r="A47" s="103">
        <v>38</v>
      </c>
      <c r="B47" s="202" t="s">
        <v>96</v>
      </c>
      <c r="C47" s="121" t="s">
        <v>97</v>
      </c>
      <c r="D47" s="146">
        <v>1</v>
      </c>
      <c r="E47" s="227" t="s">
        <v>53</v>
      </c>
      <c r="F47" s="228">
        <v>2928.6666666666665</v>
      </c>
      <c r="G47" s="25">
        <v>2195.5500000000002</v>
      </c>
      <c r="H47" s="32">
        <v>2100</v>
      </c>
      <c r="I47" s="229">
        <f>H47*0.19</f>
        <v>399</v>
      </c>
      <c r="J47" s="34">
        <f t="shared" si="67"/>
        <v>2499</v>
      </c>
      <c r="K47" s="31">
        <f t="shared" si="68"/>
        <v>2499</v>
      </c>
      <c r="L47" s="230" t="str">
        <f t="shared" si="0"/>
        <v>HABILITA</v>
      </c>
      <c r="M47" s="32"/>
      <c r="N47" s="229">
        <v>0</v>
      </c>
      <c r="O47" s="34">
        <f t="shared" si="1"/>
        <v>0</v>
      </c>
      <c r="P47" s="31">
        <f t="shared" si="90"/>
        <v>0</v>
      </c>
      <c r="Q47" s="230" t="str">
        <f t="shared" si="3"/>
        <v>NO OFERTADO</v>
      </c>
      <c r="R47" s="32"/>
      <c r="S47" s="229"/>
      <c r="T47" s="34">
        <f t="shared" si="4"/>
        <v>0</v>
      </c>
      <c r="U47" s="31">
        <f t="shared" si="90"/>
        <v>0</v>
      </c>
      <c r="V47" s="230" t="str">
        <f t="shared" si="6"/>
        <v>NO OFERTADO</v>
      </c>
      <c r="W47" s="32"/>
      <c r="X47" s="229"/>
      <c r="Y47" s="34">
        <f t="shared" si="7"/>
        <v>0</v>
      </c>
      <c r="Z47" s="31">
        <f t="shared" si="90"/>
        <v>0</v>
      </c>
      <c r="AA47" s="230" t="str">
        <f t="shared" si="9"/>
        <v>NO OFERTADO</v>
      </c>
      <c r="AB47" s="32"/>
      <c r="AC47" s="229"/>
      <c r="AD47" s="34">
        <f t="shared" si="10"/>
        <v>0</v>
      </c>
      <c r="AE47" s="31">
        <f t="shared" si="90"/>
        <v>0</v>
      </c>
      <c r="AF47" s="230" t="str">
        <f t="shared" si="12"/>
        <v>NO OFERTADO</v>
      </c>
      <c r="AG47" s="32">
        <v>1838</v>
      </c>
      <c r="AH47" s="229">
        <f>AG47*0.19</f>
        <v>349.22</v>
      </c>
      <c r="AI47" s="34">
        <f t="shared" si="13"/>
        <v>2187.2200000000003</v>
      </c>
      <c r="AJ47" s="31">
        <f t="shared" si="90"/>
        <v>2187.2200000000003</v>
      </c>
      <c r="AK47" s="230" t="str">
        <f t="shared" si="15"/>
        <v>HABILITA</v>
      </c>
      <c r="AL47" s="32">
        <v>1999</v>
      </c>
      <c r="AM47" s="232">
        <f t="shared" ref="AM47:AM48" si="94">AL47*0.19</f>
        <v>379.81</v>
      </c>
      <c r="AN47" s="34">
        <f t="shared" si="16"/>
        <v>2378.81</v>
      </c>
      <c r="AO47" s="31">
        <f t="shared" si="90"/>
        <v>2378.81</v>
      </c>
      <c r="AP47" s="230" t="str">
        <f t="shared" si="18"/>
        <v>HABILITA</v>
      </c>
      <c r="AQ47" s="32"/>
      <c r="AR47" s="229"/>
      <c r="AS47" s="34">
        <f t="shared" si="19"/>
        <v>0</v>
      </c>
      <c r="AT47" s="31">
        <f t="shared" si="90"/>
        <v>0</v>
      </c>
      <c r="AU47" s="230" t="str">
        <f t="shared" si="21"/>
        <v>NO OFERTADO</v>
      </c>
      <c r="AV47" s="32">
        <v>1913</v>
      </c>
      <c r="AW47" s="229">
        <f t="shared" ref="AW47:AW53" si="95">AV47*0.19</f>
        <v>363.47</v>
      </c>
      <c r="AX47" s="34">
        <f t="shared" si="22"/>
        <v>2276.4700000000003</v>
      </c>
      <c r="AY47" s="31">
        <f t="shared" si="90"/>
        <v>2276.4700000000003</v>
      </c>
      <c r="AZ47" s="230" t="str">
        <f t="shared" si="24"/>
        <v>HABILITA</v>
      </c>
      <c r="BA47" s="32"/>
      <c r="BB47" s="229">
        <f t="shared" si="91"/>
        <v>0</v>
      </c>
      <c r="BC47" s="34">
        <f t="shared" si="26"/>
        <v>0</v>
      </c>
      <c r="BD47" s="31">
        <f t="shared" si="90"/>
        <v>0</v>
      </c>
      <c r="BE47" s="230" t="str">
        <f t="shared" si="28"/>
        <v>NO OFERTADO</v>
      </c>
      <c r="BF47" s="32"/>
      <c r="BG47" s="229"/>
      <c r="BH47" s="34">
        <f t="shared" si="29"/>
        <v>0</v>
      </c>
      <c r="BI47" s="31">
        <f t="shared" si="90"/>
        <v>0</v>
      </c>
      <c r="BJ47" s="230" t="str">
        <f t="shared" si="31"/>
        <v>NO OFERTADO</v>
      </c>
      <c r="BK47" s="32"/>
      <c r="BL47" s="229"/>
      <c r="BM47" s="34">
        <f t="shared" si="32"/>
        <v>0</v>
      </c>
      <c r="BN47" s="31">
        <f t="shared" si="90"/>
        <v>0</v>
      </c>
      <c r="BO47" s="230" t="str">
        <f t="shared" si="34"/>
        <v>NO OFERTADO</v>
      </c>
      <c r="BP47" s="32"/>
      <c r="BQ47" s="229"/>
      <c r="BR47" s="34">
        <f t="shared" si="35"/>
        <v>0</v>
      </c>
      <c r="BS47" s="31">
        <f t="shared" si="90"/>
        <v>0</v>
      </c>
      <c r="BT47" s="230" t="str">
        <f t="shared" si="37"/>
        <v>NO OFERTADO</v>
      </c>
      <c r="BU47" s="32"/>
      <c r="BV47" s="229"/>
      <c r="BW47" s="34">
        <f t="shared" si="38"/>
        <v>0</v>
      </c>
      <c r="BX47" s="31">
        <f t="shared" si="92"/>
        <v>0</v>
      </c>
      <c r="BY47" s="230" t="str">
        <f t="shared" si="40"/>
        <v>NO OFERTADO</v>
      </c>
      <c r="BZ47" s="32"/>
      <c r="CA47" s="229"/>
      <c r="CB47" s="34">
        <f t="shared" si="41"/>
        <v>0</v>
      </c>
      <c r="CC47" s="31">
        <f t="shared" si="92"/>
        <v>0</v>
      </c>
      <c r="CD47" s="230" t="str">
        <f t="shared" si="43"/>
        <v>NO OFERTADO</v>
      </c>
      <c r="CE47" s="32">
        <v>2012</v>
      </c>
      <c r="CF47" s="229">
        <f t="shared" ref="CF47:CF48" si="96">CE47*0.19</f>
        <v>382.28000000000003</v>
      </c>
      <c r="CG47" s="34">
        <f t="shared" si="44"/>
        <v>2394.2800000000002</v>
      </c>
      <c r="CH47" s="31">
        <f t="shared" si="92"/>
        <v>2394.2800000000002</v>
      </c>
      <c r="CI47" s="230" t="str">
        <f t="shared" si="46"/>
        <v>HABILITA</v>
      </c>
      <c r="CJ47" s="32">
        <v>2187</v>
      </c>
      <c r="CK47" s="229">
        <f>CJ47*0.19</f>
        <v>415.53000000000003</v>
      </c>
      <c r="CL47" s="34">
        <f t="shared" si="47"/>
        <v>2602.5300000000002</v>
      </c>
      <c r="CM47" s="31">
        <f t="shared" si="92"/>
        <v>2602.5300000000002</v>
      </c>
      <c r="CN47" s="230" t="str">
        <f t="shared" si="49"/>
        <v>HABILITA</v>
      </c>
      <c r="CO47" s="32"/>
      <c r="CP47" s="231"/>
      <c r="CQ47" s="34">
        <f t="shared" si="50"/>
        <v>0</v>
      </c>
      <c r="CR47" s="31">
        <f t="shared" si="92"/>
        <v>0</v>
      </c>
      <c r="CS47" s="230" t="str">
        <f t="shared" si="52"/>
        <v>NO OFERTADO</v>
      </c>
      <c r="CT47" s="32">
        <v>1888</v>
      </c>
      <c r="CU47" s="229">
        <f t="shared" ref="CU47:CU48" si="97">CT47*0.19</f>
        <v>358.72</v>
      </c>
      <c r="CV47" s="34">
        <f t="shared" si="53"/>
        <v>2246.7200000000003</v>
      </c>
      <c r="CW47" s="31">
        <f t="shared" si="92"/>
        <v>2246.7200000000003</v>
      </c>
      <c r="CX47" s="230" t="str">
        <f t="shared" si="55"/>
        <v>HABILITA</v>
      </c>
      <c r="CY47" s="32"/>
      <c r="CZ47" s="229"/>
      <c r="DA47" s="34">
        <f t="shared" si="70"/>
        <v>0</v>
      </c>
      <c r="DB47" s="31">
        <f t="shared" si="71"/>
        <v>0</v>
      </c>
      <c r="DC47" s="230" t="str">
        <f t="shared" si="56"/>
        <v>NO OFERTADO</v>
      </c>
      <c r="DD47" s="32"/>
      <c r="DE47" s="229"/>
      <c r="DF47" s="34">
        <f t="shared" si="72"/>
        <v>0</v>
      </c>
      <c r="DG47" s="31">
        <f t="shared" si="73"/>
        <v>0</v>
      </c>
      <c r="DH47" s="230" t="str">
        <f t="shared" si="57"/>
        <v>NO OFERTADO</v>
      </c>
      <c r="DI47" s="32">
        <v>1648</v>
      </c>
      <c r="DJ47" s="229">
        <f t="shared" ref="DJ47:DJ49" si="98">DI47*0.19</f>
        <v>313.12</v>
      </c>
      <c r="DK47" s="34">
        <f t="shared" si="74"/>
        <v>1961.12</v>
      </c>
      <c r="DL47" s="31">
        <f t="shared" si="75"/>
        <v>1961.12</v>
      </c>
      <c r="DM47" s="230" t="str">
        <f t="shared" si="58"/>
        <v>HABILITA</v>
      </c>
      <c r="DN47" s="32"/>
      <c r="DO47" s="229"/>
      <c r="DP47" s="34">
        <f t="shared" si="76"/>
        <v>0</v>
      </c>
      <c r="DQ47" s="31">
        <f t="shared" si="77"/>
        <v>0</v>
      </c>
      <c r="DR47" s="230" t="str">
        <f t="shared" si="59"/>
        <v>NO OFERTADO</v>
      </c>
      <c r="DS47" s="32"/>
      <c r="DT47" s="229"/>
      <c r="DU47" s="34">
        <f t="shared" si="78"/>
        <v>0</v>
      </c>
      <c r="DV47" s="31">
        <f t="shared" si="79"/>
        <v>0</v>
      </c>
      <c r="DW47" s="230" t="str">
        <f t="shared" si="60"/>
        <v>NO OFERTADO</v>
      </c>
      <c r="DX47" s="32"/>
      <c r="DY47" s="229">
        <f t="shared" si="93"/>
        <v>0</v>
      </c>
      <c r="DZ47" s="34">
        <f t="shared" si="62"/>
        <v>0</v>
      </c>
      <c r="EA47" s="31">
        <f t="shared" si="63"/>
        <v>0</v>
      </c>
      <c r="EB47" s="230" t="str">
        <f t="shared" si="64"/>
        <v>NO OFERTADO</v>
      </c>
      <c r="EC47" s="32"/>
      <c r="ED47" s="229"/>
      <c r="EE47" s="34">
        <f t="shared" si="80"/>
        <v>0</v>
      </c>
      <c r="EF47" s="31">
        <f t="shared" si="81"/>
        <v>0</v>
      </c>
      <c r="EG47" s="230" t="str">
        <f t="shared" si="65"/>
        <v>NO OFERTADO</v>
      </c>
      <c r="EH47" s="32"/>
      <c r="EI47" s="229"/>
      <c r="EJ47" s="34">
        <f t="shared" si="82"/>
        <v>0</v>
      </c>
      <c r="EK47" s="31">
        <f t="shared" si="83"/>
        <v>0</v>
      </c>
      <c r="EL47" s="230" t="str">
        <f t="shared" si="66"/>
        <v>NO OFERTADO</v>
      </c>
    </row>
    <row r="48" spans="1:142" s="226" customFormat="1" ht="63.75" x14ac:dyDescent="0.2">
      <c r="A48" s="103">
        <v>39</v>
      </c>
      <c r="B48" s="202" t="s">
        <v>98</v>
      </c>
      <c r="C48" s="121" t="s">
        <v>99</v>
      </c>
      <c r="D48" s="146">
        <v>1</v>
      </c>
      <c r="E48" s="227" t="s">
        <v>53</v>
      </c>
      <c r="F48" s="228">
        <v>1052.9666666666667</v>
      </c>
      <c r="G48" s="25">
        <v>4811.17</v>
      </c>
      <c r="H48" s="32"/>
      <c r="I48" s="229"/>
      <c r="J48" s="34">
        <f t="shared" si="67"/>
        <v>0</v>
      </c>
      <c r="K48" s="31">
        <f t="shared" si="68"/>
        <v>0</v>
      </c>
      <c r="L48" s="230" t="str">
        <f t="shared" si="0"/>
        <v>NO OFERTADO</v>
      </c>
      <c r="M48" s="32"/>
      <c r="N48" s="229">
        <v>0</v>
      </c>
      <c r="O48" s="34">
        <f t="shared" si="1"/>
        <v>0</v>
      </c>
      <c r="P48" s="31">
        <f t="shared" si="90"/>
        <v>0</v>
      </c>
      <c r="Q48" s="230" t="str">
        <f t="shared" si="3"/>
        <v>NO OFERTADO</v>
      </c>
      <c r="R48" s="32"/>
      <c r="S48" s="229"/>
      <c r="T48" s="34">
        <f t="shared" si="4"/>
        <v>0</v>
      </c>
      <c r="U48" s="31">
        <f t="shared" si="90"/>
        <v>0</v>
      </c>
      <c r="V48" s="230" t="str">
        <f t="shared" si="6"/>
        <v>NO OFERTADO</v>
      </c>
      <c r="W48" s="32"/>
      <c r="X48" s="229"/>
      <c r="Y48" s="34">
        <f t="shared" si="7"/>
        <v>0</v>
      </c>
      <c r="Z48" s="31">
        <f t="shared" si="90"/>
        <v>0</v>
      </c>
      <c r="AA48" s="230" t="str">
        <f t="shared" si="9"/>
        <v>NO OFERTADO</v>
      </c>
      <c r="AB48" s="32"/>
      <c r="AC48" s="229"/>
      <c r="AD48" s="34">
        <f t="shared" si="10"/>
        <v>0</v>
      </c>
      <c r="AE48" s="31">
        <f t="shared" si="90"/>
        <v>0</v>
      </c>
      <c r="AF48" s="230" t="str">
        <f t="shared" si="12"/>
        <v>NO OFERTADO</v>
      </c>
      <c r="AG48" s="32">
        <v>3540</v>
      </c>
      <c r="AH48" s="229">
        <f t="shared" ref="AH48:AH49" si="99">AG48*0.19</f>
        <v>672.6</v>
      </c>
      <c r="AI48" s="34">
        <f t="shared" si="13"/>
        <v>4212.6000000000004</v>
      </c>
      <c r="AJ48" s="31">
        <f t="shared" si="90"/>
        <v>4212.6000000000004</v>
      </c>
      <c r="AK48" s="230" t="str">
        <f t="shared" si="15"/>
        <v>HABILITA</v>
      </c>
      <c r="AL48" s="32">
        <v>4700</v>
      </c>
      <c r="AM48" s="232">
        <f t="shared" si="94"/>
        <v>893</v>
      </c>
      <c r="AN48" s="34">
        <f t="shared" si="16"/>
        <v>5593</v>
      </c>
      <c r="AO48" s="31">
        <f t="shared" si="90"/>
        <v>5593</v>
      </c>
      <c r="AP48" s="230" t="str">
        <f t="shared" si="18"/>
        <v>HABILITA</v>
      </c>
      <c r="AQ48" s="32"/>
      <c r="AR48" s="229"/>
      <c r="AS48" s="34">
        <f t="shared" si="19"/>
        <v>0</v>
      </c>
      <c r="AT48" s="31">
        <f t="shared" si="90"/>
        <v>0</v>
      </c>
      <c r="AU48" s="230" t="str">
        <f t="shared" si="21"/>
        <v>NO OFERTADO</v>
      </c>
      <c r="AV48" s="32">
        <v>3939</v>
      </c>
      <c r="AW48" s="229">
        <f t="shared" si="95"/>
        <v>748.41</v>
      </c>
      <c r="AX48" s="34">
        <f t="shared" si="22"/>
        <v>4687.41</v>
      </c>
      <c r="AY48" s="31">
        <f t="shared" si="90"/>
        <v>4687.41</v>
      </c>
      <c r="AZ48" s="230" t="str">
        <f t="shared" si="24"/>
        <v>HABILITA</v>
      </c>
      <c r="BA48" s="32"/>
      <c r="BB48" s="229">
        <f t="shared" si="91"/>
        <v>0</v>
      </c>
      <c r="BC48" s="34">
        <f t="shared" si="26"/>
        <v>0</v>
      </c>
      <c r="BD48" s="31">
        <f t="shared" si="90"/>
        <v>0</v>
      </c>
      <c r="BE48" s="230" t="str">
        <f t="shared" si="28"/>
        <v>NO OFERTADO</v>
      </c>
      <c r="BF48" s="32"/>
      <c r="BG48" s="229"/>
      <c r="BH48" s="34">
        <f t="shared" si="29"/>
        <v>0</v>
      </c>
      <c r="BI48" s="31">
        <f t="shared" si="90"/>
        <v>0</v>
      </c>
      <c r="BJ48" s="230" t="str">
        <f t="shared" si="31"/>
        <v>NO OFERTADO</v>
      </c>
      <c r="BK48" s="32"/>
      <c r="BL48" s="229"/>
      <c r="BM48" s="34">
        <f t="shared" si="32"/>
        <v>0</v>
      </c>
      <c r="BN48" s="31">
        <f t="shared" si="90"/>
        <v>0</v>
      </c>
      <c r="BO48" s="230" t="str">
        <f t="shared" si="34"/>
        <v>NO OFERTADO</v>
      </c>
      <c r="BP48" s="32">
        <v>4043</v>
      </c>
      <c r="BQ48" s="229">
        <f>BP48*0.19</f>
        <v>768.17</v>
      </c>
      <c r="BR48" s="34">
        <f t="shared" si="35"/>
        <v>4811.17</v>
      </c>
      <c r="BS48" s="31">
        <f t="shared" si="90"/>
        <v>4811.17</v>
      </c>
      <c r="BT48" s="230" t="str">
        <f t="shared" si="37"/>
        <v>HABILITA</v>
      </c>
      <c r="BU48" s="32"/>
      <c r="BV48" s="229"/>
      <c r="BW48" s="34">
        <f t="shared" si="38"/>
        <v>0</v>
      </c>
      <c r="BX48" s="31">
        <f t="shared" si="92"/>
        <v>0</v>
      </c>
      <c r="BY48" s="230" t="str">
        <f t="shared" si="40"/>
        <v>NO OFERTADO</v>
      </c>
      <c r="BZ48" s="32"/>
      <c r="CA48" s="229"/>
      <c r="CB48" s="34">
        <f t="shared" si="41"/>
        <v>0</v>
      </c>
      <c r="CC48" s="31">
        <f t="shared" si="92"/>
        <v>0</v>
      </c>
      <c r="CD48" s="230" t="str">
        <f t="shared" si="43"/>
        <v>NO OFERTADO</v>
      </c>
      <c r="CE48" s="32">
        <v>4172</v>
      </c>
      <c r="CF48" s="229">
        <f t="shared" si="96"/>
        <v>792.68000000000006</v>
      </c>
      <c r="CG48" s="34">
        <f t="shared" si="44"/>
        <v>4964.68</v>
      </c>
      <c r="CH48" s="31">
        <f t="shared" si="92"/>
        <v>4964.68</v>
      </c>
      <c r="CI48" s="230" t="str">
        <f t="shared" si="46"/>
        <v>HABILITA</v>
      </c>
      <c r="CJ48" s="32"/>
      <c r="CK48" s="229"/>
      <c r="CL48" s="34">
        <f t="shared" si="47"/>
        <v>0</v>
      </c>
      <c r="CM48" s="31">
        <f t="shared" si="92"/>
        <v>0</v>
      </c>
      <c r="CN48" s="230" t="str">
        <f t="shared" si="49"/>
        <v>NO OFERTADO</v>
      </c>
      <c r="CO48" s="32"/>
      <c r="CP48" s="231"/>
      <c r="CQ48" s="34">
        <f t="shared" si="50"/>
        <v>0</v>
      </c>
      <c r="CR48" s="31">
        <f t="shared" si="92"/>
        <v>0</v>
      </c>
      <c r="CS48" s="230" t="str">
        <f t="shared" si="52"/>
        <v>NO OFERTADO</v>
      </c>
      <c r="CT48" s="32">
        <v>4670.2352941176468</v>
      </c>
      <c r="CU48" s="229">
        <f t="shared" si="97"/>
        <v>887.34470588235286</v>
      </c>
      <c r="CV48" s="34">
        <f t="shared" si="53"/>
        <v>5557.58</v>
      </c>
      <c r="CW48" s="31">
        <f t="shared" si="92"/>
        <v>5557.58</v>
      </c>
      <c r="CX48" s="230" t="str">
        <f t="shared" si="55"/>
        <v>HABILITA</v>
      </c>
      <c r="CY48" s="32"/>
      <c r="CZ48" s="229"/>
      <c r="DA48" s="34">
        <f t="shared" si="70"/>
        <v>0</v>
      </c>
      <c r="DB48" s="31">
        <f t="shared" si="71"/>
        <v>0</v>
      </c>
      <c r="DC48" s="230" t="str">
        <f t="shared" si="56"/>
        <v>NO OFERTADO</v>
      </c>
      <c r="DD48" s="32">
        <v>4920</v>
      </c>
      <c r="DE48" s="229">
        <v>934.8</v>
      </c>
      <c r="DF48" s="34">
        <f t="shared" si="72"/>
        <v>5854.8</v>
      </c>
      <c r="DG48" s="31">
        <f t="shared" si="73"/>
        <v>5854.8</v>
      </c>
      <c r="DH48" s="230" t="str">
        <f t="shared" si="57"/>
        <v>HABILITA</v>
      </c>
      <c r="DI48" s="32">
        <v>3670</v>
      </c>
      <c r="DJ48" s="229">
        <f t="shared" si="98"/>
        <v>697.3</v>
      </c>
      <c r="DK48" s="34">
        <f t="shared" si="74"/>
        <v>4367.3</v>
      </c>
      <c r="DL48" s="31">
        <f t="shared" si="75"/>
        <v>4367.3</v>
      </c>
      <c r="DM48" s="230" t="str">
        <f t="shared" si="58"/>
        <v>HABILITA</v>
      </c>
      <c r="DN48" s="32"/>
      <c r="DO48" s="229"/>
      <c r="DP48" s="34">
        <f t="shared" si="76"/>
        <v>0</v>
      </c>
      <c r="DQ48" s="31">
        <f t="shared" si="77"/>
        <v>0</v>
      </c>
      <c r="DR48" s="230" t="str">
        <f t="shared" si="59"/>
        <v>NO OFERTADO</v>
      </c>
      <c r="DS48" s="32"/>
      <c r="DT48" s="229"/>
      <c r="DU48" s="34">
        <f t="shared" si="78"/>
        <v>0</v>
      </c>
      <c r="DV48" s="31">
        <f t="shared" si="79"/>
        <v>0</v>
      </c>
      <c r="DW48" s="230" t="str">
        <f t="shared" si="60"/>
        <v>NO OFERTADO</v>
      </c>
      <c r="DX48" s="32"/>
      <c r="DY48" s="229">
        <f t="shared" si="93"/>
        <v>0</v>
      </c>
      <c r="DZ48" s="34">
        <f t="shared" si="62"/>
        <v>0</v>
      </c>
      <c r="EA48" s="31">
        <f t="shared" si="63"/>
        <v>0</v>
      </c>
      <c r="EB48" s="230" t="str">
        <f t="shared" si="64"/>
        <v>NO OFERTADO</v>
      </c>
      <c r="EC48" s="32"/>
      <c r="ED48" s="229"/>
      <c r="EE48" s="34">
        <f t="shared" si="80"/>
        <v>0</v>
      </c>
      <c r="EF48" s="31">
        <f t="shared" si="81"/>
        <v>0</v>
      </c>
      <c r="EG48" s="230" t="str">
        <f t="shared" si="65"/>
        <v>NO OFERTADO</v>
      </c>
      <c r="EH48" s="32"/>
      <c r="EI48" s="229"/>
      <c r="EJ48" s="34">
        <f t="shared" si="82"/>
        <v>0</v>
      </c>
      <c r="EK48" s="31">
        <f t="shared" si="83"/>
        <v>0</v>
      </c>
      <c r="EL48" s="230" t="str">
        <f t="shared" si="66"/>
        <v>NO OFERTADO</v>
      </c>
    </row>
    <row r="49" spans="1:142" s="226" customFormat="1" ht="63.75" x14ac:dyDescent="0.2">
      <c r="A49" s="103">
        <v>40</v>
      </c>
      <c r="B49" s="202" t="s">
        <v>100</v>
      </c>
      <c r="C49" s="121" t="s">
        <v>99</v>
      </c>
      <c r="D49" s="146">
        <v>1</v>
      </c>
      <c r="E49" s="227" t="s">
        <v>53</v>
      </c>
      <c r="F49" s="228">
        <v>34.333333333333336</v>
      </c>
      <c r="G49" s="25">
        <v>4776.1364000000003</v>
      </c>
      <c r="H49" s="32"/>
      <c r="I49" s="229"/>
      <c r="J49" s="34">
        <f t="shared" si="67"/>
        <v>0</v>
      </c>
      <c r="K49" s="31">
        <f t="shared" si="68"/>
        <v>0</v>
      </c>
      <c r="L49" s="230" t="str">
        <f t="shared" si="0"/>
        <v>NO OFERTADO</v>
      </c>
      <c r="M49" s="32"/>
      <c r="N49" s="229">
        <v>0</v>
      </c>
      <c r="O49" s="34">
        <f t="shared" si="1"/>
        <v>0</v>
      </c>
      <c r="P49" s="31">
        <f t="shared" si="90"/>
        <v>0</v>
      </c>
      <c r="Q49" s="230" t="str">
        <f t="shared" si="3"/>
        <v>NO OFERTADO</v>
      </c>
      <c r="R49" s="32"/>
      <c r="S49" s="229"/>
      <c r="T49" s="34">
        <f t="shared" si="4"/>
        <v>0</v>
      </c>
      <c r="U49" s="31">
        <f t="shared" si="90"/>
        <v>0</v>
      </c>
      <c r="V49" s="230" t="str">
        <f t="shared" si="6"/>
        <v>NO OFERTADO</v>
      </c>
      <c r="W49" s="32"/>
      <c r="X49" s="229"/>
      <c r="Y49" s="34">
        <f t="shared" si="7"/>
        <v>0</v>
      </c>
      <c r="Z49" s="31">
        <f t="shared" si="90"/>
        <v>0</v>
      </c>
      <c r="AA49" s="230" t="str">
        <f t="shared" si="9"/>
        <v>NO OFERTADO</v>
      </c>
      <c r="AB49" s="32"/>
      <c r="AC49" s="229"/>
      <c r="AD49" s="34">
        <f t="shared" si="10"/>
        <v>0</v>
      </c>
      <c r="AE49" s="31">
        <f t="shared" si="90"/>
        <v>0</v>
      </c>
      <c r="AF49" s="230" t="str">
        <f t="shared" si="12"/>
        <v>NO OFERTADO</v>
      </c>
      <c r="AG49" s="32">
        <v>3990</v>
      </c>
      <c r="AH49" s="229">
        <f t="shared" si="99"/>
        <v>758.1</v>
      </c>
      <c r="AI49" s="34">
        <f t="shared" si="13"/>
        <v>4748.1000000000004</v>
      </c>
      <c r="AJ49" s="31">
        <f t="shared" si="90"/>
        <v>4748.1000000000004</v>
      </c>
      <c r="AK49" s="230" t="str">
        <f t="shared" si="15"/>
        <v>HABILITA</v>
      </c>
      <c r="AL49" s="32"/>
      <c r="AM49" s="229"/>
      <c r="AN49" s="34">
        <f t="shared" si="16"/>
        <v>0</v>
      </c>
      <c r="AO49" s="31">
        <f t="shared" si="90"/>
        <v>0</v>
      </c>
      <c r="AP49" s="230" t="str">
        <f t="shared" si="18"/>
        <v>NO OFERTADO</v>
      </c>
      <c r="AQ49" s="32"/>
      <c r="AR49" s="229"/>
      <c r="AS49" s="34">
        <f t="shared" si="19"/>
        <v>0</v>
      </c>
      <c r="AT49" s="31">
        <f t="shared" si="90"/>
        <v>0</v>
      </c>
      <c r="AU49" s="230" t="str">
        <f t="shared" si="21"/>
        <v>NO OFERTADO</v>
      </c>
      <c r="AV49" s="32">
        <v>7476</v>
      </c>
      <c r="AW49" s="229">
        <f t="shared" si="95"/>
        <v>1420.44</v>
      </c>
      <c r="AX49" s="34">
        <f t="shared" si="22"/>
        <v>8896.44</v>
      </c>
      <c r="AY49" s="31">
        <f t="shared" si="90"/>
        <v>8896.44</v>
      </c>
      <c r="AZ49" s="230" t="str">
        <f t="shared" si="24"/>
        <v>NO HABILITA</v>
      </c>
      <c r="BA49" s="32"/>
      <c r="BB49" s="229">
        <f t="shared" si="91"/>
        <v>0</v>
      </c>
      <c r="BC49" s="34">
        <f t="shared" si="26"/>
        <v>0</v>
      </c>
      <c r="BD49" s="31">
        <f t="shared" si="90"/>
        <v>0</v>
      </c>
      <c r="BE49" s="230" t="str">
        <f t="shared" si="28"/>
        <v>NO OFERTADO</v>
      </c>
      <c r="BF49" s="32"/>
      <c r="BG49" s="229"/>
      <c r="BH49" s="34">
        <f t="shared" si="29"/>
        <v>0</v>
      </c>
      <c r="BI49" s="31">
        <f t="shared" si="90"/>
        <v>0</v>
      </c>
      <c r="BJ49" s="230" t="str">
        <f t="shared" si="31"/>
        <v>NO OFERTADO</v>
      </c>
      <c r="BK49" s="32"/>
      <c r="BL49" s="229"/>
      <c r="BM49" s="34">
        <f t="shared" si="32"/>
        <v>0</v>
      </c>
      <c r="BN49" s="31">
        <f t="shared" si="90"/>
        <v>0</v>
      </c>
      <c r="BO49" s="230" t="str">
        <f t="shared" si="34"/>
        <v>NO OFERTADO</v>
      </c>
      <c r="BP49" s="32">
        <v>4000</v>
      </c>
      <c r="BQ49" s="229">
        <f>BP49*0.19</f>
        <v>760</v>
      </c>
      <c r="BR49" s="34">
        <f t="shared" si="35"/>
        <v>4760</v>
      </c>
      <c r="BS49" s="31">
        <f t="shared" si="90"/>
        <v>4760</v>
      </c>
      <c r="BT49" s="230" t="str">
        <f t="shared" si="37"/>
        <v>HABILITA</v>
      </c>
      <c r="BU49" s="32"/>
      <c r="BV49" s="229"/>
      <c r="BW49" s="34">
        <f t="shared" si="38"/>
        <v>0</v>
      </c>
      <c r="BX49" s="31">
        <f t="shared" si="92"/>
        <v>0</v>
      </c>
      <c r="BY49" s="230" t="str">
        <f t="shared" si="40"/>
        <v>NO OFERTADO</v>
      </c>
      <c r="BZ49" s="32"/>
      <c r="CA49" s="229"/>
      <c r="CB49" s="34">
        <f t="shared" si="41"/>
        <v>0</v>
      </c>
      <c r="CC49" s="31">
        <f t="shared" si="92"/>
        <v>0</v>
      </c>
      <c r="CD49" s="230" t="str">
        <f t="shared" si="43"/>
        <v>NO OFERTADO</v>
      </c>
      <c r="CE49" s="32"/>
      <c r="CF49" s="229"/>
      <c r="CG49" s="34">
        <f t="shared" si="44"/>
        <v>0</v>
      </c>
      <c r="CH49" s="31">
        <f t="shared" si="92"/>
        <v>0</v>
      </c>
      <c r="CI49" s="230" t="str">
        <f t="shared" si="46"/>
        <v>NO OFERTADO</v>
      </c>
      <c r="CJ49" s="32"/>
      <c r="CK49" s="229"/>
      <c r="CL49" s="34">
        <f t="shared" si="47"/>
        <v>0</v>
      </c>
      <c r="CM49" s="31">
        <f t="shared" si="92"/>
        <v>0</v>
      </c>
      <c r="CN49" s="230" t="str">
        <f t="shared" si="49"/>
        <v>NO OFERTADO</v>
      </c>
      <c r="CO49" s="32"/>
      <c r="CP49" s="231"/>
      <c r="CQ49" s="34">
        <f t="shared" si="50"/>
        <v>0</v>
      </c>
      <c r="CR49" s="31">
        <f t="shared" si="92"/>
        <v>0</v>
      </c>
      <c r="CS49" s="230" t="str">
        <f t="shared" si="52"/>
        <v>NO OFERTADO</v>
      </c>
      <c r="CT49" s="32"/>
      <c r="CU49" s="229"/>
      <c r="CV49" s="34">
        <f t="shared" si="53"/>
        <v>0</v>
      </c>
      <c r="CW49" s="31">
        <f t="shared" si="92"/>
        <v>0</v>
      </c>
      <c r="CX49" s="230" t="str">
        <f t="shared" si="55"/>
        <v>NO OFERTADO</v>
      </c>
      <c r="CY49" s="32"/>
      <c r="CZ49" s="229"/>
      <c r="DA49" s="34">
        <f t="shared" si="70"/>
        <v>0</v>
      </c>
      <c r="DB49" s="31">
        <f t="shared" si="71"/>
        <v>0</v>
      </c>
      <c r="DC49" s="230" t="str">
        <f t="shared" si="56"/>
        <v>NO OFERTADO</v>
      </c>
      <c r="DD49" s="32"/>
      <c r="DE49" s="229"/>
      <c r="DF49" s="34">
        <f t="shared" si="72"/>
        <v>0</v>
      </c>
      <c r="DG49" s="31">
        <f t="shared" si="73"/>
        <v>0</v>
      </c>
      <c r="DH49" s="230" t="str">
        <f t="shared" si="57"/>
        <v>NO OFERTADO</v>
      </c>
      <c r="DI49" s="32">
        <v>4142</v>
      </c>
      <c r="DJ49" s="229">
        <f t="shared" si="98"/>
        <v>786.98</v>
      </c>
      <c r="DK49" s="34">
        <f t="shared" si="74"/>
        <v>4928.9799999999996</v>
      </c>
      <c r="DL49" s="31">
        <f t="shared" si="75"/>
        <v>4928.9799999999996</v>
      </c>
      <c r="DM49" s="230" t="str">
        <f t="shared" si="58"/>
        <v>HABILITA</v>
      </c>
      <c r="DN49" s="32"/>
      <c r="DO49" s="229"/>
      <c r="DP49" s="34">
        <f t="shared" si="76"/>
        <v>0</v>
      </c>
      <c r="DQ49" s="31">
        <f t="shared" si="77"/>
        <v>0</v>
      </c>
      <c r="DR49" s="230" t="str">
        <f t="shared" si="59"/>
        <v>NO OFERTADO</v>
      </c>
      <c r="DS49" s="32"/>
      <c r="DT49" s="229"/>
      <c r="DU49" s="34">
        <f t="shared" si="78"/>
        <v>0</v>
      </c>
      <c r="DV49" s="31">
        <f t="shared" si="79"/>
        <v>0</v>
      </c>
      <c r="DW49" s="230" t="str">
        <f t="shared" si="60"/>
        <v>NO OFERTADO</v>
      </c>
      <c r="DX49" s="32"/>
      <c r="DY49" s="229">
        <f t="shared" si="93"/>
        <v>0</v>
      </c>
      <c r="DZ49" s="34">
        <f t="shared" si="62"/>
        <v>0</v>
      </c>
      <c r="EA49" s="31">
        <f t="shared" si="63"/>
        <v>0</v>
      </c>
      <c r="EB49" s="230" t="str">
        <f t="shared" si="64"/>
        <v>NO OFERTADO</v>
      </c>
      <c r="EC49" s="32"/>
      <c r="ED49" s="229"/>
      <c r="EE49" s="34">
        <f t="shared" si="80"/>
        <v>0</v>
      </c>
      <c r="EF49" s="31">
        <f t="shared" si="81"/>
        <v>0</v>
      </c>
      <c r="EG49" s="230" t="str">
        <f t="shared" si="65"/>
        <v>NO OFERTADO</v>
      </c>
      <c r="EH49" s="32"/>
      <c r="EI49" s="229"/>
      <c r="EJ49" s="34">
        <f t="shared" si="82"/>
        <v>0</v>
      </c>
      <c r="EK49" s="31">
        <f t="shared" si="83"/>
        <v>0</v>
      </c>
      <c r="EL49" s="230" t="str">
        <f t="shared" si="66"/>
        <v>NO OFERTADO</v>
      </c>
    </row>
    <row r="50" spans="1:142" s="226" customFormat="1" ht="38.25" x14ac:dyDescent="0.2">
      <c r="A50" s="103">
        <v>41</v>
      </c>
      <c r="B50" s="202" t="s">
        <v>101</v>
      </c>
      <c r="C50" s="121" t="s">
        <v>102</v>
      </c>
      <c r="D50" s="146">
        <v>1</v>
      </c>
      <c r="E50" s="227" t="s">
        <v>53</v>
      </c>
      <c r="F50" s="228">
        <v>58</v>
      </c>
      <c r="G50" s="25">
        <v>27043.94</v>
      </c>
      <c r="H50" s="32"/>
      <c r="I50" s="229"/>
      <c r="J50" s="34">
        <f t="shared" si="67"/>
        <v>0</v>
      </c>
      <c r="K50" s="31">
        <f t="shared" si="68"/>
        <v>0</v>
      </c>
      <c r="L50" s="230" t="str">
        <f t="shared" si="0"/>
        <v>NO OFERTADO</v>
      </c>
      <c r="M50" s="32"/>
      <c r="N50" s="229">
        <v>0</v>
      </c>
      <c r="O50" s="34">
        <f t="shared" si="1"/>
        <v>0</v>
      </c>
      <c r="P50" s="31">
        <f t="shared" si="90"/>
        <v>0</v>
      </c>
      <c r="Q50" s="230" t="str">
        <f t="shared" si="3"/>
        <v>NO OFERTADO</v>
      </c>
      <c r="R50" s="32"/>
      <c r="S50" s="229"/>
      <c r="T50" s="34">
        <f t="shared" si="4"/>
        <v>0</v>
      </c>
      <c r="U50" s="31">
        <f t="shared" si="90"/>
        <v>0</v>
      </c>
      <c r="V50" s="230" t="str">
        <f t="shared" si="6"/>
        <v>NO OFERTADO</v>
      </c>
      <c r="W50" s="32"/>
      <c r="X50" s="229"/>
      <c r="Y50" s="34">
        <f t="shared" si="7"/>
        <v>0</v>
      </c>
      <c r="Z50" s="31">
        <f t="shared" si="90"/>
        <v>0</v>
      </c>
      <c r="AA50" s="230" t="str">
        <f t="shared" si="9"/>
        <v>NO OFERTADO</v>
      </c>
      <c r="AB50" s="32"/>
      <c r="AC50" s="229"/>
      <c r="AD50" s="34">
        <f t="shared" si="10"/>
        <v>0</v>
      </c>
      <c r="AE50" s="31">
        <f t="shared" si="90"/>
        <v>0</v>
      </c>
      <c r="AF50" s="230" t="str">
        <f t="shared" si="12"/>
        <v>NO OFERTADO</v>
      </c>
      <c r="AG50" s="32"/>
      <c r="AH50" s="229"/>
      <c r="AI50" s="34">
        <f t="shared" si="13"/>
        <v>0</v>
      </c>
      <c r="AJ50" s="31">
        <f t="shared" si="90"/>
        <v>0</v>
      </c>
      <c r="AK50" s="230" t="str">
        <f t="shared" si="15"/>
        <v>NO OFERTADO</v>
      </c>
      <c r="AL50" s="32">
        <v>22764</v>
      </c>
      <c r="AM50" s="232">
        <f t="shared" ref="AM50:AM51" si="100">AL50*0.19</f>
        <v>4325.16</v>
      </c>
      <c r="AN50" s="34">
        <f t="shared" si="16"/>
        <v>27089.16</v>
      </c>
      <c r="AO50" s="31">
        <f t="shared" si="90"/>
        <v>27089.16</v>
      </c>
      <c r="AP50" s="230" t="str">
        <f t="shared" si="18"/>
        <v>HABILITA</v>
      </c>
      <c r="AQ50" s="32"/>
      <c r="AR50" s="229"/>
      <c r="AS50" s="34">
        <f t="shared" si="19"/>
        <v>0</v>
      </c>
      <c r="AT50" s="31">
        <f t="shared" si="90"/>
        <v>0</v>
      </c>
      <c r="AU50" s="230" t="str">
        <f t="shared" si="21"/>
        <v>NO OFERTADO</v>
      </c>
      <c r="AV50" s="32">
        <v>22653</v>
      </c>
      <c r="AW50" s="229">
        <f t="shared" si="95"/>
        <v>4304.07</v>
      </c>
      <c r="AX50" s="34">
        <f t="shared" si="22"/>
        <v>26957.07</v>
      </c>
      <c r="AY50" s="31">
        <f t="shared" si="90"/>
        <v>26957.07</v>
      </c>
      <c r="AZ50" s="230" t="str">
        <f t="shared" si="24"/>
        <v>HABILITA</v>
      </c>
      <c r="BA50" s="32"/>
      <c r="BB50" s="229">
        <f t="shared" si="91"/>
        <v>0</v>
      </c>
      <c r="BC50" s="34">
        <f t="shared" si="26"/>
        <v>0</v>
      </c>
      <c r="BD50" s="31">
        <f t="shared" si="90"/>
        <v>0</v>
      </c>
      <c r="BE50" s="230" t="str">
        <f t="shared" si="28"/>
        <v>NO OFERTADO</v>
      </c>
      <c r="BF50" s="32"/>
      <c r="BG50" s="229"/>
      <c r="BH50" s="34">
        <f t="shared" si="29"/>
        <v>0</v>
      </c>
      <c r="BI50" s="31">
        <f t="shared" si="90"/>
        <v>0</v>
      </c>
      <c r="BJ50" s="230" t="str">
        <f t="shared" si="31"/>
        <v>NO OFERTADO</v>
      </c>
      <c r="BK50" s="32"/>
      <c r="BL50" s="229"/>
      <c r="BM50" s="34">
        <f t="shared" si="32"/>
        <v>0</v>
      </c>
      <c r="BN50" s="31">
        <f t="shared" si="90"/>
        <v>0</v>
      </c>
      <c r="BO50" s="230" t="str">
        <f t="shared" si="34"/>
        <v>NO OFERTADO</v>
      </c>
      <c r="BP50" s="32"/>
      <c r="BQ50" s="229"/>
      <c r="BR50" s="34">
        <f t="shared" si="35"/>
        <v>0</v>
      </c>
      <c r="BS50" s="31">
        <f t="shared" si="90"/>
        <v>0</v>
      </c>
      <c r="BT50" s="230" t="str">
        <f t="shared" si="37"/>
        <v>NO OFERTADO</v>
      </c>
      <c r="BU50" s="32"/>
      <c r="BV50" s="229"/>
      <c r="BW50" s="34">
        <f t="shared" si="38"/>
        <v>0</v>
      </c>
      <c r="BX50" s="31">
        <f t="shared" si="92"/>
        <v>0</v>
      </c>
      <c r="BY50" s="230" t="str">
        <f t="shared" si="40"/>
        <v>NO OFERTADO</v>
      </c>
      <c r="BZ50" s="32"/>
      <c r="CA50" s="229"/>
      <c r="CB50" s="34">
        <f t="shared" si="41"/>
        <v>0</v>
      </c>
      <c r="CC50" s="31">
        <f t="shared" si="92"/>
        <v>0</v>
      </c>
      <c r="CD50" s="230" t="str">
        <f t="shared" si="43"/>
        <v>NO OFERTADO</v>
      </c>
      <c r="CE50" s="32"/>
      <c r="CF50" s="229"/>
      <c r="CG50" s="34">
        <f t="shared" si="44"/>
        <v>0</v>
      </c>
      <c r="CH50" s="31">
        <f t="shared" si="92"/>
        <v>0</v>
      </c>
      <c r="CI50" s="230" t="str">
        <f t="shared" si="46"/>
        <v>NO OFERTADO</v>
      </c>
      <c r="CJ50" s="32"/>
      <c r="CK50" s="229"/>
      <c r="CL50" s="34">
        <f t="shared" si="47"/>
        <v>0</v>
      </c>
      <c r="CM50" s="31">
        <f t="shared" si="92"/>
        <v>0</v>
      </c>
      <c r="CN50" s="230" t="str">
        <f t="shared" si="49"/>
        <v>NO OFERTADO</v>
      </c>
      <c r="CO50" s="32"/>
      <c r="CP50" s="231"/>
      <c r="CQ50" s="34">
        <f t="shared" si="50"/>
        <v>0</v>
      </c>
      <c r="CR50" s="31">
        <f t="shared" si="92"/>
        <v>0</v>
      </c>
      <c r="CS50" s="230" t="str">
        <f t="shared" si="52"/>
        <v>NO OFERTADO</v>
      </c>
      <c r="CT50" s="32">
        <v>26250</v>
      </c>
      <c r="CU50" s="229">
        <f t="shared" ref="CU50:CU52" si="101">CT50*0.19</f>
        <v>4987.5</v>
      </c>
      <c r="CV50" s="34">
        <f t="shared" si="53"/>
        <v>31237.5</v>
      </c>
      <c r="CW50" s="31">
        <f t="shared" si="92"/>
        <v>31237.5</v>
      </c>
      <c r="CX50" s="230" t="str">
        <f t="shared" si="55"/>
        <v>HABILITA</v>
      </c>
      <c r="CY50" s="32"/>
      <c r="CZ50" s="229"/>
      <c r="DA50" s="34">
        <f t="shared" si="70"/>
        <v>0</v>
      </c>
      <c r="DB50" s="31">
        <f t="shared" si="71"/>
        <v>0</v>
      </c>
      <c r="DC50" s="230" t="str">
        <f t="shared" si="56"/>
        <v>NO OFERTADO</v>
      </c>
      <c r="DD50" s="32"/>
      <c r="DE50" s="229"/>
      <c r="DF50" s="34">
        <f t="shared" si="72"/>
        <v>0</v>
      </c>
      <c r="DG50" s="31">
        <f t="shared" si="73"/>
        <v>0</v>
      </c>
      <c r="DH50" s="230" t="str">
        <f t="shared" si="57"/>
        <v>NO OFERTADO</v>
      </c>
      <c r="DI50" s="32"/>
      <c r="DJ50" s="229"/>
      <c r="DK50" s="34">
        <f t="shared" si="74"/>
        <v>0</v>
      </c>
      <c r="DL50" s="31">
        <f t="shared" si="75"/>
        <v>0</v>
      </c>
      <c r="DM50" s="230" t="str">
        <f t="shared" si="58"/>
        <v>NO OFERTADO</v>
      </c>
      <c r="DN50" s="32"/>
      <c r="DO50" s="229"/>
      <c r="DP50" s="34">
        <f t="shared" si="76"/>
        <v>0</v>
      </c>
      <c r="DQ50" s="31">
        <f t="shared" si="77"/>
        <v>0</v>
      </c>
      <c r="DR50" s="230" t="str">
        <f t="shared" si="59"/>
        <v>NO OFERTADO</v>
      </c>
      <c r="DS50" s="32"/>
      <c r="DT50" s="229"/>
      <c r="DU50" s="34">
        <f t="shared" si="78"/>
        <v>0</v>
      </c>
      <c r="DV50" s="31">
        <f t="shared" si="79"/>
        <v>0</v>
      </c>
      <c r="DW50" s="230" t="str">
        <f t="shared" si="60"/>
        <v>NO OFERTADO</v>
      </c>
      <c r="DX50" s="32"/>
      <c r="DY50" s="229">
        <f t="shared" si="93"/>
        <v>0</v>
      </c>
      <c r="DZ50" s="34">
        <f t="shared" si="62"/>
        <v>0</v>
      </c>
      <c r="EA50" s="31">
        <f t="shared" si="63"/>
        <v>0</v>
      </c>
      <c r="EB50" s="230" t="str">
        <f t="shared" si="64"/>
        <v>NO OFERTADO</v>
      </c>
      <c r="EC50" s="32"/>
      <c r="ED50" s="229"/>
      <c r="EE50" s="34">
        <f t="shared" si="80"/>
        <v>0</v>
      </c>
      <c r="EF50" s="31">
        <f t="shared" si="81"/>
        <v>0</v>
      </c>
      <c r="EG50" s="230" t="str">
        <f t="shared" si="65"/>
        <v>NO OFERTADO</v>
      </c>
      <c r="EH50" s="32"/>
      <c r="EI50" s="229"/>
      <c r="EJ50" s="34">
        <f t="shared" si="82"/>
        <v>0</v>
      </c>
      <c r="EK50" s="31">
        <f t="shared" si="83"/>
        <v>0</v>
      </c>
      <c r="EL50" s="230" t="str">
        <f t="shared" si="66"/>
        <v>NO OFERTADO</v>
      </c>
    </row>
    <row r="51" spans="1:142" s="226" customFormat="1" ht="38.25" x14ac:dyDescent="0.2">
      <c r="A51" s="103">
        <v>42</v>
      </c>
      <c r="B51" s="202" t="s">
        <v>103</v>
      </c>
      <c r="C51" s="121" t="s">
        <v>102</v>
      </c>
      <c r="D51" s="146">
        <v>1</v>
      </c>
      <c r="E51" s="227" t="s">
        <v>53</v>
      </c>
      <c r="F51" s="228">
        <v>28.333333333333332</v>
      </c>
      <c r="G51" s="25">
        <v>19986.05</v>
      </c>
      <c r="H51" s="32"/>
      <c r="I51" s="229"/>
      <c r="J51" s="34">
        <f t="shared" si="67"/>
        <v>0</v>
      </c>
      <c r="K51" s="31">
        <f t="shared" si="68"/>
        <v>0</v>
      </c>
      <c r="L51" s="230" t="str">
        <f t="shared" si="0"/>
        <v>NO OFERTADO</v>
      </c>
      <c r="M51" s="32"/>
      <c r="N51" s="229">
        <v>0</v>
      </c>
      <c r="O51" s="34">
        <f t="shared" si="1"/>
        <v>0</v>
      </c>
      <c r="P51" s="31">
        <f t="shared" si="90"/>
        <v>0</v>
      </c>
      <c r="Q51" s="230" t="str">
        <f t="shared" si="3"/>
        <v>NO OFERTADO</v>
      </c>
      <c r="R51" s="32"/>
      <c r="S51" s="229"/>
      <c r="T51" s="34">
        <f t="shared" si="4"/>
        <v>0</v>
      </c>
      <c r="U51" s="31">
        <f t="shared" si="90"/>
        <v>0</v>
      </c>
      <c r="V51" s="230" t="str">
        <f t="shared" si="6"/>
        <v>NO OFERTADO</v>
      </c>
      <c r="W51" s="32"/>
      <c r="X51" s="229"/>
      <c r="Y51" s="34">
        <f t="shared" si="7"/>
        <v>0</v>
      </c>
      <c r="Z51" s="31">
        <f t="shared" si="90"/>
        <v>0</v>
      </c>
      <c r="AA51" s="230" t="str">
        <f t="shared" si="9"/>
        <v>NO OFERTADO</v>
      </c>
      <c r="AB51" s="32"/>
      <c r="AC51" s="229"/>
      <c r="AD51" s="34">
        <f t="shared" si="10"/>
        <v>0</v>
      </c>
      <c r="AE51" s="31">
        <f t="shared" si="90"/>
        <v>0</v>
      </c>
      <c r="AF51" s="230" t="str">
        <f t="shared" si="12"/>
        <v>NO OFERTADO</v>
      </c>
      <c r="AG51" s="32"/>
      <c r="AH51" s="229"/>
      <c r="AI51" s="34">
        <f t="shared" si="13"/>
        <v>0</v>
      </c>
      <c r="AJ51" s="31">
        <f t="shared" si="90"/>
        <v>0</v>
      </c>
      <c r="AK51" s="230" t="str">
        <f t="shared" si="15"/>
        <v>NO OFERTADO</v>
      </c>
      <c r="AL51" s="32">
        <v>18700</v>
      </c>
      <c r="AM51" s="232">
        <f t="shared" si="100"/>
        <v>3553</v>
      </c>
      <c r="AN51" s="34">
        <f t="shared" si="16"/>
        <v>22253</v>
      </c>
      <c r="AO51" s="31">
        <f t="shared" si="90"/>
        <v>22253</v>
      </c>
      <c r="AP51" s="230" t="str">
        <f t="shared" si="18"/>
        <v>HABILITA</v>
      </c>
      <c r="AQ51" s="32"/>
      <c r="AR51" s="229"/>
      <c r="AS51" s="34">
        <f t="shared" si="19"/>
        <v>0</v>
      </c>
      <c r="AT51" s="31">
        <f t="shared" si="90"/>
        <v>0</v>
      </c>
      <c r="AU51" s="230" t="str">
        <f t="shared" si="21"/>
        <v>NO OFERTADO</v>
      </c>
      <c r="AV51" s="32">
        <v>16906</v>
      </c>
      <c r="AW51" s="229">
        <f t="shared" si="95"/>
        <v>3212.14</v>
      </c>
      <c r="AX51" s="34">
        <f t="shared" si="22"/>
        <v>20118.14</v>
      </c>
      <c r="AY51" s="31">
        <f t="shared" si="90"/>
        <v>20118.14</v>
      </c>
      <c r="AZ51" s="230" t="str">
        <f t="shared" si="24"/>
        <v>HABILITA</v>
      </c>
      <c r="BA51" s="32"/>
      <c r="BB51" s="229">
        <f t="shared" si="91"/>
        <v>0</v>
      </c>
      <c r="BC51" s="34">
        <f t="shared" si="26"/>
        <v>0</v>
      </c>
      <c r="BD51" s="31">
        <f t="shared" si="90"/>
        <v>0</v>
      </c>
      <c r="BE51" s="230" t="str">
        <f t="shared" si="28"/>
        <v>NO OFERTADO</v>
      </c>
      <c r="BF51" s="32"/>
      <c r="BG51" s="229"/>
      <c r="BH51" s="34">
        <f t="shared" si="29"/>
        <v>0</v>
      </c>
      <c r="BI51" s="31">
        <f t="shared" si="90"/>
        <v>0</v>
      </c>
      <c r="BJ51" s="230" t="str">
        <f t="shared" si="31"/>
        <v>NO OFERTADO</v>
      </c>
      <c r="BK51" s="32"/>
      <c r="BL51" s="229"/>
      <c r="BM51" s="34">
        <f t="shared" si="32"/>
        <v>0</v>
      </c>
      <c r="BN51" s="31">
        <f t="shared" si="90"/>
        <v>0</v>
      </c>
      <c r="BO51" s="230" t="str">
        <f t="shared" si="34"/>
        <v>NO OFERTADO</v>
      </c>
      <c r="BP51" s="32"/>
      <c r="BQ51" s="229"/>
      <c r="BR51" s="34">
        <f t="shared" si="35"/>
        <v>0</v>
      </c>
      <c r="BS51" s="31">
        <f t="shared" si="90"/>
        <v>0</v>
      </c>
      <c r="BT51" s="230" t="str">
        <f t="shared" si="37"/>
        <v>NO OFERTADO</v>
      </c>
      <c r="BU51" s="32"/>
      <c r="BV51" s="229"/>
      <c r="BW51" s="34">
        <f t="shared" si="38"/>
        <v>0</v>
      </c>
      <c r="BX51" s="31">
        <f t="shared" si="92"/>
        <v>0</v>
      </c>
      <c r="BY51" s="230" t="str">
        <f t="shared" si="40"/>
        <v>NO OFERTADO</v>
      </c>
      <c r="BZ51" s="32"/>
      <c r="CA51" s="229"/>
      <c r="CB51" s="34">
        <f t="shared" si="41"/>
        <v>0</v>
      </c>
      <c r="CC51" s="31">
        <f t="shared" si="92"/>
        <v>0</v>
      </c>
      <c r="CD51" s="230" t="str">
        <f t="shared" si="43"/>
        <v>NO OFERTADO</v>
      </c>
      <c r="CE51" s="32"/>
      <c r="CF51" s="229"/>
      <c r="CG51" s="34">
        <f t="shared" si="44"/>
        <v>0</v>
      </c>
      <c r="CH51" s="31">
        <f t="shared" si="92"/>
        <v>0</v>
      </c>
      <c r="CI51" s="230" t="str">
        <f t="shared" si="46"/>
        <v>NO OFERTADO</v>
      </c>
      <c r="CJ51" s="32"/>
      <c r="CK51" s="229"/>
      <c r="CL51" s="34">
        <f t="shared" si="47"/>
        <v>0</v>
      </c>
      <c r="CM51" s="31">
        <f t="shared" si="92"/>
        <v>0</v>
      </c>
      <c r="CN51" s="230" t="str">
        <f t="shared" si="49"/>
        <v>NO OFERTADO</v>
      </c>
      <c r="CO51" s="32"/>
      <c r="CP51" s="231"/>
      <c r="CQ51" s="34">
        <f t="shared" si="50"/>
        <v>0</v>
      </c>
      <c r="CR51" s="31">
        <f t="shared" si="92"/>
        <v>0</v>
      </c>
      <c r="CS51" s="230" t="str">
        <f t="shared" si="52"/>
        <v>NO OFERTADO</v>
      </c>
      <c r="CT51" s="32">
        <v>26250</v>
      </c>
      <c r="CU51" s="229">
        <f t="shared" si="101"/>
        <v>4987.5</v>
      </c>
      <c r="CV51" s="34">
        <f t="shared" si="53"/>
        <v>31237.5</v>
      </c>
      <c r="CW51" s="31">
        <f t="shared" si="92"/>
        <v>31237.5</v>
      </c>
      <c r="CX51" s="230" t="str">
        <f t="shared" si="55"/>
        <v>NO HABILITA</v>
      </c>
      <c r="CY51" s="32"/>
      <c r="CZ51" s="229"/>
      <c r="DA51" s="34">
        <f t="shared" si="70"/>
        <v>0</v>
      </c>
      <c r="DB51" s="31">
        <f t="shared" si="71"/>
        <v>0</v>
      </c>
      <c r="DC51" s="230" t="str">
        <f t="shared" si="56"/>
        <v>NO OFERTADO</v>
      </c>
      <c r="DD51" s="32"/>
      <c r="DE51" s="229"/>
      <c r="DF51" s="34">
        <f t="shared" si="72"/>
        <v>0</v>
      </c>
      <c r="DG51" s="31">
        <f t="shared" si="73"/>
        <v>0</v>
      </c>
      <c r="DH51" s="230" t="str">
        <f t="shared" si="57"/>
        <v>NO OFERTADO</v>
      </c>
      <c r="DI51" s="32"/>
      <c r="DJ51" s="229"/>
      <c r="DK51" s="34">
        <f t="shared" si="74"/>
        <v>0</v>
      </c>
      <c r="DL51" s="31">
        <f t="shared" si="75"/>
        <v>0</v>
      </c>
      <c r="DM51" s="230" t="str">
        <f t="shared" si="58"/>
        <v>NO OFERTADO</v>
      </c>
      <c r="DN51" s="32"/>
      <c r="DO51" s="229"/>
      <c r="DP51" s="34">
        <f t="shared" si="76"/>
        <v>0</v>
      </c>
      <c r="DQ51" s="31">
        <f t="shared" si="77"/>
        <v>0</v>
      </c>
      <c r="DR51" s="230" t="str">
        <f t="shared" si="59"/>
        <v>NO OFERTADO</v>
      </c>
      <c r="DS51" s="32"/>
      <c r="DT51" s="229"/>
      <c r="DU51" s="34">
        <f t="shared" si="78"/>
        <v>0</v>
      </c>
      <c r="DV51" s="31">
        <f t="shared" si="79"/>
        <v>0</v>
      </c>
      <c r="DW51" s="230" t="str">
        <f t="shared" si="60"/>
        <v>NO OFERTADO</v>
      </c>
      <c r="DX51" s="32"/>
      <c r="DY51" s="229">
        <f t="shared" si="93"/>
        <v>0</v>
      </c>
      <c r="DZ51" s="34">
        <f t="shared" si="62"/>
        <v>0</v>
      </c>
      <c r="EA51" s="31">
        <f t="shared" si="63"/>
        <v>0</v>
      </c>
      <c r="EB51" s="230" t="str">
        <f t="shared" si="64"/>
        <v>NO OFERTADO</v>
      </c>
      <c r="EC51" s="32"/>
      <c r="ED51" s="229"/>
      <c r="EE51" s="34">
        <f t="shared" si="80"/>
        <v>0</v>
      </c>
      <c r="EF51" s="31">
        <f t="shared" si="81"/>
        <v>0</v>
      </c>
      <c r="EG51" s="230" t="str">
        <f t="shared" si="65"/>
        <v>NO OFERTADO</v>
      </c>
      <c r="EH51" s="32"/>
      <c r="EI51" s="229"/>
      <c r="EJ51" s="34">
        <f t="shared" si="82"/>
        <v>0</v>
      </c>
      <c r="EK51" s="31">
        <f t="shared" si="83"/>
        <v>0</v>
      </c>
      <c r="EL51" s="230" t="str">
        <f t="shared" si="66"/>
        <v>NO OFERTADO</v>
      </c>
    </row>
    <row r="52" spans="1:142" s="226" customFormat="1" ht="102" x14ac:dyDescent="0.2">
      <c r="A52" s="103">
        <v>43</v>
      </c>
      <c r="B52" s="202" t="s">
        <v>104</v>
      </c>
      <c r="C52" s="121" t="s">
        <v>105</v>
      </c>
      <c r="D52" s="146">
        <v>1</v>
      </c>
      <c r="E52" s="227" t="s">
        <v>53</v>
      </c>
      <c r="F52" s="228">
        <v>58</v>
      </c>
      <c r="G52" s="25">
        <v>28908.194000000003</v>
      </c>
      <c r="H52" s="32"/>
      <c r="I52" s="229"/>
      <c r="J52" s="34">
        <f t="shared" si="67"/>
        <v>0</v>
      </c>
      <c r="K52" s="31">
        <f t="shared" si="68"/>
        <v>0</v>
      </c>
      <c r="L52" s="230" t="str">
        <f t="shared" si="0"/>
        <v>NO OFERTADO</v>
      </c>
      <c r="M52" s="32"/>
      <c r="N52" s="229">
        <v>0</v>
      </c>
      <c r="O52" s="34">
        <f t="shared" si="1"/>
        <v>0</v>
      </c>
      <c r="P52" s="31">
        <f t="shared" si="90"/>
        <v>0</v>
      </c>
      <c r="Q52" s="230" t="str">
        <f t="shared" si="3"/>
        <v>NO OFERTADO</v>
      </c>
      <c r="R52" s="32"/>
      <c r="S52" s="229"/>
      <c r="T52" s="34">
        <f t="shared" si="4"/>
        <v>0</v>
      </c>
      <c r="U52" s="31">
        <f t="shared" si="90"/>
        <v>0</v>
      </c>
      <c r="V52" s="230" t="str">
        <f t="shared" si="6"/>
        <v>NO OFERTADO</v>
      </c>
      <c r="W52" s="32"/>
      <c r="X52" s="229"/>
      <c r="Y52" s="34">
        <f t="shared" si="7"/>
        <v>0</v>
      </c>
      <c r="Z52" s="31">
        <f t="shared" si="90"/>
        <v>0</v>
      </c>
      <c r="AA52" s="230" t="str">
        <f t="shared" si="9"/>
        <v>NO OFERTADO</v>
      </c>
      <c r="AB52" s="32"/>
      <c r="AC52" s="229"/>
      <c r="AD52" s="34">
        <f t="shared" si="10"/>
        <v>0</v>
      </c>
      <c r="AE52" s="31">
        <f t="shared" si="90"/>
        <v>0</v>
      </c>
      <c r="AF52" s="230" t="str">
        <f t="shared" si="12"/>
        <v>NO OFERTADO</v>
      </c>
      <c r="AG52" s="32"/>
      <c r="AH52" s="229"/>
      <c r="AI52" s="34">
        <f t="shared" si="13"/>
        <v>0</v>
      </c>
      <c r="AJ52" s="31">
        <f t="shared" si="90"/>
        <v>0</v>
      </c>
      <c r="AK52" s="230" t="str">
        <f t="shared" si="15"/>
        <v>NO OFERTADO</v>
      </c>
      <c r="AL52" s="32"/>
      <c r="AM52" s="229"/>
      <c r="AN52" s="34">
        <f t="shared" si="16"/>
        <v>0</v>
      </c>
      <c r="AO52" s="31">
        <f t="shared" si="90"/>
        <v>0</v>
      </c>
      <c r="AP52" s="230" t="str">
        <f t="shared" si="18"/>
        <v>NO OFERTADO</v>
      </c>
      <c r="AQ52" s="32"/>
      <c r="AR52" s="229"/>
      <c r="AS52" s="34">
        <f t="shared" si="19"/>
        <v>0</v>
      </c>
      <c r="AT52" s="31">
        <f t="shared" si="90"/>
        <v>0</v>
      </c>
      <c r="AU52" s="230" t="str">
        <f t="shared" si="21"/>
        <v>NO OFERTADO</v>
      </c>
      <c r="AV52" s="32">
        <v>42614</v>
      </c>
      <c r="AW52" s="229">
        <f t="shared" si="95"/>
        <v>8096.66</v>
      </c>
      <c r="AX52" s="34">
        <f t="shared" si="22"/>
        <v>50710.66</v>
      </c>
      <c r="AY52" s="31">
        <f t="shared" si="90"/>
        <v>50710.66</v>
      </c>
      <c r="AZ52" s="230" t="str">
        <f t="shared" si="24"/>
        <v>NO HABILITA</v>
      </c>
      <c r="BA52" s="32"/>
      <c r="BB52" s="229">
        <f t="shared" si="91"/>
        <v>0</v>
      </c>
      <c r="BC52" s="34">
        <f t="shared" si="26"/>
        <v>0</v>
      </c>
      <c r="BD52" s="31">
        <f t="shared" si="90"/>
        <v>0</v>
      </c>
      <c r="BE52" s="230" t="str">
        <f t="shared" si="28"/>
        <v>NO OFERTADO</v>
      </c>
      <c r="BF52" s="32"/>
      <c r="BG52" s="229"/>
      <c r="BH52" s="34">
        <f t="shared" si="29"/>
        <v>0</v>
      </c>
      <c r="BI52" s="31">
        <f t="shared" si="90"/>
        <v>0</v>
      </c>
      <c r="BJ52" s="230" t="str">
        <f t="shared" si="31"/>
        <v>NO OFERTADO</v>
      </c>
      <c r="BK52" s="32"/>
      <c r="BL52" s="229"/>
      <c r="BM52" s="34">
        <f t="shared" si="32"/>
        <v>0</v>
      </c>
      <c r="BN52" s="31">
        <f t="shared" si="90"/>
        <v>0</v>
      </c>
      <c r="BO52" s="230" t="str">
        <f t="shared" si="34"/>
        <v>NO OFERTADO</v>
      </c>
      <c r="BP52" s="32"/>
      <c r="BQ52" s="229"/>
      <c r="BR52" s="34">
        <f t="shared" si="35"/>
        <v>0</v>
      </c>
      <c r="BS52" s="31">
        <f t="shared" si="90"/>
        <v>0</v>
      </c>
      <c r="BT52" s="230" t="str">
        <f t="shared" si="37"/>
        <v>NO OFERTADO</v>
      </c>
      <c r="BU52" s="32">
        <v>23625</v>
      </c>
      <c r="BV52" s="229">
        <f>BU52*0.19</f>
        <v>4488.75</v>
      </c>
      <c r="BW52" s="34">
        <f t="shared" si="38"/>
        <v>28113.75</v>
      </c>
      <c r="BX52" s="31">
        <f t="shared" si="92"/>
        <v>28113.75</v>
      </c>
      <c r="BY52" s="230" t="str">
        <f t="shared" si="40"/>
        <v>HABILITA</v>
      </c>
      <c r="BZ52" s="32"/>
      <c r="CA52" s="229"/>
      <c r="CB52" s="34">
        <f t="shared" si="41"/>
        <v>0</v>
      </c>
      <c r="CC52" s="31">
        <f t="shared" si="92"/>
        <v>0</v>
      </c>
      <c r="CD52" s="230" t="str">
        <f t="shared" si="43"/>
        <v>NO OFERTADO</v>
      </c>
      <c r="CE52" s="32"/>
      <c r="CF52" s="229"/>
      <c r="CG52" s="34">
        <f t="shared" si="44"/>
        <v>0</v>
      </c>
      <c r="CH52" s="31">
        <f t="shared" si="92"/>
        <v>0</v>
      </c>
      <c r="CI52" s="230" t="str">
        <f t="shared" si="46"/>
        <v>NO OFERTADO</v>
      </c>
      <c r="CJ52" s="32"/>
      <c r="CK52" s="229"/>
      <c r="CL52" s="34">
        <f t="shared" si="47"/>
        <v>0</v>
      </c>
      <c r="CM52" s="31">
        <f t="shared" si="92"/>
        <v>0</v>
      </c>
      <c r="CN52" s="230" t="str">
        <f t="shared" si="49"/>
        <v>NO OFERTADO</v>
      </c>
      <c r="CO52" s="32"/>
      <c r="CP52" s="231"/>
      <c r="CQ52" s="34">
        <f t="shared" si="50"/>
        <v>0</v>
      </c>
      <c r="CR52" s="31">
        <f t="shared" si="92"/>
        <v>0</v>
      </c>
      <c r="CS52" s="230" t="str">
        <f t="shared" si="52"/>
        <v>NO OFERTADO</v>
      </c>
      <c r="CT52" s="32">
        <v>29600</v>
      </c>
      <c r="CU52" s="229">
        <f t="shared" si="101"/>
        <v>5624</v>
      </c>
      <c r="CV52" s="34">
        <f t="shared" si="53"/>
        <v>35224</v>
      </c>
      <c r="CW52" s="31">
        <f t="shared" si="92"/>
        <v>35224</v>
      </c>
      <c r="CX52" s="230" t="str">
        <f t="shared" si="55"/>
        <v>HABILITA</v>
      </c>
      <c r="CY52" s="32"/>
      <c r="CZ52" s="229"/>
      <c r="DA52" s="34">
        <f t="shared" si="70"/>
        <v>0</v>
      </c>
      <c r="DB52" s="31">
        <f t="shared" si="71"/>
        <v>0</v>
      </c>
      <c r="DC52" s="230" t="str">
        <f t="shared" si="56"/>
        <v>NO OFERTADO</v>
      </c>
      <c r="DD52" s="32"/>
      <c r="DE52" s="229"/>
      <c r="DF52" s="34">
        <f t="shared" si="72"/>
        <v>0</v>
      </c>
      <c r="DG52" s="31">
        <f t="shared" si="73"/>
        <v>0</v>
      </c>
      <c r="DH52" s="230" t="str">
        <f t="shared" si="57"/>
        <v>NO OFERTADO</v>
      </c>
      <c r="DI52" s="32"/>
      <c r="DJ52" s="229"/>
      <c r="DK52" s="34">
        <f t="shared" si="74"/>
        <v>0</v>
      </c>
      <c r="DL52" s="31">
        <f t="shared" si="75"/>
        <v>0</v>
      </c>
      <c r="DM52" s="230" t="str">
        <f t="shared" si="58"/>
        <v>NO OFERTADO</v>
      </c>
      <c r="DN52" s="32"/>
      <c r="DO52" s="229"/>
      <c r="DP52" s="34">
        <f t="shared" si="76"/>
        <v>0</v>
      </c>
      <c r="DQ52" s="31">
        <f t="shared" si="77"/>
        <v>0</v>
      </c>
      <c r="DR52" s="230" t="str">
        <f t="shared" si="59"/>
        <v>NO OFERTADO</v>
      </c>
      <c r="DS52" s="32"/>
      <c r="DT52" s="229"/>
      <c r="DU52" s="34">
        <f t="shared" si="78"/>
        <v>0</v>
      </c>
      <c r="DV52" s="31">
        <f t="shared" si="79"/>
        <v>0</v>
      </c>
      <c r="DW52" s="230" t="str">
        <f t="shared" si="60"/>
        <v>NO OFERTADO</v>
      </c>
      <c r="DX52" s="32"/>
      <c r="DY52" s="229">
        <f t="shared" si="93"/>
        <v>0</v>
      </c>
      <c r="DZ52" s="34">
        <f t="shared" si="62"/>
        <v>0</v>
      </c>
      <c r="EA52" s="31">
        <f t="shared" si="63"/>
        <v>0</v>
      </c>
      <c r="EB52" s="230" t="str">
        <f t="shared" si="64"/>
        <v>NO OFERTADO</v>
      </c>
      <c r="EC52" s="32"/>
      <c r="ED52" s="229"/>
      <c r="EE52" s="34">
        <f t="shared" si="80"/>
        <v>0</v>
      </c>
      <c r="EF52" s="31">
        <f t="shared" si="81"/>
        <v>0</v>
      </c>
      <c r="EG52" s="230" t="str">
        <f t="shared" si="65"/>
        <v>NO OFERTADO</v>
      </c>
      <c r="EH52" s="32"/>
      <c r="EI52" s="229"/>
      <c r="EJ52" s="34">
        <f t="shared" si="82"/>
        <v>0</v>
      </c>
      <c r="EK52" s="31">
        <f t="shared" si="83"/>
        <v>0</v>
      </c>
      <c r="EL52" s="230" t="str">
        <f t="shared" si="66"/>
        <v>NO OFERTADO</v>
      </c>
    </row>
    <row r="53" spans="1:142" s="226" customFormat="1" ht="38.25" x14ac:dyDescent="0.2">
      <c r="A53" s="103">
        <v>44</v>
      </c>
      <c r="B53" s="202" t="s">
        <v>106</v>
      </c>
      <c r="C53" s="121" t="s">
        <v>102</v>
      </c>
      <c r="D53" s="146">
        <v>1</v>
      </c>
      <c r="E53" s="227" t="s">
        <v>53</v>
      </c>
      <c r="F53" s="228">
        <v>32</v>
      </c>
      <c r="G53" s="25">
        <v>21215.32</v>
      </c>
      <c r="H53" s="32"/>
      <c r="I53" s="229"/>
      <c r="J53" s="34">
        <f t="shared" si="67"/>
        <v>0</v>
      </c>
      <c r="K53" s="31">
        <f t="shared" si="68"/>
        <v>0</v>
      </c>
      <c r="L53" s="230" t="str">
        <f t="shared" si="0"/>
        <v>NO OFERTADO</v>
      </c>
      <c r="M53" s="32"/>
      <c r="N53" s="229">
        <v>0</v>
      </c>
      <c r="O53" s="34">
        <f t="shared" si="1"/>
        <v>0</v>
      </c>
      <c r="P53" s="31">
        <f t="shared" si="90"/>
        <v>0</v>
      </c>
      <c r="Q53" s="230" t="str">
        <f t="shared" si="3"/>
        <v>NO OFERTADO</v>
      </c>
      <c r="R53" s="32"/>
      <c r="S53" s="229"/>
      <c r="T53" s="34">
        <f t="shared" si="4"/>
        <v>0</v>
      </c>
      <c r="U53" s="31">
        <f t="shared" si="90"/>
        <v>0</v>
      </c>
      <c r="V53" s="230" t="str">
        <f t="shared" si="6"/>
        <v>NO OFERTADO</v>
      </c>
      <c r="W53" s="32"/>
      <c r="X53" s="229"/>
      <c r="Y53" s="34">
        <f t="shared" si="7"/>
        <v>0</v>
      </c>
      <c r="Z53" s="31">
        <f t="shared" si="90"/>
        <v>0</v>
      </c>
      <c r="AA53" s="230" t="str">
        <f t="shared" si="9"/>
        <v>NO OFERTADO</v>
      </c>
      <c r="AB53" s="32"/>
      <c r="AC53" s="229"/>
      <c r="AD53" s="34">
        <f t="shared" si="10"/>
        <v>0</v>
      </c>
      <c r="AE53" s="31">
        <f t="shared" si="90"/>
        <v>0</v>
      </c>
      <c r="AF53" s="230" t="str">
        <f t="shared" si="12"/>
        <v>NO OFERTADO</v>
      </c>
      <c r="AG53" s="32"/>
      <c r="AH53" s="229"/>
      <c r="AI53" s="34">
        <f t="shared" si="13"/>
        <v>0</v>
      </c>
      <c r="AJ53" s="31">
        <f t="shared" si="90"/>
        <v>0</v>
      </c>
      <c r="AK53" s="230" t="str">
        <f t="shared" si="15"/>
        <v>NO OFERTADO</v>
      </c>
      <c r="AL53" s="32">
        <v>18100</v>
      </c>
      <c r="AM53" s="232">
        <f>AL53*0.19</f>
        <v>3439</v>
      </c>
      <c r="AN53" s="34">
        <f t="shared" si="16"/>
        <v>21539</v>
      </c>
      <c r="AO53" s="31">
        <f t="shared" si="90"/>
        <v>21539</v>
      </c>
      <c r="AP53" s="230" t="str">
        <f t="shared" si="18"/>
        <v>HABILITA</v>
      </c>
      <c r="AQ53" s="32"/>
      <c r="AR53" s="229"/>
      <c r="AS53" s="34">
        <f t="shared" si="19"/>
        <v>0</v>
      </c>
      <c r="AT53" s="31">
        <f t="shared" si="90"/>
        <v>0</v>
      </c>
      <c r="AU53" s="230" t="str">
        <f t="shared" si="21"/>
        <v>NO OFERTADO</v>
      </c>
      <c r="AV53" s="32">
        <v>17945</v>
      </c>
      <c r="AW53" s="229">
        <f t="shared" si="95"/>
        <v>3409.55</v>
      </c>
      <c r="AX53" s="34">
        <f t="shared" si="22"/>
        <v>21354.55</v>
      </c>
      <c r="AY53" s="31">
        <f t="shared" si="90"/>
        <v>21354.55</v>
      </c>
      <c r="AZ53" s="230" t="str">
        <f t="shared" si="24"/>
        <v>HABILITA</v>
      </c>
      <c r="BA53" s="32"/>
      <c r="BB53" s="229">
        <f t="shared" si="91"/>
        <v>0</v>
      </c>
      <c r="BC53" s="34">
        <f t="shared" si="26"/>
        <v>0</v>
      </c>
      <c r="BD53" s="31">
        <f t="shared" si="90"/>
        <v>0</v>
      </c>
      <c r="BE53" s="230" t="str">
        <f t="shared" si="28"/>
        <v>NO OFERTADO</v>
      </c>
      <c r="BF53" s="32"/>
      <c r="BG53" s="229"/>
      <c r="BH53" s="34">
        <f t="shared" si="29"/>
        <v>0</v>
      </c>
      <c r="BI53" s="31">
        <f t="shared" si="90"/>
        <v>0</v>
      </c>
      <c r="BJ53" s="230" t="str">
        <f t="shared" si="31"/>
        <v>NO OFERTADO</v>
      </c>
      <c r="BK53" s="32"/>
      <c r="BL53" s="229"/>
      <c r="BM53" s="34">
        <f t="shared" si="32"/>
        <v>0</v>
      </c>
      <c r="BN53" s="31">
        <f t="shared" si="90"/>
        <v>0</v>
      </c>
      <c r="BO53" s="230" t="str">
        <f t="shared" si="34"/>
        <v>NO OFERTADO</v>
      </c>
      <c r="BP53" s="32"/>
      <c r="BQ53" s="229"/>
      <c r="BR53" s="34">
        <f t="shared" si="35"/>
        <v>0</v>
      </c>
      <c r="BS53" s="31">
        <f t="shared" si="90"/>
        <v>0</v>
      </c>
      <c r="BT53" s="230" t="str">
        <f t="shared" si="37"/>
        <v>NO OFERTADO</v>
      </c>
      <c r="BU53" s="32"/>
      <c r="BV53" s="229"/>
      <c r="BW53" s="34">
        <f t="shared" si="38"/>
        <v>0</v>
      </c>
      <c r="BX53" s="31">
        <f t="shared" si="92"/>
        <v>0</v>
      </c>
      <c r="BY53" s="230" t="str">
        <f t="shared" si="40"/>
        <v>NO OFERTADO</v>
      </c>
      <c r="BZ53" s="32"/>
      <c r="CA53" s="229"/>
      <c r="CB53" s="34">
        <f t="shared" si="41"/>
        <v>0</v>
      </c>
      <c r="CC53" s="31">
        <f t="shared" si="92"/>
        <v>0</v>
      </c>
      <c r="CD53" s="230" t="str">
        <f t="shared" si="43"/>
        <v>NO OFERTADO</v>
      </c>
      <c r="CE53" s="32"/>
      <c r="CF53" s="229"/>
      <c r="CG53" s="34">
        <f t="shared" si="44"/>
        <v>0</v>
      </c>
      <c r="CH53" s="31">
        <f t="shared" si="92"/>
        <v>0</v>
      </c>
      <c r="CI53" s="230" t="str">
        <f t="shared" si="46"/>
        <v>NO OFERTADO</v>
      </c>
      <c r="CJ53" s="32"/>
      <c r="CK53" s="229"/>
      <c r="CL53" s="34">
        <f t="shared" si="47"/>
        <v>0</v>
      </c>
      <c r="CM53" s="31">
        <f t="shared" si="92"/>
        <v>0</v>
      </c>
      <c r="CN53" s="230" t="str">
        <f t="shared" si="49"/>
        <v>NO OFERTADO</v>
      </c>
      <c r="CO53" s="32"/>
      <c r="CP53" s="231"/>
      <c r="CQ53" s="34">
        <f t="shared" si="50"/>
        <v>0</v>
      </c>
      <c r="CR53" s="31">
        <f t="shared" si="92"/>
        <v>0</v>
      </c>
      <c r="CS53" s="230" t="str">
        <f t="shared" si="52"/>
        <v>NO OFERTADO</v>
      </c>
      <c r="CT53" s="32"/>
      <c r="CU53" s="229"/>
      <c r="CV53" s="34">
        <f t="shared" si="53"/>
        <v>0</v>
      </c>
      <c r="CW53" s="31">
        <f t="shared" si="92"/>
        <v>0</v>
      </c>
      <c r="CX53" s="230" t="str">
        <f t="shared" si="55"/>
        <v>NO OFERTADO</v>
      </c>
      <c r="CY53" s="32"/>
      <c r="CZ53" s="229"/>
      <c r="DA53" s="34">
        <f t="shared" si="70"/>
        <v>0</v>
      </c>
      <c r="DB53" s="31">
        <f t="shared" si="71"/>
        <v>0</v>
      </c>
      <c r="DC53" s="230" t="str">
        <f t="shared" si="56"/>
        <v>NO OFERTADO</v>
      </c>
      <c r="DD53" s="32"/>
      <c r="DE53" s="229"/>
      <c r="DF53" s="34">
        <f t="shared" si="72"/>
        <v>0</v>
      </c>
      <c r="DG53" s="31">
        <f t="shared" si="73"/>
        <v>0</v>
      </c>
      <c r="DH53" s="230" t="str">
        <f t="shared" si="57"/>
        <v>NO OFERTADO</v>
      </c>
      <c r="DI53" s="32"/>
      <c r="DJ53" s="229"/>
      <c r="DK53" s="34">
        <f t="shared" si="74"/>
        <v>0</v>
      </c>
      <c r="DL53" s="31">
        <f t="shared" si="75"/>
        <v>0</v>
      </c>
      <c r="DM53" s="230" t="str">
        <f t="shared" si="58"/>
        <v>NO OFERTADO</v>
      </c>
      <c r="DN53" s="32"/>
      <c r="DO53" s="229"/>
      <c r="DP53" s="34">
        <f t="shared" si="76"/>
        <v>0</v>
      </c>
      <c r="DQ53" s="31">
        <f t="shared" si="77"/>
        <v>0</v>
      </c>
      <c r="DR53" s="230" t="str">
        <f t="shared" si="59"/>
        <v>NO OFERTADO</v>
      </c>
      <c r="DS53" s="32"/>
      <c r="DT53" s="229"/>
      <c r="DU53" s="34">
        <f t="shared" si="78"/>
        <v>0</v>
      </c>
      <c r="DV53" s="31">
        <f t="shared" si="79"/>
        <v>0</v>
      </c>
      <c r="DW53" s="230" t="str">
        <f t="shared" si="60"/>
        <v>NO OFERTADO</v>
      </c>
      <c r="DX53" s="32"/>
      <c r="DY53" s="229">
        <f t="shared" si="93"/>
        <v>0</v>
      </c>
      <c r="DZ53" s="34">
        <f t="shared" si="62"/>
        <v>0</v>
      </c>
      <c r="EA53" s="31">
        <f t="shared" si="63"/>
        <v>0</v>
      </c>
      <c r="EB53" s="230" t="str">
        <f t="shared" si="64"/>
        <v>NO OFERTADO</v>
      </c>
      <c r="EC53" s="32"/>
      <c r="ED53" s="229"/>
      <c r="EE53" s="34">
        <f t="shared" si="80"/>
        <v>0</v>
      </c>
      <c r="EF53" s="31">
        <f t="shared" si="81"/>
        <v>0</v>
      </c>
      <c r="EG53" s="230" t="str">
        <f t="shared" si="65"/>
        <v>NO OFERTADO</v>
      </c>
      <c r="EH53" s="32"/>
      <c r="EI53" s="229"/>
      <c r="EJ53" s="34">
        <f t="shared" si="82"/>
        <v>0</v>
      </c>
      <c r="EK53" s="31">
        <f t="shared" si="83"/>
        <v>0</v>
      </c>
      <c r="EL53" s="230" t="str">
        <f t="shared" si="66"/>
        <v>NO OFERTADO</v>
      </c>
    </row>
    <row r="54" spans="1:142" s="226" customFormat="1" ht="76.5" x14ac:dyDescent="0.2">
      <c r="A54" s="103">
        <v>45</v>
      </c>
      <c r="B54" s="202" t="s">
        <v>107</v>
      </c>
      <c r="C54" s="121" t="s">
        <v>108</v>
      </c>
      <c r="D54" s="146">
        <v>1</v>
      </c>
      <c r="E54" s="227" t="s">
        <v>53</v>
      </c>
      <c r="F54" s="228">
        <v>4418</v>
      </c>
      <c r="G54" s="25">
        <v>2145</v>
      </c>
      <c r="H54" s="32">
        <v>2800</v>
      </c>
      <c r="I54" s="229">
        <v>0</v>
      </c>
      <c r="J54" s="34">
        <f t="shared" si="67"/>
        <v>2800</v>
      </c>
      <c r="K54" s="31">
        <f t="shared" si="68"/>
        <v>2800</v>
      </c>
      <c r="L54" s="230" t="str">
        <f t="shared" si="0"/>
        <v>NO HABILITA</v>
      </c>
      <c r="M54" s="32"/>
      <c r="N54" s="229">
        <v>0</v>
      </c>
      <c r="O54" s="34">
        <f t="shared" si="1"/>
        <v>0</v>
      </c>
      <c r="P54" s="31">
        <f t="shared" si="90"/>
        <v>0</v>
      </c>
      <c r="Q54" s="230" t="str">
        <f t="shared" si="3"/>
        <v>NO OFERTADO</v>
      </c>
      <c r="R54" s="32"/>
      <c r="S54" s="229"/>
      <c r="T54" s="34">
        <f t="shared" si="4"/>
        <v>0</v>
      </c>
      <c r="U54" s="31">
        <f t="shared" si="90"/>
        <v>0</v>
      </c>
      <c r="V54" s="230" t="str">
        <f t="shared" si="6"/>
        <v>NO OFERTADO</v>
      </c>
      <c r="W54" s="32"/>
      <c r="X54" s="229"/>
      <c r="Y54" s="34">
        <f t="shared" si="7"/>
        <v>0</v>
      </c>
      <c r="Z54" s="31">
        <f t="shared" si="90"/>
        <v>0</v>
      </c>
      <c r="AA54" s="230" t="str">
        <f t="shared" si="9"/>
        <v>NO OFERTADO</v>
      </c>
      <c r="AB54" s="32"/>
      <c r="AC54" s="229"/>
      <c r="AD54" s="34">
        <f t="shared" si="10"/>
        <v>0</v>
      </c>
      <c r="AE54" s="31">
        <f t="shared" si="90"/>
        <v>0</v>
      </c>
      <c r="AF54" s="230" t="str">
        <f t="shared" si="12"/>
        <v>NO OFERTADO</v>
      </c>
      <c r="AG54" s="32"/>
      <c r="AH54" s="229"/>
      <c r="AI54" s="34">
        <f t="shared" si="13"/>
        <v>0</v>
      </c>
      <c r="AJ54" s="31">
        <f t="shared" si="90"/>
        <v>0</v>
      </c>
      <c r="AK54" s="230" t="str">
        <f t="shared" si="15"/>
        <v>NO OFERTADO</v>
      </c>
      <c r="AL54" s="32"/>
      <c r="AM54" s="229"/>
      <c r="AN54" s="34">
        <f t="shared" si="16"/>
        <v>0</v>
      </c>
      <c r="AO54" s="31">
        <f t="shared" si="90"/>
        <v>0</v>
      </c>
      <c r="AP54" s="230" t="str">
        <f t="shared" si="18"/>
        <v>NO OFERTADO</v>
      </c>
      <c r="AQ54" s="32"/>
      <c r="AR54" s="229"/>
      <c r="AS54" s="34">
        <f t="shared" si="19"/>
        <v>0</v>
      </c>
      <c r="AT54" s="31">
        <f t="shared" si="90"/>
        <v>0</v>
      </c>
      <c r="AU54" s="230" t="str">
        <f t="shared" si="21"/>
        <v>NO OFERTADO</v>
      </c>
      <c r="AV54" s="32">
        <v>2097</v>
      </c>
      <c r="AW54" s="229">
        <v>0</v>
      </c>
      <c r="AX54" s="34">
        <f t="shared" si="22"/>
        <v>2097</v>
      </c>
      <c r="AY54" s="31">
        <f t="shared" si="90"/>
        <v>2097</v>
      </c>
      <c r="AZ54" s="230" t="str">
        <f t="shared" si="24"/>
        <v>HABILITA</v>
      </c>
      <c r="BA54" s="32"/>
      <c r="BB54" s="229">
        <f t="shared" si="91"/>
        <v>0</v>
      </c>
      <c r="BC54" s="34">
        <f t="shared" si="26"/>
        <v>0</v>
      </c>
      <c r="BD54" s="31">
        <f t="shared" si="90"/>
        <v>0</v>
      </c>
      <c r="BE54" s="230" t="str">
        <f t="shared" si="28"/>
        <v>NO OFERTADO</v>
      </c>
      <c r="BF54" s="32"/>
      <c r="BG54" s="229"/>
      <c r="BH54" s="34">
        <f t="shared" si="29"/>
        <v>0</v>
      </c>
      <c r="BI54" s="31">
        <f t="shared" si="90"/>
        <v>0</v>
      </c>
      <c r="BJ54" s="230" t="str">
        <f t="shared" si="31"/>
        <v>NO OFERTADO</v>
      </c>
      <c r="BK54" s="32"/>
      <c r="BL54" s="229"/>
      <c r="BM54" s="34">
        <f t="shared" si="32"/>
        <v>0</v>
      </c>
      <c r="BN54" s="31">
        <f t="shared" si="90"/>
        <v>0</v>
      </c>
      <c r="BO54" s="230" t="str">
        <f t="shared" si="34"/>
        <v>NO OFERTADO</v>
      </c>
      <c r="BP54" s="32">
        <v>2290</v>
      </c>
      <c r="BQ54" s="229">
        <v>0</v>
      </c>
      <c r="BR54" s="34">
        <f t="shared" si="35"/>
        <v>2290</v>
      </c>
      <c r="BS54" s="31">
        <f t="shared" si="90"/>
        <v>2290</v>
      </c>
      <c r="BT54" s="230" t="str">
        <f t="shared" si="37"/>
        <v>HABILITA</v>
      </c>
      <c r="BU54" s="32">
        <v>2850</v>
      </c>
      <c r="BV54" s="229">
        <f>BU54*0.19</f>
        <v>541.5</v>
      </c>
      <c r="BW54" s="34">
        <f t="shared" si="38"/>
        <v>3391.5</v>
      </c>
      <c r="BX54" s="31">
        <f t="shared" si="92"/>
        <v>3391.5</v>
      </c>
      <c r="BY54" s="230" t="str">
        <f t="shared" si="40"/>
        <v>NO HABILITA</v>
      </c>
      <c r="BZ54" s="32"/>
      <c r="CA54" s="229"/>
      <c r="CB54" s="34">
        <f t="shared" si="41"/>
        <v>0</v>
      </c>
      <c r="CC54" s="31">
        <f t="shared" si="92"/>
        <v>0</v>
      </c>
      <c r="CD54" s="230" t="str">
        <f t="shared" si="43"/>
        <v>NO OFERTADO</v>
      </c>
      <c r="CE54" s="32">
        <v>3169</v>
      </c>
      <c r="CF54" s="229">
        <v>0</v>
      </c>
      <c r="CG54" s="34">
        <f t="shared" si="44"/>
        <v>3169</v>
      </c>
      <c r="CH54" s="31">
        <f t="shared" si="92"/>
        <v>3169</v>
      </c>
      <c r="CI54" s="230" t="str">
        <f t="shared" si="46"/>
        <v>NO HABILITA</v>
      </c>
      <c r="CJ54" s="32">
        <v>3075</v>
      </c>
      <c r="CK54" s="229">
        <v>0</v>
      </c>
      <c r="CL54" s="34">
        <f t="shared" si="47"/>
        <v>3075</v>
      </c>
      <c r="CM54" s="31">
        <f t="shared" si="92"/>
        <v>3075</v>
      </c>
      <c r="CN54" s="230" t="str">
        <f t="shared" si="49"/>
        <v>NO HABILITA</v>
      </c>
      <c r="CO54" s="32"/>
      <c r="CP54" s="231"/>
      <c r="CQ54" s="34">
        <f t="shared" si="50"/>
        <v>0</v>
      </c>
      <c r="CR54" s="31">
        <f t="shared" si="92"/>
        <v>0</v>
      </c>
      <c r="CS54" s="230" t="str">
        <f t="shared" si="52"/>
        <v>NO OFERTADO</v>
      </c>
      <c r="CT54" s="32">
        <v>2529.4117647058824</v>
      </c>
      <c r="CU54" s="229">
        <v>0</v>
      </c>
      <c r="CV54" s="34">
        <f t="shared" si="53"/>
        <v>2529.4117647058824</v>
      </c>
      <c r="CW54" s="31">
        <f t="shared" si="92"/>
        <v>2529.4117647058824</v>
      </c>
      <c r="CX54" s="230" t="str">
        <f t="shared" si="55"/>
        <v>HABILITA</v>
      </c>
      <c r="CY54" s="32"/>
      <c r="CZ54" s="229"/>
      <c r="DA54" s="34">
        <f t="shared" si="70"/>
        <v>0</v>
      </c>
      <c r="DB54" s="31">
        <f t="shared" si="71"/>
        <v>0</v>
      </c>
      <c r="DC54" s="230" t="str">
        <f t="shared" si="56"/>
        <v>NO OFERTADO</v>
      </c>
      <c r="DD54" s="32"/>
      <c r="DE54" s="229"/>
      <c r="DF54" s="34">
        <f t="shared" si="72"/>
        <v>0</v>
      </c>
      <c r="DG54" s="31">
        <f t="shared" si="73"/>
        <v>0</v>
      </c>
      <c r="DH54" s="230" t="str">
        <f t="shared" si="57"/>
        <v>NO OFERTADO</v>
      </c>
      <c r="DI54" s="32">
        <v>2556</v>
      </c>
      <c r="DJ54" s="229">
        <v>0</v>
      </c>
      <c r="DK54" s="34">
        <f t="shared" si="74"/>
        <v>2556</v>
      </c>
      <c r="DL54" s="31">
        <f t="shared" si="75"/>
        <v>2556</v>
      </c>
      <c r="DM54" s="230" t="str">
        <f t="shared" si="58"/>
        <v>HABILITA</v>
      </c>
      <c r="DN54" s="32"/>
      <c r="DO54" s="229"/>
      <c r="DP54" s="34">
        <f t="shared" si="76"/>
        <v>0</v>
      </c>
      <c r="DQ54" s="31">
        <f t="shared" si="77"/>
        <v>0</v>
      </c>
      <c r="DR54" s="230" t="str">
        <f t="shared" si="59"/>
        <v>NO OFERTADO</v>
      </c>
      <c r="DS54" s="32"/>
      <c r="DT54" s="229"/>
      <c r="DU54" s="34">
        <f t="shared" si="78"/>
        <v>0</v>
      </c>
      <c r="DV54" s="31">
        <f t="shared" si="79"/>
        <v>0</v>
      </c>
      <c r="DW54" s="230" t="str">
        <f t="shared" si="60"/>
        <v>NO OFERTADO</v>
      </c>
      <c r="DX54" s="32"/>
      <c r="DY54" s="229">
        <f t="shared" si="93"/>
        <v>0</v>
      </c>
      <c r="DZ54" s="34">
        <f t="shared" si="62"/>
        <v>0</v>
      </c>
      <c r="EA54" s="31">
        <f t="shared" si="63"/>
        <v>0</v>
      </c>
      <c r="EB54" s="230" t="str">
        <f t="shared" si="64"/>
        <v>NO OFERTADO</v>
      </c>
      <c r="EC54" s="32"/>
      <c r="ED54" s="229"/>
      <c r="EE54" s="34">
        <f t="shared" si="80"/>
        <v>0</v>
      </c>
      <c r="EF54" s="31">
        <f t="shared" si="81"/>
        <v>0</v>
      </c>
      <c r="EG54" s="230" t="str">
        <f t="shared" si="65"/>
        <v>NO OFERTADO</v>
      </c>
      <c r="EH54" s="32"/>
      <c r="EI54" s="229"/>
      <c r="EJ54" s="34">
        <f t="shared" si="82"/>
        <v>0</v>
      </c>
      <c r="EK54" s="31">
        <f t="shared" si="83"/>
        <v>0</v>
      </c>
      <c r="EL54" s="230" t="str">
        <f t="shared" si="66"/>
        <v>NO OFERTADO</v>
      </c>
    </row>
    <row r="55" spans="1:142" s="226" customFormat="1" ht="25.5" x14ac:dyDescent="0.2">
      <c r="A55" s="103">
        <v>46</v>
      </c>
      <c r="B55" s="202" t="s">
        <v>109</v>
      </c>
      <c r="C55" s="121" t="s">
        <v>110</v>
      </c>
      <c r="D55" s="146">
        <v>1</v>
      </c>
      <c r="E55" s="227" t="s">
        <v>53</v>
      </c>
      <c r="F55" s="228">
        <v>7</v>
      </c>
      <c r="G55" s="25">
        <v>5770</v>
      </c>
      <c r="H55" s="32"/>
      <c r="I55" s="229"/>
      <c r="J55" s="34">
        <f t="shared" si="67"/>
        <v>0</v>
      </c>
      <c r="K55" s="31">
        <f t="shared" si="68"/>
        <v>0</v>
      </c>
      <c r="L55" s="230" t="str">
        <f t="shared" si="0"/>
        <v>NO OFERTADO</v>
      </c>
      <c r="M55" s="32"/>
      <c r="N55" s="229">
        <v>0</v>
      </c>
      <c r="O55" s="34">
        <f t="shared" si="1"/>
        <v>0</v>
      </c>
      <c r="P55" s="31">
        <f t="shared" si="90"/>
        <v>0</v>
      </c>
      <c r="Q55" s="230" t="str">
        <f t="shared" si="3"/>
        <v>NO OFERTADO</v>
      </c>
      <c r="R55" s="32"/>
      <c r="S55" s="229"/>
      <c r="T55" s="34">
        <f t="shared" si="4"/>
        <v>0</v>
      </c>
      <c r="U55" s="31">
        <f t="shared" si="90"/>
        <v>0</v>
      </c>
      <c r="V55" s="230" t="str">
        <f t="shared" si="6"/>
        <v>NO OFERTADO</v>
      </c>
      <c r="W55" s="32"/>
      <c r="X55" s="229"/>
      <c r="Y55" s="34">
        <f t="shared" si="7"/>
        <v>0</v>
      </c>
      <c r="Z55" s="31">
        <f t="shared" si="90"/>
        <v>0</v>
      </c>
      <c r="AA55" s="230" t="str">
        <f t="shared" si="9"/>
        <v>NO OFERTADO</v>
      </c>
      <c r="AB55" s="32"/>
      <c r="AC55" s="229"/>
      <c r="AD55" s="34">
        <f t="shared" si="10"/>
        <v>0</v>
      </c>
      <c r="AE55" s="31">
        <f t="shared" si="90"/>
        <v>0</v>
      </c>
      <c r="AF55" s="230" t="str">
        <f t="shared" si="12"/>
        <v>NO OFERTADO</v>
      </c>
      <c r="AG55" s="32">
        <v>5770</v>
      </c>
      <c r="AH55" s="229">
        <v>0</v>
      </c>
      <c r="AI55" s="34">
        <f t="shared" si="13"/>
        <v>5770</v>
      </c>
      <c r="AJ55" s="31">
        <f t="shared" si="90"/>
        <v>5770</v>
      </c>
      <c r="AK55" s="230" t="str">
        <f t="shared" si="15"/>
        <v>HABILITA</v>
      </c>
      <c r="AL55" s="32">
        <v>6200</v>
      </c>
      <c r="AM55" s="229">
        <v>0</v>
      </c>
      <c r="AN55" s="34">
        <f t="shared" si="16"/>
        <v>6200</v>
      </c>
      <c r="AO55" s="31">
        <f t="shared" si="90"/>
        <v>6200</v>
      </c>
      <c r="AP55" s="230" t="str">
        <f t="shared" si="18"/>
        <v>HABILITA</v>
      </c>
      <c r="AQ55" s="32"/>
      <c r="AR55" s="229"/>
      <c r="AS55" s="34">
        <f t="shared" si="19"/>
        <v>0</v>
      </c>
      <c r="AT55" s="31">
        <f t="shared" si="90"/>
        <v>0</v>
      </c>
      <c r="AU55" s="230" t="str">
        <f t="shared" si="21"/>
        <v>NO OFERTADO</v>
      </c>
      <c r="AV55" s="32">
        <v>6443</v>
      </c>
      <c r="AW55" s="229">
        <v>0</v>
      </c>
      <c r="AX55" s="34">
        <f t="shared" si="22"/>
        <v>6443</v>
      </c>
      <c r="AY55" s="31">
        <f t="shared" si="90"/>
        <v>6443</v>
      </c>
      <c r="AZ55" s="230" t="str">
        <f t="shared" si="24"/>
        <v>HABILITA</v>
      </c>
      <c r="BA55" s="32"/>
      <c r="BB55" s="229">
        <f t="shared" si="91"/>
        <v>0</v>
      </c>
      <c r="BC55" s="34">
        <f t="shared" si="26"/>
        <v>0</v>
      </c>
      <c r="BD55" s="31">
        <f t="shared" si="90"/>
        <v>0</v>
      </c>
      <c r="BE55" s="230" t="str">
        <f t="shared" si="28"/>
        <v>NO OFERTADO</v>
      </c>
      <c r="BF55" s="32"/>
      <c r="BG55" s="229"/>
      <c r="BH55" s="34">
        <f t="shared" si="29"/>
        <v>0</v>
      </c>
      <c r="BI55" s="31">
        <f t="shared" si="90"/>
        <v>0</v>
      </c>
      <c r="BJ55" s="230" t="str">
        <f t="shared" si="31"/>
        <v>NO OFERTADO</v>
      </c>
      <c r="BK55" s="32"/>
      <c r="BL55" s="229"/>
      <c r="BM55" s="34">
        <f t="shared" si="32"/>
        <v>0</v>
      </c>
      <c r="BN55" s="31">
        <f t="shared" si="90"/>
        <v>0</v>
      </c>
      <c r="BO55" s="230" t="str">
        <f t="shared" si="34"/>
        <v>NO OFERTADO</v>
      </c>
      <c r="BP55" s="32"/>
      <c r="BQ55" s="229"/>
      <c r="BR55" s="34">
        <f t="shared" si="35"/>
        <v>0</v>
      </c>
      <c r="BS55" s="31">
        <f t="shared" si="90"/>
        <v>0</v>
      </c>
      <c r="BT55" s="230" t="str">
        <f t="shared" si="37"/>
        <v>NO OFERTADO</v>
      </c>
      <c r="BU55" s="32"/>
      <c r="BV55" s="229"/>
      <c r="BW55" s="34">
        <f t="shared" si="38"/>
        <v>0</v>
      </c>
      <c r="BX55" s="31">
        <f t="shared" si="92"/>
        <v>0</v>
      </c>
      <c r="BY55" s="230" t="str">
        <f t="shared" si="40"/>
        <v>NO OFERTADO</v>
      </c>
      <c r="BZ55" s="32"/>
      <c r="CA55" s="229"/>
      <c r="CB55" s="34">
        <f t="shared" si="41"/>
        <v>0</v>
      </c>
      <c r="CC55" s="31">
        <f t="shared" si="92"/>
        <v>0</v>
      </c>
      <c r="CD55" s="230" t="str">
        <f t="shared" si="43"/>
        <v>NO OFERTADO</v>
      </c>
      <c r="CE55" s="32"/>
      <c r="CF55" s="229"/>
      <c r="CG55" s="34">
        <f t="shared" si="44"/>
        <v>0</v>
      </c>
      <c r="CH55" s="31">
        <f t="shared" si="92"/>
        <v>0</v>
      </c>
      <c r="CI55" s="230" t="str">
        <f t="shared" si="46"/>
        <v>NO OFERTADO</v>
      </c>
      <c r="CJ55" s="32">
        <v>9940</v>
      </c>
      <c r="CK55" s="229">
        <v>0</v>
      </c>
      <c r="CL55" s="34">
        <f t="shared" si="47"/>
        <v>9940</v>
      </c>
      <c r="CM55" s="31">
        <f t="shared" si="92"/>
        <v>9940</v>
      </c>
      <c r="CN55" s="230" t="str">
        <f t="shared" si="49"/>
        <v>NO HABILITA</v>
      </c>
      <c r="CO55" s="32"/>
      <c r="CP55" s="231"/>
      <c r="CQ55" s="34">
        <f t="shared" si="50"/>
        <v>0</v>
      </c>
      <c r="CR55" s="31">
        <f t="shared" si="92"/>
        <v>0</v>
      </c>
      <c r="CS55" s="230" t="str">
        <f t="shared" si="52"/>
        <v>NO OFERTADO</v>
      </c>
      <c r="CT55" s="32">
        <v>8893</v>
      </c>
      <c r="CU55" s="229">
        <v>0</v>
      </c>
      <c r="CV55" s="34">
        <f t="shared" si="53"/>
        <v>8893</v>
      </c>
      <c r="CW55" s="31">
        <f t="shared" si="92"/>
        <v>8893</v>
      </c>
      <c r="CX55" s="230" t="str">
        <f t="shared" si="55"/>
        <v>NO HABILITA</v>
      </c>
      <c r="CY55" s="32"/>
      <c r="CZ55" s="229"/>
      <c r="DA55" s="34">
        <f t="shared" si="70"/>
        <v>0</v>
      </c>
      <c r="DB55" s="31">
        <f t="shared" si="71"/>
        <v>0</v>
      </c>
      <c r="DC55" s="230" t="str">
        <f t="shared" si="56"/>
        <v>NO OFERTADO</v>
      </c>
      <c r="DD55" s="32"/>
      <c r="DE55" s="229"/>
      <c r="DF55" s="34">
        <f t="shared" si="72"/>
        <v>0</v>
      </c>
      <c r="DG55" s="31">
        <f t="shared" si="73"/>
        <v>0</v>
      </c>
      <c r="DH55" s="230" t="str">
        <f t="shared" si="57"/>
        <v>NO OFERTADO</v>
      </c>
      <c r="DI55" s="32">
        <v>8523</v>
      </c>
      <c r="DJ55" s="229">
        <v>0</v>
      </c>
      <c r="DK55" s="34">
        <f t="shared" si="74"/>
        <v>8523</v>
      </c>
      <c r="DL55" s="31">
        <f t="shared" si="75"/>
        <v>8523</v>
      </c>
      <c r="DM55" s="230" t="str">
        <f t="shared" si="58"/>
        <v>NO HABILITA</v>
      </c>
      <c r="DN55" s="32"/>
      <c r="DO55" s="229"/>
      <c r="DP55" s="34">
        <f t="shared" si="76"/>
        <v>0</v>
      </c>
      <c r="DQ55" s="31">
        <f t="shared" si="77"/>
        <v>0</v>
      </c>
      <c r="DR55" s="230" t="str">
        <f t="shared" si="59"/>
        <v>NO OFERTADO</v>
      </c>
      <c r="DS55" s="32"/>
      <c r="DT55" s="229"/>
      <c r="DU55" s="34">
        <f t="shared" si="78"/>
        <v>0</v>
      </c>
      <c r="DV55" s="31">
        <f t="shared" si="79"/>
        <v>0</v>
      </c>
      <c r="DW55" s="230" t="str">
        <f t="shared" si="60"/>
        <v>NO OFERTADO</v>
      </c>
      <c r="DX55" s="32"/>
      <c r="DY55" s="229">
        <f t="shared" si="93"/>
        <v>0</v>
      </c>
      <c r="DZ55" s="34">
        <f t="shared" si="62"/>
        <v>0</v>
      </c>
      <c r="EA55" s="31">
        <f t="shared" si="63"/>
        <v>0</v>
      </c>
      <c r="EB55" s="230" t="str">
        <f t="shared" si="64"/>
        <v>NO OFERTADO</v>
      </c>
      <c r="EC55" s="32"/>
      <c r="ED55" s="229"/>
      <c r="EE55" s="34">
        <f t="shared" si="80"/>
        <v>0</v>
      </c>
      <c r="EF55" s="31">
        <f t="shared" si="81"/>
        <v>0</v>
      </c>
      <c r="EG55" s="230" t="str">
        <f t="shared" si="65"/>
        <v>NO OFERTADO</v>
      </c>
      <c r="EH55" s="32"/>
      <c r="EI55" s="229"/>
      <c r="EJ55" s="34">
        <f t="shared" si="82"/>
        <v>0</v>
      </c>
      <c r="EK55" s="31">
        <f t="shared" si="83"/>
        <v>0</v>
      </c>
      <c r="EL55" s="230" t="str">
        <f t="shared" si="66"/>
        <v>NO OFERTADO</v>
      </c>
    </row>
    <row r="56" spans="1:142" s="226" customFormat="1" ht="25.5" x14ac:dyDescent="0.2">
      <c r="A56" s="103">
        <v>47</v>
      </c>
      <c r="B56" s="202" t="s">
        <v>111</v>
      </c>
      <c r="C56" s="121" t="s">
        <v>110</v>
      </c>
      <c r="D56" s="146">
        <v>1</v>
      </c>
      <c r="E56" s="227" t="s">
        <v>53</v>
      </c>
      <c r="F56" s="228">
        <v>2.6666666666666665</v>
      </c>
      <c r="G56" s="25">
        <v>5770</v>
      </c>
      <c r="H56" s="32"/>
      <c r="I56" s="229"/>
      <c r="J56" s="34">
        <f t="shared" si="67"/>
        <v>0</v>
      </c>
      <c r="K56" s="31">
        <f t="shared" si="68"/>
        <v>0</v>
      </c>
      <c r="L56" s="230" t="str">
        <f t="shared" si="0"/>
        <v>NO OFERTADO</v>
      </c>
      <c r="M56" s="32"/>
      <c r="N56" s="229">
        <v>0</v>
      </c>
      <c r="O56" s="34">
        <f t="shared" si="1"/>
        <v>0</v>
      </c>
      <c r="P56" s="31">
        <f t="shared" si="90"/>
        <v>0</v>
      </c>
      <c r="Q56" s="230" t="str">
        <f t="shared" si="3"/>
        <v>NO OFERTADO</v>
      </c>
      <c r="R56" s="32"/>
      <c r="S56" s="229"/>
      <c r="T56" s="34">
        <f t="shared" si="4"/>
        <v>0</v>
      </c>
      <c r="U56" s="31">
        <f t="shared" si="90"/>
        <v>0</v>
      </c>
      <c r="V56" s="230" t="str">
        <f t="shared" si="6"/>
        <v>NO OFERTADO</v>
      </c>
      <c r="W56" s="32"/>
      <c r="X56" s="229"/>
      <c r="Y56" s="34">
        <f t="shared" si="7"/>
        <v>0</v>
      </c>
      <c r="Z56" s="31">
        <f t="shared" si="90"/>
        <v>0</v>
      </c>
      <c r="AA56" s="230" t="str">
        <f t="shared" si="9"/>
        <v>NO OFERTADO</v>
      </c>
      <c r="AB56" s="32"/>
      <c r="AC56" s="229"/>
      <c r="AD56" s="34">
        <f t="shared" si="10"/>
        <v>0</v>
      </c>
      <c r="AE56" s="31">
        <f t="shared" si="90"/>
        <v>0</v>
      </c>
      <c r="AF56" s="230" t="str">
        <f t="shared" si="12"/>
        <v>NO OFERTADO</v>
      </c>
      <c r="AG56" s="32">
        <v>5770</v>
      </c>
      <c r="AH56" s="229">
        <v>0</v>
      </c>
      <c r="AI56" s="34">
        <f t="shared" si="13"/>
        <v>5770</v>
      </c>
      <c r="AJ56" s="31">
        <f t="shared" si="90"/>
        <v>5770</v>
      </c>
      <c r="AK56" s="230" t="str">
        <f t="shared" si="15"/>
        <v>HABILITA</v>
      </c>
      <c r="AL56" s="32">
        <v>6200</v>
      </c>
      <c r="AM56" s="229">
        <v>0</v>
      </c>
      <c r="AN56" s="34">
        <f t="shared" si="16"/>
        <v>6200</v>
      </c>
      <c r="AO56" s="31">
        <f t="shared" si="90"/>
        <v>6200</v>
      </c>
      <c r="AP56" s="230" t="str">
        <f t="shared" si="18"/>
        <v>HABILITA</v>
      </c>
      <c r="AQ56" s="32"/>
      <c r="AR56" s="229"/>
      <c r="AS56" s="34">
        <f t="shared" si="19"/>
        <v>0</v>
      </c>
      <c r="AT56" s="31">
        <f t="shared" si="90"/>
        <v>0</v>
      </c>
      <c r="AU56" s="230" t="str">
        <f t="shared" si="21"/>
        <v>NO OFERTADO</v>
      </c>
      <c r="AV56" s="32">
        <v>8182</v>
      </c>
      <c r="AW56" s="229">
        <v>0</v>
      </c>
      <c r="AX56" s="34">
        <f t="shared" si="22"/>
        <v>8182</v>
      </c>
      <c r="AY56" s="31">
        <f t="shared" si="90"/>
        <v>8182</v>
      </c>
      <c r="AZ56" s="230" t="str">
        <f t="shared" si="24"/>
        <v>NO HABILITA</v>
      </c>
      <c r="BA56" s="32"/>
      <c r="BB56" s="229">
        <f t="shared" si="91"/>
        <v>0</v>
      </c>
      <c r="BC56" s="34">
        <f t="shared" si="26"/>
        <v>0</v>
      </c>
      <c r="BD56" s="31">
        <f t="shared" si="90"/>
        <v>0</v>
      </c>
      <c r="BE56" s="230" t="str">
        <f t="shared" si="28"/>
        <v>NO OFERTADO</v>
      </c>
      <c r="BF56" s="32"/>
      <c r="BG56" s="229"/>
      <c r="BH56" s="34">
        <f t="shared" si="29"/>
        <v>0</v>
      </c>
      <c r="BI56" s="31">
        <f t="shared" si="90"/>
        <v>0</v>
      </c>
      <c r="BJ56" s="230" t="str">
        <f t="shared" si="31"/>
        <v>NO OFERTADO</v>
      </c>
      <c r="BK56" s="32"/>
      <c r="BL56" s="229"/>
      <c r="BM56" s="34">
        <f t="shared" si="32"/>
        <v>0</v>
      </c>
      <c r="BN56" s="31">
        <f t="shared" si="90"/>
        <v>0</v>
      </c>
      <c r="BO56" s="230" t="str">
        <f t="shared" si="34"/>
        <v>NO OFERTADO</v>
      </c>
      <c r="BP56" s="32"/>
      <c r="BQ56" s="229"/>
      <c r="BR56" s="34">
        <f t="shared" si="35"/>
        <v>0</v>
      </c>
      <c r="BS56" s="31">
        <f t="shared" si="90"/>
        <v>0</v>
      </c>
      <c r="BT56" s="230" t="str">
        <f t="shared" si="37"/>
        <v>NO OFERTADO</v>
      </c>
      <c r="BU56" s="32"/>
      <c r="BV56" s="229"/>
      <c r="BW56" s="34">
        <f t="shared" si="38"/>
        <v>0</v>
      </c>
      <c r="BX56" s="31">
        <f t="shared" si="92"/>
        <v>0</v>
      </c>
      <c r="BY56" s="230" t="str">
        <f t="shared" si="40"/>
        <v>NO OFERTADO</v>
      </c>
      <c r="BZ56" s="32"/>
      <c r="CA56" s="229"/>
      <c r="CB56" s="34">
        <f t="shared" si="41"/>
        <v>0</v>
      </c>
      <c r="CC56" s="31">
        <f t="shared" si="92"/>
        <v>0</v>
      </c>
      <c r="CD56" s="230" t="str">
        <f t="shared" si="43"/>
        <v>NO OFERTADO</v>
      </c>
      <c r="CE56" s="32"/>
      <c r="CF56" s="229"/>
      <c r="CG56" s="34">
        <f t="shared" si="44"/>
        <v>0</v>
      </c>
      <c r="CH56" s="31">
        <f t="shared" si="92"/>
        <v>0</v>
      </c>
      <c r="CI56" s="230" t="str">
        <f t="shared" si="46"/>
        <v>NO OFERTADO</v>
      </c>
      <c r="CJ56" s="32">
        <v>9543</v>
      </c>
      <c r="CK56" s="229">
        <v>0</v>
      </c>
      <c r="CL56" s="34">
        <f t="shared" si="47"/>
        <v>9543</v>
      </c>
      <c r="CM56" s="31">
        <f t="shared" si="92"/>
        <v>9543</v>
      </c>
      <c r="CN56" s="230" t="str">
        <f t="shared" si="49"/>
        <v>NO HABILITA</v>
      </c>
      <c r="CO56" s="32"/>
      <c r="CP56" s="231"/>
      <c r="CQ56" s="34">
        <f t="shared" si="50"/>
        <v>0</v>
      </c>
      <c r="CR56" s="31">
        <f t="shared" si="92"/>
        <v>0</v>
      </c>
      <c r="CS56" s="230" t="str">
        <f t="shared" si="52"/>
        <v>NO OFERTADO</v>
      </c>
      <c r="CT56" s="32">
        <v>8893</v>
      </c>
      <c r="CU56" s="229">
        <v>0</v>
      </c>
      <c r="CV56" s="34">
        <f t="shared" si="53"/>
        <v>8893</v>
      </c>
      <c r="CW56" s="31">
        <f t="shared" si="92"/>
        <v>8893</v>
      </c>
      <c r="CX56" s="230" t="str">
        <f t="shared" si="55"/>
        <v>NO HABILITA</v>
      </c>
      <c r="CY56" s="32"/>
      <c r="CZ56" s="229"/>
      <c r="DA56" s="34">
        <f t="shared" si="70"/>
        <v>0</v>
      </c>
      <c r="DB56" s="31">
        <f t="shared" si="71"/>
        <v>0</v>
      </c>
      <c r="DC56" s="230" t="str">
        <f t="shared" si="56"/>
        <v>NO OFERTADO</v>
      </c>
      <c r="DD56" s="32"/>
      <c r="DE56" s="229"/>
      <c r="DF56" s="34">
        <f t="shared" si="72"/>
        <v>0</v>
      </c>
      <c r="DG56" s="31">
        <f t="shared" si="73"/>
        <v>0</v>
      </c>
      <c r="DH56" s="230" t="str">
        <f t="shared" si="57"/>
        <v>NO OFERTADO</v>
      </c>
      <c r="DI56" s="32">
        <v>8523</v>
      </c>
      <c r="DJ56" s="229">
        <v>0</v>
      </c>
      <c r="DK56" s="34">
        <f t="shared" si="74"/>
        <v>8523</v>
      </c>
      <c r="DL56" s="31">
        <f t="shared" si="75"/>
        <v>8523</v>
      </c>
      <c r="DM56" s="230" t="str">
        <f t="shared" si="58"/>
        <v>NO HABILITA</v>
      </c>
      <c r="DN56" s="32"/>
      <c r="DO56" s="229"/>
      <c r="DP56" s="34">
        <f t="shared" si="76"/>
        <v>0</v>
      </c>
      <c r="DQ56" s="31">
        <f t="shared" si="77"/>
        <v>0</v>
      </c>
      <c r="DR56" s="230" t="str">
        <f t="shared" si="59"/>
        <v>NO OFERTADO</v>
      </c>
      <c r="DS56" s="32"/>
      <c r="DT56" s="229"/>
      <c r="DU56" s="34">
        <f t="shared" si="78"/>
        <v>0</v>
      </c>
      <c r="DV56" s="31">
        <f t="shared" si="79"/>
        <v>0</v>
      </c>
      <c r="DW56" s="230" t="str">
        <f t="shared" si="60"/>
        <v>NO OFERTADO</v>
      </c>
      <c r="DX56" s="32"/>
      <c r="DY56" s="229">
        <f t="shared" si="93"/>
        <v>0</v>
      </c>
      <c r="DZ56" s="34">
        <f t="shared" si="62"/>
        <v>0</v>
      </c>
      <c r="EA56" s="31">
        <f t="shared" si="63"/>
        <v>0</v>
      </c>
      <c r="EB56" s="230" t="str">
        <f t="shared" si="64"/>
        <v>NO OFERTADO</v>
      </c>
      <c r="EC56" s="32"/>
      <c r="ED56" s="229"/>
      <c r="EE56" s="34">
        <f t="shared" si="80"/>
        <v>0</v>
      </c>
      <c r="EF56" s="31">
        <f t="shared" si="81"/>
        <v>0</v>
      </c>
      <c r="EG56" s="230" t="str">
        <f t="shared" si="65"/>
        <v>NO OFERTADO</v>
      </c>
      <c r="EH56" s="32"/>
      <c r="EI56" s="229"/>
      <c r="EJ56" s="34">
        <f t="shared" si="82"/>
        <v>0</v>
      </c>
      <c r="EK56" s="31">
        <f t="shared" si="83"/>
        <v>0</v>
      </c>
      <c r="EL56" s="230" t="str">
        <f t="shared" si="66"/>
        <v>NO OFERTADO</v>
      </c>
    </row>
    <row r="57" spans="1:142" s="226" customFormat="1" ht="51" x14ac:dyDescent="0.2">
      <c r="A57" s="103">
        <v>48</v>
      </c>
      <c r="B57" s="202" t="s">
        <v>112</v>
      </c>
      <c r="C57" s="121" t="s">
        <v>113</v>
      </c>
      <c r="D57" s="146">
        <v>1</v>
      </c>
      <c r="E57" s="227" t="s">
        <v>53</v>
      </c>
      <c r="F57" s="228">
        <v>1</v>
      </c>
      <c r="G57" s="25">
        <v>16213.726199999999</v>
      </c>
      <c r="H57" s="32"/>
      <c r="I57" s="229"/>
      <c r="J57" s="34">
        <f t="shared" si="67"/>
        <v>0</v>
      </c>
      <c r="K57" s="31">
        <f t="shared" si="68"/>
        <v>0</v>
      </c>
      <c r="L57" s="230" t="str">
        <f t="shared" si="0"/>
        <v>NO OFERTADO</v>
      </c>
      <c r="M57" s="32"/>
      <c r="N57" s="229">
        <v>0</v>
      </c>
      <c r="O57" s="34">
        <f t="shared" si="1"/>
        <v>0</v>
      </c>
      <c r="P57" s="31">
        <f t="shared" si="90"/>
        <v>0</v>
      </c>
      <c r="Q57" s="230" t="str">
        <f t="shared" si="3"/>
        <v>NO OFERTADO</v>
      </c>
      <c r="R57" s="32"/>
      <c r="S57" s="229"/>
      <c r="T57" s="34">
        <f t="shared" si="4"/>
        <v>0</v>
      </c>
      <c r="U57" s="31">
        <f t="shared" si="90"/>
        <v>0</v>
      </c>
      <c r="V57" s="230" t="str">
        <f t="shared" si="6"/>
        <v>NO OFERTADO</v>
      </c>
      <c r="W57" s="32"/>
      <c r="X57" s="229"/>
      <c r="Y57" s="34">
        <f t="shared" si="7"/>
        <v>0</v>
      </c>
      <c r="Z57" s="31">
        <f t="shared" si="90"/>
        <v>0</v>
      </c>
      <c r="AA57" s="230" t="str">
        <f t="shared" si="9"/>
        <v>NO OFERTADO</v>
      </c>
      <c r="AB57" s="32"/>
      <c r="AC57" s="229"/>
      <c r="AD57" s="34">
        <f t="shared" si="10"/>
        <v>0</v>
      </c>
      <c r="AE57" s="31">
        <f t="shared" si="90"/>
        <v>0</v>
      </c>
      <c r="AF57" s="230" t="str">
        <f t="shared" si="12"/>
        <v>NO OFERTADO</v>
      </c>
      <c r="AG57" s="32"/>
      <c r="AH57" s="229"/>
      <c r="AI57" s="34">
        <f t="shared" si="13"/>
        <v>0</v>
      </c>
      <c r="AJ57" s="31">
        <f t="shared" si="90"/>
        <v>0</v>
      </c>
      <c r="AK57" s="230" t="str">
        <f t="shared" si="15"/>
        <v>NO OFERTADO</v>
      </c>
      <c r="AL57" s="32"/>
      <c r="AM57" s="229"/>
      <c r="AN57" s="34">
        <f t="shared" si="16"/>
        <v>0</v>
      </c>
      <c r="AO57" s="31">
        <f t="shared" si="90"/>
        <v>0</v>
      </c>
      <c r="AP57" s="230" t="str">
        <f t="shared" si="18"/>
        <v>NO OFERTADO</v>
      </c>
      <c r="AQ57" s="32"/>
      <c r="AR57" s="229"/>
      <c r="AS57" s="34">
        <f t="shared" si="19"/>
        <v>0</v>
      </c>
      <c r="AT57" s="31">
        <f t="shared" si="90"/>
        <v>0</v>
      </c>
      <c r="AU57" s="230" t="str">
        <f t="shared" si="21"/>
        <v>NO OFERTADO</v>
      </c>
      <c r="AV57" s="32"/>
      <c r="AW57" s="229"/>
      <c r="AX57" s="34">
        <f t="shared" si="22"/>
        <v>0</v>
      </c>
      <c r="AY57" s="31">
        <f t="shared" si="90"/>
        <v>0</v>
      </c>
      <c r="AZ57" s="230" t="str">
        <f t="shared" si="24"/>
        <v>NO OFERTADO</v>
      </c>
      <c r="BA57" s="32"/>
      <c r="BB57" s="229">
        <f t="shared" si="91"/>
        <v>0</v>
      </c>
      <c r="BC57" s="34">
        <f t="shared" si="26"/>
        <v>0</v>
      </c>
      <c r="BD57" s="31">
        <f t="shared" si="90"/>
        <v>0</v>
      </c>
      <c r="BE57" s="230" t="str">
        <f t="shared" si="28"/>
        <v>NO OFERTADO</v>
      </c>
      <c r="BF57" s="32"/>
      <c r="BG57" s="229"/>
      <c r="BH57" s="34">
        <f t="shared" si="29"/>
        <v>0</v>
      </c>
      <c r="BI57" s="31">
        <f t="shared" si="90"/>
        <v>0</v>
      </c>
      <c r="BJ57" s="230" t="str">
        <f t="shared" si="31"/>
        <v>NO OFERTADO</v>
      </c>
      <c r="BK57" s="32"/>
      <c r="BL57" s="229"/>
      <c r="BM57" s="34">
        <f t="shared" si="32"/>
        <v>0</v>
      </c>
      <c r="BN57" s="31">
        <f t="shared" si="90"/>
        <v>0</v>
      </c>
      <c r="BO57" s="230" t="str">
        <f t="shared" si="34"/>
        <v>NO OFERTADO</v>
      </c>
      <c r="BP57" s="32">
        <v>15200</v>
      </c>
      <c r="BQ57" s="229">
        <f>BP57*0.19</f>
        <v>2888</v>
      </c>
      <c r="BR57" s="34">
        <f t="shared" si="35"/>
        <v>18088</v>
      </c>
      <c r="BS57" s="31">
        <f t="shared" si="90"/>
        <v>18088</v>
      </c>
      <c r="BT57" s="230" t="str">
        <f t="shared" si="37"/>
        <v>HABILITA</v>
      </c>
      <c r="BU57" s="32"/>
      <c r="BV57" s="229"/>
      <c r="BW57" s="34">
        <f t="shared" si="38"/>
        <v>0</v>
      </c>
      <c r="BX57" s="31">
        <f t="shared" si="92"/>
        <v>0</v>
      </c>
      <c r="BY57" s="230" t="str">
        <f t="shared" si="40"/>
        <v>NO OFERTADO</v>
      </c>
      <c r="BZ57" s="32"/>
      <c r="CA57" s="229"/>
      <c r="CB57" s="34">
        <f t="shared" si="41"/>
        <v>0</v>
      </c>
      <c r="CC57" s="31">
        <f t="shared" si="92"/>
        <v>0</v>
      </c>
      <c r="CD57" s="230" t="str">
        <f t="shared" si="43"/>
        <v>NO OFERTADO</v>
      </c>
      <c r="CE57" s="32"/>
      <c r="CF57" s="229"/>
      <c r="CG57" s="34">
        <f t="shared" si="44"/>
        <v>0</v>
      </c>
      <c r="CH57" s="31">
        <f t="shared" si="92"/>
        <v>0</v>
      </c>
      <c r="CI57" s="230" t="str">
        <f t="shared" si="46"/>
        <v>NO OFERTADO</v>
      </c>
      <c r="CJ57" s="32"/>
      <c r="CK57" s="229"/>
      <c r="CL57" s="34">
        <f t="shared" si="47"/>
        <v>0</v>
      </c>
      <c r="CM57" s="31">
        <f t="shared" si="92"/>
        <v>0</v>
      </c>
      <c r="CN57" s="230" t="str">
        <f t="shared" si="49"/>
        <v>NO OFERTADO</v>
      </c>
      <c r="CO57" s="32"/>
      <c r="CP57" s="231"/>
      <c r="CQ57" s="34">
        <f t="shared" si="50"/>
        <v>0</v>
      </c>
      <c r="CR57" s="31">
        <f t="shared" si="92"/>
        <v>0</v>
      </c>
      <c r="CS57" s="230" t="str">
        <f t="shared" si="52"/>
        <v>NO OFERTADO</v>
      </c>
      <c r="CT57" s="32"/>
      <c r="CU57" s="229"/>
      <c r="CV57" s="34">
        <f t="shared" si="53"/>
        <v>0</v>
      </c>
      <c r="CW57" s="31">
        <f t="shared" si="92"/>
        <v>0</v>
      </c>
      <c r="CX57" s="230" t="str">
        <f t="shared" si="55"/>
        <v>NO OFERTADO</v>
      </c>
      <c r="CY57" s="32"/>
      <c r="CZ57" s="229"/>
      <c r="DA57" s="34">
        <f t="shared" si="70"/>
        <v>0</v>
      </c>
      <c r="DB57" s="31">
        <f t="shared" si="71"/>
        <v>0</v>
      </c>
      <c r="DC57" s="230" t="str">
        <f t="shared" si="56"/>
        <v>NO OFERTADO</v>
      </c>
      <c r="DD57" s="32"/>
      <c r="DE57" s="229"/>
      <c r="DF57" s="34">
        <f t="shared" si="72"/>
        <v>0</v>
      </c>
      <c r="DG57" s="31">
        <f t="shared" si="73"/>
        <v>0</v>
      </c>
      <c r="DH57" s="230" t="str">
        <f t="shared" si="57"/>
        <v>NO OFERTADO</v>
      </c>
      <c r="DI57" s="32"/>
      <c r="DJ57" s="229"/>
      <c r="DK57" s="34">
        <f t="shared" si="74"/>
        <v>0</v>
      </c>
      <c r="DL57" s="31">
        <f t="shared" si="75"/>
        <v>0</v>
      </c>
      <c r="DM57" s="230" t="str">
        <f t="shared" si="58"/>
        <v>NO OFERTADO</v>
      </c>
      <c r="DN57" s="32"/>
      <c r="DO57" s="229"/>
      <c r="DP57" s="34">
        <f t="shared" si="76"/>
        <v>0</v>
      </c>
      <c r="DQ57" s="31">
        <f t="shared" si="77"/>
        <v>0</v>
      </c>
      <c r="DR57" s="230" t="str">
        <f t="shared" si="59"/>
        <v>NO OFERTADO</v>
      </c>
      <c r="DS57" s="32"/>
      <c r="DT57" s="229"/>
      <c r="DU57" s="34">
        <f t="shared" si="78"/>
        <v>0</v>
      </c>
      <c r="DV57" s="31">
        <f t="shared" si="79"/>
        <v>0</v>
      </c>
      <c r="DW57" s="230" t="str">
        <f t="shared" si="60"/>
        <v>NO OFERTADO</v>
      </c>
      <c r="DX57" s="32"/>
      <c r="DY57" s="229">
        <f t="shared" si="93"/>
        <v>0</v>
      </c>
      <c r="DZ57" s="34">
        <f t="shared" si="62"/>
        <v>0</v>
      </c>
      <c r="EA57" s="31">
        <f t="shared" si="63"/>
        <v>0</v>
      </c>
      <c r="EB57" s="230" t="str">
        <f t="shared" si="64"/>
        <v>NO OFERTADO</v>
      </c>
      <c r="EC57" s="32"/>
      <c r="ED57" s="229"/>
      <c r="EE57" s="34">
        <f t="shared" si="80"/>
        <v>0</v>
      </c>
      <c r="EF57" s="31">
        <f t="shared" si="81"/>
        <v>0</v>
      </c>
      <c r="EG57" s="230" t="str">
        <f t="shared" si="65"/>
        <v>NO OFERTADO</v>
      </c>
      <c r="EH57" s="32">
        <v>73000</v>
      </c>
      <c r="EI57" s="229">
        <v>13870</v>
      </c>
      <c r="EJ57" s="34">
        <f t="shared" si="82"/>
        <v>86870</v>
      </c>
      <c r="EK57" s="31">
        <f t="shared" si="83"/>
        <v>86870</v>
      </c>
      <c r="EL57" s="230" t="str">
        <f t="shared" si="66"/>
        <v>NO HABILITA</v>
      </c>
    </row>
    <row r="58" spans="1:142" s="226" customFormat="1" ht="25.5" x14ac:dyDescent="0.2">
      <c r="A58" s="103">
        <v>49</v>
      </c>
      <c r="B58" s="202" t="s">
        <v>114</v>
      </c>
      <c r="C58" s="121" t="s">
        <v>115</v>
      </c>
      <c r="D58" s="146">
        <v>1</v>
      </c>
      <c r="E58" s="227" t="s">
        <v>53</v>
      </c>
      <c r="F58" s="228">
        <v>8</v>
      </c>
      <c r="G58" s="25">
        <v>1191.520344</v>
      </c>
      <c r="H58" s="32"/>
      <c r="I58" s="229"/>
      <c r="J58" s="34">
        <f t="shared" si="67"/>
        <v>0</v>
      </c>
      <c r="K58" s="31">
        <f t="shared" si="68"/>
        <v>0</v>
      </c>
      <c r="L58" s="230" t="str">
        <f t="shared" si="0"/>
        <v>NO OFERTADO</v>
      </c>
      <c r="M58" s="32"/>
      <c r="N58" s="229">
        <v>0</v>
      </c>
      <c r="O58" s="34">
        <f t="shared" si="1"/>
        <v>0</v>
      </c>
      <c r="P58" s="31">
        <f t="shared" ref="P58:BS73" si="102">$D58*O58</f>
        <v>0</v>
      </c>
      <c r="Q58" s="230" t="str">
        <f t="shared" si="3"/>
        <v>NO OFERTADO</v>
      </c>
      <c r="R58" s="32"/>
      <c r="S58" s="229"/>
      <c r="T58" s="34">
        <f t="shared" si="4"/>
        <v>0</v>
      </c>
      <c r="U58" s="31">
        <f t="shared" si="102"/>
        <v>0</v>
      </c>
      <c r="V58" s="230" t="str">
        <f t="shared" si="6"/>
        <v>NO OFERTADO</v>
      </c>
      <c r="W58" s="32"/>
      <c r="X58" s="229"/>
      <c r="Y58" s="34">
        <f t="shared" si="7"/>
        <v>0</v>
      </c>
      <c r="Z58" s="31">
        <f t="shared" si="102"/>
        <v>0</v>
      </c>
      <c r="AA58" s="230" t="str">
        <f t="shared" si="9"/>
        <v>NO OFERTADO</v>
      </c>
      <c r="AB58" s="32"/>
      <c r="AC58" s="229"/>
      <c r="AD58" s="34">
        <f t="shared" si="10"/>
        <v>0</v>
      </c>
      <c r="AE58" s="31">
        <f t="shared" si="102"/>
        <v>0</v>
      </c>
      <c r="AF58" s="230" t="str">
        <f t="shared" si="12"/>
        <v>NO OFERTADO</v>
      </c>
      <c r="AG58" s="32"/>
      <c r="AH58" s="229"/>
      <c r="AI58" s="34">
        <f t="shared" si="13"/>
        <v>0</v>
      </c>
      <c r="AJ58" s="31">
        <f t="shared" si="102"/>
        <v>0</v>
      </c>
      <c r="AK58" s="230" t="str">
        <f t="shared" si="15"/>
        <v>NO OFERTADO</v>
      </c>
      <c r="AL58" s="32">
        <v>999</v>
      </c>
      <c r="AM58" s="232">
        <f t="shared" ref="AM58:AM64" si="103">AL58*0.19</f>
        <v>189.81</v>
      </c>
      <c r="AN58" s="34">
        <f t="shared" si="16"/>
        <v>1188.81</v>
      </c>
      <c r="AO58" s="31">
        <f t="shared" si="102"/>
        <v>1188.81</v>
      </c>
      <c r="AP58" s="230" t="str">
        <f t="shared" si="18"/>
        <v>HABILITA</v>
      </c>
      <c r="AQ58" s="32"/>
      <c r="AR58" s="229"/>
      <c r="AS58" s="34">
        <f t="shared" si="19"/>
        <v>0</v>
      </c>
      <c r="AT58" s="31">
        <f t="shared" si="102"/>
        <v>0</v>
      </c>
      <c r="AU58" s="230" t="str">
        <f t="shared" si="21"/>
        <v>NO OFERTADO</v>
      </c>
      <c r="AV58" s="32">
        <v>1845</v>
      </c>
      <c r="AW58" s="229">
        <f t="shared" ref="AW58:AW64" si="104">AV58*0.19</f>
        <v>350.55</v>
      </c>
      <c r="AX58" s="34">
        <f t="shared" si="22"/>
        <v>2195.5500000000002</v>
      </c>
      <c r="AY58" s="31">
        <f t="shared" si="102"/>
        <v>2195.5500000000002</v>
      </c>
      <c r="AZ58" s="230" t="str">
        <f t="shared" si="24"/>
        <v>NO HABILITA</v>
      </c>
      <c r="BA58" s="32"/>
      <c r="BB58" s="229">
        <f t="shared" ref="BB58:BB73" si="105">BA58*0.19</f>
        <v>0</v>
      </c>
      <c r="BC58" s="34">
        <f t="shared" si="26"/>
        <v>0</v>
      </c>
      <c r="BD58" s="31">
        <f t="shared" si="102"/>
        <v>0</v>
      </c>
      <c r="BE58" s="230" t="str">
        <f t="shared" si="28"/>
        <v>NO OFERTADO</v>
      </c>
      <c r="BF58" s="32"/>
      <c r="BG58" s="229"/>
      <c r="BH58" s="34">
        <f t="shared" si="29"/>
        <v>0</v>
      </c>
      <c r="BI58" s="31">
        <f t="shared" si="102"/>
        <v>0</v>
      </c>
      <c r="BJ58" s="230" t="str">
        <f t="shared" si="31"/>
        <v>NO OFERTADO</v>
      </c>
      <c r="BK58" s="32"/>
      <c r="BL58" s="229"/>
      <c r="BM58" s="34">
        <f t="shared" si="32"/>
        <v>0</v>
      </c>
      <c r="BN58" s="31">
        <f t="shared" si="102"/>
        <v>0</v>
      </c>
      <c r="BO58" s="230" t="str">
        <f t="shared" si="34"/>
        <v>NO OFERTADO</v>
      </c>
      <c r="BP58" s="32"/>
      <c r="BQ58" s="229"/>
      <c r="BR58" s="34">
        <f t="shared" si="35"/>
        <v>0</v>
      </c>
      <c r="BS58" s="31">
        <f t="shared" si="102"/>
        <v>0</v>
      </c>
      <c r="BT58" s="230" t="str">
        <f t="shared" si="37"/>
        <v>NO OFERTADO</v>
      </c>
      <c r="BU58" s="32"/>
      <c r="BV58" s="229"/>
      <c r="BW58" s="34">
        <f t="shared" si="38"/>
        <v>0</v>
      </c>
      <c r="BX58" s="31">
        <f t="shared" ref="BX58:CW73" si="106">$D58*BW58</f>
        <v>0</v>
      </c>
      <c r="BY58" s="230" t="str">
        <f t="shared" si="40"/>
        <v>NO OFERTADO</v>
      </c>
      <c r="BZ58" s="32"/>
      <c r="CA58" s="229"/>
      <c r="CB58" s="34">
        <f t="shared" si="41"/>
        <v>0</v>
      </c>
      <c r="CC58" s="31">
        <f t="shared" si="106"/>
        <v>0</v>
      </c>
      <c r="CD58" s="230" t="str">
        <f t="shared" si="43"/>
        <v>NO OFERTADO</v>
      </c>
      <c r="CE58" s="32"/>
      <c r="CF58" s="229"/>
      <c r="CG58" s="34">
        <f t="shared" si="44"/>
        <v>0</v>
      </c>
      <c r="CH58" s="31">
        <f t="shared" si="106"/>
        <v>0</v>
      </c>
      <c r="CI58" s="230" t="str">
        <f t="shared" si="46"/>
        <v>NO OFERTADO</v>
      </c>
      <c r="CJ58" s="32"/>
      <c r="CK58" s="229"/>
      <c r="CL58" s="34">
        <f t="shared" si="47"/>
        <v>0</v>
      </c>
      <c r="CM58" s="31">
        <f t="shared" si="106"/>
        <v>0</v>
      </c>
      <c r="CN58" s="230" t="str">
        <f t="shared" si="49"/>
        <v>NO OFERTADO</v>
      </c>
      <c r="CO58" s="32"/>
      <c r="CP58" s="231"/>
      <c r="CQ58" s="34">
        <f t="shared" si="50"/>
        <v>0</v>
      </c>
      <c r="CR58" s="31">
        <f t="shared" si="106"/>
        <v>0</v>
      </c>
      <c r="CS58" s="230" t="str">
        <f t="shared" si="52"/>
        <v>NO OFERTADO</v>
      </c>
      <c r="CT58" s="32"/>
      <c r="CU58" s="229"/>
      <c r="CV58" s="34">
        <f t="shared" si="53"/>
        <v>0</v>
      </c>
      <c r="CW58" s="31">
        <f t="shared" si="106"/>
        <v>0</v>
      </c>
      <c r="CX58" s="230" t="str">
        <f t="shared" si="55"/>
        <v>NO OFERTADO</v>
      </c>
      <c r="CY58" s="32"/>
      <c r="CZ58" s="229"/>
      <c r="DA58" s="34">
        <f t="shared" si="70"/>
        <v>0</v>
      </c>
      <c r="DB58" s="31">
        <f t="shared" si="71"/>
        <v>0</v>
      </c>
      <c r="DC58" s="230" t="str">
        <f t="shared" si="56"/>
        <v>NO OFERTADO</v>
      </c>
      <c r="DD58" s="32"/>
      <c r="DE58" s="229"/>
      <c r="DF58" s="34">
        <f t="shared" si="72"/>
        <v>0</v>
      </c>
      <c r="DG58" s="31">
        <f t="shared" si="73"/>
        <v>0</v>
      </c>
      <c r="DH58" s="230" t="str">
        <f t="shared" si="57"/>
        <v>NO OFERTADO</v>
      </c>
      <c r="DI58" s="32"/>
      <c r="DJ58" s="229"/>
      <c r="DK58" s="34">
        <f t="shared" si="74"/>
        <v>0</v>
      </c>
      <c r="DL58" s="31">
        <f t="shared" si="75"/>
        <v>0</v>
      </c>
      <c r="DM58" s="230" t="str">
        <f t="shared" si="58"/>
        <v>NO OFERTADO</v>
      </c>
      <c r="DN58" s="32"/>
      <c r="DO58" s="229"/>
      <c r="DP58" s="34">
        <f t="shared" si="76"/>
        <v>0</v>
      </c>
      <c r="DQ58" s="31">
        <f t="shared" si="77"/>
        <v>0</v>
      </c>
      <c r="DR58" s="230" t="str">
        <f t="shared" si="59"/>
        <v>NO OFERTADO</v>
      </c>
      <c r="DS58" s="32"/>
      <c r="DT58" s="229"/>
      <c r="DU58" s="34">
        <f t="shared" si="78"/>
        <v>0</v>
      </c>
      <c r="DV58" s="31">
        <f t="shared" si="79"/>
        <v>0</v>
      </c>
      <c r="DW58" s="230" t="str">
        <f t="shared" si="60"/>
        <v>NO OFERTADO</v>
      </c>
      <c r="DX58" s="32"/>
      <c r="DY58" s="229">
        <f t="shared" si="93"/>
        <v>0</v>
      </c>
      <c r="DZ58" s="34">
        <f t="shared" si="62"/>
        <v>0</v>
      </c>
      <c r="EA58" s="31">
        <f t="shared" si="63"/>
        <v>0</v>
      </c>
      <c r="EB58" s="230" t="str">
        <f t="shared" si="64"/>
        <v>NO OFERTADO</v>
      </c>
      <c r="EC58" s="32"/>
      <c r="ED58" s="229"/>
      <c r="EE58" s="34">
        <f t="shared" si="80"/>
        <v>0</v>
      </c>
      <c r="EF58" s="31">
        <f t="shared" si="81"/>
        <v>0</v>
      </c>
      <c r="EG58" s="230" t="str">
        <f t="shared" si="65"/>
        <v>NO OFERTADO</v>
      </c>
      <c r="EH58" s="32"/>
      <c r="EI58" s="229"/>
      <c r="EJ58" s="34">
        <f t="shared" si="82"/>
        <v>0</v>
      </c>
      <c r="EK58" s="31">
        <f t="shared" si="83"/>
        <v>0</v>
      </c>
      <c r="EL58" s="230" t="str">
        <f t="shared" si="66"/>
        <v>NO OFERTADO</v>
      </c>
    </row>
    <row r="59" spans="1:142" s="226" customFormat="1" ht="25.5" x14ac:dyDescent="0.2">
      <c r="A59" s="103">
        <v>50</v>
      </c>
      <c r="B59" s="202" t="s">
        <v>116</v>
      </c>
      <c r="C59" s="121" t="s">
        <v>115</v>
      </c>
      <c r="D59" s="146">
        <v>1</v>
      </c>
      <c r="E59" s="227" t="s">
        <v>53</v>
      </c>
      <c r="F59" s="228">
        <v>1</v>
      </c>
      <c r="G59" s="25">
        <v>182819.18948999999</v>
      </c>
      <c r="H59" s="32"/>
      <c r="I59" s="229"/>
      <c r="J59" s="34">
        <f t="shared" si="67"/>
        <v>0</v>
      </c>
      <c r="K59" s="31">
        <f t="shared" si="68"/>
        <v>0</v>
      </c>
      <c r="L59" s="230" t="str">
        <f t="shared" si="0"/>
        <v>NO OFERTADO</v>
      </c>
      <c r="M59" s="32"/>
      <c r="N59" s="229">
        <v>0</v>
      </c>
      <c r="O59" s="34">
        <f t="shared" si="1"/>
        <v>0</v>
      </c>
      <c r="P59" s="31">
        <f t="shared" si="102"/>
        <v>0</v>
      </c>
      <c r="Q59" s="230" t="str">
        <f t="shared" si="3"/>
        <v>NO OFERTADO</v>
      </c>
      <c r="R59" s="32"/>
      <c r="S59" s="229"/>
      <c r="T59" s="34">
        <f t="shared" si="4"/>
        <v>0</v>
      </c>
      <c r="U59" s="31">
        <f t="shared" si="102"/>
        <v>0</v>
      </c>
      <c r="V59" s="230" t="str">
        <f t="shared" si="6"/>
        <v>NO OFERTADO</v>
      </c>
      <c r="W59" s="32"/>
      <c r="X59" s="229"/>
      <c r="Y59" s="34">
        <f t="shared" si="7"/>
        <v>0</v>
      </c>
      <c r="Z59" s="31">
        <f t="shared" si="102"/>
        <v>0</v>
      </c>
      <c r="AA59" s="230" t="str">
        <f t="shared" si="9"/>
        <v>NO OFERTADO</v>
      </c>
      <c r="AB59" s="32"/>
      <c r="AC59" s="229"/>
      <c r="AD59" s="34">
        <f t="shared" si="10"/>
        <v>0</v>
      </c>
      <c r="AE59" s="31">
        <f t="shared" si="102"/>
        <v>0</v>
      </c>
      <c r="AF59" s="230" t="str">
        <f t="shared" si="12"/>
        <v>NO OFERTADO</v>
      </c>
      <c r="AG59" s="32"/>
      <c r="AH59" s="229"/>
      <c r="AI59" s="34">
        <f t="shared" si="13"/>
        <v>0</v>
      </c>
      <c r="AJ59" s="31">
        <f t="shared" si="102"/>
        <v>0</v>
      </c>
      <c r="AK59" s="230" t="str">
        <f t="shared" si="15"/>
        <v>NO OFERTADO</v>
      </c>
      <c r="AL59" s="32">
        <v>139000</v>
      </c>
      <c r="AM59" s="232">
        <f t="shared" si="103"/>
        <v>26410</v>
      </c>
      <c r="AN59" s="34">
        <f t="shared" si="16"/>
        <v>165410</v>
      </c>
      <c r="AO59" s="31">
        <f t="shared" si="102"/>
        <v>165410</v>
      </c>
      <c r="AP59" s="230" t="str">
        <f t="shared" si="18"/>
        <v>HABILITA</v>
      </c>
      <c r="AQ59" s="32"/>
      <c r="AR59" s="229"/>
      <c r="AS59" s="34">
        <f t="shared" si="19"/>
        <v>0</v>
      </c>
      <c r="AT59" s="31">
        <f t="shared" si="102"/>
        <v>0</v>
      </c>
      <c r="AU59" s="230" t="str">
        <f t="shared" si="21"/>
        <v>NO OFERTADO</v>
      </c>
      <c r="AV59" s="32">
        <v>454545</v>
      </c>
      <c r="AW59" s="229">
        <f t="shared" si="104"/>
        <v>86363.55</v>
      </c>
      <c r="AX59" s="34">
        <f t="shared" si="22"/>
        <v>540908.55000000005</v>
      </c>
      <c r="AY59" s="31">
        <f t="shared" si="102"/>
        <v>540908.55000000005</v>
      </c>
      <c r="AZ59" s="230" t="str">
        <f t="shared" si="24"/>
        <v>NO HABILITA</v>
      </c>
      <c r="BA59" s="32"/>
      <c r="BB59" s="229">
        <f t="shared" si="105"/>
        <v>0</v>
      </c>
      <c r="BC59" s="34">
        <f t="shared" si="26"/>
        <v>0</v>
      </c>
      <c r="BD59" s="31">
        <f t="shared" si="102"/>
        <v>0</v>
      </c>
      <c r="BE59" s="230" t="str">
        <f t="shared" si="28"/>
        <v>NO OFERTADO</v>
      </c>
      <c r="BF59" s="32"/>
      <c r="BG59" s="229"/>
      <c r="BH59" s="34">
        <f t="shared" si="29"/>
        <v>0</v>
      </c>
      <c r="BI59" s="31">
        <f t="shared" si="102"/>
        <v>0</v>
      </c>
      <c r="BJ59" s="230" t="str">
        <f t="shared" si="31"/>
        <v>NO OFERTADO</v>
      </c>
      <c r="BK59" s="32"/>
      <c r="BL59" s="229"/>
      <c r="BM59" s="34">
        <f t="shared" si="32"/>
        <v>0</v>
      </c>
      <c r="BN59" s="31">
        <f t="shared" si="102"/>
        <v>0</v>
      </c>
      <c r="BO59" s="230" t="str">
        <f t="shared" si="34"/>
        <v>NO OFERTADO</v>
      </c>
      <c r="BP59" s="32"/>
      <c r="BQ59" s="229"/>
      <c r="BR59" s="34">
        <f t="shared" si="35"/>
        <v>0</v>
      </c>
      <c r="BS59" s="31">
        <f t="shared" si="102"/>
        <v>0</v>
      </c>
      <c r="BT59" s="230" t="str">
        <f t="shared" si="37"/>
        <v>NO OFERTADO</v>
      </c>
      <c r="BU59" s="32"/>
      <c r="BV59" s="229"/>
      <c r="BW59" s="34">
        <f t="shared" si="38"/>
        <v>0</v>
      </c>
      <c r="BX59" s="31">
        <f t="shared" si="106"/>
        <v>0</v>
      </c>
      <c r="BY59" s="230" t="str">
        <f t="shared" si="40"/>
        <v>NO OFERTADO</v>
      </c>
      <c r="BZ59" s="32"/>
      <c r="CA59" s="229"/>
      <c r="CB59" s="34">
        <f t="shared" si="41"/>
        <v>0</v>
      </c>
      <c r="CC59" s="31">
        <f t="shared" si="106"/>
        <v>0</v>
      </c>
      <c r="CD59" s="230" t="str">
        <f t="shared" si="43"/>
        <v>NO OFERTADO</v>
      </c>
      <c r="CE59" s="32"/>
      <c r="CF59" s="229"/>
      <c r="CG59" s="34">
        <f t="shared" si="44"/>
        <v>0</v>
      </c>
      <c r="CH59" s="31">
        <f t="shared" si="106"/>
        <v>0</v>
      </c>
      <c r="CI59" s="230" t="str">
        <f t="shared" si="46"/>
        <v>NO OFERTADO</v>
      </c>
      <c r="CJ59" s="32"/>
      <c r="CK59" s="229"/>
      <c r="CL59" s="34">
        <f t="shared" si="47"/>
        <v>0</v>
      </c>
      <c r="CM59" s="31">
        <f t="shared" si="106"/>
        <v>0</v>
      </c>
      <c r="CN59" s="230" t="str">
        <f t="shared" si="49"/>
        <v>NO OFERTADO</v>
      </c>
      <c r="CO59" s="32"/>
      <c r="CP59" s="231"/>
      <c r="CQ59" s="34">
        <f t="shared" si="50"/>
        <v>0</v>
      </c>
      <c r="CR59" s="31">
        <f t="shared" si="106"/>
        <v>0</v>
      </c>
      <c r="CS59" s="230" t="str">
        <f t="shared" si="52"/>
        <v>NO OFERTADO</v>
      </c>
      <c r="CT59" s="32"/>
      <c r="CU59" s="229"/>
      <c r="CV59" s="34">
        <f t="shared" si="53"/>
        <v>0</v>
      </c>
      <c r="CW59" s="31">
        <f t="shared" si="106"/>
        <v>0</v>
      </c>
      <c r="CX59" s="230" t="str">
        <f t="shared" si="55"/>
        <v>NO OFERTADO</v>
      </c>
      <c r="CY59" s="32"/>
      <c r="CZ59" s="229"/>
      <c r="DA59" s="34">
        <f t="shared" si="70"/>
        <v>0</v>
      </c>
      <c r="DB59" s="31">
        <f t="shared" si="71"/>
        <v>0</v>
      </c>
      <c r="DC59" s="230" t="str">
        <f t="shared" si="56"/>
        <v>NO OFERTADO</v>
      </c>
      <c r="DD59" s="32"/>
      <c r="DE59" s="229"/>
      <c r="DF59" s="34">
        <f t="shared" si="72"/>
        <v>0</v>
      </c>
      <c r="DG59" s="31">
        <f t="shared" si="73"/>
        <v>0</v>
      </c>
      <c r="DH59" s="230" t="str">
        <f t="shared" si="57"/>
        <v>NO OFERTADO</v>
      </c>
      <c r="DI59" s="32"/>
      <c r="DJ59" s="229"/>
      <c r="DK59" s="34">
        <f t="shared" si="74"/>
        <v>0</v>
      </c>
      <c r="DL59" s="31">
        <f t="shared" si="75"/>
        <v>0</v>
      </c>
      <c r="DM59" s="230" t="str">
        <f t="shared" si="58"/>
        <v>NO OFERTADO</v>
      </c>
      <c r="DN59" s="32"/>
      <c r="DO59" s="229"/>
      <c r="DP59" s="34">
        <f t="shared" si="76"/>
        <v>0</v>
      </c>
      <c r="DQ59" s="31">
        <f t="shared" si="77"/>
        <v>0</v>
      </c>
      <c r="DR59" s="230" t="str">
        <f t="shared" si="59"/>
        <v>NO OFERTADO</v>
      </c>
      <c r="DS59" s="32"/>
      <c r="DT59" s="229"/>
      <c r="DU59" s="34">
        <f t="shared" si="78"/>
        <v>0</v>
      </c>
      <c r="DV59" s="31">
        <f t="shared" si="79"/>
        <v>0</v>
      </c>
      <c r="DW59" s="230" t="str">
        <f t="shared" si="60"/>
        <v>NO OFERTADO</v>
      </c>
      <c r="DX59" s="32"/>
      <c r="DY59" s="229">
        <f t="shared" si="93"/>
        <v>0</v>
      </c>
      <c r="DZ59" s="34">
        <f t="shared" si="62"/>
        <v>0</v>
      </c>
      <c r="EA59" s="31">
        <f t="shared" si="63"/>
        <v>0</v>
      </c>
      <c r="EB59" s="230" t="str">
        <f t="shared" si="64"/>
        <v>NO OFERTADO</v>
      </c>
      <c r="EC59" s="32"/>
      <c r="ED59" s="229"/>
      <c r="EE59" s="34">
        <f t="shared" si="80"/>
        <v>0</v>
      </c>
      <c r="EF59" s="31">
        <f t="shared" si="81"/>
        <v>0</v>
      </c>
      <c r="EG59" s="230" t="str">
        <f t="shared" si="65"/>
        <v>NO OFERTADO</v>
      </c>
      <c r="EH59" s="32"/>
      <c r="EI59" s="229"/>
      <c r="EJ59" s="34">
        <f t="shared" si="82"/>
        <v>0</v>
      </c>
      <c r="EK59" s="31">
        <f t="shared" si="83"/>
        <v>0</v>
      </c>
      <c r="EL59" s="230" t="str">
        <f t="shared" si="66"/>
        <v>NO OFERTADO</v>
      </c>
    </row>
    <row r="60" spans="1:142" s="226" customFormat="1" ht="25.5" x14ac:dyDescent="0.2">
      <c r="A60" s="103">
        <v>51</v>
      </c>
      <c r="B60" s="202" t="s">
        <v>117</v>
      </c>
      <c r="C60" s="121" t="s">
        <v>115</v>
      </c>
      <c r="D60" s="146">
        <v>1</v>
      </c>
      <c r="E60" s="227" t="s">
        <v>53</v>
      </c>
      <c r="F60" s="228">
        <v>1</v>
      </c>
      <c r="G60" s="25">
        <v>137986.35123</v>
      </c>
      <c r="H60" s="32"/>
      <c r="I60" s="229"/>
      <c r="J60" s="34">
        <f t="shared" si="67"/>
        <v>0</v>
      </c>
      <c r="K60" s="31">
        <f t="shared" si="68"/>
        <v>0</v>
      </c>
      <c r="L60" s="230" t="str">
        <f t="shared" si="0"/>
        <v>NO OFERTADO</v>
      </c>
      <c r="M60" s="32"/>
      <c r="N60" s="229">
        <v>0</v>
      </c>
      <c r="O60" s="34">
        <f t="shared" si="1"/>
        <v>0</v>
      </c>
      <c r="P60" s="31">
        <f t="shared" si="102"/>
        <v>0</v>
      </c>
      <c r="Q60" s="230" t="str">
        <f t="shared" si="3"/>
        <v>NO OFERTADO</v>
      </c>
      <c r="R60" s="32"/>
      <c r="S60" s="229"/>
      <c r="T60" s="34">
        <f t="shared" si="4"/>
        <v>0</v>
      </c>
      <c r="U60" s="31">
        <f t="shared" si="102"/>
        <v>0</v>
      </c>
      <c r="V60" s="230" t="str">
        <f t="shared" si="6"/>
        <v>NO OFERTADO</v>
      </c>
      <c r="W60" s="32"/>
      <c r="X60" s="229"/>
      <c r="Y60" s="34">
        <f t="shared" si="7"/>
        <v>0</v>
      </c>
      <c r="Z60" s="31">
        <f t="shared" si="102"/>
        <v>0</v>
      </c>
      <c r="AA60" s="230" t="str">
        <f t="shared" si="9"/>
        <v>NO OFERTADO</v>
      </c>
      <c r="AB60" s="32"/>
      <c r="AC60" s="229"/>
      <c r="AD60" s="34">
        <f t="shared" si="10"/>
        <v>0</v>
      </c>
      <c r="AE60" s="31">
        <f t="shared" si="102"/>
        <v>0</v>
      </c>
      <c r="AF60" s="230" t="str">
        <f t="shared" si="12"/>
        <v>NO OFERTADO</v>
      </c>
      <c r="AG60" s="32"/>
      <c r="AH60" s="229"/>
      <c r="AI60" s="34">
        <f t="shared" si="13"/>
        <v>0</v>
      </c>
      <c r="AJ60" s="31">
        <f t="shared" si="102"/>
        <v>0</v>
      </c>
      <c r="AK60" s="230" t="str">
        <f t="shared" si="15"/>
        <v>NO OFERTADO</v>
      </c>
      <c r="AL60" s="32">
        <v>114725</v>
      </c>
      <c r="AM60" s="232">
        <f t="shared" si="103"/>
        <v>21797.75</v>
      </c>
      <c r="AN60" s="34">
        <f t="shared" si="16"/>
        <v>136522.75</v>
      </c>
      <c r="AO60" s="31">
        <f t="shared" si="102"/>
        <v>136522.75</v>
      </c>
      <c r="AP60" s="230" t="str">
        <f t="shared" si="18"/>
        <v>HABILITA</v>
      </c>
      <c r="AQ60" s="32"/>
      <c r="AR60" s="229"/>
      <c r="AS60" s="34">
        <f t="shared" si="19"/>
        <v>0</v>
      </c>
      <c r="AT60" s="31">
        <f t="shared" si="102"/>
        <v>0</v>
      </c>
      <c r="AU60" s="230" t="str">
        <f t="shared" si="21"/>
        <v>NO OFERTADO</v>
      </c>
      <c r="AV60" s="32">
        <v>444318</v>
      </c>
      <c r="AW60" s="229">
        <f t="shared" si="104"/>
        <v>84420.42</v>
      </c>
      <c r="AX60" s="34">
        <f t="shared" si="22"/>
        <v>528738.42000000004</v>
      </c>
      <c r="AY60" s="31">
        <f t="shared" si="102"/>
        <v>528738.42000000004</v>
      </c>
      <c r="AZ60" s="230" t="str">
        <f t="shared" si="24"/>
        <v>NO HABILITA</v>
      </c>
      <c r="BA60" s="32"/>
      <c r="BB60" s="229">
        <f t="shared" si="105"/>
        <v>0</v>
      </c>
      <c r="BC60" s="34">
        <f t="shared" si="26"/>
        <v>0</v>
      </c>
      <c r="BD60" s="31">
        <f t="shared" si="102"/>
        <v>0</v>
      </c>
      <c r="BE60" s="230" t="str">
        <f t="shared" si="28"/>
        <v>NO OFERTADO</v>
      </c>
      <c r="BF60" s="32"/>
      <c r="BG60" s="229"/>
      <c r="BH60" s="34">
        <f t="shared" si="29"/>
        <v>0</v>
      </c>
      <c r="BI60" s="31">
        <f t="shared" si="102"/>
        <v>0</v>
      </c>
      <c r="BJ60" s="230" t="str">
        <f t="shared" si="31"/>
        <v>NO OFERTADO</v>
      </c>
      <c r="BK60" s="32"/>
      <c r="BL60" s="229"/>
      <c r="BM60" s="34">
        <f t="shared" si="32"/>
        <v>0</v>
      </c>
      <c r="BN60" s="31">
        <f t="shared" si="102"/>
        <v>0</v>
      </c>
      <c r="BO60" s="230" t="str">
        <f t="shared" si="34"/>
        <v>NO OFERTADO</v>
      </c>
      <c r="BP60" s="32"/>
      <c r="BQ60" s="229"/>
      <c r="BR60" s="34">
        <f t="shared" si="35"/>
        <v>0</v>
      </c>
      <c r="BS60" s="31">
        <f t="shared" si="102"/>
        <v>0</v>
      </c>
      <c r="BT60" s="230" t="str">
        <f t="shared" si="37"/>
        <v>NO OFERTADO</v>
      </c>
      <c r="BU60" s="32"/>
      <c r="BV60" s="229"/>
      <c r="BW60" s="34">
        <f t="shared" si="38"/>
        <v>0</v>
      </c>
      <c r="BX60" s="31">
        <f t="shared" si="106"/>
        <v>0</v>
      </c>
      <c r="BY60" s="230" t="str">
        <f t="shared" si="40"/>
        <v>NO OFERTADO</v>
      </c>
      <c r="BZ60" s="32"/>
      <c r="CA60" s="229"/>
      <c r="CB60" s="34">
        <f t="shared" si="41"/>
        <v>0</v>
      </c>
      <c r="CC60" s="31">
        <f t="shared" si="106"/>
        <v>0</v>
      </c>
      <c r="CD60" s="230" t="str">
        <f t="shared" si="43"/>
        <v>NO OFERTADO</v>
      </c>
      <c r="CE60" s="32"/>
      <c r="CF60" s="229"/>
      <c r="CG60" s="34">
        <f t="shared" si="44"/>
        <v>0</v>
      </c>
      <c r="CH60" s="31">
        <f t="shared" si="106"/>
        <v>0</v>
      </c>
      <c r="CI60" s="230" t="str">
        <f t="shared" si="46"/>
        <v>NO OFERTADO</v>
      </c>
      <c r="CJ60" s="32"/>
      <c r="CK60" s="229"/>
      <c r="CL60" s="34">
        <f t="shared" si="47"/>
        <v>0</v>
      </c>
      <c r="CM60" s="31">
        <f t="shared" si="106"/>
        <v>0</v>
      </c>
      <c r="CN60" s="230" t="str">
        <f t="shared" si="49"/>
        <v>NO OFERTADO</v>
      </c>
      <c r="CO60" s="32"/>
      <c r="CP60" s="231"/>
      <c r="CQ60" s="34">
        <f t="shared" si="50"/>
        <v>0</v>
      </c>
      <c r="CR60" s="31">
        <f t="shared" si="106"/>
        <v>0</v>
      </c>
      <c r="CS60" s="230" t="str">
        <f t="shared" si="52"/>
        <v>NO OFERTADO</v>
      </c>
      <c r="CT60" s="32"/>
      <c r="CU60" s="229"/>
      <c r="CV60" s="34">
        <f t="shared" si="53"/>
        <v>0</v>
      </c>
      <c r="CW60" s="31">
        <f t="shared" si="106"/>
        <v>0</v>
      </c>
      <c r="CX60" s="230" t="str">
        <f t="shared" si="55"/>
        <v>NO OFERTADO</v>
      </c>
      <c r="CY60" s="32"/>
      <c r="CZ60" s="229"/>
      <c r="DA60" s="34">
        <f t="shared" si="70"/>
        <v>0</v>
      </c>
      <c r="DB60" s="31">
        <f t="shared" si="71"/>
        <v>0</v>
      </c>
      <c r="DC60" s="230" t="str">
        <f t="shared" si="56"/>
        <v>NO OFERTADO</v>
      </c>
      <c r="DD60" s="32"/>
      <c r="DE60" s="229"/>
      <c r="DF60" s="34">
        <f t="shared" si="72"/>
        <v>0</v>
      </c>
      <c r="DG60" s="31">
        <f t="shared" si="73"/>
        <v>0</v>
      </c>
      <c r="DH60" s="230" t="str">
        <f t="shared" si="57"/>
        <v>NO OFERTADO</v>
      </c>
      <c r="DI60" s="32"/>
      <c r="DJ60" s="229"/>
      <c r="DK60" s="34">
        <f t="shared" si="74"/>
        <v>0</v>
      </c>
      <c r="DL60" s="31">
        <f t="shared" si="75"/>
        <v>0</v>
      </c>
      <c r="DM60" s="230" t="str">
        <f t="shared" si="58"/>
        <v>NO OFERTADO</v>
      </c>
      <c r="DN60" s="32"/>
      <c r="DO60" s="229"/>
      <c r="DP60" s="34">
        <f t="shared" si="76"/>
        <v>0</v>
      </c>
      <c r="DQ60" s="31">
        <f t="shared" si="77"/>
        <v>0</v>
      </c>
      <c r="DR60" s="230" t="str">
        <f t="shared" si="59"/>
        <v>NO OFERTADO</v>
      </c>
      <c r="DS60" s="32"/>
      <c r="DT60" s="229"/>
      <c r="DU60" s="34">
        <f t="shared" si="78"/>
        <v>0</v>
      </c>
      <c r="DV60" s="31">
        <f t="shared" si="79"/>
        <v>0</v>
      </c>
      <c r="DW60" s="230" t="str">
        <f t="shared" si="60"/>
        <v>NO OFERTADO</v>
      </c>
      <c r="DX60" s="32"/>
      <c r="DY60" s="229">
        <f t="shared" si="93"/>
        <v>0</v>
      </c>
      <c r="DZ60" s="34">
        <f t="shared" si="62"/>
        <v>0</v>
      </c>
      <c r="EA60" s="31">
        <f t="shared" si="63"/>
        <v>0</v>
      </c>
      <c r="EB60" s="230" t="str">
        <f t="shared" si="64"/>
        <v>NO OFERTADO</v>
      </c>
      <c r="EC60" s="32"/>
      <c r="ED60" s="229"/>
      <c r="EE60" s="34">
        <f t="shared" si="80"/>
        <v>0</v>
      </c>
      <c r="EF60" s="31">
        <f t="shared" si="81"/>
        <v>0</v>
      </c>
      <c r="EG60" s="230" t="str">
        <f t="shared" si="65"/>
        <v>NO OFERTADO</v>
      </c>
      <c r="EH60" s="32"/>
      <c r="EI60" s="229"/>
      <c r="EJ60" s="34">
        <f t="shared" si="82"/>
        <v>0</v>
      </c>
      <c r="EK60" s="31">
        <f t="shared" si="83"/>
        <v>0</v>
      </c>
      <c r="EL60" s="230" t="str">
        <f t="shared" si="66"/>
        <v>NO OFERTADO</v>
      </c>
    </row>
    <row r="61" spans="1:142" s="226" customFormat="1" ht="25.5" x14ac:dyDescent="0.2">
      <c r="A61" s="103">
        <v>52</v>
      </c>
      <c r="B61" s="202" t="s">
        <v>118</v>
      </c>
      <c r="C61" s="121" t="s">
        <v>115</v>
      </c>
      <c r="D61" s="146">
        <v>1</v>
      </c>
      <c r="E61" s="227" t="s">
        <v>53</v>
      </c>
      <c r="F61" s="228">
        <v>13.333333333333334</v>
      </c>
      <c r="G61" s="25">
        <v>247132.06</v>
      </c>
      <c r="H61" s="32"/>
      <c r="I61" s="229"/>
      <c r="J61" s="34">
        <f t="shared" si="67"/>
        <v>0</v>
      </c>
      <c r="K61" s="31">
        <f t="shared" si="68"/>
        <v>0</v>
      </c>
      <c r="L61" s="230" t="str">
        <f t="shared" si="0"/>
        <v>NO OFERTADO</v>
      </c>
      <c r="M61" s="32"/>
      <c r="N61" s="229">
        <v>0</v>
      </c>
      <c r="O61" s="34">
        <f t="shared" si="1"/>
        <v>0</v>
      </c>
      <c r="P61" s="31">
        <f t="shared" si="102"/>
        <v>0</v>
      </c>
      <c r="Q61" s="230" t="str">
        <f t="shared" si="3"/>
        <v>NO OFERTADO</v>
      </c>
      <c r="R61" s="32"/>
      <c r="S61" s="229"/>
      <c r="T61" s="34">
        <f t="shared" si="4"/>
        <v>0</v>
      </c>
      <c r="U61" s="31">
        <f t="shared" si="102"/>
        <v>0</v>
      </c>
      <c r="V61" s="230" t="str">
        <f t="shared" si="6"/>
        <v>NO OFERTADO</v>
      </c>
      <c r="W61" s="32"/>
      <c r="X61" s="229"/>
      <c r="Y61" s="34">
        <f t="shared" si="7"/>
        <v>0</v>
      </c>
      <c r="Z61" s="31">
        <f t="shared" si="102"/>
        <v>0</v>
      </c>
      <c r="AA61" s="230" t="str">
        <f t="shared" si="9"/>
        <v>NO OFERTADO</v>
      </c>
      <c r="AB61" s="32"/>
      <c r="AC61" s="229"/>
      <c r="AD61" s="34">
        <f t="shared" si="10"/>
        <v>0</v>
      </c>
      <c r="AE61" s="31">
        <f t="shared" si="102"/>
        <v>0</v>
      </c>
      <c r="AF61" s="230" t="str">
        <f t="shared" si="12"/>
        <v>NO OFERTADO</v>
      </c>
      <c r="AG61" s="32"/>
      <c r="AH61" s="229"/>
      <c r="AI61" s="34">
        <f t="shared" si="13"/>
        <v>0</v>
      </c>
      <c r="AJ61" s="31">
        <f t="shared" si="102"/>
        <v>0</v>
      </c>
      <c r="AK61" s="230" t="str">
        <f t="shared" si="15"/>
        <v>NO OFERTADO</v>
      </c>
      <c r="AL61" s="32">
        <v>224000</v>
      </c>
      <c r="AM61" s="232">
        <f t="shared" si="103"/>
        <v>42560</v>
      </c>
      <c r="AN61" s="34">
        <f t="shared" si="16"/>
        <v>266560</v>
      </c>
      <c r="AO61" s="31">
        <f t="shared" si="102"/>
        <v>266560</v>
      </c>
      <c r="AP61" s="230" t="str">
        <f t="shared" si="18"/>
        <v>HABILITA</v>
      </c>
      <c r="AQ61" s="32"/>
      <c r="AR61" s="229"/>
      <c r="AS61" s="34">
        <f t="shared" si="19"/>
        <v>0</v>
      </c>
      <c r="AT61" s="31">
        <f t="shared" si="102"/>
        <v>0</v>
      </c>
      <c r="AU61" s="230" t="str">
        <f t="shared" si="21"/>
        <v>NO OFERTADO</v>
      </c>
      <c r="AV61" s="32">
        <v>202955</v>
      </c>
      <c r="AW61" s="229">
        <f t="shared" si="104"/>
        <v>38561.449999999997</v>
      </c>
      <c r="AX61" s="34">
        <f t="shared" si="22"/>
        <v>241516.45</v>
      </c>
      <c r="AY61" s="31">
        <f t="shared" si="102"/>
        <v>241516.45</v>
      </c>
      <c r="AZ61" s="230" t="str">
        <f t="shared" si="24"/>
        <v>HABILITA</v>
      </c>
      <c r="BA61" s="32"/>
      <c r="BB61" s="229">
        <f t="shared" si="105"/>
        <v>0</v>
      </c>
      <c r="BC61" s="34">
        <f t="shared" si="26"/>
        <v>0</v>
      </c>
      <c r="BD61" s="31">
        <f t="shared" si="102"/>
        <v>0</v>
      </c>
      <c r="BE61" s="230" t="str">
        <f t="shared" si="28"/>
        <v>NO OFERTADO</v>
      </c>
      <c r="BF61" s="32"/>
      <c r="BG61" s="229"/>
      <c r="BH61" s="34">
        <f t="shared" si="29"/>
        <v>0</v>
      </c>
      <c r="BI61" s="31">
        <f t="shared" si="102"/>
        <v>0</v>
      </c>
      <c r="BJ61" s="230" t="str">
        <f t="shared" si="31"/>
        <v>NO OFERTADO</v>
      </c>
      <c r="BK61" s="32"/>
      <c r="BL61" s="229"/>
      <c r="BM61" s="34">
        <f t="shared" si="32"/>
        <v>0</v>
      </c>
      <c r="BN61" s="31">
        <f t="shared" si="102"/>
        <v>0</v>
      </c>
      <c r="BO61" s="230" t="str">
        <f t="shared" si="34"/>
        <v>NO OFERTADO</v>
      </c>
      <c r="BP61" s="32"/>
      <c r="BQ61" s="229"/>
      <c r="BR61" s="34">
        <f t="shared" si="35"/>
        <v>0</v>
      </c>
      <c r="BS61" s="31">
        <f t="shared" si="102"/>
        <v>0</v>
      </c>
      <c r="BT61" s="230" t="str">
        <f t="shared" si="37"/>
        <v>NO OFERTADO</v>
      </c>
      <c r="BU61" s="32"/>
      <c r="BV61" s="229"/>
      <c r="BW61" s="34">
        <f t="shared" si="38"/>
        <v>0</v>
      </c>
      <c r="BX61" s="31">
        <f t="shared" si="106"/>
        <v>0</v>
      </c>
      <c r="BY61" s="230" t="str">
        <f t="shared" si="40"/>
        <v>NO OFERTADO</v>
      </c>
      <c r="BZ61" s="32"/>
      <c r="CA61" s="229"/>
      <c r="CB61" s="34">
        <f t="shared" si="41"/>
        <v>0</v>
      </c>
      <c r="CC61" s="31">
        <f t="shared" si="106"/>
        <v>0</v>
      </c>
      <c r="CD61" s="230" t="str">
        <f t="shared" si="43"/>
        <v>NO OFERTADO</v>
      </c>
      <c r="CE61" s="32"/>
      <c r="CF61" s="229"/>
      <c r="CG61" s="34">
        <f t="shared" si="44"/>
        <v>0</v>
      </c>
      <c r="CH61" s="31">
        <f t="shared" si="106"/>
        <v>0</v>
      </c>
      <c r="CI61" s="230" t="str">
        <f t="shared" si="46"/>
        <v>NO OFERTADO</v>
      </c>
      <c r="CJ61" s="32"/>
      <c r="CK61" s="229"/>
      <c r="CL61" s="34">
        <f t="shared" si="47"/>
        <v>0</v>
      </c>
      <c r="CM61" s="31">
        <f t="shared" si="106"/>
        <v>0</v>
      </c>
      <c r="CN61" s="230" t="str">
        <f t="shared" si="49"/>
        <v>NO OFERTADO</v>
      </c>
      <c r="CO61" s="32"/>
      <c r="CP61" s="231"/>
      <c r="CQ61" s="34">
        <f t="shared" si="50"/>
        <v>0</v>
      </c>
      <c r="CR61" s="31">
        <f t="shared" si="106"/>
        <v>0</v>
      </c>
      <c r="CS61" s="230" t="str">
        <f t="shared" si="52"/>
        <v>NO OFERTADO</v>
      </c>
      <c r="CT61" s="32"/>
      <c r="CU61" s="229"/>
      <c r="CV61" s="34">
        <f t="shared" si="53"/>
        <v>0</v>
      </c>
      <c r="CW61" s="31">
        <f t="shared" si="106"/>
        <v>0</v>
      </c>
      <c r="CX61" s="230" t="str">
        <f t="shared" si="55"/>
        <v>NO OFERTADO</v>
      </c>
      <c r="CY61" s="32"/>
      <c r="CZ61" s="229"/>
      <c r="DA61" s="34">
        <f t="shared" si="70"/>
        <v>0</v>
      </c>
      <c r="DB61" s="31">
        <f t="shared" si="71"/>
        <v>0</v>
      </c>
      <c r="DC61" s="230" t="str">
        <f t="shared" si="56"/>
        <v>NO OFERTADO</v>
      </c>
      <c r="DD61" s="32"/>
      <c r="DE61" s="229"/>
      <c r="DF61" s="34">
        <f t="shared" si="72"/>
        <v>0</v>
      </c>
      <c r="DG61" s="31">
        <f t="shared" si="73"/>
        <v>0</v>
      </c>
      <c r="DH61" s="230" t="str">
        <f t="shared" si="57"/>
        <v>NO OFERTADO</v>
      </c>
      <c r="DI61" s="32">
        <v>218983</v>
      </c>
      <c r="DJ61" s="229">
        <f t="shared" ref="DJ61:DJ63" si="107">DI61*0.19</f>
        <v>41606.770000000004</v>
      </c>
      <c r="DK61" s="34">
        <f t="shared" si="74"/>
        <v>260589.77000000002</v>
      </c>
      <c r="DL61" s="31">
        <f t="shared" si="75"/>
        <v>260589.77000000002</v>
      </c>
      <c r="DM61" s="230" t="str">
        <f t="shared" si="58"/>
        <v>HABILITA</v>
      </c>
      <c r="DN61" s="32"/>
      <c r="DO61" s="229"/>
      <c r="DP61" s="34">
        <f t="shared" si="76"/>
        <v>0</v>
      </c>
      <c r="DQ61" s="31">
        <f t="shared" si="77"/>
        <v>0</v>
      </c>
      <c r="DR61" s="230" t="str">
        <f t="shared" si="59"/>
        <v>NO OFERTADO</v>
      </c>
      <c r="DS61" s="32"/>
      <c r="DT61" s="229"/>
      <c r="DU61" s="34">
        <f t="shared" si="78"/>
        <v>0</v>
      </c>
      <c r="DV61" s="31">
        <f t="shared" si="79"/>
        <v>0</v>
      </c>
      <c r="DW61" s="230" t="str">
        <f t="shared" si="60"/>
        <v>NO OFERTADO</v>
      </c>
      <c r="DX61" s="32"/>
      <c r="DY61" s="229">
        <f t="shared" si="93"/>
        <v>0</v>
      </c>
      <c r="DZ61" s="34">
        <f t="shared" si="62"/>
        <v>0</v>
      </c>
      <c r="EA61" s="31">
        <f t="shared" si="63"/>
        <v>0</v>
      </c>
      <c r="EB61" s="230" t="str">
        <f t="shared" si="64"/>
        <v>NO OFERTADO</v>
      </c>
      <c r="EC61" s="32"/>
      <c r="ED61" s="229"/>
      <c r="EE61" s="34">
        <f t="shared" si="80"/>
        <v>0</v>
      </c>
      <c r="EF61" s="31">
        <f t="shared" si="81"/>
        <v>0</v>
      </c>
      <c r="EG61" s="230" t="str">
        <f t="shared" si="65"/>
        <v>NO OFERTADO</v>
      </c>
      <c r="EH61" s="32"/>
      <c r="EI61" s="229"/>
      <c r="EJ61" s="34">
        <f t="shared" si="82"/>
        <v>0</v>
      </c>
      <c r="EK61" s="31">
        <f t="shared" si="83"/>
        <v>0</v>
      </c>
      <c r="EL61" s="230" t="str">
        <f t="shared" si="66"/>
        <v>NO OFERTADO</v>
      </c>
    </row>
    <row r="62" spans="1:142" s="226" customFormat="1" ht="38.25" x14ac:dyDescent="0.2">
      <c r="A62" s="103">
        <v>53</v>
      </c>
      <c r="B62" s="202" t="s">
        <v>119</v>
      </c>
      <c r="C62" s="121" t="s">
        <v>115</v>
      </c>
      <c r="D62" s="146">
        <v>1</v>
      </c>
      <c r="E62" s="227" t="s">
        <v>53</v>
      </c>
      <c r="F62" s="228">
        <v>15.666666666666666</v>
      </c>
      <c r="G62" s="25">
        <v>236477.99</v>
      </c>
      <c r="H62" s="32"/>
      <c r="I62" s="229"/>
      <c r="J62" s="34">
        <f t="shared" si="67"/>
        <v>0</v>
      </c>
      <c r="K62" s="31">
        <f t="shared" si="68"/>
        <v>0</v>
      </c>
      <c r="L62" s="230" t="str">
        <f t="shared" si="0"/>
        <v>NO OFERTADO</v>
      </c>
      <c r="M62" s="32"/>
      <c r="N62" s="229">
        <v>0</v>
      </c>
      <c r="O62" s="34">
        <f t="shared" si="1"/>
        <v>0</v>
      </c>
      <c r="P62" s="31">
        <f t="shared" si="102"/>
        <v>0</v>
      </c>
      <c r="Q62" s="230" t="str">
        <f t="shared" si="3"/>
        <v>NO OFERTADO</v>
      </c>
      <c r="R62" s="32"/>
      <c r="S62" s="229"/>
      <c r="T62" s="34">
        <f t="shared" si="4"/>
        <v>0</v>
      </c>
      <c r="U62" s="31">
        <f t="shared" si="102"/>
        <v>0</v>
      </c>
      <c r="V62" s="230" t="str">
        <f t="shared" si="6"/>
        <v>NO OFERTADO</v>
      </c>
      <c r="W62" s="32"/>
      <c r="X62" s="229"/>
      <c r="Y62" s="34">
        <f t="shared" si="7"/>
        <v>0</v>
      </c>
      <c r="Z62" s="31">
        <f t="shared" si="102"/>
        <v>0</v>
      </c>
      <c r="AA62" s="230" t="str">
        <f t="shared" si="9"/>
        <v>NO OFERTADO</v>
      </c>
      <c r="AB62" s="32"/>
      <c r="AC62" s="229"/>
      <c r="AD62" s="34">
        <f t="shared" si="10"/>
        <v>0</v>
      </c>
      <c r="AE62" s="31">
        <f t="shared" si="102"/>
        <v>0</v>
      </c>
      <c r="AF62" s="230" t="str">
        <f t="shared" si="12"/>
        <v>NO OFERTADO</v>
      </c>
      <c r="AG62" s="32"/>
      <c r="AH62" s="229"/>
      <c r="AI62" s="34">
        <f t="shared" si="13"/>
        <v>0</v>
      </c>
      <c r="AJ62" s="31">
        <f t="shared" si="102"/>
        <v>0</v>
      </c>
      <c r="AK62" s="230" t="str">
        <f t="shared" si="15"/>
        <v>NO OFERTADO</v>
      </c>
      <c r="AL62" s="32">
        <v>224000</v>
      </c>
      <c r="AM62" s="232">
        <f t="shared" si="103"/>
        <v>42560</v>
      </c>
      <c r="AN62" s="34">
        <f t="shared" si="16"/>
        <v>266560</v>
      </c>
      <c r="AO62" s="31">
        <f t="shared" si="102"/>
        <v>266560</v>
      </c>
      <c r="AP62" s="230" t="str">
        <f t="shared" si="18"/>
        <v>HABILITA</v>
      </c>
      <c r="AQ62" s="32"/>
      <c r="AR62" s="229"/>
      <c r="AS62" s="34">
        <f t="shared" si="19"/>
        <v>0</v>
      </c>
      <c r="AT62" s="31">
        <f t="shared" si="102"/>
        <v>0</v>
      </c>
      <c r="AU62" s="230" t="str">
        <f t="shared" si="21"/>
        <v>NO OFERTADO</v>
      </c>
      <c r="AV62" s="32">
        <v>194205</v>
      </c>
      <c r="AW62" s="229">
        <f t="shared" si="104"/>
        <v>36898.949999999997</v>
      </c>
      <c r="AX62" s="34">
        <f t="shared" si="22"/>
        <v>231103.95</v>
      </c>
      <c r="AY62" s="31">
        <f t="shared" si="102"/>
        <v>231103.95</v>
      </c>
      <c r="AZ62" s="230" t="str">
        <f t="shared" si="24"/>
        <v>HABILITA</v>
      </c>
      <c r="BA62" s="32"/>
      <c r="BB62" s="229">
        <f t="shared" si="105"/>
        <v>0</v>
      </c>
      <c r="BC62" s="34">
        <f t="shared" si="26"/>
        <v>0</v>
      </c>
      <c r="BD62" s="31">
        <f t="shared" si="102"/>
        <v>0</v>
      </c>
      <c r="BE62" s="230" t="str">
        <f t="shared" si="28"/>
        <v>NO OFERTADO</v>
      </c>
      <c r="BF62" s="32"/>
      <c r="BG62" s="229"/>
      <c r="BH62" s="34">
        <f t="shared" si="29"/>
        <v>0</v>
      </c>
      <c r="BI62" s="31">
        <f t="shared" si="102"/>
        <v>0</v>
      </c>
      <c r="BJ62" s="230" t="str">
        <f t="shared" si="31"/>
        <v>NO OFERTADO</v>
      </c>
      <c r="BK62" s="32"/>
      <c r="BL62" s="229"/>
      <c r="BM62" s="34">
        <f t="shared" si="32"/>
        <v>0</v>
      </c>
      <c r="BN62" s="31">
        <f t="shared" si="102"/>
        <v>0</v>
      </c>
      <c r="BO62" s="230" t="str">
        <f t="shared" si="34"/>
        <v>NO OFERTADO</v>
      </c>
      <c r="BP62" s="32"/>
      <c r="BQ62" s="229"/>
      <c r="BR62" s="34">
        <f t="shared" si="35"/>
        <v>0</v>
      </c>
      <c r="BS62" s="31">
        <f t="shared" si="102"/>
        <v>0</v>
      </c>
      <c r="BT62" s="230" t="str">
        <f t="shared" si="37"/>
        <v>NO OFERTADO</v>
      </c>
      <c r="BU62" s="32"/>
      <c r="BV62" s="229"/>
      <c r="BW62" s="34">
        <f t="shared" si="38"/>
        <v>0</v>
      </c>
      <c r="BX62" s="31">
        <f t="shared" si="106"/>
        <v>0</v>
      </c>
      <c r="BY62" s="230" t="str">
        <f t="shared" si="40"/>
        <v>NO OFERTADO</v>
      </c>
      <c r="BZ62" s="32"/>
      <c r="CA62" s="229"/>
      <c r="CB62" s="34">
        <f t="shared" si="41"/>
        <v>0</v>
      </c>
      <c r="CC62" s="31">
        <f t="shared" si="106"/>
        <v>0</v>
      </c>
      <c r="CD62" s="230" t="str">
        <f t="shared" si="43"/>
        <v>NO OFERTADO</v>
      </c>
      <c r="CE62" s="32"/>
      <c r="CF62" s="229"/>
      <c r="CG62" s="34">
        <f t="shared" si="44"/>
        <v>0</v>
      </c>
      <c r="CH62" s="31">
        <f t="shared" si="106"/>
        <v>0</v>
      </c>
      <c r="CI62" s="230" t="str">
        <f t="shared" si="46"/>
        <v>NO OFERTADO</v>
      </c>
      <c r="CJ62" s="32"/>
      <c r="CK62" s="229"/>
      <c r="CL62" s="34">
        <f t="shared" si="47"/>
        <v>0</v>
      </c>
      <c r="CM62" s="31">
        <f t="shared" si="106"/>
        <v>0</v>
      </c>
      <c r="CN62" s="230" t="str">
        <f t="shared" si="49"/>
        <v>NO OFERTADO</v>
      </c>
      <c r="CO62" s="32"/>
      <c r="CP62" s="231"/>
      <c r="CQ62" s="34">
        <f t="shared" si="50"/>
        <v>0</v>
      </c>
      <c r="CR62" s="31">
        <f t="shared" si="106"/>
        <v>0</v>
      </c>
      <c r="CS62" s="230" t="str">
        <f t="shared" si="52"/>
        <v>NO OFERTADO</v>
      </c>
      <c r="CT62" s="32"/>
      <c r="CU62" s="229"/>
      <c r="CV62" s="34">
        <f t="shared" si="53"/>
        <v>0</v>
      </c>
      <c r="CW62" s="31">
        <f t="shared" si="106"/>
        <v>0</v>
      </c>
      <c r="CX62" s="230" t="str">
        <f t="shared" si="55"/>
        <v>NO OFERTADO</v>
      </c>
      <c r="CY62" s="32"/>
      <c r="CZ62" s="229"/>
      <c r="DA62" s="34">
        <f t="shared" si="70"/>
        <v>0</v>
      </c>
      <c r="DB62" s="31">
        <f t="shared" si="71"/>
        <v>0</v>
      </c>
      <c r="DC62" s="230" t="str">
        <f t="shared" si="56"/>
        <v>NO OFERTADO</v>
      </c>
      <c r="DD62" s="32"/>
      <c r="DE62" s="229"/>
      <c r="DF62" s="34">
        <f t="shared" si="72"/>
        <v>0</v>
      </c>
      <c r="DG62" s="31">
        <f t="shared" si="73"/>
        <v>0</v>
      </c>
      <c r="DH62" s="230" t="str">
        <f t="shared" si="57"/>
        <v>NO OFERTADO</v>
      </c>
      <c r="DI62" s="32">
        <v>499949</v>
      </c>
      <c r="DJ62" s="229">
        <f t="shared" si="107"/>
        <v>94990.31</v>
      </c>
      <c r="DK62" s="34">
        <f t="shared" si="74"/>
        <v>594939.31000000006</v>
      </c>
      <c r="DL62" s="31">
        <f t="shared" si="75"/>
        <v>594939.31000000006</v>
      </c>
      <c r="DM62" s="230" t="str">
        <f t="shared" si="58"/>
        <v>NO HABILITA</v>
      </c>
      <c r="DN62" s="32"/>
      <c r="DO62" s="229"/>
      <c r="DP62" s="34">
        <f t="shared" si="76"/>
        <v>0</v>
      </c>
      <c r="DQ62" s="31">
        <f t="shared" si="77"/>
        <v>0</v>
      </c>
      <c r="DR62" s="230" t="str">
        <f t="shared" si="59"/>
        <v>NO OFERTADO</v>
      </c>
      <c r="DS62" s="32"/>
      <c r="DT62" s="229"/>
      <c r="DU62" s="34">
        <f t="shared" si="78"/>
        <v>0</v>
      </c>
      <c r="DV62" s="31">
        <f t="shared" si="79"/>
        <v>0</v>
      </c>
      <c r="DW62" s="230" t="str">
        <f t="shared" si="60"/>
        <v>NO OFERTADO</v>
      </c>
      <c r="DX62" s="32"/>
      <c r="DY62" s="229">
        <f t="shared" si="93"/>
        <v>0</v>
      </c>
      <c r="DZ62" s="34">
        <f t="shared" si="62"/>
        <v>0</v>
      </c>
      <c r="EA62" s="31">
        <f t="shared" si="63"/>
        <v>0</v>
      </c>
      <c r="EB62" s="230" t="str">
        <f t="shared" si="64"/>
        <v>NO OFERTADO</v>
      </c>
      <c r="EC62" s="32"/>
      <c r="ED62" s="229"/>
      <c r="EE62" s="34">
        <f t="shared" si="80"/>
        <v>0</v>
      </c>
      <c r="EF62" s="31">
        <f t="shared" si="81"/>
        <v>0</v>
      </c>
      <c r="EG62" s="230" t="str">
        <f t="shared" si="65"/>
        <v>NO OFERTADO</v>
      </c>
      <c r="EH62" s="32"/>
      <c r="EI62" s="229"/>
      <c r="EJ62" s="34">
        <f t="shared" si="82"/>
        <v>0</v>
      </c>
      <c r="EK62" s="31">
        <f t="shared" si="83"/>
        <v>0</v>
      </c>
      <c r="EL62" s="230" t="str">
        <f t="shared" si="66"/>
        <v>NO OFERTADO</v>
      </c>
    </row>
    <row r="63" spans="1:142" s="226" customFormat="1" ht="38.25" x14ac:dyDescent="0.2">
      <c r="A63" s="103">
        <v>54</v>
      </c>
      <c r="B63" s="202" t="s">
        <v>120</v>
      </c>
      <c r="C63" s="121" t="s">
        <v>115</v>
      </c>
      <c r="D63" s="146">
        <v>1</v>
      </c>
      <c r="E63" s="227" t="s">
        <v>53</v>
      </c>
      <c r="F63" s="228">
        <v>6.333333333333333</v>
      </c>
      <c r="G63" s="25">
        <v>254743.3</v>
      </c>
      <c r="H63" s="32"/>
      <c r="I63" s="229"/>
      <c r="J63" s="34">
        <f t="shared" si="67"/>
        <v>0</v>
      </c>
      <c r="K63" s="31">
        <f t="shared" si="68"/>
        <v>0</v>
      </c>
      <c r="L63" s="230" t="str">
        <f t="shared" si="0"/>
        <v>NO OFERTADO</v>
      </c>
      <c r="M63" s="32"/>
      <c r="N63" s="229">
        <v>0</v>
      </c>
      <c r="O63" s="34">
        <f t="shared" si="1"/>
        <v>0</v>
      </c>
      <c r="P63" s="31">
        <f t="shared" si="102"/>
        <v>0</v>
      </c>
      <c r="Q63" s="230" t="str">
        <f t="shared" si="3"/>
        <v>NO OFERTADO</v>
      </c>
      <c r="R63" s="32"/>
      <c r="S63" s="229"/>
      <c r="T63" s="34">
        <f t="shared" si="4"/>
        <v>0</v>
      </c>
      <c r="U63" s="31">
        <f t="shared" si="102"/>
        <v>0</v>
      </c>
      <c r="V63" s="230" t="str">
        <f t="shared" si="6"/>
        <v>NO OFERTADO</v>
      </c>
      <c r="W63" s="32"/>
      <c r="X63" s="229"/>
      <c r="Y63" s="34">
        <f t="shared" si="7"/>
        <v>0</v>
      </c>
      <c r="Z63" s="31">
        <f t="shared" si="102"/>
        <v>0</v>
      </c>
      <c r="AA63" s="230" t="str">
        <f t="shared" si="9"/>
        <v>NO OFERTADO</v>
      </c>
      <c r="AB63" s="32"/>
      <c r="AC63" s="229"/>
      <c r="AD63" s="34">
        <f t="shared" si="10"/>
        <v>0</v>
      </c>
      <c r="AE63" s="31">
        <f t="shared" si="102"/>
        <v>0</v>
      </c>
      <c r="AF63" s="230" t="str">
        <f t="shared" si="12"/>
        <v>NO OFERTADO</v>
      </c>
      <c r="AG63" s="32"/>
      <c r="AH63" s="229"/>
      <c r="AI63" s="34">
        <f t="shared" si="13"/>
        <v>0</v>
      </c>
      <c r="AJ63" s="31">
        <f t="shared" si="102"/>
        <v>0</v>
      </c>
      <c r="AK63" s="230" t="str">
        <f t="shared" si="15"/>
        <v>NO OFERTADO</v>
      </c>
      <c r="AL63" s="32">
        <v>224000</v>
      </c>
      <c r="AM63" s="232">
        <f t="shared" si="103"/>
        <v>42560</v>
      </c>
      <c r="AN63" s="34">
        <f t="shared" si="16"/>
        <v>266560</v>
      </c>
      <c r="AO63" s="31">
        <f t="shared" si="102"/>
        <v>266560</v>
      </c>
      <c r="AP63" s="230" t="str">
        <f t="shared" si="18"/>
        <v>HABILITA</v>
      </c>
      <c r="AQ63" s="32"/>
      <c r="AR63" s="229"/>
      <c r="AS63" s="34">
        <f t="shared" si="19"/>
        <v>0</v>
      </c>
      <c r="AT63" s="31">
        <f t="shared" si="102"/>
        <v>0</v>
      </c>
      <c r="AU63" s="230" t="str">
        <f t="shared" si="21"/>
        <v>NO OFERTADO</v>
      </c>
      <c r="AV63" s="32">
        <v>209205</v>
      </c>
      <c r="AW63" s="229">
        <f t="shared" si="104"/>
        <v>39748.949999999997</v>
      </c>
      <c r="AX63" s="34">
        <f t="shared" si="22"/>
        <v>248953.95</v>
      </c>
      <c r="AY63" s="31">
        <f t="shared" si="102"/>
        <v>248953.95</v>
      </c>
      <c r="AZ63" s="230" t="str">
        <f t="shared" si="24"/>
        <v>HABILITA</v>
      </c>
      <c r="BA63" s="32"/>
      <c r="BB63" s="229">
        <f t="shared" si="105"/>
        <v>0</v>
      </c>
      <c r="BC63" s="34">
        <f t="shared" si="26"/>
        <v>0</v>
      </c>
      <c r="BD63" s="31">
        <f t="shared" si="102"/>
        <v>0</v>
      </c>
      <c r="BE63" s="230" t="str">
        <f t="shared" si="28"/>
        <v>NO OFERTADO</v>
      </c>
      <c r="BF63" s="32"/>
      <c r="BG63" s="229"/>
      <c r="BH63" s="34">
        <f t="shared" si="29"/>
        <v>0</v>
      </c>
      <c r="BI63" s="31">
        <f t="shared" si="102"/>
        <v>0</v>
      </c>
      <c r="BJ63" s="230" t="str">
        <f t="shared" si="31"/>
        <v>NO OFERTADO</v>
      </c>
      <c r="BK63" s="32"/>
      <c r="BL63" s="229"/>
      <c r="BM63" s="34">
        <f t="shared" si="32"/>
        <v>0</v>
      </c>
      <c r="BN63" s="31">
        <f t="shared" si="102"/>
        <v>0</v>
      </c>
      <c r="BO63" s="230" t="str">
        <f t="shared" si="34"/>
        <v>NO OFERTADO</v>
      </c>
      <c r="BP63" s="32"/>
      <c r="BQ63" s="229"/>
      <c r="BR63" s="34">
        <f t="shared" si="35"/>
        <v>0</v>
      </c>
      <c r="BS63" s="31">
        <f t="shared" si="102"/>
        <v>0</v>
      </c>
      <c r="BT63" s="230" t="str">
        <f t="shared" si="37"/>
        <v>NO OFERTADO</v>
      </c>
      <c r="BU63" s="32"/>
      <c r="BV63" s="229"/>
      <c r="BW63" s="34">
        <f t="shared" si="38"/>
        <v>0</v>
      </c>
      <c r="BX63" s="31">
        <f t="shared" si="106"/>
        <v>0</v>
      </c>
      <c r="BY63" s="230" t="str">
        <f t="shared" si="40"/>
        <v>NO OFERTADO</v>
      </c>
      <c r="BZ63" s="32"/>
      <c r="CA63" s="229"/>
      <c r="CB63" s="34">
        <f t="shared" si="41"/>
        <v>0</v>
      </c>
      <c r="CC63" s="31">
        <f t="shared" si="106"/>
        <v>0</v>
      </c>
      <c r="CD63" s="230" t="str">
        <f t="shared" si="43"/>
        <v>NO OFERTADO</v>
      </c>
      <c r="CE63" s="32"/>
      <c r="CF63" s="229"/>
      <c r="CG63" s="34">
        <f t="shared" si="44"/>
        <v>0</v>
      </c>
      <c r="CH63" s="31">
        <f t="shared" si="106"/>
        <v>0</v>
      </c>
      <c r="CI63" s="230" t="str">
        <f t="shared" si="46"/>
        <v>NO OFERTADO</v>
      </c>
      <c r="CJ63" s="32"/>
      <c r="CK63" s="229"/>
      <c r="CL63" s="34">
        <f t="shared" si="47"/>
        <v>0</v>
      </c>
      <c r="CM63" s="31">
        <f t="shared" si="106"/>
        <v>0</v>
      </c>
      <c r="CN63" s="230" t="str">
        <f t="shared" si="49"/>
        <v>NO OFERTADO</v>
      </c>
      <c r="CO63" s="32"/>
      <c r="CP63" s="231"/>
      <c r="CQ63" s="34">
        <f t="shared" si="50"/>
        <v>0</v>
      </c>
      <c r="CR63" s="31">
        <f t="shared" si="106"/>
        <v>0</v>
      </c>
      <c r="CS63" s="230" t="str">
        <f t="shared" si="52"/>
        <v>NO OFERTADO</v>
      </c>
      <c r="CT63" s="32"/>
      <c r="CU63" s="229"/>
      <c r="CV63" s="34">
        <f t="shared" si="53"/>
        <v>0</v>
      </c>
      <c r="CW63" s="31">
        <f t="shared" si="106"/>
        <v>0</v>
      </c>
      <c r="CX63" s="230" t="str">
        <f t="shared" si="55"/>
        <v>NO OFERTADO</v>
      </c>
      <c r="CY63" s="32"/>
      <c r="CZ63" s="229"/>
      <c r="DA63" s="34">
        <f t="shared" si="70"/>
        <v>0</v>
      </c>
      <c r="DB63" s="31">
        <f t="shared" si="71"/>
        <v>0</v>
      </c>
      <c r="DC63" s="230" t="str">
        <f t="shared" si="56"/>
        <v>NO OFERTADO</v>
      </c>
      <c r="DD63" s="32"/>
      <c r="DE63" s="229"/>
      <c r="DF63" s="34">
        <f t="shared" si="72"/>
        <v>0</v>
      </c>
      <c r="DG63" s="31">
        <f t="shared" si="73"/>
        <v>0</v>
      </c>
      <c r="DH63" s="230" t="str">
        <f t="shared" si="57"/>
        <v>NO OFERTADO</v>
      </c>
      <c r="DI63" s="32">
        <v>499949</v>
      </c>
      <c r="DJ63" s="229">
        <f t="shared" si="107"/>
        <v>94990.31</v>
      </c>
      <c r="DK63" s="34">
        <f t="shared" si="74"/>
        <v>594939.31000000006</v>
      </c>
      <c r="DL63" s="31">
        <f t="shared" si="75"/>
        <v>594939.31000000006</v>
      </c>
      <c r="DM63" s="230" t="str">
        <f t="shared" si="58"/>
        <v>NO HABILITA</v>
      </c>
      <c r="DN63" s="32"/>
      <c r="DO63" s="229"/>
      <c r="DP63" s="34">
        <f t="shared" si="76"/>
        <v>0</v>
      </c>
      <c r="DQ63" s="31">
        <f t="shared" si="77"/>
        <v>0</v>
      </c>
      <c r="DR63" s="230" t="str">
        <f t="shared" si="59"/>
        <v>NO OFERTADO</v>
      </c>
      <c r="DS63" s="32"/>
      <c r="DT63" s="229"/>
      <c r="DU63" s="34">
        <f t="shared" si="78"/>
        <v>0</v>
      </c>
      <c r="DV63" s="31">
        <f t="shared" si="79"/>
        <v>0</v>
      </c>
      <c r="DW63" s="230" t="str">
        <f t="shared" si="60"/>
        <v>NO OFERTADO</v>
      </c>
      <c r="DX63" s="32"/>
      <c r="DY63" s="229">
        <f t="shared" si="93"/>
        <v>0</v>
      </c>
      <c r="DZ63" s="34">
        <f t="shared" si="62"/>
        <v>0</v>
      </c>
      <c r="EA63" s="31">
        <f t="shared" si="63"/>
        <v>0</v>
      </c>
      <c r="EB63" s="230" t="str">
        <f t="shared" si="64"/>
        <v>NO OFERTADO</v>
      </c>
      <c r="EC63" s="32"/>
      <c r="ED63" s="229"/>
      <c r="EE63" s="34">
        <f t="shared" si="80"/>
        <v>0</v>
      </c>
      <c r="EF63" s="31">
        <f t="shared" si="81"/>
        <v>0</v>
      </c>
      <c r="EG63" s="230" t="str">
        <f t="shared" si="65"/>
        <v>NO OFERTADO</v>
      </c>
      <c r="EH63" s="32"/>
      <c r="EI63" s="229"/>
      <c r="EJ63" s="34">
        <f t="shared" si="82"/>
        <v>0</v>
      </c>
      <c r="EK63" s="31">
        <f t="shared" si="83"/>
        <v>0</v>
      </c>
      <c r="EL63" s="230" t="str">
        <f t="shared" si="66"/>
        <v>NO OFERTADO</v>
      </c>
    </row>
    <row r="64" spans="1:142" s="226" customFormat="1" ht="25.5" x14ac:dyDescent="0.2">
      <c r="A64" s="103">
        <v>55</v>
      </c>
      <c r="B64" s="202" t="s">
        <v>121</v>
      </c>
      <c r="C64" s="121" t="s">
        <v>115</v>
      </c>
      <c r="D64" s="146">
        <v>1</v>
      </c>
      <c r="E64" s="227" t="s">
        <v>53</v>
      </c>
      <c r="F64" s="228">
        <v>122.33333333333333</v>
      </c>
      <c r="G64" s="25">
        <v>1200.71</v>
      </c>
      <c r="H64" s="32"/>
      <c r="I64" s="229"/>
      <c r="J64" s="34">
        <f t="shared" si="67"/>
        <v>0</v>
      </c>
      <c r="K64" s="31">
        <f t="shared" si="68"/>
        <v>0</v>
      </c>
      <c r="L64" s="230" t="str">
        <f t="shared" si="0"/>
        <v>NO OFERTADO</v>
      </c>
      <c r="M64" s="32"/>
      <c r="N64" s="229">
        <v>0</v>
      </c>
      <c r="O64" s="34">
        <f t="shared" si="1"/>
        <v>0</v>
      </c>
      <c r="P64" s="31">
        <f t="shared" si="102"/>
        <v>0</v>
      </c>
      <c r="Q64" s="230" t="str">
        <f t="shared" si="3"/>
        <v>NO OFERTADO</v>
      </c>
      <c r="R64" s="32"/>
      <c r="S64" s="229"/>
      <c r="T64" s="34">
        <f t="shared" si="4"/>
        <v>0</v>
      </c>
      <c r="U64" s="31">
        <f t="shared" si="102"/>
        <v>0</v>
      </c>
      <c r="V64" s="230" t="str">
        <f t="shared" si="6"/>
        <v>NO OFERTADO</v>
      </c>
      <c r="W64" s="32"/>
      <c r="X64" s="229"/>
      <c r="Y64" s="34">
        <f t="shared" si="7"/>
        <v>0</v>
      </c>
      <c r="Z64" s="31">
        <f t="shared" si="102"/>
        <v>0</v>
      </c>
      <c r="AA64" s="230" t="str">
        <f t="shared" si="9"/>
        <v>NO OFERTADO</v>
      </c>
      <c r="AB64" s="32"/>
      <c r="AC64" s="229"/>
      <c r="AD64" s="34">
        <f t="shared" si="10"/>
        <v>0</v>
      </c>
      <c r="AE64" s="31">
        <f t="shared" si="102"/>
        <v>0</v>
      </c>
      <c r="AF64" s="230" t="str">
        <f t="shared" si="12"/>
        <v>NO OFERTADO</v>
      </c>
      <c r="AG64" s="32">
        <v>1295</v>
      </c>
      <c r="AH64" s="229">
        <f>AG64*0.19</f>
        <v>246.05</v>
      </c>
      <c r="AI64" s="34">
        <f t="shared" si="13"/>
        <v>1541.05</v>
      </c>
      <c r="AJ64" s="31">
        <f t="shared" si="102"/>
        <v>1541.05</v>
      </c>
      <c r="AK64" s="230" t="str">
        <f t="shared" si="15"/>
        <v>HABILITA</v>
      </c>
      <c r="AL64" s="32">
        <v>1400</v>
      </c>
      <c r="AM64" s="232">
        <f t="shared" si="103"/>
        <v>266</v>
      </c>
      <c r="AN64" s="34">
        <f t="shared" si="16"/>
        <v>1666</v>
      </c>
      <c r="AO64" s="31">
        <f t="shared" si="102"/>
        <v>1666</v>
      </c>
      <c r="AP64" s="230" t="str">
        <f t="shared" si="18"/>
        <v>NO HABILITA</v>
      </c>
      <c r="AQ64" s="32"/>
      <c r="AR64" s="229"/>
      <c r="AS64" s="34">
        <f t="shared" si="19"/>
        <v>0</v>
      </c>
      <c r="AT64" s="31">
        <f t="shared" si="102"/>
        <v>0</v>
      </c>
      <c r="AU64" s="230" t="str">
        <f t="shared" si="21"/>
        <v>NO OFERTADO</v>
      </c>
      <c r="AV64" s="32">
        <v>986</v>
      </c>
      <c r="AW64" s="229">
        <f t="shared" si="104"/>
        <v>187.34</v>
      </c>
      <c r="AX64" s="34">
        <f t="shared" si="22"/>
        <v>1173.3399999999999</v>
      </c>
      <c r="AY64" s="31">
        <f t="shared" si="102"/>
        <v>1173.3399999999999</v>
      </c>
      <c r="AZ64" s="230" t="str">
        <f t="shared" si="24"/>
        <v>HABILITA</v>
      </c>
      <c r="BA64" s="32"/>
      <c r="BB64" s="229">
        <f t="shared" si="105"/>
        <v>0</v>
      </c>
      <c r="BC64" s="34">
        <f t="shared" si="26"/>
        <v>0</v>
      </c>
      <c r="BD64" s="31">
        <f t="shared" si="102"/>
        <v>0</v>
      </c>
      <c r="BE64" s="230" t="str">
        <f t="shared" si="28"/>
        <v>NO OFERTADO</v>
      </c>
      <c r="BF64" s="32"/>
      <c r="BG64" s="229"/>
      <c r="BH64" s="34">
        <f t="shared" si="29"/>
        <v>0</v>
      </c>
      <c r="BI64" s="31">
        <f t="shared" si="102"/>
        <v>0</v>
      </c>
      <c r="BJ64" s="230" t="str">
        <f t="shared" si="31"/>
        <v>NO OFERTADO</v>
      </c>
      <c r="BK64" s="32"/>
      <c r="BL64" s="229"/>
      <c r="BM64" s="34">
        <f t="shared" si="32"/>
        <v>0</v>
      </c>
      <c r="BN64" s="31">
        <f t="shared" si="102"/>
        <v>0</v>
      </c>
      <c r="BO64" s="230" t="str">
        <f t="shared" si="34"/>
        <v>NO OFERTADO</v>
      </c>
      <c r="BP64" s="32"/>
      <c r="BQ64" s="229"/>
      <c r="BR64" s="34">
        <f t="shared" si="35"/>
        <v>0</v>
      </c>
      <c r="BS64" s="31">
        <f t="shared" si="102"/>
        <v>0</v>
      </c>
      <c r="BT64" s="230" t="str">
        <f t="shared" si="37"/>
        <v>NO OFERTADO</v>
      </c>
      <c r="BU64" s="32"/>
      <c r="BV64" s="229"/>
      <c r="BW64" s="34">
        <f t="shared" si="38"/>
        <v>0</v>
      </c>
      <c r="BX64" s="31">
        <f t="shared" si="106"/>
        <v>0</v>
      </c>
      <c r="BY64" s="230" t="str">
        <f t="shared" si="40"/>
        <v>NO OFERTADO</v>
      </c>
      <c r="BZ64" s="32"/>
      <c r="CA64" s="229"/>
      <c r="CB64" s="34">
        <f t="shared" si="41"/>
        <v>0</v>
      </c>
      <c r="CC64" s="31">
        <f t="shared" si="106"/>
        <v>0</v>
      </c>
      <c r="CD64" s="230" t="str">
        <f t="shared" si="43"/>
        <v>NO OFERTADO</v>
      </c>
      <c r="CE64" s="32"/>
      <c r="CF64" s="229"/>
      <c r="CG64" s="34">
        <f t="shared" si="44"/>
        <v>0</v>
      </c>
      <c r="CH64" s="31">
        <f t="shared" si="106"/>
        <v>0</v>
      </c>
      <c r="CI64" s="230" t="str">
        <f t="shared" si="46"/>
        <v>NO OFERTADO</v>
      </c>
      <c r="CJ64" s="32">
        <v>1607</v>
      </c>
      <c r="CK64" s="229">
        <f>CJ64*0.19</f>
        <v>305.33</v>
      </c>
      <c r="CL64" s="34">
        <f t="shared" si="47"/>
        <v>1912.33</v>
      </c>
      <c r="CM64" s="31">
        <f t="shared" si="106"/>
        <v>1912.33</v>
      </c>
      <c r="CN64" s="230" t="str">
        <f t="shared" si="49"/>
        <v>NO HABILITA</v>
      </c>
      <c r="CO64" s="32"/>
      <c r="CP64" s="231"/>
      <c r="CQ64" s="34">
        <f t="shared" si="50"/>
        <v>0</v>
      </c>
      <c r="CR64" s="31">
        <f t="shared" si="106"/>
        <v>0</v>
      </c>
      <c r="CS64" s="230" t="str">
        <f t="shared" si="52"/>
        <v>NO OFERTADO</v>
      </c>
      <c r="CT64" s="32">
        <v>2552.9705882352941</v>
      </c>
      <c r="CU64" s="229">
        <f>CT64*0.19</f>
        <v>485.06441176470588</v>
      </c>
      <c r="CV64" s="34">
        <f t="shared" si="53"/>
        <v>3038.0349999999999</v>
      </c>
      <c r="CW64" s="31">
        <f t="shared" si="106"/>
        <v>3038.0349999999999</v>
      </c>
      <c r="CX64" s="230" t="str">
        <f t="shared" si="55"/>
        <v>NO HABILITA</v>
      </c>
      <c r="CY64" s="32"/>
      <c r="CZ64" s="229"/>
      <c r="DA64" s="34">
        <f t="shared" si="70"/>
        <v>0</v>
      </c>
      <c r="DB64" s="31">
        <f t="shared" si="71"/>
        <v>0</v>
      </c>
      <c r="DC64" s="230" t="str">
        <f t="shared" si="56"/>
        <v>NO OFERTADO</v>
      </c>
      <c r="DD64" s="32"/>
      <c r="DE64" s="229"/>
      <c r="DF64" s="34">
        <f t="shared" si="72"/>
        <v>0</v>
      </c>
      <c r="DG64" s="31">
        <f t="shared" si="73"/>
        <v>0</v>
      </c>
      <c r="DH64" s="230" t="str">
        <f t="shared" si="57"/>
        <v>NO OFERTADO</v>
      </c>
      <c r="DI64" s="32"/>
      <c r="DJ64" s="229"/>
      <c r="DK64" s="34">
        <f t="shared" si="74"/>
        <v>0</v>
      </c>
      <c r="DL64" s="31">
        <f t="shared" si="75"/>
        <v>0</v>
      </c>
      <c r="DM64" s="230" t="str">
        <f t="shared" si="58"/>
        <v>NO OFERTADO</v>
      </c>
      <c r="DN64" s="32"/>
      <c r="DO64" s="229"/>
      <c r="DP64" s="34">
        <f t="shared" si="76"/>
        <v>0</v>
      </c>
      <c r="DQ64" s="31">
        <f t="shared" si="77"/>
        <v>0</v>
      </c>
      <c r="DR64" s="230" t="str">
        <f t="shared" si="59"/>
        <v>NO OFERTADO</v>
      </c>
      <c r="DS64" s="32"/>
      <c r="DT64" s="229"/>
      <c r="DU64" s="34">
        <f t="shared" si="78"/>
        <v>0</v>
      </c>
      <c r="DV64" s="31">
        <f t="shared" si="79"/>
        <v>0</v>
      </c>
      <c r="DW64" s="230" t="str">
        <f t="shared" si="60"/>
        <v>NO OFERTADO</v>
      </c>
      <c r="DX64" s="32"/>
      <c r="DY64" s="229">
        <f t="shared" si="93"/>
        <v>0</v>
      </c>
      <c r="DZ64" s="34">
        <f t="shared" si="62"/>
        <v>0</v>
      </c>
      <c r="EA64" s="31">
        <f t="shared" si="63"/>
        <v>0</v>
      </c>
      <c r="EB64" s="230" t="str">
        <f t="shared" si="64"/>
        <v>NO OFERTADO</v>
      </c>
      <c r="EC64" s="32"/>
      <c r="ED64" s="229"/>
      <c r="EE64" s="34">
        <f t="shared" si="80"/>
        <v>0</v>
      </c>
      <c r="EF64" s="31">
        <f t="shared" si="81"/>
        <v>0</v>
      </c>
      <c r="EG64" s="230" t="str">
        <f t="shared" si="65"/>
        <v>NO OFERTADO</v>
      </c>
      <c r="EH64" s="32"/>
      <c r="EI64" s="229"/>
      <c r="EJ64" s="34">
        <f t="shared" si="82"/>
        <v>0</v>
      </c>
      <c r="EK64" s="31">
        <f t="shared" si="83"/>
        <v>0</v>
      </c>
      <c r="EL64" s="230" t="str">
        <f t="shared" si="66"/>
        <v>NO OFERTADO</v>
      </c>
    </row>
    <row r="65" spans="1:142" s="226" customFormat="1" ht="25.5" x14ac:dyDescent="0.2">
      <c r="A65" s="103">
        <v>56</v>
      </c>
      <c r="B65" s="202" t="s">
        <v>122</v>
      </c>
      <c r="C65" s="121" t="s">
        <v>123</v>
      </c>
      <c r="D65" s="146">
        <v>1</v>
      </c>
      <c r="E65" s="227" t="s">
        <v>53</v>
      </c>
      <c r="F65" s="228">
        <v>12</v>
      </c>
      <c r="G65" s="25">
        <v>3557741.4906040002</v>
      </c>
      <c r="H65" s="32"/>
      <c r="I65" s="229"/>
      <c r="J65" s="34">
        <f t="shared" si="67"/>
        <v>0</v>
      </c>
      <c r="K65" s="31">
        <f t="shared" si="68"/>
        <v>0</v>
      </c>
      <c r="L65" s="230" t="str">
        <f t="shared" si="0"/>
        <v>NO OFERTADO</v>
      </c>
      <c r="M65" s="32"/>
      <c r="N65" s="229">
        <v>0</v>
      </c>
      <c r="O65" s="34">
        <f t="shared" si="1"/>
        <v>0</v>
      </c>
      <c r="P65" s="31">
        <f t="shared" si="102"/>
        <v>0</v>
      </c>
      <c r="Q65" s="230" t="str">
        <f t="shared" si="3"/>
        <v>NO OFERTADO</v>
      </c>
      <c r="R65" s="32"/>
      <c r="S65" s="229"/>
      <c r="T65" s="34">
        <f t="shared" si="4"/>
        <v>0</v>
      </c>
      <c r="U65" s="31">
        <f t="shared" si="102"/>
        <v>0</v>
      </c>
      <c r="V65" s="230" t="str">
        <f t="shared" si="6"/>
        <v>NO OFERTADO</v>
      </c>
      <c r="W65" s="32"/>
      <c r="X65" s="229"/>
      <c r="Y65" s="34">
        <f t="shared" si="7"/>
        <v>0</v>
      </c>
      <c r="Z65" s="31">
        <f t="shared" si="102"/>
        <v>0</v>
      </c>
      <c r="AA65" s="230" t="str">
        <f t="shared" si="9"/>
        <v>NO OFERTADO</v>
      </c>
      <c r="AB65" s="32"/>
      <c r="AC65" s="229"/>
      <c r="AD65" s="34">
        <f t="shared" si="10"/>
        <v>0</v>
      </c>
      <c r="AE65" s="31">
        <f t="shared" si="102"/>
        <v>0</v>
      </c>
      <c r="AF65" s="230" t="str">
        <f t="shared" si="12"/>
        <v>NO OFERTADO</v>
      </c>
      <c r="AG65" s="32"/>
      <c r="AH65" s="229"/>
      <c r="AI65" s="34">
        <f t="shared" si="13"/>
        <v>0</v>
      </c>
      <c r="AJ65" s="31">
        <f t="shared" si="102"/>
        <v>0</v>
      </c>
      <c r="AK65" s="230" t="str">
        <f t="shared" si="15"/>
        <v>NO OFERTADO</v>
      </c>
      <c r="AL65" s="32">
        <v>2822114</v>
      </c>
      <c r="AM65" s="229">
        <v>0</v>
      </c>
      <c r="AN65" s="34">
        <f t="shared" si="16"/>
        <v>2822114</v>
      </c>
      <c r="AO65" s="31">
        <f t="shared" si="102"/>
        <v>2822114</v>
      </c>
      <c r="AP65" s="230" t="str">
        <f t="shared" si="18"/>
        <v>HABILITA</v>
      </c>
      <c r="AQ65" s="32"/>
      <c r="AR65" s="229"/>
      <c r="AS65" s="34">
        <f t="shared" si="19"/>
        <v>0</v>
      </c>
      <c r="AT65" s="31">
        <f t="shared" si="102"/>
        <v>0</v>
      </c>
      <c r="AU65" s="230" t="str">
        <f t="shared" si="21"/>
        <v>NO OFERTADO</v>
      </c>
      <c r="AV65" s="32"/>
      <c r="AW65" s="229"/>
      <c r="AX65" s="34">
        <f t="shared" si="22"/>
        <v>0</v>
      </c>
      <c r="AY65" s="31">
        <f t="shared" si="102"/>
        <v>0</v>
      </c>
      <c r="AZ65" s="230" t="str">
        <f t="shared" si="24"/>
        <v>NO OFERTADO</v>
      </c>
      <c r="BA65" s="32"/>
      <c r="BB65" s="229">
        <f t="shared" si="105"/>
        <v>0</v>
      </c>
      <c r="BC65" s="34">
        <f t="shared" si="26"/>
        <v>0</v>
      </c>
      <c r="BD65" s="31">
        <f t="shared" si="102"/>
        <v>0</v>
      </c>
      <c r="BE65" s="230" t="str">
        <f t="shared" si="28"/>
        <v>NO OFERTADO</v>
      </c>
      <c r="BF65" s="32"/>
      <c r="BG65" s="229"/>
      <c r="BH65" s="34">
        <f t="shared" si="29"/>
        <v>0</v>
      </c>
      <c r="BI65" s="31">
        <f t="shared" si="102"/>
        <v>0</v>
      </c>
      <c r="BJ65" s="230" t="str">
        <f t="shared" si="31"/>
        <v>NO OFERTADO</v>
      </c>
      <c r="BK65" s="32"/>
      <c r="BL65" s="229"/>
      <c r="BM65" s="34">
        <f t="shared" si="32"/>
        <v>0</v>
      </c>
      <c r="BN65" s="31">
        <f t="shared" si="102"/>
        <v>0</v>
      </c>
      <c r="BO65" s="230" t="str">
        <f t="shared" si="34"/>
        <v>NO OFERTADO</v>
      </c>
      <c r="BP65" s="32"/>
      <c r="BQ65" s="229"/>
      <c r="BR65" s="34">
        <f t="shared" si="35"/>
        <v>0</v>
      </c>
      <c r="BS65" s="31">
        <f t="shared" si="102"/>
        <v>0</v>
      </c>
      <c r="BT65" s="230" t="str">
        <f t="shared" si="37"/>
        <v>NO OFERTADO</v>
      </c>
      <c r="BU65" s="32">
        <v>3435770</v>
      </c>
      <c r="BV65" s="229">
        <f>BU65*0.19</f>
        <v>652796.30000000005</v>
      </c>
      <c r="BW65" s="34">
        <f t="shared" si="38"/>
        <v>4088566.3</v>
      </c>
      <c r="BX65" s="31">
        <f t="shared" si="106"/>
        <v>4088566.3</v>
      </c>
      <c r="BY65" s="230" t="str">
        <f t="shared" si="40"/>
        <v>HABILITA</v>
      </c>
      <c r="BZ65" s="32"/>
      <c r="CA65" s="229"/>
      <c r="CB65" s="34">
        <f t="shared" si="41"/>
        <v>0</v>
      </c>
      <c r="CC65" s="31">
        <f t="shared" si="106"/>
        <v>0</v>
      </c>
      <c r="CD65" s="230" t="str">
        <f t="shared" si="43"/>
        <v>NO OFERTADO</v>
      </c>
      <c r="CE65" s="32"/>
      <c r="CF65" s="229"/>
      <c r="CG65" s="34">
        <f t="shared" si="44"/>
        <v>0</v>
      </c>
      <c r="CH65" s="31">
        <f t="shared" si="106"/>
        <v>0</v>
      </c>
      <c r="CI65" s="230" t="str">
        <f t="shared" si="46"/>
        <v>NO OFERTADO</v>
      </c>
      <c r="CJ65" s="32"/>
      <c r="CK65" s="229"/>
      <c r="CL65" s="34">
        <f t="shared" si="47"/>
        <v>0</v>
      </c>
      <c r="CM65" s="31">
        <f t="shared" si="106"/>
        <v>0</v>
      </c>
      <c r="CN65" s="230" t="str">
        <f t="shared" si="49"/>
        <v>NO OFERTADO</v>
      </c>
      <c r="CO65" s="32"/>
      <c r="CP65" s="231"/>
      <c r="CQ65" s="34">
        <f t="shared" si="50"/>
        <v>0</v>
      </c>
      <c r="CR65" s="31">
        <f t="shared" si="106"/>
        <v>0</v>
      </c>
      <c r="CS65" s="230" t="str">
        <f t="shared" si="52"/>
        <v>NO OFERTADO</v>
      </c>
      <c r="CT65" s="32"/>
      <c r="CU65" s="229"/>
      <c r="CV65" s="34">
        <f t="shared" si="53"/>
        <v>0</v>
      </c>
      <c r="CW65" s="31">
        <f t="shared" si="106"/>
        <v>0</v>
      </c>
      <c r="CX65" s="230" t="str">
        <f t="shared" si="55"/>
        <v>NO OFERTADO</v>
      </c>
      <c r="CY65" s="32"/>
      <c r="CZ65" s="229"/>
      <c r="DA65" s="34">
        <f t="shared" si="70"/>
        <v>0</v>
      </c>
      <c r="DB65" s="31">
        <f t="shared" si="71"/>
        <v>0</v>
      </c>
      <c r="DC65" s="230" t="str">
        <f t="shared" si="56"/>
        <v>NO OFERTADO</v>
      </c>
      <c r="DD65" s="32"/>
      <c r="DE65" s="229"/>
      <c r="DF65" s="34">
        <f t="shared" si="72"/>
        <v>0</v>
      </c>
      <c r="DG65" s="31">
        <f t="shared" si="73"/>
        <v>0</v>
      </c>
      <c r="DH65" s="230" t="str">
        <f t="shared" si="57"/>
        <v>NO OFERTADO</v>
      </c>
      <c r="DI65" s="32"/>
      <c r="DJ65" s="229"/>
      <c r="DK65" s="34">
        <f t="shared" si="74"/>
        <v>0</v>
      </c>
      <c r="DL65" s="31">
        <f t="shared" si="75"/>
        <v>0</v>
      </c>
      <c r="DM65" s="230" t="str">
        <f t="shared" si="58"/>
        <v>NO OFERTADO</v>
      </c>
      <c r="DN65" s="32"/>
      <c r="DO65" s="229"/>
      <c r="DP65" s="34">
        <f t="shared" si="76"/>
        <v>0</v>
      </c>
      <c r="DQ65" s="31">
        <f t="shared" si="77"/>
        <v>0</v>
      </c>
      <c r="DR65" s="230" t="str">
        <f t="shared" si="59"/>
        <v>NO OFERTADO</v>
      </c>
      <c r="DS65" s="32"/>
      <c r="DT65" s="229"/>
      <c r="DU65" s="34">
        <f t="shared" si="78"/>
        <v>0</v>
      </c>
      <c r="DV65" s="31">
        <f t="shared" si="79"/>
        <v>0</v>
      </c>
      <c r="DW65" s="230" t="str">
        <f t="shared" si="60"/>
        <v>NO OFERTADO</v>
      </c>
      <c r="DX65" s="32"/>
      <c r="DY65" s="229">
        <f t="shared" si="93"/>
        <v>0</v>
      </c>
      <c r="DZ65" s="34">
        <f t="shared" si="62"/>
        <v>0</v>
      </c>
      <c r="EA65" s="31">
        <f t="shared" si="63"/>
        <v>0</v>
      </c>
      <c r="EB65" s="230" t="str">
        <f t="shared" si="64"/>
        <v>NO OFERTADO</v>
      </c>
      <c r="EC65" s="32"/>
      <c r="ED65" s="229"/>
      <c r="EE65" s="34">
        <f t="shared" si="80"/>
        <v>0</v>
      </c>
      <c r="EF65" s="31">
        <f t="shared" si="81"/>
        <v>0</v>
      </c>
      <c r="EG65" s="230" t="str">
        <f t="shared" si="65"/>
        <v>NO OFERTADO</v>
      </c>
      <c r="EH65" s="32"/>
      <c r="EI65" s="229"/>
      <c r="EJ65" s="34">
        <f t="shared" si="82"/>
        <v>0</v>
      </c>
      <c r="EK65" s="31">
        <f t="shared" si="83"/>
        <v>0</v>
      </c>
      <c r="EL65" s="230" t="str">
        <f t="shared" si="66"/>
        <v>NO OFERTADO</v>
      </c>
    </row>
    <row r="66" spans="1:142" s="226" customFormat="1" ht="216.75" x14ac:dyDescent="0.2">
      <c r="A66" s="103">
        <v>57</v>
      </c>
      <c r="B66" s="202" t="s">
        <v>124</v>
      </c>
      <c r="C66" s="121" t="s">
        <v>125</v>
      </c>
      <c r="D66" s="146">
        <v>1</v>
      </c>
      <c r="E66" s="227" t="s">
        <v>53</v>
      </c>
      <c r="F66" s="228">
        <v>1</v>
      </c>
      <c r="G66" s="25">
        <v>75161.304400000008</v>
      </c>
      <c r="H66" s="32"/>
      <c r="I66" s="229"/>
      <c r="J66" s="34">
        <f t="shared" si="67"/>
        <v>0</v>
      </c>
      <c r="K66" s="31">
        <f t="shared" si="68"/>
        <v>0</v>
      </c>
      <c r="L66" s="230" t="str">
        <f t="shared" si="0"/>
        <v>NO OFERTADO</v>
      </c>
      <c r="M66" s="32"/>
      <c r="N66" s="229">
        <v>0</v>
      </c>
      <c r="O66" s="34">
        <f t="shared" si="1"/>
        <v>0</v>
      </c>
      <c r="P66" s="31">
        <f t="shared" si="102"/>
        <v>0</v>
      </c>
      <c r="Q66" s="230" t="str">
        <f t="shared" si="3"/>
        <v>NO OFERTADO</v>
      </c>
      <c r="R66" s="32"/>
      <c r="S66" s="229"/>
      <c r="T66" s="34">
        <f t="shared" si="4"/>
        <v>0</v>
      </c>
      <c r="U66" s="31">
        <f t="shared" si="102"/>
        <v>0</v>
      </c>
      <c r="V66" s="230" t="str">
        <f t="shared" si="6"/>
        <v>NO OFERTADO</v>
      </c>
      <c r="W66" s="32"/>
      <c r="X66" s="229"/>
      <c r="Y66" s="34">
        <f t="shared" si="7"/>
        <v>0</v>
      </c>
      <c r="Z66" s="31">
        <f t="shared" si="102"/>
        <v>0</v>
      </c>
      <c r="AA66" s="230" t="str">
        <f t="shared" si="9"/>
        <v>NO OFERTADO</v>
      </c>
      <c r="AB66" s="32"/>
      <c r="AC66" s="229"/>
      <c r="AD66" s="34">
        <f t="shared" si="10"/>
        <v>0</v>
      </c>
      <c r="AE66" s="31">
        <f t="shared" si="102"/>
        <v>0</v>
      </c>
      <c r="AF66" s="230" t="str">
        <f t="shared" si="12"/>
        <v>NO OFERTADO</v>
      </c>
      <c r="AG66" s="32"/>
      <c r="AH66" s="229"/>
      <c r="AI66" s="34">
        <f t="shared" si="13"/>
        <v>0</v>
      </c>
      <c r="AJ66" s="31">
        <f t="shared" si="102"/>
        <v>0</v>
      </c>
      <c r="AK66" s="230" t="str">
        <f t="shared" si="15"/>
        <v>NO OFERTADO</v>
      </c>
      <c r="AL66" s="32"/>
      <c r="AM66" s="229"/>
      <c r="AN66" s="34">
        <f t="shared" si="16"/>
        <v>0</v>
      </c>
      <c r="AO66" s="31">
        <f t="shared" si="102"/>
        <v>0</v>
      </c>
      <c r="AP66" s="230" t="str">
        <f t="shared" si="18"/>
        <v>NO OFERTADO</v>
      </c>
      <c r="AQ66" s="32">
        <v>69000</v>
      </c>
      <c r="AR66" s="229">
        <v>0</v>
      </c>
      <c r="AS66" s="34">
        <f t="shared" si="19"/>
        <v>69000</v>
      </c>
      <c r="AT66" s="31">
        <f t="shared" si="102"/>
        <v>69000</v>
      </c>
      <c r="AU66" s="230" t="str">
        <f t="shared" si="21"/>
        <v>HABILITA</v>
      </c>
      <c r="AV66" s="32"/>
      <c r="AW66" s="229"/>
      <c r="AX66" s="34">
        <f t="shared" si="22"/>
        <v>0</v>
      </c>
      <c r="AY66" s="31">
        <f t="shared" si="102"/>
        <v>0</v>
      </c>
      <c r="AZ66" s="230" t="str">
        <f t="shared" si="24"/>
        <v>NO OFERTADO</v>
      </c>
      <c r="BA66" s="32"/>
      <c r="BB66" s="229">
        <f t="shared" si="105"/>
        <v>0</v>
      </c>
      <c r="BC66" s="34">
        <f t="shared" si="26"/>
        <v>0</v>
      </c>
      <c r="BD66" s="31">
        <f t="shared" si="102"/>
        <v>0</v>
      </c>
      <c r="BE66" s="230" t="str">
        <f t="shared" si="28"/>
        <v>NO OFERTADO</v>
      </c>
      <c r="BF66" s="32"/>
      <c r="BG66" s="229"/>
      <c r="BH66" s="34">
        <f t="shared" si="29"/>
        <v>0</v>
      </c>
      <c r="BI66" s="31">
        <f t="shared" si="102"/>
        <v>0</v>
      </c>
      <c r="BJ66" s="230" t="str">
        <f t="shared" si="31"/>
        <v>NO OFERTADO</v>
      </c>
      <c r="BK66" s="32"/>
      <c r="BL66" s="229"/>
      <c r="BM66" s="34">
        <f t="shared" si="32"/>
        <v>0</v>
      </c>
      <c r="BN66" s="31">
        <f t="shared" si="102"/>
        <v>0</v>
      </c>
      <c r="BO66" s="230" t="str">
        <f t="shared" si="34"/>
        <v>NO OFERTADO</v>
      </c>
      <c r="BP66" s="32"/>
      <c r="BQ66" s="229"/>
      <c r="BR66" s="34">
        <f t="shared" si="35"/>
        <v>0</v>
      </c>
      <c r="BS66" s="31">
        <f t="shared" si="102"/>
        <v>0</v>
      </c>
      <c r="BT66" s="230" t="str">
        <f t="shared" si="37"/>
        <v>NO OFERTADO</v>
      </c>
      <c r="BU66" s="32"/>
      <c r="BV66" s="229"/>
      <c r="BW66" s="34">
        <f t="shared" si="38"/>
        <v>0</v>
      </c>
      <c r="BX66" s="31">
        <f t="shared" si="106"/>
        <v>0</v>
      </c>
      <c r="BY66" s="230" t="str">
        <f t="shared" si="40"/>
        <v>NO OFERTADO</v>
      </c>
      <c r="BZ66" s="32"/>
      <c r="CA66" s="229"/>
      <c r="CB66" s="34">
        <f t="shared" si="41"/>
        <v>0</v>
      </c>
      <c r="CC66" s="31">
        <f t="shared" si="106"/>
        <v>0</v>
      </c>
      <c r="CD66" s="230" t="str">
        <f t="shared" si="43"/>
        <v>NO OFERTADO</v>
      </c>
      <c r="CE66" s="32"/>
      <c r="CF66" s="229"/>
      <c r="CG66" s="34">
        <f t="shared" si="44"/>
        <v>0</v>
      </c>
      <c r="CH66" s="31">
        <f t="shared" si="106"/>
        <v>0</v>
      </c>
      <c r="CI66" s="230" t="str">
        <f t="shared" si="46"/>
        <v>NO OFERTADO</v>
      </c>
      <c r="CJ66" s="32"/>
      <c r="CK66" s="229"/>
      <c r="CL66" s="34">
        <f t="shared" si="47"/>
        <v>0</v>
      </c>
      <c r="CM66" s="31">
        <f t="shared" si="106"/>
        <v>0</v>
      </c>
      <c r="CN66" s="230" t="str">
        <f t="shared" si="49"/>
        <v>NO OFERTADO</v>
      </c>
      <c r="CO66" s="32"/>
      <c r="CP66" s="231"/>
      <c r="CQ66" s="34">
        <f t="shared" si="50"/>
        <v>0</v>
      </c>
      <c r="CR66" s="31">
        <f t="shared" si="106"/>
        <v>0</v>
      </c>
      <c r="CS66" s="230" t="str">
        <f t="shared" si="52"/>
        <v>NO OFERTADO</v>
      </c>
      <c r="CT66" s="32">
        <v>71494</v>
      </c>
      <c r="CU66" s="229">
        <v>0</v>
      </c>
      <c r="CV66" s="34">
        <f t="shared" si="53"/>
        <v>71494</v>
      </c>
      <c r="CW66" s="31">
        <f t="shared" si="106"/>
        <v>71494</v>
      </c>
      <c r="CX66" s="230" t="str">
        <f t="shared" si="55"/>
        <v>HABILITA</v>
      </c>
      <c r="CY66" s="32"/>
      <c r="CZ66" s="229"/>
      <c r="DA66" s="34">
        <f t="shared" si="70"/>
        <v>0</v>
      </c>
      <c r="DB66" s="31">
        <f t="shared" si="71"/>
        <v>0</v>
      </c>
      <c r="DC66" s="230" t="str">
        <f t="shared" si="56"/>
        <v>NO OFERTADO</v>
      </c>
      <c r="DD66" s="32"/>
      <c r="DE66" s="229"/>
      <c r="DF66" s="34">
        <f t="shared" si="72"/>
        <v>0</v>
      </c>
      <c r="DG66" s="31">
        <f t="shared" si="73"/>
        <v>0</v>
      </c>
      <c r="DH66" s="230" t="str">
        <f t="shared" si="57"/>
        <v>NO OFERTADO</v>
      </c>
      <c r="DI66" s="32"/>
      <c r="DJ66" s="229"/>
      <c r="DK66" s="34">
        <f t="shared" si="74"/>
        <v>0</v>
      </c>
      <c r="DL66" s="31">
        <f t="shared" si="75"/>
        <v>0</v>
      </c>
      <c r="DM66" s="230" t="str">
        <f t="shared" si="58"/>
        <v>NO OFERTADO</v>
      </c>
      <c r="DN66" s="32"/>
      <c r="DO66" s="229"/>
      <c r="DP66" s="34">
        <f t="shared" si="76"/>
        <v>0</v>
      </c>
      <c r="DQ66" s="31">
        <f t="shared" si="77"/>
        <v>0</v>
      </c>
      <c r="DR66" s="230" t="str">
        <f t="shared" si="59"/>
        <v>NO OFERTADO</v>
      </c>
      <c r="DS66" s="32"/>
      <c r="DT66" s="229"/>
      <c r="DU66" s="34">
        <f t="shared" si="78"/>
        <v>0</v>
      </c>
      <c r="DV66" s="31">
        <f t="shared" si="79"/>
        <v>0</v>
      </c>
      <c r="DW66" s="230" t="str">
        <f t="shared" si="60"/>
        <v>NO OFERTADO</v>
      </c>
      <c r="DX66" s="32"/>
      <c r="DY66" s="229">
        <f t="shared" si="93"/>
        <v>0</v>
      </c>
      <c r="DZ66" s="34">
        <f t="shared" si="62"/>
        <v>0</v>
      </c>
      <c r="EA66" s="31">
        <f t="shared" si="63"/>
        <v>0</v>
      </c>
      <c r="EB66" s="230" t="str">
        <f t="shared" si="64"/>
        <v>NO OFERTADO</v>
      </c>
      <c r="EC66" s="32"/>
      <c r="ED66" s="229"/>
      <c r="EE66" s="34">
        <f t="shared" si="80"/>
        <v>0</v>
      </c>
      <c r="EF66" s="31">
        <f t="shared" si="81"/>
        <v>0</v>
      </c>
      <c r="EG66" s="230" t="str">
        <f t="shared" si="65"/>
        <v>NO OFERTADO</v>
      </c>
      <c r="EH66" s="32"/>
      <c r="EI66" s="229"/>
      <c r="EJ66" s="34">
        <f t="shared" si="82"/>
        <v>0</v>
      </c>
      <c r="EK66" s="31">
        <f t="shared" si="83"/>
        <v>0</v>
      </c>
      <c r="EL66" s="230" t="str">
        <f t="shared" si="66"/>
        <v>NO OFERTADO</v>
      </c>
    </row>
    <row r="67" spans="1:142" s="226" customFormat="1" ht="25.5" x14ac:dyDescent="0.2">
      <c r="A67" s="103">
        <v>58</v>
      </c>
      <c r="B67" s="202" t="s">
        <v>126</v>
      </c>
      <c r="C67" s="121" t="s">
        <v>127</v>
      </c>
      <c r="D67" s="146">
        <v>1</v>
      </c>
      <c r="E67" s="227" t="s">
        <v>53</v>
      </c>
      <c r="F67" s="228">
        <v>27.666666666666668</v>
      </c>
      <c r="G67" s="25">
        <v>246348.08800000002</v>
      </c>
      <c r="H67" s="32"/>
      <c r="I67" s="229"/>
      <c r="J67" s="34">
        <f t="shared" si="67"/>
        <v>0</v>
      </c>
      <c r="K67" s="31">
        <f t="shared" si="68"/>
        <v>0</v>
      </c>
      <c r="L67" s="230" t="str">
        <f t="shared" si="0"/>
        <v>NO OFERTADO</v>
      </c>
      <c r="M67" s="32"/>
      <c r="N67" s="229">
        <v>0</v>
      </c>
      <c r="O67" s="34">
        <f t="shared" si="1"/>
        <v>0</v>
      </c>
      <c r="P67" s="31">
        <f t="shared" si="102"/>
        <v>0</v>
      </c>
      <c r="Q67" s="230" t="str">
        <f t="shared" si="3"/>
        <v>NO OFERTADO</v>
      </c>
      <c r="R67" s="32"/>
      <c r="S67" s="229"/>
      <c r="T67" s="34">
        <f t="shared" si="4"/>
        <v>0</v>
      </c>
      <c r="U67" s="31">
        <f t="shared" si="102"/>
        <v>0</v>
      </c>
      <c r="V67" s="230" t="str">
        <f t="shared" si="6"/>
        <v>NO OFERTADO</v>
      </c>
      <c r="W67" s="32"/>
      <c r="X67" s="229"/>
      <c r="Y67" s="34">
        <f t="shared" si="7"/>
        <v>0</v>
      </c>
      <c r="Z67" s="31">
        <f t="shared" si="102"/>
        <v>0</v>
      </c>
      <c r="AA67" s="230" t="str">
        <f t="shared" si="9"/>
        <v>NO OFERTADO</v>
      </c>
      <c r="AB67" s="32"/>
      <c r="AC67" s="229"/>
      <c r="AD67" s="34">
        <f t="shared" si="10"/>
        <v>0</v>
      </c>
      <c r="AE67" s="31">
        <f t="shared" si="102"/>
        <v>0</v>
      </c>
      <c r="AF67" s="230" t="str">
        <f t="shared" si="12"/>
        <v>NO OFERTADO</v>
      </c>
      <c r="AG67" s="32"/>
      <c r="AH67" s="229"/>
      <c r="AI67" s="34">
        <f t="shared" si="13"/>
        <v>0</v>
      </c>
      <c r="AJ67" s="31">
        <f t="shared" si="102"/>
        <v>0</v>
      </c>
      <c r="AK67" s="230" t="str">
        <f t="shared" si="15"/>
        <v>NO OFERTADO</v>
      </c>
      <c r="AL67" s="32"/>
      <c r="AM67" s="229"/>
      <c r="AN67" s="34">
        <f t="shared" si="16"/>
        <v>0</v>
      </c>
      <c r="AO67" s="31">
        <f t="shared" si="102"/>
        <v>0</v>
      </c>
      <c r="AP67" s="230" t="str">
        <f t="shared" si="18"/>
        <v>NO OFERTADO</v>
      </c>
      <c r="AQ67" s="32"/>
      <c r="AR67" s="229"/>
      <c r="AS67" s="34">
        <f t="shared" si="19"/>
        <v>0</v>
      </c>
      <c r="AT67" s="31">
        <f t="shared" si="102"/>
        <v>0</v>
      </c>
      <c r="AU67" s="230" t="str">
        <f t="shared" si="21"/>
        <v>NO OFERTADO</v>
      </c>
      <c r="AV67" s="32"/>
      <c r="AW67" s="229"/>
      <c r="AX67" s="34">
        <f t="shared" si="22"/>
        <v>0</v>
      </c>
      <c r="AY67" s="31">
        <f t="shared" si="102"/>
        <v>0</v>
      </c>
      <c r="AZ67" s="230" t="str">
        <f t="shared" si="24"/>
        <v>NO OFERTADO</v>
      </c>
      <c r="BA67" s="32"/>
      <c r="BB67" s="229">
        <f t="shared" si="105"/>
        <v>0</v>
      </c>
      <c r="BC67" s="34">
        <f t="shared" si="26"/>
        <v>0</v>
      </c>
      <c r="BD67" s="31">
        <f t="shared" si="102"/>
        <v>0</v>
      </c>
      <c r="BE67" s="230" t="str">
        <f t="shared" si="28"/>
        <v>NO OFERTADO</v>
      </c>
      <c r="BF67" s="32"/>
      <c r="BG67" s="229"/>
      <c r="BH67" s="34">
        <f t="shared" si="29"/>
        <v>0</v>
      </c>
      <c r="BI67" s="31">
        <f t="shared" si="102"/>
        <v>0</v>
      </c>
      <c r="BJ67" s="230" t="str">
        <f t="shared" si="31"/>
        <v>NO OFERTADO</v>
      </c>
      <c r="BK67" s="32"/>
      <c r="BL67" s="229"/>
      <c r="BM67" s="34">
        <f t="shared" si="32"/>
        <v>0</v>
      </c>
      <c r="BN67" s="31">
        <f t="shared" si="102"/>
        <v>0</v>
      </c>
      <c r="BO67" s="230" t="str">
        <f t="shared" si="34"/>
        <v>NO OFERTADO</v>
      </c>
      <c r="BP67" s="32"/>
      <c r="BQ67" s="229"/>
      <c r="BR67" s="34">
        <f t="shared" si="35"/>
        <v>0</v>
      </c>
      <c r="BS67" s="31">
        <f t="shared" si="102"/>
        <v>0</v>
      </c>
      <c r="BT67" s="230" t="str">
        <f t="shared" si="37"/>
        <v>NO OFERTADO</v>
      </c>
      <c r="BU67" s="32"/>
      <c r="BV67" s="229"/>
      <c r="BW67" s="34">
        <f t="shared" si="38"/>
        <v>0</v>
      </c>
      <c r="BX67" s="31">
        <f t="shared" si="106"/>
        <v>0</v>
      </c>
      <c r="BY67" s="230" t="str">
        <f t="shared" si="40"/>
        <v>NO OFERTADO</v>
      </c>
      <c r="BZ67" s="32"/>
      <c r="CA67" s="229"/>
      <c r="CB67" s="34">
        <f t="shared" si="41"/>
        <v>0</v>
      </c>
      <c r="CC67" s="31">
        <f t="shared" si="106"/>
        <v>0</v>
      </c>
      <c r="CD67" s="230" t="str">
        <f t="shared" si="43"/>
        <v>NO OFERTADO</v>
      </c>
      <c r="CE67" s="32"/>
      <c r="CF67" s="229"/>
      <c r="CG67" s="34">
        <f t="shared" si="44"/>
        <v>0</v>
      </c>
      <c r="CH67" s="31">
        <f t="shared" si="106"/>
        <v>0</v>
      </c>
      <c r="CI67" s="230" t="str">
        <f t="shared" si="46"/>
        <v>NO OFERTADO</v>
      </c>
      <c r="CJ67" s="32"/>
      <c r="CK67" s="229"/>
      <c r="CL67" s="34">
        <f t="shared" si="47"/>
        <v>0</v>
      </c>
      <c r="CM67" s="31">
        <f t="shared" si="106"/>
        <v>0</v>
      </c>
      <c r="CN67" s="230" t="str">
        <f t="shared" si="49"/>
        <v>NO OFERTADO</v>
      </c>
      <c r="CO67" s="32"/>
      <c r="CP67" s="231"/>
      <c r="CQ67" s="34">
        <f t="shared" si="50"/>
        <v>0</v>
      </c>
      <c r="CR67" s="31">
        <f t="shared" si="106"/>
        <v>0</v>
      </c>
      <c r="CS67" s="230" t="str">
        <f t="shared" si="52"/>
        <v>NO OFERTADO</v>
      </c>
      <c r="CT67" s="32">
        <v>294000</v>
      </c>
      <c r="CU67" s="229">
        <v>0</v>
      </c>
      <c r="CV67" s="34">
        <f t="shared" si="53"/>
        <v>294000</v>
      </c>
      <c r="CW67" s="31">
        <f t="shared" si="106"/>
        <v>294000</v>
      </c>
      <c r="CX67" s="230" t="str">
        <f t="shared" si="55"/>
        <v>HABILITA</v>
      </c>
      <c r="CY67" s="32"/>
      <c r="CZ67" s="229"/>
      <c r="DA67" s="34">
        <f t="shared" si="70"/>
        <v>0</v>
      </c>
      <c r="DB67" s="31">
        <f t="shared" si="71"/>
        <v>0</v>
      </c>
      <c r="DC67" s="230" t="str">
        <f t="shared" si="56"/>
        <v>NO OFERTADO</v>
      </c>
      <c r="DD67" s="32"/>
      <c r="DE67" s="229"/>
      <c r="DF67" s="34">
        <f t="shared" si="72"/>
        <v>0</v>
      </c>
      <c r="DG67" s="31">
        <f t="shared" si="73"/>
        <v>0</v>
      </c>
      <c r="DH67" s="230" t="str">
        <f t="shared" si="57"/>
        <v>NO OFERTADO</v>
      </c>
      <c r="DI67" s="32"/>
      <c r="DJ67" s="229"/>
      <c r="DK67" s="34">
        <f t="shared" si="74"/>
        <v>0</v>
      </c>
      <c r="DL67" s="31">
        <f t="shared" si="75"/>
        <v>0</v>
      </c>
      <c r="DM67" s="230" t="str">
        <f t="shared" si="58"/>
        <v>NO OFERTADO</v>
      </c>
      <c r="DN67" s="32"/>
      <c r="DO67" s="229"/>
      <c r="DP67" s="34">
        <f t="shared" si="76"/>
        <v>0</v>
      </c>
      <c r="DQ67" s="31">
        <f t="shared" si="77"/>
        <v>0</v>
      </c>
      <c r="DR67" s="230" t="str">
        <f t="shared" si="59"/>
        <v>NO OFERTADO</v>
      </c>
      <c r="DS67" s="32"/>
      <c r="DT67" s="229"/>
      <c r="DU67" s="34">
        <f t="shared" si="78"/>
        <v>0</v>
      </c>
      <c r="DV67" s="31">
        <f t="shared" si="79"/>
        <v>0</v>
      </c>
      <c r="DW67" s="230" t="str">
        <f t="shared" si="60"/>
        <v>NO OFERTADO</v>
      </c>
      <c r="DX67" s="32"/>
      <c r="DY67" s="229">
        <f t="shared" si="93"/>
        <v>0</v>
      </c>
      <c r="DZ67" s="34">
        <f t="shared" si="62"/>
        <v>0</v>
      </c>
      <c r="EA67" s="31">
        <f t="shared" si="63"/>
        <v>0</v>
      </c>
      <c r="EB67" s="230" t="str">
        <f t="shared" si="64"/>
        <v>NO OFERTADO</v>
      </c>
      <c r="EC67" s="32"/>
      <c r="ED67" s="229"/>
      <c r="EE67" s="34">
        <f t="shared" si="80"/>
        <v>0</v>
      </c>
      <c r="EF67" s="31">
        <f t="shared" si="81"/>
        <v>0</v>
      </c>
      <c r="EG67" s="230" t="str">
        <f t="shared" si="65"/>
        <v>NO OFERTADO</v>
      </c>
      <c r="EH67" s="32"/>
      <c r="EI67" s="229"/>
      <c r="EJ67" s="34">
        <f t="shared" si="82"/>
        <v>0</v>
      </c>
      <c r="EK67" s="31">
        <f t="shared" si="83"/>
        <v>0</v>
      </c>
      <c r="EL67" s="230" t="str">
        <f t="shared" si="66"/>
        <v>NO OFERTADO</v>
      </c>
    </row>
    <row r="68" spans="1:142" s="226" customFormat="1" ht="25.5" x14ac:dyDescent="0.2">
      <c r="A68" s="103">
        <v>59</v>
      </c>
      <c r="B68" s="202" t="s">
        <v>128</v>
      </c>
      <c r="C68" s="121" t="s">
        <v>127</v>
      </c>
      <c r="D68" s="146">
        <v>1</v>
      </c>
      <c r="E68" s="227" t="s">
        <v>53</v>
      </c>
      <c r="F68" s="228">
        <v>1</v>
      </c>
      <c r="G68" s="25">
        <v>360723.98600000003</v>
      </c>
      <c r="H68" s="32"/>
      <c r="I68" s="229"/>
      <c r="J68" s="34">
        <f t="shared" si="67"/>
        <v>0</v>
      </c>
      <c r="K68" s="31">
        <f t="shared" si="68"/>
        <v>0</v>
      </c>
      <c r="L68" s="230" t="str">
        <f t="shared" si="0"/>
        <v>NO OFERTADO</v>
      </c>
      <c r="M68" s="32"/>
      <c r="N68" s="229">
        <v>0</v>
      </c>
      <c r="O68" s="34">
        <f t="shared" si="1"/>
        <v>0</v>
      </c>
      <c r="P68" s="31">
        <f t="shared" si="102"/>
        <v>0</v>
      </c>
      <c r="Q68" s="230" t="str">
        <f t="shared" si="3"/>
        <v>NO OFERTADO</v>
      </c>
      <c r="R68" s="32"/>
      <c r="S68" s="229"/>
      <c r="T68" s="34">
        <f t="shared" si="4"/>
        <v>0</v>
      </c>
      <c r="U68" s="31">
        <f t="shared" si="102"/>
        <v>0</v>
      </c>
      <c r="V68" s="230" t="str">
        <f t="shared" si="6"/>
        <v>NO OFERTADO</v>
      </c>
      <c r="W68" s="32"/>
      <c r="X68" s="229"/>
      <c r="Y68" s="34">
        <f t="shared" si="7"/>
        <v>0</v>
      </c>
      <c r="Z68" s="31">
        <f t="shared" si="102"/>
        <v>0</v>
      </c>
      <c r="AA68" s="230" t="str">
        <f t="shared" si="9"/>
        <v>NO OFERTADO</v>
      </c>
      <c r="AB68" s="32"/>
      <c r="AC68" s="229"/>
      <c r="AD68" s="34">
        <f t="shared" si="10"/>
        <v>0</v>
      </c>
      <c r="AE68" s="31">
        <f t="shared" si="102"/>
        <v>0</v>
      </c>
      <c r="AF68" s="230" t="str">
        <f t="shared" si="12"/>
        <v>NO OFERTADO</v>
      </c>
      <c r="AG68" s="32"/>
      <c r="AH68" s="229"/>
      <c r="AI68" s="34">
        <f t="shared" si="13"/>
        <v>0</v>
      </c>
      <c r="AJ68" s="31">
        <f t="shared" si="102"/>
        <v>0</v>
      </c>
      <c r="AK68" s="230" t="str">
        <f t="shared" si="15"/>
        <v>NO OFERTADO</v>
      </c>
      <c r="AL68" s="32"/>
      <c r="AM68" s="229"/>
      <c r="AN68" s="34">
        <f t="shared" si="16"/>
        <v>0</v>
      </c>
      <c r="AO68" s="31">
        <f t="shared" si="102"/>
        <v>0</v>
      </c>
      <c r="AP68" s="230" t="str">
        <f t="shared" si="18"/>
        <v>NO OFERTADO</v>
      </c>
      <c r="AQ68" s="32"/>
      <c r="AR68" s="229"/>
      <c r="AS68" s="34">
        <f t="shared" si="19"/>
        <v>0</v>
      </c>
      <c r="AT68" s="31">
        <f t="shared" si="102"/>
        <v>0</v>
      </c>
      <c r="AU68" s="230" t="str">
        <f t="shared" si="21"/>
        <v>NO OFERTADO</v>
      </c>
      <c r="AV68" s="32"/>
      <c r="AW68" s="229"/>
      <c r="AX68" s="34">
        <f t="shared" si="22"/>
        <v>0</v>
      </c>
      <c r="AY68" s="31">
        <f t="shared" si="102"/>
        <v>0</v>
      </c>
      <c r="AZ68" s="230" t="str">
        <f t="shared" si="24"/>
        <v>NO OFERTADO</v>
      </c>
      <c r="BA68" s="32"/>
      <c r="BB68" s="229">
        <f t="shared" si="105"/>
        <v>0</v>
      </c>
      <c r="BC68" s="34">
        <f t="shared" si="26"/>
        <v>0</v>
      </c>
      <c r="BD68" s="31">
        <f t="shared" si="102"/>
        <v>0</v>
      </c>
      <c r="BE68" s="230" t="str">
        <f t="shared" si="28"/>
        <v>NO OFERTADO</v>
      </c>
      <c r="BF68" s="32"/>
      <c r="BG68" s="229"/>
      <c r="BH68" s="34">
        <f t="shared" si="29"/>
        <v>0</v>
      </c>
      <c r="BI68" s="31">
        <f t="shared" si="102"/>
        <v>0</v>
      </c>
      <c r="BJ68" s="230" t="str">
        <f t="shared" si="31"/>
        <v>NO OFERTADO</v>
      </c>
      <c r="BK68" s="32"/>
      <c r="BL68" s="229"/>
      <c r="BM68" s="34">
        <f t="shared" si="32"/>
        <v>0</v>
      </c>
      <c r="BN68" s="31">
        <f t="shared" si="102"/>
        <v>0</v>
      </c>
      <c r="BO68" s="230" t="str">
        <f t="shared" si="34"/>
        <v>NO OFERTADO</v>
      </c>
      <c r="BP68" s="32"/>
      <c r="BQ68" s="229"/>
      <c r="BR68" s="34">
        <f t="shared" si="35"/>
        <v>0</v>
      </c>
      <c r="BS68" s="31">
        <f t="shared" si="102"/>
        <v>0</v>
      </c>
      <c r="BT68" s="230" t="str">
        <f t="shared" si="37"/>
        <v>NO OFERTADO</v>
      </c>
      <c r="BU68" s="32"/>
      <c r="BV68" s="229"/>
      <c r="BW68" s="34">
        <f t="shared" si="38"/>
        <v>0</v>
      </c>
      <c r="BX68" s="31">
        <f t="shared" si="106"/>
        <v>0</v>
      </c>
      <c r="BY68" s="230" t="str">
        <f t="shared" si="40"/>
        <v>NO OFERTADO</v>
      </c>
      <c r="BZ68" s="32"/>
      <c r="CA68" s="229"/>
      <c r="CB68" s="34">
        <f t="shared" si="41"/>
        <v>0</v>
      </c>
      <c r="CC68" s="31">
        <f t="shared" si="106"/>
        <v>0</v>
      </c>
      <c r="CD68" s="230" t="str">
        <f t="shared" si="43"/>
        <v>NO OFERTADO</v>
      </c>
      <c r="CE68" s="32"/>
      <c r="CF68" s="229"/>
      <c r="CG68" s="34">
        <f t="shared" si="44"/>
        <v>0</v>
      </c>
      <c r="CH68" s="31">
        <f t="shared" si="106"/>
        <v>0</v>
      </c>
      <c r="CI68" s="230" t="str">
        <f t="shared" si="46"/>
        <v>NO OFERTADO</v>
      </c>
      <c r="CJ68" s="32"/>
      <c r="CK68" s="229"/>
      <c r="CL68" s="34">
        <f t="shared" si="47"/>
        <v>0</v>
      </c>
      <c r="CM68" s="31">
        <f t="shared" si="106"/>
        <v>0</v>
      </c>
      <c r="CN68" s="230" t="str">
        <f t="shared" si="49"/>
        <v>NO OFERTADO</v>
      </c>
      <c r="CO68" s="32"/>
      <c r="CP68" s="231"/>
      <c r="CQ68" s="34">
        <f t="shared" si="50"/>
        <v>0</v>
      </c>
      <c r="CR68" s="31">
        <f t="shared" si="106"/>
        <v>0</v>
      </c>
      <c r="CS68" s="230" t="str">
        <f t="shared" si="52"/>
        <v>NO OFERTADO</v>
      </c>
      <c r="CT68" s="32">
        <v>294000</v>
      </c>
      <c r="CU68" s="229">
        <v>0</v>
      </c>
      <c r="CV68" s="34">
        <f t="shared" si="53"/>
        <v>294000</v>
      </c>
      <c r="CW68" s="31">
        <f t="shared" si="106"/>
        <v>294000</v>
      </c>
      <c r="CX68" s="230" t="str">
        <f t="shared" si="55"/>
        <v>HABILITA</v>
      </c>
      <c r="CY68" s="32"/>
      <c r="CZ68" s="229"/>
      <c r="DA68" s="34">
        <f t="shared" si="70"/>
        <v>0</v>
      </c>
      <c r="DB68" s="31">
        <f t="shared" si="71"/>
        <v>0</v>
      </c>
      <c r="DC68" s="230" t="str">
        <f t="shared" si="56"/>
        <v>NO OFERTADO</v>
      </c>
      <c r="DD68" s="32"/>
      <c r="DE68" s="229"/>
      <c r="DF68" s="34">
        <f t="shared" si="72"/>
        <v>0</v>
      </c>
      <c r="DG68" s="31">
        <f t="shared" si="73"/>
        <v>0</v>
      </c>
      <c r="DH68" s="230" t="str">
        <f t="shared" si="57"/>
        <v>NO OFERTADO</v>
      </c>
      <c r="DI68" s="32"/>
      <c r="DJ68" s="229"/>
      <c r="DK68" s="34">
        <f t="shared" si="74"/>
        <v>0</v>
      </c>
      <c r="DL68" s="31">
        <f t="shared" si="75"/>
        <v>0</v>
      </c>
      <c r="DM68" s="230" t="str">
        <f t="shared" si="58"/>
        <v>NO OFERTADO</v>
      </c>
      <c r="DN68" s="32"/>
      <c r="DO68" s="229"/>
      <c r="DP68" s="34">
        <f t="shared" si="76"/>
        <v>0</v>
      </c>
      <c r="DQ68" s="31">
        <f t="shared" si="77"/>
        <v>0</v>
      </c>
      <c r="DR68" s="230" t="str">
        <f t="shared" si="59"/>
        <v>NO OFERTADO</v>
      </c>
      <c r="DS68" s="32"/>
      <c r="DT68" s="229"/>
      <c r="DU68" s="34">
        <f t="shared" si="78"/>
        <v>0</v>
      </c>
      <c r="DV68" s="31">
        <f t="shared" si="79"/>
        <v>0</v>
      </c>
      <c r="DW68" s="230" t="str">
        <f t="shared" si="60"/>
        <v>NO OFERTADO</v>
      </c>
      <c r="DX68" s="32"/>
      <c r="DY68" s="229">
        <f t="shared" si="93"/>
        <v>0</v>
      </c>
      <c r="DZ68" s="34">
        <f t="shared" si="62"/>
        <v>0</v>
      </c>
      <c r="EA68" s="31">
        <f t="shared" si="63"/>
        <v>0</v>
      </c>
      <c r="EB68" s="230" t="str">
        <f t="shared" si="64"/>
        <v>NO OFERTADO</v>
      </c>
      <c r="EC68" s="32"/>
      <c r="ED68" s="229"/>
      <c r="EE68" s="34">
        <f t="shared" si="80"/>
        <v>0</v>
      </c>
      <c r="EF68" s="31">
        <f t="shared" si="81"/>
        <v>0</v>
      </c>
      <c r="EG68" s="230" t="str">
        <f t="shared" si="65"/>
        <v>NO OFERTADO</v>
      </c>
      <c r="EH68" s="32"/>
      <c r="EI68" s="229"/>
      <c r="EJ68" s="34">
        <f t="shared" si="82"/>
        <v>0</v>
      </c>
      <c r="EK68" s="31">
        <f t="shared" si="83"/>
        <v>0</v>
      </c>
      <c r="EL68" s="230" t="str">
        <f t="shared" si="66"/>
        <v>NO OFERTADO</v>
      </c>
    </row>
    <row r="69" spans="1:142" s="226" customFormat="1" ht="25.5" x14ac:dyDescent="0.2">
      <c r="A69" s="103">
        <v>60</v>
      </c>
      <c r="B69" s="202" t="s">
        <v>129</v>
      </c>
      <c r="C69" s="121" t="s">
        <v>127</v>
      </c>
      <c r="D69" s="146">
        <v>1</v>
      </c>
      <c r="E69" s="227" t="s">
        <v>53</v>
      </c>
      <c r="F69" s="228">
        <v>1.3333333333333333</v>
      </c>
      <c r="G69" s="25">
        <v>237000</v>
      </c>
      <c r="H69" s="32"/>
      <c r="I69" s="229"/>
      <c r="J69" s="34">
        <f t="shared" si="67"/>
        <v>0</v>
      </c>
      <c r="K69" s="31">
        <f t="shared" si="68"/>
        <v>0</v>
      </c>
      <c r="L69" s="230" t="str">
        <f t="shared" si="0"/>
        <v>NO OFERTADO</v>
      </c>
      <c r="M69" s="32"/>
      <c r="N69" s="229">
        <v>0</v>
      </c>
      <c r="O69" s="34">
        <f t="shared" si="1"/>
        <v>0</v>
      </c>
      <c r="P69" s="31">
        <f t="shared" si="102"/>
        <v>0</v>
      </c>
      <c r="Q69" s="230" t="str">
        <f t="shared" si="3"/>
        <v>NO OFERTADO</v>
      </c>
      <c r="R69" s="32"/>
      <c r="S69" s="229"/>
      <c r="T69" s="34">
        <f t="shared" si="4"/>
        <v>0</v>
      </c>
      <c r="U69" s="31">
        <f t="shared" si="102"/>
        <v>0</v>
      </c>
      <c r="V69" s="230" t="str">
        <f t="shared" si="6"/>
        <v>NO OFERTADO</v>
      </c>
      <c r="W69" s="32"/>
      <c r="X69" s="229"/>
      <c r="Y69" s="34">
        <f t="shared" si="7"/>
        <v>0</v>
      </c>
      <c r="Z69" s="31">
        <f t="shared" si="102"/>
        <v>0</v>
      </c>
      <c r="AA69" s="230" t="str">
        <f t="shared" si="9"/>
        <v>NO OFERTADO</v>
      </c>
      <c r="AB69" s="32"/>
      <c r="AC69" s="229"/>
      <c r="AD69" s="34">
        <f t="shared" si="10"/>
        <v>0</v>
      </c>
      <c r="AE69" s="31">
        <f t="shared" si="102"/>
        <v>0</v>
      </c>
      <c r="AF69" s="230" t="str">
        <f t="shared" si="12"/>
        <v>NO OFERTADO</v>
      </c>
      <c r="AG69" s="32"/>
      <c r="AH69" s="229"/>
      <c r="AI69" s="34">
        <f t="shared" si="13"/>
        <v>0</v>
      </c>
      <c r="AJ69" s="31">
        <f t="shared" si="102"/>
        <v>0</v>
      </c>
      <c r="AK69" s="230" t="str">
        <f t="shared" si="15"/>
        <v>NO OFERTADO</v>
      </c>
      <c r="AL69" s="32"/>
      <c r="AM69" s="229"/>
      <c r="AN69" s="34">
        <f t="shared" si="16"/>
        <v>0</v>
      </c>
      <c r="AO69" s="31">
        <f t="shared" si="102"/>
        <v>0</v>
      </c>
      <c r="AP69" s="230" t="str">
        <f t="shared" si="18"/>
        <v>NO OFERTADO</v>
      </c>
      <c r="AQ69" s="32">
        <v>237000</v>
      </c>
      <c r="AR69" s="229">
        <v>0</v>
      </c>
      <c r="AS69" s="34">
        <f t="shared" si="19"/>
        <v>237000</v>
      </c>
      <c r="AT69" s="31">
        <f t="shared" si="102"/>
        <v>237000</v>
      </c>
      <c r="AU69" s="230" t="str">
        <f t="shared" si="21"/>
        <v>HABILITA</v>
      </c>
      <c r="AV69" s="32"/>
      <c r="AW69" s="229"/>
      <c r="AX69" s="34">
        <f t="shared" si="22"/>
        <v>0</v>
      </c>
      <c r="AY69" s="31">
        <f t="shared" si="102"/>
        <v>0</v>
      </c>
      <c r="AZ69" s="230" t="str">
        <f t="shared" si="24"/>
        <v>NO OFERTADO</v>
      </c>
      <c r="BA69" s="32"/>
      <c r="BB69" s="229">
        <f t="shared" si="105"/>
        <v>0</v>
      </c>
      <c r="BC69" s="34">
        <f t="shared" si="26"/>
        <v>0</v>
      </c>
      <c r="BD69" s="31">
        <f t="shared" si="102"/>
        <v>0</v>
      </c>
      <c r="BE69" s="230" t="str">
        <f t="shared" si="28"/>
        <v>NO OFERTADO</v>
      </c>
      <c r="BF69" s="32"/>
      <c r="BG69" s="229"/>
      <c r="BH69" s="34">
        <f t="shared" si="29"/>
        <v>0</v>
      </c>
      <c r="BI69" s="31">
        <f t="shared" si="102"/>
        <v>0</v>
      </c>
      <c r="BJ69" s="230" t="str">
        <f t="shared" si="31"/>
        <v>NO OFERTADO</v>
      </c>
      <c r="BK69" s="32"/>
      <c r="BL69" s="229"/>
      <c r="BM69" s="34">
        <f t="shared" si="32"/>
        <v>0</v>
      </c>
      <c r="BN69" s="31">
        <f t="shared" si="102"/>
        <v>0</v>
      </c>
      <c r="BO69" s="230" t="str">
        <f t="shared" si="34"/>
        <v>NO OFERTADO</v>
      </c>
      <c r="BP69" s="32"/>
      <c r="BQ69" s="229"/>
      <c r="BR69" s="34">
        <f t="shared" si="35"/>
        <v>0</v>
      </c>
      <c r="BS69" s="31">
        <f t="shared" si="102"/>
        <v>0</v>
      </c>
      <c r="BT69" s="230" t="str">
        <f t="shared" si="37"/>
        <v>NO OFERTADO</v>
      </c>
      <c r="BU69" s="32"/>
      <c r="BV69" s="229"/>
      <c r="BW69" s="34">
        <f t="shared" si="38"/>
        <v>0</v>
      </c>
      <c r="BX69" s="31">
        <f t="shared" si="106"/>
        <v>0</v>
      </c>
      <c r="BY69" s="230" t="str">
        <f t="shared" si="40"/>
        <v>NO OFERTADO</v>
      </c>
      <c r="BZ69" s="32"/>
      <c r="CA69" s="229"/>
      <c r="CB69" s="34">
        <f t="shared" si="41"/>
        <v>0</v>
      </c>
      <c r="CC69" s="31">
        <f t="shared" si="106"/>
        <v>0</v>
      </c>
      <c r="CD69" s="230" t="str">
        <f t="shared" si="43"/>
        <v>NO OFERTADO</v>
      </c>
      <c r="CE69" s="32"/>
      <c r="CF69" s="229"/>
      <c r="CG69" s="34">
        <f t="shared" si="44"/>
        <v>0</v>
      </c>
      <c r="CH69" s="31">
        <f t="shared" si="106"/>
        <v>0</v>
      </c>
      <c r="CI69" s="230" t="str">
        <f t="shared" si="46"/>
        <v>NO OFERTADO</v>
      </c>
      <c r="CJ69" s="32"/>
      <c r="CK69" s="229"/>
      <c r="CL69" s="34">
        <f t="shared" si="47"/>
        <v>0</v>
      </c>
      <c r="CM69" s="31">
        <f t="shared" si="106"/>
        <v>0</v>
      </c>
      <c r="CN69" s="230" t="str">
        <f t="shared" si="49"/>
        <v>NO OFERTADO</v>
      </c>
      <c r="CO69" s="32"/>
      <c r="CP69" s="231"/>
      <c r="CQ69" s="34">
        <f t="shared" si="50"/>
        <v>0</v>
      </c>
      <c r="CR69" s="31">
        <f t="shared" si="106"/>
        <v>0</v>
      </c>
      <c r="CS69" s="230" t="str">
        <f t="shared" si="52"/>
        <v>NO OFERTADO</v>
      </c>
      <c r="CT69" s="32">
        <v>294000</v>
      </c>
      <c r="CU69" s="229">
        <v>0</v>
      </c>
      <c r="CV69" s="34">
        <f t="shared" si="53"/>
        <v>294000</v>
      </c>
      <c r="CW69" s="31">
        <f t="shared" si="106"/>
        <v>294000</v>
      </c>
      <c r="CX69" s="230" t="str">
        <f t="shared" si="55"/>
        <v>HABILITA</v>
      </c>
      <c r="CY69" s="32"/>
      <c r="CZ69" s="229"/>
      <c r="DA69" s="34">
        <f t="shared" si="70"/>
        <v>0</v>
      </c>
      <c r="DB69" s="31">
        <f t="shared" si="71"/>
        <v>0</v>
      </c>
      <c r="DC69" s="230" t="str">
        <f t="shared" si="56"/>
        <v>NO OFERTADO</v>
      </c>
      <c r="DD69" s="32"/>
      <c r="DE69" s="229"/>
      <c r="DF69" s="34">
        <f t="shared" si="72"/>
        <v>0</v>
      </c>
      <c r="DG69" s="31">
        <f t="shared" si="73"/>
        <v>0</v>
      </c>
      <c r="DH69" s="230" t="str">
        <f t="shared" si="57"/>
        <v>NO OFERTADO</v>
      </c>
      <c r="DI69" s="32"/>
      <c r="DJ69" s="229"/>
      <c r="DK69" s="34">
        <f t="shared" si="74"/>
        <v>0</v>
      </c>
      <c r="DL69" s="31">
        <f t="shared" si="75"/>
        <v>0</v>
      </c>
      <c r="DM69" s="230" t="str">
        <f t="shared" si="58"/>
        <v>NO OFERTADO</v>
      </c>
      <c r="DN69" s="32"/>
      <c r="DO69" s="229"/>
      <c r="DP69" s="34">
        <f t="shared" si="76"/>
        <v>0</v>
      </c>
      <c r="DQ69" s="31">
        <f t="shared" si="77"/>
        <v>0</v>
      </c>
      <c r="DR69" s="230" t="str">
        <f t="shared" si="59"/>
        <v>NO OFERTADO</v>
      </c>
      <c r="DS69" s="32"/>
      <c r="DT69" s="229"/>
      <c r="DU69" s="34">
        <f t="shared" si="78"/>
        <v>0</v>
      </c>
      <c r="DV69" s="31">
        <f t="shared" si="79"/>
        <v>0</v>
      </c>
      <c r="DW69" s="230" t="str">
        <f t="shared" si="60"/>
        <v>NO OFERTADO</v>
      </c>
      <c r="DX69" s="32"/>
      <c r="DY69" s="229">
        <f t="shared" si="93"/>
        <v>0</v>
      </c>
      <c r="DZ69" s="34">
        <f t="shared" si="62"/>
        <v>0</v>
      </c>
      <c r="EA69" s="31">
        <f t="shared" si="63"/>
        <v>0</v>
      </c>
      <c r="EB69" s="230" t="str">
        <f t="shared" si="64"/>
        <v>NO OFERTADO</v>
      </c>
      <c r="EC69" s="32"/>
      <c r="ED69" s="229"/>
      <c r="EE69" s="34">
        <f t="shared" si="80"/>
        <v>0</v>
      </c>
      <c r="EF69" s="31">
        <f t="shared" si="81"/>
        <v>0</v>
      </c>
      <c r="EG69" s="230" t="str">
        <f t="shared" si="65"/>
        <v>NO OFERTADO</v>
      </c>
      <c r="EH69" s="32"/>
      <c r="EI69" s="229"/>
      <c r="EJ69" s="34">
        <f t="shared" si="82"/>
        <v>0</v>
      </c>
      <c r="EK69" s="31">
        <f t="shared" si="83"/>
        <v>0</v>
      </c>
      <c r="EL69" s="230" t="str">
        <f t="shared" si="66"/>
        <v>NO OFERTADO</v>
      </c>
    </row>
    <row r="70" spans="1:142" s="226" customFormat="1" ht="102" x14ac:dyDescent="0.2">
      <c r="A70" s="103">
        <v>61</v>
      </c>
      <c r="B70" s="202" t="s">
        <v>130</v>
      </c>
      <c r="C70" s="121" t="s">
        <v>131</v>
      </c>
      <c r="D70" s="146">
        <v>1</v>
      </c>
      <c r="E70" s="227" t="s">
        <v>53</v>
      </c>
      <c r="F70" s="228">
        <v>65</v>
      </c>
      <c r="G70" s="25">
        <v>65000</v>
      </c>
      <c r="H70" s="32"/>
      <c r="I70" s="229"/>
      <c r="J70" s="34">
        <f t="shared" si="67"/>
        <v>0</v>
      </c>
      <c r="K70" s="31">
        <f t="shared" si="68"/>
        <v>0</v>
      </c>
      <c r="L70" s="230" t="str">
        <f t="shared" si="0"/>
        <v>NO OFERTADO</v>
      </c>
      <c r="M70" s="32"/>
      <c r="N70" s="229">
        <v>0</v>
      </c>
      <c r="O70" s="34">
        <f t="shared" si="1"/>
        <v>0</v>
      </c>
      <c r="P70" s="31">
        <f t="shared" si="102"/>
        <v>0</v>
      </c>
      <c r="Q70" s="230" t="str">
        <f t="shared" si="3"/>
        <v>NO OFERTADO</v>
      </c>
      <c r="R70" s="32"/>
      <c r="S70" s="229"/>
      <c r="T70" s="34">
        <f t="shared" si="4"/>
        <v>0</v>
      </c>
      <c r="U70" s="31">
        <f t="shared" si="102"/>
        <v>0</v>
      </c>
      <c r="V70" s="230" t="str">
        <f t="shared" si="6"/>
        <v>NO OFERTADO</v>
      </c>
      <c r="W70" s="32"/>
      <c r="X70" s="229"/>
      <c r="Y70" s="34">
        <f t="shared" si="7"/>
        <v>0</v>
      </c>
      <c r="Z70" s="31">
        <f t="shared" si="102"/>
        <v>0</v>
      </c>
      <c r="AA70" s="230" t="str">
        <f t="shared" si="9"/>
        <v>NO OFERTADO</v>
      </c>
      <c r="AB70" s="32"/>
      <c r="AC70" s="229"/>
      <c r="AD70" s="34">
        <f t="shared" si="10"/>
        <v>0</v>
      </c>
      <c r="AE70" s="31">
        <f t="shared" si="102"/>
        <v>0</v>
      </c>
      <c r="AF70" s="230" t="str">
        <f t="shared" si="12"/>
        <v>NO OFERTADO</v>
      </c>
      <c r="AG70" s="32"/>
      <c r="AH70" s="229"/>
      <c r="AI70" s="34">
        <f t="shared" si="13"/>
        <v>0</v>
      </c>
      <c r="AJ70" s="31">
        <f t="shared" si="102"/>
        <v>0</v>
      </c>
      <c r="AK70" s="230" t="str">
        <f t="shared" si="15"/>
        <v>NO OFERTADO</v>
      </c>
      <c r="AL70" s="32">
        <v>68600</v>
      </c>
      <c r="AM70" s="229">
        <v>0</v>
      </c>
      <c r="AN70" s="34">
        <f t="shared" si="16"/>
        <v>68600</v>
      </c>
      <c r="AO70" s="31">
        <f t="shared" si="102"/>
        <v>68600</v>
      </c>
      <c r="AP70" s="230" t="str">
        <f t="shared" si="18"/>
        <v>HABILITA</v>
      </c>
      <c r="AQ70" s="32"/>
      <c r="AR70" s="229"/>
      <c r="AS70" s="34">
        <f t="shared" si="19"/>
        <v>0</v>
      </c>
      <c r="AT70" s="31">
        <f t="shared" si="102"/>
        <v>0</v>
      </c>
      <c r="AU70" s="230" t="str">
        <f t="shared" si="21"/>
        <v>NO OFERTADO</v>
      </c>
      <c r="AV70" s="32"/>
      <c r="AW70" s="229"/>
      <c r="AX70" s="34">
        <f t="shared" si="22"/>
        <v>0</v>
      </c>
      <c r="AY70" s="31">
        <f t="shared" si="102"/>
        <v>0</v>
      </c>
      <c r="AZ70" s="230" t="str">
        <f t="shared" si="24"/>
        <v>NO OFERTADO</v>
      </c>
      <c r="BA70" s="32"/>
      <c r="BB70" s="229">
        <f t="shared" si="105"/>
        <v>0</v>
      </c>
      <c r="BC70" s="34">
        <f t="shared" si="26"/>
        <v>0</v>
      </c>
      <c r="BD70" s="31">
        <f t="shared" si="102"/>
        <v>0</v>
      </c>
      <c r="BE70" s="230" t="str">
        <f t="shared" si="28"/>
        <v>NO OFERTADO</v>
      </c>
      <c r="BF70" s="32"/>
      <c r="BG70" s="229"/>
      <c r="BH70" s="34">
        <f t="shared" si="29"/>
        <v>0</v>
      </c>
      <c r="BI70" s="31">
        <f t="shared" si="102"/>
        <v>0</v>
      </c>
      <c r="BJ70" s="230" t="str">
        <f t="shared" si="31"/>
        <v>NO OFERTADO</v>
      </c>
      <c r="BK70" s="32"/>
      <c r="BL70" s="229"/>
      <c r="BM70" s="34">
        <f t="shared" si="32"/>
        <v>0</v>
      </c>
      <c r="BN70" s="31">
        <f t="shared" si="102"/>
        <v>0</v>
      </c>
      <c r="BO70" s="230" t="str">
        <f t="shared" si="34"/>
        <v>NO OFERTADO</v>
      </c>
      <c r="BP70" s="32"/>
      <c r="BQ70" s="229"/>
      <c r="BR70" s="34">
        <f t="shared" si="35"/>
        <v>0</v>
      </c>
      <c r="BS70" s="31">
        <f t="shared" si="102"/>
        <v>0</v>
      </c>
      <c r="BT70" s="230" t="str">
        <f t="shared" si="37"/>
        <v>NO OFERTADO</v>
      </c>
      <c r="BU70" s="32"/>
      <c r="BV70" s="229"/>
      <c r="BW70" s="34">
        <f t="shared" si="38"/>
        <v>0</v>
      </c>
      <c r="BX70" s="31">
        <f t="shared" si="106"/>
        <v>0</v>
      </c>
      <c r="BY70" s="230" t="str">
        <f t="shared" si="40"/>
        <v>NO OFERTADO</v>
      </c>
      <c r="BZ70" s="32"/>
      <c r="CA70" s="229"/>
      <c r="CB70" s="34">
        <f t="shared" si="41"/>
        <v>0</v>
      </c>
      <c r="CC70" s="31">
        <f t="shared" si="106"/>
        <v>0</v>
      </c>
      <c r="CD70" s="230" t="str">
        <f t="shared" si="43"/>
        <v>NO OFERTADO</v>
      </c>
      <c r="CE70" s="32"/>
      <c r="CF70" s="229"/>
      <c r="CG70" s="34">
        <f t="shared" si="44"/>
        <v>0</v>
      </c>
      <c r="CH70" s="31">
        <f t="shared" si="106"/>
        <v>0</v>
      </c>
      <c r="CI70" s="230" t="str">
        <f t="shared" si="46"/>
        <v>NO OFERTADO</v>
      </c>
      <c r="CJ70" s="32"/>
      <c r="CK70" s="229"/>
      <c r="CL70" s="34">
        <f t="shared" si="47"/>
        <v>0</v>
      </c>
      <c r="CM70" s="31">
        <f t="shared" si="106"/>
        <v>0</v>
      </c>
      <c r="CN70" s="230" t="str">
        <f t="shared" si="49"/>
        <v>NO OFERTADO</v>
      </c>
      <c r="CO70" s="32"/>
      <c r="CP70" s="231"/>
      <c r="CQ70" s="34">
        <f t="shared" si="50"/>
        <v>0</v>
      </c>
      <c r="CR70" s="31">
        <f t="shared" si="106"/>
        <v>0</v>
      </c>
      <c r="CS70" s="230" t="str">
        <f t="shared" si="52"/>
        <v>NO OFERTADO</v>
      </c>
      <c r="CT70" s="32">
        <v>74500</v>
      </c>
      <c r="CU70" s="229">
        <v>0</v>
      </c>
      <c r="CV70" s="34">
        <f t="shared" si="53"/>
        <v>74500</v>
      </c>
      <c r="CW70" s="31">
        <f t="shared" si="106"/>
        <v>74500</v>
      </c>
      <c r="CX70" s="230" t="str">
        <f t="shared" si="55"/>
        <v>HABILITA</v>
      </c>
      <c r="CY70" s="32"/>
      <c r="CZ70" s="229"/>
      <c r="DA70" s="34">
        <f t="shared" si="70"/>
        <v>0</v>
      </c>
      <c r="DB70" s="31">
        <f t="shared" si="71"/>
        <v>0</v>
      </c>
      <c r="DC70" s="230" t="str">
        <f t="shared" si="56"/>
        <v>NO OFERTADO</v>
      </c>
      <c r="DD70" s="32"/>
      <c r="DE70" s="229"/>
      <c r="DF70" s="34">
        <f t="shared" si="72"/>
        <v>0</v>
      </c>
      <c r="DG70" s="31">
        <f t="shared" si="73"/>
        <v>0</v>
      </c>
      <c r="DH70" s="230" t="str">
        <f t="shared" si="57"/>
        <v>NO OFERTADO</v>
      </c>
      <c r="DI70" s="32"/>
      <c r="DJ70" s="229"/>
      <c r="DK70" s="34">
        <f t="shared" si="74"/>
        <v>0</v>
      </c>
      <c r="DL70" s="31">
        <f t="shared" si="75"/>
        <v>0</v>
      </c>
      <c r="DM70" s="230" t="str">
        <f t="shared" si="58"/>
        <v>NO OFERTADO</v>
      </c>
      <c r="DN70" s="32"/>
      <c r="DO70" s="229"/>
      <c r="DP70" s="34">
        <f t="shared" si="76"/>
        <v>0</v>
      </c>
      <c r="DQ70" s="31">
        <f t="shared" si="77"/>
        <v>0</v>
      </c>
      <c r="DR70" s="230" t="str">
        <f t="shared" si="59"/>
        <v>NO OFERTADO</v>
      </c>
      <c r="DS70" s="32"/>
      <c r="DT70" s="229"/>
      <c r="DU70" s="34">
        <f t="shared" si="78"/>
        <v>0</v>
      </c>
      <c r="DV70" s="31">
        <f t="shared" si="79"/>
        <v>0</v>
      </c>
      <c r="DW70" s="230" t="str">
        <f t="shared" si="60"/>
        <v>NO OFERTADO</v>
      </c>
      <c r="DX70" s="32"/>
      <c r="DY70" s="229">
        <f t="shared" si="93"/>
        <v>0</v>
      </c>
      <c r="DZ70" s="34">
        <f t="shared" si="62"/>
        <v>0</v>
      </c>
      <c r="EA70" s="31">
        <f t="shared" si="63"/>
        <v>0</v>
      </c>
      <c r="EB70" s="230" t="str">
        <f t="shared" si="64"/>
        <v>NO OFERTADO</v>
      </c>
      <c r="EC70" s="32"/>
      <c r="ED70" s="229"/>
      <c r="EE70" s="34">
        <f t="shared" si="80"/>
        <v>0</v>
      </c>
      <c r="EF70" s="31">
        <f t="shared" si="81"/>
        <v>0</v>
      </c>
      <c r="EG70" s="230" t="str">
        <f t="shared" si="65"/>
        <v>NO OFERTADO</v>
      </c>
      <c r="EH70" s="32"/>
      <c r="EI70" s="229"/>
      <c r="EJ70" s="34">
        <f t="shared" si="82"/>
        <v>0</v>
      </c>
      <c r="EK70" s="31">
        <f t="shared" si="83"/>
        <v>0</v>
      </c>
      <c r="EL70" s="230" t="str">
        <f t="shared" si="66"/>
        <v>NO OFERTADO</v>
      </c>
    </row>
    <row r="71" spans="1:142" s="226" customFormat="1" ht="25.5" x14ac:dyDescent="0.2">
      <c r="A71" s="103">
        <v>62</v>
      </c>
      <c r="B71" s="202" t="s">
        <v>132</v>
      </c>
      <c r="C71" s="121" t="s">
        <v>127</v>
      </c>
      <c r="D71" s="146">
        <v>1</v>
      </c>
      <c r="E71" s="227" t="s">
        <v>53</v>
      </c>
      <c r="F71" s="228">
        <v>1</v>
      </c>
      <c r="G71" s="25">
        <v>369921.819204</v>
      </c>
      <c r="H71" s="32"/>
      <c r="I71" s="229"/>
      <c r="J71" s="34">
        <f t="shared" si="67"/>
        <v>0</v>
      </c>
      <c r="K71" s="31">
        <f t="shared" si="68"/>
        <v>0</v>
      </c>
      <c r="L71" s="230" t="str">
        <f t="shared" si="0"/>
        <v>NO OFERTADO</v>
      </c>
      <c r="M71" s="32"/>
      <c r="N71" s="229">
        <v>0</v>
      </c>
      <c r="O71" s="34">
        <f t="shared" si="1"/>
        <v>0</v>
      </c>
      <c r="P71" s="31">
        <f t="shared" si="102"/>
        <v>0</v>
      </c>
      <c r="Q71" s="230" t="str">
        <f t="shared" si="3"/>
        <v>NO OFERTADO</v>
      </c>
      <c r="R71" s="32"/>
      <c r="S71" s="229"/>
      <c r="T71" s="34">
        <f t="shared" si="4"/>
        <v>0</v>
      </c>
      <c r="U71" s="31">
        <f t="shared" si="102"/>
        <v>0</v>
      </c>
      <c r="V71" s="230" t="str">
        <f t="shared" si="6"/>
        <v>NO OFERTADO</v>
      </c>
      <c r="W71" s="32"/>
      <c r="X71" s="229"/>
      <c r="Y71" s="34">
        <f t="shared" si="7"/>
        <v>0</v>
      </c>
      <c r="Z71" s="31">
        <f t="shared" si="102"/>
        <v>0</v>
      </c>
      <c r="AA71" s="230" t="str">
        <f t="shared" si="9"/>
        <v>NO OFERTADO</v>
      </c>
      <c r="AB71" s="32"/>
      <c r="AC71" s="229"/>
      <c r="AD71" s="34">
        <f t="shared" si="10"/>
        <v>0</v>
      </c>
      <c r="AE71" s="31">
        <f t="shared" si="102"/>
        <v>0</v>
      </c>
      <c r="AF71" s="230" t="str">
        <f t="shared" si="12"/>
        <v>NO OFERTADO</v>
      </c>
      <c r="AG71" s="32"/>
      <c r="AH71" s="229"/>
      <c r="AI71" s="34">
        <f t="shared" si="13"/>
        <v>0</v>
      </c>
      <c r="AJ71" s="31">
        <f t="shared" si="102"/>
        <v>0</v>
      </c>
      <c r="AK71" s="230" t="str">
        <f t="shared" si="15"/>
        <v>NO OFERTADO</v>
      </c>
      <c r="AL71" s="32">
        <v>310000</v>
      </c>
      <c r="AM71" s="229">
        <v>0</v>
      </c>
      <c r="AN71" s="34">
        <f t="shared" si="16"/>
        <v>310000</v>
      </c>
      <c r="AO71" s="31">
        <f t="shared" si="102"/>
        <v>310000</v>
      </c>
      <c r="AP71" s="230" t="str">
        <f t="shared" si="18"/>
        <v>HABILITA</v>
      </c>
      <c r="AQ71" s="32"/>
      <c r="AR71" s="229"/>
      <c r="AS71" s="34">
        <f t="shared" si="19"/>
        <v>0</v>
      </c>
      <c r="AT71" s="31">
        <f t="shared" si="102"/>
        <v>0</v>
      </c>
      <c r="AU71" s="230" t="str">
        <f t="shared" si="21"/>
        <v>NO OFERTADO</v>
      </c>
      <c r="AV71" s="32"/>
      <c r="AW71" s="229"/>
      <c r="AX71" s="34">
        <f t="shared" si="22"/>
        <v>0</v>
      </c>
      <c r="AY71" s="31">
        <f t="shared" si="102"/>
        <v>0</v>
      </c>
      <c r="AZ71" s="230" t="str">
        <f t="shared" si="24"/>
        <v>NO OFERTADO</v>
      </c>
      <c r="BA71" s="32"/>
      <c r="BB71" s="229">
        <f t="shared" si="105"/>
        <v>0</v>
      </c>
      <c r="BC71" s="34">
        <f t="shared" si="26"/>
        <v>0</v>
      </c>
      <c r="BD71" s="31">
        <f t="shared" si="102"/>
        <v>0</v>
      </c>
      <c r="BE71" s="230" t="str">
        <f t="shared" si="28"/>
        <v>NO OFERTADO</v>
      </c>
      <c r="BF71" s="32"/>
      <c r="BG71" s="229"/>
      <c r="BH71" s="34">
        <f t="shared" si="29"/>
        <v>0</v>
      </c>
      <c r="BI71" s="31">
        <f t="shared" si="102"/>
        <v>0</v>
      </c>
      <c r="BJ71" s="230" t="str">
        <f t="shared" si="31"/>
        <v>NO OFERTADO</v>
      </c>
      <c r="BK71" s="32"/>
      <c r="BL71" s="229"/>
      <c r="BM71" s="34">
        <f t="shared" si="32"/>
        <v>0</v>
      </c>
      <c r="BN71" s="31">
        <f t="shared" si="102"/>
        <v>0</v>
      </c>
      <c r="BO71" s="230" t="str">
        <f t="shared" si="34"/>
        <v>NO OFERTADO</v>
      </c>
      <c r="BP71" s="32"/>
      <c r="BQ71" s="229"/>
      <c r="BR71" s="34">
        <f t="shared" si="35"/>
        <v>0</v>
      </c>
      <c r="BS71" s="31">
        <f t="shared" si="102"/>
        <v>0</v>
      </c>
      <c r="BT71" s="230" t="str">
        <f t="shared" si="37"/>
        <v>NO OFERTADO</v>
      </c>
      <c r="BU71" s="32"/>
      <c r="BV71" s="229"/>
      <c r="BW71" s="34">
        <f t="shared" si="38"/>
        <v>0</v>
      </c>
      <c r="BX71" s="31">
        <f t="shared" si="106"/>
        <v>0</v>
      </c>
      <c r="BY71" s="230" t="str">
        <f t="shared" si="40"/>
        <v>NO OFERTADO</v>
      </c>
      <c r="BZ71" s="32"/>
      <c r="CA71" s="229"/>
      <c r="CB71" s="34">
        <f t="shared" si="41"/>
        <v>0</v>
      </c>
      <c r="CC71" s="31">
        <f t="shared" si="106"/>
        <v>0</v>
      </c>
      <c r="CD71" s="230" t="str">
        <f t="shared" si="43"/>
        <v>NO OFERTADO</v>
      </c>
      <c r="CE71" s="32"/>
      <c r="CF71" s="229"/>
      <c r="CG71" s="34">
        <f t="shared" si="44"/>
        <v>0</v>
      </c>
      <c r="CH71" s="31">
        <f t="shared" si="106"/>
        <v>0</v>
      </c>
      <c r="CI71" s="230" t="str">
        <f t="shared" si="46"/>
        <v>NO OFERTADO</v>
      </c>
      <c r="CJ71" s="32"/>
      <c r="CK71" s="229"/>
      <c r="CL71" s="34">
        <f t="shared" si="47"/>
        <v>0</v>
      </c>
      <c r="CM71" s="31">
        <f t="shared" si="106"/>
        <v>0</v>
      </c>
      <c r="CN71" s="230" t="str">
        <f t="shared" si="49"/>
        <v>NO OFERTADO</v>
      </c>
      <c r="CO71" s="32"/>
      <c r="CP71" s="231"/>
      <c r="CQ71" s="34">
        <f t="shared" si="50"/>
        <v>0</v>
      </c>
      <c r="CR71" s="31">
        <f t="shared" si="106"/>
        <v>0</v>
      </c>
      <c r="CS71" s="230" t="str">
        <f t="shared" si="52"/>
        <v>NO OFERTADO</v>
      </c>
      <c r="CT71" s="32"/>
      <c r="CU71" s="229"/>
      <c r="CV71" s="34">
        <f t="shared" si="53"/>
        <v>0</v>
      </c>
      <c r="CW71" s="31">
        <f t="shared" si="106"/>
        <v>0</v>
      </c>
      <c r="CX71" s="230" t="str">
        <f t="shared" si="55"/>
        <v>NO OFERTADO</v>
      </c>
      <c r="CY71" s="32"/>
      <c r="CZ71" s="229"/>
      <c r="DA71" s="34">
        <f t="shared" si="70"/>
        <v>0</v>
      </c>
      <c r="DB71" s="31">
        <f t="shared" si="71"/>
        <v>0</v>
      </c>
      <c r="DC71" s="230" t="str">
        <f t="shared" si="56"/>
        <v>NO OFERTADO</v>
      </c>
      <c r="DD71" s="32"/>
      <c r="DE71" s="229"/>
      <c r="DF71" s="34">
        <f t="shared" si="72"/>
        <v>0</v>
      </c>
      <c r="DG71" s="31">
        <f t="shared" si="73"/>
        <v>0</v>
      </c>
      <c r="DH71" s="230" t="str">
        <f t="shared" si="57"/>
        <v>NO OFERTADO</v>
      </c>
      <c r="DI71" s="32"/>
      <c r="DJ71" s="229"/>
      <c r="DK71" s="34">
        <f t="shared" si="74"/>
        <v>0</v>
      </c>
      <c r="DL71" s="31">
        <f t="shared" si="75"/>
        <v>0</v>
      </c>
      <c r="DM71" s="230" t="str">
        <f t="shared" si="58"/>
        <v>NO OFERTADO</v>
      </c>
      <c r="DN71" s="32"/>
      <c r="DO71" s="229"/>
      <c r="DP71" s="34">
        <f t="shared" si="76"/>
        <v>0</v>
      </c>
      <c r="DQ71" s="31">
        <f t="shared" si="77"/>
        <v>0</v>
      </c>
      <c r="DR71" s="230" t="str">
        <f t="shared" si="59"/>
        <v>NO OFERTADO</v>
      </c>
      <c r="DS71" s="32"/>
      <c r="DT71" s="229"/>
      <c r="DU71" s="34">
        <f t="shared" si="78"/>
        <v>0</v>
      </c>
      <c r="DV71" s="31">
        <f t="shared" si="79"/>
        <v>0</v>
      </c>
      <c r="DW71" s="230" t="str">
        <f t="shared" si="60"/>
        <v>NO OFERTADO</v>
      </c>
      <c r="DX71" s="32"/>
      <c r="DY71" s="229">
        <f t="shared" si="93"/>
        <v>0</v>
      </c>
      <c r="DZ71" s="34">
        <f t="shared" si="62"/>
        <v>0</v>
      </c>
      <c r="EA71" s="31">
        <f t="shared" si="63"/>
        <v>0</v>
      </c>
      <c r="EB71" s="230" t="str">
        <f t="shared" si="64"/>
        <v>NO OFERTADO</v>
      </c>
      <c r="EC71" s="32"/>
      <c r="ED71" s="229"/>
      <c r="EE71" s="34">
        <f t="shared" si="80"/>
        <v>0</v>
      </c>
      <c r="EF71" s="31">
        <f t="shared" si="81"/>
        <v>0</v>
      </c>
      <c r="EG71" s="230" t="str">
        <f t="shared" si="65"/>
        <v>NO OFERTADO</v>
      </c>
      <c r="EH71" s="32"/>
      <c r="EI71" s="229"/>
      <c r="EJ71" s="34">
        <f t="shared" si="82"/>
        <v>0</v>
      </c>
      <c r="EK71" s="31">
        <f t="shared" si="83"/>
        <v>0</v>
      </c>
      <c r="EL71" s="230" t="str">
        <f t="shared" si="66"/>
        <v>NO OFERTADO</v>
      </c>
    </row>
    <row r="72" spans="1:142" s="226" customFormat="1" ht="51" x14ac:dyDescent="0.2">
      <c r="A72" s="103">
        <v>63</v>
      </c>
      <c r="B72" s="202" t="s">
        <v>133</v>
      </c>
      <c r="C72" s="121" t="s">
        <v>127</v>
      </c>
      <c r="D72" s="146">
        <v>1</v>
      </c>
      <c r="E72" s="227" t="s">
        <v>53</v>
      </c>
      <c r="F72" s="228">
        <v>134.66666666666666</v>
      </c>
      <c r="G72" s="25">
        <v>3575.8179100000002</v>
      </c>
      <c r="H72" s="32">
        <v>1950</v>
      </c>
      <c r="I72" s="229">
        <v>0</v>
      </c>
      <c r="J72" s="34">
        <f t="shared" si="67"/>
        <v>1950</v>
      </c>
      <c r="K72" s="31">
        <f t="shared" si="68"/>
        <v>1950</v>
      </c>
      <c r="L72" s="230" t="str">
        <f t="shared" si="0"/>
        <v>HABILITA</v>
      </c>
      <c r="M72" s="32"/>
      <c r="N72" s="229">
        <v>0</v>
      </c>
      <c r="O72" s="34">
        <f t="shared" si="1"/>
        <v>0</v>
      </c>
      <c r="P72" s="31">
        <f t="shared" si="102"/>
        <v>0</v>
      </c>
      <c r="Q72" s="230" t="str">
        <f t="shared" si="3"/>
        <v>NO OFERTADO</v>
      </c>
      <c r="R72" s="32"/>
      <c r="S72" s="229"/>
      <c r="T72" s="34">
        <f t="shared" si="4"/>
        <v>0</v>
      </c>
      <c r="U72" s="31">
        <f t="shared" si="102"/>
        <v>0</v>
      </c>
      <c r="V72" s="230" t="str">
        <f t="shared" si="6"/>
        <v>NO OFERTADO</v>
      </c>
      <c r="W72" s="32"/>
      <c r="X72" s="229"/>
      <c r="Y72" s="34">
        <f t="shared" si="7"/>
        <v>0</v>
      </c>
      <c r="Z72" s="31">
        <f t="shared" si="102"/>
        <v>0</v>
      </c>
      <c r="AA72" s="230" t="str">
        <f t="shared" si="9"/>
        <v>NO OFERTADO</v>
      </c>
      <c r="AB72" s="32">
        <v>3130</v>
      </c>
      <c r="AC72" s="229">
        <v>0</v>
      </c>
      <c r="AD72" s="34">
        <f t="shared" si="10"/>
        <v>3130</v>
      </c>
      <c r="AE72" s="31">
        <f t="shared" si="102"/>
        <v>3130</v>
      </c>
      <c r="AF72" s="230" t="str">
        <f t="shared" si="12"/>
        <v>HABILITA</v>
      </c>
      <c r="AG72" s="32">
        <v>2345</v>
      </c>
      <c r="AH72" s="229">
        <v>0</v>
      </c>
      <c r="AI72" s="34">
        <f t="shared" si="13"/>
        <v>2345</v>
      </c>
      <c r="AJ72" s="31">
        <f t="shared" si="102"/>
        <v>2345</v>
      </c>
      <c r="AK72" s="230" t="str">
        <f t="shared" si="15"/>
        <v>HABILITA</v>
      </c>
      <c r="AL72" s="32"/>
      <c r="AM72" s="229"/>
      <c r="AN72" s="34">
        <f t="shared" si="16"/>
        <v>0</v>
      </c>
      <c r="AO72" s="31">
        <f t="shared" si="102"/>
        <v>0</v>
      </c>
      <c r="AP72" s="230" t="str">
        <f t="shared" si="18"/>
        <v>NO OFERTADO</v>
      </c>
      <c r="AQ72" s="32"/>
      <c r="AR72" s="229"/>
      <c r="AS72" s="34">
        <f t="shared" si="19"/>
        <v>0</v>
      </c>
      <c r="AT72" s="31">
        <f t="shared" si="102"/>
        <v>0</v>
      </c>
      <c r="AU72" s="230" t="str">
        <f t="shared" si="21"/>
        <v>NO OFERTADO</v>
      </c>
      <c r="AV72" s="32">
        <v>2413</v>
      </c>
      <c r="AW72" s="229">
        <v>0</v>
      </c>
      <c r="AX72" s="34">
        <f t="shared" si="22"/>
        <v>2413</v>
      </c>
      <c r="AY72" s="31">
        <f t="shared" si="102"/>
        <v>2413</v>
      </c>
      <c r="AZ72" s="230" t="str">
        <f t="shared" si="24"/>
        <v>HABILITA</v>
      </c>
      <c r="BA72" s="32"/>
      <c r="BB72" s="229">
        <f t="shared" si="105"/>
        <v>0</v>
      </c>
      <c r="BC72" s="34">
        <f t="shared" si="26"/>
        <v>0</v>
      </c>
      <c r="BD72" s="31">
        <f t="shared" si="102"/>
        <v>0</v>
      </c>
      <c r="BE72" s="230" t="str">
        <f t="shared" si="28"/>
        <v>NO OFERTADO</v>
      </c>
      <c r="BF72" s="32"/>
      <c r="BG72" s="229"/>
      <c r="BH72" s="34">
        <f t="shared" si="29"/>
        <v>0</v>
      </c>
      <c r="BI72" s="31">
        <f t="shared" si="102"/>
        <v>0</v>
      </c>
      <c r="BJ72" s="230" t="str">
        <f t="shared" si="31"/>
        <v>NO OFERTADO</v>
      </c>
      <c r="BK72" s="32"/>
      <c r="BL72" s="229"/>
      <c r="BM72" s="34">
        <f t="shared" si="32"/>
        <v>0</v>
      </c>
      <c r="BN72" s="31">
        <f t="shared" si="102"/>
        <v>0</v>
      </c>
      <c r="BO72" s="230" t="str">
        <f t="shared" si="34"/>
        <v>NO OFERTADO</v>
      </c>
      <c r="BP72" s="32"/>
      <c r="BQ72" s="229"/>
      <c r="BR72" s="34">
        <f t="shared" si="35"/>
        <v>0</v>
      </c>
      <c r="BS72" s="31">
        <f t="shared" si="102"/>
        <v>0</v>
      </c>
      <c r="BT72" s="230" t="str">
        <f t="shared" si="37"/>
        <v>NO OFERTADO</v>
      </c>
      <c r="BU72" s="32"/>
      <c r="BV72" s="229"/>
      <c r="BW72" s="34">
        <f t="shared" si="38"/>
        <v>0</v>
      </c>
      <c r="BX72" s="31">
        <f t="shared" si="106"/>
        <v>0</v>
      </c>
      <c r="BY72" s="230" t="str">
        <f t="shared" si="40"/>
        <v>NO OFERTADO</v>
      </c>
      <c r="BZ72" s="32"/>
      <c r="CA72" s="229"/>
      <c r="CB72" s="34">
        <f t="shared" si="41"/>
        <v>0</v>
      </c>
      <c r="CC72" s="31">
        <f t="shared" si="106"/>
        <v>0</v>
      </c>
      <c r="CD72" s="230" t="str">
        <f t="shared" si="43"/>
        <v>NO OFERTADO</v>
      </c>
      <c r="CE72" s="32"/>
      <c r="CF72" s="229"/>
      <c r="CG72" s="34">
        <f t="shared" si="44"/>
        <v>0</v>
      </c>
      <c r="CH72" s="31">
        <f t="shared" si="106"/>
        <v>0</v>
      </c>
      <c r="CI72" s="230" t="str">
        <f t="shared" si="46"/>
        <v>NO OFERTADO</v>
      </c>
      <c r="CJ72" s="32"/>
      <c r="CK72" s="229"/>
      <c r="CL72" s="34">
        <f t="shared" si="47"/>
        <v>0</v>
      </c>
      <c r="CM72" s="31">
        <f t="shared" si="106"/>
        <v>0</v>
      </c>
      <c r="CN72" s="230" t="str">
        <f t="shared" si="49"/>
        <v>NO OFERTADO</v>
      </c>
      <c r="CO72" s="32"/>
      <c r="CP72" s="231"/>
      <c r="CQ72" s="34">
        <f t="shared" si="50"/>
        <v>0</v>
      </c>
      <c r="CR72" s="31">
        <f t="shared" si="106"/>
        <v>0</v>
      </c>
      <c r="CS72" s="230" t="str">
        <f t="shared" si="52"/>
        <v>NO OFERTADO</v>
      </c>
      <c r="CT72" s="32">
        <v>2352</v>
      </c>
      <c r="CU72" s="229">
        <v>0</v>
      </c>
      <c r="CV72" s="34">
        <f t="shared" si="53"/>
        <v>2352</v>
      </c>
      <c r="CW72" s="31">
        <f t="shared" si="106"/>
        <v>2352</v>
      </c>
      <c r="CX72" s="230" t="str">
        <f t="shared" si="55"/>
        <v>HABILITA</v>
      </c>
      <c r="CY72" s="32"/>
      <c r="CZ72" s="229"/>
      <c r="DA72" s="34">
        <f t="shared" si="70"/>
        <v>0</v>
      </c>
      <c r="DB72" s="31">
        <f t="shared" si="71"/>
        <v>0</v>
      </c>
      <c r="DC72" s="230" t="str">
        <f t="shared" si="56"/>
        <v>NO OFERTADO</v>
      </c>
      <c r="DD72" s="32"/>
      <c r="DE72" s="229"/>
      <c r="DF72" s="34">
        <f t="shared" si="72"/>
        <v>0</v>
      </c>
      <c r="DG72" s="31">
        <f t="shared" si="73"/>
        <v>0</v>
      </c>
      <c r="DH72" s="230" t="str">
        <f t="shared" si="57"/>
        <v>NO OFERTADO</v>
      </c>
      <c r="DI72" s="32">
        <v>2750</v>
      </c>
      <c r="DJ72" s="229">
        <v>0</v>
      </c>
      <c r="DK72" s="34">
        <f t="shared" si="74"/>
        <v>2750</v>
      </c>
      <c r="DL72" s="31">
        <f t="shared" si="75"/>
        <v>2750</v>
      </c>
      <c r="DM72" s="230" t="str">
        <f t="shared" si="58"/>
        <v>HABILITA</v>
      </c>
      <c r="DN72" s="32"/>
      <c r="DO72" s="229"/>
      <c r="DP72" s="34">
        <f t="shared" si="76"/>
        <v>0</v>
      </c>
      <c r="DQ72" s="31">
        <f t="shared" si="77"/>
        <v>0</v>
      </c>
      <c r="DR72" s="230" t="str">
        <f t="shared" si="59"/>
        <v>NO OFERTADO</v>
      </c>
      <c r="DS72" s="32"/>
      <c r="DT72" s="229"/>
      <c r="DU72" s="34">
        <f t="shared" si="78"/>
        <v>0</v>
      </c>
      <c r="DV72" s="31">
        <f t="shared" si="79"/>
        <v>0</v>
      </c>
      <c r="DW72" s="230" t="str">
        <f t="shared" si="60"/>
        <v>NO OFERTADO</v>
      </c>
      <c r="DX72" s="32"/>
      <c r="DY72" s="229">
        <f t="shared" si="93"/>
        <v>0</v>
      </c>
      <c r="DZ72" s="34">
        <f t="shared" si="62"/>
        <v>0</v>
      </c>
      <c r="EA72" s="31">
        <f t="shared" si="63"/>
        <v>0</v>
      </c>
      <c r="EB72" s="230" t="str">
        <f t="shared" si="64"/>
        <v>NO OFERTADO</v>
      </c>
      <c r="EC72" s="32"/>
      <c r="ED72" s="229"/>
      <c r="EE72" s="34">
        <f t="shared" si="80"/>
        <v>0</v>
      </c>
      <c r="EF72" s="31">
        <f t="shared" si="81"/>
        <v>0</v>
      </c>
      <c r="EG72" s="230" t="str">
        <f t="shared" si="65"/>
        <v>NO OFERTADO</v>
      </c>
      <c r="EH72" s="32"/>
      <c r="EI72" s="229"/>
      <c r="EJ72" s="34">
        <f t="shared" si="82"/>
        <v>0</v>
      </c>
      <c r="EK72" s="31">
        <f t="shared" si="83"/>
        <v>0</v>
      </c>
      <c r="EL72" s="230" t="str">
        <f t="shared" si="66"/>
        <v>NO OFERTADO</v>
      </c>
    </row>
    <row r="73" spans="1:142" s="226" customFormat="1" ht="51" x14ac:dyDescent="0.2">
      <c r="A73" s="103">
        <v>64</v>
      </c>
      <c r="B73" s="202" t="s">
        <v>134</v>
      </c>
      <c r="C73" s="121" t="s">
        <v>127</v>
      </c>
      <c r="D73" s="146">
        <v>1</v>
      </c>
      <c r="E73" s="227" t="s">
        <v>53</v>
      </c>
      <c r="F73" s="228">
        <v>244.33333333333334</v>
      </c>
      <c r="G73" s="25">
        <v>3493</v>
      </c>
      <c r="H73" s="32">
        <v>1950</v>
      </c>
      <c r="I73" s="229">
        <v>0</v>
      </c>
      <c r="J73" s="34">
        <f t="shared" si="67"/>
        <v>1950</v>
      </c>
      <c r="K73" s="31">
        <f t="shared" si="68"/>
        <v>1950</v>
      </c>
      <c r="L73" s="230" t="str">
        <f t="shared" si="0"/>
        <v>HABILITA</v>
      </c>
      <c r="M73" s="32"/>
      <c r="N73" s="229">
        <v>0</v>
      </c>
      <c r="O73" s="34">
        <f t="shared" si="1"/>
        <v>0</v>
      </c>
      <c r="P73" s="31">
        <f t="shared" si="102"/>
        <v>0</v>
      </c>
      <c r="Q73" s="230" t="str">
        <f t="shared" si="3"/>
        <v>NO OFERTADO</v>
      </c>
      <c r="R73" s="32"/>
      <c r="S73" s="229"/>
      <c r="T73" s="34">
        <f t="shared" si="4"/>
        <v>0</v>
      </c>
      <c r="U73" s="31">
        <f t="shared" si="102"/>
        <v>0</v>
      </c>
      <c r="V73" s="230" t="str">
        <f t="shared" si="6"/>
        <v>NO OFERTADO</v>
      </c>
      <c r="W73" s="32"/>
      <c r="X73" s="229"/>
      <c r="Y73" s="34">
        <f t="shared" si="7"/>
        <v>0</v>
      </c>
      <c r="Z73" s="31">
        <f t="shared" si="102"/>
        <v>0</v>
      </c>
      <c r="AA73" s="230" t="str">
        <f t="shared" si="9"/>
        <v>NO OFERTADO</v>
      </c>
      <c r="AB73" s="32">
        <v>2794</v>
      </c>
      <c r="AC73" s="229">
        <v>0</v>
      </c>
      <c r="AD73" s="34">
        <f t="shared" si="10"/>
        <v>2794</v>
      </c>
      <c r="AE73" s="31">
        <f t="shared" si="102"/>
        <v>2794</v>
      </c>
      <c r="AF73" s="230" t="str">
        <f t="shared" si="12"/>
        <v>HABILITA</v>
      </c>
      <c r="AG73" s="32">
        <v>2180</v>
      </c>
      <c r="AH73" s="229">
        <v>0</v>
      </c>
      <c r="AI73" s="34">
        <f t="shared" si="13"/>
        <v>2180</v>
      </c>
      <c r="AJ73" s="31">
        <f t="shared" si="102"/>
        <v>2180</v>
      </c>
      <c r="AK73" s="230" t="str">
        <f t="shared" si="15"/>
        <v>HABILITA</v>
      </c>
      <c r="AL73" s="32"/>
      <c r="AM73" s="229"/>
      <c r="AN73" s="34">
        <f t="shared" si="16"/>
        <v>0</v>
      </c>
      <c r="AO73" s="31">
        <f t="shared" si="102"/>
        <v>0</v>
      </c>
      <c r="AP73" s="230" t="str">
        <f t="shared" si="18"/>
        <v>NO OFERTADO</v>
      </c>
      <c r="AQ73" s="32"/>
      <c r="AR73" s="229"/>
      <c r="AS73" s="34">
        <f t="shared" si="19"/>
        <v>0</v>
      </c>
      <c r="AT73" s="31">
        <f t="shared" si="102"/>
        <v>0</v>
      </c>
      <c r="AU73" s="230" t="str">
        <f t="shared" si="21"/>
        <v>NO OFERTADO</v>
      </c>
      <c r="AV73" s="32">
        <v>2413</v>
      </c>
      <c r="AW73" s="229">
        <v>0</v>
      </c>
      <c r="AX73" s="34">
        <f t="shared" si="22"/>
        <v>2413</v>
      </c>
      <c r="AY73" s="31">
        <f t="shared" si="102"/>
        <v>2413</v>
      </c>
      <c r="AZ73" s="230" t="str">
        <f t="shared" si="24"/>
        <v>HABILITA</v>
      </c>
      <c r="BA73" s="32"/>
      <c r="BB73" s="229">
        <f t="shared" si="105"/>
        <v>0</v>
      </c>
      <c r="BC73" s="34">
        <f t="shared" si="26"/>
        <v>0</v>
      </c>
      <c r="BD73" s="31">
        <f t="shared" si="102"/>
        <v>0</v>
      </c>
      <c r="BE73" s="230" t="str">
        <f t="shared" si="28"/>
        <v>NO OFERTADO</v>
      </c>
      <c r="BF73" s="32"/>
      <c r="BG73" s="229"/>
      <c r="BH73" s="34">
        <f t="shared" si="29"/>
        <v>0</v>
      </c>
      <c r="BI73" s="31">
        <f t="shared" si="102"/>
        <v>0</v>
      </c>
      <c r="BJ73" s="230" t="str">
        <f t="shared" si="31"/>
        <v>NO OFERTADO</v>
      </c>
      <c r="BK73" s="32"/>
      <c r="BL73" s="229"/>
      <c r="BM73" s="34">
        <f t="shared" si="32"/>
        <v>0</v>
      </c>
      <c r="BN73" s="31">
        <f t="shared" si="102"/>
        <v>0</v>
      </c>
      <c r="BO73" s="230" t="str">
        <f t="shared" si="34"/>
        <v>NO OFERTADO</v>
      </c>
      <c r="BP73" s="32"/>
      <c r="BQ73" s="229"/>
      <c r="BR73" s="34">
        <f t="shared" si="35"/>
        <v>0</v>
      </c>
      <c r="BS73" s="31">
        <f t="shared" si="102"/>
        <v>0</v>
      </c>
      <c r="BT73" s="230" t="str">
        <f t="shared" si="37"/>
        <v>NO OFERTADO</v>
      </c>
      <c r="BU73" s="32">
        <v>1850</v>
      </c>
      <c r="BV73" s="229">
        <v>0</v>
      </c>
      <c r="BW73" s="34">
        <f t="shared" si="38"/>
        <v>1850</v>
      </c>
      <c r="BX73" s="31">
        <f t="shared" si="106"/>
        <v>1850</v>
      </c>
      <c r="BY73" s="230" t="str">
        <f t="shared" si="40"/>
        <v>HABILITA</v>
      </c>
      <c r="BZ73" s="32"/>
      <c r="CA73" s="229"/>
      <c r="CB73" s="34">
        <f t="shared" si="41"/>
        <v>0</v>
      </c>
      <c r="CC73" s="31">
        <f t="shared" si="106"/>
        <v>0</v>
      </c>
      <c r="CD73" s="230" t="str">
        <f t="shared" si="43"/>
        <v>NO OFERTADO</v>
      </c>
      <c r="CE73" s="32"/>
      <c r="CF73" s="229"/>
      <c r="CG73" s="34">
        <f t="shared" si="44"/>
        <v>0</v>
      </c>
      <c r="CH73" s="31">
        <f t="shared" si="106"/>
        <v>0</v>
      </c>
      <c r="CI73" s="230" t="str">
        <f t="shared" si="46"/>
        <v>NO OFERTADO</v>
      </c>
      <c r="CJ73" s="32"/>
      <c r="CK73" s="229"/>
      <c r="CL73" s="34">
        <f t="shared" si="47"/>
        <v>0</v>
      </c>
      <c r="CM73" s="31">
        <f t="shared" si="106"/>
        <v>0</v>
      </c>
      <c r="CN73" s="230" t="str">
        <f t="shared" si="49"/>
        <v>NO OFERTADO</v>
      </c>
      <c r="CO73" s="32"/>
      <c r="CP73" s="231"/>
      <c r="CQ73" s="34">
        <f t="shared" si="50"/>
        <v>0</v>
      </c>
      <c r="CR73" s="31">
        <f t="shared" si="106"/>
        <v>0</v>
      </c>
      <c r="CS73" s="230" t="str">
        <f t="shared" si="52"/>
        <v>NO OFERTADO</v>
      </c>
      <c r="CT73" s="32">
        <v>2352</v>
      </c>
      <c r="CU73" s="229">
        <v>0</v>
      </c>
      <c r="CV73" s="34">
        <f t="shared" si="53"/>
        <v>2352</v>
      </c>
      <c r="CW73" s="31">
        <f t="shared" si="106"/>
        <v>2352</v>
      </c>
      <c r="CX73" s="230" t="str">
        <f t="shared" si="55"/>
        <v>HABILITA</v>
      </c>
      <c r="CY73" s="32"/>
      <c r="CZ73" s="229"/>
      <c r="DA73" s="34">
        <f t="shared" si="70"/>
        <v>0</v>
      </c>
      <c r="DB73" s="31">
        <f t="shared" si="71"/>
        <v>0</v>
      </c>
      <c r="DC73" s="230" t="str">
        <f t="shared" si="56"/>
        <v>NO OFERTADO</v>
      </c>
      <c r="DD73" s="32"/>
      <c r="DE73" s="229"/>
      <c r="DF73" s="34">
        <f t="shared" si="72"/>
        <v>0</v>
      </c>
      <c r="DG73" s="31">
        <f t="shared" si="73"/>
        <v>0</v>
      </c>
      <c r="DH73" s="230" t="str">
        <f t="shared" si="57"/>
        <v>NO OFERTADO</v>
      </c>
      <c r="DI73" s="32">
        <v>2750</v>
      </c>
      <c r="DJ73" s="229">
        <v>0</v>
      </c>
      <c r="DK73" s="34">
        <f t="shared" si="74"/>
        <v>2750</v>
      </c>
      <c r="DL73" s="31">
        <f t="shared" si="75"/>
        <v>2750</v>
      </c>
      <c r="DM73" s="230" t="str">
        <f t="shared" si="58"/>
        <v>HABILITA</v>
      </c>
      <c r="DN73" s="32"/>
      <c r="DO73" s="229"/>
      <c r="DP73" s="34">
        <f t="shared" si="76"/>
        <v>0</v>
      </c>
      <c r="DQ73" s="31">
        <f t="shared" si="77"/>
        <v>0</v>
      </c>
      <c r="DR73" s="230" t="str">
        <f t="shared" si="59"/>
        <v>NO OFERTADO</v>
      </c>
      <c r="DS73" s="32"/>
      <c r="DT73" s="229"/>
      <c r="DU73" s="34">
        <f t="shared" si="78"/>
        <v>0</v>
      </c>
      <c r="DV73" s="31">
        <f t="shared" si="79"/>
        <v>0</v>
      </c>
      <c r="DW73" s="230" t="str">
        <f t="shared" si="60"/>
        <v>NO OFERTADO</v>
      </c>
      <c r="DX73" s="32"/>
      <c r="DY73" s="229">
        <f t="shared" si="93"/>
        <v>0</v>
      </c>
      <c r="DZ73" s="34">
        <f t="shared" si="62"/>
        <v>0</v>
      </c>
      <c r="EA73" s="31">
        <f t="shared" si="63"/>
        <v>0</v>
      </c>
      <c r="EB73" s="230" t="str">
        <f t="shared" si="64"/>
        <v>NO OFERTADO</v>
      </c>
      <c r="EC73" s="32"/>
      <c r="ED73" s="229"/>
      <c r="EE73" s="34">
        <f t="shared" si="80"/>
        <v>0</v>
      </c>
      <c r="EF73" s="31">
        <f t="shared" si="81"/>
        <v>0</v>
      </c>
      <c r="EG73" s="230" t="str">
        <f t="shared" si="65"/>
        <v>NO OFERTADO</v>
      </c>
      <c r="EH73" s="32"/>
      <c r="EI73" s="229"/>
      <c r="EJ73" s="34">
        <f t="shared" si="82"/>
        <v>0</v>
      </c>
      <c r="EK73" s="31">
        <f t="shared" si="83"/>
        <v>0</v>
      </c>
      <c r="EL73" s="230" t="str">
        <f t="shared" si="66"/>
        <v>NO OFERTADO</v>
      </c>
    </row>
    <row r="74" spans="1:142" s="226" customFormat="1" ht="51" x14ac:dyDescent="0.2">
      <c r="A74" s="103">
        <v>65</v>
      </c>
      <c r="B74" s="202" t="s">
        <v>135</v>
      </c>
      <c r="C74" s="121" t="s">
        <v>127</v>
      </c>
      <c r="D74" s="146">
        <v>1</v>
      </c>
      <c r="E74" s="227" t="s">
        <v>53</v>
      </c>
      <c r="F74" s="228">
        <v>3302.3333333333335</v>
      </c>
      <c r="G74" s="25">
        <v>2306</v>
      </c>
      <c r="H74" s="32">
        <v>1950</v>
      </c>
      <c r="I74" s="229">
        <v>0</v>
      </c>
      <c r="J74" s="34">
        <f t="shared" si="67"/>
        <v>1950</v>
      </c>
      <c r="K74" s="31">
        <f t="shared" si="68"/>
        <v>1950</v>
      </c>
      <c r="L74" s="230" t="str">
        <f t="shared" ref="L74:L137" si="108">+IF(J74=0,"NO OFERTADO",IF(J74&lt;=($G74*(1+$EL$4)),"HABILITA","NO HABILITA"))</f>
        <v>HABILITA</v>
      </c>
      <c r="M74" s="32"/>
      <c r="N74" s="229">
        <v>0</v>
      </c>
      <c r="O74" s="34">
        <f t="shared" ref="O74:O137" si="109">M74+N74</f>
        <v>0</v>
      </c>
      <c r="P74" s="31">
        <f t="shared" ref="P74:BS89" si="110">$D74*O74</f>
        <v>0</v>
      </c>
      <c r="Q74" s="230" t="str">
        <f t="shared" ref="Q74:Q137" si="111">+IF(O74=0,"NO OFERTADO",IF(O74&lt;=($G74*(1+$EL$4)),"HABILITA","NO HABILITA"))</f>
        <v>NO OFERTADO</v>
      </c>
      <c r="R74" s="32"/>
      <c r="S74" s="229"/>
      <c r="T74" s="34">
        <f t="shared" ref="T74:T137" si="112">R74+S74</f>
        <v>0</v>
      </c>
      <c r="U74" s="31">
        <f t="shared" si="110"/>
        <v>0</v>
      </c>
      <c r="V74" s="230" t="str">
        <f t="shared" ref="V74:V137" si="113">+IF(T74=0,"NO OFERTADO",IF(T74&lt;=($G74*(1+$EL$4)),"HABILITA","NO HABILITA"))</f>
        <v>NO OFERTADO</v>
      </c>
      <c r="W74" s="32"/>
      <c r="X74" s="229"/>
      <c r="Y74" s="34">
        <f t="shared" ref="Y74:Y137" si="114">W74+X74</f>
        <v>0</v>
      </c>
      <c r="Z74" s="31">
        <f t="shared" si="110"/>
        <v>0</v>
      </c>
      <c r="AA74" s="230" t="str">
        <f t="shared" ref="AA74:AA137" si="115">+IF(Y74=0,"NO OFERTADO",IF(Y74&lt;=($G74*(1+$EL$4)),"HABILITA","NO HABILITA"))</f>
        <v>NO OFERTADO</v>
      </c>
      <c r="AB74" s="32">
        <v>1845</v>
      </c>
      <c r="AC74" s="229">
        <v>0</v>
      </c>
      <c r="AD74" s="34">
        <f t="shared" ref="AD74:AD137" si="116">AB74+AC74</f>
        <v>1845</v>
      </c>
      <c r="AE74" s="31">
        <f t="shared" si="110"/>
        <v>1845</v>
      </c>
      <c r="AF74" s="230" t="str">
        <f t="shared" ref="AF74:AF137" si="117">+IF(AD74=0,"NO OFERTADO",IF(AD74&lt;=($G74*(1+$EL$4)),"HABILITA","NO HABILITA"))</f>
        <v>HABILITA</v>
      </c>
      <c r="AG74" s="32">
        <v>2180</v>
      </c>
      <c r="AH74" s="229">
        <v>0</v>
      </c>
      <c r="AI74" s="34">
        <f t="shared" ref="AI74:AI137" si="118">AG74+AH74</f>
        <v>2180</v>
      </c>
      <c r="AJ74" s="31">
        <f t="shared" si="110"/>
        <v>2180</v>
      </c>
      <c r="AK74" s="230" t="str">
        <f t="shared" ref="AK74:AK137" si="119">+IF(AI74=0,"NO OFERTADO",IF(AI74&lt;=($G74*(1+$EL$4)),"HABILITA","NO HABILITA"))</f>
        <v>HABILITA</v>
      </c>
      <c r="AL74" s="32"/>
      <c r="AM74" s="229"/>
      <c r="AN74" s="34">
        <f t="shared" ref="AN74:AN137" si="120">AL74+AM74</f>
        <v>0</v>
      </c>
      <c r="AO74" s="31">
        <f t="shared" si="110"/>
        <v>0</v>
      </c>
      <c r="AP74" s="230" t="str">
        <f t="shared" ref="AP74:AP137" si="121">+IF(AN74=0,"NO OFERTADO",IF(AN74&lt;=($G74*(1+$EL$4)),"HABILITA","NO HABILITA"))</f>
        <v>NO OFERTADO</v>
      </c>
      <c r="AQ74" s="32"/>
      <c r="AR74" s="229"/>
      <c r="AS74" s="34">
        <f t="shared" ref="AS74:AS137" si="122">AQ74+AR74</f>
        <v>0</v>
      </c>
      <c r="AT74" s="31">
        <f t="shared" si="110"/>
        <v>0</v>
      </c>
      <c r="AU74" s="230" t="str">
        <f t="shared" ref="AU74:AU137" si="123">+IF(AS74=0,"NO OFERTADO",IF(AS74&lt;=($G74*(1+$EL$4)),"HABILITA","NO HABILITA"))</f>
        <v>NO OFERTADO</v>
      </c>
      <c r="AV74" s="32">
        <v>2295</v>
      </c>
      <c r="AW74" s="229">
        <v>0</v>
      </c>
      <c r="AX74" s="34">
        <f t="shared" ref="AX74:AX137" si="124">AV74+AW74</f>
        <v>2295</v>
      </c>
      <c r="AY74" s="31">
        <f t="shared" si="110"/>
        <v>2295</v>
      </c>
      <c r="AZ74" s="230" t="str">
        <f t="shared" ref="AZ74:AZ137" si="125">+IF(AX74=0,"NO OFERTADO",IF(AX74&lt;=($G74*(1+$EL$4)),"HABILITA","NO HABILITA"))</f>
        <v>HABILITA</v>
      </c>
      <c r="BA74" s="32"/>
      <c r="BB74" s="229">
        <f t="shared" ref="BB74:BB89" si="126">BA74*0.19</f>
        <v>0</v>
      </c>
      <c r="BC74" s="34">
        <f t="shared" ref="BC74:BC137" si="127">BA74+BB74</f>
        <v>0</v>
      </c>
      <c r="BD74" s="31">
        <f t="shared" si="110"/>
        <v>0</v>
      </c>
      <c r="BE74" s="230" t="str">
        <f t="shared" ref="BE74:BE137" si="128">+IF(BC74=0,"NO OFERTADO",IF(BC74&lt;=($G74*(1+$EL$4)),"HABILITA","NO HABILITA"))</f>
        <v>NO OFERTADO</v>
      </c>
      <c r="BF74" s="32"/>
      <c r="BG74" s="229"/>
      <c r="BH74" s="34">
        <f t="shared" ref="BH74:BH137" si="129">BF74+BG74</f>
        <v>0</v>
      </c>
      <c r="BI74" s="31">
        <f t="shared" si="110"/>
        <v>0</v>
      </c>
      <c r="BJ74" s="230" t="str">
        <f t="shared" ref="BJ74:BJ137" si="130">+IF(BH74=0,"NO OFERTADO",IF(BH74&lt;=($G74*(1+$EL$4)),"HABILITA","NO HABILITA"))</f>
        <v>NO OFERTADO</v>
      </c>
      <c r="BK74" s="32"/>
      <c r="BL74" s="229"/>
      <c r="BM74" s="34">
        <f t="shared" ref="BM74:BM137" si="131">BK74+BL74</f>
        <v>0</v>
      </c>
      <c r="BN74" s="31">
        <f t="shared" si="110"/>
        <v>0</v>
      </c>
      <c r="BO74" s="230" t="str">
        <f t="shared" ref="BO74:BO137" si="132">+IF(BM74=0,"NO OFERTADO",IF(BM74&lt;=($G74*(1+$EL$4)),"HABILITA","NO HABILITA"))</f>
        <v>NO OFERTADO</v>
      </c>
      <c r="BP74" s="32"/>
      <c r="BQ74" s="229"/>
      <c r="BR74" s="34">
        <f t="shared" ref="BR74:BR137" si="133">BP74+BQ74</f>
        <v>0</v>
      </c>
      <c r="BS74" s="31">
        <f t="shared" si="110"/>
        <v>0</v>
      </c>
      <c r="BT74" s="230" t="str">
        <f t="shared" ref="BT74:BT137" si="134">+IF(BR74=0,"NO OFERTADO",IF(BR74&lt;=($G74*(1+$EL$4)),"HABILITA","NO HABILITA"))</f>
        <v>NO OFERTADO</v>
      </c>
      <c r="BU74" s="32">
        <v>1850</v>
      </c>
      <c r="BV74" s="229">
        <v>0</v>
      </c>
      <c r="BW74" s="34">
        <f t="shared" ref="BW74:BW137" si="135">BU74+BV74</f>
        <v>1850</v>
      </c>
      <c r="BX74" s="31">
        <f t="shared" ref="BX74:CW89" si="136">$D74*BW74</f>
        <v>1850</v>
      </c>
      <c r="BY74" s="230" t="str">
        <f t="shared" ref="BY74:BY137" si="137">+IF(BW74=0,"NO OFERTADO",IF(BW74&lt;=($G74*(1+$EL$4)),"HABILITA","NO HABILITA"))</f>
        <v>HABILITA</v>
      </c>
      <c r="BZ74" s="32"/>
      <c r="CA74" s="229"/>
      <c r="CB74" s="34">
        <f t="shared" ref="CB74:CB137" si="138">BZ74+CA74</f>
        <v>0</v>
      </c>
      <c r="CC74" s="31">
        <f t="shared" si="136"/>
        <v>0</v>
      </c>
      <c r="CD74" s="230" t="str">
        <f t="shared" ref="CD74:CD137" si="139">+IF(CB74=0,"NO OFERTADO",IF(CB74&lt;=($G74*(1+$EL$4)),"HABILITA","NO HABILITA"))</f>
        <v>NO OFERTADO</v>
      </c>
      <c r="CE74" s="32"/>
      <c r="CF74" s="229"/>
      <c r="CG74" s="34">
        <f t="shared" ref="CG74:CG137" si="140">CE74+CF74</f>
        <v>0</v>
      </c>
      <c r="CH74" s="31">
        <f t="shared" si="136"/>
        <v>0</v>
      </c>
      <c r="CI74" s="230" t="str">
        <f t="shared" ref="CI74:CI137" si="141">+IF(CG74=0,"NO OFERTADO",IF(CG74&lt;=($G74*(1+$EL$4)),"HABILITA","NO HABILITA"))</f>
        <v>NO OFERTADO</v>
      </c>
      <c r="CJ74" s="32"/>
      <c r="CK74" s="229"/>
      <c r="CL74" s="34">
        <f t="shared" ref="CL74:CL137" si="142">CJ74+CK74</f>
        <v>0</v>
      </c>
      <c r="CM74" s="31">
        <f t="shared" si="136"/>
        <v>0</v>
      </c>
      <c r="CN74" s="230" t="str">
        <f t="shared" ref="CN74:CN137" si="143">+IF(CL74=0,"NO OFERTADO",IF(CL74&lt;=($G74*(1+$EL$4)),"HABILITA","NO HABILITA"))</f>
        <v>NO OFERTADO</v>
      </c>
      <c r="CO74" s="32"/>
      <c r="CP74" s="231"/>
      <c r="CQ74" s="34">
        <f t="shared" ref="CQ74:CQ137" si="144">CO74+CP74</f>
        <v>0</v>
      </c>
      <c r="CR74" s="31">
        <f t="shared" si="136"/>
        <v>0</v>
      </c>
      <c r="CS74" s="230" t="str">
        <f t="shared" ref="CS74:CS137" si="145">+IF(CQ74=0,"NO OFERTADO",IF(CQ74&lt;=($G74*(1+$EL$4)),"HABILITA","NO HABILITA"))</f>
        <v>NO OFERTADO</v>
      </c>
      <c r="CT74" s="32">
        <v>2352</v>
      </c>
      <c r="CU74" s="229">
        <v>0</v>
      </c>
      <c r="CV74" s="34">
        <f t="shared" ref="CV74:CV137" si="146">CT74+CU74</f>
        <v>2352</v>
      </c>
      <c r="CW74" s="31">
        <f t="shared" si="136"/>
        <v>2352</v>
      </c>
      <c r="CX74" s="230" t="str">
        <f t="shared" ref="CX74:CX137" si="147">+IF(CV74=0,"NO OFERTADO",IF(CV74&lt;=($G74*(1+$EL$4)),"HABILITA","NO HABILITA"))</f>
        <v>HABILITA</v>
      </c>
      <c r="CY74" s="32"/>
      <c r="CZ74" s="229"/>
      <c r="DA74" s="34">
        <f t="shared" si="70"/>
        <v>0</v>
      </c>
      <c r="DB74" s="31">
        <f t="shared" si="71"/>
        <v>0</v>
      </c>
      <c r="DC74" s="230" t="str">
        <f t="shared" ref="DC74:DC137" si="148">+IF(DA74=0,"NO OFERTADO",IF(DA74&lt;=($G74*(1+$EL$4)),"HABILITA","NO HABILITA"))</f>
        <v>NO OFERTADO</v>
      </c>
      <c r="DD74" s="32"/>
      <c r="DE74" s="229"/>
      <c r="DF74" s="34">
        <f t="shared" si="72"/>
        <v>0</v>
      </c>
      <c r="DG74" s="31">
        <f t="shared" si="73"/>
        <v>0</v>
      </c>
      <c r="DH74" s="230" t="str">
        <f t="shared" ref="DH74:DH137" si="149">+IF(DF74=0,"NO OFERTADO",IF(DF74&lt;=($G74*(1+$EL$4)),"HABILITA","NO HABILITA"))</f>
        <v>NO OFERTADO</v>
      </c>
      <c r="DI74" s="32">
        <v>2750</v>
      </c>
      <c r="DJ74" s="229">
        <v>0</v>
      </c>
      <c r="DK74" s="34">
        <f t="shared" si="74"/>
        <v>2750</v>
      </c>
      <c r="DL74" s="31">
        <f t="shared" si="75"/>
        <v>2750</v>
      </c>
      <c r="DM74" s="230" t="str">
        <f t="shared" ref="DM74:DM137" si="150">+IF(DK74=0,"NO OFERTADO",IF(DK74&lt;=($G74*(1+$EL$4)),"HABILITA","NO HABILITA"))</f>
        <v>HABILITA</v>
      </c>
      <c r="DN74" s="32"/>
      <c r="DO74" s="229"/>
      <c r="DP74" s="34">
        <f t="shared" si="76"/>
        <v>0</v>
      </c>
      <c r="DQ74" s="31">
        <f t="shared" si="77"/>
        <v>0</v>
      </c>
      <c r="DR74" s="230" t="str">
        <f t="shared" ref="DR74:DR137" si="151">+IF(DP74=0,"NO OFERTADO",IF(DP74&lt;=($G74*(1+$EL$4)),"HABILITA","NO HABILITA"))</f>
        <v>NO OFERTADO</v>
      </c>
      <c r="DS74" s="32"/>
      <c r="DT74" s="229"/>
      <c r="DU74" s="34">
        <f t="shared" si="78"/>
        <v>0</v>
      </c>
      <c r="DV74" s="31">
        <f t="shared" si="79"/>
        <v>0</v>
      </c>
      <c r="DW74" s="230" t="str">
        <f t="shared" ref="DW74:DW137" si="152">+IF(DU74=0,"NO OFERTADO",IF(DU74&lt;=($G74*(1+$EL$4)),"HABILITA","NO HABILITA"))</f>
        <v>NO OFERTADO</v>
      </c>
      <c r="DX74" s="32"/>
      <c r="DY74" s="229">
        <f t="shared" si="93"/>
        <v>0</v>
      </c>
      <c r="DZ74" s="34">
        <f t="shared" ref="DZ74:DZ137" si="153">DX74+DY74</f>
        <v>0</v>
      </c>
      <c r="EA74" s="31">
        <f t="shared" ref="EA74:EA137" si="154">$D74*DZ74</f>
        <v>0</v>
      </c>
      <c r="EB74" s="230" t="str">
        <f t="shared" ref="EB74:EB137" si="155">+IF(DZ74=0,"NO OFERTADO",IF(DZ74&lt;=($G74*(1+$EQ$4)),"HABILITA","NO HABILITA"))</f>
        <v>NO OFERTADO</v>
      </c>
      <c r="EC74" s="32"/>
      <c r="ED74" s="229"/>
      <c r="EE74" s="34">
        <f t="shared" si="80"/>
        <v>0</v>
      </c>
      <c r="EF74" s="31">
        <f t="shared" si="81"/>
        <v>0</v>
      </c>
      <c r="EG74" s="230" t="str">
        <f t="shared" ref="EG74:EG137" si="156">+IF(EE74=0,"NO OFERTADO",IF(EE74&lt;=($G74*(1+$EQ$4)),"HABILITA","NO HABILITA"))</f>
        <v>NO OFERTADO</v>
      </c>
      <c r="EH74" s="32"/>
      <c r="EI74" s="229"/>
      <c r="EJ74" s="34">
        <f t="shared" si="82"/>
        <v>0</v>
      </c>
      <c r="EK74" s="31">
        <f t="shared" si="83"/>
        <v>0</v>
      </c>
      <c r="EL74" s="230" t="str">
        <f t="shared" ref="EL74:EL137" si="157">+IF(EJ74=0,"NO OFERTADO",IF(EJ74&lt;=($G74*(1+$EL$4)),"HABILITA","NO HABILITA"))</f>
        <v>NO OFERTADO</v>
      </c>
    </row>
    <row r="75" spans="1:142" s="226" customFormat="1" ht="51" x14ac:dyDescent="0.2">
      <c r="A75" s="103">
        <v>66</v>
      </c>
      <c r="B75" s="202" t="s">
        <v>136</v>
      </c>
      <c r="C75" s="121" t="s">
        <v>127</v>
      </c>
      <c r="D75" s="146">
        <v>1</v>
      </c>
      <c r="E75" s="227" t="s">
        <v>53</v>
      </c>
      <c r="F75" s="228">
        <v>3426</v>
      </c>
      <c r="G75" s="25">
        <v>2107.7844059999998</v>
      </c>
      <c r="H75" s="32">
        <v>1950</v>
      </c>
      <c r="I75" s="229">
        <v>0</v>
      </c>
      <c r="J75" s="34">
        <f t="shared" ref="J75:J138" si="158">H75+I75</f>
        <v>1950</v>
      </c>
      <c r="K75" s="31">
        <f t="shared" ref="K75:K138" si="159">$D75*J75</f>
        <v>1950</v>
      </c>
      <c r="L75" s="230" t="str">
        <f t="shared" si="108"/>
        <v>HABILITA</v>
      </c>
      <c r="M75" s="32"/>
      <c r="N75" s="229">
        <v>0</v>
      </c>
      <c r="O75" s="34">
        <f t="shared" si="109"/>
        <v>0</v>
      </c>
      <c r="P75" s="31">
        <f t="shared" si="110"/>
        <v>0</v>
      </c>
      <c r="Q75" s="230" t="str">
        <f t="shared" si="111"/>
        <v>NO OFERTADO</v>
      </c>
      <c r="R75" s="32"/>
      <c r="S75" s="229"/>
      <c r="T75" s="34">
        <f t="shared" si="112"/>
        <v>0</v>
      </c>
      <c r="U75" s="31">
        <f t="shared" si="110"/>
        <v>0</v>
      </c>
      <c r="V75" s="230" t="str">
        <f t="shared" si="113"/>
        <v>NO OFERTADO</v>
      </c>
      <c r="W75" s="32"/>
      <c r="X75" s="229"/>
      <c r="Y75" s="34">
        <f t="shared" si="114"/>
        <v>0</v>
      </c>
      <c r="Z75" s="31">
        <f t="shared" si="110"/>
        <v>0</v>
      </c>
      <c r="AA75" s="230" t="str">
        <f t="shared" si="115"/>
        <v>NO OFERTADO</v>
      </c>
      <c r="AB75" s="32">
        <v>1845</v>
      </c>
      <c r="AC75" s="229">
        <v>0</v>
      </c>
      <c r="AD75" s="34">
        <f t="shared" si="116"/>
        <v>1845</v>
      </c>
      <c r="AE75" s="31">
        <f t="shared" si="110"/>
        <v>1845</v>
      </c>
      <c r="AF75" s="230" t="str">
        <f t="shared" si="117"/>
        <v>HABILITA</v>
      </c>
      <c r="AG75" s="32">
        <v>2180</v>
      </c>
      <c r="AH75" s="229">
        <v>0</v>
      </c>
      <c r="AI75" s="34">
        <f t="shared" si="118"/>
        <v>2180</v>
      </c>
      <c r="AJ75" s="31">
        <f t="shared" si="110"/>
        <v>2180</v>
      </c>
      <c r="AK75" s="230" t="str">
        <f t="shared" si="119"/>
        <v>HABILITA</v>
      </c>
      <c r="AL75" s="32"/>
      <c r="AM75" s="229"/>
      <c r="AN75" s="34">
        <f t="shared" si="120"/>
        <v>0</v>
      </c>
      <c r="AO75" s="31">
        <f t="shared" si="110"/>
        <v>0</v>
      </c>
      <c r="AP75" s="230" t="str">
        <f t="shared" si="121"/>
        <v>NO OFERTADO</v>
      </c>
      <c r="AQ75" s="32"/>
      <c r="AR75" s="229"/>
      <c r="AS75" s="34">
        <f t="shared" si="122"/>
        <v>0</v>
      </c>
      <c r="AT75" s="31">
        <f t="shared" si="110"/>
        <v>0</v>
      </c>
      <c r="AU75" s="230" t="str">
        <f t="shared" si="123"/>
        <v>NO OFERTADO</v>
      </c>
      <c r="AV75" s="32">
        <v>2295</v>
      </c>
      <c r="AW75" s="229">
        <v>0</v>
      </c>
      <c r="AX75" s="34">
        <f t="shared" si="124"/>
        <v>2295</v>
      </c>
      <c r="AY75" s="31">
        <f t="shared" si="110"/>
        <v>2295</v>
      </c>
      <c r="AZ75" s="230" t="str">
        <f t="shared" si="125"/>
        <v>HABILITA</v>
      </c>
      <c r="BA75" s="32"/>
      <c r="BB75" s="229">
        <f t="shared" si="126"/>
        <v>0</v>
      </c>
      <c r="BC75" s="34">
        <f t="shared" si="127"/>
        <v>0</v>
      </c>
      <c r="BD75" s="31">
        <f t="shared" si="110"/>
        <v>0</v>
      </c>
      <c r="BE75" s="230" t="str">
        <f t="shared" si="128"/>
        <v>NO OFERTADO</v>
      </c>
      <c r="BF75" s="32"/>
      <c r="BG75" s="229"/>
      <c r="BH75" s="34">
        <f t="shared" si="129"/>
        <v>0</v>
      </c>
      <c r="BI75" s="31">
        <f t="shared" si="110"/>
        <v>0</v>
      </c>
      <c r="BJ75" s="230" t="str">
        <f t="shared" si="130"/>
        <v>NO OFERTADO</v>
      </c>
      <c r="BK75" s="32"/>
      <c r="BL75" s="229"/>
      <c r="BM75" s="34">
        <f t="shared" si="131"/>
        <v>0</v>
      </c>
      <c r="BN75" s="31">
        <f t="shared" si="110"/>
        <v>0</v>
      </c>
      <c r="BO75" s="230" t="str">
        <f t="shared" si="132"/>
        <v>NO OFERTADO</v>
      </c>
      <c r="BP75" s="32"/>
      <c r="BQ75" s="229"/>
      <c r="BR75" s="34">
        <f t="shared" si="133"/>
        <v>0</v>
      </c>
      <c r="BS75" s="31">
        <f t="shared" si="110"/>
        <v>0</v>
      </c>
      <c r="BT75" s="230" t="str">
        <f t="shared" si="134"/>
        <v>NO OFERTADO</v>
      </c>
      <c r="BU75" s="32">
        <v>1850</v>
      </c>
      <c r="BV75" s="229">
        <v>0</v>
      </c>
      <c r="BW75" s="34">
        <f t="shared" si="135"/>
        <v>1850</v>
      </c>
      <c r="BX75" s="31">
        <f t="shared" si="136"/>
        <v>1850</v>
      </c>
      <c r="BY75" s="230" t="str">
        <f t="shared" si="137"/>
        <v>HABILITA</v>
      </c>
      <c r="BZ75" s="32"/>
      <c r="CA75" s="229"/>
      <c r="CB75" s="34">
        <f t="shared" si="138"/>
        <v>0</v>
      </c>
      <c r="CC75" s="31">
        <f t="shared" si="136"/>
        <v>0</v>
      </c>
      <c r="CD75" s="230" t="str">
        <f t="shared" si="139"/>
        <v>NO OFERTADO</v>
      </c>
      <c r="CE75" s="32"/>
      <c r="CF75" s="229"/>
      <c r="CG75" s="34">
        <f t="shared" si="140"/>
        <v>0</v>
      </c>
      <c r="CH75" s="31">
        <f t="shared" si="136"/>
        <v>0</v>
      </c>
      <c r="CI75" s="230" t="str">
        <f t="shared" si="141"/>
        <v>NO OFERTADO</v>
      </c>
      <c r="CJ75" s="32"/>
      <c r="CK75" s="229"/>
      <c r="CL75" s="34">
        <f t="shared" si="142"/>
        <v>0</v>
      </c>
      <c r="CM75" s="31">
        <f t="shared" si="136"/>
        <v>0</v>
      </c>
      <c r="CN75" s="230" t="str">
        <f t="shared" si="143"/>
        <v>NO OFERTADO</v>
      </c>
      <c r="CO75" s="32"/>
      <c r="CP75" s="231"/>
      <c r="CQ75" s="34">
        <f t="shared" si="144"/>
        <v>0</v>
      </c>
      <c r="CR75" s="31">
        <f t="shared" si="136"/>
        <v>0</v>
      </c>
      <c r="CS75" s="230" t="str">
        <f t="shared" si="145"/>
        <v>NO OFERTADO</v>
      </c>
      <c r="CT75" s="32">
        <v>2352</v>
      </c>
      <c r="CU75" s="229">
        <v>0</v>
      </c>
      <c r="CV75" s="34">
        <f t="shared" si="146"/>
        <v>2352</v>
      </c>
      <c r="CW75" s="31">
        <f t="shared" si="136"/>
        <v>2352</v>
      </c>
      <c r="CX75" s="230" t="str">
        <f t="shared" si="147"/>
        <v>HABILITA</v>
      </c>
      <c r="CY75" s="32"/>
      <c r="CZ75" s="229"/>
      <c r="DA75" s="34">
        <f t="shared" ref="DA75:DA138" si="160">CY75+CZ75</f>
        <v>0</v>
      </c>
      <c r="DB75" s="31">
        <f t="shared" ref="DB75:DB138" si="161">$D75*DA75</f>
        <v>0</v>
      </c>
      <c r="DC75" s="230" t="str">
        <f t="shared" si="148"/>
        <v>NO OFERTADO</v>
      </c>
      <c r="DD75" s="32"/>
      <c r="DE75" s="229"/>
      <c r="DF75" s="34">
        <f t="shared" ref="DF75:DF138" si="162">DD75+DE75</f>
        <v>0</v>
      </c>
      <c r="DG75" s="31">
        <f t="shared" ref="DG75:DG138" si="163">$D75*DF75</f>
        <v>0</v>
      </c>
      <c r="DH75" s="230" t="str">
        <f t="shared" si="149"/>
        <v>NO OFERTADO</v>
      </c>
      <c r="DI75" s="32">
        <v>2750</v>
      </c>
      <c r="DJ75" s="229">
        <v>0</v>
      </c>
      <c r="DK75" s="34">
        <f t="shared" ref="DK75:DK138" si="164">DI75+DJ75</f>
        <v>2750</v>
      </c>
      <c r="DL75" s="31">
        <f t="shared" ref="DL75:DL138" si="165">$D75*DK75</f>
        <v>2750</v>
      </c>
      <c r="DM75" s="230" t="str">
        <f t="shared" si="150"/>
        <v>NO HABILITA</v>
      </c>
      <c r="DN75" s="32"/>
      <c r="DO75" s="229"/>
      <c r="DP75" s="34">
        <f t="shared" ref="DP75:DP138" si="166">DN75+DO75</f>
        <v>0</v>
      </c>
      <c r="DQ75" s="31">
        <f t="shared" ref="DQ75:DQ138" si="167">$D75*DP75</f>
        <v>0</v>
      </c>
      <c r="DR75" s="230" t="str">
        <f t="shared" si="151"/>
        <v>NO OFERTADO</v>
      </c>
      <c r="DS75" s="32"/>
      <c r="DT75" s="229"/>
      <c r="DU75" s="34">
        <f t="shared" ref="DU75:DU138" si="168">DS75+DT75</f>
        <v>0</v>
      </c>
      <c r="DV75" s="31">
        <f t="shared" ref="DV75:DV138" si="169">$D75*DU75</f>
        <v>0</v>
      </c>
      <c r="DW75" s="230" t="str">
        <f t="shared" si="152"/>
        <v>NO OFERTADO</v>
      </c>
      <c r="DX75" s="32"/>
      <c r="DY75" s="229">
        <f t="shared" si="93"/>
        <v>0</v>
      </c>
      <c r="DZ75" s="34">
        <f t="shared" si="153"/>
        <v>0</v>
      </c>
      <c r="EA75" s="31">
        <f t="shared" si="154"/>
        <v>0</v>
      </c>
      <c r="EB75" s="230" t="str">
        <f t="shared" si="155"/>
        <v>NO OFERTADO</v>
      </c>
      <c r="EC75" s="32"/>
      <c r="ED75" s="229"/>
      <c r="EE75" s="34">
        <f t="shared" ref="EE75:EE138" si="170">EC75+ED75</f>
        <v>0</v>
      </c>
      <c r="EF75" s="31">
        <f t="shared" ref="EF75:EF138" si="171">$D75*EE75</f>
        <v>0</v>
      </c>
      <c r="EG75" s="230" t="str">
        <f t="shared" si="156"/>
        <v>NO OFERTADO</v>
      </c>
      <c r="EH75" s="32"/>
      <c r="EI75" s="229"/>
      <c r="EJ75" s="34">
        <f t="shared" ref="EJ75:EJ138" si="172">EH75+EI75</f>
        <v>0</v>
      </c>
      <c r="EK75" s="31">
        <f t="shared" ref="EK75:EK138" si="173">$D75*EJ75</f>
        <v>0</v>
      </c>
      <c r="EL75" s="230" t="str">
        <f t="shared" si="157"/>
        <v>NO OFERTADO</v>
      </c>
    </row>
    <row r="76" spans="1:142" s="226" customFormat="1" ht="51" x14ac:dyDescent="0.2">
      <c r="A76" s="103">
        <v>67</v>
      </c>
      <c r="B76" s="202" t="s">
        <v>137</v>
      </c>
      <c r="C76" s="121" t="s">
        <v>127</v>
      </c>
      <c r="D76" s="146">
        <v>1</v>
      </c>
      <c r="E76" s="227" t="s">
        <v>53</v>
      </c>
      <c r="F76" s="228">
        <v>3146.33</v>
      </c>
      <c r="G76" s="25">
        <v>2306</v>
      </c>
      <c r="H76" s="32">
        <v>1950</v>
      </c>
      <c r="I76" s="229">
        <v>0</v>
      </c>
      <c r="J76" s="34">
        <f t="shared" si="158"/>
        <v>1950</v>
      </c>
      <c r="K76" s="31">
        <f t="shared" si="159"/>
        <v>1950</v>
      </c>
      <c r="L76" s="230" t="str">
        <f t="shared" si="108"/>
        <v>HABILITA</v>
      </c>
      <c r="M76" s="32"/>
      <c r="N76" s="229">
        <v>0</v>
      </c>
      <c r="O76" s="34">
        <f t="shared" si="109"/>
        <v>0</v>
      </c>
      <c r="P76" s="31">
        <f t="shared" si="110"/>
        <v>0</v>
      </c>
      <c r="Q76" s="230" t="str">
        <f t="shared" si="111"/>
        <v>NO OFERTADO</v>
      </c>
      <c r="R76" s="32"/>
      <c r="S76" s="229"/>
      <c r="T76" s="34">
        <f t="shared" si="112"/>
        <v>0</v>
      </c>
      <c r="U76" s="31">
        <f t="shared" si="110"/>
        <v>0</v>
      </c>
      <c r="V76" s="230" t="str">
        <f t="shared" si="113"/>
        <v>NO OFERTADO</v>
      </c>
      <c r="W76" s="32"/>
      <c r="X76" s="229"/>
      <c r="Y76" s="34">
        <f t="shared" si="114"/>
        <v>0</v>
      </c>
      <c r="Z76" s="31">
        <f t="shared" si="110"/>
        <v>0</v>
      </c>
      <c r="AA76" s="230" t="str">
        <f t="shared" si="115"/>
        <v>NO OFERTADO</v>
      </c>
      <c r="AB76" s="32">
        <v>1845</v>
      </c>
      <c r="AC76" s="229">
        <v>0</v>
      </c>
      <c r="AD76" s="34">
        <f t="shared" si="116"/>
        <v>1845</v>
      </c>
      <c r="AE76" s="31">
        <f t="shared" si="110"/>
        <v>1845</v>
      </c>
      <c r="AF76" s="230" t="str">
        <f t="shared" si="117"/>
        <v>HABILITA</v>
      </c>
      <c r="AG76" s="32">
        <v>2180</v>
      </c>
      <c r="AH76" s="229">
        <v>0</v>
      </c>
      <c r="AI76" s="34">
        <f t="shared" si="118"/>
        <v>2180</v>
      </c>
      <c r="AJ76" s="31">
        <f t="shared" si="110"/>
        <v>2180</v>
      </c>
      <c r="AK76" s="230" t="str">
        <f t="shared" si="119"/>
        <v>HABILITA</v>
      </c>
      <c r="AL76" s="32"/>
      <c r="AM76" s="229"/>
      <c r="AN76" s="34">
        <f t="shared" si="120"/>
        <v>0</v>
      </c>
      <c r="AO76" s="31">
        <f t="shared" si="110"/>
        <v>0</v>
      </c>
      <c r="AP76" s="230" t="str">
        <f t="shared" si="121"/>
        <v>NO OFERTADO</v>
      </c>
      <c r="AQ76" s="32"/>
      <c r="AR76" s="229"/>
      <c r="AS76" s="34">
        <f t="shared" si="122"/>
        <v>0</v>
      </c>
      <c r="AT76" s="31">
        <f t="shared" si="110"/>
        <v>0</v>
      </c>
      <c r="AU76" s="230" t="str">
        <f t="shared" si="123"/>
        <v>NO OFERTADO</v>
      </c>
      <c r="AV76" s="32">
        <v>2295</v>
      </c>
      <c r="AW76" s="229">
        <v>0</v>
      </c>
      <c r="AX76" s="34">
        <f t="shared" si="124"/>
        <v>2295</v>
      </c>
      <c r="AY76" s="31">
        <f t="shared" si="110"/>
        <v>2295</v>
      </c>
      <c r="AZ76" s="230" t="str">
        <f t="shared" si="125"/>
        <v>HABILITA</v>
      </c>
      <c r="BA76" s="32"/>
      <c r="BB76" s="229">
        <f t="shared" si="126"/>
        <v>0</v>
      </c>
      <c r="BC76" s="34">
        <f t="shared" si="127"/>
        <v>0</v>
      </c>
      <c r="BD76" s="31">
        <f t="shared" si="110"/>
        <v>0</v>
      </c>
      <c r="BE76" s="230" t="str">
        <f t="shared" si="128"/>
        <v>NO OFERTADO</v>
      </c>
      <c r="BF76" s="32"/>
      <c r="BG76" s="229"/>
      <c r="BH76" s="34">
        <f t="shared" si="129"/>
        <v>0</v>
      </c>
      <c r="BI76" s="31">
        <f t="shared" si="110"/>
        <v>0</v>
      </c>
      <c r="BJ76" s="230" t="str">
        <f t="shared" si="130"/>
        <v>NO OFERTADO</v>
      </c>
      <c r="BK76" s="32"/>
      <c r="BL76" s="229"/>
      <c r="BM76" s="34">
        <f t="shared" si="131"/>
        <v>0</v>
      </c>
      <c r="BN76" s="31">
        <f t="shared" si="110"/>
        <v>0</v>
      </c>
      <c r="BO76" s="230" t="str">
        <f t="shared" si="132"/>
        <v>NO OFERTADO</v>
      </c>
      <c r="BP76" s="32"/>
      <c r="BQ76" s="229"/>
      <c r="BR76" s="34">
        <f t="shared" si="133"/>
        <v>0</v>
      </c>
      <c r="BS76" s="31">
        <f t="shared" si="110"/>
        <v>0</v>
      </c>
      <c r="BT76" s="230" t="str">
        <f t="shared" si="134"/>
        <v>NO OFERTADO</v>
      </c>
      <c r="BU76" s="32">
        <v>1850</v>
      </c>
      <c r="BV76" s="229">
        <v>0</v>
      </c>
      <c r="BW76" s="34">
        <f t="shared" si="135"/>
        <v>1850</v>
      </c>
      <c r="BX76" s="31">
        <f t="shared" si="136"/>
        <v>1850</v>
      </c>
      <c r="BY76" s="230" t="str">
        <f t="shared" si="137"/>
        <v>HABILITA</v>
      </c>
      <c r="BZ76" s="32"/>
      <c r="CA76" s="229"/>
      <c r="CB76" s="34">
        <f t="shared" si="138"/>
        <v>0</v>
      </c>
      <c r="CC76" s="31">
        <f t="shared" si="136"/>
        <v>0</v>
      </c>
      <c r="CD76" s="230" t="str">
        <f t="shared" si="139"/>
        <v>NO OFERTADO</v>
      </c>
      <c r="CE76" s="32"/>
      <c r="CF76" s="229"/>
      <c r="CG76" s="34">
        <f t="shared" si="140"/>
        <v>0</v>
      </c>
      <c r="CH76" s="31">
        <f t="shared" si="136"/>
        <v>0</v>
      </c>
      <c r="CI76" s="230" t="str">
        <f t="shared" si="141"/>
        <v>NO OFERTADO</v>
      </c>
      <c r="CJ76" s="32"/>
      <c r="CK76" s="229"/>
      <c r="CL76" s="34">
        <f t="shared" si="142"/>
        <v>0</v>
      </c>
      <c r="CM76" s="31">
        <f t="shared" si="136"/>
        <v>0</v>
      </c>
      <c r="CN76" s="230" t="str">
        <f t="shared" si="143"/>
        <v>NO OFERTADO</v>
      </c>
      <c r="CO76" s="32"/>
      <c r="CP76" s="231"/>
      <c r="CQ76" s="34">
        <f t="shared" si="144"/>
        <v>0</v>
      </c>
      <c r="CR76" s="31">
        <f t="shared" si="136"/>
        <v>0</v>
      </c>
      <c r="CS76" s="230" t="str">
        <f t="shared" si="145"/>
        <v>NO OFERTADO</v>
      </c>
      <c r="CT76" s="32">
        <v>2352</v>
      </c>
      <c r="CU76" s="229">
        <v>0</v>
      </c>
      <c r="CV76" s="34">
        <f t="shared" si="146"/>
        <v>2352</v>
      </c>
      <c r="CW76" s="31">
        <f t="shared" si="136"/>
        <v>2352</v>
      </c>
      <c r="CX76" s="230" t="str">
        <f t="shared" si="147"/>
        <v>HABILITA</v>
      </c>
      <c r="CY76" s="32"/>
      <c r="CZ76" s="229"/>
      <c r="DA76" s="34">
        <f t="shared" si="160"/>
        <v>0</v>
      </c>
      <c r="DB76" s="31">
        <f t="shared" si="161"/>
        <v>0</v>
      </c>
      <c r="DC76" s="230" t="str">
        <f t="shared" si="148"/>
        <v>NO OFERTADO</v>
      </c>
      <c r="DD76" s="32"/>
      <c r="DE76" s="229"/>
      <c r="DF76" s="34">
        <f t="shared" si="162"/>
        <v>0</v>
      </c>
      <c r="DG76" s="31">
        <f t="shared" si="163"/>
        <v>0</v>
      </c>
      <c r="DH76" s="230" t="str">
        <f t="shared" si="149"/>
        <v>NO OFERTADO</v>
      </c>
      <c r="DI76" s="32">
        <v>2750</v>
      </c>
      <c r="DJ76" s="229">
        <v>0</v>
      </c>
      <c r="DK76" s="34">
        <f t="shared" si="164"/>
        <v>2750</v>
      </c>
      <c r="DL76" s="31">
        <f t="shared" si="165"/>
        <v>2750</v>
      </c>
      <c r="DM76" s="230" t="str">
        <f t="shared" si="150"/>
        <v>HABILITA</v>
      </c>
      <c r="DN76" s="32"/>
      <c r="DO76" s="229"/>
      <c r="DP76" s="34">
        <f t="shared" si="166"/>
        <v>0</v>
      </c>
      <c r="DQ76" s="31">
        <f t="shared" si="167"/>
        <v>0</v>
      </c>
      <c r="DR76" s="230" t="str">
        <f t="shared" si="151"/>
        <v>NO OFERTADO</v>
      </c>
      <c r="DS76" s="32"/>
      <c r="DT76" s="229"/>
      <c r="DU76" s="34">
        <f t="shared" si="168"/>
        <v>0</v>
      </c>
      <c r="DV76" s="31">
        <f t="shared" si="169"/>
        <v>0</v>
      </c>
      <c r="DW76" s="230" t="str">
        <f t="shared" si="152"/>
        <v>NO OFERTADO</v>
      </c>
      <c r="DX76" s="32"/>
      <c r="DY76" s="229">
        <f t="shared" si="93"/>
        <v>0</v>
      </c>
      <c r="DZ76" s="34">
        <f t="shared" si="153"/>
        <v>0</v>
      </c>
      <c r="EA76" s="31">
        <f t="shared" si="154"/>
        <v>0</v>
      </c>
      <c r="EB76" s="230" t="str">
        <f t="shared" si="155"/>
        <v>NO OFERTADO</v>
      </c>
      <c r="EC76" s="32"/>
      <c r="ED76" s="229"/>
      <c r="EE76" s="34">
        <f t="shared" si="170"/>
        <v>0</v>
      </c>
      <c r="EF76" s="31">
        <f t="shared" si="171"/>
        <v>0</v>
      </c>
      <c r="EG76" s="230" t="str">
        <f t="shared" si="156"/>
        <v>NO OFERTADO</v>
      </c>
      <c r="EH76" s="32"/>
      <c r="EI76" s="229"/>
      <c r="EJ76" s="34">
        <f t="shared" si="172"/>
        <v>0</v>
      </c>
      <c r="EK76" s="31">
        <f t="shared" si="173"/>
        <v>0</v>
      </c>
      <c r="EL76" s="230" t="str">
        <f t="shared" si="157"/>
        <v>NO OFERTADO</v>
      </c>
    </row>
    <row r="77" spans="1:142" s="226" customFormat="1" ht="51" x14ac:dyDescent="0.2">
      <c r="A77" s="103">
        <v>68</v>
      </c>
      <c r="B77" s="202" t="s">
        <v>138</v>
      </c>
      <c r="C77" s="121" t="s">
        <v>127</v>
      </c>
      <c r="D77" s="146">
        <v>1</v>
      </c>
      <c r="E77" s="227" t="s">
        <v>53</v>
      </c>
      <c r="F77" s="228">
        <v>1867.6666666666667</v>
      </c>
      <c r="G77" s="25">
        <v>2107.7844059999998</v>
      </c>
      <c r="H77" s="32">
        <v>1950</v>
      </c>
      <c r="I77" s="229">
        <v>0</v>
      </c>
      <c r="J77" s="34">
        <f t="shared" si="158"/>
        <v>1950</v>
      </c>
      <c r="K77" s="31">
        <f t="shared" si="159"/>
        <v>1950</v>
      </c>
      <c r="L77" s="230" t="str">
        <f t="shared" si="108"/>
        <v>HABILITA</v>
      </c>
      <c r="M77" s="32"/>
      <c r="N77" s="229">
        <v>0</v>
      </c>
      <c r="O77" s="34">
        <f t="shared" si="109"/>
        <v>0</v>
      </c>
      <c r="P77" s="31">
        <f t="shared" si="110"/>
        <v>0</v>
      </c>
      <c r="Q77" s="230" t="str">
        <f t="shared" si="111"/>
        <v>NO OFERTADO</v>
      </c>
      <c r="R77" s="32"/>
      <c r="S77" s="229"/>
      <c r="T77" s="34">
        <f t="shared" si="112"/>
        <v>0</v>
      </c>
      <c r="U77" s="31">
        <f t="shared" si="110"/>
        <v>0</v>
      </c>
      <c r="V77" s="230" t="str">
        <f t="shared" si="113"/>
        <v>NO OFERTADO</v>
      </c>
      <c r="W77" s="32"/>
      <c r="X77" s="229"/>
      <c r="Y77" s="34">
        <f t="shared" si="114"/>
        <v>0</v>
      </c>
      <c r="Z77" s="31">
        <f t="shared" si="110"/>
        <v>0</v>
      </c>
      <c r="AA77" s="230" t="str">
        <f t="shared" si="115"/>
        <v>NO OFERTADO</v>
      </c>
      <c r="AB77" s="32">
        <v>1845</v>
      </c>
      <c r="AC77" s="229">
        <v>0</v>
      </c>
      <c r="AD77" s="34">
        <f t="shared" si="116"/>
        <v>1845</v>
      </c>
      <c r="AE77" s="31">
        <f t="shared" si="110"/>
        <v>1845</v>
      </c>
      <c r="AF77" s="230" t="str">
        <f t="shared" si="117"/>
        <v>HABILITA</v>
      </c>
      <c r="AG77" s="32">
        <v>2180</v>
      </c>
      <c r="AH77" s="229">
        <v>0</v>
      </c>
      <c r="AI77" s="34">
        <f t="shared" si="118"/>
        <v>2180</v>
      </c>
      <c r="AJ77" s="31">
        <f t="shared" si="110"/>
        <v>2180</v>
      </c>
      <c r="AK77" s="230" t="str">
        <f t="shared" si="119"/>
        <v>HABILITA</v>
      </c>
      <c r="AL77" s="32"/>
      <c r="AM77" s="229"/>
      <c r="AN77" s="34">
        <f t="shared" si="120"/>
        <v>0</v>
      </c>
      <c r="AO77" s="31">
        <f t="shared" si="110"/>
        <v>0</v>
      </c>
      <c r="AP77" s="230" t="str">
        <f t="shared" si="121"/>
        <v>NO OFERTADO</v>
      </c>
      <c r="AQ77" s="32"/>
      <c r="AR77" s="229"/>
      <c r="AS77" s="34">
        <f t="shared" si="122"/>
        <v>0</v>
      </c>
      <c r="AT77" s="31">
        <f t="shared" si="110"/>
        <v>0</v>
      </c>
      <c r="AU77" s="230" t="str">
        <f t="shared" si="123"/>
        <v>NO OFERTADO</v>
      </c>
      <c r="AV77" s="32">
        <v>2295</v>
      </c>
      <c r="AW77" s="229">
        <v>0</v>
      </c>
      <c r="AX77" s="34">
        <f t="shared" si="124"/>
        <v>2295</v>
      </c>
      <c r="AY77" s="31">
        <f t="shared" si="110"/>
        <v>2295</v>
      </c>
      <c r="AZ77" s="230" t="str">
        <f t="shared" si="125"/>
        <v>HABILITA</v>
      </c>
      <c r="BA77" s="32"/>
      <c r="BB77" s="229">
        <f t="shared" si="126"/>
        <v>0</v>
      </c>
      <c r="BC77" s="34">
        <f t="shared" si="127"/>
        <v>0</v>
      </c>
      <c r="BD77" s="31">
        <f t="shared" si="110"/>
        <v>0</v>
      </c>
      <c r="BE77" s="230" t="str">
        <f t="shared" si="128"/>
        <v>NO OFERTADO</v>
      </c>
      <c r="BF77" s="32"/>
      <c r="BG77" s="229"/>
      <c r="BH77" s="34">
        <f t="shared" si="129"/>
        <v>0</v>
      </c>
      <c r="BI77" s="31">
        <f t="shared" si="110"/>
        <v>0</v>
      </c>
      <c r="BJ77" s="230" t="str">
        <f t="shared" si="130"/>
        <v>NO OFERTADO</v>
      </c>
      <c r="BK77" s="32"/>
      <c r="BL77" s="229"/>
      <c r="BM77" s="34">
        <f t="shared" si="131"/>
        <v>0</v>
      </c>
      <c r="BN77" s="31">
        <f t="shared" si="110"/>
        <v>0</v>
      </c>
      <c r="BO77" s="230" t="str">
        <f t="shared" si="132"/>
        <v>NO OFERTADO</v>
      </c>
      <c r="BP77" s="32"/>
      <c r="BQ77" s="229"/>
      <c r="BR77" s="34">
        <f t="shared" si="133"/>
        <v>0</v>
      </c>
      <c r="BS77" s="31">
        <f t="shared" si="110"/>
        <v>0</v>
      </c>
      <c r="BT77" s="230" t="str">
        <f t="shared" si="134"/>
        <v>NO OFERTADO</v>
      </c>
      <c r="BU77" s="32">
        <v>1850</v>
      </c>
      <c r="BV77" s="229">
        <v>0</v>
      </c>
      <c r="BW77" s="34">
        <f t="shared" si="135"/>
        <v>1850</v>
      </c>
      <c r="BX77" s="31">
        <f t="shared" si="136"/>
        <v>1850</v>
      </c>
      <c r="BY77" s="230" t="str">
        <f t="shared" si="137"/>
        <v>HABILITA</v>
      </c>
      <c r="BZ77" s="32"/>
      <c r="CA77" s="229"/>
      <c r="CB77" s="34">
        <f t="shared" si="138"/>
        <v>0</v>
      </c>
      <c r="CC77" s="31">
        <f t="shared" si="136"/>
        <v>0</v>
      </c>
      <c r="CD77" s="230" t="str">
        <f t="shared" si="139"/>
        <v>NO OFERTADO</v>
      </c>
      <c r="CE77" s="32"/>
      <c r="CF77" s="229"/>
      <c r="CG77" s="34">
        <f t="shared" si="140"/>
        <v>0</v>
      </c>
      <c r="CH77" s="31">
        <f t="shared" si="136"/>
        <v>0</v>
      </c>
      <c r="CI77" s="230" t="str">
        <f t="shared" si="141"/>
        <v>NO OFERTADO</v>
      </c>
      <c r="CJ77" s="32"/>
      <c r="CK77" s="229"/>
      <c r="CL77" s="34">
        <f t="shared" si="142"/>
        <v>0</v>
      </c>
      <c r="CM77" s="31">
        <f t="shared" si="136"/>
        <v>0</v>
      </c>
      <c r="CN77" s="230" t="str">
        <f t="shared" si="143"/>
        <v>NO OFERTADO</v>
      </c>
      <c r="CO77" s="32"/>
      <c r="CP77" s="231"/>
      <c r="CQ77" s="34">
        <f t="shared" si="144"/>
        <v>0</v>
      </c>
      <c r="CR77" s="31">
        <f t="shared" si="136"/>
        <v>0</v>
      </c>
      <c r="CS77" s="230" t="str">
        <f t="shared" si="145"/>
        <v>NO OFERTADO</v>
      </c>
      <c r="CT77" s="32">
        <v>2352</v>
      </c>
      <c r="CU77" s="229">
        <v>0</v>
      </c>
      <c r="CV77" s="34">
        <f t="shared" si="146"/>
        <v>2352</v>
      </c>
      <c r="CW77" s="31">
        <f t="shared" si="136"/>
        <v>2352</v>
      </c>
      <c r="CX77" s="230" t="str">
        <f t="shared" si="147"/>
        <v>HABILITA</v>
      </c>
      <c r="CY77" s="32"/>
      <c r="CZ77" s="229"/>
      <c r="DA77" s="34">
        <f t="shared" si="160"/>
        <v>0</v>
      </c>
      <c r="DB77" s="31">
        <f t="shared" si="161"/>
        <v>0</v>
      </c>
      <c r="DC77" s="230" t="str">
        <f t="shared" si="148"/>
        <v>NO OFERTADO</v>
      </c>
      <c r="DD77" s="32"/>
      <c r="DE77" s="229"/>
      <c r="DF77" s="34">
        <f t="shared" si="162"/>
        <v>0</v>
      </c>
      <c r="DG77" s="31">
        <f t="shared" si="163"/>
        <v>0</v>
      </c>
      <c r="DH77" s="230" t="str">
        <f t="shared" si="149"/>
        <v>NO OFERTADO</v>
      </c>
      <c r="DI77" s="32">
        <v>2750</v>
      </c>
      <c r="DJ77" s="229">
        <v>0</v>
      </c>
      <c r="DK77" s="34">
        <f t="shared" si="164"/>
        <v>2750</v>
      </c>
      <c r="DL77" s="31">
        <f t="shared" si="165"/>
        <v>2750</v>
      </c>
      <c r="DM77" s="230" t="str">
        <f t="shared" si="150"/>
        <v>NO HABILITA</v>
      </c>
      <c r="DN77" s="32"/>
      <c r="DO77" s="229"/>
      <c r="DP77" s="34">
        <f t="shared" si="166"/>
        <v>0</v>
      </c>
      <c r="DQ77" s="31">
        <f t="shared" si="167"/>
        <v>0</v>
      </c>
      <c r="DR77" s="230" t="str">
        <f t="shared" si="151"/>
        <v>NO OFERTADO</v>
      </c>
      <c r="DS77" s="32"/>
      <c r="DT77" s="229"/>
      <c r="DU77" s="34">
        <f t="shared" si="168"/>
        <v>0</v>
      </c>
      <c r="DV77" s="31">
        <f t="shared" si="169"/>
        <v>0</v>
      </c>
      <c r="DW77" s="230" t="str">
        <f t="shared" si="152"/>
        <v>NO OFERTADO</v>
      </c>
      <c r="DX77" s="32"/>
      <c r="DY77" s="229">
        <f t="shared" si="93"/>
        <v>0</v>
      </c>
      <c r="DZ77" s="34">
        <f t="shared" si="153"/>
        <v>0</v>
      </c>
      <c r="EA77" s="31">
        <f t="shared" si="154"/>
        <v>0</v>
      </c>
      <c r="EB77" s="230" t="str">
        <f t="shared" si="155"/>
        <v>NO OFERTADO</v>
      </c>
      <c r="EC77" s="32"/>
      <c r="ED77" s="229"/>
      <c r="EE77" s="34">
        <f t="shared" si="170"/>
        <v>0</v>
      </c>
      <c r="EF77" s="31">
        <f t="shared" si="171"/>
        <v>0</v>
      </c>
      <c r="EG77" s="230" t="str">
        <f t="shared" si="156"/>
        <v>NO OFERTADO</v>
      </c>
      <c r="EH77" s="32"/>
      <c r="EI77" s="229"/>
      <c r="EJ77" s="34">
        <f t="shared" si="172"/>
        <v>0</v>
      </c>
      <c r="EK77" s="31">
        <f t="shared" si="173"/>
        <v>0</v>
      </c>
      <c r="EL77" s="230" t="str">
        <f t="shared" si="157"/>
        <v>NO OFERTADO</v>
      </c>
    </row>
    <row r="78" spans="1:142" s="226" customFormat="1" ht="51" x14ac:dyDescent="0.2">
      <c r="A78" s="103">
        <v>69</v>
      </c>
      <c r="B78" s="202" t="s">
        <v>139</v>
      </c>
      <c r="C78" s="121" t="s">
        <v>127</v>
      </c>
      <c r="D78" s="146">
        <v>1</v>
      </c>
      <c r="E78" s="227" t="s">
        <v>53</v>
      </c>
      <c r="F78" s="228">
        <v>407</v>
      </c>
      <c r="G78" s="25">
        <v>4890</v>
      </c>
      <c r="H78" s="32">
        <v>1950</v>
      </c>
      <c r="I78" s="229">
        <v>0</v>
      </c>
      <c r="J78" s="34">
        <f t="shared" si="158"/>
        <v>1950</v>
      </c>
      <c r="K78" s="31">
        <f t="shared" si="159"/>
        <v>1950</v>
      </c>
      <c r="L78" s="230" t="str">
        <f t="shared" si="108"/>
        <v>HABILITA</v>
      </c>
      <c r="M78" s="32"/>
      <c r="N78" s="229">
        <v>0</v>
      </c>
      <c r="O78" s="34">
        <f t="shared" si="109"/>
        <v>0</v>
      </c>
      <c r="P78" s="31">
        <f t="shared" si="110"/>
        <v>0</v>
      </c>
      <c r="Q78" s="230" t="str">
        <f t="shared" si="111"/>
        <v>NO OFERTADO</v>
      </c>
      <c r="R78" s="32"/>
      <c r="S78" s="229"/>
      <c r="T78" s="34">
        <f t="shared" si="112"/>
        <v>0</v>
      </c>
      <c r="U78" s="31">
        <f t="shared" si="110"/>
        <v>0</v>
      </c>
      <c r="V78" s="230" t="str">
        <f t="shared" si="113"/>
        <v>NO OFERTADO</v>
      </c>
      <c r="W78" s="32"/>
      <c r="X78" s="229"/>
      <c r="Y78" s="34">
        <f t="shared" si="114"/>
        <v>0</v>
      </c>
      <c r="Z78" s="31">
        <f t="shared" si="110"/>
        <v>0</v>
      </c>
      <c r="AA78" s="230" t="str">
        <f t="shared" si="115"/>
        <v>NO OFERTADO</v>
      </c>
      <c r="AB78" s="32">
        <v>3912</v>
      </c>
      <c r="AC78" s="229">
        <v>0</v>
      </c>
      <c r="AD78" s="34">
        <f t="shared" si="116"/>
        <v>3912</v>
      </c>
      <c r="AE78" s="31">
        <f t="shared" si="110"/>
        <v>3912</v>
      </c>
      <c r="AF78" s="230" t="str">
        <f t="shared" si="117"/>
        <v>HABILITA</v>
      </c>
      <c r="AG78" s="32"/>
      <c r="AH78" s="229"/>
      <c r="AI78" s="34">
        <f t="shared" si="118"/>
        <v>0</v>
      </c>
      <c r="AJ78" s="31">
        <f t="shared" si="110"/>
        <v>0</v>
      </c>
      <c r="AK78" s="230" t="str">
        <f t="shared" si="119"/>
        <v>NO OFERTADO</v>
      </c>
      <c r="AL78" s="32">
        <v>3600</v>
      </c>
      <c r="AM78" s="229">
        <v>0</v>
      </c>
      <c r="AN78" s="34">
        <f t="shared" si="120"/>
        <v>3600</v>
      </c>
      <c r="AO78" s="31">
        <f t="shared" si="110"/>
        <v>3600</v>
      </c>
      <c r="AP78" s="230" t="str">
        <f t="shared" si="121"/>
        <v>HABILITA</v>
      </c>
      <c r="AQ78" s="32"/>
      <c r="AR78" s="229"/>
      <c r="AS78" s="34">
        <f t="shared" si="122"/>
        <v>0</v>
      </c>
      <c r="AT78" s="31">
        <f t="shared" si="110"/>
        <v>0</v>
      </c>
      <c r="AU78" s="230" t="str">
        <f t="shared" si="123"/>
        <v>NO OFERTADO</v>
      </c>
      <c r="AV78" s="32"/>
      <c r="AW78" s="229"/>
      <c r="AX78" s="34">
        <f t="shared" si="124"/>
        <v>0</v>
      </c>
      <c r="AY78" s="31">
        <f t="shared" si="110"/>
        <v>0</v>
      </c>
      <c r="AZ78" s="230" t="str">
        <f t="shared" si="125"/>
        <v>NO OFERTADO</v>
      </c>
      <c r="BA78" s="32"/>
      <c r="BB78" s="229">
        <f t="shared" si="126"/>
        <v>0</v>
      </c>
      <c r="BC78" s="34">
        <f t="shared" si="127"/>
        <v>0</v>
      </c>
      <c r="BD78" s="31">
        <f t="shared" si="110"/>
        <v>0</v>
      </c>
      <c r="BE78" s="230" t="str">
        <f t="shared" si="128"/>
        <v>NO OFERTADO</v>
      </c>
      <c r="BF78" s="32"/>
      <c r="BG78" s="229"/>
      <c r="BH78" s="34">
        <f t="shared" si="129"/>
        <v>0</v>
      </c>
      <c r="BI78" s="31">
        <f t="shared" si="110"/>
        <v>0</v>
      </c>
      <c r="BJ78" s="230" t="str">
        <f t="shared" si="130"/>
        <v>NO OFERTADO</v>
      </c>
      <c r="BK78" s="32"/>
      <c r="BL78" s="229"/>
      <c r="BM78" s="34">
        <f t="shared" si="131"/>
        <v>0</v>
      </c>
      <c r="BN78" s="31">
        <f t="shared" si="110"/>
        <v>0</v>
      </c>
      <c r="BO78" s="230" t="str">
        <f t="shared" si="132"/>
        <v>NO OFERTADO</v>
      </c>
      <c r="BP78" s="32"/>
      <c r="BQ78" s="229"/>
      <c r="BR78" s="34">
        <f t="shared" si="133"/>
        <v>0</v>
      </c>
      <c r="BS78" s="31">
        <f t="shared" si="110"/>
        <v>0</v>
      </c>
      <c r="BT78" s="230" t="str">
        <f t="shared" si="134"/>
        <v>NO OFERTADO</v>
      </c>
      <c r="BU78" s="32"/>
      <c r="BV78" s="229"/>
      <c r="BW78" s="34">
        <f t="shared" si="135"/>
        <v>0</v>
      </c>
      <c r="BX78" s="31">
        <f t="shared" si="136"/>
        <v>0</v>
      </c>
      <c r="BY78" s="230" t="str">
        <f t="shared" si="137"/>
        <v>NO OFERTADO</v>
      </c>
      <c r="BZ78" s="32"/>
      <c r="CA78" s="229"/>
      <c r="CB78" s="34">
        <f t="shared" si="138"/>
        <v>0</v>
      </c>
      <c r="CC78" s="31">
        <f t="shared" si="136"/>
        <v>0</v>
      </c>
      <c r="CD78" s="230" t="str">
        <f t="shared" si="139"/>
        <v>NO OFERTADO</v>
      </c>
      <c r="CE78" s="32"/>
      <c r="CF78" s="229"/>
      <c r="CG78" s="34">
        <f t="shared" si="140"/>
        <v>0</v>
      </c>
      <c r="CH78" s="31">
        <f t="shared" si="136"/>
        <v>0</v>
      </c>
      <c r="CI78" s="230" t="str">
        <f t="shared" si="141"/>
        <v>NO OFERTADO</v>
      </c>
      <c r="CJ78" s="32"/>
      <c r="CK78" s="229"/>
      <c r="CL78" s="34">
        <f t="shared" si="142"/>
        <v>0</v>
      </c>
      <c r="CM78" s="31">
        <f t="shared" si="136"/>
        <v>0</v>
      </c>
      <c r="CN78" s="230" t="str">
        <f t="shared" si="143"/>
        <v>NO OFERTADO</v>
      </c>
      <c r="CO78" s="32"/>
      <c r="CP78" s="231"/>
      <c r="CQ78" s="34">
        <f t="shared" si="144"/>
        <v>0</v>
      </c>
      <c r="CR78" s="31">
        <f t="shared" si="136"/>
        <v>0</v>
      </c>
      <c r="CS78" s="230" t="str">
        <f t="shared" si="145"/>
        <v>NO OFERTADO</v>
      </c>
      <c r="CT78" s="32">
        <v>2352</v>
      </c>
      <c r="CU78" s="229">
        <v>0</v>
      </c>
      <c r="CV78" s="34">
        <f t="shared" si="146"/>
        <v>2352</v>
      </c>
      <c r="CW78" s="31">
        <f t="shared" si="136"/>
        <v>2352</v>
      </c>
      <c r="CX78" s="230" t="str">
        <f t="shared" si="147"/>
        <v>HABILITA</v>
      </c>
      <c r="CY78" s="32"/>
      <c r="CZ78" s="229"/>
      <c r="DA78" s="34">
        <f t="shared" si="160"/>
        <v>0</v>
      </c>
      <c r="DB78" s="31">
        <f t="shared" si="161"/>
        <v>0</v>
      </c>
      <c r="DC78" s="230" t="str">
        <f t="shared" si="148"/>
        <v>NO OFERTADO</v>
      </c>
      <c r="DD78" s="32"/>
      <c r="DE78" s="229"/>
      <c r="DF78" s="34">
        <f t="shared" si="162"/>
        <v>0</v>
      </c>
      <c r="DG78" s="31">
        <f t="shared" si="163"/>
        <v>0</v>
      </c>
      <c r="DH78" s="230" t="str">
        <f t="shared" si="149"/>
        <v>NO OFERTADO</v>
      </c>
      <c r="DI78" s="32">
        <v>2750</v>
      </c>
      <c r="DJ78" s="229">
        <v>0</v>
      </c>
      <c r="DK78" s="34">
        <f t="shared" si="164"/>
        <v>2750</v>
      </c>
      <c r="DL78" s="31">
        <f t="shared" si="165"/>
        <v>2750</v>
      </c>
      <c r="DM78" s="230" t="str">
        <f t="shared" si="150"/>
        <v>HABILITA</v>
      </c>
      <c r="DN78" s="32"/>
      <c r="DO78" s="229"/>
      <c r="DP78" s="34">
        <f t="shared" si="166"/>
        <v>0</v>
      </c>
      <c r="DQ78" s="31">
        <f t="shared" si="167"/>
        <v>0</v>
      </c>
      <c r="DR78" s="230" t="str">
        <f t="shared" si="151"/>
        <v>NO OFERTADO</v>
      </c>
      <c r="DS78" s="32"/>
      <c r="DT78" s="229"/>
      <c r="DU78" s="34">
        <f t="shared" si="168"/>
        <v>0</v>
      </c>
      <c r="DV78" s="31">
        <f t="shared" si="169"/>
        <v>0</v>
      </c>
      <c r="DW78" s="230" t="str">
        <f t="shared" si="152"/>
        <v>NO OFERTADO</v>
      </c>
      <c r="DX78" s="32"/>
      <c r="DY78" s="229">
        <f t="shared" si="93"/>
        <v>0</v>
      </c>
      <c r="DZ78" s="34">
        <f t="shared" si="153"/>
        <v>0</v>
      </c>
      <c r="EA78" s="31">
        <f t="shared" si="154"/>
        <v>0</v>
      </c>
      <c r="EB78" s="230" t="str">
        <f t="shared" si="155"/>
        <v>NO OFERTADO</v>
      </c>
      <c r="EC78" s="32"/>
      <c r="ED78" s="229"/>
      <c r="EE78" s="34">
        <f t="shared" si="170"/>
        <v>0</v>
      </c>
      <c r="EF78" s="31">
        <f t="shared" si="171"/>
        <v>0</v>
      </c>
      <c r="EG78" s="230" t="str">
        <f t="shared" si="156"/>
        <v>NO OFERTADO</v>
      </c>
      <c r="EH78" s="32"/>
      <c r="EI78" s="229"/>
      <c r="EJ78" s="34">
        <f t="shared" si="172"/>
        <v>0</v>
      </c>
      <c r="EK78" s="31">
        <f t="shared" si="173"/>
        <v>0</v>
      </c>
      <c r="EL78" s="230" t="str">
        <f t="shared" si="157"/>
        <v>NO OFERTADO</v>
      </c>
    </row>
    <row r="79" spans="1:142" s="226" customFormat="1" ht="25.5" x14ac:dyDescent="0.2">
      <c r="A79" s="103">
        <v>70</v>
      </c>
      <c r="B79" s="202" t="s">
        <v>140</v>
      </c>
      <c r="C79" s="121" t="s">
        <v>127</v>
      </c>
      <c r="D79" s="146">
        <v>1</v>
      </c>
      <c r="E79" s="227" t="s">
        <v>53</v>
      </c>
      <c r="F79" s="228">
        <v>1</v>
      </c>
      <c r="G79" s="25">
        <v>129961.18520000001</v>
      </c>
      <c r="H79" s="32"/>
      <c r="I79" s="229"/>
      <c r="J79" s="34">
        <f t="shared" si="158"/>
        <v>0</v>
      </c>
      <c r="K79" s="31">
        <f t="shared" si="159"/>
        <v>0</v>
      </c>
      <c r="L79" s="230" t="str">
        <f t="shared" si="108"/>
        <v>NO OFERTADO</v>
      </c>
      <c r="M79" s="32"/>
      <c r="N79" s="229">
        <v>0</v>
      </c>
      <c r="O79" s="34">
        <f t="shared" si="109"/>
        <v>0</v>
      </c>
      <c r="P79" s="31">
        <f t="shared" si="110"/>
        <v>0</v>
      </c>
      <c r="Q79" s="230" t="str">
        <f t="shared" si="111"/>
        <v>NO OFERTADO</v>
      </c>
      <c r="R79" s="32"/>
      <c r="S79" s="229"/>
      <c r="T79" s="34">
        <f t="shared" si="112"/>
        <v>0</v>
      </c>
      <c r="U79" s="31">
        <f t="shared" si="110"/>
        <v>0</v>
      </c>
      <c r="V79" s="230" t="str">
        <f t="shared" si="113"/>
        <v>NO OFERTADO</v>
      </c>
      <c r="W79" s="32"/>
      <c r="X79" s="229"/>
      <c r="Y79" s="34">
        <f t="shared" si="114"/>
        <v>0</v>
      </c>
      <c r="Z79" s="31">
        <f t="shared" si="110"/>
        <v>0</v>
      </c>
      <c r="AA79" s="230" t="str">
        <f t="shared" si="115"/>
        <v>NO OFERTADO</v>
      </c>
      <c r="AB79" s="32"/>
      <c r="AC79" s="229"/>
      <c r="AD79" s="34">
        <f t="shared" si="116"/>
        <v>0</v>
      </c>
      <c r="AE79" s="31">
        <f t="shared" si="110"/>
        <v>0</v>
      </c>
      <c r="AF79" s="230" t="str">
        <f t="shared" si="117"/>
        <v>NO OFERTADO</v>
      </c>
      <c r="AG79" s="32"/>
      <c r="AH79" s="229"/>
      <c r="AI79" s="34">
        <f t="shared" si="118"/>
        <v>0</v>
      </c>
      <c r="AJ79" s="31">
        <f t="shared" si="110"/>
        <v>0</v>
      </c>
      <c r="AK79" s="230" t="str">
        <f t="shared" si="119"/>
        <v>NO OFERTADO</v>
      </c>
      <c r="AL79" s="32"/>
      <c r="AM79" s="229"/>
      <c r="AN79" s="34">
        <f t="shared" si="120"/>
        <v>0</v>
      </c>
      <c r="AO79" s="31">
        <f t="shared" si="110"/>
        <v>0</v>
      </c>
      <c r="AP79" s="230" t="str">
        <f t="shared" si="121"/>
        <v>NO OFERTADO</v>
      </c>
      <c r="AQ79" s="32"/>
      <c r="AR79" s="229"/>
      <c r="AS79" s="34">
        <f t="shared" si="122"/>
        <v>0</v>
      </c>
      <c r="AT79" s="31">
        <f t="shared" si="110"/>
        <v>0</v>
      </c>
      <c r="AU79" s="230" t="str">
        <f t="shared" si="123"/>
        <v>NO OFERTADO</v>
      </c>
      <c r="AV79" s="32"/>
      <c r="AW79" s="229"/>
      <c r="AX79" s="34">
        <f t="shared" si="124"/>
        <v>0</v>
      </c>
      <c r="AY79" s="31">
        <f t="shared" si="110"/>
        <v>0</v>
      </c>
      <c r="AZ79" s="230" t="str">
        <f t="shared" si="125"/>
        <v>NO OFERTADO</v>
      </c>
      <c r="BA79" s="32"/>
      <c r="BB79" s="229">
        <f t="shared" si="126"/>
        <v>0</v>
      </c>
      <c r="BC79" s="34">
        <f t="shared" si="127"/>
        <v>0</v>
      </c>
      <c r="BD79" s="31">
        <f t="shared" si="110"/>
        <v>0</v>
      </c>
      <c r="BE79" s="230" t="str">
        <f t="shared" si="128"/>
        <v>NO OFERTADO</v>
      </c>
      <c r="BF79" s="32"/>
      <c r="BG79" s="229"/>
      <c r="BH79" s="34">
        <f t="shared" si="129"/>
        <v>0</v>
      </c>
      <c r="BI79" s="31">
        <f t="shared" si="110"/>
        <v>0</v>
      </c>
      <c r="BJ79" s="230" t="str">
        <f t="shared" si="130"/>
        <v>NO OFERTADO</v>
      </c>
      <c r="BK79" s="32"/>
      <c r="BL79" s="229"/>
      <c r="BM79" s="34">
        <f t="shared" si="131"/>
        <v>0</v>
      </c>
      <c r="BN79" s="31">
        <f t="shared" si="110"/>
        <v>0</v>
      </c>
      <c r="BO79" s="230" t="str">
        <f t="shared" si="132"/>
        <v>NO OFERTADO</v>
      </c>
      <c r="BP79" s="32"/>
      <c r="BQ79" s="229"/>
      <c r="BR79" s="34">
        <f t="shared" si="133"/>
        <v>0</v>
      </c>
      <c r="BS79" s="31">
        <f t="shared" si="110"/>
        <v>0</v>
      </c>
      <c r="BT79" s="230" t="str">
        <f t="shared" si="134"/>
        <v>NO OFERTADO</v>
      </c>
      <c r="BU79" s="32"/>
      <c r="BV79" s="229"/>
      <c r="BW79" s="34">
        <f t="shared" si="135"/>
        <v>0</v>
      </c>
      <c r="BX79" s="31">
        <f t="shared" si="136"/>
        <v>0</v>
      </c>
      <c r="BY79" s="230" t="str">
        <f t="shared" si="137"/>
        <v>NO OFERTADO</v>
      </c>
      <c r="BZ79" s="32"/>
      <c r="CA79" s="229"/>
      <c r="CB79" s="34">
        <f t="shared" si="138"/>
        <v>0</v>
      </c>
      <c r="CC79" s="31">
        <f t="shared" si="136"/>
        <v>0</v>
      </c>
      <c r="CD79" s="230" t="str">
        <f t="shared" si="139"/>
        <v>NO OFERTADO</v>
      </c>
      <c r="CE79" s="32"/>
      <c r="CF79" s="229"/>
      <c r="CG79" s="34">
        <f t="shared" si="140"/>
        <v>0</v>
      </c>
      <c r="CH79" s="31">
        <f t="shared" si="136"/>
        <v>0</v>
      </c>
      <c r="CI79" s="230" t="str">
        <f t="shared" si="141"/>
        <v>NO OFERTADO</v>
      </c>
      <c r="CJ79" s="32"/>
      <c r="CK79" s="229"/>
      <c r="CL79" s="34">
        <f t="shared" si="142"/>
        <v>0</v>
      </c>
      <c r="CM79" s="31">
        <f t="shared" si="136"/>
        <v>0</v>
      </c>
      <c r="CN79" s="230" t="str">
        <f t="shared" si="143"/>
        <v>NO OFERTADO</v>
      </c>
      <c r="CO79" s="32"/>
      <c r="CP79" s="231"/>
      <c r="CQ79" s="34">
        <f t="shared" si="144"/>
        <v>0</v>
      </c>
      <c r="CR79" s="31">
        <f t="shared" si="136"/>
        <v>0</v>
      </c>
      <c r="CS79" s="230" t="str">
        <f t="shared" si="145"/>
        <v>NO OFERTADO</v>
      </c>
      <c r="CT79" s="32"/>
      <c r="CU79" s="229"/>
      <c r="CV79" s="34">
        <f t="shared" si="146"/>
        <v>0</v>
      </c>
      <c r="CW79" s="31">
        <f t="shared" si="136"/>
        <v>0</v>
      </c>
      <c r="CX79" s="230" t="str">
        <f t="shared" si="147"/>
        <v>NO OFERTADO</v>
      </c>
      <c r="CY79" s="32"/>
      <c r="CZ79" s="229"/>
      <c r="DA79" s="34">
        <f t="shared" si="160"/>
        <v>0</v>
      </c>
      <c r="DB79" s="31">
        <f t="shared" si="161"/>
        <v>0</v>
      </c>
      <c r="DC79" s="230" t="str">
        <f t="shared" si="148"/>
        <v>NO OFERTADO</v>
      </c>
      <c r="DD79" s="32"/>
      <c r="DE79" s="229"/>
      <c r="DF79" s="34">
        <f t="shared" si="162"/>
        <v>0</v>
      </c>
      <c r="DG79" s="31">
        <f t="shared" si="163"/>
        <v>0</v>
      </c>
      <c r="DH79" s="230" t="str">
        <f t="shared" si="149"/>
        <v>NO OFERTADO</v>
      </c>
      <c r="DI79" s="32"/>
      <c r="DJ79" s="229"/>
      <c r="DK79" s="34">
        <f t="shared" si="164"/>
        <v>0</v>
      </c>
      <c r="DL79" s="31">
        <f t="shared" si="165"/>
        <v>0</v>
      </c>
      <c r="DM79" s="230" t="str">
        <f t="shared" si="150"/>
        <v>NO OFERTADO</v>
      </c>
      <c r="DN79" s="32"/>
      <c r="DO79" s="229"/>
      <c r="DP79" s="34">
        <f t="shared" si="166"/>
        <v>0</v>
      </c>
      <c r="DQ79" s="31">
        <f t="shared" si="167"/>
        <v>0</v>
      </c>
      <c r="DR79" s="230" t="str">
        <f t="shared" si="151"/>
        <v>NO OFERTADO</v>
      </c>
      <c r="DS79" s="32"/>
      <c r="DT79" s="229"/>
      <c r="DU79" s="34">
        <f t="shared" si="168"/>
        <v>0</v>
      </c>
      <c r="DV79" s="31">
        <f t="shared" si="169"/>
        <v>0</v>
      </c>
      <c r="DW79" s="230" t="str">
        <f t="shared" si="152"/>
        <v>NO OFERTADO</v>
      </c>
      <c r="DX79" s="32"/>
      <c r="DY79" s="229">
        <f t="shared" si="93"/>
        <v>0</v>
      </c>
      <c r="DZ79" s="34">
        <f t="shared" si="153"/>
        <v>0</v>
      </c>
      <c r="EA79" s="31">
        <f t="shared" si="154"/>
        <v>0</v>
      </c>
      <c r="EB79" s="230" t="str">
        <f t="shared" si="155"/>
        <v>NO OFERTADO</v>
      </c>
      <c r="EC79" s="32"/>
      <c r="ED79" s="229"/>
      <c r="EE79" s="34">
        <f t="shared" si="170"/>
        <v>0</v>
      </c>
      <c r="EF79" s="31">
        <f t="shared" si="171"/>
        <v>0</v>
      </c>
      <c r="EG79" s="230" t="str">
        <f t="shared" si="156"/>
        <v>NO OFERTADO</v>
      </c>
      <c r="EH79" s="32"/>
      <c r="EI79" s="229"/>
      <c r="EJ79" s="34">
        <f t="shared" si="172"/>
        <v>0</v>
      </c>
      <c r="EK79" s="31">
        <f t="shared" si="173"/>
        <v>0</v>
      </c>
      <c r="EL79" s="230" t="str">
        <f t="shared" si="157"/>
        <v>NO OFERTADO</v>
      </c>
    </row>
    <row r="80" spans="1:142" s="226" customFormat="1" ht="165.75" x14ac:dyDescent="0.2">
      <c r="A80" s="103">
        <v>71</v>
      </c>
      <c r="B80" s="202" t="s">
        <v>141</v>
      </c>
      <c r="C80" s="121" t="s">
        <v>131</v>
      </c>
      <c r="D80" s="146">
        <v>1</v>
      </c>
      <c r="E80" s="227" t="s">
        <v>53</v>
      </c>
      <c r="F80" s="228">
        <v>1.6666666666666667</v>
      </c>
      <c r="G80" s="25">
        <v>148060.22839999999</v>
      </c>
      <c r="H80" s="32"/>
      <c r="I80" s="229"/>
      <c r="J80" s="34">
        <f t="shared" si="158"/>
        <v>0</v>
      </c>
      <c r="K80" s="31">
        <f t="shared" si="159"/>
        <v>0</v>
      </c>
      <c r="L80" s="230" t="str">
        <f t="shared" si="108"/>
        <v>NO OFERTADO</v>
      </c>
      <c r="M80" s="32"/>
      <c r="N80" s="229">
        <v>0</v>
      </c>
      <c r="O80" s="34">
        <f t="shared" si="109"/>
        <v>0</v>
      </c>
      <c r="P80" s="31">
        <f t="shared" si="110"/>
        <v>0</v>
      </c>
      <c r="Q80" s="230" t="str">
        <f t="shared" si="111"/>
        <v>NO OFERTADO</v>
      </c>
      <c r="R80" s="32"/>
      <c r="S80" s="229"/>
      <c r="T80" s="34">
        <f t="shared" si="112"/>
        <v>0</v>
      </c>
      <c r="U80" s="31">
        <f t="shared" si="110"/>
        <v>0</v>
      </c>
      <c r="V80" s="230" t="str">
        <f t="shared" si="113"/>
        <v>NO OFERTADO</v>
      </c>
      <c r="W80" s="32"/>
      <c r="X80" s="229"/>
      <c r="Y80" s="34">
        <f t="shared" si="114"/>
        <v>0</v>
      </c>
      <c r="Z80" s="31">
        <f t="shared" si="110"/>
        <v>0</v>
      </c>
      <c r="AA80" s="230" t="str">
        <f t="shared" si="115"/>
        <v>NO OFERTADO</v>
      </c>
      <c r="AB80" s="32"/>
      <c r="AC80" s="229"/>
      <c r="AD80" s="34">
        <f t="shared" si="116"/>
        <v>0</v>
      </c>
      <c r="AE80" s="31">
        <f t="shared" si="110"/>
        <v>0</v>
      </c>
      <c r="AF80" s="230" t="str">
        <f t="shared" si="117"/>
        <v>NO OFERTADO</v>
      </c>
      <c r="AG80" s="32"/>
      <c r="AH80" s="229"/>
      <c r="AI80" s="34">
        <f t="shared" si="118"/>
        <v>0</v>
      </c>
      <c r="AJ80" s="31">
        <f t="shared" si="110"/>
        <v>0</v>
      </c>
      <c r="AK80" s="230" t="str">
        <f t="shared" si="119"/>
        <v>NO OFERTADO</v>
      </c>
      <c r="AL80" s="32">
        <v>123900</v>
      </c>
      <c r="AM80" s="229">
        <v>0</v>
      </c>
      <c r="AN80" s="34">
        <f t="shared" si="120"/>
        <v>123900</v>
      </c>
      <c r="AO80" s="31">
        <f t="shared" si="110"/>
        <v>123900</v>
      </c>
      <c r="AP80" s="230" t="str">
        <f t="shared" si="121"/>
        <v>HABILITA</v>
      </c>
      <c r="AQ80" s="32">
        <v>90000</v>
      </c>
      <c r="AR80" s="229">
        <v>0</v>
      </c>
      <c r="AS80" s="34">
        <f t="shared" si="122"/>
        <v>90000</v>
      </c>
      <c r="AT80" s="31">
        <f t="shared" si="110"/>
        <v>90000</v>
      </c>
      <c r="AU80" s="230" t="str">
        <f t="shared" si="123"/>
        <v>HABILITA</v>
      </c>
      <c r="AV80" s="32"/>
      <c r="AW80" s="229"/>
      <c r="AX80" s="34">
        <f t="shared" si="124"/>
        <v>0</v>
      </c>
      <c r="AY80" s="31">
        <f t="shared" si="110"/>
        <v>0</v>
      </c>
      <c r="AZ80" s="230" t="str">
        <f t="shared" si="125"/>
        <v>NO OFERTADO</v>
      </c>
      <c r="BA80" s="32"/>
      <c r="BB80" s="229">
        <f t="shared" si="126"/>
        <v>0</v>
      </c>
      <c r="BC80" s="34">
        <f t="shared" si="127"/>
        <v>0</v>
      </c>
      <c r="BD80" s="31">
        <f t="shared" si="110"/>
        <v>0</v>
      </c>
      <c r="BE80" s="230" t="str">
        <f t="shared" si="128"/>
        <v>NO OFERTADO</v>
      </c>
      <c r="BF80" s="32"/>
      <c r="BG80" s="229"/>
      <c r="BH80" s="34">
        <f t="shared" si="129"/>
        <v>0</v>
      </c>
      <c r="BI80" s="31">
        <f t="shared" si="110"/>
        <v>0</v>
      </c>
      <c r="BJ80" s="230" t="str">
        <f t="shared" si="130"/>
        <v>NO OFERTADO</v>
      </c>
      <c r="BK80" s="32"/>
      <c r="BL80" s="229"/>
      <c r="BM80" s="34">
        <f t="shared" si="131"/>
        <v>0</v>
      </c>
      <c r="BN80" s="31">
        <f t="shared" si="110"/>
        <v>0</v>
      </c>
      <c r="BO80" s="230" t="str">
        <f t="shared" si="132"/>
        <v>NO OFERTADO</v>
      </c>
      <c r="BP80" s="32"/>
      <c r="BQ80" s="229"/>
      <c r="BR80" s="34">
        <f t="shared" si="133"/>
        <v>0</v>
      </c>
      <c r="BS80" s="31">
        <f t="shared" si="110"/>
        <v>0</v>
      </c>
      <c r="BT80" s="230" t="str">
        <f t="shared" si="134"/>
        <v>NO OFERTADO</v>
      </c>
      <c r="BU80" s="32"/>
      <c r="BV80" s="229"/>
      <c r="BW80" s="34">
        <f t="shared" si="135"/>
        <v>0</v>
      </c>
      <c r="BX80" s="31">
        <f t="shared" si="136"/>
        <v>0</v>
      </c>
      <c r="BY80" s="230" t="str">
        <f t="shared" si="137"/>
        <v>NO OFERTADO</v>
      </c>
      <c r="BZ80" s="32"/>
      <c r="CA80" s="229"/>
      <c r="CB80" s="34">
        <f t="shared" si="138"/>
        <v>0</v>
      </c>
      <c r="CC80" s="31">
        <f t="shared" si="136"/>
        <v>0</v>
      </c>
      <c r="CD80" s="230" t="str">
        <f t="shared" si="139"/>
        <v>NO OFERTADO</v>
      </c>
      <c r="CE80" s="32"/>
      <c r="CF80" s="229"/>
      <c r="CG80" s="34">
        <f t="shared" si="140"/>
        <v>0</v>
      </c>
      <c r="CH80" s="31">
        <f t="shared" si="136"/>
        <v>0</v>
      </c>
      <c r="CI80" s="230" t="str">
        <f t="shared" si="141"/>
        <v>NO OFERTADO</v>
      </c>
      <c r="CJ80" s="32"/>
      <c r="CK80" s="229"/>
      <c r="CL80" s="34">
        <f t="shared" si="142"/>
        <v>0</v>
      </c>
      <c r="CM80" s="31">
        <f t="shared" si="136"/>
        <v>0</v>
      </c>
      <c r="CN80" s="230" t="str">
        <f t="shared" si="143"/>
        <v>NO OFERTADO</v>
      </c>
      <c r="CO80" s="32"/>
      <c r="CP80" s="231"/>
      <c r="CQ80" s="34">
        <f t="shared" si="144"/>
        <v>0</v>
      </c>
      <c r="CR80" s="31">
        <f t="shared" si="136"/>
        <v>0</v>
      </c>
      <c r="CS80" s="230" t="str">
        <f t="shared" si="145"/>
        <v>NO OFERTADO</v>
      </c>
      <c r="CT80" s="32"/>
      <c r="CU80" s="229"/>
      <c r="CV80" s="34">
        <f t="shared" si="146"/>
        <v>0</v>
      </c>
      <c r="CW80" s="31">
        <f t="shared" si="136"/>
        <v>0</v>
      </c>
      <c r="CX80" s="230" t="str">
        <f t="shared" si="147"/>
        <v>NO OFERTADO</v>
      </c>
      <c r="CY80" s="32"/>
      <c r="CZ80" s="229"/>
      <c r="DA80" s="34">
        <f t="shared" si="160"/>
        <v>0</v>
      </c>
      <c r="DB80" s="31">
        <f t="shared" si="161"/>
        <v>0</v>
      </c>
      <c r="DC80" s="230" t="str">
        <f t="shared" si="148"/>
        <v>NO OFERTADO</v>
      </c>
      <c r="DD80" s="32"/>
      <c r="DE80" s="229"/>
      <c r="DF80" s="34">
        <f t="shared" si="162"/>
        <v>0</v>
      </c>
      <c r="DG80" s="31">
        <f t="shared" si="163"/>
        <v>0</v>
      </c>
      <c r="DH80" s="230" t="str">
        <f t="shared" si="149"/>
        <v>NO OFERTADO</v>
      </c>
      <c r="DI80" s="32"/>
      <c r="DJ80" s="229"/>
      <c r="DK80" s="34">
        <f t="shared" si="164"/>
        <v>0</v>
      </c>
      <c r="DL80" s="31">
        <f t="shared" si="165"/>
        <v>0</v>
      </c>
      <c r="DM80" s="230" t="str">
        <f t="shared" si="150"/>
        <v>NO OFERTADO</v>
      </c>
      <c r="DN80" s="32"/>
      <c r="DO80" s="229"/>
      <c r="DP80" s="34">
        <f t="shared" si="166"/>
        <v>0</v>
      </c>
      <c r="DQ80" s="31">
        <f t="shared" si="167"/>
        <v>0</v>
      </c>
      <c r="DR80" s="230" t="str">
        <f t="shared" si="151"/>
        <v>NO OFERTADO</v>
      </c>
      <c r="DS80" s="32"/>
      <c r="DT80" s="229"/>
      <c r="DU80" s="34">
        <f t="shared" si="168"/>
        <v>0</v>
      </c>
      <c r="DV80" s="31">
        <f t="shared" si="169"/>
        <v>0</v>
      </c>
      <c r="DW80" s="230" t="str">
        <f t="shared" si="152"/>
        <v>NO OFERTADO</v>
      </c>
      <c r="DX80" s="32"/>
      <c r="DY80" s="229">
        <f t="shared" si="93"/>
        <v>0</v>
      </c>
      <c r="DZ80" s="34">
        <f t="shared" si="153"/>
        <v>0</v>
      </c>
      <c r="EA80" s="31">
        <f t="shared" si="154"/>
        <v>0</v>
      </c>
      <c r="EB80" s="230" t="str">
        <f t="shared" si="155"/>
        <v>NO OFERTADO</v>
      </c>
      <c r="EC80" s="32"/>
      <c r="ED80" s="229"/>
      <c r="EE80" s="34">
        <f t="shared" si="170"/>
        <v>0</v>
      </c>
      <c r="EF80" s="31">
        <f t="shared" si="171"/>
        <v>0</v>
      </c>
      <c r="EG80" s="230" t="str">
        <f t="shared" si="156"/>
        <v>NO OFERTADO</v>
      </c>
      <c r="EH80" s="32"/>
      <c r="EI80" s="229"/>
      <c r="EJ80" s="34">
        <f t="shared" si="172"/>
        <v>0</v>
      </c>
      <c r="EK80" s="31">
        <f t="shared" si="173"/>
        <v>0</v>
      </c>
      <c r="EL80" s="230" t="str">
        <f t="shared" si="157"/>
        <v>NO OFERTADO</v>
      </c>
    </row>
    <row r="81" spans="1:142" s="226" customFormat="1" ht="25.5" x14ac:dyDescent="0.2">
      <c r="A81" s="103">
        <v>72</v>
      </c>
      <c r="B81" s="202" t="s">
        <v>142</v>
      </c>
      <c r="C81" s="121" t="s">
        <v>127</v>
      </c>
      <c r="D81" s="146">
        <v>1</v>
      </c>
      <c r="E81" s="227" t="s">
        <v>53</v>
      </c>
      <c r="F81" s="228">
        <v>7.333333333333333</v>
      </c>
      <c r="G81" s="25">
        <v>92500</v>
      </c>
      <c r="H81" s="32"/>
      <c r="I81" s="229"/>
      <c r="J81" s="34">
        <f t="shared" si="158"/>
        <v>0</v>
      </c>
      <c r="K81" s="31">
        <f t="shared" si="159"/>
        <v>0</v>
      </c>
      <c r="L81" s="230" t="str">
        <f t="shared" si="108"/>
        <v>NO OFERTADO</v>
      </c>
      <c r="M81" s="32"/>
      <c r="N81" s="229">
        <v>0</v>
      </c>
      <c r="O81" s="34">
        <f t="shared" si="109"/>
        <v>0</v>
      </c>
      <c r="P81" s="31">
        <f t="shared" si="110"/>
        <v>0</v>
      </c>
      <c r="Q81" s="230" t="str">
        <f t="shared" si="111"/>
        <v>NO OFERTADO</v>
      </c>
      <c r="R81" s="32"/>
      <c r="S81" s="229"/>
      <c r="T81" s="34">
        <f t="shared" si="112"/>
        <v>0</v>
      </c>
      <c r="U81" s="31">
        <f t="shared" si="110"/>
        <v>0</v>
      </c>
      <c r="V81" s="230" t="str">
        <f t="shared" si="113"/>
        <v>NO OFERTADO</v>
      </c>
      <c r="W81" s="32"/>
      <c r="X81" s="229"/>
      <c r="Y81" s="34">
        <f t="shared" si="114"/>
        <v>0</v>
      </c>
      <c r="Z81" s="31">
        <f t="shared" si="110"/>
        <v>0</v>
      </c>
      <c r="AA81" s="230" t="str">
        <f t="shared" si="115"/>
        <v>NO OFERTADO</v>
      </c>
      <c r="AB81" s="32"/>
      <c r="AC81" s="229"/>
      <c r="AD81" s="34">
        <f t="shared" si="116"/>
        <v>0</v>
      </c>
      <c r="AE81" s="31">
        <f t="shared" si="110"/>
        <v>0</v>
      </c>
      <c r="AF81" s="230" t="str">
        <f t="shared" si="117"/>
        <v>NO OFERTADO</v>
      </c>
      <c r="AG81" s="32"/>
      <c r="AH81" s="229"/>
      <c r="AI81" s="34">
        <f t="shared" si="118"/>
        <v>0</v>
      </c>
      <c r="AJ81" s="31">
        <f t="shared" si="110"/>
        <v>0</v>
      </c>
      <c r="AK81" s="230" t="str">
        <f t="shared" si="119"/>
        <v>NO OFERTADO</v>
      </c>
      <c r="AL81" s="32">
        <v>145000</v>
      </c>
      <c r="AM81" s="229">
        <v>0</v>
      </c>
      <c r="AN81" s="34">
        <f t="shared" si="120"/>
        <v>145000</v>
      </c>
      <c r="AO81" s="31">
        <f t="shared" si="110"/>
        <v>145000</v>
      </c>
      <c r="AP81" s="230" t="str">
        <f t="shared" si="121"/>
        <v>NO HABILITA</v>
      </c>
      <c r="AQ81" s="32"/>
      <c r="AR81" s="229"/>
      <c r="AS81" s="34">
        <f t="shared" si="122"/>
        <v>0</v>
      </c>
      <c r="AT81" s="31">
        <f t="shared" si="110"/>
        <v>0</v>
      </c>
      <c r="AU81" s="230" t="str">
        <f t="shared" si="123"/>
        <v>NO OFERTADO</v>
      </c>
      <c r="AV81" s="32">
        <v>140489</v>
      </c>
      <c r="AW81" s="229">
        <v>0</v>
      </c>
      <c r="AX81" s="34">
        <f t="shared" si="124"/>
        <v>140489</v>
      </c>
      <c r="AY81" s="31">
        <f t="shared" si="110"/>
        <v>140489</v>
      </c>
      <c r="AZ81" s="230" t="str">
        <f t="shared" si="125"/>
        <v>NO HABILITA</v>
      </c>
      <c r="BA81" s="32"/>
      <c r="BB81" s="229">
        <f t="shared" si="126"/>
        <v>0</v>
      </c>
      <c r="BC81" s="34">
        <f t="shared" si="127"/>
        <v>0</v>
      </c>
      <c r="BD81" s="31">
        <f t="shared" si="110"/>
        <v>0</v>
      </c>
      <c r="BE81" s="230" t="str">
        <f t="shared" si="128"/>
        <v>NO OFERTADO</v>
      </c>
      <c r="BF81" s="32"/>
      <c r="BG81" s="229"/>
      <c r="BH81" s="34">
        <f t="shared" si="129"/>
        <v>0</v>
      </c>
      <c r="BI81" s="31">
        <f t="shared" si="110"/>
        <v>0</v>
      </c>
      <c r="BJ81" s="230" t="str">
        <f t="shared" si="130"/>
        <v>NO OFERTADO</v>
      </c>
      <c r="BK81" s="32"/>
      <c r="BL81" s="229"/>
      <c r="BM81" s="34">
        <f t="shared" si="131"/>
        <v>0</v>
      </c>
      <c r="BN81" s="31">
        <f t="shared" si="110"/>
        <v>0</v>
      </c>
      <c r="BO81" s="230" t="str">
        <f t="shared" si="132"/>
        <v>NO OFERTADO</v>
      </c>
      <c r="BP81" s="32"/>
      <c r="BQ81" s="229"/>
      <c r="BR81" s="34">
        <f t="shared" si="133"/>
        <v>0</v>
      </c>
      <c r="BS81" s="31">
        <f t="shared" si="110"/>
        <v>0</v>
      </c>
      <c r="BT81" s="230" t="str">
        <f t="shared" si="134"/>
        <v>NO OFERTADO</v>
      </c>
      <c r="BU81" s="32"/>
      <c r="BV81" s="229"/>
      <c r="BW81" s="34">
        <f t="shared" si="135"/>
        <v>0</v>
      </c>
      <c r="BX81" s="31">
        <f t="shared" si="136"/>
        <v>0</v>
      </c>
      <c r="BY81" s="230" t="str">
        <f t="shared" si="137"/>
        <v>NO OFERTADO</v>
      </c>
      <c r="BZ81" s="32"/>
      <c r="CA81" s="229"/>
      <c r="CB81" s="34">
        <f t="shared" si="138"/>
        <v>0</v>
      </c>
      <c r="CC81" s="31">
        <f t="shared" si="136"/>
        <v>0</v>
      </c>
      <c r="CD81" s="230" t="str">
        <f t="shared" si="139"/>
        <v>NO OFERTADO</v>
      </c>
      <c r="CE81" s="32"/>
      <c r="CF81" s="229"/>
      <c r="CG81" s="34">
        <f t="shared" si="140"/>
        <v>0</v>
      </c>
      <c r="CH81" s="31">
        <f t="shared" si="136"/>
        <v>0</v>
      </c>
      <c r="CI81" s="230" t="str">
        <f t="shared" si="141"/>
        <v>NO OFERTADO</v>
      </c>
      <c r="CJ81" s="32"/>
      <c r="CK81" s="229"/>
      <c r="CL81" s="34">
        <f t="shared" si="142"/>
        <v>0</v>
      </c>
      <c r="CM81" s="31">
        <f t="shared" si="136"/>
        <v>0</v>
      </c>
      <c r="CN81" s="230" t="str">
        <f t="shared" si="143"/>
        <v>NO OFERTADO</v>
      </c>
      <c r="CO81" s="32"/>
      <c r="CP81" s="231"/>
      <c r="CQ81" s="34">
        <f t="shared" si="144"/>
        <v>0</v>
      </c>
      <c r="CR81" s="31">
        <f t="shared" si="136"/>
        <v>0</v>
      </c>
      <c r="CS81" s="230" t="str">
        <f t="shared" si="145"/>
        <v>NO OFERTADO</v>
      </c>
      <c r="CT81" s="32">
        <v>157470.58823529413</v>
      </c>
      <c r="CU81" s="229">
        <v>0</v>
      </c>
      <c r="CV81" s="34">
        <f t="shared" si="146"/>
        <v>157470.58823529413</v>
      </c>
      <c r="CW81" s="31">
        <f t="shared" si="136"/>
        <v>157470.58823529413</v>
      </c>
      <c r="CX81" s="230" t="str">
        <f t="shared" si="147"/>
        <v>NO HABILITA</v>
      </c>
      <c r="CY81" s="32"/>
      <c r="CZ81" s="229"/>
      <c r="DA81" s="34">
        <f t="shared" si="160"/>
        <v>0</v>
      </c>
      <c r="DB81" s="31">
        <f t="shared" si="161"/>
        <v>0</v>
      </c>
      <c r="DC81" s="230" t="str">
        <f t="shared" si="148"/>
        <v>NO OFERTADO</v>
      </c>
      <c r="DD81" s="32"/>
      <c r="DE81" s="229"/>
      <c r="DF81" s="34">
        <f t="shared" si="162"/>
        <v>0</v>
      </c>
      <c r="DG81" s="31">
        <f t="shared" si="163"/>
        <v>0</v>
      </c>
      <c r="DH81" s="230" t="str">
        <f t="shared" si="149"/>
        <v>NO OFERTADO</v>
      </c>
      <c r="DI81" s="32"/>
      <c r="DJ81" s="229"/>
      <c r="DK81" s="34">
        <f t="shared" si="164"/>
        <v>0</v>
      </c>
      <c r="DL81" s="31">
        <f t="shared" si="165"/>
        <v>0</v>
      </c>
      <c r="DM81" s="230" t="str">
        <f t="shared" si="150"/>
        <v>NO OFERTADO</v>
      </c>
      <c r="DN81" s="32"/>
      <c r="DO81" s="229"/>
      <c r="DP81" s="34">
        <f t="shared" si="166"/>
        <v>0</v>
      </c>
      <c r="DQ81" s="31">
        <f t="shared" si="167"/>
        <v>0</v>
      </c>
      <c r="DR81" s="230" t="str">
        <f t="shared" si="151"/>
        <v>NO OFERTADO</v>
      </c>
      <c r="DS81" s="32"/>
      <c r="DT81" s="229"/>
      <c r="DU81" s="34">
        <f t="shared" si="168"/>
        <v>0</v>
      </c>
      <c r="DV81" s="31">
        <f t="shared" si="169"/>
        <v>0</v>
      </c>
      <c r="DW81" s="230" t="str">
        <f t="shared" si="152"/>
        <v>NO OFERTADO</v>
      </c>
      <c r="DX81" s="32"/>
      <c r="DY81" s="229">
        <f t="shared" si="93"/>
        <v>0</v>
      </c>
      <c r="DZ81" s="34">
        <f t="shared" si="153"/>
        <v>0</v>
      </c>
      <c r="EA81" s="31">
        <f t="shared" si="154"/>
        <v>0</v>
      </c>
      <c r="EB81" s="230" t="str">
        <f t="shared" si="155"/>
        <v>NO OFERTADO</v>
      </c>
      <c r="EC81" s="32"/>
      <c r="ED81" s="229"/>
      <c r="EE81" s="34">
        <f t="shared" si="170"/>
        <v>0</v>
      </c>
      <c r="EF81" s="31">
        <f t="shared" si="171"/>
        <v>0</v>
      </c>
      <c r="EG81" s="230" t="str">
        <f t="shared" si="156"/>
        <v>NO OFERTADO</v>
      </c>
      <c r="EH81" s="32"/>
      <c r="EI81" s="229"/>
      <c r="EJ81" s="34">
        <f t="shared" si="172"/>
        <v>0</v>
      </c>
      <c r="EK81" s="31">
        <f t="shared" si="173"/>
        <v>0</v>
      </c>
      <c r="EL81" s="230" t="str">
        <f t="shared" si="157"/>
        <v>NO OFERTADO</v>
      </c>
    </row>
    <row r="82" spans="1:142" s="226" customFormat="1" ht="25.5" x14ac:dyDescent="0.2">
      <c r="A82" s="103">
        <v>73</v>
      </c>
      <c r="B82" s="202" t="s">
        <v>143</v>
      </c>
      <c r="C82" s="121" t="s">
        <v>127</v>
      </c>
      <c r="D82" s="146">
        <v>1</v>
      </c>
      <c r="E82" s="227" t="s">
        <v>53</v>
      </c>
      <c r="F82" s="228">
        <v>22</v>
      </c>
      <c r="G82" s="25">
        <v>65000</v>
      </c>
      <c r="H82" s="32"/>
      <c r="I82" s="229"/>
      <c r="J82" s="34">
        <f t="shared" si="158"/>
        <v>0</v>
      </c>
      <c r="K82" s="31">
        <f t="shared" si="159"/>
        <v>0</v>
      </c>
      <c r="L82" s="230" t="str">
        <f t="shared" si="108"/>
        <v>NO OFERTADO</v>
      </c>
      <c r="M82" s="32"/>
      <c r="N82" s="229">
        <v>0</v>
      </c>
      <c r="O82" s="34">
        <f t="shared" si="109"/>
        <v>0</v>
      </c>
      <c r="P82" s="31">
        <f t="shared" si="110"/>
        <v>0</v>
      </c>
      <c r="Q82" s="230" t="str">
        <f t="shared" si="111"/>
        <v>NO OFERTADO</v>
      </c>
      <c r="R82" s="32"/>
      <c r="S82" s="229"/>
      <c r="T82" s="34">
        <f t="shared" si="112"/>
        <v>0</v>
      </c>
      <c r="U82" s="31">
        <f t="shared" si="110"/>
        <v>0</v>
      </c>
      <c r="V82" s="230" t="str">
        <f t="shared" si="113"/>
        <v>NO OFERTADO</v>
      </c>
      <c r="W82" s="32"/>
      <c r="X82" s="229"/>
      <c r="Y82" s="34">
        <f t="shared" si="114"/>
        <v>0</v>
      </c>
      <c r="Z82" s="31">
        <f t="shared" si="110"/>
        <v>0</v>
      </c>
      <c r="AA82" s="230" t="str">
        <f t="shared" si="115"/>
        <v>NO OFERTADO</v>
      </c>
      <c r="AB82" s="32"/>
      <c r="AC82" s="229"/>
      <c r="AD82" s="34">
        <f t="shared" si="116"/>
        <v>0</v>
      </c>
      <c r="AE82" s="31">
        <f t="shared" si="110"/>
        <v>0</v>
      </c>
      <c r="AF82" s="230" t="str">
        <f t="shared" si="117"/>
        <v>NO OFERTADO</v>
      </c>
      <c r="AG82" s="32"/>
      <c r="AH82" s="229"/>
      <c r="AI82" s="34">
        <f t="shared" si="118"/>
        <v>0</v>
      </c>
      <c r="AJ82" s="31">
        <f t="shared" si="110"/>
        <v>0</v>
      </c>
      <c r="AK82" s="230" t="str">
        <f t="shared" si="119"/>
        <v>NO OFERTADO</v>
      </c>
      <c r="AL82" s="32"/>
      <c r="AM82" s="229"/>
      <c r="AN82" s="34">
        <f t="shared" si="120"/>
        <v>0</v>
      </c>
      <c r="AO82" s="31">
        <f t="shared" si="110"/>
        <v>0</v>
      </c>
      <c r="AP82" s="230" t="str">
        <f t="shared" si="121"/>
        <v>NO OFERTADO</v>
      </c>
      <c r="AQ82" s="32"/>
      <c r="AR82" s="229"/>
      <c r="AS82" s="34">
        <f t="shared" si="122"/>
        <v>0</v>
      </c>
      <c r="AT82" s="31">
        <f t="shared" si="110"/>
        <v>0</v>
      </c>
      <c r="AU82" s="230" t="str">
        <f t="shared" si="123"/>
        <v>NO OFERTADO</v>
      </c>
      <c r="AV82" s="32">
        <v>131648</v>
      </c>
      <c r="AW82" s="229">
        <v>0</v>
      </c>
      <c r="AX82" s="34">
        <f t="shared" si="124"/>
        <v>131648</v>
      </c>
      <c r="AY82" s="31">
        <f t="shared" si="110"/>
        <v>131648</v>
      </c>
      <c r="AZ82" s="230" t="str">
        <f t="shared" si="125"/>
        <v>NO HABILITA</v>
      </c>
      <c r="BA82" s="32"/>
      <c r="BB82" s="229">
        <f t="shared" si="126"/>
        <v>0</v>
      </c>
      <c r="BC82" s="34">
        <f t="shared" si="127"/>
        <v>0</v>
      </c>
      <c r="BD82" s="31">
        <f t="shared" si="110"/>
        <v>0</v>
      </c>
      <c r="BE82" s="230" t="str">
        <f t="shared" si="128"/>
        <v>NO OFERTADO</v>
      </c>
      <c r="BF82" s="32"/>
      <c r="BG82" s="229"/>
      <c r="BH82" s="34">
        <f t="shared" si="129"/>
        <v>0</v>
      </c>
      <c r="BI82" s="31">
        <f t="shared" si="110"/>
        <v>0</v>
      </c>
      <c r="BJ82" s="230" t="str">
        <f t="shared" si="130"/>
        <v>NO OFERTADO</v>
      </c>
      <c r="BK82" s="32"/>
      <c r="BL82" s="229"/>
      <c r="BM82" s="34">
        <f t="shared" si="131"/>
        <v>0</v>
      </c>
      <c r="BN82" s="31">
        <f t="shared" si="110"/>
        <v>0</v>
      </c>
      <c r="BO82" s="230" t="str">
        <f t="shared" si="132"/>
        <v>NO OFERTADO</v>
      </c>
      <c r="BP82" s="32"/>
      <c r="BQ82" s="229"/>
      <c r="BR82" s="34">
        <f t="shared" si="133"/>
        <v>0</v>
      </c>
      <c r="BS82" s="31">
        <f t="shared" si="110"/>
        <v>0</v>
      </c>
      <c r="BT82" s="230" t="str">
        <f t="shared" si="134"/>
        <v>NO OFERTADO</v>
      </c>
      <c r="BU82" s="32"/>
      <c r="BV82" s="229"/>
      <c r="BW82" s="34">
        <f t="shared" si="135"/>
        <v>0</v>
      </c>
      <c r="BX82" s="31">
        <f t="shared" si="136"/>
        <v>0</v>
      </c>
      <c r="BY82" s="230" t="str">
        <f t="shared" si="137"/>
        <v>NO OFERTADO</v>
      </c>
      <c r="BZ82" s="32"/>
      <c r="CA82" s="229"/>
      <c r="CB82" s="34">
        <f t="shared" si="138"/>
        <v>0</v>
      </c>
      <c r="CC82" s="31">
        <f t="shared" si="136"/>
        <v>0</v>
      </c>
      <c r="CD82" s="230" t="str">
        <f t="shared" si="139"/>
        <v>NO OFERTADO</v>
      </c>
      <c r="CE82" s="32"/>
      <c r="CF82" s="229"/>
      <c r="CG82" s="34">
        <f t="shared" si="140"/>
        <v>0</v>
      </c>
      <c r="CH82" s="31">
        <f t="shared" si="136"/>
        <v>0</v>
      </c>
      <c r="CI82" s="230" t="str">
        <f t="shared" si="141"/>
        <v>NO OFERTADO</v>
      </c>
      <c r="CJ82" s="32"/>
      <c r="CK82" s="229"/>
      <c r="CL82" s="34">
        <f t="shared" si="142"/>
        <v>0</v>
      </c>
      <c r="CM82" s="31">
        <f t="shared" si="136"/>
        <v>0</v>
      </c>
      <c r="CN82" s="230" t="str">
        <f t="shared" si="143"/>
        <v>NO OFERTADO</v>
      </c>
      <c r="CO82" s="32"/>
      <c r="CP82" s="231"/>
      <c r="CQ82" s="34">
        <f t="shared" si="144"/>
        <v>0</v>
      </c>
      <c r="CR82" s="31">
        <f t="shared" si="136"/>
        <v>0</v>
      </c>
      <c r="CS82" s="230" t="str">
        <f t="shared" si="145"/>
        <v>NO OFERTADO</v>
      </c>
      <c r="CT82" s="32">
        <v>74500</v>
      </c>
      <c r="CU82" s="229">
        <v>0</v>
      </c>
      <c r="CV82" s="34">
        <f t="shared" si="146"/>
        <v>74500</v>
      </c>
      <c r="CW82" s="31">
        <f t="shared" si="136"/>
        <v>74500</v>
      </c>
      <c r="CX82" s="230" t="str">
        <f t="shared" si="147"/>
        <v>HABILITA</v>
      </c>
      <c r="CY82" s="32"/>
      <c r="CZ82" s="229"/>
      <c r="DA82" s="34">
        <f t="shared" si="160"/>
        <v>0</v>
      </c>
      <c r="DB82" s="31">
        <f t="shared" si="161"/>
        <v>0</v>
      </c>
      <c r="DC82" s="230" t="str">
        <f t="shared" si="148"/>
        <v>NO OFERTADO</v>
      </c>
      <c r="DD82" s="32"/>
      <c r="DE82" s="229"/>
      <c r="DF82" s="34">
        <f t="shared" si="162"/>
        <v>0</v>
      </c>
      <c r="DG82" s="31">
        <f t="shared" si="163"/>
        <v>0</v>
      </c>
      <c r="DH82" s="230" t="str">
        <f t="shared" si="149"/>
        <v>NO OFERTADO</v>
      </c>
      <c r="DI82" s="32"/>
      <c r="DJ82" s="229"/>
      <c r="DK82" s="34">
        <f t="shared" si="164"/>
        <v>0</v>
      </c>
      <c r="DL82" s="31">
        <f t="shared" si="165"/>
        <v>0</v>
      </c>
      <c r="DM82" s="230" t="str">
        <f t="shared" si="150"/>
        <v>NO OFERTADO</v>
      </c>
      <c r="DN82" s="32"/>
      <c r="DO82" s="229"/>
      <c r="DP82" s="34">
        <f t="shared" si="166"/>
        <v>0</v>
      </c>
      <c r="DQ82" s="31">
        <f t="shared" si="167"/>
        <v>0</v>
      </c>
      <c r="DR82" s="230" t="str">
        <f t="shared" si="151"/>
        <v>NO OFERTADO</v>
      </c>
      <c r="DS82" s="32"/>
      <c r="DT82" s="229"/>
      <c r="DU82" s="34">
        <f t="shared" si="168"/>
        <v>0</v>
      </c>
      <c r="DV82" s="31">
        <f t="shared" si="169"/>
        <v>0</v>
      </c>
      <c r="DW82" s="230" t="str">
        <f t="shared" si="152"/>
        <v>NO OFERTADO</v>
      </c>
      <c r="DX82" s="32"/>
      <c r="DY82" s="229">
        <f t="shared" si="93"/>
        <v>0</v>
      </c>
      <c r="DZ82" s="34">
        <f t="shared" si="153"/>
        <v>0</v>
      </c>
      <c r="EA82" s="31">
        <f t="shared" si="154"/>
        <v>0</v>
      </c>
      <c r="EB82" s="230" t="str">
        <f t="shared" si="155"/>
        <v>NO OFERTADO</v>
      </c>
      <c r="EC82" s="32"/>
      <c r="ED82" s="229"/>
      <c r="EE82" s="34">
        <f t="shared" si="170"/>
        <v>0</v>
      </c>
      <c r="EF82" s="31">
        <f t="shared" si="171"/>
        <v>0</v>
      </c>
      <c r="EG82" s="230" t="str">
        <f t="shared" si="156"/>
        <v>NO OFERTADO</v>
      </c>
      <c r="EH82" s="32"/>
      <c r="EI82" s="229"/>
      <c r="EJ82" s="34">
        <f t="shared" si="172"/>
        <v>0</v>
      </c>
      <c r="EK82" s="31">
        <f t="shared" si="173"/>
        <v>0</v>
      </c>
      <c r="EL82" s="230" t="str">
        <f t="shared" si="157"/>
        <v>NO OFERTADO</v>
      </c>
    </row>
    <row r="83" spans="1:142" s="226" customFormat="1" ht="25.5" x14ac:dyDescent="0.2">
      <c r="A83" s="103">
        <v>74</v>
      </c>
      <c r="B83" s="202" t="s">
        <v>144</v>
      </c>
      <c r="C83" s="121" t="s">
        <v>127</v>
      </c>
      <c r="D83" s="146">
        <v>1</v>
      </c>
      <c r="E83" s="227" t="s">
        <v>53</v>
      </c>
      <c r="F83" s="228">
        <v>95.666666666666671</v>
      </c>
      <c r="G83" s="25">
        <v>65000</v>
      </c>
      <c r="H83" s="32"/>
      <c r="I83" s="229"/>
      <c r="J83" s="34">
        <f t="shared" si="158"/>
        <v>0</v>
      </c>
      <c r="K83" s="31">
        <f t="shared" si="159"/>
        <v>0</v>
      </c>
      <c r="L83" s="230" t="str">
        <f t="shared" si="108"/>
        <v>NO OFERTADO</v>
      </c>
      <c r="M83" s="32"/>
      <c r="N83" s="229">
        <v>0</v>
      </c>
      <c r="O83" s="34">
        <f t="shared" si="109"/>
        <v>0</v>
      </c>
      <c r="P83" s="31">
        <f t="shared" si="110"/>
        <v>0</v>
      </c>
      <c r="Q83" s="230" t="str">
        <f t="shared" si="111"/>
        <v>NO OFERTADO</v>
      </c>
      <c r="R83" s="32"/>
      <c r="S83" s="229"/>
      <c r="T83" s="34">
        <f t="shared" si="112"/>
        <v>0</v>
      </c>
      <c r="U83" s="31">
        <f t="shared" si="110"/>
        <v>0</v>
      </c>
      <c r="V83" s="230" t="str">
        <f t="shared" si="113"/>
        <v>NO OFERTADO</v>
      </c>
      <c r="W83" s="32"/>
      <c r="X83" s="229"/>
      <c r="Y83" s="34">
        <f t="shared" si="114"/>
        <v>0</v>
      </c>
      <c r="Z83" s="31">
        <f t="shared" si="110"/>
        <v>0</v>
      </c>
      <c r="AA83" s="230" t="str">
        <f t="shared" si="115"/>
        <v>NO OFERTADO</v>
      </c>
      <c r="AB83" s="32"/>
      <c r="AC83" s="229"/>
      <c r="AD83" s="34">
        <f t="shared" si="116"/>
        <v>0</v>
      </c>
      <c r="AE83" s="31">
        <f t="shared" si="110"/>
        <v>0</v>
      </c>
      <c r="AF83" s="230" t="str">
        <f t="shared" si="117"/>
        <v>NO OFERTADO</v>
      </c>
      <c r="AG83" s="32"/>
      <c r="AH83" s="229"/>
      <c r="AI83" s="34">
        <f t="shared" si="118"/>
        <v>0</v>
      </c>
      <c r="AJ83" s="31">
        <f t="shared" si="110"/>
        <v>0</v>
      </c>
      <c r="AK83" s="230" t="str">
        <f t="shared" si="119"/>
        <v>NO OFERTADO</v>
      </c>
      <c r="AL83" s="32"/>
      <c r="AM83" s="229"/>
      <c r="AN83" s="34">
        <f t="shared" si="120"/>
        <v>0</v>
      </c>
      <c r="AO83" s="31">
        <f t="shared" si="110"/>
        <v>0</v>
      </c>
      <c r="AP83" s="230" t="str">
        <f t="shared" si="121"/>
        <v>NO OFERTADO</v>
      </c>
      <c r="AQ83" s="32">
        <v>65000</v>
      </c>
      <c r="AR83" s="229">
        <v>0</v>
      </c>
      <c r="AS83" s="34">
        <f t="shared" si="122"/>
        <v>65000</v>
      </c>
      <c r="AT83" s="31">
        <f t="shared" si="110"/>
        <v>65000</v>
      </c>
      <c r="AU83" s="230" t="str">
        <f t="shared" si="123"/>
        <v>HABILITA</v>
      </c>
      <c r="AV83" s="32"/>
      <c r="AW83" s="229"/>
      <c r="AX83" s="34">
        <f t="shared" si="124"/>
        <v>0</v>
      </c>
      <c r="AY83" s="31">
        <f t="shared" si="110"/>
        <v>0</v>
      </c>
      <c r="AZ83" s="230" t="str">
        <f t="shared" si="125"/>
        <v>NO OFERTADO</v>
      </c>
      <c r="BA83" s="32"/>
      <c r="BB83" s="229">
        <f t="shared" si="126"/>
        <v>0</v>
      </c>
      <c r="BC83" s="34">
        <f t="shared" si="127"/>
        <v>0</v>
      </c>
      <c r="BD83" s="31">
        <f t="shared" si="110"/>
        <v>0</v>
      </c>
      <c r="BE83" s="230" t="str">
        <f t="shared" si="128"/>
        <v>NO OFERTADO</v>
      </c>
      <c r="BF83" s="32"/>
      <c r="BG83" s="229"/>
      <c r="BH83" s="34">
        <f t="shared" si="129"/>
        <v>0</v>
      </c>
      <c r="BI83" s="31">
        <f t="shared" si="110"/>
        <v>0</v>
      </c>
      <c r="BJ83" s="230" t="str">
        <f t="shared" si="130"/>
        <v>NO OFERTADO</v>
      </c>
      <c r="BK83" s="32"/>
      <c r="BL83" s="229"/>
      <c r="BM83" s="34">
        <f t="shared" si="131"/>
        <v>0</v>
      </c>
      <c r="BN83" s="31">
        <f t="shared" si="110"/>
        <v>0</v>
      </c>
      <c r="BO83" s="230" t="str">
        <f t="shared" si="132"/>
        <v>NO OFERTADO</v>
      </c>
      <c r="BP83" s="32"/>
      <c r="BQ83" s="229"/>
      <c r="BR83" s="34">
        <f t="shared" si="133"/>
        <v>0</v>
      </c>
      <c r="BS83" s="31">
        <f t="shared" si="110"/>
        <v>0</v>
      </c>
      <c r="BT83" s="230" t="str">
        <f t="shared" si="134"/>
        <v>NO OFERTADO</v>
      </c>
      <c r="BU83" s="32"/>
      <c r="BV83" s="229"/>
      <c r="BW83" s="34">
        <f t="shared" si="135"/>
        <v>0</v>
      </c>
      <c r="BX83" s="31">
        <f t="shared" si="136"/>
        <v>0</v>
      </c>
      <c r="BY83" s="230" t="str">
        <f t="shared" si="137"/>
        <v>NO OFERTADO</v>
      </c>
      <c r="BZ83" s="32"/>
      <c r="CA83" s="229"/>
      <c r="CB83" s="34">
        <f t="shared" si="138"/>
        <v>0</v>
      </c>
      <c r="CC83" s="31">
        <f t="shared" si="136"/>
        <v>0</v>
      </c>
      <c r="CD83" s="230" t="str">
        <f t="shared" si="139"/>
        <v>NO OFERTADO</v>
      </c>
      <c r="CE83" s="32"/>
      <c r="CF83" s="229"/>
      <c r="CG83" s="34">
        <f t="shared" si="140"/>
        <v>0</v>
      </c>
      <c r="CH83" s="31">
        <f t="shared" si="136"/>
        <v>0</v>
      </c>
      <c r="CI83" s="230" t="str">
        <f t="shared" si="141"/>
        <v>NO OFERTADO</v>
      </c>
      <c r="CJ83" s="32"/>
      <c r="CK83" s="229"/>
      <c r="CL83" s="34">
        <f t="shared" si="142"/>
        <v>0</v>
      </c>
      <c r="CM83" s="31">
        <f t="shared" si="136"/>
        <v>0</v>
      </c>
      <c r="CN83" s="230" t="str">
        <f t="shared" si="143"/>
        <v>NO OFERTADO</v>
      </c>
      <c r="CO83" s="32"/>
      <c r="CP83" s="231"/>
      <c r="CQ83" s="34">
        <f t="shared" si="144"/>
        <v>0</v>
      </c>
      <c r="CR83" s="31">
        <f t="shared" si="136"/>
        <v>0</v>
      </c>
      <c r="CS83" s="230" t="str">
        <f t="shared" si="145"/>
        <v>NO OFERTADO</v>
      </c>
      <c r="CT83" s="32">
        <v>71494</v>
      </c>
      <c r="CU83" s="229">
        <v>0</v>
      </c>
      <c r="CV83" s="34">
        <f t="shared" si="146"/>
        <v>71494</v>
      </c>
      <c r="CW83" s="31">
        <f t="shared" si="136"/>
        <v>71494</v>
      </c>
      <c r="CX83" s="230" t="str">
        <f t="shared" si="147"/>
        <v>HABILITA</v>
      </c>
      <c r="CY83" s="32"/>
      <c r="CZ83" s="229"/>
      <c r="DA83" s="34">
        <f t="shared" si="160"/>
        <v>0</v>
      </c>
      <c r="DB83" s="31">
        <f t="shared" si="161"/>
        <v>0</v>
      </c>
      <c r="DC83" s="230" t="str">
        <f t="shared" si="148"/>
        <v>NO OFERTADO</v>
      </c>
      <c r="DD83" s="32"/>
      <c r="DE83" s="229"/>
      <c r="DF83" s="34">
        <f t="shared" si="162"/>
        <v>0</v>
      </c>
      <c r="DG83" s="31">
        <f t="shared" si="163"/>
        <v>0</v>
      </c>
      <c r="DH83" s="230" t="str">
        <f t="shared" si="149"/>
        <v>NO OFERTADO</v>
      </c>
      <c r="DI83" s="32">
        <v>76523</v>
      </c>
      <c r="DJ83" s="229">
        <v>0</v>
      </c>
      <c r="DK83" s="34">
        <f t="shared" si="164"/>
        <v>76523</v>
      </c>
      <c r="DL83" s="31">
        <f t="shared" si="165"/>
        <v>76523</v>
      </c>
      <c r="DM83" s="230" t="str">
        <f t="shared" si="150"/>
        <v>HABILITA</v>
      </c>
      <c r="DN83" s="32"/>
      <c r="DO83" s="229"/>
      <c r="DP83" s="34">
        <f t="shared" si="166"/>
        <v>0</v>
      </c>
      <c r="DQ83" s="31">
        <f t="shared" si="167"/>
        <v>0</v>
      </c>
      <c r="DR83" s="230" t="str">
        <f t="shared" si="151"/>
        <v>NO OFERTADO</v>
      </c>
      <c r="DS83" s="32"/>
      <c r="DT83" s="229"/>
      <c r="DU83" s="34">
        <f t="shared" si="168"/>
        <v>0</v>
      </c>
      <c r="DV83" s="31">
        <f t="shared" si="169"/>
        <v>0</v>
      </c>
      <c r="DW83" s="230" t="str">
        <f t="shared" si="152"/>
        <v>NO OFERTADO</v>
      </c>
      <c r="DX83" s="32"/>
      <c r="DY83" s="229">
        <f t="shared" si="93"/>
        <v>0</v>
      </c>
      <c r="DZ83" s="34">
        <f t="shared" si="153"/>
        <v>0</v>
      </c>
      <c r="EA83" s="31">
        <f t="shared" si="154"/>
        <v>0</v>
      </c>
      <c r="EB83" s="230" t="str">
        <f t="shared" si="155"/>
        <v>NO OFERTADO</v>
      </c>
      <c r="EC83" s="32"/>
      <c r="ED83" s="229"/>
      <c r="EE83" s="34">
        <f t="shared" si="170"/>
        <v>0</v>
      </c>
      <c r="EF83" s="31">
        <f t="shared" si="171"/>
        <v>0</v>
      </c>
      <c r="EG83" s="230" t="str">
        <f t="shared" si="156"/>
        <v>NO OFERTADO</v>
      </c>
      <c r="EH83" s="32"/>
      <c r="EI83" s="229"/>
      <c r="EJ83" s="34">
        <f t="shared" si="172"/>
        <v>0</v>
      </c>
      <c r="EK83" s="31">
        <f t="shared" si="173"/>
        <v>0</v>
      </c>
      <c r="EL83" s="230" t="str">
        <f t="shared" si="157"/>
        <v>NO OFERTADO</v>
      </c>
    </row>
    <row r="84" spans="1:142" s="226" customFormat="1" ht="25.5" x14ac:dyDescent="0.2">
      <c r="A84" s="103">
        <v>75</v>
      </c>
      <c r="B84" s="202" t="s">
        <v>145</v>
      </c>
      <c r="C84" s="121" t="s">
        <v>52</v>
      </c>
      <c r="D84" s="146">
        <v>1</v>
      </c>
      <c r="E84" s="227" t="s">
        <v>53</v>
      </c>
      <c r="F84" s="228">
        <v>29.666666666666668</v>
      </c>
      <c r="G84" s="25">
        <v>4454.3756320000002</v>
      </c>
      <c r="H84" s="32"/>
      <c r="I84" s="229"/>
      <c r="J84" s="34">
        <f t="shared" si="158"/>
        <v>0</v>
      </c>
      <c r="K84" s="31">
        <f t="shared" si="159"/>
        <v>0</v>
      </c>
      <c r="L84" s="230" t="str">
        <f t="shared" si="108"/>
        <v>NO OFERTADO</v>
      </c>
      <c r="M84" s="32"/>
      <c r="N84" s="229">
        <v>0</v>
      </c>
      <c r="O84" s="34">
        <f t="shared" si="109"/>
        <v>0</v>
      </c>
      <c r="P84" s="31">
        <f t="shared" si="110"/>
        <v>0</v>
      </c>
      <c r="Q84" s="230" t="str">
        <f t="shared" si="111"/>
        <v>NO OFERTADO</v>
      </c>
      <c r="R84" s="32"/>
      <c r="S84" s="229"/>
      <c r="T84" s="34">
        <f t="shared" si="112"/>
        <v>0</v>
      </c>
      <c r="U84" s="31">
        <f t="shared" si="110"/>
        <v>0</v>
      </c>
      <c r="V84" s="230" t="str">
        <f t="shared" si="113"/>
        <v>NO OFERTADO</v>
      </c>
      <c r="W84" s="32"/>
      <c r="X84" s="229"/>
      <c r="Y84" s="34">
        <f t="shared" si="114"/>
        <v>0</v>
      </c>
      <c r="Z84" s="31">
        <f t="shared" si="110"/>
        <v>0</v>
      </c>
      <c r="AA84" s="230" t="str">
        <f t="shared" si="115"/>
        <v>NO OFERTADO</v>
      </c>
      <c r="AB84" s="32"/>
      <c r="AC84" s="229"/>
      <c r="AD84" s="34">
        <f t="shared" si="116"/>
        <v>0</v>
      </c>
      <c r="AE84" s="31">
        <f t="shared" si="110"/>
        <v>0</v>
      </c>
      <c r="AF84" s="230" t="str">
        <f t="shared" si="117"/>
        <v>NO OFERTADO</v>
      </c>
      <c r="AG84" s="32"/>
      <c r="AH84" s="229"/>
      <c r="AI84" s="34">
        <f t="shared" si="118"/>
        <v>0</v>
      </c>
      <c r="AJ84" s="31">
        <f t="shared" si="110"/>
        <v>0</v>
      </c>
      <c r="AK84" s="230" t="str">
        <f t="shared" si="119"/>
        <v>NO OFERTADO</v>
      </c>
      <c r="AL84" s="32"/>
      <c r="AM84" s="229"/>
      <c r="AN84" s="34">
        <f t="shared" si="120"/>
        <v>0</v>
      </c>
      <c r="AO84" s="31">
        <f t="shared" si="110"/>
        <v>0</v>
      </c>
      <c r="AP84" s="230" t="str">
        <f t="shared" si="121"/>
        <v>NO OFERTADO</v>
      </c>
      <c r="AQ84" s="32"/>
      <c r="AR84" s="229"/>
      <c r="AS84" s="34">
        <f t="shared" si="122"/>
        <v>0</v>
      </c>
      <c r="AT84" s="31">
        <f t="shared" si="110"/>
        <v>0</v>
      </c>
      <c r="AU84" s="230" t="str">
        <f t="shared" si="123"/>
        <v>NO OFERTADO</v>
      </c>
      <c r="AV84" s="32">
        <v>9736</v>
      </c>
      <c r="AW84" s="229">
        <v>0</v>
      </c>
      <c r="AX84" s="34">
        <f t="shared" si="124"/>
        <v>9736</v>
      </c>
      <c r="AY84" s="31">
        <f t="shared" si="110"/>
        <v>9736</v>
      </c>
      <c r="AZ84" s="230" t="str">
        <f t="shared" si="125"/>
        <v>NO HABILITA</v>
      </c>
      <c r="BA84" s="32"/>
      <c r="BB84" s="229">
        <f t="shared" si="126"/>
        <v>0</v>
      </c>
      <c r="BC84" s="34">
        <f t="shared" si="127"/>
        <v>0</v>
      </c>
      <c r="BD84" s="31">
        <f t="shared" si="110"/>
        <v>0</v>
      </c>
      <c r="BE84" s="230" t="str">
        <f t="shared" si="128"/>
        <v>NO OFERTADO</v>
      </c>
      <c r="BF84" s="32"/>
      <c r="BG84" s="229"/>
      <c r="BH84" s="34">
        <f t="shared" si="129"/>
        <v>0</v>
      </c>
      <c r="BI84" s="31">
        <f t="shared" si="110"/>
        <v>0</v>
      </c>
      <c r="BJ84" s="230" t="str">
        <f t="shared" si="130"/>
        <v>NO OFERTADO</v>
      </c>
      <c r="BK84" s="32">
        <v>7000</v>
      </c>
      <c r="BL84" s="229">
        <v>0</v>
      </c>
      <c r="BM84" s="34">
        <f t="shared" si="131"/>
        <v>7000</v>
      </c>
      <c r="BN84" s="31">
        <f t="shared" si="110"/>
        <v>7000</v>
      </c>
      <c r="BO84" s="230" t="str">
        <f t="shared" si="132"/>
        <v>NO HABILITA</v>
      </c>
      <c r="BP84" s="32"/>
      <c r="BQ84" s="229"/>
      <c r="BR84" s="34">
        <f t="shared" si="133"/>
        <v>0</v>
      </c>
      <c r="BS84" s="31">
        <f t="shared" si="110"/>
        <v>0</v>
      </c>
      <c r="BT84" s="230" t="str">
        <f t="shared" si="134"/>
        <v>NO OFERTADO</v>
      </c>
      <c r="BU84" s="32"/>
      <c r="BV84" s="229"/>
      <c r="BW84" s="34">
        <f t="shared" si="135"/>
        <v>0</v>
      </c>
      <c r="BX84" s="31">
        <f t="shared" si="136"/>
        <v>0</v>
      </c>
      <c r="BY84" s="230" t="str">
        <f t="shared" si="137"/>
        <v>NO OFERTADO</v>
      </c>
      <c r="BZ84" s="32"/>
      <c r="CA84" s="229"/>
      <c r="CB84" s="34">
        <f t="shared" si="138"/>
        <v>0</v>
      </c>
      <c r="CC84" s="31">
        <f t="shared" si="136"/>
        <v>0</v>
      </c>
      <c r="CD84" s="230" t="str">
        <f t="shared" si="139"/>
        <v>NO OFERTADO</v>
      </c>
      <c r="CE84" s="32"/>
      <c r="CF84" s="229"/>
      <c r="CG84" s="34">
        <f t="shared" si="140"/>
        <v>0</v>
      </c>
      <c r="CH84" s="31">
        <f t="shared" si="136"/>
        <v>0</v>
      </c>
      <c r="CI84" s="230" t="str">
        <f t="shared" si="141"/>
        <v>NO OFERTADO</v>
      </c>
      <c r="CJ84" s="32">
        <v>6223</v>
      </c>
      <c r="CK84" s="229">
        <v>0</v>
      </c>
      <c r="CL84" s="34">
        <f t="shared" si="142"/>
        <v>6223</v>
      </c>
      <c r="CM84" s="31">
        <f t="shared" si="136"/>
        <v>6223</v>
      </c>
      <c r="CN84" s="230" t="str">
        <f t="shared" si="143"/>
        <v>NO HABILITA</v>
      </c>
      <c r="CO84" s="32"/>
      <c r="CP84" s="231"/>
      <c r="CQ84" s="34">
        <f t="shared" si="144"/>
        <v>0</v>
      </c>
      <c r="CR84" s="31">
        <f t="shared" si="136"/>
        <v>0</v>
      </c>
      <c r="CS84" s="230" t="str">
        <f t="shared" si="145"/>
        <v>NO OFERTADO</v>
      </c>
      <c r="CT84" s="32"/>
      <c r="CU84" s="229"/>
      <c r="CV84" s="34">
        <f t="shared" si="146"/>
        <v>0</v>
      </c>
      <c r="CW84" s="31">
        <f t="shared" si="136"/>
        <v>0</v>
      </c>
      <c r="CX84" s="230" t="str">
        <f t="shared" si="147"/>
        <v>NO OFERTADO</v>
      </c>
      <c r="CY84" s="32"/>
      <c r="CZ84" s="229"/>
      <c r="DA84" s="34">
        <f t="shared" si="160"/>
        <v>0</v>
      </c>
      <c r="DB84" s="31">
        <f t="shared" si="161"/>
        <v>0</v>
      </c>
      <c r="DC84" s="230" t="str">
        <f t="shared" si="148"/>
        <v>NO OFERTADO</v>
      </c>
      <c r="DD84" s="32"/>
      <c r="DE84" s="229"/>
      <c r="DF84" s="34">
        <f t="shared" si="162"/>
        <v>0</v>
      </c>
      <c r="DG84" s="31">
        <f t="shared" si="163"/>
        <v>0</v>
      </c>
      <c r="DH84" s="230" t="str">
        <f t="shared" si="149"/>
        <v>NO OFERTADO</v>
      </c>
      <c r="DI84" s="32"/>
      <c r="DJ84" s="229"/>
      <c r="DK84" s="34">
        <f t="shared" si="164"/>
        <v>0</v>
      </c>
      <c r="DL84" s="31">
        <f t="shared" si="165"/>
        <v>0</v>
      </c>
      <c r="DM84" s="230" t="str">
        <f t="shared" si="150"/>
        <v>NO OFERTADO</v>
      </c>
      <c r="DN84" s="32"/>
      <c r="DO84" s="229"/>
      <c r="DP84" s="34">
        <f t="shared" si="166"/>
        <v>0</v>
      </c>
      <c r="DQ84" s="31">
        <f t="shared" si="167"/>
        <v>0</v>
      </c>
      <c r="DR84" s="230" t="str">
        <f t="shared" si="151"/>
        <v>NO OFERTADO</v>
      </c>
      <c r="DS84" s="32"/>
      <c r="DT84" s="229"/>
      <c r="DU84" s="34">
        <f t="shared" si="168"/>
        <v>0</v>
      </c>
      <c r="DV84" s="31">
        <f t="shared" si="169"/>
        <v>0</v>
      </c>
      <c r="DW84" s="230" t="str">
        <f t="shared" si="152"/>
        <v>NO OFERTADO</v>
      </c>
      <c r="DX84" s="32"/>
      <c r="DY84" s="229">
        <f t="shared" si="93"/>
        <v>0</v>
      </c>
      <c r="DZ84" s="34">
        <f t="shared" si="153"/>
        <v>0</v>
      </c>
      <c r="EA84" s="31">
        <f t="shared" si="154"/>
        <v>0</v>
      </c>
      <c r="EB84" s="230" t="str">
        <f t="shared" si="155"/>
        <v>NO OFERTADO</v>
      </c>
      <c r="EC84" s="32"/>
      <c r="ED84" s="229"/>
      <c r="EE84" s="34">
        <f t="shared" si="170"/>
        <v>0</v>
      </c>
      <c r="EF84" s="31">
        <f t="shared" si="171"/>
        <v>0</v>
      </c>
      <c r="EG84" s="230" t="str">
        <f t="shared" si="156"/>
        <v>NO OFERTADO</v>
      </c>
      <c r="EH84" s="32"/>
      <c r="EI84" s="229"/>
      <c r="EJ84" s="34">
        <f t="shared" si="172"/>
        <v>0</v>
      </c>
      <c r="EK84" s="31">
        <f t="shared" si="173"/>
        <v>0</v>
      </c>
      <c r="EL84" s="230" t="str">
        <f t="shared" si="157"/>
        <v>NO OFERTADO</v>
      </c>
    </row>
    <row r="85" spans="1:142" s="226" customFormat="1" ht="25.5" x14ac:dyDescent="0.2">
      <c r="A85" s="103">
        <v>76</v>
      </c>
      <c r="B85" s="202" t="s">
        <v>146</v>
      </c>
      <c r="C85" s="121" t="s">
        <v>147</v>
      </c>
      <c r="D85" s="146">
        <v>1</v>
      </c>
      <c r="E85" s="227" t="s">
        <v>53</v>
      </c>
      <c r="F85" s="228">
        <v>1</v>
      </c>
      <c r="G85" s="25">
        <v>61640</v>
      </c>
      <c r="H85" s="32"/>
      <c r="I85" s="229"/>
      <c r="J85" s="34">
        <f t="shared" si="158"/>
        <v>0</v>
      </c>
      <c r="K85" s="31">
        <f t="shared" si="159"/>
        <v>0</v>
      </c>
      <c r="L85" s="230" t="str">
        <f t="shared" si="108"/>
        <v>NO OFERTADO</v>
      </c>
      <c r="M85" s="32"/>
      <c r="N85" s="229">
        <v>0</v>
      </c>
      <c r="O85" s="34">
        <f t="shared" si="109"/>
        <v>0</v>
      </c>
      <c r="P85" s="31">
        <f t="shared" si="110"/>
        <v>0</v>
      </c>
      <c r="Q85" s="230" t="str">
        <f t="shared" si="111"/>
        <v>NO OFERTADO</v>
      </c>
      <c r="R85" s="32">
        <v>33600</v>
      </c>
      <c r="S85" s="229">
        <v>0</v>
      </c>
      <c r="T85" s="34">
        <f t="shared" si="112"/>
        <v>33600</v>
      </c>
      <c r="U85" s="31">
        <f t="shared" si="110"/>
        <v>33600</v>
      </c>
      <c r="V85" s="230" t="str">
        <f t="shared" si="113"/>
        <v>HABILITA</v>
      </c>
      <c r="W85" s="32"/>
      <c r="X85" s="229"/>
      <c r="Y85" s="34">
        <f t="shared" si="114"/>
        <v>0</v>
      </c>
      <c r="Z85" s="31">
        <f t="shared" si="110"/>
        <v>0</v>
      </c>
      <c r="AA85" s="230" t="str">
        <f t="shared" si="115"/>
        <v>NO OFERTADO</v>
      </c>
      <c r="AB85" s="32"/>
      <c r="AC85" s="229"/>
      <c r="AD85" s="34">
        <f t="shared" si="116"/>
        <v>0</v>
      </c>
      <c r="AE85" s="31">
        <f t="shared" si="110"/>
        <v>0</v>
      </c>
      <c r="AF85" s="230" t="str">
        <f t="shared" si="117"/>
        <v>NO OFERTADO</v>
      </c>
      <c r="AG85" s="32"/>
      <c r="AH85" s="229"/>
      <c r="AI85" s="34">
        <f t="shared" si="118"/>
        <v>0</v>
      </c>
      <c r="AJ85" s="31">
        <f t="shared" si="110"/>
        <v>0</v>
      </c>
      <c r="AK85" s="230" t="str">
        <f t="shared" si="119"/>
        <v>NO OFERTADO</v>
      </c>
      <c r="AL85" s="32">
        <v>0</v>
      </c>
      <c r="AM85" s="229"/>
      <c r="AN85" s="34">
        <f t="shared" si="120"/>
        <v>0</v>
      </c>
      <c r="AO85" s="31">
        <f t="shared" si="110"/>
        <v>0</v>
      </c>
      <c r="AP85" s="230" t="str">
        <f t="shared" si="121"/>
        <v>NO OFERTADO</v>
      </c>
      <c r="AQ85" s="32"/>
      <c r="AR85" s="229"/>
      <c r="AS85" s="34">
        <f t="shared" si="122"/>
        <v>0</v>
      </c>
      <c r="AT85" s="31">
        <f t="shared" si="110"/>
        <v>0</v>
      </c>
      <c r="AU85" s="230" t="str">
        <f t="shared" si="123"/>
        <v>NO OFERTADO</v>
      </c>
      <c r="AV85" s="32"/>
      <c r="AW85" s="229"/>
      <c r="AX85" s="34">
        <f t="shared" si="124"/>
        <v>0</v>
      </c>
      <c r="AY85" s="31">
        <f t="shared" si="110"/>
        <v>0</v>
      </c>
      <c r="AZ85" s="230" t="str">
        <f t="shared" si="125"/>
        <v>NO OFERTADO</v>
      </c>
      <c r="BA85" s="32"/>
      <c r="BB85" s="229">
        <f t="shared" si="126"/>
        <v>0</v>
      </c>
      <c r="BC85" s="34">
        <f t="shared" si="127"/>
        <v>0</v>
      </c>
      <c r="BD85" s="31">
        <f t="shared" si="110"/>
        <v>0</v>
      </c>
      <c r="BE85" s="230" t="str">
        <f t="shared" si="128"/>
        <v>NO OFERTADO</v>
      </c>
      <c r="BF85" s="32"/>
      <c r="BG85" s="229"/>
      <c r="BH85" s="34">
        <f t="shared" si="129"/>
        <v>0</v>
      </c>
      <c r="BI85" s="31">
        <f t="shared" si="110"/>
        <v>0</v>
      </c>
      <c r="BJ85" s="230" t="str">
        <f t="shared" si="130"/>
        <v>NO OFERTADO</v>
      </c>
      <c r="BK85" s="32"/>
      <c r="BL85" s="229"/>
      <c r="BM85" s="34">
        <f t="shared" si="131"/>
        <v>0</v>
      </c>
      <c r="BN85" s="31">
        <f t="shared" si="110"/>
        <v>0</v>
      </c>
      <c r="BO85" s="230" t="str">
        <f t="shared" si="132"/>
        <v>NO OFERTADO</v>
      </c>
      <c r="BP85" s="32"/>
      <c r="BQ85" s="229"/>
      <c r="BR85" s="34">
        <f t="shared" si="133"/>
        <v>0</v>
      </c>
      <c r="BS85" s="31">
        <f t="shared" si="110"/>
        <v>0</v>
      </c>
      <c r="BT85" s="230" t="str">
        <f t="shared" si="134"/>
        <v>NO OFERTADO</v>
      </c>
      <c r="BU85" s="32"/>
      <c r="BV85" s="229"/>
      <c r="BW85" s="34">
        <f t="shared" si="135"/>
        <v>0</v>
      </c>
      <c r="BX85" s="31">
        <f t="shared" si="136"/>
        <v>0</v>
      </c>
      <c r="BY85" s="230" t="str">
        <f t="shared" si="137"/>
        <v>NO OFERTADO</v>
      </c>
      <c r="BZ85" s="32"/>
      <c r="CA85" s="229"/>
      <c r="CB85" s="34">
        <f t="shared" si="138"/>
        <v>0</v>
      </c>
      <c r="CC85" s="31">
        <f t="shared" si="136"/>
        <v>0</v>
      </c>
      <c r="CD85" s="230" t="str">
        <f t="shared" si="139"/>
        <v>NO OFERTADO</v>
      </c>
      <c r="CE85" s="32"/>
      <c r="CF85" s="229"/>
      <c r="CG85" s="34">
        <f t="shared" si="140"/>
        <v>0</v>
      </c>
      <c r="CH85" s="31">
        <f t="shared" si="136"/>
        <v>0</v>
      </c>
      <c r="CI85" s="230" t="str">
        <f t="shared" si="141"/>
        <v>NO OFERTADO</v>
      </c>
      <c r="CJ85" s="32"/>
      <c r="CK85" s="229"/>
      <c r="CL85" s="34">
        <f t="shared" si="142"/>
        <v>0</v>
      </c>
      <c r="CM85" s="31">
        <f t="shared" si="136"/>
        <v>0</v>
      </c>
      <c r="CN85" s="230" t="str">
        <f t="shared" si="143"/>
        <v>NO OFERTADO</v>
      </c>
      <c r="CO85" s="32"/>
      <c r="CP85" s="231"/>
      <c r="CQ85" s="34">
        <f t="shared" si="144"/>
        <v>0</v>
      </c>
      <c r="CR85" s="31">
        <f t="shared" si="136"/>
        <v>0</v>
      </c>
      <c r="CS85" s="230" t="str">
        <f t="shared" si="145"/>
        <v>NO OFERTADO</v>
      </c>
      <c r="CT85" s="32"/>
      <c r="CU85" s="229"/>
      <c r="CV85" s="34">
        <f t="shared" si="146"/>
        <v>0</v>
      </c>
      <c r="CW85" s="31">
        <f t="shared" si="136"/>
        <v>0</v>
      </c>
      <c r="CX85" s="230" t="str">
        <f t="shared" si="147"/>
        <v>NO OFERTADO</v>
      </c>
      <c r="CY85" s="32"/>
      <c r="CZ85" s="229"/>
      <c r="DA85" s="34">
        <f t="shared" si="160"/>
        <v>0</v>
      </c>
      <c r="DB85" s="31">
        <f t="shared" si="161"/>
        <v>0</v>
      </c>
      <c r="DC85" s="230" t="str">
        <f t="shared" si="148"/>
        <v>NO OFERTADO</v>
      </c>
      <c r="DD85" s="32"/>
      <c r="DE85" s="229"/>
      <c r="DF85" s="34">
        <f t="shared" si="162"/>
        <v>0</v>
      </c>
      <c r="DG85" s="31">
        <f t="shared" si="163"/>
        <v>0</v>
      </c>
      <c r="DH85" s="230" t="str">
        <f t="shared" si="149"/>
        <v>NO OFERTADO</v>
      </c>
      <c r="DI85" s="32"/>
      <c r="DJ85" s="229"/>
      <c r="DK85" s="34">
        <f t="shared" si="164"/>
        <v>0</v>
      </c>
      <c r="DL85" s="31">
        <f t="shared" si="165"/>
        <v>0</v>
      </c>
      <c r="DM85" s="230" t="str">
        <f t="shared" si="150"/>
        <v>NO OFERTADO</v>
      </c>
      <c r="DN85" s="32"/>
      <c r="DO85" s="229"/>
      <c r="DP85" s="34">
        <f t="shared" si="166"/>
        <v>0</v>
      </c>
      <c r="DQ85" s="31">
        <f t="shared" si="167"/>
        <v>0</v>
      </c>
      <c r="DR85" s="230" t="str">
        <f t="shared" si="151"/>
        <v>NO OFERTADO</v>
      </c>
      <c r="DS85" s="32"/>
      <c r="DT85" s="229"/>
      <c r="DU85" s="34">
        <f t="shared" si="168"/>
        <v>0</v>
      </c>
      <c r="DV85" s="31">
        <f t="shared" si="169"/>
        <v>0</v>
      </c>
      <c r="DW85" s="230" t="str">
        <f t="shared" si="152"/>
        <v>NO OFERTADO</v>
      </c>
      <c r="DX85" s="32"/>
      <c r="DY85" s="229">
        <f t="shared" si="93"/>
        <v>0</v>
      </c>
      <c r="DZ85" s="34">
        <f t="shared" si="153"/>
        <v>0</v>
      </c>
      <c r="EA85" s="31">
        <f t="shared" si="154"/>
        <v>0</v>
      </c>
      <c r="EB85" s="230" t="str">
        <f t="shared" si="155"/>
        <v>NO OFERTADO</v>
      </c>
      <c r="EC85" s="32"/>
      <c r="ED85" s="229"/>
      <c r="EE85" s="34">
        <f t="shared" si="170"/>
        <v>0</v>
      </c>
      <c r="EF85" s="31">
        <f t="shared" si="171"/>
        <v>0</v>
      </c>
      <c r="EG85" s="230" t="str">
        <f t="shared" si="156"/>
        <v>NO OFERTADO</v>
      </c>
      <c r="EH85" s="32"/>
      <c r="EI85" s="229"/>
      <c r="EJ85" s="34">
        <f t="shared" si="172"/>
        <v>0</v>
      </c>
      <c r="EK85" s="31">
        <f t="shared" si="173"/>
        <v>0</v>
      </c>
      <c r="EL85" s="230" t="str">
        <f t="shared" si="157"/>
        <v>NO OFERTADO</v>
      </c>
    </row>
    <row r="86" spans="1:142" s="226" customFormat="1" ht="25.5" x14ac:dyDescent="0.2">
      <c r="A86" s="103">
        <v>77</v>
      </c>
      <c r="B86" s="202" t="s">
        <v>148</v>
      </c>
      <c r="C86" s="121" t="s">
        <v>149</v>
      </c>
      <c r="D86" s="146">
        <v>1</v>
      </c>
      <c r="E86" s="227" t="s">
        <v>53</v>
      </c>
      <c r="F86" s="228">
        <v>1</v>
      </c>
      <c r="G86" s="25">
        <v>3820.9091199999998</v>
      </c>
      <c r="H86" s="32"/>
      <c r="I86" s="229"/>
      <c r="J86" s="34">
        <f t="shared" si="158"/>
        <v>0</v>
      </c>
      <c r="K86" s="31">
        <f t="shared" si="159"/>
        <v>0</v>
      </c>
      <c r="L86" s="230" t="str">
        <f t="shared" si="108"/>
        <v>NO OFERTADO</v>
      </c>
      <c r="M86" s="32"/>
      <c r="N86" s="229">
        <v>0</v>
      </c>
      <c r="O86" s="34">
        <f t="shared" si="109"/>
        <v>0</v>
      </c>
      <c r="P86" s="31">
        <f t="shared" si="110"/>
        <v>0</v>
      </c>
      <c r="Q86" s="230" t="str">
        <f t="shared" si="111"/>
        <v>NO OFERTADO</v>
      </c>
      <c r="R86" s="32"/>
      <c r="S86" s="229"/>
      <c r="T86" s="34">
        <f t="shared" si="112"/>
        <v>0</v>
      </c>
      <c r="U86" s="31">
        <f t="shared" si="110"/>
        <v>0</v>
      </c>
      <c r="V86" s="230" t="str">
        <f t="shared" si="113"/>
        <v>NO OFERTADO</v>
      </c>
      <c r="W86" s="32"/>
      <c r="X86" s="229"/>
      <c r="Y86" s="34">
        <f t="shared" si="114"/>
        <v>0</v>
      </c>
      <c r="Z86" s="31">
        <f t="shared" si="110"/>
        <v>0</v>
      </c>
      <c r="AA86" s="230" t="str">
        <f t="shared" si="115"/>
        <v>NO OFERTADO</v>
      </c>
      <c r="AB86" s="32"/>
      <c r="AC86" s="229"/>
      <c r="AD86" s="34">
        <f t="shared" si="116"/>
        <v>0</v>
      </c>
      <c r="AE86" s="31">
        <f t="shared" si="110"/>
        <v>0</v>
      </c>
      <c r="AF86" s="230" t="str">
        <f t="shared" si="117"/>
        <v>NO OFERTADO</v>
      </c>
      <c r="AG86" s="32"/>
      <c r="AH86" s="229"/>
      <c r="AI86" s="34">
        <f t="shared" si="118"/>
        <v>0</v>
      </c>
      <c r="AJ86" s="31">
        <f t="shared" si="110"/>
        <v>0</v>
      </c>
      <c r="AK86" s="230" t="str">
        <f t="shared" si="119"/>
        <v>NO OFERTADO</v>
      </c>
      <c r="AL86" s="32"/>
      <c r="AM86" s="229"/>
      <c r="AN86" s="34">
        <f t="shared" si="120"/>
        <v>0</v>
      </c>
      <c r="AO86" s="31">
        <f t="shared" si="110"/>
        <v>0</v>
      </c>
      <c r="AP86" s="230" t="str">
        <f t="shared" si="121"/>
        <v>NO OFERTADO</v>
      </c>
      <c r="AQ86" s="32"/>
      <c r="AR86" s="229"/>
      <c r="AS86" s="34">
        <f t="shared" si="122"/>
        <v>0</v>
      </c>
      <c r="AT86" s="31">
        <f t="shared" si="110"/>
        <v>0</v>
      </c>
      <c r="AU86" s="230" t="str">
        <f t="shared" si="123"/>
        <v>NO OFERTADO</v>
      </c>
      <c r="AV86" s="32">
        <v>13451</v>
      </c>
      <c r="AW86" s="229">
        <f>AV86*0.19</f>
        <v>2555.69</v>
      </c>
      <c r="AX86" s="34">
        <f t="shared" si="124"/>
        <v>16006.69</v>
      </c>
      <c r="AY86" s="31">
        <f t="shared" si="110"/>
        <v>16006.69</v>
      </c>
      <c r="AZ86" s="230" t="str">
        <f t="shared" si="125"/>
        <v>NO HABILITA</v>
      </c>
      <c r="BA86" s="32"/>
      <c r="BB86" s="229">
        <f t="shared" si="126"/>
        <v>0</v>
      </c>
      <c r="BC86" s="34">
        <f t="shared" si="127"/>
        <v>0</v>
      </c>
      <c r="BD86" s="31">
        <f t="shared" si="110"/>
        <v>0</v>
      </c>
      <c r="BE86" s="230" t="str">
        <f t="shared" si="128"/>
        <v>NO OFERTADO</v>
      </c>
      <c r="BF86" s="32"/>
      <c r="BG86" s="229"/>
      <c r="BH86" s="34">
        <f t="shared" si="129"/>
        <v>0</v>
      </c>
      <c r="BI86" s="31">
        <f t="shared" si="110"/>
        <v>0</v>
      </c>
      <c r="BJ86" s="230" t="str">
        <f t="shared" si="130"/>
        <v>NO OFERTADO</v>
      </c>
      <c r="BK86" s="32"/>
      <c r="BL86" s="229"/>
      <c r="BM86" s="34">
        <f t="shared" si="131"/>
        <v>0</v>
      </c>
      <c r="BN86" s="31">
        <f t="shared" si="110"/>
        <v>0</v>
      </c>
      <c r="BO86" s="230" t="str">
        <f t="shared" si="132"/>
        <v>NO OFERTADO</v>
      </c>
      <c r="BP86" s="32"/>
      <c r="BQ86" s="229"/>
      <c r="BR86" s="34">
        <f t="shared" si="133"/>
        <v>0</v>
      </c>
      <c r="BS86" s="31">
        <f t="shared" si="110"/>
        <v>0</v>
      </c>
      <c r="BT86" s="230" t="str">
        <f t="shared" si="134"/>
        <v>NO OFERTADO</v>
      </c>
      <c r="BU86" s="32"/>
      <c r="BV86" s="229"/>
      <c r="BW86" s="34">
        <f t="shared" si="135"/>
        <v>0</v>
      </c>
      <c r="BX86" s="31">
        <f t="shared" si="136"/>
        <v>0</v>
      </c>
      <c r="BY86" s="230" t="str">
        <f t="shared" si="137"/>
        <v>NO OFERTADO</v>
      </c>
      <c r="BZ86" s="32"/>
      <c r="CA86" s="229"/>
      <c r="CB86" s="34">
        <f t="shared" si="138"/>
        <v>0</v>
      </c>
      <c r="CC86" s="31">
        <f t="shared" si="136"/>
        <v>0</v>
      </c>
      <c r="CD86" s="230" t="str">
        <f t="shared" si="139"/>
        <v>NO OFERTADO</v>
      </c>
      <c r="CE86" s="32"/>
      <c r="CF86" s="229"/>
      <c r="CG86" s="34">
        <f t="shared" si="140"/>
        <v>0</v>
      </c>
      <c r="CH86" s="31">
        <f t="shared" si="136"/>
        <v>0</v>
      </c>
      <c r="CI86" s="230" t="str">
        <f t="shared" si="141"/>
        <v>NO OFERTADO</v>
      </c>
      <c r="CJ86" s="32"/>
      <c r="CK86" s="229"/>
      <c r="CL86" s="34">
        <f t="shared" si="142"/>
        <v>0</v>
      </c>
      <c r="CM86" s="31">
        <f t="shared" si="136"/>
        <v>0</v>
      </c>
      <c r="CN86" s="230" t="str">
        <f t="shared" si="143"/>
        <v>NO OFERTADO</v>
      </c>
      <c r="CO86" s="32"/>
      <c r="CP86" s="231"/>
      <c r="CQ86" s="34">
        <f t="shared" si="144"/>
        <v>0</v>
      </c>
      <c r="CR86" s="31">
        <f t="shared" si="136"/>
        <v>0</v>
      </c>
      <c r="CS86" s="230" t="str">
        <f t="shared" si="145"/>
        <v>NO OFERTADO</v>
      </c>
      <c r="CT86" s="32"/>
      <c r="CU86" s="229"/>
      <c r="CV86" s="34">
        <f t="shared" si="146"/>
        <v>0</v>
      </c>
      <c r="CW86" s="31">
        <f t="shared" si="136"/>
        <v>0</v>
      </c>
      <c r="CX86" s="230" t="str">
        <f t="shared" si="147"/>
        <v>NO OFERTADO</v>
      </c>
      <c r="CY86" s="32"/>
      <c r="CZ86" s="229"/>
      <c r="DA86" s="34">
        <f t="shared" si="160"/>
        <v>0</v>
      </c>
      <c r="DB86" s="31">
        <f t="shared" si="161"/>
        <v>0</v>
      </c>
      <c r="DC86" s="230" t="str">
        <f t="shared" si="148"/>
        <v>NO OFERTADO</v>
      </c>
      <c r="DD86" s="32"/>
      <c r="DE86" s="229"/>
      <c r="DF86" s="34">
        <f t="shared" si="162"/>
        <v>0</v>
      </c>
      <c r="DG86" s="31">
        <f t="shared" si="163"/>
        <v>0</v>
      </c>
      <c r="DH86" s="230" t="str">
        <f t="shared" si="149"/>
        <v>NO OFERTADO</v>
      </c>
      <c r="DI86" s="32"/>
      <c r="DJ86" s="229"/>
      <c r="DK86" s="34">
        <f t="shared" si="164"/>
        <v>0</v>
      </c>
      <c r="DL86" s="31">
        <f t="shared" si="165"/>
        <v>0</v>
      </c>
      <c r="DM86" s="230" t="str">
        <f t="shared" si="150"/>
        <v>NO OFERTADO</v>
      </c>
      <c r="DN86" s="32"/>
      <c r="DO86" s="229"/>
      <c r="DP86" s="34">
        <f t="shared" si="166"/>
        <v>0</v>
      </c>
      <c r="DQ86" s="31">
        <f t="shared" si="167"/>
        <v>0</v>
      </c>
      <c r="DR86" s="230" t="str">
        <f t="shared" si="151"/>
        <v>NO OFERTADO</v>
      </c>
      <c r="DS86" s="32"/>
      <c r="DT86" s="229"/>
      <c r="DU86" s="34">
        <f t="shared" si="168"/>
        <v>0</v>
      </c>
      <c r="DV86" s="31">
        <f t="shared" si="169"/>
        <v>0</v>
      </c>
      <c r="DW86" s="230" t="str">
        <f t="shared" si="152"/>
        <v>NO OFERTADO</v>
      </c>
      <c r="DX86" s="32"/>
      <c r="DY86" s="229">
        <f t="shared" si="93"/>
        <v>0</v>
      </c>
      <c r="DZ86" s="34">
        <f t="shared" si="153"/>
        <v>0</v>
      </c>
      <c r="EA86" s="31">
        <f t="shared" si="154"/>
        <v>0</v>
      </c>
      <c r="EB86" s="230" t="str">
        <f t="shared" si="155"/>
        <v>NO OFERTADO</v>
      </c>
      <c r="EC86" s="32"/>
      <c r="ED86" s="229"/>
      <c r="EE86" s="34">
        <f t="shared" si="170"/>
        <v>0</v>
      </c>
      <c r="EF86" s="31">
        <f t="shared" si="171"/>
        <v>0</v>
      </c>
      <c r="EG86" s="230" t="str">
        <f t="shared" si="156"/>
        <v>NO OFERTADO</v>
      </c>
      <c r="EH86" s="32"/>
      <c r="EI86" s="229"/>
      <c r="EJ86" s="34">
        <f t="shared" si="172"/>
        <v>0</v>
      </c>
      <c r="EK86" s="31">
        <f t="shared" si="173"/>
        <v>0</v>
      </c>
      <c r="EL86" s="230" t="str">
        <f t="shared" si="157"/>
        <v>NO OFERTADO</v>
      </c>
    </row>
    <row r="87" spans="1:142" s="226" customFormat="1" ht="38.25" x14ac:dyDescent="0.2">
      <c r="A87" s="103">
        <v>78</v>
      </c>
      <c r="B87" s="202" t="s">
        <v>150</v>
      </c>
      <c r="C87" s="121" t="s">
        <v>149</v>
      </c>
      <c r="D87" s="146">
        <v>1</v>
      </c>
      <c r="E87" s="227" t="s">
        <v>53</v>
      </c>
      <c r="F87" s="228">
        <v>1</v>
      </c>
      <c r="G87" s="25">
        <v>156665.88</v>
      </c>
      <c r="H87" s="32"/>
      <c r="I87" s="229"/>
      <c r="J87" s="34">
        <f t="shared" si="158"/>
        <v>0</v>
      </c>
      <c r="K87" s="31">
        <f t="shared" si="159"/>
        <v>0</v>
      </c>
      <c r="L87" s="230" t="str">
        <f t="shared" si="108"/>
        <v>NO OFERTADO</v>
      </c>
      <c r="M87" s="32"/>
      <c r="N87" s="229">
        <v>0</v>
      </c>
      <c r="O87" s="34">
        <f t="shared" si="109"/>
        <v>0</v>
      </c>
      <c r="P87" s="31">
        <f t="shared" si="110"/>
        <v>0</v>
      </c>
      <c r="Q87" s="230" t="str">
        <f t="shared" si="111"/>
        <v>NO OFERTADO</v>
      </c>
      <c r="R87" s="32"/>
      <c r="S87" s="229"/>
      <c r="T87" s="34">
        <f t="shared" si="112"/>
        <v>0</v>
      </c>
      <c r="U87" s="31">
        <f t="shared" si="110"/>
        <v>0</v>
      </c>
      <c r="V87" s="230" t="str">
        <f t="shared" si="113"/>
        <v>NO OFERTADO</v>
      </c>
      <c r="W87" s="32"/>
      <c r="X87" s="229"/>
      <c r="Y87" s="34">
        <f t="shared" si="114"/>
        <v>0</v>
      </c>
      <c r="Z87" s="31">
        <f t="shared" si="110"/>
        <v>0</v>
      </c>
      <c r="AA87" s="230" t="str">
        <f t="shared" si="115"/>
        <v>NO OFERTADO</v>
      </c>
      <c r="AB87" s="32"/>
      <c r="AC87" s="229"/>
      <c r="AD87" s="34">
        <f t="shared" si="116"/>
        <v>0</v>
      </c>
      <c r="AE87" s="31">
        <f t="shared" si="110"/>
        <v>0</v>
      </c>
      <c r="AF87" s="230" t="str">
        <f t="shared" si="117"/>
        <v>NO OFERTADO</v>
      </c>
      <c r="AG87" s="32"/>
      <c r="AH87" s="229"/>
      <c r="AI87" s="34">
        <f t="shared" si="118"/>
        <v>0</v>
      </c>
      <c r="AJ87" s="31">
        <f t="shared" si="110"/>
        <v>0</v>
      </c>
      <c r="AK87" s="230" t="str">
        <f t="shared" si="119"/>
        <v>NO OFERTADO</v>
      </c>
      <c r="AL87" s="32"/>
      <c r="AM87" s="229"/>
      <c r="AN87" s="34">
        <f t="shared" si="120"/>
        <v>0</v>
      </c>
      <c r="AO87" s="31">
        <f t="shared" si="110"/>
        <v>0</v>
      </c>
      <c r="AP87" s="230" t="str">
        <f t="shared" si="121"/>
        <v>NO OFERTADO</v>
      </c>
      <c r="AQ87" s="32"/>
      <c r="AR87" s="229"/>
      <c r="AS87" s="34">
        <f t="shared" si="122"/>
        <v>0</v>
      </c>
      <c r="AT87" s="31">
        <f t="shared" si="110"/>
        <v>0</v>
      </c>
      <c r="AU87" s="230" t="str">
        <f t="shared" si="123"/>
        <v>NO OFERTADO</v>
      </c>
      <c r="AV87" s="32"/>
      <c r="AW87" s="229"/>
      <c r="AX87" s="34">
        <f t="shared" si="124"/>
        <v>0</v>
      </c>
      <c r="AY87" s="31">
        <f t="shared" si="110"/>
        <v>0</v>
      </c>
      <c r="AZ87" s="230" t="str">
        <f t="shared" si="125"/>
        <v>NO OFERTADO</v>
      </c>
      <c r="BA87" s="32"/>
      <c r="BB87" s="229">
        <f t="shared" si="126"/>
        <v>0</v>
      </c>
      <c r="BC87" s="34">
        <f t="shared" si="127"/>
        <v>0</v>
      </c>
      <c r="BD87" s="31">
        <f t="shared" si="110"/>
        <v>0</v>
      </c>
      <c r="BE87" s="230" t="str">
        <f t="shared" si="128"/>
        <v>NO OFERTADO</v>
      </c>
      <c r="BF87" s="32"/>
      <c r="BG87" s="229"/>
      <c r="BH87" s="34">
        <f t="shared" si="129"/>
        <v>0</v>
      </c>
      <c r="BI87" s="31">
        <f t="shared" si="110"/>
        <v>0</v>
      </c>
      <c r="BJ87" s="230" t="str">
        <f t="shared" si="130"/>
        <v>NO OFERTADO</v>
      </c>
      <c r="BK87" s="32"/>
      <c r="BL87" s="229"/>
      <c r="BM87" s="34">
        <f t="shared" si="131"/>
        <v>0</v>
      </c>
      <c r="BN87" s="31">
        <f t="shared" si="110"/>
        <v>0</v>
      </c>
      <c r="BO87" s="230" t="str">
        <f t="shared" si="132"/>
        <v>NO OFERTADO</v>
      </c>
      <c r="BP87" s="32">
        <v>131652</v>
      </c>
      <c r="BQ87" s="229">
        <f>BP87*0.19</f>
        <v>25013.88</v>
      </c>
      <c r="BR87" s="34">
        <f t="shared" si="133"/>
        <v>156665.88</v>
      </c>
      <c r="BS87" s="31">
        <f t="shared" si="110"/>
        <v>156665.88</v>
      </c>
      <c r="BT87" s="230" t="str">
        <f t="shared" si="134"/>
        <v>HABILITA</v>
      </c>
      <c r="BU87" s="32"/>
      <c r="BV87" s="229"/>
      <c r="BW87" s="34">
        <f t="shared" si="135"/>
        <v>0</v>
      </c>
      <c r="BX87" s="31">
        <f t="shared" si="136"/>
        <v>0</v>
      </c>
      <c r="BY87" s="230" t="str">
        <f t="shared" si="137"/>
        <v>NO OFERTADO</v>
      </c>
      <c r="BZ87" s="32"/>
      <c r="CA87" s="229"/>
      <c r="CB87" s="34">
        <f t="shared" si="138"/>
        <v>0</v>
      </c>
      <c r="CC87" s="31">
        <f t="shared" si="136"/>
        <v>0</v>
      </c>
      <c r="CD87" s="230" t="str">
        <f t="shared" si="139"/>
        <v>NO OFERTADO</v>
      </c>
      <c r="CE87" s="32"/>
      <c r="CF87" s="229"/>
      <c r="CG87" s="34">
        <f t="shared" si="140"/>
        <v>0</v>
      </c>
      <c r="CH87" s="31">
        <f t="shared" si="136"/>
        <v>0</v>
      </c>
      <c r="CI87" s="230" t="str">
        <f t="shared" si="141"/>
        <v>NO OFERTADO</v>
      </c>
      <c r="CJ87" s="32"/>
      <c r="CK87" s="229"/>
      <c r="CL87" s="34">
        <f t="shared" si="142"/>
        <v>0</v>
      </c>
      <c r="CM87" s="31">
        <f t="shared" si="136"/>
        <v>0</v>
      </c>
      <c r="CN87" s="230" t="str">
        <f t="shared" si="143"/>
        <v>NO OFERTADO</v>
      </c>
      <c r="CO87" s="32"/>
      <c r="CP87" s="231"/>
      <c r="CQ87" s="34">
        <f t="shared" si="144"/>
        <v>0</v>
      </c>
      <c r="CR87" s="31">
        <f t="shared" si="136"/>
        <v>0</v>
      </c>
      <c r="CS87" s="230" t="str">
        <f t="shared" si="145"/>
        <v>NO OFERTADO</v>
      </c>
      <c r="CT87" s="32"/>
      <c r="CU87" s="229"/>
      <c r="CV87" s="34">
        <f t="shared" si="146"/>
        <v>0</v>
      </c>
      <c r="CW87" s="31">
        <f t="shared" si="136"/>
        <v>0</v>
      </c>
      <c r="CX87" s="230" t="str">
        <f t="shared" si="147"/>
        <v>NO OFERTADO</v>
      </c>
      <c r="CY87" s="32"/>
      <c r="CZ87" s="229"/>
      <c r="DA87" s="34">
        <f t="shared" si="160"/>
        <v>0</v>
      </c>
      <c r="DB87" s="31">
        <f t="shared" si="161"/>
        <v>0</v>
      </c>
      <c r="DC87" s="230" t="str">
        <f t="shared" si="148"/>
        <v>NO OFERTADO</v>
      </c>
      <c r="DD87" s="32"/>
      <c r="DE87" s="229"/>
      <c r="DF87" s="34">
        <f t="shared" si="162"/>
        <v>0</v>
      </c>
      <c r="DG87" s="31">
        <f t="shared" si="163"/>
        <v>0</v>
      </c>
      <c r="DH87" s="230" t="str">
        <f t="shared" si="149"/>
        <v>NO OFERTADO</v>
      </c>
      <c r="DI87" s="32"/>
      <c r="DJ87" s="229"/>
      <c r="DK87" s="34">
        <f t="shared" si="164"/>
        <v>0</v>
      </c>
      <c r="DL87" s="31">
        <f t="shared" si="165"/>
        <v>0</v>
      </c>
      <c r="DM87" s="230" t="str">
        <f t="shared" si="150"/>
        <v>NO OFERTADO</v>
      </c>
      <c r="DN87" s="32"/>
      <c r="DO87" s="229"/>
      <c r="DP87" s="34">
        <f t="shared" si="166"/>
        <v>0</v>
      </c>
      <c r="DQ87" s="31">
        <f t="shared" si="167"/>
        <v>0</v>
      </c>
      <c r="DR87" s="230" t="str">
        <f t="shared" si="151"/>
        <v>NO OFERTADO</v>
      </c>
      <c r="DS87" s="32"/>
      <c r="DT87" s="229"/>
      <c r="DU87" s="34">
        <f t="shared" si="168"/>
        <v>0</v>
      </c>
      <c r="DV87" s="31">
        <f t="shared" si="169"/>
        <v>0</v>
      </c>
      <c r="DW87" s="230" t="str">
        <f t="shared" si="152"/>
        <v>NO OFERTADO</v>
      </c>
      <c r="DX87" s="32"/>
      <c r="DY87" s="229">
        <f t="shared" si="93"/>
        <v>0</v>
      </c>
      <c r="DZ87" s="34">
        <f t="shared" si="153"/>
        <v>0</v>
      </c>
      <c r="EA87" s="31">
        <f t="shared" si="154"/>
        <v>0</v>
      </c>
      <c r="EB87" s="230" t="str">
        <f t="shared" si="155"/>
        <v>NO OFERTADO</v>
      </c>
      <c r="EC87" s="32"/>
      <c r="ED87" s="229"/>
      <c r="EE87" s="34">
        <f t="shared" si="170"/>
        <v>0</v>
      </c>
      <c r="EF87" s="31">
        <f t="shared" si="171"/>
        <v>0</v>
      </c>
      <c r="EG87" s="230" t="str">
        <f t="shared" si="156"/>
        <v>NO OFERTADO</v>
      </c>
      <c r="EH87" s="32"/>
      <c r="EI87" s="229"/>
      <c r="EJ87" s="34">
        <f t="shared" si="172"/>
        <v>0</v>
      </c>
      <c r="EK87" s="31">
        <f t="shared" si="173"/>
        <v>0</v>
      </c>
      <c r="EL87" s="230" t="str">
        <f t="shared" si="157"/>
        <v>NO OFERTADO</v>
      </c>
    </row>
    <row r="88" spans="1:142" s="226" customFormat="1" ht="25.5" x14ac:dyDescent="0.2">
      <c r="A88" s="103">
        <v>79</v>
      </c>
      <c r="B88" s="202" t="s">
        <v>151</v>
      </c>
      <c r="C88" s="121" t="s">
        <v>52</v>
      </c>
      <c r="D88" s="146">
        <v>1</v>
      </c>
      <c r="E88" s="227" t="s">
        <v>53</v>
      </c>
      <c r="F88" s="228">
        <v>9.3333333333333339</v>
      </c>
      <c r="G88" s="25">
        <v>7038.5168000000003</v>
      </c>
      <c r="H88" s="32"/>
      <c r="I88" s="229"/>
      <c r="J88" s="34">
        <f t="shared" si="158"/>
        <v>0</v>
      </c>
      <c r="K88" s="31">
        <f t="shared" si="159"/>
        <v>0</v>
      </c>
      <c r="L88" s="230" t="str">
        <f t="shared" si="108"/>
        <v>NO OFERTADO</v>
      </c>
      <c r="M88" s="32"/>
      <c r="N88" s="229">
        <v>0</v>
      </c>
      <c r="O88" s="34">
        <f t="shared" si="109"/>
        <v>0</v>
      </c>
      <c r="P88" s="31">
        <f t="shared" si="110"/>
        <v>0</v>
      </c>
      <c r="Q88" s="230" t="str">
        <f t="shared" si="111"/>
        <v>NO OFERTADO</v>
      </c>
      <c r="R88" s="32"/>
      <c r="S88" s="229"/>
      <c r="T88" s="34">
        <f t="shared" si="112"/>
        <v>0</v>
      </c>
      <c r="U88" s="31">
        <f t="shared" si="110"/>
        <v>0</v>
      </c>
      <c r="V88" s="230" t="str">
        <f t="shared" si="113"/>
        <v>NO OFERTADO</v>
      </c>
      <c r="W88" s="32"/>
      <c r="X88" s="229"/>
      <c r="Y88" s="34">
        <f t="shared" si="114"/>
        <v>0</v>
      </c>
      <c r="Z88" s="31">
        <f t="shared" si="110"/>
        <v>0</v>
      </c>
      <c r="AA88" s="230" t="str">
        <f t="shared" si="115"/>
        <v>NO OFERTADO</v>
      </c>
      <c r="AB88" s="32"/>
      <c r="AC88" s="229"/>
      <c r="AD88" s="34">
        <f t="shared" si="116"/>
        <v>0</v>
      </c>
      <c r="AE88" s="31">
        <f t="shared" si="110"/>
        <v>0</v>
      </c>
      <c r="AF88" s="230" t="str">
        <f t="shared" si="117"/>
        <v>NO OFERTADO</v>
      </c>
      <c r="AG88" s="32"/>
      <c r="AH88" s="229"/>
      <c r="AI88" s="34">
        <f t="shared" si="118"/>
        <v>0</v>
      </c>
      <c r="AJ88" s="31">
        <f t="shared" si="110"/>
        <v>0</v>
      </c>
      <c r="AK88" s="230" t="str">
        <f t="shared" si="119"/>
        <v>NO OFERTADO</v>
      </c>
      <c r="AL88" s="32"/>
      <c r="AM88" s="229"/>
      <c r="AN88" s="34">
        <f t="shared" si="120"/>
        <v>0</v>
      </c>
      <c r="AO88" s="31">
        <f t="shared" si="110"/>
        <v>0</v>
      </c>
      <c r="AP88" s="230" t="str">
        <f t="shared" si="121"/>
        <v>NO OFERTADO</v>
      </c>
      <c r="AQ88" s="32"/>
      <c r="AR88" s="229"/>
      <c r="AS88" s="34">
        <f t="shared" si="122"/>
        <v>0</v>
      </c>
      <c r="AT88" s="31">
        <f t="shared" si="110"/>
        <v>0</v>
      </c>
      <c r="AU88" s="230" t="str">
        <f t="shared" si="123"/>
        <v>NO OFERTADO</v>
      </c>
      <c r="AV88" s="32">
        <v>11549</v>
      </c>
      <c r="AW88" s="229">
        <v>0</v>
      </c>
      <c r="AX88" s="34">
        <f t="shared" si="124"/>
        <v>11549</v>
      </c>
      <c r="AY88" s="31">
        <f t="shared" si="110"/>
        <v>11549</v>
      </c>
      <c r="AZ88" s="230" t="str">
        <f t="shared" si="125"/>
        <v>NO HABILITA</v>
      </c>
      <c r="BA88" s="32"/>
      <c r="BB88" s="229">
        <f t="shared" si="126"/>
        <v>0</v>
      </c>
      <c r="BC88" s="34">
        <f t="shared" si="127"/>
        <v>0</v>
      </c>
      <c r="BD88" s="31">
        <f t="shared" si="110"/>
        <v>0</v>
      </c>
      <c r="BE88" s="230" t="str">
        <f t="shared" si="128"/>
        <v>NO OFERTADO</v>
      </c>
      <c r="BF88" s="32"/>
      <c r="BG88" s="229"/>
      <c r="BH88" s="34">
        <f t="shared" si="129"/>
        <v>0</v>
      </c>
      <c r="BI88" s="31">
        <f t="shared" si="110"/>
        <v>0</v>
      </c>
      <c r="BJ88" s="230" t="str">
        <f t="shared" si="130"/>
        <v>NO OFERTADO</v>
      </c>
      <c r="BK88" s="32"/>
      <c r="BL88" s="229"/>
      <c r="BM88" s="34">
        <f t="shared" si="131"/>
        <v>0</v>
      </c>
      <c r="BN88" s="31">
        <f t="shared" si="110"/>
        <v>0</v>
      </c>
      <c r="BO88" s="230" t="str">
        <f t="shared" si="132"/>
        <v>NO OFERTADO</v>
      </c>
      <c r="BP88" s="32"/>
      <c r="BQ88" s="229"/>
      <c r="BR88" s="34">
        <f t="shared" si="133"/>
        <v>0</v>
      </c>
      <c r="BS88" s="31">
        <f t="shared" si="110"/>
        <v>0</v>
      </c>
      <c r="BT88" s="230" t="str">
        <f t="shared" si="134"/>
        <v>NO OFERTADO</v>
      </c>
      <c r="BU88" s="32"/>
      <c r="BV88" s="229"/>
      <c r="BW88" s="34">
        <f t="shared" si="135"/>
        <v>0</v>
      </c>
      <c r="BX88" s="31">
        <f t="shared" si="136"/>
        <v>0</v>
      </c>
      <c r="BY88" s="230" t="str">
        <f t="shared" si="137"/>
        <v>NO OFERTADO</v>
      </c>
      <c r="BZ88" s="32"/>
      <c r="CA88" s="229"/>
      <c r="CB88" s="34">
        <f t="shared" si="138"/>
        <v>0</v>
      </c>
      <c r="CC88" s="31">
        <f t="shared" si="136"/>
        <v>0</v>
      </c>
      <c r="CD88" s="230" t="str">
        <f t="shared" si="139"/>
        <v>NO OFERTADO</v>
      </c>
      <c r="CE88" s="32"/>
      <c r="CF88" s="229"/>
      <c r="CG88" s="34">
        <f t="shared" si="140"/>
        <v>0</v>
      </c>
      <c r="CH88" s="31">
        <f t="shared" si="136"/>
        <v>0</v>
      </c>
      <c r="CI88" s="230" t="str">
        <f t="shared" si="141"/>
        <v>NO OFERTADO</v>
      </c>
      <c r="CJ88" s="32"/>
      <c r="CK88" s="229"/>
      <c r="CL88" s="34">
        <f t="shared" si="142"/>
        <v>0</v>
      </c>
      <c r="CM88" s="31">
        <f t="shared" si="136"/>
        <v>0</v>
      </c>
      <c r="CN88" s="230" t="str">
        <f t="shared" si="143"/>
        <v>NO OFERTADO</v>
      </c>
      <c r="CO88" s="32"/>
      <c r="CP88" s="231"/>
      <c r="CQ88" s="34">
        <f t="shared" si="144"/>
        <v>0</v>
      </c>
      <c r="CR88" s="31">
        <f t="shared" si="136"/>
        <v>0</v>
      </c>
      <c r="CS88" s="230" t="str">
        <f t="shared" si="145"/>
        <v>NO OFERTADO</v>
      </c>
      <c r="CT88" s="32"/>
      <c r="CU88" s="229"/>
      <c r="CV88" s="34">
        <f t="shared" si="146"/>
        <v>0</v>
      </c>
      <c r="CW88" s="31">
        <f t="shared" si="136"/>
        <v>0</v>
      </c>
      <c r="CX88" s="230" t="str">
        <f t="shared" si="147"/>
        <v>NO OFERTADO</v>
      </c>
      <c r="CY88" s="32"/>
      <c r="CZ88" s="229"/>
      <c r="DA88" s="34">
        <f t="shared" si="160"/>
        <v>0</v>
      </c>
      <c r="DB88" s="31">
        <f t="shared" si="161"/>
        <v>0</v>
      </c>
      <c r="DC88" s="230" t="str">
        <f t="shared" si="148"/>
        <v>NO OFERTADO</v>
      </c>
      <c r="DD88" s="32"/>
      <c r="DE88" s="229"/>
      <c r="DF88" s="34">
        <f t="shared" si="162"/>
        <v>0</v>
      </c>
      <c r="DG88" s="31">
        <f t="shared" si="163"/>
        <v>0</v>
      </c>
      <c r="DH88" s="230" t="str">
        <f t="shared" si="149"/>
        <v>NO OFERTADO</v>
      </c>
      <c r="DI88" s="32"/>
      <c r="DJ88" s="229"/>
      <c r="DK88" s="34">
        <f t="shared" si="164"/>
        <v>0</v>
      </c>
      <c r="DL88" s="31">
        <f t="shared" si="165"/>
        <v>0</v>
      </c>
      <c r="DM88" s="230" t="str">
        <f t="shared" si="150"/>
        <v>NO OFERTADO</v>
      </c>
      <c r="DN88" s="32"/>
      <c r="DO88" s="229"/>
      <c r="DP88" s="34">
        <f t="shared" si="166"/>
        <v>0</v>
      </c>
      <c r="DQ88" s="31">
        <f t="shared" si="167"/>
        <v>0</v>
      </c>
      <c r="DR88" s="230" t="str">
        <f t="shared" si="151"/>
        <v>NO OFERTADO</v>
      </c>
      <c r="DS88" s="32"/>
      <c r="DT88" s="229"/>
      <c r="DU88" s="34">
        <f t="shared" si="168"/>
        <v>0</v>
      </c>
      <c r="DV88" s="31">
        <f t="shared" si="169"/>
        <v>0</v>
      </c>
      <c r="DW88" s="230" t="str">
        <f t="shared" si="152"/>
        <v>NO OFERTADO</v>
      </c>
      <c r="DX88" s="32"/>
      <c r="DY88" s="229">
        <f t="shared" si="93"/>
        <v>0</v>
      </c>
      <c r="DZ88" s="34">
        <f t="shared" si="153"/>
        <v>0</v>
      </c>
      <c r="EA88" s="31">
        <f t="shared" si="154"/>
        <v>0</v>
      </c>
      <c r="EB88" s="230" t="str">
        <f t="shared" si="155"/>
        <v>NO OFERTADO</v>
      </c>
      <c r="EC88" s="32"/>
      <c r="ED88" s="229"/>
      <c r="EE88" s="34">
        <f t="shared" si="170"/>
        <v>0</v>
      </c>
      <c r="EF88" s="31">
        <f t="shared" si="171"/>
        <v>0</v>
      </c>
      <c r="EG88" s="230" t="str">
        <f t="shared" si="156"/>
        <v>NO OFERTADO</v>
      </c>
      <c r="EH88" s="32"/>
      <c r="EI88" s="229"/>
      <c r="EJ88" s="34">
        <f t="shared" si="172"/>
        <v>0</v>
      </c>
      <c r="EK88" s="31">
        <f t="shared" si="173"/>
        <v>0</v>
      </c>
      <c r="EL88" s="230" t="str">
        <f t="shared" si="157"/>
        <v>NO OFERTADO</v>
      </c>
    </row>
    <row r="89" spans="1:142" s="226" customFormat="1" ht="51" x14ac:dyDescent="0.2">
      <c r="A89" s="103">
        <v>80</v>
      </c>
      <c r="B89" s="202" t="s">
        <v>152</v>
      </c>
      <c r="C89" s="121" t="s">
        <v>153</v>
      </c>
      <c r="D89" s="146">
        <v>1</v>
      </c>
      <c r="E89" s="227" t="s">
        <v>53</v>
      </c>
      <c r="F89" s="228">
        <v>79.333333333333329</v>
      </c>
      <c r="G89" s="25">
        <v>16800</v>
      </c>
      <c r="H89" s="32"/>
      <c r="I89" s="229"/>
      <c r="J89" s="34">
        <f t="shared" si="158"/>
        <v>0</v>
      </c>
      <c r="K89" s="31">
        <f t="shared" si="159"/>
        <v>0</v>
      </c>
      <c r="L89" s="230" t="str">
        <f t="shared" si="108"/>
        <v>NO OFERTADO</v>
      </c>
      <c r="M89" s="32"/>
      <c r="N89" s="229">
        <v>0</v>
      </c>
      <c r="O89" s="34">
        <f t="shared" si="109"/>
        <v>0</v>
      </c>
      <c r="P89" s="31">
        <f t="shared" si="110"/>
        <v>0</v>
      </c>
      <c r="Q89" s="230" t="str">
        <f t="shared" si="111"/>
        <v>NO OFERTADO</v>
      </c>
      <c r="R89" s="32"/>
      <c r="S89" s="229"/>
      <c r="T89" s="34">
        <f t="shared" si="112"/>
        <v>0</v>
      </c>
      <c r="U89" s="31">
        <f t="shared" si="110"/>
        <v>0</v>
      </c>
      <c r="V89" s="230" t="str">
        <f t="shared" si="113"/>
        <v>NO OFERTADO</v>
      </c>
      <c r="W89" s="32">
        <v>15741</v>
      </c>
      <c r="X89" s="229">
        <v>0</v>
      </c>
      <c r="Y89" s="34">
        <f t="shared" si="114"/>
        <v>15741</v>
      </c>
      <c r="Z89" s="31">
        <f t="shared" si="110"/>
        <v>15741</v>
      </c>
      <c r="AA89" s="230" t="str">
        <f t="shared" si="115"/>
        <v>HABILITA</v>
      </c>
      <c r="AB89" s="32"/>
      <c r="AC89" s="229"/>
      <c r="AD89" s="34">
        <f t="shared" si="116"/>
        <v>0</v>
      </c>
      <c r="AE89" s="31">
        <f t="shared" si="110"/>
        <v>0</v>
      </c>
      <c r="AF89" s="230" t="str">
        <f t="shared" si="117"/>
        <v>NO OFERTADO</v>
      </c>
      <c r="AG89" s="32"/>
      <c r="AH89" s="229"/>
      <c r="AI89" s="34">
        <f t="shared" si="118"/>
        <v>0</v>
      </c>
      <c r="AJ89" s="31">
        <f t="shared" si="110"/>
        <v>0</v>
      </c>
      <c r="AK89" s="230" t="str">
        <f t="shared" si="119"/>
        <v>NO OFERTADO</v>
      </c>
      <c r="AL89" s="32"/>
      <c r="AM89" s="229"/>
      <c r="AN89" s="34">
        <f t="shared" si="120"/>
        <v>0</v>
      </c>
      <c r="AO89" s="31">
        <f t="shared" si="110"/>
        <v>0</v>
      </c>
      <c r="AP89" s="230" t="str">
        <f t="shared" si="121"/>
        <v>NO OFERTADO</v>
      </c>
      <c r="AQ89" s="32">
        <v>15000</v>
      </c>
      <c r="AR89" s="229">
        <v>0</v>
      </c>
      <c r="AS89" s="34">
        <f t="shared" si="122"/>
        <v>15000</v>
      </c>
      <c r="AT89" s="31">
        <f t="shared" si="110"/>
        <v>15000</v>
      </c>
      <c r="AU89" s="230" t="str">
        <f t="shared" si="123"/>
        <v>HABILITA</v>
      </c>
      <c r="AV89" s="32">
        <v>35510</v>
      </c>
      <c r="AW89" s="229">
        <f>AV89*0.19</f>
        <v>6746.9</v>
      </c>
      <c r="AX89" s="34">
        <f t="shared" si="124"/>
        <v>42256.9</v>
      </c>
      <c r="AY89" s="31">
        <f t="shared" si="110"/>
        <v>42256.9</v>
      </c>
      <c r="AZ89" s="230" t="str">
        <f t="shared" si="125"/>
        <v>NO HABILITA</v>
      </c>
      <c r="BA89" s="32"/>
      <c r="BB89" s="229">
        <f t="shared" si="126"/>
        <v>0</v>
      </c>
      <c r="BC89" s="34">
        <f t="shared" si="127"/>
        <v>0</v>
      </c>
      <c r="BD89" s="31">
        <f t="shared" si="110"/>
        <v>0</v>
      </c>
      <c r="BE89" s="230" t="str">
        <f t="shared" si="128"/>
        <v>NO OFERTADO</v>
      </c>
      <c r="BF89" s="32"/>
      <c r="BG89" s="229"/>
      <c r="BH89" s="34">
        <f t="shared" si="129"/>
        <v>0</v>
      </c>
      <c r="BI89" s="31">
        <f t="shared" si="110"/>
        <v>0</v>
      </c>
      <c r="BJ89" s="230" t="str">
        <f t="shared" si="130"/>
        <v>NO OFERTADO</v>
      </c>
      <c r="BK89" s="32"/>
      <c r="BL89" s="229"/>
      <c r="BM89" s="34">
        <f t="shared" si="131"/>
        <v>0</v>
      </c>
      <c r="BN89" s="31">
        <f t="shared" si="110"/>
        <v>0</v>
      </c>
      <c r="BO89" s="230" t="str">
        <f t="shared" si="132"/>
        <v>NO OFERTADO</v>
      </c>
      <c r="BP89" s="32">
        <v>16800</v>
      </c>
      <c r="BQ89" s="229">
        <v>0</v>
      </c>
      <c r="BR89" s="34">
        <f t="shared" si="133"/>
        <v>16800</v>
      </c>
      <c r="BS89" s="31">
        <f t="shared" si="110"/>
        <v>16800</v>
      </c>
      <c r="BT89" s="230" t="str">
        <f t="shared" si="134"/>
        <v>HABILITA</v>
      </c>
      <c r="BU89" s="32"/>
      <c r="BV89" s="229"/>
      <c r="BW89" s="34">
        <f t="shared" si="135"/>
        <v>0</v>
      </c>
      <c r="BX89" s="31">
        <f t="shared" si="136"/>
        <v>0</v>
      </c>
      <c r="BY89" s="230" t="str">
        <f t="shared" si="137"/>
        <v>NO OFERTADO</v>
      </c>
      <c r="BZ89" s="32"/>
      <c r="CA89" s="229"/>
      <c r="CB89" s="34">
        <f t="shared" si="138"/>
        <v>0</v>
      </c>
      <c r="CC89" s="31">
        <f t="shared" si="136"/>
        <v>0</v>
      </c>
      <c r="CD89" s="230" t="str">
        <f t="shared" si="139"/>
        <v>NO OFERTADO</v>
      </c>
      <c r="CE89" s="32"/>
      <c r="CF89" s="229"/>
      <c r="CG89" s="34">
        <f t="shared" si="140"/>
        <v>0</v>
      </c>
      <c r="CH89" s="31">
        <f t="shared" si="136"/>
        <v>0</v>
      </c>
      <c r="CI89" s="230" t="str">
        <f t="shared" si="141"/>
        <v>NO OFERTADO</v>
      </c>
      <c r="CJ89" s="32"/>
      <c r="CK89" s="229"/>
      <c r="CL89" s="34">
        <f t="shared" si="142"/>
        <v>0</v>
      </c>
      <c r="CM89" s="31">
        <f t="shared" si="136"/>
        <v>0</v>
      </c>
      <c r="CN89" s="230" t="str">
        <f t="shared" si="143"/>
        <v>NO OFERTADO</v>
      </c>
      <c r="CO89" s="32"/>
      <c r="CP89" s="231"/>
      <c r="CQ89" s="34">
        <f t="shared" si="144"/>
        <v>0</v>
      </c>
      <c r="CR89" s="31">
        <f t="shared" si="136"/>
        <v>0</v>
      </c>
      <c r="CS89" s="230" t="str">
        <f t="shared" si="145"/>
        <v>NO OFERTADO</v>
      </c>
      <c r="CT89" s="32"/>
      <c r="CU89" s="229"/>
      <c r="CV89" s="34">
        <f t="shared" si="146"/>
        <v>0</v>
      </c>
      <c r="CW89" s="31">
        <f t="shared" si="136"/>
        <v>0</v>
      </c>
      <c r="CX89" s="230" t="str">
        <f t="shared" si="147"/>
        <v>NO OFERTADO</v>
      </c>
      <c r="CY89" s="32"/>
      <c r="CZ89" s="229"/>
      <c r="DA89" s="34">
        <f t="shared" si="160"/>
        <v>0</v>
      </c>
      <c r="DB89" s="31">
        <f t="shared" si="161"/>
        <v>0</v>
      </c>
      <c r="DC89" s="230" t="str">
        <f t="shared" si="148"/>
        <v>NO OFERTADO</v>
      </c>
      <c r="DD89" s="32"/>
      <c r="DE89" s="229"/>
      <c r="DF89" s="34">
        <f t="shared" si="162"/>
        <v>0</v>
      </c>
      <c r="DG89" s="31">
        <f t="shared" si="163"/>
        <v>0</v>
      </c>
      <c r="DH89" s="230" t="str">
        <f t="shared" si="149"/>
        <v>NO OFERTADO</v>
      </c>
      <c r="DI89" s="32"/>
      <c r="DJ89" s="229"/>
      <c r="DK89" s="34">
        <f t="shared" si="164"/>
        <v>0</v>
      </c>
      <c r="DL89" s="31">
        <f t="shared" si="165"/>
        <v>0</v>
      </c>
      <c r="DM89" s="230" t="str">
        <f t="shared" si="150"/>
        <v>NO OFERTADO</v>
      </c>
      <c r="DN89" s="32">
        <v>16800</v>
      </c>
      <c r="DO89" s="229">
        <v>0</v>
      </c>
      <c r="DP89" s="34">
        <f t="shared" si="166"/>
        <v>16800</v>
      </c>
      <c r="DQ89" s="31">
        <f t="shared" si="167"/>
        <v>16800</v>
      </c>
      <c r="DR89" s="230" t="str">
        <f t="shared" si="151"/>
        <v>HABILITA</v>
      </c>
      <c r="DS89" s="32"/>
      <c r="DT89" s="229"/>
      <c r="DU89" s="34">
        <f t="shared" si="168"/>
        <v>0</v>
      </c>
      <c r="DV89" s="31">
        <f t="shared" si="169"/>
        <v>0</v>
      </c>
      <c r="DW89" s="230" t="str">
        <f t="shared" si="152"/>
        <v>NO OFERTADO</v>
      </c>
      <c r="DX89" s="32"/>
      <c r="DY89" s="229">
        <f t="shared" si="93"/>
        <v>0</v>
      </c>
      <c r="DZ89" s="34">
        <f t="shared" si="153"/>
        <v>0</v>
      </c>
      <c r="EA89" s="31">
        <f t="shared" si="154"/>
        <v>0</v>
      </c>
      <c r="EB89" s="230" t="str">
        <f t="shared" si="155"/>
        <v>NO OFERTADO</v>
      </c>
      <c r="EC89" s="32"/>
      <c r="ED89" s="229"/>
      <c r="EE89" s="34">
        <f t="shared" si="170"/>
        <v>0</v>
      </c>
      <c r="EF89" s="31">
        <f t="shared" si="171"/>
        <v>0</v>
      </c>
      <c r="EG89" s="230" t="str">
        <f t="shared" si="156"/>
        <v>NO OFERTADO</v>
      </c>
      <c r="EH89" s="32"/>
      <c r="EI89" s="229"/>
      <c r="EJ89" s="34">
        <f t="shared" si="172"/>
        <v>0</v>
      </c>
      <c r="EK89" s="31">
        <f t="shared" si="173"/>
        <v>0</v>
      </c>
      <c r="EL89" s="230" t="str">
        <f t="shared" si="157"/>
        <v>NO OFERTADO</v>
      </c>
    </row>
    <row r="90" spans="1:142" s="226" customFormat="1" ht="38.25" x14ac:dyDescent="0.2">
      <c r="A90" s="103">
        <v>81</v>
      </c>
      <c r="B90" s="202" t="s">
        <v>154</v>
      </c>
      <c r="C90" s="121" t="s">
        <v>153</v>
      </c>
      <c r="D90" s="146">
        <v>1</v>
      </c>
      <c r="E90" s="227" t="s">
        <v>53</v>
      </c>
      <c r="F90" s="228">
        <v>1</v>
      </c>
      <c r="G90" s="25">
        <v>15840</v>
      </c>
      <c r="H90" s="32"/>
      <c r="I90" s="229"/>
      <c r="J90" s="34">
        <f t="shared" si="158"/>
        <v>0</v>
      </c>
      <c r="K90" s="31">
        <f t="shared" si="159"/>
        <v>0</v>
      </c>
      <c r="L90" s="230" t="str">
        <f t="shared" si="108"/>
        <v>NO OFERTADO</v>
      </c>
      <c r="M90" s="32"/>
      <c r="N90" s="229">
        <v>0</v>
      </c>
      <c r="O90" s="34">
        <f t="shared" si="109"/>
        <v>0</v>
      </c>
      <c r="P90" s="31">
        <f t="shared" ref="P90:BS105" si="174">$D90*O90</f>
        <v>0</v>
      </c>
      <c r="Q90" s="230" t="str">
        <f t="shared" si="111"/>
        <v>NO OFERTADO</v>
      </c>
      <c r="R90" s="32"/>
      <c r="S90" s="229"/>
      <c r="T90" s="34">
        <f t="shared" si="112"/>
        <v>0</v>
      </c>
      <c r="U90" s="31">
        <f t="shared" si="174"/>
        <v>0</v>
      </c>
      <c r="V90" s="230" t="str">
        <f t="shared" si="113"/>
        <v>NO OFERTADO</v>
      </c>
      <c r="W90" s="32">
        <v>14850</v>
      </c>
      <c r="X90" s="229">
        <v>0</v>
      </c>
      <c r="Y90" s="34">
        <f t="shared" si="114"/>
        <v>14850</v>
      </c>
      <c r="Z90" s="31">
        <f t="shared" si="174"/>
        <v>14850</v>
      </c>
      <c r="AA90" s="230" t="str">
        <f t="shared" si="115"/>
        <v>HABILITA</v>
      </c>
      <c r="AB90" s="32"/>
      <c r="AC90" s="229"/>
      <c r="AD90" s="34">
        <f t="shared" si="116"/>
        <v>0</v>
      </c>
      <c r="AE90" s="31">
        <f t="shared" si="174"/>
        <v>0</v>
      </c>
      <c r="AF90" s="230" t="str">
        <f t="shared" si="117"/>
        <v>NO OFERTADO</v>
      </c>
      <c r="AG90" s="32"/>
      <c r="AH90" s="229"/>
      <c r="AI90" s="34">
        <f t="shared" si="118"/>
        <v>0</v>
      </c>
      <c r="AJ90" s="31">
        <f t="shared" si="174"/>
        <v>0</v>
      </c>
      <c r="AK90" s="230" t="str">
        <f t="shared" si="119"/>
        <v>NO OFERTADO</v>
      </c>
      <c r="AL90" s="32"/>
      <c r="AM90" s="229"/>
      <c r="AN90" s="34">
        <f t="shared" si="120"/>
        <v>0</v>
      </c>
      <c r="AO90" s="31">
        <f t="shared" si="174"/>
        <v>0</v>
      </c>
      <c r="AP90" s="230" t="str">
        <f t="shared" si="121"/>
        <v>NO OFERTADO</v>
      </c>
      <c r="AQ90" s="32">
        <v>15000</v>
      </c>
      <c r="AR90" s="229">
        <v>0</v>
      </c>
      <c r="AS90" s="34">
        <f t="shared" si="122"/>
        <v>15000</v>
      </c>
      <c r="AT90" s="31">
        <f t="shared" si="174"/>
        <v>15000</v>
      </c>
      <c r="AU90" s="230" t="str">
        <f t="shared" si="123"/>
        <v>HABILITA</v>
      </c>
      <c r="AV90" s="32"/>
      <c r="AW90" s="229"/>
      <c r="AX90" s="34">
        <f t="shared" si="124"/>
        <v>0</v>
      </c>
      <c r="AY90" s="31">
        <f t="shared" si="174"/>
        <v>0</v>
      </c>
      <c r="AZ90" s="230" t="str">
        <f t="shared" si="125"/>
        <v>NO OFERTADO</v>
      </c>
      <c r="BA90" s="32"/>
      <c r="BB90" s="229">
        <f t="shared" ref="BB90:BB105" si="175">BA90*0.19</f>
        <v>0</v>
      </c>
      <c r="BC90" s="34">
        <f t="shared" si="127"/>
        <v>0</v>
      </c>
      <c r="BD90" s="31">
        <f t="shared" si="174"/>
        <v>0</v>
      </c>
      <c r="BE90" s="230" t="str">
        <f t="shared" si="128"/>
        <v>NO OFERTADO</v>
      </c>
      <c r="BF90" s="32"/>
      <c r="BG90" s="229"/>
      <c r="BH90" s="34">
        <f t="shared" si="129"/>
        <v>0</v>
      </c>
      <c r="BI90" s="31">
        <f t="shared" si="174"/>
        <v>0</v>
      </c>
      <c r="BJ90" s="230" t="str">
        <f t="shared" si="130"/>
        <v>NO OFERTADO</v>
      </c>
      <c r="BK90" s="32"/>
      <c r="BL90" s="229"/>
      <c r="BM90" s="34">
        <f t="shared" si="131"/>
        <v>0</v>
      </c>
      <c r="BN90" s="31">
        <f t="shared" si="174"/>
        <v>0</v>
      </c>
      <c r="BO90" s="230" t="str">
        <f t="shared" si="132"/>
        <v>NO OFERTADO</v>
      </c>
      <c r="BP90" s="32">
        <v>15840</v>
      </c>
      <c r="BQ90" s="229">
        <v>0</v>
      </c>
      <c r="BR90" s="34">
        <f t="shared" si="133"/>
        <v>15840</v>
      </c>
      <c r="BS90" s="31">
        <f t="shared" si="174"/>
        <v>15840</v>
      </c>
      <c r="BT90" s="230" t="str">
        <f t="shared" si="134"/>
        <v>HABILITA</v>
      </c>
      <c r="BU90" s="32"/>
      <c r="BV90" s="229"/>
      <c r="BW90" s="34">
        <f t="shared" si="135"/>
        <v>0</v>
      </c>
      <c r="BX90" s="31">
        <f t="shared" ref="BX90:CW105" si="176">$D90*BW90</f>
        <v>0</v>
      </c>
      <c r="BY90" s="230" t="str">
        <f t="shared" si="137"/>
        <v>NO OFERTADO</v>
      </c>
      <c r="BZ90" s="32"/>
      <c r="CA90" s="229"/>
      <c r="CB90" s="34">
        <f t="shared" si="138"/>
        <v>0</v>
      </c>
      <c r="CC90" s="31">
        <f t="shared" si="176"/>
        <v>0</v>
      </c>
      <c r="CD90" s="230" t="str">
        <f t="shared" si="139"/>
        <v>NO OFERTADO</v>
      </c>
      <c r="CE90" s="32"/>
      <c r="CF90" s="229"/>
      <c r="CG90" s="34">
        <f t="shared" si="140"/>
        <v>0</v>
      </c>
      <c r="CH90" s="31">
        <f t="shared" si="176"/>
        <v>0</v>
      </c>
      <c r="CI90" s="230" t="str">
        <f t="shared" si="141"/>
        <v>NO OFERTADO</v>
      </c>
      <c r="CJ90" s="32"/>
      <c r="CK90" s="229"/>
      <c r="CL90" s="34">
        <f t="shared" si="142"/>
        <v>0</v>
      </c>
      <c r="CM90" s="31">
        <f t="shared" si="176"/>
        <v>0</v>
      </c>
      <c r="CN90" s="230" t="str">
        <f t="shared" si="143"/>
        <v>NO OFERTADO</v>
      </c>
      <c r="CO90" s="32"/>
      <c r="CP90" s="231"/>
      <c r="CQ90" s="34">
        <f t="shared" si="144"/>
        <v>0</v>
      </c>
      <c r="CR90" s="31">
        <f t="shared" si="176"/>
        <v>0</v>
      </c>
      <c r="CS90" s="230" t="str">
        <f t="shared" si="145"/>
        <v>NO OFERTADO</v>
      </c>
      <c r="CT90" s="32"/>
      <c r="CU90" s="229"/>
      <c r="CV90" s="34">
        <f t="shared" si="146"/>
        <v>0</v>
      </c>
      <c r="CW90" s="31">
        <f t="shared" si="176"/>
        <v>0</v>
      </c>
      <c r="CX90" s="230" t="str">
        <f t="shared" si="147"/>
        <v>NO OFERTADO</v>
      </c>
      <c r="CY90" s="32"/>
      <c r="CZ90" s="229"/>
      <c r="DA90" s="34">
        <f t="shared" si="160"/>
        <v>0</v>
      </c>
      <c r="DB90" s="31">
        <f t="shared" si="161"/>
        <v>0</v>
      </c>
      <c r="DC90" s="230" t="str">
        <f t="shared" si="148"/>
        <v>NO OFERTADO</v>
      </c>
      <c r="DD90" s="32"/>
      <c r="DE90" s="229"/>
      <c r="DF90" s="34">
        <f t="shared" si="162"/>
        <v>0</v>
      </c>
      <c r="DG90" s="31">
        <f t="shared" si="163"/>
        <v>0</v>
      </c>
      <c r="DH90" s="230" t="str">
        <f t="shared" si="149"/>
        <v>NO OFERTADO</v>
      </c>
      <c r="DI90" s="32"/>
      <c r="DJ90" s="229"/>
      <c r="DK90" s="34">
        <f t="shared" si="164"/>
        <v>0</v>
      </c>
      <c r="DL90" s="31">
        <f t="shared" si="165"/>
        <v>0</v>
      </c>
      <c r="DM90" s="230" t="str">
        <f t="shared" si="150"/>
        <v>NO OFERTADO</v>
      </c>
      <c r="DN90" s="32">
        <v>14600</v>
      </c>
      <c r="DO90" s="229">
        <v>0</v>
      </c>
      <c r="DP90" s="34">
        <f t="shared" si="166"/>
        <v>14600</v>
      </c>
      <c r="DQ90" s="31">
        <f t="shared" si="167"/>
        <v>14600</v>
      </c>
      <c r="DR90" s="230" t="str">
        <f t="shared" si="151"/>
        <v>HABILITA</v>
      </c>
      <c r="DS90" s="32"/>
      <c r="DT90" s="229"/>
      <c r="DU90" s="34">
        <f t="shared" si="168"/>
        <v>0</v>
      </c>
      <c r="DV90" s="31">
        <f t="shared" si="169"/>
        <v>0</v>
      </c>
      <c r="DW90" s="230" t="str">
        <f t="shared" si="152"/>
        <v>NO OFERTADO</v>
      </c>
      <c r="DX90" s="32"/>
      <c r="DY90" s="229">
        <f t="shared" si="93"/>
        <v>0</v>
      </c>
      <c r="DZ90" s="34">
        <f t="shared" si="153"/>
        <v>0</v>
      </c>
      <c r="EA90" s="31">
        <f t="shared" si="154"/>
        <v>0</v>
      </c>
      <c r="EB90" s="230" t="str">
        <f t="shared" si="155"/>
        <v>NO OFERTADO</v>
      </c>
      <c r="EC90" s="32"/>
      <c r="ED90" s="229"/>
      <c r="EE90" s="34">
        <f t="shared" si="170"/>
        <v>0</v>
      </c>
      <c r="EF90" s="31">
        <f t="shared" si="171"/>
        <v>0</v>
      </c>
      <c r="EG90" s="230" t="str">
        <f t="shared" si="156"/>
        <v>NO OFERTADO</v>
      </c>
      <c r="EH90" s="32"/>
      <c r="EI90" s="229"/>
      <c r="EJ90" s="34">
        <f t="shared" si="172"/>
        <v>0</v>
      </c>
      <c r="EK90" s="31">
        <f t="shared" si="173"/>
        <v>0</v>
      </c>
      <c r="EL90" s="230" t="str">
        <f t="shared" si="157"/>
        <v>NO OFERTADO</v>
      </c>
    </row>
    <row r="91" spans="1:142" s="226" customFormat="1" ht="51" x14ac:dyDescent="0.2">
      <c r="A91" s="103">
        <v>82</v>
      </c>
      <c r="B91" s="202" t="s">
        <v>155</v>
      </c>
      <c r="C91" s="121" t="s">
        <v>156</v>
      </c>
      <c r="D91" s="146">
        <v>1</v>
      </c>
      <c r="E91" s="227" t="s">
        <v>53</v>
      </c>
      <c r="F91" s="228">
        <v>27690</v>
      </c>
      <c r="G91" s="25">
        <v>1325</v>
      </c>
      <c r="H91" s="32">
        <v>1150</v>
      </c>
      <c r="I91" s="229">
        <v>0</v>
      </c>
      <c r="J91" s="34">
        <f t="shared" si="158"/>
        <v>1150</v>
      </c>
      <c r="K91" s="31">
        <f t="shared" si="159"/>
        <v>1150</v>
      </c>
      <c r="L91" s="230" t="str">
        <f t="shared" si="108"/>
        <v>HABILITA</v>
      </c>
      <c r="M91" s="32"/>
      <c r="N91" s="229">
        <v>0</v>
      </c>
      <c r="O91" s="34">
        <f t="shared" si="109"/>
        <v>0</v>
      </c>
      <c r="P91" s="31">
        <f t="shared" si="174"/>
        <v>0</v>
      </c>
      <c r="Q91" s="230" t="str">
        <f t="shared" si="111"/>
        <v>NO OFERTADO</v>
      </c>
      <c r="R91" s="32"/>
      <c r="S91" s="229"/>
      <c r="T91" s="34">
        <f t="shared" si="112"/>
        <v>0</v>
      </c>
      <c r="U91" s="31">
        <f t="shared" si="174"/>
        <v>0</v>
      </c>
      <c r="V91" s="230" t="str">
        <f t="shared" si="113"/>
        <v>NO OFERTADO</v>
      </c>
      <c r="W91" s="32"/>
      <c r="X91" s="229"/>
      <c r="Y91" s="34">
        <f t="shared" si="114"/>
        <v>0</v>
      </c>
      <c r="Z91" s="31">
        <f t="shared" si="174"/>
        <v>0</v>
      </c>
      <c r="AA91" s="230" t="str">
        <f t="shared" si="115"/>
        <v>NO OFERTADO</v>
      </c>
      <c r="AB91" s="32"/>
      <c r="AC91" s="229"/>
      <c r="AD91" s="34">
        <f t="shared" si="116"/>
        <v>0</v>
      </c>
      <c r="AE91" s="31">
        <f t="shared" si="174"/>
        <v>0</v>
      </c>
      <c r="AF91" s="230" t="str">
        <f t="shared" si="117"/>
        <v>NO OFERTADO</v>
      </c>
      <c r="AG91" s="32"/>
      <c r="AH91" s="229"/>
      <c r="AI91" s="34">
        <f t="shared" si="118"/>
        <v>0</v>
      </c>
      <c r="AJ91" s="31">
        <f t="shared" si="174"/>
        <v>0</v>
      </c>
      <c r="AK91" s="230" t="str">
        <f t="shared" si="119"/>
        <v>NO OFERTADO</v>
      </c>
      <c r="AL91" s="32"/>
      <c r="AM91" s="229"/>
      <c r="AN91" s="34">
        <f t="shared" si="120"/>
        <v>0</v>
      </c>
      <c r="AO91" s="31">
        <f t="shared" si="174"/>
        <v>0</v>
      </c>
      <c r="AP91" s="230" t="str">
        <f t="shared" si="121"/>
        <v>NO OFERTADO</v>
      </c>
      <c r="AQ91" s="32"/>
      <c r="AR91" s="229"/>
      <c r="AS91" s="34">
        <f t="shared" si="122"/>
        <v>0</v>
      </c>
      <c r="AT91" s="31">
        <f t="shared" si="174"/>
        <v>0</v>
      </c>
      <c r="AU91" s="230" t="str">
        <f t="shared" si="123"/>
        <v>NO OFERTADO</v>
      </c>
      <c r="AV91" s="32">
        <v>1364</v>
      </c>
      <c r="AW91" s="229">
        <v>0</v>
      </c>
      <c r="AX91" s="34">
        <f t="shared" si="124"/>
        <v>1364</v>
      </c>
      <c r="AY91" s="31">
        <f t="shared" si="174"/>
        <v>1364</v>
      </c>
      <c r="AZ91" s="230" t="str">
        <f t="shared" si="125"/>
        <v>HABILITA</v>
      </c>
      <c r="BA91" s="32"/>
      <c r="BB91" s="229">
        <f t="shared" si="175"/>
        <v>0</v>
      </c>
      <c r="BC91" s="34">
        <f t="shared" si="127"/>
        <v>0</v>
      </c>
      <c r="BD91" s="31">
        <f t="shared" si="174"/>
        <v>0</v>
      </c>
      <c r="BE91" s="230" t="str">
        <f t="shared" si="128"/>
        <v>NO OFERTADO</v>
      </c>
      <c r="BF91" s="32"/>
      <c r="BG91" s="229"/>
      <c r="BH91" s="34">
        <f t="shared" si="129"/>
        <v>0</v>
      </c>
      <c r="BI91" s="31">
        <f t="shared" si="174"/>
        <v>0</v>
      </c>
      <c r="BJ91" s="230" t="str">
        <f t="shared" si="130"/>
        <v>NO OFERTADO</v>
      </c>
      <c r="BK91" s="32"/>
      <c r="BL91" s="229"/>
      <c r="BM91" s="34">
        <f t="shared" si="131"/>
        <v>0</v>
      </c>
      <c r="BN91" s="31">
        <f t="shared" si="174"/>
        <v>0</v>
      </c>
      <c r="BO91" s="230" t="str">
        <f t="shared" si="132"/>
        <v>NO OFERTADO</v>
      </c>
      <c r="BP91" s="32"/>
      <c r="BQ91" s="229"/>
      <c r="BR91" s="34">
        <f t="shared" si="133"/>
        <v>0</v>
      </c>
      <c r="BS91" s="31">
        <f t="shared" si="174"/>
        <v>0</v>
      </c>
      <c r="BT91" s="230" t="str">
        <f t="shared" si="134"/>
        <v>NO OFERTADO</v>
      </c>
      <c r="BU91" s="32">
        <v>1330</v>
      </c>
      <c r="BV91" s="229">
        <v>0</v>
      </c>
      <c r="BW91" s="34">
        <f t="shared" si="135"/>
        <v>1330</v>
      </c>
      <c r="BX91" s="31">
        <f t="shared" si="176"/>
        <v>1330</v>
      </c>
      <c r="BY91" s="230" t="str">
        <f t="shared" si="137"/>
        <v>HABILITA</v>
      </c>
      <c r="BZ91" s="32"/>
      <c r="CA91" s="229"/>
      <c r="CB91" s="34">
        <f t="shared" si="138"/>
        <v>0</v>
      </c>
      <c r="CC91" s="31">
        <f t="shared" si="176"/>
        <v>0</v>
      </c>
      <c r="CD91" s="230" t="str">
        <f t="shared" si="139"/>
        <v>NO OFERTADO</v>
      </c>
      <c r="CE91" s="32">
        <v>1151</v>
      </c>
      <c r="CF91" s="229">
        <v>0</v>
      </c>
      <c r="CG91" s="34">
        <f t="shared" si="140"/>
        <v>1151</v>
      </c>
      <c r="CH91" s="31">
        <f t="shared" si="176"/>
        <v>1151</v>
      </c>
      <c r="CI91" s="230" t="str">
        <f t="shared" si="141"/>
        <v>HABILITA</v>
      </c>
      <c r="CJ91" s="32">
        <v>1443</v>
      </c>
      <c r="CK91" s="229">
        <v>0</v>
      </c>
      <c r="CL91" s="34">
        <f t="shared" si="142"/>
        <v>1443</v>
      </c>
      <c r="CM91" s="31">
        <f t="shared" si="176"/>
        <v>1443</v>
      </c>
      <c r="CN91" s="230" t="str">
        <f t="shared" si="143"/>
        <v>HABILITA</v>
      </c>
      <c r="CO91" s="32"/>
      <c r="CP91" s="231"/>
      <c r="CQ91" s="34">
        <f t="shared" si="144"/>
        <v>0</v>
      </c>
      <c r="CR91" s="31">
        <f t="shared" si="176"/>
        <v>0</v>
      </c>
      <c r="CS91" s="230" t="str">
        <f t="shared" si="145"/>
        <v>NO OFERTADO</v>
      </c>
      <c r="CT91" s="32">
        <v>7059</v>
      </c>
      <c r="CU91" s="229">
        <v>0</v>
      </c>
      <c r="CV91" s="34">
        <f t="shared" si="146"/>
        <v>7059</v>
      </c>
      <c r="CW91" s="31">
        <f t="shared" si="176"/>
        <v>7059</v>
      </c>
      <c r="CX91" s="230" t="str">
        <f t="shared" si="147"/>
        <v>NO HABILITA</v>
      </c>
      <c r="CY91" s="32"/>
      <c r="CZ91" s="229"/>
      <c r="DA91" s="34">
        <f t="shared" si="160"/>
        <v>0</v>
      </c>
      <c r="DB91" s="31">
        <f t="shared" si="161"/>
        <v>0</v>
      </c>
      <c r="DC91" s="230" t="str">
        <f t="shared" si="148"/>
        <v>NO OFERTADO</v>
      </c>
      <c r="DD91" s="32"/>
      <c r="DE91" s="229"/>
      <c r="DF91" s="34">
        <f t="shared" si="162"/>
        <v>0</v>
      </c>
      <c r="DG91" s="31">
        <f t="shared" si="163"/>
        <v>0</v>
      </c>
      <c r="DH91" s="230" t="str">
        <f t="shared" si="149"/>
        <v>NO OFERTADO</v>
      </c>
      <c r="DI91" s="32">
        <v>1250</v>
      </c>
      <c r="DJ91" s="229">
        <v>0</v>
      </c>
      <c r="DK91" s="34">
        <f t="shared" si="164"/>
        <v>1250</v>
      </c>
      <c r="DL91" s="31">
        <f t="shared" si="165"/>
        <v>1250</v>
      </c>
      <c r="DM91" s="230" t="str">
        <f t="shared" si="150"/>
        <v>HABILITA</v>
      </c>
      <c r="DN91" s="32"/>
      <c r="DO91" s="229"/>
      <c r="DP91" s="34">
        <f t="shared" si="166"/>
        <v>0</v>
      </c>
      <c r="DQ91" s="31">
        <f t="shared" si="167"/>
        <v>0</v>
      </c>
      <c r="DR91" s="230" t="str">
        <f t="shared" si="151"/>
        <v>NO OFERTADO</v>
      </c>
      <c r="DS91" s="32"/>
      <c r="DT91" s="229"/>
      <c r="DU91" s="34">
        <f t="shared" si="168"/>
        <v>0</v>
      </c>
      <c r="DV91" s="31">
        <f t="shared" si="169"/>
        <v>0</v>
      </c>
      <c r="DW91" s="230" t="str">
        <f t="shared" si="152"/>
        <v>NO OFERTADO</v>
      </c>
      <c r="DX91" s="32"/>
      <c r="DY91" s="229">
        <f t="shared" si="93"/>
        <v>0</v>
      </c>
      <c r="DZ91" s="34">
        <f t="shared" si="153"/>
        <v>0</v>
      </c>
      <c r="EA91" s="31">
        <f t="shared" si="154"/>
        <v>0</v>
      </c>
      <c r="EB91" s="230" t="str">
        <f t="shared" si="155"/>
        <v>NO OFERTADO</v>
      </c>
      <c r="EC91" s="32"/>
      <c r="ED91" s="229"/>
      <c r="EE91" s="34">
        <f t="shared" si="170"/>
        <v>0</v>
      </c>
      <c r="EF91" s="31">
        <f t="shared" si="171"/>
        <v>0</v>
      </c>
      <c r="EG91" s="230" t="str">
        <f t="shared" si="156"/>
        <v>NO OFERTADO</v>
      </c>
      <c r="EH91" s="32"/>
      <c r="EI91" s="229"/>
      <c r="EJ91" s="34">
        <f t="shared" si="172"/>
        <v>0</v>
      </c>
      <c r="EK91" s="31">
        <f t="shared" si="173"/>
        <v>0</v>
      </c>
      <c r="EL91" s="230" t="str">
        <f t="shared" si="157"/>
        <v>NO OFERTADO</v>
      </c>
    </row>
    <row r="92" spans="1:142" s="226" customFormat="1" ht="51" x14ac:dyDescent="0.2">
      <c r="A92" s="103">
        <v>83</v>
      </c>
      <c r="B92" s="202" t="s">
        <v>157</v>
      </c>
      <c r="C92" s="121" t="s">
        <v>158</v>
      </c>
      <c r="D92" s="146">
        <v>1</v>
      </c>
      <c r="E92" s="227" t="s">
        <v>53</v>
      </c>
      <c r="F92" s="228">
        <v>1</v>
      </c>
      <c r="G92" s="25">
        <v>2199.5365000000002</v>
      </c>
      <c r="H92" s="32"/>
      <c r="I92" s="229"/>
      <c r="J92" s="34">
        <f t="shared" si="158"/>
        <v>0</v>
      </c>
      <c r="K92" s="31">
        <f t="shared" si="159"/>
        <v>0</v>
      </c>
      <c r="L92" s="230" t="str">
        <f t="shared" si="108"/>
        <v>NO OFERTADO</v>
      </c>
      <c r="M92" s="32"/>
      <c r="N92" s="229">
        <v>0</v>
      </c>
      <c r="O92" s="34">
        <f t="shared" si="109"/>
        <v>0</v>
      </c>
      <c r="P92" s="31">
        <f t="shared" si="174"/>
        <v>0</v>
      </c>
      <c r="Q92" s="230" t="str">
        <f t="shared" si="111"/>
        <v>NO OFERTADO</v>
      </c>
      <c r="R92" s="32"/>
      <c r="S92" s="229"/>
      <c r="T92" s="34">
        <f t="shared" si="112"/>
        <v>0</v>
      </c>
      <c r="U92" s="31">
        <f t="shared" si="174"/>
        <v>0</v>
      </c>
      <c r="V92" s="230" t="str">
        <f t="shared" si="113"/>
        <v>NO OFERTADO</v>
      </c>
      <c r="W92" s="32"/>
      <c r="X92" s="229"/>
      <c r="Y92" s="34">
        <f t="shared" si="114"/>
        <v>0</v>
      </c>
      <c r="Z92" s="31">
        <f t="shared" si="174"/>
        <v>0</v>
      </c>
      <c r="AA92" s="230" t="str">
        <f t="shared" si="115"/>
        <v>NO OFERTADO</v>
      </c>
      <c r="AB92" s="32"/>
      <c r="AC92" s="229"/>
      <c r="AD92" s="34">
        <f t="shared" si="116"/>
        <v>0</v>
      </c>
      <c r="AE92" s="31">
        <f t="shared" si="174"/>
        <v>0</v>
      </c>
      <c r="AF92" s="230" t="str">
        <f t="shared" si="117"/>
        <v>NO OFERTADO</v>
      </c>
      <c r="AG92" s="32"/>
      <c r="AH92" s="229"/>
      <c r="AI92" s="34">
        <f t="shared" si="118"/>
        <v>0</v>
      </c>
      <c r="AJ92" s="31">
        <f t="shared" si="174"/>
        <v>0</v>
      </c>
      <c r="AK92" s="230" t="str">
        <f t="shared" si="119"/>
        <v>NO OFERTADO</v>
      </c>
      <c r="AL92" s="32"/>
      <c r="AM92" s="229"/>
      <c r="AN92" s="34">
        <f t="shared" si="120"/>
        <v>0</v>
      </c>
      <c r="AO92" s="31">
        <f t="shared" si="174"/>
        <v>0</v>
      </c>
      <c r="AP92" s="230" t="str">
        <f t="shared" si="121"/>
        <v>NO OFERTADO</v>
      </c>
      <c r="AQ92" s="32"/>
      <c r="AR92" s="229"/>
      <c r="AS92" s="34">
        <f t="shared" si="122"/>
        <v>0</v>
      </c>
      <c r="AT92" s="31">
        <f t="shared" si="174"/>
        <v>0</v>
      </c>
      <c r="AU92" s="230" t="str">
        <f t="shared" si="123"/>
        <v>NO OFERTADO</v>
      </c>
      <c r="AV92" s="32"/>
      <c r="AW92" s="229"/>
      <c r="AX92" s="34">
        <f t="shared" si="124"/>
        <v>0</v>
      </c>
      <c r="AY92" s="31">
        <f t="shared" si="174"/>
        <v>0</v>
      </c>
      <c r="AZ92" s="230" t="str">
        <f t="shared" si="125"/>
        <v>NO OFERTADO</v>
      </c>
      <c r="BA92" s="32"/>
      <c r="BB92" s="229">
        <f t="shared" si="175"/>
        <v>0</v>
      </c>
      <c r="BC92" s="34">
        <f t="shared" si="127"/>
        <v>0</v>
      </c>
      <c r="BD92" s="31">
        <f t="shared" si="174"/>
        <v>0</v>
      </c>
      <c r="BE92" s="230" t="str">
        <f t="shared" si="128"/>
        <v>NO OFERTADO</v>
      </c>
      <c r="BF92" s="32"/>
      <c r="BG92" s="229"/>
      <c r="BH92" s="34">
        <f t="shared" si="129"/>
        <v>0</v>
      </c>
      <c r="BI92" s="31">
        <f t="shared" si="174"/>
        <v>0</v>
      </c>
      <c r="BJ92" s="230" t="str">
        <f t="shared" si="130"/>
        <v>NO OFERTADO</v>
      </c>
      <c r="BK92" s="32"/>
      <c r="BL92" s="229"/>
      <c r="BM92" s="34">
        <f t="shared" si="131"/>
        <v>0</v>
      </c>
      <c r="BN92" s="31">
        <f t="shared" si="174"/>
        <v>0</v>
      </c>
      <c r="BO92" s="230" t="str">
        <f t="shared" si="132"/>
        <v>NO OFERTADO</v>
      </c>
      <c r="BP92" s="32"/>
      <c r="BQ92" s="229"/>
      <c r="BR92" s="34">
        <f t="shared" si="133"/>
        <v>0</v>
      </c>
      <c r="BS92" s="31">
        <f t="shared" si="174"/>
        <v>0</v>
      </c>
      <c r="BT92" s="230" t="str">
        <f t="shared" si="134"/>
        <v>NO OFERTADO</v>
      </c>
      <c r="BU92" s="32"/>
      <c r="BV92" s="229"/>
      <c r="BW92" s="34">
        <f t="shared" si="135"/>
        <v>0</v>
      </c>
      <c r="BX92" s="31">
        <f t="shared" si="176"/>
        <v>0</v>
      </c>
      <c r="BY92" s="230" t="str">
        <f t="shared" si="137"/>
        <v>NO OFERTADO</v>
      </c>
      <c r="BZ92" s="32"/>
      <c r="CA92" s="229"/>
      <c r="CB92" s="34">
        <f t="shared" si="138"/>
        <v>0</v>
      </c>
      <c r="CC92" s="31">
        <f t="shared" si="176"/>
        <v>0</v>
      </c>
      <c r="CD92" s="230" t="str">
        <f t="shared" si="139"/>
        <v>NO OFERTADO</v>
      </c>
      <c r="CE92" s="32"/>
      <c r="CF92" s="229"/>
      <c r="CG92" s="34">
        <f t="shared" si="140"/>
        <v>0</v>
      </c>
      <c r="CH92" s="31">
        <f t="shared" si="176"/>
        <v>0</v>
      </c>
      <c r="CI92" s="230" t="str">
        <f t="shared" si="141"/>
        <v>NO OFERTADO</v>
      </c>
      <c r="CJ92" s="32"/>
      <c r="CK92" s="229"/>
      <c r="CL92" s="34">
        <f t="shared" si="142"/>
        <v>0</v>
      </c>
      <c r="CM92" s="31">
        <f t="shared" si="176"/>
        <v>0</v>
      </c>
      <c r="CN92" s="230" t="str">
        <f t="shared" si="143"/>
        <v>NO OFERTADO</v>
      </c>
      <c r="CO92" s="32"/>
      <c r="CP92" s="231"/>
      <c r="CQ92" s="34">
        <f t="shared" si="144"/>
        <v>0</v>
      </c>
      <c r="CR92" s="31">
        <f t="shared" si="176"/>
        <v>0</v>
      </c>
      <c r="CS92" s="230" t="str">
        <f t="shared" si="145"/>
        <v>NO OFERTADO</v>
      </c>
      <c r="CT92" s="32"/>
      <c r="CU92" s="229"/>
      <c r="CV92" s="34">
        <f t="shared" si="146"/>
        <v>0</v>
      </c>
      <c r="CW92" s="31">
        <f t="shared" si="176"/>
        <v>0</v>
      </c>
      <c r="CX92" s="230" t="str">
        <f t="shared" si="147"/>
        <v>NO OFERTADO</v>
      </c>
      <c r="CY92" s="32"/>
      <c r="CZ92" s="229"/>
      <c r="DA92" s="34">
        <f t="shared" si="160"/>
        <v>0</v>
      </c>
      <c r="DB92" s="31">
        <f t="shared" si="161"/>
        <v>0</v>
      </c>
      <c r="DC92" s="230" t="str">
        <f t="shared" si="148"/>
        <v>NO OFERTADO</v>
      </c>
      <c r="DD92" s="32"/>
      <c r="DE92" s="229"/>
      <c r="DF92" s="34">
        <f t="shared" si="162"/>
        <v>0</v>
      </c>
      <c r="DG92" s="31">
        <f t="shared" si="163"/>
        <v>0</v>
      </c>
      <c r="DH92" s="230" t="str">
        <f t="shared" si="149"/>
        <v>NO OFERTADO</v>
      </c>
      <c r="DI92" s="32"/>
      <c r="DJ92" s="229"/>
      <c r="DK92" s="34">
        <f t="shared" si="164"/>
        <v>0</v>
      </c>
      <c r="DL92" s="31">
        <f t="shared" si="165"/>
        <v>0</v>
      </c>
      <c r="DM92" s="230" t="str">
        <f t="shared" si="150"/>
        <v>NO OFERTADO</v>
      </c>
      <c r="DN92" s="32"/>
      <c r="DO92" s="229"/>
      <c r="DP92" s="34">
        <f t="shared" si="166"/>
        <v>0</v>
      </c>
      <c r="DQ92" s="31">
        <f t="shared" si="167"/>
        <v>0</v>
      </c>
      <c r="DR92" s="230" t="str">
        <f t="shared" si="151"/>
        <v>NO OFERTADO</v>
      </c>
      <c r="DS92" s="32"/>
      <c r="DT92" s="229"/>
      <c r="DU92" s="34">
        <f t="shared" si="168"/>
        <v>0</v>
      </c>
      <c r="DV92" s="31">
        <f t="shared" si="169"/>
        <v>0</v>
      </c>
      <c r="DW92" s="230" t="str">
        <f t="shared" si="152"/>
        <v>NO OFERTADO</v>
      </c>
      <c r="DX92" s="32"/>
      <c r="DY92" s="229">
        <f t="shared" si="93"/>
        <v>0</v>
      </c>
      <c r="DZ92" s="34">
        <f t="shared" si="153"/>
        <v>0</v>
      </c>
      <c r="EA92" s="31">
        <f t="shared" si="154"/>
        <v>0</v>
      </c>
      <c r="EB92" s="230" t="str">
        <f t="shared" si="155"/>
        <v>NO OFERTADO</v>
      </c>
      <c r="EC92" s="32"/>
      <c r="ED92" s="229"/>
      <c r="EE92" s="34">
        <f t="shared" si="170"/>
        <v>0</v>
      </c>
      <c r="EF92" s="31">
        <f t="shared" si="171"/>
        <v>0</v>
      </c>
      <c r="EG92" s="230" t="str">
        <f t="shared" si="156"/>
        <v>NO OFERTADO</v>
      </c>
      <c r="EH92" s="32"/>
      <c r="EI92" s="229"/>
      <c r="EJ92" s="34">
        <f t="shared" si="172"/>
        <v>0</v>
      </c>
      <c r="EK92" s="31">
        <f t="shared" si="173"/>
        <v>0</v>
      </c>
      <c r="EL92" s="230" t="str">
        <f t="shared" si="157"/>
        <v>NO OFERTADO</v>
      </c>
    </row>
    <row r="93" spans="1:142" s="226" customFormat="1" ht="51" x14ac:dyDescent="0.2">
      <c r="A93" s="103">
        <v>84</v>
      </c>
      <c r="B93" s="202" t="s">
        <v>159</v>
      </c>
      <c r="C93" s="121" t="s">
        <v>158</v>
      </c>
      <c r="D93" s="146">
        <v>1</v>
      </c>
      <c r="E93" s="227" t="s">
        <v>53</v>
      </c>
      <c r="F93" s="228">
        <v>1</v>
      </c>
      <c r="G93" s="25">
        <v>2199.5365000000002</v>
      </c>
      <c r="H93" s="32"/>
      <c r="I93" s="229"/>
      <c r="J93" s="34">
        <f t="shared" si="158"/>
        <v>0</v>
      </c>
      <c r="K93" s="31">
        <f t="shared" si="159"/>
        <v>0</v>
      </c>
      <c r="L93" s="230" t="str">
        <f t="shared" si="108"/>
        <v>NO OFERTADO</v>
      </c>
      <c r="M93" s="32"/>
      <c r="N93" s="229">
        <v>0</v>
      </c>
      <c r="O93" s="34">
        <f t="shared" si="109"/>
        <v>0</v>
      </c>
      <c r="P93" s="31">
        <f t="shared" si="174"/>
        <v>0</v>
      </c>
      <c r="Q93" s="230" t="str">
        <f t="shared" si="111"/>
        <v>NO OFERTADO</v>
      </c>
      <c r="R93" s="32"/>
      <c r="S93" s="229"/>
      <c r="T93" s="34">
        <f t="shared" si="112"/>
        <v>0</v>
      </c>
      <c r="U93" s="31">
        <f t="shared" si="174"/>
        <v>0</v>
      </c>
      <c r="V93" s="230" t="str">
        <f t="shared" si="113"/>
        <v>NO OFERTADO</v>
      </c>
      <c r="W93" s="32"/>
      <c r="X93" s="229"/>
      <c r="Y93" s="34">
        <f t="shared" si="114"/>
        <v>0</v>
      </c>
      <c r="Z93" s="31">
        <f t="shared" si="174"/>
        <v>0</v>
      </c>
      <c r="AA93" s="230" t="str">
        <f t="shared" si="115"/>
        <v>NO OFERTADO</v>
      </c>
      <c r="AB93" s="32"/>
      <c r="AC93" s="229"/>
      <c r="AD93" s="34">
        <f t="shared" si="116"/>
        <v>0</v>
      </c>
      <c r="AE93" s="31">
        <f t="shared" si="174"/>
        <v>0</v>
      </c>
      <c r="AF93" s="230" t="str">
        <f t="shared" si="117"/>
        <v>NO OFERTADO</v>
      </c>
      <c r="AG93" s="32"/>
      <c r="AH93" s="229"/>
      <c r="AI93" s="34">
        <f t="shared" si="118"/>
        <v>0</v>
      </c>
      <c r="AJ93" s="31">
        <f t="shared" si="174"/>
        <v>0</v>
      </c>
      <c r="AK93" s="230" t="str">
        <f t="shared" si="119"/>
        <v>NO OFERTADO</v>
      </c>
      <c r="AL93" s="32"/>
      <c r="AM93" s="229"/>
      <c r="AN93" s="34">
        <f t="shared" si="120"/>
        <v>0</v>
      </c>
      <c r="AO93" s="31">
        <f t="shared" si="174"/>
        <v>0</v>
      </c>
      <c r="AP93" s="230" t="str">
        <f t="shared" si="121"/>
        <v>NO OFERTADO</v>
      </c>
      <c r="AQ93" s="32"/>
      <c r="AR93" s="229"/>
      <c r="AS93" s="34">
        <f t="shared" si="122"/>
        <v>0</v>
      </c>
      <c r="AT93" s="31">
        <f t="shared" si="174"/>
        <v>0</v>
      </c>
      <c r="AU93" s="230" t="str">
        <f t="shared" si="123"/>
        <v>NO OFERTADO</v>
      </c>
      <c r="AV93" s="32">
        <v>2625</v>
      </c>
      <c r="AW93" s="229">
        <v>0</v>
      </c>
      <c r="AX93" s="34">
        <f t="shared" si="124"/>
        <v>2625</v>
      </c>
      <c r="AY93" s="31">
        <f t="shared" si="174"/>
        <v>2625</v>
      </c>
      <c r="AZ93" s="230" t="str">
        <f t="shared" si="125"/>
        <v>HABILITA</v>
      </c>
      <c r="BA93" s="32"/>
      <c r="BB93" s="229">
        <f t="shared" si="175"/>
        <v>0</v>
      </c>
      <c r="BC93" s="34">
        <f t="shared" si="127"/>
        <v>0</v>
      </c>
      <c r="BD93" s="31">
        <f t="shared" si="174"/>
        <v>0</v>
      </c>
      <c r="BE93" s="230" t="str">
        <f t="shared" si="128"/>
        <v>NO OFERTADO</v>
      </c>
      <c r="BF93" s="32"/>
      <c r="BG93" s="229"/>
      <c r="BH93" s="34">
        <f t="shared" si="129"/>
        <v>0</v>
      </c>
      <c r="BI93" s="31">
        <f t="shared" si="174"/>
        <v>0</v>
      </c>
      <c r="BJ93" s="230" t="str">
        <f t="shared" si="130"/>
        <v>NO OFERTADO</v>
      </c>
      <c r="BK93" s="32"/>
      <c r="BL93" s="229"/>
      <c r="BM93" s="34">
        <f t="shared" si="131"/>
        <v>0</v>
      </c>
      <c r="BN93" s="31">
        <f t="shared" si="174"/>
        <v>0</v>
      </c>
      <c r="BO93" s="230" t="str">
        <f t="shared" si="132"/>
        <v>NO OFERTADO</v>
      </c>
      <c r="BP93" s="32"/>
      <c r="BQ93" s="229"/>
      <c r="BR93" s="34">
        <f t="shared" si="133"/>
        <v>0</v>
      </c>
      <c r="BS93" s="31">
        <f t="shared" si="174"/>
        <v>0</v>
      </c>
      <c r="BT93" s="230" t="str">
        <f t="shared" si="134"/>
        <v>NO OFERTADO</v>
      </c>
      <c r="BU93" s="32"/>
      <c r="BV93" s="229"/>
      <c r="BW93" s="34">
        <f t="shared" si="135"/>
        <v>0</v>
      </c>
      <c r="BX93" s="31">
        <f t="shared" si="176"/>
        <v>0</v>
      </c>
      <c r="BY93" s="230" t="str">
        <f t="shared" si="137"/>
        <v>NO OFERTADO</v>
      </c>
      <c r="BZ93" s="32"/>
      <c r="CA93" s="229"/>
      <c r="CB93" s="34">
        <f t="shared" si="138"/>
        <v>0</v>
      </c>
      <c r="CC93" s="31">
        <f t="shared" si="176"/>
        <v>0</v>
      </c>
      <c r="CD93" s="230" t="str">
        <f t="shared" si="139"/>
        <v>NO OFERTADO</v>
      </c>
      <c r="CE93" s="32"/>
      <c r="CF93" s="229"/>
      <c r="CG93" s="34">
        <f t="shared" si="140"/>
        <v>0</v>
      </c>
      <c r="CH93" s="31">
        <f t="shared" si="176"/>
        <v>0</v>
      </c>
      <c r="CI93" s="230" t="str">
        <f t="shared" si="141"/>
        <v>NO OFERTADO</v>
      </c>
      <c r="CJ93" s="32"/>
      <c r="CK93" s="229"/>
      <c r="CL93" s="34">
        <f t="shared" si="142"/>
        <v>0</v>
      </c>
      <c r="CM93" s="31">
        <f t="shared" si="176"/>
        <v>0</v>
      </c>
      <c r="CN93" s="230" t="str">
        <f t="shared" si="143"/>
        <v>NO OFERTADO</v>
      </c>
      <c r="CO93" s="32"/>
      <c r="CP93" s="231"/>
      <c r="CQ93" s="34">
        <f t="shared" si="144"/>
        <v>0</v>
      </c>
      <c r="CR93" s="31">
        <f t="shared" si="176"/>
        <v>0</v>
      </c>
      <c r="CS93" s="230" t="str">
        <f t="shared" si="145"/>
        <v>NO OFERTADO</v>
      </c>
      <c r="CT93" s="32"/>
      <c r="CU93" s="229"/>
      <c r="CV93" s="34">
        <f t="shared" si="146"/>
        <v>0</v>
      </c>
      <c r="CW93" s="31">
        <f t="shared" si="176"/>
        <v>0</v>
      </c>
      <c r="CX93" s="230" t="str">
        <f t="shared" si="147"/>
        <v>NO OFERTADO</v>
      </c>
      <c r="CY93" s="32"/>
      <c r="CZ93" s="229"/>
      <c r="DA93" s="34">
        <f t="shared" si="160"/>
        <v>0</v>
      </c>
      <c r="DB93" s="31">
        <f t="shared" si="161"/>
        <v>0</v>
      </c>
      <c r="DC93" s="230" t="str">
        <f t="shared" si="148"/>
        <v>NO OFERTADO</v>
      </c>
      <c r="DD93" s="32"/>
      <c r="DE93" s="229"/>
      <c r="DF93" s="34">
        <f t="shared" si="162"/>
        <v>0</v>
      </c>
      <c r="DG93" s="31">
        <f t="shared" si="163"/>
        <v>0</v>
      </c>
      <c r="DH93" s="230" t="str">
        <f t="shared" si="149"/>
        <v>NO OFERTADO</v>
      </c>
      <c r="DI93" s="32"/>
      <c r="DJ93" s="229"/>
      <c r="DK93" s="34">
        <f t="shared" si="164"/>
        <v>0</v>
      </c>
      <c r="DL93" s="31">
        <f t="shared" si="165"/>
        <v>0</v>
      </c>
      <c r="DM93" s="230" t="str">
        <f t="shared" si="150"/>
        <v>NO OFERTADO</v>
      </c>
      <c r="DN93" s="32"/>
      <c r="DO93" s="229"/>
      <c r="DP93" s="34">
        <f t="shared" si="166"/>
        <v>0</v>
      </c>
      <c r="DQ93" s="31">
        <f t="shared" si="167"/>
        <v>0</v>
      </c>
      <c r="DR93" s="230" t="str">
        <f t="shared" si="151"/>
        <v>NO OFERTADO</v>
      </c>
      <c r="DS93" s="32"/>
      <c r="DT93" s="229"/>
      <c r="DU93" s="34">
        <f t="shared" si="168"/>
        <v>0</v>
      </c>
      <c r="DV93" s="31">
        <f t="shared" si="169"/>
        <v>0</v>
      </c>
      <c r="DW93" s="230" t="str">
        <f t="shared" si="152"/>
        <v>NO OFERTADO</v>
      </c>
      <c r="DX93" s="32"/>
      <c r="DY93" s="229">
        <f t="shared" si="93"/>
        <v>0</v>
      </c>
      <c r="DZ93" s="34">
        <f t="shared" si="153"/>
        <v>0</v>
      </c>
      <c r="EA93" s="31">
        <f t="shared" si="154"/>
        <v>0</v>
      </c>
      <c r="EB93" s="230" t="str">
        <f t="shared" si="155"/>
        <v>NO OFERTADO</v>
      </c>
      <c r="EC93" s="32"/>
      <c r="ED93" s="229"/>
      <c r="EE93" s="34">
        <f t="shared" si="170"/>
        <v>0</v>
      </c>
      <c r="EF93" s="31">
        <f t="shared" si="171"/>
        <v>0</v>
      </c>
      <c r="EG93" s="230" t="str">
        <f t="shared" si="156"/>
        <v>NO OFERTADO</v>
      </c>
      <c r="EH93" s="32"/>
      <c r="EI93" s="229"/>
      <c r="EJ93" s="34">
        <f t="shared" si="172"/>
        <v>0</v>
      </c>
      <c r="EK93" s="31">
        <f t="shared" si="173"/>
        <v>0</v>
      </c>
      <c r="EL93" s="230" t="str">
        <f t="shared" si="157"/>
        <v>NO OFERTADO</v>
      </c>
    </row>
    <row r="94" spans="1:142" s="226" customFormat="1" ht="51" x14ac:dyDescent="0.2">
      <c r="A94" s="103">
        <v>85</v>
      </c>
      <c r="B94" s="202" t="s">
        <v>160</v>
      </c>
      <c r="C94" s="121" t="s">
        <v>158</v>
      </c>
      <c r="D94" s="146">
        <v>1</v>
      </c>
      <c r="E94" s="227" t="s">
        <v>53</v>
      </c>
      <c r="F94" s="228">
        <v>1</v>
      </c>
      <c r="G94" s="25">
        <v>2199.5365000000002</v>
      </c>
      <c r="H94" s="32"/>
      <c r="I94" s="229"/>
      <c r="J94" s="34">
        <f t="shared" si="158"/>
        <v>0</v>
      </c>
      <c r="K94" s="31">
        <f t="shared" si="159"/>
        <v>0</v>
      </c>
      <c r="L94" s="230" t="str">
        <f t="shared" si="108"/>
        <v>NO OFERTADO</v>
      </c>
      <c r="M94" s="32"/>
      <c r="N94" s="229">
        <v>0</v>
      </c>
      <c r="O94" s="34">
        <f t="shared" si="109"/>
        <v>0</v>
      </c>
      <c r="P94" s="31">
        <f t="shared" si="174"/>
        <v>0</v>
      </c>
      <c r="Q94" s="230" t="str">
        <f t="shared" si="111"/>
        <v>NO OFERTADO</v>
      </c>
      <c r="R94" s="32"/>
      <c r="S94" s="229"/>
      <c r="T94" s="34">
        <f t="shared" si="112"/>
        <v>0</v>
      </c>
      <c r="U94" s="31">
        <f t="shared" si="174"/>
        <v>0</v>
      </c>
      <c r="V94" s="230" t="str">
        <f t="shared" si="113"/>
        <v>NO OFERTADO</v>
      </c>
      <c r="W94" s="32"/>
      <c r="X94" s="229"/>
      <c r="Y94" s="34">
        <f t="shared" si="114"/>
        <v>0</v>
      </c>
      <c r="Z94" s="31">
        <f t="shared" si="174"/>
        <v>0</v>
      </c>
      <c r="AA94" s="230" t="str">
        <f t="shared" si="115"/>
        <v>NO OFERTADO</v>
      </c>
      <c r="AB94" s="32"/>
      <c r="AC94" s="229"/>
      <c r="AD94" s="34">
        <f t="shared" si="116"/>
        <v>0</v>
      </c>
      <c r="AE94" s="31">
        <f t="shared" si="174"/>
        <v>0</v>
      </c>
      <c r="AF94" s="230" t="str">
        <f t="shared" si="117"/>
        <v>NO OFERTADO</v>
      </c>
      <c r="AG94" s="32"/>
      <c r="AH94" s="229"/>
      <c r="AI94" s="34">
        <f t="shared" si="118"/>
        <v>0</v>
      </c>
      <c r="AJ94" s="31">
        <f t="shared" si="174"/>
        <v>0</v>
      </c>
      <c r="AK94" s="230" t="str">
        <f t="shared" si="119"/>
        <v>NO OFERTADO</v>
      </c>
      <c r="AL94" s="32"/>
      <c r="AM94" s="229"/>
      <c r="AN94" s="34">
        <f t="shared" si="120"/>
        <v>0</v>
      </c>
      <c r="AO94" s="31">
        <f t="shared" si="174"/>
        <v>0</v>
      </c>
      <c r="AP94" s="230" t="str">
        <f t="shared" si="121"/>
        <v>NO OFERTADO</v>
      </c>
      <c r="AQ94" s="32"/>
      <c r="AR94" s="229"/>
      <c r="AS94" s="34">
        <f t="shared" si="122"/>
        <v>0</v>
      </c>
      <c r="AT94" s="31">
        <f t="shared" si="174"/>
        <v>0</v>
      </c>
      <c r="AU94" s="230" t="str">
        <f t="shared" si="123"/>
        <v>NO OFERTADO</v>
      </c>
      <c r="AV94" s="32">
        <v>2625</v>
      </c>
      <c r="AW94" s="229">
        <v>0</v>
      </c>
      <c r="AX94" s="34">
        <f t="shared" si="124"/>
        <v>2625</v>
      </c>
      <c r="AY94" s="31">
        <f t="shared" si="174"/>
        <v>2625</v>
      </c>
      <c r="AZ94" s="230" t="str">
        <f t="shared" si="125"/>
        <v>HABILITA</v>
      </c>
      <c r="BA94" s="32"/>
      <c r="BB94" s="229">
        <f t="shared" si="175"/>
        <v>0</v>
      </c>
      <c r="BC94" s="34">
        <f t="shared" si="127"/>
        <v>0</v>
      </c>
      <c r="BD94" s="31">
        <f t="shared" si="174"/>
        <v>0</v>
      </c>
      <c r="BE94" s="230" t="str">
        <f t="shared" si="128"/>
        <v>NO OFERTADO</v>
      </c>
      <c r="BF94" s="32"/>
      <c r="BG94" s="229"/>
      <c r="BH94" s="34">
        <f t="shared" si="129"/>
        <v>0</v>
      </c>
      <c r="BI94" s="31">
        <f t="shared" si="174"/>
        <v>0</v>
      </c>
      <c r="BJ94" s="230" t="str">
        <f t="shared" si="130"/>
        <v>NO OFERTADO</v>
      </c>
      <c r="BK94" s="32"/>
      <c r="BL94" s="229"/>
      <c r="BM94" s="34">
        <f t="shared" si="131"/>
        <v>0</v>
      </c>
      <c r="BN94" s="31">
        <f t="shared" si="174"/>
        <v>0</v>
      </c>
      <c r="BO94" s="230" t="str">
        <f t="shared" si="132"/>
        <v>NO OFERTADO</v>
      </c>
      <c r="BP94" s="32"/>
      <c r="BQ94" s="229"/>
      <c r="BR94" s="34">
        <f t="shared" si="133"/>
        <v>0</v>
      </c>
      <c r="BS94" s="31">
        <f t="shared" si="174"/>
        <v>0</v>
      </c>
      <c r="BT94" s="230" t="str">
        <f t="shared" si="134"/>
        <v>NO OFERTADO</v>
      </c>
      <c r="BU94" s="32"/>
      <c r="BV94" s="229"/>
      <c r="BW94" s="34">
        <f t="shared" si="135"/>
        <v>0</v>
      </c>
      <c r="BX94" s="31">
        <f t="shared" si="176"/>
        <v>0</v>
      </c>
      <c r="BY94" s="230" t="str">
        <f t="shared" si="137"/>
        <v>NO OFERTADO</v>
      </c>
      <c r="BZ94" s="32"/>
      <c r="CA94" s="229"/>
      <c r="CB94" s="34">
        <f t="shared" si="138"/>
        <v>0</v>
      </c>
      <c r="CC94" s="31">
        <f t="shared" si="176"/>
        <v>0</v>
      </c>
      <c r="CD94" s="230" t="str">
        <f t="shared" si="139"/>
        <v>NO OFERTADO</v>
      </c>
      <c r="CE94" s="32"/>
      <c r="CF94" s="229"/>
      <c r="CG94" s="34">
        <f t="shared" si="140"/>
        <v>0</v>
      </c>
      <c r="CH94" s="31">
        <f t="shared" si="176"/>
        <v>0</v>
      </c>
      <c r="CI94" s="230" t="str">
        <f t="shared" si="141"/>
        <v>NO OFERTADO</v>
      </c>
      <c r="CJ94" s="32"/>
      <c r="CK94" s="229"/>
      <c r="CL94" s="34">
        <f t="shared" si="142"/>
        <v>0</v>
      </c>
      <c r="CM94" s="31">
        <f t="shared" si="176"/>
        <v>0</v>
      </c>
      <c r="CN94" s="230" t="str">
        <f t="shared" si="143"/>
        <v>NO OFERTADO</v>
      </c>
      <c r="CO94" s="32"/>
      <c r="CP94" s="231"/>
      <c r="CQ94" s="34">
        <f t="shared" si="144"/>
        <v>0</v>
      </c>
      <c r="CR94" s="31">
        <f t="shared" si="176"/>
        <v>0</v>
      </c>
      <c r="CS94" s="230" t="str">
        <f t="shared" si="145"/>
        <v>NO OFERTADO</v>
      </c>
      <c r="CT94" s="32"/>
      <c r="CU94" s="229"/>
      <c r="CV94" s="34">
        <f t="shared" si="146"/>
        <v>0</v>
      </c>
      <c r="CW94" s="31">
        <f t="shared" si="176"/>
        <v>0</v>
      </c>
      <c r="CX94" s="230" t="str">
        <f t="shared" si="147"/>
        <v>NO OFERTADO</v>
      </c>
      <c r="CY94" s="32"/>
      <c r="CZ94" s="229"/>
      <c r="DA94" s="34">
        <f t="shared" si="160"/>
        <v>0</v>
      </c>
      <c r="DB94" s="31">
        <f t="shared" si="161"/>
        <v>0</v>
      </c>
      <c r="DC94" s="230" t="str">
        <f t="shared" si="148"/>
        <v>NO OFERTADO</v>
      </c>
      <c r="DD94" s="32"/>
      <c r="DE94" s="229"/>
      <c r="DF94" s="34">
        <f t="shared" si="162"/>
        <v>0</v>
      </c>
      <c r="DG94" s="31">
        <f t="shared" si="163"/>
        <v>0</v>
      </c>
      <c r="DH94" s="230" t="str">
        <f t="shared" si="149"/>
        <v>NO OFERTADO</v>
      </c>
      <c r="DI94" s="32"/>
      <c r="DJ94" s="229"/>
      <c r="DK94" s="34">
        <f t="shared" si="164"/>
        <v>0</v>
      </c>
      <c r="DL94" s="31">
        <f t="shared" si="165"/>
        <v>0</v>
      </c>
      <c r="DM94" s="230" t="str">
        <f t="shared" si="150"/>
        <v>NO OFERTADO</v>
      </c>
      <c r="DN94" s="32"/>
      <c r="DO94" s="229"/>
      <c r="DP94" s="34">
        <f t="shared" si="166"/>
        <v>0</v>
      </c>
      <c r="DQ94" s="31">
        <f t="shared" si="167"/>
        <v>0</v>
      </c>
      <c r="DR94" s="230" t="str">
        <f t="shared" si="151"/>
        <v>NO OFERTADO</v>
      </c>
      <c r="DS94" s="32"/>
      <c r="DT94" s="229"/>
      <c r="DU94" s="34">
        <f t="shared" si="168"/>
        <v>0</v>
      </c>
      <c r="DV94" s="31">
        <f t="shared" si="169"/>
        <v>0</v>
      </c>
      <c r="DW94" s="230" t="str">
        <f t="shared" si="152"/>
        <v>NO OFERTADO</v>
      </c>
      <c r="DX94" s="32"/>
      <c r="DY94" s="229">
        <f t="shared" si="93"/>
        <v>0</v>
      </c>
      <c r="DZ94" s="34">
        <f t="shared" si="153"/>
        <v>0</v>
      </c>
      <c r="EA94" s="31">
        <f t="shared" si="154"/>
        <v>0</v>
      </c>
      <c r="EB94" s="230" t="str">
        <f t="shared" si="155"/>
        <v>NO OFERTADO</v>
      </c>
      <c r="EC94" s="32"/>
      <c r="ED94" s="229"/>
      <c r="EE94" s="34">
        <f t="shared" si="170"/>
        <v>0</v>
      </c>
      <c r="EF94" s="31">
        <f t="shared" si="171"/>
        <v>0</v>
      </c>
      <c r="EG94" s="230" t="str">
        <f t="shared" si="156"/>
        <v>NO OFERTADO</v>
      </c>
      <c r="EH94" s="32"/>
      <c r="EI94" s="229"/>
      <c r="EJ94" s="34">
        <f t="shared" si="172"/>
        <v>0</v>
      </c>
      <c r="EK94" s="31">
        <f t="shared" si="173"/>
        <v>0</v>
      </c>
      <c r="EL94" s="230" t="str">
        <f t="shared" si="157"/>
        <v>NO OFERTADO</v>
      </c>
    </row>
    <row r="95" spans="1:142" s="226" customFormat="1" ht="51" x14ac:dyDescent="0.2">
      <c r="A95" s="103">
        <v>86</v>
      </c>
      <c r="B95" s="202" t="s">
        <v>161</v>
      </c>
      <c r="C95" s="121" t="s">
        <v>158</v>
      </c>
      <c r="D95" s="146">
        <v>1</v>
      </c>
      <c r="E95" s="227" t="s">
        <v>53</v>
      </c>
      <c r="F95" s="228">
        <v>1</v>
      </c>
      <c r="G95" s="25">
        <v>2199.5365000000002</v>
      </c>
      <c r="H95" s="32"/>
      <c r="I95" s="229"/>
      <c r="J95" s="34">
        <f t="shared" si="158"/>
        <v>0</v>
      </c>
      <c r="K95" s="31">
        <f t="shared" si="159"/>
        <v>0</v>
      </c>
      <c r="L95" s="230" t="str">
        <f t="shared" si="108"/>
        <v>NO OFERTADO</v>
      </c>
      <c r="M95" s="32"/>
      <c r="N95" s="229">
        <v>0</v>
      </c>
      <c r="O95" s="34">
        <f t="shared" si="109"/>
        <v>0</v>
      </c>
      <c r="P95" s="31">
        <f t="shared" si="174"/>
        <v>0</v>
      </c>
      <c r="Q95" s="230" t="str">
        <f t="shared" si="111"/>
        <v>NO OFERTADO</v>
      </c>
      <c r="R95" s="32"/>
      <c r="S95" s="229"/>
      <c r="T95" s="34">
        <f t="shared" si="112"/>
        <v>0</v>
      </c>
      <c r="U95" s="31">
        <f t="shared" si="174"/>
        <v>0</v>
      </c>
      <c r="V95" s="230" t="str">
        <f t="shared" si="113"/>
        <v>NO OFERTADO</v>
      </c>
      <c r="W95" s="32"/>
      <c r="X95" s="229"/>
      <c r="Y95" s="34">
        <f t="shared" si="114"/>
        <v>0</v>
      </c>
      <c r="Z95" s="31">
        <f t="shared" si="174"/>
        <v>0</v>
      </c>
      <c r="AA95" s="230" t="str">
        <f t="shared" si="115"/>
        <v>NO OFERTADO</v>
      </c>
      <c r="AB95" s="32"/>
      <c r="AC95" s="229"/>
      <c r="AD95" s="34">
        <f t="shared" si="116"/>
        <v>0</v>
      </c>
      <c r="AE95" s="31">
        <f t="shared" si="174"/>
        <v>0</v>
      </c>
      <c r="AF95" s="230" t="str">
        <f t="shared" si="117"/>
        <v>NO OFERTADO</v>
      </c>
      <c r="AG95" s="32"/>
      <c r="AH95" s="229"/>
      <c r="AI95" s="34">
        <f t="shared" si="118"/>
        <v>0</v>
      </c>
      <c r="AJ95" s="31">
        <f t="shared" si="174"/>
        <v>0</v>
      </c>
      <c r="AK95" s="230" t="str">
        <f t="shared" si="119"/>
        <v>NO OFERTADO</v>
      </c>
      <c r="AL95" s="32"/>
      <c r="AM95" s="229"/>
      <c r="AN95" s="34">
        <f t="shared" si="120"/>
        <v>0</v>
      </c>
      <c r="AO95" s="31">
        <f t="shared" si="174"/>
        <v>0</v>
      </c>
      <c r="AP95" s="230" t="str">
        <f t="shared" si="121"/>
        <v>NO OFERTADO</v>
      </c>
      <c r="AQ95" s="32"/>
      <c r="AR95" s="229"/>
      <c r="AS95" s="34">
        <f t="shared" si="122"/>
        <v>0</v>
      </c>
      <c r="AT95" s="31">
        <f t="shared" si="174"/>
        <v>0</v>
      </c>
      <c r="AU95" s="230" t="str">
        <f t="shared" si="123"/>
        <v>NO OFERTADO</v>
      </c>
      <c r="AV95" s="32">
        <v>2625</v>
      </c>
      <c r="AW95" s="229">
        <v>0</v>
      </c>
      <c r="AX95" s="34">
        <f t="shared" si="124"/>
        <v>2625</v>
      </c>
      <c r="AY95" s="31">
        <f t="shared" si="174"/>
        <v>2625</v>
      </c>
      <c r="AZ95" s="230" t="str">
        <f t="shared" si="125"/>
        <v>HABILITA</v>
      </c>
      <c r="BA95" s="32"/>
      <c r="BB95" s="229">
        <f t="shared" si="175"/>
        <v>0</v>
      </c>
      <c r="BC95" s="34">
        <f t="shared" si="127"/>
        <v>0</v>
      </c>
      <c r="BD95" s="31">
        <f t="shared" si="174"/>
        <v>0</v>
      </c>
      <c r="BE95" s="230" t="str">
        <f t="shared" si="128"/>
        <v>NO OFERTADO</v>
      </c>
      <c r="BF95" s="32"/>
      <c r="BG95" s="229"/>
      <c r="BH95" s="34">
        <f t="shared" si="129"/>
        <v>0</v>
      </c>
      <c r="BI95" s="31">
        <f t="shared" si="174"/>
        <v>0</v>
      </c>
      <c r="BJ95" s="230" t="str">
        <f t="shared" si="130"/>
        <v>NO OFERTADO</v>
      </c>
      <c r="BK95" s="32"/>
      <c r="BL95" s="229"/>
      <c r="BM95" s="34">
        <f t="shared" si="131"/>
        <v>0</v>
      </c>
      <c r="BN95" s="31">
        <f t="shared" si="174"/>
        <v>0</v>
      </c>
      <c r="BO95" s="230" t="str">
        <f t="shared" si="132"/>
        <v>NO OFERTADO</v>
      </c>
      <c r="BP95" s="32"/>
      <c r="BQ95" s="229"/>
      <c r="BR95" s="34">
        <f t="shared" si="133"/>
        <v>0</v>
      </c>
      <c r="BS95" s="31">
        <f t="shared" si="174"/>
        <v>0</v>
      </c>
      <c r="BT95" s="230" t="str">
        <f t="shared" si="134"/>
        <v>NO OFERTADO</v>
      </c>
      <c r="BU95" s="32"/>
      <c r="BV95" s="229"/>
      <c r="BW95" s="34">
        <f t="shared" si="135"/>
        <v>0</v>
      </c>
      <c r="BX95" s="31">
        <f t="shared" si="176"/>
        <v>0</v>
      </c>
      <c r="BY95" s="230" t="str">
        <f t="shared" si="137"/>
        <v>NO OFERTADO</v>
      </c>
      <c r="BZ95" s="32"/>
      <c r="CA95" s="229"/>
      <c r="CB95" s="34">
        <f t="shared" si="138"/>
        <v>0</v>
      </c>
      <c r="CC95" s="31">
        <f t="shared" si="176"/>
        <v>0</v>
      </c>
      <c r="CD95" s="230" t="str">
        <f t="shared" si="139"/>
        <v>NO OFERTADO</v>
      </c>
      <c r="CE95" s="32"/>
      <c r="CF95" s="229"/>
      <c r="CG95" s="34">
        <f t="shared" si="140"/>
        <v>0</v>
      </c>
      <c r="CH95" s="31">
        <f t="shared" si="176"/>
        <v>0</v>
      </c>
      <c r="CI95" s="230" t="str">
        <f t="shared" si="141"/>
        <v>NO OFERTADO</v>
      </c>
      <c r="CJ95" s="32"/>
      <c r="CK95" s="229"/>
      <c r="CL95" s="34">
        <f t="shared" si="142"/>
        <v>0</v>
      </c>
      <c r="CM95" s="31">
        <f t="shared" si="176"/>
        <v>0</v>
      </c>
      <c r="CN95" s="230" t="str">
        <f t="shared" si="143"/>
        <v>NO OFERTADO</v>
      </c>
      <c r="CO95" s="32"/>
      <c r="CP95" s="231"/>
      <c r="CQ95" s="34">
        <f t="shared" si="144"/>
        <v>0</v>
      </c>
      <c r="CR95" s="31">
        <f t="shared" si="176"/>
        <v>0</v>
      </c>
      <c r="CS95" s="230" t="str">
        <f t="shared" si="145"/>
        <v>NO OFERTADO</v>
      </c>
      <c r="CT95" s="32"/>
      <c r="CU95" s="229"/>
      <c r="CV95" s="34">
        <f t="shared" si="146"/>
        <v>0</v>
      </c>
      <c r="CW95" s="31">
        <f t="shared" si="176"/>
        <v>0</v>
      </c>
      <c r="CX95" s="230" t="str">
        <f t="shared" si="147"/>
        <v>NO OFERTADO</v>
      </c>
      <c r="CY95" s="32"/>
      <c r="CZ95" s="229"/>
      <c r="DA95" s="34">
        <f t="shared" si="160"/>
        <v>0</v>
      </c>
      <c r="DB95" s="31">
        <f t="shared" si="161"/>
        <v>0</v>
      </c>
      <c r="DC95" s="230" t="str">
        <f t="shared" si="148"/>
        <v>NO OFERTADO</v>
      </c>
      <c r="DD95" s="32"/>
      <c r="DE95" s="229"/>
      <c r="DF95" s="34">
        <f t="shared" si="162"/>
        <v>0</v>
      </c>
      <c r="DG95" s="31">
        <f t="shared" si="163"/>
        <v>0</v>
      </c>
      <c r="DH95" s="230" t="str">
        <f t="shared" si="149"/>
        <v>NO OFERTADO</v>
      </c>
      <c r="DI95" s="32"/>
      <c r="DJ95" s="229"/>
      <c r="DK95" s="34">
        <f t="shared" si="164"/>
        <v>0</v>
      </c>
      <c r="DL95" s="31">
        <f t="shared" si="165"/>
        <v>0</v>
      </c>
      <c r="DM95" s="230" t="str">
        <f t="shared" si="150"/>
        <v>NO OFERTADO</v>
      </c>
      <c r="DN95" s="32"/>
      <c r="DO95" s="229"/>
      <c r="DP95" s="34">
        <f t="shared" si="166"/>
        <v>0</v>
      </c>
      <c r="DQ95" s="31">
        <f t="shared" si="167"/>
        <v>0</v>
      </c>
      <c r="DR95" s="230" t="str">
        <f t="shared" si="151"/>
        <v>NO OFERTADO</v>
      </c>
      <c r="DS95" s="32"/>
      <c r="DT95" s="229"/>
      <c r="DU95" s="34">
        <f t="shared" si="168"/>
        <v>0</v>
      </c>
      <c r="DV95" s="31">
        <f t="shared" si="169"/>
        <v>0</v>
      </c>
      <c r="DW95" s="230" t="str">
        <f t="shared" si="152"/>
        <v>NO OFERTADO</v>
      </c>
      <c r="DX95" s="32"/>
      <c r="DY95" s="229">
        <f t="shared" si="93"/>
        <v>0</v>
      </c>
      <c r="DZ95" s="34">
        <f t="shared" si="153"/>
        <v>0</v>
      </c>
      <c r="EA95" s="31">
        <f t="shared" si="154"/>
        <v>0</v>
      </c>
      <c r="EB95" s="230" t="str">
        <f t="shared" si="155"/>
        <v>NO OFERTADO</v>
      </c>
      <c r="EC95" s="32"/>
      <c r="ED95" s="229"/>
      <c r="EE95" s="34">
        <f t="shared" si="170"/>
        <v>0</v>
      </c>
      <c r="EF95" s="31">
        <f t="shared" si="171"/>
        <v>0</v>
      </c>
      <c r="EG95" s="230" t="str">
        <f t="shared" si="156"/>
        <v>NO OFERTADO</v>
      </c>
      <c r="EH95" s="32"/>
      <c r="EI95" s="229"/>
      <c r="EJ95" s="34">
        <f t="shared" si="172"/>
        <v>0</v>
      </c>
      <c r="EK95" s="31">
        <f t="shared" si="173"/>
        <v>0</v>
      </c>
      <c r="EL95" s="230" t="str">
        <f t="shared" si="157"/>
        <v>NO OFERTADO</v>
      </c>
    </row>
    <row r="96" spans="1:142" s="226" customFormat="1" ht="38.25" x14ac:dyDescent="0.2">
      <c r="A96" s="103">
        <v>87</v>
      </c>
      <c r="B96" s="202" t="s">
        <v>162</v>
      </c>
      <c r="C96" s="121" t="s">
        <v>158</v>
      </c>
      <c r="D96" s="146">
        <v>1</v>
      </c>
      <c r="E96" s="227" t="s">
        <v>53</v>
      </c>
      <c r="F96" s="228">
        <v>91</v>
      </c>
      <c r="G96" s="25">
        <v>2199.5365000000002</v>
      </c>
      <c r="H96" s="32"/>
      <c r="I96" s="229"/>
      <c r="J96" s="34">
        <f t="shared" si="158"/>
        <v>0</v>
      </c>
      <c r="K96" s="31">
        <f t="shared" si="159"/>
        <v>0</v>
      </c>
      <c r="L96" s="230" t="str">
        <f t="shared" si="108"/>
        <v>NO OFERTADO</v>
      </c>
      <c r="M96" s="32"/>
      <c r="N96" s="229">
        <v>0</v>
      </c>
      <c r="O96" s="34">
        <f t="shared" si="109"/>
        <v>0</v>
      </c>
      <c r="P96" s="31">
        <f t="shared" si="174"/>
        <v>0</v>
      </c>
      <c r="Q96" s="230" t="str">
        <f t="shared" si="111"/>
        <v>NO OFERTADO</v>
      </c>
      <c r="R96" s="32"/>
      <c r="S96" s="229"/>
      <c r="T96" s="34">
        <f t="shared" si="112"/>
        <v>0</v>
      </c>
      <c r="U96" s="31">
        <f t="shared" si="174"/>
        <v>0</v>
      </c>
      <c r="V96" s="230" t="str">
        <f t="shared" si="113"/>
        <v>NO OFERTADO</v>
      </c>
      <c r="W96" s="32"/>
      <c r="X96" s="229"/>
      <c r="Y96" s="34">
        <f t="shared" si="114"/>
        <v>0</v>
      </c>
      <c r="Z96" s="31">
        <f t="shared" si="174"/>
        <v>0</v>
      </c>
      <c r="AA96" s="230" t="str">
        <f t="shared" si="115"/>
        <v>NO OFERTADO</v>
      </c>
      <c r="AB96" s="32"/>
      <c r="AC96" s="229"/>
      <c r="AD96" s="34">
        <f t="shared" si="116"/>
        <v>0</v>
      </c>
      <c r="AE96" s="31">
        <f t="shared" si="174"/>
        <v>0</v>
      </c>
      <c r="AF96" s="230" t="str">
        <f t="shared" si="117"/>
        <v>NO OFERTADO</v>
      </c>
      <c r="AG96" s="32"/>
      <c r="AH96" s="229"/>
      <c r="AI96" s="34">
        <f t="shared" si="118"/>
        <v>0</v>
      </c>
      <c r="AJ96" s="31">
        <f t="shared" si="174"/>
        <v>0</v>
      </c>
      <c r="AK96" s="230" t="str">
        <f t="shared" si="119"/>
        <v>NO OFERTADO</v>
      </c>
      <c r="AL96" s="32"/>
      <c r="AM96" s="229"/>
      <c r="AN96" s="34">
        <f t="shared" si="120"/>
        <v>0</v>
      </c>
      <c r="AO96" s="31">
        <f t="shared" si="174"/>
        <v>0</v>
      </c>
      <c r="AP96" s="230" t="str">
        <f t="shared" si="121"/>
        <v>NO OFERTADO</v>
      </c>
      <c r="AQ96" s="32"/>
      <c r="AR96" s="229"/>
      <c r="AS96" s="34">
        <f t="shared" si="122"/>
        <v>0</v>
      </c>
      <c r="AT96" s="31">
        <f t="shared" si="174"/>
        <v>0</v>
      </c>
      <c r="AU96" s="230" t="str">
        <f t="shared" si="123"/>
        <v>NO OFERTADO</v>
      </c>
      <c r="AV96" s="32">
        <v>2625</v>
      </c>
      <c r="AW96" s="229">
        <v>0</v>
      </c>
      <c r="AX96" s="34">
        <f t="shared" si="124"/>
        <v>2625</v>
      </c>
      <c r="AY96" s="31">
        <f t="shared" si="174"/>
        <v>2625</v>
      </c>
      <c r="AZ96" s="230" t="str">
        <f t="shared" si="125"/>
        <v>HABILITA</v>
      </c>
      <c r="BA96" s="32"/>
      <c r="BB96" s="229">
        <f t="shared" si="175"/>
        <v>0</v>
      </c>
      <c r="BC96" s="34">
        <f t="shared" si="127"/>
        <v>0</v>
      </c>
      <c r="BD96" s="31">
        <f t="shared" si="174"/>
        <v>0</v>
      </c>
      <c r="BE96" s="230" t="str">
        <f t="shared" si="128"/>
        <v>NO OFERTADO</v>
      </c>
      <c r="BF96" s="32"/>
      <c r="BG96" s="229"/>
      <c r="BH96" s="34">
        <f t="shared" si="129"/>
        <v>0</v>
      </c>
      <c r="BI96" s="31">
        <f t="shared" si="174"/>
        <v>0</v>
      </c>
      <c r="BJ96" s="230" t="str">
        <f t="shared" si="130"/>
        <v>NO OFERTADO</v>
      </c>
      <c r="BK96" s="32"/>
      <c r="BL96" s="229"/>
      <c r="BM96" s="34">
        <f t="shared" si="131"/>
        <v>0</v>
      </c>
      <c r="BN96" s="31">
        <f t="shared" si="174"/>
        <v>0</v>
      </c>
      <c r="BO96" s="230" t="str">
        <f t="shared" si="132"/>
        <v>NO OFERTADO</v>
      </c>
      <c r="BP96" s="32"/>
      <c r="BQ96" s="229"/>
      <c r="BR96" s="34">
        <f t="shared" si="133"/>
        <v>0</v>
      </c>
      <c r="BS96" s="31">
        <f t="shared" si="174"/>
        <v>0</v>
      </c>
      <c r="BT96" s="230" t="str">
        <f t="shared" si="134"/>
        <v>NO OFERTADO</v>
      </c>
      <c r="BU96" s="32"/>
      <c r="BV96" s="229"/>
      <c r="BW96" s="34">
        <f t="shared" si="135"/>
        <v>0</v>
      </c>
      <c r="BX96" s="31">
        <f t="shared" si="176"/>
        <v>0</v>
      </c>
      <c r="BY96" s="230" t="str">
        <f t="shared" si="137"/>
        <v>NO OFERTADO</v>
      </c>
      <c r="BZ96" s="32"/>
      <c r="CA96" s="229"/>
      <c r="CB96" s="34">
        <f t="shared" si="138"/>
        <v>0</v>
      </c>
      <c r="CC96" s="31">
        <f t="shared" si="176"/>
        <v>0</v>
      </c>
      <c r="CD96" s="230" t="str">
        <f t="shared" si="139"/>
        <v>NO OFERTADO</v>
      </c>
      <c r="CE96" s="32"/>
      <c r="CF96" s="229"/>
      <c r="CG96" s="34">
        <f t="shared" si="140"/>
        <v>0</v>
      </c>
      <c r="CH96" s="31">
        <f t="shared" si="176"/>
        <v>0</v>
      </c>
      <c r="CI96" s="230" t="str">
        <f t="shared" si="141"/>
        <v>NO OFERTADO</v>
      </c>
      <c r="CJ96" s="32"/>
      <c r="CK96" s="229"/>
      <c r="CL96" s="34">
        <f t="shared" si="142"/>
        <v>0</v>
      </c>
      <c r="CM96" s="31">
        <f t="shared" si="176"/>
        <v>0</v>
      </c>
      <c r="CN96" s="230" t="str">
        <f t="shared" si="143"/>
        <v>NO OFERTADO</v>
      </c>
      <c r="CO96" s="32"/>
      <c r="CP96" s="231"/>
      <c r="CQ96" s="34">
        <f t="shared" si="144"/>
        <v>0</v>
      </c>
      <c r="CR96" s="31">
        <f t="shared" si="176"/>
        <v>0</v>
      </c>
      <c r="CS96" s="230" t="str">
        <f t="shared" si="145"/>
        <v>NO OFERTADO</v>
      </c>
      <c r="CT96" s="32"/>
      <c r="CU96" s="229"/>
      <c r="CV96" s="34">
        <f t="shared" si="146"/>
        <v>0</v>
      </c>
      <c r="CW96" s="31">
        <f t="shared" si="176"/>
        <v>0</v>
      </c>
      <c r="CX96" s="230" t="str">
        <f t="shared" si="147"/>
        <v>NO OFERTADO</v>
      </c>
      <c r="CY96" s="32"/>
      <c r="CZ96" s="229"/>
      <c r="DA96" s="34">
        <f t="shared" si="160"/>
        <v>0</v>
      </c>
      <c r="DB96" s="31">
        <f t="shared" si="161"/>
        <v>0</v>
      </c>
      <c r="DC96" s="230" t="str">
        <f t="shared" si="148"/>
        <v>NO OFERTADO</v>
      </c>
      <c r="DD96" s="32"/>
      <c r="DE96" s="229"/>
      <c r="DF96" s="34">
        <f t="shared" si="162"/>
        <v>0</v>
      </c>
      <c r="DG96" s="31">
        <f t="shared" si="163"/>
        <v>0</v>
      </c>
      <c r="DH96" s="230" t="str">
        <f t="shared" si="149"/>
        <v>NO OFERTADO</v>
      </c>
      <c r="DI96" s="32"/>
      <c r="DJ96" s="229"/>
      <c r="DK96" s="34">
        <f t="shared" si="164"/>
        <v>0</v>
      </c>
      <c r="DL96" s="31">
        <f t="shared" si="165"/>
        <v>0</v>
      </c>
      <c r="DM96" s="230" t="str">
        <f t="shared" si="150"/>
        <v>NO OFERTADO</v>
      </c>
      <c r="DN96" s="32"/>
      <c r="DO96" s="229"/>
      <c r="DP96" s="34">
        <f t="shared" si="166"/>
        <v>0</v>
      </c>
      <c r="DQ96" s="31">
        <f t="shared" si="167"/>
        <v>0</v>
      </c>
      <c r="DR96" s="230" t="str">
        <f t="shared" si="151"/>
        <v>NO OFERTADO</v>
      </c>
      <c r="DS96" s="32"/>
      <c r="DT96" s="229"/>
      <c r="DU96" s="34">
        <f t="shared" si="168"/>
        <v>0</v>
      </c>
      <c r="DV96" s="31">
        <f t="shared" si="169"/>
        <v>0</v>
      </c>
      <c r="DW96" s="230" t="str">
        <f t="shared" si="152"/>
        <v>NO OFERTADO</v>
      </c>
      <c r="DX96" s="32"/>
      <c r="DY96" s="229">
        <f t="shared" si="93"/>
        <v>0</v>
      </c>
      <c r="DZ96" s="34">
        <f t="shared" si="153"/>
        <v>0</v>
      </c>
      <c r="EA96" s="31">
        <f t="shared" si="154"/>
        <v>0</v>
      </c>
      <c r="EB96" s="230" t="str">
        <f t="shared" si="155"/>
        <v>NO OFERTADO</v>
      </c>
      <c r="EC96" s="32"/>
      <c r="ED96" s="229"/>
      <c r="EE96" s="34">
        <f t="shared" si="170"/>
        <v>0</v>
      </c>
      <c r="EF96" s="31">
        <f t="shared" si="171"/>
        <v>0</v>
      </c>
      <c r="EG96" s="230" t="str">
        <f t="shared" si="156"/>
        <v>NO OFERTADO</v>
      </c>
      <c r="EH96" s="32"/>
      <c r="EI96" s="229"/>
      <c r="EJ96" s="34">
        <f t="shared" si="172"/>
        <v>0</v>
      </c>
      <c r="EK96" s="31">
        <f t="shared" si="173"/>
        <v>0</v>
      </c>
      <c r="EL96" s="230" t="str">
        <f t="shared" si="157"/>
        <v>NO OFERTADO</v>
      </c>
    </row>
    <row r="97" spans="1:142" s="226" customFormat="1" ht="38.25" x14ac:dyDescent="0.2">
      <c r="A97" s="103">
        <v>88</v>
      </c>
      <c r="B97" s="202" t="s">
        <v>163</v>
      </c>
      <c r="C97" s="121" t="s">
        <v>158</v>
      </c>
      <c r="D97" s="146">
        <v>1</v>
      </c>
      <c r="E97" s="227" t="s">
        <v>53</v>
      </c>
      <c r="F97" s="228">
        <v>26.666666666666668</v>
      </c>
      <c r="G97" s="25">
        <v>2199.5365000000002</v>
      </c>
      <c r="H97" s="32"/>
      <c r="I97" s="229"/>
      <c r="J97" s="34">
        <f t="shared" si="158"/>
        <v>0</v>
      </c>
      <c r="K97" s="31">
        <f t="shared" si="159"/>
        <v>0</v>
      </c>
      <c r="L97" s="230" t="str">
        <f t="shared" si="108"/>
        <v>NO OFERTADO</v>
      </c>
      <c r="M97" s="32"/>
      <c r="N97" s="229">
        <v>0</v>
      </c>
      <c r="O97" s="34">
        <f t="shared" si="109"/>
        <v>0</v>
      </c>
      <c r="P97" s="31">
        <f t="shared" si="174"/>
        <v>0</v>
      </c>
      <c r="Q97" s="230" t="str">
        <f t="shared" si="111"/>
        <v>NO OFERTADO</v>
      </c>
      <c r="R97" s="32"/>
      <c r="S97" s="229"/>
      <c r="T97" s="34">
        <f t="shared" si="112"/>
        <v>0</v>
      </c>
      <c r="U97" s="31">
        <f t="shared" si="174"/>
        <v>0</v>
      </c>
      <c r="V97" s="230" t="str">
        <f t="shared" si="113"/>
        <v>NO OFERTADO</v>
      </c>
      <c r="W97" s="32"/>
      <c r="X97" s="229"/>
      <c r="Y97" s="34">
        <f t="shared" si="114"/>
        <v>0</v>
      </c>
      <c r="Z97" s="31">
        <f t="shared" si="174"/>
        <v>0</v>
      </c>
      <c r="AA97" s="230" t="str">
        <f t="shared" si="115"/>
        <v>NO OFERTADO</v>
      </c>
      <c r="AB97" s="32"/>
      <c r="AC97" s="229"/>
      <c r="AD97" s="34">
        <f t="shared" si="116"/>
        <v>0</v>
      </c>
      <c r="AE97" s="31">
        <f t="shared" si="174"/>
        <v>0</v>
      </c>
      <c r="AF97" s="230" t="str">
        <f t="shared" si="117"/>
        <v>NO OFERTADO</v>
      </c>
      <c r="AG97" s="32"/>
      <c r="AH97" s="229"/>
      <c r="AI97" s="34">
        <f t="shared" si="118"/>
        <v>0</v>
      </c>
      <c r="AJ97" s="31">
        <f t="shared" si="174"/>
        <v>0</v>
      </c>
      <c r="AK97" s="230" t="str">
        <f t="shared" si="119"/>
        <v>NO OFERTADO</v>
      </c>
      <c r="AL97" s="32"/>
      <c r="AM97" s="229"/>
      <c r="AN97" s="34">
        <f t="shared" si="120"/>
        <v>0</v>
      </c>
      <c r="AO97" s="31">
        <f t="shared" si="174"/>
        <v>0</v>
      </c>
      <c r="AP97" s="230" t="str">
        <f t="shared" si="121"/>
        <v>NO OFERTADO</v>
      </c>
      <c r="AQ97" s="32"/>
      <c r="AR97" s="229"/>
      <c r="AS97" s="34">
        <f t="shared" si="122"/>
        <v>0</v>
      </c>
      <c r="AT97" s="31">
        <f t="shared" si="174"/>
        <v>0</v>
      </c>
      <c r="AU97" s="230" t="str">
        <f t="shared" si="123"/>
        <v>NO OFERTADO</v>
      </c>
      <c r="AV97" s="32">
        <v>2625</v>
      </c>
      <c r="AW97" s="229">
        <v>0</v>
      </c>
      <c r="AX97" s="34">
        <f t="shared" si="124"/>
        <v>2625</v>
      </c>
      <c r="AY97" s="31">
        <f t="shared" si="174"/>
        <v>2625</v>
      </c>
      <c r="AZ97" s="230" t="str">
        <f t="shared" si="125"/>
        <v>HABILITA</v>
      </c>
      <c r="BA97" s="32"/>
      <c r="BB97" s="229">
        <f t="shared" si="175"/>
        <v>0</v>
      </c>
      <c r="BC97" s="34">
        <f t="shared" si="127"/>
        <v>0</v>
      </c>
      <c r="BD97" s="31">
        <f t="shared" si="174"/>
        <v>0</v>
      </c>
      <c r="BE97" s="230" t="str">
        <f t="shared" si="128"/>
        <v>NO OFERTADO</v>
      </c>
      <c r="BF97" s="32"/>
      <c r="BG97" s="229"/>
      <c r="BH97" s="34">
        <f t="shared" si="129"/>
        <v>0</v>
      </c>
      <c r="BI97" s="31">
        <f t="shared" si="174"/>
        <v>0</v>
      </c>
      <c r="BJ97" s="230" t="str">
        <f t="shared" si="130"/>
        <v>NO OFERTADO</v>
      </c>
      <c r="BK97" s="32"/>
      <c r="BL97" s="229"/>
      <c r="BM97" s="34">
        <f t="shared" si="131"/>
        <v>0</v>
      </c>
      <c r="BN97" s="31">
        <f t="shared" si="174"/>
        <v>0</v>
      </c>
      <c r="BO97" s="230" t="str">
        <f t="shared" si="132"/>
        <v>NO OFERTADO</v>
      </c>
      <c r="BP97" s="32"/>
      <c r="BQ97" s="229"/>
      <c r="BR97" s="34">
        <f t="shared" si="133"/>
        <v>0</v>
      </c>
      <c r="BS97" s="31">
        <f t="shared" si="174"/>
        <v>0</v>
      </c>
      <c r="BT97" s="230" t="str">
        <f t="shared" si="134"/>
        <v>NO OFERTADO</v>
      </c>
      <c r="BU97" s="32"/>
      <c r="BV97" s="229"/>
      <c r="BW97" s="34">
        <f t="shared" si="135"/>
        <v>0</v>
      </c>
      <c r="BX97" s="31">
        <f t="shared" si="176"/>
        <v>0</v>
      </c>
      <c r="BY97" s="230" t="str">
        <f t="shared" si="137"/>
        <v>NO OFERTADO</v>
      </c>
      <c r="BZ97" s="32"/>
      <c r="CA97" s="229"/>
      <c r="CB97" s="34">
        <f t="shared" si="138"/>
        <v>0</v>
      </c>
      <c r="CC97" s="31">
        <f t="shared" si="176"/>
        <v>0</v>
      </c>
      <c r="CD97" s="230" t="str">
        <f t="shared" si="139"/>
        <v>NO OFERTADO</v>
      </c>
      <c r="CE97" s="32"/>
      <c r="CF97" s="229"/>
      <c r="CG97" s="34">
        <f t="shared" si="140"/>
        <v>0</v>
      </c>
      <c r="CH97" s="31">
        <f t="shared" si="176"/>
        <v>0</v>
      </c>
      <c r="CI97" s="230" t="str">
        <f t="shared" si="141"/>
        <v>NO OFERTADO</v>
      </c>
      <c r="CJ97" s="32"/>
      <c r="CK97" s="229"/>
      <c r="CL97" s="34">
        <f t="shared" si="142"/>
        <v>0</v>
      </c>
      <c r="CM97" s="31">
        <f t="shared" si="176"/>
        <v>0</v>
      </c>
      <c r="CN97" s="230" t="str">
        <f t="shared" si="143"/>
        <v>NO OFERTADO</v>
      </c>
      <c r="CO97" s="32"/>
      <c r="CP97" s="231"/>
      <c r="CQ97" s="34">
        <f t="shared" si="144"/>
        <v>0</v>
      </c>
      <c r="CR97" s="31">
        <f t="shared" si="176"/>
        <v>0</v>
      </c>
      <c r="CS97" s="230" t="str">
        <f t="shared" si="145"/>
        <v>NO OFERTADO</v>
      </c>
      <c r="CT97" s="32"/>
      <c r="CU97" s="229"/>
      <c r="CV97" s="34">
        <f t="shared" si="146"/>
        <v>0</v>
      </c>
      <c r="CW97" s="31">
        <f t="shared" si="176"/>
        <v>0</v>
      </c>
      <c r="CX97" s="230" t="str">
        <f t="shared" si="147"/>
        <v>NO OFERTADO</v>
      </c>
      <c r="CY97" s="32"/>
      <c r="CZ97" s="229"/>
      <c r="DA97" s="34">
        <f t="shared" si="160"/>
        <v>0</v>
      </c>
      <c r="DB97" s="31">
        <f t="shared" si="161"/>
        <v>0</v>
      </c>
      <c r="DC97" s="230" t="str">
        <f t="shared" si="148"/>
        <v>NO OFERTADO</v>
      </c>
      <c r="DD97" s="32"/>
      <c r="DE97" s="229"/>
      <c r="DF97" s="34">
        <f t="shared" si="162"/>
        <v>0</v>
      </c>
      <c r="DG97" s="31">
        <f t="shared" si="163"/>
        <v>0</v>
      </c>
      <c r="DH97" s="230" t="str">
        <f t="shared" si="149"/>
        <v>NO OFERTADO</v>
      </c>
      <c r="DI97" s="32"/>
      <c r="DJ97" s="229"/>
      <c r="DK97" s="34">
        <f t="shared" si="164"/>
        <v>0</v>
      </c>
      <c r="DL97" s="31">
        <f t="shared" si="165"/>
        <v>0</v>
      </c>
      <c r="DM97" s="230" t="str">
        <f t="shared" si="150"/>
        <v>NO OFERTADO</v>
      </c>
      <c r="DN97" s="32"/>
      <c r="DO97" s="229"/>
      <c r="DP97" s="34">
        <f t="shared" si="166"/>
        <v>0</v>
      </c>
      <c r="DQ97" s="31">
        <f t="shared" si="167"/>
        <v>0</v>
      </c>
      <c r="DR97" s="230" t="str">
        <f t="shared" si="151"/>
        <v>NO OFERTADO</v>
      </c>
      <c r="DS97" s="32"/>
      <c r="DT97" s="229"/>
      <c r="DU97" s="34">
        <f t="shared" si="168"/>
        <v>0</v>
      </c>
      <c r="DV97" s="31">
        <f t="shared" si="169"/>
        <v>0</v>
      </c>
      <c r="DW97" s="230" t="str">
        <f t="shared" si="152"/>
        <v>NO OFERTADO</v>
      </c>
      <c r="DX97" s="32"/>
      <c r="DY97" s="229">
        <f t="shared" si="93"/>
        <v>0</v>
      </c>
      <c r="DZ97" s="34">
        <f t="shared" si="153"/>
        <v>0</v>
      </c>
      <c r="EA97" s="31">
        <f t="shared" si="154"/>
        <v>0</v>
      </c>
      <c r="EB97" s="230" t="str">
        <f t="shared" si="155"/>
        <v>NO OFERTADO</v>
      </c>
      <c r="EC97" s="32"/>
      <c r="ED97" s="229"/>
      <c r="EE97" s="34">
        <f t="shared" si="170"/>
        <v>0</v>
      </c>
      <c r="EF97" s="31">
        <f t="shared" si="171"/>
        <v>0</v>
      </c>
      <c r="EG97" s="230" t="str">
        <f t="shared" si="156"/>
        <v>NO OFERTADO</v>
      </c>
      <c r="EH97" s="32"/>
      <c r="EI97" s="229"/>
      <c r="EJ97" s="34">
        <f t="shared" si="172"/>
        <v>0</v>
      </c>
      <c r="EK97" s="31">
        <f t="shared" si="173"/>
        <v>0</v>
      </c>
      <c r="EL97" s="230" t="str">
        <f t="shared" si="157"/>
        <v>NO OFERTADO</v>
      </c>
    </row>
    <row r="98" spans="1:142" s="226" customFormat="1" ht="38.25" x14ac:dyDescent="0.2">
      <c r="A98" s="103">
        <v>89</v>
      </c>
      <c r="B98" s="202" t="s">
        <v>164</v>
      </c>
      <c r="C98" s="121" t="s">
        <v>158</v>
      </c>
      <c r="D98" s="146">
        <v>1</v>
      </c>
      <c r="E98" s="227" t="s">
        <v>53</v>
      </c>
      <c r="F98" s="228">
        <v>70</v>
      </c>
      <c r="G98" s="25">
        <v>2199.5365000000002</v>
      </c>
      <c r="H98" s="32"/>
      <c r="I98" s="229"/>
      <c r="J98" s="34">
        <f t="shared" si="158"/>
        <v>0</v>
      </c>
      <c r="K98" s="31">
        <f t="shared" si="159"/>
        <v>0</v>
      </c>
      <c r="L98" s="230" t="str">
        <f t="shared" si="108"/>
        <v>NO OFERTADO</v>
      </c>
      <c r="M98" s="32"/>
      <c r="N98" s="229">
        <v>0</v>
      </c>
      <c r="O98" s="34">
        <f t="shared" si="109"/>
        <v>0</v>
      </c>
      <c r="P98" s="31">
        <f t="shared" si="174"/>
        <v>0</v>
      </c>
      <c r="Q98" s="230" t="str">
        <f t="shared" si="111"/>
        <v>NO OFERTADO</v>
      </c>
      <c r="R98" s="32"/>
      <c r="S98" s="229"/>
      <c r="T98" s="34">
        <f t="shared" si="112"/>
        <v>0</v>
      </c>
      <c r="U98" s="31">
        <f t="shared" si="174"/>
        <v>0</v>
      </c>
      <c r="V98" s="230" t="str">
        <f t="shared" si="113"/>
        <v>NO OFERTADO</v>
      </c>
      <c r="W98" s="32"/>
      <c r="X98" s="229"/>
      <c r="Y98" s="34">
        <f t="shared" si="114"/>
        <v>0</v>
      </c>
      <c r="Z98" s="31">
        <f t="shared" si="174"/>
        <v>0</v>
      </c>
      <c r="AA98" s="230" t="str">
        <f t="shared" si="115"/>
        <v>NO OFERTADO</v>
      </c>
      <c r="AB98" s="32"/>
      <c r="AC98" s="229"/>
      <c r="AD98" s="34">
        <f t="shared" si="116"/>
        <v>0</v>
      </c>
      <c r="AE98" s="31">
        <f t="shared" si="174"/>
        <v>0</v>
      </c>
      <c r="AF98" s="230" t="str">
        <f t="shared" si="117"/>
        <v>NO OFERTADO</v>
      </c>
      <c r="AG98" s="32"/>
      <c r="AH98" s="229"/>
      <c r="AI98" s="34">
        <f t="shared" si="118"/>
        <v>0</v>
      </c>
      <c r="AJ98" s="31">
        <f t="shared" si="174"/>
        <v>0</v>
      </c>
      <c r="AK98" s="230" t="str">
        <f t="shared" si="119"/>
        <v>NO OFERTADO</v>
      </c>
      <c r="AL98" s="32"/>
      <c r="AM98" s="229"/>
      <c r="AN98" s="34">
        <f t="shared" si="120"/>
        <v>0</v>
      </c>
      <c r="AO98" s="31">
        <f t="shared" si="174"/>
        <v>0</v>
      </c>
      <c r="AP98" s="230" t="str">
        <f t="shared" si="121"/>
        <v>NO OFERTADO</v>
      </c>
      <c r="AQ98" s="32"/>
      <c r="AR98" s="229"/>
      <c r="AS98" s="34">
        <f t="shared" si="122"/>
        <v>0</v>
      </c>
      <c r="AT98" s="31">
        <f t="shared" si="174"/>
        <v>0</v>
      </c>
      <c r="AU98" s="230" t="str">
        <f t="shared" si="123"/>
        <v>NO OFERTADO</v>
      </c>
      <c r="AV98" s="32">
        <v>2625</v>
      </c>
      <c r="AW98" s="229">
        <v>0</v>
      </c>
      <c r="AX98" s="34">
        <f t="shared" si="124"/>
        <v>2625</v>
      </c>
      <c r="AY98" s="31">
        <f t="shared" si="174"/>
        <v>2625</v>
      </c>
      <c r="AZ98" s="230" t="str">
        <f t="shared" si="125"/>
        <v>HABILITA</v>
      </c>
      <c r="BA98" s="32"/>
      <c r="BB98" s="229">
        <f t="shared" si="175"/>
        <v>0</v>
      </c>
      <c r="BC98" s="34">
        <f t="shared" si="127"/>
        <v>0</v>
      </c>
      <c r="BD98" s="31">
        <f t="shared" si="174"/>
        <v>0</v>
      </c>
      <c r="BE98" s="230" t="str">
        <f t="shared" si="128"/>
        <v>NO OFERTADO</v>
      </c>
      <c r="BF98" s="32"/>
      <c r="BG98" s="229"/>
      <c r="BH98" s="34">
        <f t="shared" si="129"/>
        <v>0</v>
      </c>
      <c r="BI98" s="31">
        <f t="shared" si="174"/>
        <v>0</v>
      </c>
      <c r="BJ98" s="230" t="str">
        <f t="shared" si="130"/>
        <v>NO OFERTADO</v>
      </c>
      <c r="BK98" s="32"/>
      <c r="BL98" s="229"/>
      <c r="BM98" s="34">
        <f t="shared" si="131"/>
        <v>0</v>
      </c>
      <c r="BN98" s="31">
        <f t="shared" si="174"/>
        <v>0</v>
      </c>
      <c r="BO98" s="230" t="str">
        <f t="shared" si="132"/>
        <v>NO OFERTADO</v>
      </c>
      <c r="BP98" s="32"/>
      <c r="BQ98" s="229"/>
      <c r="BR98" s="34">
        <f t="shared" si="133"/>
        <v>0</v>
      </c>
      <c r="BS98" s="31">
        <f t="shared" si="174"/>
        <v>0</v>
      </c>
      <c r="BT98" s="230" t="str">
        <f t="shared" si="134"/>
        <v>NO OFERTADO</v>
      </c>
      <c r="BU98" s="32"/>
      <c r="BV98" s="229"/>
      <c r="BW98" s="34">
        <f t="shared" si="135"/>
        <v>0</v>
      </c>
      <c r="BX98" s="31">
        <f t="shared" si="176"/>
        <v>0</v>
      </c>
      <c r="BY98" s="230" t="str">
        <f t="shared" si="137"/>
        <v>NO OFERTADO</v>
      </c>
      <c r="BZ98" s="32"/>
      <c r="CA98" s="229"/>
      <c r="CB98" s="34">
        <f t="shared" si="138"/>
        <v>0</v>
      </c>
      <c r="CC98" s="31">
        <f t="shared" si="176"/>
        <v>0</v>
      </c>
      <c r="CD98" s="230" t="str">
        <f t="shared" si="139"/>
        <v>NO OFERTADO</v>
      </c>
      <c r="CE98" s="32"/>
      <c r="CF98" s="229"/>
      <c r="CG98" s="34">
        <f t="shared" si="140"/>
        <v>0</v>
      </c>
      <c r="CH98" s="31">
        <f t="shared" si="176"/>
        <v>0</v>
      </c>
      <c r="CI98" s="230" t="str">
        <f t="shared" si="141"/>
        <v>NO OFERTADO</v>
      </c>
      <c r="CJ98" s="32"/>
      <c r="CK98" s="229"/>
      <c r="CL98" s="34">
        <f t="shared" si="142"/>
        <v>0</v>
      </c>
      <c r="CM98" s="31">
        <f t="shared" si="176"/>
        <v>0</v>
      </c>
      <c r="CN98" s="230" t="str">
        <f t="shared" si="143"/>
        <v>NO OFERTADO</v>
      </c>
      <c r="CO98" s="32"/>
      <c r="CP98" s="231"/>
      <c r="CQ98" s="34">
        <f t="shared" si="144"/>
        <v>0</v>
      </c>
      <c r="CR98" s="31">
        <f t="shared" si="176"/>
        <v>0</v>
      </c>
      <c r="CS98" s="230" t="str">
        <f t="shared" si="145"/>
        <v>NO OFERTADO</v>
      </c>
      <c r="CT98" s="32"/>
      <c r="CU98" s="229"/>
      <c r="CV98" s="34">
        <f t="shared" si="146"/>
        <v>0</v>
      </c>
      <c r="CW98" s="31">
        <f t="shared" si="176"/>
        <v>0</v>
      </c>
      <c r="CX98" s="230" t="str">
        <f t="shared" si="147"/>
        <v>NO OFERTADO</v>
      </c>
      <c r="CY98" s="32"/>
      <c r="CZ98" s="229"/>
      <c r="DA98" s="34">
        <f t="shared" si="160"/>
        <v>0</v>
      </c>
      <c r="DB98" s="31">
        <f t="shared" si="161"/>
        <v>0</v>
      </c>
      <c r="DC98" s="230" t="str">
        <f t="shared" si="148"/>
        <v>NO OFERTADO</v>
      </c>
      <c r="DD98" s="32"/>
      <c r="DE98" s="229"/>
      <c r="DF98" s="34">
        <f t="shared" si="162"/>
        <v>0</v>
      </c>
      <c r="DG98" s="31">
        <f t="shared" si="163"/>
        <v>0</v>
      </c>
      <c r="DH98" s="230" t="str">
        <f t="shared" si="149"/>
        <v>NO OFERTADO</v>
      </c>
      <c r="DI98" s="32"/>
      <c r="DJ98" s="229"/>
      <c r="DK98" s="34">
        <f t="shared" si="164"/>
        <v>0</v>
      </c>
      <c r="DL98" s="31">
        <f t="shared" si="165"/>
        <v>0</v>
      </c>
      <c r="DM98" s="230" t="str">
        <f t="shared" si="150"/>
        <v>NO OFERTADO</v>
      </c>
      <c r="DN98" s="32"/>
      <c r="DO98" s="229"/>
      <c r="DP98" s="34">
        <f t="shared" si="166"/>
        <v>0</v>
      </c>
      <c r="DQ98" s="31">
        <f t="shared" si="167"/>
        <v>0</v>
      </c>
      <c r="DR98" s="230" t="str">
        <f t="shared" si="151"/>
        <v>NO OFERTADO</v>
      </c>
      <c r="DS98" s="32"/>
      <c r="DT98" s="229"/>
      <c r="DU98" s="34">
        <f t="shared" si="168"/>
        <v>0</v>
      </c>
      <c r="DV98" s="31">
        <f t="shared" si="169"/>
        <v>0</v>
      </c>
      <c r="DW98" s="230" t="str">
        <f t="shared" si="152"/>
        <v>NO OFERTADO</v>
      </c>
      <c r="DX98" s="32"/>
      <c r="DY98" s="229">
        <f t="shared" si="93"/>
        <v>0</v>
      </c>
      <c r="DZ98" s="34">
        <f t="shared" si="153"/>
        <v>0</v>
      </c>
      <c r="EA98" s="31">
        <f t="shared" si="154"/>
        <v>0</v>
      </c>
      <c r="EB98" s="230" t="str">
        <f t="shared" si="155"/>
        <v>NO OFERTADO</v>
      </c>
      <c r="EC98" s="32"/>
      <c r="ED98" s="229"/>
      <c r="EE98" s="34">
        <f t="shared" si="170"/>
        <v>0</v>
      </c>
      <c r="EF98" s="31">
        <f t="shared" si="171"/>
        <v>0</v>
      </c>
      <c r="EG98" s="230" t="str">
        <f t="shared" si="156"/>
        <v>NO OFERTADO</v>
      </c>
      <c r="EH98" s="32"/>
      <c r="EI98" s="229"/>
      <c r="EJ98" s="34">
        <f t="shared" si="172"/>
        <v>0</v>
      </c>
      <c r="EK98" s="31">
        <f t="shared" si="173"/>
        <v>0</v>
      </c>
      <c r="EL98" s="230" t="str">
        <f t="shared" si="157"/>
        <v>NO OFERTADO</v>
      </c>
    </row>
    <row r="99" spans="1:142" s="226" customFormat="1" ht="38.25" x14ac:dyDescent="0.2">
      <c r="A99" s="103">
        <v>90</v>
      </c>
      <c r="B99" s="202" t="s">
        <v>165</v>
      </c>
      <c r="C99" s="121" t="s">
        <v>166</v>
      </c>
      <c r="D99" s="146">
        <v>1</v>
      </c>
      <c r="E99" s="227" t="s">
        <v>53</v>
      </c>
      <c r="F99" s="228">
        <v>1</v>
      </c>
      <c r="G99" s="25">
        <v>1210711.95</v>
      </c>
      <c r="H99" s="32"/>
      <c r="I99" s="229"/>
      <c r="J99" s="34">
        <f t="shared" si="158"/>
        <v>0</v>
      </c>
      <c r="K99" s="31">
        <f t="shared" si="159"/>
        <v>0</v>
      </c>
      <c r="L99" s="230" t="str">
        <f t="shared" si="108"/>
        <v>NO OFERTADO</v>
      </c>
      <c r="M99" s="32"/>
      <c r="N99" s="229">
        <v>0</v>
      </c>
      <c r="O99" s="34">
        <f t="shared" si="109"/>
        <v>0</v>
      </c>
      <c r="P99" s="31">
        <f t="shared" si="174"/>
        <v>0</v>
      </c>
      <c r="Q99" s="230" t="str">
        <f t="shared" si="111"/>
        <v>NO OFERTADO</v>
      </c>
      <c r="R99" s="32"/>
      <c r="S99" s="229"/>
      <c r="T99" s="34">
        <f t="shared" si="112"/>
        <v>0</v>
      </c>
      <c r="U99" s="31">
        <f t="shared" si="174"/>
        <v>0</v>
      </c>
      <c r="V99" s="230" t="str">
        <f t="shared" si="113"/>
        <v>NO OFERTADO</v>
      </c>
      <c r="W99" s="32"/>
      <c r="X99" s="229"/>
      <c r="Y99" s="34">
        <f t="shared" si="114"/>
        <v>0</v>
      </c>
      <c r="Z99" s="31">
        <f t="shared" si="174"/>
        <v>0</v>
      </c>
      <c r="AA99" s="230" t="str">
        <f t="shared" si="115"/>
        <v>NO OFERTADO</v>
      </c>
      <c r="AB99" s="32"/>
      <c r="AC99" s="229"/>
      <c r="AD99" s="34">
        <f t="shared" si="116"/>
        <v>0</v>
      </c>
      <c r="AE99" s="31">
        <f t="shared" si="174"/>
        <v>0</v>
      </c>
      <c r="AF99" s="230" t="str">
        <f t="shared" si="117"/>
        <v>NO OFERTADO</v>
      </c>
      <c r="AG99" s="32"/>
      <c r="AH99" s="229"/>
      <c r="AI99" s="34">
        <f t="shared" si="118"/>
        <v>0</v>
      </c>
      <c r="AJ99" s="31">
        <f t="shared" si="174"/>
        <v>0</v>
      </c>
      <c r="AK99" s="230" t="str">
        <f t="shared" si="119"/>
        <v>NO OFERTADO</v>
      </c>
      <c r="AL99" s="32"/>
      <c r="AM99" s="229"/>
      <c r="AN99" s="34">
        <f t="shared" si="120"/>
        <v>0</v>
      </c>
      <c r="AO99" s="31">
        <f t="shared" si="174"/>
        <v>0</v>
      </c>
      <c r="AP99" s="230" t="str">
        <f t="shared" si="121"/>
        <v>NO OFERTADO</v>
      </c>
      <c r="AQ99" s="32"/>
      <c r="AR99" s="229"/>
      <c r="AS99" s="34">
        <f t="shared" si="122"/>
        <v>0</v>
      </c>
      <c r="AT99" s="31">
        <f t="shared" si="174"/>
        <v>0</v>
      </c>
      <c r="AU99" s="230" t="str">
        <f t="shared" si="123"/>
        <v>NO OFERTADO</v>
      </c>
      <c r="AV99" s="32"/>
      <c r="AW99" s="229"/>
      <c r="AX99" s="34">
        <f t="shared" si="124"/>
        <v>0</v>
      </c>
      <c r="AY99" s="31">
        <f t="shared" si="174"/>
        <v>0</v>
      </c>
      <c r="AZ99" s="230" t="str">
        <f t="shared" si="125"/>
        <v>NO OFERTADO</v>
      </c>
      <c r="BA99" s="32"/>
      <c r="BB99" s="229">
        <f t="shared" si="175"/>
        <v>0</v>
      </c>
      <c r="BC99" s="34">
        <f t="shared" si="127"/>
        <v>0</v>
      </c>
      <c r="BD99" s="31">
        <f t="shared" si="174"/>
        <v>0</v>
      </c>
      <c r="BE99" s="230" t="str">
        <f t="shared" si="128"/>
        <v>NO OFERTADO</v>
      </c>
      <c r="BF99" s="32"/>
      <c r="BG99" s="229"/>
      <c r="BH99" s="34">
        <f t="shared" si="129"/>
        <v>0</v>
      </c>
      <c r="BI99" s="31">
        <f t="shared" si="174"/>
        <v>0</v>
      </c>
      <c r="BJ99" s="230" t="str">
        <f t="shared" si="130"/>
        <v>NO OFERTADO</v>
      </c>
      <c r="BK99" s="32">
        <v>911241</v>
      </c>
      <c r="BL99" s="229">
        <f>BK99*0.19</f>
        <v>173135.79</v>
      </c>
      <c r="BM99" s="34">
        <f t="shared" si="131"/>
        <v>1084376.79</v>
      </c>
      <c r="BN99" s="31">
        <f t="shared" si="174"/>
        <v>1084376.79</v>
      </c>
      <c r="BO99" s="230" t="str">
        <f t="shared" si="132"/>
        <v>HABILITA</v>
      </c>
      <c r="BP99" s="32"/>
      <c r="BQ99" s="229"/>
      <c r="BR99" s="34">
        <f t="shared" si="133"/>
        <v>0</v>
      </c>
      <c r="BS99" s="31">
        <f t="shared" si="174"/>
        <v>0</v>
      </c>
      <c r="BT99" s="230" t="str">
        <f t="shared" si="134"/>
        <v>NO OFERTADO</v>
      </c>
      <c r="BU99" s="32"/>
      <c r="BV99" s="229"/>
      <c r="BW99" s="34">
        <f t="shared" si="135"/>
        <v>0</v>
      </c>
      <c r="BX99" s="31">
        <f t="shared" si="176"/>
        <v>0</v>
      </c>
      <c r="BY99" s="230" t="str">
        <f t="shared" si="137"/>
        <v>NO OFERTADO</v>
      </c>
      <c r="BZ99" s="32"/>
      <c r="CA99" s="229"/>
      <c r="CB99" s="34">
        <f t="shared" si="138"/>
        <v>0</v>
      </c>
      <c r="CC99" s="31">
        <f t="shared" si="176"/>
        <v>0</v>
      </c>
      <c r="CD99" s="230" t="str">
        <f t="shared" si="139"/>
        <v>NO OFERTADO</v>
      </c>
      <c r="CE99" s="32"/>
      <c r="CF99" s="229"/>
      <c r="CG99" s="34">
        <f t="shared" si="140"/>
        <v>0</v>
      </c>
      <c r="CH99" s="31">
        <f t="shared" si="176"/>
        <v>0</v>
      </c>
      <c r="CI99" s="230" t="str">
        <f t="shared" si="141"/>
        <v>NO OFERTADO</v>
      </c>
      <c r="CJ99" s="32"/>
      <c r="CK99" s="229"/>
      <c r="CL99" s="34">
        <f t="shared" si="142"/>
        <v>0</v>
      </c>
      <c r="CM99" s="31">
        <f t="shared" si="176"/>
        <v>0</v>
      </c>
      <c r="CN99" s="230" t="str">
        <f t="shared" si="143"/>
        <v>NO OFERTADO</v>
      </c>
      <c r="CO99" s="32"/>
      <c r="CP99" s="231"/>
      <c r="CQ99" s="34">
        <f t="shared" si="144"/>
        <v>0</v>
      </c>
      <c r="CR99" s="31">
        <f t="shared" si="176"/>
        <v>0</v>
      </c>
      <c r="CS99" s="230" t="str">
        <f t="shared" si="145"/>
        <v>NO OFERTADO</v>
      </c>
      <c r="CT99" s="32"/>
      <c r="CU99" s="229"/>
      <c r="CV99" s="34">
        <f t="shared" si="146"/>
        <v>0</v>
      </c>
      <c r="CW99" s="31">
        <f t="shared" si="176"/>
        <v>0</v>
      </c>
      <c r="CX99" s="230" t="str">
        <f t="shared" si="147"/>
        <v>NO OFERTADO</v>
      </c>
      <c r="CY99" s="32"/>
      <c r="CZ99" s="229"/>
      <c r="DA99" s="34">
        <f t="shared" si="160"/>
        <v>0</v>
      </c>
      <c r="DB99" s="31">
        <f t="shared" si="161"/>
        <v>0</v>
      </c>
      <c r="DC99" s="230" t="str">
        <f t="shared" si="148"/>
        <v>NO OFERTADO</v>
      </c>
      <c r="DD99" s="32"/>
      <c r="DE99" s="229"/>
      <c r="DF99" s="34">
        <f t="shared" si="162"/>
        <v>0</v>
      </c>
      <c r="DG99" s="31">
        <f t="shared" si="163"/>
        <v>0</v>
      </c>
      <c r="DH99" s="230" t="str">
        <f t="shared" si="149"/>
        <v>NO OFERTADO</v>
      </c>
      <c r="DI99" s="32"/>
      <c r="DJ99" s="229"/>
      <c r="DK99" s="34">
        <f t="shared" si="164"/>
        <v>0</v>
      </c>
      <c r="DL99" s="31">
        <f t="shared" si="165"/>
        <v>0</v>
      </c>
      <c r="DM99" s="230" t="str">
        <f t="shared" si="150"/>
        <v>NO OFERTADO</v>
      </c>
      <c r="DN99" s="32"/>
      <c r="DO99" s="229"/>
      <c r="DP99" s="34">
        <f t="shared" si="166"/>
        <v>0</v>
      </c>
      <c r="DQ99" s="31">
        <f t="shared" si="167"/>
        <v>0</v>
      </c>
      <c r="DR99" s="230" t="str">
        <f t="shared" si="151"/>
        <v>NO OFERTADO</v>
      </c>
      <c r="DS99" s="32"/>
      <c r="DT99" s="229"/>
      <c r="DU99" s="34">
        <f t="shared" si="168"/>
        <v>0</v>
      </c>
      <c r="DV99" s="31">
        <f t="shared" si="169"/>
        <v>0</v>
      </c>
      <c r="DW99" s="230" t="str">
        <f t="shared" si="152"/>
        <v>NO OFERTADO</v>
      </c>
      <c r="DX99" s="32"/>
      <c r="DY99" s="229">
        <f t="shared" si="93"/>
        <v>0</v>
      </c>
      <c r="DZ99" s="34">
        <f t="shared" si="153"/>
        <v>0</v>
      </c>
      <c r="EA99" s="31">
        <f t="shared" si="154"/>
        <v>0</v>
      </c>
      <c r="EB99" s="230" t="str">
        <f t="shared" si="155"/>
        <v>NO OFERTADO</v>
      </c>
      <c r="EC99" s="32"/>
      <c r="ED99" s="229"/>
      <c r="EE99" s="34">
        <f t="shared" si="170"/>
        <v>0</v>
      </c>
      <c r="EF99" s="31">
        <f t="shared" si="171"/>
        <v>0</v>
      </c>
      <c r="EG99" s="230" t="str">
        <f t="shared" si="156"/>
        <v>NO OFERTADO</v>
      </c>
      <c r="EH99" s="32"/>
      <c r="EI99" s="229"/>
      <c r="EJ99" s="34">
        <f t="shared" si="172"/>
        <v>0</v>
      </c>
      <c r="EK99" s="31">
        <f t="shared" si="173"/>
        <v>0</v>
      </c>
      <c r="EL99" s="230" t="str">
        <f t="shared" si="157"/>
        <v>NO OFERTADO</v>
      </c>
    </row>
    <row r="100" spans="1:142" s="226" customFormat="1" ht="38.25" x14ac:dyDescent="0.2">
      <c r="A100" s="103">
        <v>91</v>
      </c>
      <c r="B100" s="202" t="s">
        <v>167</v>
      </c>
      <c r="C100" s="121" t="s">
        <v>168</v>
      </c>
      <c r="D100" s="146">
        <v>1</v>
      </c>
      <c r="E100" s="227" t="s">
        <v>53</v>
      </c>
      <c r="F100" s="228">
        <v>14</v>
      </c>
      <c r="G100" s="25">
        <v>18023</v>
      </c>
      <c r="H100" s="32"/>
      <c r="I100" s="229"/>
      <c r="J100" s="34">
        <f t="shared" si="158"/>
        <v>0</v>
      </c>
      <c r="K100" s="31">
        <f t="shared" si="159"/>
        <v>0</v>
      </c>
      <c r="L100" s="230" t="str">
        <f t="shared" si="108"/>
        <v>NO OFERTADO</v>
      </c>
      <c r="M100" s="32"/>
      <c r="N100" s="229">
        <v>0</v>
      </c>
      <c r="O100" s="34">
        <f t="shared" si="109"/>
        <v>0</v>
      </c>
      <c r="P100" s="31">
        <f t="shared" si="174"/>
        <v>0</v>
      </c>
      <c r="Q100" s="230" t="str">
        <f t="shared" si="111"/>
        <v>NO OFERTADO</v>
      </c>
      <c r="R100" s="32"/>
      <c r="S100" s="229"/>
      <c r="T100" s="34">
        <f t="shared" si="112"/>
        <v>0</v>
      </c>
      <c r="U100" s="31">
        <f t="shared" si="174"/>
        <v>0</v>
      </c>
      <c r="V100" s="230" t="str">
        <f t="shared" si="113"/>
        <v>NO OFERTADO</v>
      </c>
      <c r="W100" s="32"/>
      <c r="X100" s="229"/>
      <c r="Y100" s="34">
        <f t="shared" si="114"/>
        <v>0</v>
      </c>
      <c r="Z100" s="31">
        <f t="shared" si="174"/>
        <v>0</v>
      </c>
      <c r="AA100" s="230" t="str">
        <f t="shared" si="115"/>
        <v>NO OFERTADO</v>
      </c>
      <c r="AB100" s="32"/>
      <c r="AC100" s="229"/>
      <c r="AD100" s="34">
        <f t="shared" si="116"/>
        <v>0</v>
      </c>
      <c r="AE100" s="31">
        <f t="shared" si="174"/>
        <v>0</v>
      </c>
      <c r="AF100" s="230" t="str">
        <f t="shared" si="117"/>
        <v>NO OFERTADO</v>
      </c>
      <c r="AG100" s="32">
        <v>19050</v>
      </c>
      <c r="AH100" s="229">
        <v>0</v>
      </c>
      <c r="AI100" s="34">
        <f t="shared" si="118"/>
        <v>19050</v>
      </c>
      <c r="AJ100" s="31">
        <f t="shared" si="174"/>
        <v>19050</v>
      </c>
      <c r="AK100" s="230" t="str">
        <f t="shared" si="119"/>
        <v>HABILITA</v>
      </c>
      <c r="AL100" s="32">
        <v>16700</v>
      </c>
      <c r="AM100" s="229">
        <v>0</v>
      </c>
      <c r="AN100" s="34">
        <f t="shared" si="120"/>
        <v>16700</v>
      </c>
      <c r="AO100" s="31">
        <f t="shared" si="174"/>
        <v>16700</v>
      </c>
      <c r="AP100" s="230" t="str">
        <f t="shared" si="121"/>
        <v>HABILITA</v>
      </c>
      <c r="AQ100" s="32"/>
      <c r="AR100" s="229"/>
      <c r="AS100" s="34">
        <f t="shared" si="122"/>
        <v>0</v>
      </c>
      <c r="AT100" s="31">
        <f t="shared" si="174"/>
        <v>0</v>
      </c>
      <c r="AU100" s="230" t="str">
        <f t="shared" si="123"/>
        <v>NO OFERTADO</v>
      </c>
      <c r="AV100" s="32">
        <v>17614</v>
      </c>
      <c r="AW100" s="229">
        <v>0</v>
      </c>
      <c r="AX100" s="34">
        <f t="shared" si="124"/>
        <v>17614</v>
      </c>
      <c r="AY100" s="31">
        <f t="shared" si="174"/>
        <v>17614</v>
      </c>
      <c r="AZ100" s="230" t="str">
        <f t="shared" si="125"/>
        <v>HABILITA</v>
      </c>
      <c r="BA100" s="32"/>
      <c r="BB100" s="229">
        <f t="shared" si="175"/>
        <v>0</v>
      </c>
      <c r="BC100" s="34">
        <f t="shared" si="127"/>
        <v>0</v>
      </c>
      <c r="BD100" s="31">
        <f t="shared" si="174"/>
        <v>0</v>
      </c>
      <c r="BE100" s="230" t="str">
        <f t="shared" si="128"/>
        <v>NO OFERTADO</v>
      </c>
      <c r="BF100" s="32"/>
      <c r="BG100" s="229"/>
      <c r="BH100" s="34">
        <f t="shared" si="129"/>
        <v>0</v>
      </c>
      <c r="BI100" s="31">
        <f t="shared" si="174"/>
        <v>0</v>
      </c>
      <c r="BJ100" s="230" t="str">
        <f t="shared" si="130"/>
        <v>NO OFERTADO</v>
      </c>
      <c r="BK100" s="32"/>
      <c r="BL100" s="229"/>
      <c r="BM100" s="34">
        <f t="shared" si="131"/>
        <v>0</v>
      </c>
      <c r="BN100" s="31">
        <f t="shared" si="174"/>
        <v>0</v>
      </c>
      <c r="BO100" s="230" t="str">
        <f t="shared" si="132"/>
        <v>NO OFERTADO</v>
      </c>
      <c r="BP100" s="32"/>
      <c r="BQ100" s="229"/>
      <c r="BR100" s="34">
        <f t="shared" si="133"/>
        <v>0</v>
      </c>
      <c r="BS100" s="31">
        <f t="shared" si="174"/>
        <v>0</v>
      </c>
      <c r="BT100" s="230" t="str">
        <f t="shared" si="134"/>
        <v>NO OFERTADO</v>
      </c>
      <c r="BU100" s="32"/>
      <c r="BV100" s="229"/>
      <c r="BW100" s="34">
        <f t="shared" si="135"/>
        <v>0</v>
      </c>
      <c r="BX100" s="31">
        <f t="shared" si="176"/>
        <v>0</v>
      </c>
      <c r="BY100" s="230" t="str">
        <f t="shared" si="137"/>
        <v>NO OFERTADO</v>
      </c>
      <c r="BZ100" s="32"/>
      <c r="CA100" s="229"/>
      <c r="CB100" s="34">
        <f t="shared" si="138"/>
        <v>0</v>
      </c>
      <c r="CC100" s="31">
        <f t="shared" si="176"/>
        <v>0</v>
      </c>
      <c r="CD100" s="230" t="str">
        <f t="shared" si="139"/>
        <v>NO OFERTADO</v>
      </c>
      <c r="CE100" s="32">
        <v>23000</v>
      </c>
      <c r="CF100" s="229">
        <v>0</v>
      </c>
      <c r="CG100" s="34">
        <f t="shared" si="140"/>
        <v>23000</v>
      </c>
      <c r="CH100" s="31">
        <f t="shared" si="176"/>
        <v>23000</v>
      </c>
      <c r="CI100" s="230" t="str">
        <f t="shared" si="141"/>
        <v>HABILITA</v>
      </c>
      <c r="CJ100" s="32">
        <v>20543</v>
      </c>
      <c r="CK100" s="229">
        <v>0</v>
      </c>
      <c r="CL100" s="34">
        <f t="shared" si="142"/>
        <v>20543</v>
      </c>
      <c r="CM100" s="31">
        <f t="shared" si="176"/>
        <v>20543</v>
      </c>
      <c r="CN100" s="230" t="str">
        <f t="shared" si="143"/>
        <v>HABILITA</v>
      </c>
      <c r="CO100" s="32"/>
      <c r="CP100" s="231"/>
      <c r="CQ100" s="34">
        <f t="shared" si="144"/>
        <v>0</v>
      </c>
      <c r="CR100" s="31">
        <f t="shared" si="176"/>
        <v>0</v>
      </c>
      <c r="CS100" s="230" t="str">
        <f t="shared" si="145"/>
        <v>NO OFERTADO</v>
      </c>
      <c r="CT100" s="32">
        <v>18400</v>
      </c>
      <c r="CU100" s="229">
        <v>0</v>
      </c>
      <c r="CV100" s="34">
        <f t="shared" si="146"/>
        <v>18400</v>
      </c>
      <c r="CW100" s="31">
        <f t="shared" si="176"/>
        <v>18400</v>
      </c>
      <c r="CX100" s="230" t="str">
        <f t="shared" si="147"/>
        <v>HABILITA</v>
      </c>
      <c r="CY100" s="32"/>
      <c r="CZ100" s="229"/>
      <c r="DA100" s="34">
        <f t="shared" si="160"/>
        <v>0</v>
      </c>
      <c r="DB100" s="31">
        <f t="shared" si="161"/>
        <v>0</v>
      </c>
      <c r="DC100" s="230" t="str">
        <f t="shared" si="148"/>
        <v>NO OFERTADO</v>
      </c>
      <c r="DD100" s="32"/>
      <c r="DE100" s="229"/>
      <c r="DF100" s="34">
        <f t="shared" si="162"/>
        <v>0</v>
      </c>
      <c r="DG100" s="31">
        <f t="shared" si="163"/>
        <v>0</v>
      </c>
      <c r="DH100" s="230" t="str">
        <f t="shared" si="149"/>
        <v>NO OFERTADO</v>
      </c>
      <c r="DI100" s="32">
        <v>17614</v>
      </c>
      <c r="DJ100" s="229">
        <v>0</v>
      </c>
      <c r="DK100" s="34">
        <f t="shared" si="164"/>
        <v>17614</v>
      </c>
      <c r="DL100" s="31">
        <f t="shared" si="165"/>
        <v>17614</v>
      </c>
      <c r="DM100" s="230" t="str">
        <f t="shared" si="150"/>
        <v>HABILITA</v>
      </c>
      <c r="DN100" s="32"/>
      <c r="DO100" s="229"/>
      <c r="DP100" s="34">
        <f t="shared" si="166"/>
        <v>0</v>
      </c>
      <c r="DQ100" s="31">
        <f t="shared" si="167"/>
        <v>0</v>
      </c>
      <c r="DR100" s="230" t="str">
        <f t="shared" si="151"/>
        <v>NO OFERTADO</v>
      </c>
      <c r="DS100" s="32"/>
      <c r="DT100" s="229"/>
      <c r="DU100" s="34">
        <f t="shared" si="168"/>
        <v>0</v>
      </c>
      <c r="DV100" s="31">
        <f t="shared" si="169"/>
        <v>0</v>
      </c>
      <c r="DW100" s="230" t="str">
        <f t="shared" si="152"/>
        <v>NO OFERTADO</v>
      </c>
      <c r="DX100" s="32"/>
      <c r="DY100" s="229">
        <f t="shared" si="93"/>
        <v>0</v>
      </c>
      <c r="DZ100" s="34">
        <f t="shared" si="153"/>
        <v>0</v>
      </c>
      <c r="EA100" s="31">
        <f t="shared" si="154"/>
        <v>0</v>
      </c>
      <c r="EB100" s="230" t="str">
        <f t="shared" si="155"/>
        <v>NO OFERTADO</v>
      </c>
      <c r="EC100" s="32"/>
      <c r="ED100" s="229"/>
      <c r="EE100" s="34">
        <f t="shared" si="170"/>
        <v>0</v>
      </c>
      <c r="EF100" s="31">
        <f t="shared" si="171"/>
        <v>0</v>
      </c>
      <c r="EG100" s="230" t="str">
        <f t="shared" si="156"/>
        <v>NO OFERTADO</v>
      </c>
      <c r="EH100" s="32"/>
      <c r="EI100" s="229"/>
      <c r="EJ100" s="34">
        <f t="shared" si="172"/>
        <v>0</v>
      </c>
      <c r="EK100" s="31">
        <f t="shared" si="173"/>
        <v>0</v>
      </c>
      <c r="EL100" s="230" t="str">
        <f t="shared" si="157"/>
        <v>NO OFERTADO</v>
      </c>
    </row>
    <row r="101" spans="1:142" s="226" customFormat="1" ht="38.25" x14ac:dyDescent="0.2">
      <c r="A101" s="103">
        <v>92</v>
      </c>
      <c r="B101" s="202" t="s">
        <v>169</v>
      </c>
      <c r="C101" s="121" t="s">
        <v>168</v>
      </c>
      <c r="D101" s="146">
        <v>1</v>
      </c>
      <c r="E101" s="227" t="s">
        <v>53</v>
      </c>
      <c r="F101" s="228">
        <v>7.666666666666667</v>
      </c>
      <c r="G101" s="25">
        <v>16860</v>
      </c>
      <c r="H101" s="32"/>
      <c r="I101" s="229"/>
      <c r="J101" s="34">
        <f t="shared" si="158"/>
        <v>0</v>
      </c>
      <c r="K101" s="31">
        <f t="shared" si="159"/>
        <v>0</v>
      </c>
      <c r="L101" s="230" t="str">
        <f t="shared" si="108"/>
        <v>NO OFERTADO</v>
      </c>
      <c r="M101" s="32"/>
      <c r="N101" s="229">
        <v>0</v>
      </c>
      <c r="O101" s="34">
        <f t="shared" si="109"/>
        <v>0</v>
      </c>
      <c r="P101" s="31">
        <f t="shared" si="174"/>
        <v>0</v>
      </c>
      <c r="Q101" s="230" t="str">
        <f t="shared" si="111"/>
        <v>NO OFERTADO</v>
      </c>
      <c r="R101" s="32"/>
      <c r="S101" s="229"/>
      <c r="T101" s="34">
        <f t="shared" si="112"/>
        <v>0</v>
      </c>
      <c r="U101" s="31">
        <f t="shared" si="174"/>
        <v>0</v>
      </c>
      <c r="V101" s="230" t="str">
        <f t="shared" si="113"/>
        <v>NO OFERTADO</v>
      </c>
      <c r="W101" s="32"/>
      <c r="X101" s="229"/>
      <c r="Y101" s="34">
        <f t="shared" si="114"/>
        <v>0</v>
      </c>
      <c r="Z101" s="31">
        <f t="shared" si="174"/>
        <v>0</v>
      </c>
      <c r="AA101" s="230" t="str">
        <f t="shared" si="115"/>
        <v>NO OFERTADO</v>
      </c>
      <c r="AB101" s="32"/>
      <c r="AC101" s="229"/>
      <c r="AD101" s="34">
        <f t="shared" si="116"/>
        <v>0</v>
      </c>
      <c r="AE101" s="31">
        <f t="shared" si="174"/>
        <v>0</v>
      </c>
      <c r="AF101" s="230" t="str">
        <f t="shared" si="117"/>
        <v>NO OFERTADO</v>
      </c>
      <c r="AG101" s="32">
        <v>19050</v>
      </c>
      <c r="AH101" s="229">
        <v>0</v>
      </c>
      <c r="AI101" s="34">
        <f t="shared" si="118"/>
        <v>19050</v>
      </c>
      <c r="AJ101" s="31">
        <f t="shared" si="174"/>
        <v>19050</v>
      </c>
      <c r="AK101" s="230" t="str">
        <f t="shared" si="119"/>
        <v>HABILITA</v>
      </c>
      <c r="AL101" s="32">
        <v>16700</v>
      </c>
      <c r="AM101" s="229">
        <v>0</v>
      </c>
      <c r="AN101" s="34">
        <f t="shared" si="120"/>
        <v>16700</v>
      </c>
      <c r="AO101" s="31">
        <f t="shared" si="174"/>
        <v>16700</v>
      </c>
      <c r="AP101" s="230" t="str">
        <f t="shared" si="121"/>
        <v>HABILITA</v>
      </c>
      <c r="AQ101" s="32"/>
      <c r="AR101" s="229"/>
      <c r="AS101" s="34">
        <f t="shared" si="122"/>
        <v>0</v>
      </c>
      <c r="AT101" s="31">
        <f t="shared" si="174"/>
        <v>0</v>
      </c>
      <c r="AU101" s="230" t="str">
        <f t="shared" si="123"/>
        <v>NO OFERTADO</v>
      </c>
      <c r="AV101" s="32">
        <v>16477</v>
      </c>
      <c r="AW101" s="229">
        <v>0</v>
      </c>
      <c r="AX101" s="34">
        <f t="shared" si="124"/>
        <v>16477</v>
      </c>
      <c r="AY101" s="31">
        <f t="shared" si="174"/>
        <v>16477</v>
      </c>
      <c r="AZ101" s="230" t="str">
        <f t="shared" si="125"/>
        <v>HABILITA</v>
      </c>
      <c r="BA101" s="32"/>
      <c r="BB101" s="229">
        <f t="shared" si="175"/>
        <v>0</v>
      </c>
      <c r="BC101" s="34">
        <f t="shared" si="127"/>
        <v>0</v>
      </c>
      <c r="BD101" s="31">
        <f t="shared" si="174"/>
        <v>0</v>
      </c>
      <c r="BE101" s="230" t="str">
        <f t="shared" si="128"/>
        <v>NO OFERTADO</v>
      </c>
      <c r="BF101" s="32"/>
      <c r="BG101" s="229"/>
      <c r="BH101" s="34">
        <f t="shared" si="129"/>
        <v>0</v>
      </c>
      <c r="BI101" s="31">
        <f t="shared" si="174"/>
        <v>0</v>
      </c>
      <c r="BJ101" s="230" t="str">
        <f t="shared" si="130"/>
        <v>NO OFERTADO</v>
      </c>
      <c r="BK101" s="32"/>
      <c r="BL101" s="229"/>
      <c r="BM101" s="34">
        <f t="shared" si="131"/>
        <v>0</v>
      </c>
      <c r="BN101" s="31">
        <f t="shared" si="174"/>
        <v>0</v>
      </c>
      <c r="BO101" s="230" t="str">
        <f t="shared" si="132"/>
        <v>NO OFERTADO</v>
      </c>
      <c r="BP101" s="32"/>
      <c r="BQ101" s="229"/>
      <c r="BR101" s="34">
        <f t="shared" si="133"/>
        <v>0</v>
      </c>
      <c r="BS101" s="31">
        <f t="shared" si="174"/>
        <v>0</v>
      </c>
      <c r="BT101" s="230" t="str">
        <f t="shared" si="134"/>
        <v>NO OFERTADO</v>
      </c>
      <c r="BU101" s="32"/>
      <c r="BV101" s="229"/>
      <c r="BW101" s="34">
        <f t="shared" si="135"/>
        <v>0</v>
      </c>
      <c r="BX101" s="31">
        <f t="shared" si="176"/>
        <v>0</v>
      </c>
      <c r="BY101" s="230" t="str">
        <f t="shared" si="137"/>
        <v>NO OFERTADO</v>
      </c>
      <c r="BZ101" s="32"/>
      <c r="CA101" s="229"/>
      <c r="CB101" s="34">
        <f t="shared" si="138"/>
        <v>0</v>
      </c>
      <c r="CC101" s="31">
        <f t="shared" si="176"/>
        <v>0</v>
      </c>
      <c r="CD101" s="230" t="str">
        <f t="shared" si="139"/>
        <v>NO OFERTADO</v>
      </c>
      <c r="CE101" s="32">
        <v>23000</v>
      </c>
      <c r="CF101" s="229">
        <v>0</v>
      </c>
      <c r="CG101" s="34">
        <f t="shared" si="140"/>
        <v>23000</v>
      </c>
      <c r="CH101" s="31">
        <f t="shared" si="176"/>
        <v>23000</v>
      </c>
      <c r="CI101" s="230" t="str">
        <f t="shared" si="141"/>
        <v>NO HABILITA</v>
      </c>
      <c r="CJ101" s="32">
        <v>19217</v>
      </c>
      <c r="CK101" s="229">
        <v>0</v>
      </c>
      <c r="CL101" s="34">
        <f t="shared" si="142"/>
        <v>19217</v>
      </c>
      <c r="CM101" s="31">
        <f t="shared" si="176"/>
        <v>19217</v>
      </c>
      <c r="CN101" s="230" t="str">
        <f t="shared" si="143"/>
        <v>HABILITA</v>
      </c>
      <c r="CO101" s="32"/>
      <c r="CP101" s="231"/>
      <c r="CQ101" s="34">
        <f t="shared" si="144"/>
        <v>0</v>
      </c>
      <c r="CR101" s="31">
        <f t="shared" si="176"/>
        <v>0</v>
      </c>
      <c r="CS101" s="230" t="str">
        <f t="shared" si="145"/>
        <v>NO OFERTADO</v>
      </c>
      <c r="CT101" s="32">
        <v>18400</v>
      </c>
      <c r="CU101" s="229">
        <v>0</v>
      </c>
      <c r="CV101" s="34">
        <f t="shared" si="146"/>
        <v>18400</v>
      </c>
      <c r="CW101" s="31">
        <f t="shared" si="176"/>
        <v>18400</v>
      </c>
      <c r="CX101" s="230" t="str">
        <f t="shared" si="147"/>
        <v>HABILITA</v>
      </c>
      <c r="CY101" s="32"/>
      <c r="CZ101" s="229"/>
      <c r="DA101" s="34">
        <f t="shared" si="160"/>
        <v>0</v>
      </c>
      <c r="DB101" s="31">
        <f t="shared" si="161"/>
        <v>0</v>
      </c>
      <c r="DC101" s="230" t="str">
        <f t="shared" si="148"/>
        <v>NO OFERTADO</v>
      </c>
      <c r="DD101" s="32"/>
      <c r="DE101" s="229"/>
      <c r="DF101" s="34">
        <f t="shared" si="162"/>
        <v>0</v>
      </c>
      <c r="DG101" s="31">
        <f t="shared" si="163"/>
        <v>0</v>
      </c>
      <c r="DH101" s="230" t="str">
        <f t="shared" si="149"/>
        <v>NO OFERTADO</v>
      </c>
      <c r="DI101" s="32">
        <v>16477</v>
      </c>
      <c r="DJ101" s="229">
        <v>0</v>
      </c>
      <c r="DK101" s="34">
        <f t="shared" si="164"/>
        <v>16477</v>
      </c>
      <c r="DL101" s="31">
        <f t="shared" si="165"/>
        <v>16477</v>
      </c>
      <c r="DM101" s="230" t="str">
        <f t="shared" si="150"/>
        <v>HABILITA</v>
      </c>
      <c r="DN101" s="32"/>
      <c r="DO101" s="229"/>
      <c r="DP101" s="34">
        <f t="shared" si="166"/>
        <v>0</v>
      </c>
      <c r="DQ101" s="31">
        <f t="shared" si="167"/>
        <v>0</v>
      </c>
      <c r="DR101" s="230" t="str">
        <f t="shared" si="151"/>
        <v>NO OFERTADO</v>
      </c>
      <c r="DS101" s="32"/>
      <c r="DT101" s="229"/>
      <c r="DU101" s="34">
        <f t="shared" si="168"/>
        <v>0</v>
      </c>
      <c r="DV101" s="31">
        <f t="shared" si="169"/>
        <v>0</v>
      </c>
      <c r="DW101" s="230" t="str">
        <f t="shared" si="152"/>
        <v>NO OFERTADO</v>
      </c>
      <c r="DX101" s="32"/>
      <c r="DY101" s="229">
        <f t="shared" si="93"/>
        <v>0</v>
      </c>
      <c r="DZ101" s="34">
        <f t="shared" si="153"/>
        <v>0</v>
      </c>
      <c r="EA101" s="31">
        <f t="shared" si="154"/>
        <v>0</v>
      </c>
      <c r="EB101" s="230" t="str">
        <f t="shared" si="155"/>
        <v>NO OFERTADO</v>
      </c>
      <c r="EC101" s="32"/>
      <c r="ED101" s="229"/>
      <c r="EE101" s="34">
        <f t="shared" si="170"/>
        <v>0</v>
      </c>
      <c r="EF101" s="31">
        <f t="shared" si="171"/>
        <v>0</v>
      </c>
      <c r="EG101" s="230" t="str">
        <f t="shared" si="156"/>
        <v>NO OFERTADO</v>
      </c>
      <c r="EH101" s="32"/>
      <c r="EI101" s="229"/>
      <c r="EJ101" s="34">
        <f t="shared" si="172"/>
        <v>0</v>
      </c>
      <c r="EK101" s="31">
        <f t="shared" si="173"/>
        <v>0</v>
      </c>
      <c r="EL101" s="230" t="str">
        <f t="shared" si="157"/>
        <v>NO OFERTADO</v>
      </c>
    </row>
    <row r="102" spans="1:142" s="226" customFormat="1" ht="38.25" x14ac:dyDescent="0.2">
      <c r="A102" s="103">
        <v>93</v>
      </c>
      <c r="B102" s="202" t="s">
        <v>170</v>
      </c>
      <c r="C102" s="121" t="s">
        <v>168</v>
      </c>
      <c r="D102" s="146">
        <v>1</v>
      </c>
      <c r="E102" s="227" t="s">
        <v>53</v>
      </c>
      <c r="F102" s="228">
        <v>5.666666666666667</v>
      </c>
      <c r="G102" s="25">
        <v>16163</v>
      </c>
      <c r="H102" s="32"/>
      <c r="I102" s="229"/>
      <c r="J102" s="34">
        <f t="shared" si="158"/>
        <v>0</v>
      </c>
      <c r="K102" s="31">
        <f t="shared" si="159"/>
        <v>0</v>
      </c>
      <c r="L102" s="230" t="str">
        <f t="shared" si="108"/>
        <v>NO OFERTADO</v>
      </c>
      <c r="M102" s="32"/>
      <c r="N102" s="229">
        <v>0</v>
      </c>
      <c r="O102" s="34">
        <f t="shared" si="109"/>
        <v>0</v>
      </c>
      <c r="P102" s="31">
        <f t="shared" si="174"/>
        <v>0</v>
      </c>
      <c r="Q102" s="230" t="str">
        <f t="shared" si="111"/>
        <v>NO OFERTADO</v>
      </c>
      <c r="R102" s="32"/>
      <c r="S102" s="229"/>
      <c r="T102" s="34">
        <f t="shared" si="112"/>
        <v>0</v>
      </c>
      <c r="U102" s="31">
        <f t="shared" si="174"/>
        <v>0</v>
      </c>
      <c r="V102" s="230" t="str">
        <f t="shared" si="113"/>
        <v>NO OFERTADO</v>
      </c>
      <c r="W102" s="32"/>
      <c r="X102" s="229"/>
      <c r="Y102" s="34">
        <f t="shared" si="114"/>
        <v>0</v>
      </c>
      <c r="Z102" s="31">
        <f t="shared" si="174"/>
        <v>0</v>
      </c>
      <c r="AA102" s="230" t="str">
        <f t="shared" si="115"/>
        <v>NO OFERTADO</v>
      </c>
      <c r="AB102" s="32"/>
      <c r="AC102" s="229"/>
      <c r="AD102" s="34">
        <f t="shared" si="116"/>
        <v>0</v>
      </c>
      <c r="AE102" s="31">
        <f t="shared" si="174"/>
        <v>0</v>
      </c>
      <c r="AF102" s="230" t="str">
        <f t="shared" si="117"/>
        <v>NO OFERTADO</v>
      </c>
      <c r="AG102" s="32">
        <v>19050</v>
      </c>
      <c r="AH102" s="229">
        <v>0</v>
      </c>
      <c r="AI102" s="34">
        <f t="shared" si="118"/>
        <v>19050</v>
      </c>
      <c r="AJ102" s="31">
        <f t="shared" si="174"/>
        <v>19050</v>
      </c>
      <c r="AK102" s="230" t="str">
        <f t="shared" si="119"/>
        <v>HABILITA</v>
      </c>
      <c r="AL102" s="32">
        <v>16700</v>
      </c>
      <c r="AM102" s="229">
        <v>0</v>
      </c>
      <c r="AN102" s="34">
        <f t="shared" si="120"/>
        <v>16700</v>
      </c>
      <c r="AO102" s="31">
        <f t="shared" si="174"/>
        <v>16700</v>
      </c>
      <c r="AP102" s="230" t="str">
        <f t="shared" si="121"/>
        <v>HABILITA</v>
      </c>
      <c r="AQ102" s="32"/>
      <c r="AR102" s="229"/>
      <c r="AS102" s="34">
        <f t="shared" si="122"/>
        <v>0</v>
      </c>
      <c r="AT102" s="31">
        <f t="shared" si="174"/>
        <v>0</v>
      </c>
      <c r="AU102" s="230" t="str">
        <f t="shared" si="123"/>
        <v>NO OFERTADO</v>
      </c>
      <c r="AV102" s="32">
        <v>15795</v>
      </c>
      <c r="AW102" s="229">
        <v>0</v>
      </c>
      <c r="AX102" s="34">
        <f t="shared" si="124"/>
        <v>15795</v>
      </c>
      <c r="AY102" s="31">
        <f t="shared" si="174"/>
        <v>15795</v>
      </c>
      <c r="AZ102" s="230" t="str">
        <f t="shared" si="125"/>
        <v>HABILITA</v>
      </c>
      <c r="BA102" s="32"/>
      <c r="BB102" s="229">
        <f t="shared" si="175"/>
        <v>0</v>
      </c>
      <c r="BC102" s="34">
        <f t="shared" si="127"/>
        <v>0</v>
      </c>
      <c r="BD102" s="31">
        <f t="shared" si="174"/>
        <v>0</v>
      </c>
      <c r="BE102" s="230" t="str">
        <f t="shared" si="128"/>
        <v>NO OFERTADO</v>
      </c>
      <c r="BF102" s="32"/>
      <c r="BG102" s="229"/>
      <c r="BH102" s="34">
        <f t="shared" si="129"/>
        <v>0</v>
      </c>
      <c r="BI102" s="31">
        <f t="shared" si="174"/>
        <v>0</v>
      </c>
      <c r="BJ102" s="230" t="str">
        <f t="shared" si="130"/>
        <v>NO OFERTADO</v>
      </c>
      <c r="BK102" s="32"/>
      <c r="BL102" s="229"/>
      <c r="BM102" s="34">
        <f t="shared" si="131"/>
        <v>0</v>
      </c>
      <c r="BN102" s="31">
        <f t="shared" si="174"/>
        <v>0</v>
      </c>
      <c r="BO102" s="230" t="str">
        <f t="shared" si="132"/>
        <v>NO OFERTADO</v>
      </c>
      <c r="BP102" s="32"/>
      <c r="BQ102" s="229"/>
      <c r="BR102" s="34">
        <f t="shared" si="133"/>
        <v>0</v>
      </c>
      <c r="BS102" s="31">
        <f t="shared" si="174"/>
        <v>0</v>
      </c>
      <c r="BT102" s="230" t="str">
        <f t="shared" si="134"/>
        <v>NO OFERTADO</v>
      </c>
      <c r="BU102" s="32"/>
      <c r="BV102" s="229"/>
      <c r="BW102" s="34">
        <f t="shared" si="135"/>
        <v>0</v>
      </c>
      <c r="BX102" s="31">
        <f t="shared" si="176"/>
        <v>0</v>
      </c>
      <c r="BY102" s="230" t="str">
        <f t="shared" si="137"/>
        <v>NO OFERTADO</v>
      </c>
      <c r="BZ102" s="32"/>
      <c r="CA102" s="229"/>
      <c r="CB102" s="34">
        <f t="shared" si="138"/>
        <v>0</v>
      </c>
      <c r="CC102" s="31">
        <f t="shared" si="176"/>
        <v>0</v>
      </c>
      <c r="CD102" s="230" t="str">
        <f t="shared" si="139"/>
        <v>NO OFERTADO</v>
      </c>
      <c r="CE102" s="32">
        <v>23000</v>
      </c>
      <c r="CF102" s="229">
        <v>0</v>
      </c>
      <c r="CG102" s="34">
        <f t="shared" si="140"/>
        <v>23000</v>
      </c>
      <c r="CH102" s="31">
        <f t="shared" si="176"/>
        <v>23000</v>
      </c>
      <c r="CI102" s="230" t="str">
        <f t="shared" si="141"/>
        <v>NO HABILITA</v>
      </c>
      <c r="CJ102" s="32">
        <v>18422</v>
      </c>
      <c r="CK102" s="229">
        <v>0</v>
      </c>
      <c r="CL102" s="34">
        <f t="shared" si="142"/>
        <v>18422</v>
      </c>
      <c r="CM102" s="31">
        <f t="shared" si="176"/>
        <v>18422</v>
      </c>
      <c r="CN102" s="230" t="str">
        <f t="shared" si="143"/>
        <v>HABILITA</v>
      </c>
      <c r="CO102" s="32"/>
      <c r="CP102" s="231"/>
      <c r="CQ102" s="34">
        <f t="shared" si="144"/>
        <v>0</v>
      </c>
      <c r="CR102" s="31">
        <f t="shared" si="176"/>
        <v>0</v>
      </c>
      <c r="CS102" s="230" t="str">
        <f t="shared" si="145"/>
        <v>NO OFERTADO</v>
      </c>
      <c r="CT102" s="32">
        <v>18400</v>
      </c>
      <c r="CU102" s="229">
        <v>0</v>
      </c>
      <c r="CV102" s="34">
        <f t="shared" si="146"/>
        <v>18400</v>
      </c>
      <c r="CW102" s="31">
        <f t="shared" si="176"/>
        <v>18400</v>
      </c>
      <c r="CX102" s="230" t="str">
        <f t="shared" si="147"/>
        <v>HABILITA</v>
      </c>
      <c r="CY102" s="32"/>
      <c r="CZ102" s="229"/>
      <c r="DA102" s="34">
        <f t="shared" si="160"/>
        <v>0</v>
      </c>
      <c r="DB102" s="31">
        <f t="shared" si="161"/>
        <v>0</v>
      </c>
      <c r="DC102" s="230" t="str">
        <f t="shared" si="148"/>
        <v>NO OFERTADO</v>
      </c>
      <c r="DD102" s="32"/>
      <c r="DE102" s="229"/>
      <c r="DF102" s="34">
        <f t="shared" si="162"/>
        <v>0</v>
      </c>
      <c r="DG102" s="31">
        <f t="shared" si="163"/>
        <v>0</v>
      </c>
      <c r="DH102" s="230" t="str">
        <f t="shared" si="149"/>
        <v>NO OFERTADO</v>
      </c>
      <c r="DI102" s="32">
        <v>15795</v>
      </c>
      <c r="DJ102" s="229">
        <v>0</v>
      </c>
      <c r="DK102" s="34">
        <f t="shared" si="164"/>
        <v>15795</v>
      </c>
      <c r="DL102" s="31">
        <f t="shared" si="165"/>
        <v>15795</v>
      </c>
      <c r="DM102" s="230" t="str">
        <f t="shared" si="150"/>
        <v>HABILITA</v>
      </c>
      <c r="DN102" s="32"/>
      <c r="DO102" s="229"/>
      <c r="DP102" s="34">
        <f t="shared" si="166"/>
        <v>0</v>
      </c>
      <c r="DQ102" s="31">
        <f t="shared" si="167"/>
        <v>0</v>
      </c>
      <c r="DR102" s="230" t="str">
        <f t="shared" si="151"/>
        <v>NO OFERTADO</v>
      </c>
      <c r="DS102" s="32"/>
      <c r="DT102" s="229"/>
      <c r="DU102" s="34">
        <f t="shared" si="168"/>
        <v>0</v>
      </c>
      <c r="DV102" s="31">
        <f t="shared" si="169"/>
        <v>0</v>
      </c>
      <c r="DW102" s="230" t="str">
        <f t="shared" si="152"/>
        <v>NO OFERTADO</v>
      </c>
      <c r="DX102" s="32"/>
      <c r="DY102" s="229">
        <f t="shared" si="93"/>
        <v>0</v>
      </c>
      <c r="DZ102" s="34">
        <f t="shared" si="153"/>
        <v>0</v>
      </c>
      <c r="EA102" s="31">
        <f t="shared" si="154"/>
        <v>0</v>
      </c>
      <c r="EB102" s="230" t="str">
        <f t="shared" si="155"/>
        <v>NO OFERTADO</v>
      </c>
      <c r="EC102" s="32"/>
      <c r="ED102" s="229"/>
      <c r="EE102" s="34">
        <f t="shared" si="170"/>
        <v>0</v>
      </c>
      <c r="EF102" s="31">
        <f t="shared" si="171"/>
        <v>0</v>
      </c>
      <c r="EG102" s="230" t="str">
        <f t="shared" si="156"/>
        <v>NO OFERTADO</v>
      </c>
      <c r="EH102" s="32"/>
      <c r="EI102" s="229"/>
      <c r="EJ102" s="34">
        <f t="shared" si="172"/>
        <v>0</v>
      </c>
      <c r="EK102" s="31">
        <f t="shared" si="173"/>
        <v>0</v>
      </c>
      <c r="EL102" s="230" t="str">
        <f t="shared" si="157"/>
        <v>NO OFERTADO</v>
      </c>
    </row>
    <row r="103" spans="1:142" s="226" customFormat="1" ht="25.5" x14ac:dyDescent="0.2">
      <c r="A103" s="103">
        <v>94</v>
      </c>
      <c r="B103" s="202" t="s">
        <v>171</v>
      </c>
      <c r="C103" s="121" t="s">
        <v>172</v>
      </c>
      <c r="D103" s="146">
        <v>1</v>
      </c>
      <c r="E103" s="227" t="s">
        <v>53</v>
      </c>
      <c r="F103" s="228">
        <v>1</v>
      </c>
      <c r="G103" s="25">
        <v>12400</v>
      </c>
      <c r="H103" s="32"/>
      <c r="I103" s="229"/>
      <c r="J103" s="34">
        <f t="shared" si="158"/>
        <v>0</v>
      </c>
      <c r="K103" s="31">
        <f t="shared" si="159"/>
        <v>0</v>
      </c>
      <c r="L103" s="230" t="str">
        <f t="shared" si="108"/>
        <v>NO OFERTADO</v>
      </c>
      <c r="M103" s="32"/>
      <c r="N103" s="229">
        <v>0</v>
      </c>
      <c r="O103" s="34">
        <f t="shared" si="109"/>
        <v>0</v>
      </c>
      <c r="P103" s="31">
        <f t="shared" si="174"/>
        <v>0</v>
      </c>
      <c r="Q103" s="230" t="str">
        <f t="shared" si="111"/>
        <v>NO OFERTADO</v>
      </c>
      <c r="R103" s="32"/>
      <c r="S103" s="229"/>
      <c r="T103" s="34">
        <f t="shared" si="112"/>
        <v>0</v>
      </c>
      <c r="U103" s="31">
        <f t="shared" si="174"/>
        <v>0</v>
      </c>
      <c r="V103" s="230" t="str">
        <f t="shared" si="113"/>
        <v>NO OFERTADO</v>
      </c>
      <c r="W103" s="32"/>
      <c r="X103" s="229"/>
      <c r="Y103" s="34">
        <f t="shared" si="114"/>
        <v>0</v>
      </c>
      <c r="Z103" s="31">
        <f t="shared" si="174"/>
        <v>0</v>
      </c>
      <c r="AA103" s="230" t="str">
        <f t="shared" si="115"/>
        <v>NO OFERTADO</v>
      </c>
      <c r="AB103" s="32"/>
      <c r="AC103" s="229"/>
      <c r="AD103" s="34">
        <f t="shared" si="116"/>
        <v>0</v>
      </c>
      <c r="AE103" s="31">
        <f t="shared" si="174"/>
        <v>0</v>
      </c>
      <c r="AF103" s="230" t="str">
        <f t="shared" si="117"/>
        <v>NO OFERTADO</v>
      </c>
      <c r="AG103" s="32">
        <v>12400</v>
      </c>
      <c r="AH103" s="229">
        <v>0</v>
      </c>
      <c r="AI103" s="34">
        <f t="shared" si="118"/>
        <v>12400</v>
      </c>
      <c r="AJ103" s="31">
        <f t="shared" si="174"/>
        <v>12400</v>
      </c>
      <c r="AK103" s="230" t="str">
        <f t="shared" si="119"/>
        <v>HABILITA</v>
      </c>
      <c r="AL103" s="32"/>
      <c r="AM103" s="229"/>
      <c r="AN103" s="34">
        <f t="shared" si="120"/>
        <v>0</v>
      </c>
      <c r="AO103" s="31">
        <f t="shared" si="174"/>
        <v>0</v>
      </c>
      <c r="AP103" s="230" t="str">
        <f t="shared" si="121"/>
        <v>NO OFERTADO</v>
      </c>
      <c r="AQ103" s="32"/>
      <c r="AR103" s="229"/>
      <c r="AS103" s="34">
        <f t="shared" si="122"/>
        <v>0</v>
      </c>
      <c r="AT103" s="31">
        <f t="shared" si="174"/>
        <v>0</v>
      </c>
      <c r="AU103" s="230" t="str">
        <f t="shared" si="123"/>
        <v>NO OFERTADO</v>
      </c>
      <c r="AV103" s="32">
        <v>14773</v>
      </c>
      <c r="AW103" s="229">
        <v>0</v>
      </c>
      <c r="AX103" s="34">
        <f t="shared" si="124"/>
        <v>14773</v>
      </c>
      <c r="AY103" s="31">
        <f t="shared" si="174"/>
        <v>14773</v>
      </c>
      <c r="AZ103" s="230" t="str">
        <f t="shared" si="125"/>
        <v>HABILITA</v>
      </c>
      <c r="BA103" s="32"/>
      <c r="BB103" s="229">
        <f t="shared" si="175"/>
        <v>0</v>
      </c>
      <c r="BC103" s="34">
        <f t="shared" si="127"/>
        <v>0</v>
      </c>
      <c r="BD103" s="31">
        <f t="shared" si="174"/>
        <v>0</v>
      </c>
      <c r="BE103" s="230" t="str">
        <f t="shared" si="128"/>
        <v>NO OFERTADO</v>
      </c>
      <c r="BF103" s="32"/>
      <c r="BG103" s="229"/>
      <c r="BH103" s="34">
        <f t="shared" si="129"/>
        <v>0</v>
      </c>
      <c r="BI103" s="31">
        <f t="shared" si="174"/>
        <v>0</v>
      </c>
      <c r="BJ103" s="230" t="str">
        <f t="shared" si="130"/>
        <v>NO OFERTADO</v>
      </c>
      <c r="BK103" s="32"/>
      <c r="BL103" s="229"/>
      <c r="BM103" s="34">
        <f t="shared" si="131"/>
        <v>0</v>
      </c>
      <c r="BN103" s="31">
        <f t="shared" si="174"/>
        <v>0</v>
      </c>
      <c r="BO103" s="230" t="str">
        <f t="shared" si="132"/>
        <v>NO OFERTADO</v>
      </c>
      <c r="BP103" s="32"/>
      <c r="BQ103" s="229"/>
      <c r="BR103" s="34">
        <f t="shared" si="133"/>
        <v>0</v>
      </c>
      <c r="BS103" s="31">
        <f t="shared" si="174"/>
        <v>0</v>
      </c>
      <c r="BT103" s="230" t="str">
        <f t="shared" si="134"/>
        <v>NO OFERTADO</v>
      </c>
      <c r="BU103" s="32"/>
      <c r="BV103" s="229"/>
      <c r="BW103" s="34">
        <f t="shared" si="135"/>
        <v>0</v>
      </c>
      <c r="BX103" s="31">
        <f t="shared" si="176"/>
        <v>0</v>
      </c>
      <c r="BY103" s="230" t="str">
        <f t="shared" si="137"/>
        <v>NO OFERTADO</v>
      </c>
      <c r="BZ103" s="32"/>
      <c r="CA103" s="229"/>
      <c r="CB103" s="34">
        <f t="shared" si="138"/>
        <v>0</v>
      </c>
      <c r="CC103" s="31">
        <f t="shared" si="176"/>
        <v>0</v>
      </c>
      <c r="CD103" s="230" t="str">
        <f t="shared" si="139"/>
        <v>NO OFERTADO</v>
      </c>
      <c r="CE103" s="32">
        <v>14490</v>
      </c>
      <c r="CF103" s="229">
        <v>0</v>
      </c>
      <c r="CG103" s="34">
        <f t="shared" si="140"/>
        <v>14490</v>
      </c>
      <c r="CH103" s="31">
        <f t="shared" si="176"/>
        <v>14490</v>
      </c>
      <c r="CI103" s="230" t="str">
        <f t="shared" si="141"/>
        <v>HABILITA</v>
      </c>
      <c r="CJ103" s="32">
        <v>17229</v>
      </c>
      <c r="CK103" s="229">
        <v>0</v>
      </c>
      <c r="CL103" s="34">
        <f t="shared" si="142"/>
        <v>17229</v>
      </c>
      <c r="CM103" s="31">
        <f t="shared" si="176"/>
        <v>17229</v>
      </c>
      <c r="CN103" s="230" t="str">
        <f t="shared" si="143"/>
        <v>NO HABILITA</v>
      </c>
      <c r="CO103" s="32"/>
      <c r="CP103" s="231"/>
      <c r="CQ103" s="34">
        <f t="shared" si="144"/>
        <v>0</v>
      </c>
      <c r="CR103" s="31">
        <f t="shared" si="176"/>
        <v>0</v>
      </c>
      <c r="CS103" s="230" t="str">
        <f t="shared" si="145"/>
        <v>NO OFERTADO</v>
      </c>
      <c r="CT103" s="32">
        <v>14900</v>
      </c>
      <c r="CU103" s="229">
        <v>0</v>
      </c>
      <c r="CV103" s="34">
        <f t="shared" si="146"/>
        <v>14900</v>
      </c>
      <c r="CW103" s="31">
        <f t="shared" si="176"/>
        <v>14900</v>
      </c>
      <c r="CX103" s="230" t="str">
        <f t="shared" si="147"/>
        <v>HABILITA</v>
      </c>
      <c r="CY103" s="32"/>
      <c r="CZ103" s="229"/>
      <c r="DA103" s="34">
        <f t="shared" si="160"/>
        <v>0</v>
      </c>
      <c r="DB103" s="31">
        <f t="shared" si="161"/>
        <v>0</v>
      </c>
      <c r="DC103" s="230" t="str">
        <f t="shared" si="148"/>
        <v>NO OFERTADO</v>
      </c>
      <c r="DD103" s="32"/>
      <c r="DE103" s="229"/>
      <c r="DF103" s="34">
        <f t="shared" si="162"/>
        <v>0</v>
      </c>
      <c r="DG103" s="31">
        <f t="shared" si="163"/>
        <v>0</v>
      </c>
      <c r="DH103" s="230" t="str">
        <f t="shared" si="149"/>
        <v>NO OFERTADO</v>
      </c>
      <c r="DI103" s="32">
        <v>14773</v>
      </c>
      <c r="DJ103" s="229">
        <v>0</v>
      </c>
      <c r="DK103" s="34">
        <f t="shared" si="164"/>
        <v>14773</v>
      </c>
      <c r="DL103" s="31">
        <f t="shared" si="165"/>
        <v>14773</v>
      </c>
      <c r="DM103" s="230" t="str">
        <f t="shared" si="150"/>
        <v>HABILITA</v>
      </c>
      <c r="DN103" s="32"/>
      <c r="DO103" s="229"/>
      <c r="DP103" s="34">
        <f t="shared" si="166"/>
        <v>0</v>
      </c>
      <c r="DQ103" s="31">
        <f t="shared" si="167"/>
        <v>0</v>
      </c>
      <c r="DR103" s="230" t="str">
        <f t="shared" si="151"/>
        <v>NO OFERTADO</v>
      </c>
      <c r="DS103" s="32"/>
      <c r="DT103" s="229"/>
      <c r="DU103" s="34">
        <f t="shared" si="168"/>
        <v>0</v>
      </c>
      <c r="DV103" s="31">
        <f t="shared" si="169"/>
        <v>0</v>
      </c>
      <c r="DW103" s="230" t="str">
        <f t="shared" si="152"/>
        <v>NO OFERTADO</v>
      </c>
      <c r="DX103" s="32"/>
      <c r="DY103" s="229">
        <f t="shared" si="93"/>
        <v>0</v>
      </c>
      <c r="DZ103" s="34">
        <f t="shared" si="153"/>
        <v>0</v>
      </c>
      <c r="EA103" s="31">
        <f t="shared" si="154"/>
        <v>0</v>
      </c>
      <c r="EB103" s="230" t="str">
        <f t="shared" si="155"/>
        <v>NO OFERTADO</v>
      </c>
      <c r="EC103" s="32"/>
      <c r="ED103" s="229"/>
      <c r="EE103" s="34">
        <f t="shared" si="170"/>
        <v>0</v>
      </c>
      <c r="EF103" s="31">
        <f t="shared" si="171"/>
        <v>0</v>
      </c>
      <c r="EG103" s="230" t="str">
        <f t="shared" si="156"/>
        <v>NO OFERTADO</v>
      </c>
      <c r="EH103" s="32"/>
      <c r="EI103" s="229"/>
      <c r="EJ103" s="34">
        <f t="shared" si="172"/>
        <v>0</v>
      </c>
      <c r="EK103" s="31">
        <f t="shared" si="173"/>
        <v>0</v>
      </c>
      <c r="EL103" s="230" t="str">
        <f t="shared" si="157"/>
        <v>NO OFERTADO</v>
      </c>
    </row>
    <row r="104" spans="1:142" s="226" customFormat="1" ht="63.75" x14ac:dyDescent="0.2">
      <c r="A104" s="103">
        <v>95</v>
      </c>
      <c r="B104" s="202" t="s">
        <v>173</v>
      </c>
      <c r="C104" s="121" t="s">
        <v>174</v>
      </c>
      <c r="D104" s="146">
        <v>1</v>
      </c>
      <c r="E104" s="227" t="s">
        <v>53</v>
      </c>
      <c r="F104" s="228">
        <v>32.666666666666664</v>
      </c>
      <c r="G104" s="25">
        <v>70348</v>
      </c>
      <c r="H104" s="32"/>
      <c r="I104" s="229"/>
      <c r="J104" s="34">
        <f t="shared" si="158"/>
        <v>0</v>
      </c>
      <c r="K104" s="31">
        <f t="shared" si="159"/>
        <v>0</v>
      </c>
      <c r="L104" s="230" t="str">
        <f t="shared" si="108"/>
        <v>NO OFERTADO</v>
      </c>
      <c r="M104" s="32"/>
      <c r="N104" s="229">
        <v>0</v>
      </c>
      <c r="O104" s="34">
        <f t="shared" si="109"/>
        <v>0</v>
      </c>
      <c r="P104" s="31">
        <f t="shared" si="174"/>
        <v>0</v>
      </c>
      <c r="Q104" s="230" t="str">
        <f t="shared" si="111"/>
        <v>NO OFERTADO</v>
      </c>
      <c r="R104" s="32"/>
      <c r="S104" s="229"/>
      <c r="T104" s="34">
        <f t="shared" si="112"/>
        <v>0</v>
      </c>
      <c r="U104" s="31">
        <f t="shared" si="174"/>
        <v>0</v>
      </c>
      <c r="V104" s="230" t="str">
        <f t="shared" si="113"/>
        <v>NO OFERTADO</v>
      </c>
      <c r="W104" s="32"/>
      <c r="X104" s="229"/>
      <c r="Y104" s="34">
        <f t="shared" si="114"/>
        <v>0</v>
      </c>
      <c r="Z104" s="31">
        <f t="shared" si="174"/>
        <v>0</v>
      </c>
      <c r="AA104" s="230" t="str">
        <f t="shared" si="115"/>
        <v>NO OFERTADO</v>
      </c>
      <c r="AB104" s="32"/>
      <c r="AC104" s="229"/>
      <c r="AD104" s="34">
        <f t="shared" si="116"/>
        <v>0</v>
      </c>
      <c r="AE104" s="31">
        <f t="shared" si="174"/>
        <v>0</v>
      </c>
      <c r="AF104" s="230" t="str">
        <f t="shared" si="117"/>
        <v>NO OFERTADO</v>
      </c>
      <c r="AG104" s="32"/>
      <c r="AH104" s="229"/>
      <c r="AI104" s="34">
        <f t="shared" si="118"/>
        <v>0</v>
      </c>
      <c r="AJ104" s="31">
        <f t="shared" si="174"/>
        <v>0</v>
      </c>
      <c r="AK104" s="230" t="str">
        <f t="shared" si="119"/>
        <v>NO OFERTADO</v>
      </c>
      <c r="AL104" s="32"/>
      <c r="AM104" s="229"/>
      <c r="AN104" s="34">
        <f t="shared" si="120"/>
        <v>0</v>
      </c>
      <c r="AO104" s="31">
        <f t="shared" si="174"/>
        <v>0</v>
      </c>
      <c r="AP104" s="230" t="str">
        <f t="shared" si="121"/>
        <v>NO OFERTADO</v>
      </c>
      <c r="AQ104" s="32"/>
      <c r="AR104" s="229"/>
      <c r="AS104" s="34">
        <f t="shared" si="122"/>
        <v>0</v>
      </c>
      <c r="AT104" s="31">
        <f t="shared" si="174"/>
        <v>0</v>
      </c>
      <c r="AU104" s="230" t="str">
        <f t="shared" si="123"/>
        <v>NO OFERTADO</v>
      </c>
      <c r="AV104" s="32">
        <v>68749</v>
      </c>
      <c r="AW104" s="229">
        <v>0</v>
      </c>
      <c r="AX104" s="34">
        <f t="shared" si="124"/>
        <v>68749</v>
      </c>
      <c r="AY104" s="31">
        <f t="shared" si="174"/>
        <v>68749</v>
      </c>
      <c r="AZ104" s="230" t="str">
        <f t="shared" si="125"/>
        <v>HABILITA</v>
      </c>
      <c r="BA104" s="32"/>
      <c r="BB104" s="229">
        <f t="shared" si="175"/>
        <v>0</v>
      </c>
      <c r="BC104" s="34">
        <f t="shared" si="127"/>
        <v>0</v>
      </c>
      <c r="BD104" s="31">
        <f t="shared" si="174"/>
        <v>0</v>
      </c>
      <c r="BE104" s="230" t="str">
        <f t="shared" si="128"/>
        <v>NO OFERTADO</v>
      </c>
      <c r="BF104" s="32"/>
      <c r="BG104" s="229"/>
      <c r="BH104" s="34">
        <f t="shared" si="129"/>
        <v>0</v>
      </c>
      <c r="BI104" s="31">
        <f t="shared" si="174"/>
        <v>0</v>
      </c>
      <c r="BJ104" s="230" t="str">
        <f t="shared" si="130"/>
        <v>NO OFERTADO</v>
      </c>
      <c r="BK104" s="32"/>
      <c r="BL104" s="229"/>
      <c r="BM104" s="34">
        <f t="shared" si="131"/>
        <v>0</v>
      </c>
      <c r="BN104" s="31">
        <f t="shared" si="174"/>
        <v>0</v>
      </c>
      <c r="BO104" s="230" t="str">
        <f t="shared" si="132"/>
        <v>NO OFERTADO</v>
      </c>
      <c r="BP104" s="32">
        <v>168000</v>
      </c>
      <c r="BQ104" s="229">
        <f>BP104*0.19</f>
        <v>31920</v>
      </c>
      <c r="BR104" s="34">
        <f t="shared" si="133"/>
        <v>199920</v>
      </c>
      <c r="BS104" s="31">
        <f t="shared" si="174"/>
        <v>199920</v>
      </c>
      <c r="BT104" s="230" t="str">
        <f t="shared" si="134"/>
        <v>NO HABILITA</v>
      </c>
      <c r="BU104" s="32">
        <v>274030</v>
      </c>
      <c r="BV104" s="229">
        <f t="shared" ref="BV104:BV105" si="177">BU104*0.19</f>
        <v>52065.7</v>
      </c>
      <c r="BW104" s="34">
        <f t="shared" si="135"/>
        <v>326095.7</v>
      </c>
      <c r="BX104" s="31">
        <f t="shared" si="176"/>
        <v>326095.7</v>
      </c>
      <c r="BY104" s="230" t="str">
        <f t="shared" si="137"/>
        <v>NO HABILITA</v>
      </c>
      <c r="BZ104" s="32"/>
      <c r="CA104" s="229"/>
      <c r="CB104" s="34">
        <f t="shared" si="138"/>
        <v>0</v>
      </c>
      <c r="CC104" s="31">
        <f t="shared" si="176"/>
        <v>0</v>
      </c>
      <c r="CD104" s="230" t="str">
        <f t="shared" si="139"/>
        <v>NO OFERTADO</v>
      </c>
      <c r="CE104" s="32"/>
      <c r="CF104" s="229"/>
      <c r="CG104" s="34">
        <f t="shared" si="140"/>
        <v>0</v>
      </c>
      <c r="CH104" s="31">
        <f t="shared" si="176"/>
        <v>0</v>
      </c>
      <c r="CI104" s="230" t="str">
        <f t="shared" si="141"/>
        <v>NO OFERTADO</v>
      </c>
      <c r="CJ104" s="32">
        <v>154673</v>
      </c>
      <c r="CK104" s="229">
        <f t="shared" ref="CK104" si="178">CJ104*0.19</f>
        <v>29387.87</v>
      </c>
      <c r="CL104" s="34">
        <f t="shared" si="142"/>
        <v>184060.87</v>
      </c>
      <c r="CM104" s="31">
        <f t="shared" si="176"/>
        <v>184060.87</v>
      </c>
      <c r="CN104" s="230" t="str">
        <f t="shared" si="143"/>
        <v>NO HABILITA</v>
      </c>
      <c r="CO104" s="32"/>
      <c r="CP104" s="231"/>
      <c r="CQ104" s="34">
        <f t="shared" si="144"/>
        <v>0</v>
      </c>
      <c r="CR104" s="31">
        <f t="shared" si="176"/>
        <v>0</v>
      </c>
      <c r="CS104" s="230" t="str">
        <f t="shared" si="145"/>
        <v>NO OFERTADO</v>
      </c>
      <c r="CT104" s="32"/>
      <c r="CU104" s="229"/>
      <c r="CV104" s="34">
        <f t="shared" si="146"/>
        <v>0</v>
      </c>
      <c r="CW104" s="31">
        <f t="shared" si="176"/>
        <v>0</v>
      </c>
      <c r="CX104" s="230" t="str">
        <f t="shared" si="147"/>
        <v>NO OFERTADO</v>
      </c>
      <c r="CY104" s="32">
        <v>74500</v>
      </c>
      <c r="CZ104" s="229">
        <f>CY104*0.19</f>
        <v>14155</v>
      </c>
      <c r="DA104" s="34">
        <f t="shared" si="160"/>
        <v>88655</v>
      </c>
      <c r="DB104" s="31">
        <f t="shared" si="161"/>
        <v>88655</v>
      </c>
      <c r="DC104" s="230" t="str">
        <f t="shared" si="148"/>
        <v>HABILITA</v>
      </c>
      <c r="DD104" s="32"/>
      <c r="DE104" s="229"/>
      <c r="DF104" s="34">
        <f t="shared" si="162"/>
        <v>0</v>
      </c>
      <c r="DG104" s="31">
        <f t="shared" si="163"/>
        <v>0</v>
      </c>
      <c r="DH104" s="230" t="str">
        <f t="shared" si="149"/>
        <v>NO OFERTADO</v>
      </c>
      <c r="DI104" s="32">
        <v>101966</v>
      </c>
      <c r="DJ104" s="229">
        <v>0</v>
      </c>
      <c r="DK104" s="34">
        <f t="shared" si="164"/>
        <v>101966</v>
      </c>
      <c r="DL104" s="31">
        <f t="shared" si="165"/>
        <v>101966</v>
      </c>
      <c r="DM104" s="230" t="str">
        <f t="shared" si="150"/>
        <v>NO HABILITA</v>
      </c>
      <c r="DN104" s="32"/>
      <c r="DO104" s="229"/>
      <c r="DP104" s="34">
        <f t="shared" si="166"/>
        <v>0</v>
      </c>
      <c r="DQ104" s="31">
        <f t="shared" si="167"/>
        <v>0</v>
      </c>
      <c r="DR104" s="230" t="str">
        <f t="shared" si="151"/>
        <v>NO OFERTADO</v>
      </c>
      <c r="DS104" s="32"/>
      <c r="DT104" s="229"/>
      <c r="DU104" s="34">
        <f t="shared" si="168"/>
        <v>0</v>
      </c>
      <c r="DV104" s="31">
        <f t="shared" si="169"/>
        <v>0</v>
      </c>
      <c r="DW104" s="230" t="str">
        <f t="shared" si="152"/>
        <v>NO OFERTADO</v>
      </c>
      <c r="DX104" s="32"/>
      <c r="DY104" s="229">
        <f t="shared" si="93"/>
        <v>0</v>
      </c>
      <c r="DZ104" s="34">
        <f t="shared" si="153"/>
        <v>0</v>
      </c>
      <c r="EA104" s="31">
        <f t="shared" si="154"/>
        <v>0</v>
      </c>
      <c r="EB104" s="230" t="str">
        <f t="shared" si="155"/>
        <v>NO OFERTADO</v>
      </c>
      <c r="EC104" s="32"/>
      <c r="ED104" s="229"/>
      <c r="EE104" s="34">
        <f t="shared" si="170"/>
        <v>0</v>
      </c>
      <c r="EF104" s="31">
        <f t="shared" si="171"/>
        <v>0</v>
      </c>
      <c r="EG104" s="230" t="str">
        <f t="shared" si="156"/>
        <v>NO OFERTADO</v>
      </c>
      <c r="EH104" s="32"/>
      <c r="EI104" s="229"/>
      <c r="EJ104" s="34">
        <f t="shared" si="172"/>
        <v>0</v>
      </c>
      <c r="EK104" s="31">
        <f t="shared" si="173"/>
        <v>0</v>
      </c>
      <c r="EL104" s="230" t="str">
        <f t="shared" si="157"/>
        <v>NO OFERTADO</v>
      </c>
    </row>
    <row r="105" spans="1:142" s="226" customFormat="1" ht="63.75" x14ac:dyDescent="0.2">
      <c r="A105" s="103">
        <v>96</v>
      </c>
      <c r="B105" s="202" t="s">
        <v>175</v>
      </c>
      <c r="C105" s="121" t="s">
        <v>176</v>
      </c>
      <c r="D105" s="146">
        <v>1</v>
      </c>
      <c r="E105" s="227" t="s">
        <v>53</v>
      </c>
      <c r="F105" s="228">
        <v>5.333333333333333</v>
      </c>
      <c r="G105" s="25">
        <v>25490</v>
      </c>
      <c r="H105" s="32"/>
      <c r="I105" s="229"/>
      <c r="J105" s="34">
        <f t="shared" si="158"/>
        <v>0</v>
      </c>
      <c r="K105" s="31">
        <f t="shared" si="159"/>
        <v>0</v>
      </c>
      <c r="L105" s="230" t="str">
        <f t="shared" si="108"/>
        <v>NO OFERTADO</v>
      </c>
      <c r="M105" s="32"/>
      <c r="N105" s="229">
        <v>0</v>
      </c>
      <c r="O105" s="34">
        <f t="shared" si="109"/>
        <v>0</v>
      </c>
      <c r="P105" s="31">
        <f t="shared" si="174"/>
        <v>0</v>
      </c>
      <c r="Q105" s="230" t="str">
        <f t="shared" si="111"/>
        <v>NO OFERTADO</v>
      </c>
      <c r="R105" s="32"/>
      <c r="S105" s="229"/>
      <c r="T105" s="34">
        <f t="shared" si="112"/>
        <v>0</v>
      </c>
      <c r="U105" s="31">
        <f t="shared" si="174"/>
        <v>0</v>
      </c>
      <c r="V105" s="230" t="str">
        <f t="shared" si="113"/>
        <v>NO OFERTADO</v>
      </c>
      <c r="W105" s="32">
        <v>35709</v>
      </c>
      <c r="X105" s="229">
        <v>6784.71</v>
      </c>
      <c r="Y105" s="34">
        <f t="shared" si="114"/>
        <v>42493.71</v>
      </c>
      <c r="Z105" s="31">
        <f t="shared" si="174"/>
        <v>42493.71</v>
      </c>
      <c r="AA105" s="230" t="str">
        <f t="shared" si="115"/>
        <v>NO HABILITA</v>
      </c>
      <c r="AB105" s="32"/>
      <c r="AC105" s="229"/>
      <c r="AD105" s="34">
        <f t="shared" si="116"/>
        <v>0</v>
      </c>
      <c r="AE105" s="31">
        <f t="shared" si="174"/>
        <v>0</v>
      </c>
      <c r="AF105" s="230" t="str">
        <f t="shared" si="117"/>
        <v>NO OFERTADO</v>
      </c>
      <c r="AG105" s="32"/>
      <c r="AH105" s="229"/>
      <c r="AI105" s="34">
        <f t="shared" si="118"/>
        <v>0</v>
      </c>
      <c r="AJ105" s="31">
        <f t="shared" si="174"/>
        <v>0</v>
      </c>
      <c r="AK105" s="230" t="str">
        <f t="shared" si="119"/>
        <v>NO OFERTADO</v>
      </c>
      <c r="AL105" s="32">
        <v>28500</v>
      </c>
      <c r="AM105" s="229">
        <v>0</v>
      </c>
      <c r="AN105" s="34">
        <f t="shared" si="120"/>
        <v>28500</v>
      </c>
      <c r="AO105" s="31">
        <f t="shared" si="174"/>
        <v>28500</v>
      </c>
      <c r="AP105" s="230" t="str">
        <f t="shared" si="121"/>
        <v>HABILITA</v>
      </c>
      <c r="AQ105" s="32"/>
      <c r="AR105" s="229"/>
      <c r="AS105" s="34">
        <f t="shared" si="122"/>
        <v>0</v>
      </c>
      <c r="AT105" s="31">
        <f t="shared" si="174"/>
        <v>0</v>
      </c>
      <c r="AU105" s="230" t="str">
        <f t="shared" si="123"/>
        <v>NO OFERTADO</v>
      </c>
      <c r="AV105" s="32">
        <v>24910</v>
      </c>
      <c r="AW105" s="229">
        <v>0</v>
      </c>
      <c r="AX105" s="34">
        <f t="shared" si="124"/>
        <v>24910</v>
      </c>
      <c r="AY105" s="31">
        <f t="shared" si="174"/>
        <v>24910</v>
      </c>
      <c r="AZ105" s="230" t="str">
        <f t="shared" si="125"/>
        <v>HABILITA</v>
      </c>
      <c r="BA105" s="32"/>
      <c r="BB105" s="229">
        <f t="shared" si="175"/>
        <v>0</v>
      </c>
      <c r="BC105" s="34">
        <f t="shared" si="127"/>
        <v>0</v>
      </c>
      <c r="BD105" s="31">
        <f t="shared" si="174"/>
        <v>0</v>
      </c>
      <c r="BE105" s="230" t="str">
        <f t="shared" si="128"/>
        <v>NO OFERTADO</v>
      </c>
      <c r="BF105" s="32"/>
      <c r="BG105" s="229"/>
      <c r="BH105" s="34">
        <f t="shared" si="129"/>
        <v>0</v>
      </c>
      <c r="BI105" s="31">
        <f t="shared" si="174"/>
        <v>0</v>
      </c>
      <c r="BJ105" s="230" t="str">
        <f t="shared" si="130"/>
        <v>NO OFERTADO</v>
      </c>
      <c r="BK105" s="32"/>
      <c r="BL105" s="229"/>
      <c r="BM105" s="34">
        <f t="shared" si="131"/>
        <v>0</v>
      </c>
      <c r="BN105" s="31">
        <f t="shared" si="174"/>
        <v>0</v>
      </c>
      <c r="BO105" s="230" t="str">
        <f t="shared" si="132"/>
        <v>NO OFERTADO</v>
      </c>
      <c r="BP105" s="32"/>
      <c r="BQ105" s="229"/>
      <c r="BR105" s="34">
        <f t="shared" si="133"/>
        <v>0</v>
      </c>
      <c r="BS105" s="31">
        <f t="shared" si="174"/>
        <v>0</v>
      </c>
      <c r="BT105" s="230" t="str">
        <f t="shared" si="134"/>
        <v>NO OFERTADO</v>
      </c>
      <c r="BU105" s="32">
        <v>63600</v>
      </c>
      <c r="BV105" s="229">
        <f t="shared" si="177"/>
        <v>12084</v>
      </c>
      <c r="BW105" s="34">
        <f t="shared" si="135"/>
        <v>75684</v>
      </c>
      <c r="BX105" s="31">
        <f t="shared" si="176"/>
        <v>75684</v>
      </c>
      <c r="BY105" s="230" t="str">
        <f t="shared" si="137"/>
        <v>NO HABILITA</v>
      </c>
      <c r="BZ105" s="32"/>
      <c r="CA105" s="229"/>
      <c r="CB105" s="34">
        <f t="shared" si="138"/>
        <v>0</v>
      </c>
      <c r="CC105" s="31">
        <f t="shared" si="176"/>
        <v>0</v>
      </c>
      <c r="CD105" s="230" t="str">
        <f t="shared" si="139"/>
        <v>NO OFERTADO</v>
      </c>
      <c r="CE105" s="32"/>
      <c r="CF105" s="229"/>
      <c r="CG105" s="34">
        <f t="shared" si="140"/>
        <v>0</v>
      </c>
      <c r="CH105" s="31">
        <f t="shared" si="176"/>
        <v>0</v>
      </c>
      <c r="CI105" s="230" t="str">
        <f t="shared" si="141"/>
        <v>NO OFERTADO</v>
      </c>
      <c r="CJ105" s="32"/>
      <c r="CK105" s="229"/>
      <c r="CL105" s="34">
        <f t="shared" si="142"/>
        <v>0</v>
      </c>
      <c r="CM105" s="31">
        <f t="shared" si="176"/>
        <v>0</v>
      </c>
      <c r="CN105" s="230" t="str">
        <f t="shared" si="143"/>
        <v>NO OFERTADO</v>
      </c>
      <c r="CO105" s="32"/>
      <c r="CP105" s="231"/>
      <c r="CQ105" s="34">
        <f t="shared" si="144"/>
        <v>0</v>
      </c>
      <c r="CR105" s="31">
        <f t="shared" si="176"/>
        <v>0</v>
      </c>
      <c r="CS105" s="230" t="str">
        <f t="shared" si="145"/>
        <v>NO OFERTADO</v>
      </c>
      <c r="CT105" s="32"/>
      <c r="CU105" s="229"/>
      <c r="CV105" s="34">
        <f t="shared" si="146"/>
        <v>0</v>
      </c>
      <c r="CW105" s="31">
        <f t="shared" si="176"/>
        <v>0</v>
      </c>
      <c r="CX105" s="230" t="str">
        <f t="shared" si="147"/>
        <v>NO OFERTADO</v>
      </c>
      <c r="CY105" s="32">
        <v>20000</v>
      </c>
      <c r="CZ105" s="229">
        <f>CY105*0.19</f>
        <v>3800</v>
      </c>
      <c r="DA105" s="34">
        <f t="shared" si="160"/>
        <v>23800</v>
      </c>
      <c r="DB105" s="31">
        <f t="shared" si="161"/>
        <v>23800</v>
      </c>
      <c r="DC105" s="230" t="str">
        <f t="shared" si="148"/>
        <v>HABILITA</v>
      </c>
      <c r="DD105" s="32"/>
      <c r="DE105" s="229"/>
      <c r="DF105" s="34">
        <f t="shared" si="162"/>
        <v>0</v>
      </c>
      <c r="DG105" s="31">
        <f t="shared" si="163"/>
        <v>0</v>
      </c>
      <c r="DH105" s="230" t="str">
        <f t="shared" si="149"/>
        <v>NO OFERTADO</v>
      </c>
      <c r="DI105" s="32">
        <v>51341</v>
      </c>
      <c r="DJ105" s="229">
        <v>0</v>
      </c>
      <c r="DK105" s="34">
        <f t="shared" si="164"/>
        <v>51341</v>
      </c>
      <c r="DL105" s="31">
        <f t="shared" si="165"/>
        <v>51341</v>
      </c>
      <c r="DM105" s="230" t="str">
        <f t="shared" si="150"/>
        <v>NO HABILITA</v>
      </c>
      <c r="DN105" s="32"/>
      <c r="DO105" s="229"/>
      <c r="DP105" s="34">
        <f t="shared" si="166"/>
        <v>0</v>
      </c>
      <c r="DQ105" s="31">
        <f t="shared" si="167"/>
        <v>0</v>
      </c>
      <c r="DR105" s="230" t="str">
        <f t="shared" si="151"/>
        <v>NO OFERTADO</v>
      </c>
      <c r="DS105" s="32"/>
      <c r="DT105" s="229"/>
      <c r="DU105" s="34">
        <f t="shared" si="168"/>
        <v>0</v>
      </c>
      <c r="DV105" s="31">
        <f t="shared" si="169"/>
        <v>0</v>
      </c>
      <c r="DW105" s="230" t="str">
        <f t="shared" si="152"/>
        <v>NO OFERTADO</v>
      </c>
      <c r="DX105" s="32"/>
      <c r="DY105" s="229">
        <f t="shared" si="93"/>
        <v>0</v>
      </c>
      <c r="DZ105" s="34">
        <f t="shared" si="153"/>
        <v>0</v>
      </c>
      <c r="EA105" s="31">
        <f t="shared" si="154"/>
        <v>0</v>
      </c>
      <c r="EB105" s="230" t="str">
        <f t="shared" si="155"/>
        <v>NO OFERTADO</v>
      </c>
      <c r="EC105" s="32"/>
      <c r="ED105" s="229"/>
      <c r="EE105" s="34">
        <f t="shared" si="170"/>
        <v>0</v>
      </c>
      <c r="EF105" s="31">
        <f t="shared" si="171"/>
        <v>0</v>
      </c>
      <c r="EG105" s="230" t="str">
        <f t="shared" si="156"/>
        <v>NO OFERTADO</v>
      </c>
      <c r="EH105" s="32"/>
      <c r="EI105" s="229"/>
      <c r="EJ105" s="34">
        <f t="shared" si="172"/>
        <v>0</v>
      </c>
      <c r="EK105" s="31">
        <f t="shared" si="173"/>
        <v>0</v>
      </c>
      <c r="EL105" s="230" t="str">
        <f t="shared" si="157"/>
        <v>NO OFERTADO</v>
      </c>
    </row>
    <row r="106" spans="1:142" s="226" customFormat="1" ht="76.5" x14ac:dyDescent="0.2">
      <c r="A106" s="103">
        <v>97</v>
      </c>
      <c r="B106" s="202" t="s">
        <v>177</v>
      </c>
      <c r="C106" s="121" t="s">
        <v>178</v>
      </c>
      <c r="D106" s="146">
        <v>1</v>
      </c>
      <c r="E106" s="227" t="s">
        <v>53</v>
      </c>
      <c r="F106" s="228">
        <v>1</v>
      </c>
      <c r="G106" s="25">
        <v>7666.9558000000006</v>
      </c>
      <c r="H106" s="32"/>
      <c r="I106" s="229"/>
      <c r="J106" s="34">
        <f t="shared" si="158"/>
        <v>0</v>
      </c>
      <c r="K106" s="31">
        <f t="shared" si="159"/>
        <v>0</v>
      </c>
      <c r="L106" s="230" t="str">
        <f t="shared" si="108"/>
        <v>NO OFERTADO</v>
      </c>
      <c r="M106" s="32"/>
      <c r="N106" s="229">
        <v>0</v>
      </c>
      <c r="O106" s="34">
        <f t="shared" si="109"/>
        <v>0</v>
      </c>
      <c r="P106" s="31">
        <f t="shared" ref="P106:BS121" si="179">$D106*O106</f>
        <v>0</v>
      </c>
      <c r="Q106" s="230" t="str">
        <f t="shared" si="111"/>
        <v>NO OFERTADO</v>
      </c>
      <c r="R106" s="32">
        <v>9600</v>
      </c>
      <c r="S106" s="229">
        <v>0</v>
      </c>
      <c r="T106" s="34">
        <f t="shared" si="112"/>
        <v>9600</v>
      </c>
      <c r="U106" s="31">
        <f t="shared" si="179"/>
        <v>9600</v>
      </c>
      <c r="V106" s="230" t="str">
        <f t="shared" si="113"/>
        <v>HABILITA</v>
      </c>
      <c r="W106" s="32"/>
      <c r="X106" s="229"/>
      <c r="Y106" s="34">
        <f t="shared" si="114"/>
        <v>0</v>
      </c>
      <c r="Z106" s="31">
        <f t="shared" si="179"/>
        <v>0</v>
      </c>
      <c r="AA106" s="230" t="str">
        <f t="shared" si="115"/>
        <v>NO OFERTADO</v>
      </c>
      <c r="AB106" s="32"/>
      <c r="AC106" s="229"/>
      <c r="AD106" s="34">
        <f t="shared" si="116"/>
        <v>0</v>
      </c>
      <c r="AE106" s="31">
        <f t="shared" si="179"/>
        <v>0</v>
      </c>
      <c r="AF106" s="230" t="str">
        <f t="shared" si="117"/>
        <v>NO OFERTADO</v>
      </c>
      <c r="AG106" s="32"/>
      <c r="AH106" s="229"/>
      <c r="AI106" s="34">
        <f t="shared" si="118"/>
        <v>0</v>
      </c>
      <c r="AJ106" s="31">
        <f t="shared" si="179"/>
        <v>0</v>
      </c>
      <c r="AK106" s="230" t="str">
        <f t="shared" si="119"/>
        <v>NO OFERTADO</v>
      </c>
      <c r="AL106" s="32"/>
      <c r="AM106" s="229"/>
      <c r="AN106" s="34">
        <f t="shared" si="120"/>
        <v>0</v>
      </c>
      <c r="AO106" s="31">
        <f t="shared" si="179"/>
        <v>0</v>
      </c>
      <c r="AP106" s="230" t="str">
        <f t="shared" si="121"/>
        <v>NO OFERTADO</v>
      </c>
      <c r="AQ106" s="32"/>
      <c r="AR106" s="229"/>
      <c r="AS106" s="34">
        <f t="shared" si="122"/>
        <v>0</v>
      </c>
      <c r="AT106" s="31">
        <f t="shared" si="179"/>
        <v>0</v>
      </c>
      <c r="AU106" s="230" t="str">
        <f t="shared" si="123"/>
        <v>NO OFERTADO</v>
      </c>
      <c r="AV106" s="32"/>
      <c r="AW106" s="229"/>
      <c r="AX106" s="34">
        <f t="shared" si="124"/>
        <v>0</v>
      </c>
      <c r="AY106" s="31">
        <f t="shared" si="179"/>
        <v>0</v>
      </c>
      <c r="AZ106" s="230" t="str">
        <f t="shared" si="125"/>
        <v>NO OFERTADO</v>
      </c>
      <c r="BA106" s="32"/>
      <c r="BB106" s="229">
        <f t="shared" ref="BB106:BB121" si="180">BA106*0.19</f>
        <v>0</v>
      </c>
      <c r="BC106" s="34">
        <f t="shared" si="127"/>
        <v>0</v>
      </c>
      <c r="BD106" s="31">
        <f t="shared" si="179"/>
        <v>0</v>
      </c>
      <c r="BE106" s="230" t="str">
        <f t="shared" si="128"/>
        <v>NO OFERTADO</v>
      </c>
      <c r="BF106" s="32"/>
      <c r="BG106" s="229"/>
      <c r="BH106" s="34">
        <f t="shared" si="129"/>
        <v>0</v>
      </c>
      <c r="BI106" s="31">
        <f t="shared" si="179"/>
        <v>0</v>
      </c>
      <c r="BJ106" s="230" t="str">
        <f t="shared" si="130"/>
        <v>NO OFERTADO</v>
      </c>
      <c r="BK106" s="32">
        <v>6100</v>
      </c>
      <c r="BL106" s="229">
        <v>0</v>
      </c>
      <c r="BM106" s="34">
        <f t="shared" si="131"/>
        <v>6100</v>
      </c>
      <c r="BN106" s="31">
        <f t="shared" si="179"/>
        <v>6100</v>
      </c>
      <c r="BO106" s="230" t="str">
        <f t="shared" si="132"/>
        <v>HABILITA</v>
      </c>
      <c r="BP106" s="32"/>
      <c r="BQ106" s="229"/>
      <c r="BR106" s="34">
        <f t="shared" si="133"/>
        <v>0</v>
      </c>
      <c r="BS106" s="31">
        <f t="shared" si="179"/>
        <v>0</v>
      </c>
      <c r="BT106" s="230" t="str">
        <f t="shared" si="134"/>
        <v>NO OFERTADO</v>
      </c>
      <c r="BU106" s="32"/>
      <c r="BV106" s="229"/>
      <c r="BW106" s="34">
        <f t="shared" si="135"/>
        <v>0</v>
      </c>
      <c r="BX106" s="31">
        <f t="shared" ref="BX106:CW121" si="181">$D106*BW106</f>
        <v>0</v>
      </c>
      <c r="BY106" s="230" t="str">
        <f t="shared" si="137"/>
        <v>NO OFERTADO</v>
      </c>
      <c r="BZ106" s="32"/>
      <c r="CA106" s="229"/>
      <c r="CB106" s="34">
        <f t="shared" si="138"/>
        <v>0</v>
      </c>
      <c r="CC106" s="31">
        <f t="shared" si="181"/>
        <v>0</v>
      </c>
      <c r="CD106" s="230" t="str">
        <f t="shared" si="139"/>
        <v>NO OFERTADO</v>
      </c>
      <c r="CE106" s="32"/>
      <c r="CF106" s="229"/>
      <c r="CG106" s="34">
        <f t="shared" si="140"/>
        <v>0</v>
      </c>
      <c r="CH106" s="31">
        <f t="shared" si="181"/>
        <v>0</v>
      </c>
      <c r="CI106" s="230" t="str">
        <f t="shared" si="141"/>
        <v>NO OFERTADO</v>
      </c>
      <c r="CJ106" s="32"/>
      <c r="CK106" s="229"/>
      <c r="CL106" s="34">
        <f t="shared" si="142"/>
        <v>0</v>
      </c>
      <c r="CM106" s="31">
        <f t="shared" si="181"/>
        <v>0</v>
      </c>
      <c r="CN106" s="230" t="str">
        <f t="shared" si="143"/>
        <v>NO OFERTADO</v>
      </c>
      <c r="CO106" s="32"/>
      <c r="CP106" s="231"/>
      <c r="CQ106" s="34">
        <f t="shared" si="144"/>
        <v>0</v>
      </c>
      <c r="CR106" s="31">
        <f t="shared" si="181"/>
        <v>0</v>
      </c>
      <c r="CS106" s="230" t="str">
        <f t="shared" si="145"/>
        <v>NO OFERTADO</v>
      </c>
      <c r="CT106" s="32"/>
      <c r="CU106" s="229"/>
      <c r="CV106" s="34">
        <f t="shared" si="146"/>
        <v>0</v>
      </c>
      <c r="CW106" s="31">
        <f t="shared" si="181"/>
        <v>0</v>
      </c>
      <c r="CX106" s="230" t="str">
        <f t="shared" si="147"/>
        <v>NO OFERTADO</v>
      </c>
      <c r="CY106" s="32"/>
      <c r="CZ106" s="229"/>
      <c r="DA106" s="34">
        <f t="shared" si="160"/>
        <v>0</v>
      </c>
      <c r="DB106" s="31">
        <f t="shared" si="161"/>
        <v>0</v>
      </c>
      <c r="DC106" s="230" t="str">
        <f t="shared" si="148"/>
        <v>NO OFERTADO</v>
      </c>
      <c r="DD106" s="32"/>
      <c r="DE106" s="229"/>
      <c r="DF106" s="34">
        <f t="shared" si="162"/>
        <v>0</v>
      </c>
      <c r="DG106" s="31">
        <f t="shared" si="163"/>
        <v>0</v>
      </c>
      <c r="DH106" s="230" t="str">
        <f t="shared" si="149"/>
        <v>NO OFERTADO</v>
      </c>
      <c r="DI106" s="32"/>
      <c r="DJ106" s="229"/>
      <c r="DK106" s="34">
        <f t="shared" si="164"/>
        <v>0</v>
      </c>
      <c r="DL106" s="31">
        <f t="shared" si="165"/>
        <v>0</v>
      </c>
      <c r="DM106" s="230" t="str">
        <f t="shared" si="150"/>
        <v>NO OFERTADO</v>
      </c>
      <c r="DN106" s="32"/>
      <c r="DO106" s="229"/>
      <c r="DP106" s="34">
        <f t="shared" si="166"/>
        <v>0</v>
      </c>
      <c r="DQ106" s="31">
        <f t="shared" si="167"/>
        <v>0</v>
      </c>
      <c r="DR106" s="230" t="str">
        <f t="shared" si="151"/>
        <v>NO OFERTADO</v>
      </c>
      <c r="DS106" s="32"/>
      <c r="DT106" s="229"/>
      <c r="DU106" s="34">
        <f t="shared" si="168"/>
        <v>0</v>
      </c>
      <c r="DV106" s="31">
        <f t="shared" si="169"/>
        <v>0</v>
      </c>
      <c r="DW106" s="230" t="str">
        <f t="shared" si="152"/>
        <v>NO OFERTADO</v>
      </c>
      <c r="DX106" s="32"/>
      <c r="DY106" s="229">
        <f t="shared" ref="DY106:DY169" si="182">DX106*0.19</f>
        <v>0</v>
      </c>
      <c r="DZ106" s="34">
        <f t="shared" si="153"/>
        <v>0</v>
      </c>
      <c r="EA106" s="31">
        <f t="shared" si="154"/>
        <v>0</v>
      </c>
      <c r="EB106" s="230" t="str">
        <f t="shared" si="155"/>
        <v>NO OFERTADO</v>
      </c>
      <c r="EC106" s="32"/>
      <c r="ED106" s="229"/>
      <c r="EE106" s="34">
        <f t="shared" si="170"/>
        <v>0</v>
      </c>
      <c r="EF106" s="31">
        <f t="shared" si="171"/>
        <v>0</v>
      </c>
      <c r="EG106" s="230" t="str">
        <f t="shared" si="156"/>
        <v>NO OFERTADO</v>
      </c>
      <c r="EH106" s="32"/>
      <c r="EI106" s="229"/>
      <c r="EJ106" s="34">
        <f t="shared" si="172"/>
        <v>0</v>
      </c>
      <c r="EK106" s="31">
        <f t="shared" si="173"/>
        <v>0</v>
      </c>
      <c r="EL106" s="230" t="str">
        <f t="shared" si="157"/>
        <v>NO OFERTADO</v>
      </c>
    </row>
    <row r="107" spans="1:142" s="226" customFormat="1" ht="76.5" x14ac:dyDescent="0.2">
      <c r="A107" s="103">
        <v>98</v>
      </c>
      <c r="B107" s="202" t="s">
        <v>179</v>
      </c>
      <c r="C107" s="121" t="s">
        <v>178</v>
      </c>
      <c r="D107" s="146">
        <v>1</v>
      </c>
      <c r="E107" s="227" t="s">
        <v>53</v>
      </c>
      <c r="F107" s="228">
        <v>1</v>
      </c>
      <c r="G107" s="25">
        <v>7666.9558000000006</v>
      </c>
      <c r="H107" s="32"/>
      <c r="I107" s="229"/>
      <c r="J107" s="34">
        <f t="shared" si="158"/>
        <v>0</v>
      </c>
      <c r="K107" s="31">
        <f t="shared" si="159"/>
        <v>0</v>
      </c>
      <c r="L107" s="230" t="str">
        <f t="shared" si="108"/>
        <v>NO OFERTADO</v>
      </c>
      <c r="M107" s="32"/>
      <c r="N107" s="229">
        <v>0</v>
      </c>
      <c r="O107" s="34">
        <f t="shared" si="109"/>
        <v>0</v>
      </c>
      <c r="P107" s="31">
        <f t="shared" si="179"/>
        <v>0</v>
      </c>
      <c r="Q107" s="230" t="str">
        <f t="shared" si="111"/>
        <v>NO OFERTADO</v>
      </c>
      <c r="R107" s="32">
        <v>10100</v>
      </c>
      <c r="S107" s="229">
        <v>0</v>
      </c>
      <c r="T107" s="34">
        <f t="shared" si="112"/>
        <v>10100</v>
      </c>
      <c r="U107" s="31">
        <f t="shared" si="179"/>
        <v>10100</v>
      </c>
      <c r="V107" s="230" t="str">
        <f t="shared" si="113"/>
        <v>NO HABILITA</v>
      </c>
      <c r="W107" s="32"/>
      <c r="X107" s="229"/>
      <c r="Y107" s="34">
        <f t="shared" si="114"/>
        <v>0</v>
      </c>
      <c r="Z107" s="31">
        <f t="shared" si="179"/>
        <v>0</v>
      </c>
      <c r="AA107" s="230" t="str">
        <f t="shared" si="115"/>
        <v>NO OFERTADO</v>
      </c>
      <c r="AB107" s="32"/>
      <c r="AC107" s="229"/>
      <c r="AD107" s="34">
        <f t="shared" si="116"/>
        <v>0</v>
      </c>
      <c r="AE107" s="31">
        <f t="shared" si="179"/>
        <v>0</v>
      </c>
      <c r="AF107" s="230" t="str">
        <f t="shared" si="117"/>
        <v>NO OFERTADO</v>
      </c>
      <c r="AG107" s="32"/>
      <c r="AH107" s="229"/>
      <c r="AI107" s="34">
        <f t="shared" si="118"/>
        <v>0</v>
      </c>
      <c r="AJ107" s="31">
        <f t="shared" si="179"/>
        <v>0</v>
      </c>
      <c r="AK107" s="230" t="str">
        <f t="shared" si="119"/>
        <v>NO OFERTADO</v>
      </c>
      <c r="AL107" s="32"/>
      <c r="AM107" s="229"/>
      <c r="AN107" s="34">
        <f t="shared" si="120"/>
        <v>0</v>
      </c>
      <c r="AO107" s="31">
        <f t="shared" si="179"/>
        <v>0</v>
      </c>
      <c r="AP107" s="230" t="str">
        <f t="shared" si="121"/>
        <v>NO OFERTADO</v>
      </c>
      <c r="AQ107" s="32"/>
      <c r="AR107" s="229"/>
      <c r="AS107" s="34">
        <f t="shared" si="122"/>
        <v>0</v>
      </c>
      <c r="AT107" s="31">
        <f t="shared" si="179"/>
        <v>0</v>
      </c>
      <c r="AU107" s="230" t="str">
        <f t="shared" si="123"/>
        <v>NO OFERTADO</v>
      </c>
      <c r="AV107" s="32"/>
      <c r="AW107" s="229"/>
      <c r="AX107" s="34">
        <f t="shared" si="124"/>
        <v>0</v>
      </c>
      <c r="AY107" s="31">
        <f t="shared" si="179"/>
        <v>0</v>
      </c>
      <c r="AZ107" s="230" t="str">
        <f t="shared" si="125"/>
        <v>NO OFERTADO</v>
      </c>
      <c r="BA107" s="32"/>
      <c r="BB107" s="229">
        <f t="shared" si="180"/>
        <v>0</v>
      </c>
      <c r="BC107" s="34">
        <f t="shared" si="127"/>
        <v>0</v>
      </c>
      <c r="BD107" s="31">
        <f t="shared" si="179"/>
        <v>0</v>
      </c>
      <c r="BE107" s="230" t="str">
        <f t="shared" si="128"/>
        <v>NO OFERTADO</v>
      </c>
      <c r="BF107" s="32"/>
      <c r="BG107" s="229"/>
      <c r="BH107" s="34">
        <f t="shared" si="129"/>
        <v>0</v>
      </c>
      <c r="BI107" s="31">
        <f t="shared" si="179"/>
        <v>0</v>
      </c>
      <c r="BJ107" s="230" t="str">
        <f t="shared" si="130"/>
        <v>NO OFERTADO</v>
      </c>
      <c r="BK107" s="32">
        <v>6100</v>
      </c>
      <c r="BL107" s="229">
        <v>0</v>
      </c>
      <c r="BM107" s="34">
        <f t="shared" si="131"/>
        <v>6100</v>
      </c>
      <c r="BN107" s="31">
        <f t="shared" si="179"/>
        <v>6100</v>
      </c>
      <c r="BO107" s="230" t="str">
        <f t="shared" si="132"/>
        <v>HABILITA</v>
      </c>
      <c r="BP107" s="32"/>
      <c r="BQ107" s="229"/>
      <c r="BR107" s="34">
        <f t="shared" si="133"/>
        <v>0</v>
      </c>
      <c r="BS107" s="31">
        <f t="shared" si="179"/>
        <v>0</v>
      </c>
      <c r="BT107" s="230" t="str">
        <f t="shared" si="134"/>
        <v>NO OFERTADO</v>
      </c>
      <c r="BU107" s="32"/>
      <c r="BV107" s="229"/>
      <c r="BW107" s="34">
        <f t="shared" si="135"/>
        <v>0</v>
      </c>
      <c r="BX107" s="31">
        <f t="shared" si="181"/>
        <v>0</v>
      </c>
      <c r="BY107" s="230" t="str">
        <f t="shared" si="137"/>
        <v>NO OFERTADO</v>
      </c>
      <c r="BZ107" s="32"/>
      <c r="CA107" s="229"/>
      <c r="CB107" s="34">
        <f t="shared" si="138"/>
        <v>0</v>
      </c>
      <c r="CC107" s="31">
        <f t="shared" si="181"/>
        <v>0</v>
      </c>
      <c r="CD107" s="230" t="str">
        <f t="shared" si="139"/>
        <v>NO OFERTADO</v>
      </c>
      <c r="CE107" s="32"/>
      <c r="CF107" s="229"/>
      <c r="CG107" s="34">
        <f t="shared" si="140"/>
        <v>0</v>
      </c>
      <c r="CH107" s="31">
        <f t="shared" si="181"/>
        <v>0</v>
      </c>
      <c r="CI107" s="230" t="str">
        <f t="shared" si="141"/>
        <v>NO OFERTADO</v>
      </c>
      <c r="CJ107" s="32"/>
      <c r="CK107" s="229"/>
      <c r="CL107" s="34">
        <f t="shared" si="142"/>
        <v>0</v>
      </c>
      <c r="CM107" s="31">
        <f t="shared" si="181"/>
        <v>0</v>
      </c>
      <c r="CN107" s="230" t="str">
        <f t="shared" si="143"/>
        <v>NO OFERTADO</v>
      </c>
      <c r="CO107" s="32"/>
      <c r="CP107" s="231"/>
      <c r="CQ107" s="34">
        <f t="shared" si="144"/>
        <v>0</v>
      </c>
      <c r="CR107" s="31">
        <f t="shared" si="181"/>
        <v>0</v>
      </c>
      <c r="CS107" s="230" t="str">
        <f t="shared" si="145"/>
        <v>NO OFERTADO</v>
      </c>
      <c r="CT107" s="32"/>
      <c r="CU107" s="229"/>
      <c r="CV107" s="34">
        <f t="shared" si="146"/>
        <v>0</v>
      </c>
      <c r="CW107" s="31">
        <f t="shared" si="181"/>
        <v>0</v>
      </c>
      <c r="CX107" s="230" t="str">
        <f t="shared" si="147"/>
        <v>NO OFERTADO</v>
      </c>
      <c r="CY107" s="32"/>
      <c r="CZ107" s="229"/>
      <c r="DA107" s="34">
        <f t="shared" si="160"/>
        <v>0</v>
      </c>
      <c r="DB107" s="31">
        <f t="shared" si="161"/>
        <v>0</v>
      </c>
      <c r="DC107" s="230" t="str">
        <f t="shared" si="148"/>
        <v>NO OFERTADO</v>
      </c>
      <c r="DD107" s="32"/>
      <c r="DE107" s="229"/>
      <c r="DF107" s="34">
        <f t="shared" si="162"/>
        <v>0</v>
      </c>
      <c r="DG107" s="31">
        <f t="shared" si="163"/>
        <v>0</v>
      </c>
      <c r="DH107" s="230" t="str">
        <f t="shared" si="149"/>
        <v>NO OFERTADO</v>
      </c>
      <c r="DI107" s="32"/>
      <c r="DJ107" s="229"/>
      <c r="DK107" s="34">
        <f t="shared" si="164"/>
        <v>0</v>
      </c>
      <c r="DL107" s="31">
        <f t="shared" si="165"/>
        <v>0</v>
      </c>
      <c r="DM107" s="230" t="str">
        <f t="shared" si="150"/>
        <v>NO OFERTADO</v>
      </c>
      <c r="DN107" s="32"/>
      <c r="DO107" s="229"/>
      <c r="DP107" s="34">
        <f t="shared" si="166"/>
        <v>0</v>
      </c>
      <c r="DQ107" s="31">
        <f t="shared" si="167"/>
        <v>0</v>
      </c>
      <c r="DR107" s="230" t="str">
        <f t="shared" si="151"/>
        <v>NO OFERTADO</v>
      </c>
      <c r="DS107" s="32"/>
      <c r="DT107" s="229"/>
      <c r="DU107" s="34">
        <f t="shared" si="168"/>
        <v>0</v>
      </c>
      <c r="DV107" s="31">
        <f t="shared" si="169"/>
        <v>0</v>
      </c>
      <c r="DW107" s="230" t="str">
        <f t="shared" si="152"/>
        <v>NO OFERTADO</v>
      </c>
      <c r="DX107" s="32"/>
      <c r="DY107" s="229">
        <f t="shared" si="182"/>
        <v>0</v>
      </c>
      <c r="DZ107" s="34">
        <f t="shared" si="153"/>
        <v>0</v>
      </c>
      <c r="EA107" s="31">
        <f t="shared" si="154"/>
        <v>0</v>
      </c>
      <c r="EB107" s="230" t="str">
        <f t="shared" si="155"/>
        <v>NO OFERTADO</v>
      </c>
      <c r="EC107" s="32"/>
      <c r="ED107" s="229"/>
      <c r="EE107" s="34">
        <f t="shared" si="170"/>
        <v>0</v>
      </c>
      <c r="EF107" s="31">
        <f t="shared" si="171"/>
        <v>0</v>
      </c>
      <c r="EG107" s="230" t="str">
        <f t="shared" si="156"/>
        <v>NO OFERTADO</v>
      </c>
      <c r="EH107" s="32"/>
      <c r="EI107" s="229"/>
      <c r="EJ107" s="34">
        <f t="shared" si="172"/>
        <v>0</v>
      </c>
      <c r="EK107" s="31">
        <f t="shared" si="173"/>
        <v>0</v>
      </c>
      <c r="EL107" s="230" t="str">
        <f t="shared" si="157"/>
        <v>NO OFERTADO</v>
      </c>
    </row>
    <row r="108" spans="1:142" s="226" customFormat="1" ht="38.25" x14ac:dyDescent="0.2">
      <c r="A108" s="103">
        <v>99</v>
      </c>
      <c r="B108" s="202" t="s">
        <v>180</v>
      </c>
      <c r="C108" s="121" t="s">
        <v>181</v>
      </c>
      <c r="D108" s="146">
        <v>1</v>
      </c>
      <c r="E108" s="227" t="s">
        <v>53</v>
      </c>
      <c r="F108" s="228">
        <v>1.6666666666666667</v>
      </c>
      <c r="G108" s="25">
        <v>371994</v>
      </c>
      <c r="H108" s="32"/>
      <c r="I108" s="229"/>
      <c r="J108" s="34">
        <f t="shared" si="158"/>
        <v>0</v>
      </c>
      <c r="K108" s="31">
        <f t="shared" si="159"/>
        <v>0</v>
      </c>
      <c r="L108" s="230" t="str">
        <f t="shared" si="108"/>
        <v>NO OFERTADO</v>
      </c>
      <c r="M108" s="32"/>
      <c r="N108" s="229">
        <v>0</v>
      </c>
      <c r="O108" s="34">
        <f t="shared" si="109"/>
        <v>0</v>
      </c>
      <c r="P108" s="31">
        <f t="shared" si="179"/>
        <v>0</v>
      </c>
      <c r="Q108" s="230" t="str">
        <f t="shared" si="111"/>
        <v>NO OFERTADO</v>
      </c>
      <c r="R108" s="32"/>
      <c r="S108" s="229"/>
      <c r="T108" s="34">
        <f t="shared" si="112"/>
        <v>0</v>
      </c>
      <c r="U108" s="31">
        <f t="shared" si="179"/>
        <v>0</v>
      </c>
      <c r="V108" s="230" t="str">
        <f t="shared" si="113"/>
        <v>NO OFERTADO</v>
      </c>
      <c r="W108" s="32"/>
      <c r="X108" s="229"/>
      <c r="Y108" s="34">
        <f t="shared" si="114"/>
        <v>0</v>
      </c>
      <c r="Z108" s="31">
        <f t="shared" si="179"/>
        <v>0</v>
      </c>
      <c r="AA108" s="230" t="str">
        <f t="shared" si="115"/>
        <v>NO OFERTADO</v>
      </c>
      <c r="AB108" s="32"/>
      <c r="AC108" s="229"/>
      <c r="AD108" s="34">
        <f t="shared" si="116"/>
        <v>0</v>
      </c>
      <c r="AE108" s="31">
        <f t="shared" si="179"/>
        <v>0</v>
      </c>
      <c r="AF108" s="230" t="str">
        <f t="shared" si="117"/>
        <v>NO OFERTADO</v>
      </c>
      <c r="AG108" s="32"/>
      <c r="AH108" s="229"/>
      <c r="AI108" s="34">
        <f t="shared" si="118"/>
        <v>0</v>
      </c>
      <c r="AJ108" s="31">
        <f t="shared" si="179"/>
        <v>0</v>
      </c>
      <c r="AK108" s="230" t="str">
        <f t="shared" si="119"/>
        <v>NO OFERTADO</v>
      </c>
      <c r="AL108" s="32">
        <v>412000</v>
      </c>
      <c r="AM108" s="232">
        <f t="shared" ref="AM108:AM111" si="183">AL108*0.19</f>
        <v>78280</v>
      </c>
      <c r="AN108" s="34">
        <f t="shared" si="120"/>
        <v>490280</v>
      </c>
      <c r="AO108" s="31">
        <f t="shared" si="179"/>
        <v>490280</v>
      </c>
      <c r="AP108" s="230" t="str">
        <f t="shared" si="121"/>
        <v>NO HABILITA</v>
      </c>
      <c r="AQ108" s="32"/>
      <c r="AR108" s="229"/>
      <c r="AS108" s="34">
        <f t="shared" si="122"/>
        <v>0</v>
      </c>
      <c r="AT108" s="31">
        <f t="shared" si="179"/>
        <v>0</v>
      </c>
      <c r="AU108" s="230" t="str">
        <f t="shared" si="123"/>
        <v>NO OFERTADO</v>
      </c>
      <c r="AV108" s="32"/>
      <c r="AW108" s="229"/>
      <c r="AX108" s="34">
        <f t="shared" si="124"/>
        <v>0</v>
      </c>
      <c r="AY108" s="31">
        <f t="shared" si="179"/>
        <v>0</v>
      </c>
      <c r="AZ108" s="230" t="str">
        <f t="shared" si="125"/>
        <v>NO OFERTADO</v>
      </c>
      <c r="BA108" s="32"/>
      <c r="BB108" s="229">
        <f t="shared" si="180"/>
        <v>0</v>
      </c>
      <c r="BC108" s="34">
        <f t="shared" si="127"/>
        <v>0</v>
      </c>
      <c r="BD108" s="31">
        <f t="shared" si="179"/>
        <v>0</v>
      </c>
      <c r="BE108" s="230" t="str">
        <f t="shared" si="128"/>
        <v>NO OFERTADO</v>
      </c>
      <c r="BF108" s="32"/>
      <c r="BG108" s="229"/>
      <c r="BH108" s="34">
        <f t="shared" si="129"/>
        <v>0</v>
      </c>
      <c r="BI108" s="31">
        <f t="shared" si="179"/>
        <v>0</v>
      </c>
      <c r="BJ108" s="230" t="str">
        <f t="shared" si="130"/>
        <v>NO OFERTADO</v>
      </c>
      <c r="BK108" s="32"/>
      <c r="BL108" s="229"/>
      <c r="BM108" s="34">
        <f t="shared" si="131"/>
        <v>0</v>
      </c>
      <c r="BN108" s="31">
        <f t="shared" si="179"/>
        <v>0</v>
      </c>
      <c r="BO108" s="230" t="str">
        <f t="shared" si="132"/>
        <v>NO OFERTADO</v>
      </c>
      <c r="BP108" s="32"/>
      <c r="BQ108" s="229"/>
      <c r="BR108" s="34">
        <f t="shared" si="133"/>
        <v>0</v>
      </c>
      <c r="BS108" s="31">
        <f t="shared" si="179"/>
        <v>0</v>
      </c>
      <c r="BT108" s="230" t="str">
        <f t="shared" si="134"/>
        <v>NO OFERTADO</v>
      </c>
      <c r="BU108" s="32"/>
      <c r="BV108" s="229"/>
      <c r="BW108" s="34">
        <f t="shared" si="135"/>
        <v>0</v>
      </c>
      <c r="BX108" s="31">
        <f t="shared" si="181"/>
        <v>0</v>
      </c>
      <c r="BY108" s="230" t="str">
        <f t="shared" si="137"/>
        <v>NO OFERTADO</v>
      </c>
      <c r="BZ108" s="32"/>
      <c r="CA108" s="229"/>
      <c r="CB108" s="34">
        <f t="shared" si="138"/>
        <v>0</v>
      </c>
      <c r="CC108" s="31">
        <f t="shared" si="181"/>
        <v>0</v>
      </c>
      <c r="CD108" s="230" t="str">
        <f t="shared" si="139"/>
        <v>NO OFERTADO</v>
      </c>
      <c r="CE108" s="32"/>
      <c r="CF108" s="229"/>
      <c r="CG108" s="34">
        <f t="shared" si="140"/>
        <v>0</v>
      </c>
      <c r="CH108" s="31">
        <f t="shared" si="181"/>
        <v>0</v>
      </c>
      <c r="CI108" s="230" t="str">
        <f t="shared" si="141"/>
        <v>NO OFERTADO</v>
      </c>
      <c r="CJ108" s="32"/>
      <c r="CK108" s="229"/>
      <c r="CL108" s="34">
        <f t="shared" si="142"/>
        <v>0</v>
      </c>
      <c r="CM108" s="31">
        <f t="shared" si="181"/>
        <v>0</v>
      </c>
      <c r="CN108" s="230" t="str">
        <f t="shared" si="143"/>
        <v>NO OFERTADO</v>
      </c>
      <c r="CO108" s="32"/>
      <c r="CP108" s="231"/>
      <c r="CQ108" s="34">
        <f t="shared" si="144"/>
        <v>0</v>
      </c>
      <c r="CR108" s="31">
        <f t="shared" si="181"/>
        <v>0</v>
      </c>
      <c r="CS108" s="230" t="str">
        <f t="shared" si="145"/>
        <v>NO OFERTADO</v>
      </c>
      <c r="CT108" s="32"/>
      <c r="CU108" s="229"/>
      <c r="CV108" s="34">
        <f t="shared" si="146"/>
        <v>0</v>
      </c>
      <c r="CW108" s="31">
        <f t="shared" si="181"/>
        <v>0</v>
      </c>
      <c r="CX108" s="230" t="str">
        <f t="shared" si="147"/>
        <v>NO OFERTADO</v>
      </c>
      <c r="CY108" s="32"/>
      <c r="CZ108" s="229"/>
      <c r="DA108" s="34">
        <f t="shared" si="160"/>
        <v>0</v>
      </c>
      <c r="DB108" s="31">
        <f t="shared" si="161"/>
        <v>0</v>
      </c>
      <c r="DC108" s="230" t="str">
        <f t="shared" si="148"/>
        <v>NO OFERTADO</v>
      </c>
      <c r="DD108" s="32"/>
      <c r="DE108" s="229"/>
      <c r="DF108" s="34">
        <f t="shared" si="162"/>
        <v>0</v>
      </c>
      <c r="DG108" s="31">
        <f t="shared" si="163"/>
        <v>0</v>
      </c>
      <c r="DH108" s="230" t="str">
        <f t="shared" si="149"/>
        <v>NO OFERTADO</v>
      </c>
      <c r="DI108" s="32"/>
      <c r="DJ108" s="229"/>
      <c r="DK108" s="34">
        <f t="shared" si="164"/>
        <v>0</v>
      </c>
      <c r="DL108" s="31">
        <f t="shared" si="165"/>
        <v>0</v>
      </c>
      <c r="DM108" s="230" t="str">
        <f t="shared" si="150"/>
        <v>NO OFERTADO</v>
      </c>
      <c r="DN108" s="32"/>
      <c r="DO108" s="229"/>
      <c r="DP108" s="34">
        <f t="shared" si="166"/>
        <v>0</v>
      </c>
      <c r="DQ108" s="31">
        <f t="shared" si="167"/>
        <v>0</v>
      </c>
      <c r="DR108" s="230" t="str">
        <f t="shared" si="151"/>
        <v>NO OFERTADO</v>
      </c>
      <c r="DS108" s="32"/>
      <c r="DT108" s="229"/>
      <c r="DU108" s="34">
        <f t="shared" si="168"/>
        <v>0</v>
      </c>
      <c r="DV108" s="31">
        <f t="shared" si="169"/>
        <v>0</v>
      </c>
      <c r="DW108" s="230" t="str">
        <f t="shared" si="152"/>
        <v>NO OFERTADO</v>
      </c>
      <c r="DX108" s="32"/>
      <c r="DY108" s="229">
        <f t="shared" si="182"/>
        <v>0</v>
      </c>
      <c r="DZ108" s="34">
        <f t="shared" si="153"/>
        <v>0</v>
      </c>
      <c r="EA108" s="31">
        <f t="shared" si="154"/>
        <v>0</v>
      </c>
      <c r="EB108" s="230" t="str">
        <f t="shared" si="155"/>
        <v>NO OFERTADO</v>
      </c>
      <c r="EC108" s="32"/>
      <c r="ED108" s="229"/>
      <c r="EE108" s="34">
        <f t="shared" si="170"/>
        <v>0</v>
      </c>
      <c r="EF108" s="31">
        <f t="shared" si="171"/>
        <v>0</v>
      </c>
      <c r="EG108" s="230" t="str">
        <f t="shared" si="156"/>
        <v>NO OFERTADO</v>
      </c>
      <c r="EH108" s="32"/>
      <c r="EI108" s="229"/>
      <c r="EJ108" s="34">
        <f t="shared" si="172"/>
        <v>0</v>
      </c>
      <c r="EK108" s="31">
        <f t="shared" si="173"/>
        <v>0</v>
      </c>
      <c r="EL108" s="230" t="str">
        <f t="shared" si="157"/>
        <v>NO OFERTADO</v>
      </c>
    </row>
    <row r="109" spans="1:142" s="226" customFormat="1" ht="25.5" x14ac:dyDescent="0.2">
      <c r="A109" s="103">
        <v>100</v>
      </c>
      <c r="B109" s="202" t="s">
        <v>182</v>
      </c>
      <c r="C109" s="121" t="s">
        <v>183</v>
      </c>
      <c r="D109" s="146">
        <v>1</v>
      </c>
      <c r="E109" s="227" t="s">
        <v>53</v>
      </c>
      <c r="F109" s="228">
        <v>7</v>
      </c>
      <c r="G109" s="25">
        <v>2739.38</v>
      </c>
      <c r="H109" s="32"/>
      <c r="I109" s="229"/>
      <c r="J109" s="34">
        <f t="shared" si="158"/>
        <v>0</v>
      </c>
      <c r="K109" s="31">
        <f t="shared" si="159"/>
        <v>0</v>
      </c>
      <c r="L109" s="230" t="str">
        <f t="shared" si="108"/>
        <v>NO OFERTADO</v>
      </c>
      <c r="M109" s="32"/>
      <c r="N109" s="229">
        <v>0</v>
      </c>
      <c r="O109" s="34">
        <f t="shared" si="109"/>
        <v>0</v>
      </c>
      <c r="P109" s="31">
        <f t="shared" si="179"/>
        <v>0</v>
      </c>
      <c r="Q109" s="230" t="str">
        <f t="shared" si="111"/>
        <v>NO OFERTADO</v>
      </c>
      <c r="R109" s="32"/>
      <c r="S109" s="229"/>
      <c r="T109" s="34">
        <f t="shared" si="112"/>
        <v>0</v>
      </c>
      <c r="U109" s="31">
        <f t="shared" si="179"/>
        <v>0</v>
      </c>
      <c r="V109" s="230" t="str">
        <f t="shared" si="113"/>
        <v>NO OFERTADO</v>
      </c>
      <c r="W109" s="32"/>
      <c r="X109" s="229"/>
      <c r="Y109" s="34">
        <f t="shared" si="114"/>
        <v>0</v>
      </c>
      <c r="Z109" s="31">
        <f t="shared" si="179"/>
        <v>0</v>
      </c>
      <c r="AA109" s="230" t="str">
        <f t="shared" si="115"/>
        <v>NO OFERTADO</v>
      </c>
      <c r="AB109" s="32"/>
      <c r="AC109" s="229"/>
      <c r="AD109" s="34">
        <f t="shared" si="116"/>
        <v>0</v>
      </c>
      <c r="AE109" s="31">
        <f t="shared" si="179"/>
        <v>0</v>
      </c>
      <c r="AF109" s="230" t="str">
        <f t="shared" si="117"/>
        <v>NO OFERTADO</v>
      </c>
      <c r="AG109" s="32"/>
      <c r="AH109" s="229"/>
      <c r="AI109" s="34">
        <f t="shared" si="118"/>
        <v>0</v>
      </c>
      <c r="AJ109" s="31">
        <f t="shared" si="179"/>
        <v>0</v>
      </c>
      <c r="AK109" s="230" t="str">
        <f t="shared" si="119"/>
        <v>NO OFERTADO</v>
      </c>
      <c r="AL109" s="32">
        <v>2410</v>
      </c>
      <c r="AM109" s="232">
        <f t="shared" si="183"/>
        <v>457.9</v>
      </c>
      <c r="AN109" s="34">
        <f t="shared" si="120"/>
        <v>2867.9</v>
      </c>
      <c r="AO109" s="31">
        <f t="shared" si="179"/>
        <v>2867.9</v>
      </c>
      <c r="AP109" s="230" t="str">
        <f t="shared" si="121"/>
        <v>HABILITA</v>
      </c>
      <c r="AQ109" s="32"/>
      <c r="AR109" s="229"/>
      <c r="AS109" s="34">
        <f t="shared" si="122"/>
        <v>0</v>
      </c>
      <c r="AT109" s="31">
        <f t="shared" si="179"/>
        <v>0</v>
      </c>
      <c r="AU109" s="230" t="str">
        <f t="shared" si="123"/>
        <v>NO OFERTADO</v>
      </c>
      <c r="AV109" s="32">
        <v>2430</v>
      </c>
      <c r="AW109" s="229">
        <f t="shared" ref="AW109:AW111" si="184">AV109*0.19</f>
        <v>461.7</v>
      </c>
      <c r="AX109" s="34">
        <f t="shared" si="124"/>
        <v>2891.7</v>
      </c>
      <c r="AY109" s="31">
        <f t="shared" si="179"/>
        <v>2891.7</v>
      </c>
      <c r="AZ109" s="230" t="str">
        <f t="shared" si="125"/>
        <v>HABILITA</v>
      </c>
      <c r="BA109" s="32"/>
      <c r="BB109" s="229">
        <f t="shared" si="180"/>
        <v>0</v>
      </c>
      <c r="BC109" s="34">
        <f t="shared" si="127"/>
        <v>0</v>
      </c>
      <c r="BD109" s="31">
        <f t="shared" si="179"/>
        <v>0</v>
      </c>
      <c r="BE109" s="230" t="str">
        <f t="shared" si="128"/>
        <v>NO OFERTADO</v>
      </c>
      <c r="BF109" s="32"/>
      <c r="BG109" s="229"/>
      <c r="BH109" s="34">
        <f t="shared" si="129"/>
        <v>0</v>
      </c>
      <c r="BI109" s="31">
        <f t="shared" si="179"/>
        <v>0</v>
      </c>
      <c r="BJ109" s="230" t="str">
        <f t="shared" si="130"/>
        <v>NO OFERTADO</v>
      </c>
      <c r="BK109" s="32"/>
      <c r="BL109" s="229"/>
      <c r="BM109" s="34">
        <f t="shared" si="131"/>
        <v>0</v>
      </c>
      <c r="BN109" s="31">
        <f t="shared" si="179"/>
        <v>0</v>
      </c>
      <c r="BO109" s="230" t="str">
        <f t="shared" si="132"/>
        <v>NO OFERTADO</v>
      </c>
      <c r="BP109" s="32"/>
      <c r="BQ109" s="229"/>
      <c r="BR109" s="34">
        <f t="shared" si="133"/>
        <v>0</v>
      </c>
      <c r="BS109" s="31">
        <f t="shared" si="179"/>
        <v>0</v>
      </c>
      <c r="BT109" s="230" t="str">
        <f t="shared" si="134"/>
        <v>NO OFERTADO</v>
      </c>
      <c r="BU109" s="32"/>
      <c r="BV109" s="229"/>
      <c r="BW109" s="34">
        <f t="shared" si="135"/>
        <v>0</v>
      </c>
      <c r="BX109" s="31">
        <f t="shared" si="181"/>
        <v>0</v>
      </c>
      <c r="BY109" s="230" t="str">
        <f t="shared" si="137"/>
        <v>NO OFERTADO</v>
      </c>
      <c r="BZ109" s="32"/>
      <c r="CA109" s="229"/>
      <c r="CB109" s="34">
        <f t="shared" si="138"/>
        <v>0</v>
      </c>
      <c r="CC109" s="31">
        <f t="shared" si="181"/>
        <v>0</v>
      </c>
      <c r="CD109" s="230" t="str">
        <f t="shared" si="139"/>
        <v>NO OFERTADO</v>
      </c>
      <c r="CE109" s="32"/>
      <c r="CF109" s="229"/>
      <c r="CG109" s="34">
        <f t="shared" si="140"/>
        <v>0</v>
      </c>
      <c r="CH109" s="31">
        <f t="shared" si="181"/>
        <v>0</v>
      </c>
      <c r="CI109" s="230" t="str">
        <f t="shared" si="141"/>
        <v>NO OFERTADO</v>
      </c>
      <c r="CJ109" s="32">
        <v>2508</v>
      </c>
      <c r="CK109" s="229">
        <f t="shared" ref="CK109:CK111" si="185">CJ109*0.19</f>
        <v>476.52</v>
      </c>
      <c r="CL109" s="34">
        <f t="shared" si="142"/>
        <v>2984.52</v>
      </c>
      <c r="CM109" s="31">
        <f t="shared" si="181"/>
        <v>2984.52</v>
      </c>
      <c r="CN109" s="230" t="str">
        <f t="shared" si="143"/>
        <v>HABILITA</v>
      </c>
      <c r="CO109" s="32"/>
      <c r="CP109" s="231"/>
      <c r="CQ109" s="34">
        <f t="shared" si="144"/>
        <v>0</v>
      </c>
      <c r="CR109" s="31">
        <f t="shared" si="181"/>
        <v>0</v>
      </c>
      <c r="CS109" s="230" t="str">
        <f t="shared" si="145"/>
        <v>NO OFERTADO</v>
      </c>
      <c r="CT109" s="32">
        <v>2449.7647058823532</v>
      </c>
      <c r="CU109" s="229">
        <f t="shared" ref="CU109:CU111" si="186">CT109*0.19</f>
        <v>465.4552941176471</v>
      </c>
      <c r="CV109" s="34">
        <f t="shared" si="146"/>
        <v>2915.2200000000003</v>
      </c>
      <c r="CW109" s="31">
        <f t="shared" si="181"/>
        <v>2915.2200000000003</v>
      </c>
      <c r="CX109" s="230" t="str">
        <f t="shared" si="147"/>
        <v>HABILITA</v>
      </c>
      <c r="CY109" s="32"/>
      <c r="CZ109" s="229"/>
      <c r="DA109" s="34">
        <f t="shared" si="160"/>
        <v>0</v>
      </c>
      <c r="DB109" s="31">
        <f t="shared" si="161"/>
        <v>0</v>
      </c>
      <c r="DC109" s="230" t="str">
        <f t="shared" si="148"/>
        <v>NO OFERTADO</v>
      </c>
      <c r="DD109" s="32"/>
      <c r="DE109" s="229"/>
      <c r="DF109" s="34">
        <f t="shared" si="162"/>
        <v>0</v>
      </c>
      <c r="DG109" s="31">
        <f t="shared" si="163"/>
        <v>0</v>
      </c>
      <c r="DH109" s="230" t="str">
        <f t="shared" si="149"/>
        <v>NO OFERTADO</v>
      </c>
      <c r="DI109" s="32"/>
      <c r="DJ109" s="229"/>
      <c r="DK109" s="34">
        <f t="shared" si="164"/>
        <v>0</v>
      </c>
      <c r="DL109" s="31">
        <f t="shared" si="165"/>
        <v>0</v>
      </c>
      <c r="DM109" s="230" t="str">
        <f t="shared" si="150"/>
        <v>NO OFERTADO</v>
      </c>
      <c r="DN109" s="32"/>
      <c r="DO109" s="229"/>
      <c r="DP109" s="34">
        <f t="shared" si="166"/>
        <v>0</v>
      </c>
      <c r="DQ109" s="31">
        <f t="shared" si="167"/>
        <v>0</v>
      </c>
      <c r="DR109" s="230" t="str">
        <f t="shared" si="151"/>
        <v>NO OFERTADO</v>
      </c>
      <c r="DS109" s="32"/>
      <c r="DT109" s="229"/>
      <c r="DU109" s="34">
        <f t="shared" si="168"/>
        <v>0</v>
      </c>
      <c r="DV109" s="31">
        <f t="shared" si="169"/>
        <v>0</v>
      </c>
      <c r="DW109" s="230" t="str">
        <f t="shared" si="152"/>
        <v>NO OFERTADO</v>
      </c>
      <c r="DX109" s="32"/>
      <c r="DY109" s="229">
        <f t="shared" si="182"/>
        <v>0</v>
      </c>
      <c r="DZ109" s="34">
        <f t="shared" si="153"/>
        <v>0</v>
      </c>
      <c r="EA109" s="31">
        <f t="shared" si="154"/>
        <v>0</v>
      </c>
      <c r="EB109" s="230" t="str">
        <f t="shared" si="155"/>
        <v>NO OFERTADO</v>
      </c>
      <c r="EC109" s="32"/>
      <c r="ED109" s="229"/>
      <c r="EE109" s="34">
        <f t="shared" si="170"/>
        <v>0</v>
      </c>
      <c r="EF109" s="31">
        <f t="shared" si="171"/>
        <v>0</v>
      </c>
      <c r="EG109" s="230" t="str">
        <f t="shared" si="156"/>
        <v>NO OFERTADO</v>
      </c>
      <c r="EH109" s="32"/>
      <c r="EI109" s="229"/>
      <c r="EJ109" s="34">
        <f t="shared" si="172"/>
        <v>0</v>
      </c>
      <c r="EK109" s="31">
        <f t="shared" si="173"/>
        <v>0</v>
      </c>
      <c r="EL109" s="230" t="str">
        <f t="shared" si="157"/>
        <v>NO OFERTADO</v>
      </c>
    </row>
    <row r="110" spans="1:142" s="226" customFormat="1" ht="25.5" x14ac:dyDescent="0.2">
      <c r="A110" s="103">
        <v>101</v>
      </c>
      <c r="B110" s="202" t="s">
        <v>184</v>
      </c>
      <c r="C110" s="121" t="s">
        <v>183</v>
      </c>
      <c r="D110" s="146">
        <v>1</v>
      </c>
      <c r="E110" s="227" t="s">
        <v>53</v>
      </c>
      <c r="F110" s="228">
        <v>22.666666666666668</v>
      </c>
      <c r="G110" s="25">
        <v>2378.81</v>
      </c>
      <c r="H110" s="32"/>
      <c r="I110" s="229"/>
      <c r="J110" s="34">
        <f t="shared" si="158"/>
        <v>0</v>
      </c>
      <c r="K110" s="31">
        <f t="shared" si="159"/>
        <v>0</v>
      </c>
      <c r="L110" s="230" t="str">
        <f t="shared" si="108"/>
        <v>NO OFERTADO</v>
      </c>
      <c r="M110" s="32"/>
      <c r="N110" s="229">
        <v>0</v>
      </c>
      <c r="O110" s="34">
        <f t="shared" si="109"/>
        <v>0</v>
      </c>
      <c r="P110" s="31">
        <f t="shared" si="179"/>
        <v>0</v>
      </c>
      <c r="Q110" s="230" t="str">
        <f t="shared" si="111"/>
        <v>NO OFERTADO</v>
      </c>
      <c r="R110" s="32"/>
      <c r="S110" s="229"/>
      <c r="T110" s="34">
        <f t="shared" si="112"/>
        <v>0</v>
      </c>
      <c r="U110" s="31">
        <f t="shared" si="179"/>
        <v>0</v>
      </c>
      <c r="V110" s="230" t="str">
        <f t="shared" si="113"/>
        <v>NO OFERTADO</v>
      </c>
      <c r="W110" s="32"/>
      <c r="X110" s="229"/>
      <c r="Y110" s="34">
        <f t="shared" si="114"/>
        <v>0</v>
      </c>
      <c r="Z110" s="31">
        <f t="shared" si="179"/>
        <v>0</v>
      </c>
      <c r="AA110" s="230" t="str">
        <f t="shared" si="115"/>
        <v>NO OFERTADO</v>
      </c>
      <c r="AB110" s="32"/>
      <c r="AC110" s="229"/>
      <c r="AD110" s="34">
        <f t="shared" si="116"/>
        <v>0</v>
      </c>
      <c r="AE110" s="31">
        <f t="shared" si="179"/>
        <v>0</v>
      </c>
      <c r="AF110" s="230" t="str">
        <f t="shared" si="117"/>
        <v>NO OFERTADO</v>
      </c>
      <c r="AG110" s="32"/>
      <c r="AH110" s="229"/>
      <c r="AI110" s="34">
        <f t="shared" si="118"/>
        <v>0</v>
      </c>
      <c r="AJ110" s="31">
        <f t="shared" si="179"/>
        <v>0</v>
      </c>
      <c r="AK110" s="230" t="str">
        <f t="shared" si="119"/>
        <v>NO OFERTADO</v>
      </c>
      <c r="AL110" s="32">
        <v>2130</v>
      </c>
      <c r="AM110" s="232">
        <f t="shared" si="183"/>
        <v>404.7</v>
      </c>
      <c r="AN110" s="34">
        <f t="shared" si="120"/>
        <v>2534.6999999999998</v>
      </c>
      <c r="AO110" s="31">
        <f t="shared" si="179"/>
        <v>2534.6999999999998</v>
      </c>
      <c r="AP110" s="230" t="str">
        <f t="shared" si="121"/>
        <v>HABILITA</v>
      </c>
      <c r="AQ110" s="32"/>
      <c r="AR110" s="229"/>
      <c r="AS110" s="34">
        <f t="shared" si="122"/>
        <v>0</v>
      </c>
      <c r="AT110" s="31">
        <f t="shared" si="179"/>
        <v>0</v>
      </c>
      <c r="AU110" s="230" t="str">
        <f t="shared" si="123"/>
        <v>NO OFERTADO</v>
      </c>
      <c r="AV110" s="32">
        <v>2111</v>
      </c>
      <c r="AW110" s="229">
        <f t="shared" si="184"/>
        <v>401.09000000000003</v>
      </c>
      <c r="AX110" s="34">
        <f t="shared" si="124"/>
        <v>2512.09</v>
      </c>
      <c r="AY110" s="31">
        <f t="shared" si="179"/>
        <v>2512.09</v>
      </c>
      <c r="AZ110" s="230" t="str">
        <f t="shared" si="125"/>
        <v>HABILITA</v>
      </c>
      <c r="BA110" s="32"/>
      <c r="BB110" s="229">
        <f t="shared" si="180"/>
        <v>0</v>
      </c>
      <c r="BC110" s="34">
        <f t="shared" si="127"/>
        <v>0</v>
      </c>
      <c r="BD110" s="31">
        <f t="shared" si="179"/>
        <v>0</v>
      </c>
      <c r="BE110" s="230" t="str">
        <f t="shared" si="128"/>
        <v>NO OFERTADO</v>
      </c>
      <c r="BF110" s="32"/>
      <c r="BG110" s="229"/>
      <c r="BH110" s="34">
        <f t="shared" si="129"/>
        <v>0</v>
      </c>
      <c r="BI110" s="31">
        <f t="shared" si="179"/>
        <v>0</v>
      </c>
      <c r="BJ110" s="230" t="str">
        <f t="shared" si="130"/>
        <v>NO OFERTADO</v>
      </c>
      <c r="BK110" s="32"/>
      <c r="BL110" s="229"/>
      <c r="BM110" s="34">
        <f t="shared" si="131"/>
        <v>0</v>
      </c>
      <c r="BN110" s="31">
        <f t="shared" si="179"/>
        <v>0</v>
      </c>
      <c r="BO110" s="230" t="str">
        <f t="shared" si="132"/>
        <v>NO OFERTADO</v>
      </c>
      <c r="BP110" s="32"/>
      <c r="BQ110" s="229"/>
      <c r="BR110" s="34">
        <f t="shared" si="133"/>
        <v>0</v>
      </c>
      <c r="BS110" s="31">
        <f t="shared" si="179"/>
        <v>0</v>
      </c>
      <c r="BT110" s="230" t="str">
        <f t="shared" si="134"/>
        <v>NO OFERTADO</v>
      </c>
      <c r="BU110" s="32"/>
      <c r="BV110" s="229"/>
      <c r="BW110" s="34">
        <f t="shared" si="135"/>
        <v>0</v>
      </c>
      <c r="BX110" s="31">
        <f t="shared" si="181"/>
        <v>0</v>
      </c>
      <c r="BY110" s="230" t="str">
        <f t="shared" si="137"/>
        <v>NO OFERTADO</v>
      </c>
      <c r="BZ110" s="32"/>
      <c r="CA110" s="229"/>
      <c r="CB110" s="34">
        <f t="shared" si="138"/>
        <v>0</v>
      </c>
      <c r="CC110" s="31">
        <f t="shared" si="181"/>
        <v>0</v>
      </c>
      <c r="CD110" s="230" t="str">
        <f t="shared" si="139"/>
        <v>NO OFERTADO</v>
      </c>
      <c r="CE110" s="32"/>
      <c r="CF110" s="229"/>
      <c r="CG110" s="34">
        <f t="shared" si="140"/>
        <v>0</v>
      </c>
      <c r="CH110" s="31">
        <f t="shared" si="181"/>
        <v>0</v>
      </c>
      <c r="CI110" s="230" t="str">
        <f t="shared" si="141"/>
        <v>NO OFERTADO</v>
      </c>
      <c r="CJ110" s="32">
        <v>2178</v>
      </c>
      <c r="CK110" s="229">
        <f t="shared" si="185"/>
        <v>413.82</v>
      </c>
      <c r="CL110" s="34">
        <f t="shared" si="142"/>
        <v>2591.8200000000002</v>
      </c>
      <c r="CM110" s="31">
        <f t="shared" si="181"/>
        <v>2591.8200000000002</v>
      </c>
      <c r="CN110" s="230" t="str">
        <f t="shared" si="143"/>
        <v>HABILITA</v>
      </c>
      <c r="CO110" s="32"/>
      <c r="CP110" s="231"/>
      <c r="CQ110" s="34">
        <f t="shared" si="144"/>
        <v>0</v>
      </c>
      <c r="CR110" s="31">
        <f t="shared" si="181"/>
        <v>0</v>
      </c>
      <c r="CS110" s="230" t="str">
        <f t="shared" si="145"/>
        <v>NO OFERTADO</v>
      </c>
      <c r="CT110" s="32">
        <v>2127.5294117647059</v>
      </c>
      <c r="CU110" s="229">
        <f t="shared" si="186"/>
        <v>404.23058823529414</v>
      </c>
      <c r="CV110" s="34">
        <f t="shared" si="146"/>
        <v>2531.7600000000002</v>
      </c>
      <c r="CW110" s="31">
        <f t="shared" si="181"/>
        <v>2531.7600000000002</v>
      </c>
      <c r="CX110" s="230" t="str">
        <f t="shared" si="147"/>
        <v>HABILITA</v>
      </c>
      <c r="CY110" s="32"/>
      <c r="CZ110" s="229"/>
      <c r="DA110" s="34">
        <f t="shared" si="160"/>
        <v>0</v>
      </c>
      <c r="DB110" s="31">
        <f t="shared" si="161"/>
        <v>0</v>
      </c>
      <c r="DC110" s="230" t="str">
        <f t="shared" si="148"/>
        <v>NO OFERTADO</v>
      </c>
      <c r="DD110" s="32"/>
      <c r="DE110" s="229"/>
      <c r="DF110" s="34">
        <f t="shared" si="162"/>
        <v>0</v>
      </c>
      <c r="DG110" s="31">
        <f t="shared" si="163"/>
        <v>0</v>
      </c>
      <c r="DH110" s="230" t="str">
        <f t="shared" si="149"/>
        <v>NO OFERTADO</v>
      </c>
      <c r="DI110" s="32"/>
      <c r="DJ110" s="229"/>
      <c r="DK110" s="34">
        <f t="shared" si="164"/>
        <v>0</v>
      </c>
      <c r="DL110" s="31">
        <f t="shared" si="165"/>
        <v>0</v>
      </c>
      <c r="DM110" s="230" t="str">
        <f t="shared" si="150"/>
        <v>NO OFERTADO</v>
      </c>
      <c r="DN110" s="32"/>
      <c r="DO110" s="229"/>
      <c r="DP110" s="34">
        <f t="shared" si="166"/>
        <v>0</v>
      </c>
      <c r="DQ110" s="31">
        <f t="shared" si="167"/>
        <v>0</v>
      </c>
      <c r="DR110" s="230" t="str">
        <f t="shared" si="151"/>
        <v>NO OFERTADO</v>
      </c>
      <c r="DS110" s="32"/>
      <c r="DT110" s="229"/>
      <c r="DU110" s="34">
        <f t="shared" si="168"/>
        <v>0</v>
      </c>
      <c r="DV110" s="31">
        <f t="shared" si="169"/>
        <v>0</v>
      </c>
      <c r="DW110" s="230" t="str">
        <f t="shared" si="152"/>
        <v>NO OFERTADO</v>
      </c>
      <c r="DX110" s="32"/>
      <c r="DY110" s="229">
        <f t="shared" si="182"/>
        <v>0</v>
      </c>
      <c r="DZ110" s="34">
        <f t="shared" si="153"/>
        <v>0</v>
      </c>
      <c r="EA110" s="31">
        <f t="shared" si="154"/>
        <v>0</v>
      </c>
      <c r="EB110" s="230" t="str">
        <f t="shared" si="155"/>
        <v>NO OFERTADO</v>
      </c>
      <c r="EC110" s="32"/>
      <c r="ED110" s="229"/>
      <c r="EE110" s="34">
        <f t="shared" si="170"/>
        <v>0</v>
      </c>
      <c r="EF110" s="31">
        <f t="shared" si="171"/>
        <v>0</v>
      </c>
      <c r="EG110" s="230" t="str">
        <f t="shared" si="156"/>
        <v>NO OFERTADO</v>
      </c>
      <c r="EH110" s="32"/>
      <c r="EI110" s="229"/>
      <c r="EJ110" s="34">
        <f t="shared" si="172"/>
        <v>0</v>
      </c>
      <c r="EK110" s="31">
        <f t="shared" si="173"/>
        <v>0</v>
      </c>
      <c r="EL110" s="230" t="str">
        <f t="shared" si="157"/>
        <v>NO OFERTADO</v>
      </c>
    </row>
    <row r="111" spans="1:142" s="226" customFormat="1" ht="25.5" x14ac:dyDescent="0.2">
      <c r="A111" s="103">
        <v>102</v>
      </c>
      <c r="B111" s="202" t="s">
        <v>185</v>
      </c>
      <c r="C111" s="121" t="s">
        <v>183</v>
      </c>
      <c r="D111" s="146">
        <v>1</v>
      </c>
      <c r="E111" s="227" t="s">
        <v>53</v>
      </c>
      <c r="F111" s="228">
        <v>8.6666666666666661</v>
      </c>
      <c r="G111" s="25">
        <v>3114.23</v>
      </c>
      <c r="H111" s="32"/>
      <c r="I111" s="229"/>
      <c r="J111" s="34">
        <f t="shared" si="158"/>
        <v>0</v>
      </c>
      <c r="K111" s="31">
        <f t="shared" si="159"/>
        <v>0</v>
      </c>
      <c r="L111" s="230" t="str">
        <f t="shared" si="108"/>
        <v>NO OFERTADO</v>
      </c>
      <c r="M111" s="32"/>
      <c r="N111" s="229">
        <v>0</v>
      </c>
      <c r="O111" s="34">
        <f t="shared" si="109"/>
        <v>0</v>
      </c>
      <c r="P111" s="31">
        <f t="shared" si="179"/>
        <v>0</v>
      </c>
      <c r="Q111" s="230" t="str">
        <f t="shared" si="111"/>
        <v>NO OFERTADO</v>
      </c>
      <c r="R111" s="32"/>
      <c r="S111" s="229"/>
      <c r="T111" s="34">
        <f t="shared" si="112"/>
        <v>0</v>
      </c>
      <c r="U111" s="31">
        <f t="shared" si="179"/>
        <v>0</v>
      </c>
      <c r="V111" s="230" t="str">
        <f t="shared" si="113"/>
        <v>NO OFERTADO</v>
      </c>
      <c r="W111" s="32"/>
      <c r="X111" s="229"/>
      <c r="Y111" s="34">
        <f t="shared" si="114"/>
        <v>0</v>
      </c>
      <c r="Z111" s="31">
        <f t="shared" si="179"/>
        <v>0</v>
      </c>
      <c r="AA111" s="230" t="str">
        <f t="shared" si="115"/>
        <v>NO OFERTADO</v>
      </c>
      <c r="AB111" s="32"/>
      <c r="AC111" s="229"/>
      <c r="AD111" s="34">
        <f t="shared" si="116"/>
        <v>0</v>
      </c>
      <c r="AE111" s="31">
        <f t="shared" si="179"/>
        <v>0</v>
      </c>
      <c r="AF111" s="230" t="str">
        <f t="shared" si="117"/>
        <v>NO OFERTADO</v>
      </c>
      <c r="AG111" s="32"/>
      <c r="AH111" s="229"/>
      <c r="AI111" s="34">
        <f t="shared" si="118"/>
        <v>0</v>
      </c>
      <c r="AJ111" s="31">
        <f t="shared" si="179"/>
        <v>0</v>
      </c>
      <c r="AK111" s="230" t="str">
        <f t="shared" si="119"/>
        <v>NO OFERTADO</v>
      </c>
      <c r="AL111" s="32">
        <v>2790</v>
      </c>
      <c r="AM111" s="232">
        <f t="shared" si="183"/>
        <v>530.1</v>
      </c>
      <c r="AN111" s="34">
        <f t="shared" si="120"/>
        <v>3320.1</v>
      </c>
      <c r="AO111" s="31">
        <f t="shared" si="179"/>
        <v>3320.1</v>
      </c>
      <c r="AP111" s="230" t="str">
        <f t="shared" si="121"/>
        <v>HABILITA</v>
      </c>
      <c r="AQ111" s="32"/>
      <c r="AR111" s="229"/>
      <c r="AS111" s="34">
        <f t="shared" si="122"/>
        <v>0</v>
      </c>
      <c r="AT111" s="31">
        <f t="shared" si="179"/>
        <v>0</v>
      </c>
      <c r="AU111" s="230" t="str">
        <f t="shared" si="123"/>
        <v>NO OFERTADO</v>
      </c>
      <c r="AV111" s="32">
        <v>2762</v>
      </c>
      <c r="AW111" s="229">
        <f t="shared" si="184"/>
        <v>524.78</v>
      </c>
      <c r="AX111" s="34">
        <f t="shared" si="124"/>
        <v>3286.7799999999997</v>
      </c>
      <c r="AY111" s="31">
        <f t="shared" si="179"/>
        <v>3286.7799999999997</v>
      </c>
      <c r="AZ111" s="230" t="str">
        <f t="shared" si="125"/>
        <v>HABILITA</v>
      </c>
      <c r="BA111" s="32"/>
      <c r="BB111" s="229">
        <f t="shared" si="180"/>
        <v>0</v>
      </c>
      <c r="BC111" s="34">
        <f t="shared" si="127"/>
        <v>0</v>
      </c>
      <c r="BD111" s="31">
        <f t="shared" si="179"/>
        <v>0</v>
      </c>
      <c r="BE111" s="230" t="str">
        <f t="shared" si="128"/>
        <v>NO OFERTADO</v>
      </c>
      <c r="BF111" s="32"/>
      <c r="BG111" s="229"/>
      <c r="BH111" s="34">
        <f t="shared" si="129"/>
        <v>0</v>
      </c>
      <c r="BI111" s="31">
        <f t="shared" si="179"/>
        <v>0</v>
      </c>
      <c r="BJ111" s="230" t="str">
        <f t="shared" si="130"/>
        <v>NO OFERTADO</v>
      </c>
      <c r="BK111" s="32"/>
      <c r="BL111" s="229"/>
      <c r="BM111" s="34">
        <f t="shared" si="131"/>
        <v>0</v>
      </c>
      <c r="BN111" s="31">
        <f t="shared" si="179"/>
        <v>0</v>
      </c>
      <c r="BO111" s="230" t="str">
        <f t="shared" si="132"/>
        <v>NO OFERTADO</v>
      </c>
      <c r="BP111" s="32"/>
      <c r="BQ111" s="229"/>
      <c r="BR111" s="34">
        <f t="shared" si="133"/>
        <v>0</v>
      </c>
      <c r="BS111" s="31">
        <f t="shared" si="179"/>
        <v>0</v>
      </c>
      <c r="BT111" s="230" t="str">
        <f t="shared" si="134"/>
        <v>NO OFERTADO</v>
      </c>
      <c r="BU111" s="32"/>
      <c r="BV111" s="229"/>
      <c r="BW111" s="34">
        <f t="shared" si="135"/>
        <v>0</v>
      </c>
      <c r="BX111" s="31">
        <f t="shared" si="181"/>
        <v>0</v>
      </c>
      <c r="BY111" s="230" t="str">
        <f t="shared" si="137"/>
        <v>NO OFERTADO</v>
      </c>
      <c r="BZ111" s="32"/>
      <c r="CA111" s="229"/>
      <c r="CB111" s="34">
        <f t="shared" si="138"/>
        <v>0</v>
      </c>
      <c r="CC111" s="31">
        <f t="shared" si="181"/>
        <v>0</v>
      </c>
      <c r="CD111" s="230" t="str">
        <f t="shared" si="139"/>
        <v>NO OFERTADO</v>
      </c>
      <c r="CE111" s="32"/>
      <c r="CF111" s="229"/>
      <c r="CG111" s="34">
        <f t="shared" si="140"/>
        <v>0</v>
      </c>
      <c r="CH111" s="31">
        <f t="shared" si="181"/>
        <v>0</v>
      </c>
      <c r="CI111" s="230" t="str">
        <f t="shared" si="141"/>
        <v>NO OFERTADO</v>
      </c>
      <c r="CJ111" s="32">
        <v>2851</v>
      </c>
      <c r="CK111" s="229">
        <f t="shared" si="185"/>
        <v>541.69000000000005</v>
      </c>
      <c r="CL111" s="34">
        <f t="shared" si="142"/>
        <v>3392.69</v>
      </c>
      <c r="CM111" s="31">
        <f t="shared" si="181"/>
        <v>3392.69</v>
      </c>
      <c r="CN111" s="230" t="str">
        <f t="shared" si="143"/>
        <v>HABILITA</v>
      </c>
      <c r="CO111" s="32"/>
      <c r="CP111" s="231"/>
      <c r="CQ111" s="34">
        <f t="shared" si="144"/>
        <v>0</v>
      </c>
      <c r="CR111" s="31">
        <f t="shared" si="181"/>
        <v>0</v>
      </c>
      <c r="CS111" s="230" t="str">
        <f t="shared" si="145"/>
        <v>NO OFERTADO</v>
      </c>
      <c r="CT111" s="32">
        <v>2783.6470588235297</v>
      </c>
      <c r="CU111" s="229">
        <f t="shared" si="186"/>
        <v>528.89294117647069</v>
      </c>
      <c r="CV111" s="34">
        <f t="shared" si="146"/>
        <v>3312.5400000000004</v>
      </c>
      <c r="CW111" s="31">
        <f t="shared" si="181"/>
        <v>3312.5400000000004</v>
      </c>
      <c r="CX111" s="230" t="str">
        <f t="shared" si="147"/>
        <v>HABILITA</v>
      </c>
      <c r="CY111" s="32"/>
      <c r="CZ111" s="229"/>
      <c r="DA111" s="34">
        <f t="shared" si="160"/>
        <v>0</v>
      </c>
      <c r="DB111" s="31">
        <f t="shared" si="161"/>
        <v>0</v>
      </c>
      <c r="DC111" s="230" t="str">
        <f t="shared" si="148"/>
        <v>NO OFERTADO</v>
      </c>
      <c r="DD111" s="32"/>
      <c r="DE111" s="229"/>
      <c r="DF111" s="34">
        <f t="shared" si="162"/>
        <v>0</v>
      </c>
      <c r="DG111" s="31">
        <f t="shared" si="163"/>
        <v>0</v>
      </c>
      <c r="DH111" s="230" t="str">
        <f t="shared" si="149"/>
        <v>NO OFERTADO</v>
      </c>
      <c r="DI111" s="32"/>
      <c r="DJ111" s="229"/>
      <c r="DK111" s="34">
        <f t="shared" si="164"/>
        <v>0</v>
      </c>
      <c r="DL111" s="31">
        <f t="shared" si="165"/>
        <v>0</v>
      </c>
      <c r="DM111" s="230" t="str">
        <f t="shared" si="150"/>
        <v>NO OFERTADO</v>
      </c>
      <c r="DN111" s="32"/>
      <c r="DO111" s="229"/>
      <c r="DP111" s="34">
        <f t="shared" si="166"/>
        <v>0</v>
      </c>
      <c r="DQ111" s="31">
        <f t="shared" si="167"/>
        <v>0</v>
      </c>
      <c r="DR111" s="230" t="str">
        <f t="shared" si="151"/>
        <v>NO OFERTADO</v>
      </c>
      <c r="DS111" s="32"/>
      <c r="DT111" s="229"/>
      <c r="DU111" s="34">
        <f t="shared" si="168"/>
        <v>0</v>
      </c>
      <c r="DV111" s="31">
        <f t="shared" si="169"/>
        <v>0</v>
      </c>
      <c r="DW111" s="230" t="str">
        <f t="shared" si="152"/>
        <v>NO OFERTADO</v>
      </c>
      <c r="DX111" s="32"/>
      <c r="DY111" s="229">
        <f t="shared" si="182"/>
        <v>0</v>
      </c>
      <c r="DZ111" s="34">
        <f t="shared" si="153"/>
        <v>0</v>
      </c>
      <c r="EA111" s="31">
        <f t="shared" si="154"/>
        <v>0</v>
      </c>
      <c r="EB111" s="230" t="str">
        <f t="shared" si="155"/>
        <v>NO OFERTADO</v>
      </c>
      <c r="EC111" s="32"/>
      <c r="ED111" s="229"/>
      <c r="EE111" s="34">
        <f t="shared" si="170"/>
        <v>0</v>
      </c>
      <c r="EF111" s="31">
        <f t="shared" si="171"/>
        <v>0</v>
      </c>
      <c r="EG111" s="230" t="str">
        <f t="shared" si="156"/>
        <v>NO OFERTADO</v>
      </c>
      <c r="EH111" s="32"/>
      <c r="EI111" s="229"/>
      <c r="EJ111" s="34">
        <f t="shared" si="172"/>
        <v>0</v>
      </c>
      <c r="EK111" s="31">
        <f t="shared" si="173"/>
        <v>0</v>
      </c>
      <c r="EL111" s="230" t="str">
        <f t="shared" si="157"/>
        <v>NO OFERTADO</v>
      </c>
    </row>
    <row r="112" spans="1:142" s="226" customFormat="1" ht="63.75" x14ac:dyDescent="0.2">
      <c r="A112" s="103">
        <v>103</v>
      </c>
      <c r="B112" s="202" t="s">
        <v>186</v>
      </c>
      <c r="C112" s="121" t="s">
        <v>187</v>
      </c>
      <c r="D112" s="146">
        <v>1</v>
      </c>
      <c r="E112" s="227" t="s">
        <v>53</v>
      </c>
      <c r="F112" s="228">
        <v>1</v>
      </c>
      <c r="G112" s="25">
        <v>116889.65400000001</v>
      </c>
      <c r="H112" s="32"/>
      <c r="I112" s="229"/>
      <c r="J112" s="34">
        <f t="shared" si="158"/>
        <v>0</v>
      </c>
      <c r="K112" s="31">
        <f t="shared" si="159"/>
        <v>0</v>
      </c>
      <c r="L112" s="230" t="str">
        <f t="shared" si="108"/>
        <v>NO OFERTADO</v>
      </c>
      <c r="M112" s="32"/>
      <c r="N112" s="229">
        <v>0</v>
      </c>
      <c r="O112" s="34">
        <f t="shared" si="109"/>
        <v>0</v>
      </c>
      <c r="P112" s="31">
        <f t="shared" si="179"/>
        <v>0</v>
      </c>
      <c r="Q112" s="230" t="str">
        <f t="shared" si="111"/>
        <v>NO OFERTADO</v>
      </c>
      <c r="R112" s="32"/>
      <c r="S112" s="229"/>
      <c r="T112" s="34">
        <f t="shared" si="112"/>
        <v>0</v>
      </c>
      <c r="U112" s="31">
        <f t="shared" si="179"/>
        <v>0</v>
      </c>
      <c r="V112" s="230" t="str">
        <f t="shared" si="113"/>
        <v>NO OFERTADO</v>
      </c>
      <c r="W112" s="32"/>
      <c r="X112" s="229"/>
      <c r="Y112" s="34">
        <f t="shared" si="114"/>
        <v>0</v>
      </c>
      <c r="Z112" s="31">
        <f t="shared" si="179"/>
        <v>0</v>
      </c>
      <c r="AA112" s="230" t="str">
        <f t="shared" si="115"/>
        <v>NO OFERTADO</v>
      </c>
      <c r="AB112" s="32"/>
      <c r="AC112" s="229"/>
      <c r="AD112" s="34">
        <f t="shared" si="116"/>
        <v>0</v>
      </c>
      <c r="AE112" s="31">
        <f t="shared" si="179"/>
        <v>0</v>
      </c>
      <c r="AF112" s="230" t="str">
        <f t="shared" si="117"/>
        <v>NO OFERTADO</v>
      </c>
      <c r="AG112" s="32">
        <v>99600</v>
      </c>
      <c r="AH112" s="229">
        <f>AG112*0.19</f>
        <v>18924</v>
      </c>
      <c r="AI112" s="34">
        <f t="shared" si="118"/>
        <v>118524</v>
      </c>
      <c r="AJ112" s="31">
        <f t="shared" si="179"/>
        <v>118524</v>
      </c>
      <c r="AK112" s="230" t="str">
        <f t="shared" si="119"/>
        <v>HABILITA</v>
      </c>
      <c r="AL112" s="32"/>
      <c r="AM112" s="229"/>
      <c r="AN112" s="34">
        <f t="shared" si="120"/>
        <v>0</v>
      </c>
      <c r="AO112" s="31">
        <f t="shared" si="179"/>
        <v>0</v>
      </c>
      <c r="AP112" s="230" t="str">
        <f t="shared" si="121"/>
        <v>NO OFERTADO</v>
      </c>
      <c r="AQ112" s="32"/>
      <c r="AR112" s="229"/>
      <c r="AS112" s="34">
        <f t="shared" si="122"/>
        <v>0</v>
      </c>
      <c r="AT112" s="31">
        <f t="shared" si="179"/>
        <v>0</v>
      </c>
      <c r="AU112" s="230" t="str">
        <f t="shared" si="123"/>
        <v>NO OFERTADO</v>
      </c>
      <c r="AV112" s="32"/>
      <c r="AW112" s="229"/>
      <c r="AX112" s="34">
        <f t="shared" si="124"/>
        <v>0</v>
      </c>
      <c r="AY112" s="31">
        <f t="shared" si="179"/>
        <v>0</v>
      </c>
      <c r="AZ112" s="230" t="str">
        <f t="shared" si="125"/>
        <v>NO OFERTADO</v>
      </c>
      <c r="BA112" s="32"/>
      <c r="BB112" s="229">
        <f t="shared" si="180"/>
        <v>0</v>
      </c>
      <c r="BC112" s="34">
        <f t="shared" si="127"/>
        <v>0</v>
      </c>
      <c r="BD112" s="31">
        <f t="shared" si="179"/>
        <v>0</v>
      </c>
      <c r="BE112" s="230" t="str">
        <f t="shared" si="128"/>
        <v>NO OFERTADO</v>
      </c>
      <c r="BF112" s="32"/>
      <c r="BG112" s="229"/>
      <c r="BH112" s="34">
        <f t="shared" si="129"/>
        <v>0</v>
      </c>
      <c r="BI112" s="31">
        <f t="shared" si="179"/>
        <v>0</v>
      </c>
      <c r="BJ112" s="230" t="str">
        <f t="shared" si="130"/>
        <v>NO OFERTADO</v>
      </c>
      <c r="BK112" s="32"/>
      <c r="BL112" s="229"/>
      <c r="BM112" s="34">
        <f t="shared" si="131"/>
        <v>0</v>
      </c>
      <c r="BN112" s="31">
        <f t="shared" si="179"/>
        <v>0</v>
      </c>
      <c r="BO112" s="230" t="str">
        <f t="shared" si="132"/>
        <v>NO OFERTADO</v>
      </c>
      <c r="BP112" s="32">
        <v>109000</v>
      </c>
      <c r="BQ112" s="229">
        <f>BP112*0.19</f>
        <v>20710</v>
      </c>
      <c r="BR112" s="34">
        <f t="shared" si="133"/>
        <v>129710</v>
      </c>
      <c r="BS112" s="31">
        <f t="shared" si="179"/>
        <v>129710</v>
      </c>
      <c r="BT112" s="230" t="str">
        <f t="shared" si="134"/>
        <v>HABILITA</v>
      </c>
      <c r="BU112" s="32"/>
      <c r="BV112" s="229"/>
      <c r="BW112" s="34">
        <f t="shared" si="135"/>
        <v>0</v>
      </c>
      <c r="BX112" s="31">
        <f t="shared" si="181"/>
        <v>0</v>
      </c>
      <c r="BY112" s="230" t="str">
        <f t="shared" si="137"/>
        <v>NO OFERTADO</v>
      </c>
      <c r="BZ112" s="32"/>
      <c r="CA112" s="229"/>
      <c r="CB112" s="34">
        <f t="shared" si="138"/>
        <v>0</v>
      </c>
      <c r="CC112" s="31">
        <f t="shared" si="181"/>
        <v>0</v>
      </c>
      <c r="CD112" s="230" t="str">
        <f t="shared" si="139"/>
        <v>NO OFERTADO</v>
      </c>
      <c r="CE112" s="32"/>
      <c r="CF112" s="229"/>
      <c r="CG112" s="34">
        <f t="shared" si="140"/>
        <v>0</v>
      </c>
      <c r="CH112" s="31">
        <f t="shared" si="181"/>
        <v>0</v>
      </c>
      <c r="CI112" s="230" t="str">
        <f t="shared" si="141"/>
        <v>NO OFERTADO</v>
      </c>
      <c r="CJ112" s="32"/>
      <c r="CK112" s="229"/>
      <c r="CL112" s="34">
        <f t="shared" si="142"/>
        <v>0</v>
      </c>
      <c r="CM112" s="31">
        <f t="shared" si="181"/>
        <v>0</v>
      </c>
      <c r="CN112" s="230" t="str">
        <f t="shared" si="143"/>
        <v>NO OFERTADO</v>
      </c>
      <c r="CO112" s="32"/>
      <c r="CP112" s="231"/>
      <c r="CQ112" s="34">
        <f t="shared" si="144"/>
        <v>0</v>
      </c>
      <c r="CR112" s="31">
        <f t="shared" si="181"/>
        <v>0</v>
      </c>
      <c r="CS112" s="230" t="str">
        <f t="shared" si="145"/>
        <v>NO OFERTADO</v>
      </c>
      <c r="CT112" s="32"/>
      <c r="CU112" s="229"/>
      <c r="CV112" s="34">
        <f t="shared" si="146"/>
        <v>0</v>
      </c>
      <c r="CW112" s="31">
        <f t="shared" si="181"/>
        <v>0</v>
      </c>
      <c r="CX112" s="230" t="str">
        <f t="shared" si="147"/>
        <v>NO OFERTADO</v>
      </c>
      <c r="CY112" s="32"/>
      <c r="CZ112" s="229"/>
      <c r="DA112" s="34">
        <f t="shared" si="160"/>
        <v>0</v>
      </c>
      <c r="DB112" s="31">
        <f t="shared" si="161"/>
        <v>0</v>
      </c>
      <c r="DC112" s="230" t="str">
        <f t="shared" si="148"/>
        <v>NO OFERTADO</v>
      </c>
      <c r="DD112" s="32"/>
      <c r="DE112" s="229"/>
      <c r="DF112" s="34">
        <f t="shared" si="162"/>
        <v>0</v>
      </c>
      <c r="DG112" s="31">
        <f t="shared" si="163"/>
        <v>0</v>
      </c>
      <c r="DH112" s="230" t="str">
        <f t="shared" si="149"/>
        <v>NO OFERTADO</v>
      </c>
      <c r="DI112" s="32"/>
      <c r="DJ112" s="229"/>
      <c r="DK112" s="34">
        <f t="shared" si="164"/>
        <v>0</v>
      </c>
      <c r="DL112" s="31">
        <f t="shared" si="165"/>
        <v>0</v>
      </c>
      <c r="DM112" s="230" t="str">
        <f t="shared" si="150"/>
        <v>NO OFERTADO</v>
      </c>
      <c r="DN112" s="32"/>
      <c r="DO112" s="229"/>
      <c r="DP112" s="34">
        <f t="shared" si="166"/>
        <v>0</v>
      </c>
      <c r="DQ112" s="31">
        <f t="shared" si="167"/>
        <v>0</v>
      </c>
      <c r="DR112" s="230" t="str">
        <f t="shared" si="151"/>
        <v>NO OFERTADO</v>
      </c>
      <c r="DS112" s="32"/>
      <c r="DT112" s="229"/>
      <c r="DU112" s="34">
        <f t="shared" si="168"/>
        <v>0</v>
      </c>
      <c r="DV112" s="31">
        <f t="shared" si="169"/>
        <v>0</v>
      </c>
      <c r="DW112" s="230" t="str">
        <f t="shared" si="152"/>
        <v>NO OFERTADO</v>
      </c>
      <c r="DX112" s="32"/>
      <c r="DY112" s="229">
        <f t="shared" si="182"/>
        <v>0</v>
      </c>
      <c r="DZ112" s="34">
        <f t="shared" si="153"/>
        <v>0</v>
      </c>
      <c r="EA112" s="31">
        <f t="shared" si="154"/>
        <v>0</v>
      </c>
      <c r="EB112" s="230" t="str">
        <f t="shared" si="155"/>
        <v>NO OFERTADO</v>
      </c>
      <c r="EC112" s="32"/>
      <c r="ED112" s="229"/>
      <c r="EE112" s="34">
        <f t="shared" si="170"/>
        <v>0</v>
      </c>
      <c r="EF112" s="31">
        <f t="shared" si="171"/>
        <v>0</v>
      </c>
      <c r="EG112" s="230" t="str">
        <f t="shared" si="156"/>
        <v>NO OFERTADO</v>
      </c>
      <c r="EH112" s="32"/>
      <c r="EI112" s="229"/>
      <c r="EJ112" s="34">
        <f t="shared" si="172"/>
        <v>0</v>
      </c>
      <c r="EK112" s="31">
        <f t="shared" si="173"/>
        <v>0</v>
      </c>
      <c r="EL112" s="230" t="str">
        <f t="shared" si="157"/>
        <v>NO OFERTADO</v>
      </c>
    </row>
    <row r="113" spans="1:142" s="226" customFormat="1" ht="25.5" x14ac:dyDescent="0.2">
      <c r="A113" s="103">
        <v>104</v>
      </c>
      <c r="B113" s="202" t="s">
        <v>188</v>
      </c>
      <c r="C113" s="121" t="s">
        <v>189</v>
      </c>
      <c r="D113" s="146">
        <v>1</v>
      </c>
      <c r="E113" s="227" t="s">
        <v>53</v>
      </c>
      <c r="F113" s="228">
        <v>1</v>
      </c>
      <c r="G113" s="25">
        <v>749901.17616399995</v>
      </c>
      <c r="H113" s="32"/>
      <c r="I113" s="229"/>
      <c r="J113" s="34">
        <f t="shared" si="158"/>
        <v>0</v>
      </c>
      <c r="K113" s="31">
        <f t="shared" si="159"/>
        <v>0</v>
      </c>
      <c r="L113" s="230" t="str">
        <f t="shared" si="108"/>
        <v>NO OFERTADO</v>
      </c>
      <c r="M113" s="32"/>
      <c r="N113" s="229">
        <v>0</v>
      </c>
      <c r="O113" s="34">
        <f t="shared" si="109"/>
        <v>0</v>
      </c>
      <c r="P113" s="31">
        <f t="shared" si="179"/>
        <v>0</v>
      </c>
      <c r="Q113" s="230" t="str">
        <f t="shared" si="111"/>
        <v>NO OFERTADO</v>
      </c>
      <c r="R113" s="32"/>
      <c r="S113" s="229"/>
      <c r="T113" s="34">
        <f t="shared" si="112"/>
        <v>0</v>
      </c>
      <c r="U113" s="31">
        <f t="shared" si="179"/>
        <v>0</v>
      </c>
      <c r="V113" s="230" t="str">
        <f t="shared" si="113"/>
        <v>NO OFERTADO</v>
      </c>
      <c r="W113" s="32"/>
      <c r="X113" s="229"/>
      <c r="Y113" s="34">
        <f t="shared" si="114"/>
        <v>0</v>
      </c>
      <c r="Z113" s="31">
        <f t="shared" si="179"/>
        <v>0</v>
      </c>
      <c r="AA113" s="230" t="str">
        <f t="shared" si="115"/>
        <v>NO OFERTADO</v>
      </c>
      <c r="AB113" s="32"/>
      <c r="AC113" s="229"/>
      <c r="AD113" s="34">
        <f t="shared" si="116"/>
        <v>0</v>
      </c>
      <c r="AE113" s="31">
        <f t="shared" si="179"/>
        <v>0</v>
      </c>
      <c r="AF113" s="230" t="str">
        <f t="shared" si="117"/>
        <v>NO OFERTADO</v>
      </c>
      <c r="AG113" s="32"/>
      <c r="AH113" s="229"/>
      <c r="AI113" s="34">
        <f t="shared" si="118"/>
        <v>0</v>
      </c>
      <c r="AJ113" s="31">
        <f t="shared" si="179"/>
        <v>0</v>
      </c>
      <c r="AK113" s="230" t="str">
        <f t="shared" si="119"/>
        <v>NO OFERTADO</v>
      </c>
      <c r="AL113" s="32"/>
      <c r="AM113" s="229"/>
      <c r="AN113" s="34">
        <f t="shared" si="120"/>
        <v>0</v>
      </c>
      <c r="AO113" s="31">
        <f t="shared" si="179"/>
        <v>0</v>
      </c>
      <c r="AP113" s="230" t="str">
        <f t="shared" si="121"/>
        <v>NO OFERTADO</v>
      </c>
      <c r="AQ113" s="32"/>
      <c r="AR113" s="229"/>
      <c r="AS113" s="34">
        <f t="shared" si="122"/>
        <v>0</v>
      </c>
      <c r="AT113" s="31">
        <f t="shared" si="179"/>
        <v>0</v>
      </c>
      <c r="AU113" s="230" t="str">
        <f t="shared" si="123"/>
        <v>NO OFERTADO</v>
      </c>
      <c r="AV113" s="32"/>
      <c r="AW113" s="229"/>
      <c r="AX113" s="34">
        <f t="shared" si="124"/>
        <v>0</v>
      </c>
      <c r="AY113" s="31">
        <f t="shared" si="179"/>
        <v>0</v>
      </c>
      <c r="AZ113" s="230" t="str">
        <f t="shared" si="125"/>
        <v>NO OFERTADO</v>
      </c>
      <c r="BA113" s="32"/>
      <c r="BB113" s="229">
        <f t="shared" si="180"/>
        <v>0</v>
      </c>
      <c r="BC113" s="34">
        <f t="shared" si="127"/>
        <v>0</v>
      </c>
      <c r="BD113" s="31">
        <f t="shared" si="179"/>
        <v>0</v>
      </c>
      <c r="BE113" s="230" t="str">
        <f t="shared" si="128"/>
        <v>NO OFERTADO</v>
      </c>
      <c r="BF113" s="32"/>
      <c r="BG113" s="229"/>
      <c r="BH113" s="34">
        <f t="shared" si="129"/>
        <v>0</v>
      </c>
      <c r="BI113" s="31">
        <f t="shared" si="179"/>
        <v>0</v>
      </c>
      <c r="BJ113" s="230" t="str">
        <f t="shared" si="130"/>
        <v>NO OFERTADO</v>
      </c>
      <c r="BK113" s="32">
        <v>614537</v>
      </c>
      <c r="BL113" s="229">
        <f>BK113*0.19</f>
        <v>116762.03</v>
      </c>
      <c r="BM113" s="34">
        <f t="shared" si="131"/>
        <v>731299.03</v>
      </c>
      <c r="BN113" s="31">
        <f t="shared" si="179"/>
        <v>731299.03</v>
      </c>
      <c r="BO113" s="230" t="str">
        <f t="shared" si="132"/>
        <v>HABILITA</v>
      </c>
      <c r="BP113" s="32"/>
      <c r="BQ113" s="229"/>
      <c r="BR113" s="34">
        <f t="shared" si="133"/>
        <v>0</v>
      </c>
      <c r="BS113" s="31">
        <f t="shared" si="179"/>
        <v>0</v>
      </c>
      <c r="BT113" s="230" t="str">
        <f t="shared" si="134"/>
        <v>NO OFERTADO</v>
      </c>
      <c r="BU113" s="32"/>
      <c r="BV113" s="229"/>
      <c r="BW113" s="34">
        <f t="shared" si="135"/>
        <v>0</v>
      </c>
      <c r="BX113" s="31">
        <f t="shared" si="181"/>
        <v>0</v>
      </c>
      <c r="BY113" s="230" t="str">
        <f t="shared" si="137"/>
        <v>NO OFERTADO</v>
      </c>
      <c r="BZ113" s="32"/>
      <c r="CA113" s="229"/>
      <c r="CB113" s="34">
        <f t="shared" si="138"/>
        <v>0</v>
      </c>
      <c r="CC113" s="31">
        <f t="shared" si="181"/>
        <v>0</v>
      </c>
      <c r="CD113" s="230" t="str">
        <f t="shared" si="139"/>
        <v>NO OFERTADO</v>
      </c>
      <c r="CE113" s="32"/>
      <c r="CF113" s="229"/>
      <c r="CG113" s="34">
        <f t="shared" si="140"/>
        <v>0</v>
      </c>
      <c r="CH113" s="31">
        <f t="shared" si="181"/>
        <v>0</v>
      </c>
      <c r="CI113" s="230" t="str">
        <f t="shared" si="141"/>
        <v>NO OFERTADO</v>
      </c>
      <c r="CJ113" s="32"/>
      <c r="CK113" s="229"/>
      <c r="CL113" s="34">
        <f t="shared" si="142"/>
        <v>0</v>
      </c>
      <c r="CM113" s="31">
        <f t="shared" si="181"/>
        <v>0</v>
      </c>
      <c r="CN113" s="230" t="str">
        <f t="shared" si="143"/>
        <v>NO OFERTADO</v>
      </c>
      <c r="CO113" s="32"/>
      <c r="CP113" s="231"/>
      <c r="CQ113" s="34">
        <f t="shared" si="144"/>
        <v>0</v>
      </c>
      <c r="CR113" s="31">
        <f t="shared" si="181"/>
        <v>0</v>
      </c>
      <c r="CS113" s="230" t="str">
        <f t="shared" si="145"/>
        <v>NO OFERTADO</v>
      </c>
      <c r="CT113" s="32"/>
      <c r="CU113" s="229"/>
      <c r="CV113" s="34">
        <f t="shared" si="146"/>
        <v>0</v>
      </c>
      <c r="CW113" s="31">
        <f t="shared" si="181"/>
        <v>0</v>
      </c>
      <c r="CX113" s="230" t="str">
        <f t="shared" si="147"/>
        <v>NO OFERTADO</v>
      </c>
      <c r="CY113" s="32"/>
      <c r="CZ113" s="229"/>
      <c r="DA113" s="34">
        <f t="shared" si="160"/>
        <v>0</v>
      </c>
      <c r="DB113" s="31">
        <f t="shared" si="161"/>
        <v>0</v>
      </c>
      <c r="DC113" s="230" t="str">
        <f t="shared" si="148"/>
        <v>NO OFERTADO</v>
      </c>
      <c r="DD113" s="32"/>
      <c r="DE113" s="229"/>
      <c r="DF113" s="34">
        <f t="shared" si="162"/>
        <v>0</v>
      </c>
      <c r="DG113" s="31">
        <f t="shared" si="163"/>
        <v>0</v>
      </c>
      <c r="DH113" s="230" t="str">
        <f t="shared" si="149"/>
        <v>NO OFERTADO</v>
      </c>
      <c r="DI113" s="32"/>
      <c r="DJ113" s="229"/>
      <c r="DK113" s="34">
        <f t="shared" si="164"/>
        <v>0</v>
      </c>
      <c r="DL113" s="31">
        <f t="shared" si="165"/>
        <v>0</v>
      </c>
      <c r="DM113" s="230" t="str">
        <f t="shared" si="150"/>
        <v>NO OFERTADO</v>
      </c>
      <c r="DN113" s="32">
        <v>505000</v>
      </c>
      <c r="DO113" s="229">
        <v>95950</v>
      </c>
      <c r="DP113" s="34">
        <f t="shared" si="166"/>
        <v>600950</v>
      </c>
      <c r="DQ113" s="31">
        <f t="shared" si="167"/>
        <v>600950</v>
      </c>
      <c r="DR113" s="230" t="str">
        <f t="shared" si="151"/>
        <v>HABILITA</v>
      </c>
      <c r="DS113" s="32"/>
      <c r="DT113" s="229"/>
      <c r="DU113" s="34">
        <f t="shared" si="168"/>
        <v>0</v>
      </c>
      <c r="DV113" s="31">
        <f t="shared" si="169"/>
        <v>0</v>
      </c>
      <c r="DW113" s="230" t="str">
        <f t="shared" si="152"/>
        <v>NO OFERTADO</v>
      </c>
      <c r="DX113" s="32"/>
      <c r="DY113" s="229">
        <f t="shared" si="182"/>
        <v>0</v>
      </c>
      <c r="DZ113" s="34">
        <f t="shared" si="153"/>
        <v>0</v>
      </c>
      <c r="EA113" s="31">
        <f t="shared" si="154"/>
        <v>0</v>
      </c>
      <c r="EB113" s="230" t="str">
        <f t="shared" si="155"/>
        <v>NO OFERTADO</v>
      </c>
      <c r="EC113" s="32"/>
      <c r="ED113" s="229"/>
      <c r="EE113" s="34">
        <f t="shared" si="170"/>
        <v>0</v>
      </c>
      <c r="EF113" s="31">
        <f t="shared" si="171"/>
        <v>0</v>
      </c>
      <c r="EG113" s="230" t="str">
        <f t="shared" si="156"/>
        <v>NO OFERTADO</v>
      </c>
      <c r="EH113" s="32"/>
      <c r="EI113" s="229"/>
      <c r="EJ113" s="34">
        <f t="shared" si="172"/>
        <v>0</v>
      </c>
      <c r="EK113" s="31">
        <f t="shared" si="173"/>
        <v>0</v>
      </c>
      <c r="EL113" s="230" t="str">
        <f t="shared" si="157"/>
        <v>NO OFERTADO</v>
      </c>
    </row>
    <row r="114" spans="1:142" s="226" customFormat="1" ht="51" x14ac:dyDescent="0.2">
      <c r="A114" s="103">
        <v>105</v>
      </c>
      <c r="B114" s="202" t="s">
        <v>190</v>
      </c>
      <c r="C114" s="121" t="s">
        <v>191</v>
      </c>
      <c r="D114" s="146">
        <v>1</v>
      </c>
      <c r="E114" s="227" t="s">
        <v>53</v>
      </c>
      <c r="F114" s="228">
        <v>733.33333333333337</v>
      </c>
      <c r="G114" s="25">
        <v>2199.12</v>
      </c>
      <c r="H114" s="32"/>
      <c r="I114" s="229"/>
      <c r="J114" s="34">
        <f t="shared" si="158"/>
        <v>0</v>
      </c>
      <c r="K114" s="31">
        <f t="shared" si="159"/>
        <v>0</v>
      </c>
      <c r="L114" s="230" t="str">
        <f t="shared" si="108"/>
        <v>NO OFERTADO</v>
      </c>
      <c r="M114" s="32"/>
      <c r="N114" s="229">
        <v>0</v>
      </c>
      <c r="O114" s="34">
        <f t="shared" si="109"/>
        <v>0</v>
      </c>
      <c r="P114" s="31">
        <f t="shared" si="179"/>
        <v>0</v>
      </c>
      <c r="Q114" s="230" t="str">
        <f t="shared" si="111"/>
        <v>NO OFERTADO</v>
      </c>
      <c r="R114" s="32"/>
      <c r="S114" s="229"/>
      <c r="T114" s="34">
        <f t="shared" si="112"/>
        <v>0</v>
      </c>
      <c r="U114" s="31">
        <f t="shared" si="179"/>
        <v>0</v>
      </c>
      <c r="V114" s="230" t="str">
        <f t="shared" si="113"/>
        <v>NO OFERTADO</v>
      </c>
      <c r="W114" s="32"/>
      <c r="X114" s="229"/>
      <c r="Y114" s="34">
        <f t="shared" si="114"/>
        <v>0</v>
      </c>
      <c r="Z114" s="31">
        <f t="shared" si="179"/>
        <v>0</v>
      </c>
      <c r="AA114" s="230" t="str">
        <f t="shared" si="115"/>
        <v>NO OFERTADO</v>
      </c>
      <c r="AB114" s="32"/>
      <c r="AC114" s="229"/>
      <c r="AD114" s="34">
        <f t="shared" si="116"/>
        <v>0</v>
      </c>
      <c r="AE114" s="31">
        <f t="shared" si="179"/>
        <v>0</v>
      </c>
      <c r="AF114" s="230" t="str">
        <f t="shared" si="117"/>
        <v>NO OFERTADO</v>
      </c>
      <c r="AG114" s="32"/>
      <c r="AH114" s="229"/>
      <c r="AI114" s="34">
        <f t="shared" si="118"/>
        <v>0</v>
      </c>
      <c r="AJ114" s="31">
        <f t="shared" si="179"/>
        <v>0</v>
      </c>
      <c r="AK114" s="230" t="str">
        <f t="shared" si="119"/>
        <v>NO OFERTADO</v>
      </c>
      <c r="AL114" s="32">
        <v>0</v>
      </c>
      <c r="AM114" s="229">
        <v>0</v>
      </c>
      <c r="AN114" s="34">
        <f t="shared" si="120"/>
        <v>0</v>
      </c>
      <c r="AO114" s="31">
        <f t="shared" si="179"/>
        <v>0</v>
      </c>
      <c r="AP114" s="230" t="str">
        <f t="shared" si="121"/>
        <v>NO OFERTADO</v>
      </c>
      <c r="AQ114" s="32"/>
      <c r="AR114" s="229"/>
      <c r="AS114" s="34">
        <f t="shared" si="122"/>
        <v>0</v>
      </c>
      <c r="AT114" s="31">
        <f t="shared" si="179"/>
        <v>0</v>
      </c>
      <c r="AU114" s="230" t="str">
        <f t="shared" si="123"/>
        <v>NO OFERTADO</v>
      </c>
      <c r="AV114" s="32"/>
      <c r="AW114" s="229"/>
      <c r="AX114" s="34">
        <f t="shared" si="124"/>
        <v>0</v>
      </c>
      <c r="AY114" s="31">
        <f t="shared" si="179"/>
        <v>0</v>
      </c>
      <c r="AZ114" s="230" t="str">
        <f t="shared" si="125"/>
        <v>NO OFERTADO</v>
      </c>
      <c r="BA114" s="32"/>
      <c r="BB114" s="229">
        <f t="shared" si="180"/>
        <v>0</v>
      </c>
      <c r="BC114" s="34">
        <f t="shared" si="127"/>
        <v>0</v>
      </c>
      <c r="BD114" s="31">
        <f t="shared" si="179"/>
        <v>0</v>
      </c>
      <c r="BE114" s="230" t="str">
        <f t="shared" si="128"/>
        <v>NO OFERTADO</v>
      </c>
      <c r="BF114" s="32"/>
      <c r="BG114" s="229"/>
      <c r="BH114" s="34">
        <f t="shared" si="129"/>
        <v>0</v>
      </c>
      <c r="BI114" s="31">
        <f t="shared" si="179"/>
        <v>0</v>
      </c>
      <c r="BJ114" s="230" t="str">
        <f t="shared" si="130"/>
        <v>NO OFERTADO</v>
      </c>
      <c r="BK114" s="32"/>
      <c r="BL114" s="229"/>
      <c r="BM114" s="34">
        <f t="shared" si="131"/>
        <v>0</v>
      </c>
      <c r="BN114" s="31">
        <f t="shared" si="179"/>
        <v>0</v>
      </c>
      <c r="BO114" s="230" t="str">
        <f t="shared" si="132"/>
        <v>NO OFERTADO</v>
      </c>
      <c r="BP114" s="32">
        <v>1848</v>
      </c>
      <c r="BQ114" s="229">
        <f t="shared" ref="BQ114:BQ115" si="187">BP114*0.19</f>
        <v>351.12</v>
      </c>
      <c r="BR114" s="34">
        <f t="shared" si="133"/>
        <v>2199.12</v>
      </c>
      <c r="BS114" s="31">
        <f t="shared" si="179"/>
        <v>2199.12</v>
      </c>
      <c r="BT114" s="230" t="str">
        <f t="shared" si="134"/>
        <v>HABILITA</v>
      </c>
      <c r="BU114" s="32"/>
      <c r="BV114" s="229"/>
      <c r="BW114" s="34">
        <f t="shared" si="135"/>
        <v>0</v>
      </c>
      <c r="BX114" s="31">
        <f t="shared" si="181"/>
        <v>0</v>
      </c>
      <c r="BY114" s="230" t="str">
        <f t="shared" si="137"/>
        <v>NO OFERTADO</v>
      </c>
      <c r="BZ114" s="32"/>
      <c r="CA114" s="229"/>
      <c r="CB114" s="34">
        <f t="shared" si="138"/>
        <v>0</v>
      </c>
      <c r="CC114" s="31">
        <f t="shared" si="181"/>
        <v>0</v>
      </c>
      <c r="CD114" s="230" t="str">
        <f t="shared" si="139"/>
        <v>NO OFERTADO</v>
      </c>
      <c r="CE114" s="32"/>
      <c r="CF114" s="229"/>
      <c r="CG114" s="34">
        <f t="shared" si="140"/>
        <v>0</v>
      </c>
      <c r="CH114" s="31">
        <f t="shared" si="181"/>
        <v>0</v>
      </c>
      <c r="CI114" s="230" t="str">
        <f t="shared" si="141"/>
        <v>NO OFERTADO</v>
      </c>
      <c r="CJ114" s="32"/>
      <c r="CK114" s="229"/>
      <c r="CL114" s="34">
        <f t="shared" si="142"/>
        <v>0</v>
      </c>
      <c r="CM114" s="31">
        <f t="shared" si="181"/>
        <v>0</v>
      </c>
      <c r="CN114" s="230" t="str">
        <f t="shared" si="143"/>
        <v>NO OFERTADO</v>
      </c>
      <c r="CO114" s="32"/>
      <c r="CP114" s="231"/>
      <c r="CQ114" s="34">
        <f t="shared" si="144"/>
        <v>0</v>
      </c>
      <c r="CR114" s="31">
        <f t="shared" si="181"/>
        <v>0</v>
      </c>
      <c r="CS114" s="230" t="str">
        <f t="shared" si="145"/>
        <v>NO OFERTADO</v>
      </c>
      <c r="CT114" s="32"/>
      <c r="CU114" s="229"/>
      <c r="CV114" s="34">
        <f t="shared" si="146"/>
        <v>0</v>
      </c>
      <c r="CW114" s="31">
        <f t="shared" si="181"/>
        <v>0</v>
      </c>
      <c r="CX114" s="230" t="str">
        <f t="shared" si="147"/>
        <v>NO OFERTADO</v>
      </c>
      <c r="CY114" s="32"/>
      <c r="CZ114" s="229"/>
      <c r="DA114" s="34">
        <f t="shared" si="160"/>
        <v>0</v>
      </c>
      <c r="DB114" s="31">
        <f t="shared" si="161"/>
        <v>0</v>
      </c>
      <c r="DC114" s="230" t="str">
        <f t="shared" si="148"/>
        <v>NO OFERTADO</v>
      </c>
      <c r="DD114" s="32"/>
      <c r="DE114" s="229"/>
      <c r="DF114" s="34">
        <f t="shared" si="162"/>
        <v>0</v>
      </c>
      <c r="DG114" s="31">
        <f t="shared" si="163"/>
        <v>0</v>
      </c>
      <c r="DH114" s="230" t="str">
        <f t="shared" si="149"/>
        <v>NO OFERTADO</v>
      </c>
      <c r="DI114" s="32"/>
      <c r="DJ114" s="229"/>
      <c r="DK114" s="34">
        <f t="shared" si="164"/>
        <v>0</v>
      </c>
      <c r="DL114" s="31">
        <f t="shared" si="165"/>
        <v>0</v>
      </c>
      <c r="DM114" s="230" t="str">
        <f t="shared" si="150"/>
        <v>NO OFERTADO</v>
      </c>
      <c r="DN114" s="32"/>
      <c r="DO114" s="229"/>
      <c r="DP114" s="34">
        <f t="shared" si="166"/>
        <v>0</v>
      </c>
      <c r="DQ114" s="31">
        <f t="shared" si="167"/>
        <v>0</v>
      </c>
      <c r="DR114" s="230" t="str">
        <f t="shared" si="151"/>
        <v>NO OFERTADO</v>
      </c>
      <c r="DS114" s="32"/>
      <c r="DT114" s="229"/>
      <c r="DU114" s="34">
        <f t="shared" si="168"/>
        <v>0</v>
      </c>
      <c r="DV114" s="31">
        <f t="shared" si="169"/>
        <v>0</v>
      </c>
      <c r="DW114" s="230" t="str">
        <f t="shared" si="152"/>
        <v>NO OFERTADO</v>
      </c>
      <c r="DX114" s="32"/>
      <c r="DY114" s="229">
        <f t="shared" si="182"/>
        <v>0</v>
      </c>
      <c r="DZ114" s="34">
        <f t="shared" si="153"/>
        <v>0</v>
      </c>
      <c r="EA114" s="31">
        <f t="shared" si="154"/>
        <v>0</v>
      </c>
      <c r="EB114" s="230" t="str">
        <f t="shared" si="155"/>
        <v>NO OFERTADO</v>
      </c>
      <c r="EC114" s="32"/>
      <c r="ED114" s="229"/>
      <c r="EE114" s="34">
        <f t="shared" si="170"/>
        <v>0</v>
      </c>
      <c r="EF114" s="31">
        <f t="shared" si="171"/>
        <v>0</v>
      </c>
      <c r="EG114" s="230" t="str">
        <f t="shared" si="156"/>
        <v>NO OFERTADO</v>
      </c>
      <c r="EH114" s="32"/>
      <c r="EI114" s="229"/>
      <c r="EJ114" s="34">
        <f t="shared" si="172"/>
        <v>0</v>
      </c>
      <c r="EK114" s="31">
        <f t="shared" si="173"/>
        <v>0</v>
      </c>
      <c r="EL114" s="230" t="str">
        <f t="shared" si="157"/>
        <v>NO OFERTADO</v>
      </c>
    </row>
    <row r="115" spans="1:142" s="226" customFormat="1" ht="51" x14ac:dyDescent="0.2">
      <c r="A115" s="103">
        <v>106</v>
      </c>
      <c r="B115" s="202" t="s">
        <v>192</v>
      </c>
      <c r="C115" s="121" t="s">
        <v>191</v>
      </c>
      <c r="D115" s="146">
        <v>1</v>
      </c>
      <c r="E115" s="227" t="s">
        <v>53</v>
      </c>
      <c r="F115" s="228">
        <v>500</v>
      </c>
      <c r="G115" s="25">
        <v>2997.61</v>
      </c>
      <c r="H115" s="32"/>
      <c r="I115" s="229"/>
      <c r="J115" s="34">
        <f t="shared" si="158"/>
        <v>0</v>
      </c>
      <c r="K115" s="31">
        <f t="shared" si="159"/>
        <v>0</v>
      </c>
      <c r="L115" s="230" t="str">
        <f t="shared" si="108"/>
        <v>NO OFERTADO</v>
      </c>
      <c r="M115" s="32"/>
      <c r="N115" s="229">
        <v>0</v>
      </c>
      <c r="O115" s="34">
        <f t="shared" si="109"/>
        <v>0</v>
      </c>
      <c r="P115" s="31">
        <f t="shared" si="179"/>
        <v>0</v>
      </c>
      <c r="Q115" s="230" t="str">
        <f t="shared" si="111"/>
        <v>NO OFERTADO</v>
      </c>
      <c r="R115" s="32"/>
      <c r="S115" s="229"/>
      <c r="T115" s="34">
        <f t="shared" si="112"/>
        <v>0</v>
      </c>
      <c r="U115" s="31">
        <f t="shared" si="179"/>
        <v>0</v>
      </c>
      <c r="V115" s="230" t="str">
        <f t="shared" si="113"/>
        <v>NO OFERTADO</v>
      </c>
      <c r="W115" s="32"/>
      <c r="X115" s="229"/>
      <c r="Y115" s="34">
        <f t="shared" si="114"/>
        <v>0</v>
      </c>
      <c r="Z115" s="31">
        <f t="shared" si="179"/>
        <v>0</v>
      </c>
      <c r="AA115" s="230" t="str">
        <f t="shared" si="115"/>
        <v>NO OFERTADO</v>
      </c>
      <c r="AB115" s="32"/>
      <c r="AC115" s="229"/>
      <c r="AD115" s="34">
        <f t="shared" si="116"/>
        <v>0</v>
      </c>
      <c r="AE115" s="31">
        <f t="shared" si="179"/>
        <v>0</v>
      </c>
      <c r="AF115" s="230" t="str">
        <f t="shared" si="117"/>
        <v>NO OFERTADO</v>
      </c>
      <c r="AG115" s="32"/>
      <c r="AH115" s="229"/>
      <c r="AI115" s="34">
        <f t="shared" si="118"/>
        <v>0</v>
      </c>
      <c r="AJ115" s="31">
        <f t="shared" si="179"/>
        <v>0</v>
      </c>
      <c r="AK115" s="230" t="str">
        <f t="shared" si="119"/>
        <v>NO OFERTADO</v>
      </c>
      <c r="AL115" s="32"/>
      <c r="AM115" s="229"/>
      <c r="AN115" s="34">
        <f t="shared" si="120"/>
        <v>0</v>
      </c>
      <c r="AO115" s="31">
        <f t="shared" si="179"/>
        <v>0</v>
      </c>
      <c r="AP115" s="230" t="str">
        <f t="shared" si="121"/>
        <v>NO OFERTADO</v>
      </c>
      <c r="AQ115" s="32"/>
      <c r="AR115" s="229"/>
      <c r="AS115" s="34">
        <f t="shared" si="122"/>
        <v>0</v>
      </c>
      <c r="AT115" s="31">
        <f t="shared" si="179"/>
        <v>0</v>
      </c>
      <c r="AU115" s="230" t="str">
        <f t="shared" si="123"/>
        <v>NO OFERTADO</v>
      </c>
      <c r="AV115" s="32"/>
      <c r="AW115" s="229"/>
      <c r="AX115" s="34">
        <f t="shared" si="124"/>
        <v>0</v>
      </c>
      <c r="AY115" s="31">
        <f t="shared" si="179"/>
        <v>0</v>
      </c>
      <c r="AZ115" s="230" t="str">
        <f t="shared" si="125"/>
        <v>NO OFERTADO</v>
      </c>
      <c r="BA115" s="32"/>
      <c r="BB115" s="229">
        <f t="shared" si="180"/>
        <v>0</v>
      </c>
      <c r="BC115" s="34">
        <f t="shared" si="127"/>
        <v>0</v>
      </c>
      <c r="BD115" s="31">
        <f t="shared" si="179"/>
        <v>0</v>
      </c>
      <c r="BE115" s="230" t="str">
        <f t="shared" si="128"/>
        <v>NO OFERTADO</v>
      </c>
      <c r="BF115" s="32"/>
      <c r="BG115" s="229"/>
      <c r="BH115" s="34">
        <f t="shared" si="129"/>
        <v>0</v>
      </c>
      <c r="BI115" s="31">
        <f t="shared" si="179"/>
        <v>0</v>
      </c>
      <c r="BJ115" s="230" t="str">
        <f t="shared" si="130"/>
        <v>NO OFERTADO</v>
      </c>
      <c r="BK115" s="32"/>
      <c r="BL115" s="229"/>
      <c r="BM115" s="34">
        <f t="shared" si="131"/>
        <v>0</v>
      </c>
      <c r="BN115" s="31">
        <f t="shared" si="179"/>
        <v>0</v>
      </c>
      <c r="BO115" s="230" t="str">
        <f t="shared" si="132"/>
        <v>NO OFERTADO</v>
      </c>
      <c r="BP115" s="32">
        <v>2519</v>
      </c>
      <c r="BQ115" s="229">
        <f t="shared" si="187"/>
        <v>478.61</v>
      </c>
      <c r="BR115" s="34">
        <f t="shared" si="133"/>
        <v>2997.61</v>
      </c>
      <c r="BS115" s="31">
        <f t="shared" si="179"/>
        <v>2997.61</v>
      </c>
      <c r="BT115" s="230" t="str">
        <f t="shared" si="134"/>
        <v>HABILITA</v>
      </c>
      <c r="BU115" s="32"/>
      <c r="BV115" s="229"/>
      <c r="BW115" s="34">
        <f t="shared" si="135"/>
        <v>0</v>
      </c>
      <c r="BX115" s="31">
        <f t="shared" si="181"/>
        <v>0</v>
      </c>
      <c r="BY115" s="230" t="str">
        <f t="shared" si="137"/>
        <v>NO OFERTADO</v>
      </c>
      <c r="BZ115" s="32"/>
      <c r="CA115" s="229"/>
      <c r="CB115" s="34">
        <f t="shared" si="138"/>
        <v>0</v>
      </c>
      <c r="CC115" s="31">
        <f t="shared" si="181"/>
        <v>0</v>
      </c>
      <c r="CD115" s="230" t="str">
        <f t="shared" si="139"/>
        <v>NO OFERTADO</v>
      </c>
      <c r="CE115" s="32"/>
      <c r="CF115" s="229"/>
      <c r="CG115" s="34">
        <f t="shared" si="140"/>
        <v>0</v>
      </c>
      <c r="CH115" s="31">
        <f t="shared" si="181"/>
        <v>0</v>
      </c>
      <c r="CI115" s="230" t="str">
        <f t="shared" si="141"/>
        <v>NO OFERTADO</v>
      </c>
      <c r="CJ115" s="32"/>
      <c r="CK115" s="229"/>
      <c r="CL115" s="34">
        <f t="shared" si="142"/>
        <v>0</v>
      </c>
      <c r="CM115" s="31">
        <f t="shared" si="181"/>
        <v>0</v>
      </c>
      <c r="CN115" s="230" t="str">
        <f t="shared" si="143"/>
        <v>NO OFERTADO</v>
      </c>
      <c r="CO115" s="32"/>
      <c r="CP115" s="231"/>
      <c r="CQ115" s="34">
        <f t="shared" si="144"/>
        <v>0</v>
      </c>
      <c r="CR115" s="31">
        <f t="shared" si="181"/>
        <v>0</v>
      </c>
      <c r="CS115" s="230" t="str">
        <f t="shared" si="145"/>
        <v>NO OFERTADO</v>
      </c>
      <c r="CT115" s="32"/>
      <c r="CU115" s="229"/>
      <c r="CV115" s="34">
        <f t="shared" si="146"/>
        <v>0</v>
      </c>
      <c r="CW115" s="31">
        <f t="shared" si="181"/>
        <v>0</v>
      </c>
      <c r="CX115" s="230" t="str">
        <f t="shared" si="147"/>
        <v>NO OFERTADO</v>
      </c>
      <c r="CY115" s="32"/>
      <c r="CZ115" s="229"/>
      <c r="DA115" s="34">
        <f t="shared" si="160"/>
        <v>0</v>
      </c>
      <c r="DB115" s="31">
        <f t="shared" si="161"/>
        <v>0</v>
      </c>
      <c r="DC115" s="230" t="str">
        <f t="shared" si="148"/>
        <v>NO OFERTADO</v>
      </c>
      <c r="DD115" s="32"/>
      <c r="DE115" s="229"/>
      <c r="DF115" s="34">
        <f t="shared" si="162"/>
        <v>0</v>
      </c>
      <c r="DG115" s="31">
        <f t="shared" si="163"/>
        <v>0</v>
      </c>
      <c r="DH115" s="230" t="str">
        <f t="shared" si="149"/>
        <v>NO OFERTADO</v>
      </c>
      <c r="DI115" s="32"/>
      <c r="DJ115" s="229"/>
      <c r="DK115" s="34">
        <f t="shared" si="164"/>
        <v>0</v>
      </c>
      <c r="DL115" s="31">
        <f t="shared" si="165"/>
        <v>0</v>
      </c>
      <c r="DM115" s="230" t="str">
        <f t="shared" si="150"/>
        <v>NO OFERTADO</v>
      </c>
      <c r="DN115" s="32"/>
      <c r="DO115" s="229"/>
      <c r="DP115" s="34">
        <f t="shared" si="166"/>
        <v>0</v>
      </c>
      <c r="DQ115" s="31">
        <f t="shared" si="167"/>
        <v>0</v>
      </c>
      <c r="DR115" s="230" t="str">
        <f t="shared" si="151"/>
        <v>NO OFERTADO</v>
      </c>
      <c r="DS115" s="32"/>
      <c r="DT115" s="229"/>
      <c r="DU115" s="34">
        <f t="shared" si="168"/>
        <v>0</v>
      </c>
      <c r="DV115" s="31">
        <f t="shared" si="169"/>
        <v>0</v>
      </c>
      <c r="DW115" s="230" t="str">
        <f t="shared" si="152"/>
        <v>NO OFERTADO</v>
      </c>
      <c r="DX115" s="32"/>
      <c r="DY115" s="229">
        <f t="shared" si="182"/>
        <v>0</v>
      </c>
      <c r="DZ115" s="34">
        <f t="shared" si="153"/>
        <v>0</v>
      </c>
      <c r="EA115" s="31">
        <f t="shared" si="154"/>
        <v>0</v>
      </c>
      <c r="EB115" s="230" t="str">
        <f t="shared" si="155"/>
        <v>NO OFERTADO</v>
      </c>
      <c r="EC115" s="32"/>
      <c r="ED115" s="229"/>
      <c r="EE115" s="34">
        <f t="shared" si="170"/>
        <v>0</v>
      </c>
      <c r="EF115" s="31">
        <f t="shared" si="171"/>
        <v>0</v>
      </c>
      <c r="EG115" s="230" t="str">
        <f t="shared" si="156"/>
        <v>NO OFERTADO</v>
      </c>
      <c r="EH115" s="32"/>
      <c r="EI115" s="229"/>
      <c r="EJ115" s="34">
        <f t="shared" si="172"/>
        <v>0</v>
      </c>
      <c r="EK115" s="31">
        <f t="shared" si="173"/>
        <v>0</v>
      </c>
      <c r="EL115" s="230" t="str">
        <f t="shared" si="157"/>
        <v>NO OFERTADO</v>
      </c>
    </row>
    <row r="116" spans="1:142" s="226" customFormat="1" ht="25.5" x14ac:dyDescent="0.2">
      <c r="A116" s="103">
        <v>107</v>
      </c>
      <c r="B116" s="202" t="s">
        <v>193</v>
      </c>
      <c r="C116" s="121" t="s">
        <v>194</v>
      </c>
      <c r="D116" s="146">
        <v>1</v>
      </c>
      <c r="E116" s="227" t="s">
        <v>53</v>
      </c>
      <c r="F116" s="228">
        <v>1.3333333333333333</v>
      </c>
      <c r="G116" s="25">
        <v>23129.068955999999</v>
      </c>
      <c r="H116" s="32"/>
      <c r="I116" s="229"/>
      <c r="J116" s="34">
        <f t="shared" si="158"/>
        <v>0</v>
      </c>
      <c r="K116" s="31">
        <f t="shared" si="159"/>
        <v>0</v>
      </c>
      <c r="L116" s="230" t="str">
        <f t="shared" si="108"/>
        <v>NO OFERTADO</v>
      </c>
      <c r="M116" s="32"/>
      <c r="N116" s="229">
        <v>0</v>
      </c>
      <c r="O116" s="34">
        <f t="shared" si="109"/>
        <v>0</v>
      </c>
      <c r="P116" s="31">
        <f t="shared" si="179"/>
        <v>0</v>
      </c>
      <c r="Q116" s="230" t="str">
        <f t="shared" si="111"/>
        <v>NO OFERTADO</v>
      </c>
      <c r="R116" s="32"/>
      <c r="S116" s="229"/>
      <c r="T116" s="34">
        <f t="shared" si="112"/>
        <v>0</v>
      </c>
      <c r="U116" s="31">
        <f t="shared" si="179"/>
        <v>0</v>
      </c>
      <c r="V116" s="230" t="str">
        <f t="shared" si="113"/>
        <v>NO OFERTADO</v>
      </c>
      <c r="W116" s="32"/>
      <c r="X116" s="229"/>
      <c r="Y116" s="34">
        <f t="shared" si="114"/>
        <v>0</v>
      </c>
      <c r="Z116" s="31">
        <f t="shared" si="179"/>
        <v>0</v>
      </c>
      <c r="AA116" s="230" t="str">
        <f t="shared" si="115"/>
        <v>NO OFERTADO</v>
      </c>
      <c r="AB116" s="32"/>
      <c r="AC116" s="229"/>
      <c r="AD116" s="34">
        <f t="shared" si="116"/>
        <v>0</v>
      </c>
      <c r="AE116" s="31">
        <f t="shared" si="179"/>
        <v>0</v>
      </c>
      <c r="AF116" s="230" t="str">
        <f t="shared" si="117"/>
        <v>NO OFERTADO</v>
      </c>
      <c r="AG116" s="32"/>
      <c r="AH116" s="229"/>
      <c r="AI116" s="34">
        <f t="shared" si="118"/>
        <v>0</v>
      </c>
      <c r="AJ116" s="31">
        <f t="shared" si="179"/>
        <v>0</v>
      </c>
      <c r="AK116" s="230" t="str">
        <f t="shared" si="119"/>
        <v>NO OFERTADO</v>
      </c>
      <c r="AL116" s="32"/>
      <c r="AM116" s="229"/>
      <c r="AN116" s="34">
        <f t="shared" si="120"/>
        <v>0</v>
      </c>
      <c r="AO116" s="31">
        <f t="shared" si="179"/>
        <v>0</v>
      </c>
      <c r="AP116" s="230" t="str">
        <f t="shared" si="121"/>
        <v>NO OFERTADO</v>
      </c>
      <c r="AQ116" s="32"/>
      <c r="AR116" s="229"/>
      <c r="AS116" s="34">
        <f t="shared" si="122"/>
        <v>0</v>
      </c>
      <c r="AT116" s="31">
        <f t="shared" si="179"/>
        <v>0</v>
      </c>
      <c r="AU116" s="230" t="str">
        <f t="shared" si="123"/>
        <v>NO OFERTADO</v>
      </c>
      <c r="AV116" s="32"/>
      <c r="AW116" s="229"/>
      <c r="AX116" s="34">
        <f t="shared" si="124"/>
        <v>0</v>
      </c>
      <c r="AY116" s="31">
        <f t="shared" si="179"/>
        <v>0</v>
      </c>
      <c r="AZ116" s="230" t="str">
        <f t="shared" si="125"/>
        <v>NO OFERTADO</v>
      </c>
      <c r="BA116" s="32"/>
      <c r="BB116" s="229">
        <f t="shared" si="180"/>
        <v>0</v>
      </c>
      <c r="BC116" s="34">
        <f t="shared" si="127"/>
        <v>0</v>
      </c>
      <c r="BD116" s="31">
        <f t="shared" si="179"/>
        <v>0</v>
      </c>
      <c r="BE116" s="230" t="str">
        <f t="shared" si="128"/>
        <v>NO OFERTADO</v>
      </c>
      <c r="BF116" s="32"/>
      <c r="BG116" s="229"/>
      <c r="BH116" s="34">
        <f t="shared" si="129"/>
        <v>0</v>
      </c>
      <c r="BI116" s="31">
        <f t="shared" si="179"/>
        <v>0</v>
      </c>
      <c r="BJ116" s="230" t="str">
        <f t="shared" si="130"/>
        <v>NO OFERTADO</v>
      </c>
      <c r="BK116" s="32"/>
      <c r="BL116" s="229"/>
      <c r="BM116" s="34">
        <f t="shared" si="131"/>
        <v>0</v>
      </c>
      <c r="BN116" s="31">
        <f t="shared" si="179"/>
        <v>0</v>
      </c>
      <c r="BO116" s="230" t="str">
        <f t="shared" si="132"/>
        <v>NO OFERTADO</v>
      </c>
      <c r="BP116" s="32"/>
      <c r="BQ116" s="229"/>
      <c r="BR116" s="34">
        <f t="shared" si="133"/>
        <v>0</v>
      </c>
      <c r="BS116" s="31">
        <f t="shared" si="179"/>
        <v>0</v>
      </c>
      <c r="BT116" s="230" t="str">
        <f t="shared" si="134"/>
        <v>NO OFERTADO</v>
      </c>
      <c r="BU116" s="32"/>
      <c r="BV116" s="229"/>
      <c r="BW116" s="34">
        <f t="shared" si="135"/>
        <v>0</v>
      </c>
      <c r="BX116" s="31">
        <f t="shared" si="181"/>
        <v>0</v>
      </c>
      <c r="BY116" s="230" t="str">
        <f t="shared" si="137"/>
        <v>NO OFERTADO</v>
      </c>
      <c r="BZ116" s="32"/>
      <c r="CA116" s="229"/>
      <c r="CB116" s="34">
        <f t="shared" si="138"/>
        <v>0</v>
      </c>
      <c r="CC116" s="31">
        <f t="shared" si="181"/>
        <v>0</v>
      </c>
      <c r="CD116" s="230" t="str">
        <f t="shared" si="139"/>
        <v>NO OFERTADO</v>
      </c>
      <c r="CE116" s="32"/>
      <c r="CF116" s="229"/>
      <c r="CG116" s="34">
        <f t="shared" si="140"/>
        <v>0</v>
      </c>
      <c r="CH116" s="31">
        <f t="shared" si="181"/>
        <v>0</v>
      </c>
      <c r="CI116" s="230" t="str">
        <f t="shared" si="141"/>
        <v>NO OFERTADO</v>
      </c>
      <c r="CJ116" s="32"/>
      <c r="CK116" s="229"/>
      <c r="CL116" s="34">
        <f t="shared" si="142"/>
        <v>0</v>
      </c>
      <c r="CM116" s="31">
        <f t="shared" si="181"/>
        <v>0</v>
      </c>
      <c r="CN116" s="230" t="str">
        <f t="shared" si="143"/>
        <v>NO OFERTADO</v>
      </c>
      <c r="CO116" s="32"/>
      <c r="CP116" s="231"/>
      <c r="CQ116" s="34">
        <f t="shared" si="144"/>
        <v>0</v>
      </c>
      <c r="CR116" s="31">
        <f t="shared" si="181"/>
        <v>0</v>
      </c>
      <c r="CS116" s="230" t="str">
        <f t="shared" si="145"/>
        <v>NO OFERTADO</v>
      </c>
      <c r="CT116" s="32"/>
      <c r="CU116" s="229"/>
      <c r="CV116" s="34">
        <f t="shared" si="146"/>
        <v>0</v>
      </c>
      <c r="CW116" s="31">
        <f t="shared" si="181"/>
        <v>0</v>
      </c>
      <c r="CX116" s="230" t="str">
        <f t="shared" si="147"/>
        <v>NO OFERTADO</v>
      </c>
      <c r="CY116" s="32"/>
      <c r="CZ116" s="229"/>
      <c r="DA116" s="34">
        <f t="shared" si="160"/>
        <v>0</v>
      </c>
      <c r="DB116" s="31">
        <f t="shared" si="161"/>
        <v>0</v>
      </c>
      <c r="DC116" s="230" t="str">
        <f t="shared" si="148"/>
        <v>NO OFERTADO</v>
      </c>
      <c r="DD116" s="32"/>
      <c r="DE116" s="229"/>
      <c r="DF116" s="34">
        <f t="shared" si="162"/>
        <v>0</v>
      </c>
      <c r="DG116" s="31">
        <f t="shared" si="163"/>
        <v>0</v>
      </c>
      <c r="DH116" s="230" t="str">
        <f t="shared" si="149"/>
        <v>NO OFERTADO</v>
      </c>
      <c r="DI116" s="32"/>
      <c r="DJ116" s="229"/>
      <c r="DK116" s="34">
        <f t="shared" si="164"/>
        <v>0</v>
      </c>
      <c r="DL116" s="31">
        <f t="shared" si="165"/>
        <v>0</v>
      </c>
      <c r="DM116" s="230" t="str">
        <f t="shared" si="150"/>
        <v>NO OFERTADO</v>
      </c>
      <c r="DN116" s="32"/>
      <c r="DO116" s="229"/>
      <c r="DP116" s="34">
        <f t="shared" si="166"/>
        <v>0</v>
      </c>
      <c r="DQ116" s="31">
        <f t="shared" si="167"/>
        <v>0</v>
      </c>
      <c r="DR116" s="230" t="str">
        <f t="shared" si="151"/>
        <v>NO OFERTADO</v>
      </c>
      <c r="DS116" s="32"/>
      <c r="DT116" s="229"/>
      <c r="DU116" s="34">
        <f t="shared" si="168"/>
        <v>0</v>
      </c>
      <c r="DV116" s="31">
        <f t="shared" si="169"/>
        <v>0</v>
      </c>
      <c r="DW116" s="230" t="str">
        <f t="shared" si="152"/>
        <v>NO OFERTADO</v>
      </c>
      <c r="DX116" s="32"/>
      <c r="DY116" s="229">
        <f t="shared" si="182"/>
        <v>0</v>
      </c>
      <c r="DZ116" s="34">
        <f t="shared" si="153"/>
        <v>0</v>
      </c>
      <c r="EA116" s="31">
        <f t="shared" si="154"/>
        <v>0</v>
      </c>
      <c r="EB116" s="230" t="str">
        <f t="shared" si="155"/>
        <v>NO OFERTADO</v>
      </c>
      <c r="EC116" s="32"/>
      <c r="ED116" s="229"/>
      <c r="EE116" s="34">
        <f t="shared" si="170"/>
        <v>0</v>
      </c>
      <c r="EF116" s="31">
        <f t="shared" si="171"/>
        <v>0</v>
      </c>
      <c r="EG116" s="230" t="str">
        <f t="shared" si="156"/>
        <v>NO OFERTADO</v>
      </c>
      <c r="EH116" s="32"/>
      <c r="EI116" s="229"/>
      <c r="EJ116" s="34">
        <f t="shared" si="172"/>
        <v>0</v>
      </c>
      <c r="EK116" s="31">
        <f t="shared" si="173"/>
        <v>0</v>
      </c>
      <c r="EL116" s="230" t="str">
        <f t="shared" si="157"/>
        <v>NO OFERTADO</v>
      </c>
    </row>
    <row r="117" spans="1:142" s="226" customFormat="1" ht="25.5" x14ac:dyDescent="0.2">
      <c r="A117" s="103">
        <v>108</v>
      </c>
      <c r="B117" s="202" t="s">
        <v>195</v>
      </c>
      <c r="C117" s="121" t="s">
        <v>196</v>
      </c>
      <c r="D117" s="146">
        <v>1</v>
      </c>
      <c r="E117" s="227" t="s">
        <v>53</v>
      </c>
      <c r="F117" s="228">
        <v>74</v>
      </c>
      <c r="G117" s="25">
        <v>10497.445056</v>
      </c>
      <c r="H117" s="32"/>
      <c r="I117" s="229"/>
      <c r="J117" s="34">
        <f t="shared" si="158"/>
        <v>0</v>
      </c>
      <c r="K117" s="31">
        <f t="shared" si="159"/>
        <v>0</v>
      </c>
      <c r="L117" s="230" t="str">
        <f t="shared" si="108"/>
        <v>NO OFERTADO</v>
      </c>
      <c r="M117" s="32"/>
      <c r="N117" s="229">
        <v>0</v>
      </c>
      <c r="O117" s="34">
        <f t="shared" si="109"/>
        <v>0</v>
      </c>
      <c r="P117" s="31">
        <f t="shared" si="179"/>
        <v>0</v>
      </c>
      <c r="Q117" s="230" t="str">
        <f t="shared" si="111"/>
        <v>NO OFERTADO</v>
      </c>
      <c r="R117" s="32"/>
      <c r="S117" s="229"/>
      <c r="T117" s="34">
        <f t="shared" si="112"/>
        <v>0</v>
      </c>
      <c r="U117" s="31">
        <f t="shared" si="179"/>
        <v>0</v>
      </c>
      <c r="V117" s="230" t="str">
        <f t="shared" si="113"/>
        <v>NO OFERTADO</v>
      </c>
      <c r="W117" s="32"/>
      <c r="X117" s="229"/>
      <c r="Y117" s="34">
        <f t="shared" si="114"/>
        <v>0</v>
      </c>
      <c r="Z117" s="31">
        <f t="shared" si="179"/>
        <v>0</v>
      </c>
      <c r="AA117" s="230" t="str">
        <f t="shared" si="115"/>
        <v>NO OFERTADO</v>
      </c>
      <c r="AB117" s="32"/>
      <c r="AC117" s="229"/>
      <c r="AD117" s="34">
        <f t="shared" si="116"/>
        <v>0</v>
      </c>
      <c r="AE117" s="31">
        <f t="shared" si="179"/>
        <v>0</v>
      </c>
      <c r="AF117" s="230" t="str">
        <f t="shared" si="117"/>
        <v>NO OFERTADO</v>
      </c>
      <c r="AG117" s="32"/>
      <c r="AH117" s="229"/>
      <c r="AI117" s="34">
        <f t="shared" si="118"/>
        <v>0</v>
      </c>
      <c r="AJ117" s="31">
        <f t="shared" si="179"/>
        <v>0</v>
      </c>
      <c r="AK117" s="230" t="str">
        <f t="shared" si="119"/>
        <v>NO OFERTADO</v>
      </c>
      <c r="AL117" s="32"/>
      <c r="AM117" s="229"/>
      <c r="AN117" s="34">
        <f t="shared" si="120"/>
        <v>0</v>
      </c>
      <c r="AO117" s="31">
        <f t="shared" si="179"/>
        <v>0</v>
      </c>
      <c r="AP117" s="230" t="str">
        <f t="shared" si="121"/>
        <v>NO OFERTADO</v>
      </c>
      <c r="AQ117" s="32"/>
      <c r="AR117" s="229"/>
      <c r="AS117" s="34">
        <f t="shared" si="122"/>
        <v>0</v>
      </c>
      <c r="AT117" s="31">
        <f t="shared" si="179"/>
        <v>0</v>
      </c>
      <c r="AU117" s="230" t="str">
        <f t="shared" si="123"/>
        <v>NO OFERTADO</v>
      </c>
      <c r="AV117" s="32">
        <v>20280</v>
      </c>
      <c r="AW117" s="229">
        <v>0</v>
      </c>
      <c r="AX117" s="34">
        <f t="shared" si="124"/>
        <v>20280</v>
      </c>
      <c r="AY117" s="31">
        <f t="shared" si="179"/>
        <v>20280</v>
      </c>
      <c r="AZ117" s="230" t="str">
        <f t="shared" si="125"/>
        <v>NO HABILITA</v>
      </c>
      <c r="BA117" s="32"/>
      <c r="BB117" s="229">
        <f t="shared" si="180"/>
        <v>0</v>
      </c>
      <c r="BC117" s="34">
        <f t="shared" si="127"/>
        <v>0</v>
      </c>
      <c r="BD117" s="31">
        <f t="shared" si="179"/>
        <v>0</v>
      </c>
      <c r="BE117" s="230" t="str">
        <f t="shared" si="128"/>
        <v>NO OFERTADO</v>
      </c>
      <c r="BF117" s="32">
        <v>3900</v>
      </c>
      <c r="BG117" s="229">
        <f>BF117*0.19</f>
        <v>741</v>
      </c>
      <c r="BH117" s="34">
        <f t="shared" si="129"/>
        <v>4641</v>
      </c>
      <c r="BI117" s="31">
        <f t="shared" si="179"/>
        <v>4641</v>
      </c>
      <c r="BJ117" s="230" t="str">
        <f t="shared" si="130"/>
        <v>HABILITA</v>
      </c>
      <c r="BK117" s="32"/>
      <c r="BL117" s="229"/>
      <c r="BM117" s="34">
        <f t="shared" si="131"/>
        <v>0</v>
      </c>
      <c r="BN117" s="31">
        <f t="shared" si="179"/>
        <v>0</v>
      </c>
      <c r="BO117" s="230" t="str">
        <f t="shared" si="132"/>
        <v>NO OFERTADO</v>
      </c>
      <c r="BP117" s="32">
        <v>11000</v>
      </c>
      <c r="BQ117" s="229">
        <f>BP117*0.19</f>
        <v>2090</v>
      </c>
      <c r="BR117" s="34">
        <f t="shared" si="133"/>
        <v>13090</v>
      </c>
      <c r="BS117" s="31">
        <f t="shared" si="179"/>
        <v>13090</v>
      </c>
      <c r="BT117" s="230" t="str">
        <f t="shared" si="134"/>
        <v>HABILITA</v>
      </c>
      <c r="BU117" s="32"/>
      <c r="BV117" s="229"/>
      <c r="BW117" s="34">
        <f t="shared" si="135"/>
        <v>0</v>
      </c>
      <c r="BX117" s="31">
        <f t="shared" si="181"/>
        <v>0</v>
      </c>
      <c r="BY117" s="230" t="str">
        <f t="shared" si="137"/>
        <v>NO OFERTADO</v>
      </c>
      <c r="BZ117" s="32"/>
      <c r="CA117" s="229"/>
      <c r="CB117" s="34">
        <f t="shared" si="138"/>
        <v>0</v>
      </c>
      <c r="CC117" s="31">
        <f t="shared" si="181"/>
        <v>0</v>
      </c>
      <c r="CD117" s="230" t="str">
        <f t="shared" si="139"/>
        <v>NO OFERTADO</v>
      </c>
      <c r="CE117" s="32"/>
      <c r="CF117" s="229"/>
      <c r="CG117" s="34">
        <f t="shared" si="140"/>
        <v>0</v>
      </c>
      <c r="CH117" s="31">
        <f t="shared" si="181"/>
        <v>0</v>
      </c>
      <c r="CI117" s="230" t="str">
        <f t="shared" si="141"/>
        <v>NO OFERTADO</v>
      </c>
      <c r="CJ117" s="32"/>
      <c r="CK117" s="229"/>
      <c r="CL117" s="34">
        <f t="shared" si="142"/>
        <v>0</v>
      </c>
      <c r="CM117" s="31">
        <f t="shared" si="181"/>
        <v>0</v>
      </c>
      <c r="CN117" s="230" t="str">
        <f t="shared" si="143"/>
        <v>NO OFERTADO</v>
      </c>
      <c r="CO117" s="32"/>
      <c r="CP117" s="231"/>
      <c r="CQ117" s="34">
        <f t="shared" si="144"/>
        <v>0</v>
      </c>
      <c r="CR117" s="31">
        <f t="shared" si="181"/>
        <v>0</v>
      </c>
      <c r="CS117" s="230" t="str">
        <f t="shared" si="145"/>
        <v>NO OFERTADO</v>
      </c>
      <c r="CT117" s="32"/>
      <c r="CU117" s="229"/>
      <c r="CV117" s="34">
        <f t="shared" si="146"/>
        <v>0</v>
      </c>
      <c r="CW117" s="31">
        <f t="shared" si="181"/>
        <v>0</v>
      </c>
      <c r="CX117" s="230" t="str">
        <f t="shared" si="147"/>
        <v>NO OFERTADO</v>
      </c>
      <c r="CY117" s="32"/>
      <c r="CZ117" s="229"/>
      <c r="DA117" s="34">
        <f t="shared" si="160"/>
        <v>0</v>
      </c>
      <c r="DB117" s="31">
        <f t="shared" si="161"/>
        <v>0</v>
      </c>
      <c r="DC117" s="230" t="str">
        <f t="shared" si="148"/>
        <v>NO OFERTADO</v>
      </c>
      <c r="DD117" s="32"/>
      <c r="DE117" s="229"/>
      <c r="DF117" s="34">
        <f t="shared" si="162"/>
        <v>0</v>
      </c>
      <c r="DG117" s="31">
        <f t="shared" si="163"/>
        <v>0</v>
      </c>
      <c r="DH117" s="230" t="str">
        <f t="shared" si="149"/>
        <v>NO OFERTADO</v>
      </c>
      <c r="DI117" s="32">
        <v>11061</v>
      </c>
      <c r="DJ117" s="229">
        <f>DI117*0.19</f>
        <v>2101.59</v>
      </c>
      <c r="DK117" s="34">
        <f t="shared" si="164"/>
        <v>13162.59</v>
      </c>
      <c r="DL117" s="31">
        <f t="shared" si="165"/>
        <v>13162.59</v>
      </c>
      <c r="DM117" s="230" t="str">
        <f t="shared" si="150"/>
        <v>HABILITA</v>
      </c>
      <c r="DN117" s="32"/>
      <c r="DO117" s="229"/>
      <c r="DP117" s="34">
        <f t="shared" si="166"/>
        <v>0</v>
      </c>
      <c r="DQ117" s="31">
        <f t="shared" si="167"/>
        <v>0</v>
      </c>
      <c r="DR117" s="230" t="str">
        <f t="shared" si="151"/>
        <v>NO OFERTADO</v>
      </c>
      <c r="DS117" s="32"/>
      <c r="DT117" s="229"/>
      <c r="DU117" s="34">
        <f t="shared" si="168"/>
        <v>0</v>
      </c>
      <c r="DV117" s="31">
        <f t="shared" si="169"/>
        <v>0</v>
      </c>
      <c r="DW117" s="230" t="str">
        <f t="shared" si="152"/>
        <v>NO OFERTADO</v>
      </c>
      <c r="DX117" s="32"/>
      <c r="DY117" s="229">
        <f t="shared" si="182"/>
        <v>0</v>
      </c>
      <c r="DZ117" s="34">
        <f t="shared" si="153"/>
        <v>0</v>
      </c>
      <c r="EA117" s="31">
        <f t="shared" si="154"/>
        <v>0</v>
      </c>
      <c r="EB117" s="230" t="str">
        <f t="shared" si="155"/>
        <v>NO OFERTADO</v>
      </c>
      <c r="EC117" s="32"/>
      <c r="ED117" s="229"/>
      <c r="EE117" s="34">
        <f t="shared" si="170"/>
        <v>0</v>
      </c>
      <c r="EF117" s="31">
        <f t="shared" si="171"/>
        <v>0</v>
      </c>
      <c r="EG117" s="230" t="str">
        <f t="shared" si="156"/>
        <v>NO OFERTADO</v>
      </c>
      <c r="EH117" s="32"/>
      <c r="EI117" s="229"/>
      <c r="EJ117" s="34">
        <f t="shared" si="172"/>
        <v>0</v>
      </c>
      <c r="EK117" s="31">
        <f t="shared" si="173"/>
        <v>0</v>
      </c>
      <c r="EL117" s="230" t="str">
        <f t="shared" si="157"/>
        <v>NO OFERTADO</v>
      </c>
    </row>
    <row r="118" spans="1:142" s="226" customFormat="1" ht="25.5" x14ac:dyDescent="0.2">
      <c r="A118" s="103">
        <v>109</v>
      </c>
      <c r="B118" s="202" t="s">
        <v>197</v>
      </c>
      <c r="C118" s="121" t="s">
        <v>198</v>
      </c>
      <c r="D118" s="146">
        <v>1</v>
      </c>
      <c r="E118" s="227" t="s">
        <v>53</v>
      </c>
      <c r="F118" s="228">
        <v>38.666666666666664</v>
      </c>
      <c r="G118" s="25">
        <v>16581</v>
      </c>
      <c r="H118" s="32"/>
      <c r="I118" s="229"/>
      <c r="J118" s="34">
        <f t="shared" si="158"/>
        <v>0</v>
      </c>
      <c r="K118" s="31">
        <f t="shared" si="159"/>
        <v>0</v>
      </c>
      <c r="L118" s="230" t="str">
        <f t="shared" si="108"/>
        <v>NO OFERTADO</v>
      </c>
      <c r="M118" s="32"/>
      <c r="N118" s="229">
        <v>0</v>
      </c>
      <c r="O118" s="34">
        <f t="shared" si="109"/>
        <v>0</v>
      </c>
      <c r="P118" s="31">
        <f t="shared" si="179"/>
        <v>0</v>
      </c>
      <c r="Q118" s="230" t="str">
        <f t="shared" si="111"/>
        <v>NO OFERTADO</v>
      </c>
      <c r="R118" s="32"/>
      <c r="S118" s="229"/>
      <c r="T118" s="34">
        <f t="shared" si="112"/>
        <v>0</v>
      </c>
      <c r="U118" s="31">
        <f t="shared" si="179"/>
        <v>0</v>
      </c>
      <c r="V118" s="230" t="str">
        <f t="shared" si="113"/>
        <v>NO OFERTADO</v>
      </c>
      <c r="W118" s="32"/>
      <c r="X118" s="229"/>
      <c r="Y118" s="34">
        <f t="shared" si="114"/>
        <v>0</v>
      </c>
      <c r="Z118" s="31">
        <f t="shared" si="179"/>
        <v>0</v>
      </c>
      <c r="AA118" s="230" t="str">
        <f t="shared" si="115"/>
        <v>NO OFERTADO</v>
      </c>
      <c r="AB118" s="32"/>
      <c r="AC118" s="229"/>
      <c r="AD118" s="34">
        <f t="shared" si="116"/>
        <v>0</v>
      </c>
      <c r="AE118" s="31">
        <f t="shared" si="179"/>
        <v>0</v>
      </c>
      <c r="AF118" s="230" t="str">
        <f t="shared" si="117"/>
        <v>NO OFERTADO</v>
      </c>
      <c r="AG118" s="32"/>
      <c r="AH118" s="229"/>
      <c r="AI118" s="34">
        <f t="shared" si="118"/>
        <v>0</v>
      </c>
      <c r="AJ118" s="31">
        <f t="shared" si="179"/>
        <v>0</v>
      </c>
      <c r="AK118" s="230" t="str">
        <f t="shared" si="119"/>
        <v>NO OFERTADO</v>
      </c>
      <c r="AL118" s="32">
        <v>18500</v>
      </c>
      <c r="AM118" s="229">
        <v>0</v>
      </c>
      <c r="AN118" s="34">
        <f t="shared" si="120"/>
        <v>18500</v>
      </c>
      <c r="AO118" s="31">
        <f t="shared" si="179"/>
        <v>18500</v>
      </c>
      <c r="AP118" s="230" t="str">
        <f t="shared" si="121"/>
        <v>HABILITA</v>
      </c>
      <c r="AQ118" s="32"/>
      <c r="AR118" s="229"/>
      <c r="AS118" s="34">
        <f t="shared" si="122"/>
        <v>0</v>
      </c>
      <c r="AT118" s="31">
        <f t="shared" si="179"/>
        <v>0</v>
      </c>
      <c r="AU118" s="230" t="str">
        <f t="shared" si="123"/>
        <v>NO OFERTADO</v>
      </c>
      <c r="AV118" s="32">
        <v>16205</v>
      </c>
      <c r="AW118" s="229">
        <v>0</v>
      </c>
      <c r="AX118" s="34">
        <f t="shared" si="124"/>
        <v>16205</v>
      </c>
      <c r="AY118" s="31">
        <f t="shared" si="179"/>
        <v>16205</v>
      </c>
      <c r="AZ118" s="230" t="str">
        <f t="shared" si="125"/>
        <v>HABILITA</v>
      </c>
      <c r="BA118" s="32"/>
      <c r="BB118" s="229">
        <f t="shared" si="180"/>
        <v>0</v>
      </c>
      <c r="BC118" s="34">
        <f t="shared" si="127"/>
        <v>0</v>
      </c>
      <c r="BD118" s="31">
        <f t="shared" si="179"/>
        <v>0</v>
      </c>
      <c r="BE118" s="230" t="str">
        <f t="shared" si="128"/>
        <v>NO OFERTADO</v>
      </c>
      <c r="BF118" s="32"/>
      <c r="BG118" s="229"/>
      <c r="BH118" s="34">
        <f t="shared" si="129"/>
        <v>0</v>
      </c>
      <c r="BI118" s="31">
        <f t="shared" si="179"/>
        <v>0</v>
      </c>
      <c r="BJ118" s="230" t="str">
        <f t="shared" si="130"/>
        <v>NO OFERTADO</v>
      </c>
      <c r="BK118" s="32"/>
      <c r="BL118" s="229"/>
      <c r="BM118" s="34">
        <f t="shared" si="131"/>
        <v>0</v>
      </c>
      <c r="BN118" s="31">
        <f t="shared" si="179"/>
        <v>0</v>
      </c>
      <c r="BO118" s="230" t="str">
        <f t="shared" si="132"/>
        <v>NO OFERTADO</v>
      </c>
      <c r="BP118" s="32"/>
      <c r="BQ118" s="229"/>
      <c r="BR118" s="34">
        <f t="shared" si="133"/>
        <v>0</v>
      </c>
      <c r="BS118" s="31">
        <f t="shared" si="179"/>
        <v>0</v>
      </c>
      <c r="BT118" s="230" t="str">
        <f t="shared" si="134"/>
        <v>NO OFERTADO</v>
      </c>
      <c r="BU118" s="32"/>
      <c r="BV118" s="229"/>
      <c r="BW118" s="34">
        <f t="shared" si="135"/>
        <v>0</v>
      </c>
      <c r="BX118" s="31">
        <f t="shared" si="181"/>
        <v>0</v>
      </c>
      <c r="BY118" s="230" t="str">
        <f t="shared" si="137"/>
        <v>NO OFERTADO</v>
      </c>
      <c r="BZ118" s="32"/>
      <c r="CA118" s="229"/>
      <c r="CB118" s="34">
        <f t="shared" si="138"/>
        <v>0</v>
      </c>
      <c r="CC118" s="31">
        <f t="shared" si="181"/>
        <v>0</v>
      </c>
      <c r="CD118" s="230" t="str">
        <f t="shared" si="139"/>
        <v>NO OFERTADO</v>
      </c>
      <c r="CE118" s="32"/>
      <c r="CF118" s="229"/>
      <c r="CG118" s="34">
        <f t="shared" si="140"/>
        <v>0</v>
      </c>
      <c r="CH118" s="31">
        <f t="shared" si="181"/>
        <v>0</v>
      </c>
      <c r="CI118" s="230" t="str">
        <f t="shared" si="141"/>
        <v>NO OFERTADO</v>
      </c>
      <c r="CJ118" s="32"/>
      <c r="CK118" s="229"/>
      <c r="CL118" s="34">
        <f t="shared" si="142"/>
        <v>0</v>
      </c>
      <c r="CM118" s="31">
        <f t="shared" si="181"/>
        <v>0</v>
      </c>
      <c r="CN118" s="230" t="str">
        <f t="shared" si="143"/>
        <v>NO OFERTADO</v>
      </c>
      <c r="CO118" s="32"/>
      <c r="CP118" s="231"/>
      <c r="CQ118" s="34">
        <f t="shared" si="144"/>
        <v>0</v>
      </c>
      <c r="CR118" s="31">
        <f t="shared" si="181"/>
        <v>0</v>
      </c>
      <c r="CS118" s="230" t="str">
        <f t="shared" si="145"/>
        <v>NO OFERTADO</v>
      </c>
      <c r="CT118" s="32">
        <v>18454</v>
      </c>
      <c r="CU118" s="229">
        <v>0</v>
      </c>
      <c r="CV118" s="34">
        <f t="shared" si="146"/>
        <v>18454</v>
      </c>
      <c r="CW118" s="31">
        <f t="shared" si="181"/>
        <v>18454</v>
      </c>
      <c r="CX118" s="230" t="str">
        <f t="shared" si="147"/>
        <v>HABILITA</v>
      </c>
      <c r="CY118" s="32"/>
      <c r="CZ118" s="229"/>
      <c r="DA118" s="34">
        <f t="shared" si="160"/>
        <v>0</v>
      </c>
      <c r="DB118" s="31">
        <f t="shared" si="161"/>
        <v>0</v>
      </c>
      <c r="DC118" s="230" t="str">
        <f t="shared" si="148"/>
        <v>NO OFERTADO</v>
      </c>
      <c r="DD118" s="32"/>
      <c r="DE118" s="229"/>
      <c r="DF118" s="34">
        <f t="shared" si="162"/>
        <v>0</v>
      </c>
      <c r="DG118" s="31">
        <f t="shared" si="163"/>
        <v>0</v>
      </c>
      <c r="DH118" s="230" t="str">
        <f t="shared" si="149"/>
        <v>NO OFERTADO</v>
      </c>
      <c r="DI118" s="32">
        <v>17169</v>
      </c>
      <c r="DJ118" s="229">
        <v>0</v>
      </c>
      <c r="DK118" s="34">
        <f t="shared" si="164"/>
        <v>17169</v>
      </c>
      <c r="DL118" s="31">
        <f t="shared" si="165"/>
        <v>17169</v>
      </c>
      <c r="DM118" s="230" t="str">
        <f t="shared" si="150"/>
        <v>HABILITA</v>
      </c>
      <c r="DN118" s="32"/>
      <c r="DO118" s="229"/>
      <c r="DP118" s="34">
        <f t="shared" si="166"/>
        <v>0</v>
      </c>
      <c r="DQ118" s="31">
        <f t="shared" si="167"/>
        <v>0</v>
      </c>
      <c r="DR118" s="230" t="str">
        <f t="shared" si="151"/>
        <v>NO OFERTADO</v>
      </c>
      <c r="DS118" s="32"/>
      <c r="DT118" s="229"/>
      <c r="DU118" s="34">
        <f t="shared" si="168"/>
        <v>0</v>
      </c>
      <c r="DV118" s="31">
        <f t="shared" si="169"/>
        <v>0</v>
      </c>
      <c r="DW118" s="230" t="str">
        <f t="shared" si="152"/>
        <v>NO OFERTADO</v>
      </c>
      <c r="DX118" s="32"/>
      <c r="DY118" s="229">
        <f t="shared" si="182"/>
        <v>0</v>
      </c>
      <c r="DZ118" s="34">
        <f t="shared" si="153"/>
        <v>0</v>
      </c>
      <c r="EA118" s="31">
        <f t="shared" si="154"/>
        <v>0</v>
      </c>
      <c r="EB118" s="230" t="str">
        <f t="shared" si="155"/>
        <v>NO OFERTADO</v>
      </c>
      <c r="EC118" s="32"/>
      <c r="ED118" s="229"/>
      <c r="EE118" s="34">
        <f t="shared" si="170"/>
        <v>0</v>
      </c>
      <c r="EF118" s="31">
        <f t="shared" si="171"/>
        <v>0</v>
      </c>
      <c r="EG118" s="230" t="str">
        <f t="shared" si="156"/>
        <v>NO OFERTADO</v>
      </c>
      <c r="EH118" s="32"/>
      <c r="EI118" s="229"/>
      <c r="EJ118" s="34">
        <f t="shared" si="172"/>
        <v>0</v>
      </c>
      <c r="EK118" s="31">
        <f t="shared" si="173"/>
        <v>0</v>
      </c>
      <c r="EL118" s="230" t="str">
        <f t="shared" si="157"/>
        <v>NO OFERTADO</v>
      </c>
    </row>
    <row r="119" spans="1:142" s="226" customFormat="1" ht="38.25" x14ac:dyDescent="0.2">
      <c r="A119" s="103">
        <v>110</v>
      </c>
      <c r="B119" s="202" t="s">
        <v>199</v>
      </c>
      <c r="C119" s="121" t="s">
        <v>200</v>
      </c>
      <c r="D119" s="146">
        <v>1</v>
      </c>
      <c r="E119" s="227" t="s">
        <v>53</v>
      </c>
      <c r="F119" s="228">
        <v>12.666666666666666</v>
      </c>
      <c r="G119" s="25">
        <v>13310.338019999999</v>
      </c>
      <c r="H119" s="32"/>
      <c r="I119" s="229"/>
      <c r="J119" s="34">
        <f t="shared" si="158"/>
        <v>0</v>
      </c>
      <c r="K119" s="31">
        <f t="shared" si="159"/>
        <v>0</v>
      </c>
      <c r="L119" s="230" t="str">
        <f t="shared" si="108"/>
        <v>NO OFERTADO</v>
      </c>
      <c r="M119" s="32"/>
      <c r="N119" s="229">
        <v>0</v>
      </c>
      <c r="O119" s="34">
        <f t="shared" si="109"/>
        <v>0</v>
      </c>
      <c r="P119" s="31">
        <f t="shared" si="179"/>
        <v>0</v>
      </c>
      <c r="Q119" s="230" t="str">
        <f t="shared" si="111"/>
        <v>NO OFERTADO</v>
      </c>
      <c r="R119" s="32"/>
      <c r="S119" s="229"/>
      <c r="T119" s="34">
        <f t="shared" si="112"/>
        <v>0</v>
      </c>
      <c r="U119" s="31">
        <f t="shared" si="179"/>
        <v>0</v>
      </c>
      <c r="V119" s="230" t="str">
        <f t="shared" si="113"/>
        <v>NO OFERTADO</v>
      </c>
      <c r="W119" s="32"/>
      <c r="X119" s="229"/>
      <c r="Y119" s="34">
        <f t="shared" si="114"/>
        <v>0</v>
      </c>
      <c r="Z119" s="31">
        <f t="shared" si="179"/>
        <v>0</v>
      </c>
      <c r="AA119" s="230" t="str">
        <f t="shared" si="115"/>
        <v>NO OFERTADO</v>
      </c>
      <c r="AB119" s="32"/>
      <c r="AC119" s="229"/>
      <c r="AD119" s="34">
        <f t="shared" si="116"/>
        <v>0</v>
      </c>
      <c r="AE119" s="31">
        <f t="shared" si="179"/>
        <v>0</v>
      </c>
      <c r="AF119" s="230" t="str">
        <f t="shared" si="117"/>
        <v>NO OFERTADO</v>
      </c>
      <c r="AG119" s="32"/>
      <c r="AH119" s="229"/>
      <c r="AI119" s="34">
        <f t="shared" si="118"/>
        <v>0</v>
      </c>
      <c r="AJ119" s="31">
        <f t="shared" si="179"/>
        <v>0</v>
      </c>
      <c r="AK119" s="230" t="str">
        <f t="shared" si="119"/>
        <v>NO OFERTADO</v>
      </c>
      <c r="AL119" s="32"/>
      <c r="AM119" s="229"/>
      <c r="AN119" s="34">
        <f t="shared" si="120"/>
        <v>0</v>
      </c>
      <c r="AO119" s="31">
        <f t="shared" si="179"/>
        <v>0</v>
      </c>
      <c r="AP119" s="230" t="str">
        <f t="shared" si="121"/>
        <v>NO OFERTADO</v>
      </c>
      <c r="AQ119" s="32"/>
      <c r="AR119" s="229"/>
      <c r="AS119" s="34">
        <f t="shared" si="122"/>
        <v>0</v>
      </c>
      <c r="AT119" s="31">
        <f t="shared" si="179"/>
        <v>0</v>
      </c>
      <c r="AU119" s="230" t="str">
        <f t="shared" si="123"/>
        <v>NO OFERTADO</v>
      </c>
      <c r="AV119" s="32"/>
      <c r="AW119" s="229"/>
      <c r="AX119" s="34">
        <f t="shared" si="124"/>
        <v>0</v>
      </c>
      <c r="AY119" s="31">
        <f t="shared" si="179"/>
        <v>0</v>
      </c>
      <c r="AZ119" s="230" t="str">
        <f t="shared" si="125"/>
        <v>NO OFERTADO</v>
      </c>
      <c r="BA119" s="32"/>
      <c r="BB119" s="229">
        <f t="shared" si="180"/>
        <v>0</v>
      </c>
      <c r="BC119" s="34">
        <f t="shared" si="127"/>
        <v>0</v>
      </c>
      <c r="BD119" s="31">
        <f t="shared" si="179"/>
        <v>0</v>
      </c>
      <c r="BE119" s="230" t="str">
        <f t="shared" si="128"/>
        <v>NO OFERTADO</v>
      </c>
      <c r="BF119" s="32"/>
      <c r="BG119" s="229"/>
      <c r="BH119" s="34">
        <f t="shared" si="129"/>
        <v>0</v>
      </c>
      <c r="BI119" s="31">
        <f t="shared" si="179"/>
        <v>0</v>
      </c>
      <c r="BJ119" s="230" t="str">
        <f t="shared" si="130"/>
        <v>NO OFERTADO</v>
      </c>
      <c r="BK119" s="32"/>
      <c r="BL119" s="229"/>
      <c r="BM119" s="34">
        <f t="shared" si="131"/>
        <v>0</v>
      </c>
      <c r="BN119" s="31">
        <f t="shared" si="179"/>
        <v>0</v>
      </c>
      <c r="BO119" s="230" t="str">
        <f t="shared" si="132"/>
        <v>NO OFERTADO</v>
      </c>
      <c r="BP119" s="32"/>
      <c r="BQ119" s="229"/>
      <c r="BR119" s="34">
        <f t="shared" si="133"/>
        <v>0</v>
      </c>
      <c r="BS119" s="31">
        <f t="shared" si="179"/>
        <v>0</v>
      </c>
      <c r="BT119" s="230" t="str">
        <f t="shared" si="134"/>
        <v>NO OFERTADO</v>
      </c>
      <c r="BU119" s="32"/>
      <c r="BV119" s="229"/>
      <c r="BW119" s="34">
        <f t="shared" si="135"/>
        <v>0</v>
      </c>
      <c r="BX119" s="31">
        <f t="shared" si="181"/>
        <v>0</v>
      </c>
      <c r="BY119" s="230" t="str">
        <f t="shared" si="137"/>
        <v>NO OFERTADO</v>
      </c>
      <c r="BZ119" s="32"/>
      <c r="CA119" s="229"/>
      <c r="CB119" s="34">
        <f t="shared" si="138"/>
        <v>0</v>
      </c>
      <c r="CC119" s="31">
        <f t="shared" si="181"/>
        <v>0</v>
      </c>
      <c r="CD119" s="230" t="str">
        <f t="shared" si="139"/>
        <v>NO OFERTADO</v>
      </c>
      <c r="CE119" s="32"/>
      <c r="CF119" s="229"/>
      <c r="CG119" s="34">
        <f t="shared" si="140"/>
        <v>0</v>
      </c>
      <c r="CH119" s="31">
        <f t="shared" si="181"/>
        <v>0</v>
      </c>
      <c r="CI119" s="230" t="str">
        <f t="shared" si="141"/>
        <v>NO OFERTADO</v>
      </c>
      <c r="CJ119" s="32"/>
      <c r="CK119" s="229"/>
      <c r="CL119" s="34">
        <f t="shared" si="142"/>
        <v>0</v>
      </c>
      <c r="CM119" s="31">
        <f t="shared" si="181"/>
        <v>0</v>
      </c>
      <c r="CN119" s="230" t="str">
        <f t="shared" si="143"/>
        <v>NO OFERTADO</v>
      </c>
      <c r="CO119" s="32"/>
      <c r="CP119" s="231"/>
      <c r="CQ119" s="34">
        <f t="shared" si="144"/>
        <v>0</v>
      </c>
      <c r="CR119" s="31">
        <f t="shared" si="181"/>
        <v>0</v>
      </c>
      <c r="CS119" s="230" t="str">
        <f t="shared" si="145"/>
        <v>NO OFERTADO</v>
      </c>
      <c r="CT119" s="32"/>
      <c r="CU119" s="229"/>
      <c r="CV119" s="34">
        <f t="shared" si="146"/>
        <v>0</v>
      </c>
      <c r="CW119" s="31">
        <f t="shared" si="181"/>
        <v>0</v>
      </c>
      <c r="CX119" s="230" t="str">
        <f t="shared" si="147"/>
        <v>NO OFERTADO</v>
      </c>
      <c r="CY119" s="32"/>
      <c r="CZ119" s="229"/>
      <c r="DA119" s="34">
        <f t="shared" si="160"/>
        <v>0</v>
      </c>
      <c r="DB119" s="31">
        <f t="shared" si="161"/>
        <v>0</v>
      </c>
      <c r="DC119" s="230" t="str">
        <f t="shared" si="148"/>
        <v>NO OFERTADO</v>
      </c>
      <c r="DD119" s="32"/>
      <c r="DE119" s="229"/>
      <c r="DF119" s="34">
        <f t="shared" si="162"/>
        <v>0</v>
      </c>
      <c r="DG119" s="31">
        <f t="shared" si="163"/>
        <v>0</v>
      </c>
      <c r="DH119" s="230" t="str">
        <f t="shared" si="149"/>
        <v>NO OFERTADO</v>
      </c>
      <c r="DI119" s="32"/>
      <c r="DJ119" s="229"/>
      <c r="DK119" s="34">
        <f t="shared" si="164"/>
        <v>0</v>
      </c>
      <c r="DL119" s="31">
        <f t="shared" si="165"/>
        <v>0</v>
      </c>
      <c r="DM119" s="230" t="str">
        <f t="shared" si="150"/>
        <v>NO OFERTADO</v>
      </c>
      <c r="DN119" s="32"/>
      <c r="DO119" s="229"/>
      <c r="DP119" s="34">
        <f t="shared" si="166"/>
        <v>0</v>
      </c>
      <c r="DQ119" s="31">
        <f t="shared" si="167"/>
        <v>0</v>
      </c>
      <c r="DR119" s="230" t="str">
        <f t="shared" si="151"/>
        <v>NO OFERTADO</v>
      </c>
      <c r="DS119" s="32"/>
      <c r="DT119" s="229"/>
      <c r="DU119" s="34">
        <f t="shared" si="168"/>
        <v>0</v>
      </c>
      <c r="DV119" s="31">
        <f t="shared" si="169"/>
        <v>0</v>
      </c>
      <c r="DW119" s="230" t="str">
        <f t="shared" si="152"/>
        <v>NO OFERTADO</v>
      </c>
      <c r="DX119" s="32"/>
      <c r="DY119" s="229">
        <f t="shared" si="182"/>
        <v>0</v>
      </c>
      <c r="DZ119" s="34">
        <f t="shared" si="153"/>
        <v>0</v>
      </c>
      <c r="EA119" s="31">
        <f t="shared" si="154"/>
        <v>0</v>
      </c>
      <c r="EB119" s="230" t="str">
        <f t="shared" si="155"/>
        <v>NO OFERTADO</v>
      </c>
      <c r="EC119" s="32"/>
      <c r="ED119" s="229"/>
      <c r="EE119" s="34">
        <f t="shared" si="170"/>
        <v>0</v>
      </c>
      <c r="EF119" s="31">
        <f t="shared" si="171"/>
        <v>0</v>
      </c>
      <c r="EG119" s="230" t="str">
        <f t="shared" si="156"/>
        <v>NO OFERTADO</v>
      </c>
      <c r="EH119" s="32"/>
      <c r="EI119" s="229"/>
      <c r="EJ119" s="34">
        <f t="shared" si="172"/>
        <v>0</v>
      </c>
      <c r="EK119" s="31">
        <f t="shared" si="173"/>
        <v>0</v>
      </c>
      <c r="EL119" s="230" t="str">
        <f t="shared" si="157"/>
        <v>NO OFERTADO</v>
      </c>
    </row>
    <row r="120" spans="1:142" s="226" customFormat="1" ht="51" x14ac:dyDescent="0.2">
      <c r="A120" s="103">
        <v>111</v>
      </c>
      <c r="B120" s="202" t="s">
        <v>201</v>
      </c>
      <c r="C120" s="121" t="s">
        <v>202</v>
      </c>
      <c r="D120" s="146">
        <v>1</v>
      </c>
      <c r="E120" s="227" t="s">
        <v>53</v>
      </c>
      <c r="F120" s="228">
        <v>326.33333333333331</v>
      </c>
      <c r="G120" s="25">
        <v>1302</v>
      </c>
      <c r="H120" s="32"/>
      <c r="I120" s="229"/>
      <c r="J120" s="34">
        <f t="shared" si="158"/>
        <v>0</v>
      </c>
      <c r="K120" s="31">
        <f t="shared" si="159"/>
        <v>0</v>
      </c>
      <c r="L120" s="230" t="str">
        <f t="shared" si="108"/>
        <v>NO OFERTADO</v>
      </c>
      <c r="M120" s="32"/>
      <c r="N120" s="229">
        <v>0</v>
      </c>
      <c r="O120" s="34">
        <f t="shared" si="109"/>
        <v>0</v>
      </c>
      <c r="P120" s="31">
        <f t="shared" si="179"/>
        <v>0</v>
      </c>
      <c r="Q120" s="230" t="str">
        <f t="shared" si="111"/>
        <v>NO OFERTADO</v>
      </c>
      <c r="R120" s="32"/>
      <c r="S120" s="229"/>
      <c r="T120" s="34">
        <f t="shared" si="112"/>
        <v>0</v>
      </c>
      <c r="U120" s="31">
        <f t="shared" si="179"/>
        <v>0</v>
      </c>
      <c r="V120" s="230" t="str">
        <f t="shared" si="113"/>
        <v>NO OFERTADO</v>
      </c>
      <c r="W120" s="32"/>
      <c r="X120" s="229"/>
      <c r="Y120" s="34">
        <f t="shared" si="114"/>
        <v>0</v>
      </c>
      <c r="Z120" s="31">
        <f t="shared" si="179"/>
        <v>0</v>
      </c>
      <c r="AA120" s="230" t="str">
        <f t="shared" si="115"/>
        <v>NO OFERTADO</v>
      </c>
      <c r="AB120" s="32"/>
      <c r="AC120" s="229"/>
      <c r="AD120" s="34">
        <f t="shared" si="116"/>
        <v>0</v>
      </c>
      <c r="AE120" s="31">
        <f t="shared" si="179"/>
        <v>0</v>
      </c>
      <c r="AF120" s="230" t="str">
        <f t="shared" si="117"/>
        <v>NO OFERTADO</v>
      </c>
      <c r="AG120" s="32"/>
      <c r="AH120" s="229"/>
      <c r="AI120" s="34">
        <f t="shared" si="118"/>
        <v>0</v>
      </c>
      <c r="AJ120" s="31">
        <f t="shared" si="179"/>
        <v>0</v>
      </c>
      <c r="AK120" s="230" t="str">
        <f t="shared" si="119"/>
        <v>NO OFERTADO</v>
      </c>
      <c r="AL120" s="32">
        <v>1991</v>
      </c>
      <c r="AM120" s="229">
        <v>0</v>
      </c>
      <c r="AN120" s="34">
        <f t="shared" si="120"/>
        <v>1991</v>
      </c>
      <c r="AO120" s="31">
        <f t="shared" si="179"/>
        <v>1991</v>
      </c>
      <c r="AP120" s="230" t="str">
        <f t="shared" si="121"/>
        <v>NO HABILITA</v>
      </c>
      <c r="AQ120" s="32"/>
      <c r="AR120" s="229"/>
      <c r="AS120" s="34">
        <f t="shared" si="122"/>
        <v>0</v>
      </c>
      <c r="AT120" s="31">
        <f t="shared" si="179"/>
        <v>0</v>
      </c>
      <c r="AU120" s="230" t="str">
        <f t="shared" si="123"/>
        <v>NO OFERTADO</v>
      </c>
      <c r="AV120" s="32">
        <v>1273</v>
      </c>
      <c r="AW120" s="229">
        <v>0</v>
      </c>
      <c r="AX120" s="34">
        <f t="shared" si="124"/>
        <v>1273</v>
      </c>
      <c r="AY120" s="31">
        <f t="shared" si="179"/>
        <v>1273</v>
      </c>
      <c r="AZ120" s="230" t="str">
        <f t="shared" si="125"/>
        <v>HABILITA</v>
      </c>
      <c r="BA120" s="32"/>
      <c r="BB120" s="229">
        <f t="shared" si="180"/>
        <v>0</v>
      </c>
      <c r="BC120" s="34">
        <f t="shared" si="127"/>
        <v>0</v>
      </c>
      <c r="BD120" s="31">
        <f t="shared" si="179"/>
        <v>0</v>
      </c>
      <c r="BE120" s="230" t="str">
        <f t="shared" si="128"/>
        <v>NO OFERTADO</v>
      </c>
      <c r="BF120" s="32"/>
      <c r="BG120" s="229"/>
      <c r="BH120" s="34">
        <f t="shared" si="129"/>
        <v>0</v>
      </c>
      <c r="BI120" s="31">
        <f t="shared" si="179"/>
        <v>0</v>
      </c>
      <c r="BJ120" s="230" t="str">
        <f t="shared" si="130"/>
        <v>NO OFERTADO</v>
      </c>
      <c r="BK120" s="32"/>
      <c r="BL120" s="229"/>
      <c r="BM120" s="34">
        <f t="shared" si="131"/>
        <v>0</v>
      </c>
      <c r="BN120" s="31">
        <f t="shared" si="179"/>
        <v>0</v>
      </c>
      <c r="BO120" s="230" t="str">
        <f t="shared" si="132"/>
        <v>NO OFERTADO</v>
      </c>
      <c r="BP120" s="32">
        <v>1900</v>
      </c>
      <c r="BQ120" s="229">
        <v>0</v>
      </c>
      <c r="BR120" s="34">
        <f t="shared" si="133"/>
        <v>1900</v>
      </c>
      <c r="BS120" s="31">
        <f t="shared" si="179"/>
        <v>1900</v>
      </c>
      <c r="BT120" s="230" t="str">
        <f t="shared" si="134"/>
        <v>NO HABILITA</v>
      </c>
      <c r="BU120" s="32">
        <v>1350</v>
      </c>
      <c r="BV120" s="229">
        <f>BU120*0.19</f>
        <v>256.5</v>
      </c>
      <c r="BW120" s="34">
        <f t="shared" si="135"/>
        <v>1606.5</v>
      </c>
      <c r="BX120" s="31">
        <f t="shared" si="181"/>
        <v>1606.5</v>
      </c>
      <c r="BY120" s="230" t="str">
        <f t="shared" si="137"/>
        <v>HABILITA</v>
      </c>
      <c r="BZ120" s="32"/>
      <c r="CA120" s="229"/>
      <c r="CB120" s="34">
        <f t="shared" si="138"/>
        <v>0</v>
      </c>
      <c r="CC120" s="31">
        <f t="shared" si="181"/>
        <v>0</v>
      </c>
      <c r="CD120" s="230" t="str">
        <f t="shared" si="139"/>
        <v>NO OFERTADO</v>
      </c>
      <c r="CE120" s="32">
        <v>1281</v>
      </c>
      <c r="CF120" s="229">
        <v>0</v>
      </c>
      <c r="CG120" s="34">
        <f t="shared" si="140"/>
        <v>1281</v>
      </c>
      <c r="CH120" s="31">
        <f t="shared" si="181"/>
        <v>1281</v>
      </c>
      <c r="CI120" s="230" t="str">
        <f t="shared" si="141"/>
        <v>HABILITA</v>
      </c>
      <c r="CJ120" s="32"/>
      <c r="CK120" s="229"/>
      <c r="CL120" s="34">
        <f t="shared" si="142"/>
        <v>0</v>
      </c>
      <c r="CM120" s="31">
        <f t="shared" si="181"/>
        <v>0</v>
      </c>
      <c r="CN120" s="230" t="str">
        <f t="shared" si="143"/>
        <v>NO OFERTADO</v>
      </c>
      <c r="CO120" s="32"/>
      <c r="CP120" s="231"/>
      <c r="CQ120" s="34">
        <f t="shared" si="144"/>
        <v>0</v>
      </c>
      <c r="CR120" s="31">
        <f t="shared" si="181"/>
        <v>0</v>
      </c>
      <c r="CS120" s="230" t="str">
        <f t="shared" si="145"/>
        <v>NO OFERTADO</v>
      </c>
      <c r="CT120" s="32">
        <v>3425</v>
      </c>
      <c r="CU120" s="229">
        <v>0</v>
      </c>
      <c r="CV120" s="34">
        <f t="shared" si="146"/>
        <v>3425</v>
      </c>
      <c r="CW120" s="31">
        <f t="shared" si="181"/>
        <v>3425</v>
      </c>
      <c r="CX120" s="230" t="str">
        <f t="shared" si="147"/>
        <v>NO HABILITA</v>
      </c>
      <c r="CY120" s="32"/>
      <c r="CZ120" s="229"/>
      <c r="DA120" s="34">
        <f t="shared" si="160"/>
        <v>0</v>
      </c>
      <c r="DB120" s="31">
        <f t="shared" si="161"/>
        <v>0</v>
      </c>
      <c r="DC120" s="230" t="str">
        <f t="shared" si="148"/>
        <v>NO OFERTADO</v>
      </c>
      <c r="DD120" s="32"/>
      <c r="DE120" s="229"/>
      <c r="DF120" s="34">
        <f t="shared" si="162"/>
        <v>0</v>
      </c>
      <c r="DG120" s="31">
        <f t="shared" si="163"/>
        <v>0</v>
      </c>
      <c r="DH120" s="230" t="str">
        <f t="shared" si="149"/>
        <v>NO OFERTADO</v>
      </c>
      <c r="DI120" s="32">
        <v>1909</v>
      </c>
      <c r="DJ120" s="229">
        <v>0</v>
      </c>
      <c r="DK120" s="34">
        <f t="shared" si="164"/>
        <v>1909</v>
      </c>
      <c r="DL120" s="31">
        <f t="shared" si="165"/>
        <v>1909</v>
      </c>
      <c r="DM120" s="230" t="str">
        <f t="shared" si="150"/>
        <v>NO HABILITA</v>
      </c>
      <c r="DN120" s="32"/>
      <c r="DO120" s="229"/>
      <c r="DP120" s="34">
        <f t="shared" si="166"/>
        <v>0</v>
      </c>
      <c r="DQ120" s="31">
        <f t="shared" si="167"/>
        <v>0</v>
      </c>
      <c r="DR120" s="230" t="str">
        <f t="shared" si="151"/>
        <v>NO OFERTADO</v>
      </c>
      <c r="DS120" s="32"/>
      <c r="DT120" s="229"/>
      <c r="DU120" s="34">
        <f t="shared" si="168"/>
        <v>0</v>
      </c>
      <c r="DV120" s="31">
        <f t="shared" si="169"/>
        <v>0</v>
      </c>
      <c r="DW120" s="230" t="str">
        <f t="shared" si="152"/>
        <v>NO OFERTADO</v>
      </c>
      <c r="DX120" s="32"/>
      <c r="DY120" s="229">
        <f t="shared" si="182"/>
        <v>0</v>
      </c>
      <c r="DZ120" s="34">
        <f t="shared" si="153"/>
        <v>0</v>
      </c>
      <c r="EA120" s="31">
        <f t="shared" si="154"/>
        <v>0</v>
      </c>
      <c r="EB120" s="230" t="str">
        <f t="shared" si="155"/>
        <v>NO OFERTADO</v>
      </c>
      <c r="EC120" s="32"/>
      <c r="ED120" s="229"/>
      <c r="EE120" s="34">
        <f t="shared" si="170"/>
        <v>0</v>
      </c>
      <c r="EF120" s="31">
        <f t="shared" si="171"/>
        <v>0</v>
      </c>
      <c r="EG120" s="230" t="str">
        <f t="shared" si="156"/>
        <v>NO OFERTADO</v>
      </c>
      <c r="EH120" s="32"/>
      <c r="EI120" s="229"/>
      <c r="EJ120" s="34">
        <f t="shared" si="172"/>
        <v>0</v>
      </c>
      <c r="EK120" s="31">
        <f t="shared" si="173"/>
        <v>0</v>
      </c>
      <c r="EL120" s="230" t="str">
        <f t="shared" si="157"/>
        <v>NO OFERTADO</v>
      </c>
    </row>
    <row r="121" spans="1:142" s="226" customFormat="1" ht="25.5" x14ac:dyDescent="0.2">
      <c r="A121" s="103">
        <v>112</v>
      </c>
      <c r="B121" s="202" t="s">
        <v>203</v>
      </c>
      <c r="C121" s="121" t="s">
        <v>204</v>
      </c>
      <c r="D121" s="146">
        <v>1</v>
      </c>
      <c r="E121" s="227" t="s">
        <v>53</v>
      </c>
      <c r="F121" s="228">
        <v>333.33333333333331</v>
      </c>
      <c r="G121" s="25">
        <v>806.81999999999994</v>
      </c>
      <c r="H121" s="32"/>
      <c r="I121" s="229"/>
      <c r="J121" s="34">
        <f t="shared" si="158"/>
        <v>0</v>
      </c>
      <c r="K121" s="31">
        <f t="shared" si="159"/>
        <v>0</v>
      </c>
      <c r="L121" s="230" t="str">
        <f t="shared" si="108"/>
        <v>NO OFERTADO</v>
      </c>
      <c r="M121" s="32"/>
      <c r="N121" s="229">
        <v>0</v>
      </c>
      <c r="O121" s="34">
        <f t="shared" si="109"/>
        <v>0</v>
      </c>
      <c r="P121" s="31">
        <f t="shared" si="179"/>
        <v>0</v>
      </c>
      <c r="Q121" s="230" t="str">
        <f t="shared" si="111"/>
        <v>NO OFERTADO</v>
      </c>
      <c r="R121" s="32"/>
      <c r="S121" s="229"/>
      <c r="T121" s="34">
        <f t="shared" si="112"/>
        <v>0</v>
      </c>
      <c r="U121" s="31">
        <f t="shared" si="179"/>
        <v>0</v>
      </c>
      <c r="V121" s="230" t="str">
        <f t="shared" si="113"/>
        <v>NO OFERTADO</v>
      </c>
      <c r="W121" s="32"/>
      <c r="X121" s="229"/>
      <c r="Y121" s="34">
        <f t="shared" si="114"/>
        <v>0</v>
      </c>
      <c r="Z121" s="31">
        <f t="shared" si="179"/>
        <v>0</v>
      </c>
      <c r="AA121" s="230" t="str">
        <f t="shared" si="115"/>
        <v>NO OFERTADO</v>
      </c>
      <c r="AB121" s="32"/>
      <c r="AC121" s="229"/>
      <c r="AD121" s="34">
        <f t="shared" si="116"/>
        <v>0</v>
      </c>
      <c r="AE121" s="31">
        <f t="shared" si="179"/>
        <v>0</v>
      </c>
      <c r="AF121" s="230" t="str">
        <f t="shared" si="117"/>
        <v>NO OFERTADO</v>
      </c>
      <c r="AG121" s="32">
        <v>678</v>
      </c>
      <c r="AH121" s="229">
        <f>AG121*0.19</f>
        <v>128.82</v>
      </c>
      <c r="AI121" s="34">
        <f t="shared" si="118"/>
        <v>806.81999999999994</v>
      </c>
      <c r="AJ121" s="31">
        <f t="shared" si="179"/>
        <v>806.81999999999994</v>
      </c>
      <c r="AK121" s="230" t="str">
        <f t="shared" si="119"/>
        <v>HABILITA</v>
      </c>
      <c r="AL121" s="32">
        <v>771</v>
      </c>
      <c r="AM121" s="232">
        <f>AL121*0.19</f>
        <v>146.49</v>
      </c>
      <c r="AN121" s="34">
        <f t="shared" si="120"/>
        <v>917.49</v>
      </c>
      <c r="AO121" s="31">
        <f t="shared" si="179"/>
        <v>917.49</v>
      </c>
      <c r="AP121" s="230" t="str">
        <f t="shared" si="121"/>
        <v>HABILITA</v>
      </c>
      <c r="AQ121" s="32"/>
      <c r="AR121" s="229"/>
      <c r="AS121" s="34">
        <f t="shared" si="122"/>
        <v>0</v>
      </c>
      <c r="AT121" s="31">
        <f t="shared" si="179"/>
        <v>0</v>
      </c>
      <c r="AU121" s="230" t="str">
        <f t="shared" si="123"/>
        <v>NO OFERTADO</v>
      </c>
      <c r="AV121" s="32">
        <v>755</v>
      </c>
      <c r="AW121" s="229">
        <f>AV121*0.19</f>
        <v>143.44999999999999</v>
      </c>
      <c r="AX121" s="34">
        <f t="shared" si="124"/>
        <v>898.45</v>
      </c>
      <c r="AY121" s="31">
        <f t="shared" si="179"/>
        <v>898.45</v>
      </c>
      <c r="AZ121" s="230" t="str">
        <f t="shared" si="125"/>
        <v>HABILITA</v>
      </c>
      <c r="BA121" s="32"/>
      <c r="BB121" s="229">
        <f t="shared" si="180"/>
        <v>0</v>
      </c>
      <c r="BC121" s="34">
        <f t="shared" si="127"/>
        <v>0</v>
      </c>
      <c r="BD121" s="31">
        <f t="shared" si="179"/>
        <v>0</v>
      </c>
      <c r="BE121" s="230" t="str">
        <f t="shared" si="128"/>
        <v>NO OFERTADO</v>
      </c>
      <c r="BF121" s="32"/>
      <c r="BG121" s="229"/>
      <c r="BH121" s="34">
        <f t="shared" si="129"/>
        <v>0</v>
      </c>
      <c r="BI121" s="31">
        <f t="shared" si="179"/>
        <v>0</v>
      </c>
      <c r="BJ121" s="230" t="str">
        <f t="shared" si="130"/>
        <v>NO OFERTADO</v>
      </c>
      <c r="BK121" s="32"/>
      <c r="BL121" s="229"/>
      <c r="BM121" s="34">
        <f t="shared" si="131"/>
        <v>0</v>
      </c>
      <c r="BN121" s="31">
        <f t="shared" si="179"/>
        <v>0</v>
      </c>
      <c r="BO121" s="230" t="str">
        <f t="shared" si="132"/>
        <v>NO OFERTADO</v>
      </c>
      <c r="BP121" s="32"/>
      <c r="BQ121" s="229"/>
      <c r="BR121" s="34">
        <f t="shared" si="133"/>
        <v>0</v>
      </c>
      <c r="BS121" s="31">
        <f t="shared" si="179"/>
        <v>0</v>
      </c>
      <c r="BT121" s="230" t="str">
        <f t="shared" si="134"/>
        <v>NO OFERTADO</v>
      </c>
      <c r="BU121" s="32"/>
      <c r="BV121" s="229"/>
      <c r="BW121" s="34">
        <f t="shared" si="135"/>
        <v>0</v>
      </c>
      <c r="BX121" s="31">
        <f t="shared" si="181"/>
        <v>0</v>
      </c>
      <c r="BY121" s="230" t="str">
        <f t="shared" si="137"/>
        <v>NO OFERTADO</v>
      </c>
      <c r="BZ121" s="32"/>
      <c r="CA121" s="229"/>
      <c r="CB121" s="34">
        <f t="shared" si="138"/>
        <v>0</v>
      </c>
      <c r="CC121" s="31">
        <f t="shared" si="181"/>
        <v>0</v>
      </c>
      <c r="CD121" s="230" t="str">
        <f t="shared" si="139"/>
        <v>NO OFERTADO</v>
      </c>
      <c r="CE121" s="32"/>
      <c r="CF121" s="229"/>
      <c r="CG121" s="34">
        <f t="shared" si="140"/>
        <v>0</v>
      </c>
      <c r="CH121" s="31">
        <f t="shared" si="181"/>
        <v>0</v>
      </c>
      <c r="CI121" s="230" t="str">
        <f t="shared" si="141"/>
        <v>NO OFERTADO</v>
      </c>
      <c r="CJ121" s="32">
        <v>855</v>
      </c>
      <c r="CK121" s="229">
        <f>CJ121*0.19</f>
        <v>162.44999999999999</v>
      </c>
      <c r="CL121" s="34">
        <f t="shared" si="142"/>
        <v>1017.45</v>
      </c>
      <c r="CM121" s="31">
        <f t="shared" si="181"/>
        <v>1017.45</v>
      </c>
      <c r="CN121" s="230" t="str">
        <f t="shared" si="143"/>
        <v>HABILITA</v>
      </c>
      <c r="CO121" s="32"/>
      <c r="CP121" s="231"/>
      <c r="CQ121" s="34">
        <f t="shared" si="144"/>
        <v>0</v>
      </c>
      <c r="CR121" s="31">
        <f t="shared" si="181"/>
        <v>0</v>
      </c>
      <c r="CS121" s="230" t="str">
        <f t="shared" si="145"/>
        <v>NO OFERTADO</v>
      </c>
      <c r="CT121" s="32"/>
      <c r="CU121" s="229"/>
      <c r="CV121" s="34">
        <f t="shared" si="146"/>
        <v>0</v>
      </c>
      <c r="CW121" s="31">
        <f t="shared" si="181"/>
        <v>0</v>
      </c>
      <c r="CX121" s="230" t="str">
        <f t="shared" si="147"/>
        <v>NO OFERTADO</v>
      </c>
      <c r="CY121" s="32"/>
      <c r="CZ121" s="229"/>
      <c r="DA121" s="34">
        <f t="shared" si="160"/>
        <v>0</v>
      </c>
      <c r="DB121" s="31">
        <f t="shared" si="161"/>
        <v>0</v>
      </c>
      <c r="DC121" s="230" t="str">
        <f t="shared" si="148"/>
        <v>NO OFERTADO</v>
      </c>
      <c r="DD121" s="32"/>
      <c r="DE121" s="229"/>
      <c r="DF121" s="34">
        <f t="shared" si="162"/>
        <v>0</v>
      </c>
      <c r="DG121" s="31">
        <f t="shared" si="163"/>
        <v>0</v>
      </c>
      <c r="DH121" s="230" t="str">
        <f t="shared" si="149"/>
        <v>NO OFERTADO</v>
      </c>
      <c r="DI121" s="32">
        <v>755</v>
      </c>
      <c r="DJ121" s="229">
        <f>DI121*0.19</f>
        <v>143.44999999999999</v>
      </c>
      <c r="DK121" s="34">
        <f t="shared" si="164"/>
        <v>898.45</v>
      </c>
      <c r="DL121" s="31">
        <f t="shared" si="165"/>
        <v>898.45</v>
      </c>
      <c r="DM121" s="230" t="str">
        <f t="shared" si="150"/>
        <v>HABILITA</v>
      </c>
      <c r="DN121" s="32"/>
      <c r="DO121" s="229"/>
      <c r="DP121" s="34">
        <f t="shared" si="166"/>
        <v>0</v>
      </c>
      <c r="DQ121" s="31">
        <f t="shared" si="167"/>
        <v>0</v>
      </c>
      <c r="DR121" s="230" t="str">
        <f t="shared" si="151"/>
        <v>NO OFERTADO</v>
      </c>
      <c r="DS121" s="32"/>
      <c r="DT121" s="229"/>
      <c r="DU121" s="34">
        <f t="shared" si="168"/>
        <v>0</v>
      </c>
      <c r="DV121" s="31">
        <f t="shared" si="169"/>
        <v>0</v>
      </c>
      <c r="DW121" s="230" t="str">
        <f t="shared" si="152"/>
        <v>NO OFERTADO</v>
      </c>
      <c r="DX121" s="32"/>
      <c r="DY121" s="229">
        <f t="shared" si="182"/>
        <v>0</v>
      </c>
      <c r="DZ121" s="34">
        <f t="shared" si="153"/>
        <v>0</v>
      </c>
      <c r="EA121" s="31">
        <f t="shared" si="154"/>
        <v>0</v>
      </c>
      <c r="EB121" s="230" t="str">
        <f t="shared" si="155"/>
        <v>NO OFERTADO</v>
      </c>
      <c r="EC121" s="32"/>
      <c r="ED121" s="229"/>
      <c r="EE121" s="34">
        <f t="shared" si="170"/>
        <v>0</v>
      </c>
      <c r="EF121" s="31">
        <f t="shared" si="171"/>
        <v>0</v>
      </c>
      <c r="EG121" s="230" t="str">
        <f t="shared" si="156"/>
        <v>NO OFERTADO</v>
      </c>
      <c r="EH121" s="32"/>
      <c r="EI121" s="229"/>
      <c r="EJ121" s="34">
        <f t="shared" si="172"/>
        <v>0</v>
      </c>
      <c r="EK121" s="31">
        <f t="shared" si="173"/>
        <v>0</v>
      </c>
      <c r="EL121" s="230" t="str">
        <f t="shared" si="157"/>
        <v>NO OFERTADO</v>
      </c>
    </row>
    <row r="122" spans="1:142" s="226" customFormat="1" ht="38.25" x14ac:dyDescent="0.2">
      <c r="A122" s="103">
        <v>113</v>
      </c>
      <c r="B122" s="202" t="s">
        <v>205</v>
      </c>
      <c r="C122" s="121" t="s">
        <v>206</v>
      </c>
      <c r="D122" s="146">
        <v>1</v>
      </c>
      <c r="E122" s="227" t="s">
        <v>53</v>
      </c>
      <c r="F122" s="228">
        <v>43.333333333333336</v>
      </c>
      <c r="G122" s="25">
        <v>20700</v>
      </c>
      <c r="H122" s="32"/>
      <c r="I122" s="229"/>
      <c r="J122" s="34">
        <f t="shared" si="158"/>
        <v>0</v>
      </c>
      <c r="K122" s="31">
        <f t="shared" si="159"/>
        <v>0</v>
      </c>
      <c r="L122" s="230" t="str">
        <f t="shared" si="108"/>
        <v>NO OFERTADO</v>
      </c>
      <c r="M122" s="32"/>
      <c r="N122" s="229">
        <v>0</v>
      </c>
      <c r="O122" s="34">
        <f t="shared" si="109"/>
        <v>0</v>
      </c>
      <c r="P122" s="31">
        <f t="shared" ref="P122:BS137" si="188">$D122*O122</f>
        <v>0</v>
      </c>
      <c r="Q122" s="230" t="str">
        <f t="shared" si="111"/>
        <v>NO OFERTADO</v>
      </c>
      <c r="R122" s="32"/>
      <c r="S122" s="229"/>
      <c r="T122" s="34">
        <f t="shared" si="112"/>
        <v>0</v>
      </c>
      <c r="U122" s="31">
        <f t="shared" si="188"/>
        <v>0</v>
      </c>
      <c r="V122" s="230" t="str">
        <f t="shared" si="113"/>
        <v>NO OFERTADO</v>
      </c>
      <c r="W122" s="32"/>
      <c r="X122" s="229"/>
      <c r="Y122" s="34">
        <f t="shared" si="114"/>
        <v>0</v>
      </c>
      <c r="Z122" s="31">
        <f t="shared" si="188"/>
        <v>0</v>
      </c>
      <c r="AA122" s="230" t="str">
        <f t="shared" si="115"/>
        <v>NO OFERTADO</v>
      </c>
      <c r="AB122" s="32"/>
      <c r="AC122" s="229"/>
      <c r="AD122" s="34">
        <f t="shared" si="116"/>
        <v>0</v>
      </c>
      <c r="AE122" s="31">
        <f t="shared" si="188"/>
        <v>0</v>
      </c>
      <c r="AF122" s="230" t="str">
        <f t="shared" si="117"/>
        <v>NO OFERTADO</v>
      </c>
      <c r="AG122" s="32"/>
      <c r="AH122" s="229"/>
      <c r="AI122" s="34">
        <f t="shared" si="118"/>
        <v>0</v>
      </c>
      <c r="AJ122" s="31">
        <f t="shared" si="188"/>
        <v>0</v>
      </c>
      <c r="AK122" s="230" t="str">
        <f t="shared" si="119"/>
        <v>NO OFERTADO</v>
      </c>
      <c r="AL122" s="32"/>
      <c r="AM122" s="229"/>
      <c r="AN122" s="34">
        <f t="shared" si="120"/>
        <v>0</v>
      </c>
      <c r="AO122" s="31">
        <f t="shared" si="188"/>
        <v>0</v>
      </c>
      <c r="AP122" s="230" t="str">
        <f t="shared" si="121"/>
        <v>NO OFERTADO</v>
      </c>
      <c r="AQ122" s="32">
        <v>20000</v>
      </c>
      <c r="AR122" s="229">
        <v>0</v>
      </c>
      <c r="AS122" s="34">
        <f t="shared" si="122"/>
        <v>20000</v>
      </c>
      <c r="AT122" s="31">
        <f t="shared" si="188"/>
        <v>20000</v>
      </c>
      <c r="AU122" s="230" t="str">
        <f t="shared" si="123"/>
        <v>HABILITA</v>
      </c>
      <c r="AV122" s="32"/>
      <c r="AW122" s="229"/>
      <c r="AX122" s="34">
        <f t="shared" si="124"/>
        <v>0</v>
      </c>
      <c r="AY122" s="31">
        <f t="shared" si="188"/>
        <v>0</v>
      </c>
      <c r="AZ122" s="230" t="str">
        <f t="shared" si="125"/>
        <v>NO OFERTADO</v>
      </c>
      <c r="BA122" s="32"/>
      <c r="BB122" s="229">
        <f t="shared" ref="BB122:BB137" si="189">BA122*0.19</f>
        <v>0</v>
      </c>
      <c r="BC122" s="34">
        <f t="shared" si="127"/>
        <v>0</v>
      </c>
      <c r="BD122" s="31">
        <f t="shared" si="188"/>
        <v>0</v>
      </c>
      <c r="BE122" s="230" t="str">
        <f t="shared" si="128"/>
        <v>NO OFERTADO</v>
      </c>
      <c r="BF122" s="32"/>
      <c r="BG122" s="229"/>
      <c r="BH122" s="34">
        <f t="shared" si="129"/>
        <v>0</v>
      </c>
      <c r="BI122" s="31">
        <f t="shared" si="188"/>
        <v>0</v>
      </c>
      <c r="BJ122" s="230" t="str">
        <f t="shared" si="130"/>
        <v>NO OFERTADO</v>
      </c>
      <c r="BK122" s="32">
        <v>18000</v>
      </c>
      <c r="BL122" s="229">
        <v>0</v>
      </c>
      <c r="BM122" s="34">
        <f t="shared" si="131"/>
        <v>18000</v>
      </c>
      <c r="BN122" s="31">
        <f t="shared" si="188"/>
        <v>18000</v>
      </c>
      <c r="BO122" s="230" t="str">
        <f t="shared" si="132"/>
        <v>HABILITA</v>
      </c>
      <c r="BP122" s="32"/>
      <c r="BQ122" s="229"/>
      <c r="BR122" s="34">
        <f t="shared" si="133"/>
        <v>0</v>
      </c>
      <c r="BS122" s="31">
        <f t="shared" si="188"/>
        <v>0</v>
      </c>
      <c r="BT122" s="230" t="str">
        <f t="shared" si="134"/>
        <v>NO OFERTADO</v>
      </c>
      <c r="BU122" s="32"/>
      <c r="BV122" s="229"/>
      <c r="BW122" s="34">
        <f t="shared" si="135"/>
        <v>0</v>
      </c>
      <c r="BX122" s="31">
        <f t="shared" ref="BX122:CW137" si="190">$D122*BW122</f>
        <v>0</v>
      </c>
      <c r="BY122" s="230" t="str">
        <f t="shared" si="137"/>
        <v>NO OFERTADO</v>
      </c>
      <c r="BZ122" s="32"/>
      <c r="CA122" s="229"/>
      <c r="CB122" s="34">
        <f t="shared" si="138"/>
        <v>0</v>
      </c>
      <c r="CC122" s="31">
        <f t="shared" si="190"/>
        <v>0</v>
      </c>
      <c r="CD122" s="230" t="str">
        <f t="shared" si="139"/>
        <v>NO OFERTADO</v>
      </c>
      <c r="CE122" s="32"/>
      <c r="CF122" s="229"/>
      <c r="CG122" s="34">
        <f t="shared" si="140"/>
        <v>0</v>
      </c>
      <c r="CH122" s="31">
        <f t="shared" si="190"/>
        <v>0</v>
      </c>
      <c r="CI122" s="230" t="str">
        <f t="shared" si="141"/>
        <v>NO OFERTADO</v>
      </c>
      <c r="CJ122" s="32"/>
      <c r="CK122" s="229"/>
      <c r="CL122" s="34">
        <f t="shared" si="142"/>
        <v>0</v>
      </c>
      <c r="CM122" s="31">
        <f t="shared" si="190"/>
        <v>0</v>
      </c>
      <c r="CN122" s="230" t="str">
        <f t="shared" si="143"/>
        <v>NO OFERTADO</v>
      </c>
      <c r="CO122" s="32"/>
      <c r="CP122" s="231"/>
      <c r="CQ122" s="34">
        <f t="shared" si="144"/>
        <v>0</v>
      </c>
      <c r="CR122" s="31">
        <f t="shared" si="190"/>
        <v>0</v>
      </c>
      <c r="CS122" s="230" t="str">
        <f t="shared" si="145"/>
        <v>NO OFERTADO</v>
      </c>
      <c r="CT122" s="32"/>
      <c r="CU122" s="229"/>
      <c r="CV122" s="34">
        <f t="shared" si="146"/>
        <v>0</v>
      </c>
      <c r="CW122" s="31">
        <f t="shared" si="190"/>
        <v>0</v>
      </c>
      <c r="CX122" s="230" t="str">
        <f t="shared" si="147"/>
        <v>NO OFERTADO</v>
      </c>
      <c r="CY122" s="32"/>
      <c r="CZ122" s="229"/>
      <c r="DA122" s="34">
        <f t="shared" si="160"/>
        <v>0</v>
      </c>
      <c r="DB122" s="31">
        <f t="shared" si="161"/>
        <v>0</v>
      </c>
      <c r="DC122" s="230" t="str">
        <f t="shared" si="148"/>
        <v>NO OFERTADO</v>
      </c>
      <c r="DD122" s="32"/>
      <c r="DE122" s="229"/>
      <c r="DF122" s="34">
        <f t="shared" si="162"/>
        <v>0</v>
      </c>
      <c r="DG122" s="31">
        <f t="shared" si="163"/>
        <v>0</v>
      </c>
      <c r="DH122" s="230" t="str">
        <f t="shared" si="149"/>
        <v>NO OFERTADO</v>
      </c>
      <c r="DI122" s="32"/>
      <c r="DJ122" s="229"/>
      <c r="DK122" s="34">
        <f t="shared" si="164"/>
        <v>0</v>
      </c>
      <c r="DL122" s="31">
        <f t="shared" si="165"/>
        <v>0</v>
      </c>
      <c r="DM122" s="230" t="str">
        <f t="shared" si="150"/>
        <v>NO OFERTADO</v>
      </c>
      <c r="DN122" s="32"/>
      <c r="DO122" s="229"/>
      <c r="DP122" s="34">
        <f t="shared" si="166"/>
        <v>0</v>
      </c>
      <c r="DQ122" s="31">
        <f t="shared" si="167"/>
        <v>0</v>
      </c>
      <c r="DR122" s="230" t="str">
        <f t="shared" si="151"/>
        <v>NO OFERTADO</v>
      </c>
      <c r="DS122" s="32"/>
      <c r="DT122" s="229"/>
      <c r="DU122" s="34">
        <f t="shared" si="168"/>
        <v>0</v>
      </c>
      <c r="DV122" s="31">
        <f t="shared" si="169"/>
        <v>0</v>
      </c>
      <c r="DW122" s="230" t="str">
        <f t="shared" si="152"/>
        <v>NO OFERTADO</v>
      </c>
      <c r="DX122" s="32"/>
      <c r="DY122" s="229">
        <f t="shared" si="182"/>
        <v>0</v>
      </c>
      <c r="DZ122" s="34">
        <f t="shared" si="153"/>
        <v>0</v>
      </c>
      <c r="EA122" s="31">
        <f t="shared" si="154"/>
        <v>0</v>
      </c>
      <c r="EB122" s="230" t="str">
        <f t="shared" si="155"/>
        <v>NO OFERTADO</v>
      </c>
      <c r="EC122" s="32"/>
      <c r="ED122" s="229"/>
      <c r="EE122" s="34">
        <f t="shared" si="170"/>
        <v>0</v>
      </c>
      <c r="EF122" s="31">
        <f t="shared" si="171"/>
        <v>0</v>
      </c>
      <c r="EG122" s="230" t="str">
        <f t="shared" si="156"/>
        <v>NO OFERTADO</v>
      </c>
      <c r="EH122" s="32"/>
      <c r="EI122" s="229"/>
      <c r="EJ122" s="34">
        <f t="shared" si="172"/>
        <v>0</v>
      </c>
      <c r="EK122" s="31">
        <f t="shared" si="173"/>
        <v>0</v>
      </c>
      <c r="EL122" s="230" t="str">
        <f t="shared" si="157"/>
        <v>NO OFERTADO</v>
      </c>
    </row>
    <row r="123" spans="1:142" s="226" customFormat="1" ht="25.5" x14ac:dyDescent="0.2">
      <c r="A123" s="103">
        <v>114</v>
      </c>
      <c r="B123" s="202" t="s">
        <v>207</v>
      </c>
      <c r="C123" s="121" t="s">
        <v>208</v>
      </c>
      <c r="D123" s="146">
        <v>1</v>
      </c>
      <c r="E123" s="227" t="s">
        <v>53</v>
      </c>
      <c r="F123" s="228">
        <v>1</v>
      </c>
      <c r="G123" s="25">
        <v>20700</v>
      </c>
      <c r="H123" s="32"/>
      <c r="I123" s="229"/>
      <c r="J123" s="34">
        <f t="shared" si="158"/>
        <v>0</v>
      </c>
      <c r="K123" s="31">
        <f t="shared" si="159"/>
        <v>0</v>
      </c>
      <c r="L123" s="230" t="str">
        <f t="shared" si="108"/>
        <v>NO OFERTADO</v>
      </c>
      <c r="M123" s="32"/>
      <c r="N123" s="229">
        <v>0</v>
      </c>
      <c r="O123" s="34">
        <f t="shared" si="109"/>
        <v>0</v>
      </c>
      <c r="P123" s="31">
        <f t="shared" si="188"/>
        <v>0</v>
      </c>
      <c r="Q123" s="230" t="str">
        <f t="shared" si="111"/>
        <v>NO OFERTADO</v>
      </c>
      <c r="R123" s="32"/>
      <c r="S123" s="229"/>
      <c r="T123" s="34">
        <f t="shared" si="112"/>
        <v>0</v>
      </c>
      <c r="U123" s="31">
        <f t="shared" si="188"/>
        <v>0</v>
      </c>
      <c r="V123" s="230" t="str">
        <f t="shared" si="113"/>
        <v>NO OFERTADO</v>
      </c>
      <c r="W123" s="32"/>
      <c r="X123" s="229"/>
      <c r="Y123" s="34">
        <f t="shared" si="114"/>
        <v>0</v>
      </c>
      <c r="Z123" s="31">
        <f t="shared" si="188"/>
        <v>0</v>
      </c>
      <c r="AA123" s="230" t="str">
        <f t="shared" si="115"/>
        <v>NO OFERTADO</v>
      </c>
      <c r="AB123" s="32"/>
      <c r="AC123" s="229"/>
      <c r="AD123" s="34">
        <f t="shared" si="116"/>
        <v>0</v>
      </c>
      <c r="AE123" s="31">
        <f t="shared" si="188"/>
        <v>0</v>
      </c>
      <c r="AF123" s="230" t="str">
        <f t="shared" si="117"/>
        <v>NO OFERTADO</v>
      </c>
      <c r="AG123" s="32"/>
      <c r="AH123" s="229"/>
      <c r="AI123" s="34">
        <f t="shared" si="118"/>
        <v>0</v>
      </c>
      <c r="AJ123" s="31">
        <f t="shared" si="188"/>
        <v>0</v>
      </c>
      <c r="AK123" s="230" t="str">
        <f t="shared" si="119"/>
        <v>NO OFERTADO</v>
      </c>
      <c r="AL123" s="32">
        <v>15569</v>
      </c>
      <c r="AM123" s="229">
        <v>0</v>
      </c>
      <c r="AN123" s="34">
        <f t="shared" si="120"/>
        <v>15569</v>
      </c>
      <c r="AO123" s="31">
        <f t="shared" si="188"/>
        <v>15569</v>
      </c>
      <c r="AP123" s="230" t="str">
        <f t="shared" si="121"/>
        <v>HABILITA</v>
      </c>
      <c r="AQ123" s="32">
        <v>20000</v>
      </c>
      <c r="AR123" s="229">
        <v>0</v>
      </c>
      <c r="AS123" s="34">
        <f t="shared" si="122"/>
        <v>20000</v>
      </c>
      <c r="AT123" s="31">
        <f t="shared" si="188"/>
        <v>20000</v>
      </c>
      <c r="AU123" s="230" t="str">
        <f t="shared" si="123"/>
        <v>HABILITA</v>
      </c>
      <c r="AV123" s="32"/>
      <c r="AW123" s="229"/>
      <c r="AX123" s="34">
        <f t="shared" si="124"/>
        <v>0</v>
      </c>
      <c r="AY123" s="31">
        <f t="shared" si="188"/>
        <v>0</v>
      </c>
      <c r="AZ123" s="230" t="str">
        <f t="shared" si="125"/>
        <v>NO OFERTADO</v>
      </c>
      <c r="BA123" s="32"/>
      <c r="BB123" s="229">
        <f t="shared" si="189"/>
        <v>0</v>
      </c>
      <c r="BC123" s="34">
        <f t="shared" si="127"/>
        <v>0</v>
      </c>
      <c r="BD123" s="31">
        <f t="shared" si="188"/>
        <v>0</v>
      </c>
      <c r="BE123" s="230" t="str">
        <f t="shared" si="128"/>
        <v>NO OFERTADO</v>
      </c>
      <c r="BF123" s="32"/>
      <c r="BG123" s="229"/>
      <c r="BH123" s="34">
        <f t="shared" si="129"/>
        <v>0</v>
      </c>
      <c r="BI123" s="31">
        <f t="shared" si="188"/>
        <v>0</v>
      </c>
      <c r="BJ123" s="230" t="str">
        <f t="shared" si="130"/>
        <v>NO OFERTADO</v>
      </c>
      <c r="BK123" s="32">
        <v>18000</v>
      </c>
      <c r="BL123" s="229">
        <v>0</v>
      </c>
      <c r="BM123" s="34">
        <f t="shared" si="131"/>
        <v>18000</v>
      </c>
      <c r="BN123" s="31">
        <f t="shared" si="188"/>
        <v>18000</v>
      </c>
      <c r="BO123" s="230" t="str">
        <f t="shared" si="132"/>
        <v>HABILITA</v>
      </c>
      <c r="BP123" s="32"/>
      <c r="BQ123" s="229"/>
      <c r="BR123" s="34">
        <f t="shared" si="133"/>
        <v>0</v>
      </c>
      <c r="BS123" s="31">
        <f t="shared" si="188"/>
        <v>0</v>
      </c>
      <c r="BT123" s="230" t="str">
        <f t="shared" si="134"/>
        <v>NO OFERTADO</v>
      </c>
      <c r="BU123" s="32"/>
      <c r="BV123" s="229"/>
      <c r="BW123" s="34">
        <f t="shared" si="135"/>
        <v>0</v>
      </c>
      <c r="BX123" s="31">
        <f t="shared" si="190"/>
        <v>0</v>
      </c>
      <c r="BY123" s="230" t="str">
        <f t="shared" si="137"/>
        <v>NO OFERTADO</v>
      </c>
      <c r="BZ123" s="32"/>
      <c r="CA123" s="229"/>
      <c r="CB123" s="34">
        <f t="shared" si="138"/>
        <v>0</v>
      </c>
      <c r="CC123" s="31">
        <f t="shared" si="190"/>
        <v>0</v>
      </c>
      <c r="CD123" s="230" t="str">
        <f t="shared" si="139"/>
        <v>NO OFERTADO</v>
      </c>
      <c r="CE123" s="32"/>
      <c r="CF123" s="229"/>
      <c r="CG123" s="34">
        <f t="shared" si="140"/>
        <v>0</v>
      </c>
      <c r="CH123" s="31">
        <f t="shared" si="190"/>
        <v>0</v>
      </c>
      <c r="CI123" s="230" t="str">
        <f t="shared" si="141"/>
        <v>NO OFERTADO</v>
      </c>
      <c r="CJ123" s="32"/>
      <c r="CK123" s="229"/>
      <c r="CL123" s="34">
        <f t="shared" si="142"/>
        <v>0</v>
      </c>
      <c r="CM123" s="31">
        <f t="shared" si="190"/>
        <v>0</v>
      </c>
      <c r="CN123" s="230" t="str">
        <f t="shared" si="143"/>
        <v>NO OFERTADO</v>
      </c>
      <c r="CO123" s="32"/>
      <c r="CP123" s="231"/>
      <c r="CQ123" s="34">
        <f t="shared" si="144"/>
        <v>0</v>
      </c>
      <c r="CR123" s="31">
        <f t="shared" si="190"/>
        <v>0</v>
      </c>
      <c r="CS123" s="230" t="str">
        <f t="shared" si="145"/>
        <v>NO OFERTADO</v>
      </c>
      <c r="CT123" s="32"/>
      <c r="CU123" s="229"/>
      <c r="CV123" s="34">
        <f t="shared" si="146"/>
        <v>0</v>
      </c>
      <c r="CW123" s="31">
        <f t="shared" si="190"/>
        <v>0</v>
      </c>
      <c r="CX123" s="230" t="str">
        <f t="shared" si="147"/>
        <v>NO OFERTADO</v>
      </c>
      <c r="CY123" s="32"/>
      <c r="CZ123" s="229"/>
      <c r="DA123" s="34">
        <f t="shared" si="160"/>
        <v>0</v>
      </c>
      <c r="DB123" s="31">
        <f t="shared" si="161"/>
        <v>0</v>
      </c>
      <c r="DC123" s="230" t="str">
        <f t="shared" si="148"/>
        <v>NO OFERTADO</v>
      </c>
      <c r="DD123" s="32"/>
      <c r="DE123" s="229"/>
      <c r="DF123" s="34">
        <f t="shared" si="162"/>
        <v>0</v>
      </c>
      <c r="DG123" s="31">
        <f t="shared" si="163"/>
        <v>0</v>
      </c>
      <c r="DH123" s="230" t="str">
        <f t="shared" si="149"/>
        <v>NO OFERTADO</v>
      </c>
      <c r="DI123" s="32"/>
      <c r="DJ123" s="229"/>
      <c r="DK123" s="34">
        <f t="shared" si="164"/>
        <v>0</v>
      </c>
      <c r="DL123" s="31">
        <f t="shared" si="165"/>
        <v>0</v>
      </c>
      <c r="DM123" s="230" t="str">
        <f t="shared" si="150"/>
        <v>NO OFERTADO</v>
      </c>
      <c r="DN123" s="32"/>
      <c r="DO123" s="229"/>
      <c r="DP123" s="34">
        <f t="shared" si="166"/>
        <v>0</v>
      </c>
      <c r="DQ123" s="31">
        <f t="shared" si="167"/>
        <v>0</v>
      </c>
      <c r="DR123" s="230" t="str">
        <f t="shared" si="151"/>
        <v>NO OFERTADO</v>
      </c>
      <c r="DS123" s="32"/>
      <c r="DT123" s="229"/>
      <c r="DU123" s="34">
        <f t="shared" si="168"/>
        <v>0</v>
      </c>
      <c r="DV123" s="31">
        <f t="shared" si="169"/>
        <v>0</v>
      </c>
      <c r="DW123" s="230" t="str">
        <f t="shared" si="152"/>
        <v>NO OFERTADO</v>
      </c>
      <c r="DX123" s="32"/>
      <c r="DY123" s="229">
        <f t="shared" si="182"/>
        <v>0</v>
      </c>
      <c r="DZ123" s="34">
        <f t="shared" si="153"/>
        <v>0</v>
      </c>
      <c r="EA123" s="31">
        <f t="shared" si="154"/>
        <v>0</v>
      </c>
      <c r="EB123" s="230" t="str">
        <f t="shared" si="155"/>
        <v>NO OFERTADO</v>
      </c>
      <c r="EC123" s="32"/>
      <c r="ED123" s="229"/>
      <c r="EE123" s="34">
        <f t="shared" si="170"/>
        <v>0</v>
      </c>
      <c r="EF123" s="31">
        <f t="shared" si="171"/>
        <v>0</v>
      </c>
      <c r="EG123" s="230" t="str">
        <f t="shared" si="156"/>
        <v>NO OFERTADO</v>
      </c>
      <c r="EH123" s="32"/>
      <c r="EI123" s="229"/>
      <c r="EJ123" s="34">
        <f t="shared" si="172"/>
        <v>0</v>
      </c>
      <c r="EK123" s="31">
        <f t="shared" si="173"/>
        <v>0</v>
      </c>
      <c r="EL123" s="230" t="str">
        <f t="shared" si="157"/>
        <v>NO OFERTADO</v>
      </c>
    </row>
    <row r="124" spans="1:142" s="226" customFormat="1" ht="25.5" x14ac:dyDescent="0.2">
      <c r="A124" s="103">
        <v>115</v>
      </c>
      <c r="B124" s="202" t="s">
        <v>209</v>
      </c>
      <c r="C124" s="121" t="s">
        <v>208</v>
      </c>
      <c r="D124" s="146">
        <v>1</v>
      </c>
      <c r="E124" s="227" t="s">
        <v>53</v>
      </c>
      <c r="F124" s="228">
        <v>9</v>
      </c>
      <c r="G124" s="25">
        <v>53417.315000000002</v>
      </c>
      <c r="H124" s="32"/>
      <c r="I124" s="229"/>
      <c r="J124" s="34">
        <f t="shared" si="158"/>
        <v>0</v>
      </c>
      <c r="K124" s="31">
        <f t="shared" si="159"/>
        <v>0</v>
      </c>
      <c r="L124" s="230" t="str">
        <f t="shared" si="108"/>
        <v>NO OFERTADO</v>
      </c>
      <c r="M124" s="32"/>
      <c r="N124" s="229">
        <v>0</v>
      </c>
      <c r="O124" s="34">
        <f t="shared" si="109"/>
        <v>0</v>
      </c>
      <c r="P124" s="31">
        <f t="shared" si="188"/>
        <v>0</v>
      </c>
      <c r="Q124" s="230" t="str">
        <f t="shared" si="111"/>
        <v>NO OFERTADO</v>
      </c>
      <c r="R124" s="32"/>
      <c r="S124" s="229"/>
      <c r="T124" s="34">
        <f t="shared" si="112"/>
        <v>0</v>
      </c>
      <c r="U124" s="31">
        <f t="shared" si="188"/>
        <v>0</v>
      </c>
      <c r="V124" s="230" t="str">
        <f t="shared" si="113"/>
        <v>NO OFERTADO</v>
      </c>
      <c r="W124" s="32">
        <v>30800</v>
      </c>
      <c r="X124" s="229">
        <v>0</v>
      </c>
      <c r="Y124" s="34">
        <f t="shared" si="114"/>
        <v>30800</v>
      </c>
      <c r="Z124" s="31">
        <f t="shared" si="188"/>
        <v>30800</v>
      </c>
      <c r="AA124" s="230" t="str">
        <f t="shared" si="115"/>
        <v>HABILITA</v>
      </c>
      <c r="AB124" s="32"/>
      <c r="AC124" s="229"/>
      <c r="AD124" s="34">
        <f t="shared" si="116"/>
        <v>0</v>
      </c>
      <c r="AE124" s="31">
        <f t="shared" si="188"/>
        <v>0</v>
      </c>
      <c r="AF124" s="230" t="str">
        <f t="shared" si="117"/>
        <v>NO OFERTADO</v>
      </c>
      <c r="AG124" s="32"/>
      <c r="AH124" s="229"/>
      <c r="AI124" s="34">
        <f t="shared" si="118"/>
        <v>0</v>
      </c>
      <c r="AJ124" s="31">
        <f t="shared" si="188"/>
        <v>0</v>
      </c>
      <c r="AK124" s="230" t="str">
        <f t="shared" si="119"/>
        <v>NO OFERTADO</v>
      </c>
      <c r="AL124" s="32"/>
      <c r="AM124" s="229"/>
      <c r="AN124" s="34">
        <f t="shared" si="120"/>
        <v>0</v>
      </c>
      <c r="AO124" s="31">
        <f t="shared" si="188"/>
        <v>0</v>
      </c>
      <c r="AP124" s="230" t="str">
        <f t="shared" si="121"/>
        <v>NO OFERTADO</v>
      </c>
      <c r="AQ124" s="32"/>
      <c r="AR124" s="229"/>
      <c r="AS124" s="34">
        <f t="shared" si="122"/>
        <v>0</v>
      </c>
      <c r="AT124" s="31">
        <f t="shared" si="188"/>
        <v>0</v>
      </c>
      <c r="AU124" s="230" t="str">
        <f t="shared" si="123"/>
        <v>NO OFERTADO</v>
      </c>
      <c r="AV124" s="32"/>
      <c r="AW124" s="229"/>
      <c r="AX124" s="34">
        <f t="shared" si="124"/>
        <v>0</v>
      </c>
      <c r="AY124" s="31">
        <f t="shared" si="188"/>
        <v>0</v>
      </c>
      <c r="AZ124" s="230" t="str">
        <f t="shared" si="125"/>
        <v>NO OFERTADO</v>
      </c>
      <c r="BA124" s="32"/>
      <c r="BB124" s="229">
        <f t="shared" si="189"/>
        <v>0</v>
      </c>
      <c r="BC124" s="34">
        <f t="shared" si="127"/>
        <v>0</v>
      </c>
      <c r="BD124" s="31">
        <f t="shared" si="188"/>
        <v>0</v>
      </c>
      <c r="BE124" s="230" t="str">
        <f t="shared" si="128"/>
        <v>NO OFERTADO</v>
      </c>
      <c r="BF124" s="32"/>
      <c r="BG124" s="229"/>
      <c r="BH124" s="34">
        <f t="shared" si="129"/>
        <v>0</v>
      </c>
      <c r="BI124" s="31">
        <f t="shared" si="188"/>
        <v>0</v>
      </c>
      <c r="BJ124" s="230" t="str">
        <f t="shared" si="130"/>
        <v>NO OFERTADO</v>
      </c>
      <c r="BK124" s="32"/>
      <c r="BL124" s="229"/>
      <c r="BM124" s="34">
        <f t="shared" si="131"/>
        <v>0</v>
      </c>
      <c r="BN124" s="31">
        <f t="shared" si="188"/>
        <v>0</v>
      </c>
      <c r="BO124" s="230" t="str">
        <f t="shared" si="132"/>
        <v>NO OFERTADO</v>
      </c>
      <c r="BP124" s="32">
        <v>16650</v>
      </c>
      <c r="BQ124" s="229">
        <v>0</v>
      </c>
      <c r="BR124" s="34">
        <f t="shared" si="133"/>
        <v>16650</v>
      </c>
      <c r="BS124" s="31">
        <f t="shared" si="188"/>
        <v>16650</v>
      </c>
      <c r="BT124" s="230" t="str">
        <f t="shared" si="134"/>
        <v>HABILITA</v>
      </c>
      <c r="BU124" s="32"/>
      <c r="BV124" s="229"/>
      <c r="BW124" s="34">
        <f t="shared" si="135"/>
        <v>0</v>
      </c>
      <c r="BX124" s="31">
        <f t="shared" si="190"/>
        <v>0</v>
      </c>
      <c r="BY124" s="230" t="str">
        <f t="shared" si="137"/>
        <v>NO OFERTADO</v>
      </c>
      <c r="BZ124" s="32"/>
      <c r="CA124" s="229"/>
      <c r="CB124" s="34">
        <f t="shared" si="138"/>
        <v>0</v>
      </c>
      <c r="CC124" s="31">
        <f t="shared" si="190"/>
        <v>0</v>
      </c>
      <c r="CD124" s="230" t="str">
        <f t="shared" si="139"/>
        <v>NO OFERTADO</v>
      </c>
      <c r="CE124" s="32"/>
      <c r="CF124" s="229"/>
      <c r="CG124" s="34">
        <f t="shared" si="140"/>
        <v>0</v>
      </c>
      <c r="CH124" s="31">
        <f t="shared" si="190"/>
        <v>0</v>
      </c>
      <c r="CI124" s="230" t="str">
        <f t="shared" si="141"/>
        <v>NO OFERTADO</v>
      </c>
      <c r="CJ124" s="32"/>
      <c r="CK124" s="229"/>
      <c r="CL124" s="34">
        <f t="shared" si="142"/>
        <v>0</v>
      </c>
      <c r="CM124" s="31">
        <f t="shared" si="190"/>
        <v>0</v>
      </c>
      <c r="CN124" s="230" t="str">
        <f t="shared" si="143"/>
        <v>NO OFERTADO</v>
      </c>
      <c r="CO124" s="32"/>
      <c r="CP124" s="231"/>
      <c r="CQ124" s="34">
        <f t="shared" si="144"/>
        <v>0</v>
      </c>
      <c r="CR124" s="31">
        <f t="shared" si="190"/>
        <v>0</v>
      </c>
      <c r="CS124" s="230" t="str">
        <f t="shared" si="145"/>
        <v>NO OFERTADO</v>
      </c>
      <c r="CT124" s="32"/>
      <c r="CU124" s="229"/>
      <c r="CV124" s="34">
        <f t="shared" si="146"/>
        <v>0</v>
      </c>
      <c r="CW124" s="31">
        <f t="shared" si="190"/>
        <v>0</v>
      </c>
      <c r="CX124" s="230" t="str">
        <f t="shared" si="147"/>
        <v>NO OFERTADO</v>
      </c>
      <c r="CY124" s="32"/>
      <c r="CZ124" s="229"/>
      <c r="DA124" s="34">
        <f t="shared" si="160"/>
        <v>0</v>
      </c>
      <c r="DB124" s="31">
        <f t="shared" si="161"/>
        <v>0</v>
      </c>
      <c r="DC124" s="230" t="str">
        <f t="shared" si="148"/>
        <v>NO OFERTADO</v>
      </c>
      <c r="DD124" s="32"/>
      <c r="DE124" s="229"/>
      <c r="DF124" s="34">
        <f t="shared" si="162"/>
        <v>0</v>
      </c>
      <c r="DG124" s="31">
        <f t="shared" si="163"/>
        <v>0</v>
      </c>
      <c r="DH124" s="230" t="str">
        <f t="shared" si="149"/>
        <v>NO OFERTADO</v>
      </c>
      <c r="DI124" s="32">
        <v>30784</v>
      </c>
      <c r="DJ124" s="229">
        <v>0</v>
      </c>
      <c r="DK124" s="34">
        <f t="shared" si="164"/>
        <v>30784</v>
      </c>
      <c r="DL124" s="31">
        <f t="shared" si="165"/>
        <v>30784</v>
      </c>
      <c r="DM124" s="230" t="str">
        <f t="shared" si="150"/>
        <v>HABILITA</v>
      </c>
      <c r="DN124" s="32"/>
      <c r="DO124" s="229"/>
      <c r="DP124" s="34">
        <f t="shared" si="166"/>
        <v>0</v>
      </c>
      <c r="DQ124" s="31">
        <f t="shared" si="167"/>
        <v>0</v>
      </c>
      <c r="DR124" s="230" t="str">
        <f t="shared" si="151"/>
        <v>NO OFERTADO</v>
      </c>
      <c r="DS124" s="32"/>
      <c r="DT124" s="229"/>
      <c r="DU124" s="34">
        <f t="shared" si="168"/>
        <v>0</v>
      </c>
      <c r="DV124" s="31">
        <f t="shared" si="169"/>
        <v>0</v>
      </c>
      <c r="DW124" s="230" t="str">
        <f t="shared" si="152"/>
        <v>NO OFERTADO</v>
      </c>
      <c r="DX124" s="32"/>
      <c r="DY124" s="229">
        <f t="shared" si="182"/>
        <v>0</v>
      </c>
      <c r="DZ124" s="34">
        <f t="shared" si="153"/>
        <v>0</v>
      </c>
      <c r="EA124" s="31">
        <f t="shared" si="154"/>
        <v>0</v>
      </c>
      <c r="EB124" s="230" t="str">
        <f t="shared" si="155"/>
        <v>NO OFERTADO</v>
      </c>
      <c r="EC124" s="32"/>
      <c r="ED124" s="229"/>
      <c r="EE124" s="34">
        <f t="shared" si="170"/>
        <v>0</v>
      </c>
      <c r="EF124" s="31">
        <f t="shared" si="171"/>
        <v>0</v>
      </c>
      <c r="EG124" s="230" t="str">
        <f t="shared" si="156"/>
        <v>NO OFERTADO</v>
      </c>
      <c r="EH124" s="32"/>
      <c r="EI124" s="229"/>
      <c r="EJ124" s="34">
        <f t="shared" si="172"/>
        <v>0</v>
      </c>
      <c r="EK124" s="31">
        <f t="shared" si="173"/>
        <v>0</v>
      </c>
      <c r="EL124" s="230" t="str">
        <f t="shared" si="157"/>
        <v>NO OFERTADO</v>
      </c>
    </row>
    <row r="125" spans="1:142" s="226" customFormat="1" ht="25.5" x14ac:dyDescent="0.2">
      <c r="A125" s="103">
        <v>116</v>
      </c>
      <c r="B125" s="202" t="s">
        <v>210</v>
      </c>
      <c r="C125" s="121" t="s">
        <v>211</v>
      </c>
      <c r="D125" s="146">
        <v>1</v>
      </c>
      <c r="E125" s="227" t="s">
        <v>53</v>
      </c>
      <c r="F125" s="228">
        <v>1</v>
      </c>
      <c r="G125" s="25">
        <v>4635.05</v>
      </c>
      <c r="H125" s="32"/>
      <c r="I125" s="229"/>
      <c r="J125" s="34">
        <f t="shared" si="158"/>
        <v>0</v>
      </c>
      <c r="K125" s="31">
        <f t="shared" si="159"/>
        <v>0</v>
      </c>
      <c r="L125" s="230" t="str">
        <f t="shared" si="108"/>
        <v>NO OFERTADO</v>
      </c>
      <c r="M125" s="32"/>
      <c r="N125" s="229">
        <v>0</v>
      </c>
      <c r="O125" s="34">
        <f t="shared" si="109"/>
        <v>0</v>
      </c>
      <c r="P125" s="31">
        <f t="shared" si="188"/>
        <v>0</v>
      </c>
      <c r="Q125" s="230" t="str">
        <f t="shared" si="111"/>
        <v>NO OFERTADO</v>
      </c>
      <c r="R125" s="32"/>
      <c r="S125" s="229"/>
      <c r="T125" s="34">
        <f t="shared" si="112"/>
        <v>0</v>
      </c>
      <c r="U125" s="31">
        <f t="shared" si="188"/>
        <v>0</v>
      </c>
      <c r="V125" s="230" t="str">
        <f t="shared" si="113"/>
        <v>NO OFERTADO</v>
      </c>
      <c r="W125" s="32"/>
      <c r="X125" s="229"/>
      <c r="Y125" s="34">
        <f t="shared" si="114"/>
        <v>0</v>
      </c>
      <c r="Z125" s="31">
        <f t="shared" si="188"/>
        <v>0</v>
      </c>
      <c r="AA125" s="230" t="str">
        <f t="shared" si="115"/>
        <v>NO OFERTADO</v>
      </c>
      <c r="AB125" s="32"/>
      <c r="AC125" s="229"/>
      <c r="AD125" s="34">
        <f t="shared" si="116"/>
        <v>0</v>
      </c>
      <c r="AE125" s="31">
        <f t="shared" si="188"/>
        <v>0</v>
      </c>
      <c r="AF125" s="230" t="str">
        <f t="shared" si="117"/>
        <v>NO OFERTADO</v>
      </c>
      <c r="AG125" s="32"/>
      <c r="AH125" s="229"/>
      <c r="AI125" s="34">
        <f t="shared" si="118"/>
        <v>0</v>
      </c>
      <c r="AJ125" s="31">
        <f t="shared" si="188"/>
        <v>0</v>
      </c>
      <c r="AK125" s="230" t="str">
        <f t="shared" si="119"/>
        <v>NO OFERTADO</v>
      </c>
      <c r="AL125" s="32">
        <v>3719</v>
      </c>
      <c r="AM125" s="232">
        <f>AL125*0.19</f>
        <v>706.61</v>
      </c>
      <c r="AN125" s="34">
        <f t="shared" si="120"/>
        <v>4425.6099999999997</v>
      </c>
      <c r="AO125" s="31">
        <f t="shared" si="188"/>
        <v>4425.6099999999997</v>
      </c>
      <c r="AP125" s="230" t="str">
        <f t="shared" si="121"/>
        <v>HABILITA</v>
      </c>
      <c r="AQ125" s="32"/>
      <c r="AR125" s="229"/>
      <c r="AS125" s="34">
        <f t="shared" si="122"/>
        <v>0</v>
      </c>
      <c r="AT125" s="31">
        <f t="shared" si="188"/>
        <v>0</v>
      </c>
      <c r="AU125" s="230" t="str">
        <f t="shared" si="123"/>
        <v>NO OFERTADO</v>
      </c>
      <c r="AV125" s="32">
        <v>4307</v>
      </c>
      <c r="AW125" s="229">
        <f>AV125*0.19</f>
        <v>818.33</v>
      </c>
      <c r="AX125" s="34">
        <f t="shared" si="124"/>
        <v>5125.33</v>
      </c>
      <c r="AY125" s="31">
        <f t="shared" si="188"/>
        <v>5125.33</v>
      </c>
      <c r="AZ125" s="230" t="str">
        <f t="shared" si="125"/>
        <v>HABILITA</v>
      </c>
      <c r="BA125" s="32"/>
      <c r="BB125" s="229">
        <f t="shared" si="189"/>
        <v>0</v>
      </c>
      <c r="BC125" s="34">
        <f t="shared" si="127"/>
        <v>0</v>
      </c>
      <c r="BD125" s="31">
        <f t="shared" si="188"/>
        <v>0</v>
      </c>
      <c r="BE125" s="230" t="str">
        <f t="shared" si="128"/>
        <v>NO OFERTADO</v>
      </c>
      <c r="BF125" s="32"/>
      <c r="BG125" s="229"/>
      <c r="BH125" s="34">
        <f t="shared" si="129"/>
        <v>0</v>
      </c>
      <c r="BI125" s="31">
        <f t="shared" si="188"/>
        <v>0</v>
      </c>
      <c r="BJ125" s="230" t="str">
        <f t="shared" si="130"/>
        <v>NO OFERTADO</v>
      </c>
      <c r="BK125" s="32"/>
      <c r="BL125" s="229"/>
      <c r="BM125" s="34">
        <f t="shared" si="131"/>
        <v>0</v>
      </c>
      <c r="BN125" s="31">
        <f t="shared" si="188"/>
        <v>0</v>
      </c>
      <c r="BO125" s="230" t="str">
        <f t="shared" si="132"/>
        <v>NO OFERTADO</v>
      </c>
      <c r="BP125" s="32"/>
      <c r="BQ125" s="229"/>
      <c r="BR125" s="34">
        <f t="shared" si="133"/>
        <v>0</v>
      </c>
      <c r="BS125" s="31">
        <f t="shared" si="188"/>
        <v>0</v>
      </c>
      <c r="BT125" s="230" t="str">
        <f t="shared" si="134"/>
        <v>NO OFERTADO</v>
      </c>
      <c r="BU125" s="32"/>
      <c r="BV125" s="229"/>
      <c r="BW125" s="34">
        <f t="shared" si="135"/>
        <v>0</v>
      </c>
      <c r="BX125" s="31">
        <f t="shared" si="190"/>
        <v>0</v>
      </c>
      <c r="BY125" s="230" t="str">
        <f t="shared" si="137"/>
        <v>NO OFERTADO</v>
      </c>
      <c r="BZ125" s="32"/>
      <c r="CA125" s="229"/>
      <c r="CB125" s="34">
        <f t="shared" si="138"/>
        <v>0</v>
      </c>
      <c r="CC125" s="31">
        <f t="shared" si="190"/>
        <v>0</v>
      </c>
      <c r="CD125" s="230" t="str">
        <f t="shared" si="139"/>
        <v>NO OFERTADO</v>
      </c>
      <c r="CE125" s="32"/>
      <c r="CF125" s="229"/>
      <c r="CG125" s="34">
        <f t="shared" si="140"/>
        <v>0</v>
      </c>
      <c r="CH125" s="31">
        <f t="shared" si="190"/>
        <v>0</v>
      </c>
      <c r="CI125" s="230" t="str">
        <f t="shared" si="141"/>
        <v>NO OFERTADO</v>
      </c>
      <c r="CJ125" s="32">
        <v>3892</v>
      </c>
      <c r="CK125" s="229">
        <f>CJ125*0.19</f>
        <v>739.48</v>
      </c>
      <c r="CL125" s="34">
        <f t="shared" si="142"/>
        <v>4631.4799999999996</v>
      </c>
      <c r="CM125" s="31">
        <f t="shared" si="190"/>
        <v>4631.4799999999996</v>
      </c>
      <c r="CN125" s="230" t="str">
        <f t="shared" si="143"/>
        <v>HABILITA</v>
      </c>
      <c r="CO125" s="32"/>
      <c r="CP125" s="231"/>
      <c r="CQ125" s="34">
        <f t="shared" si="144"/>
        <v>0</v>
      </c>
      <c r="CR125" s="31">
        <f t="shared" si="190"/>
        <v>0</v>
      </c>
      <c r="CS125" s="230" t="str">
        <f t="shared" si="145"/>
        <v>NO OFERTADO</v>
      </c>
      <c r="CT125" s="32"/>
      <c r="CU125" s="229"/>
      <c r="CV125" s="34">
        <f t="shared" si="146"/>
        <v>0</v>
      </c>
      <c r="CW125" s="31">
        <f t="shared" si="190"/>
        <v>0</v>
      </c>
      <c r="CX125" s="230" t="str">
        <f t="shared" si="147"/>
        <v>NO OFERTADO</v>
      </c>
      <c r="CY125" s="32"/>
      <c r="CZ125" s="229"/>
      <c r="DA125" s="34">
        <f t="shared" si="160"/>
        <v>0</v>
      </c>
      <c r="DB125" s="31">
        <f t="shared" si="161"/>
        <v>0</v>
      </c>
      <c r="DC125" s="230" t="str">
        <f t="shared" si="148"/>
        <v>NO OFERTADO</v>
      </c>
      <c r="DD125" s="32">
        <v>3780</v>
      </c>
      <c r="DE125" s="229">
        <v>718.2</v>
      </c>
      <c r="DF125" s="34">
        <f t="shared" si="162"/>
        <v>4498.2</v>
      </c>
      <c r="DG125" s="31">
        <f t="shared" si="163"/>
        <v>4498.2</v>
      </c>
      <c r="DH125" s="230" t="str">
        <f t="shared" si="149"/>
        <v>HABILITA</v>
      </c>
      <c r="DI125" s="32">
        <v>4307</v>
      </c>
      <c r="DJ125" s="229">
        <f>DI125*0.19</f>
        <v>818.33</v>
      </c>
      <c r="DK125" s="34">
        <f t="shared" si="164"/>
        <v>5125.33</v>
      </c>
      <c r="DL125" s="31">
        <f t="shared" si="165"/>
        <v>5125.33</v>
      </c>
      <c r="DM125" s="230" t="str">
        <f t="shared" si="150"/>
        <v>HABILITA</v>
      </c>
      <c r="DN125" s="32"/>
      <c r="DO125" s="229"/>
      <c r="DP125" s="34">
        <f t="shared" si="166"/>
        <v>0</v>
      </c>
      <c r="DQ125" s="31">
        <f t="shared" si="167"/>
        <v>0</v>
      </c>
      <c r="DR125" s="230" t="str">
        <f t="shared" si="151"/>
        <v>NO OFERTADO</v>
      </c>
      <c r="DS125" s="32"/>
      <c r="DT125" s="229"/>
      <c r="DU125" s="34">
        <f t="shared" si="168"/>
        <v>0</v>
      </c>
      <c r="DV125" s="31">
        <f t="shared" si="169"/>
        <v>0</v>
      </c>
      <c r="DW125" s="230" t="str">
        <f t="shared" si="152"/>
        <v>NO OFERTADO</v>
      </c>
      <c r="DX125" s="32"/>
      <c r="DY125" s="229">
        <f t="shared" si="182"/>
        <v>0</v>
      </c>
      <c r="DZ125" s="34">
        <f t="shared" si="153"/>
        <v>0</v>
      </c>
      <c r="EA125" s="31">
        <f t="shared" si="154"/>
        <v>0</v>
      </c>
      <c r="EB125" s="230" t="str">
        <f t="shared" si="155"/>
        <v>NO OFERTADO</v>
      </c>
      <c r="EC125" s="32"/>
      <c r="ED125" s="229"/>
      <c r="EE125" s="34">
        <f t="shared" si="170"/>
        <v>0</v>
      </c>
      <c r="EF125" s="31">
        <f t="shared" si="171"/>
        <v>0</v>
      </c>
      <c r="EG125" s="230" t="str">
        <f t="shared" si="156"/>
        <v>NO OFERTADO</v>
      </c>
      <c r="EH125" s="32"/>
      <c r="EI125" s="229"/>
      <c r="EJ125" s="34">
        <f t="shared" si="172"/>
        <v>0</v>
      </c>
      <c r="EK125" s="31">
        <f t="shared" si="173"/>
        <v>0</v>
      </c>
      <c r="EL125" s="230" t="str">
        <f t="shared" si="157"/>
        <v>NO OFERTADO</v>
      </c>
    </row>
    <row r="126" spans="1:142" s="226" customFormat="1" ht="51" x14ac:dyDescent="0.2">
      <c r="A126" s="103">
        <v>117</v>
      </c>
      <c r="B126" s="202" t="s">
        <v>212</v>
      </c>
      <c r="C126" s="121" t="s">
        <v>213</v>
      </c>
      <c r="D126" s="146">
        <v>1</v>
      </c>
      <c r="E126" s="227" t="s">
        <v>53</v>
      </c>
      <c r="F126" s="228">
        <v>1</v>
      </c>
      <c r="G126" s="25">
        <v>65921.994222000008</v>
      </c>
      <c r="H126" s="32"/>
      <c r="I126" s="229"/>
      <c r="J126" s="34">
        <f t="shared" si="158"/>
        <v>0</v>
      </c>
      <c r="K126" s="31">
        <f t="shared" si="159"/>
        <v>0</v>
      </c>
      <c r="L126" s="230" t="str">
        <f t="shared" si="108"/>
        <v>NO OFERTADO</v>
      </c>
      <c r="M126" s="32"/>
      <c r="N126" s="229">
        <v>0</v>
      </c>
      <c r="O126" s="34">
        <f t="shared" si="109"/>
        <v>0</v>
      </c>
      <c r="P126" s="31">
        <f t="shared" si="188"/>
        <v>0</v>
      </c>
      <c r="Q126" s="230" t="str">
        <f t="shared" si="111"/>
        <v>NO OFERTADO</v>
      </c>
      <c r="R126" s="32"/>
      <c r="S126" s="229"/>
      <c r="T126" s="34">
        <f t="shared" si="112"/>
        <v>0</v>
      </c>
      <c r="U126" s="31">
        <f t="shared" si="188"/>
        <v>0</v>
      </c>
      <c r="V126" s="230" t="str">
        <f t="shared" si="113"/>
        <v>NO OFERTADO</v>
      </c>
      <c r="W126" s="32"/>
      <c r="X126" s="229"/>
      <c r="Y126" s="34">
        <f t="shared" si="114"/>
        <v>0</v>
      </c>
      <c r="Z126" s="31">
        <f t="shared" si="188"/>
        <v>0</v>
      </c>
      <c r="AA126" s="230" t="str">
        <f t="shared" si="115"/>
        <v>NO OFERTADO</v>
      </c>
      <c r="AB126" s="32"/>
      <c r="AC126" s="229"/>
      <c r="AD126" s="34">
        <f t="shared" si="116"/>
        <v>0</v>
      </c>
      <c r="AE126" s="31">
        <f t="shared" si="188"/>
        <v>0</v>
      </c>
      <c r="AF126" s="230" t="str">
        <f t="shared" si="117"/>
        <v>NO OFERTADO</v>
      </c>
      <c r="AG126" s="32"/>
      <c r="AH126" s="229"/>
      <c r="AI126" s="34">
        <f t="shared" si="118"/>
        <v>0</v>
      </c>
      <c r="AJ126" s="31">
        <f t="shared" si="188"/>
        <v>0</v>
      </c>
      <c r="AK126" s="230" t="str">
        <f t="shared" si="119"/>
        <v>NO OFERTADO</v>
      </c>
      <c r="AL126" s="32"/>
      <c r="AM126" s="229"/>
      <c r="AN126" s="34">
        <f t="shared" si="120"/>
        <v>0</v>
      </c>
      <c r="AO126" s="31">
        <f t="shared" si="188"/>
        <v>0</v>
      </c>
      <c r="AP126" s="230" t="str">
        <f t="shared" si="121"/>
        <v>NO OFERTADO</v>
      </c>
      <c r="AQ126" s="32"/>
      <c r="AR126" s="229"/>
      <c r="AS126" s="34">
        <f t="shared" si="122"/>
        <v>0</v>
      </c>
      <c r="AT126" s="31">
        <f t="shared" si="188"/>
        <v>0</v>
      </c>
      <c r="AU126" s="230" t="str">
        <f t="shared" si="123"/>
        <v>NO OFERTADO</v>
      </c>
      <c r="AV126" s="32">
        <v>77392</v>
      </c>
      <c r="AW126" s="229">
        <v>0</v>
      </c>
      <c r="AX126" s="34">
        <f t="shared" si="124"/>
        <v>77392</v>
      </c>
      <c r="AY126" s="31">
        <f t="shared" si="188"/>
        <v>77392</v>
      </c>
      <c r="AZ126" s="230" t="str">
        <f t="shared" si="125"/>
        <v>HABILITA</v>
      </c>
      <c r="BA126" s="32"/>
      <c r="BB126" s="229">
        <f t="shared" si="189"/>
        <v>0</v>
      </c>
      <c r="BC126" s="34">
        <f t="shared" si="127"/>
        <v>0</v>
      </c>
      <c r="BD126" s="31">
        <f t="shared" si="188"/>
        <v>0</v>
      </c>
      <c r="BE126" s="230" t="str">
        <f t="shared" si="128"/>
        <v>NO OFERTADO</v>
      </c>
      <c r="BF126" s="32"/>
      <c r="BG126" s="229"/>
      <c r="BH126" s="34">
        <f t="shared" si="129"/>
        <v>0</v>
      </c>
      <c r="BI126" s="31">
        <f t="shared" si="188"/>
        <v>0</v>
      </c>
      <c r="BJ126" s="230" t="str">
        <f t="shared" si="130"/>
        <v>NO OFERTADO</v>
      </c>
      <c r="BK126" s="32"/>
      <c r="BL126" s="229"/>
      <c r="BM126" s="34">
        <f t="shared" si="131"/>
        <v>0</v>
      </c>
      <c r="BN126" s="31">
        <f t="shared" si="188"/>
        <v>0</v>
      </c>
      <c r="BO126" s="230" t="str">
        <f t="shared" si="132"/>
        <v>NO OFERTADO</v>
      </c>
      <c r="BP126" s="32"/>
      <c r="BQ126" s="229"/>
      <c r="BR126" s="34">
        <f t="shared" si="133"/>
        <v>0</v>
      </c>
      <c r="BS126" s="31">
        <f t="shared" si="188"/>
        <v>0</v>
      </c>
      <c r="BT126" s="230" t="str">
        <f t="shared" si="134"/>
        <v>NO OFERTADO</v>
      </c>
      <c r="BU126" s="32"/>
      <c r="BV126" s="229"/>
      <c r="BW126" s="34">
        <f t="shared" si="135"/>
        <v>0</v>
      </c>
      <c r="BX126" s="31">
        <f t="shared" si="190"/>
        <v>0</v>
      </c>
      <c r="BY126" s="230" t="str">
        <f t="shared" si="137"/>
        <v>NO OFERTADO</v>
      </c>
      <c r="BZ126" s="32"/>
      <c r="CA126" s="229"/>
      <c r="CB126" s="34">
        <f t="shared" si="138"/>
        <v>0</v>
      </c>
      <c r="CC126" s="31">
        <f t="shared" si="190"/>
        <v>0</v>
      </c>
      <c r="CD126" s="230" t="str">
        <f t="shared" si="139"/>
        <v>NO OFERTADO</v>
      </c>
      <c r="CE126" s="32"/>
      <c r="CF126" s="229"/>
      <c r="CG126" s="34">
        <f t="shared" si="140"/>
        <v>0</v>
      </c>
      <c r="CH126" s="31">
        <f t="shared" si="190"/>
        <v>0</v>
      </c>
      <c r="CI126" s="230" t="str">
        <f t="shared" si="141"/>
        <v>NO OFERTADO</v>
      </c>
      <c r="CJ126" s="32"/>
      <c r="CK126" s="229"/>
      <c r="CL126" s="34">
        <f t="shared" si="142"/>
        <v>0</v>
      </c>
      <c r="CM126" s="31">
        <f t="shared" si="190"/>
        <v>0</v>
      </c>
      <c r="CN126" s="230" t="str">
        <f t="shared" si="143"/>
        <v>NO OFERTADO</v>
      </c>
      <c r="CO126" s="32"/>
      <c r="CP126" s="231"/>
      <c r="CQ126" s="34">
        <f t="shared" si="144"/>
        <v>0</v>
      </c>
      <c r="CR126" s="31">
        <f t="shared" si="190"/>
        <v>0</v>
      </c>
      <c r="CS126" s="230" t="str">
        <f t="shared" si="145"/>
        <v>NO OFERTADO</v>
      </c>
      <c r="CT126" s="32"/>
      <c r="CU126" s="229"/>
      <c r="CV126" s="34">
        <f t="shared" si="146"/>
        <v>0</v>
      </c>
      <c r="CW126" s="31">
        <f t="shared" si="190"/>
        <v>0</v>
      </c>
      <c r="CX126" s="230" t="str">
        <f t="shared" si="147"/>
        <v>NO OFERTADO</v>
      </c>
      <c r="CY126" s="32"/>
      <c r="CZ126" s="229"/>
      <c r="DA126" s="34">
        <f t="shared" si="160"/>
        <v>0</v>
      </c>
      <c r="DB126" s="31">
        <f t="shared" si="161"/>
        <v>0</v>
      </c>
      <c r="DC126" s="230" t="str">
        <f t="shared" si="148"/>
        <v>NO OFERTADO</v>
      </c>
      <c r="DD126" s="32"/>
      <c r="DE126" s="229"/>
      <c r="DF126" s="34">
        <f t="shared" si="162"/>
        <v>0</v>
      </c>
      <c r="DG126" s="31">
        <f t="shared" si="163"/>
        <v>0</v>
      </c>
      <c r="DH126" s="230" t="str">
        <f t="shared" si="149"/>
        <v>NO OFERTADO</v>
      </c>
      <c r="DI126" s="32"/>
      <c r="DJ126" s="229"/>
      <c r="DK126" s="34">
        <f t="shared" si="164"/>
        <v>0</v>
      </c>
      <c r="DL126" s="31">
        <f t="shared" si="165"/>
        <v>0</v>
      </c>
      <c r="DM126" s="230" t="str">
        <f t="shared" si="150"/>
        <v>NO OFERTADO</v>
      </c>
      <c r="DN126" s="32"/>
      <c r="DO126" s="229"/>
      <c r="DP126" s="34">
        <f t="shared" si="166"/>
        <v>0</v>
      </c>
      <c r="DQ126" s="31">
        <f t="shared" si="167"/>
        <v>0</v>
      </c>
      <c r="DR126" s="230" t="str">
        <f t="shared" si="151"/>
        <v>NO OFERTADO</v>
      </c>
      <c r="DS126" s="32"/>
      <c r="DT126" s="229"/>
      <c r="DU126" s="34">
        <f t="shared" si="168"/>
        <v>0</v>
      </c>
      <c r="DV126" s="31">
        <f t="shared" si="169"/>
        <v>0</v>
      </c>
      <c r="DW126" s="230" t="str">
        <f t="shared" si="152"/>
        <v>NO OFERTADO</v>
      </c>
      <c r="DX126" s="32"/>
      <c r="DY126" s="229">
        <f t="shared" si="182"/>
        <v>0</v>
      </c>
      <c r="DZ126" s="34">
        <f t="shared" si="153"/>
        <v>0</v>
      </c>
      <c r="EA126" s="31">
        <f t="shared" si="154"/>
        <v>0</v>
      </c>
      <c r="EB126" s="230" t="str">
        <f t="shared" si="155"/>
        <v>NO OFERTADO</v>
      </c>
      <c r="EC126" s="32">
        <v>92936</v>
      </c>
      <c r="ED126" s="229"/>
      <c r="EE126" s="34">
        <f t="shared" si="170"/>
        <v>92936</v>
      </c>
      <c r="EF126" s="31">
        <f t="shared" si="171"/>
        <v>92936</v>
      </c>
      <c r="EG126" s="230" t="str">
        <f t="shared" si="156"/>
        <v>NO HABILITA</v>
      </c>
      <c r="EH126" s="32"/>
      <c r="EI126" s="229"/>
      <c r="EJ126" s="34">
        <f t="shared" si="172"/>
        <v>0</v>
      </c>
      <c r="EK126" s="31">
        <f t="shared" si="173"/>
        <v>0</v>
      </c>
      <c r="EL126" s="230" t="str">
        <f t="shared" si="157"/>
        <v>NO OFERTADO</v>
      </c>
    </row>
    <row r="127" spans="1:142" s="226" customFormat="1" ht="38.25" x14ac:dyDescent="0.2">
      <c r="A127" s="103">
        <v>118</v>
      </c>
      <c r="B127" s="202" t="s">
        <v>214</v>
      </c>
      <c r="C127" s="121" t="s">
        <v>215</v>
      </c>
      <c r="D127" s="146">
        <v>1</v>
      </c>
      <c r="E127" s="227" t="s">
        <v>53</v>
      </c>
      <c r="F127" s="228">
        <v>1223.6666666666667</v>
      </c>
      <c r="G127" s="25">
        <v>775</v>
      </c>
      <c r="H127" s="32"/>
      <c r="I127" s="229"/>
      <c r="J127" s="34">
        <f t="shared" si="158"/>
        <v>0</v>
      </c>
      <c r="K127" s="31">
        <f t="shared" si="159"/>
        <v>0</v>
      </c>
      <c r="L127" s="230" t="str">
        <f t="shared" si="108"/>
        <v>NO OFERTADO</v>
      </c>
      <c r="M127" s="32"/>
      <c r="N127" s="229">
        <v>0</v>
      </c>
      <c r="O127" s="34">
        <f t="shared" si="109"/>
        <v>0</v>
      </c>
      <c r="P127" s="31">
        <f t="shared" si="188"/>
        <v>0</v>
      </c>
      <c r="Q127" s="230" t="str">
        <f t="shared" si="111"/>
        <v>NO OFERTADO</v>
      </c>
      <c r="R127" s="32"/>
      <c r="S127" s="229"/>
      <c r="T127" s="34">
        <f t="shared" si="112"/>
        <v>0</v>
      </c>
      <c r="U127" s="31">
        <f t="shared" si="188"/>
        <v>0</v>
      </c>
      <c r="V127" s="230" t="str">
        <f t="shared" si="113"/>
        <v>NO OFERTADO</v>
      </c>
      <c r="W127" s="32"/>
      <c r="X127" s="229"/>
      <c r="Y127" s="34">
        <f t="shared" si="114"/>
        <v>0</v>
      </c>
      <c r="Z127" s="31">
        <f t="shared" si="188"/>
        <v>0</v>
      </c>
      <c r="AA127" s="230" t="str">
        <f t="shared" si="115"/>
        <v>NO OFERTADO</v>
      </c>
      <c r="AB127" s="32"/>
      <c r="AC127" s="229"/>
      <c r="AD127" s="34">
        <f t="shared" si="116"/>
        <v>0</v>
      </c>
      <c r="AE127" s="31">
        <f t="shared" si="188"/>
        <v>0</v>
      </c>
      <c r="AF127" s="230" t="str">
        <f t="shared" si="117"/>
        <v>NO OFERTADO</v>
      </c>
      <c r="AG127" s="32">
        <v>775</v>
      </c>
      <c r="AH127" s="229">
        <v>0</v>
      </c>
      <c r="AI127" s="34">
        <f t="shared" si="118"/>
        <v>775</v>
      </c>
      <c r="AJ127" s="31">
        <f t="shared" si="188"/>
        <v>775</v>
      </c>
      <c r="AK127" s="230" t="str">
        <f t="shared" si="119"/>
        <v>HABILITA</v>
      </c>
      <c r="AL127" s="32">
        <v>790</v>
      </c>
      <c r="AM127" s="229">
        <v>0</v>
      </c>
      <c r="AN127" s="34">
        <f t="shared" si="120"/>
        <v>790</v>
      </c>
      <c r="AO127" s="31">
        <f t="shared" si="188"/>
        <v>790</v>
      </c>
      <c r="AP127" s="230" t="str">
        <f t="shared" si="121"/>
        <v>HABILITA</v>
      </c>
      <c r="AQ127" s="32"/>
      <c r="AR127" s="229"/>
      <c r="AS127" s="34">
        <f t="shared" si="122"/>
        <v>0</v>
      </c>
      <c r="AT127" s="31">
        <f t="shared" si="188"/>
        <v>0</v>
      </c>
      <c r="AU127" s="230" t="str">
        <f t="shared" si="123"/>
        <v>NO OFERTADO</v>
      </c>
      <c r="AV127" s="32">
        <v>988</v>
      </c>
      <c r="AW127" s="229">
        <v>0</v>
      </c>
      <c r="AX127" s="34">
        <f t="shared" si="124"/>
        <v>988</v>
      </c>
      <c r="AY127" s="31">
        <f t="shared" si="188"/>
        <v>988</v>
      </c>
      <c r="AZ127" s="230" t="str">
        <f t="shared" si="125"/>
        <v>HABILITA</v>
      </c>
      <c r="BA127" s="32"/>
      <c r="BB127" s="229">
        <f t="shared" si="189"/>
        <v>0</v>
      </c>
      <c r="BC127" s="34">
        <f t="shared" si="127"/>
        <v>0</v>
      </c>
      <c r="BD127" s="31">
        <f t="shared" si="188"/>
        <v>0</v>
      </c>
      <c r="BE127" s="230" t="str">
        <f t="shared" si="128"/>
        <v>NO OFERTADO</v>
      </c>
      <c r="BF127" s="32"/>
      <c r="BG127" s="229"/>
      <c r="BH127" s="34">
        <f t="shared" si="129"/>
        <v>0</v>
      </c>
      <c r="BI127" s="31">
        <f t="shared" si="188"/>
        <v>0</v>
      </c>
      <c r="BJ127" s="230" t="str">
        <f t="shared" si="130"/>
        <v>NO OFERTADO</v>
      </c>
      <c r="BK127" s="32"/>
      <c r="BL127" s="229"/>
      <c r="BM127" s="34">
        <f t="shared" si="131"/>
        <v>0</v>
      </c>
      <c r="BN127" s="31">
        <f t="shared" si="188"/>
        <v>0</v>
      </c>
      <c r="BO127" s="230" t="str">
        <f t="shared" si="132"/>
        <v>NO OFERTADO</v>
      </c>
      <c r="BP127" s="32"/>
      <c r="BQ127" s="229"/>
      <c r="BR127" s="34">
        <f t="shared" si="133"/>
        <v>0</v>
      </c>
      <c r="BS127" s="31">
        <f t="shared" si="188"/>
        <v>0</v>
      </c>
      <c r="BT127" s="230" t="str">
        <f t="shared" si="134"/>
        <v>NO OFERTADO</v>
      </c>
      <c r="BU127" s="32"/>
      <c r="BV127" s="229"/>
      <c r="BW127" s="34">
        <f t="shared" si="135"/>
        <v>0</v>
      </c>
      <c r="BX127" s="31">
        <f t="shared" si="190"/>
        <v>0</v>
      </c>
      <c r="BY127" s="230" t="str">
        <f t="shared" si="137"/>
        <v>NO OFERTADO</v>
      </c>
      <c r="BZ127" s="32"/>
      <c r="CA127" s="229"/>
      <c r="CB127" s="34">
        <f t="shared" si="138"/>
        <v>0</v>
      </c>
      <c r="CC127" s="31">
        <f t="shared" si="190"/>
        <v>0</v>
      </c>
      <c r="CD127" s="230" t="str">
        <f t="shared" si="139"/>
        <v>NO OFERTADO</v>
      </c>
      <c r="CE127" s="32"/>
      <c r="CF127" s="229"/>
      <c r="CG127" s="34">
        <f t="shared" si="140"/>
        <v>0</v>
      </c>
      <c r="CH127" s="31">
        <f t="shared" si="190"/>
        <v>0</v>
      </c>
      <c r="CI127" s="230" t="str">
        <f t="shared" si="141"/>
        <v>NO OFERTADO</v>
      </c>
      <c r="CJ127" s="32"/>
      <c r="CK127" s="229"/>
      <c r="CL127" s="34">
        <f t="shared" si="142"/>
        <v>0</v>
      </c>
      <c r="CM127" s="31">
        <f t="shared" si="190"/>
        <v>0</v>
      </c>
      <c r="CN127" s="230" t="str">
        <f t="shared" si="143"/>
        <v>NO OFERTADO</v>
      </c>
      <c r="CO127" s="32"/>
      <c r="CP127" s="231"/>
      <c r="CQ127" s="34">
        <f t="shared" si="144"/>
        <v>0</v>
      </c>
      <c r="CR127" s="31">
        <f t="shared" si="190"/>
        <v>0</v>
      </c>
      <c r="CS127" s="230" t="str">
        <f t="shared" si="145"/>
        <v>NO OFERTADO</v>
      </c>
      <c r="CT127" s="32"/>
      <c r="CU127" s="229"/>
      <c r="CV127" s="34">
        <f t="shared" si="146"/>
        <v>0</v>
      </c>
      <c r="CW127" s="31">
        <f t="shared" si="190"/>
        <v>0</v>
      </c>
      <c r="CX127" s="230" t="str">
        <f t="shared" si="147"/>
        <v>NO OFERTADO</v>
      </c>
      <c r="CY127" s="32"/>
      <c r="CZ127" s="229"/>
      <c r="DA127" s="34">
        <f t="shared" si="160"/>
        <v>0</v>
      </c>
      <c r="DB127" s="31">
        <f t="shared" si="161"/>
        <v>0</v>
      </c>
      <c r="DC127" s="230" t="str">
        <f t="shared" si="148"/>
        <v>NO OFERTADO</v>
      </c>
      <c r="DD127" s="32"/>
      <c r="DE127" s="229"/>
      <c r="DF127" s="34">
        <f t="shared" si="162"/>
        <v>0</v>
      </c>
      <c r="DG127" s="31">
        <f t="shared" si="163"/>
        <v>0</v>
      </c>
      <c r="DH127" s="230" t="str">
        <f t="shared" si="149"/>
        <v>NO OFERTADO</v>
      </c>
      <c r="DI127" s="32"/>
      <c r="DJ127" s="229"/>
      <c r="DK127" s="34">
        <f t="shared" si="164"/>
        <v>0</v>
      </c>
      <c r="DL127" s="31">
        <f t="shared" si="165"/>
        <v>0</v>
      </c>
      <c r="DM127" s="230" t="str">
        <f t="shared" si="150"/>
        <v>NO OFERTADO</v>
      </c>
      <c r="DN127" s="32"/>
      <c r="DO127" s="229"/>
      <c r="DP127" s="34">
        <f t="shared" si="166"/>
        <v>0</v>
      </c>
      <c r="DQ127" s="31">
        <f t="shared" si="167"/>
        <v>0</v>
      </c>
      <c r="DR127" s="230" t="str">
        <f t="shared" si="151"/>
        <v>NO OFERTADO</v>
      </c>
      <c r="DS127" s="32"/>
      <c r="DT127" s="229"/>
      <c r="DU127" s="34">
        <f t="shared" si="168"/>
        <v>0</v>
      </c>
      <c r="DV127" s="31">
        <f t="shared" si="169"/>
        <v>0</v>
      </c>
      <c r="DW127" s="230" t="str">
        <f t="shared" si="152"/>
        <v>NO OFERTADO</v>
      </c>
      <c r="DX127" s="32"/>
      <c r="DY127" s="229">
        <f t="shared" si="182"/>
        <v>0</v>
      </c>
      <c r="DZ127" s="34">
        <f t="shared" si="153"/>
        <v>0</v>
      </c>
      <c r="EA127" s="31">
        <f t="shared" si="154"/>
        <v>0</v>
      </c>
      <c r="EB127" s="230" t="str">
        <f t="shared" si="155"/>
        <v>NO OFERTADO</v>
      </c>
      <c r="EC127" s="32"/>
      <c r="ED127" s="229"/>
      <c r="EE127" s="34">
        <f t="shared" si="170"/>
        <v>0</v>
      </c>
      <c r="EF127" s="31">
        <f t="shared" si="171"/>
        <v>0</v>
      </c>
      <c r="EG127" s="230" t="str">
        <f t="shared" si="156"/>
        <v>NO OFERTADO</v>
      </c>
      <c r="EH127" s="32"/>
      <c r="EI127" s="229"/>
      <c r="EJ127" s="34">
        <f t="shared" si="172"/>
        <v>0</v>
      </c>
      <c r="EK127" s="31">
        <f t="shared" si="173"/>
        <v>0</v>
      </c>
      <c r="EL127" s="230" t="str">
        <f t="shared" si="157"/>
        <v>NO OFERTADO</v>
      </c>
    </row>
    <row r="128" spans="1:142" s="226" customFormat="1" ht="38.25" x14ac:dyDescent="0.2">
      <c r="A128" s="103">
        <v>119</v>
      </c>
      <c r="B128" s="202" t="s">
        <v>216</v>
      </c>
      <c r="C128" s="121" t="s">
        <v>215</v>
      </c>
      <c r="D128" s="146">
        <v>1</v>
      </c>
      <c r="E128" s="227" t="s">
        <v>53</v>
      </c>
      <c r="F128" s="228">
        <v>8.6666666666666661</v>
      </c>
      <c r="G128" s="25">
        <v>1065.05</v>
      </c>
      <c r="H128" s="32"/>
      <c r="I128" s="229"/>
      <c r="J128" s="34">
        <f t="shared" si="158"/>
        <v>0</v>
      </c>
      <c r="K128" s="31">
        <f t="shared" si="159"/>
        <v>0</v>
      </c>
      <c r="L128" s="230" t="str">
        <f t="shared" si="108"/>
        <v>NO OFERTADO</v>
      </c>
      <c r="M128" s="32"/>
      <c r="N128" s="229">
        <v>0</v>
      </c>
      <c r="O128" s="34">
        <f t="shared" si="109"/>
        <v>0</v>
      </c>
      <c r="P128" s="31">
        <f t="shared" si="188"/>
        <v>0</v>
      </c>
      <c r="Q128" s="230" t="str">
        <f t="shared" si="111"/>
        <v>NO OFERTADO</v>
      </c>
      <c r="R128" s="32"/>
      <c r="S128" s="229"/>
      <c r="T128" s="34">
        <f t="shared" si="112"/>
        <v>0</v>
      </c>
      <c r="U128" s="31">
        <f t="shared" si="188"/>
        <v>0</v>
      </c>
      <c r="V128" s="230" t="str">
        <f t="shared" si="113"/>
        <v>NO OFERTADO</v>
      </c>
      <c r="W128" s="32"/>
      <c r="X128" s="229"/>
      <c r="Y128" s="34">
        <f t="shared" si="114"/>
        <v>0</v>
      </c>
      <c r="Z128" s="31">
        <f t="shared" si="188"/>
        <v>0</v>
      </c>
      <c r="AA128" s="230" t="str">
        <f t="shared" si="115"/>
        <v>NO OFERTADO</v>
      </c>
      <c r="AB128" s="32"/>
      <c r="AC128" s="229"/>
      <c r="AD128" s="34">
        <f t="shared" si="116"/>
        <v>0</v>
      </c>
      <c r="AE128" s="31">
        <f t="shared" si="188"/>
        <v>0</v>
      </c>
      <c r="AF128" s="230" t="str">
        <f t="shared" si="117"/>
        <v>NO OFERTADO</v>
      </c>
      <c r="AG128" s="32">
        <v>895</v>
      </c>
      <c r="AH128" s="229">
        <f>AG128*0.19</f>
        <v>170.05</v>
      </c>
      <c r="AI128" s="34">
        <f t="shared" si="118"/>
        <v>1065.05</v>
      </c>
      <c r="AJ128" s="31">
        <f t="shared" si="188"/>
        <v>1065.05</v>
      </c>
      <c r="AK128" s="230" t="str">
        <f t="shared" si="119"/>
        <v>HABILITA</v>
      </c>
      <c r="AL128" s="32">
        <v>1032</v>
      </c>
      <c r="AM128" s="232">
        <f>AL128*0.19</f>
        <v>196.08</v>
      </c>
      <c r="AN128" s="34">
        <f t="shared" si="120"/>
        <v>1228.08</v>
      </c>
      <c r="AO128" s="31">
        <f t="shared" si="188"/>
        <v>1228.08</v>
      </c>
      <c r="AP128" s="230" t="str">
        <f t="shared" si="121"/>
        <v>HABILITA</v>
      </c>
      <c r="AQ128" s="32"/>
      <c r="AR128" s="229"/>
      <c r="AS128" s="34">
        <f t="shared" si="122"/>
        <v>0</v>
      </c>
      <c r="AT128" s="31">
        <f t="shared" si="188"/>
        <v>0</v>
      </c>
      <c r="AU128" s="230" t="str">
        <f t="shared" si="123"/>
        <v>NO OFERTADO</v>
      </c>
      <c r="AV128" s="32">
        <v>1894</v>
      </c>
      <c r="AW128" s="229">
        <v>0</v>
      </c>
      <c r="AX128" s="34">
        <f t="shared" si="124"/>
        <v>1894</v>
      </c>
      <c r="AY128" s="31">
        <f t="shared" si="188"/>
        <v>1894</v>
      </c>
      <c r="AZ128" s="230" t="str">
        <f t="shared" si="125"/>
        <v>NO HABILITA</v>
      </c>
      <c r="BA128" s="32"/>
      <c r="BB128" s="229">
        <f t="shared" si="189"/>
        <v>0</v>
      </c>
      <c r="BC128" s="34">
        <f t="shared" si="127"/>
        <v>0</v>
      </c>
      <c r="BD128" s="31">
        <f t="shared" si="188"/>
        <v>0</v>
      </c>
      <c r="BE128" s="230" t="str">
        <f t="shared" si="128"/>
        <v>NO OFERTADO</v>
      </c>
      <c r="BF128" s="32"/>
      <c r="BG128" s="229"/>
      <c r="BH128" s="34">
        <f t="shared" si="129"/>
        <v>0</v>
      </c>
      <c r="BI128" s="31">
        <f t="shared" si="188"/>
        <v>0</v>
      </c>
      <c r="BJ128" s="230" t="str">
        <f t="shared" si="130"/>
        <v>NO OFERTADO</v>
      </c>
      <c r="BK128" s="32"/>
      <c r="BL128" s="229"/>
      <c r="BM128" s="34">
        <f t="shared" si="131"/>
        <v>0</v>
      </c>
      <c r="BN128" s="31">
        <f t="shared" si="188"/>
        <v>0</v>
      </c>
      <c r="BO128" s="230" t="str">
        <f t="shared" si="132"/>
        <v>NO OFERTADO</v>
      </c>
      <c r="BP128" s="32"/>
      <c r="BQ128" s="229"/>
      <c r="BR128" s="34">
        <f t="shared" si="133"/>
        <v>0</v>
      </c>
      <c r="BS128" s="31">
        <f t="shared" si="188"/>
        <v>0</v>
      </c>
      <c r="BT128" s="230" t="str">
        <f t="shared" si="134"/>
        <v>NO OFERTADO</v>
      </c>
      <c r="BU128" s="32"/>
      <c r="BV128" s="229"/>
      <c r="BW128" s="34">
        <f t="shared" si="135"/>
        <v>0</v>
      </c>
      <c r="BX128" s="31">
        <f t="shared" si="190"/>
        <v>0</v>
      </c>
      <c r="BY128" s="230" t="str">
        <f t="shared" si="137"/>
        <v>NO OFERTADO</v>
      </c>
      <c r="BZ128" s="32"/>
      <c r="CA128" s="229"/>
      <c r="CB128" s="34">
        <f t="shared" si="138"/>
        <v>0</v>
      </c>
      <c r="CC128" s="31">
        <f t="shared" si="190"/>
        <v>0</v>
      </c>
      <c r="CD128" s="230" t="str">
        <f t="shared" si="139"/>
        <v>NO OFERTADO</v>
      </c>
      <c r="CE128" s="32"/>
      <c r="CF128" s="229"/>
      <c r="CG128" s="34">
        <f t="shared" si="140"/>
        <v>0</v>
      </c>
      <c r="CH128" s="31">
        <f t="shared" si="190"/>
        <v>0</v>
      </c>
      <c r="CI128" s="230" t="str">
        <f t="shared" si="141"/>
        <v>NO OFERTADO</v>
      </c>
      <c r="CJ128" s="32"/>
      <c r="CK128" s="229"/>
      <c r="CL128" s="34">
        <f t="shared" si="142"/>
        <v>0</v>
      </c>
      <c r="CM128" s="31">
        <f t="shared" si="190"/>
        <v>0</v>
      </c>
      <c r="CN128" s="230" t="str">
        <f t="shared" si="143"/>
        <v>NO OFERTADO</v>
      </c>
      <c r="CO128" s="32"/>
      <c r="CP128" s="231"/>
      <c r="CQ128" s="34">
        <f t="shared" si="144"/>
        <v>0</v>
      </c>
      <c r="CR128" s="31">
        <f t="shared" si="190"/>
        <v>0</v>
      </c>
      <c r="CS128" s="230" t="str">
        <f t="shared" si="145"/>
        <v>NO OFERTADO</v>
      </c>
      <c r="CT128" s="32"/>
      <c r="CU128" s="229"/>
      <c r="CV128" s="34">
        <f t="shared" si="146"/>
        <v>0</v>
      </c>
      <c r="CW128" s="31">
        <f t="shared" si="190"/>
        <v>0</v>
      </c>
      <c r="CX128" s="230" t="str">
        <f t="shared" si="147"/>
        <v>NO OFERTADO</v>
      </c>
      <c r="CY128" s="32"/>
      <c r="CZ128" s="229"/>
      <c r="DA128" s="34">
        <f t="shared" si="160"/>
        <v>0</v>
      </c>
      <c r="DB128" s="31">
        <f t="shared" si="161"/>
        <v>0</v>
      </c>
      <c r="DC128" s="230" t="str">
        <f t="shared" si="148"/>
        <v>NO OFERTADO</v>
      </c>
      <c r="DD128" s="32"/>
      <c r="DE128" s="229"/>
      <c r="DF128" s="34">
        <f t="shared" si="162"/>
        <v>0</v>
      </c>
      <c r="DG128" s="31">
        <f t="shared" si="163"/>
        <v>0</v>
      </c>
      <c r="DH128" s="230" t="str">
        <f t="shared" si="149"/>
        <v>NO OFERTADO</v>
      </c>
      <c r="DI128" s="32"/>
      <c r="DJ128" s="229"/>
      <c r="DK128" s="34">
        <f t="shared" si="164"/>
        <v>0</v>
      </c>
      <c r="DL128" s="31">
        <f t="shared" si="165"/>
        <v>0</v>
      </c>
      <c r="DM128" s="230" t="str">
        <f t="shared" si="150"/>
        <v>NO OFERTADO</v>
      </c>
      <c r="DN128" s="32"/>
      <c r="DO128" s="229"/>
      <c r="DP128" s="34">
        <f t="shared" si="166"/>
        <v>0</v>
      </c>
      <c r="DQ128" s="31">
        <f t="shared" si="167"/>
        <v>0</v>
      </c>
      <c r="DR128" s="230" t="str">
        <f t="shared" si="151"/>
        <v>NO OFERTADO</v>
      </c>
      <c r="DS128" s="32"/>
      <c r="DT128" s="229"/>
      <c r="DU128" s="34">
        <f t="shared" si="168"/>
        <v>0</v>
      </c>
      <c r="DV128" s="31">
        <f t="shared" si="169"/>
        <v>0</v>
      </c>
      <c r="DW128" s="230" t="str">
        <f t="shared" si="152"/>
        <v>NO OFERTADO</v>
      </c>
      <c r="DX128" s="32"/>
      <c r="DY128" s="229">
        <f t="shared" si="182"/>
        <v>0</v>
      </c>
      <c r="DZ128" s="34">
        <f t="shared" si="153"/>
        <v>0</v>
      </c>
      <c r="EA128" s="31">
        <f t="shared" si="154"/>
        <v>0</v>
      </c>
      <c r="EB128" s="230" t="str">
        <f t="shared" si="155"/>
        <v>NO OFERTADO</v>
      </c>
      <c r="EC128" s="32"/>
      <c r="ED128" s="229"/>
      <c r="EE128" s="34">
        <f t="shared" si="170"/>
        <v>0</v>
      </c>
      <c r="EF128" s="31">
        <f t="shared" si="171"/>
        <v>0</v>
      </c>
      <c r="EG128" s="230" t="str">
        <f t="shared" si="156"/>
        <v>NO OFERTADO</v>
      </c>
      <c r="EH128" s="32"/>
      <c r="EI128" s="229"/>
      <c r="EJ128" s="34">
        <f t="shared" si="172"/>
        <v>0</v>
      </c>
      <c r="EK128" s="31">
        <f t="shared" si="173"/>
        <v>0</v>
      </c>
      <c r="EL128" s="230" t="str">
        <f t="shared" si="157"/>
        <v>NO OFERTADO</v>
      </c>
    </row>
    <row r="129" spans="1:142" s="226" customFormat="1" ht="38.25" x14ac:dyDescent="0.2">
      <c r="A129" s="103">
        <v>120</v>
      </c>
      <c r="B129" s="202" t="s">
        <v>217</v>
      </c>
      <c r="C129" s="121" t="s">
        <v>218</v>
      </c>
      <c r="D129" s="146">
        <v>1</v>
      </c>
      <c r="E129" s="227" t="s">
        <v>53</v>
      </c>
      <c r="F129" s="228">
        <v>3.6666666666666665</v>
      </c>
      <c r="G129" s="25">
        <v>479796.1</v>
      </c>
      <c r="H129" s="32"/>
      <c r="I129" s="229"/>
      <c r="J129" s="34">
        <f t="shared" si="158"/>
        <v>0</v>
      </c>
      <c r="K129" s="31">
        <f t="shared" si="159"/>
        <v>0</v>
      </c>
      <c r="L129" s="230" t="str">
        <f t="shared" si="108"/>
        <v>NO OFERTADO</v>
      </c>
      <c r="M129" s="32"/>
      <c r="N129" s="229">
        <v>0</v>
      </c>
      <c r="O129" s="34">
        <f t="shared" si="109"/>
        <v>0</v>
      </c>
      <c r="P129" s="31">
        <f t="shared" si="188"/>
        <v>0</v>
      </c>
      <c r="Q129" s="230" t="str">
        <f t="shared" si="111"/>
        <v>NO OFERTADO</v>
      </c>
      <c r="R129" s="32"/>
      <c r="S129" s="229"/>
      <c r="T129" s="34">
        <f t="shared" si="112"/>
        <v>0</v>
      </c>
      <c r="U129" s="31">
        <f t="shared" si="188"/>
        <v>0</v>
      </c>
      <c r="V129" s="230" t="str">
        <f t="shared" si="113"/>
        <v>NO OFERTADO</v>
      </c>
      <c r="W129" s="32"/>
      <c r="X129" s="229"/>
      <c r="Y129" s="34">
        <f t="shared" si="114"/>
        <v>0</v>
      </c>
      <c r="Z129" s="31">
        <f t="shared" si="188"/>
        <v>0</v>
      </c>
      <c r="AA129" s="230" t="str">
        <f t="shared" si="115"/>
        <v>NO OFERTADO</v>
      </c>
      <c r="AB129" s="32"/>
      <c r="AC129" s="229"/>
      <c r="AD129" s="34">
        <f t="shared" si="116"/>
        <v>0</v>
      </c>
      <c r="AE129" s="31">
        <f t="shared" si="188"/>
        <v>0</v>
      </c>
      <c r="AF129" s="230" t="str">
        <f t="shared" si="117"/>
        <v>NO OFERTADO</v>
      </c>
      <c r="AG129" s="32"/>
      <c r="AH129" s="229"/>
      <c r="AI129" s="34">
        <f t="shared" si="118"/>
        <v>0</v>
      </c>
      <c r="AJ129" s="31">
        <f t="shared" si="188"/>
        <v>0</v>
      </c>
      <c r="AK129" s="230" t="str">
        <f t="shared" si="119"/>
        <v>NO OFERTADO</v>
      </c>
      <c r="AL129" s="32"/>
      <c r="AM129" s="229"/>
      <c r="AN129" s="34">
        <f t="shared" si="120"/>
        <v>0</v>
      </c>
      <c r="AO129" s="31">
        <f t="shared" si="188"/>
        <v>0</v>
      </c>
      <c r="AP129" s="230" t="str">
        <f t="shared" si="121"/>
        <v>NO OFERTADO</v>
      </c>
      <c r="AQ129" s="32"/>
      <c r="AR129" s="229"/>
      <c r="AS129" s="34">
        <f t="shared" si="122"/>
        <v>0</v>
      </c>
      <c r="AT129" s="31">
        <f t="shared" si="188"/>
        <v>0</v>
      </c>
      <c r="AU129" s="230" t="str">
        <f t="shared" si="123"/>
        <v>NO OFERTADO</v>
      </c>
      <c r="AV129" s="32">
        <v>589555</v>
      </c>
      <c r="AW129" s="229">
        <f t="shared" ref="AW129:AW130" si="191">AV129*0.19</f>
        <v>112015.45</v>
      </c>
      <c r="AX129" s="34">
        <f t="shared" si="124"/>
        <v>701570.45</v>
      </c>
      <c r="AY129" s="31">
        <f t="shared" si="188"/>
        <v>701570.45</v>
      </c>
      <c r="AZ129" s="230" t="str">
        <f t="shared" si="125"/>
        <v>NO HABILITA</v>
      </c>
      <c r="BA129" s="32"/>
      <c r="BB129" s="229">
        <f t="shared" si="189"/>
        <v>0</v>
      </c>
      <c r="BC129" s="34">
        <f t="shared" si="127"/>
        <v>0</v>
      </c>
      <c r="BD129" s="31">
        <f t="shared" si="188"/>
        <v>0</v>
      </c>
      <c r="BE129" s="230" t="str">
        <f t="shared" si="128"/>
        <v>NO OFERTADO</v>
      </c>
      <c r="BF129" s="32"/>
      <c r="BG129" s="229"/>
      <c r="BH129" s="34">
        <f t="shared" si="129"/>
        <v>0</v>
      </c>
      <c r="BI129" s="31">
        <f t="shared" si="188"/>
        <v>0</v>
      </c>
      <c r="BJ129" s="230" t="str">
        <f t="shared" si="130"/>
        <v>NO OFERTADO</v>
      </c>
      <c r="BK129" s="32">
        <v>350600</v>
      </c>
      <c r="BL129" s="229">
        <f t="shared" ref="BL129:BL130" si="192">BK129*0.19</f>
        <v>66614</v>
      </c>
      <c r="BM129" s="34">
        <f t="shared" si="131"/>
        <v>417214</v>
      </c>
      <c r="BN129" s="31">
        <f t="shared" si="188"/>
        <v>417214</v>
      </c>
      <c r="BO129" s="230" t="str">
        <f t="shared" si="132"/>
        <v>HABILITA</v>
      </c>
      <c r="BP129" s="32"/>
      <c r="BQ129" s="229"/>
      <c r="BR129" s="34">
        <f t="shared" si="133"/>
        <v>0</v>
      </c>
      <c r="BS129" s="31">
        <f t="shared" si="188"/>
        <v>0</v>
      </c>
      <c r="BT129" s="230" t="str">
        <f t="shared" si="134"/>
        <v>NO OFERTADO</v>
      </c>
      <c r="BU129" s="32"/>
      <c r="BV129" s="229"/>
      <c r="BW129" s="34">
        <f t="shared" si="135"/>
        <v>0</v>
      </c>
      <c r="BX129" s="31">
        <f t="shared" si="190"/>
        <v>0</v>
      </c>
      <c r="BY129" s="230" t="str">
        <f t="shared" si="137"/>
        <v>NO OFERTADO</v>
      </c>
      <c r="BZ129" s="32"/>
      <c r="CA129" s="229"/>
      <c r="CB129" s="34">
        <f t="shared" si="138"/>
        <v>0</v>
      </c>
      <c r="CC129" s="31">
        <f t="shared" si="190"/>
        <v>0</v>
      </c>
      <c r="CD129" s="230" t="str">
        <f t="shared" si="139"/>
        <v>NO OFERTADO</v>
      </c>
      <c r="CE129" s="32"/>
      <c r="CF129" s="229"/>
      <c r="CG129" s="34">
        <f t="shared" si="140"/>
        <v>0</v>
      </c>
      <c r="CH129" s="31">
        <f t="shared" si="190"/>
        <v>0</v>
      </c>
      <c r="CI129" s="230" t="str">
        <f t="shared" si="141"/>
        <v>NO OFERTADO</v>
      </c>
      <c r="CJ129" s="32"/>
      <c r="CK129" s="229"/>
      <c r="CL129" s="34">
        <f t="shared" si="142"/>
        <v>0</v>
      </c>
      <c r="CM129" s="31">
        <f t="shared" si="190"/>
        <v>0</v>
      </c>
      <c r="CN129" s="230" t="str">
        <f t="shared" si="143"/>
        <v>NO OFERTADO</v>
      </c>
      <c r="CO129" s="32"/>
      <c r="CP129" s="231"/>
      <c r="CQ129" s="34">
        <f t="shared" si="144"/>
        <v>0</v>
      </c>
      <c r="CR129" s="31">
        <f t="shared" si="190"/>
        <v>0</v>
      </c>
      <c r="CS129" s="230" t="str">
        <f t="shared" si="145"/>
        <v>NO OFERTADO</v>
      </c>
      <c r="CT129" s="32"/>
      <c r="CU129" s="229"/>
      <c r="CV129" s="34">
        <f t="shared" si="146"/>
        <v>0</v>
      </c>
      <c r="CW129" s="31">
        <f t="shared" si="190"/>
        <v>0</v>
      </c>
      <c r="CX129" s="230" t="str">
        <f t="shared" si="147"/>
        <v>NO OFERTADO</v>
      </c>
      <c r="CY129" s="32"/>
      <c r="CZ129" s="229"/>
      <c r="DA129" s="34">
        <f t="shared" si="160"/>
        <v>0</v>
      </c>
      <c r="DB129" s="31">
        <f t="shared" si="161"/>
        <v>0</v>
      </c>
      <c r="DC129" s="230" t="str">
        <f t="shared" si="148"/>
        <v>NO OFERTADO</v>
      </c>
      <c r="DD129" s="32"/>
      <c r="DE129" s="229"/>
      <c r="DF129" s="34">
        <f t="shared" si="162"/>
        <v>0</v>
      </c>
      <c r="DG129" s="31">
        <f t="shared" si="163"/>
        <v>0</v>
      </c>
      <c r="DH129" s="230" t="str">
        <f t="shared" si="149"/>
        <v>NO OFERTADO</v>
      </c>
      <c r="DI129" s="32"/>
      <c r="DJ129" s="229"/>
      <c r="DK129" s="34">
        <f t="shared" si="164"/>
        <v>0</v>
      </c>
      <c r="DL129" s="31">
        <f t="shared" si="165"/>
        <v>0</v>
      </c>
      <c r="DM129" s="230" t="str">
        <f t="shared" si="150"/>
        <v>NO OFERTADO</v>
      </c>
      <c r="DN129" s="32"/>
      <c r="DO129" s="229"/>
      <c r="DP129" s="34">
        <f t="shared" si="166"/>
        <v>0</v>
      </c>
      <c r="DQ129" s="31">
        <f t="shared" si="167"/>
        <v>0</v>
      </c>
      <c r="DR129" s="230" t="str">
        <f t="shared" si="151"/>
        <v>NO OFERTADO</v>
      </c>
      <c r="DS129" s="32"/>
      <c r="DT129" s="229"/>
      <c r="DU129" s="34">
        <f t="shared" si="168"/>
        <v>0</v>
      </c>
      <c r="DV129" s="31">
        <f t="shared" si="169"/>
        <v>0</v>
      </c>
      <c r="DW129" s="230" t="str">
        <f t="shared" si="152"/>
        <v>NO OFERTADO</v>
      </c>
      <c r="DX129" s="32"/>
      <c r="DY129" s="229">
        <f t="shared" si="182"/>
        <v>0</v>
      </c>
      <c r="DZ129" s="34">
        <f t="shared" si="153"/>
        <v>0</v>
      </c>
      <c r="EA129" s="31">
        <f t="shared" si="154"/>
        <v>0</v>
      </c>
      <c r="EB129" s="230" t="str">
        <f t="shared" si="155"/>
        <v>NO OFERTADO</v>
      </c>
      <c r="EC129" s="32"/>
      <c r="ED129" s="229"/>
      <c r="EE129" s="34">
        <f t="shared" si="170"/>
        <v>0</v>
      </c>
      <c r="EF129" s="31">
        <f t="shared" si="171"/>
        <v>0</v>
      </c>
      <c r="EG129" s="230" t="str">
        <f t="shared" si="156"/>
        <v>NO OFERTADO</v>
      </c>
      <c r="EH129" s="32">
        <v>889300</v>
      </c>
      <c r="EI129" s="229">
        <v>0</v>
      </c>
      <c r="EJ129" s="34">
        <f t="shared" si="172"/>
        <v>889300</v>
      </c>
      <c r="EK129" s="31">
        <f t="shared" si="173"/>
        <v>889300</v>
      </c>
      <c r="EL129" s="230" t="str">
        <f t="shared" si="157"/>
        <v>NO HABILITA</v>
      </c>
    </row>
    <row r="130" spans="1:142" s="226" customFormat="1" ht="38.25" x14ac:dyDescent="0.2">
      <c r="A130" s="103">
        <v>121</v>
      </c>
      <c r="B130" s="202" t="s">
        <v>219</v>
      </c>
      <c r="C130" s="121" t="s">
        <v>218</v>
      </c>
      <c r="D130" s="146">
        <v>1</v>
      </c>
      <c r="E130" s="227" t="s">
        <v>53</v>
      </c>
      <c r="F130" s="228">
        <v>1</v>
      </c>
      <c r="G130" s="25">
        <v>886377.45</v>
      </c>
      <c r="H130" s="32"/>
      <c r="I130" s="229"/>
      <c r="J130" s="34">
        <f t="shared" si="158"/>
        <v>0</v>
      </c>
      <c r="K130" s="31">
        <f t="shared" si="159"/>
        <v>0</v>
      </c>
      <c r="L130" s="230" t="str">
        <f t="shared" si="108"/>
        <v>NO OFERTADO</v>
      </c>
      <c r="M130" s="32"/>
      <c r="N130" s="229">
        <v>0</v>
      </c>
      <c r="O130" s="34">
        <f t="shared" si="109"/>
        <v>0</v>
      </c>
      <c r="P130" s="31">
        <f t="shared" si="188"/>
        <v>0</v>
      </c>
      <c r="Q130" s="230" t="str">
        <f t="shared" si="111"/>
        <v>NO OFERTADO</v>
      </c>
      <c r="R130" s="32"/>
      <c r="S130" s="229"/>
      <c r="T130" s="34">
        <f t="shared" si="112"/>
        <v>0</v>
      </c>
      <c r="U130" s="31">
        <f t="shared" si="188"/>
        <v>0</v>
      </c>
      <c r="V130" s="230" t="str">
        <f t="shared" si="113"/>
        <v>NO OFERTADO</v>
      </c>
      <c r="W130" s="32"/>
      <c r="X130" s="229"/>
      <c r="Y130" s="34">
        <f t="shared" si="114"/>
        <v>0</v>
      </c>
      <c r="Z130" s="31">
        <f t="shared" si="188"/>
        <v>0</v>
      </c>
      <c r="AA130" s="230" t="str">
        <f t="shared" si="115"/>
        <v>NO OFERTADO</v>
      </c>
      <c r="AB130" s="32"/>
      <c r="AC130" s="229"/>
      <c r="AD130" s="34">
        <f t="shared" si="116"/>
        <v>0</v>
      </c>
      <c r="AE130" s="31">
        <f t="shared" si="188"/>
        <v>0</v>
      </c>
      <c r="AF130" s="230" t="str">
        <f t="shared" si="117"/>
        <v>NO OFERTADO</v>
      </c>
      <c r="AG130" s="32"/>
      <c r="AH130" s="229"/>
      <c r="AI130" s="34">
        <f t="shared" si="118"/>
        <v>0</v>
      </c>
      <c r="AJ130" s="31">
        <f t="shared" si="188"/>
        <v>0</v>
      </c>
      <c r="AK130" s="230" t="str">
        <f t="shared" si="119"/>
        <v>NO OFERTADO</v>
      </c>
      <c r="AL130" s="32"/>
      <c r="AM130" s="229"/>
      <c r="AN130" s="34">
        <f t="shared" si="120"/>
        <v>0</v>
      </c>
      <c r="AO130" s="31">
        <f t="shared" si="188"/>
        <v>0</v>
      </c>
      <c r="AP130" s="230" t="str">
        <f t="shared" si="121"/>
        <v>NO OFERTADO</v>
      </c>
      <c r="AQ130" s="32"/>
      <c r="AR130" s="229"/>
      <c r="AS130" s="34">
        <f t="shared" si="122"/>
        <v>0</v>
      </c>
      <c r="AT130" s="31">
        <f t="shared" si="188"/>
        <v>0</v>
      </c>
      <c r="AU130" s="230" t="str">
        <f t="shared" si="123"/>
        <v>NO OFERTADO</v>
      </c>
      <c r="AV130" s="32">
        <v>1160901</v>
      </c>
      <c r="AW130" s="229">
        <f t="shared" si="191"/>
        <v>220571.19</v>
      </c>
      <c r="AX130" s="34">
        <f t="shared" si="124"/>
        <v>1381472.19</v>
      </c>
      <c r="AY130" s="31">
        <f t="shared" si="188"/>
        <v>1381472.19</v>
      </c>
      <c r="AZ130" s="230" t="str">
        <f t="shared" si="125"/>
        <v>NO HABILITA</v>
      </c>
      <c r="BA130" s="32"/>
      <c r="BB130" s="229">
        <f t="shared" si="189"/>
        <v>0</v>
      </c>
      <c r="BC130" s="34">
        <f t="shared" si="127"/>
        <v>0</v>
      </c>
      <c r="BD130" s="31">
        <f t="shared" si="188"/>
        <v>0</v>
      </c>
      <c r="BE130" s="230" t="str">
        <f t="shared" si="128"/>
        <v>NO OFERTADO</v>
      </c>
      <c r="BF130" s="32"/>
      <c r="BG130" s="229"/>
      <c r="BH130" s="34">
        <f t="shared" si="129"/>
        <v>0</v>
      </c>
      <c r="BI130" s="31">
        <f t="shared" si="188"/>
        <v>0</v>
      </c>
      <c r="BJ130" s="230" t="str">
        <f t="shared" si="130"/>
        <v>NO OFERTADO</v>
      </c>
      <c r="BK130" s="32">
        <v>647700</v>
      </c>
      <c r="BL130" s="229">
        <f t="shared" si="192"/>
        <v>123063</v>
      </c>
      <c r="BM130" s="34">
        <f t="shared" si="131"/>
        <v>770763</v>
      </c>
      <c r="BN130" s="31">
        <f t="shared" si="188"/>
        <v>770763</v>
      </c>
      <c r="BO130" s="230" t="str">
        <f t="shared" si="132"/>
        <v>HABILITA</v>
      </c>
      <c r="BP130" s="32"/>
      <c r="BQ130" s="229"/>
      <c r="BR130" s="34">
        <f t="shared" si="133"/>
        <v>0</v>
      </c>
      <c r="BS130" s="31">
        <f t="shared" si="188"/>
        <v>0</v>
      </c>
      <c r="BT130" s="230" t="str">
        <f t="shared" si="134"/>
        <v>NO OFERTADO</v>
      </c>
      <c r="BU130" s="32"/>
      <c r="BV130" s="229"/>
      <c r="BW130" s="34">
        <f t="shared" si="135"/>
        <v>0</v>
      </c>
      <c r="BX130" s="31">
        <f t="shared" si="190"/>
        <v>0</v>
      </c>
      <c r="BY130" s="230" t="str">
        <f t="shared" si="137"/>
        <v>NO OFERTADO</v>
      </c>
      <c r="BZ130" s="32"/>
      <c r="CA130" s="229"/>
      <c r="CB130" s="34">
        <f t="shared" si="138"/>
        <v>0</v>
      </c>
      <c r="CC130" s="31">
        <f t="shared" si="190"/>
        <v>0</v>
      </c>
      <c r="CD130" s="230" t="str">
        <f t="shared" si="139"/>
        <v>NO OFERTADO</v>
      </c>
      <c r="CE130" s="32"/>
      <c r="CF130" s="229"/>
      <c r="CG130" s="34">
        <f t="shared" si="140"/>
        <v>0</v>
      </c>
      <c r="CH130" s="31">
        <f t="shared" si="190"/>
        <v>0</v>
      </c>
      <c r="CI130" s="230" t="str">
        <f t="shared" si="141"/>
        <v>NO OFERTADO</v>
      </c>
      <c r="CJ130" s="32">
        <v>1185737</v>
      </c>
      <c r="CK130" s="229">
        <f>CJ130*0.19</f>
        <v>225290.03</v>
      </c>
      <c r="CL130" s="34">
        <f t="shared" si="142"/>
        <v>1411027.03</v>
      </c>
      <c r="CM130" s="31">
        <f t="shared" si="190"/>
        <v>1411027.03</v>
      </c>
      <c r="CN130" s="230" t="str">
        <f t="shared" si="143"/>
        <v>NO HABILITA</v>
      </c>
      <c r="CO130" s="32"/>
      <c r="CP130" s="231"/>
      <c r="CQ130" s="34">
        <f t="shared" si="144"/>
        <v>0</v>
      </c>
      <c r="CR130" s="31">
        <f t="shared" si="190"/>
        <v>0</v>
      </c>
      <c r="CS130" s="230" t="str">
        <f t="shared" si="145"/>
        <v>NO OFERTADO</v>
      </c>
      <c r="CT130" s="32"/>
      <c r="CU130" s="229"/>
      <c r="CV130" s="34">
        <f t="shared" si="146"/>
        <v>0</v>
      </c>
      <c r="CW130" s="31">
        <f t="shared" si="190"/>
        <v>0</v>
      </c>
      <c r="CX130" s="230" t="str">
        <f t="shared" si="147"/>
        <v>NO OFERTADO</v>
      </c>
      <c r="CY130" s="32"/>
      <c r="CZ130" s="229"/>
      <c r="DA130" s="34">
        <f t="shared" si="160"/>
        <v>0</v>
      </c>
      <c r="DB130" s="31">
        <f t="shared" si="161"/>
        <v>0</v>
      </c>
      <c r="DC130" s="230" t="str">
        <f t="shared" si="148"/>
        <v>NO OFERTADO</v>
      </c>
      <c r="DD130" s="32"/>
      <c r="DE130" s="229"/>
      <c r="DF130" s="34">
        <f t="shared" si="162"/>
        <v>0</v>
      </c>
      <c r="DG130" s="31">
        <f t="shared" si="163"/>
        <v>0</v>
      </c>
      <c r="DH130" s="230" t="str">
        <f t="shared" si="149"/>
        <v>NO OFERTADO</v>
      </c>
      <c r="DI130" s="32"/>
      <c r="DJ130" s="229"/>
      <c r="DK130" s="34">
        <f t="shared" si="164"/>
        <v>0</v>
      </c>
      <c r="DL130" s="31">
        <f t="shared" si="165"/>
        <v>0</v>
      </c>
      <c r="DM130" s="230" t="str">
        <f t="shared" si="150"/>
        <v>NO OFERTADO</v>
      </c>
      <c r="DN130" s="32"/>
      <c r="DO130" s="229"/>
      <c r="DP130" s="34">
        <f t="shared" si="166"/>
        <v>0</v>
      </c>
      <c r="DQ130" s="31">
        <f t="shared" si="167"/>
        <v>0</v>
      </c>
      <c r="DR130" s="230" t="str">
        <f t="shared" si="151"/>
        <v>NO OFERTADO</v>
      </c>
      <c r="DS130" s="32"/>
      <c r="DT130" s="229"/>
      <c r="DU130" s="34">
        <f t="shared" si="168"/>
        <v>0</v>
      </c>
      <c r="DV130" s="31">
        <f t="shared" si="169"/>
        <v>0</v>
      </c>
      <c r="DW130" s="230" t="str">
        <f t="shared" si="152"/>
        <v>NO OFERTADO</v>
      </c>
      <c r="DX130" s="32"/>
      <c r="DY130" s="229">
        <f t="shared" si="182"/>
        <v>0</v>
      </c>
      <c r="DZ130" s="34">
        <f t="shared" si="153"/>
        <v>0</v>
      </c>
      <c r="EA130" s="31">
        <f t="shared" si="154"/>
        <v>0</v>
      </c>
      <c r="EB130" s="230" t="str">
        <f t="shared" si="155"/>
        <v>NO OFERTADO</v>
      </c>
      <c r="EC130" s="32"/>
      <c r="ED130" s="229"/>
      <c r="EE130" s="34">
        <f t="shared" si="170"/>
        <v>0</v>
      </c>
      <c r="EF130" s="31">
        <f t="shared" si="171"/>
        <v>0</v>
      </c>
      <c r="EG130" s="230" t="str">
        <f t="shared" si="156"/>
        <v>NO OFERTADO</v>
      </c>
      <c r="EH130" s="32">
        <v>1007600</v>
      </c>
      <c r="EI130" s="229">
        <v>0</v>
      </c>
      <c r="EJ130" s="34">
        <f t="shared" si="172"/>
        <v>1007600</v>
      </c>
      <c r="EK130" s="31">
        <f t="shared" si="173"/>
        <v>1007600</v>
      </c>
      <c r="EL130" s="230" t="str">
        <f t="shared" si="157"/>
        <v>HABILITA</v>
      </c>
    </row>
    <row r="131" spans="1:142" s="226" customFormat="1" ht="38.25" x14ac:dyDescent="0.2">
      <c r="A131" s="103">
        <v>122</v>
      </c>
      <c r="B131" s="202" t="s">
        <v>220</v>
      </c>
      <c r="C131" s="121" t="s">
        <v>221</v>
      </c>
      <c r="D131" s="146">
        <v>1</v>
      </c>
      <c r="E131" s="227" t="s">
        <v>53</v>
      </c>
      <c r="F131" s="228">
        <v>31</v>
      </c>
      <c r="G131" s="25">
        <v>88655</v>
      </c>
      <c r="H131" s="32"/>
      <c r="I131" s="229"/>
      <c r="J131" s="34">
        <f t="shared" si="158"/>
        <v>0</v>
      </c>
      <c r="K131" s="31">
        <f t="shared" si="159"/>
        <v>0</v>
      </c>
      <c r="L131" s="230" t="str">
        <f t="shared" si="108"/>
        <v>NO OFERTADO</v>
      </c>
      <c r="M131" s="32"/>
      <c r="N131" s="229">
        <v>0</v>
      </c>
      <c r="O131" s="34">
        <f t="shared" si="109"/>
        <v>0</v>
      </c>
      <c r="P131" s="31">
        <f t="shared" si="188"/>
        <v>0</v>
      </c>
      <c r="Q131" s="230" t="str">
        <f t="shared" si="111"/>
        <v>NO OFERTADO</v>
      </c>
      <c r="R131" s="32"/>
      <c r="S131" s="229"/>
      <c r="T131" s="34">
        <f t="shared" si="112"/>
        <v>0</v>
      </c>
      <c r="U131" s="31">
        <f t="shared" si="188"/>
        <v>0</v>
      </c>
      <c r="V131" s="230" t="str">
        <f t="shared" si="113"/>
        <v>NO OFERTADO</v>
      </c>
      <c r="W131" s="32"/>
      <c r="X131" s="229"/>
      <c r="Y131" s="34">
        <f t="shared" si="114"/>
        <v>0</v>
      </c>
      <c r="Z131" s="31">
        <f t="shared" si="188"/>
        <v>0</v>
      </c>
      <c r="AA131" s="230" t="str">
        <f t="shared" si="115"/>
        <v>NO OFERTADO</v>
      </c>
      <c r="AB131" s="32"/>
      <c r="AC131" s="229"/>
      <c r="AD131" s="34">
        <f t="shared" si="116"/>
        <v>0</v>
      </c>
      <c r="AE131" s="31">
        <f t="shared" si="188"/>
        <v>0</v>
      </c>
      <c r="AF131" s="230" t="str">
        <f t="shared" si="117"/>
        <v>NO OFERTADO</v>
      </c>
      <c r="AG131" s="32"/>
      <c r="AH131" s="229"/>
      <c r="AI131" s="34">
        <f t="shared" si="118"/>
        <v>0</v>
      </c>
      <c r="AJ131" s="31">
        <f t="shared" si="188"/>
        <v>0</v>
      </c>
      <c r="AK131" s="230" t="str">
        <f t="shared" si="119"/>
        <v>NO OFERTADO</v>
      </c>
      <c r="AL131" s="32"/>
      <c r="AM131" s="229"/>
      <c r="AN131" s="34">
        <f t="shared" si="120"/>
        <v>0</v>
      </c>
      <c r="AO131" s="31">
        <f t="shared" si="188"/>
        <v>0</v>
      </c>
      <c r="AP131" s="230" t="str">
        <f t="shared" si="121"/>
        <v>NO OFERTADO</v>
      </c>
      <c r="AQ131" s="32"/>
      <c r="AR131" s="229"/>
      <c r="AS131" s="34">
        <f t="shared" si="122"/>
        <v>0</v>
      </c>
      <c r="AT131" s="31">
        <f t="shared" si="188"/>
        <v>0</v>
      </c>
      <c r="AU131" s="230" t="str">
        <f t="shared" si="123"/>
        <v>NO OFERTADO</v>
      </c>
      <c r="AV131" s="32"/>
      <c r="AW131" s="229"/>
      <c r="AX131" s="34">
        <f t="shared" si="124"/>
        <v>0</v>
      </c>
      <c r="AY131" s="31">
        <f t="shared" si="188"/>
        <v>0</v>
      </c>
      <c r="AZ131" s="230" t="str">
        <f t="shared" si="125"/>
        <v>NO OFERTADO</v>
      </c>
      <c r="BA131" s="32"/>
      <c r="BB131" s="229">
        <f t="shared" si="189"/>
        <v>0</v>
      </c>
      <c r="BC131" s="34">
        <f t="shared" si="127"/>
        <v>0</v>
      </c>
      <c r="BD131" s="31">
        <f t="shared" si="188"/>
        <v>0</v>
      </c>
      <c r="BE131" s="230" t="str">
        <f t="shared" si="128"/>
        <v>NO OFERTADO</v>
      </c>
      <c r="BF131" s="32"/>
      <c r="BG131" s="229"/>
      <c r="BH131" s="34">
        <f t="shared" si="129"/>
        <v>0</v>
      </c>
      <c r="BI131" s="31">
        <f t="shared" si="188"/>
        <v>0</v>
      </c>
      <c r="BJ131" s="230" t="str">
        <f t="shared" si="130"/>
        <v>NO OFERTADO</v>
      </c>
      <c r="BK131" s="32"/>
      <c r="BL131" s="229"/>
      <c r="BM131" s="34">
        <f t="shared" si="131"/>
        <v>0</v>
      </c>
      <c r="BN131" s="31">
        <f t="shared" si="188"/>
        <v>0</v>
      </c>
      <c r="BO131" s="230" t="str">
        <f t="shared" si="132"/>
        <v>NO OFERTADO</v>
      </c>
      <c r="BP131" s="32"/>
      <c r="BQ131" s="229"/>
      <c r="BR131" s="34">
        <f t="shared" si="133"/>
        <v>0</v>
      </c>
      <c r="BS131" s="31">
        <f t="shared" si="188"/>
        <v>0</v>
      </c>
      <c r="BT131" s="230" t="str">
        <f t="shared" si="134"/>
        <v>NO OFERTADO</v>
      </c>
      <c r="BU131" s="32"/>
      <c r="BV131" s="229"/>
      <c r="BW131" s="34">
        <f t="shared" si="135"/>
        <v>0</v>
      </c>
      <c r="BX131" s="31">
        <f t="shared" si="190"/>
        <v>0</v>
      </c>
      <c r="BY131" s="230" t="str">
        <f t="shared" si="137"/>
        <v>NO OFERTADO</v>
      </c>
      <c r="BZ131" s="32"/>
      <c r="CA131" s="229"/>
      <c r="CB131" s="34">
        <f t="shared" si="138"/>
        <v>0</v>
      </c>
      <c r="CC131" s="31">
        <f t="shared" si="190"/>
        <v>0</v>
      </c>
      <c r="CD131" s="230" t="str">
        <f t="shared" si="139"/>
        <v>NO OFERTADO</v>
      </c>
      <c r="CE131" s="32"/>
      <c r="CF131" s="229"/>
      <c r="CG131" s="34">
        <f t="shared" si="140"/>
        <v>0</v>
      </c>
      <c r="CH131" s="31">
        <f t="shared" si="190"/>
        <v>0</v>
      </c>
      <c r="CI131" s="230" t="str">
        <f t="shared" si="141"/>
        <v>NO OFERTADO</v>
      </c>
      <c r="CJ131" s="32"/>
      <c r="CK131" s="229"/>
      <c r="CL131" s="34">
        <f t="shared" si="142"/>
        <v>0</v>
      </c>
      <c r="CM131" s="31">
        <f t="shared" si="190"/>
        <v>0</v>
      </c>
      <c r="CN131" s="230" t="str">
        <f t="shared" si="143"/>
        <v>NO OFERTADO</v>
      </c>
      <c r="CO131" s="32"/>
      <c r="CP131" s="231"/>
      <c r="CQ131" s="34">
        <f t="shared" si="144"/>
        <v>0</v>
      </c>
      <c r="CR131" s="31">
        <f t="shared" si="190"/>
        <v>0</v>
      </c>
      <c r="CS131" s="230" t="str">
        <f t="shared" si="145"/>
        <v>NO OFERTADO</v>
      </c>
      <c r="CT131" s="32"/>
      <c r="CU131" s="229"/>
      <c r="CV131" s="34">
        <f t="shared" si="146"/>
        <v>0</v>
      </c>
      <c r="CW131" s="31">
        <f t="shared" si="190"/>
        <v>0</v>
      </c>
      <c r="CX131" s="230" t="str">
        <f t="shared" si="147"/>
        <v>NO OFERTADO</v>
      </c>
      <c r="CY131" s="32"/>
      <c r="CZ131" s="229"/>
      <c r="DA131" s="34">
        <f t="shared" si="160"/>
        <v>0</v>
      </c>
      <c r="DB131" s="31">
        <f t="shared" si="161"/>
        <v>0</v>
      </c>
      <c r="DC131" s="230" t="str">
        <f t="shared" si="148"/>
        <v>NO OFERTADO</v>
      </c>
      <c r="DD131" s="32"/>
      <c r="DE131" s="229"/>
      <c r="DF131" s="34">
        <f t="shared" si="162"/>
        <v>0</v>
      </c>
      <c r="DG131" s="31">
        <f t="shared" si="163"/>
        <v>0</v>
      </c>
      <c r="DH131" s="230" t="str">
        <f t="shared" si="149"/>
        <v>NO OFERTADO</v>
      </c>
      <c r="DI131" s="32"/>
      <c r="DJ131" s="229"/>
      <c r="DK131" s="34">
        <f t="shared" si="164"/>
        <v>0</v>
      </c>
      <c r="DL131" s="31">
        <f t="shared" si="165"/>
        <v>0</v>
      </c>
      <c r="DM131" s="230" t="str">
        <f t="shared" si="150"/>
        <v>NO OFERTADO</v>
      </c>
      <c r="DN131" s="32"/>
      <c r="DO131" s="229"/>
      <c r="DP131" s="34">
        <f t="shared" si="166"/>
        <v>0</v>
      </c>
      <c r="DQ131" s="31">
        <f t="shared" si="167"/>
        <v>0</v>
      </c>
      <c r="DR131" s="230" t="str">
        <f t="shared" si="151"/>
        <v>NO OFERTADO</v>
      </c>
      <c r="DS131" s="32"/>
      <c r="DT131" s="229"/>
      <c r="DU131" s="34">
        <f t="shared" si="168"/>
        <v>0</v>
      </c>
      <c r="DV131" s="31">
        <f t="shared" si="169"/>
        <v>0</v>
      </c>
      <c r="DW131" s="230" t="str">
        <f t="shared" si="152"/>
        <v>NO OFERTADO</v>
      </c>
      <c r="DX131" s="32"/>
      <c r="DY131" s="229">
        <f t="shared" si="182"/>
        <v>0</v>
      </c>
      <c r="DZ131" s="34">
        <f t="shared" si="153"/>
        <v>0</v>
      </c>
      <c r="EA131" s="31">
        <f t="shared" si="154"/>
        <v>0</v>
      </c>
      <c r="EB131" s="230" t="str">
        <f t="shared" si="155"/>
        <v>NO OFERTADO</v>
      </c>
      <c r="EC131" s="32"/>
      <c r="ED131" s="229"/>
      <c r="EE131" s="34">
        <f t="shared" si="170"/>
        <v>0</v>
      </c>
      <c r="EF131" s="31">
        <f t="shared" si="171"/>
        <v>0</v>
      </c>
      <c r="EG131" s="230" t="str">
        <f t="shared" si="156"/>
        <v>NO OFERTADO</v>
      </c>
      <c r="EH131" s="32">
        <v>89000</v>
      </c>
      <c r="EI131" s="229">
        <v>16910</v>
      </c>
      <c r="EJ131" s="34">
        <f t="shared" si="172"/>
        <v>105910</v>
      </c>
      <c r="EK131" s="31">
        <f t="shared" si="173"/>
        <v>105910</v>
      </c>
      <c r="EL131" s="230" t="str">
        <f t="shared" si="157"/>
        <v>HABILITA</v>
      </c>
    </row>
    <row r="132" spans="1:142" s="226" customFormat="1" ht="25.5" x14ac:dyDescent="0.2">
      <c r="A132" s="103">
        <v>123</v>
      </c>
      <c r="B132" s="202" t="s">
        <v>222</v>
      </c>
      <c r="C132" s="121" t="s">
        <v>221</v>
      </c>
      <c r="D132" s="146">
        <v>1</v>
      </c>
      <c r="E132" s="227" t="s">
        <v>53</v>
      </c>
      <c r="F132" s="228">
        <v>998</v>
      </c>
      <c r="G132" s="25">
        <v>4658.8500000000004</v>
      </c>
      <c r="H132" s="32"/>
      <c r="I132" s="229"/>
      <c r="J132" s="34">
        <f t="shared" si="158"/>
        <v>0</v>
      </c>
      <c r="K132" s="31">
        <f t="shared" si="159"/>
        <v>0</v>
      </c>
      <c r="L132" s="230" t="str">
        <f t="shared" si="108"/>
        <v>NO OFERTADO</v>
      </c>
      <c r="M132" s="32"/>
      <c r="N132" s="229">
        <v>0</v>
      </c>
      <c r="O132" s="34">
        <f t="shared" si="109"/>
        <v>0</v>
      </c>
      <c r="P132" s="31">
        <f t="shared" si="188"/>
        <v>0</v>
      </c>
      <c r="Q132" s="230" t="str">
        <f t="shared" si="111"/>
        <v>NO OFERTADO</v>
      </c>
      <c r="R132" s="32"/>
      <c r="S132" s="229"/>
      <c r="T132" s="34">
        <f t="shared" si="112"/>
        <v>0</v>
      </c>
      <c r="U132" s="31">
        <f t="shared" si="188"/>
        <v>0</v>
      </c>
      <c r="V132" s="230" t="str">
        <f t="shared" si="113"/>
        <v>NO OFERTADO</v>
      </c>
      <c r="W132" s="32"/>
      <c r="X132" s="229"/>
      <c r="Y132" s="34">
        <f t="shared" si="114"/>
        <v>0</v>
      </c>
      <c r="Z132" s="31">
        <f t="shared" si="188"/>
        <v>0</v>
      </c>
      <c r="AA132" s="230" t="str">
        <f t="shared" si="115"/>
        <v>NO OFERTADO</v>
      </c>
      <c r="AB132" s="32"/>
      <c r="AC132" s="229"/>
      <c r="AD132" s="34">
        <f t="shared" si="116"/>
        <v>0</v>
      </c>
      <c r="AE132" s="31">
        <f t="shared" si="188"/>
        <v>0</v>
      </c>
      <c r="AF132" s="230" t="str">
        <f t="shared" si="117"/>
        <v>NO OFERTADO</v>
      </c>
      <c r="AG132" s="32"/>
      <c r="AH132" s="229"/>
      <c r="AI132" s="34">
        <f t="shared" si="118"/>
        <v>0</v>
      </c>
      <c r="AJ132" s="31">
        <f t="shared" si="188"/>
        <v>0</v>
      </c>
      <c r="AK132" s="230" t="str">
        <f t="shared" si="119"/>
        <v>NO OFERTADO</v>
      </c>
      <c r="AL132" s="32"/>
      <c r="AM132" s="229"/>
      <c r="AN132" s="34">
        <f t="shared" si="120"/>
        <v>0</v>
      </c>
      <c r="AO132" s="31">
        <f t="shared" si="188"/>
        <v>0</v>
      </c>
      <c r="AP132" s="230" t="str">
        <f t="shared" si="121"/>
        <v>NO OFERTADO</v>
      </c>
      <c r="AQ132" s="32"/>
      <c r="AR132" s="229"/>
      <c r="AS132" s="34">
        <f t="shared" si="122"/>
        <v>0</v>
      </c>
      <c r="AT132" s="31">
        <f t="shared" si="188"/>
        <v>0</v>
      </c>
      <c r="AU132" s="230" t="str">
        <f t="shared" si="123"/>
        <v>NO OFERTADO</v>
      </c>
      <c r="AV132" s="32">
        <v>4940</v>
      </c>
      <c r="AW132" s="229">
        <f>AV132*0.19</f>
        <v>938.6</v>
      </c>
      <c r="AX132" s="34">
        <f t="shared" si="124"/>
        <v>5878.6</v>
      </c>
      <c r="AY132" s="31">
        <f t="shared" si="188"/>
        <v>5878.6</v>
      </c>
      <c r="AZ132" s="230" t="str">
        <f t="shared" si="125"/>
        <v>HABILITA</v>
      </c>
      <c r="BA132" s="32"/>
      <c r="BB132" s="229">
        <f t="shared" si="189"/>
        <v>0</v>
      </c>
      <c r="BC132" s="34">
        <f t="shared" si="127"/>
        <v>0</v>
      </c>
      <c r="BD132" s="31">
        <f t="shared" si="188"/>
        <v>0</v>
      </c>
      <c r="BE132" s="230" t="str">
        <f t="shared" si="128"/>
        <v>NO OFERTADO</v>
      </c>
      <c r="BF132" s="32">
        <v>4800</v>
      </c>
      <c r="BG132" s="229">
        <f>BF132*0.19</f>
        <v>912</v>
      </c>
      <c r="BH132" s="34">
        <f t="shared" si="129"/>
        <v>5712</v>
      </c>
      <c r="BI132" s="31">
        <f t="shared" si="188"/>
        <v>5712</v>
      </c>
      <c r="BJ132" s="230" t="str">
        <f t="shared" si="130"/>
        <v>HABILITA</v>
      </c>
      <c r="BK132" s="32"/>
      <c r="BL132" s="229"/>
      <c r="BM132" s="34">
        <f t="shared" si="131"/>
        <v>0</v>
      </c>
      <c r="BN132" s="31">
        <f t="shared" si="188"/>
        <v>0</v>
      </c>
      <c r="BO132" s="230" t="str">
        <f t="shared" si="132"/>
        <v>NO OFERTADO</v>
      </c>
      <c r="BP132" s="32">
        <v>4200</v>
      </c>
      <c r="BQ132" s="229">
        <f>BP132*0.19</f>
        <v>798</v>
      </c>
      <c r="BR132" s="34">
        <f t="shared" si="133"/>
        <v>4998</v>
      </c>
      <c r="BS132" s="31">
        <f t="shared" si="188"/>
        <v>4998</v>
      </c>
      <c r="BT132" s="230" t="str">
        <f t="shared" si="134"/>
        <v>HABILITA</v>
      </c>
      <c r="BU132" s="32"/>
      <c r="BV132" s="229"/>
      <c r="BW132" s="34">
        <f t="shared" si="135"/>
        <v>0</v>
      </c>
      <c r="BX132" s="31">
        <f t="shared" si="190"/>
        <v>0</v>
      </c>
      <c r="BY132" s="230" t="str">
        <f t="shared" si="137"/>
        <v>NO OFERTADO</v>
      </c>
      <c r="BZ132" s="32"/>
      <c r="CA132" s="229"/>
      <c r="CB132" s="34">
        <f t="shared" si="138"/>
        <v>0</v>
      </c>
      <c r="CC132" s="31">
        <f t="shared" si="190"/>
        <v>0</v>
      </c>
      <c r="CD132" s="230" t="str">
        <f t="shared" si="139"/>
        <v>NO OFERTADO</v>
      </c>
      <c r="CE132" s="32"/>
      <c r="CF132" s="229"/>
      <c r="CG132" s="34">
        <f t="shared" si="140"/>
        <v>0</v>
      </c>
      <c r="CH132" s="31">
        <f t="shared" si="190"/>
        <v>0</v>
      </c>
      <c r="CI132" s="230" t="str">
        <f t="shared" si="141"/>
        <v>NO OFERTADO</v>
      </c>
      <c r="CJ132" s="32">
        <v>3868</v>
      </c>
      <c r="CK132" s="229">
        <f>CJ132*0.19</f>
        <v>734.92</v>
      </c>
      <c r="CL132" s="34">
        <f t="shared" si="142"/>
        <v>4602.92</v>
      </c>
      <c r="CM132" s="31">
        <f t="shared" si="190"/>
        <v>4602.92</v>
      </c>
      <c r="CN132" s="230" t="str">
        <f t="shared" si="143"/>
        <v>HABILITA</v>
      </c>
      <c r="CO132" s="32"/>
      <c r="CP132" s="231"/>
      <c r="CQ132" s="34">
        <f t="shared" si="144"/>
        <v>0</v>
      </c>
      <c r="CR132" s="31">
        <f t="shared" si="190"/>
        <v>0</v>
      </c>
      <c r="CS132" s="230" t="str">
        <f t="shared" si="145"/>
        <v>NO OFERTADO</v>
      </c>
      <c r="CT132" s="32">
        <f>CV132/1.19</f>
        <v>5467.134453781513</v>
      </c>
      <c r="CU132" s="229">
        <f>CT132*0.19</f>
        <v>1038.7555462184876</v>
      </c>
      <c r="CV132" s="34">
        <v>6505.89</v>
      </c>
      <c r="CW132" s="31">
        <f t="shared" si="190"/>
        <v>6505.89</v>
      </c>
      <c r="CX132" s="230" t="str">
        <f t="shared" si="147"/>
        <v>NO HABILITA</v>
      </c>
      <c r="CY132" s="32"/>
      <c r="CZ132" s="229"/>
      <c r="DA132" s="34">
        <f t="shared" si="160"/>
        <v>0</v>
      </c>
      <c r="DB132" s="31">
        <f t="shared" si="161"/>
        <v>0</v>
      </c>
      <c r="DC132" s="230" t="str">
        <f t="shared" si="148"/>
        <v>NO OFERTADO</v>
      </c>
      <c r="DD132" s="32">
        <v>4790</v>
      </c>
      <c r="DE132" s="229">
        <v>910.1</v>
      </c>
      <c r="DF132" s="34">
        <f t="shared" si="162"/>
        <v>5700.1</v>
      </c>
      <c r="DG132" s="31">
        <f t="shared" si="163"/>
        <v>5700.1</v>
      </c>
      <c r="DH132" s="230" t="str">
        <f t="shared" si="149"/>
        <v>HABILITA</v>
      </c>
      <c r="DI132" s="32">
        <v>5077</v>
      </c>
      <c r="DJ132" s="229">
        <f>DI132*0.19</f>
        <v>964.63</v>
      </c>
      <c r="DK132" s="34">
        <f t="shared" si="164"/>
        <v>6041.63</v>
      </c>
      <c r="DL132" s="31">
        <f t="shared" si="165"/>
        <v>6041.63</v>
      </c>
      <c r="DM132" s="230" t="str">
        <f t="shared" si="150"/>
        <v>HABILITA</v>
      </c>
      <c r="DN132" s="32"/>
      <c r="DO132" s="229"/>
      <c r="DP132" s="34">
        <f t="shared" si="166"/>
        <v>0</v>
      </c>
      <c r="DQ132" s="31">
        <f t="shared" si="167"/>
        <v>0</v>
      </c>
      <c r="DR132" s="230" t="str">
        <f t="shared" si="151"/>
        <v>NO OFERTADO</v>
      </c>
      <c r="DS132" s="32"/>
      <c r="DT132" s="229"/>
      <c r="DU132" s="34">
        <f t="shared" si="168"/>
        <v>0</v>
      </c>
      <c r="DV132" s="31">
        <f t="shared" si="169"/>
        <v>0</v>
      </c>
      <c r="DW132" s="230" t="str">
        <f t="shared" si="152"/>
        <v>NO OFERTADO</v>
      </c>
      <c r="DX132" s="32"/>
      <c r="DY132" s="229">
        <f t="shared" si="182"/>
        <v>0</v>
      </c>
      <c r="DZ132" s="34">
        <f t="shared" si="153"/>
        <v>0</v>
      </c>
      <c r="EA132" s="31">
        <f t="shared" si="154"/>
        <v>0</v>
      </c>
      <c r="EB132" s="230" t="str">
        <f t="shared" si="155"/>
        <v>NO OFERTADO</v>
      </c>
      <c r="EC132" s="32"/>
      <c r="ED132" s="229"/>
      <c r="EE132" s="34">
        <f t="shared" si="170"/>
        <v>0</v>
      </c>
      <c r="EF132" s="31">
        <f t="shared" si="171"/>
        <v>0</v>
      </c>
      <c r="EG132" s="230" t="str">
        <f t="shared" si="156"/>
        <v>NO OFERTADO</v>
      </c>
      <c r="EH132" s="32"/>
      <c r="EI132" s="229"/>
      <c r="EJ132" s="34">
        <f t="shared" si="172"/>
        <v>0</v>
      </c>
      <c r="EK132" s="31">
        <f t="shared" si="173"/>
        <v>0</v>
      </c>
      <c r="EL132" s="230" t="str">
        <f t="shared" si="157"/>
        <v>NO OFERTADO</v>
      </c>
    </row>
    <row r="133" spans="1:142" s="226" customFormat="1" ht="25.5" x14ac:dyDescent="0.2">
      <c r="A133" s="103">
        <v>124</v>
      </c>
      <c r="B133" s="202" t="s">
        <v>223</v>
      </c>
      <c r="C133" s="121" t="s">
        <v>221</v>
      </c>
      <c r="D133" s="146">
        <v>1</v>
      </c>
      <c r="E133" s="227" t="s">
        <v>53</v>
      </c>
      <c r="F133" s="228">
        <v>1</v>
      </c>
      <c r="G133" s="25">
        <v>25704</v>
      </c>
      <c r="H133" s="32"/>
      <c r="I133" s="229"/>
      <c r="J133" s="34">
        <f t="shared" si="158"/>
        <v>0</v>
      </c>
      <c r="K133" s="31">
        <f t="shared" si="159"/>
        <v>0</v>
      </c>
      <c r="L133" s="230" t="str">
        <f t="shared" si="108"/>
        <v>NO OFERTADO</v>
      </c>
      <c r="M133" s="32"/>
      <c r="N133" s="229">
        <v>0</v>
      </c>
      <c r="O133" s="34">
        <f t="shared" si="109"/>
        <v>0</v>
      </c>
      <c r="P133" s="31">
        <f t="shared" si="188"/>
        <v>0</v>
      </c>
      <c r="Q133" s="230" t="str">
        <f t="shared" si="111"/>
        <v>NO OFERTADO</v>
      </c>
      <c r="R133" s="32"/>
      <c r="S133" s="229"/>
      <c r="T133" s="34">
        <f t="shared" si="112"/>
        <v>0</v>
      </c>
      <c r="U133" s="31">
        <f t="shared" si="188"/>
        <v>0</v>
      </c>
      <c r="V133" s="230" t="str">
        <f t="shared" si="113"/>
        <v>NO OFERTADO</v>
      </c>
      <c r="W133" s="32"/>
      <c r="X133" s="229"/>
      <c r="Y133" s="34">
        <f t="shared" si="114"/>
        <v>0</v>
      </c>
      <c r="Z133" s="31">
        <f t="shared" si="188"/>
        <v>0</v>
      </c>
      <c r="AA133" s="230" t="str">
        <f t="shared" si="115"/>
        <v>NO OFERTADO</v>
      </c>
      <c r="AB133" s="32"/>
      <c r="AC133" s="229"/>
      <c r="AD133" s="34">
        <f t="shared" si="116"/>
        <v>0</v>
      </c>
      <c r="AE133" s="31">
        <f t="shared" si="188"/>
        <v>0</v>
      </c>
      <c r="AF133" s="230" t="str">
        <f t="shared" si="117"/>
        <v>NO OFERTADO</v>
      </c>
      <c r="AG133" s="32"/>
      <c r="AH133" s="229"/>
      <c r="AI133" s="34">
        <f t="shared" si="118"/>
        <v>0</v>
      </c>
      <c r="AJ133" s="31">
        <f t="shared" si="188"/>
        <v>0</v>
      </c>
      <c r="AK133" s="230" t="str">
        <f t="shared" si="119"/>
        <v>NO OFERTADO</v>
      </c>
      <c r="AL133" s="32"/>
      <c r="AM133" s="229"/>
      <c r="AN133" s="34">
        <f t="shared" si="120"/>
        <v>0</v>
      </c>
      <c r="AO133" s="31">
        <f t="shared" si="188"/>
        <v>0</v>
      </c>
      <c r="AP133" s="230" t="str">
        <f t="shared" si="121"/>
        <v>NO OFERTADO</v>
      </c>
      <c r="AQ133" s="32"/>
      <c r="AR133" s="229"/>
      <c r="AS133" s="34">
        <f t="shared" si="122"/>
        <v>0</v>
      </c>
      <c r="AT133" s="31">
        <f t="shared" si="188"/>
        <v>0</v>
      </c>
      <c r="AU133" s="230" t="str">
        <f t="shared" si="123"/>
        <v>NO OFERTADO</v>
      </c>
      <c r="AV133" s="32"/>
      <c r="AW133" s="229"/>
      <c r="AX133" s="34">
        <f t="shared" si="124"/>
        <v>0</v>
      </c>
      <c r="AY133" s="31">
        <f t="shared" si="188"/>
        <v>0</v>
      </c>
      <c r="AZ133" s="230" t="str">
        <f t="shared" si="125"/>
        <v>NO OFERTADO</v>
      </c>
      <c r="BA133" s="32"/>
      <c r="BB133" s="229">
        <f t="shared" si="189"/>
        <v>0</v>
      </c>
      <c r="BC133" s="34">
        <f t="shared" si="127"/>
        <v>0</v>
      </c>
      <c r="BD133" s="31">
        <f t="shared" si="188"/>
        <v>0</v>
      </c>
      <c r="BE133" s="230" t="str">
        <f t="shared" si="128"/>
        <v>NO OFERTADO</v>
      </c>
      <c r="BF133" s="32"/>
      <c r="BG133" s="229"/>
      <c r="BH133" s="34">
        <f t="shared" si="129"/>
        <v>0</v>
      </c>
      <c r="BI133" s="31">
        <f t="shared" si="188"/>
        <v>0</v>
      </c>
      <c r="BJ133" s="230" t="str">
        <f t="shared" si="130"/>
        <v>NO OFERTADO</v>
      </c>
      <c r="BK133" s="32"/>
      <c r="BL133" s="229"/>
      <c r="BM133" s="34">
        <f t="shared" si="131"/>
        <v>0</v>
      </c>
      <c r="BN133" s="31">
        <f t="shared" si="188"/>
        <v>0</v>
      </c>
      <c r="BO133" s="230" t="str">
        <f t="shared" si="132"/>
        <v>NO OFERTADO</v>
      </c>
      <c r="BP133" s="32"/>
      <c r="BQ133" s="229"/>
      <c r="BR133" s="34">
        <f t="shared" si="133"/>
        <v>0</v>
      </c>
      <c r="BS133" s="31">
        <f t="shared" si="188"/>
        <v>0</v>
      </c>
      <c r="BT133" s="230" t="str">
        <f t="shared" si="134"/>
        <v>NO OFERTADO</v>
      </c>
      <c r="BU133" s="32"/>
      <c r="BV133" s="229"/>
      <c r="BW133" s="34">
        <f t="shared" si="135"/>
        <v>0</v>
      </c>
      <c r="BX133" s="31">
        <f t="shared" si="190"/>
        <v>0</v>
      </c>
      <c r="BY133" s="230" t="str">
        <f t="shared" si="137"/>
        <v>NO OFERTADO</v>
      </c>
      <c r="BZ133" s="32"/>
      <c r="CA133" s="229"/>
      <c r="CB133" s="34">
        <f t="shared" si="138"/>
        <v>0</v>
      </c>
      <c r="CC133" s="31">
        <f t="shared" si="190"/>
        <v>0</v>
      </c>
      <c r="CD133" s="230" t="str">
        <f t="shared" si="139"/>
        <v>NO OFERTADO</v>
      </c>
      <c r="CE133" s="32"/>
      <c r="CF133" s="229"/>
      <c r="CG133" s="34">
        <f t="shared" si="140"/>
        <v>0</v>
      </c>
      <c r="CH133" s="31">
        <f t="shared" si="190"/>
        <v>0</v>
      </c>
      <c r="CI133" s="230" t="str">
        <f t="shared" si="141"/>
        <v>NO OFERTADO</v>
      </c>
      <c r="CJ133" s="32"/>
      <c r="CK133" s="229"/>
      <c r="CL133" s="34">
        <f t="shared" si="142"/>
        <v>0</v>
      </c>
      <c r="CM133" s="31">
        <f t="shared" si="190"/>
        <v>0</v>
      </c>
      <c r="CN133" s="230" t="str">
        <f t="shared" si="143"/>
        <v>NO OFERTADO</v>
      </c>
      <c r="CO133" s="32"/>
      <c r="CP133" s="231"/>
      <c r="CQ133" s="34">
        <f t="shared" si="144"/>
        <v>0</v>
      </c>
      <c r="CR133" s="31">
        <f t="shared" si="190"/>
        <v>0</v>
      </c>
      <c r="CS133" s="230" t="str">
        <f t="shared" si="145"/>
        <v>NO OFERTADO</v>
      </c>
      <c r="CT133" s="32"/>
      <c r="CU133" s="229"/>
      <c r="CV133" s="34">
        <f t="shared" si="146"/>
        <v>0</v>
      </c>
      <c r="CW133" s="31">
        <f t="shared" si="190"/>
        <v>0</v>
      </c>
      <c r="CX133" s="230" t="str">
        <f t="shared" si="147"/>
        <v>NO OFERTADO</v>
      </c>
      <c r="CY133" s="32"/>
      <c r="CZ133" s="229"/>
      <c r="DA133" s="34">
        <f t="shared" si="160"/>
        <v>0</v>
      </c>
      <c r="DB133" s="31">
        <f t="shared" si="161"/>
        <v>0</v>
      </c>
      <c r="DC133" s="230" t="str">
        <f t="shared" si="148"/>
        <v>NO OFERTADO</v>
      </c>
      <c r="DD133" s="32"/>
      <c r="DE133" s="229"/>
      <c r="DF133" s="34">
        <f t="shared" si="162"/>
        <v>0</v>
      </c>
      <c r="DG133" s="31">
        <f t="shared" si="163"/>
        <v>0</v>
      </c>
      <c r="DH133" s="230" t="str">
        <f t="shared" si="149"/>
        <v>NO OFERTADO</v>
      </c>
      <c r="DI133" s="32"/>
      <c r="DJ133" s="229"/>
      <c r="DK133" s="34">
        <f t="shared" si="164"/>
        <v>0</v>
      </c>
      <c r="DL133" s="31">
        <f t="shared" si="165"/>
        <v>0</v>
      </c>
      <c r="DM133" s="230" t="str">
        <f t="shared" si="150"/>
        <v>NO OFERTADO</v>
      </c>
      <c r="DN133" s="32"/>
      <c r="DO133" s="229"/>
      <c r="DP133" s="34">
        <f t="shared" si="166"/>
        <v>0</v>
      </c>
      <c r="DQ133" s="31">
        <f t="shared" si="167"/>
        <v>0</v>
      </c>
      <c r="DR133" s="230" t="str">
        <f t="shared" si="151"/>
        <v>NO OFERTADO</v>
      </c>
      <c r="DS133" s="32"/>
      <c r="DT133" s="229"/>
      <c r="DU133" s="34">
        <f t="shared" si="168"/>
        <v>0</v>
      </c>
      <c r="DV133" s="31">
        <f t="shared" si="169"/>
        <v>0</v>
      </c>
      <c r="DW133" s="230" t="str">
        <f t="shared" si="152"/>
        <v>NO OFERTADO</v>
      </c>
      <c r="DX133" s="32"/>
      <c r="DY133" s="229">
        <f t="shared" si="182"/>
        <v>0</v>
      </c>
      <c r="DZ133" s="34">
        <f t="shared" si="153"/>
        <v>0</v>
      </c>
      <c r="EA133" s="31">
        <f t="shared" si="154"/>
        <v>0</v>
      </c>
      <c r="EB133" s="230" t="str">
        <f t="shared" si="155"/>
        <v>NO OFERTADO</v>
      </c>
      <c r="EC133" s="32"/>
      <c r="ED133" s="229"/>
      <c r="EE133" s="34">
        <f t="shared" si="170"/>
        <v>0</v>
      </c>
      <c r="EF133" s="31">
        <f t="shared" si="171"/>
        <v>0</v>
      </c>
      <c r="EG133" s="230" t="str">
        <f t="shared" si="156"/>
        <v>NO OFERTADO</v>
      </c>
      <c r="EH133" s="32"/>
      <c r="EI133" s="229"/>
      <c r="EJ133" s="34">
        <f t="shared" si="172"/>
        <v>0</v>
      </c>
      <c r="EK133" s="31">
        <f t="shared" si="173"/>
        <v>0</v>
      </c>
      <c r="EL133" s="230" t="str">
        <f t="shared" si="157"/>
        <v>NO OFERTADO</v>
      </c>
    </row>
    <row r="134" spans="1:142" s="226" customFormat="1" ht="38.25" x14ac:dyDescent="0.2">
      <c r="A134" s="103">
        <v>125</v>
      </c>
      <c r="B134" s="202" t="s">
        <v>224</v>
      </c>
      <c r="C134" s="121" t="s">
        <v>225</v>
      </c>
      <c r="D134" s="146">
        <v>1</v>
      </c>
      <c r="E134" s="227" t="s">
        <v>53</v>
      </c>
      <c r="F134" s="228">
        <v>4958.333333333333</v>
      </c>
      <c r="G134" s="25">
        <v>199.92000000000002</v>
      </c>
      <c r="H134" s="32"/>
      <c r="I134" s="229"/>
      <c r="J134" s="34">
        <f t="shared" si="158"/>
        <v>0</v>
      </c>
      <c r="K134" s="31">
        <f t="shared" si="159"/>
        <v>0</v>
      </c>
      <c r="L134" s="230" t="str">
        <f t="shared" si="108"/>
        <v>NO OFERTADO</v>
      </c>
      <c r="M134" s="32"/>
      <c r="N134" s="229">
        <v>0</v>
      </c>
      <c r="O134" s="34">
        <f t="shared" si="109"/>
        <v>0</v>
      </c>
      <c r="P134" s="31">
        <f t="shared" si="188"/>
        <v>0</v>
      </c>
      <c r="Q134" s="230" t="str">
        <f t="shared" si="111"/>
        <v>NO OFERTADO</v>
      </c>
      <c r="R134" s="32"/>
      <c r="S134" s="229"/>
      <c r="T134" s="34">
        <f t="shared" si="112"/>
        <v>0</v>
      </c>
      <c r="U134" s="31">
        <f t="shared" si="188"/>
        <v>0</v>
      </c>
      <c r="V134" s="230" t="str">
        <f t="shared" si="113"/>
        <v>NO OFERTADO</v>
      </c>
      <c r="W134" s="32"/>
      <c r="X134" s="229"/>
      <c r="Y134" s="34">
        <f t="shared" si="114"/>
        <v>0</v>
      </c>
      <c r="Z134" s="31">
        <f t="shared" si="188"/>
        <v>0</v>
      </c>
      <c r="AA134" s="230" t="str">
        <f t="shared" si="115"/>
        <v>NO OFERTADO</v>
      </c>
      <c r="AB134" s="32"/>
      <c r="AC134" s="229"/>
      <c r="AD134" s="34">
        <f t="shared" si="116"/>
        <v>0</v>
      </c>
      <c r="AE134" s="31">
        <f t="shared" si="188"/>
        <v>0</v>
      </c>
      <c r="AF134" s="230" t="str">
        <f t="shared" si="117"/>
        <v>NO OFERTADO</v>
      </c>
      <c r="AG134" s="32">
        <v>168</v>
      </c>
      <c r="AH134" s="229">
        <f>AG134*0.19</f>
        <v>31.92</v>
      </c>
      <c r="AI134" s="34">
        <f t="shared" si="118"/>
        <v>199.92000000000002</v>
      </c>
      <c r="AJ134" s="31">
        <f t="shared" si="188"/>
        <v>199.92000000000002</v>
      </c>
      <c r="AK134" s="230" t="str">
        <f t="shared" si="119"/>
        <v>HABILITA</v>
      </c>
      <c r="AL134" s="32">
        <v>176</v>
      </c>
      <c r="AM134" s="232">
        <f>AL134*0.19</f>
        <v>33.44</v>
      </c>
      <c r="AN134" s="34">
        <f t="shared" si="120"/>
        <v>209.44</v>
      </c>
      <c r="AO134" s="31">
        <f t="shared" si="188"/>
        <v>209.44</v>
      </c>
      <c r="AP134" s="230" t="str">
        <f t="shared" si="121"/>
        <v>HABILITA</v>
      </c>
      <c r="AQ134" s="32"/>
      <c r="AR134" s="229"/>
      <c r="AS134" s="34">
        <f t="shared" si="122"/>
        <v>0</v>
      </c>
      <c r="AT134" s="31">
        <f t="shared" si="188"/>
        <v>0</v>
      </c>
      <c r="AU134" s="230" t="str">
        <f t="shared" si="123"/>
        <v>NO OFERTADO</v>
      </c>
      <c r="AV134" s="32">
        <v>217</v>
      </c>
      <c r="AW134" s="229">
        <f>AV134*0.19</f>
        <v>41.230000000000004</v>
      </c>
      <c r="AX134" s="34">
        <f t="shared" si="124"/>
        <v>258.23</v>
      </c>
      <c r="AY134" s="31">
        <f t="shared" si="188"/>
        <v>258.23</v>
      </c>
      <c r="AZ134" s="230" t="str">
        <f t="shared" si="125"/>
        <v>HABILITA</v>
      </c>
      <c r="BA134" s="32"/>
      <c r="BB134" s="229">
        <f t="shared" si="189"/>
        <v>0</v>
      </c>
      <c r="BC134" s="34">
        <f t="shared" si="127"/>
        <v>0</v>
      </c>
      <c r="BD134" s="31">
        <f t="shared" si="188"/>
        <v>0</v>
      </c>
      <c r="BE134" s="230" t="str">
        <f t="shared" si="128"/>
        <v>NO OFERTADO</v>
      </c>
      <c r="BF134" s="32"/>
      <c r="BG134" s="229"/>
      <c r="BH134" s="34">
        <f t="shared" si="129"/>
        <v>0</v>
      </c>
      <c r="BI134" s="31">
        <f t="shared" si="188"/>
        <v>0</v>
      </c>
      <c r="BJ134" s="230" t="str">
        <f t="shared" si="130"/>
        <v>NO OFERTADO</v>
      </c>
      <c r="BK134" s="32"/>
      <c r="BL134" s="229"/>
      <c r="BM134" s="34">
        <f t="shared" si="131"/>
        <v>0</v>
      </c>
      <c r="BN134" s="31">
        <f t="shared" si="188"/>
        <v>0</v>
      </c>
      <c r="BO134" s="230" t="str">
        <f t="shared" si="132"/>
        <v>NO OFERTADO</v>
      </c>
      <c r="BP134" s="32"/>
      <c r="BQ134" s="229"/>
      <c r="BR134" s="34">
        <f t="shared" si="133"/>
        <v>0</v>
      </c>
      <c r="BS134" s="31">
        <f t="shared" si="188"/>
        <v>0</v>
      </c>
      <c r="BT134" s="230" t="str">
        <f t="shared" si="134"/>
        <v>NO OFERTADO</v>
      </c>
      <c r="BU134" s="32">
        <v>203.75</v>
      </c>
      <c r="BV134" s="229">
        <f>BU134*0.19</f>
        <v>38.712499999999999</v>
      </c>
      <c r="BW134" s="34">
        <f t="shared" si="135"/>
        <v>242.46250000000001</v>
      </c>
      <c r="BX134" s="31">
        <f t="shared" si="190"/>
        <v>242.46250000000001</v>
      </c>
      <c r="BY134" s="230" t="str">
        <f t="shared" si="137"/>
        <v>HABILITA</v>
      </c>
      <c r="BZ134" s="32"/>
      <c r="CA134" s="229"/>
      <c r="CB134" s="34">
        <f t="shared" si="138"/>
        <v>0</v>
      </c>
      <c r="CC134" s="31">
        <f t="shared" si="190"/>
        <v>0</v>
      </c>
      <c r="CD134" s="230" t="str">
        <f t="shared" si="139"/>
        <v>NO OFERTADO</v>
      </c>
      <c r="CE134" s="32"/>
      <c r="CF134" s="229"/>
      <c r="CG134" s="34">
        <f t="shared" si="140"/>
        <v>0</v>
      </c>
      <c r="CH134" s="31">
        <f t="shared" si="190"/>
        <v>0</v>
      </c>
      <c r="CI134" s="230" t="str">
        <f t="shared" si="141"/>
        <v>NO OFERTADO</v>
      </c>
      <c r="CJ134" s="32">
        <v>200</v>
      </c>
      <c r="CK134" s="229">
        <f>CJ134*0.19</f>
        <v>38</v>
      </c>
      <c r="CL134" s="34">
        <f t="shared" si="142"/>
        <v>238</v>
      </c>
      <c r="CM134" s="31">
        <f t="shared" si="190"/>
        <v>238</v>
      </c>
      <c r="CN134" s="230" t="str">
        <f t="shared" si="143"/>
        <v>HABILITA</v>
      </c>
      <c r="CO134" s="32"/>
      <c r="CP134" s="231"/>
      <c r="CQ134" s="34">
        <f t="shared" si="144"/>
        <v>0</v>
      </c>
      <c r="CR134" s="31">
        <f t="shared" si="190"/>
        <v>0</v>
      </c>
      <c r="CS134" s="230" t="str">
        <f t="shared" si="145"/>
        <v>NO OFERTADO</v>
      </c>
      <c r="CT134" s="32">
        <v>206</v>
      </c>
      <c r="CU134" s="229">
        <f>CT134*0.19</f>
        <v>39.14</v>
      </c>
      <c r="CV134" s="34">
        <v>252</v>
      </c>
      <c r="CW134" s="31">
        <f t="shared" si="190"/>
        <v>252</v>
      </c>
      <c r="CX134" s="230" t="str">
        <f t="shared" si="147"/>
        <v>HABILITA</v>
      </c>
      <c r="CY134" s="32"/>
      <c r="CZ134" s="229"/>
      <c r="DA134" s="34">
        <f t="shared" si="160"/>
        <v>0</v>
      </c>
      <c r="DB134" s="31">
        <f t="shared" si="161"/>
        <v>0</v>
      </c>
      <c r="DC134" s="230" t="str">
        <f t="shared" si="148"/>
        <v>NO OFERTADO</v>
      </c>
      <c r="DD134" s="32"/>
      <c r="DE134" s="229"/>
      <c r="DF134" s="34">
        <f t="shared" si="162"/>
        <v>0</v>
      </c>
      <c r="DG134" s="31">
        <f t="shared" si="163"/>
        <v>0</v>
      </c>
      <c r="DH134" s="230" t="str">
        <f t="shared" si="149"/>
        <v>NO OFERTADO</v>
      </c>
      <c r="DI134" s="32"/>
      <c r="DJ134" s="229"/>
      <c r="DK134" s="34">
        <f t="shared" si="164"/>
        <v>0</v>
      </c>
      <c r="DL134" s="31">
        <f t="shared" si="165"/>
        <v>0</v>
      </c>
      <c r="DM134" s="230" t="str">
        <f t="shared" si="150"/>
        <v>NO OFERTADO</v>
      </c>
      <c r="DN134" s="32"/>
      <c r="DO134" s="229"/>
      <c r="DP134" s="34">
        <f t="shared" si="166"/>
        <v>0</v>
      </c>
      <c r="DQ134" s="31">
        <f t="shared" si="167"/>
        <v>0</v>
      </c>
      <c r="DR134" s="230" t="str">
        <f t="shared" si="151"/>
        <v>NO OFERTADO</v>
      </c>
      <c r="DS134" s="32"/>
      <c r="DT134" s="229"/>
      <c r="DU134" s="34">
        <f t="shared" si="168"/>
        <v>0</v>
      </c>
      <c r="DV134" s="31">
        <f t="shared" si="169"/>
        <v>0</v>
      </c>
      <c r="DW134" s="230" t="str">
        <f t="shared" si="152"/>
        <v>NO OFERTADO</v>
      </c>
      <c r="DX134" s="32"/>
      <c r="DY134" s="229">
        <f t="shared" si="182"/>
        <v>0</v>
      </c>
      <c r="DZ134" s="34">
        <f t="shared" si="153"/>
        <v>0</v>
      </c>
      <c r="EA134" s="31">
        <f t="shared" si="154"/>
        <v>0</v>
      </c>
      <c r="EB134" s="230" t="str">
        <f t="shared" si="155"/>
        <v>NO OFERTADO</v>
      </c>
      <c r="EC134" s="32"/>
      <c r="ED134" s="229"/>
      <c r="EE134" s="34">
        <f t="shared" si="170"/>
        <v>0</v>
      </c>
      <c r="EF134" s="31">
        <f t="shared" si="171"/>
        <v>0</v>
      </c>
      <c r="EG134" s="230" t="str">
        <f t="shared" si="156"/>
        <v>NO OFERTADO</v>
      </c>
      <c r="EH134" s="32"/>
      <c r="EI134" s="229"/>
      <c r="EJ134" s="34">
        <f t="shared" si="172"/>
        <v>0</v>
      </c>
      <c r="EK134" s="31">
        <f t="shared" si="173"/>
        <v>0</v>
      </c>
      <c r="EL134" s="230" t="str">
        <f t="shared" si="157"/>
        <v>NO OFERTADO</v>
      </c>
    </row>
    <row r="135" spans="1:142" s="226" customFormat="1" ht="51" x14ac:dyDescent="0.2">
      <c r="A135" s="103">
        <v>126</v>
      </c>
      <c r="B135" s="202" t="s">
        <v>226</v>
      </c>
      <c r="C135" s="121" t="s">
        <v>227</v>
      </c>
      <c r="D135" s="146">
        <v>1</v>
      </c>
      <c r="E135" s="227" t="s">
        <v>53</v>
      </c>
      <c r="F135" s="228">
        <v>118</v>
      </c>
      <c r="G135" s="25">
        <v>37128</v>
      </c>
      <c r="H135" s="32"/>
      <c r="I135" s="229"/>
      <c r="J135" s="34">
        <f t="shared" si="158"/>
        <v>0</v>
      </c>
      <c r="K135" s="31">
        <f t="shared" si="159"/>
        <v>0</v>
      </c>
      <c r="L135" s="230" t="str">
        <f t="shared" si="108"/>
        <v>NO OFERTADO</v>
      </c>
      <c r="M135" s="32"/>
      <c r="N135" s="229">
        <v>0</v>
      </c>
      <c r="O135" s="34">
        <f t="shared" si="109"/>
        <v>0</v>
      </c>
      <c r="P135" s="31">
        <f t="shared" si="188"/>
        <v>0</v>
      </c>
      <c r="Q135" s="230" t="str">
        <f t="shared" si="111"/>
        <v>NO OFERTADO</v>
      </c>
      <c r="R135" s="32"/>
      <c r="S135" s="229"/>
      <c r="T135" s="34">
        <f t="shared" si="112"/>
        <v>0</v>
      </c>
      <c r="U135" s="31">
        <f t="shared" si="188"/>
        <v>0</v>
      </c>
      <c r="V135" s="230" t="str">
        <f t="shared" si="113"/>
        <v>NO OFERTADO</v>
      </c>
      <c r="W135" s="32"/>
      <c r="X135" s="229"/>
      <c r="Y135" s="34">
        <f t="shared" si="114"/>
        <v>0</v>
      </c>
      <c r="Z135" s="31">
        <f t="shared" si="188"/>
        <v>0</v>
      </c>
      <c r="AA135" s="230" t="str">
        <f t="shared" si="115"/>
        <v>NO OFERTADO</v>
      </c>
      <c r="AB135" s="32"/>
      <c r="AC135" s="229"/>
      <c r="AD135" s="34">
        <f t="shared" si="116"/>
        <v>0</v>
      </c>
      <c r="AE135" s="31">
        <f t="shared" si="188"/>
        <v>0</v>
      </c>
      <c r="AF135" s="230" t="str">
        <f t="shared" si="117"/>
        <v>NO OFERTADO</v>
      </c>
      <c r="AG135" s="32"/>
      <c r="AH135" s="229"/>
      <c r="AI135" s="34">
        <f t="shared" si="118"/>
        <v>0</v>
      </c>
      <c r="AJ135" s="31">
        <f t="shared" si="188"/>
        <v>0</v>
      </c>
      <c r="AK135" s="230" t="str">
        <f t="shared" si="119"/>
        <v>NO OFERTADO</v>
      </c>
      <c r="AL135" s="32"/>
      <c r="AM135" s="229"/>
      <c r="AN135" s="34">
        <f t="shared" si="120"/>
        <v>0</v>
      </c>
      <c r="AO135" s="31">
        <f t="shared" si="188"/>
        <v>0</v>
      </c>
      <c r="AP135" s="230" t="str">
        <f t="shared" si="121"/>
        <v>NO OFERTADO</v>
      </c>
      <c r="AQ135" s="32"/>
      <c r="AR135" s="229"/>
      <c r="AS135" s="34">
        <f t="shared" si="122"/>
        <v>0</v>
      </c>
      <c r="AT135" s="31">
        <f t="shared" si="188"/>
        <v>0</v>
      </c>
      <c r="AU135" s="230" t="str">
        <f t="shared" si="123"/>
        <v>NO OFERTADO</v>
      </c>
      <c r="AV135" s="32"/>
      <c r="AW135" s="229"/>
      <c r="AX135" s="34">
        <f t="shared" si="124"/>
        <v>0</v>
      </c>
      <c r="AY135" s="31">
        <f t="shared" si="188"/>
        <v>0</v>
      </c>
      <c r="AZ135" s="230" t="str">
        <f t="shared" si="125"/>
        <v>NO OFERTADO</v>
      </c>
      <c r="BA135" s="32"/>
      <c r="BB135" s="229">
        <f t="shared" si="189"/>
        <v>0</v>
      </c>
      <c r="BC135" s="34">
        <f t="shared" si="127"/>
        <v>0</v>
      </c>
      <c r="BD135" s="31">
        <f t="shared" si="188"/>
        <v>0</v>
      </c>
      <c r="BE135" s="230" t="str">
        <f t="shared" si="128"/>
        <v>NO OFERTADO</v>
      </c>
      <c r="BF135" s="32"/>
      <c r="BG135" s="229"/>
      <c r="BH135" s="34">
        <f t="shared" si="129"/>
        <v>0</v>
      </c>
      <c r="BI135" s="31">
        <f t="shared" si="188"/>
        <v>0</v>
      </c>
      <c r="BJ135" s="230" t="str">
        <f t="shared" si="130"/>
        <v>NO OFERTADO</v>
      </c>
      <c r="BK135" s="32"/>
      <c r="BL135" s="229"/>
      <c r="BM135" s="34">
        <f t="shared" si="131"/>
        <v>0</v>
      </c>
      <c r="BN135" s="31">
        <f t="shared" si="188"/>
        <v>0</v>
      </c>
      <c r="BO135" s="230" t="str">
        <f t="shared" si="132"/>
        <v>NO OFERTADO</v>
      </c>
      <c r="BP135" s="32"/>
      <c r="BQ135" s="229"/>
      <c r="BR135" s="34">
        <f t="shared" si="133"/>
        <v>0</v>
      </c>
      <c r="BS135" s="31">
        <f t="shared" si="188"/>
        <v>0</v>
      </c>
      <c r="BT135" s="230" t="str">
        <f t="shared" si="134"/>
        <v>NO OFERTADO</v>
      </c>
      <c r="BU135" s="32"/>
      <c r="BV135" s="229"/>
      <c r="BW135" s="34">
        <f t="shared" si="135"/>
        <v>0</v>
      </c>
      <c r="BX135" s="31">
        <f t="shared" si="190"/>
        <v>0</v>
      </c>
      <c r="BY135" s="230" t="str">
        <f t="shared" si="137"/>
        <v>NO OFERTADO</v>
      </c>
      <c r="BZ135" s="32"/>
      <c r="CA135" s="229"/>
      <c r="CB135" s="34">
        <f t="shared" si="138"/>
        <v>0</v>
      </c>
      <c r="CC135" s="31">
        <f t="shared" si="190"/>
        <v>0</v>
      </c>
      <c r="CD135" s="230" t="str">
        <f t="shared" si="139"/>
        <v>NO OFERTADO</v>
      </c>
      <c r="CE135" s="32"/>
      <c r="CF135" s="229"/>
      <c r="CG135" s="34">
        <f t="shared" si="140"/>
        <v>0</v>
      </c>
      <c r="CH135" s="31">
        <f t="shared" si="190"/>
        <v>0</v>
      </c>
      <c r="CI135" s="230" t="str">
        <f t="shared" si="141"/>
        <v>NO OFERTADO</v>
      </c>
      <c r="CJ135" s="32"/>
      <c r="CK135" s="229"/>
      <c r="CL135" s="34">
        <f t="shared" si="142"/>
        <v>0</v>
      </c>
      <c r="CM135" s="31">
        <f t="shared" si="190"/>
        <v>0</v>
      </c>
      <c r="CN135" s="230" t="str">
        <f t="shared" si="143"/>
        <v>NO OFERTADO</v>
      </c>
      <c r="CO135" s="32"/>
      <c r="CP135" s="231"/>
      <c r="CQ135" s="34">
        <f t="shared" si="144"/>
        <v>0</v>
      </c>
      <c r="CR135" s="31">
        <f t="shared" si="190"/>
        <v>0</v>
      </c>
      <c r="CS135" s="230" t="str">
        <f t="shared" si="145"/>
        <v>NO OFERTADO</v>
      </c>
      <c r="CT135" s="32"/>
      <c r="CU135" s="229"/>
      <c r="CV135" s="34">
        <f t="shared" si="146"/>
        <v>0</v>
      </c>
      <c r="CW135" s="31">
        <f t="shared" si="190"/>
        <v>0</v>
      </c>
      <c r="CX135" s="230" t="str">
        <f t="shared" si="147"/>
        <v>NO OFERTADO</v>
      </c>
      <c r="CY135" s="32"/>
      <c r="CZ135" s="229"/>
      <c r="DA135" s="34">
        <f t="shared" si="160"/>
        <v>0</v>
      </c>
      <c r="DB135" s="31">
        <f t="shared" si="161"/>
        <v>0</v>
      </c>
      <c r="DC135" s="230" t="str">
        <f t="shared" si="148"/>
        <v>NO OFERTADO</v>
      </c>
      <c r="DD135" s="32"/>
      <c r="DE135" s="229"/>
      <c r="DF135" s="34">
        <f t="shared" si="162"/>
        <v>0</v>
      </c>
      <c r="DG135" s="31">
        <f t="shared" si="163"/>
        <v>0</v>
      </c>
      <c r="DH135" s="230" t="str">
        <f t="shared" si="149"/>
        <v>NO OFERTADO</v>
      </c>
      <c r="DI135" s="32"/>
      <c r="DJ135" s="229"/>
      <c r="DK135" s="34">
        <f t="shared" si="164"/>
        <v>0</v>
      </c>
      <c r="DL135" s="31">
        <f t="shared" si="165"/>
        <v>0</v>
      </c>
      <c r="DM135" s="230" t="str">
        <f t="shared" si="150"/>
        <v>NO OFERTADO</v>
      </c>
      <c r="DN135" s="32"/>
      <c r="DO135" s="229"/>
      <c r="DP135" s="34">
        <f t="shared" si="166"/>
        <v>0</v>
      </c>
      <c r="DQ135" s="31">
        <f t="shared" si="167"/>
        <v>0</v>
      </c>
      <c r="DR135" s="230" t="str">
        <f t="shared" si="151"/>
        <v>NO OFERTADO</v>
      </c>
      <c r="DS135" s="32"/>
      <c r="DT135" s="229"/>
      <c r="DU135" s="34">
        <f t="shared" si="168"/>
        <v>0</v>
      </c>
      <c r="DV135" s="31">
        <f t="shared" si="169"/>
        <v>0</v>
      </c>
      <c r="DW135" s="230" t="str">
        <f t="shared" si="152"/>
        <v>NO OFERTADO</v>
      </c>
      <c r="DX135" s="32"/>
      <c r="DY135" s="229">
        <f t="shared" si="182"/>
        <v>0</v>
      </c>
      <c r="DZ135" s="34">
        <f t="shared" si="153"/>
        <v>0</v>
      </c>
      <c r="EA135" s="31">
        <f t="shared" si="154"/>
        <v>0</v>
      </c>
      <c r="EB135" s="230" t="str">
        <f t="shared" si="155"/>
        <v>NO OFERTADO</v>
      </c>
      <c r="EC135" s="32"/>
      <c r="ED135" s="229"/>
      <c r="EE135" s="34">
        <f t="shared" si="170"/>
        <v>0</v>
      </c>
      <c r="EF135" s="31">
        <f t="shared" si="171"/>
        <v>0</v>
      </c>
      <c r="EG135" s="230" t="str">
        <f t="shared" si="156"/>
        <v>NO OFERTADO</v>
      </c>
      <c r="EH135" s="32">
        <v>31200</v>
      </c>
      <c r="EI135" s="229">
        <v>5928</v>
      </c>
      <c r="EJ135" s="34">
        <f t="shared" si="172"/>
        <v>37128</v>
      </c>
      <c r="EK135" s="31">
        <f t="shared" si="173"/>
        <v>37128</v>
      </c>
      <c r="EL135" s="230" t="str">
        <f t="shared" si="157"/>
        <v>HABILITA</v>
      </c>
    </row>
    <row r="136" spans="1:142" s="226" customFormat="1" ht="38.25" x14ac:dyDescent="0.2">
      <c r="A136" s="103">
        <v>127</v>
      </c>
      <c r="B136" s="202" t="s">
        <v>228</v>
      </c>
      <c r="C136" s="121" t="s">
        <v>229</v>
      </c>
      <c r="D136" s="146">
        <v>1</v>
      </c>
      <c r="E136" s="227" t="s">
        <v>53</v>
      </c>
      <c r="F136" s="228">
        <v>5307.666666666667</v>
      </c>
      <c r="G136" s="25">
        <v>285.311306</v>
      </c>
      <c r="H136" s="32">
        <v>220</v>
      </c>
      <c r="I136" s="229">
        <v>0</v>
      </c>
      <c r="J136" s="34">
        <f t="shared" si="158"/>
        <v>220</v>
      </c>
      <c r="K136" s="31">
        <f t="shared" si="159"/>
        <v>220</v>
      </c>
      <c r="L136" s="230" t="str">
        <f t="shared" si="108"/>
        <v>HABILITA</v>
      </c>
      <c r="M136" s="32"/>
      <c r="N136" s="229">
        <v>0</v>
      </c>
      <c r="O136" s="34">
        <f t="shared" si="109"/>
        <v>0</v>
      </c>
      <c r="P136" s="31">
        <f t="shared" si="188"/>
        <v>0</v>
      </c>
      <c r="Q136" s="230" t="str">
        <f t="shared" si="111"/>
        <v>NO OFERTADO</v>
      </c>
      <c r="R136" s="32"/>
      <c r="S136" s="229"/>
      <c r="T136" s="34">
        <f t="shared" si="112"/>
        <v>0</v>
      </c>
      <c r="U136" s="31">
        <f t="shared" si="188"/>
        <v>0</v>
      </c>
      <c r="V136" s="230" t="str">
        <f t="shared" si="113"/>
        <v>NO OFERTADO</v>
      </c>
      <c r="W136" s="32"/>
      <c r="X136" s="229"/>
      <c r="Y136" s="34">
        <f t="shared" si="114"/>
        <v>0</v>
      </c>
      <c r="Z136" s="31">
        <f t="shared" si="188"/>
        <v>0</v>
      </c>
      <c r="AA136" s="230" t="str">
        <f t="shared" si="115"/>
        <v>NO OFERTADO</v>
      </c>
      <c r="AB136" s="32"/>
      <c r="AC136" s="229"/>
      <c r="AD136" s="34">
        <f t="shared" si="116"/>
        <v>0</v>
      </c>
      <c r="AE136" s="31">
        <f t="shared" si="188"/>
        <v>0</v>
      </c>
      <c r="AF136" s="230" t="str">
        <f t="shared" si="117"/>
        <v>NO OFERTADO</v>
      </c>
      <c r="AG136" s="32"/>
      <c r="AH136" s="229"/>
      <c r="AI136" s="34">
        <f t="shared" si="118"/>
        <v>0</v>
      </c>
      <c r="AJ136" s="31">
        <f t="shared" si="188"/>
        <v>0</v>
      </c>
      <c r="AK136" s="230" t="str">
        <f t="shared" si="119"/>
        <v>NO OFERTADO</v>
      </c>
      <c r="AL136" s="32"/>
      <c r="AM136" s="229"/>
      <c r="AN136" s="34">
        <f t="shared" si="120"/>
        <v>0</v>
      </c>
      <c r="AO136" s="31">
        <f t="shared" si="188"/>
        <v>0</v>
      </c>
      <c r="AP136" s="230" t="str">
        <f t="shared" si="121"/>
        <v>NO OFERTADO</v>
      </c>
      <c r="AQ136" s="32"/>
      <c r="AR136" s="229"/>
      <c r="AS136" s="34">
        <f t="shared" si="122"/>
        <v>0</v>
      </c>
      <c r="AT136" s="31">
        <f t="shared" si="188"/>
        <v>0</v>
      </c>
      <c r="AU136" s="230" t="str">
        <f t="shared" si="123"/>
        <v>NO OFERTADO</v>
      </c>
      <c r="AV136" s="32">
        <v>727</v>
      </c>
      <c r="AW136" s="229">
        <f>AV136*0.19</f>
        <v>138.13</v>
      </c>
      <c r="AX136" s="34">
        <f t="shared" si="124"/>
        <v>865.13</v>
      </c>
      <c r="AY136" s="31">
        <f t="shared" si="188"/>
        <v>865.13</v>
      </c>
      <c r="AZ136" s="230" t="str">
        <f t="shared" si="125"/>
        <v>NO HABILITA</v>
      </c>
      <c r="BA136" s="32"/>
      <c r="BB136" s="229">
        <f t="shared" si="189"/>
        <v>0</v>
      </c>
      <c r="BC136" s="34">
        <f t="shared" si="127"/>
        <v>0</v>
      </c>
      <c r="BD136" s="31">
        <f t="shared" si="188"/>
        <v>0</v>
      </c>
      <c r="BE136" s="230" t="str">
        <f t="shared" si="128"/>
        <v>NO OFERTADO</v>
      </c>
      <c r="BF136" s="32"/>
      <c r="BG136" s="229"/>
      <c r="BH136" s="34">
        <f t="shared" si="129"/>
        <v>0</v>
      </c>
      <c r="BI136" s="31">
        <f t="shared" si="188"/>
        <v>0</v>
      </c>
      <c r="BJ136" s="230" t="str">
        <f t="shared" si="130"/>
        <v>NO OFERTADO</v>
      </c>
      <c r="BK136" s="32"/>
      <c r="BL136" s="229"/>
      <c r="BM136" s="34">
        <f t="shared" si="131"/>
        <v>0</v>
      </c>
      <c r="BN136" s="31">
        <f t="shared" si="188"/>
        <v>0</v>
      </c>
      <c r="BO136" s="230" t="str">
        <f t="shared" si="132"/>
        <v>NO OFERTADO</v>
      </c>
      <c r="BP136" s="32"/>
      <c r="BQ136" s="229"/>
      <c r="BR136" s="34">
        <f t="shared" si="133"/>
        <v>0</v>
      </c>
      <c r="BS136" s="31">
        <f t="shared" si="188"/>
        <v>0</v>
      </c>
      <c r="BT136" s="230" t="str">
        <f t="shared" si="134"/>
        <v>NO OFERTADO</v>
      </c>
      <c r="BU136" s="32">
        <v>950</v>
      </c>
      <c r="BV136" s="229">
        <v>0</v>
      </c>
      <c r="BW136" s="34">
        <f t="shared" si="135"/>
        <v>950</v>
      </c>
      <c r="BX136" s="31">
        <f t="shared" si="190"/>
        <v>950</v>
      </c>
      <c r="BY136" s="230" t="str">
        <f t="shared" si="137"/>
        <v>NO HABILITA</v>
      </c>
      <c r="BZ136" s="32"/>
      <c r="CA136" s="229"/>
      <c r="CB136" s="34">
        <f t="shared" si="138"/>
        <v>0</v>
      </c>
      <c r="CC136" s="31">
        <f t="shared" si="190"/>
        <v>0</v>
      </c>
      <c r="CD136" s="230" t="str">
        <f t="shared" si="139"/>
        <v>NO OFERTADO</v>
      </c>
      <c r="CE136" s="32">
        <v>2012</v>
      </c>
      <c r="CF136" s="229">
        <v>0</v>
      </c>
      <c r="CG136" s="34">
        <f t="shared" si="140"/>
        <v>2012</v>
      </c>
      <c r="CH136" s="31">
        <f t="shared" si="190"/>
        <v>2012</v>
      </c>
      <c r="CI136" s="230" t="str">
        <f t="shared" si="141"/>
        <v>NO HABILITA</v>
      </c>
      <c r="CJ136" s="32"/>
      <c r="CK136" s="229"/>
      <c r="CL136" s="34">
        <f t="shared" si="142"/>
        <v>0</v>
      </c>
      <c r="CM136" s="31">
        <f t="shared" si="190"/>
        <v>0</v>
      </c>
      <c r="CN136" s="230" t="str">
        <f t="shared" si="143"/>
        <v>NO OFERTADO</v>
      </c>
      <c r="CO136" s="32"/>
      <c r="CP136" s="231"/>
      <c r="CQ136" s="34">
        <f t="shared" si="144"/>
        <v>0</v>
      </c>
      <c r="CR136" s="31">
        <f t="shared" si="190"/>
        <v>0</v>
      </c>
      <c r="CS136" s="230" t="str">
        <f t="shared" si="145"/>
        <v>NO OFERTADO</v>
      </c>
      <c r="CT136" s="32"/>
      <c r="CU136" s="229"/>
      <c r="CV136" s="34">
        <f t="shared" si="146"/>
        <v>0</v>
      </c>
      <c r="CW136" s="31">
        <f t="shared" si="190"/>
        <v>0</v>
      </c>
      <c r="CX136" s="230" t="str">
        <f t="shared" si="147"/>
        <v>NO OFERTADO</v>
      </c>
      <c r="CY136" s="32"/>
      <c r="CZ136" s="229"/>
      <c r="DA136" s="34">
        <f t="shared" si="160"/>
        <v>0</v>
      </c>
      <c r="DB136" s="31">
        <f t="shared" si="161"/>
        <v>0</v>
      </c>
      <c r="DC136" s="230" t="str">
        <f t="shared" si="148"/>
        <v>NO OFERTADO</v>
      </c>
      <c r="DD136" s="32"/>
      <c r="DE136" s="229"/>
      <c r="DF136" s="34">
        <f t="shared" si="162"/>
        <v>0</v>
      </c>
      <c r="DG136" s="31">
        <f t="shared" si="163"/>
        <v>0</v>
      </c>
      <c r="DH136" s="230" t="str">
        <f t="shared" si="149"/>
        <v>NO OFERTADO</v>
      </c>
      <c r="DI136" s="32"/>
      <c r="DJ136" s="229"/>
      <c r="DK136" s="34">
        <f t="shared" si="164"/>
        <v>0</v>
      </c>
      <c r="DL136" s="31">
        <f t="shared" si="165"/>
        <v>0</v>
      </c>
      <c r="DM136" s="230" t="str">
        <f t="shared" si="150"/>
        <v>NO OFERTADO</v>
      </c>
      <c r="DN136" s="32"/>
      <c r="DO136" s="229"/>
      <c r="DP136" s="34">
        <f t="shared" si="166"/>
        <v>0</v>
      </c>
      <c r="DQ136" s="31">
        <f t="shared" si="167"/>
        <v>0</v>
      </c>
      <c r="DR136" s="230" t="str">
        <f t="shared" si="151"/>
        <v>NO OFERTADO</v>
      </c>
      <c r="DS136" s="32"/>
      <c r="DT136" s="229"/>
      <c r="DU136" s="34">
        <f t="shared" si="168"/>
        <v>0</v>
      </c>
      <c r="DV136" s="31">
        <f t="shared" si="169"/>
        <v>0</v>
      </c>
      <c r="DW136" s="230" t="str">
        <f t="shared" si="152"/>
        <v>NO OFERTADO</v>
      </c>
      <c r="DX136" s="32"/>
      <c r="DY136" s="229">
        <f t="shared" si="182"/>
        <v>0</v>
      </c>
      <c r="DZ136" s="34">
        <f t="shared" si="153"/>
        <v>0</v>
      </c>
      <c r="EA136" s="31">
        <f t="shared" si="154"/>
        <v>0</v>
      </c>
      <c r="EB136" s="230" t="str">
        <f t="shared" si="155"/>
        <v>NO OFERTADO</v>
      </c>
      <c r="EC136" s="32"/>
      <c r="ED136" s="229"/>
      <c r="EE136" s="34">
        <f t="shared" si="170"/>
        <v>0</v>
      </c>
      <c r="EF136" s="31">
        <f t="shared" si="171"/>
        <v>0</v>
      </c>
      <c r="EG136" s="230" t="str">
        <f t="shared" si="156"/>
        <v>NO OFERTADO</v>
      </c>
      <c r="EH136" s="32"/>
      <c r="EI136" s="229"/>
      <c r="EJ136" s="34">
        <f t="shared" si="172"/>
        <v>0</v>
      </c>
      <c r="EK136" s="31">
        <f t="shared" si="173"/>
        <v>0</v>
      </c>
      <c r="EL136" s="230" t="str">
        <f t="shared" si="157"/>
        <v>NO OFERTADO</v>
      </c>
    </row>
    <row r="137" spans="1:142" s="226" customFormat="1" ht="25.5" x14ac:dyDescent="0.2">
      <c r="A137" s="103">
        <v>128</v>
      </c>
      <c r="B137" s="202" t="s">
        <v>230</v>
      </c>
      <c r="C137" s="121" t="s">
        <v>229</v>
      </c>
      <c r="D137" s="146">
        <v>1</v>
      </c>
      <c r="E137" s="227" t="s">
        <v>53</v>
      </c>
      <c r="F137" s="228">
        <v>1</v>
      </c>
      <c r="G137" s="25">
        <v>33.935706000000003</v>
      </c>
      <c r="H137" s="32">
        <v>63</v>
      </c>
      <c r="I137" s="229">
        <v>0</v>
      </c>
      <c r="J137" s="34">
        <f t="shared" si="158"/>
        <v>63</v>
      </c>
      <c r="K137" s="31">
        <f t="shared" si="159"/>
        <v>63</v>
      </c>
      <c r="L137" s="230" t="str">
        <f t="shared" si="108"/>
        <v>NO HABILITA</v>
      </c>
      <c r="M137" s="32"/>
      <c r="N137" s="229">
        <v>0</v>
      </c>
      <c r="O137" s="34">
        <f t="shared" si="109"/>
        <v>0</v>
      </c>
      <c r="P137" s="31">
        <f t="shared" si="188"/>
        <v>0</v>
      </c>
      <c r="Q137" s="230" t="str">
        <f t="shared" si="111"/>
        <v>NO OFERTADO</v>
      </c>
      <c r="R137" s="32"/>
      <c r="S137" s="229"/>
      <c r="T137" s="34">
        <f t="shared" si="112"/>
        <v>0</v>
      </c>
      <c r="U137" s="31">
        <f t="shared" si="188"/>
        <v>0</v>
      </c>
      <c r="V137" s="230" t="str">
        <f t="shared" si="113"/>
        <v>NO OFERTADO</v>
      </c>
      <c r="W137" s="32"/>
      <c r="X137" s="229"/>
      <c r="Y137" s="34">
        <f t="shared" si="114"/>
        <v>0</v>
      </c>
      <c r="Z137" s="31">
        <f t="shared" si="188"/>
        <v>0</v>
      </c>
      <c r="AA137" s="230" t="str">
        <f t="shared" si="115"/>
        <v>NO OFERTADO</v>
      </c>
      <c r="AB137" s="32"/>
      <c r="AC137" s="229"/>
      <c r="AD137" s="34">
        <f t="shared" si="116"/>
        <v>0</v>
      </c>
      <c r="AE137" s="31">
        <f t="shared" si="188"/>
        <v>0</v>
      </c>
      <c r="AF137" s="230" t="str">
        <f t="shared" si="117"/>
        <v>NO OFERTADO</v>
      </c>
      <c r="AG137" s="32">
        <v>65</v>
      </c>
      <c r="AH137" s="229">
        <v>0</v>
      </c>
      <c r="AI137" s="34">
        <f t="shared" si="118"/>
        <v>65</v>
      </c>
      <c r="AJ137" s="31">
        <f t="shared" si="188"/>
        <v>65</v>
      </c>
      <c r="AK137" s="230" t="str">
        <f t="shared" si="119"/>
        <v>NO HABILITA</v>
      </c>
      <c r="AL137" s="32"/>
      <c r="AM137" s="229"/>
      <c r="AN137" s="34">
        <f t="shared" si="120"/>
        <v>0</v>
      </c>
      <c r="AO137" s="31">
        <f t="shared" si="188"/>
        <v>0</v>
      </c>
      <c r="AP137" s="230" t="str">
        <f t="shared" si="121"/>
        <v>NO OFERTADO</v>
      </c>
      <c r="AQ137" s="32"/>
      <c r="AR137" s="229"/>
      <c r="AS137" s="34">
        <f t="shared" si="122"/>
        <v>0</v>
      </c>
      <c r="AT137" s="31">
        <f t="shared" si="188"/>
        <v>0</v>
      </c>
      <c r="AU137" s="230" t="str">
        <f t="shared" si="123"/>
        <v>NO OFERTADO</v>
      </c>
      <c r="AV137" s="32">
        <v>72</v>
      </c>
      <c r="AW137" s="229">
        <v>0</v>
      </c>
      <c r="AX137" s="34">
        <f t="shared" si="124"/>
        <v>72</v>
      </c>
      <c r="AY137" s="31">
        <f t="shared" si="188"/>
        <v>72</v>
      </c>
      <c r="AZ137" s="230" t="str">
        <f t="shared" si="125"/>
        <v>NO HABILITA</v>
      </c>
      <c r="BA137" s="32"/>
      <c r="BB137" s="229">
        <f t="shared" si="189"/>
        <v>0</v>
      </c>
      <c r="BC137" s="34">
        <f t="shared" si="127"/>
        <v>0</v>
      </c>
      <c r="BD137" s="31">
        <f t="shared" si="188"/>
        <v>0</v>
      </c>
      <c r="BE137" s="230" t="str">
        <f t="shared" si="128"/>
        <v>NO OFERTADO</v>
      </c>
      <c r="BF137" s="32"/>
      <c r="BG137" s="229"/>
      <c r="BH137" s="34">
        <f t="shared" si="129"/>
        <v>0</v>
      </c>
      <c r="BI137" s="31">
        <f t="shared" si="188"/>
        <v>0</v>
      </c>
      <c r="BJ137" s="230" t="str">
        <f t="shared" si="130"/>
        <v>NO OFERTADO</v>
      </c>
      <c r="BK137" s="32"/>
      <c r="BL137" s="229"/>
      <c r="BM137" s="34">
        <f t="shared" si="131"/>
        <v>0</v>
      </c>
      <c r="BN137" s="31">
        <f t="shared" si="188"/>
        <v>0</v>
      </c>
      <c r="BO137" s="230" t="str">
        <f t="shared" si="132"/>
        <v>NO OFERTADO</v>
      </c>
      <c r="BP137" s="32"/>
      <c r="BQ137" s="229"/>
      <c r="BR137" s="34">
        <f t="shared" si="133"/>
        <v>0</v>
      </c>
      <c r="BS137" s="31">
        <f t="shared" si="188"/>
        <v>0</v>
      </c>
      <c r="BT137" s="230" t="str">
        <f t="shared" si="134"/>
        <v>NO OFERTADO</v>
      </c>
      <c r="BU137" s="32"/>
      <c r="BV137" s="229"/>
      <c r="BW137" s="34">
        <f t="shared" si="135"/>
        <v>0</v>
      </c>
      <c r="BX137" s="31">
        <f t="shared" si="190"/>
        <v>0</v>
      </c>
      <c r="BY137" s="230" t="str">
        <f t="shared" si="137"/>
        <v>NO OFERTADO</v>
      </c>
      <c r="BZ137" s="32"/>
      <c r="CA137" s="229"/>
      <c r="CB137" s="34">
        <f t="shared" si="138"/>
        <v>0</v>
      </c>
      <c r="CC137" s="31">
        <f t="shared" si="190"/>
        <v>0</v>
      </c>
      <c r="CD137" s="230" t="str">
        <f t="shared" si="139"/>
        <v>NO OFERTADO</v>
      </c>
      <c r="CE137" s="32"/>
      <c r="CF137" s="229"/>
      <c r="CG137" s="34">
        <f t="shared" si="140"/>
        <v>0</v>
      </c>
      <c r="CH137" s="31">
        <f t="shared" si="190"/>
        <v>0</v>
      </c>
      <c r="CI137" s="230" t="str">
        <f t="shared" si="141"/>
        <v>NO OFERTADO</v>
      </c>
      <c r="CJ137" s="32"/>
      <c r="CK137" s="229"/>
      <c r="CL137" s="34">
        <f t="shared" si="142"/>
        <v>0</v>
      </c>
      <c r="CM137" s="31">
        <f t="shared" si="190"/>
        <v>0</v>
      </c>
      <c r="CN137" s="230" t="str">
        <f t="shared" si="143"/>
        <v>NO OFERTADO</v>
      </c>
      <c r="CO137" s="32"/>
      <c r="CP137" s="231"/>
      <c r="CQ137" s="34">
        <f t="shared" si="144"/>
        <v>0</v>
      </c>
      <c r="CR137" s="31">
        <f t="shared" si="190"/>
        <v>0</v>
      </c>
      <c r="CS137" s="230" t="str">
        <f t="shared" si="145"/>
        <v>NO OFERTADO</v>
      </c>
      <c r="CT137" s="32">
        <v>306</v>
      </c>
      <c r="CU137" s="229">
        <v>0</v>
      </c>
      <c r="CV137" s="34">
        <f t="shared" si="146"/>
        <v>306</v>
      </c>
      <c r="CW137" s="31">
        <f t="shared" si="190"/>
        <v>306</v>
      </c>
      <c r="CX137" s="230" t="str">
        <f t="shared" si="147"/>
        <v>NO HABILITA</v>
      </c>
      <c r="CY137" s="32"/>
      <c r="CZ137" s="229"/>
      <c r="DA137" s="34">
        <f t="shared" si="160"/>
        <v>0</v>
      </c>
      <c r="DB137" s="31">
        <f t="shared" si="161"/>
        <v>0</v>
      </c>
      <c r="DC137" s="230" t="str">
        <f t="shared" si="148"/>
        <v>NO OFERTADO</v>
      </c>
      <c r="DD137" s="32"/>
      <c r="DE137" s="229"/>
      <c r="DF137" s="34">
        <f t="shared" si="162"/>
        <v>0</v>
      </c>
      <c r="DG137" s="31">
        <f t="shared" si="163"/>
        <v>0</v>
      </c>
      <c r="DH137" s="230" t="str">
        <f t="shared" si="149"/>
        <v>NO OFERTADO</v>
      </c>
      <c r="DI137" s="32"/>
      <c r="DJ137" s="229"/>
      <c r="DK137" s="34">
        <f t="shared" si="164"/>
        <v>0</v>
      </c>
      <c r="DL137" s="31">
        <f t="shared" si="165"/>
        <v>0</v>
      </c>
      <c r="DM137" s="230" t="str">
        <f t="shared" si="150"/>
        <v>NO OFERTADO</v>
      </c>
      <c r="DN137" s="32"/>
      <c r="DO137" s="229"/>
      <c r="DP137" s="34">
        <f t="shared" si="166"/>
        <v>0</v>
      </c>
      <c r="DQ137" s="31">
        <f t="shared" si="167"/>
        <v>0</v>
      </c>
      <c r="DR137" s="230" t="str">
        <f t="shared" si="151"/>
        <v>NO OFERTADO</v>
      </c>
      <c r="DS137" s="32"/>
      <c r="DT137" s="229"/>
      <c r="DU137" s="34">
        <f t="shared" si="168"/>
        <v>0</v>
      </c>
      <c r="DV137" s="31">
        <f t="shared" si="169"/>
        <v>0</v>
      </c>
      <c r="DW137" s="230" t="str">
        <f t="shared" si="152"/>
        <v>NO OFERTADO</v>
      </c>
      <c r="DX137" s="32"/>
      <c r="DY137" s="229">
        <f t="shared" si="182"/>
        <v>0</v>
      </c>
      <c r="DZ137" s="34">
        <f t="shared" si="153"/>
        <v>0</v>
      </c>
      <c r="EA137" s="31">
        <f t="shared" si="154"/>
        <v>0</v>
      </c>
      <c r="EB137" s="230" t="str">
        <f t="shared" si="155"/>
        <v>NO OFERTADO</v>
      </c>
      <c r="EC137" s="32"/>
      <c r="ED137" s="229"/>
      <c r="EE137" s="34">
        <f t="shared" si="170"/>
        <v>0</v>
      </c>
      <c r="EF137" s="31">
        <f t="shared" si="171"/>
        <v>0</v>
      </c>
      <c r="EG137" s="230" t="str">
        <f t="shared" si="156"/>
        <v>NO OFERTADO</v>
      </c>
      <c r="EH137" s="32"/>
      <c r="EI137" s="229"/>
      <c r="EJ137" s="34">
        <f t="shared" si="172"/>
        <v>0</v>
      </c>
      <c r="EK137" s="31">
        <f t="shared" si="173"/>
        <v>0</v>
      </c>
      <c r="EL137" s="230" t="str">
        <f t="shared" si="157"/>
        <v>NO OFERTADO</v>
      </c>
    </row>
    <row r="138" spans="1:142" s="226" customFormat="1" ht="25.5" x14ac:dyDescent="0.2">
      <c r="A138" s="103">
        <v>129</v>
      </c>
      <c r="B138" s="202" t="s">
        <v>231</v>
      </c>
      <c r="C138" s="121" t="s">
        <v>232</v>
      </c>
      <c r="D138" s="146">
        <v>1</v>
      </c>
      <c r="E138" s="227" t="s">
        <v>53</v>
      </c>
      <c r="F138" s="228">
        <v>36276.333333333336</v>
      </c>
      <c r="G138" s="25">
        <v>135.66</v>
      </c>
      <c r="H138" s="32">
        <v>110</v>
      </c>
      <c r="I138" s="229">
        <f>H138*0.19</f>
        <v>20.9</v>
      </c>
      <c r="J138" s="34">
        <f t="shared" si="158"/>
        <v>130.9</v>
      </c>
      <c r="K138" s="31">
        <f t="shared" si="159"/>
        <v>130.9</v>
      </c>
      <c r="L138" s="230" t="str">
        <f t="shared" ref="L138:L201" si="193">+IF(J138=0,"NO OFERTADO",IF(J138&lt;=($G138*(1+$EL$4)),"HABILITA","NO HABILITA"))</f>
        <v>HABILITA</v>
      </c>
      <c r="M138" s="32"/>
      <c r="N138" s="229">
        <v>0</v>
      </c>
      <c r="O138" s="34">
        <f t="shared" ref="O138:O201" si="194">M138+N138</f>
        <v>0</v>
      </c>
      <c r="P138" s="31">
        <f t="shared" ref="P138:BS153" si="195">$D138*O138</f>
        <v>0</v>
      </c>
      <c r="Q138" s="230" t="str">
        <f t="shared" ref="Q138:Q201" si="196">+IF(O138=0,"NO OFERTADO",IF(O138&lt;=($G138*(1+$EL$4)),"HABILITA","NO HABILITA"))</f>
        <v>NO OFERTADO</v>
      </c>
      <c r="R138" s="32"/>
      <c r="S138" s="229"/>
      <c r="T138" s="34">
        <f t="shared" ref="T138:T201" si="197">R138+S138</f>
        <v>0</v>
      </c>
      <c r="U138" s="31">
        <f t="shared" si="195"/>
        <v>0</v>
      </c>
      <c r="V138" s="230" t="str">
        <f t="shared" ref="V138:V201" si="198">+IF(T138=0,"NO OFERTADO",IF(T138&lt;=($G138*(1+$EL$4)),"HABILITA","NO HABILITA"))</f>
        <v>NO OFERTADO</v>
      </c>
      <c r="W138" s="32"/>
      <c r="X138" s="229"/>
      <c r="Y138" s="34">
        <f t="shared" ref="Y138:Y201" si="199">W138+X138</f>
        <v>0</v>
      </c>
      <c r="Z138" s="31">
        <f t="shared" si="195"/>
        <v>0</v>
      </c>
      <c r="AA138" s="230" t="str">
        <f t="shared" ref="AA138:AA201" si="200">+IF(Y138=0,"NO OFERTADO",IF(Y138&lt;=($G138*(1+$EL$4)),"HABILITA","NO HABILITA"))</f>
        <v>NO OFERTADO</v>
      </c>
      <c r="AB138" s="32"/>
      <c r="AC138" s="229"/>
      <c r="AD138" s="34">
        <f t="shared" ref="AD138:AD201" si="201">AB138+AC138</f>
        <v>0</v>
      </c>
      <c r="AE138" s="31">
        <f t="shared" si="195"/>
        <v>0</v>
      </c>
      <c r="AF138" s="230" t="str">
        <f t="shared" ref="AF138:AF201" si="202">+IF(AD138=0,"NO OFERTADO",IF(AD138&lt;=($G138*(1+$EL$4)),"HABILITA","NO HABILITA"))</f>
        <v>NO OFERTADO</v>
      </c>
      <c r="AG138" s="32">
        <v>114</v>
      </c>
      <c r="AH138" s="229">
        <f>AG138*0.19</f>
        <v>21.66</v>
      </c>
      <c r="AI138" s="34">
        <f t="shared" ref="AI138:AI201" si="203">AG138+AH138</f>
        <v>135.66</v>
      </c>
      <c r="AJ138" s="31">
        <f t="shared" si="195"/>
        <v>135.66</v>
      </c>
      <c r="AK138" s="230" t="str">
        <f t="shared" ref="AK138:AK201" si="204">+IF(AI138=0,"NO OFERTADO",IF(AI138&lt;=($G138*(1+$EL$4)),"HABILITA","NO HABILITA"))</f>
        <v>HABILITA</v>
      </c>
      <c r="AL138" s="32">
        <v>170</v>
      </c>
      <c r="AM138" s="232">
        <f>AL138*0.19</f>
        <v>32.299999999999997</v>
      </c>
      <c r="AN138" s="34">
        <f t="shared" ref="AN138:AN201" si="205">AL138+AM138</f>
        <v>202.3</v>
      </c>
      <c r="AO138" s="31">
        <f t="shared" si="195"/>
        <v>202.3</v>
      </c>
      <c r="AP138" s="230" t="str">
        <f t="shared" ref="AP138:AP201" si="206">+IF(AN138=0,"NO OFERTADO",IF(AN138&lt;=($G138*(1+$EL$4)),"HABILITA","NO HABILITA"))</f>
        <v>NO HABILITA</v>
      </c>
      <c r="AQ138" s="32"/>
      <c r="AR138" s="229"/>
      <c r="AS138" s="34">
        <f t="shared" ref="AS138:AS201" si="207">AQ138+AR138</f>
        <v>0</v>
      </c>
      <c r="AT138" s="31">
        <f t="shared" si="195"/>
        <v>0</v>
      </c>
      <c r="AU138" s="230" t="str">
        <f t="shared" ref="AU138:AU201" si="208">+IF(AS138=0,"NO OFERTADO",IF(AS138&lt;=($G138*(1+$EL$4)),"HABILITA","NO HABILITA"))</f>
        <v>NO OFERTADO</v>
      </c>
      <c r="AV138" s="32">
        <v>114</v>
      </c>
      <c r="AW138" s="229">
        <f t="shared" ref="AW138:AW139" si="209">AV138*0.19</f>
        <v>21.66</v>
      </c>
      <c r="AX138" s="34">
        <f t="shared" ref="AX138:AX201" si="210">AV138+AW138</f>
        <v>135.66</v>
      </c>
      <c r="AY138" s="31">
        <f t="shared" si="195"/>
        <v>135.66</v>
      </c>
      <c r="AZ138" s="230" t="str">
        <f t="shared" ref="AZ138:AZ201" si="211">+IF(AX138=0,"NO OFERTADO",IF(AX138&lt;=($G138*(1+$EL$4)),"HABILITA","NO HABILITA"))</f>
        <v>HABILITA</v>
      </c>
      <c r="BA138" s="32"/>
      <c r="BB138" s="229">
        <f t="shared" ref="BB138:BB153" si="212">BA138*0.19</f>
        <v>0</v>
      </c>
      <c r="BC138" s="34">
        <f t="shared" ref="BC138:BC201" si="213">BA138+BB138</f>
        <v>0</v>
      </c>
      <c r="BD138" s="31">
        <f t="shared" si="195"/>
        <v>0</v>
      </c>
      <c r="BE138" s="230" t="str">
        <f t="shared" ref="BE138:BE201" si="214">+IF(BC138=0,"NO OFERTADO",IF(BC138&lt;=($G138*(1+$EL$4)),"HABILITA","NO HABILITA"))</f>
        <v>NO OFERTADO</v>
      </c>
      <c r="BF138" s="32"/>
      <c r="BG138" s="229"/>
      <c r="BH138" s="34">
        <f t="shared" ref="BH138:BH201" si="215">BF138+BG138</f>
        <v>0</v>
      </c>
      <c r="BI138" s="31">
        <f t="shared" si="195"/>
        <v>0</v>
      </c>
      <c r="BJ138" s="230" t="str">
        <f t="shared" ref="BJ138:BJ201" si="216">+IF(BH138=0,"NO OFERTADO",IF(BH138&lt;=($G138*(1+$EL$4)),"HABILITA","NO HABILITA"))</f>
        <v>NO OFERTADO</v>
      </c>
      <c r="BK138" s="32"/>
      <c r="BL138" s="229"/>
      <c r="BM138" s="34">
        <f t="shared" ref="BM138:BM201" si="217">BK138+BL138</f>
        <v>0</v>
      </c>
      <c r="BN138" s="31">
        <f t="shared" si="195"/>
        <v>0</v>
      </c>
      <c r="BO138" s="230" t="str">
        <f t="shared" ref="BO138:BO201" si="218">+IF(BM138=0,"NO OFERTADO",IF(BM138&lt;=($G138*(1+$EL$4)),"HABILITA","NO HABILITA"))</f>
        <v>NO OFERTADO</v>
      </c>
      <c r="BP138" s="32">
        <v>245</v>
      </c>
      <c r="BQ138" s="229">
        <f>BP138*0.19</f>
        <v>46.55</v>
      </c>
      <c r="BR138" s="34">
        <f t="shared" ref="BR138:BR201" si="219">BP138+BQ138</f>
        <v>291.55</v>
      </c>
      <c r="BS138" s="31">
        <f t="shared" si="195"/>
        <v>291.55</v>
      </c>
      <c r="BT138" s="230" t="str">
        <f t="shared" ref="BT138:BT201" si="220">+IF(BR138=0,"NO OFERTADO",IF(BR138&lt;=($G138*(1+$EL$4)),"HABILITA","NO HABILITA"))</f>
        <v>NO HABILITA</v>
      </c>
      <c r="BU138" s="32">
        <v>120</v>
      </c>
      <c r="BV138" s="229">
        <f>BU138*0.19</f>
        <v>22.8</v>
      </c>
      <c r="BW138" s="34">
        <f t="shared" ref="BW138:BW201" si="221">BU138+BV138</f>
        <v>142.80000000000001</v>
      </c>
      <c r="BX138" s="31">
        <f t="shared" ref="BX138:CW153" si="222">$D138*BW138</f>
        <v>142.80000000000001</v>
      </c>
      <c r="BY138" s="230" t="str">
        <f t="shared" ref="BY138:BY201" si="223">+IF(BW138=0,"NO OFERTADO",IF(BW138&lt;=($G138*(1+$EL$4)),"HABILITA","NO HABILITA"))</f>
        <v>HABILITA</v>
      </c>
      <c r="BZ138" s="32"/>
      <c r="CA138" s="229"/>
      <c r="CB138" s="34">
        <f t="shared" ref="CB138:CB201" si="224">BZ138+CA138</f>
        <v>0</v>
      </c>
      <c r="CC138" s="31">
        <f t="shared" si="222"/>
        <v>0</v>
      </c>
      <c r="CD138" s="230" t="str">
        <f t="shared" ref="CD138:CD201" si="225">+IF(CB138=0,"NO OFERTADO",IF(CB138&lt;=($G138*(1+$EL$4)),"HABILITA","NO HABILITA"))</f>
        <v>NO OFERTADO</v>
      </c>
      <c r="CE138" s="32">
        <v>143</v>
      </c>
      <c r="CF138" s="229">
        <f>CE138*0.19</f>
        <v>27.17</v>
      </c>
      <c r="CG138" s="34">
        <f t="shared" ref="CG138:CG201" si="226">CE138+CF138</f>
        <v>170.17000000000002</v>
      </c>
      <c r="CH138" s="31">
        <f t="shared" si="222"/>
        <v>170.17000000000002</v>
      </c>
      <c r="CI138" s="230" t="str">
        <f t="shared" ref="CI138:CI201" si="227">+IF(CG138=0,"NO OFERTADO",IF(CG138&lt;=($G138*(1+$EL$4)),"HABILITA","NO HABILITA"))</f>
        <v>HABILITA</v>
      </c>
      <c r="CJ138" s="32">
        <v>181</v>
      </c>
      <c r="CK138" s="229">
        <f>CJ138*0.19</f>
        <v>34.39</v>
      </c>
      <c r="CL138" s="34">
        <f t="shared" ref="CL138:CL201" si="228">CJ138+CK138</f>
        <v>215.39</v>
      </c>
      <c r="CM138" s="31">
        <f t="shared" si="222"/>
        <v>215.39</v>
      </c>
      <c r="CN138" s="230" t="str">
        <f t="shared" ref="CN138:CN201" si="229">+IF(CL138=0,"NO OFERTADO",IF(CL138&lt;=($G138*(1+$EL$4)),"HABILITA","NO HABILITA"))</f>
        <v>NO HABILITA</v>
      </c>
      <c r="CO138" s="32"/>
      <c r="CP138" s="231"/>
      <c r="CQ138" s="34">
        <f t="shared" ref="CQ138:CQ201" si="230">CO138+CP138</f>
        <v>0</v>
      </c>
      <c r="CR138" s="31">
        <f t="shared" si="222"/>
        <v>0</v>
      </c>
      <c r="CS138" s="230" t="str">
        <f t="shared" ref="CS138:CS201" si="231">+IF(CQ138=0,"NO OFERTADO",IF(CQ138&lt;=($G138*(1+$EL$4)),"HABILITA","NO HABILITA"))</f>
        <v>NO OFERTADO</v>
      </c>
      <c r="CT138" s="32">
        <v>117</v>
      </c>
      <c r="CU138" s="229">
        <f>CT138*0.19</f>
        <v>22.23</v>
      </c>
      <c r="CV138" s="34">
        <f t="shared" ref="CV138:CV201" si="232">CT138+CU138</f>
        <v>139.22999999999999</v>
      </c>
      <c r="CW138" s="31">
        <f t="shared" si="222"/>
        <v>139.22999999999999</v>
      </c>
      <c r="CX138" s="230" t="str">
        <f t="shared" ref="CX138:CX201" si="233">+IF(CV138=0,"NO OFERTADO",IF(CV138&lt;=($G138*(1+$EL$4)),"HABILITA","NO HABILITA"))</f>
        <v>HABILITA</v>
      </c>
      <c r="CY138" s="32"/>
      <c r="CZ138" s="229"/>
      <c r="DA138" s="34">
        <f t="shared" si="160"/>
        <v>0</v>
      </c>
      <c r="DB138" s="31">
        <f t="shared" si="161"/>
        <v>0</v>
      </c>
      <c r="DC138" s="230" t="str">
        <f t="shared" ref="DC138:DC201" si="234">+IF(DA138=0,"NO OFERTADO",IF(DA138&lt;=($G138*(1+$EL$4)),"HABILITA","NO HABILITA"))</f>
        <v>NO OFERTADO</v>
      </c>
      <c r="DD138" s="32"/>
      <c r="DE138" s="229"/>
      <c r="DF138" s="34">
        <f t="shared" si="162"/>
        <v>0</v>
      </c>
      <c r="DG138" s="31">
        <f t="shared" si="163"/>
        <v>0</v>
      </c>
      <c r="DH138" s="230" t="str">
        <f t="shared" ref="DH138:DH201" si="235">+IF(DF138=0,"NO OFERTADO",IF(DF138&lt;=($G138*(1+$EL$4)),"HABILITA","NO HABILITA"))</f>
        <v>NO OFERTADO</v>
      </c>
      <c r="DI138" s="32">
        <v>114</v>
      </c>
      <c r="DJ138" s="229">
        <f>DI138*0.19</f>
        <v>21.66</v>
      </c>
      <c r="DK138" s="34">
        <f t="shared" si="164"/>
        <v>135.66</v>
      </c>
      <c r="DL138" s="31">
        <f t="shared" si="165"/>
        <v>135.66</v>
      </c>
      <c r="DM138" s="230" t="str">
        <f t="shared" ref="DM138:DM201" si="236">+IF(DK138=0,"NO OFERTADO",IF(DK138&lt;=($G138*(1+$EL$4)),"HABILITA","NO HABILITA"))</f>
        <v>HABILITA</v>
      </c>
      <c r="DN138" s="32"/>
      <c r="DO138" s="229"/>
      <c r="DP138" s="34">
        <f t="shared" si="166"/>
        <v>0</v>
      </c>
      <c r="DQ138" s="31">
        <f t="shared" si="167"/>
        <v>0</v>
      </c>
      <c r="DR138" s="230" t="str">
        <f t="shared" ref="DR138:DR201" si="237">+IF(DP138=0,"NO OFERTADO",IF(DP138&lt;=($G138*(1+$EL$4)),"HABILITA","NO HABILITA"))</f>
        <v>NO OFERTADO</v>
      </c>
      <c r="DS138" s="32"/>
      <c r="DT138" s="229"/>
      <c r="DU138" s="34">
        <f t="shared" si="168"/>
        <v>0</v>
      </c>
      <c r="DV138" s="31">
        <f t="shared" si="169"/>
        <v>0</v>
      </c>
      <c r="DW138" s="230" t="str">
        <f t="shared" ref="DW138:DW201" si="238">+IF(DU138=0,"NO OFERTADO",IF(DU138&lt;=($G138*(1+$EL$4)),"HABILITA","NO HABILITA"))</f>
        <v>NO OFERTADO</v>
      </c>
      <c r="DX138" s="32"/>
      <c r="DY138" s="229">
        <f t="shared" si="182"/>
        <v>0</v>
      </c>
      <c r="DZ138" s="34">
        <f t="shared" ref="DZ138:DZ201" si="239">DX138+DY138</f>
        <v>0</v>
      </c>
      <c r="EA138" s="31">
        <f t="shared" ref="EA138:EA201" si="240">$D138*DZ138</f>
        <v>0</v>
      </c>
      <c r="EB138" s="230" t="str">
        <f t="shared" ref="EB138:EB201" si="241">+IF(DZ138=0,"NO OFERTADO",IF(DZ138&lt;=($G138*(1+$EQ$4)),"HABILITA","NO HABILITA"))</f>
        <v>NO OFERTADO</v>
      </c>
      <c r="EC138" s="32"/>
      <c r="ED138" s="229"/>
      <c r="EE138" s="34">
        <f t="shared" si="170"/>
        <v>0</v>
      </c>
      <c r="EF138" s="31">
        <f t="shared" si="171"/>
        <v>0</v>
      </c>
      <c r="EG138" s="230" t="str">
        <f t="shared" ref="EG138:EG201" si="242">+IF(EE138=0,"NO OFERTADO",IF(EE138&lt;=($G138*(1+$EQ$4)),"HABILITA","NO HABILITA"))</f>
        <v>NO OFERTADO</v>
      </c>
      <c r="EH138" s="32"/>
      <c r="EI138" s="229"/>
      <c r="EJ138" s="34">
        <f t="shared" si="172"/>
        <v>0</v>
      </c>
      <c r="EK138" s="31">
        <f t="shared" si="173"/>
        <v>0</v>
      </c>
      <c r="EL138" s="230" t="str">
        <f t="shared" ref="EL138:EL201" si="243">+IF(EJ138=0,"NO OFERTADO",IF(EJ138&lt;=($G138*(1+$EL$4)),"HABILITA","NO HABILITA"))</f>
        <v>NO OFERTADO</v>
      </c>
    </row>
    <row r="139" spans="1:142" s="226" customFormat="1" ht="38.25" x14ac:dyDescent="0.2">
      <c r="A139" s="103">
        <v>130</v>
      </c>
      <c r="B139" s="202" t="s">
        <v>233</v>
      </c>
      <c r="C139" s="121" t="s">
        <v>234</v>
      </c>
      <c r="D139" s="146">
        <v>1</v>
      </c>
      <c r="E139" s="227" t="s">
        <v>53</v>
      </c>
      <c r="F139" s="228">
        <v>1</v>
      </c>
      <c r="G139" s="25">
        <v>1066937.3397619999</v>
      </c>
      <c r="H139" s="32"/>
      <c r="I139" s="229"/>
      <c r="J139" s="34">
        <f t="shared" ref="J139:J202" si="244">H139+I139</f>
        <v>0</v>
      </c>
      <c r="K139" s="31">
        <f t="shared" ref="K139:K202" si="245">$D139*J139</f>
        <v>0</v>
      </c>
      <c r="L139" s="230" t="str">
        <f t="shared" si="193"/>
        <v>NO OFERTADO</v>
      </c>
      <c r="M139" s="32"/>
      <c r="N139" s="229">
        <v>0</v>
      </c>
      <c r="O139" s="34">
        <f t="shared" si="194"/>
        <v>0</v>
      </c>
      <c r="P139" s="31">
        <f t="shared" si="195"/>
        <v>0</v>
      </c>
      <c r="Q139" s="230" t="str">
        <f t="shared" si="196"/>
        <v>NO OFERTADO</v>
      </c>
      <c r="R139" s="32"/>
      <c r="S139" s="229"/>
      <c r="T139" s="34">
        <f t="shared" si="197"/>
        <v>0</v>
      </c>
      <c r="U139" s="31">
        <f t="shared" si="195"/>
        <v>0</v>
      </c>
      <c r="V139" s="230" t="str">
        <f t="shared" si="198"/>
        <v>NO OFERTADO</v>
      </c>
      <c r="W139" s="32"/>
      <c r="X139" s="229"/>
      <c r="Y139" s="34">
        <f t="shared" si="199"/>
        <v>0</v>
      </c>
      <c r="Z139" s="31">
        <f t="shared" si="195"/>
        <v>0</v>
      </c>
      <c r="AA139" s="230" t="str">
        <f t="shared" si="200"/>
        <v>NO OFERTADO</v>
      </c>
      <c r="AB139" s="32"/>
      <c r="AC139" s="229"/>
      <c r="AD139" s="34">
        <f t="shared" si="201"/>
        <v>0</v>
      </c>
      <c r="AE139" s="31">
        <f t="shared" si="195"/>
        <v>0</v>
      </c>
      <c r="AF139" s="230" t="str">
        <f t="shared" si="202"/>
        <v>NO OFERTADO</v>
      </c>
      <c r="AG139" s="32"/>
      <c r="AH139" s="229"/>
      <c r="AI139" s="34">
        <f t="shared" si="203"/>
        <v>0</v>
      </c>
      <c r="AJ139" s="31">
        <f t="shared" si="195"/>
        <v>0</v>
      </c>
      <c r="AK139" s="230" t="str">
        <f t="shared" si="204"/>
        <v>NO OFERTADO</v>
      </c>
      <c r="AL139" s="32"/>
      <c r="AM139" s="229"/>
      <c r="AN139" s="34">
        <f t="shared" si="205"/>
        <v>0</v>
      </c>
      <c r="AO139" s="31">
        <f t="shared" si="195"/>
        <v>0</v>
      </c>
      <c r="AP139" s="230" t="str">
        <f t="shared" si="206"/>
        <v>NO OFERTADO</v>
      </c>
      <c r="AQ139" s="32"/>
      <c r="AR139" s="229"/>
      <c r="AS139" s="34">
        <f t="shared" si="207"/>
        <v>0</v>
      </c>
      <c r="AT139" s="31">
        <f t="shared" si="195"/>
        <v>0</v>
      </c>
      <c r="AU139" s="230" t="str">
        <f t="shared" si="208"/>
        <v>NO OFERTADO</v>
      </c>
      <c r="AV139" s="32">
        <v>2010960</v>
      </c>
      <c r="AW139" s="229">
        <f t="shared" si="209"/>
        <v>382082.4</v>
      </c>
      <c r="AX139" s="34">
        <f t="shared" si="210"/>
        <v>2393042.4</v>
      </c>
      <c r="AY139" s="31">
        <f t="shared" si="195"/>
        <v>2393042.4</v>
      </c>
      <c r="AZ139" s="230" t="str">
        <f t="shared" si="211"/>
        <v>NO HABILITA</v>
      </c>
      <c r="BA139" s="32"/>
      <c r="BB139" s="229">
        <f t="shared" si="212"/>
        <v>0</v>
      </c>
      <c r="BC139" s="34">
        <f t="shared" si="213"/>
        <v>0</v>
      </c>
      <c r="BD139" s="31">
        <f t="shared" si="195"/>
        <v>0</v>
      </c>
      <c r="BE139" s="230" t="str">
        <f t="shared" si="214"/>
        <v>NO OFERTADO</v>
      </c>
      <c r="BF139" s="32"/>
      <c r="BG139" s="229"/>
      <c r="BH139" s="34">
        <f t="shared" si="215"/>
        <v>0</v>
      </c>
      <c r="BI139" s="31">
        <f t="shared" si="195"/>
        <v>0</v>
      </c>
      <c r="BJ139" s="230" t="str">
        <f t="shared" si="216"/>
        <v>NO OFERTADO</v>
      </c>
      <c r="BK139" s="32">
        <v>848879</v>
      </c>
      <c r="BL139" s="229">
        <f t="shared" ref="BL139:BL143" si="246">BK139*0.19</f>
        <v>161287.01</v>
      </c>
      <c r="BM139" s="34">
        <f t="shared" si="217"/>
        <v>1010166.01</v>
      </c>
      <c r="BN139" s="31">
        <f t="shared" si="195"/>
        <v>1010166.01</v>
      </c>
      <c r="BO139" s="230" t="str">
        <f t="shared" si="218"/>
        <v>HABILITA</v>
      </c>
      <c r="BP139" s="32"/>
      <c r="BQ139" s="229"/>
      <c r="BR139" s="34">
        <f t="shared" si="219"/>
        <v>0</v>
      </c>
      <c r="BS139" s="31">
        <f t="shared" si="195"/>
        <v>0</v>
      </c>
      <c r="BT139" s="230" t="str">
        <f t="shared" si="220"/>
        <v>NO OFERTADO</v>
      </c>
      <c r="BU139" s="32"/>
      <c r="BV139" s="229"/>
      <c r="BW139" s="34">
        <f t="shared" si="221"/>
        <v>0</v>
      </c>
      <c r="BX139" s="31">
        <f t="shared" si="222"/>
        <v>0</v>
      </c>
      <c r="BY139" s="230" t="str">
        <f t="shared" si="223"/>
        <v>NO OFERTADO</v>
      </c>
      <c r="BZ139" s="32"/>
      <c r="CA139" s="229"/>
      <c r="CB139" s="34">
        <f t="shared" si="224"/>
        <v>0</v>
      </c>
      <c r="CC139" s="31">
        <f t="shared" si="222"/>
        <v>0</v>
      </c>
      <c r="CD139" s="230" t="str">
        <f t="shared" si="225"/>
        <v>NO OFERTADO</v>
      </c>
      <c r="CE139" s="32"/>
      <c r="CF139" s="229"/>
      <c r="CG139" s="34">
        <f t="shared" si="226"/>
        <v>0</v>
      </c>
      <c r="CH139" s="31">
        <f t="shared" si="222"/>
        <v>0</v>
      </c>
      <c r="CI139" s="230" t="str">
        <f t="shared" si="227"/>
        <v>NO OFERTADO</v>
      </c>
      <c r="CJ139" s="32"/>
      <c r="CK139" s="229"/>
      <c r="CL139" s="34">
        <f t="shared" si="228"/>
        <v>0</v>
      </c>
      <c r="CM139" s="31">
        <f t="shared" si="222"/>
        <v>0</v>
      </c>
      <c r="CN139" s="230" t="str">
        <f t="shared" si="229"/>
        <v>NO OFERTADO</v>
      </c>
      <c r="CO139" s="32"/>
      <c r="CP139" s="231"/>
      <c r="CQ139" s="34">
        <f t="shared" si="230"/>
        <v>0</v>
      </c>
      <c r="CR139" s="31">
        <f t="shared" si="222"/>
        <v>0</v>
      </c>
      <c r="CS139" s="230" t="str">
        <f t="shared" si="231"/>
        <v>NO OFERTADO</v>
      </c>
      <c r="CT139" s="32"/>
      <c r="CU139" s="229"/>
      <c r="CV139" s="34">
        <f t="shared" si="232"/>
        <v>0</v>
      </c>
      <c r="CW139" s="31">
        <f t="shared" si="222"/>
        <v>0</v>
      </c>
      <c r="CX139" s="230" t="str">
        <f t="shared" si="233"/>
        <v>NO OFERTADO</v>
      </c>
      <c r="CY139" s="32"/>
      <c r="CZ139" s="229"/>
      <c r="DA139" s="34">
        <f t="shared" ref="DA139:DA202" si="247">CY139+CZ139</f>
        <v>0</v>
      </c>
      <c r="DB139" s="31">
        <f t="shared" ref="DB139:DB202" si="248">$D139*DA139</f>
        <v>0</v>
      </c>
      <c r="DC139" s="230" t="str">
        <f t="shared" si="234"/>
        <v>NO OFERTADO</v>
      </c>
      <c r="DD139" s="32"/>
      <c r="DE139" s="229"/>
      <c r="DF139" s="34">
        <f t="shared" ref="DF139:DF202" si="249">DD139+DE139</f>
        <v>0</v>
      </c>
      <c r="DG139" s="31">
        <f t="shared" ref="DG139:DG202" si="250">$D139*DF139</f>
        <v>0</v>
      </c>
      <c r="DH139" s="230" t="str">
        <f t="shared" si="235"/>
        <v>NO OFERTADO</v>
      </c>
      <c r="DI139" s="32"/>
      <c r="DJ139" s="229"/>
      <c r="DK139" s="34">
        <f t="shared" ref="DK139:DK202" si="251">DI139+DJ139</f>
        <v>0</v>
      </c>
      <c r="DL139" s="31">
        <f t="shared" ref="DL139:DL202" si="252">$D139*DK139</f>
        <v>0</v>
      </c>
      <c r="DM139" s="230" t="str">
        <f t="shared" si="236"/>
        <v>NO OFERTADO</v>
      </c>
      <c r="DN139" s="32">
        <v>763000</v>
      </c>
      <c r="DO139" s="229">
        <v>144970</v>
      </c>
      <c r="DP139" s="34">
        <f t="shared" ref="DP139:DP202" si="253">DN139+DO139</f>
        <v>907970</v>
      </c>
      <c r="DQ139" s="31">
        <f t="shared" ref="DQ139:DQ202" si="254">$D139*DP139</f>
        <v>907970</v>
      </c>
      <c r="DR139" s="230" t="str">
        <f t="shared" si="237"/>
        <v>HABILITA</v>
      </c>
      <c r="DS139" s="32"/>
      <c r="DT139" s="229"/>
      <c r="DU139" s="34">
        <f t="shared" ref="DU139:DU202" si="255">DS139+DT139</f>
        <v>0</v>
      </c>
      <c r="DV139" s="31">
        <f t="shared" ref="DV139:DV202" si="256">$D139*DU139</f>
        <v>0</v>
      </c>
      <c r="DW139" s="230" t="str">
        <f t="shared" si="238"/>
        <v>NO OFERTADO</v>
      </c>
      <c r="DX139" s="32"/>
      <c r="DY139" s="229">
        <f t="shared" si="182"/>
        <v>0</v>
      </c>
      <c r="DZ139" s="34">
        <f t="shared" si="239"/>
        <v>0</v>
      </c>
      <c r="EA139" s="31">
        <f t="shared" si="240"/>
        <v>0</v>
      </c>
      <c r="EB139" s="230" t="str">
        <f t="shared" si="241"/>
        <v>NO OFERTADO</v>
      </c>
      <c r="EC139" s="32"/>
      <c r="ED139" s="229"/>
      <c r="EE139" s="34">
        <f t="shared" ref="EE139:EE202" si="257">EC139+ED139</f>
        <v>0</v>
      </c>
      <c r="EF139" s="31">
        <f t="shared" ref="EF139:EF202" si="258">$D139*EE139</f>
        <v>0</v>
      </c>
      <c r="EG139" s="230" t="str">
        <f t="shared" si="242"/>
        <v>NO OFERTADO</v>
      </c>
      <c r="EH139" s="32"/>
      <c r="EI139" s="229"/>
      <c r="EJ139" s="34">
        <f t="shared" ref="EJ139:EJ202" si="259">EH139+EI139</f>
        <v>0</v>
      </c>
      <c r="EK139" s="31">
        <f t="shared" ref="EK139:EK202" si="260">$D139*EJ139</f>
        <v>0</v>
      </c>
      <c r="EL139" s="230" t="str">
        <f t="shared" si="243"/>
        <v>NO OFERTADO</v>
      </c>
    </row>
    <row r="140" spans="1:142" s="226" customFormat="1" ht="25.5" x14ac:dyDescent="0.2">
      <c r="A140" s="103">
        <v>131</v>
      </c>
      <c r="B140" s="202" t="s">
        <v>235</v>
      </c>
      <c r="C140" s="121" t="s">
        <v>234</v>
      </c>
      <c r="D140" s="146">
        <v>1</v>
      </c>
      <c r="E140" s="227" t="s">
        <v>53</v>
      </c>
      <c r="F140" s="228">
        <v>0.66666666666666663</v>
      </c>
      <c r="G140" s="25">
        <v>1452113.9815000002</v>
      </c>
      <c r="H140" s="32"/>
      <c r="I140" s="229"/>
      <c r="J140" s="34">
        <f t="shared" si="244"/>
        <v>0</v>
      </c>
      <c r="K140" s="31">
        <f t="shared" si="245"/>
        <v>0</v>
      </c>
      <c r="L140" s="230" t="str">
        <f t="shared" si="193"/>
        <v>NO OFERTADO</v>
      </c>
      <c r="M140" s="32"/>
      <c r="N140" s="229">
        <v>0</v>
      </c>
      <c r="O140" s="34">
        <f t="shared" si="194"/>
        <v>0</v>
      </c>
      <c r="P140" s="31">
        <f t="shared" si="195"/>
        <v>0</v>
      </c>
      <c r="Q140" s="230" t="str">
        <f t="shared" si="196"/>
        <v>NO OFERTADO</v>
      </c>
      <c r="R140" s="32"/>
      <c r="S140" s="229"/>
      <c r="T140" s="34">
        <f t="shared" si="197"/>
        <v>0</v>
      </c>
      <c r="U140" s="31">
        <f t="shared" si="195"/>
        <v>0</v>
      </c>
      <c r="V140" s="230" t="str">
        <f t="shared" si="198"/>
        <v>NO OFERTADO</v>
      </c>
      <c r="W140" s="32"/>
      <c r="X140" s="229"/>
      <c r="Y140" s="34">
        <f t="shared" si="199"/>
        <v>0</v>
      </c>
      <c r="Z140" s="31">
        <f t="shared" si="195"/>
        <v>0</v>
      </c>
      <c r="AA140" s="230" t="str">
        <f t="shared" si="200"/>
        <v>NO OFERTADO</v>
      </c>
      <c r="AB140" s="32"/>
      <c r="AC140" s="229"/>
      <c r="AD140" s="34">
        <f t="shared" si="201"/>
        <v>0</v>
      </c>
      <c r="AE140" s="31">
        <f t="shared" si="195"/>
        <v>0</v>
      </c>
      <c r="AF140" s="230" t="str">
        <f t="shared" si="202"/>
        <v>NO OFERTADO</v>
      </c>
      <c r="AG140" s="32"/>
      <c r="AH140" s="229"/>
      <c r="AI140" s="34">
        <f t="shared" si="203"/>
        <v>0</v>
      </c>
      <c r="AJ140" s="31">
        <f t="shared" si="195"/>
        <v>0</v>
      </c>
      <c r="AK140" s="230" t="str">
        <f t="shared" si="204"/>
        <v>NO OFERTADO</v>
      </c>
      <c r="AL140" s="32"/>
      <c r="AM140" s="229"/>
      <c r="AN140" s="34">
        <f t="shared" si="205"/>
        <v>0</v>
      </c>
      <c r="AO140" s="31">
        <f t="shared" si="195"/>
        <v>0</v>
      </c>
      <c r="AP140" s="230" t="str">
        <f t="shared" si="206"/>
        <v>NO OFERTADO</v>
      </c>
      <c r="AQ140" s="32"/>
      <c r="AR140" s="229"/>
      <c r="AS140" s="34">
        <f t="shared" si="207"/>
        <v>0</v>
      </c>
      <c r="AT140" s="31">
        <f t="shared" si="195"/>
        <v>0</v>
      </c>
      <c r="AU140" s="230" t="str">
        <f t="shared" si="208"/>
        <v>NO OFERTADO</v>
      </c>
      <c r="AV140" s="32"/>
      <c r="AW140" s="229"/>
      <c r="AX140" s="34">
        <f t="shared" si="210"/>
        <v>0</v>
      </c>
      <c r="AY140" s="31">
        <f t="shared" si="195"/>
        <v>0</v>
      </c>
      <c r="AZ140" s="230" t="str">
        <f t="shared" si="211"/>
        <v>NO OFERTADO</v>
      </c>
      <c r="BA140" s="32"/>
      <c r="BB140" s="229">
        <f t="shared" si="212"/>
        <v>0</v>
      </c>
      <c r="BC140" s="34">
        <f t="shared" si="213"/>
        <v>0</v>
      </c>
      <c r="BD140" s="31">
        <f t="shared" si="195"/>
        <v>0</v>
      </c>
      <c r="BE140" s="230" t="str">
        <f t="shared" si="214"/>
        <v>NO OFERTADO</v>
      </c>
      <c r="BF140" s="32"/>
      <c r="BG140" s="229"/>
      <c r="BH140" s="34">
        <f t="shared" si="215"/>
        <v>0</v>
      </c>
      <c r="BI140" s="31">
        <f t="shared" si="195"/>
        <v>0</v>
      </c>
      <c r="BJ140" s="230" t="str">
        <f t="shared" si="216"/>
        <v>NO OFERTADO</v>
      </c>
      <c r="BK140" s="32">
        <v>1061099</v>
      </c>
      <c r="BL140" s="229">
        <f t="shared" si="246"/>
        <v>201608.81</v>
      </c>
      <c r="BM140" s="34">
        <f t="shared" si="217"/>
        <v>1262707.81</v>
      </c>
      <c r="BN140" s="31">
        <f t="shared" si="195"/>
        <v>1262707.81</v>
      </c>
      <c r="BO140" s="230" t="str">
        <f t="shared" si="218"/>
        <v>HABILITA</v>
      </c>
      <c r="BP140" s="32"/>
      <c r="BQ140" s="229"/>
      <c r="BR140" s="34">
        <f t="shared" si="219"/>
        <v>0</v>
      </c>
      <c r="BS140" s="31">
        <f t="shared" si="195"/>
        <v>0</v>
      </c>
      <c r="BT140" s="230" t="str">
        <f t="shared" si="220"/>
        <v>NO OFERTADO</v>
      </c>
      <c r="BU140" s="32"/>
      <c r="BV140" s="229"/>
      <c r="BW140" s="34">
        <f t="shared" si="221"/>
        <v>0</v>
      </c>
      <c r="BX140" s="31">
        <f t="shared" si="222"/>
        <v>0</v>
      </c>
      <c r="BY140" s="230" t="str">
        <f t="shared" si="223"/>
        <v>NO OFERTADO</v>
      </c>
      <c r="BZ140" s="32"/>
      <c r="CA140" s="229"/>
      <c r="CB140" s="34">
        <f t="shared" si="224"/>
        <v>0</v>
      </c>
      <c r="CC140" s="31">
        <f t="shared" si="222"/>
        <v>0</v>
      </c>
      <c r="CD140" s="230" t="str">
        <f t="shared" si="225"/>
        <v>NO OFERTADO</v>
      </c>
      <c r="CE140" s="32"/>
      <c r="CF140" s="229"/>
      <c r="CG140" s="34">
        <f t="shared" si="226"/>
        <v>0</v>
      </c>
      <c r="CH140" s="31">
        <f t="shared" si="222"/>
        <v>0</v>
      </c>
      <c r="CI140" s="230" t="str">
        <f t="shared" si="227"/>
        <v>NO OFERTADO</v>
      </c>
      <c r="CJ140" s="32"/>
      <c r="CK140" s="229"/>
      <c r="CL140" s="34">
        <f t="shared" si="228"/>
        <v>0</v>
      </c>
      <c r="CM140" s="31">
        <f t="shared" si="222"/>
        <v>0</v>
      </c>
      <c r="CN140" s="230" t="str">
        <f t="shared" si="229"/>
        <v>NO OFERTADO</v>
      </c>
      <c r="CO140" s="32"/>
      <c r="CP140" s="231"/>
      <c r="CQ140" s="34">
        <f t="shared" si="230"/>
        <v>0</v>
      </c>
      <c r="CR140" s="31">
        <f t="shared" si="222"/>
        <v>0</v>
      </c>
      <c r="CS140" s="230" t="str">
        <f t="shared" si="231"/>
        <v>NO OFERTADO</v>
      </c>
      <c r="CT140" s="32"/>
      <c r="CU140" s="229"/>
      <c r="CV140" s="34">
        <f t="shared" si="232"/>
        <v>0</v>
      </c>
      <c r="CW140" s="31">
        <f t="shared" si="222"/>
        <v>0</v>
      </c>
      <c r="CX140" s="230" t="str">
        <f t="shared" si="233"/>
        <v>NO OFERTADO</v>
      </c>
      <c r="CY140" s="32"/>
      <c r="CZ140" s="229"/>
      <c r="DA140" s="34">
        <f t="shared" si="247"/>
        <v>0</v>
      </c>
      <c r="DB140" s="31">
        <f t="shared" si="248"/>
        <v>0</v>
      </c>
      <c r="DC140" s="230" t="str">
        <f t="shared" si="234"/>
        <v>NO OFERTADO</v>
      </c>
      <c r="DD140" s="32"/>
      <c r="DE140" s="229"/>
      <c r="DF140" s="34">
        <f t="shared" si="249"/>
        <v>0</v>
      </c>
      <c r="DG140" s="31">
        <f t="shared" si="250"/>
        <v>0</v>
      </c>
      <c r="DH140" s="230" t="str">
        <f t="shared" si="235"/>
        <v>NO OFERTADO</v>
      </c>
      <c r="DI140" s="32"/>
      <c r="DJ140" s="229"/>
      <c r="DK140" s="34">
        <f t="shared" si="251"/>
        <v>0</v>
      </c>
      <c r="DL140" s="31">
        <f t="shared" si="252"/>
        <v>0</v>
      </c>
      <c r="DM140" s="230" t="str">
        <f t="shared" si="236"/>
        <v>NO OFERTADO</v>
      </c>
      <c r="DN140" s="32">
        <v>763000</v>
      </c>
      <c r="DO140" s="229">
        <v>144970</v>
      </c>
      <c r="DP140" s="34">
        <f t="shared" si="253"/>
        <v>907970</v>
      </c>
      <c r="DQ140" s="31">
        <f t="shared" si="254"/>
        <v>907970</v>
      </c>
      <c r="DR140" s="230" t="str">
        <f t="shared" si="237"/>
        <v>HABILITA</v>
      </c>
      <c r="DS140" s="32"/>
      <c r="DT140" s="229"/>
      <c r="DU140" s="34">
        <f t="shared" si="255"/>
        <v>0</v>
      </c>
      <c r="DV140" s="31">
        <f t="shared" si="256"/>
        <v>0</v>
      </c>
      <c r="DW140" s="230" t="str">
        <f t="shared" si="238"/>
        <v>NO OFERTADO</v>
      </c>
      <c r="DX140" s="32"/>
      <c r="DY140" s="229">
        <f t="shared" si="182"/>
        <v>0</v>
      </c>
      <c r="DZ140" s="34">
        <f t="shared" si="239"/>
        <v>0</v>
      </c>
      <c r="EA140" s="31">
        <f t="shared" si="240"/>
        <v>0</v>
      </c>
      <c r="EB140" s="230" t="str">
        <f t="shared" si="241"/>
        <v>NO OFERTADO</v>
      </c>
      <c r="EC140" s="32"/>
      <c r="ED140" s="229"/>
      <c r="EE140" s="34">
        <f t="shared" si="257"/>
        <v>0</v>
      </c>
      <c r="EF140" s="31">
        <f t="shared" si="258"/>
        <v>0</v>
      </c>
      <c r="EG140" s="230" t="str">
        <f t="shared" si="242"/>
        <v>NO OFERTADO</v>
      </c>
      <c r="EH140" s="32"/>
      <c r="EI140" s="229"/>
      <c r="EJ140" s="34">
        <f t="shared" si="259"/>
        <v>0</v>
      </c>
      <c r="EK140" s="31">
        <f t="shared" si="260"/>
        <v>0</v>
      </c>
      <c r="EL140" s="230" t="str">
        <f t="shared" si="243"/>
        <v>NO OFERTADO</v>
      </c>
    </row>
    <row r="141" spans="1:142" s="226" customFormat="1" ht="25.5" x14ac:dyDescent="0.2">
      <c r="A141" s="103">
        <v>132</v>
      </c>
      <c r="B141" s="202" t="s">
        <v>236</v>
      </c>
      <c r="C141" s="121" t="s">
        <v>234</v>
      </c>
      <c r="D141" s="146">
        <v>1</v>
      </c>
      <c r="E141" s="227" t="s">
        <v>53</v>
      </c>
      <c r="F141" s="228">
        <v>1</v>
      </c>
      <c r="G141" s="25">
        <v>1207498.7120000001</v>
      </c>
      <c r="H141" s="32"/>
      <c r="I141" s="229"/>
      <c r="J141" s="34">
        <f t="shared" si="244"/>
        <v>0</v>
      </c>
      <c r="K141" s="31">
        <f t="shared" si="245"/>
        <v>0</v>
      </c>
      <c r="L141" s="230" t="str">
        <f t="shared" si="193"/>
        <v>NO OFERTADO</v>
      </c>
      <c r="M141" s="32"/>
      <c r="N141" s="229">
        <v>0</v>
      </c>
      <c r="O141" s="34">
        <f t="shared" si="194"/>
        <v>0</v>
      </c>
      <c r="P141" s="31">
        <f t="shared" si="195"/>
        <v>0</v>
      </c>
      <c r="Q141" s="230" t="str">
        <f t="shared" si="196"/>
        <v>NO OFERTADO</v>
      </c>
      <c r="R141" s="32"/>
      <c r="S141" s="229"/>
      <c r="T141" s="34">
        <f t="shared" si="197"/>
        <v>0</v>
      </c>
      <c r="U141" s="31">
        <f t="shared" si="195"/>
        <v>0</v>
      </c>
      <c r="V141" s="230" t="str">
        <f t="shared" si="198"/>
        <v>NO OFERTADO</v>
      </c>
      <c r="W141" s="32"/>
      <c r="X141" s="229"/>
      <c r="Y141" s="34">
        <f t="shared" si="199"/>
        <v>0</v>
      </c>
      <c r="Z141" s="31">
        <f t="shared" si="195"/>
        <v>0</v>
      </c>
      <c r="AA141" s="230" t="str">
        <f t="shared" si="200"/>
        <v>NO OFERTADO</v>
      </c>
      <c r="AB141" s="32"/>
      <c r="AC141" s="229"/>
      <c r="AD141" s="34">
        <f t="shared" si="201"/>
        <v>0</v>
      </c>
      <c r="AE141" s="31">
        <f t="shared" si="195"/>
        <v>0</v>
      </c>
      <c r="AF141" s="230" t="str">
        <f t="shared" si="202"/>
        <v>NO OFERTADO</v>
      </c>
      <c r="AG141" s="32"/>
      <c r="AH141" s="229"/>
      <c r="AI141" s="34">
        <f t="shared" si="203"/>
        <v>0</v>
      </c>
      <c r="AJ141" s="31">
        <f t="shared" si="195"/>
        <v>0</v>
      </c>
      <c r="AK141" s="230" t="str">
        <f t="shared" si="204"/>
        <v>NO OFERTADO</v>
      </c>
      <c r="AL141" s="32"/>
      <c r="AM141" s="229"/>
      <c r="AN141" s="34">
        <f t="shared" si="205"/>
        <v>0</v>
      </c>
      <c r="AO141" s="31">
        <f t="shared" si="195"/>
        <v>0</v>
      </c>
      <c r="AP141" s="230" t="str">
        <f t="shared" si="206"/>
        <v>NO OFERTADO</v>
      </c>
      <c r="AQ141" s="32"/>
      <c r="AR141" s="229"/>
      <c r="AS141" s="34">
        <f t="shared" si="207"/>
        <v>0</v>
      </c>
      <c r="AT141" s="31">
        <f t="shared" si="195"/>
        <v>0</v>
      </c>
      <c r="AU141" s="230" t="str">
        <f t="shared" si="208"/>
        <v>NO OFERTADO</v>
      </c>
      <c r="AV141" s="32">
        <v>1933092</v>
      </c>
      <c r="AW141" s="229">
        <f t="shared" ref="AW141:AW143" si="261">AV141*0.19</f>
        <v>367287.48</v>
      </c>
      <c r="AX141" s="34">
        <f t="shared" si="210"/>
        <v>2300379.48</v>
      </c>
      <c r="AY141" s="31">
        <f t="shared" si="195"/>
        <v>2300379.48</v>
      </c>
      <c r="AZ141" s="230" t="str">
        <f t="shared" si="211"/>
        <v>NO HABILITA</v>
      </c>
      <c r="BA141" s="32"/>
      <c r="BB141" s="229">
        <f t="shared" si="212"/>
        <v>0</v>
      </c>
      <c r="BC141" s="34">
        <f t="shared" si="213"/>
        <v>0</v>
      </c>
      <c r="BD141" s="31">
        <f t="shared" si="195"/>
        <v>0</v>
      </c>
      <c r="BE141" s="230" t="str">
        <f t="shared" si="214"/>
        <v>NO OFERTADO</v>
      </c>
      <c r="BF141" s="32"/>
      <c r="BG141" s="229"/>
      <c r="BH141" s="34">
        <f t="shared" si="215"/>
        <v>0</v>
      </c>
      <c r="BI141" s="31">
        <f t="shared" si="195"/>
        <v>0</v>
      </c>
      <c r="BJ141" s="230" t="str">
        <f t="shared" si="216"/>
        <v>NO OFERTADO</v>
      </c>
      <c r="BK141" s="32">
        <v>882352</v>
      </c>
      <c r="BL141" s="229">
        <f t="shared" si="246"/>
        <v>167646.88</v>
      </c>
      <c r="BM141" s="34">
        <f t="shared" si="217"/>
        <v>1049998.8799999999</v>
      </c>
      <c r="BN141" s="31">
        <f t="shared" si="195"/>
        <v>1049998.8799999999</v>
      </c>
      <c r="BO141" s="230" t="str">
        <f t="shared" si="218"/>
        <v>HABILITA</v>
      </c>
      <c r="BP141" s="32"/>
      <c r="BQ141" s="229"/>
      <c r="BR141" s="34">
        <f t="shared" si="219"/>
        <v>0</v>
      </c>
      <c r="BS141" s="31">
        <f t="shared" si="195"/>
        <v>0</v>
      </c>
      <c r="BT141" s="230" t="str">
        <f t="shared" si="220"/>
        <v>NO OFERTADO</v>
      </c>
      <c r="BU141" s="32"/>
      <c r="BV141" s="229"/>
      <c r="BW141" s="34">
        <f t="shared" si="221"/>
        <v>0</v>
      </c>
      <c r="BX141" s="31">
        <f t="shared" si="222"/>
        <v>0</v>
      </c>
      <c r="BY141" s="230" t="str">
        <f t="shared" si="223"/>
        <v>NO OFERTADO</v>
      </c>
      <c r="BZ141" s="32"/>
      <c r="CA141" s="229"/>
      <c r="CB141" s="34">
        <f t="shared" si="224"/>
        <v>0</v>
      </c>
      <c r="CC141" s="31">
        <f t="shared" si="222"/>
        <v>0</v>
      </c>
      <c r="CD141" s="230" t="str">
        <f t="shared" si="225"/>
        <v>NO OFERTADO</v>
      </c>
      <c r="CE141" s="32"/>
      <c r="CF141" s="229"/>
      <c r="CG141" s="34">
        <f t="shared" si="226"/>
        <v>0</v>
      </c>
      <c r="CH141" s="31">
        <f t="shared" si="222"/>
        <v>0</v>
      </c>
      <c r="CI141" s="230" t="str">
        <f t="shared" si="227"/>
        <v>NO OFERTADO</v>
      </c>
      <c r="CJ141" s="32"/>
      <c r="CK141" s="229"/>
      <c r="CL141" s="34">
        <f t="shared" si="228"/>
        <v>0</v>
      </c>
      <c r="CM141" s="31">
        <f t="shared" si="222"/>
        <v>0</v>
      </c>
      <c r="CN141" s="230" t="str">
        <f t="shared" si="229"/>
        <v>NO OFERTADO</v>
      </c>
      <c r="CO141" s="32"/>
      <c r="CP141" s="231"/>
      <c r="CQ141" s="34">
        <f t="shared" si="230"/>
        <v>0</v>
      </c>
      <c r="CR141" s="31">
        <f t="shared" si="222"/>
        <v>0</v>
      </c>
      <c r="CS141" s="230" t="str">
        <f t="shared" si="231"/>
        <v>NO OFERTADO</v>
      </c>
      <c r="CT141" s="32"/>
      <c r="CU141" s="229"/>
      <c r="CV141" s="34">
        <f t="shared" si="232"/>
        <v>0</v>
      </c>
      <c r="CW141" s="31">
        <f t="shared" si="222"/>
        <v>0</v>
      </c>
      <c r="CX141" s="230" t="str">
        <f t="shared" si="233"/>
        <v>NO OFERTADO</v>
      </c>
      <c r="CY141" s="32"/>
      <c r="CZ141" s="229"/>
      <c r="DA141" s="34">
        <f t="shared" si="247"/>
        <v>0</v>
      </c>
      <c r="DB141" s="31">
        <f t="shared" si="248"/>
        <v>0</v>
      </c>
      <c r="DC141" s="230" t="str">
        <f t="shared" si="234"/>
        <v>NO OFERTADO</v>
      </c>
      <c r="DD141" s="32"/>
      <c r="DE141" s="229"/>
      <c r="DF141" s="34">
        <f t="shared" si="249"/>
        <v>0</v>
      </c>
      <c r="DG141" s="31">
        <f t="shared" si="250"/>
        <v>0</v>
      </c>
      <c r="DH141" s="230" t="str">
        <f t="shared" si="235"/>
        <v>NO OFERTADO</v>
      </c>
      <c r="DI141" s="32"/>
      <c r="DJ141" s="229"/>
      <c r="DK141" s="34">
        <f t="shared" si="251"/>
        <v>0</v>
      </c>
      <c r="DL141" s="31">
        <f t="shared" si="252"/>
        <v>0</v>
      </c>
      <c r="DM141" s="230" t="str">
        <f t="shared" si="236"/>
        <v>NO OFERTADO</v>
      </c>
      <c r="DN141" s="32">
        <v>505000</v>
      </c>
      <c r="DO141" s="229">
        <v>95950</v>
      </c>
      <c r="DP141" s="34">
        <f t="shared" si="253"/>
        <v>600950</v>
      </c>
      <c r="DQ141" s="31">
        <f t="shared" si="254"/>
        <v>600950</v>
      </c>
      <c r="DR141" s="230" t="str">
        <f t="shared" si="237"/>
        <v>HABILITA</v>
      </c>
      <c r="DS141" s="32"/>
      <c r="DT141" s="229"/>
      <c r="DU141" s="34">
        <f t="shared" si="255"/>
        <v>0</v>
      </c>
      <c r="DV141" s="31">
        <f t="shared" si="256"/>
        <v>0</v>
      </c>
      <c r="DW141" s="230" t="str">
        <f t="shared" si="238"/>
        <v>NO OFERTADO</v>
      </c>
      <c r="DX141" s="32"/>
      <c r="DY141" s="229">
        <f t="shared" si="182"/>
        <v>0</v>
      </c>
      <c r="DZ141" s="34">
        <f t="shared" si="239"/>
        <v>0</v>
      </c>
      <c r="EA141" s="31">
        <f t="shared" si="240"/>
        <v>0</v>
      </c>
      <c r="EB141" s="230" t="str">
        <f t="shared" si="241"/>
        <v>NO OFERTADO</v>
      </c>
      <c r="EC141" s="32"/>
      <c r="ED141" s="229"/>
      <c r="EE141" s="34">
        <f t="shared" si="257"/>
        <v>0</v>
      </c>
      <c r="EF141" s="31">
        <f t="shared" si="258"/>
        <v>0</v>
      </c>
      <c r="EG141" s="230" t="str">
        <f t="shared" si="242"/>
        <v>NO OFERTADO</v>
      </c>
      <c r="EH141" s="32"/>
      <c r="EI141" s="229"/>
      <c r="EJ141" s="34">
        <f t="shared" si="259"/>
        <v>0</v>
      </c>
      <c r="EK141" s="31">
        <f t="shared" si="260"/>
        <v>0</v>
      </c>
      <c r="EL141" s="230" t="str">
        <f t="shared" si="243"/>
        <v>NO OFERTADO</v>
      </c>
    </row>
    <row r="142" spans="1:142" s="226" customFormat="1" ht="38.25" x14ac:dyDescent="0.2">
      <c r="A142" s="103">
        <v>133</v>
      </c>
      <c r="B142" s="202" t="s">
        <v>237</v>
      </c>
      <c r="C142" s="121" t="s">
        <v>234</v>
      </c>
      <c r="D142" s="146">
        <v>1</v>
      </c>
      <c r="E142" s="227" t="s">
        <v>53</v>
      </c>
      <c r="F142" s="228">
        <v>1</v>
      </c>
      <c r="G142" s="25">
        <v>412573</v>
      </c>
      <c r="H142" s="32"/>
      <c r="I142" s="229"/>
      <c r="J142" s="34">
        <f t="shared" si="244"/>
        <v>0</v>
      </c>
      <c r="K142" s="31">
        <f t="shared" si="245"/>
        <v>0</v>
      </c>
      <c r="L142" s="230" t="str">
        <f t="shared" si="193"/>
        <v>NO OFERTADO</v>
      </c>
      <c r="M142" s="32"/>
      <c r="N142" s="229">
        <v>0</v>
      </c>
      <c r="O142" s="34">
        <f t="shared" si="194"/>
        <v>0</v>
      </c>
      <c r="P142" s="31">
        <f t="shared" si="195"/>
        <v>0</v>
      </c>
      <c r="Q142" s="230" t="str">
        <f t="shared" si="196"/>
        <v>NO OFERTADO</v>
      </c>
      <c r="R142" s="32"/>
      <c r="S142" s="229"/>
      <c r="T142" s="34">
        <f t="shared" si="197"/>
        <v>0</v>
      </c>
      <c r="U142" s="31">
        <f t="shared" si="195"/>
        <v>0</v>
      </c>
      <c r="V142" s="230" t="str">
        <f t="shared" si="198"/>
        <v>NO OFERTADO</v>
      </c>
      <c r="W142" s="32"/>
      <c r="X142" s="229"/>
      <c r="Y142" s="34">
        <f t="shared" si="199"/>
        <v>0</v>
      </c>
      <c r="Z142" s="31">
        <f t="shared" si="195"/>
        <v>0</v>
      </c>
      <c r="AA142" s="230" t="str">
        <f t="shared" si="200"/>
        <v>NO OFERTADO</v>
      </c>
      <c r="AB142" s="32"/>
      <c r="AC142" s="229"/>
      <c r="AD142" s="34">
        <f t="shared" si="201"/>
        <v>0</v>
      </c>
      <c r="AE142" s="31">
        <f t="shared" si="195"/>
        <v>0</v>
      </c>
      <c r="AF142" s="230" t="str">
        <f t="shared" si="202"/>
        <v>NO OFERTADO</v>
      </c>
      <c r="AG142" s="32"/>
      <c r="AH142" s="229"/>
      <c r="AI142" s="34">
        <f t="shared" si="203"/>
        <v>0</v>
      </c>
      <c r="AJ142" s="31">
        <f t="shared" si="195"/>
        <v>0</v>
      </c>
      <c r="AK142" s="230" t="str">
        <f t="shared" si="204"/>
        <v>NO OFERTADO</v>
      </c>
      <c r="AL142" s="32"/>
      <c r="AM142" s="229"/>
      <c r="AN142" s="34">
        <f t="shared" si="205"/>
        <v>0</v>
      </c>
      <c r="AO142" s="31">
        <f t="shared" si="195"/>
        <v>0</v>
      </c>
      <c r="AP142" s="230" t="str">
        <f t="shared" si="206"/>
        <v>NO OFERTADO</v>
      </c>
      <c r="AQ142" s="32"/>
      <c r="AR142" s="229"/>
      <c r="AS142" s="34">
        <f t="shared" si="207"/>
        <v>0</v>
      </c>
      <c r="AT142" s="31">
        <f t="shared" si="195"/>
        <v>0</v>
      </c>
      <c r="AU142" s="230" t="str">
        <f t="shared" si="208"/>
        <v>NO OFERTADO</v>
      </c>
      <c r="AV142" s="32">
        <v>704214</v>
      </c>
      <c r="AW142" s="229">
        <f t="shared" si="261"/>
        <v>133800.66</v>
      </c>
      <c r="AX142" s="34">
        <f t="shared" si="210"/>
        <v>838014.66</v>
      </c>
      <c r="AY142" s="31">
        <f t="shared" si="195"/>
        <v>838014.66</v>
      </c>
      <c r="AZ142" s="230" t="str">
        <f t="shared" si="211"/>
        <v>NO HABILITA</v>
      </c>
      <c r="BA142" s="32"/>
      <c r="BB142" s="229">
        <f t="shared" si="212"/>
        <v>0</v>
      </c>
      <c r="BC142" s="34">
        <f t="shared" si="213"/>
        <v>0</v>
      </c>
      <c r="BD142" s="31">
        <f t="shared" si="195"/>
        <v>0</v>
      </c>
      <c r="BE142" s="230" t="str">
        <f t="shared" si="214"/>
        <v>NO OFERTADO</v>
      </c>
      <c r="BF142" s="32"/>
      <c r="BG142" s="229"/>
      <c r="BH142" s="34">
        <f t="shared" si="215"/>
        <v>0</v>
      </c>
      <c r="BI142" s="31">
        <f t="shared" si="195"/>
        <v>0</v>
      </c>
      <c r="BJ142" s="230" t="str">
        <f t="shared" si="216"/>
        <v>NO OFERTADO</v>
      </c>
      <c r="BK142" s="32">
        <v>319000</v>
      </c>
      <c r="BL142" s="229">
        <f t="shared" si="246"/>
        <v>60610</v>
      </c>
      <c r="BM142" s="34">
        <f t="shared" si="217"/>
        <v>379610</v>
      </c>
      <c r="BN142" s="31">
        <f t="shared" si="195"/>
        <v>379610</v>
      </c>
      <c r="BO142" s="230" t="str">
        <f t="shared" si="218"/>
        <v>HABILITA</v>
      </c>
      <c r="BP142" s="32"/>
      <c r="BQ142" s="229"/>
      <c r="BR142" s="34">
        <f t="shared" si="219"/>
        <v>0</v>
      </c>
      <c r="BS142" s="31">
        <f t="shared" si="195"/>
        <v>0</v>
      </c>
      <c r="BT142" s="230" t="str">
        <f t="shared" si="220"/>
        <v>NO OFERTADO</v>
      </c>
      <c r="BU142" s="32"/>
      <c r="BV142" s="229"/>
      <c r="BW142" s="34">
        <f t="shared" si="221"/>
        <v>0</v>
      </c>
      <c r="BX142" s="31">
        <f t="shared" si="222"/>
        <v>0</v>
      </c>
      <c r="BY142" s="230" t="str">
        <f t="shared" si="223"/>
        <v>NO OFERTADO</v>
      </c>
      <c r="BZ142" s="32"/>
      <c r="CA142" s="229"/>
      <c r="CB142" s="34">
        <f t="shared" si="224"/>
        <v>0</v>
      </c>
      <c r="CC142" s="31">
        <f t="shared" si="222"/>
        <v>0</v>
      </c>
      <c r="CD142" s="230" t="str">
        <f t="shared" si="225"/>
        <v>NO OFERTADO</v>
      </c>
      <c r="CE142" s="32"/>
      <c r="CF142" s="229"/>
      <c r="CG142" s="34">
        <f t="shared" si="226"/>
        <v>0</v>
      </c>
      <c r="CH142" s="31">
        <f t="shared" si="222"/>
        <v>0</v>
      </c>
      <c r="CI142" s="230" t="str">
        <f t="shared" si="227"/>
        <v>NO OFERTADO</v>
      </c>
      <c r="CJ142" s="32"/>
      <c r="CK142" s="229"/>
      <c r="CL142" s="34">
        <f t="shared" si="228"/>
        <v>0</v>
      </c>
      <c r="CM142" s="31">
        <f t="shared" si="222"/>
        <v>0</v>
      </c>
      <c r="CN142" s="230" t="str">
        <f t="shared" si="229"/>
        <v>NO OFERTADO</v>
      </c>
      <c r="CO142" s="32"/>
      <c r="CP142" s="231"/>
      <c r="CQ142" s="34">
        <f t="shared" si="230"/>
        <v>0</v>
      </c>
      <c r="CR142" s="31">
        <f t="shared" si="222"/>
        <v>0</v>
      </c>
      <c r="CS142" s="230" t="str">
        <f t="shared" si="231"/>
        <v>NO OFERTADO</v>
      </c>
      <c r="CT142" s="32"/>
      <c r="CU142" s="229"/>
      <c r="CV142" s="34">
        <f t="shared" si="232"/>
        <v>0</v>
      </c>
      <c r="CW142" s="31">
        <f t="shared" si="222"/>
        <v>0</v>
      </c>
      <c r="CX142" s="230" t="str">
        <f t="shared" si="233"/>
        <v>NO OFERTADO</v>
      </c>
      <c r="CY142" s="32"/>
      <c r="CZ142" s="229"/>
      <c r="DA142" s="34">
        <f t="shared" si="247"/>
        <v>0</v>
      </c>
      <c r="DB142" s="31">
        <f t="shared" si="248"/>
        <v>0</v>
      </c>
      <c r="DC142" s="230" t="str">
        <f t="shared" si="234"/>
        <v>NO OFERTADO</v>
      </c>
      <c r="DD142" s="32"/>
      <c r="DE142" s="229"/>
      <c r="DF142" s="34">
        <f t="shared" si="249"/>
        <v>0</v>
      </c>
      <c r="DG142" s="31">
        <f t="shared" si="250"/>
        <v>0</v>
      </c>
      <c r="DH142" s="230" t="str">
        <f t="shared" si="235"/>
        <v>NO OFERTADO</v>
      </c>
      <c r="DI142" s="32"/>
      <c r="DJ142" s="229"/>
      <c r="DK142" s="34">
        <f t="shared" si="251"/>
        <v>0</v>
      </c>
      <c r="DL142" s="31">
        <f t="shared" si="252"/>
        <v>0</v>
      </c>
      <c r="DM142" s="230" t="str">
        <f t="shared" si="236"/>
        <v>NO OFERTADO</v>
      </c>
      <c r="DN142" s="32"/>
      <c r="DO142" s="229"/>
      <c r="DP142" s="34">
        <f t="shared" si="253"/>
        <v>0</v>
      </c>
      <c r="DQ142" s="31">
        <f t="shared" si="254"/>
        <v>0</v>
      </c>
      <c r="DR142" s="230" t="str">
        <f t="shared" si="237"/>
        <v>NO OFERTADO</v>
      </c>
      <c r="DS142" s="32"/>
      <c r="DT142" s="229"/>
      <c r="DU142" s="34">
        <f t="shared" si="255"/>
        <v>0</v>
      </c>
      <c r="DV142" s="31">
        <f t="shared" si="256"/>
        <v>0</v>
      </c>
      <c r="DW142" s="230" t="str">
        <f t="shared" si="238"/>
        <v>NO OFERTADO</v>
      </c>
      <c r="DX142" s="32"/>
      <c r="DY142" s="229">
        <f t="shared" si="182"/>
        <v>0</v>
      </c>
      <c r="DZ142" s="34">
        <f t="shared" si="239"/>
        <v>0</v>
      </c>
      <c r="EA142" s="31">
        <f t="shared" si="240"/>
        <v>0</v>
      </c>
      <c r="EB142" s="230" t="str">
        <f t="shared" si="241"/>
        <v>NO OFERTADO</v>
      </c>
      <c r="EC142" s="32"/>
      <c r="ED142" s="229"/>
      <c r="EE142" s="34">
        <f t="shared" si="257"/>
        <v>0</v>
      </c>
      <c r="EF142" s="31">
        <f t="shared" si="258"/>
        <v>0</v>
      </c>
      <c r="EG142" s="230" t="str">
        <f t="shared" si="242"/>
        <v>NO OFERTADO</v>
      </c>
      <c r="EH142" s="32"/>
      <c r="EI142" s="229"/>
      <c r="EJ142" s="34">
        <f t="shared" si="259"/>
        <v>0</v>
      </c>
      <c r="EK142" s="31">
        <f t="shared" si="260"/>
        <v>0</v>
      </c>
      <c r="EL142" s="230" t="str">
        <f t="shared" si="243"/>
        <v>NO OFERTADO</v>
      </c>
    </row>
    <row r="143" spans="1:142" s="226" customFormat="1" ht="38.25" x14ac:dyDescent="0.2">
      <c r="A143" s="103">
        <v>134</v>
      </c>
      <c r="B143" s="202" t="s">
        <v>238</v>
      </c>
      <c r="C143" s="121" t="s">
        <v>234</v>
      </c>
      <c r="D143" s="146">
        <v>1</v>
      </c>
      <c r="E143" s="227" t="s">
        <v>53</v>
      </c>
      <c r="F143" s="228">
        <v>18.666666666666668</v>
      </c>
      <c r="G143" s="25">
        <v>474458.95</v>
      </c>
      <c r="H143" s="32"/>
      <c r="I143" s="229"/>
      <c r="J143" s="34">
        <f t="shared" si="244"/>
        <v>0</v>
      </c>
      <c r="K143" s="31">
        <f t="shared" si="245"/>
        <v>0</v>
      </c>
      <c r="L143" s="230" t="str">
        <f t="shared" si="193"/>
        <v>NO OFERTADO</v>
      </c>
      <c r="M143" s="32"/>
      <c r="N143" s="229">
        <v>0</v>
      </c>
      <c r="O143" s="34">
        <f t="shared" si="194"/>
        <v>0</v>
      </c>
      <c r="P143" s="31">
        <f t="shared" si="195"/>
        <v>0</v>
      </c>
      <c r="Q143" s="230" t="str">
        <f t="shared" si="196"/>
        <v>NO OFERTADO</v>
      </c>
      <c r="R143" s="32"/>
      <c r="S143" s="229"/>
      <c r="T143" s="34">
        <f t="shared" si="197"/>
        <v>0</v>
      </c>
      <c r="U143" s="31">
        <f t="shared" si="195"/>
        <v>0</v>
      </c>
      <c r="V143" s="230" t="str">
        <f t="shared" si="198"/>
        <v>NO OFERTADO</v>
      </c>
      <c r="W143" s="32"/>
      <c r="X143" s="229"/>
      <c r="Y143" s="34">
        <f t="shared" si="199"/>
        <v>0</v>
      </c>
      <c r="Z143" s="31">
        <f t="shared" si="195"/>
        <v>0</v>
      </c>
      <c r="AA143" s="230" t="str">
        <f t="shared" si="200"/>
        <v>NO OFERTADO</v>
      </c>
      <c r="AB143" s="32"/>
      <c r="AC143" s="229"/>
      <c r="AD143" s="34">
        <f t="shared" si="201"/>
        <v>0</v>
      </c>
      <c r="AE143" s="31">
        <f t="shared" si="195"/>
        <v>0</v>
      </c>
      <c r="AF143" s="230" t="str">
        <f t="shared" si="202"/>
        <v>NO OFERTADO</v>
      </c>
      <c r="AG143" s="32"/>
      <c r="AH143" s="229"/>
      <c r="AI143" s="34">
        <f t="shared" si="203"/>
        <v>0</v>
      </c>
      <c r="AJ143" s="31">
        <f t="shared" si="195"/>
        <v>0</v>
      </c>
      <c r="AK143" s="230" t="str">
        <f t="shared" si="204"/>
        <v>NO OFERTADO</v>
      </c>
      <c r="AL143" s="32"/>
      <c r="AM143" s="229"/>
      <c r="AN143" s="34">
        <f t="shared" si="205"/>
        <v>0</v>
      </c>
      <c r="AO143" s="31">
        <f t="shared" si="195"/>
        <v>0</v>
      </c>
      <c r="AP143" s="230" t="str">
        <f t="shared" si="206"/>
        <v>NO OFERTADO</v>
      </c>
      <c r="AQ143" s="32"/>
      <c r="AR143" s="229"/>
      <c r="AS143" s="34">
        <f t="shared" si="207"/>
        <v>0</v>
      </c>
      <c r="AT143" s="31">
        <f t="shared" si="195"/>
        <v>0</v>
      </c>
      <c r="AU143" s="230" t="str">
        <f t="shared" si="208"/>
        <v>NO OFERTADO</v>
      </c>
      <c r="AV143" s="32">
        <v>704214</v>
      </c>
      <c r="AW143" s="229">
        <f t="shared" si="261"/>
        <v>133800.66</v>
      </c>
      <c r="AX143" s="34">
        <f t="shared" si="210"/>
        <v>838014.66</v>
      </c>
      <c r="AY143" s="31">
        <f t="shared" si="195"/>
        <v>838014.66</v>
      </c>
      <c r="AZ143" s="230" t="str">
        <f t="shared" si="211"/>
        <v>NO HABILITA</v>
      </c>
      <c r="BA143" s="32"/>
      <c r="BB143" s="229">
        <f t="shared" si="212"/>
        <v>0</v>
      </c>
      <c r="BC143" s="34">
        <f t="shared" si="213"/>
        <v>0</v>
      </c>
      <c r="BD143" s="31">
        <f t="shared" si="195"/>
        <v>0</v>
      </c>
      <c r="BE143" s="230" t="str">
        <f t="shared" si="214"/>
        <v>NO OFERTADO</v>
      </c>
      <c r="BF143" s="32"/>
      <c r="BG143" s="229"/>
      <c r="BH143" s="34">
        <f t="shared" si="215"/>
        <v>0</v>
      </c>
      <c r="BI143" s="31">
        <f t="shared" si="195"/>
        <v>0</v>
      </c>
      <c r="BJ143" s="230" t="str">
        <f t="shared" si="216"/>
        <v>NO OFERTADO</v>
      </c>
      <c r="BK143" s="32">
        <v>357101</v>
      </c>
      <c r="BL143" s="229">
        <f t="shared" si="246"/>
        <v>67849.19</v>
      </c>
      <c r="BM143" s="34">
        <f t="shared" si="217"/>
        <v>424950.19</v>
      </c>
      <c r="BN143" s="31">
        <f t="shared" si="195"/>
        <v>424950.19</v>
      </c>
      <c r="BO143" s="230" t="str">
        <f t="shared" si="218"/>
        <v>HABILITA</v>
      </c>
      <c r="BP143" s="32"/>
      <c r="BQ143" s="229"/>
      <c r="BR143" s="34">
        <f t="shared" si="219"/>
        <v>0</v>
      </c>
      <c r="BS143" s="31">
        <f t="shared" si="195"/>
        <v>0</v>
      </c>
      <c r="BT143" s="230" t="str">
        <f t="shared" si="220"/>
        <v>NO OFERTADO</v>
      </c>
      <c r="BU143" s="32"/>
      <c r="BV143" s="229"/>
      <c r="BW143" s="34">
        <f t="shared" si="221"/>
        <v>0</v>
      </c>
      <c r="BX143" s="31">
        <f t="shared" si="222"/>
        <v>0</v>
      </c>
      <c r="BY143" s="230" t="str">
        <f t="shared" si="223"/>
        <v>NO OFERTADO</v>
      </c>
      <c r="BZ143" s="32"/>
      <c r="CA143" s="229"/>
      <c r="CB143" s="34">
        <f t="shared" si="224"/>
        <v>0</v>
      </c>
      <c r="CC143" s="31">
        <f t="shared" si="222"/>
        <v>0</v>
      </c>
      <c r="CD143" s="230" t="str">
        <f t="shared" si="225"/>
        <v>NO OFERTADO</v>
      </c>
      <c r="CE143" s="32"/>
      <c r="CF143" s="229"/>
      <c r="CG143" s="34">
        <f t="shared" si="226"/>
        <v>0</v>
      </c>
      <c r="CH143" s="31">
        <f t="shared" si="222"/>
        <v>0</v>
      </c>
      <c r="CI143" s="230" t="str">
        <f t="shared" si="227"/>
        <v>NO OFERTADO</v>
      </c>
      <c r="CJ143" s="32"/>
      <c r="CK143" s="229"/>
      <c r="CL143" s="34">
        <f t="shared" si="228"/>
        <v>0</v>
      </c>
      <c r="CM143" s="31">
        <f t="shared" si="222"/>
        <v>0</v>
      </c>
      <c r="CN143" s="230" t="str">
        <f t="shared" si="229"/>
        <v>NO OFERTADO</v>
      </c>
      <c r="CO143" s="32"/>
      <c r="CP143" s="231"/>
      <c r="CQ143" s="34">
        <f t="shared" si="230"/>
        <v>0</v>
      </c>
      <c r="CR143" s="31">
        <f t="shared" si="222"/>
        <v>0</v>
      </c>
      <c r="CS143" s="230" t="str">
        <f t="shared" si="231"/>
        <v>NO OFERTADO</v>
      </c>
      <c r="CT143" s="32"/>
      <c r="CU143" s="229"/>
      <c r="CV143" s="34">
        <f t="shared" si="232"/>
        <v>0</v>
      </c>
      <c r="CW143" s="31">
        <f t="shared" si="222"/>
        <v>0</v>
      </c>
      <c r="CX143" s="230" t="str">
        <f t="shared" si="233"/>
        <v>NO OFERTADO</v>
      </c>
      <c r="CY143" s="32"/>
      <c r="CZ143" s="229"/>
      <c r="DA143" s="34">
        <f t="shared" si="247"/>
        <v>0</v>
      </c>
      <c r="DB143" s="31">
        <f t="shared" si="248"/>
        <v>0</v>
      </c>
      <c r="DC143" s="230" t="str">
        <f t="shared" si="234"/>
        <v>NO OFERTADO</v>
      </c>
      <c r="DD143" s="32"/>
      <c r="DE143" s="229"/>
      <c r="DF143" s="34">
        <f t="shared" si="249"/>
        <v>0</v>
      </c>
      <c r="DG143" s="31">
        <f t="shared" si="250"/>
        <v>0</v>
      </c>
      <c r="DH143" s="230" t="str">
        <f t="shared" si="235"/>
        <v>NO OFERTADO</v>
      </c>
      <c r="DI143" s="32"/>
      <c r="DJ143" s="229"/>
      <c r="DK143" s="34">
        <f t="shared" si="251"/>
        <v>0</v>
      </c>
      <c r="DL143" s="31">
        <f t="shared" si="252"/>
        <v>0</v>
      </c>
      <c r="DM143" s="230" t="str">
        <f t="shared" si="236"/>
        <v>NO OFERTADO</v>
      </c>
      <c r="DN143" s="32"/>
      <c r="DO143" s="229"/>
      <c r="DP143" s="34">
        <f t="shared" si="253"/>
        <v>0</v>
      </c>
      <c r="DQ143" s="31">
        <f t="shared" si="254"/>
        <v>0</v>
      </c>
      <c r="DR143" s="230" t="str">
        <f t="shared" si="237"/>
        <v>NO OFERTADO</v>
      </c>
      <c r="DS143" s="32"/>
      <c r="DT143" s="229"/>
      <c r="DU143" s="34">
        <f t="shared" si="255"/>
        <v>0</v>
      </c>
      <c r="DV143" s="31">
        <f t="shared" si="256"/>
        <v>0</v>
      </c>
      <c r="DW143" s="230" t="str">
        <f t="shared" si="238"/>
        <v>NO OFERTADO</v>
      </c>
      <c r="DX143" s="32"/>
      <c r="DY143" s="229">
        <f t="shared" si="182"/>
        <v>0</v>
      </c>
      <c r="DZ143" s="34">
        <f t="shared" si="239"/>
        <v>0</v>
      </c>
      <c r="EA143" s="31">
        <f t="shared" si="240"/>
        <v>0</v>
      </c>
      <c r="EB143" s="230" t="str">
        <f t="shared" si="241"/>
        <v>NO OFERTADO</v>
      </c>
      <c r="EC143" s="32"/>
      <c r="ED143" s="229"/>
      <c r="EE143" s="34">
        <f t="shared" si="257"/>
        <v>0</v>
      </c>
      <c r="EF143" s="31">
        <f t="shared" si="258"/>
        <v>0</v>
      </c>
      <c r="EG143" s="230" t="str">
        <f t="shared" si="242"/>
        <v>NO OFERTADO</v>
      </c>
      <c r="EH143" s="32"/>
      <c r="EI143" s="229"/>
      <c r="EJ143" s="34">
        <f t="shared" si="259"/>
        <v>0</v>
      </c>
      <c r="EK143" s="31">
        <f t="shared" si="260"/>
        <v>0</v>
      </c>
      <c r="EL143" s="230" t="str">
        <f t="shared" si="243"/>
        <v>NO OFERTADO</v>
      </c>
    </row>
    <row r="144" spans="1:142" s="226" customFormat="1" ht="25.5" x14ac:dyDescent="0.2">
      <c r="A144" s="103">
        <v>135</v>
      </c>
      <c r="B144" s="202" t="s">
        <v>239</v>
      </c>
      <c r="C144" s="121" t="s">
        <v>240</v>
      </c>
      <c r="D144" s="146">
        <v>1</v>
      </c>
      <c r="E144" s="227" t="s">
        <v>53</v>
      </c>
      <c r="F144" s="228">
        <v>3</v>
      </c>
      <c r="G144" s="25">
        <v>4427.981194</v>
      </c>
      <c r="H144" s="32"/>
      <c r="I144" s="229"/>
      <c r="J144" s="34">
        <f t="shared" si="244"/>
        <v>0</v>
      </c>
      <c r="K144" s="31">
        <f t="shared" si="245"/>
        <v>0</v>
      </c>
      <c r="L144" s="230" t="str">
        <f t="shared" si="193"/>
        <v>NO OFERTADO</v>
      </c>
      <c r="M144" s="32"/>
      <c r="N144" s="229">
        <v>0</v>
      </c>
      <c r="O144" s="34">
        <f t="shared" si="194"/>
        <v>0</v>
      </c>
      <c r="P144" s="31">
        <f t="shared" si="195"/>
        <v>0</v>
      </c>
      <c r="Q144" s="230" t="str">
        <f t="shared" si="196"/>
        <v>NO OFERTADO</v>
      </c>
      <c r="R144" s="32"/>
      <c r="S144" s="229"/>
      <c r="T144" s="34">
        <f t="shared" si="197"/>
        <v>0</v>
      </c>
      <c r="U144" s="31">
        <f t="shared" si="195"/>
        <v>0</v>
      </c>
      <c r="V144" s="230" t="str">
        <f t="shared" si="198"/>
        <v>NO OFERTADO</v>
      </c>
      <c r="W144" s="32"/>
      <c r="X144" s="229"/>
      <c r="Y144" s="34">
        <f t="shared" si="199"/>
        <v>0</v>
      </c>
      <c r="Z144" s="31">
        <f t="shared" si="195"/>
        <v>0</v>
      </c>
      <c r="AA144" s="230" t="str">
        <f t="shared" si="200"/>
        <v>NO OFERTADO</v>
      </c>
      <c r="AB144" s="32"/>
      <c r="AC144" s="229"/>
      <c r="AD144" s="34">
        <f t="shared" si="201"/>
        <v>0</v>
      </c>
      <c r="AE144" s="31">
        <f t="shared" si="195"/>
        <v>0</v>
      </c>
      <c r="AF144" s="230" t="str">
        <f t="shared" si="202"/>
        <v>NO OFERTADO</v>
      </c>
      <c r="AG144" s="32"/>
      <c r="AH144" s="229"/>
      <c r="AI144" s="34">
        <f t="shared" si="203"/>
        <v>0</v>
      </c>
      <c r="AJ144" s="31">
        <f t="shared" si="195"/>
        <v>0</v>
      </c>
      <c r="AK144" s="230" t="str">
        <f t="shared" si="204"/>
        <v>NO OFERTADO</v>
      </c>
      <c r="AL144" s="32">
        <v>3719</v>
      </c>
      <c r="AM144" s="232">
        <f>AL144*0.19</f>
        <v>706.61</v>
      </c>
      <c r="AN144" s="34">
        <f t="shared" si="205"/>
        <v>4425.6099999999997</v>
      </c>
      <c r="AO144" s="31">
        <f t="shared" si="195"/>
        <v>4425.6099999999997</v>
      </c>
      <c r="AP144" s="230" t="str">
        <f t="shared" si="206"/>
        <v>HABILITA</v>
      </c>
      <c r="AQ144" s="32"/>
      <c r="AR144" s="229"/>
      <c r="AS144" s="34">
        <f t="shared" si="207"/>
        <v>0</v>
      </c>
      <c r="AT144" s="31">
        <f t="shared" si="195"/>
        <v>0</v>
      </c>
      <c r="AU144" s="230" t="str">
        <f t="shared" si="208"/>
        <v>NO OFERTADO</v>
      </c>
      <c r="AV144" s="32"/>
      <c r="AW144" s="229"/>
      <c r="AX144" s="34">
        <f t="shared" si="210"/>
        <v>0</v>
      </c>
      <c r="AY144" s="31">
        <f t="shared" si="195"/>
        <v>0</v>
      </c>
      <c r="AZ144" s="230" t="str">
        <f t="shared" si="211"/>
        <v>NO OFERTADO</v>
      </c>
      <c r="BA144" s="32"/>
      <c r="BB144" s="229">
        <f t="shared" si="212"/>
        <v>0</v>
      </c>
      <c r="BC144" s="34">
        <f t="shared" si="213"/>
        <v>0</v>
      </c>
      <c r="BD144" s="31">
        <f t="shared" si="195"/>
        <v>0</v>
      </c>
      <c r="BE144" s="230" t="str">
        <f t="shared" si="214"/>
        <v>NO OFERTADO</v>
      </c>
      <c r="BF144" s="32"/>
      <c r="BG144" s="229"/>
      <c r="BH144" s="34">
        <f t="shared" si="215"/>
        <v>0</v>
      </c>
      <c r="BI144" s="31">
        <f t="shared" si="195"/>
        <v>0</v>
      </c>
      <c r="BJ144" s="230" t="str">
        <f t="shared" si="216"/>
        <v>NO OFERTADO</v>
      </c>
      <c r="BK144" s="32"/>
      <c r="BL144" s="229"/>
      <c r="BM144" s="34">
        <f t="shared" si="217"/>
        <v>0</v>
      </c>
      <c r="BN144" s="31">
        <f t="shared" si="195"/>
        <v>0</v>
      </c>
      <c r="BO144" s="230" t="str">
        <f t="shared" si="218"/>
        <v>NO OFERTADO</v>
      </c>
      <c r="BP144" s="32"/>
      <c r="BQ144" s="229"/>
      <c r="BR144" s="34">
        <f t="shared" si="219"/>
        <v>0</v>
      </c>
      <c r="BS144" s="31">
        <f t="shared" si="195"/>
        <v>0</v>
      </c>
      <c r="BT144" s="230" t="str">
        <f t="shared" si="220"/>
        <v>NO OFERTADO</v>
      </c>
      <c r="BU144" s="32"/>
      <c r="BV144" s="229"/>
      <c r="BW144" s="34">
        <f t="shared" si="221"/>
        <v>0</v>
      </c>
      <c r="BX144" s="31">
        <f t="shared" si="222"/>
        <v>0</v>
      </c>
      <c r="BY144" s="230" t="str">
        <f t="shared" si="223"/>
        <v>NO OFERTADO</v>
      </c>
      <c r="BZ144" s="32"/>
      <c r="CA144" s="229"/>
      <c r="CB144" s="34">
        <f t="shared" si="224"/>
        <v>0</v>
      </c>
      <c r="CC144" s="31">
        <f t="shared" si="222"/>
        <v>0</v>
      </c>
      <c r="CD144" s="230" t="str">
        <f t="shared" si="225"/>
        <v>NO OFERTADO</v>
      </c>
      <c r="CE144" s="32"/>
      <c r="CF144" s="229"/>
      <c r="CG144" s="34">
        <f t="shared" si="226"/>
        <v>0</v>
      </c>
      <c r="CH144" s="31">
        <f t="shared" si="222"/>
        <v>0</v>
      </c>
      <c r="CI144" s="230" t="str">
        <f t="shared" si="227"/>
        <v>NO OFERTADO</v>
      </c>
      <c r="CJ144" s="32"/>
      <c r="CK144" s="229"/>
      <c r="CL144" s="34">
        <f t="shared" si="228"/>
        <v>0</v>
      </c>
      <c r="CM144" s="31">
        <f t="shared" si="222"/>
        <v>0</v>
      </c>
      <c r="CN144" s="230" t="str">
        <f t="shared" si="229"/>
        <v>NO OFERTADO</v>
      </c>
      <c r="CO144" s="32"/>
      <c r="CP144" s="231"/>
      <c r="CQ144" s="34">
        <f t="shared" si="230"/>
        <v>0</v>
      </c>
      <c r="CR144" s="31">
        <f t="shared" si="222"/>
        <v>0</v>
      </c>
      <c r="CS144" s="230" t="str">
        <f t="shared" si="231"/>
        <v>NO OFERTADO</v>
      </c>
      <c r="CT144" s="32"/>
      <c r="CU144" s="229"/>
      <c r="CV144" s="34">
        <f t="shared" si="232"/>
        <v>0</v>
      </c>
      <c r="CW144" s="31">
        <f t="shared" si="222"/>
        <v>0</v>
      </c>
      <c r="CX144" s="230" t="str">
        <f t="shared" si="233"/>
        <v>NO OFERTADO</v>
      </c>
      <c r="CY144" s="32"/>
      <c r="CZ144" s="229"/>
      <c r="DA144" s="34">
        <f t="shared" si="247"/>
        <v>0</v>
      </c>
      <c r="DB144" s="31">
        <f t="shared" si="248"/>
        <v>0</v>
      </c>
      <c r="DC144" s="230" t="str">
        <f t="shared" si="234"/>
        <v>NO OFERTADO</v>
      </c>
      <c r="DD144" s="32"/>
      <c r="DE144" s="229"/>
      <c r="DF144" s="34">
        <f t="shared" si="249"/>
        <v>0</v>
      </c>
      <c r="DG144" s="31">
        <f t="shared" si="250"/>
        <v>0</v>
      </c>
      <c r="DH144" s="230" t="str">
        <f t="shared" si="235"/>
        <v>NO OFERTADO</v>
      </c>
      <c r="DI144" s="32"/>
      <c r="DJ144" s="229"/>
      <c r="DK144" s="34">
        <f t="shared" si="251"/>
        <v>0</v>
      </c>
      <c r="DL144" s="31">
        <f t="shared" si="252"/>
        <v>0</v>
      </c>
      <c r="DM144" s="230" t="str">
        <f t="shared" si="236"/>
        <v>NO OFERTADO</v>
      </c>
      <c r="DN144" s="32"/>
      <c r="DO144" s="229"/>
      <c r="DP144" s="34">
        <f t="shared" si="253"/>
        <v>0</v>
      </c>
      <c r="DQ144" s="31">
        <f t="shared" si="254"/>
        <v>0</v>
      </c>
      <c r="DR144" s="230" t="str">
        <f t="shared" si="237"/>
        <v>NO OFERTADO</v>
      </c>
      <c r="DS144" s="32"/>
      <c r="DT144" s="229"/>
      <c r="DU144" s="34">
        <f t="shared" si="255"/>
        <v>0</v>
      </c>
      <c r="DV144" s="31">
        <f t="shared" si="256"/>
        <v>0</v>
      </c>
      <c r="DW144" s="230" t="str">
        <f t="shared" si="238"/>
        <v>NO OFERTADO</v>
      </c>
      <c r="DX144" s="32"/>
      <c r="DY144" s="229">
        <f t="shared" si="182"/>
        <v>0</v>
      </c>
      <c r="DZ144" s="34">
        <f t="shared" si="239"/>
        <v>0</v>
      </c>
      <c r="EA144" s="31">
        <f t="shared" si="240"/>
        <v>0</v>
      </c>
      <c r="EB144" s="230" t="str">
        <f t="shared" si="241"/>
        <v>NO OFERTADO</v>
      </c>
      <c r="EC144" s="32"/>
      <c r="ED144" s="229"/>
      <c r="EE144" s="34">
        <f t="shared" si="257"/>
        <v>0</v>
      </c>
      <c r="EF144" s="31">
        <f t="shared" si="258"/>
        <v>0</v>
      </c>
      <c r="EG144" s="230" t="str">
        <f t="shared" si="242"/>
        <v>NO OFERTADO</v>
      </c>
      <c r="EH144" s="32"/>
      <c r="EI144" s="229"/>
      <c r="EJ144" s="34">
        <f t="shared" si="259"/>
        <v>0</v>
      </c>
      <c r="EK144" s="31">
        <f t="shared" si="260"/>
        <v>0</v>
      </c>
      <c r="EL144" s="230" t="str">
        <f t="shared" si="243"/>
        <v>NO OFERTADO</v>
      </c>
    </row>
    <row r="145" spans="1:142" s="226" customFormat="1" ht="25.5" x14ac:dyDescent="0.2">
      <c r="A145" s="103">
        <v>136</v>
      </c>
      <c r="B145" s="202" t="s">
        <v>241</v>
      </c>
      <c r="C145" s="121" t="s">
        <v>242</v>
      </c>
      <c r="D145" s="146">
        <v>1</v>
      </c>
      <c r="E145" s="227" t="s">
        <v>53</v>
      </c>
      <c r="F145" s="228">
        <v>1</v>
      </c>
      <c r="G145" s="25">
        <v>4453509.55</v>
      </c>
      <c r="H145" s="32"/>
      <c r="I145" s="229"/>
      <c r="J145" s="34">
        <f t="shared" si="244"/>
        <v>0</v>
      </c>
      <c r="K145" s="31">
        <f t="shared" si="245"/>
        <v>0</v>
      </c>
      <c r="L145" s="230" t="str">
        <f t="shared" si="193"/>
        <v>NO OFERTADO</v>
      </c>
      <c r="M145" s="32"/>
      <c r="N145" s="229">
        <v>0</v>
      </c>
      <c r="O145" s="34">
        <f t="shared" si="194"/>
        <v>0</v>
      </c>
      <c r="P145" s="31">
        <f t="shared" si="195"/>
        <v>0</v>
      </c>
      <c r="Q145" s="230" t="str">
        <f t="shared" si="196"/>
        <v>NO OFERTADO</v>
      </c>
      <c r="R145" s="32"/>
      <c r="S145" s="229"/>
      <c r="T145" s="34">
        <f t="shared" si="197"/>
        <v>0</v>
      </c>
      <c r="U145" s="31">
        <f t="shared" si="195"/>
        <v>0</v>
      </c>
      <c r="V145" s="230" t="str">
        <f t="shared" si="198"/>
        <v>NO OFERTADO</v>
      </c>
      <c r="W145" s="32"/>
      <c r="X145" s="229"/>
      <c r="Y145" s="34">
        <f t="shared" si="199"/>
        <v>0</v>
      </c>
      <c r="Z145" s="31">
        <f t="shared" si="195"/>
        <v>0</v>
      </c>
      <c r="AA145" s="230" t="str">
        <f t="shared" si="200"/>
        <v>NO OFERTADO</v>
      </c>
      <c r="AB145" s="32"/>
      <c r="AC145" s="229"/>
      <c r="AD145" s="34">
        <f t="shared" si="201"/>
        <v>0</v>
      </c>
      <c r="AE145" s="31">
        <f t="shared" si="195"/>
        <v>0</v>
      </c>
      <c r="AF145" s="230" t="str">
        <f t="shared" si="202"/>
        <v>NO OFERTADO</v>
      </c>
      <c r="AG145" s="32"/>
      <c r="AH145" s="229"/>
      <c r="AI145" s="34">
        <f t="shared" si="203"/>
        <v>0</v>
      </c>
      <c r="AJ145" s="31">
        <f t="shared" si="195"/>
        <v>0</v>
      </c>
      <c r="AK145" s="230" t="str">
        <f t="shared" si="204"/>
        <v>NO OFERTADO</v>
      </c>
      <c r="AL145" s="32"/>
      <c r="AM145" s="229"/>
      <c r="AN145" s="34">
        <f t="shared" si="205"/>
        <v>0</v>
      </c>
      <c r="AO145" s="31">
        <f t="shared" si="195"/>
        <v>0</v>
      </c>
      <c r="AP145" s="230" t="str">
        <f t="shared" si="206"/>
        <v>NO OFERTADO</v>
      </c>
      <c r="AQ145" s="32"/>
      <c r="AR145" s="229"/>
      <c r="AS145" s="34">
        <f t="shared" si="207"/>
        <v>0</v>
      </c>
      <c r="AT145" s="31">
        <f t="shared" si="195"/>
        <v>0</v>
      </c>
      <c r="AU145" s="230" t="str">
        <f t="shared" si="208"/>
        <v>NO OFERTADO</v>
      </c>
      <c r="AV145" s="32">
        <v>2304086</v>
      </c>
      <c r="AW145" s="229">
        <f>AV145*0.19</f>
        <v>437776.34</v>
      </c>
      <c r="AX145" s="34">
        <f t="shared" si="210"/>
        <v>2741862.34</v>
      </c>
      <c r="AY145" s="31">
        <f t="shared" si="195"/>
        <v>2741862.34</v>
      </c>
      <c r="AZ145" s="230" t="str">
        <f t="shared" si="211"/>
        <v>HABILITA</v>
      </c>
      <c r="BA145" s="32"/>
      <c r="BB145" s="229">
        <f t="shared" si="212"/>
        <v>0</v>
      </c>
      <c r="BC145" s="34">
        <f t="shared" si="213"/>
        <v>0</v>
      </c>
      <c r="BD145" s="31">
        <f t="shared" si="195"/>
        <v>0</v>
      </c>
      <c r="BE145" s="230" t="str">
        <f t="shared" si="214"/>
        <v>NO OFERTADO</v>
      </c>
      <c r="BF145" s="32"/>
      <c r="BG145" s="229"/>
      <c r="BH145" s="34">
        <f t="shared" si="215"/>
        <v>0</v>
      </c>
      <c r="BI145" s="31">
        <f t="shared" si="195"/>
        <v>0</v>
      </c>
      <c r="BJ145" s="230" t="str">
        <f t="shared" si="216"/>
        <v>NO OFERTADO</v>
      </c>
      <c r="BK145" s="32">
        <v>3254300</v>
      </c>
      <c r="BL145" s="229">
        <f>BK145*0.19</f>
        <v>618317</v>
      </c>
      <c r="BM145" s="34">
        <f t="shared" si="217"/>
        <v>3872617</v>
      </c>
      <c r="BN145" s="31">
        <f t="shared" si="195"/>
        <v>3872617</v>
      </c>
      <c r="BO145" s="230" t="str">
        <f t="shared" si="218"/>
        <v>HABILITA</v>
      </c>
      <c r="BP145" s="32"/>
      <c r="BQ145" s="229"/>
      <c r="BR145" s="34">
        <f t="shared" si="219"/>
        <v>0</v>
      </c>
      <c r="BS145" s="31">
        <f t="shared" si="195"/>
        <v>0</v>
      </c>
      <c r="BT145" s="230" t="str">
        <f t="shared" si="220"/>
        <v>NO OFERTADO</v>
      </c>
      <c r="BU145" s="32"/>
      <c r="BV145" s="229"/>
      <c r="BW145" s="34">
        <f t="shared" si="221"/>
        <v>0</v>
      </c>
      <c r="BX145" s="31">
        <f t="shared" si="222"/>
        <v>0</v>
      </c>
      <c r="BY145" s="230" t="str">
        <f t="shared" si="223"/>
        <v>NO OFERTADO</v>
      </c>
      <c r="BZ145" s="32"/>
      <c r="CA145" s="229"/>
      <c r="CB145" s="34">
        <f t="shared" si="224"/>
        <v>0</v>
      </c>
      <c r="CC145" s="31">
        <f t="shared" si="222"/>
        <v>0</v>
      </c>
      <c r="CD145" s="230" t="str">
        <f t="shared" si="225"/>
        <v>NO OFERTADO</v>
      </c>
      <c r="CE145" s="32"/>
      <c r="CF145" s="229"/>
      <c r="CG145" s="34">
        <f t="shared" si="226"/>
        <v>0</v>
      </c>
      <c r="CH145" s="31">
        <f t="shared" si="222"/>
        <v>0</v>
      </c>
      <c r="CI145" s="230" t="str">
        <f t="shared" si="227"/>
        <v>NO OFERTADO</v>
      </c>
      <c r="CJ145" s="32"/>
      <c r="CK145" s="229"/>
      <c r="CL145" s="34">
        <f t="shared" si="228"/>
        <v>0</v>
      </c>
      <c r="CM145" s="31">
        <f t="shared" si="222"/>
        <v>0</v>
      </c>
      <c r="CN145" s="230" t="str">
        <f t="shared" si="229"/>
        <v>NO OFERTADO</v>
      </c>
      <c r="CO145" s="32"/>
      <c r="CP145" s="231"/>
      <c r="CQ145" s="34">
        <f t="shared" si="230"/>
        <v>0</v>
      </c>
      <c r="CR145" s="31">
        <f t="shared" si="222"/>
        <v>0</v>
      </c>
      <c r="CS145" s="230" t="str">
        <f t="shared" si="231"/>
        <v>NO OFERTADO</v>
      </c>
      <c r="CT145" s="32"/>
      <c r="CU145" s="229"/>
      <c r="CV145" s="34">
        <f t="shared" si="232"/>
        <v>0</v>
      </c>
      <c r="CW145" s="31">
        <f t="shared" si="222"/>
        <v>0</v>
      </c>
      <c r="CX145" s="230" t="str">
        <f t="shared" si="233"/>
        <v>NO OFERTADO</v>
      </c>
      <c r="CY145" s="32"/>
      <c r="CZ145" s="229"/>
      <c r="DA145" s="34">
        <f t="shared" si="247"/>
        <v>0</v>
      </c>
      <c r="DB145" s="31">
        <f t="shared" si="248"/>
        <v>0</v>
      </c>
      <c r="DC145" s="230" t="str">
        <f t="shared" si="234"/>
        <v>NO OFERTADO</v>
      </c>
      <c r="DD145" s="32"/>
      <c r="DE145" s="229"/>
      <c r="DF145" s="34">
        <f t="shared" si="249"/>
        <v>0</v>
      </c>
      <c r="DG145" s="31">
        <f t="shared" si="250"/>
        <v>0</v>
      </c>
      <c r="DH145" s="230" t="str">
        <f t="shared" si="235"/>
        <v>NO OFERTADO</v>
      </c>
      <c r="DI145" s="32"/>
      <c r="DJ145" s="229"/>
      <c r="DK145" s="34">
        <f t="shared" si="251"/>
        <v>0</v>
      </c>
      <c r="DL145" s="31">
        <f t="shared" si="252"/>
        <v>0</v>
      </c>
      <c r="DM145" s="230" t="str">
        <f t="shared" si="236"/>
        <v>NO OFERTADO</v>
      </c>
      <c r="DN145" s="32"/>
      <c r="DO145" s="229"/>
      <c r="DP145" s="34">
        <f t="shared" si="253"/>
        <v>0</v>
      </c>
      <c r="DQ145" s="31">
        <f t="shared" si="254"/>
        <v>0</v>
      </c>
      <c r="DR145" s="230" t="str">
        <f t="shared" si="237"/>
        <v>NO OFERTADO</v>
      </c>
      <c r="DS145" s="32"/>
      <c r="DT145" s="229"/>
      <c r="DU145" s="34">
        <f t="shared" si="255"/>
        <v>0</v>
      </c>
      <c r="DV145" s="31">
        <f t="shared" si="256"/>
        <v>0</v>
      </c>
      <c r="DW145" s="230" t="str">
        <f t="shared" si="238"/>
        <v>NO OFERTADO</v>
      </c>
      <c r="DX145" s="32"/>
      <c r="DY145" s="229">
        <f t="shared" si="182"/>
        <v>0</v>
      </c>
      <c r="DZ145" s="34">
        <f t="shared" si="239"/>
        <v>0</v>
      </c>
      <c r="EA145" s="31">
        <f t="shared" si="240"/>
        <v>0</v>
      </c>
      <c r="EB145" s="230" t="str">
        <f t="shared" si="241"/>
        <v>NO OFERTADO</v>
      </c>
      <c r="EC145" s="32"/>
      <c r="ED145" s="229"/>
      <c r="EE145" s="34">
        <f t="shared" si="257"/>
        <v>0</v>
      </c>
      <c r="EF145" s="31">
        <f t="shared" si="258"/>
        <v>0</v>
      </c>
      <c r="EG145" s="230" t="str">
        <f t="shared" si="242"/>
        <v>NO OFERTADO</v>
      </c>
      <c r="EH145" s="32"/>
      <c r="EI145" s="229"/>
      <c r="EJ145" s="34">
        <f t="shared" si="259"/>
        <v>0</v>
      </c>
      <c r="EK145" s="31">
        <f t="shared" si="260"/>
        <v>0</v>
      </c>
      <c r="EL145" s="230" t="str">
        <f t="shared" si="243"/>
        <v>NO OFERTADO</v>
      </c>
    </row>
    <row r="146" spans="1:142" s="226" customFormat="1" ht="38.25" x14ac:dyDescent="0.2">
      <c r="A146" s="103">
        <v>137</v>
      </c>
      <c r="B146" s="202" t="s">
        <v>243</v>
      </c>
      <c r="C146" s="121" t="s">
        <v>244</v>
      </c>
      <c r="D146" s="146">
        <v>1</v>
      </c>
      <c r="E146" s="227" t="s">
        <v>53</v>
      </c>
      <c r="F146" s="228">
        <v>23.333333333333332</v>
      </c>
      <c r="G146" s="25">
        <v>118800</v>
      </c>
      <c r="H146" s="32"/>
      <c r="I146" s="229"/>
      <c r="J146" s="34">
        <f t="shared" si="244"/>
        <v>0</v>
      </c>
      <c r="K146" s="31">
        <f t="shared" si="245"/>
        <v>0</v>
      </c>
      <c r="L146" s="230" t="str">
        <f t="shared" si="193"/>
        <v>NO OFERTADO</v>
      </c>
      <c r="M146" s="32"/>
      <c r="N146" s="229">
        <v>0</v>
      </c>
      <c r="O146" s="34">
        <f t="shared" si="194"/>
        <v>0</v>
      </c>
      <c r="P146" s="31">
        <f t="shared" si="195"/>
        <v>0</v>
      </c>
      <c r="Q146" s="230" t="str">
        <f t="shared" si="196"/>
        <v>NO OFERTADO</v>
      </c>
      <c r="R146" s="32"/>
      <c r="S146" s="229"/>
      <c r="T146" s="34">
        <f t="shared" si="197"/>
        <v>0</v>
      </c>
      <c r="U146" s="31">
        <f t="shared" si="195"/>
        <v>0</v>
      </c>
      <c r="V146" s="230" t="str">
        <f t="shared" si="198"/>
        <v>NO OFERTADO</v>
      </c>
      <c r="W146" s="32"/>
      <c r="X146" s="229"/>
      <c r="Y146" s="34">
        <f t="shared" si="199"/>
        <v>0</v>
      </c>
      <c r="Z146" s="31">
        <f t="shared" si="195"/>
        <v>0</v>
      </c>
      <c r="AA146" s="230" t="str">
        <f t="shared" si="200"/>
        <v>NO OFERTADO</v>
      </c>
      <c r="AB146" s="32"/>
      <c r="AC146" s="229"/>
      <c r="AD146" s="34">
        <f t="shared" si="201"/>
        <v>0</v>
      </c>
      <c r="AE146" s="31">
        <f t="shared" si="195"/>
        <v>0</v>
      </c>
      <c r="AF146" s="230" t="str">
        <f t="shared" si="202"/>
        <v>NO OFERTADO</v>
      </c>
      <c r="AG146" s="32"/>
      <c r="AH146" s="229"/>
      <c r="AI146" s="34">
        <f t="shared" si="203"/>
        <v>0</v>
      </c>
      <c r="AJ146" s="31">
        <f t="shared" si="195"/>
        <v>0</v>
      </c>
      <c r="AK146" s="230" t="str">
        <f t="shared" si="204"/>
        <v>NO OFERTADO</v>
      </c>
      <c r="AL146" s="32"/>
      <c r="AM146" s="229"/>
      <c r="AN146" s="34">
        <f t="shared" si="205"/>
        <v>0</v>
      </c>
      <c r="AO146" s="31">
        <f t="shared" si="195"/>
        <v>0</v>
      </c>
      <c r="AP146" s="230" t="str">
        <f t="shared" si="206"/>
        <v>NO OFERTADO</v>
      </c>
      <c r="AQ146" s="32"/>
      <c r="AR146" s="229"/>
      <c r="AS146" s="34">
        <f t="shared" si="207"/>
        <v>0</v>
      </c>
      <c r="AT146" s="31">
        <f t="shared" si="195"/>
        <v>0</v>
      </c>
      <c r="AU146" s="230" t="str">
        <f t="shared" si="208"/>
        <v>NO OFERTADO</v>
      </c>
      <c r="AV146" s="32"/>
      <c r="AW146" s="229"/>
      <c r="AX146" s="34">
        <f t="shared" si="210"/>
        <v>0</v>
      </c>
      <c r="AY146" s="31">
        <f t="shared" si="195"/>
        <v>0</v>
      </c>
      <c r="AZ146" s="230" t="str">
        <f t="shared" si="211"/>
        <v>NO OFERTADO</v>
      </c>
      <c r="BA146" s="32"/>
      <c r="BB146" s="229">
        <f t="shared" si="212"/>
        <v>0</v>
      </c>
      <c r="BC146" s="34">
        <f t="shared" si="213"/>
        <v>0</v>
      </c>
      <c r="BD146" s="31">
        <f t="shared" si="195"/>
        <v>0</v>
      </c>
      <c r="BE146" s="230" t="str">
        <f t="shared" si="214"/>
        <v>NO OFERTADO</v>
      </c>
      <c r="BF146" s="32"/>
      <c r="BG146" s="229"/>
      <c r="BH146" s="34">
        <f t="shared" si="215"/>
        <v>0</v>
      </c>
      <c r="BI146" s="31">
        <f t="shared" si="195"/>
        <v>0</v>
      </c>
      <c r="BJ146" s="230" t="str">
        <f t="shared" si="216"/>
        <v>NO OFERTADO</v>
      </c>
      <c r="BK146" s="32">
        <v>142000</v>
      </c>
      <c r="BL146" s="229">
        <v>0</v>
      </c>
      <c r="BM146" s="34">
        <f t="shared" si="217"/>
        <v>142000</v>
      </c>
      <c r="BN146" s="31">
        <f t="shared" si="195"/>
        <v>142000</v>
      </c>
      <c r="BO146" s="230" t="str">
        <f t="shared" si="218"/>
        <v>HABILITA</v>
      </c>
      <c r="BP146" s="32"/>
      <c r="BQ146" s="229"/>
      <c r="BR146" s="34">
        <f t="shared" si="219"/>
        <v>0</v>
      </c>
      <c r="BS146" s="31">
        <f t="shared" si="195"/>
        <v>0</v>
      </c>
      <c r="BT146" s="230" t="str">
        <f t="shared" si="220"/>
        <v>NO OFERTADO</v>
      </c>
      <c r="BU146" s="32"/>
      <c r="BV146" s="229"/>
      <c r="BW146" s="34">
        <f t="shared" si="221"/>
        <v>0</v>
      </c>
      <c r="BX146" s="31">
        <f t="shared" si="222"/>
        <v>0</v>
      </c>
      <c r="BY146" s="230" t="str">
        <f t="shared" si="223"/>
        <v>NO OFERTADO</v>
      </c>
      <c r="BZ146" s="32"/>
      <c r="CA146" s="229"/>
      <c r="CB146" s="34">
        <f t="shared" si="224"/>
        <v>0</v>
      </c>
      <c r="CC146" s="31">
        <f t="shared" si="222"/>
        <v>0</v>
      </c>
      <c r="CD146" s="230" t="str">
        <f t="shared" si="225"/>
        <v>NO OFERTADO</v>
      </c>
      <c r="CE146" s="32"/>
      <c r="CF146" s="229"/>
      <c r="CG146" s="34">
        <f t="shared" si="226"/>
        <v>0</v>
      </c>
      <c r="CH146" s="31">
        <f t="shared" si="222"/>
        <v>0</v>
      </c>
      <c r="CI146" s="230" t="str">
        <f t="shared" si="227"/>
        <v>NO OFERTADO</v>
      </c>
      <c r="CJ146" s="32"/>
      <c r="CK146" s="229"/>
      <c r="CL146" s="34">
        <f t="shared" si="228"/>
        <v>0</v>
      </c>
      <c r="CM146" s="31">
        <f t="shared" si="222"/>
        <v>0</v>
      </c>
      <c r="CN146" s="230" t="str">
        <f t="shared" si="229"/>
        <v>NO OFERTADO</v>
      </c>
      <c r="CO146" s="32"/>
      <c r="CP146" s="231"/>
      <c r="CQ146" s="34">
        <f t="shared" si="230"/>
        <v>0</v>
      </c>
      <c r="CR146" s="31">
        <f t="shared" si="222"/>
        <v>0</v>
      </c>
      <c r="CS146" s="230" t="str">
        <f t="shared" si="231"/>
        <v>NO OFERTADO</v>
      </c>
      <c r="CT146" s="32"/>
      <c r="CU146" s="229"/>
      <c r="CV146" s="34">
        <f t="shared" si="232"/>
        <v>0</v>
      </c>
      <c r="CW146" s="31">
        <f t="shared" si="222"/>
        <v>0</v>
      </c>
      <c r="CX146" s="230" t="str">
        <f t="shared" si="233"/>
        <v>NO OFERTADO</v>
      </c>
      <c r="CY146" s="32"/>
      <c r="CZ146" s="229"/>
      <c r="DA146" s="34">
        <f t="shared" si="247"/>
        <v>0</v>
      </c>
      <c r="DB146" s="31">
        <f t="shared" si="248"/>
        <v>0</v>
      </c>
      <c r="DC146" s="230" t="str">
        <f t="shared" si="234"/>
        <v>NO OFERTADO</v>
      </c>
      <c r="DD146" s="32"/>
      <c r="DE146" s="229"/>
      <c r="DF146" s="34">
        <f t="shared" si="249"/>
        <v>0</v>
      </c>
      <c r="DG146" s="31">
        <f t="shared" si="250"/>
        <v>0</v>
      </c>
      <c r="DH146" s="230" t="str">
        <f t="shared" si="235"/>
        <v>NO OFERTADO</v>
      </c>
      <c r="DI146" s="32"/>
      <c r="DJ146" s="229"/>
      <c r="DK146" s="34">
        <f t="shared" si="251"/>
        <v>0</v>
      </c>
      <c r="DL146" s="31">
        <f t="shared" si="252"/>
        <v>0</v>
      </c>
      <c r="DM146" s="230" t="str">
        <f t="shared" si="236"/>
        <v>NO OFERTADO</v>
      </c>
      <c r="DN146" s="32"/>
      <c r="DO146" s="229"/>
      <c r="DP146" s="34">
        <f t="shared" si="253"/>
        <v>0</v>
      </c>
      <c r="DQ146" s="31">
        <f t="shared" si="254"/>
        <v>0</v>
      </c>
      <c r="DR146" s="230" t="str">
        <f t="shared" si="237"/>
        <v>NO OFERTADO</v>
      </c>
      <c r="DS146" s="32"/>
      <c r="DT146" s="229"/>
      <c r="DU146" s="34">
        <f t="shared" si="255"/>
        <v>0</v>
      </c>
      <c r="DV146" s="31">
        <f t="shared" si="256"/>
        <v>0</v>
      </c>
      <c r="DW146" s="230" t="str">
        <f t="shared" si="238"/>
        <v>NO OFERTADO</v>
      </c>
      <c r="DX146" s="32"/>
      <c r="DY146" s="229">
        <f t="shared" si="182"/>
        <v>0</v>
      </c>
      <c r="DZ146" s="34">
        <f t="shared" si="239"/>
        <v>0</v>
      </c>
      <c r="EA146" s="31">
        <f t="shared" si="240"/>
        <v>0</v>
      </c>
      <c r="EB146" s="230" t="str">
        <f t="shared" si="241"/>
        <v>NO OFERTADO</v>
      </c>
      <c r="EC146" s="32"/>
      <c r="ED146" s="229"/>
      <c r="EE146" s="34">
        <f t="shared" si="257"/>
        <v>0</v>
      </c>
      <c r="EF146" s="31">
        <f t="shared" si="258"/>
        <v>0</v>
      </c>
      <c r="EG146" s="230" t="str">
        <f t="shared" si="242"/>
        <v>NO OFERTADO</v>
      </c>
      <c r="EH146" s="32">
        <v>118800</v>
      </c>
      <c r="EI146" s="229">
        <v>0</v>
      </c>
      <c r="EJ146" s="34">
        <f t="shared" si="259"/>
        <v>118800</v>
      </c>
      <c r="EK146" s="31">
        <f t="shared" si="260"/>
        <v>118800</v>
      </c>
      <c r="EL146" s="230" t="str">
        <f t="shared" si="243"/>
        <v>HABILITA</v>
      </c>
    </row>
    <row r="147" spans="1:142" s="226" customFormat="1" ht="38.25" x14ac:dyDescent="0.2">
      <c r="A147" s="103">
        <v>138</v>
      </c>
      <c r="B147" s="202" t="s">
        <v>245</v>
      </c>
      <c r="C147" s="121" t="s">
        <v>244</v>
      </c>
      <c r="D147" s="146">
        <v>1</v>
      </c>
      <c r="E147" s="227" t="s">
        <v>53</v>
      </c>
      <c r="F147" s="228">
        <v>1</v>
      </c>
      <c r="G147" s="25">
        <v>57500</v>
      </c>
      <c r="H147" s="32"/>
      <c r="I147" s="229"/>
      <c r="J147" s="34">
        <f t="shared" si="244"/>
        <v>0</v>
      </c>
      <c r="K147" s="31">
        <f t="shared" si="245"/>
        <v>0</v>
      </c>
      <c r="L147" s="230" t="str">
        <f t="shared" si="193"/>
        <v>NO OFERTADO</v>
      </c>
      <c r="M147" s="32"/>
      <c r="N147" s="229">
        <v>0</v>
      </c>
      <c r="O147" s="34">
        <f t="shared" si="194"/>
        <v>0</v>
      </c>
      <c r="P147" s="31">
        <f t="shared" si="195"/>
        <v>0</v>
      </c>
      <c r="Q147" s="230" t="str">
        <f t="shared" si="196"/>
        <v>NO OFERTADO</v>
      </c>
      <c r="R147" s="32"/>
      <c r="S147" s="229"/>
      <c r="T147" s="34">
        <f t="shared" si="197"/>
        <v>0</v>
      </c>
      <c r="U147" s="31">
        <f t="shared" si="195"/>
        <v>0</v>
      </c>
      <c r="V147" s="230" t="str">
        <f t="shared" si="198"/>
        <v>NO OFERTADO</v>
      </c>
      <c r="W147" s="32"/>
      <c r="X147" s="229"/>
      <c r="Y147" s="34">
        <f t="shared" si="199"/>
        <v>0</v>
      </c>
      <c r="Z147" s="31">
        <f t="shared" si="195"/>
        <v>0</v>
      </c>
      <c r="AA147" s="230" t="str">
        <f t="shared" si="200"/>
        <v>NO OFERTADO</v>
      </c>
      <c r="AB147" s="32"/>
      <c r="AC147" s="229"/>
      <c r="AD147" s="34">
        <f t="shared" si="201"/>
        <v>0</v>
      </c>
      <c r="AE147" s="31">
        <f t="shared" si="195"/>
        <v>0</v>
      </c>
      <c r="AF147" s="230" t="str">
        <f t="shared" si="202"/>
        <v>NO OFERTADO</v>
      </c>
      <c r="AG147" s="32"/>
      <c r="AH147" s="229"/>
      <c r="AI147" s="34">
        <f t="shared" si="203"/>
        <v>0</v>
      </c>
      <c r="AJ147" s="31">
        <f t="shared" si="195"/>
        <v>0</v>
      </c>
      <c r="AK147" s="230" t="str">
        <f t="shared" si="204"/>
        <v>NO OFERTADO</v>
      </c>
      <c r="AL147" s="32"/>
      <c r="AM147" s="229"/>
      <c r="AN147" s="34">
        <f t="shared" si="205"/>
        <v>0</v>
      </c>
      <c r="AO147" s="31">
        <f t="shared" si="195"/>
        <v>0</v>
      </c>
      <c r="AP147" s="230" t="str">
        <f t="shared" si="206"/>
        <v>NO OFERTADO</v>
      </c>
      <c r="AQ147" s="32"/>
      <c r="AR147" s="229"/>
      <c r="AS147" s="34">
        <f t="shared" si="207"/>
        <v>0</v>
      </c>
      <c r="AT147" s="31">
        <f t="shared" si="195"/>
        <v>0</v>
      </c>
      <c r="AU147" s="230" t="str">
        <f t="shared" si="208"/>
        <v>NO OFERTADO</v>
      </c>
      <c r="AV147" s="32"/>
      <c r="AW147" s="229"/>
      <c r="AX147" s="34">
        <f t="shared" si="210"/>
        <v>0</v>
      </c>
      <c r="AY147" s="31">
        <f t="shared" si="195"/>
        <v>0</v>
      </c>
      <c r="AZ147" s="230" t="str">
        <f t="shared" si="211"/>
        <v>NO OFERTADO</v>
      </c>
      <c r="BA147" s="32"/>
      <c r="BB147" s="229">
        <f t="shared" si="212"/>
        <v>0</v>
      </c>
      <c r="BC147" s="34">
        <f t="shared" si="213"/>
        <v>0</v>
      </c>
      <c r="BD147" s="31">
        <f t="shared" si="195"/>
        <v>0</v>
      </c>
      <c r="BE147" s="230" t="str">
        <f t="shared" si="214"/>
        <v>NO OFERTADO</v>
      </c>
      <c r="BF147" s="32"/>
      <c r="BG147" s="229"/>
      <c r="BH147" s="34">
        <f t="shared" si="215"/>
        <v>0</v>
      </c>
      <c r="BI147" s="31">
        <f t="shared" si="195"/>
        <v>0</v>
      </c>
      <c r="BJ147" s="230" t="str">
        <f t="shared" si="216"/>
        <v>NO OFERTADO</v>
      </c>
      <c r="BK147" s="32">
        <v>50000</v>
      </c>
      <c r="BL147" s="229">
        <v>0</v>
      </c>
      <c r="BM147" s="34">
        <f t="shared" si="217"/>
        <v>50000</v>
      </c>
      <c r="BN147" s="31">
        <f t="shared" si="195"/>
        <v>50000</v>
      </c>
      <c r="BO147" s="230" t="str">
        <f t="shared" si="218"/>
        <v>HABILITA</v>
      </c>
      <c r="BP147" s="32"/>
      <c r="BQ147" s="229"/>
      <c r="BR147" s="34">
        <f t="shared" si="219"/>
        <v>0</v>
      </c>
      <c r="BS147" s="31">
        <f t="shared" si="195"/>
        <v>0</v>
      </c>
      <c r="BT147" s="230" t="str">
        <f t="shared" si="220"/>
        <v>NO OFERTADO</v>
      </c>
      <c r="BU147" s="32"/>
      <c r="BV147" s="229"/>
      <c r="BW147" s="34">
        <f t="shared" si="221"/>
        <v>0</v>
      </c>
      <c r="BX147" s="31">
        <f t="shared" si="222"/>
        <v>0</v>
      </c>
      <c r="BY147" s="230" t="str">
        <f t="shared" si="223"/>
        <v>NO OFERTADO</v>
      </c>
      <c r="BZ147" s="32"/>
      <c r="CA147" s="229"/>
      <c r="CB147" s="34">
        <f t="shared" si="224"/>
        <v>0</v>
      </c>
      <c r="CC147" s="31">
        <f t="shared" si="222"/>
        <v>0</v>
      </c>
      <c r="CD147" s="230" t="str">
        <f t="shared" si="225"/>
        <v>NO OFERTADO</v>
      </c>
      <c r="CE147" s="32"/>
      <c r="CF147" s="229"/>
      <c r="CG147" s="34">
        <f t="shared" si="226"/>
        <v>0</v>
      </c>
      <c r="CH147" s="31">
        <f t="shared" si="222"/>
        <v>0</v>
      </c>
      <c r="CI147" s="230" t="str">
        <f t="shared" si="227"/>
        <v>NO OFERTADO</v>
      </c>
      <c r="CJ147" s="32"/>
      <c r="CK147" s="229"/>
      <c r="CL147" s="34">
        <f t="shared" si="228"/>
        <v>0</v>
      </c>
      <c r="CM147" s="31">
        <f t="shared" si="222"/>
        <v>0</v>
      </c>
      <c r="CN147" s="230" t="str">
        <f t="shared" si="229"/>
        <v>NO OFERTADO</v>
      </c>
      <c r="CO147" s="32"/>
      <c r="CP147" s="231"/>
      <c r="CQ147" s="34">
        <f t="shared" si="230"/>
        <v>0</v>
      </c>
      <c r="CR147" s="31">
        <f t="shared" si="222"/>
        <v>0</v>
      </c>
      <c r="CS147" s="230" t="str">
        <f t="shared" si="231"/>
        <v>NO OFERTADO</v>
      </c>
      <c r="CT147" s="32"/>
      <c r="CU147" s="229"/>
      <c r="CV147" s="34">
        <f t="shared" si="232"/>
        <v>0</v>
      </c>
      <c r="CW147" s="31">
        <f t="shared" si="222"/>
        <v>0</v>
      </c>
      <c r="CX147" s="230" t="str">
        <f t="shared" si="233"/>
        <v>NO OFERTADO</v>
      </c>
      <c r="CY147" s="32"/>
      <c r="CZ147" s="229"/>
      <c r="DA147" s="34">
        <f t="shared" si="247"/>
        <v>0</v>
      </c>
      <c r="DB147" s="31">
        <f t="shared" si="248"/>
        <v>0</v>
      </c>
      <c r="DC147" s="230" t="str">
        <f t="shared" si="234"/>
        <v>NO OFERTADO</v>
      </c>
      <c r="DD147" s="32"/>
      <c r="DE147" s="229"/>
      <c r="DF147" s="34">
        <f t="shared" si="249"/>
        <v>0</v>
      </c>
      <c r="DG147" s="31">
        <f t="shared" si="250"/>
        <v>0</v>
      </c>
      <c r="DH147" s="230" t="str">
        <f t="shared" si="235"/>
        <v>NO OFERTADO</v>
      </c>
      <c r="DI147" s="32"/>
      <c r="DJ147" s="229"/>
      <c r="DK147" s="34">
        <f t="shared" si="251"/>
        <v>0</v>
      </c>
      <c r="DL147" s="31">
        <f t="shared" si="252"/>
        <v>0</v>
      </c>
      <c r="DM147" s="230" t="str">
        <f t="shared" si="236"/>
        <v>NO OFERTADO</v>
      </c>
      <c r="DN147" s="32"/>
      <c r="DO147" s="229"/>
      <c r="DP147" s="34">
        <f t="shared" si="253"/>
        <v>0</v>
      </c>
      <c r="DQ147" s="31">
        <f t="shared" si="254"/>
        <v>0</v>
      </c>
      <c r="DR147" s="230" t="str">
        <f t="shared" si="237"/>
        <v>NO OFERTADO</v>
      </c>
      <c r="DS147" s="32"/>
      <c r="DT147" s="229"/>
      <c r="DU147" s="34">
        <f t="shared" si="255"/>
        <v>0</v>
      </c>
      <c r="DV147" s="31">
        <f t="shared" si="256"/>
        <v>0</v>
      </c>
      <c r="DW147" s="230" t="str">
        <f t="shared" si="238"/>
        <v>NO OFERTADO</v>
      </c>
      <c r="DX147" s="32"/>
      <c r="DY147" s="229">
        <f t="shared" si="182"/>
        <v>0</v>
      </c>
      <c r="DZ147" s="34">
        <f t="shared" si="239"/>
        <v>0</v>
      </c>
      <c r="EA147" s="31">
        <f t="shared" si="240"/>
        <v>0</v>
      </c>
      <c r="EB147" s="230" t="str">
        <f t="shared" si="241"/>
        <v>NO OFERTADO</v>
      </c>
      <c r="EC147" s="32"/>
      <c r="ED147" s="229"/>
      <c r="EE147" s="34">
        <f t="shared" si="257"/>
        <v>0</v>
      </c>
      <c r="EF147" s="31">
        <f t="shared" si="258"/>
        <v>0</v>
      </c>
      <c r="EG147" s="230" t="str">
        <f t="shared" si="242"/>
        <v>NO OFERTADO</v>
      </c>
      <c r="EH147" s="32">
        <v>57000</v>
      </c>
      <c r="EI147" s="229">
        <v>0</v>
      </c>
      <c r="EJ147" s="34">
        <f t="shared" si="259"/>
        <v>57000</v>
      </c>
      <c r="EK147" s="31">
        <f t="shared" si="260"/>
        <v>57000</v>
      </c>
      <c r="EL147" s="230" t="str">
        <f t="shared" si="243"/>
        <v>HABILITA</v>
      </c>
    </row>
    <row r="148" spans="1:142" s="226" customFormat="1" ht="38.25" x14ac:dyDescent="0.2">
      <c r="A148" s="103">
        <v>139</v>
      </c>
      <c r="B148" s="202" t="s">
        <v>246</v>
      </c>
      <c r="C148" s="121" t="s">
        <v>244</v>
      </c>
      <c r="D148" s="146">
        <v>1</v>
      </c>
      <c r="E148" s="227" t="s">
        <v>53</v>
      </c>
      <c r="F148" s="228">
        <v>1</v>
      </c>
      <c r="G148" s="25">
        <v>236670</v>
      </c>
      <c r="H148" s="32"/>
      <c r="I148" s="229"/>
      <c r="J148" s="34">
        <f t="shared" si="244"/>
        <v>0</v>
      </c>
      <c r="K148" s="31">
        <f t="shared" si="245"/>
        <v>0</v>
      </c>
      <c r="L148" s="230" t="str">
        <f t="shared" si="193"/>
        <v>NO OFERTADO</v>
      </c>
      <c r="M148" s="32"/>
      <c r="N148" s="229">
        <v>0</v>
      </c>
      <c r="O148" s="34">
        <f t="shared" si="194"/>
        <v>0</v>
      </c>
      <c r="P148" s="31">
        <f t="shared" si="195"/>
        <v>0</v>
      </c>
      <c r="Q148" s="230" t="str">
        <f t="shared" si="196"/>
        <v>NO OFERTADO</v>
      </c>
      <c r="R148" s="32"/>
      <c r="S148" s="229"/>
      <c r="T148" s="34">
        <f t="shared" si="197"/>
        <v>0</v>
      </c>
      <c r="U148" s="31">
        <f t="shared" si="195"/>
        <v>0</v>
      </c>
      <c r="V148" s="230" t="str">
        <f t="shared" si="198"/>
        <v>NO OFERTADO</v>
      </c>
      <c r="W148" s="32"/>
      <c r="X148" s="229"/>
      <c r="Y148" s="34">
        <f t="shared" si="199"/>
        <v>0</v>
      </c>
      <c r="Z148" s="31">
        <f t="shared" si="195"/>
        <v>0</v>
      </c>
      <c r="AA148" s="230" t="str">
        <f t="shared" si="200"/>
        <v>NO OFERTADO</v>
      </c>
      <c r="AB148" s="32"/>
      <c r="AC148" s="229"/>
      <c r="AD148" s="34">
        <f t="shared" si="201"/>
        <v>0</v>
      </c>
      <c r="AE148" s="31">
        <f t="shared" si="195"/>
        <v>0</v>
      </c>
      <c r="AF148" s="230" t="str">
        <f t="shared" si="202"/>
        <v>NO OFERTADO</v>
      </c>
      <c r="AG148" s="32"/>
      <c r="AH148" s="229"/>
      <c r="AI148" s="34">
        <f t="shared" si="203"/>
        <v>0</v>
      </c>
      <c r="AJ148" s="31">
        <f t="shared" si="195"/>
        <v>0</v>
      </c>
      <c r="AK148" s="230" t="str">
        <f t="shared" si="204"/>
        <v>NO OFERTADO</v>
      </c>
      <c r="AL148" s="32"/>
      <c r="AM148" s="229"/>
      <c r="AN148" s="34">
        <f t="shared" si="205"/>
        <v>0</v>
      </c>
      <c r="AO148" s="31">
        <f t="shared" si="195"/>
        <v>0</v>
      </c>
      <c r="AP148" s="230" t="str">
        <f t="shared" si="206"/>
        <v>NO OFERTADO</v>
      </c>
      <c r="AQ148" s="32">
        <v>225000</v>
      </c>
      <c r="AR148" s="229">
        <v>0</v>
      </c>
      <c r="AS148" s="34">
        <f t="shared" si="207"/>
        <v>225000</v>
      </c>
      <c r="AT148" s="31">
        <f t="shared" si="195"/>
        <v>225000</v>
      </c>
      <c r="AU148" s="230" t="str">
        <f t="shared" si="208"/>
        <v>HABILITA</v>
      </c>
      <c r="AV148" s="32"/>
      <c r="AW148" s="229"/>
      <c r="AX148" s="34">
        <f t="shared" si="210"/>
        <v>0</v>
      </c>
      <c r="AY148" s="31">
        <f t="shared" si="195"/>
        <v>0</v>
      </c>
      <c r="AZ148" s="230" t="str">
        <f t="shared" si="211"/>
        <v>NO OFERTADO</v>
      </c>
      <c r="BA148" s="32"/>
      <c r="BB148" s="229">
        <f t="shared" si="212"/>
        <v>0</v>
      </c>
      <c r="BC148" s="34">
        <f t="shared" si="213"/>
        <v>0</v>
      </c>
      <c r="BD148" s="31">
        <f t="shared" si="195"/>
        <v>0</v>
      </c>
      <c r="BE148" s="230" t="str">
        <f t="shared" si="214"/>
        <v>NO OFERTADO</v>
      </c>
      <c r="BF148" s="32"/>
      <c r="BG148" s="229"/>
      <c r="BH148" s="34">
        <f t="shared" si="215"/>
        <v>0</v>
      </c>
      <c r="BI148" s="31">
        <f t="shared" si="195"/>
        <v>0</v>
      </c>
      <c r="BJ148" s="230" t="str">
        <f t="shared" si="216"/>
        <v>NO OFERTADO</v>
      </c>
      <c r="BK148" s="32">
        <v>205800</v>
      </c>
      <c r="BL148" s="229">
        <v>0</v>
      </c>
      <c r="BM148" s="34">
        <f t="shared" si="217"/>
        <v>205800</v>
      </c>
      <c r="BN148" s="31">
        <f t="shared" si="195"/>
        <v>205800</v>
      </c>
      <c r="BO148" s="230" t="str">
        <f t="shared" si="218"/>
        <v>HABILITA</v>
      </c>
      <c r="BP148" s="32"/>
      <c r="BQ148" s="229"/>
      <c r="BR148" s="34">
        <f t="shared" si="219"/>
        <v>0</v>
      </c>
      <c r="BS148" s="31">
        <f t="shared" si="195"/>
        <v>0</v>
      </c>
      <c r="BT148" s="230" t="str">
        <f t="shared" si="220"/>
        <v>NO OFERTADO</v>
      </c>
      <c r="BU148" s="32"/>
      <c r="BV148" s="229"/>
      <c r="BW148" s="34">
        <f t="shared" si="221"/>
        <v>0</v>
      </c>
      <c r="BX148" s="31">
        <f t="shared" si="222"/>
        <v>0</v>
      </c>
      <c r="BY148" s="230" t="str">
        <f t="shared" si="223"/>
        <v>NO OFERTADO</v>
      </c>
      <c r="BZ148" s="32"/>
      <c r="CA148" s="229"/>
      <c r="CB148" s="34">
        <f t="shared" si="224"/>
        <v>0</v>
      </c>
      <c r="CC148" s="31">
        <f t="shared" si="222"/>
        <v>0</v>
      </c>
      <c r="CD148" s="230" t="str">
        <f t="shared" si="225"/>
        <v>NO OFERTADO</v>
      </c>
      <c r="CE148" s="32"/>
      <c r="CF148" s="229"/>
      <c r="CG148" s="34">
        <f t="shared" si="226"/>
        <v>0</v>
      </c>
      <c r="CH148" s="31">
        <f t="shared" si="222"/>
        <v>0</v>
      </c>
      <c r="CI148" s="230" t="str">
        <f t="shared" si="227"/>
        <v>NO OFERTADO</v>
      </c>
      <c r="CJ148" s="32"/>
      <c r="CK148" s="229"/>
      <c r="CL148" s="34">
        <f t="shared" si="228"/>
        <v>0</v>
      </c>
      <c r="CM148" s="31">
        <f t="shared" si="222"/>
        <v>0</v>
      </c>
      <c r="CN148" s="230" t="str">
        <f t="shared" si="229"/>
        <v>NO OFERTADO</v>
      </c>
      <c r="CO148" s="32"/>
      <c r="CP148" s="231"/>
      <c r="CQ148" s="34">
        <f t="shared" si="230"/>
        <v>0</v>
      </c>
      <c r="CR148" s="31">
        <f t="shared" si="222"/>
        <v>0</v>
      </c>
      <c r="CS148" s="230" t="str">
        <f t="shared" si="231"/>
        <v>NO OFERTADO</v>
      </c>
      <c r="CT148" s="32"/>
      <c r="CU148" s="229"/>
      <c r="CV148" s="34">
        <f t="shared" si="232"/>
        <v>0</v>
      </c>
      <c r="CW148" s="31">
        <f t="shared" si="222"/>
        <v>0</v>
      </c>
      <c r="CX148" s="230" t="str">
        <f t="shared" si="233"/>
        <v>NO OFERTADO</v>
      </c>
      <c r="CY148" s="32"/>
      <c r="CZ148" s="229"/>
      <c r="DA148" s="34">
        <f t="shared" si="247"/>
        <v>0</v>
      </c>
      <c r="DB148" s="31">
        <f t="shared" si="248"/>
        <v>0</v>
      </c>
      <c r="DC148" s="230" t="str">
        <f t="shared" si="234"/>
        <v>NO OFERTADO</v>
      </c>
      <c r="DD148" s="32"/>
      <c r="DE148" s="229"/>
      <c r="DF148" s="34">
        <f t="shared" si="249"/>
        <v>0</v>
      </c>
      <c r="DG148" s="31">
        <f t="shared" si="250"/>
        <v>0</v>
      </c>
      <c r="DH148" s="230" t="str">
        <f t="shared" si="235"/>
        <v>NO OFERTADO</v>
      </c>
      <c r="DI148" s="32"/>
      <c r="DJ148" s="229"/>
      <c r="DK148" s="34">
        <f t="shared" si="251"/>
        <v>0</v>
      </c>
      <c r="DL148" s="31">
        <f t="shared" si="252"/>
        <v>0</v>
      </c>
      <c r="DM148" s="230" t="str">
        <f t="shared" si="236"/>
        <v>NO OFERTADO</v>
      </c>
      <c r="DN148" s="32"/>
      <c r="DO148" s="229"/>
      <c r="DP148" s="34">
        <f t="shared" si="253"/>
        <v>0</v>
      </c>
      <c r="DQ148" s="31">
        <f t="shared" si="254"/>
        <v>0</v>
      </c>
      <c r="DR148" s="230" t="str">
        <f t="shared" si="237"/>
        <v>NO OFERTADO</v>
      </c>
      <c r="DS148" s="32"/>
      <c r="DT148" s="229"/>
      <c r="DU148" s="34">
        <f t="shared" si="255"/>
        <v>0</v>
      </c>
      <c r="DV148" s="31">
        <f t="shared" si="256"/>
        <v>0</v>
      </c>
      <c r="DW148" s="230" t="str">
        <f t="shared" si="238"/>
        <v>NO OFERTADO</v>
      </c>
      <c r="DX148" s="32"/>
      <c r="DY148" s="229">
        <f t="shared" si="182"/>
        <v>0</v>
      </c>
      <c r="DZ148" s="34">
        <f t="shared" si="239"/>
        <v>0</v>
      </c>
      <c r="EA148" s="31">
        <f t="shared" si="240"/>
        <v>0</v>
      </c>
      <c r="EB148" s="230" t="str">
        <f t="shared" si="241"/>
        <v>NO OFERTADO</v>
      </c>
      <c r="EC148" s="32"/>
      <c r="ED148" s="229"/>
      <c r="EE148" s="34">
        <f t="shared" si="257"/>
        <v>0</v>
      </c>
      <c r="EF148" s="31">
        <f t="shared" si="258"/>
        <v>0</v>
      </c>
      <c r="EG148" s="230" t="str">
        <f t="shared" si="242"/>
        <v>NO OFERTADO</v>
      </c>
      <c r="EH148" s="32">
        <v>235500</v>
      </c>
      <c r="EI148" s="229">
        <v>0</v>
      </c>
      <c r="EJ148" s="34">
        <f t="shared" si="259"/>
        <v>235500</v>
      </c>
      <c r="EK148" s="31">
        <f t="shared" si="260"/>
        <v>235500</v>
      </c>
      <c r="EL148" s="230" t="str">
        <f t="shared" si="243"/>
        <v>HABILITA</v>
      </c>
    </row>
    <row r="149" spans="1:142" s="226" customFormat="1" ht="38.25" x14ac:dyDescent="0.2">
      <c r="A149" s="103">
        <v>140</v>
      </c>
      <c r="B149" s="202" t="s">
        <v>247</v>
      </c>
      <c r="C149" s="121" t="s">
        <v>244</v>
      </c>
      <c r="D149" s="146">
        <v>1</v>
      </c>
      <c r="E149" s="227" t="s">
        <v>53</v>
      </c>
      <c r="F149" s="228">
        <v>26.666666666666668</v>
      </c>
      <c r="G149" s="25">
        <v>97747.368421052641</v>
      </c>
      <c r="H149" s="32"/>
      <c r="I149" s="229"/>
      <c r="J149" s="34">
        <f t="shared" si="244"/>
        <v>0</v>
      </c>
      <c r="K149" s="31">
        <f t="shared" si="245"/>
        <v>0</v>
      </c>
      <c r="L149" s="230" t="str">
        <f t="shared" si="193"/>
        <v>NO OFERTADO</v>
      </c>
      <c r="M149" s="32"/>
      <c r="N149" s="229">
        <v>0</v>
      </c>
      <c r="O149" s="34">
        <f t="shared" si="194"/>
        <v>0</v>
      </c>
      <c r="P149" s="31">
        <f t="shared" si="195"/>
        <v>0</v>
      </c>
      <c r="Q149" s="230" t="str">
        <f t="shared" si="196"/>
        <v>NO OFERTADO</v>
      </c>
      <c r="R149" s="32"/>
      <c r="S149" s="229"/>
      <c r="T149" s="34">
        <f t="shared" si="197"/>
        <v>0</v>
      </c>
      <c r="U149" s="31">
        <f t="shared" si="195"/>
        <v>0</v>
      </c>
      <c r="V149" s="230" t="str">
        <f t="shared" si="198"/>
        <v>NO OFERTADO</v>
      </c>
      <c r="W149" s="32"/>
      <c r="X149" s="229"/>
      <c r="Y149" s="34">
        <f t="shared" si="199"/>
        <v>0</v>
      </c>
      <c r="Z149" s="31">
        <f t="shared" si="195"/>
        <v>0</v>
      </c>
      <c r="AA149" s="230" t="str">
        <f t="shared" si="200"/>
        <v>NO OFERTADO</v>
      </c>
      <c r="AB149" s="32"/>
      <c r="AC149" s="229"/>
      <c r="AD149" s="34">
        <f t="shared" si="201"/>
        <v>0</v>
      </c>
      <c r="AE149" s="31">
        <f t="shared" si="195"/>
        <v>0</v>
      </c>
      <c r="AF149" s="230" t="str">
        <f t="shared" si="202"/>
        <v>NO OFERTADO</v>
      </c>
      <c r="AG149" s="32"/>
      <c r="AH149" s="229"/>
      <c r="AI149" s="34">
        <f t="shared" si="203"/>
        <v>0</v>
      </c>
      <c r="AJ149" s="31">
        <f t="shared" si="195"/>
        <v>0</v>
      </c>
      <c r="AK149" s="230" t="str">
        <f t="shared" si="204"/>
        <v>NO OFERTADO</v>
      </c>
      <c r="AL149" s="32"/>
      <c r="AM149" s="229"/>
      <c r="AN149" s="34">
        <f t="shared" si="205"/>
        <v>0</v>
      </c>
      <c r="AO149" s="31">
        <f t="shared" si="195"/>
        <v>0</v>
      </c>
      <c r="AP149" s="230" t="str">
        <f t="shared" si="206"/>
        <v>NO OFERTADO</v>
      </c>
      <c r="AQ149" s="32">
        <v>90900</v>
      </c>
      <c r="AR149" s="229">
        <v>0</v>
      </c>
      <c r="AS149" s="34">
        <f t="shared" si="207"/>
        <v>90900</v>
      </c>
      <c r="AT149" s="31">
        <f t="shared" si="195"/>
        <v>90900</v>
      </c>
      <c r="AU149" s="230" t="str">
        <f t="shared" si="208"/>
        <v>HABILITA</v>
      </c>
      <c r="AV149" s="32"/>
      <c r="AW149" s="229"/>
      <c r="AX149" s="34">
        <f t="shared" si="210"/>
        <v>0</v>
      </c>
      <c r="AY149" s="31">
        <f t="shared" si="195"/>
        <v>0</v>
      </c>
      <c r="AZ149" s="230" t="str">
        <f t="shared" si="211"/>
        <v>NO OFERTADO</v>
      </c>
      <c r="BA149" s="32"/>
      <c r="BB149" s="229">
        <f t="shared" si="212"/>
        <v>0</v>
      </c>
      <c r="BC149" s="34">
        <f t="shared" si="213"/>
        <v>0</v>
      </c>
      <c r="BD149" s="31">
        <f t="shared" si="195"/>
        <v>0</v>
      </c>
      <c r="BE149" s="230" t="str">
        <f t="shared" si="214"/>
        <v>NO OFERTADO</v>
      </c>
      <c r="BF149" s="32"/>
      <c r="BG149" s="229"/>
      <c r="BH149" s="34">
        <f t="shared" si="215"/>
        <v>0</v>
      </c>
      <c r="BI149" s="31">
        <f t="shared" si="195"/>
        <v>0</v>
      </c>
      <c r="BJ149" s="230" t="str">
        <f t="shared" si="216"/>
        <v>NO OFERTADO</v>
      </c>
      <c r="BK149" s="32">
        <v>89000</v>
      </c>
      <c r="BL149" s="229">
        <v>0</v>
      </c>
      <c r="BM149" s="34">
        <f t="shared" si="217"/>
        <v>89000</v>
      </c>
      <c r="BN149" s="31">
        <f t="shared" si="195"/>
        <v>89000</v>
      </c>
      <c r="BO149" s="230" t="str">
        <f t="shared" si="218"/>
        <v>HABILITA</v>
      </c>
      <c r="BP149" s="32"/>
      <c r="BQ149" s="229"/>
      <c r="BR149" s="34">
        <f t="shared" si="219"/>
        <v>0</v>
      </c>
      <c r="BS149" s="31">
        <f t="shared" si="195"/>
        <v>0</v>
      </c>
      <c r="BT149" s="230" t="str">
        <f t="shared" si="220"/>
        <v>NO OFERTADO</v>
      </c>
      <c r="BU149" s="32"/>
      <c r="BV149" s="229"/>
      <c r="BW149" s="34">
        <f t="shared" si="221"/>
        <v>0</v>
      </c>
      <c r="BX149" s="31">
        <f t="shared" si="222"/>
        <v>0</v>
      </c>
      <c r="BY149" s="230" t="str">
        <f t="shared" si="223"/>
        <v>NO OFERTADO</v>
      </c>
      <c r="BZ149" s="32"/>
      <c r="CA149" s="229"/>
      <c r="CB149" s="34">
        <f t="shared" si="224"/>
        <v>0</v>
      </c>
      <c r="CC149" s="31">
        <f t="shared" si="222"/>
        <v>0</v>
      </c>
      <c r="CD149" s="230" t="str">
        <f t="shared" si="225"/>
        <v>NO OFERTADO</v>
      </c>
      <c r="CE149" s="32"/>
      <c r="CF149" s="229"/>
      <c r="CG149" s="34">
        <f t="shared" si="226"/>
        <v>0</v>
      </c>
      <c r="CH149" s="31">
        <f t="shared" si="222"/>
        <v>0</v>
      </c>
      <c r="CI149" s="230" t="str">
        <f t="shared" si="227"/>
        <v>NO OFERTADO</v>
      </c>
      <c r="CJ149" s="32"/>
      <c r="CK149" s="229"/>
      <c r="CL149" s="34">
        <f t="shared" si="228"/>
        <v>0</v>
      </c>
      <c r="CM149" s="31">
        <f t="shared" si="222"/>
        <v>0</v>
      </c>
      <c r="CN149" s="230" t="str">
        <f t="shared" si="229"/>
        <v>NO OFERTADO</v>
      </c>
      <c r="CO149" s="32"/>
      <c r="CP149" s="231"/>
      <c r="CQ149" s="34">
        <f t="shared" si="230"/>
        <v>0</v>
      </c>
      <c r="CR149" s="31">
        <f t="shared" si="222"/>
        <v>0</v>
      </c>
      <c r="CS149" s="230" t="str">
        <f t="shared" si="231"/>
        <v>NO OFERTADO</v>
      </c>
      <c r="CT149" s="32"/>
      <c r="CU149" s="229"/>
      <c r="CV149" s="34">
        <f t="shared" si="232"/>
        <v>0</v>
      </c>
      <c r="CW149" s="31">
        <f t="shared" si="222"/>
        <v>0</v>
      </c>
      <c r="CX149" s="230" t="str">
        <f t="shared" si="233"/>
        <v>NO OFERTADO</v>
      </c>
      <c r="CY149" s="32"/>
      <c r="CZ149" s="229"/>
      <c r="DA149" s="34">
        <f t="shared" si="247"/>
        <v>0</v>
      </c>
      <c r="DB149" s="31">
        <f t="shared" si="248"/>
        <v>0</v>
      </c>
      <c r="DC149" s="230" t="str">
        <f t="shared" si="234"/>
        <v>NO OFERTADO</v>
      </c>
      <c r="DD149" s="32"/>
      <c r="DE149" s="229"/>
      <c r="DF149" s="34">
        <f t="shared" si="249"/>
        <v>0</v>
      </c>
      <c r="DG149" s="31">
        <f t="shared" si="250"/>
        <v>0</v>
      </c>
      <c r="DH149" s="230" t="str">
        <f t="shared" si="235"/>
        <v>NO OFERTADO</v>
      </c>
      <c r="DI149" s="32"/>
      <c r="DJ149" s="229"/>
      <c r="DK149" s="34">
        <f t="shared" si="251"/>
        <v>0</v>
      </c>
      <c r="DL149" s="31">
        <f t="shared" si="252"/>
        <v>0</v>
      </c>
      <c r="DM149" s="230" t="str">
        <f t="shared" si="236"/>
        <v>NO OFERTADO</v>
      </c>
      <c r="DN149" s="32"/>
      <c r="DO149" s="229"/>
      <c r="DP149" s="34">
        <f t="shared" si="253"/>
        <v>0</v>
      </c>
      <c r="DQ149" s="31">
        <f t="shared" si="254"/>
        <v>0</v>
      </c>
      <c r="DR149" s="230" t="str">
        <f t="shared" si="237"/>
        <v>NO OFERTADO</v>
      </c>
      <c r="DS149" s="32"/>
      <c r="DT149" s="229"/>
      <c r="DU149" s="34">
        <f t="shared" si="255"/>
        <v>0</v>
      </c>
      <c r="DV149" s="31">
        <f t="shared" si="256"/>
        <v>0</v>
      </c>
      <c r="DW149" s="230" t="str">
        <f t="shared" si="238"/>
        <v>NO OFERTADO</v>
      </c>
      <c r="DX149" s="32"/>
      <c r="DY149" s="229">
        <f t="shared" si="182"/>
        <v>0</v>
      </c>
      <c r="DZ149" s="34">
        <f t="shared" si="239"/>
        <v>0</v>
      </c>
      <c r="EA149" s="31">
        <f t="shared" si="240"/>
        <v>0</v>
      </c>
      <c r="EB149" s="230" t="str">
        <f t="shared" si="241"/>
        <v>NO OFERTADO</v>
      </c>
      <c r="EC149" s="32"/>
      <c r="ED149" s="229"/>
      <c r="EE149" s="34">
        <f t="shared" si="257"/>
        <v>0</v>
      </c>
      <c r="EF149" s="31">
        <f t="shared" si="258"/>
        <v>0</v>
      </c>
      <c r="EG149" s="230" t="str">
        <f t="shared" si="242"/>
        <v>NO OFERTADO</v>
      </c>
      <c r="EH149" s="32">
        <v>125000</v>
      </c>
      <c r="EI149" s="229">
        <v>0</v>
      </c>
      <c r="EJ149" s="34">
        <f t="shared" si="259"/>
        <v>125000</v>
      </c>
      <c r="EK149" s="31">
        <f t="shared" si="260"/>
        <v>125000</v>
      </c>
      <c r="EL149" s="230" t="str">
        <f t="shared" si="243"/>
        <v>HABILITA</v>
      </c>
    </row>
    <row r="150" spans="1:142" s="226" customFormat="1" ht="51" x14ac:dyDescent="0.2">
      <c r="A150" s="103">
        <v>141</v>
      </c>
      <c r="B150" s="202" t="s">
        <v>248</v>
      </c>
      <c r="C150" s="121" t="s">
        <v>244</v>
      </c>
      <c r="D150" s="146">
        <v>1</v>
      </c>
      <c r="E150" s="227" t="s">
        <v>53</v>
      </c>
      <c r="F150" s="228">
        <v>1</v>
      </c>
      <c r="G150" s="25">
        <v>142002</v>
      </c>
      <c r="H150" s="32"/>
      <c r="I150" s="229"/>
      <c r="J150" s="34">
        <f t="shared" si="244"/>
        <v>0</v>
      </c>
      <c r="K150" s="31">
        <f t="shared" si="245"/>
        <v>0</v>
      </c>
      <c r="L150" s="230" t="str">
        <f t="shared" si="193"/>
        <v>NO OFERTADO</v>
      </c>
      <c r="M150" s="32"/>
      <c r="N150" s="229">
        <v>0</v>
      </c>
      <c r="O150" s="34">
        <f t="shared" si="194"/>
        <v>0</v>
      </c>
      <c r="P150" s="31">
        <f t="shared" si="195"/>
        <v>0</v>
      </c>
      <c r="Q150" s="230" t="str">
        <f t="shared" si="196"/>
        <v>NO OFERTADO</v>
      </c>
      <c r="R150" s="32"/>
      <c r="S150" s="229"/>
      <c r="T150" s="34">
        <f t="shared" si="197"/>
        <v>0</v>
      </c>
      <c r="U150" s="31">
        <f t="shared" si="195"/>
        <v>0</v>
      </c>
      <c r="V150" s="230" t="str">
        <f t="shared" si="198"/>
        <v>NO OFERTADO</v>
      </c>
      <c r="W150" s="32"/>
      <c r="X150" s="229"/>
      <c r="Y150" s="34">
        <f t="shared" si="199"/>
        <v>0</v>
      </c>
      <c r="Z150" s="31">
        <f t="shared" si="195"/>
        <v>0</v>
      </c>
      <c r="AA150" s="230" t="str">
        <f t="shared" si="200"/>
        <v>NO OFERTADO</v>
      </c>
      <c r="AB150" s="32"/>
      <c r="AC150" s="229"/>
      <c r="AD150" s="34">
        <f t="shared" si="201"/>
        <v>0</v>
      </c>
      <c r="AE150" s="31">
        <f t="shared" si="195"/>
        <v>0</v>
      </c>
      <c r="AF150" s="230" t="str">
        <f t="shared" si="202"/>
        <v>NO OFERTADO</v>
      </c>
      <c r="AG150" s="32"/>
      <c r="AH150" s="229"/>
      <c r="AI150" s="34">
        <f t="shared" si="203"/>
        <v>0</v>
      </c>
      <c r="AJ150" s="31">
        <f t="shared" si="195"/>
        <v>0</v>
      </c>
      <c r="AK150" s="230" t="str">
        <f t="shared" si="204"/>
        <v>NO OFERTADO</v>
      </c>
      <c r="AL150" s="32"/>
      <c r="AM150" s="229"/>
      <c r="AN150" s="34">
        <f t="shared" si="205"/>
        <v>0</v>
      </c>
      <c r="AO150" s="31">
        <f t="shared" si="195"/>
        <v>0</v>
      </c>
      <c r="AP150" s="230" t="str">
        <f t="shared" si="206"/>
        <v>NO OFERTADO</v>
      </c>
      <c r="AQ150" s="32">
        <v>139900</v>
      </c>
      <c r="AR150" s="229">
        <v>0</v>
      </c>
      <c r="AS150" s="34">
        <f t="shared" si="207"/>
        <v>139900</v>
      </c>
      <c r="AT150" s="31">
        <f t="shared" si="195"/>
        <v>139900</v>
      </c>
      <c r="AU150" s="230" t="str">
        <f t="shared" si="208"/>
        <v>HABILITA</v>
      </c>
      <c r="AV150" s="32"/>
      <c r="AW150" s="229"/>
      <c r="AX150" s="34">
        <f t="shared" si="210"/>
        <v>0</v>
      </c>
      <c r="AY150" s="31">
        <f t="shared" si="195"/>
        <v>0</v>
      </c>
      <c r="AZ150" s="230" t="str">
        <f t="shared" si="211"/>
        <v>NO OFERTADO</v>
      </c>
      <c r="BA150" s="32"/>
      <c r="BB150" s="229">
        <f t="shared" si="212"/>
        <v>0</v>
      </c>
      <c r="BC150" s="34">
        <f t="shared" si="213"/>
        <v>0</v>
      </c>
      <c r="BD150" s="31">
        <f t="shared" si="195"/>
        <v>0</v>
      </c>
      <c r="BE150" s="230" t="str">
        <f t="shared" si="214"/>
        <v>NO OFERTADO</v>
      </c>
      <c r="BF150" s="32"/>
      <c r="BG150" s="229"/>
      <c r="BH150" s="34">
        <f t="shared" si="215"/>
        <v>0</v>
      </c>
      <c r="BI150" s="31">
        <f t="shared" si="195"/>
        <v>0</v>
      </c>
      <c r="BJ150" s="230" t="str">
        <f t="shared" si="216"/>
        <v>NO OFERTADO</v>
      </c>
      <c r="BK150" s="32">
        <v>123480</v>
      </c>
      <c r="BL150" s="229">
        <v>0</v>
      </c>
      <c r="BM150" s="34">
        <f t="shared" si="217"/>
        <v>123480</v>
      </c>
      <c r="BN150" s="31">
        <f t="shared" si="195"/>
        <v>123480</v>
      </c>
      <c r="BO150" s="230" t="str">
        <f t="shared" si="218"/>
        <v>HABILITA</v>
      </c>
      <c r="BP150" s="32"/>
      <c r="BQ150" s="229"/>
      <c r="BR150" s="34">
        <f t="shared" si="219"/>
        <v>0</v>
      </c>
      <c r="BS150" s="31">
        <f t="shared" si="195"/>
        <v>0</v>
      </c>
      <c r="BT150" s="230" t="str">
        <f t="shared" si="220"/>
        <v>NO OFERTADO</v>
      </c>
      <c r="BU150" s="32"/>
      <c r="BV150" s="229"/>
      <c r="BW150" s="34">
        <f t="shared" si="221"/>
        <v>0</v>
      </c>
      <c r="BX150" s="31">
        <f t="shared" si="222"/>
        <v>0</v>
      </c>
      <c r="BY150" s="230" t="str">
        <f t="shared" si="223"/>
        <v>NO OFERTADO</v>
      </c>
      <c r="BZ150" s="32"/>
      <c r="CA150" s="229"/>
      <c r="CB150" s="34">
        <f t="shared" si="224"/>
        <v>0</v>
      </c>
      <c r="CC150" s="31">
        <f t="shared" si="222"/>
        <v>0</v>
      </c>
      <c r="CD150" s="230" t="str">
        <f t="shared" si="225"/>
        <v>NO OFERTADO</v>
      </c>
      <c r="CE150" s="32"/>
      <c r="CF150" s="229"/>
      <c r="CG150" s="34">
        <f t="shared" si="226"/>
        <v>0</v>
      </c>
      <c r="CH150" s="31">
        <f t="shared" si="222"/>
        <v>0</v>
      </c>
      <c r="CI150" s="230" t="str">
        <f t="shared" si="227"/>
        <v>NO OFERTADO</v>
      </c>
      <c r="CJ150" s="32"/>
      <c r="CK150" s="229"/>
      <c r="CL150" s="34">
        <f t="shared" si="228"/>
        <v>0</v>
      </c>
      <c r="CM150" s="31">
        <f t="shared" si="222"/>
        <v>0</v>
      </c>
      <c r="CN150" s="230" t="str">
        <f t="shared" si="229"/>
        <v>NO OFERTADO</v>
      </c>
      <c r="CO150" s="32"/>
      <c r="CP150" s="231"/>
      <c r="CQ150" s="34">
        <f t="shared" si="230"/>
        <v>0</v>
      </c>
      <c r="CR150" s="31">
        <f t="shared" si="222"/>
        <v>0</v>
      </c>
      <c r="CS150" s="230" t="str">
        <f t="shared" si="231"/>
        <v>NO OFERTADO</v>
      </c>
      <c r="CT150" s="32"/>
      <c r="CU150" s="229"/>
      <c r="CV150" s="34">
        <f t="shared" si="232"/>
        <v>0</v>
      </c>
      <c r="CW150" s="31">
        <f t="shared" si="222"/>
        <v>0</v>
      </c>
      <c r="CX150" s="230" t="str">
        <f t="shared" si="233"/>
        <v>NO OFERTADO</v>
      </c>
      <c r="CY150" s="32"/>
      <c r="CZ150" s="229"/>
      <c r="DA150" s="34">
        <f t="shared" si="247"/>
        <v>0</v>
      </c>
      <c r="DB150" s="31">
        <f t="shared" si="248"/>
        <v>0</v>
      </c>
      <c r="DC150" s="230" t="str">
        <f t="shared" si="234"/>
        <v>NO OFERTADO</v>
      </c>
      <c r="DD150" s="32"/>
      <c r="DE150" s="229"/>
      <c r="DF150" s="34">
        <f t="shared" si="249"/>
        <v>0</v>
      </c>
      <c r="DG150" s="31">
        <f t="shared" si="250"/>
        <v>0</v>
      </c>
      <c r="DH150" s="230" t="str">
        <f t="shared" si="235"/>
        <v>NO OFERTADO</v>
      </c>
      <c r="DI150" s="32"/>
      <c r="DJ150" s="229"/>
      <c r="DK150" s="34">
        <f t="shared" si="251"/>
        <v>0</v>
      </c>
      <c r="DL150" s="31">
        <f t="shared" si="252"/>
        <v>0</v>
      </c>
      <c r="DM150" s="230" t="str">
        <f t="shared" si="236"/>
        <v>NO OFERTADO</v>
      </c>
      <c r="DN150" s="32"/>
      <c r="DO150" s="229"/>
      <c r="DP150" s="34">
        <f t="shared" si="253"/>
        <v>0</v>
      </c>
      <c r="DQ150" s="31">
        <f t="shared" si="254"/>
        <v>0</v>
      </c>
      <c r="DR150" s="230" t="str">
        <f t="shared" si="237"/>
        <v>NO OFERTADO</v>
      </c>
      <c r="DS150" s="32"/>
      <c r="DT150" s="229"/>
      <c r="DU150" s="34">
        <f t="shared" si="255"/>
        <v>0</v>
      </c>
      <c r="DV150" s="31">
        <f t="shared" si="256"/>
        <v>0</v>
      </c>
      <c r="DW150" s="230" t="str">
        <f t="shared" si="238"/>
        <v>NO OFERTADO</v>
      </c>
      <c r="DX150" s="32"/>
      <c r="DY150" s="229">
        <f t="shared" si="182"/>
        <v>0</v>
      </c>
      <c r="DZ150" s="34">
        <f t="shared" si="239"/>
        <v>0</v>
      </c>
      <c r="EA150" s="31">
        <f t="shared" si="240"/>
        <v>0</v>
      </c>
      <c r="EB150" s="230" t="str">
        <f t="shared" si="241"/>
        <v>NO OFERTADO</v>
      </c>
      <c r="EC150" s="32"/>
      <c r="ED150" s="229"/>
      <c r="EE150" s="34">
        <f t="shared" si="257"/>
        <v>0</v>
      </c>
      <c r="EF150" s="31">
        <f t="shared" si="258"/>
        <v>0</v>
      </c>
      <c r="EG150" s="230" t="str">
        <f t="shared" si="242"/>
        <v>NO OFERTADO</v>
      </c>
      <c r="EH150" s="32">
        <v>170000</v>
      </c>
      <c r="EI150" s="229">
        <v>0</v>
      </c>
      <c r="EJ150" s="34">
        <f t="shared" si="259"/>
        <v>170000</v>
      </c>
      <c r="EK150" s="31">
        <f t="shared" si="260"/>
        <v>170000</v>
      </c>
      <c r="EL150" s="230" t="str">
        <f t="shared" si="243"/>
        <v>HABILITA</v>
      </c>
    </row>
    <row r="151" spans="1:142" s="226" customFormat="1" ht="51" x14ac:dyDescent="0.2">
      <c r="A151" s="103">
        <v>142</v>
      </c>
      <c r="B151" s="202" t="s">
        <v>249</v>
      </c>
      <c r="C151" s="121" t="s">
        <v>244</v>
      </c>
      <c r="D151" s="146">
        <v>1</v>
      </c>
      <c r="E151" s="227" t="s">
        <v>53</v>
      </c>
      <c r="F151" s="228">
        <v>8.3333333333333339</v>
      </c>
      <c r="G151" s="25">
        <v>236670</v>
      </c>
      <c r="H151" s="32"/>
      <c r="I151" s="229"/>
      <c r="J151" s="34">
        <f t="shared" si="244"/>
        <v>0</v>
      </c>
      <c r="K151" s="31">
        <f t="shared" si="245"/>
        <v>0</v>
      </c>
      <c r="L151" s="230" t="str">
        <f t="shared" si="193"/>
        <v>NO OFERTADO</v>
      </c>
      <c r="M151" s="32"/>
      <c r="N151" s="229">
        <v>0</v>
      </c>
      <c r="O151" s="34">
        <f t="shared" si="194"/>
        <v>0</v>
      </c>
      <c r="P151" s="31">
        <f t="shared" si="195"/>
        <v>0</v>
      </c>
      <c r="Q151" s="230" t="str">
        <f t="shared" si="196"/>
        <v>NO OFERTADO</v>
      </c>
      <c r="R151" s="32"/>
      <c r="S151" s="229"/>
      <c r="T151" s="34">
        <f t="shared" si="197"/>
        <v>0</v>
      </c>
      <c r="U151" s="31">
        <f t="shared" si="195"/>
        <v>0</v>
      </c>
      <c r="V151" s="230" t="str">
        <f t="shared" si="198"/>
        <v>NO OFERTADO</v>
      </c>
      <c r="W151" s="32"/>
      <c r="X151" s="229"/>
      <c r="Y151" s="34">
        <f t="shared" si="199"/>
        <v>0</v>
      </c>
      <c r="Z151" s="31">
        <f t="shared" si="195"/>
        <v>0</v>
      </c>
      <c r="AA151" s="230" t="str">
        <f t="shared" si="200"/>
        <v>NO OFERTADO</v>
      </c>
      <c r="AB151" s="32"/>
      <c r="AC151" s="229"/>
      <c r="AD151" s="34">
        <f t="shared" si="201"/>
        <v>0</v>
      </c>
      <c r="AE151" s="31">
        <f t="shared" si="195"/>
        <v>0</v>
      </c>
      <c r="AF151" s="230" t="str">
        <f t="shared" si="202"/>
        <v>NO OFERTADO</v>
      </c>
      <c r="AG151" s="32"/>
      <c r="AH151" s="229"/>
      <c r="AI151" s="34">
        <f t="shared" si="203"/>
        <v>0</v>
      </c>
      <c r="AJ151" s="31">
        <f t="shared" si="195"/>
        <v>0</v>
      </c>
      <c r="AK151" s="230" t="str">
        <f t="shared" si="204"/>
        <v>NO OFERTADO</v>
      </c>
      <c r="AL151" s="32"/>
      <c r="AM151" s="229"/>
      <c r="AN151" s="34">
        <f t="shared" si="205"/>
        <v>0</v>
      </c>
      <c r="AO151" s="31">
        <f t="shared" si="195"/>
        <v>0</v>
      </c>
      <c r="AP151" s="230" t="str">
        <f t="shared" si="206"/>
        <v>NO OFERTADO</v>
      </c>
      <c r="AQ151" s="32">
        <v>225000</v>
      </c>
      <c r="AR151" s="229">
        <v>0</v>
      </c>
      <c r="AS151" s="34">
        <f t="shared" si="207"/>
        <v>225000</v>
      </c>
      <c r="AT151" s="31">
        <f t="shared" si="195"/>
        <v>225000</v>
      </c>
      <c r="AU151" s="230" t="str">
        <f t="shared" si="208"/>
        <v>HABILITA</v>
      </c>
      <c r="AV151" s="32"/>
      <c r="AW151" s="229"/>
      <c r="AX151" s="34">
        <f t="shared" si="210"/>
        <v>0</v>
      </c>
      <c r="AY151" s="31">
        <f t="shared" si="195"/>
        <v>0</v>
      </c>
      <c r="AZ151" s="230" t="str">
        <f t="shared" si="211"/>
        <v>NO OFERTADO</v>
      </c>
      <c r="BA151" s="32"/>
      <c r="BB151" s="229">
        <f t="shared" si="212"/>
        <v>0</v>
      </c>
      <c r="BC151" s="34">
        <f t="shared" si="213"/>
        <v>0</v>
      </c>
      <c r="BD151" s="31">
        <f t="shared" si="195"/>
        <v>0</v>
      </c>
      <c r="BE151" s="230" t="str">
        <f t="shared" si="214"/>
        <v>NO OFERTADO</v>
      </c>
      <c r="BF151" s="32"/>
      <c r="BG151" s="229"/>
      <c r="BH151" s="34">
        <f t="shared" si="215"/>
        <v>0</v>
      </c>
      <c r="BI151" s="31">
        <f t="shared" si="195"/>
        <v>0</v>
      </c>
      <c r="BJ151" s="230" t="str">
        <f t="shared" si="216"/>
        <v>NO OFERTADO</v>
      </c>
      <c r="BK151" s="32">
        <v>205800</v>
      </c>
      <c r="BL151" s="229">
        <v>0</v>
      </c>
      <c r="BM151" s="34">
        <f t="shared" si="217"/>
        <v>205800</v>
      </c>
      <c r="BN151" s="31">
        <f t="shared" si="195"/>
        <v>205800</v>
      </c>
      <c r="BO151" s="230" t="str">
        <f t="shared" si="218"/>
        <v>HABILITA</v>
      </c>
      <c r="BP151" s="32"/>
      <c r="BQ151" s="229"/>
      <c r="BR151" s="34">
        <f t="shared" si="219"/>
        <v>0</v>
      </c>
      <c r="BS151" s="31">
        <f t="shared" si="195"/>
        <v>0</v>
      </c>
      <c r="BT151" s="230" t="str">
        <f t="shared" si="220"/>
        <v>NO OFERTADO</v>
      </c>
      <c r="BU151" s="32"/>
      <c r="BV151" s="229"/>
      <c r="BW151" s="34">
        <f t="shared" si="221"/>
        <v>0</v>
      </c>
      <c r="BX151" s="31">
        <f t="shared" si="222"/>
        <v>0</v>
      </c>
      <c r="BY151" s="230" t="str">
        <f t="shared" si="223"/>
        <v>NO OFERTADO</v>
      </c>
      <c r="BZ151" s="32"/>
      <c r="CA151" s="229"/>
      <c r="CB151" s="34">
        <f t="shared" si="224"/>
        <v>0</v>
      </c>
      <c r="CC151" s="31">
        <f t="shared" si="222"/>
        <v>0</v>
      </c>
      <c r="CD151" s="230" t="str">
        <f t="shared" si="225"/>
        <v>NO OFERTADO</v>
      </c>
      <c r="CE151" s="32"/>
      <c r="CF151" s="229"/>
      <c r="CG151" s="34">
        <f t="shared" si="226"/>
        <v>0</v>
      </c>
      <c r="CH151" s="31">
        <f t="shared" si="222"/>
        <v>0</v>
      </c>
      <c r="CI151" s="230" t="str">
        <f t="shared" si="227"/>
        <v>NO OFERTADO</v>
      </c>
      <c r="CJ151" s="32"/>
      <c r="CK151" s="229"/>
      <c r="CL151" s="34">
        <f t="shared" si="228"/>
        <v>0</v>
      </c>
      <c r="CM151" s="31">
        <f t="shared" si="222"/>
        <v>0</v>
      </c>
      <c r="CN151" s="230" t="str">
        <f t="shared" si="229"/>
        <v>NO OFERTADO</v>
      </c>
      <c r="CO151" s="32"/>
      <c r="CP151" s="231"/>
      <c r="CQ151" s="34">
        <f t="shared" si="230"/>
        <v>0</v>
      </c>
      <c r="CR151" s="31">
        <f t="shared" si="222"/>
        <v>0</v>
      </c>
      <c r="CS151" s="230" t="str">
        <f t="shared" si="231"/>
        <v>NO OFERTADO</v>
      </c>
      <c r="CT151" s="32"/>
      <c r="CU151" s="229"/>
      <c r="CV151" s="34">
        <f t="shared" si="232"/>
        <v>0</v>
      </c>
      <c r="CW151" s="31">
        <f t="shared" si="222"/>
        <v>0</v>
      </c>
      <c r="CX151" s="230" t="str">
        <f t="shared" si="233"/>
        <v>NO OFERTADO</v>
      </c>
      <c r="CY151" s="32"/>
      <c r="CZ151" s="229"/>
      <c r="DA151" s="34">
        <f t="shared" si="247"/>
        <v>0</v>
      </c>
      <c r="DB151" s="31">
        <f t="shared" si="248"/>
        <v>0</v>
      </c>
      <c r="DC151" s="230" t="str">
        <f t="shared" si="234"/>
        <v>NO OFERTADO</v>
      </c>
      <c r="DD151" s="32"/>
      <c r="DE151" s="229"/>
      <c r="DF151" s="34">
        <f t="shared" si="249"/>
        <v>0</v>
      </c>
      <c r="DG151" s="31">
        <f t="shared" si="250"/>
        <v>0</v>
      </c>
      <c r="DH151" s="230" t="str">
        <f t="shared" si="235"/>
        <v>NO OFERTADO</v>
      </c>
      <c r="DI151" s="32"/>
      <c r="DJ151" s="229"/>
      <c r="DK151" s="34">
        <f t="shared" si="251"/>
        <v>0</v>
      </c>
      <c r="DL151" s="31">
        <f t="shared" si="252"/>
        <v>0</v>
      </c>
      <c r="DM151" s="230" t="str">
        <f t="shared" si="236"/>
        <v>NO OFERTADO</v>
      </c>
      <c r="DN151" s="32"/>
      <c r="DO151" s="229"/>
      <c r="DP151" s="34">
        <f t="shared" si="253"/>
        <v>0</v>
      </c>
      <c r="DQ151" s="31">
        <f t="shared" si="254"/>
        <v>0</v>
      </c>
      <c r="DR151" s="230" t="str">
        <f t="shared" si="237"/>
        <v>NO OFERTADO</v>
      </c>
      <c r="DS151" s="32"/>
      <c r="DT151" s="229"/>
      <c r="DU151" s="34">
        <f t="shared" si="255"/>
        <v>0</v>
      </c>
      <c r="DV151" s="31">
        <f t="shared" si="256"/>
        <v>0</v>
      </c>
      <c r="DW151" s="230" t="str">
        <f t="shared" si="238"/>
        <v>NO OFERTADO</v>
      </c>
      <c r="DX151" s="32"/>
      <c r="DY151" s="229">
        <f t="shared" si="182"/>
        <v>0</v>
      </c>
      <c r="DZ151" s="34">
        <f t="shared" si="239"/>
        <v>0</v>
      </c>
      <c r="EA151" s="31">
        <f t="shared" si="240"/>
        <v>0</v>
      </c>
      <c r="EB151" s="230" t="str">
        <f t="shared" si="241"/>
        <v>NO OFERTADO</v>
      </c>
      <c r="EC151" s="32"/>
      <c r="ED151" s="229"/>
      <c r="EE151" s="34">
        <f t="shared" si="257"/>
        <v>0</v>
      </c>
      <c r="EF151" s="31">
        <f t="shared" si="258"/>
        <v>0</v>
      </c>
      <c r="EG151" s="230" t="str">
        <f t="shared" si="242"/>
        <v>NO OFERTADO</v>
      </c>
      <c r="EH151" s="32">
        <v>235500</v>
      </c>
      <c r="EI151" s="229">
        <v>0</v>
      </c>
      <c r="EJ151" s="34">
        <f t="shared" si="259"/>
        <v>235500</v>
      </c>
      <c r="EK151" s="31">
        <f t="shared" si="260"/>
        <v>235500</v>
      </c>
      <c r="EL151" s="230" t="str">
        <f t="shared" si="243"/>
        <v>HABILITA</v>
      </c>
    </row>
    <row r="152" spans="1:142" s="226" customFormat="1" ht="51" x14ac:dyDescent="0.2">
      <c r="A152" s="103">
        <v>143</v>
      </c>
      <c r="B152" s="202" t="s">
        <v>250</v>
      </c>
      <c r="C152" s="121" t="s">
        <v>251</v>
      </c>
      <c r="D152" s="146">
        <v>1</v>
      </c>
      <c r="E152" s="227" t="s">
        <v>53</v>
      </c>
      <c r="F152" s="228">
        <v>74.333333333333329</v>
      </c>
      <c r="G152" s="25">
        <v>13570</v>
      </c>
      <c r="H152" s="32"/>
      <c r="I152" s="229"/>
      <c r="J152" s="34">
        <f t="shared" si="244"/>
        <v>0</v>
      </c>
      <c r="K152" s="31">
        <f t="shared" si="245"/>
        <v>0</v>
      </c>
      <c r="L152" s="230" t="str">
        <f t="shared" si="193"/>
        <v>NO OFERTADO</v>
      </c>
      <c r="M152" s="32"/>
      <c r="N152" s="229">
        <v>0</v>
      </c>
      <c r="O152" s="34">
        <f t="shared" si="194"/>
        <v>0</v>
      </c>
      <c r="P152" s="31">
        <f t="shared" si="195"/>
        <v>0</v>
      </c>
      <c r="Q152" s="230" t="str">
        <f t="shared" si="196"/>
        <v>NO OFERTADO</v>
      </c>
      <c r="R152" s="32"/>
      <c r="S152" s="229"/>
      <c r="T152" s="34">
        <f t="shared" si="197"/>
        <v>0</v>
      </c>
      <c r="U152" s="31">
        <f t="shared" si="195"/>
        <v>0</v>
      </c>
      <c r="V152" s="230" t="str">
        <f t="shared" si="198"/>
        <v>NO OFERTADO</v>
      </c>
      <c r="W152" s="32"/>
      <c r="X152" s="229"/>
      <c r="Y152" s="34">
        <f t="shared" si="199"/>
        <v>0</v>
      </c>
      <c r="Z152" s="31">
        <f t="shared" si="195"/>
        <v>0</v>
      </c>
      <c r="AA152" s="230" t="str">
        <f t="shared" si="200"/>
        <v>NO OFERTADO</v>
      </c>
      <c r="AB152" s="32"/>
      <c r="AC152" s="229"/>
      <c r="AD152" s="34">
        <f t="shared" si="201"/>
        <v>0</v>
      </c>
      <c r="AE152" s="31">
        <f t="shared" si="195"/>
        <v>0</v>
      </c>
      <c r="AF152" s="230" t="str">
        <f t="shared" si="202"/>
        <v>NO OFERTADO</v>
      </c>
      <c r="AG152" s="32">
        <v>14470</v>
      </c>
      <c r="AH152" s="229">
        <f>AG152*0.19</f>
        <v>2749.3</v>
      </c>
      <c r="AI152" s="34">
        <f t="shared" si="203"/>
        <v>17219.3</v>
      </c>
      <c r="AJ152" s="31">
        <f t="shared" si="195"/>
        <v>17219.3</v>
      </c>
      <c r="AK152" s="230" t="str">
        <f t="shared" si="204"/>
        <v>HABILITA</v>
      </c>
      <c r="AL152" s="32">
        <v>17300</v>
      </c>
      <c r="AM152" s="232">
        <f t="shared" ref="AM152:AM153" si="262">AL152*0.19</f>
        <v>3287</v>
      </c>
      <c r="AN152" s="34">
        <f t="shared" si="205"/>
        <v>20587</v>
      </c>
      <c r="AO152" s="31">
        <f t="shared" si="195"/>
        <v>20587</v>
      </c>
      <c r="AP152" s="230" t="str">
        <f t="shared" si="206"/>
        <v>NO HABILITA</v>
      </c>
      <c r="AQ152" s="32"/>
      <c r="AR152" s="229"/>
      <c r="AS152" s="34">
        <f t="shared" si="207"/>
        <v>0</v>
      </c>
      <c r="AT152" s="31">
        <f t="shared" si="195"/>
        <v>0</v>
      </c>
      <c r="AU152" s="230" t="str">
        <f t="shared" si="208"/>
        <v>NO OFERTADO</v>
      </c>
      <c r="AV152" s="32">
        <v>13261</v>
      </c>
      <c r="AW152" s="229">
        <f t="shared" ref="AW152:AW153" si="263">AV152*0.19</f>
        <v>2519.59</v>
      </c>
      <c r="AX152" s="34">
        <f t="shared" si="210"/>
        <v>15780.59</v>
      </c>
      <c r="AY152" s="31">
        <f t="shared" si="195"/>
        <v>15780.59</v>
      </c>
      <c r="AZ152" s="230" t="str">
        <f t="shared" si="211"/>
        <v>HABILITA</v>
      </c>
      <c r="BA152" s="32"/>
      <c r="BB152" s="229">
        <f t="shared" si="212"/>
        <v>0</v>
      </c>
      <c r="BC152" s="34">
        <f t="shared" si="213"/>
        <v>0</v>
      </c>
      <c r="BD152" s="31">
        <f t="shared" si="195"/>
        <v>0</v>
      </c>
      <c r="BE152" s="230" t="str">
        <f t="shared" si="214"/>
        <v>NO OFERTADO</v>
      </c>
      <c r="BF152" s="32"/>
      <c r="BG152" s="229"/>
      <c r="BH152" s="34">
        <f t="shared" si="215"/>
        <v>0</v>
      </c>
      <c r="BI152" s="31">
        <f t="shared" si="195"/>
        <v>0</v>
      </c>
      <c r="BJ152" s="230" t="str">
        <f t="shared" si="216"/>
        <v>NO OFERTADO</v>
      </c>
      <c r="BK152" s="32"/>
      <c r="BL152" s="229"/>
      <c r="BM152" s="34">
        <f t="shared" si="217"/>
        <v>0</v>
      </c>
      <c r="BN152" s="31">
        <f t="shared" si="195"/>
        <v>0</v>
      </c>
      <c r="BO152" s="230" t="str">
        <f t="shared" si="218"/>
        <v>NO OFERTADO</v>
      </c>
      <c r="BP152" s="32"/>
      <c r="BQ152" s="229"/>
      <c r="BR152" s="34">
        <f t="shared" si="219"/>
        <v>0</v>
      </c>
      <c r="BS152" s="31">
        <f t="shared" si="195"/>
        <v>0</v>
      </c>
      <c r="BT152" s="230" t="str">
        <f t="shared" si="220"/>
        <v>NO OFERTADO</v>
      </c>
      <c r="BU152" s="32"/>
      <c r="BV152" s="229"/>
      <c r="BW152" s="34">
        <f t="shared" si="221"/>
        <v>0</v>
      </c>
      <c r="BX152" s="31">
        <f t="shared" si="222"/>
        <v>0</v>
      </c>
      <c r="BY152" s="230" t="str">
        <f t="shared" si="223"/>
        <v>NO OFERTADO</v>
      </c>
      <c r="BZ152" s="32"/>
      <c r="CA152" s="229"/>
      <c r="CB152" s="34">
        <f t="shared" si="224"/>
        <v>0</v>
      </c>
      <c r="CC152" s="31">
        <f t="shared" si="222"/>
        <v>0</v>
      </c>
      <c r="CD152" s="230" t="str">
        <f t="shared" si="225"/>
        <v>NO OFERTADO</v>
      </c>
      <c r="CE152" s="32"/>
      <c r="CF152" s="229"/>
      <c r="CG152" s="34">
        <f t="shared" si="226"/>
        <v>0</v>
      </c>
      <c r="CH152" s="31">
        <f t="shared" si="222"/>
        <v>0</v>
      </c>
      <c r="CI152" s="230" t="str">
        <f t="shared" si="227"/>
        <v>NO OFERTADO</v>
      </c>
      <c r="CJ152" s="32"/>
      <c r="CK152" s="229"/>
      <c r="CL152" s="34">
        <f t="shared" si="228"/>
        <v>0</v>
      </c>
      <c r="CM152" s="31">
        <f t="shared" si="222"/>
        <v>0</v>
      </c>
      <c r="CN152" s="230" t="str">
        <f t="shared" si="229"/>
        <v>NO OFERTADO</v>
      </c>
      <c r="CO152" s="32"/>
      <c r="CP152" s="231"/>
      <c r="CQ152" s="34">
        <f t="shared" si="230"/>
        <v>0</v>
      </c>
      <c r="CR152" s="31">
        <f t="shared" si="222"/>
        <v>0</v>
      </c>
      <c r="CS152" s="230" t="str">
        <f t="shared" si="231"/>
        <v>NO OFERTADO</v>
      </c>
      <c r="CT152" s="32">
        <v>14588</v>
      </c>
      <c r="CU152" s="229">
        <f t="shared" ref="CU152:CU153" si="264">CT152*0.19</f>
        <v>2771.7200000000003</v>
      </c>
      <c r="CV152" s="34">
        <f t="shared" si="232"/>
        <v>17359.72</v>
      </c>
      <c r="CW152" s="31">
        <f t="shared" si="222"/>
        <v>17359.72</v>
      </c>
      <c r="CX152" s="230" t="str">
        <f t="shared" si="233"/>
        <v>HABILITA</v>
      </c>
      <c r="CY152" s="32"/>
      <c r="CZ152" s="229"/>
      <c r="DA152" s="34">
        <f t="shared" si="247"/>
        <v>0</v>
      </c>
      <c r="DB152" s="31">
        <f t="shared" si="248"/>
        <v>0</v>
      </c>
      <c r="DC152" s="230" t="str">
        <f t="shared" si="234"/>
        <v>NO OFERTADO</v>
      </c>
      <c r="DD152" s="32"/>
      <c r="DE152" s="229"/>
      <c r="DF152" s="34">
        <f t="shared" si="249"/>
        <v>0</v>
      </c>
      <c r="DG152" s="31">
        <f t="shared" si="250"/>
        <v>0</v>
      </c>
      <c r="DH152" s="230" t="str">
        <f t="shared" si="235"/>
        <v>NO OFERTADO</v>
      </c>
      <c r="DI152" s="32"/>
      <c r="DJ152" s="229"/>
      <c r="DK152" s="34">
        <f t="shared" si="251"/>
        <v>0</v>
      </c>
      <c r="DL152" s="31">
        <f t="shared" si="252"/>
        <v>0</v>
      </c>
      <c r="DM152" s="230" t="str">
        <f t="shared" si="236"/>
        <v>NO OFERTADO</v>
      </c>
      <c r="DN152" s="32"/>
      <c r="DO152" s="229"/>
      <c r="DP152" s="34">
        <f t="shared" si="253"/>
        <v>0</v>
      </c>
      <c r="DQ152" s="31">
        <f t="shared" si="254"/>
        <v>0</v>
      </c>
      <c r="DR152" s="230" t="str">
        <f t="shared" si="237"/>
        <v>NO OFERTADO</v>
      </c>
      <c r="DS152" s="32"/>
      <c r="DT152" s="229"/>
      <c r="DU152" s="34">
        <f t="shared" si="255"/>
        <v>0</v>
      </c>
      <c r="DV152" s="31">
        <f t="shared" si="256"/>
        <v>0</v>
      </c>
      <c r="DW152" s="230" t="str">
        <f t="shared" si="238"/>
        <v>NO OFERTADO</v>
      </c>
      <c r="DX152" s="32"/>
      <c r="DY152" s="229">
        <f t="shared" si="182"/>
        <v>0</v>
      </c>
      <c r="DZ152" s="34">
        <f t="shared" si="239"/>
        <v>0</v>
      </c>
      <c r="EA152" s="31">
        <f t="shared" si="240"/>
        <v>0</v>
      </c>
      <c r="EB152" s="230" t="str">
        <f t="shared" si="241"/>
        <v>NO OFERTADO</v>
      </c>
      <c r="EC152" s="32"/>
      <c r="ED152" s="229"/>
      <c r="EE152" s="34">
        <f t="shared" si="257"/>
        <v>0</v>
      </c>
      <c r="EF152" s="31">
        <f t="shared" si="258"/>
        <v>0</v>
      </c>
      <c r="EG152" s="230" t="str">
        <f t="shared" si="242"/>
        <v>NO OFERTADO</v>
      </c>
      <c r="EH152" s="32"/>
      <c r="EI152" s="229"/>
      <c r="EJ152" s="34">
        <f t="shared" si="259"/>
        <v>0</v>
      </c>
      <c r="EK152" s="31">
        <f t="shared" si="260"/>
        <v>0</v>
      </c>
      <c r="EL152" s="230" t="str">
        <f t="shared" si="243"/>
        <v>NO OFERTADO</v>
      </c>
    </row>
    <row r="153" spans="1:142" s="226" customFormat="1" ht="25.5" x14ac:dyDescent="0.2">
      <c r="A153" s="103">
        <v>144</v>
      </c>
      <c r="B153" s="202" t="s">
        <v>252</v>
      </c>
      <c r="C153" s="121" t="s">
        <v>253</v>
      </c>
      <c r="D153" s="146">
        <v>1</v>
      </c>
      <c r="E153" s="227" t="s">
        <v>53</v>
      </c>
      <c r="F153" s="228">
        <v>1484</v>
      </c>
      <c r="G153" s="25">
        <v>277.27</v>
      </c>
      <c r="H153" s="32"/>
      <c r="I153" s="229"/>
      <c r="J153" s="34">
        <f t="shared" si="244"/>
        <v>0</v>
      </c>
      <c r="K153" s="31">
        <f t="shared" si="245"/>
        <v>0</v>
      </c>
      <c r="L153" s="230" t="str">
        <f t="shared" si="193"/>
        <v>NO OFERTADO</v>
      </c>
      <c r="M153" s="32"/>
      <c r="N153" s="229">
        <v>0</v>
      </c>
      <c r="O153" s="34">
        <f t="shared" si="194"/>
        <v>0</v>
      </c>
      <c r="P153" s="31">
        <f t="shared" si="195"/>
        <v>0</v>
      </c>
      <c r="Q153" s="230" t="str">
        <f t="shared" si="196"/>
        <v>NO OFERTADO</v>
      </c>
      <c r="R153" s="32"/>
      <c r="S153" s="229"/>
      <c r="T153" s="34">
        <f t="shared" si="197"/>
        <v>0</v>
      </c>
      <c r="U153" s="31">
        <f t="shared" si="195"/>
        <v>0</v>
      </c>
      <c r="V153" s="230" t="str">
        <f t="shared" si="198"/>
        <v>NO OFERTADO</v>
      </c>
      <c r="W153" s="32"/>
      <c r="X153" s="229"/>
      <c r="Y153" s="34">
        <f t="shared" si="199"/>
        <v>0</v>
      </c>
      <c r="Z153" s="31">
        <f t="shared" si="195"/>
        <v>0</v>
      </c>
      <c r="AA153" s="230" t="str">
        <f t="shared" si="200"/>
        <v>NO OFERTADO</v>
      </c>
      <c r="AB153" s="32"/>
      <c r="AC153" s="229"/>
      <c r="AD153" s="34">
        <f t="shared" si="201"/>
        <v>0</v>
      </c>
      <c r="AE153" s="31">
        <f t="shared" si="195"/>
        <v>0</v>
      </c>
      <c r="AF153" s="230" t="str">
        <f t="shared" si="202"/>
        <v>NO OFERTADO</v>
      </c>
      <c r="AG153" s="32"/>
      <c r="AH153" s="229"/>
      <c r="AI153" s="34">
        <f t="shared" si="203"/>
        <v>0</v>
      </c>
      <c r="AJ153" s="31">
        <f t="shared" si="195"/>
        <v>0</v>
      </c>
      <c r="AK153" s="230" t="str">
        <f t="shared" si="204"/>
        <v>NO OFERTADO</v>
      </c>
      <c r="AL153" s="32">
        <v>225</v>
      </c>
      <c r="AM153" s="232">
        <f t="shared" si="262"/>
        <v>42.75</v>
      </c>
      <c r="AN153" s="34">
        <f t="shared" si="205"/>
        <v>267.75</v>
      </c>
      <c r="AO153" s="31">
        <f t="shared" si="195"/>
        <v>267.75</v>
      </c>
      <c r="AP153" s="230" t="str">
        <f t="shared" si="206"/>
        <v>HABILITA</v>
      </c>
      <c r="AQ153" s="32"/>
      <c r="AR153" s="229"/>
      <c r="AS153" s="34">
        <f t="shared" si="207"/>
        <v>0</v>
      </c>
      <c r="AT153" s="31">
        <f t="shared" si="195"/>
        <v>0</v>
      </c>
      <c r="AU153" s="230" t="str">
        <f t="shared" si="208"/>
        <v>NO OFERTADO</v>
      </c>
      <c r="AV153" s="32">
        <v>241</v>
      </c>
      <c r="AW153" s="229">
        <f t="shared" si="263"/>
        <v>45.79</v>
      </c>
      <c r="AX153" s="34">
        <f t="shared" si="210"/>
        <v>286.79000000000002</v>
      </c>
      <c r="AY153" s="31">
        <f t="shared" si="195"/>
        <v>286.79000000000002</v>
      </c>
      <c r="AZ153" s="230" t="str">
        <f t="shared" si="211"/>
        <v>HABILITA</v>
      </c>
      <c r="BA153" s="32"/>
      <c r="BB153" s="229">
        <f t="shared" si="212"/>
        <v>0</v>
      </c>
      <c r="BC153" s="34">
        <f t="shared" si="213"/>
        <v>0</v>
      </c>
      <c r="BD153" s="31">
        <f t="shared" si="195"/>
        <v>0</v>
      </c>
      <c r="BE153" s="230" t="str">
        <f t="shared" si="214"/>
        <v>NO OFERTADO</v>
      </c>
      <c r="BF153" s="32"/>
      <c r="BG153" s="229"/>
      <c r="BH153" s="34">
        <f t="shared" si="215"/>
        <v>0</v>
      </c>
      <c r="BI153" s="31">
        <f t="shared" si="195"/>
        <v>0</v>
      </c>
      <c r="BJ153" s="230" t="str">
        <f t="shared" si="216"/>
        <v>NO OFERTADO</v>
      </c>
      <c r="BK153" s="32"/>
      <c r="BL153" s="229"/>
      <c r="BM153" s="34">
        <f t="shared" si="217"/>
        <v>0</v>
      </c>
      <c r="BN153" s="31">
        <f t="shared" si="195"/>
        <v>0</v>
      </c>
      <c r="BO153" s="230" t="str">
        <f t="shared" si="218"/>
        <v>NO OFERTADO</v>
      </c>
      <c r="BP153" s="32"/>
      <c r="BQ153" s="229"/>
      <c r="BR153" s="34">
        <f t="shared" si="219"/>
        <v>0</v>
      </c>
      <c r="BS153" s="31">
        <f t="shared" si="195"/>
        <v>0</v>
      </c>
      <c r="BT153" s="230" t="str">
        <f t="shared" si="220"/>
        <v>NO OFERTADO</v>
      </c>
      <c r="BU153" s="32"/>
      <c r="BV153" s="229"/>
      <c r="BW153" s="34">
        <f t="shared" si="221"/>
        <v>0</v>
      </c>
      <c r="BX153" s="31">
        <f t="shared" si="222"/>
        <v>0</v>
      </c>
      <c r="BY153" s="230" t="str">
        <f t="shared" si="223"/>
        <v>NO OFERTADO</v>
      </c>
      <c r="BZ153" s="32"/>
      <c r="CA153" s="229"/>
      <c r="CB153" s="34">
        <f t="shared" si="224"/>
        <v>0</v>
      </c>
      <c r="CC153" s="31">
        <f t="shared" si="222"/>
        <v>0</v>
      </c>
      <c r="CD153" s="230" t="str">
        <f t="shared" si="225"/>
        <v>NO OFERTADO</v>
      </c>
      <c r="CE153" s="32"/>
      <c r="CF153" s="229"/>
      <c r="CG153" s="34">
        <f t="shared" si="226"/>
        <v>0</v>
      </c>
      <c r="CH153" s="31">
        <f t="shared" si="222"/>
        <v>0</v>
      </c>
      <c r="CI153" s="230" t="str">
        <f t="shared" si="227"/>
        <v>NO OFERTADO</v>
      </c>
      <c r="CJ153" s="32">
        <v>260</v>
      </c>
      <c r="CK153" s="229">
        <f>CJ153*0.19</f>
        <v>49.4</v>
      </c>
      <c r="CL153" s="34">
        <f t="shared" si="228"/>
        <v>309.39999999999998</v>
      </c>
      <c r="CM153" s="31">
        <f t="shared" si="222"/>
        <v>309.39999999999998</v>
      </c>
      <c r="CN153" s="230" t="str">
        <f t="shared" si="229"/>
        <v>HABILITA</v>
      </c>
      <c r="CO153" s="32"/>
      <c r="CP153" s="231"/>
      <c r="CQ153" s="34">
        <f t="shared" si="230"/>
        <v>0</v>
      </c>
      <c r="CR153" s="31">
        <f t="shared" si="222"/>
        <v>0</v>
      </c>
      <c r="CS153" s="230" t="str">
        <f t="shared" si="231"/>
        <v>NO OFERTADO</v>
      </c>
      <c r="CT153" s="32">
        <v>250</v>
      </c>
      <c r="CU153" s="229">
        <f t="shared" si="264"/>
        <v>47.5</v>
      </c>
      <c r="CV153" s="34">
        <f t="shared" si="232"/>
        <v>297.5</v>
      </c>
      <c r="CW153" s="31">
        <f t="shared" si="222"/>
        <v>297.5</v>
      </c>
      <c r="CX153" s="230" t="str">
        <f t="shared" si="233"/>
        <v>HABILITA</v>
      </c>
      <c r="CY153" s="32"/>
      <c r="CZ153" s="229"/>
      <c r="DA153" s="34">
        <f t="shared" si="247"/>
        <v>0</v>
      </c>
      <c r="DB153" s="31">
        <f t="shared" si="248"/>
        <v>0</v>
      </c>
      <c r="DC153" s="230" t="str">
        <f t="shared" si="234"/>
        <v>NO OFERTADO</v>
      </c>
      <c r="DD153" s="32"/>
      <c r="DE153" s="229"/>
      <c r="DF153" s="34">
        <f t="shared" si="249"/>
        <v>0</v>
      </c>
      <c r="DG153" s="31">
        <f t="shared" si="250"/>
        <v>0</v>
      </c>
      <c r="DH153" s="230" t="str">
        <f t="shared" si="235"/>
        <v>NO OFERTADO</v>
      </c>
      <c r="DI153" s="32"/>
      <c r="DJ153" s="229"/>
      <c r="DK153" s="34">
        <f t="shared" si="251"/>
        <v>0</v>
      </c>
      <c r="DL153" s="31">
        <f t="shared" si="252"/>
        <v>0</v>
      </c>
      <c r="DM153" s="230" t="str">
        <f t="shared" si="236"/>
        <v>NO OFERTADO</v>
      </c>
      <c r="DN153" s="32"/>
      <c r="DO153" s="229"/>
      <c r="DP153" s="34">
        <f t="shared" si="253"/>
        <v>0</v>
      </c>
      <c r="DQ153" s="31">
        <f t="shared" si="254"/>
        <v>0</v>
      </c>
      <c r="DR153" s="230" t="str">
        <f t="shared" si="237"/>
        <v>NO OFERTADO</v>
      </c>
      <c r="DS153" s="32"/>
      <c r="DT153" s="229"/>
      <c r="DU153" s="34">
        <f t="shared" si="255"/>
        <v>0</v>
      </c>
      <c r="DV153" s="31">
        <f t="shared" si="256"/>
        <v>0</v>
      </c>
      <c r="DW153" s="230" t="str">
        <f t="shared" si="238"/>
        <v>NO OFERTADO</v>
      </c>
      <c r="DX153" s="32"/>
      <c r="DY153" s="229">
        <f t="shared" si="182"/>
        <v>0</v>
      </c>
      <c r="DZ153" s="34">
        <f t="shared" si="239"/>
        <v>0</v>
      </c>
      <c r="EA153" s="31">
        <f t="shared" si="240"/>
        <v>0</v>
      </c>
      <c r="EB153" s="230" t="str">
        <f t="shared" si="241"/>
        <v>NO OFERTADO</v>
      </c>
      <c r="EC153" s="32"/>
      <c r="ED153" s="229"/>
      <c r="EE153" s="34">
        <f t="shared" si="257"/>
        <v>0</v>
      </c>
      <c r="EF153" s="31">
        <f t="shared" si="258"/>
        <v>0</v>
      </c>
      <c r="EG153" s="230" t="str">
        <f t="shared" si="242"/>
        <v>NO OFERTADO</v>
      </c>
      <c r="EH153" s="32"/>
      <c r="EI153" s="229"/>
      <c r="EJ153" s="34">
        <f t="shared" si="259"/>
        <v>0</v>
      </c>
      <c r="EK153" s="31">
        <f t="shared" si="260"/>
        <v>0</v>
      </c>
      <c r="EL153" s="230" t="str">
        <f t="shared" si="243"/>
        <v>NO OFERTADO</v>
      </c>
    </row>
    <row r="154" spans="1:142" s="226" customFormat="1" ht="51" x14ac:dyDescent="0.2">
      <c r="A154" s="103">
        <v>145</v>
      </c>
      <c r="B154" s="202" t="s">
        <v>254</v>
      </c>
      <c r="C154" s="121" t="s">
        <v>255</v>
      </c>
      <c r="D154" s="146">
        <v>1</v>
      </c>
      <c r="E154" s="227" t="s">
        <v>53</v>
      </c>
      <c r="F154" s="228">
        <v>1</v>
      </c>
      <c r="G154" s="25">
        <v>53417.315000000002</v>
      </c>
      <c r="H154" s="32"/>
      <c r="I154" s="229"/>
      <c r="J154" s="34">
        <f t="shared" si="244"/>
        <v>0</v>
      </c>
      <c r="K154" s="31">
        <f t="shared" si="245"/>
        <v>0</v>
      </c>
      <c r="L154" s="230" t="str">
        <f t="shared" si="193"/>
        <v>NO OFERTADO</v>
      </c>
      <c r="M154" s="32"/>
      <c r="N154" s="229">
        <v>0</v>
      </c>
      <c r="O154" s="34">
        <f t="shared" si="194"/>
        <v>0</v>
      </c>
      <c r="P154" s="31">
        <f t="shared" ref="P154:BS169" si="265">$D154*O154</f>
        <v>0</v>
      </c>
      <c r="Q154" s="230" t="str">
        <f t="shared" si="196"/>
        <v>NO OFERTADO</v>
      </c>
      <c r="R154" s="32"/>
      <c r="S154" s="229"/>
      <c r="T154" s="34">
        <f t="shared" si="197"/>
        <v>0</v>
      </c>
      <c r="U154" s="31">
        <f t="shared" si="265"/>
        <v>0</v>
      </c>
      <c r="V154" s="230" t="str">
        <f t="shared" si="198"/>
        <v>NO OFERTADO</v>
      </c>
      <c r="W154" s="32"/>
      <c r="X154" s="229"/>
      <c r="Y154" s="34">
        <f t="shared" si="199"/>
        <v>0</v>
      </c>
      <c r="Z154" s="31">
        <f t="shared" si="265"/>
        <v>0</v>
      </c>
      <c r="AA154" s="230" t="str">
        <f t="shared" si="200"/>
        <v>NO OFERTADO</v>
      </c>
      <c r="AB154" s="32"/>
      <c r="AC154" s="229"/>
      <c r="AD154" s="34">
        <f t="shared" si="201"/>
        <v>0</v>
      </c>
      <c r="AE154" s="31">
        <f t="shared" si="265"/>
        <v>0</v>
      </c>
      <c r="AF154" s="230" t="str">
        <f t="shared" si="202"/>
        <v>NO OFERTADO</v>
      </c>
      <c r="AG154" s="32"/>
      <c r="AH154" s="229"/>
      <c r="AI154" s="34">
        <f t="shared" si="203"/>
        <v>0</v>
      </c>
      <c r="AJ154" s="31">
        <f t="shared" si="265"/>
        <v>0</v>
      </c>
      <c r="AK154" s="230" t="str">
        <f t="shared" si="204"/>
        <v>NO OFERTADO</v>
      </c>
      <c r="AL154" s="32"/>
      <c r="AM154" s="229"/>
      <c r="AN154" s="34">
        <f t="shared" si="205"/>
        <v>0</v>
      </c>
      <c r="AO154" s="31">
        <f t="shared" si="265"/>
        <v>0</v>
      </c>
      <c r="AP154" s="230" t="str">
        <f t="shared" si="206"/>
        <v>NO OFERTADO</v>
      </c>
      <c r="AQ154" s="32"/>
      <c r="AR154" s="229"/>
      <c r="AS154" s="34">
        <f t="shared" si="207"/>
        <v>0</v>
      </c>
      <c r="AT154" s="31">
        <f t="shared" si="265"/>
        <v>0</v>
      </c>
      <c r="AU154" s="230" t="str">
        <f t="shared" si="208"/>
        <v>NO OFERTADO</v>
      </c>
      <c r="AV154" s="32"/>
      <c r="AW154" s="229"/>
      <c r="AX154" s="34">
        <f t="shared" si="210"/>
        <v>0</v>
      </c>
      <c r="AY154" s="31">
        <f t="shared" si="265"/>
        <v>0</v>
      </c>
      <c r="AZ154" s="230" t="str">
        <f t="shared" si="211"/>
        <v>NO OFERTADO</v>
      </c>
      <c r="BA154" s="32"/>
      <c r="BB154" s="229">
        <f t="shared" ref="BB154:BB169" si="266">BA154*0.19</f>
        <v>0</v>
      </c>
      <c r="BC154" s="34">
        <f t="shared" si="213"/>
        <v>0</v>
      </c>
      <c r="BD154" s="31">
        <f t="shared" si="265"/>
        <v>0</v>
      </c>
      <c r="BE154" s="230" t="str">
        <f t="shared" si="214"/>
        <v>NO OFERTADO</v>
      </c>
      <c r="BF154" s="32"/>
      <c r="BG154" s="229"/>
      <c r="BH154" s="34">
        <f t="shared" si="215"/>
        <v>0</v>
      </c>
      <c r="BI154" s="31">
        <f t="shared" si="265"/>
        <v>0</v>
      </c>
      <c r="BJ154" s="230" t="str">
        <f t="shared" si="216"/>
        <v>NO OFERTADO</v>
      </c>
      <c r="BK154" s="32"/>
      <c r="BL154" s="229"/>
      <c r="BM154" s="34">
        <f t="shared" si="217"/>
        <v>0</v>
      </c>
      <c r="BN154" s="31">
        <f t="shared" si="265"/>
        <v>0</v>
      </c>
      <c r="BO154" s="230" t="str">
        <f t="shared" si="218"/>
        <v>NO OFERTADO</v>
      </c>
      <c r="BP154" s="32"/>
      <c r="BQ154" s="229"/>
      <c r="BR154" s="34">
        <f t="shared" si="219"/>
        <v>0</v>
      </c>
      <c r="BS154" s="31">
        <f t="shared" si="265"/>
        <v>0</v>
      </c>
      <c r="BT154" s="230" t="str">
        <f t="shared" si="220"/>
        <v>NO OFERTADO</v>
      </c>
      <c r="BU154" s="32"/>
      <c r="BV154" s="229"/>
      <c r="BW154" s="34">
        <f t="shared" si="221"/>
        <v>0</v>
      </c>
      <c r="BX154" s="31">
        <f t="shared" ref="BX154:CW169" si="267">$D154*BW154</f>
        <v>0</v>
      </c>
      <c r="BY154" s="230" t="str">
        <f t="shared" si="223"/>
        <v>NO OFERTADO</v>
      </c>
      <c r="BZ154" s="32"/>
      <c r="CA154" s="229"/>
      <c r="CB154" s="34">
        <f t="shared" si="224"/>
        <v>0</v>
      </c>
      <c r="CC154" s="31">
        <f t="shared" si="267"/>
        <v>0</v>
      </c>
      <c r="CD154" s="230" t="str">
        <f t="shared" si="225"/>
        <v>NO OFERTADO</v>
      </c>
      <c r="CE154" s="32"/>
      <c r="CF154" s="229"/>
      <c r="CG154" s="34">
        <f t="shared" si="226"/>
        <v>0</v>
      </c>
      <c r="CH154" s="31">
        <f t="shared" si="267"/>
        <v>0</v>
      </c>
      <c r="CI154" s="230" t="str">
        <f t="shared" si="227"/>
        <v>NO OFERTADO</v>
      </c>
      <c r="CJ154" s="32"/>
      <c r="CK154" s="229"/>
      <c r="CL154" s="34">
        <f t="shared" si="228"/>
        <v>0</v>
      </c>
      <c r="CM154" s="31">
        <f t="shared" si="267"/>
        <v>0</v>
      </c>
      <c r="CN154" s="230" t="str">
        <f t="shared" si="229"/>
        <v>NO OFERTADO</v>
      </c>
      <c r="CO154" s="32"/>
      <c r="CP154" s="231"/>
      <c r="CQ154" s="34">
        <f t="shared" si="230"/>
        <v>0</v>
      </c>
      <c r="CR154" s="31">
        <f t="shared" si="267"/>
        <v>0</v>
      </c>
      <c r="CS154" s="230" t="str">
        <f t="shared" si="231"/>
        <v>NO OFERTADO</v>
      </c>
      <c r="CT154" s="32"/>
      <c r="CU154" s="229"/>
      <c r="CV154" s="34">
        <f t="shared" si="232"/>
        <v>0</v>
      </c>
      <c r="CW154" s="31">
        <f t="shared" si="267"/>
        <v>0</v>
      </c>
      <c r="CX154" s="230" t="str">
        <f t="shared" si="233"/>
        <v>NO OFERTADO</v>
      </c>
      <c r="CY154" s="32"/>
      <c r="CZ154" s="229"/>
      <c r="DA154" s="34">
        <f t="shared" si="247"/>
        <v>0</v>
      </c>
      <c r="DB154" s="31">
        <f t="shared" si="248"/>
        <v>0</v>
      </c>
      <c r="DC154" s="230" t="str">
        <f t="shared" si="234"/>
        <v>NO OFERTADO</v>
      </c>
      <c r="DD154" s="32"/>
      <c r="DE154" s="229"/>
      <c r="DF154" s="34">
        <f t="shared" si="249"/>
        <v>0</v>
      </c>
      <c r="DG154" s="31">
        <f t="shared" si="250"/>
        <v>0</v>
      </c>
      <c r="DH154" s="230" t="str">
        <f t="shared" si="235"/>
        <v>NO OFERTADO</v>
      </c>
      <c r="DI154" s="32"/>
      <c r="DJ154" s="229"/>
      <c r="DK154" s="34">
        <f t="shared" si="251"/>
        <v>0</v>
      </c>
      <c r="DL154" s="31">
        <f t="shared" si="252"/>
        <v>0</v>
      </c>
      <c r="DM154" s="230" t="str">
        <f t="shared" si="236"/>
        <v>NO OFERTADO</v>
      </c>
      <c r="DN154" s="32"/>
      <c r="DO154" s="229"/>
      <c r="DP154" s="34">
        <f t="shared" si="253"/>
        <v>0</v>
      </c>
      <c r="DQ154" s="31">
        <f t="shared" si="254"/>
        <v>0</v>
      </c>
      <c r="DR154" s="230" t="str">
        <f t="shared" si="237"/>
        <v>NO OFERTADO</v>
      </c>
      <c r="DS154" s="32"/>
      <c r="DT154" s="229"/>
      <c r="DU154" s="34">
        <f t="shared" si="255"/>
        <v>0</v>
      </c>
      <c r="DV154" s="31">
        <f t="shared" si="256"/>
        <v>0</v>
      </c>
      <c r="DW154" s="230" t="str">
        <f t="shared" si="238"/>
        <v>NO OFERTADO</v>
      </c>
      <c r="DX154" s="32"/>
      <c r="DY154" s="229">
        <f t="shared" si="182"/>
        <v>0</v>
      </c>
      <c r="DZ154" s="34">
        <f t="shared" si="239"/>
        <v>0</v>
      </c>
      <c r="EA154" s="31">
        <f t="shared" si="240"/>
        <v>0</v>
      </c>
      <c r="EB154" s="230" t="str">
        <f t="shared" si="241"/>
        <v>NO OFERTADO</v>
      </c>
      <c r="EC154" s="32"/>
      <c r="ED154" s="229"/>
      <c r="EE154" s="34">
        <f t="shared" si="257"/>
        <v>0</v>
      </c>
      <c r="EF154" s="31">
        <f t="shared" si="258"/>
        <v>0</v>
      </c>
      <c r="EG154" s="230" t="str">
        <f t="shared" si="242"/>
        <v>NO OFERTADO</v>
      </c>
      <c r="EH154" s="32"/>
      <c r="EI154" s="229"/>
      <c r="EJ154" s="34">
        <f t="shared" si="259"/>
        <v>0</v>
      </c>
      <c r="EK154" s="31">
        <f t="shared" si="260"/>
        <v>0</v>
      </c>
      <c r="EL154" s="230" t="str">
        <f t="shared" si="243"/>
        <v>NO OFERTADO</v>
      </c>
    </row>
    <row r="155" spans="1:142" s="226" customFormat="1" ht="25.5" x14ac:dyDescent="0.2">
      <c r="A155" s="103">
        <v>146</v>
      </c>
      <c r="B155" s="202" t="s">
        <v>256</v>
      </c>
      <c r="C155" s="121" t="s">
        <v>257</v>
      </c>
      <c r="D155" s="146">
        <v>1</v>
      </c>
      <c r="E155" s="227" t="s">
        <v>53</v>
      </c>
      <c r="F155" s="228">
        <v>103</v>
      </c>
      <c r="G155" s="25">
        <v>7705.25</v>
      </c>
      <c r="H155" s="32"/>
      <c r="I155" s="229"/>
      <c r="J155" s="34">
        <f t="shared" si="244"/>
        <v>0</v>
      </c>
      <c r="K155" s="31">
        <f t="shared" si="245"/>
        <v>0</v>
      </c>
      <c r="L155" s="230" t="str">
        <f t="shared" si="193"/>
        <v>NO OFERTADO</v>
      </c>
      <c r="M155" s="32"/>
      <c r="N155" s="229">
        <v>0</v>
      </c>
      <c r="O155" s="34">
        <f t="shared" si="194"/>
        <v>0</v>
      </c>
      <c r="P155" s="31">
        <f t="shared" si="265"/>
        <v>0</v>
      </c>
      <c r="Q155" s="230" t="str">
        <f t="shared" si="196"/>
        <v>NO OFERTADO</v>
      </c>
      <c r="R155" s="32"/>
      <c r="S155" s="229"/>
      <c r="T155" s="34">
        <f t="shared" si="197"/>
        <v>0</v>
      </c>
      <c r="U155" s="31">
        <f t="shared" si="265"/>
        <v>0</v>
      </c>
      <c r="V155" s="230" t="str">
        <f t="shared" si="198"/>
        <v>NO OFERTADO</v>
      </c>
      <c r="W155" s="32"/>
      <c r="X155" s="229"/>
      <c r="Y155" s="34">
        <f t="shared" si="199"/>
        <v>0</v>
      </c>
      <c r="Z155" s="31">
        <f t="shared" si="265"/>
        <v>0</v>
      </c>
      <c r="AA155" s="230" t="str">
        <f t="shared" si="200"/>
        <v>NO OFERTADO</v>
      </c>
      <c r="AB155" s="32"/>
      <c r="AC155" s="229"/>
      <c r="AD155" s="34">
        <f t="shared" si="201"/>
        <v>0</v>
      </c>
      <c r="AE155" s="31">
        <f t="shared" si="265"/>
        <v>0</v>
      </c>
      <c r="AF155" s="230" t="str">
        <f t="shared" si="202"/>
        <v>NO OFERTADO</v>
      </c>
      <c r="AG155" s="32">
        <v>6475</v>
      </c>
      <c r="AH155" s="229">
        <f t="shared" ref="AH155:AH156" si="268">AG155*0.19</f>
        <v>1230.25</v>
      </c>
      <c r="AI155" s="34">
        <f t="shared" si="203"/>
        <v>7705.25</v>
      </c>
      <c r="AJ155" s="31">
        <f t="shared" si="265"/>
        <v>7705.25</v>
      </c>
      <c r="AK155" s="230" t="str">
        <f t="shared" si="204"/>
        <v>HABILITA</v>
      </c>
      <c r="AL155" s="32">
        <v>7028</v>
      </c>
      <c r="AM155" s="232">
        <f>AL155*0.19</f>
        <v>1335.32</v>
      </c>
      <c r="AN155" s="34">
        <f t="shared" si="205"/>
        <v>8363.32</v>
      </c>
      <c r="AO155" s="31">
        <f t="shared" si="265"/>
        <v>8363.32</v>
      </c>
      <c r="AP155" s="230" t="str">
        <f t="shared" si="206"/>
        <v>HABILITA</v>
      </c>
      <c r="AQ155" s="32"/>
      <c r="AR155" s="229"/>
      <c r="AS155" s="34">
        <f t="shared" si="207"/>
        <v>0</v>
      </c>
      <c r="AT155" s="31">
        <f t="shared" si="265"/>
        <v>0</v>
      </c>
      <c r="AU155" s="230" t="str">
        <f t="shared" si="208"/>
        <v>NO OFERTADO</v>
      </c>
      <c r="AV155" s="32">
        <v>8750</v>
      </c>
      <c r="AW155" s="229">
        <f>AV155*0.19</f>
        <v>1662.5</v>
      </c>
      <c r="AX155" s="34">
        <f t="shared" si="210"/>
        <v>10412.5</v>
      </c>
      <c r="AY155" s="31">
        <f t="shared" si="265"/>
        <v>10412.5</v>
      </c>
      <c r="AZ155" s="230" t="str">
        <f t="shared" si="211"/>
        <v>NO HABILITA</v>
      </c>
      <c r="BA155" s="32"/>
      <c r="BB155" s="229">
        <f t="shared" si="266"/>
        <v>0</v>
      </c>
      <c r="BC155" s="34">
        <f t="shared" si="213"/>
        <v>0</v>
      </c>
      <c r="BD155" s="31">
        <f t="shared" si="265"/>
        <v>0</v>
      </c>
      <c r="BE155" s="230" t="str">
        <f t="shared" si="214"/>
        <v>NO OFERTADO</v>
      </c>
      <c r="BF155" s="32"/>
      <c r="BG155" s="229"/>
      <c r="BH155" s="34">
        <f t="shared" si="215"/>
        <v>0</v>
      </c>
      <c r="BI155" s="31">
        <f t="shared" si="265"/>
        <v>0</v>
      </c>
      <c r="BJ155" s="230" t="str">
        <f t="shared" si="216"/>
        <v>NO OFERTADO</v>
      </c>
      <c r="BK155" s="32"/>
      <c r="BL155" s="229"/>
      <c r="BM155" s="34">
        <f t="shared" si="217"/>
        <v>0</v>
      </c>
      <c r="BN155" s="31">
        <f t="shared" si="265"/>
        <v>0</v>
      </c>
      <c r="BO155" s="230" t="str">
        <f t="shared" si="218"/>
        <v>NO OFERTADO</v>
      </c>
      <c r="BP155" s="32"/>
      <c r="BQ155" s="229"/>
      <c r="BR155" s="34">
        <f t="shared" si="219"/>
        <v>0</v>
      </c>
      <c r="BS155" s="31">
        <f t="shared" si="265"/>
        <v>0</v>
      </c>
      <c r="BT155" s="230" t="str">
        <f t="shared" si="220"/>
        <v>NO OFERTADO</v>
      </c>
      <c r="BU155" s="32">
        <v>10625</v>
      </c>
      <c r="BV155" s="229">
        <f>BU155*0.19</f>
        <v>2018.75</v>
      </c>
      <c r="BW155" s="34">
        <f t="shared" si="221"/>
        <v>12643.75</v>
      </c>
      <c r="BX155" s="31">
        <f t="shared" si="267"/>
        <v>12643.75</v>
      </c>
      <c r="BY155" s="230" t="str">
        <f t="shared" si="223"/>
        <v>NO HABILITA</v>
      </c>
      <c r="BZ155" s="32"/>
      <c r="CA155" s="229"/>
      <c r="CB155" s="34">
        <f t="shared" si="224"/>
        <v>0</v>
      </c>
      <c r="CC155" s="31">
        <f t="shared" si="267"/>
        <v>0</v>
      </c>
      <c r="CD155" s="230" t="str">
        <f t="shared" si="225"/>
        <v>NO OFERTADO</v>
      </c>
      <c r="CE155" s="32"/>
      <c r="CF155" s="229"/>
      <c r="CG155" s="34">
        <f t="shared" si="226"/>
        <v>0</v>
      </c>
      <c r="CH155" s="31">
        <f t="shared" si="267"/>
        <v>0</v>
      </c>
      <c r="CI155" s="230" t="str">
        <f t="shared" si="227"/>
        <v>NO OFERTADO</v>
      </c>
      <c r="CJ155" s="32">
        <v>12049</v>
      </c>
      <c r="CK155" s="229">
        <f>CJ155*0.19</f>
        <v>2289.31</v>
      </c>
      <c r="CL155" s="34">
        <f t="shared" si="228"/>
        <v>14338.31</v>
      </c>
      <c r="CM155" s="31">
        <f t="shared" si="267"/>
        <v>14338.31</v>
      </c>
      <c r="CN155" s="230" t="str">
        <f t="shared" si="229"/>
        <v>NO HABILITA</v>
      </c>
      <c r="CO155" s="32"/>
      <c r="CP155" s="231"/>
      <c r="CQ155" s="34">
        <f t="shared" si="230"/>
        <v>0</v>
      </c>
      <c r="CR155" s="31">
        <f t="shared" si="267"/>
        <v>0</v>
      </c>
      <c r="CS155" s="230" t="str">
        <f t="shared" si="231"/>
        <v>NO OFERTADO</v>
      </c>
      <c r="CT155" s="32">
        <v>8850</v>
      </c>
      <c r="CU155" s="229">
        <f>CT155*0.19</f>
        <v>1681.5</v>
      </c>
      <c r="CV155" s="34">
        <f t="shared" si="232"/>
        <v>10531.5</v>
      </c>
      <c r="CW155" s="31">
        <f t="shared" si="267"/>
        <v>10531.5</v>
      </c>
      <c r="CX155" s="230" t="str">
        <f t="shared" si="233"/>
        <v>NO HABILITA</v>
      </c>
      <c r="CY155" s="32"/>
      <c r="CZ155" s="229"/>
      <c r="DA155" s="34">
        <f t="shared" si="247"/>
        <v>0</v>
      </c>
      <c r="DB155" s="31">
        <f t="shared" si="248"/>
        <v>0</v>
      </c>
      <c r="DC155" s="230" t="str">
        <f t="shared" si="234"/>
        <v>NO OFERTADO</v>
      </c>
      <c r="DD155" s="32"/>
      <c r="DE155" s="229"/>
      <c r="DF155" s="34">
        <f t="shared" si="249"/>
        <v>0</v>
      </c>
      <c r="DG155" s="31">
        <f t="shared" si="250"/>
        <v>0</v>
      </c>
      <c r="DH155" s="230" t="str">
        <f t="shared" si="235"/>
        <v>NO OFERTADO</v>
      </c>
      <c r="DI155" s="32"/>
      <c r="DJ155" s="229"/>
      <c r="DK155" s="34">
        <f t="shared" si="251"/>
        <v>0</v>
      </c>
      <c r="DL155" s="31">
        <f t="shared" si="252"/>
        <v>0</v>
      </c>
      <c r="DM155" s="230" t="str">
        <f t="shared" si="236"/>
        <v>NO OFERTADO</v>
      </c>
      <c r="DN155" s="32"/>
      <c r="DO155" s="229"/>
      <c r="DP155" s="34">
        <f t="shared" si="253"/>
        <v>0</v>
      </c>
      <c r="DQ155" s="31">
        <f t="shared" si="254"/>
        <v>0</v>
      </c>
      <c r="DR155" s="230" t="str">
        <f t="shared" si="237"/>
        <v>NO OFERTADO</v>
      </c>
      <c r="DS155" s="32"/>
      <c r="DT155" s="229"/>
      <c r="DU155" s="34">
        <f t="shared" si="255"/>
        <v>0</v>
      </c>
      <c r="DV155" s="31">
        <f t="shared" si="256"/>
        <v>0</v>
      </c>
      <c r="DW155" s="230" t="str">
        <f t="shared" si="238"/>
        <v>NO OFERTADO</v>
      </c>
      <c r="DX155" s="32"/>
      <c r="DY155" s="229">
        <f t="shared" si="182"/>
        <v>0</v>
      </c>
      <c r="DZ155" s="34">
        <f t="shared" si="239"/>
        <v>0</v>
      </c>
      <c r="EA155" s="31">
        <f t="shared" si="240"/>
        <v>0</v>
      </c>
      <c r="EB155" s="230" t="str">
        <f t="shared" si="241"/>
        <v>NO OFERTADO</v>
      </c>
      <c r="EC155" s="32"/>
      <c r="ED155" s="229"/>
      <c r="EE155" s="34">
        <f t="shared" si="257"/>
        <v>0</v>
      </c>
      <c r="EF155" s="31">
        <f t="shared" si="258"/>
        <v>0</v>
      </c>
      <c r="EG155" s="230" t="str">
        <f t="shared" si="242"/>
        <v>NO OFERTADO</v>
      </c>
      <c r="EH155" s="32"/>
      <c r="EI155" s="229"/>
      <c r="EJ155" s="34">
        <f t="shared" si="259"/>
        <v>0</v>
      </c>
      <c r="EK155" s="31">
        <f t="shared" si="260"/>
        <v>0</v>
      </c>
      <c r="EL155" s="230" t="str">
        <f t="shared" si="243"/>
        <v>NO OFERTADO</v>
      </c>
    </row>
    <row r="156" spans="1:142" s="226" customFormat="1" ht="51" x14ac:dyDescent="0.2">
      <c r="A156" s="103">
        <v>147</v>
      </c>
      <c r="B156" s="202" t="s">
        <v>258</v>
      </c>
      <c r="C156" s="121" t="s">
        <v>259</v>
      </c>
      <c r="D156" s="146">
        <v>1</v>
      </c>
      <c r="E156" s="227" t="s">
        <v>53</v>
      </c>
      <c r="F156" s="228">
        <v>1583.3333333333333</v>
      </c>
      <c r="G156" s="25">
        <v>175.96292</v>
      </c>
      <c r="H156" s="32"/>
      <c r="I156" s="229"/>
      <c r="J156" s="34">
        <f t="shared" si="244"/>
        <v>0</v>
      </c>
      <c r="K156" s="31">
        <f t="shared" si="245"/>
        <v>0</v>
      </c>
      <c r="L156" s="230" t="str">
        <f t="shared" si="193"/>
        <v>NO OFERTADO</v>
      </c>
      <c r="M156" s="32"/>
      <c r="N156" s="229">
        <v>0</v>
      </c>
      <c r="O156" s="34">
        <f t="shared" si="194"/>
        <v>0</v>
      </c>
      <c r="P156" s="31">
        <f t="shared" si="265"/>
        <v>0</v>
      </c>
      <c r="Q156" s="230" t="str">
        <f t="shared" si="196"/>
        <v>NO OFERTADO</v>
      </c>
      <c r="R156" s="32"/>
      <c r="S156" s="229"/>
      <c r="T156" s="34">
        <f t="shared" si="197"/>
        <v>0</v>
      </c>
      <c r="U156" s="31">
        <f t="shared" si="265"/>
        <v>0</v>
      </c>
      <c r="V156" s="230" t="str">
        <f t="shared" si="198"/>
        <v>NO OFERTADO</v>
      </c>
      <c r="W156" s="32"/>
      <c r="X156" s="229"/>
      <c r="Y156" s="34">
        <f t="shared" si="199"/>
        <v>0</v>
      </c>
      <c r="Z156" s="31">
        <f t="shared" si="265"/>
        <v>0</v>
      </c>
      <c r="AA156" s="230" t="str">
        <f t="shared" si="200"/>
        <v>NO OFERTADO</v>
      </c>
      <c r="AB156" s="32"/>
      <c r="AC156" s="229"/>
      <c r="AD156" s="34">
        <f t="shared" si="201"/>
        <v>0</v>
      </c>
      <c r="AE156" s="31">
        <f t="shared" si="265"/>
        <v>0</v>
      </c>
      <c r="AF156" s="230" t="str">
        <f t="shared" si="202"/>
        <v>NO OFERTADO</v>
      </c>
      <c r="AG156" s="32">
        <v>170</v>
      </c>
      <c r="AH156" s="229">
        <f t="shared" si="268"/>
        <v>32.299999999999997</v>
      </c>
      <c r="AI156" s="34">
        <f t="shared" si="203"/>
        <v>202.3</v>
      </c>
      <c r="AJ156" s="31">
        <f t="shared" si="265"/>
        <v>202.3</v>
      </c>
      <c r="AK156" s="230" t="str">
        <f t="shared" si="204"/>
        <v>HABILITA</v>
      </c>
      <c r="AL156" s="32"/>
      <c r="AM156" s="229"/>
      <c r="AN156" s="34">
        <f t="shared" si="205"/>
        <v>0</v>
      </c>
      <c r="AO156" s="31">
        <f t="shared" si="265"/>
        <v>0</v>
      </c>
      <c r="AP156" s="230" t="str">
        <f t="shared" si="206"/>
        <v>NO OFERTADO</v>
      </c>
      <c r="AQ156" s="32"/>
      <c r="AR156" s="229"/>
      <c r="AS156" s="34">
        <f t="shared" si="207"/>
        <v>0</v>
      </c>
      <c r="AT156" s="31">
        <f t="shared" si="265"/>
        <v>0</v>
      </c>
      <c r="AU156" s="230" t="str">
        <f t="shared" si="208"/>
        <v>NO OFERTADO</v>
      </c>
      <c r="AV156" s="32"/>
      <c r="AW156" s="229"/>
      <c r="AX156" s="34">
        <f t="shared" si="210"/>
        <v>0</v>
      </c>
      <c r="AY156" s="31">
        <f t="shared" si="265"/>
        <v>0</v>
      </c>
      <c r="AZ156" s="230" t="str">
        <f t="shared" si="211"/>
        <v>NO OFERTADO</v>
      </c>
      <c r="BA156" s="32"/>
      <c r="BB156" s="229">
        <f t="shared" si="266"/>
        <v>0</v>
      </c>
      <c r="BC156" s="34">
        <f t="shared" si="213"/>
        <v>0</v>
      </c>
      <c r="BD156" s="31">
        <f t="shared" si="265"/>
        <v>0</v>
      </c>
      <c r="BE156" s="230" t="str">
        <f t="shared" si="214"/>
        <v>NO OFERTADO</v>
      </c>
      <c r="BF156" s="32"/>
      <c r="BG156" s="229"/>
      <c r="BH156" s="34">
        <f t="shared" si="215"/>
        <v>0</v>
      </c>
      <c r="BI156" s="31">
        <f t="shared" si="265"/>
        <v>0</v>
      </c>
      <c r="BJ156" s="230" t="str">
        <f t="shared" si="216"/>
        <v>NO OFERTADO</v>
      </c>
      <c r="BK156" s="32"/>
      <c r="BL156" s="229"/>
      <c r="BM156" s="34">
        <f t="shared" si="217"/>
        <v>0</v>
      </c>
      <c r="BN156" s="31">
        <f t="shared" si="265"/>
        <v>0</v>
      </c>
      <c r="BO156" s="230" t="str">
        <f t="shared" si="218"/>
        <v>NO OFERTADO</v>
      </c>
      <c r="BP156" s="32">
        <v>176</v>
      </c>
      <c r="BQ156" s="229">
        <f>BP156*0.19</f>
        <v>33.44</v>
      </c>
      <c r="BR156" s="34">
        <f t="shared" si="219"/>
        <v>209.44</v>
      </c>
      <c r="BS156" s="31">
        <f t="shared" si="265"/>
        <v>209.44</v>
      </c>
      <c r="BT156" s="230" t="str">
        <f t="shared" si="220"/>
        <v>HABILITA</v>
      </c>
      <c r="BU156" s="32"/>
      <c r="BV156" s="229"/>
      <c r="BW156" s="34">
        <f t="shared" si="221"/>
        <v>0</v>
      </c>
      <c r="BX156" s="31">
        <f t="shared" si="267"/>
        <v>0</v>
      </c>
      <c r="BY156" s="230" t="str">
        <f t="shared" si="223"/>
        <v>NO OFERTADO</v>
      </c>
      <c r="BZ156" s="32"/>
      <c r="CA156" s="229"/>
      <c r="CB156" s="34">
        <f t="shared" si="224"/>
        <v>0</v>
      </c>
      <c r="CC156" s="31">
        <f t="shared" si="267"/>
        <v>0</v>
      </c>
      <c r="CD156" s="230" t="str">
        <f t="shared" si="225"/>
        <v>NO OFERTADO</v>
      </c>
      <c r="CE156" s="32"/>
      <c r="CF156" s="229"/>
      <c r="CG156" s="34">
        <f t="shared" si="226"/>
        <v>0</v>
      </c>
      <c r="CH156" s="31">
        <f t="shared" si="267"/>
        <v>0</v>
      </c>
      <c r="CI156" s="230" t="str">
        <f t="shared" si="227"/>
        <v>NO OFERTADO</v>
      </c>
      <c r="CJ156" s="32"/>
      <c r="CK156" s="229"/>
      <c r="CL156" s="34">
        <f t="shared" si="228"/>
        <v>0</v>
      </c>
      <c r="CM156" s="31">
        <f t="shared" si="267"/>
        <v>0</v>
      </c>
      <c r="CN156" s="230" t="str">
        <f t="shared" si="229"/>
        <v>NO OFERTADO</v>
      </c>
      <c r="CO156" s="32"/>
      <c r="CP156" s="231"/>
      <c r="CQ156" s="34">
        <f t="shared" si="230"/>
        <v>0</v>
      </c>
      <c r="CR156" s="31">
        <f t="shared" si="267"/>
        <v>0</v>
      </c>
      <c r="CS156" s="230" t="str">
        <f t="shared" si="231"/>
        <v>NO OFERTADO</v>
      </c>
      <c r="CT156" s="32"/>
      <c r="CU156" s="229"/>
      <c r="CV156" s="34">
        <f t="shared" si="232"/>
        <v>0</v>
      </c>
      <c r="CW156" s="31">
        <f t="shared" si="267"/>
        <v>0</v>
      </c>
      <c r="CX156" s="230" t="str">
        <f t="shared" si="233"/>
        <v>NO OFERTADO</v>
      </c>
      <c r="CY156" s="32"/>
      <c r="CZ156" s="229"/>
      <c r="DA156" s="34">
        <f t="shared" si="247"/>
        <v>0</v>
      </c>
      <c r="DB156" s="31">
        <f t="shared" si="248"/>
        <v>0</v>
      </c>
      <c r="DC156" s="230" t="str">
        <f t="shared" si="234"/>
        <v>NO OFERTADO</v>
      </c>
      <c r="DD156" s="32"/>
      <c r="DE156" s="229"/>
      <c r="DF156" s="34">
        <f t="shared" si="249"/>
        <v>0</v>
      </c>
      <c r="DG156" s="31">
        <f t="shared" si="250"/>
        <v>0</v>
      </c>
      <c r="DH156" s="230" t="str">
        <f t="shared" si="235"/>
        <v>NO OFERTADO</v>
      </c>
      <c r="DI156" s="32">
        <v>376</v>
      </c>
      <c r="DJ156" s="229">
        <f>DI156*0.19</f>
        <v>71.44</v>
      </c>
      <c r="DK156" s="34">
        <f t="shared" si="251"/>
        <v>447.44</v>
      </c>
      <c r="DL156" s="31">
        <f t="shared" si="252"/>
        <v>447.44</v>
      </c>
      <c r="DM156" s="230" t="str">
        <f t="shared" si="236"/>
        <v>NO HABILITA</v>
      </c>
      <c r="DN156" s="32"/>
      <c r="DO156" s="229"/>
      <c r="DP156" s="34">
        <f t="shared" si="253"/>
        <v>0</v>
      </c>
      <c r="DQ156" s="31">
        <f t="shared" si="254"/>
        <v>0</v>
      </c>
      <c r="DR156" s="230" t="str">
        <f t="shared" si="237"/>
        <v>NO OFERTADO</v>
      </c>
      <c r="DS156" s="32"/>
      <c r="DT156" s="229"/>
      <c r="DU156" s="34">
        <f t="shared" si="255"/>
        <v>0</v>
      </c>
      <c r="DV156" s="31">
        <f t="shared" si="256"/>
        <v>0</v>
      </c>
      <c r="DW156" s="230" t="str">
        <f t="shared" si="238"/>
        <v>NO OFERTADO</v>
      </c>
      <c r="DX156" s="32"/>
      <c r="DY156" s="229">
        <f t="shared" si="182"/>
        <v>0</v>
      </c>
      <c r="DZ156" s="34">
        <f t="shared" si="239"/>
        <v>0</v>
      </c>
      <c r="EA156" s="31">
        <f t="shared" si="240"/>
        <v>0</v>
      </c>
      <c r="EB156" s="230" t="str">
        <f t="shared" si="241"/>
        <v>NO OFERTADO</v>
      </c>
      <c r="EC156" s="32"/>
      <c r="ED156" s="229"/>
      <c r="EE156" s="34">
        <f t="shared" si="257"/>
        <v>0</v>
      </c>
      <c r="EF156" s="31">
        <f t="shared" si="258"/>
        <v>0</v>
      </c>
      <c r="EG156" s="230" t="str">
        <f t="shared" si="242"/>
        <v>NO OFERTADO</v>
      </c>
      <c r="EH156" s="32"/>
      <c r="EI156" s="229"/>
      <c r="EJ156" s="34">
        <f t="shared" si="259"/>
        <v>0</v>
      </c>
      <c r="EK156" s="31">
        <f t="shared" si="260"/>
        <v>0</v>
      </c>
      <c r="EL156" s="230" t="str">
        <f t="shared" si="243"/>
        <v>NO OFERTADO</v>
      </c>
    </row>
    <row r="157" spans="1:142" s="226" customFormat="1" ht="38.25" x14ac:dyDescent="0.2">
      <c r="A157" s="103">
        <v>148</v>
      </c>
      <c r="B157" s="202" t="s">
        <v>260</v>
      </c>
      <c r="C157" s="121" t="s">
        <v>261</v>
      </c>
      <c r="D157" s="146">
        <v>1</v>
      </c>
      <c r="E157" s="227" t="s">
        <v>53</v>
      </c>
      <c r="F157" s="228">
        <v>1</v>
      </c>
      <c r="G157" s="25">
        <v>15498</v>
      </c>
      <c r="H157" s="32"/>
      <c r="I157" s="229"/>
      <c r="J157" s="34">
        <f t="shared" si="244"/>
        <v>0</v>
      </c>
      <c r="K157" s="31">
        <f t="shared" si="245"/>
        <v>0</v>
      </c>
      <c r="L157" s="230" t="str">
        <f t="shared" si="193"/>
        <v>NO OFERTADO</v>
      </c>
      <c r="M157" s="32"/>
      <c r="N157" s="229">
        <v>0</v>
      </c>
      <c r="O157" s="34">
        <f t="shared" si="194"/>
        <v>0</v>
      </c>
      <c r="P157" s="31">
        <f t="shared" si="265"/>
        <v>0</v>
      </c>
      <c r="Q157" s="230" t="str">
        <f t="shared" si="196"/>
        <v>NO OFERTADO</v>
      </c>
      <c r="R157" s="32"/>
      <c r="S157" s="229"/>
      <c r="T157" s="34">
        <f t="shared" si="197"/>
        <v>0</v>
      </c>
      <c r="U157" s="31">
        <f t="shared" si="265"/>
        <v>0</v>
      </c>
      <c r="V157" s="230" t="str">
        <f t="shared" si="198"/>
        <v>NO OFERTADO</v>
      </c>
      <c r="W157" s="32"/>
      <c r="X157" s="229"/>
      <c r="Y157" s="34">
        <f t="shared" si="199"/>
        <v>0</v>
      </c>
      <c r="Z157" s="31">
        <f t="shared" si="265"/>
        <v>0</v>
      </c>
      <c r="AA157" s="230" t="str">
        <f t="shared" si="200"/>
        <v>NO OFERTADO</v>
      </c>
      <c r="AB157" s="32"/>
      <c r="AC157" s="229"/>
      <c r="AD157" s="34">
        <f t="shared" si="201"/>
        <v>0</v>
      </c>
      <c r="AE157" s="31">
        <f t="shared" si="265"/>
        <v>0</v>
      </c>
      <c r="AF157" s="230" t="str">
        <f t="shared" si="202"/>
        <v>NO OFERTADO</v>
      </c>
      <c r="AG157" s="32">
        <v>19710</v>
      </c>
      <c r="AH157" s="229">
        <v>0</v>
      </c>
      <c r="AI157" s="34">
        <f t="shared" si="203"/>
        <v>19710</v>
      </c>
      <c r="AJ157" s="31">
        <f t="shared" si="265"/>
        <v>19710</v>
      </c>
      <c r="AK157" s="230" t="str">
        <f t="shared" si="204"/>
        <v>HABILITA</v>
      </c>
      <c r="AL157" s="32">
        <v>19300</v>
      </c>
      <c r="AM157" s="229">
        <v>0</v>
      </c>
      <c r="AN157" s="34">
        <f t="shared" si="205"/>
        <v>19300</v>
      </c>
      <c r="AO157" s="31">
        <f t="shared" si="265"/>
        <v>19300</v>
      </c>
      <c r="AP157" s="230" t="str">
        <f t="shared" si="206"/>
        <v>HABILITA</v>
      </c>
      <c r="AQ157" s="32"/>
      <c r="AR157" s="229"/>
      <c r="AS157" s="34">
        <f t="shared" si="207"/>
        <v>0</v>
      </c>
      <c r="AT157" s="31">
        <f t="shared" si="265"/>
        <v>0</v>
      </c>
      <c r="AU157" s="230" t="str">
        <f t="shared" si="208"/>
        <v>NO OFERTADO</v>
      </c>
      <c r="AV157" s="32">
        <v>22045</v>
      </c>
      <c r="AW157" s="229">
        <v>0</v>
      </c>
      <c r="AX157" s="34">
        <f t="shared" si="210"/>
        <v>22045</v>
      </c>
      <c r="AY157" s="31">
        <f t="shared" si="265"/>
        <v>22045</v>
      </c>
      <c r="AZ157" s="230" t="str">
        <f t="shared" si="211"/>
        <v>NO HABILITA</v>
      </c>
      <c r="BA157" s="32"/>
      <c r="BB157" s="229">
        <f t="shared" si="266"/>
        <v>0</v>
      </c>
      <c r="BC157" s="34">
        <f t="shared" si="213"/>
        <v>0</v>
      </c>
      <c r="BD157" s="31">
        <f t="shared" si="265"/>
        <v>0</v>
      </c>
      <c r="BE157" s="230" t="str">
        <f t="shared" si="214"/>
        <v>NO OFERTADO</v>
      </c>
      <c r="BF157" s="32"/>
      <c r="BG157" s="229"/>
      <c r="BH157" s="34">
        <f t="shared" si="215"/>
        <v>0</v>
      </c>
      <c r="BI157" s="31">
        <f t="shared" si="265"/>
        <v>0</v>
      </c>
      <c r="BJ157" s="230" t="str">
        <f t="shared" si="216"/>
        <v>NO OFERTADO</v>
      </c>
      <c r="BK157" s="32"/>
      <c r="BL157" s="229"/>
      <c r="BM157" s="34">
        <f t="shared" si="217"/>
        <v>0</v>
      </c>
      <c r="BN157" s="31">
        <f t="shared" si="265"/>
        <v>0</v>
      </c>
      <c r="BO157" s="230" t="str">
        <f t="shared" si="218"/>
        <v>NO OFERTADO</v>
      </c>
      <c r="BP157" s="32"/>
      <c r="BQ157" s="229"/>
      <c r="BR157" s="34">
        <f t="shared" si="219"/>
        <v>0</v>
      </c>
      <c r="BS157" s="31">
        <f t="shared" si="265"/>
        <v>0</v>
      </c>
      <c r="BT157" s="230" t="str">
        <f t="shared" si="220"/>
        <v>NO OFERTADO</v>
      </c>
      <c r="BU157" s="32"/>
      <c r="BV157" s="229"/>
      <c r="BW157" s="34">
        <f t="shared" si="221"/>
        <v>0</v>
      </c>
      <c r="BX157" s="31">
        <f t="shared" si="267"/>
        <v>0</v>
      </c>
      <c r="BY157" s="230" t="str">
        <f t="shared" si="223"/>
        <v>NO OFERTADO</v>
      </c>
      <c r="BZ157" s="32"/>
      <c r="CA157" s="229"/>
      <c r="CB157" s="34">
        <f t="shared" si="224"/>
        <v>0</v>
      </c>
      <c r="CC157" s="31">
        <f t="shared" si="267"/>
        <v>0</v>
      </c>
      <c r="CD157" s="230" t="str">
        <f t="shared" si="225"/>
        <v>NO OFERTADO</v>
      </c>
      <c r="CE157" s="32"/>
      <c r="CF157" s="229"/>
      <c r="CG157" s="34">
        <f t="shared" si="226"/>
        <v>0</v>
      </c>
      <c r="CH157" s="31">
        <f t="shared" si="267"/>
        <v>0</v>
      </c>
      <c r="CI157" s="230" t="str">
        <f t="shared" si="227"/>
        <v>NO OFERTADO</v>
      </c>
      <c r="CJ157" s="32">
        <v>21441</v>
      </c>
      <c r="CK157" s="229">
        <v>0</v>
      </c>
      <c r="CL157" s="34">
        <f t="shared" si="228"/>
        <v>21441</v>
      </c>
      <c r="CM157" s="31">
        <f t="shared" si="267"/>
        <v>21441</v>
      </c>
      <c r="CN157" s="230" t="str">
        <f t="shared" si="229"/>
        <v>NO HABILITA</v>
      </c>
      <c r="CO157" s="32"/>
      <c r="CP157" s="231"/>
      <c r="CQ157" s="34">
        <f t="shared" si="230"/>
        <v>0</v>
      </c>
      <c r="CR157" s="31">
        <f t="shared" si="267"/>
        <v>0</v>
      </c>
      <c r="CS157" s="230" t="str">
        <f t="shared" si="231"/>
        <v>NO OFERTADO</v>
      </c>
      <c r="CT157" s="32">
        <v>22590</v>
      </c>
      <c r="CU157" s="229">
        <v>0</v>
      </c>
      <c r="CV157" s="34">
        <f t="shared" si="232"/>
        <v>22590</v>
      </c>
      <c r="CW157" s="31">
        <f t="shared" si="267"/>
        <v>22590</v>
      </c>
      <c r="CX157" s="230" t="str">
        <f t="shared" si="233"/>
        <v>NO HABILITA</v>
      </c>
      <c r="CY157" s="32"/>
      <c r="CZ157" s="229"/>
      <c r="DA157" s="34">
        <f t="shared" si="247"/>
        <v>0</v>
      </c>
      <c r="DB157" s="31">
        <f t="shared" si="248"/>
        <v>0</v>
      </c>
      <c r="DC157" s="230" t="str">
        <f t="shared" si="234"/>
        <v>NO OFERTADO</v>
      </c>
      <c r="DD157" s="32"/>
      <c r="DE157" s="229"/>
      <c r="DF157" s="34">
        <f t="shared" si="249"/>
        <v>0</v>
      </c>
      <c r="DG157" s="31">
        <f t="shared" si="250"/>
        <v>0</v>
      </c>
      <c r="DH157" s="230" t="str">
        <f t="shared" si="235"/>
        <v>NO OFERTADO</v>
      </c>
      <c r="DI157" s="32"/>
      <c r="DJ157" s="229"/>
      <c r="DK157" s="34">
        <f t="shared" si="251"/>
        <v>0</v>
      </c>
      <c r="DL157" s="31">
        <f t="shared" si="252"/>
        <v>0</v>
      </c>
      <c r="DM157" s="230" t="str">
        <f t="shared" si="236"/>
        <v>NO OFERTADO</v>
      </c>
      <c r="DN157" s="32"/>
      <c r="DO157" s="229"/>
      <c r="DP157" s="34">
        <f t="shared" si="253"/>
        <v>0</v>
      </c>
      <c r="DQ157" s="31">
        <f t="shared" si="254"/>
        <v>0</v>
      </c>
      <c r="DR157" s="230" t="str">
        <f t="shared" si="237"/>
        <v>NO OFERTADO</v>
      </c>
      <c r="DS157" s="32"/>
      <c r="DT157" s="229"/>
      <c r="DU157" s="34">
        <f t="shared" si="255"/>
        <v>0</v>
      </c>
      <c r="DV157" s="31">
        <f t="shared" si="256"/>
        <v>0</v>
      </c>
      <c r="DW157" s="230" t="str">
        <f t="shared" si="238"/>
        <v>NO OFERTADO</v>
      </c>
      <c r="DX157" s="32"/>
      <c r="DY157" s="229">
        <f t="shared" si="182"/>
        <v>0</v>
      </c>
      <c r="DZ157" s="34">
        <f t="shared" si="239"/>
        <v>0</v>
      </c>
      <c r="EA157" s="31">
        <f t="shared" si="240"/>
        <v>0</v>
      </c>
      <c r="EB157" s="230" t="str">
        <f t="shared" si="241"/>
        <v>NO OFERTADO</v>
      </c>
      <c r="EC157" s="32"/>
      <c r="ED157" s="229"/>
      <c r="EE157" s="34">
        <f t="shared" si="257"/>
        <v>0</v>
      </c>
      <c r="EF157" s="31">
        <f t="shared" si="258"/>
        <v>0</v>
      </c>
      <c r="EG157" s="230" t="str">
        <f t="shared" si="242"/>
        <v>NO OFERTADO</v>
      </c>
      <c r="EH157" s="32"/>
      <c r="EI157" s="229"/>
      <c r="EJ157" s="34">
        <f t="shared" si="259"/>
        <v>0</v>
      </c>
      <c r="EK157" s="31">
        <f t="shared" si="260"/>
        <v>0</v>
      </c>
      <c r="EL157" s="230" t="str">
        <f t="shared" si="243"/>
        <v>NO OFERTADO</v>
      </c>
    </row>
    <row r="158" spans="1:142" s="226" customFormat="1" ht="38.25" x14ac:dyDescent="0.2">
      <c r="A158" s="103">
        <v>149</v>
      </c>
      <c r="B158" s="202" t="s">
        <v>262</v>
      </c>
      <c r="C158" s="121" t="s">
        <v>263</v>
      </c>
      <c r="D158" s="146">
        <v>1</v>
      </c>
      <c r="E158" s="227" t="s">
        <v>53</v>
      </c>
      <c r="F158" s="228">
        <v>1</v>
      </c>
      <c r="G158" s="25">
        <v>16780</v>
      </c>
      <c r="H158" s="32"/>
      <c r="I158" s="229"/>
      <c r="J158" s="34">
        <f t="shared" si="244"/>
        <v>0</v>
      </c>
      <c r="K158" s="31">
        <f t="shared" si="245"/>
        <v>0</v>
      </c>
      <c r="L158" s="230" t="str">
        <f t="shared" si="193"/>
        <v>NO OFERTADO</v>
      </c>
      <c r="M158" s="32"/>
      <c r="N158" s="229">
        <v>0</v>
      </c>
      <c r="O158" s="34">
        <f t="shared" si="194"/>
        <v>0</v>
      </c>
      <c r="P158" s="31">
        <f t="shared" si="265"/>
        <v>0</v>
      </c>
      <c r="Q158" s="230" t="str">
        <f t="shared" si="196"/>
        <v>NO OFERTADO</v>
      </c>
      <c r="R158" s="32"/>
      <c r="S158" s="229"/>
      <c r="T158" s="34">
        <f t="shared" si="197"/>
        <v>0</v>
      </c>
      <c r="U158" s="31">
        <f t="shared" si="265"/>
        <v>0</v>
      </c>
      <c r="V158" s="230" t="str">
        <f t="shared" si="198"/>
        <v>NO OFERTADO</v>
      </c>
      <c r="W158" s="32"/>
      <c r="X158" s="229"/>
      <c r="Y158" s="34">
        <f t="shared" si="199"/>
        <v>0</v>
      </c>
      <c r="Z158" s="31">
        <f t="shared" si="265"/>
        <v>0</v>
      </c>
      <c r="AA158" s="230" t="str">
        <f t="shared" si="200"/>
        <v>NO OFERTADO</v>
      </c>
      <c r="AB158" s="32"/>
      <c r="AC158" s="229"/>
      <c r="AD158" s="34">
        <f t="shared" si="201"/>
        <v>0</v>
      </c>
      <c r="AE158" s="31">
        <f t="shared" si="265"/>
        <v>0</v>
      </c>
      <c r="AF158" s="230" t="str">
        <f t="shared" si="202"/>
        <v>NO OFERTADO</v>
      </c>
      <c r="AG158" s="32">
        <v>16780</v>
      </c>
      <c r="AH158" s="229">
        <v>0</v>
      </c>
      <c r="AI158" s="34">
        <f t="shared" si="203"/>
        <v>16780</v>
      </c>
      <c r="AJ158" s="31">
        <f t="shared" si="265"/>
        <v>16780</v>
      </c>
      <c r="AK158" s="230" t="str">
        <f t="shared" si="204"/>
        <v>HABILITA</v>
      </c>
      <c r="AL158" s="32">
        <v>18000</v>
      </c>
      <c r="AM158" s="229">
        <v>0</v>
      </c>
      <c r="AN158" s="34">
        <f t="shared" si="205"/>
        <v>18000</v>
      </c>
      <c r="AO158" s="31">
        <f t="shared" si="265"/>
        <v>18000</v>
      </c>
      <c r="AP158" s="230" t="str">
        <f t="shared" si="206"/>
        <v>HABILITA</v>
      </c>
      <c r="AQ158" s="32"/>
      <c r="AR158" s="229"/>
      <c r="AS158" s="34">
        <f t="shared" si="207"/>
        <v>0</v>
      </c>
      <c r="AT158" s="31">
        <f t="shared" si="265"/>
        <v>0</v>
      </c>
      <c r="AU158" s="230" t="str">
        <f t="shared" si="208"/>
        <v>NO OFERTADO</v>
      </c>
      <c r="AV158" s="32">
        <v>18182</v>
      </c>
      <c r="AW158" s="229">
        <v>0</v>
      </c>
      <c r="AX158" s="34">
        <f t="shared" si="210"/>
        <v>18182</v>
      </c>
      <c r="AY158" s="31">
        <f t="shared" si="265"/>
        <v>18182</v>
      </c>
      <c r="AZ158" s="230" t="str">
        <f t="shared" si="211"/>
        <v>HABILITA</v>
      </c>
      <c r="BA158" s="32"/>
      <c r="BB158" s="229">
        <f t="shared" si="266"/>
        <v>0</v>
      </c>
      <c r="BC158" s="34">
        <f t="shared" si="213"/>
        <v>0</v>
      </c>
      <c r="BD158" s="31">
        <f t="shared" si="265"/>
        <v>0</v>
      </c>
      <c r="BE158" s="230" t="str">
        <f t="shared" si="214"/>
        <v>NO OFERTADO</v>
      </c>
      <c r="BF158" s="32"/>
      <c r="BG158" s="229"/>
      <c r="BH158" s="34">
        <f t="shared" si="215"/>
        <v>0</v>
      </c>
      <c r="BI158" s="31">
        <f t="shared" si="265"/>
        <v>0</v>
      </c>
      <c r="BJ158" s="230" t="str">
        <f t="shared" si="216"/>
        <v>NO OFERTADO</v>
      </c>
      <c r="BK158" s="32"/>
      <c r="BL158" s="229"/>
      <c r="BM158" s="34">
        <f t="shared" si="217"/>
        <v>0</v>
      </c>
      <c r="BN158" s="31">
        <f t="shared" si="265"/>
        <v>0</v>
      </c>
      <c r="BO158" s="230" t="str">
        <f t="shared" si="218"/>
        <v>NO OFERTADO</v>
      </c>
      <c r="BP158" s="32"/>
      <c r="BQ158" s="229"/>
      <c r="BR158" s="34">
        <f t="shared" si="219"/>
        <v>0</v>
      </c>
      <c r="BS158" s="31">
        <f t="shared" si="265"/>
        <v>0</v>
      </c>
      <c r="BT158" s="230" t="str">
        <f t="shared" si="220"/>
        <v>NO OFERTADO</v>
      </c>
      <c r="BU158" s="32"/>
      <c r="BV158" s="229"/>
      <c r="BW158" s="34">
        <f t="shared" si="221"/>
        <v>0</v>
      </c>
      <c r="BX158" s="31">
        <f t="shared" si="267"/>
        <v>0</v>
      </c>
      <c r="BY158" s="230" t="str">
        <f t="shared" si="223"/>
        <v>NO OFERTADO</v>
      </c>
      <c r="BZ158" s="32"/>
      <c r="CA158" s="229"/>
      <c r="CB158" s="34">
        <f t="shared" si="224"/>
        <v>0</v>
      </c>
      <c r="CC158" s="31">
        <f t="shared" si="267"/>
        <v>0</v>
      </c>
      <c r="CD158" s="230" t="str">
        <f t="shared" si="225"/>
        <v>NO OFERTADO</v>
      </c>
      <c r="CE158" s="32"/>
      <c r="CF158" s="229"/>
      <c r="CG158" s="34">
        <f t="shared" si="226"/>
        <v>0</v>
      </c>
      <c r="CH158" s="31">
        <f t="shared" si="267"/>
        <v>0</v>
      </c>
      <c r="CI158" s="230" t="str">
        <f t="shared" si="227"/>
        <v>NO OFERTADO</v>
      </c>
      <c r="CJ158" s="32">
        <v>22531</v>
      </c>
      <c r="CK158" s="229">
        <v>0</v>
      </c>
      <c r="CL158" s="34">
        <f t="shared" si="228"/>
        <v>22531</v>
      </c>
      <c r="CM158" s="31">
        <f t="shared" si="267"/>
        <v>22531</v>
      </c>
      <c r="CN158" s="230" t="str">
        <f t="shared" si="229"/>
        <v>NO HABILITA</v>
      </c>
      <c r="CO158" s="32"/>
      <c r="CP158" s="231"/>
      <c r="CQ158" s="34">
        <f t="shared" si="230"/>
        <v>0</v>
      </c>
      <c r="CR158" s="31">
        <f t="shared" si="267"/>
        <v>0</v>
      </c>
      <c r="CS158" s="230" t="str">
        <f t="shared" si="231"/>
        <v>NO OFERTADO</v>
      </c>
      <c r="CT158" s="32">
        <v>21600</v>
      </c>
      <c r="CU158" s="229">
        <v>0</v>
      </c>
      <c r="CV158" s="34">
        <f t="shared" si="232"/>
        <v>21600</v>
      </c>
      <c r="CW158" s="31">
        <f t="shared" si="267"/>
        <v>21600</v>
      </c>
      <c r="CX158" s="230" t="str">
        <f t="shared" si="233"/>
        <v>HABILITA</v>
      </c>
      <c r="CY158" s="32"/>
      <c r="CZ158" s="229"/>
      <c r="DA158" s="34">
        <f t="shared" si="247"/>
        <v>0</v>
      </c>
      <c r="DB158" s="31">
        <f t="shared" si="248"/>
        <v>0</v>
      </c>
      <c r="DC158" s="230" t="str">
        <f t="shared" si="234"/>
        <v>NO OFERTADO</v>
      </c>
      <c r="DD158" s="32"/>
      <c r="DE158" s="229"/>
      <c r="DF158" s="34">
        <f t="shared" si="249"/>
        <v>0</v>
      </c>
      <c r="DG158" s="31">
        <f t="shared" si="250"/>
        <v>0</v>
      </c>
      <c r="DH158" s="230" t="str">
        <f t="shared" si="235"/>
        <v>NO OFERTADO</v>
      </c>
      <c r="DI158" s="32"/>
      <c r="DJ158" s="229"/>
      <c r="DK158" s="34">
        <f t="shared" si="251"/>
        <v>0</v>
      </c>
      <c r="DL158" s="31">
        <f t="shared" si="252"/>
        <v>0</v>
      </c>
      <c r="DM158" s="230" t="str">
        <f t="shared" si="236"/>
        <v>NO OFERTADO</v>
      </c>
      <c r="DN158" s="32"/>
      <c r="DO158" s="229"/>
      <c r="DP158" s="34">
        <f t="shared" si="253"/>
        <v>0</v>
      </c>
      <c r="DQ158" s="31">
        <f t="shared" si="254"/>
        <v>0</v>
      </c>
      <c r="DR158" s="230" t="str">
        <f t="shared" si="237"/>
        <v>NO OFERTADO</v>
      </c>
      <c r="DS158" s="32"/>
      <c r="DT158" s="229"/>
      <c r="DU158" s="34">
        <f t="shared" si="255"/>
        <v>0</v>
      </c>
      <c r="DV158" s="31">
        <f t="shared" si="256"/>
        <v>0</v>
      </c>
      <c r="DW158" s="230" t="str">
        <f t="shared" si="238"/>
        <v>NO OFERTADO</v>
      </c>
      <c r="DX158" s="32"/>
      <c r="DY158" s="229">
        <f t="shared" si="182"/>
        <v>0</v>
      </c>
      <c r="DZ158" s="34">
        <f t="shared" si="239"/>
        <v>0</v>
      </c>
      <c r="EA158" s="31">
        <f t="shared" si="240"/>
        <v>0</v>
      </c>
      <c r="EB158" s="230" t="str">
        <f t="shared" si="241"/>
        <v>NO OFERTADO</v>
      </c>
      <c r="EC158" s="32"/>
      <c r="ED158" s="229"/>
      <c r="EE158" s="34">
        <f t="shared" si="257"/>
        <v>0</v>
      </c>
      <c r="EF158" s="31">
        <f t="shared" si="258"/>
        <v>0</v>
      </c>
      <c r="EG158" s="230" t="str">
        <f t="shared" si="242"/>
        <v>NO OFERTADO</v>
      </c>
      <c r="EH158" s="32"/>
      <c r="EI158" s="229"/>
      <c r="EJ158" s="34">
        <f t="shared" si="259"/>
        <v>0</v>
      </c>
      <c r="EK158" s="31">
        <f t="shared" si="260"/>
        <v>0</v>
      </c>
      <c r="EL158" s="230" t="str">
        <f t="shared" si="243"/>
        <v>NO OFERTADO</v>
      </c>
    </row>
    <row r="159" spans="1:142" s="226" customFormat="1" ht="25.5" x14ac:dyDescent="0.2">
      <c r="A159" s="103">
        <v>150</v>
      </c>
      <c r="B159" s="202" t="s">
        <v>264</v>
      </c>
      <c r="C159" s="121" t="s">
        <v>265</v>
      </c>
      <c r="D159" s="146">
        <v>1</v>
      </c>
      <c r="E159" s="227" t="s">
        <v>53</v>
      </c>
      <c r="F159" s="228">
        <v>1</v>
      </c>
      <c r="G159" s="25">
        <v>5378.8</v>
      </c>
      <c r="H159" s="32"/>
      <c r="I159" s="229"/>
      <c r="J159" s="34">
        <f t="shared" si="244"/>
        <v>0</v>
      </c>
      <c r="K159" s="31">
        <f t="shared" si="245"/>
        <v>0</v>
      </c>
      <c r="L159" s="230" t="str">
        <f t="shared" si="193"/>
        <v>NO OFERTADO</v>
      </c>
      <c r="M159" s="32"/>
      <c r="N159" s="229">
        <v>0</v>
      </c>
      <c r="O159" s="34">
        <f t="shared" si="194"/>
        <v>0</v>
      </c>
      <c r="P159" s="31">
        <f t="shared" si="265"/>
        <v>0</v>
      </c>
      <c r="Q159" s="230" t="str">
        <f t="shared" si="196"/>
        <v>NO OFERTADO</v>
      </c>
      <c r="R159" s="32"/>
      <c r="S159" s="229"/>
      <c r="T159" s="34">
        <f t="shared" si="197"/>
        <v>0</v>
      </c>
      <c r="U159" s="31">
        <f t="shared" si="265"/>
        <v>0</v>
      </c>
      <c r="V159" s="230" t="str">
        <f t="shared" si="198"/>
        <v>NO OFERTADO</v>
      </c>
      <c r="W159" s="32"/>
      <c r="X159" s="229"/>
      <c r="Y159" s="34">
        <f t="shared" si="199"/>
        <v>0</v>
      </c>
      <c r="Z159" s="31">
        <f t="shared" si="265"/>
        <v>0</v>
      </c>
      <c r="AA159" s="230" t="str">
        <f t="shared" si="200"/>
        <v>NO OFERTADO</v>
      </c>
      <c r="AB159" s="32"/>
      <c r="AC159" s="229"/>
      <c r="AD159" s="34">
        <f t="shared" si="201"/>
        <v>0</v>
      </c>
      <c r="AE159" s="31">
        <f t="shared" si="265"/>
        <v>0</v>
      </c>
      <c r="AF159" s="230" t="str">
        <f t="shared" si="202"/>
        <v>NO OFERTADO</v>
      </c>
      <c r="AG159" s="32"/>
      <c r="AH159" s="229"/>
      <c r="AI159" s="34">
        <f t="shared" si="203"/>
        <v>0</v>
      </c>
      <c r="AJ159" s="31">
        <f t="shared" si="265"/>
        <v>0</v>
      </c>
      <c r="AK159" s="230" t="str">
        <f t="shared" si="204"/>
        <v>NO OFERTADO</v>
      </c>
      <c r="AL159" s="32">
        <v>4490</v>
      </c>
      <c r="AM159" s="232">
        <f t="shared" ref="AM159:AM160" si="269">AL159*0.19</f>
        <v>853.1</v>
      </c>
      <c r="AN159" s="34">
        <f t="shared" si="205"/>
        <v>5343.1</v>
      </c>
      <c r="AO159" s="31">
        <f t="shared" si="265"/>
        <v>5343.1</v>
      </c>
      <c r="AP159" s="230" t="str">
        <f t="shared" si="206"/>
        <v>HABILITA</v>
      </c>
      <c r="AQ159" s="32"/>
      <c r="AR159" s="229"/>
      <c r="AS159" s="34">
        <f t="shared" si="207"/>
        <v>0</v>
      </c>
      <c r="AT159" s="31">
        <f t="shared" si="265"/>
        <v>0</v>
      </c>
      <c r="AU159" s="230" t="str">
        <f t="shared" si="208"/>
        <v>NO OFERTADO</v>
      </c>
      <c r="AV159" s="32"/>
      <c r="AW159" s="229"/>
      <c r="AX159" s="34">
        <f t="shared" si="210"/>
        <v>0</v>
      </c>
      <c r="AY159" s="31">
        <f t="shared" si="265"/>
        <v>0</v>
      </c>
      <c r="AZ159" s="230" t="str">
        <f t="shared" si="211"/>
        <v>NO OFERTADO</v>
      </c>
      <c r="BA159" s="32"/>
      <c r="BB159" s="229">
        <f t="shared" si="266"/>
        <v>0</v>
      </c>
      <c r="BC159" s="34">
        <f t="shared" si="213"/>
        <v>0</v>
      </c>
      <c r="BD159" s="31">
        <f t="shared" si="265"/>
        <v>0</v>
      </c>
      <c r="BE159" s="230" t="str">
        <f t="shared" si="214"/>
        <v>NO OFERTADO</v>
      </c>
      <c r="BF159" s="32"/>
      <c r="BG159" s="229"/>
      <c r="BH159" s="34">
        <f t="shared" si="215"/>
        <v>0</v>
      </c>
      <c r="BI159" s="31">
        <f t="shared" si="265"/>
        <v>0</v>
      </c>
      <c r="BJ159" s="230" t="str">
        <f t="shared" si="216"/>
        <v>NO OFERTADO</v>
      </c>
      <c r="BK159" s="32"/>
      <c r="BL159" s="229"/>
      <c r="BM159" s="34">
        <f t="shared" si="217"/>
        <v>0</v>
      </c>
      <c r="BN159" s="31">
        <f t="shared" si="265"/>
        <v>0</v>
      </c>
      <c r="BO159" s="230" t="str">
        <f t="shared" si="218"/>
        <v>NO OFERTADO</v>
      </c>
      <c r="BP159" s="32"/>
      <c r="BQ159" s="229"/>
      <c r="BR159" s="34">
        <f t="shared" si="219"/>
        <v>0</v>
      </c>
      <c r="BS159" s="31">
        <f t="shared" si="265"/>
        <v>0</v>
      </c>
      <c r="BT159" s="230" t="str">
        <f t="shared" si="220"/>
        <v>NO OFERTADO</v>
      </c>
      <c r="BU159" s="32"/>
      <c r="BV159" s="229"/>
      <c r="BW159" s="34">
        <f t="shared" si="221"/>
        <v>0</v>
      </c>
      <c r="BX159" s="31">
        <f t="shared" si="267"/>
        <v>0</v>
      </c>
      <c r="BY159" s="230" t="str">
        <f t="shared" si="223"/>
        <v>NO OFERTADO</v>
      </c>
      <c r="BZ159" s="32">
        <v>4520</v>
      </c>
      <c r="CA159" s="229">
        <f>BZ159*0.19</f>
        <v>858.8</v>
      </c>
      <c r="CB159" s="34">
        <f t="shared" si="224"/>
        <v>5378.8</v>
      </c>
      <c r="CC159" s="31">
        <f t="shared" si="267"/>
        <v>5378.8</v>
      </c>
      <c r="CD159" s="230" t="str">
        <f t="shared" si="225"/>
        <v>HABILITA</v>
      </c>
      <c r="CE159" s="32"/>
      <c r="CF159" s="229"/>
      <c r="CG159" s="34">
        <f t="shared" si="226"/>
        <v>0</v>
      </c>
      <c r="CH159" s="31">
        <f t="shared" si="267"/>
        <v>0</v>
      </c>
      <c r="CI159" s="230" t="str">
        <f t="shared" si="227"/>
        <v>NO OFERTADO</v>
      </c>
      <c r="CJ159" s="32"/>
      <c r="CK159" s="229"/>
      <c r="CL159" s="34">
        <f t="shared" si="228"/>
        <v>0</v>
      </c>
      <c r="CM159" s="31">
        <f t="shared" si="267"/>
        <v>0</v>
      </c>
      <c r="CN159" s="230" t="str">
        <f t="shared" si="229"/>
        <v>NO OFERTADO</v>
      </c>
      <c r="CO159" s="32"/>
      <c r="CP159" s="231"/>
      <c r="CQ159" s="34">
        <f t="shared" si="230"/>
        <v>0</v>
      </c>
      <c r="CR159" s="31">
        <f t="shared" si="267"/>
        <v>0</v>
      </c>
      <c r="CS159" s="230" t="str">
        <f t="shared" si="231"/>
        <v>NO OFERTADO</v>
      </c>
      <c r="CT159" s="32"/>
      <c r="CU159" s="229"/>
      <c r="CV159" s="34">
        <f t="shared" si="232"/>
        <v>0</v>
      </c>
      <c r="CW159" s="31">
        <f t="shared" si="267"/>
        <v>0</v>
      </c>
      <c r="CX159" s="230" t="str">
        <f t="shared" si="233"/>
        <v>NO OFERTADO</v>
      </c>
      <c r="CY159" s="32"/>
      <c r="CZ159" s="229"/>
      <c r="DA159" s="34">
        <f t="shared" si="247"/>
        <v>0</v>
      </c>
      <c r="DB159" s="31">
        <f t="shared" si="248"/>
        <v>0</v>
      </c>
      <c r="DC159" s="230" t="str">
        <f t="shared" si="234"/>
        <v>NO OFERTADO</v>
      </c>
      <c r="DD159" s="32"/>
      <c r="DE159" s="229"/>
      <c r="DF159" s="34">
        <f t="shared" si="249"/>
        <v>0</v>
      </c>
      <c r="DG159" s="31">
        <f t="shared" si="250"/>
        <v>0</v>
      </c>
      <c r="DH159" s="230" t="str">
        <f t="shared" si="235"/>
        <v>NO OFERTADO</v>
      </c>
      <c r="DI159" s="32"/>
      <c r="DJ159" s="229"/>
      <c r="DK159" s="34">
        <f t="shared" si="251"/>
        <v>0</v>
      </c>
      <c r="DL159" s="31">
        <f t="shared" si="252"/>
        <v>0</v>
      </c>
      <c r="DM159" s="230" t="str">
        <f t="shared" si="236"/>
        <v>NO OFERTADO</v>
      </c>
      <c r="DN159" s="32"/>
      <c r="DO159" s="229"/>
      <c r="DP159" s="34">
        <f t="shared" si="253"/>
        <v>0</v>
      </c>
      <c r="DQ159" s="31">
        <f t="shared" si="254"/>
        <v>0</v>
      </c>
      <c r="DR159" s="230" t="str">
        <f t="shared" si="237"/>
        <v>NO OFERTADO</v>
      </c>
      <c r="DS159" s="32"/>
      <c r="DT159" s="229"/>
      <c r="DU159" s="34">
        <f t="shared" si="255"/>
        <v>0</v>
      </c>
      <c r="DV159" s="31">
        <f t="shared" si="256"/>
        <v>0</v>
      </c>
      <c r="DW159" s="230" t="str">
        <f t="shared" si="238"/>
        <v>NO OFERTADO</v>
      </c>
      <c r="DX159" s="32"/>
      <c r="DY159" s="229">
        <f t="shared" si="182"/>
        <v>0</v>
      </c>
      <c r="DZ159" s="34">
        <f t="shared" si="239"/>
        <v>0</v>
      </c>
      <c r="EA159" s="31">
        <f t="shared" si="240"/>
        <v>0</v>
      </c>
      <c r="EB159" s="230" t="str">
        <f t="shared" si="241"/>
        <v>NO OFERTADO</v>
      </c>
      <c r="EC159" s="32"/>
      <c r="ED159" s="229"/>
      <c r="EE159" s="34">
        <f t="shared" si="257"/>
        <v>0</v>
      </c>
      <c r="EF159" s="31">
        <f t="shared" si="258"/>
        <v>0</v>
      </c>
      <c r="EG159" s="230" t="str">
        <f t="shared" si="242"/>
        <v>NO OFERTADO</v>
      </c>
      <c r="EH159" s="32"/>
      <c r="EI159" s="229"/>
      <c r="EJ159" s="34">
        <f t="shared" si="259"/>
        <v>0</v>
      </c>
      <c r="EK159" s="31">
        <f t="shared" si="260"/>
        <v>0</v>
      </c>
      <c r="EL159" s="230" t="str">
        <f t="shared" si="243"/>
        <v>NO OFERTADO</v>
      </c>
    </row>
    <row r="160" spans="1:142" s="226" customFormat="1" ht="25.5" x14ac:dyDescent="0.2">
      <c r="A160" s="103">
        <v>151</v>
      </c>
      <c r="B160" s="202" t="s">
        <v>266</v>
      </c>
      <c r="C160" s="121" t="s">
        <v>265</v>
      </c>
      <c r="D160" s="146">
        <v>1</v>
      </c>
      <c r="E160" s="227" t="s">
        <v>53</v>
      </c>
      <c r="F160" s="228">
        <v>416</v>
      </c>
      <c r="G160" s="25">
        <v>1023.4</v>
      </c>
      <c r="H160" s="32">
        <v>940</v>
      </c>
      <c r="I160" s="229">
        <f>H160*0.19</f>
        <v>178.6</v>
      </c>
      <c r="J160" s="34">
        <f t="shared" si="244"/>
        <v>1118.5999999999999</v>
      </c>
      <c r="K160" s="31">
        <f t="shared" si="245"/>
        <v>1118.5999999999999</v>
      </c>
      <c r="L160" s="230" t="str">
        <f t="shared" si="193"/>
        <v>HABILITA</v>
      </c>
      <c r="M160" s="32"/>
      <c r="N160" s="229">
        <v>0</v>
      </c>
      <c r="O160" s="34">
        <f t="shared" si="194"/>
        <v>0</v>
      </c>
      <c r="P160" s="31">
        <f t="shared" si="265"/>
        <v>0</v>
      </c>
      <c r="Q160" s="230" t="str">
        <f t="shared" si="196"/>
        <v>NO OFERTADO</v>
      </c>
      <c r="R160" s="32"/>
      <c r="S160" s="229"/>
      <c r="T160" s="34">
        <f t="shared" si="197"/>
        <v>0</v>
      </c>
      <c r="U160" s="31">
        <f t="shared" si="265"/>
        <v>0</v>
      </c>
      <c r="V160" s="230" t="str">
        <f t="shared" si="198"/>
        <v>NO OFERTADO</v>
      </c>
      <c r="W160" s="32"/>
      <c r="X160" s="229"/>
      <c r="Y160" s="34">
        <f t="shared" si="199"/>
        <v>0</v>
      </c>
      <c r="Z160" s="31">
        <f t="shared" si="265"/>
        <v>0</v>
      </c>
      <c r="AA160" s="230" t="str">
        <f t="shared" si="200"/>
        <v>NO OFERTADO</v>
      </c>
      <c r="AB160" s="32"/>
      <c r="AC160" s="229"/>
      <c r="AD160" s="34">
        <f t="shared" si="201"/>
        <v>0</v>
      </c>
      <c r="AE160" s="31">
        <f t="shared" si="265"/>
        <v>0</v>
      </c>
      <c r="AF160" s="230" t="str">
        <f t="shared" si="202"/>
        <v>NO OFERTADO</v>
      </c>
      <c r="AG160" s="32"/>
      <c r="AH160" s="229"/>
      <c r="AI160" s="34">
        <f t="shared" si="203"/>
        <v>0</v>
      </c>
      <c r="AJ160" s="31">
        <f t="shared" si="265"/>
        <v>0</v>
      </c>
      <c r="AK160" s="230" t="str">
        <f t="shared" si="204"/>
        <v>NO OFERTADO</v>
      </c>
      <c r="AL160" s="32">
        <v>880</v>
      </c>
      <c r="AM160" s="232">
        <f t="shared" si="269"/>
        <v>167.2</v>
      </c>
      <c r="AN160" s="34">
        <f t="shared" si="205"/>
        <v>1047.2</v>
      </c>
      <c r="AO160" s="31">
        <f t="shared" si="265"/>
        <v>1047.2</v>
      </c>
      <c r="AP160" s="230" t="str">
        <f t="shared" si="206"/>
        <v>HABILITA</v>
      </c>
      <c r="AQ160" s="32"/>
      <c r="AR160" s="229"/>
      <c r="AS160" s="34">
        <f t="shared" si="207"/>
        <v>0</v>
      </c>
      <c r="AT160" s="31">
        <f t="shared" si="265"/>
        <v>0</v>
      </c>
      <c r="AU160" s="230" t="str">
        <f t="shared" si="208"/>
        <v>NO OFERTADO</v>
      </c>
      <c r="AV160" s="32">
        <v>886</v>
      </c>
      <c r="AW160" s="229">
        <f t="shared" ref="AW160:AW162" si="270">AV160*0.19</f>
        <v>168.34</v>
      </c>
      <c r="AX160" s="34">
        <f t="shared" si="210"/>
        <v>1054.3399999999999</v>
      </c>
      <c r="AY160" s="31">
        <f t="shared" si="265"/>
        <v>1054.3399999999999</v>
      </c>
      <c r="AZ160" s="230" t="str">
        <f t="shared" si="211"/>
        <v>HABILITA</v>
      </c>
      <c r="BA160" s="32"/>
      <c r="BB160" s="229">
        <f t="shared" si="266"/>
        <v>0</v>
      </c>
      <c r="BC160" s="34">
        <f t="shared" si="213"/>
        <v>0</v>
      </c>
      <c r="BD160" s="31">
        <f t="shared" si="265"/>
        <v>0</v>
      </c>
      <c r="BE160" s="230" t="str">
        <f t="shared" si="214"/>
        <v>NO OFERTADO</v>
      </c>
      <c r="BF160" s="32"/>
      <c r="BG160" s="229"/>
      <c r="BH160" s="34">
        <f t="shared" si="215"/>
        <v>0</v>
      </c>
      <c r="BI160" s="31">
        <f t="shared" si="265"/>
        <v>0</v>
      </c>
      <c r="BJ160" s="230" t="str">
        <f t="shared" si="216"/>
        <v>NO OFERTADO</v>
      </c>
      <c r="BK160" s="32"/>
      <c r="BL160" s="229"/>
      <c r="BM160" s="34">
        <f t="shared" si="217"/>
        <v>0</v>
      </c>
      <c r="BN160" s="31">
        <f t="shared" si="265"/>
        <v>0</v>
      </c>
      <c r="BO160" s="230" t="str">
        <f t="shared" si="218"/>
        <v>NO OFERTADO</v>
      </c>
      <c r="BP160" s="32"/>
      <c r="BQ160" s="229"/>
      <c r="BR160" s="34">
        <f t="shared" si="219"/>
        <v>0</v>
      </c>
      <c r="BS160" s="31">
        <f t="shared" si="265"/>
        <v>0</v>
      </c>
      <c r="BT160" s="230" t="str">
        <f t="shared" si="220"/>
        <v>NO OFERTADO</v>
      </c>
      <c r="BU160" s="32">
        <v>1225</v>
      </c>
      <c r="BV160" s="229">
        <f t="shared" ref="BV160:BV162" si="271">BU160*0.19</f>
        <v>232.75</v>
      </c>
      <c r="BW160" s="34">
        <f t="shared" si="221"/>
        <v>1457.75</v>
      </c>
      <c r="BX160" s="31">
        <f t="shared" si="267"/>
        <v>1457.75</v>
      </c>
      <c r="BY160" s="230" t="str">
        <f t="shared" si="223"/>
        <v>NO HABILITA</v>
      </c>
      <c r="BZ160" s="32"/>
      <c r="CA160" s="229"/>
      <c r="CB160" s="34">
        <f t="shared" si="224"/>
        <v>0</v>
      </c>
      <c r="CC160" s="31">
        <f t="shared" si="267"/>
        <v>0</v>
      </c>
      <c r="CD160" s="230" t="str">
        <f t="shared" si="225"/>
        <v>NO OFERTADO</v>
      </c>
      <c r="CE160" s="32">
        <v>1068</v>
      </c>
      <c r="CF160" s="229">
        <f>CE160*0.19</f>
        <v>202.92000000000002</v>
      </c>
      <c r="CG160" s="34">
        <f t="shared" si="226"/>
        <v>1270.92</v>
      </c>
      <c r="CH160" s="31">
        <f t="shared" si="267"/>
        <v>1270.92</v>
      </c>
      <c r="CI160" s="230" t="str">
        <f t="shared" si="227"/>
        <v>HABILITA</v>
      </c>
      <c r="CJ160" s="32">
        <v>1266</v>
      </c>
      <c r="CK160" s="229">
        <f>CJ160*0.19</f>
        <v>240.54</v>
      </c>
      <c r="CL160" s="34">
        <f t="shared" si="228"/>
        <v>1506.54</v>
      </c>
      <c r="CM160" s="31">
        <f t="shared" si="267"/>
        <v>1506.54</v>
      </c>
      <c r="CN160" s="230" t="str">
        <f t="shared" si="229"/>
        <v>NO HABILITA</v>
      </c>
      <c r="CO160" s="32">
        <v>900</v>
      </c>
      <c r="CP160" s="233">
        <f t="shared" ref="CP160:CP162" si="272">CO160*0.19</f>
        <v>171</v>
      </c>
      <c r="CQ160" s="34">
        <f t="shared" si="230"/>
        <v>1071</v>
      </c>
      <c r="CR160" s="31">
        <f t="shared" si="267"/>
        <v>1071</v>
      </c>
      <c r="CS160" s="230" t="str">
        <f t="shared" si="231"/>
        <v>HABILITA</v>
      </c>
      <c r="CT160" s="32">
        <v>1176</v>
      </c>
      <c r="CU160" s="229">
        <f t="shared" ref="CU160:CU162" si="273">CT160*0.19</f>
        <v>223.44</v>
      </c>
      <c r="CV160" s="34">
        <f t="shared" si="232"/>
        <v>1399.44</v>
      </c>
      <c r="CW160" s="31">
        <f t="shared" si="267"/>
        <v>1399.44</v>
      </c>
      <c r="CX160" s="230" t="str">
        <f t="shared" si="233"/>
        <v>NO HABILITA</v>
      </c>
      <c r="CY160" s="32"/>
      <c r="CZ160" s="229"/>
      <c r="DA160" s="34">
        <f t="shared" si="247"/>
        <v>0</v>
      </c>
      <c r="DB160" s="31">
        <f t="shared" si="248"/>
        <v>0</v>
      </c>
      <c r="DC160" s="230" t="str">
        <f t="shared" si="234"/>
        <v>NO OFERTADO</v>
      </c>
      <c r="DD160" s="32"/>
      <c r="DE160" s="229"/>
      <c r="DF160" s="34">
        <f t="shared" si="249"/>
        <v>0</v>
      </c>
      <c r="DG160" s="31">
        <f t="shared" si="250"/>
        <v>0</v>
      </c>
      <c r="DH160" s="230" t="str">
        <f t="shared" si="235"/>
        <v>NO OFERTADO</v>
      </c>
      <c r="DI160" s="32"/>
      <c r="DJ160" s="229"/>
      <c r="DK160" s="34">
        <f t="shared" si="251"/>
        <v>0</v>
      </c>
      <c r="DL160" s="31">
        <f t="shared" si="252"/>
        <v>0</v>
      </c>
      <c r="DM160" s="230" t="str">
        <f t="shared" si="236"/>
        <v>NO OFERTADO</v>
      </c>
      <c r="DN160" s="32"/>
      <c r="DO160" s="229"/>
      <c r="DP160" s="34">
        <f t="shared" si="253"/>
        <v>0</v>
      </c>
      <c r="DQ160" s="31">
        <f t="shared" si="254"/>
        <v>0</v>
      </c>
      <c r="DR160" s="230" t="str">
        <f t="shared" si="237"/>
        <v>NO OFERTADO</v>
      </c>
      <c r="DS160" s="32"/>
      <c r="DT160" s="229"/>
      <c r="DU160" s="34">
        <f t="shared" si="255"/>
        <v>0</v>
      </c>
      <c r="DV160" s="31">
        <f t="shared" si="256"/>
        <v>0</v>
      </c>
      <c r="DW160" s="230" t="str">
        <f t="shared" si="238"/>
        <v>NO OFERTADO</v>
      </c>
      <c r="DX160" s="32"/>
      <c r="DY160" s="229">
        <f t="shared" si="182"/>
        <v>0</v>
      </c>
      <c r="DZ160" s="34">
        <f t="shared" si="239"/>
        <v>0</v>
      </c>
      <c r="EA160" s="31">
        <f t="shared" si="240"/>
        <v>0</v>
      </c>
      <c r="EB160" s="230" t="str">
        <f t="shared" si="241"/>
        <v>NO OFERTADO</v>
      </c>
      <c r="EC160" s="32"/>
      <c r="ED160" s="229"/>
      <c r="EE160" s="34">
        <f t="shared" si="257"/>
        <v>0</v>
      </c>
      <c r="EF160" s="31">
        <f t="shared" si="258"/>
        <v>0</v>
      </c>
      <c r="EG160" s="230" t="str">
        <f t="shared" si="242"/>
        <v>NO OFERTADO</v>
      </c>
      <c r="EH160" s="32"/>
      <c r="EI160" s="229"/>
      <c r="EJ160" s="34">
        <f t="shared" si="259"/>
        <v>0</v>
      </c>
      <c r="EK160" s="31">
        <f t="shared" si="260"/>
        <v>0</v>
      </c>
      <c r="EL160" s="230" t="str">
        <f t="shared" si="243"/>
        <v>NO OFERTADO</v>
      </c>
    </row>
    <row r="161" spans="1:142" s="226" customFormat="1" ht="38.25" x14ac:dyDescent="0.2">
      <c r="A161" s="103">
        <v>152</v>
      </c>
      <c r="B161" s="202" t="s">
        <v>267</v>
      </c>
      <c r="C161" s="121" t="s">
        <v>265</v>
      </c>
      <c r="D161" s="146">
        <v>1</v>
      </c>
      <c r="E161" s="227" t="s">
        <v>53</v>
      </c>
      <c r="F161" s="228">
        <v>1</v>
      </c>
      <c r="G161" s="25">
        <v>2948.82</v>
      </c>
      <c r="H161" s="32"/>
      <c r="I161" s="229"/>
      <c r="J161" s="34">
        <f t="shared" si="244"/>
        <v>0</v>
      </c>
      <c r="K161" s="31">
        <f t="shared" si="245"/>
        <v>0</v>
      </c>
      <c r="L161" s="230" t="str">
        <f t="shared" si="193"/>
        <v>NO OFERTADO</v>
      </c>
      <c r="M161" s="32"/>
      <c r="N161" s="229">
        <v>0</v>
      </c>
      <c r="O161" s="34">
        <f t="shared" si="194"/>
        <v>0</v>
      </c>
      <c r="P161" s="31">
        <f t="shared" si="265"/>
        <v>0</v>
      </c>
      <c r="Q161" s="230" t="str">
        <f t="shared" si="196"/>
        <v>NO OFERTADO</v>
      </c>
      <c r="R161" s="32"/>
      <c r="S161" s="229"/>
      <c r="T161" s="34">
        <f t="shared" si="197"/>
        <v>0</v>
      </c>
      <c r="U161" s="31">
        <f t="shared" si="265"/>
        <v>0</v>
      </c>
      <c r="V161" s="230" t="str">
        <f t="shared" si="198"/>
        <v>NO OFERTADO</v>
      </c>
      <c r="W161" s="32"/>
      <c r="X161" s="229"/>
      <c r="Y161" s="34">
        <f t="shared" si="199"/>
        <v>0</v>
      </c>
      <c r="Z161" s="31">
        <f t="shared" si="265"/>
        <v>0</v>
      </c>
      <c r="AA161" s="230" t="str">
        <f t="shared" si="200"/>
        <v>NO OFERTADO</v>
      </c>
      <c r="AB161" s="32">
        <v>2346</v>
      </c>
      <c r="AC161" s="229">
        <f t="shared" ref="AC161:AC162" si="274">AB161*0.19</f>
        <v>445.74</v>
      </c>
      <c r="AD161" s="34">
        <f t="shared" si="201"/>
        <v>2791.74</v>
      </c>
      <c r="AE161" s="31">
        <f t="shared" si="265"/>
        <v>2791.74</v>
      </c>
      <c r="AF161" s="230" t="str">
        <f t="shared" si="202"/>
        <v>HABILITA</v>
      </c>
      <c r="AG161" s="32"/>
      <c r="AH161" s="229"/>
      <c r="AI161" s="34">
        <f t="shared" si="203"/>
        <v>0</v>
      </c>
      <c r="AJ161" s="31">
        <f t="shared" si="265"/>
        <v>0</v>
      </c>
      <c r="AK161" s="230" t="str">
        <f t="shared" si="204"/>
        <v>NO OFERTADO</v>
      </c>
      <c r="AL161" s="32"/>
      <c r="AM161" s="229"/>
      <c r="AN161" s="34">
        <f t="shared" si="205"/>
        <v>0</v>
      </c>
      <c r="AO161" s="31">
        <f t="shared" si="265"/>
        <v>0</v>
      </c>
      <c r="AP161" s="230" t="str">
        <f t="shared" si="206"/>
        <v>NO OFERTADO</v>
      </c>
      <c r="AQ161" s="32"/>
      <c r="AR161" s="229"/>
      <c r="AS161" s="34">
        <f t="shared" si="207"/>
        <v>0</v>
      </c>
      <c r="AT161" s="31">
        <f t="shared" si="265"/>
        <v>0</v>
      </c>
      <c r="AU161" s="230" t="str">
        <f t="shared" si="208"/>
        <v>NO OFERTADO</v>
      </c>
      <c r="AV161" s="32">
        <v>2422</v>
      </c>
      <c r="AW161" s="229">
        <f t="shared" si="270"/>
        <v>460.18</v>
      </c>
      <c r="AX161" s="34">
        <f t="shared" si="210"/>
        <v>2882.18</v>
      </c>
      <c r="AY161" s="31">
        <f t="shared" si="265"/>
        <v>2882.18</v>
      </c>
      <c r="AZ161" s="230" t="str">
        <f t="shared" si="211"/>
        <v>HABILITA</v>
      </c>
      <c r="BA161" s="32"/>
      <c r="BB161" s="229">
        <f t="shared" si="266"/>
        <v>0</v>
      </c>
      <c r="BC161" s="34">
        <f t="shared" si="213"/>
        <v>0</v>
      </c>
      <c r="BD161" s="31">
        <f t="shared" si="265"/>
        <v>0</v>
      </c>
      <c r="BE161" s="230" t="str">
        <f t="shared" si="214"/>
        <v>NO OFERTADO</v>
      </c>
      <c r="BF161" s="32"/>
      <c r="BG161" s="229"/>
      <c r="BH161" s="34">
        <f t="shared" si="215"/>
        <v>0</v>
      </c>
      <c r="BI161" s="31">
        <f t="shared" si="265"/>
        <v>0</v>
      </c>
      <c r="BJ161" s="230" t="str">
        <f t="shared" si="216"/>
        <v>NO OFERTADO</v>
      </c>
      <c r="BK161" s="32"/>
      <c r="BL161" s="229"/>
      <c r="BM161" s="34">
        <f t="shared" si="217"/>
        <v>0</v>
      </c>
      <c r="BN161" s="31">
        <f t="shared" si="265"/>
        <v>0</v>
      </c>
      <c r="BO161" s="230" t="str">
        <f t="shared" si="218"/>
        <v>NO OFERTADO</v>
      </c>
      <c r="BP161" s="32"/>
      <c r="BQ161" s="229"/>
      <c r="BR161" s="34">
        <f t="shared" si="219"/>
        <v>0</v>
      </c>
      <c r="BS161" s="31">
        <f t="shared" si="265"/>
        <v>0</v>
      </c>
      <c r="BT161" s="230" t="str">
        <f t="shared" si="220"/>
        <v>NO OFERTADO</v>
      </c>
      <c r="BU161" s="32">
        <v>2746.25</v>
      </c>
      <c r="BV161" s="229">
        <f t="shared" si="271"/>
        <v>521.78750000000002</v>
      </c>
      <c r="BW161" s="34">
        <f t="shared" si="221"/>
        <v>3268.0374999999999</v>
      </c>
      <c r="BX161" s="31">
        <f t="shared" si="267"/>
        <v>3268.0374999999999</v>
      </c>
      <c r="BY161" s="230" t="str">
        <f t="shared" si="223"/>
        <v>HABILITA</v>
      </c>
      <c r="BZ161" s="32"/>
      <c r="CA161" s="229"/>
      <c r="CB161" s="34">
        <f t="shared" si="224"/>
        <v>0</v>
      </c>
      <c r="CC161" s="31">
        <f t="shared" si="267"/>
        <v>0</v>
      </c>
      <c r="CD161" s="230" t="str">
        <f t="shared" si="225"/>
        <v>NO OFERTADO</v>
      </c>
      <c r="CE161" s="32"/>
      <c r="CF161" s="229"/>
      <c r="CG161" s="34">
        <f t="shared" si="226"/>
        <v>0</v>
      </c>
      <c r="CH161" s="31">
        <f t="shared" si="267"/>
        <v>0</v>
      </c>
      <c r="CI161" s="230" t="str">
        <f t="shared" si="227"/>
        <v>NO OFERTADO</v>
      </c>
      <c r="CJ161" s="32"/>
      <c r="CK161" s="229"/>
      <c r="CL161" s="34">
        <f t="shared" si="228"/>
        <v>0</v>
      </c>
      <c r="CM161" s="31">
        <f t="shared" si="267"/>
        <v>0</v>
      </c>
      <c r="CN161" s="230" t="str">
        <f t="shared" si="229"/>
        <v>NO OFERTADO</v>
      </c>
      <c r="CO161" s="32">
        <v>2000</v>
      </c>
      <c r="CP161" s="233">
        <f t="shared" si="272"/>
        <v>380</v>
      </c>
      <c r="CQ161" s="34">
        <f t="shared" si="230"/>
        <v>2380</v>
      </c>
      <c r="CR161" s="31">
        <f t="shared" si="267"/>
        <v>2380</v>
      </c>
      <c r="CS161" s="230" t="str">
        <f t="shared" si="231"/>
        <v>HABILITA</v>
      </c>
      <c r="CT161" s="32">
        <v>2348</v>
      </c>
      <c r="CU161" s="229">
        <f t="shared" si="273"/>
        <v>446.12</v>
      </c>
      <c r="CV161" s="34">
        <f t="shared" si="232"/>
        <v>2794.12</v>
      </c>
      <c r="CW161" s="31">
        <f t="shared" si="267"/>
        <v>2794.12</v>
      </c>
      <c r="CX161" s="230" t="str">
        <f t="shared" si="233"/>
        <v>HABILITA</v>
      </c>
      <c r="CY161" s="32"/>
      <c r="CZ161" s="229"/>
      <c r="DA161" s="34">
        <f t="shared" si="247"/>
        <v>0</v>
      </c>
      <c r="DB161" s="31">
        <f t="shared" si="248"/>
        <v>0</v>
      </c>
      <c r="DC161" s="230" t="str">
        <f t="shared" si="234"/>
        <v>NO OFERTADO</v>
      </c>
      <c r="DD161" s="32"/>
      <c r="DE161" s="229"/>
      <c r="DF161" s="34">
        <f t="shared" si="249"/>
        <v>0</v>
      </c>
      <c r="DG161" s="31">
        <f t="shared" si="250"/>
        <v>0</v>
      </c>
      <c r="DH161" s="230" t="str">
        <f t="shared" si="235"/>
        <v>NO OFERTADO</v>
      </c>
      <c r="DI161" s="32"/>
      <c r="DJ161" s="229"/>
      <c r="DK161" s="34">
        <f t="shared" si="251"/>
        <v>0</v>
      </c>
      <c r="DL161" s="31">
        <f t="shared" si="252"/>
        <v>0</v>
      </c>
      <c r="DM161" s="230" t="str">
        <f t="shared" si="236"/>
        <v>NO OFERTADO</v>
      </c>
      <c r="DN161" s="32">
        <v>2478</v>
      </c>
      <c r="DO161" s="229">
        <v>470</v>
      </c>
      <c r="DP161" s="34">
        <f t="shared" si="253"/>
        <v>2948</v>
      </c>
      <c r="DQ161" s="31">
        <f t="shared" si="254"/>
        <v>2948</v>
      </c>
      <c r="DR161" s="230" t="str">
        <f t="shared" si="237"/>
        <v>HABILITA</v>
      </c>
      <c r="DS161" s="32"/>
      <c r="DT161" s="229"/>
      <c r="DU161" s="34">
        <f t="shared" si="255"/>
        <v>0</v>
      </c>
      <c r="DV161" s="31">
        <f t="shared" si="256"/>
        <v>0</v>
      </c>
      <c r="DW161" s="230" t="str">
        <f t="shared" si="238"/>
        <v>NO OFERTADO</v>
      </c>
      <c r="DX161" s="32"/>
      <c r="DY161" s="229">
        <f t="shared" si="182"/>
        <v>0</v>
      </c>
      <c r="DZ161" s="34">
        <f t="shared" si="239"/>
        <v>0</v>
      </c>
      <c r="EA161" s="31">
        <f t="shared" si="240"/>
        <v>0</v>
      </c>
      <c r="EB161" s="230" t="str">
        <f t="shared" si="241"/>
        <v>NO OFERTADO</v>
      </c>
      <c r="EC161" s="32"/>
      <c r="ED161" s="229"/>
      <c r="EE161" s="34">
        <f t="shared" si="257"/>
        <v>0</v>
      </c>
      <c r="EF161" s="31">
        <f t="shared" si="258"/>
        <v>0</v>
      </c>
      <c r="EG161" s="230" t="str">
        <f t="shared" si="242"/>
        <v>NO OFERTADO</v>
      </c>
      <c r="EH161" s="32"/>
      <c r="EI161" s="229"/>
      <c r="EJ161" s="34">
        <f t="shared" si="259"/>
        <v>0</v>
      </c>
      <c r="EK161" s="31">
        <f t="shared" si="260"/>
        <v>0</v>
      </c>
      <c r="EL161" s="230" t="str">
        <f t="shared" si="243"/>
        <v>NO OFERTADO</v>
      </c>
    </row>
    <row r="162" spans="1:142" s="226" customFormat="1" ht="38.25" x14ac:dyDescent="0.2">
      <c r="A162" s="103">
        <v>153</v>
      </c>
      <c r="B162" s="202" t="s">
        <v>268</v>
      </c>
      <c r="C162" s="121" t="s">
        <v>265</v>
      </c>
      <c r="D162" s="146">
        <v>1</v>
      </c>
      <c r="E162" s="227" t="s">
        <v>53</v>
      </c>
      <c r="F162" s="228">
        <v>4077.3333333333335</v>
      </c>
      <c r="G162" s="25">
        <v>3094</v>
      </c>
      <c r="H162" s="32"/>
      <c r="I162" s="229"/>
      <c r="J162" s="34">
        <f t="shared" si="244"/>
        <v>0</v>
      </c>
      <c r="K162" s="31">
        <f t="shared" si="245"/>
        <v>0</v>
      </c>
      <c r="L162" s="230" t="str">
        <f t="shared" si="193"/>
        <v>NO OFERTADO</v>
      </c>
      <c r="M162" s="32"/>
      <c r="N162" s="229">
        <v>0</v>
      </c>
      <c r="O162" s="34">
        <f t="shared" si="194"/>
        <v>0</v>
      </c>
      <c r="P162" s="31">
        <f t="shared" si="265"/>
        <v>0</v>
      </c>
      <c r="Q162" s="230" t="str">
        <f t="shared" si="196"/>
        <v>NO OFERTADO</v>
      </c>
      <c r="R162" s="32"/>
      <c r="S162" s="229"/>
      <c r="T162" s="34">
        <f t="shared" si="197"/>
        <v>0</v>
      </c>
      <c r="U162" s="31">
        <f t="shared" si="265"/>
        <v>0</v>
      </c>
      <c r="V162" s="230" t="str">
        <f t="shared" si="198"/>
        <v>NO OFERTADO</v>
      </c>
      <c r="W162" s="32"/>
      <c r="X162" s="229"/>
      <c r="Y162" s="34">
        <f t="shared" si="199"/>
        <v>0</v>
      </c>
      <c r="Z162" s="31">
        <f t="shared" si="265"/>
        <v>0</v>
      </c>
      <c r="AA162" s="230" t="str">
        <f t="shared" si="200"/>
        <v>NO OFERTADO</v>
      </c>
      <c r="AB162" s="32">
        <v>2346</v>
      </c>
      <c r="AC162" s="229">
        <f t="shared" si="274"/>
        <v>445.74</v>
      </c>
      <c r="AD162" s="34">
        <f t="shared" si="201"/>
        <v>2791.74</v>
      </c>
      <c r="AE162" s="31">
        <f t="shared" si="265"/>
        <v>2791.74</v>
      </c>
      <c r="AF162" s="230" t="str">
        <f t="shared" si="202"/>
        <v>HABILITA</v>
      </c>
      <c r="AG162" s="32"/>
      <c r="AH162" s="229"/>
      <c r="AI162" s="34">
        <f t="shared" si="203"/>
        <v>0</v>
      </c>
      <c r="AJ162" s="31">
        <f t="shared" si="265"/>
        <v>0</v>
      </c>
      <c r="AK162" s="230" t="str">
        <f t="shared" si="204"/>
        <v>NO OFERTADO</v>
      </c>
      <c r="AL162" s="32"/>
      <c r="AM162" s="229"/>
      <c r="AN162" s="34">
        <f t="shared" si="205"/>
        <v>0</v>
      </c>
      <c r="AO162" s="31">
        <f t="shared" si="265"/>
        <v>0</v>
      </c>
      <c r="AP162" s="230" t="str">
        <f t="shared" si="206"/>
        <v>NO OFERTADO</v>
      </c>
      <c r="AQ162" s="32"/>
      <c r="AR162" s="229"/>
      <c r="AS162" s="34">
        <f t="shared" si="207"/>
        <v>0</v>
      </c>
      <c r="AT162" s="31">
        <f t="shared" si="265"/>
        <v>0</v>
      </c>
      <c r="AU162" s="230" t="str">
        <f t="shared" si="208"/>
        <v>NO OFERTADO</v>
      </c>
      <c r="AV162" s="32">
        <v>2744</v>
      </c>
      <c r="AW162" s="229">
        <f t="shared" si="270"/>
        <v>521.36</v>
      </c>
      <c r="AX162" s="34">
        <f t="shared" si="210"/>
        <v>3265.36</v>
      </c>
      <c r="AY162" s="31">
        <f t="shared" si="265"/>
        <v>3265.36</v>
      </c>
      <c r="AZ162" s="230" t="str">
        <f t="shared" si="211"/>
        <v>HABILITA</v>
      </c>
      <c r="BA162" s="32"/>
      <c r="BB162" s="229">
        <f t="shared" si="266"/>
        <v>0</v>
      </c>
      <c r="BC162" s="34">
        <f t="shared" si="213"/>
        <v>0</v>
      </c>
      <c r="BD162" s="31">
        <f t="shared" si="265"/>
        <v>0</v>
      </c>
      <c r="BE162" s="230" t="str">
        <f t="shared" si="214"/>
        <v>NO OFERTADO</v>
      </c>
      <c r="BF162" s="32"/>
      <c r="BG162" s="229"/>
      <c r="BH162" s="34">
        <f t="shared" si="215"/>
        <v>0</v>
      </c>
      <c r="BI162" s="31">
        <f t="shared" si="265"/>
        <v>0</v>
      </c>
      <c r="BJ162" s="230" t="str">
        <f t="shared" si="216"/>
        <v>NO OFERTADO</v>
      </c>
      <c r="BK162" s="32"/>
      <c r="BL162" s="229"/>
      <c r="BM162" s="34">
        <f t="shared" si="217"/>
        <v>0</v>
      </c>
      <c r="BN162" s="31">
        <f t="shared" si="265"/>
        <v>0</v>
      </c>
      <c r="BO162" s="230" t="str">
        <f t="shared" si="218"/>
        <v>NO OFERTADO</v>
      </c>
      <c r="BP162" s="32"/>
      <c r="BQ162" s="229"/>
      <c r="BR162" s="34">
        <f t="shared" si="219"/>
        <v>0</v>
      </c>
      <c r="BS162" s="31">
        <f t="shared" si="265"/>
        <v>0</v>
      </c>
      <c r="BT162" s="230" t="str">
        <f t="shared" si="220"/>
        <v>NO OFERTADO</v>
      </c>
      <c r="BU162" s="32">
        <v>2803.75</v>
      </c>
      <c r="BV162" s="229">
        <f t="shared" si="271"/>
        <v>532.71249999999998</v>
      </c>
      <c r="BW162" s="34">
        <f t="shared" si="221"/>
        <v>3336.4625000000001</v>
      </c>
      <c r="BX162" s="31">
        <f t="shared" si="267"/>
        <v>3336.4625000000001</v>
      </c>
      <c r="BY162" s="230" t="str">
        <f t="shared" si="223"/>
        <v>HABILITA</v>
      </c>
      <c r="BZ162" s="32"/>
      <c r="CA162" s="229"/>
      <c r="CB162" s="34">
        <f t="shared" si="224"/>
        <v>0</v>
      </c>
      <c r="CC162" s="31">
        <f t="shared" si="267"/>
        <v>0</v>
      </c>
      <c r="CD162" s="230" t="str">
        <f t="shared" si="225"/>
        <v>NO OFERTADO</v>
      </c>
      <c r="CE162" s="32"/>
      <c r="CF162" s="229"/>
      <c r="CG162" s="34">
        <f t="shared" si="226"/>
        <v>0</v>
      </c>
      <c r="CH162" s="31">
        <f t="shared" si="267"/>
        <v>0</v>
      </c>
      <c r="CI162" s="230" t="str">
        <f t="shared" si="227"/>
        <v>NO OFERTADO</v>
      </c>
      <c r="CJ162" s="32"/>
      <c r="CK162" s="229"/>
      <c r="CL162" s="34">
        <f t="shared" si="228"/>
        <v>0</v>
      </c>
      <c r="CM162" s="31">
        <f t="shared" si="267"/>
        <v>0</v>
      </c>
      <c r="CN162" s="230" t="str">
        <f t="shared" si="229"/>
        <v>NO OFERTADO</v>
      </c>
      <c r="CO162" s="32">
        <v>2000</v>
      </c>
      <c r="CP162" s="233">
        <f t="shared" si="272"/>
        <v>380</v>
      </c>
      <c r="CQ162" s="34">
        <f t="shared" si="230"/>
        <v>2380</v>
      </c>
      <c r="CR162" s="31">
        <f t="shared" si="267"/>
        <v>2380</v>
      </c>
      <c r="CS162" s="230" t="str">
        <f t="shared" si="231"/>
        <v>HABILITA</v>
      </c>
      <c r="CT162" s="32">
        <v>2348</v>
      </c>
      <c r="CU162" s="229">
        <f t="shared" si="273"/>
        <v>446.12</v>
      </c>
      <c r="CV162" s="34">
        <f t="shared" si="232"/>
        <v>2794.12</v>
      </c>
      <c r="CW162" s="31">
        <f t="shared" si="267"/>
        <v>2794.12</v>
      </c>
      <c r="CX162" s="230" t="str">
        <f t="shared" si="233"/>
        <v>HABILITA</v>
      </c>
      <c r="CY162" s="32"/>
      <c r="CZ162" s="229"/>
      <c r="DA162" s="34">
        <f t="shared" si="247"/>
        <v>0</v>
      </c>
      <c r="DB162" s="31">
        <f t="shared" si="248"/>
        <v>0</v>
      </c>
      <c r="DC162" s="230" t="str">
        <f t="shared" si="234"/>
        <v>NO OFERTADO</v>
      </c>
      <c r="DD162" s="32"/>
      <c r="DE162" s="229"/>
      <c r="DF162" s="34">
        <f t="shared" si="249"/>
        <v>0</v>
      </c>
      <c r="DG162" s="31">
        <f t="shared" si="250"/>
        <v>0</v>
      </c>
      <c r="DH162" s="230" t="str">
        <f t="shared" si="235"/>
        <v>NO OFERTADO</v>
      </c>
      <c r="DI162" s="32"/>
      <c r="DJ162" s="229"/>
      <c r="DK162" s="34">
        <f t="shared" si="251"/>
        <v>0</v>
      </c>
      <c r="DL162" s="31">
        <f t="shared" si="252"/>
        <v>0</v>
      </c>
      <c r="DM162" s="230" t="str">
        <f t="shared" si="236"/>
        <v>NO OFERTADO</v>
      </c>
      <c r="DN162" s="32">
        <v>2450</v>
      </c>
      <c r="DO162" s="229">
        <v>465</v>
      </c>
      <c r="DP162" s="34">
        <f t="shared" si="253"/>
        <v>2915</v>
      </c>
      <c r="DQ162" s="31">
        <f t="shared" si="254"/>
        <v>2915</v>
      </c>
      <c r="DR162" s="230" t="str">
        <f t="shared" si="237"/>
        <v>HABILITA</v>
      </c>
      <c r="DS162" s="32"/>
      <c r="DT162" s="229"/>
      <c r="DU162" s="34">
        <f t="shared" si="255"/>
        <v>0</v>
      </c>
      <c r="DV162" s="31">
        <f t="shared" si="256"/>
        <v>0</v>
      </c>
      <c r="DW162" s="230" t="str">
        <f t="shared" si="238"/>
        <v>NO OFERTADO</v>
      </c>
      <c r="DX162" s="32"/>
      <c r="DY162" s="229">
        <f t="shared" si="182"/>
        <v>0</v>
      </c>
      <c r="DZ162" s="34">
        <f t="shared" si="239"/>
        <v>0</v>
      </c>
      <c r="EA162" s="31">
        <f t="shared" si="240"/>
        <v>0</v>
      </c>
      <c r="EB162" s="230" t="str">
        <f t="shared" si="241"/>
        <v>NO OFERTADO</v>
      </c>
      <c r="EC162" s="32"/>
      <c r="ED162" s="229"/>
      <c r="EE162" s="34">
        <f t="shared" si="257"/>
        <v>0</v>
      </c>
      <c r="EF162" s="31">
        <f t="shared" si="258"/>
        <v>0</v>
      </c>
      <c r="EG162" s="230" t="str">
        <f t="shared" si="242"/>
        <v>NO OFERTADO</v>
      </c>
      <c r="EH162" s="32"/>
      <c r="EI162" s="229"/>
      <c r="EJ162" s="34">
        <f t="shared" si="259"/>
        <v>0</v>
      </c>
      <c r="EK162" s="31">
        <f t="shared" si="260"/>
        <v>0</v>
      </c>
      <c r="EL162" s="230" t="str">
        <f t="shared" si="243"/>
        <v>NO OFERTADO</v>
      </c>
    </row>
    <row r="163" spans="1:142" s="226" customFormat="1" ht="63.75" x14ac:dyDescent="0.2">
      <c r="A163" s="103">
        <v>154</v>
      </c>
      <c r="B163" s="202" t="s">
        <v>269</v>
      </c>
      <c r="C163" s="121" t="s">
        <v>270</v>
      </c>
      <c r="D163" s="146">
        <v>1</v>
      </c>
      <c r="E163" s="227" t="s">
        <v>53</v>
      </c>
      <c r="F163" s="228">
        <v>1</v>
      </c>
      <c r="G163" s="25">
        <v>133814</v>
      </c>
      <c r="H163" s="32"/>
      <c r="I163" s="229"/>
      <c r="J163" s="34">
        <f t="shared" si="244"/>
        <v>0</v>
      </c>
      <c r="K163" s="31">
        <f t="shared" si="245"/>
        <v>0</v>
      </c>
      <c r="L163" s="230" t="str">
        <f t="shared" si="193"/>
        <v>NO OFERTADO</v>
      </c>
      <c r="M163" s="32"/>
      <c r="N163" s="229">
        <v>0</v>
      </c>
      <c r="O163" s="34">
        <f t="shared" si="194"/>
        <v>0</v>
      </c>
      <c r="P163" s="31">
        <f t="shared" si="265"/>
        <v>0</v>
      </c>
      <c r="Q163" s="230" t="str">
        <f t="shared" si="196"/>
        <v>NO OFERTADO</v>
      </c>
      <c r="R163" s="32"/>
      <c r="S163" s="229"/>
      <c r="T163" s="34">
        <f t="shared" si="197"/>
        <v>0</v>
      </c>
      <c r="U163" s="31">
        <f t="shared" si="265"/>
        <v>0</v>
      </c>
      <c r="V163" s="230" t="str">
        <f t="shared" si="198"/>
        <v>NO OFERTADO</v>
      </c>
      <c r="W163" s="32"/>
      <c r="X163" s="229"/>
      <c r="Y163" s="34">
        <f t="shared" si="199"/>
        <v>0</v>
      </c>
      <c r="Z163" s="31">
        <f t="shared" si="265"/>
        <v>0</v>
      </c>
      <c r="AA163" s="230" t="str">
        <f t="shared" si="200"/>
        <v>NO OFERTADO</v>
      </c>
      <c r="AB163" s="32"/>
      <c r="AC163" s="229"/>
      <c r="AD163" s="34">
        <f t="shared" si="201"/>
        <v>0</v>
      </c>
      <c r="AE163" s="31">
        <f t="shared" si="265"/>
        <v>0</v>
      </c>
      <c r="AF163" s="230" t="str">
        <f t="shared" si="202"/>
        <v>NO OFERTADO</v>
      </c>
      <c r="AG163" s="32"/>
      <c r="AH163" s="229"/>
      <c r="AI163" s="34">
        <f t="shared" si="203"/>
        <v>0</v>
      </c>
      <c r="AJ163" s="31">
        <f t="shared" si="265"/>
        <v>0</v>
      </c>
      <c r="AK163" s="230" t="str">
        <f t="shared" si="204"/>
        <v>NO OFERTADO</v>
      </c>
      <c r="AL163" s="32"/>
      <c r="AM163" s="229"/>
      <c r="AN163" s="34">
        <f t="shared" si="205"/>
        <v>0</v>
      </c>
      <c r="AO163" s="31">
        <f t="shared" si="265"/>
        <v>0</v>
      </c>
      <c r="AP163" s="230" t="str">
        <f t="shared" si="206"/>
        <v>NO OFERTADO</v>
      </c>
      <c r="AQ163" s="32">
        <v>95000</v>
      </c>
      <c r="AR163" s="229">
        <v>0</v>
      </c>
      <c r="AS163" s="34">
        <f t="shared" si="207"/>
        <v>95000</v>
      </c>
      <c r="AT163" s="31">
        <f t="shared" si="265"/>
        <v>95000</v>
      </c>
      <c r="AU163" s="230" t="str">
        <f t="shared" si="208"/>
        <v>HABILITA</v>
      </c>
      <c r="AV163" s="32">
        <v>130773</v>
      </c>
      <c r="AW163" s="229">
        <v>0</v>
      </c>
      <c r="AX163" s="34">
        <f t="shared" si="210"/>
        <v>130773</v>
      </c>
      <c r="AY163" s="31">
        <f t="shared" si="265"/>
        <v>130773</v>
      </c>
      <c r="AZ163" s="230" t="str">
        <f t="shared" si="211"/>
        <v>HABILITA</v>
      </c>
      <c r="BA163" s="32"/>
      <c r="BB163" s="229">
        <f t="shared" si="266"/>
        <v>0</v>
      </c>
      <c r="BC163" s="34">
        <f t="shared" si="213"/>
        <v>0</v>
      </c>
      <c r="BD163" s="31">
        <f t="shared" si="265"/>
        <v>0</v>
      </c>
      <c r="BE163" s="230" t="str">
        <f t="shared" si="214"/>
        <v>NO OFERTADO</v>
      </c>
      <c r="BF163" s="32"/>
      <c r="BG163" s="229"/>
      <c r="BH163" s="34">
        <f t="shared" si="215"/>
        <v>0</v>
      </c>
      <c r="BI163" s="31">
        <f t="shared" si="265"/>
        <v>0</v>
      </c>
      <c r="BJ163" s="230" t="str">
        <f t="shared" si="216"/>
        <v>NO OFERTADO</v>
      </c>
      <c r="BK163" s="32"/>
      <c r="BL163" s="229"/>
      <c r="BM163" s="34">
        <f t="shared" si="217"/>
        <v>0</v>
      </c>
      <c r="BN163" s="31">
        <f t="shared" si="265"/>
        <v>0</v>
      </c>
      <c r="BO163" s="230" t="str">
        <f t="shared" si="218"/>
        <v>NO OFERTADO</v>
      </c>
      <c r="BP163" s="32"/>
      <c r="BQ163" s="229"/>
      <c r="BR163" s="34">
        <f t="shared" si="219"/>
        <v>0</v>
      </c>
      <c r="BS163" s="31">
        <f t="shared" si="265"/>
        <v>0</v>
      </c>
      <c r="BT163" s="230" t="str">
        <f t="shared" si="220"/>
        <v>NO OFERTADO</v>
      </c>
      <c r="BU163" s="32"/>
      <c r="BV163" s="229"/>
      <c r="BW163" s="34">
        <f t="shared" si="221"/>
        <v>0</v>
      </c>
      <c r="BX163" s="31">
        <f t="shared" si="267"/>
        <v>0</v>
      </c>
      <c r="BY163" s="230" t="str">
        <f t="shared" si="223"/>
        <v>NO OFERTADO</v>
      </c>
      <c r="BZ163" s="32"/>
      <c r="CA163" s="229"/>
      <c r="CB163" s="34">
        <f t="shared" si="224"/>
        <v>0</v>
      </c>
      <c r="CC163" s="31">
        <f t="shared" si="267"/>
        <v>0</v>
      </c>
      <c r="CD163" s="230" t="str">
        <f t="shared" si="225"/>
        <v>NO OFERTADO</v>
      </c>
      <c r="CE163" s="32"/>
      <c r="CF163" s="229"/>
      <c r="CG163" s="34">
        <f t="shared" si="226"/>
        <v>0</v>
      </c>
      <c r="CH163" s="31">
        <f t="shared" si="267"/>
        <v>0</v>
      </c>
      <c r="CI163" s="230" t="str">
        <f t="shared" si="227"/>
        <v>NO OFERTADO</v>
      </c>
      <c r="CJ163" s="32"/>
      <c r="CK163" s="229"/>
      <c r="CL163" s="34">
        <f t="shared" si="228"/>
        <v>0</v>
      </c>
      <c r="CM163" s="31">
        <f t="shared" si="267"/>
        <v>0</v>
      </c>
      <c r="CN163" s="230" t="str">
        <f t="shared" si="229"/>
        <v>NO OFERTADO</v>
      </c>
      <c r="CO163" s="32"/>
      <c r="CP163" s="231"/>
      <c r="CQ163" s="34">
        <f t="shared" si="230"/>
        <v>0</v>
      </c>
      <c r="CR163" s="31">
        <f t="shared" si="267"/>
        <v>0</v>
      </c>
      <c r="CS163" s="230" t="str">
        <f t="shared" si="231"/>
        <v>NO OFERTADO</v>
      </c>
      <c r="CT163" s="32"/>
      <c r="CU163" s="229"/>
      <c r="CV163" s="34">
        <f t="shared" si="232"/>
        <v>0</v>
      </c>
      <c r="CW163" s="31">
        <f t="shared" si="267"/>
        <v>0</v>
      </c>
      <c r="CX163" s="230" t="str">
        <f t="shared" si="233"/>
        <v>NO OFERTADO</v>
      </c>
      <c r="CY163" s="32"/>
      <c r="CZ163" s="229"/>
      <c r="DA163" s="34">
        <f t="shared" si="247"/>
        <v>0</v>
      </c>
      <c r="DB163" s="31">
        <f t="shared" si="248"/>
        <v>0</v>
      </c>
      <c r="DC163" s="230" t="str">
        <f t="shared" si="234"/>
        <v>NO OFERTADO</v>
      </c>
      <c r="DD163" s="32"/>
      <c r="DE163" s="229"/>
      <c r="DF163" s="34">
        <f t="shared" si="249"/>
        <v>0</v>
      </c>
      <c r="DG163" s="31">
        <f t="shared" si="250"/>
        <v>0</v>
      </c>
      <c r="DH163" s="230" t="str">
        <f t="shared" si="235"/>
        <v>NO OFERTADO</v>
      </c>
      <c r="DI163" s="32"/>
      <c r="DJ163" s="229"/>
      <c r="DK163" s="34">
        <f t="shared" si="251"/>
        <v>0</v>
      </c>
      <c r="DL163" s="31">
        <f t="shared" si="252"/>
        <v>0</v>
      </c>
      <c r="DM163" s="230" t="str">
        <f t="shared" si="236"/>
        <v>NO OFERTADO</v>
      </c>
      <c r="DN163" s="32"/>
      <c r="DO163" s="229"/>
      <c r="DP163" s="34">
        <f t="shared" si="253"/>
        <v>0</v>
      </c>
      <c r="DQ163" s="31">
        <f t="shared" si="254"/>
        <v>0</v>
      </c>
      <c r="DR163" s="230" t="str">
        <f t="shared" si="237"/>
        <v>NO OFERTADO</v>
      </c>
      <c r="DS163" s="32"/>
      <c r="DT163" s="229"/>
      <c r="DU163" s="34">
        <f t="shared" si="255"/>
        <v>0</v>
      </c>
      <c r="DV163" s="31">
        <f t="shared" si="256"/>
        <v>0</v>
      </c>
      <c r="DW163" s="230" t="str">
        <f t="shared" si="238"/>
        <v>NO OFERTADO</v>
      </c>
      <c r="DX163" s="32"/>
      <c r="DY163" s="229">
        <f t="shared" si="182"/>
        <v>0</v>
      </c>
      <c r="DZ163" s="34">
        <f t="shared" si="239"/>
        <v>0</v>
      </c>
      <c r="EA163" s="31">
        <f t="shared" si="240"/>
        <v>0</v>
      </c>
      <c r="EB163" s="230" t="str">
        <f t="shared" si="241"/>
        <v>NO OFERTADO</v>
      </c>
      <c r="EC163" s="32"/>
      <c r="ED163" s="229"/>
      <c r="EE163" s="34">
        <f t="shared" si="257"/>
        <v>0</v>
      </c>
      <c r="EF163" s="31">
        <f t="shared" si="258"/>
        <v>0</v>
      </c>
      <c r="EG163" s="230" t="str">
        <f t="shared" si="242"/>
        <v>NO OFERTADO</v>
      </c>
      <c r="EH163" s="32"/>
      <c r="EI163" s="229"/>
      <c r="EJ163" s="34">
        <f t="shared" si="259"/>
        <v>0</v>
      </c>
      <c r="EK163" s="31">
        <f t="shared" si="260"/>
        <v>0</v>
      </c>
      <c r="EL163" s="230" t="str">
        <f t="shared" si="243"/>
        <v>NO OFERTADO</v>
      </c>
    </row>
    <row r="164" spans="1:142" s="226" customFormat="1" ht="63.75" x14ac:dyDescent="0.2">
      <c r="A164" s="103">
        <v>155</v>
      </c>
      <c r="B164" s="202" t="s">
        <v>271</v>
      </c>
      <c r="C164" s="121" t="s">
        <v>270</v>
      </c>
      <c r="D164" s="146">
        <v>1</v>
      </c>
      <c r="E164" s="227" t="s">
        <v>53</v>
      </c>
      <c r="F164" s="228">
        <v>1</v>
      </c>
      <c r="G164" s="25">
        <v>133814</v>
      </c>
      <c r="H164" s="32"/>
      <c r="I164" s="229"/>
      <c r="J164" s="34">
        <f t="shared" si="244"/>
        <v>0</v>
      </c>
      <c r="K164" s="31">
        <f t="shared" si="245"/>
        <v>0</v>
      </c>
      <c r="L164" s="230" t="str">
        <f t="shared" si="193"/>
        <v>NO OFERTADO</v>
      </c>
      <c r="M164" s="32"/>
      <c r="N164" s="229">
        <v>0</v>
      </c>
      <c r="O164" s="34">
        <f t="shared" si="194"/>
        <v>0</v>
      </c>
      <c r="P164" s="31">
        <f t="shared" si="265"/>
        <v>0</v>
      </c>
      <c r="Q164" s="230" t="str">
        <f t="shared" si="196"/>
        <v>NO OFERTADO</v>
      </c>
      <c r="R164" s="32"/>
      <c r="S164" s="229"/>
      <c r="T164" s="34">
        <f t="shared" si="197"/>
        <v>0</v>
      </c>
      <c r="U164" s="31">
        <f t="shared" si="265"/>
        <v>0</v>
      </c>
      <c r="V164" s="230" t="str">
        <f t="shared" si="198"/>
        <v>NO OFERTADO</v>
      </c>
      <c r="W164" s="32"/>
      <c r="X164" s="229"/>
      <c r="Y164" s="34">
        <f t="shared" si="199"/>
        <v>0</v>
      </c>
      <c r="Z164" s="31">
        <f t="shared" si="265"/>
        <v>0</v>
      </c>
      <c r="AA164" s="230" t="str">
        <f t="shared" si="200"/>
        <v>NO OFERTADO</v>
      </c>
      <c r="AB164" s="32"/>
      <c r="AC164" s="229"/>
      <c r="AD164" s="34">
        <f t="shared" si="201"/>
        <v>0</v>
      </c>
      <c r="AE164" s="31">
        <f t="shared" si="265"/>
        <v>0</v>
      </c>
      <c r="AF164" s="230" t="str">
        <f t="shared" si="202"/>
        <v>NO OFERTADO</v>
      </c>
      <c r="AG164" s="32"/>
      <c r="AH164" s="229"/>
      <c r="AI164" s="34">
        <f t="shared" si="203"/>
        <v>0</v>
      </c>
      <c r="AJ164" s="31">
        <f t="shared" si="265"/>
        <v>0</v>
      </c>
      <c r="AK164" s="230" t="str">
        <f t="shared" si="204"/>
        <v>NO OFERTADO</v>
      </c>
      <c r="AL164" s="32"/>
      <c r="AM164" s="229"/>
      <c r="AN164" s="34">
        <f t="shared" si="205"/>
        <v>0</v>
      </c>
      <c r="AO164" s="31">
        <f t="shared" si="265"/>
        <v>0</v>
      </c>
      <c r="AP164" s="230" t="str">
        <f t="shared" si="206"/>
        <v>NO OFERTADO</v>
      </c>
      <c r="AQ164" s="32">
        <v>95000</v>
      </c>
      <c r="AR164" s="229">
        <v>0</v>
      </c>
      <c r="AS164" s="34">
        <f t="shared" si="207"/>
        <v>95000</v>
      </c>
      <c r="AT164" s="31">
        <f t="shared" si="265"/>
        <v>95000</v>
      </c>
      <c r="AU164" s="230" t="str">
        <f t="shared" si="208"/>
        <v>HABILITA</v>
      </c>
      <c r="AV164" s="32">
        <v>130773</v>
      </c>
      <c r="AW164" s="229">
        <v>0</v>
      </c>
      <c r="AX164" s="34">
        <f t="shared" si="210"/>
        <v>130773</v>
      </c>
      <c r="AY164" s="31">
        <f t="shared" si="265"/>
        <v>130773</v>
      </c>
      <c r="AZ164" s="230" t="str">
        <f t="shared" si="211"/>
        <v>HABILITA</v>
      </c>
      <c r="BA164" s="32"/>
      <c r="BB164" s="229">
        <f t="shared" si="266"/>
        <v>0</v>
      </c>
      <c r="BC164" s="34">
        <f t="shared" si="213"/>
        <v>0</v>
      </c>
      <c r="BD164" s="31">
        <f t="shared" si="265"/>
        <v>0</v>
      </c>
      <c r="BE164" s="230" t="str">
        <f t="shared" si="214"/>
        <v>NO OFERTADO</v>
      </c>
      <c r="BF164" s="32"/>
      <c r="BG164" s="229"/>
      <c r="BH164" s="34">
        <f t="shared" si="215"/>
        <v>0</v>
      </c>
      <c r="BI164" s="31">
        <f t="shared" si="265"/>
        <v>0</v>
      </c>
      <c r="BJ164" s="230" t="str">
        <f t="shared" si="216"/>
        <v>NO OFERTADO</v>
      </c>
      <c r="BK164" s="32"/>
      <c r="BL164" s="229"/>
      <c r="BM164" s="34">
        <f t="shared" si="217"/>
        <v>0</v>
      </c>
      <c r="BN164" s="31">
        <f t="shared" si="265"/>
        <v>0</v>
      </c>
      <c r="BO164" s="230" t="str">
        <f t="shared" si="218"/>
        <v>NO OFERTADO</v>
      </c>
      <c r="BP164" s="32"/>
      <c r="BQ164" s="229"/>
      <c r="BR164" s="34">
        <f t="shared" si="219"/>
        <v>0</v>
      </c>
      <c r="BS164" s="31">
        <f t="shared" si="265"/>
        <v>0</v>
      </c>
      <c r="BT164" s="230" t="str">
        <f t="shared" si="220"/>
        <v>NO OFERTADO</v>
      </c>
      <c r="BU164" s="32"/>
      <c r="BV164" s="229"/>
      <c r="BW164" s="34">
        <f t="shared" si="221"/>
        <v>0</v>
      </c>
      <c r="BX164" s="31">
        <f t="shared" si="267"/>
        <v>0</v>
      </c>
      <c r="BY164" s="230" t="str">
        <f t="shared" si="223"/>
        <v>NO OFERTADO</v>
      </c>
      <c r="BZ164" s="32"/>
      <c r="CA164" s="229"/>
      <c r="CB164" s="34">
        <f t="shared" si="224"/>
        <v>0</v>
      </c>
      <c r="CC164" s="31">
        <f t="shared" si="267"/>
        <v>0</v>
      </c>
      <c r="CD164" s="230" t="str">
        <f t="shared" si="225"/>
        <v>NO OFERTADO</v>
      </c>
      <c r="CE164" s="32"/>
      <c r="CF164" s="229"/>
      <c r="CG164" s="34">
        <f t="shared" si="226"/>
        <v>0</v>
      </c>
      <c r="CH164" s="31">
        <f t="shared" si="267"/>
        <v>0</v>
      </c>
      <c r="CI164" s="230" t="str">
        <f t="shared" si="227"/>
        <v>NO OFERTADO</v>
      </c>
      <c r="CJ164" s="32"/>
      <c r="CK164" s="229"/>
      <c r="CL164" s="34">
        <f t="shared" si="228"/>
        <v>0</v>
      </c>
      <c r="CM164" s="31">
        <f t="shared" si="267"/>
        <v>0</v>
      </c>
      <c r="CN164" s="230" t="str">
        <f t="shared" si="229"/>
        <v>NO OFERTADO</v>
      </c>
      <c r="CO164" s="32"/>
      <c r="CP164" s="231"/>
      <c r="CQ164" s="34">
        <f t="shared" si="230"/>
        <v>0</v>
      </c>
      <c r="CR164" s="31">
        <f t="shared" si="267"/>
        <v>0</v>
      </c>
      <c r="CS164" s="230" t="str">
        <f t="shared" si="231"/>
        <v>NO OFERTADO</v>
      </c>
      <c r="CT164" s="32"/>
      <c r="CU164" s="229"/>
      <c r="CV164" s="34">
        <f t="shared" si="232"/>
        <v>0</v>
      </c>
      <c r="CW164" s="31">
        <f t="shared" si="267"/>
        <v>0</v>
      </c>
      <c r="CX164" s="230" t="str">
        <f t="shared" si="233"/>
        <v>NO OFERTADO</v>
      </c>
      <c r="CY164" s="32"/>
      <c r="CZ164" s="229"/>
      <c r="DA164" s="34">
        <f t="shared" si="247"/>
        <v>0</v>
      </c>
      <c r="DB164" s="31">
        <f t="shared" si="248"/>
        <v>0</v>
      </c>
      <c r="DC164" s="230" t="str">
        <f t="shared" si="234"/>
        <v>NO OFERTADO</v>
      </c>
      <c r="DD164" s="32"/>
      <c r="DE164" s="229"/>
      <c r="DF164" s="34">
        <f t="shared" si="249"/>
        <v>0</v>
      </c>
      <c r="DG164" s="31">
        <f t="shared" si="250"/>
        <v>0</v>
      </c>
      <c r="DH164" s="230" t="str">
        <f t="shared" si="235"/>
        <v>NO OFERTADO</v>
      </c>
      <c r="DI164" s="32"/>
      <c r="DJ164" s="229"/>
      <c r="DK164" s="34">
        <f t="shared" si="251"/>
        <v>0</v>
      </c>
      <c r="DL164" s="31">
        <f t="shared" si="252"/>
        <v>0</v>
      </c>
      <c r="DM164" s="230" t="str">
        <f t="shared" si="236"/>
        <v>NO OFERTADO</v>
      </c>
      <c r="DN164" s="32"/>
      <c r="DO164" s="229"/>
      <c r="DP164" s="34">
        <f t="shared" si="253"/>
        <v>0</v>
      </c>
      <c r="DQ164" s="31">
        <f t="shared" si="254"/>
        <v>0</v>
      </c>
      <c r="DR164" s="230" t="str">
        <f t="shared" si="237"/>
        <v>NO OFERTADO</v>
      </c>
      <c r="DS164" s="32"/>
      <c r="DT164" s="229"/>
      <c r="DU164" s="34">
        <f t="shared" si="255"/>
        <v>0</v>
      </c>
      <c r="DV164" s="31">
        <f t="shared" si="256"/>
        <v>0</v>
      </c>
      <c r="DW164" s="230" t="str">
        <f t="shared" si="238"/>
        <v>NO OFERTADO</v>
      </c>
      <c r="DX164" s="32"/>
      <c r="DY164" s="229">
        <f t="shared" si="182"/>
        <v>0</v>
      </c>
      <c r="DZ164" s="34">
        <f t="shared" si="239"/>
        <v>0</v>
      </c>
      <c r="EA164" s="31">
        <f t="shared" si="240"/>
        <v>0</v>
      </c>
      <c r="EB164" s="230" t="str">
        <f t="shared" si="241"/>
        <v>NO OFERTADO</v>
      </c>
      <c r="EC164" s="32"/>
      <c r="ED164" s="229"/>
      <c r="EE164" s="34">
        <f t="shared" si="257"/>
        <v>0</v>
      </c>
      <c r="EF164" s="31">
        <f t="shared" si="258"/>
        <v>0</v>
      </c>
      <c r="EG164" s="230" t="str">
        <f t="shared" si="242"/>
        <v>NO OFERTADO</v>
      </c>
      <c r="EH164" s="32"/>
      <c r="EI164" s="229"/>
      <c r="EJ164" s="34">
        <f t="shared" si="259"/>
        <v>0</v>
      </c>
      <c r="EK164" s="31">
        <f t="shared" si="260"/>
        <v>0</v>
      </c>
      <c r="EL164" s="230" t="str">
        <f t="shared" si="243"/>
        <v>NO OFERTADO</v>
      </c>
    </row>
    <row r="165" spans="1:142" s="226" customFormat="1" ht="153" x14ac:dyDescent="0.2">
      <c r="A165" s="103">
        <v>156</v>
      </c>
      <c r="B165" s="202" t="s">
        <v>272</v>
      </c>
      <c r="C165" s="121" t="s">
        <v>273</v>
      </c>
      <c r="D165" s="146">
        <v>1</v>
      </c>
      <c r="E165" s="227" t="s">
        <v>53</v>
      </c>
      <c r="F165" s="228">
        <v>26</v>
      </c>
      <c r="G165" s="25">
        <v>2552.5500000000002</v>
      </c>
      <c r="H165" s="32"/>
      <c r="I165" s="229"/>
      <c r="J165" s="34">
        <f t="shared" si="244"/>
        <v>0</v>
      </c>
      <c r="K165" s="31">
        <f t="shared" si="245"/>
        <v>0</v>
      </c>
      <c r="L165" s="230" t="str">
        <f t="shared" si="193"/>
        <v>NO OFERTADO</v>
      </c>
      <c r="M165" s="32"/>
      <c r="N165" s="229">
        <v>0</v>
      </c>
      <c r="O165" s="34">
        <f t="shared" si="194"/>
        <v>0</v>
      </c>
      <c r="P165" s="31">
        <f t="shared" si="265"/>
        <v>0</v>
      </c>
      <c r="Q165" s="230" t="str">
        <f t="shared" si="196"/>
        <v>NO OFERTADO</v>
      </c>
      <c r="R165" s="32"/>
      <c r="S165" s="229"/>
      <c r="T165" s="34">
        <f t="shared" si="197"/>
        <v>0</v>
      </c>
      <c r="U165" s="31">
        <f t="shared" si="265"/>
        <v>0</v>
      </c>
      <c r="V165" s="230" t="str">
        <f t="shared" si="198"/>
        <v>NO OFERTADO</v>
      </c>
      <c r="W165" s="32"/>
      <c r="X165" s="229"/>
      <c r="Y165" s="34">
        <f t="shared" si="199"/>
        <v>0</v>
      </c>
      <c r="Z165" s="31">
        <f t="shared" si="265"/>
        <v>0</v>
      </c>
      <c r="AA165" s="230" t="str">
        <f t="shared" si="200"/>
        <v>NO OFERTADO</v>
      </c>
      <c r="AB165" s="32"/>
      <c r="AC165" s="229"/>
      <c r="AD165" s="34">
        <f t="shared" si="201"/>
        <v>0</v>
      </c>
      <c r="AE165" s="31">
        <f t="shared" si="265"/>
        <v>0</v>
      </c>
      <c r="AF165" s="230" t="str">
        <f t="shared" si="202"/>
        <v>NO OFERTADO</v>
      </c>
      <c r="AG165" s="32">
        <v>2145</v>
      </c>
      <c r="AH165" s="229">
        <f t="shared" ref="AH165:AH166" si="275">AG165*0.19</f>
        <v>407.55</v>
      </c>
      <c r="AI165" s="34">
        <f t="shared" si="203"/>
        <v>2552.5500000000002</v>
      </c>
      <c r="AJ165" s="31">
        <f t="shared" si="265"/>
        <v>2552.5500000000002</v>
      </c>
      <c r="AK165" s="230" t="str">
        <f t="shared" si="204"/>
        <v>HABILITA</v>
      </c>
      <c r="AL165" s="32"/>
      <c r="AM165" s="229"/>
      <c r="AN165" s="34">
        <f t="shared" si="205"/>
        <v>0</v>
      </c>
      <c r="AO165" s="31">
        <f t="shared" si="265"/>
        <v>0</v>
      </c>
      <c r="AP165" s="230" t="str">
        <f t="shared" si="206"/>
        <v>NO OFERTADO</v>
      </c>
      <c r="AQ165" s="32"/>
      <c r="AR165" s="229"/>
      <c r="AS165" s="34">
        <f t="shared" si="207"/>
        <v>0</v>
      </c>
      <c r="AT165" s="31">
        <f t="shared" si="265"/>
        <v>0</v>
      </c>
      <c r="AU165" s="230" t="str">
        <f t="shared" si="208"/>
        <v>NO OFERTADO</v>
      </c>
      <c r="AV165" s="32">
        <v>3182</v>
      </c>
      <c r="AW165" s="229">
        <f t="shared" ref="AW165:AW166" si="276">AV165*0.19</f>
        <v>604.58000000000004</v>
      </c>
      <c r="AX165" s="34">
        <f t="shared" si="210"/>
        <v>3786.58</v>
      </c>
      <c r="AY165" s="31">
        <f t="shared" si="265"/>
        <v>3786.58</v>
      </c>
      <c r="AZ165" s="230" t="str">
        <f t="shared" si="211"/>
        <v>NO HABILITA</v>
      </c>
      <c r="BA165" s="32"/>
      <c r="BB165" s="229">
        <f t="shared" si="266"/>
        <v>0</v>
      </c>
      <c r="BC165" s="34">
        <f t="shared" si="213"/>
        <v>0</v>
      </c>
      <c r="BD165" s="31">
        <f t="shared" si="265"/>
        <v>0</v>
      </c>
      <c r="BE165" s="230" t="str">
        <f t="shared" si="214"/>
        <v>NO OFERTADO</v>
      </c>
      <c r="BF165" s="32"/>
      <c r="BG165" s="229"/>
      <c r="BH165" s="34">
        <f t="shared" si="215"/>
        <v>0</v>
      </c>
      <c r="BI165" s="31">
        <f t="shared" si="265"/>
        <v>0</v>
      </c>
      <c r="BJ165" s="230" t="str">
        <f t="shared" si="216"/>
        <v>NO OFERTADO</v>
      </c>
      <c r="BK165" s="32"/>
      <c r="BL165" s="229"/>
      <c r="BM165" s="34">
        <f t="shared" si="217"/>
        <v>0</v>
      </c>
      <c r="BN165" s="31">
        <f t="shared" si="265"/>
        <v>0</v>
      </c>
      <c r="BO165" s="230" t="str">
        <f t="shared" si="218"/>
        <v>NO OFERTADO</v>
      </c>
      <c r="BP165" s="32">
        <v>2000</v>
      </c>
      <c r="BQ165" s="229">
        <f t="shared" ref="BQ165:BQ166" si="277">BP165*0.19</f>
        <v>380</v>
      </c>
      <c r="BR165" s="34">
        <f t="shared" si="219"/>
        <v>2380</v>
      </c>
      <c r="BS165" s="31">
        <f t="shared" si="265"/>
        <v>2380</v>
      </c>
      <c r="BT165" s="230" t="str">
        <f t="shared" si="220"/>
        <v>HABILITA</v>
      </c>
      <c r="BU165" s="32"/>
      <c r="BV165" s="229"/>
      <c r="BW165" s="34">
        <f t="shared" si="221"/>
        <v>0</v>
      </c>
      <c r="BX165" s="31">
        <f t="shared" si="267"/>
        <v>0</v>
      </c>
      <c r="BY165" s="230" t="str">
        <f t="shared" si="223"/>
        <v>NO OFERTADO</v>
      </c>
      <c r="BZ165" s="32"/>
      <c r="CA165" s="229"/>
      <c r="CB165" s="34">
        <f t="shared" si="224"/>
        <v>0</v>
      </c>
      <c r="CC165" s="31">
        <f t="shared" si="267"/>
        <v>0</v>
      </c>
      <c r="CD165" s="230" t="str">
        <f t="shared" si="225"/>
        <v>NO OFERTADO</v>
      </c>
      <c r="CE165" s="32">
        <v>2713</v>
      </c>
      <c r="CF165" s="229">
        <f t="shared" ref="CF165:CF166" si="278">CE165*0.19</f>
        <v>515.47</v>
      </c>
      <c r="CG165" s="34">
        <f t="shared" si="226"/>
        <v>3228.4700000000003</v>
      </c>
      <c r="CH165" s="31">
        <f t="shared" si="267"/>
        <v>3228.4700000000003</v>
      </c>
      <c r="CI165" s="230" t="str">
        <f t="shared" si="227"/>
        <v>HABILITA</v>
      </c>
      <c r="CJ165" s="32">
        <v>3255</v>
      </c>
      <c r="CK165" s="229">
        <f t="shared" ref="CK165:CK167" si="279">CJ165*0.19</f>
        <v>618.45000000000005</v>
      </c>
      <c r="CL165" s="34">
        <f t="shared" si="228"/>
        <v>3873.45</v>
      </c>
      <c r="CM165" s="31">
        <f t="shared" si="267"/>
        <v>3873.45</v>
      </c>
      <c r="CN165" s="230" t="str">
        <f t="shared" si="229"/>
        <v>NO HABILITA</v>
      </c>
      <c r="CO165" s="32"/>
      <c r="CP165" s="231"/>
      <c r="CQ165" s="34">
        <f t="shared" si="230"/>
        <v>0</v>
      </c>
      <c r="CR165" s="31">
        <f t="shared" si="267"/>
        <v>0</v>
      </c>
      <c r="CS165" s="230" t="str">
        <f t="shared" si="231"/>
        <v>NO OFERTADO</v>
      </c>
      <c r="CT165" s="32">
        <v>3294.1176470588234</v>
      </c>
      <c r="CU165" s="229">
        <f t="shared" ref="CU165:CU166" si="280">CT165*0.19</f>
        <v>625.88235294117646</v>
      </c>
      <c r="CV165" s="34">
        <f t="shared" si="232"/>
        <v>3920</v>
      </c>
      <c r="CW165" s="31">
        <f t="shared" si="267"/>
        <v>3920</v>
      </c>
      <c r="CX165" s="230" t="str">
        <f t="shared" si="233"/>
        <v>NO HABILITA</v>
      </c>
      <c r="CY165" s="32"/>
      <c r="CZ165" s="229"/>
      <c r="DA165" s="34">
        <f t="shared" si="247"/>
        <v>0</v>
      </c>
      <c r="DB165" s="31">
        <f t="shared" si="248"/>
        <v>0</v>
      </c>
      <c r="DC165" s="230" t="str">
        <f t="shared" si="234"/>
        <v>NO OFERTADO</v>
      </c>
      <c r="DD165" s="32"/>
      <c r="DE165" s="229"/>
      <c r="DF165" s="34">
        <f t="shared" si="249"/>
        <v>0</v>
      </c>
      <c r="DG165" s="31">
        <f t="shared" si="250"/>
        <v>0</v>
      </c>
      <c r="DH165" s="230" t="str">
        <f t="shared" si="235"/>
        <v>NO OFERTADO</v>
      </c>
      <c r="DI165" s="32">
        <v>2358</v>
      </c>
      <c r="DJ165" s="229">
        <f t="shared" ref="DJ165:DJ166" si="281">DI165*0.19</f>
        <v>448.02</v>
      </c>
      <c r="DK165" s="34">
        <f t="shared" si="251"/>
        <v>2806.02</v>
      </c>
      <c r="DL165" s="31">
        <f t="shared" si="252"/>
        <v>2806.02</v>
      </c>
      <c r="DM165" s="230" t="str">
        <f t="shared" si="236"/>
        <v>HABILITA</v>
      </c>
      <c r="DN165" s="32"/>
      <c r="DO165" s="229"/>
      <c r="DP165" s="34">
        <f t="shared" si="253"/>
        <v>0</v>
      </c>
      <c r="DQ165" s="31">
        <f t="shared" si="254"/>
        <v>0</v>
      </c>
      <c r="DR165" s="230" t="str">
        <f t="shared" si="237"/>
        <v>NO OFERTADO</v>
      </c>
      <c r="DS165" s="32"/>
      <c r="DT165" s="229"/>
      <c r="DU165" s="34">
        <f t="shared" si="255"/>
        <v>0</v>
      </c>
      <c r="DV165" s="31">
        <f t="shared" si="256"/>
        <v>0</v>
      </c>
      <c r="DW165" s="230" t="str">
        <f t="shared" si="238"/>
        <v>NO OFERTADO</v>
      </c>
      <c r="DX165" s="32"/>
      <c r="DY165" s="229">
        <f t="shared" si="182"/>
        <v>0</v>
      </c>
      <c r="DZ165" s="34">
        <f t="shared" si="239"/>
        <v>0</v>
      </c>
      <c r="EA165" s="31">
        <f t="shared" si="240"/>
        <v>0</v>
      </c>
      <c r="EB165" s="230" t="str">
        <f t="shared" si="241"/>
        <v>NO OFERTADO</v>
      </c>
      <c r="EC165" s="32"/>
      <c r="ED165" s="229"/>
      <c r="EE165" s="34">
        <f t="shared" si="257"/>
        <v>0</v>
      </c>
      <c r="EF165" s="31">
        <f t="shared" si="258"/>
        <v>0</v>
      </c>
      <c r="EG165" s="230" t="str">
        <f t="shared" si="242"/>
        <v>NO OFERTADO</v>
      </c>
      <c r="EH165" s="32"/>
      <c r="EI165" s="229"/>
      <c r="EJ165" s="34">
        <f t="shared" si="259"/>
        <v>0</v>
      </c>
      <c r="EK165" s="31">
        <f t="shared" si="260"/>
        <v>0</v>
      </c>
      <c r="EL165" s="230" t="str">
        <f t="shared" si="243"/>
        <v>NO OFERTADO</v>
      </c>
    </row>
    <row r="166" spans="1:142" s="226" customFormat="1" ht="153" x14ac:dyDescent="0.2">
      <c r="A166" s="103">
        <v>157</v>
      </c>
      <c r="B166" s="202" t="s">
        <v>274</v>
      </c>
      <c r="C166" s="121" t="s">
        <v>273</v>
      </c>
      <c r="D166" s="146">
        <v>1</v>
      </c>
      <c r="E166" s="227" t="s">
        <v>53</v>
      </c>
      <c r="F166" s="228">
        <v>88.333333333333329</v>
      </c>
      <c r="G166" s="25">
        <v>2552.5500000000002</v>
      </c>
      <c r="H166" s="32"/>
      <c r="I166" s="229"/>
      <c r="J166" s="34">
        <f t="shared" si="244"/>
        <v>0</v>
      </c>
      <c r="K166" s="31">
        <f t="shared" si="245"/>
        <v>0</v>
      </c>
      <c r="L166" s="230" t="str">
        <f t="shared" si="193"/>
        <v>NO OFERTADO</v>
      </c>
      <c r="M166" s="32"/>
      <c r="N166" s="229">
        <v>0</v>
      </c>
      <c r="O166" s="34">
        <f t="shared" si="194"/>
        <v>0</v>
      </c>
      <c r="P166" s="31">
        <f t="shared" si="265"/>
        <v>0</v>
      </c>
      <c r="Q166" s="230" t="str">
        <f t="shared" si="196"/>
        <v>NO OFERTADO</v>
      </c>
      <c r="R166" s="32"/>
      <c r="S166" s="229"/>
      <c r="T166" s="34">
        <f t="shared" si="197"/>
        <v>0</v>
      </c>
      <c r="U166" s="31">
        <f t="shared" si="265"/>
        <v>0</v>
      </c>
      <c r="V166" s="230" t="str">
        <f t="shared" si="198"/>
        <v>NO OFERTADO</v>
      </c>
      <c r="W166" s="32"/>
      <c r="X166" s="229"/>
      <c r="Y166" s="34">
        <f t="shared" si="199"/>
        <v>0</v>
      </c>
      <c r="Z166" s="31">
        <f t="shared" si="265"/>
        <v>0</v>
      </c>
      <c r="AA166" s="230" t="str">
        <f t="shared" si="200"/>
        <v>NO OFERTADO</v>
      </c>
      <c r="AB166" s="32"/>
      <c r="AC166" s="229"/>
      <c r="AD166" s="34">
        <f t="shared" si="201"/>
        <v>0</v>
      </c>
      <c r="AE166" s="31">
        <f t="shared" si="265"/>
        <v>0</v>
      </c>
      <c r="AF166" s="230" t="str">
        <f t="shared" si="202"/>
        <v>NO OFERTADO</v>
      </c>
      <c r="AG166" s="32">
        <v>2145</v>
      </c>
      <c r="AH166" s="229">
        <f t="shared" si="275"/>
        <v>407.55</v>
      </c>
      <c r="AI166" s="34">
        <f t="shared" si="203"/>
        <v>2552.5500000000002</v>
      </c>
      <c r="AJ166" s="31">
        <f t="shared" si="265"/>
        <v>2552.5500000000002</v>
      </c>
      <c r="AK166" s="230" t="str">
        <f t="shared" si="204"/>
        <v>HABILITA</v>
      </c>
      <c r="AL166" s="32"/>
      <c r="AM166" s="229"/>
      <c r="AN166" s="34">
        <f t="shared" si="205"/>
        <v>0</v>
      </c>
      <c r="AO166" s="31">
        <f t="shared" si="265"/>
        <v>0</v>
      </c>
      <c r="AP166" s="230" t="str">
        <f t="shared" si="206"/>
        <v>NO OFERTADO</v>
      </c>
      <c r="AQ166" s="32"/>
      <c r="AR166" s="229"/>
      <c r="AS166" s="34">
        <f t="shared" si="207"/>
        <v>0</v>
      </c>
      <c r="AT166" s="31">
        <f t="shared" si="265"/>
        <v>0</v>
      </c>
      <c r="AU166" s="230" t="str">
        <f t="shared" si="208"/>
        <v>NO OFERTADO</v>
      </c>
      <c r="AV166" s="32">
        <v>2841</v>
      </c>
      <c r="AW166" s="229">
        <f t="shared" si="276"/>
        <v>539.79</v>
      </c>
      <c r="AX166" s="34">
        <f t="shared" si="210"/>
        <v>3380.79</v>
      </c>
      <c r="AY166" s="31">
        <f t="shared" si="265"/>
        <v>3380.79</v>
      </c>
      <c r="AZ166" s="230" t="str">
        <f t="shared" si="211"/>
        <v>NO HABILITA</v>
      </c>
      <c r="BA166" s="32"/>
      <c r="BB166" s="229">
        <f t="shared" si="266"/>
        <v>0</v>
      </c>
      <c r="BC166" s="34">
        <f t="shared" si="213"/>
        <v>0</v>
      </c>
      <c r="BD166" s="31">
        <f t="shared" si="265"/>
        <v>0</v>
      </c>
      <c r="BE166" s="230" t="str">
        <f t="shared" si="214"/>
        <v>NO OFERTADO</v>
      </c>
      <c r="BF166" s="32"/>
      <c r="BG166" s="229"/>
      <c r="BH166" s="34">
        <f t="shared" si="215"/>
        <v>0</v>
      </c>
      <c r="BI166" s="31">
        <f t="shared" si="265"/>
        <v>0</v>
      </c>
      <c r="BJ166" s="230" t="str">
        <f t="shared" si="216"/>
        <v>NO OFERTADO</v>
      </c>
      <c r="BK166" s="32"/>
      <c r="BL166" s="229"/>
      <c r="BM166" s="34">
        <f t="shared" si="217"/>
        <v>0</v>
      </c>
      <c r="BN166" s="31">
        <f t="shared" si="265"/>
        <v>0</v>
      </c>
      <c r="BO166" s="230" t="str">
        <f t="shared" si="218"/>
        <v>NO OFERTADO</v>
      </c>
      <c r="BP166" s="32">
        <v>2000</v>
      </c>
      <c r="BQ166" s="229">
        <f t="shared" si="277"/>
        <v>380</v>
      </c>
      <c r="BR166" s="34">
        <f t="shared" si="219"/>
        <v>2380</v>
      </c>
      <c r="BS166" s="31">
        <f t="shared" si="265"/>
        <v>2380</v>
      </c>
      <c r="BT166" s="230" t="str">
        <f t="shared" si="220"/>
        <v>HABILITA</v>
      </c>
      <c r="BU166" s="32"/>
      <c r="BV166" s="229"/>
      <c r="BW166" s="34">
        <f t="shared" si="221"/>
        <v>0</v>
      </c>
      <c r="BX166" s="31">
        <f t="shared" si="267"/>
        <v>0</v>
      </c>
      <c r="BY166" s="230" t="str">
        <f t="shared" si="223"/>
        <v>NO OFERTADO</v>
      </c>
      <c r="BZ166" s="32"/>
      <c r="CA166" s="229"/>
      <c r="CB166" s="34">
        <f t="shared" si="224"/>
        <v>0</v>
      </c>
      <c r="CC166" s="31">
        <f t="shared" si="267"/>
        <v>0</v>
      </c>
      <c r="CD166" s="230" t="str">
        <f t="shared" si="225"/>
        <v>NO OFERTADO</v>
      </c>
      <c r="CE166" s="32">
        <v>2713</v>
      </c>
      <c r="CF166" s="229">
        <f t="shared" si="278"/>
        <v>515.47</v>
      </c>
      <c r="CG166" s="34">
        <f t="shared" si="226"/>
        <v>3228.4700000000003</v>
      </c>
      <c r="CH166" s="31">
        <f t="shared" si="267"/>
        <v>3228.4700000000003</v>
      </c>
      <c r="CI166" s="230" t="str">
        <f t="shared" si="227"/>
        <v>HABILITA</v>
      </c>
      <c r="CJ166" s="32">
        <v>3408</v>
      </c>
      <c r="CK166" s="229">
        <f t="shared" si="279"/>
        <v>647.52</v>
      </c>
      <c r="CL166" s="34">
        <f t="shared" si="228"/>
        <v>4055.52</v>
      </c>
      <c r="CM166" s="31">
        <f t="shared" si="267"/>
        <v>4055.52</v>
      </c>
      <c r="CN166" s="230" t="str">
        <f t="shared" si="229"/>
        <v>NO HABILITA</v>
      </c>
      <c r="CO166" s="32"/>
      <c r="CP166" s="231"/>
      <c r="CQ166" s="34">
        <f t="shared" si="230"/>
        <v>0</v>
      </c>
      <c r="CR166" s="31">
        <f t="shared" si="267"/>
        <v>0</v>
      </c>
      <c r="CS166" s="230" t="str">
        <f t="shared" si="231"/>
        <v>NO OFERTADO</v>
      </c>
      <c r="CT166" s="32">
        <v>3294.1176470588234</v>
      </c>
      <c r="CU166" s="229">
        <f t="shared" si="280"/>
        <v>625.88235294117646</v>
      </c>
      <c r="CV166" s="34">
        <f t="shared" si="232"/>
        <v>3920</v>
      </c>
      <c r="CW166" s="31">
        <f t="shared" si="267"/>
        <v>3920</v>
      </c>
      <c r="CX166" s="230" t="str">
        <f t="shared" si="233"/>
        <v>NO HABILITA</v>
      </c>
      <c r="CY166" s="32"/>
      <c r="CZ166" s="229"/>
      <c r="DA166" s="34">
        <f t="shared" si="247"/>
        <v>0</v>
      </c>
      <c r="DB166" s="31">
        <f t="shared" si="248"/>
        <v>0</v>
      </c>
      <c r="DC166" s="230" t="str">
        <f t="shared" si="234"/>
        <v>NO OFERTADO</v>
      </c>
      <c r="DD166" s="32"/>
      <c r="DE166" s="229"/>
      <c r="DF166" s="34">
        <f t="shared" si="249"/>
        <v>0</v>
      </c>
      <c r="DG166" s="31">
        <f t="shared" si="250"/>
        <v>0</v>
      </c>
      <c r="DH166" s="230" t="str">
        <f t="shared" si="235"/>
        <v>NO OFERTADO</v>
      </c>
      <c r="DI166" s="32">
        <v>2358</v>
      </c>
      <c r="DJ166" s="229">
        <f t="shared" si="281"/>
        <v>448.02</v>
      </c>
      <c r="DK166" s="34">
        <f t="shared" si="251"/>
        <v>2806.02</v>
      </c>
      <c r="DL166" s="31">
        <f t="shared" si="252"/>
        <v>2806.02</v>
      </c>
      <c r="DM166" s="230" t="str">
        <f t="shared" si="236"/>
        <v>HABILITA</v>
      </c>
      <c r="DN166" s="32"/>
      <c r="DO166" s="229"/>
      <c r="DP166" s="34">
        <f t="shared" si="253"/>
        <v>0</v>
      </c>
      <c r="DQ166" s="31">
        <f t="shared" si="254"/>
        <v>0</v>
      </c>
      <c r="DR166" s="230" t="str">
        <f t="shared" si="237"/>
        <v>NO OFERTADO</v>
      </c>
      <c r="DS166" s="32"/>
      <c r="DT166" s="229"/>
      <c r="DU166" s="34">
        <f t="shared" si="255"/>
        <v>0</v>
      </c>
      <c r="DV166" s="31">
        <f t="shared" si="256"/>
        <v>0</v>
      </c>
      <c r="DW166" s="230" t="str">
        <f t="shared" si="238"/>
        <v>NO OFERTADO</v>
      </c>
      <c r="DX166" s="32"/>
      <c r="DY166" s="229">
        <f t="shared" si="182"/>
        <v>0</v>
      </c>
      <c r="DZ166" s="34">
        <f t="shared" si="239"/>
        <v>0</v>
      </c>
      <c r="EA166" s="31">
        <f t="shared" si="240"/>
        <v>0</v>
      </c>
      <c r="EB166" s="230" t="str">
        <f t="shared" si="241"/>
        <v>NO OFERTADO</v>
      </c>
      <c r="EC166" s="32"/>
      <c r="ED166" s="229"/>
      <c r="EE166" s="34">
        <f t="shared" si="257"/>
        <v>0</v>
      </c>
      <c r="EF166" s="31">
        <f t="shared" si="258"/>
        <v>0</v>
      </c>
      <c r="EG166" s="230" t="str">
        <f t="shared" si="242"/>
        <v>NO OFERTADO</v>
      </c>
      <c r="EH166" s="32"/>
      <c r="EI166" s="229"/>
      <c r="EJ166" s="34">
        <f t="shared" si="259"/>
        <v>0</v>
      </c>
      <c r="EK166" s="31">
        <f t="shared" si="260"/>
        <v>0</v>
      </c>
      <c r="EL166" s="230" t="str">
        <f t="shared" si="243"/>
        <v>NO OFERTADO</v>
      </c>
    </row>
    <row r="167" spans="1:142" s="226" customFormat="1" ht="102" x14ac:dyDescent="0.2">
      <c r="A167" s="103">
        <v>158</v>
      </c>
      <c r="B167" s="202" t="s">
        <v>275</v>
      </c>
      <c r="C167" s="121" t="s">
        <v>276</v>
      </c>
      <c r="D167" s="146">
        <v>1</v>
      </c>
      <c r="E167" s="227" t="s">
        <v>53</v>
      </c>
      <c r="F167" s="228">
        <v>2</v>
      </c>
      <c r="G167" s="25">
        <v>1242594.8384080001</v>
      </c>
      <c r="H167" s="32"/>
      <c r="I167" s="229"/>
      <c r="J167" s="34">
        <f t="shared" si="244"/>
        <v>0</v>
      </c>
      <c r="K167" s="31">
        <f t="shared" si="245"/>
        <v>0</v>
      </c>
      <c r="L167" s="230" t="str">
        <f t="shared" si="193"/>
        <v>NO OFERTADO</v>
      </c>
      <c r="M167" s="32"/>
      <c r="N167" s="229">
        <v>0</v>
      </c>
      <c r="O167" s="34">
        <f t="shared" si="194"/>
        <v>0</v>
      </c>
      <c r="P167" s="31">
        <f t="shared" si="265"/>
        <v>0</v>
      </c>
      <c r="Q167" s="230" t="str">
        <f t="shared" si="196"/>
        <v>NO OFERTADO</v>
      </c>
      <c r="R167" s="32"/>
      <c r="S167" s="229"/>
      <c r="T167" s="34">
        <f t="shared" si="197"/>
        <v>0</v>
      </c>
      <c r="U167" s="31">
        <f t="shared" si="265"/>
        <v>0</v>
      </c>
      <c r="V167" s="230" t="str">
        <f t="shared" si="198"/>
        <v>NO OFERTADO</v>
      </c>
      <c r="W167" s="32"/>
      <c r="X167" s="229"/>
      <c r="Y167" s="34">
        <f t="shared" si="199"/>
        <v>0</v>
      </c>
      <c r="Z167" s="31">
        <f t="shared" si="265"/>
        <v>0</v>
      </c>
      <c r="AA167" s="230" t="str">
        <f t="shared" si="200"/>
        <v>NO OFERTADO</v>
      </c>
      <c r="AB167" s="32"/>
      <c r="AC167" s="229"/>
      <c r="AD167" s="34">
        <f t="shared" si="201"/>
        <v>0</v>
      </c>
      <c r="AE167" s="31">
        <f t="shared" si="265"/>
        <v>0</v>
      </c>
      <c r="AF167" s="230" t="str">
        <f t="shared" si="202"/>
        <v>NO OFERTADO</v>
      </c>
      <c r="AG167" s="32"/>
      <c r="AH167" s="229"/>
      <c r="AI167" s="34">
        <f t="shared" si="203"/>
        <v>0</v>
      </c>
      <c r="AJ167" s="31">
        <f t="shared" si="265"/>
        <v>0</v>
      </c>
      <c r="AK167" s="230" t="str">
        <f t="shared" si="204"/>
        <v>NO OFERTADO</v>
      </c>
      <c r="AL167" s="32">
        <v>1043000</v>
      </c>
      <c r="AM167" s="232">
        <f>AL167*0.19</f>
        <v>198170</v>
      </c>
      <c r="AN167" s="34">
        <f t="shared" si="205"/>
        <v>1241170</v>
      </c>
      <c r="AO167" s="31">
        <f t="shared" si="265"/>
        <v>1241170</v>
      </c>
      <c r="AP167" s="230" t="str">
        <f t="shared" si="206"/>
        <v>HABILITA</v>
      </c>
      <c r="AQ167" s="32"/>
      <c r="AR167" s="229"/>
      <c r="AS167" s="34">
        <f t="shared" si="207"/>
        <v>0</v>
      </c>
      <c r="AT167" s="31">
        <f t="shared" si="265"/>
        <v>0</v>
      </c>
      <c r="AU167" s="230" t="str">
        <f t="shared" si="208"/>
        <v>NO OFERTADO</v>
      </c>
      <c r="AV167" s="32"/>
      <c r="AW167" s="229"/>
      <c r="AX167" s="34">
        <f t="shared" si="210"/>
        <v>0</v>
      </c>
      <c r="AY167" s="31">
        <f t="shared" si="265"/>
        <v>0</v>
      </c>
      <c r="AZ167" s="230" t="str">
        <f t="shared" si="211"/>
        <v>NO OFERTADO</v>
      </c>
      <c r="BA167" s="32"/>
      <c r="BB167" s="229">
        <f t="shared" si="266"/>
        <v>0</v>
      </c>
      <c r="BC167" s="34">
        <f t="shared" si="213"/>
        <v>0</v>
      </c>
      <c r="BD167" s="31">
        <f t="shared" si="265"/>
        <v>0</v>
      </c>
      <c r="BE167" s="230" t="str">
        <f t="shared" si="214"/>
        <v>NO OFERTADO</v>
      </c>
      <c r="BF167" s="32"/>
      <c r="BG167" s="229"/>
      <c r="BH167" s="34">
        <f t="shared" si="215"/>
        <v>0</v>
      </c>
      <c r="BI167" s="31">
        <f t="shared" si="265"/>
        <v>0</v>
      </c>
      <c r="BJ167" s="230" t="str">
        <f t="shared" si="216"/>
        <v>NO OFERTADO</v>
      </c>
      <c r="BK167" s="32"/>
      <c r="BL167" s="229"/>
      <c r="BM167" s="34">
        <f t="shared" si="217"/>
        <v>0</v>
      </c>
      <c r="BN167" s="31">
        <f t="shared" si="265"/>
        <v>0</v>
      </c>
      <c r="BO167" s="230" t="str">
        <f t="shared" si="218"/>
        <v>NO OFERTADO</v>
      </c>
      <c r="BP167" s="32"/>
      <c r="BQ167" s="229"/>
      <c r="BR167" s="34">
        <f t="shared" si="219"/>
        <v>0</v>
      </c>
      <c r="BS167" s="31">
        <f t="shared" si="265"/>
        <v>0</v>
      </c>
      <c r="BT167" s="230" t="str">
        <f t="shared" si="220"/>
        <v>NO OFERTADO</v>
      </c>
      <c r="BU167" s="32"/>
      <c r="BV167" s="229"/>
      <c r="BW167" s="34">
        <f t="shared" si="221"/>
        <v>0</v>
      </c>
      <c r="BX167" s="31">
        <f t="shared" si="267"/>
        <v>0</v>
      </c>
      <c r="BY167" s="230" t="str">
        <f t="shared" si="223"/>
        <v>NO OFERTADO</v>
      </c>
      <c r="BZ167" s="32"/>
      <c r="CA167" s="229"/>
      <c r="CB167" s="34">
        <f t="shared" si="224"/>
        <v>0</v>
      </c>
      <c r="CC167" s="31">
        <f t="shared" si="267"/>
        <v>0</v>
      </c>
      <c r="CD167" s="230" t="str">
        <f t="shared" si="225"/>
        <v>NO OFERTADO</v>
      </c>
      <c r="CE167" s="32"/>
      <c r="CF167" s="229"/>
      <c r="CG167" s="34">
        <f t="shared" si="226"/>
        <v>0</v>
      </c>
      <c r="CH167" s="31">
        <f t="shared" si="267"/>
        <v>0</v>
      </c>
      <c r="CI167" s="230" t="str">
        <f t="shared" si="227"/>
        <v>NO OFERTADO</v>
      </c>
      <c r="CJ167" s="32">
        <v>1183015</v>
      </c>
      <c r="CK167" s="229">
        <f t="shared" si="279"/>
        <v>224772.85</v>
      </c>
      <c r="CL167" s="34">
        <f t="shared" si="228"/>
        <v>1407787.85</v>
      </c>
      <c r="CM167" s="31">
        <f t="shared" si="267"/>
        <v>1407787.85</v>
      </c>
      <c r="CN167" s="230" t="str">
        <f t="shared" si="229"/>
        <v>HABILITA</v>
      </c>
      <c r="CO167" s="32"/>
      <c r="CP167" s="231"/>
      <c r="CQ167" s="34">
        <f t="shared" si="230"/>
        <v>0</v>
      </c>
      <c r="CR167" s="31">
        <f t="shared" si="267"/>
        <v>0</v>
      </c>
      <c r="CS167" s="230" t="str">
        <f t="shared" si="231"/>
        <v>NO OFERTADO</v>
      </c>
      <c r="CT167" s="32">
        <v>1392000</v>
      </c>
      <c r="CU167" s="229">
        <v>0</v>
      </c>
      <c r="CV167" s="34">
        <f t="shared" si="232"/>
        <v>1392000</v>
      </c>
      <c r="CW167" s="31">
        <f t="shared" si="267"/>
        <v>1392000</v>
      </c>
      <c r="CX167" s="230" t="str">
        <f t="shared" si="233"/>
        <v>HABILITA</v>
      </c>
      <c r="CY167" s="32"/>
      <c r="CZ167" s="229"/>
      <c r="DA167" s="34">
        <f t="shared" si="247"/>
        <v>0</v>
      </c>
      <c r="DB167" s="31">
        <f t="shared" si="248"/>
        <v>0</v>
      </c>
      <c r="DC167" s="230" t="str">
        <f t="shared" si="234"/>
        <v>NO OFERTADO</v>
      </c>
      <c r="DD167" s="32"/>
      <c r="DE167" s="229"/>
      <c r="DF167" s="34">
        <f t="shared" si="249"/>
        <v>0</v>
      </c>
      <c r="DG167" s="31">
        <f t="shared" si="250"/>
        <v>0</v>
      </c>
      <c r="DH167" s="230" t="str">
        <f t="shared" si="235"/>
        <v>NO OFERTADO</v>
      </c>
      <c r="DI167" s="32"/>
      <c r="DJ167" s="229"/>
      <c r="DK167" s="34">
        <f t="shared" si="251"/>
        <v>0</v>
      </c>
      <c r="DL167" s="31">
        <f t="shared" si="252"/>
        <v>0</v>
      </c>
      <c r="DM167" s="230" t="str">
        <f t="shared" si="236"/>
        <v>NO OFERTADO</v>
      </c>
      <c r="DN167" s="32"/>
      <c r="DO167" s="229"/>
      <c r="DP167" s="34">
        <f t="shared" si="253"/>
        <v>0</v>
      </c>
      <c r="DQ167" s="31">
        <f t="shared" si="254"/>
        <v>0</v>
      </c>
      <c r="DR167" s="230" t="str">
        <f t="shared" si="237"/>
        <v>NO OFERTADO</v>
      </c>
      <c r="DS167" s="32"/>
      <c r="DT167" s="229"/>
      <c r="DU167" s="34">
        <f t="shared" si="255"/>
        <v>0</v>
      </c>
      <c r="DV167" s="31">
        <f t="shared" si="256"/>
        <v>0</v>
      </c>
      <c r="DW167" s="230" t="str">
        <f t="shared" si="238"/>
        <v>NO OFERTADO</v>
      </c>
      <c r="DX167" s="32"/>
      <c r="DY167" s="229">
        <f t="shared" si="182"/>
        <v>0</v>
      </c>
      <c r="DZ167" s="34">
        <f t="shared" si="239"/>
        <v>0</v>
      </c>
      <c r="EA167" s="31">
        <f t="shared" si="240"/>
        <v>0</v>
      </c>
      <c r="EB167" s="230" t="str">
        <f t="shared" si="241"/>
        <v>NO OFERTADO</v>
      </c>
      <c r="EC167" s="32"/>
      <c r="ED167" s="229"/>
      <c r="EE167" s="34">
        <f t="shared" si="257"/>
        <v>0</v>
      </c>
      <c r="EF167" s="31">
        <f t="shared" si="258"/>
        <v>0</v>
      </c>
      <c r="EG167" s="230" t="str">
        <f t="shared" si="242"/>
        <v>NO OFERTADO</v>
      </c>
      <c r="EH167" s="32"/>
      <c r="EI167" s="229"/>
      <c r="EJ167" s="34">
        <f t="shared" si="259"/>
        <v>0</v>
      </c>
      <c r="EK167" s="31">
        <f t="shared" si="260"/>
        <v>0</v>
      </c>
      <c r="EL167" s="230" t="str">
        <f t="shared" si="243"/>
        <v>NO OFERTADO</v>
      </c>
    </row>
    <row r="168" spans="1:142" s="226" customFormat="1" ht="63.75" x14ac:dyDescent="0.2">
      <c r="A168" s="103">
        <v>159</v>
      </c>
      <c r="B168" s="202" t="s">
        <v>277</v>
      </c>
      <c r="C168" s="121" t="s">
        <v>270</v>
      </c>
      <c r="D168" s="146">
        <v>1</v>
      </c>
      <c r="E168" s="227" t="s">
        <v>53</v>
      </c>
      <c r="F168" s="228">
        <v>1</v>
      </c>
      <c r="G168" s="25">
        <v>133814</v>
      </c>
      <c r="H168" s="32"/>
      <c r="I168" s="229"/>
      <c r="J168" s="34">
        <f t="shared" si="244"/>
        <v>0</v>
      </c>
      <c r="K168" s="31">
        <f t="shared" si="245"/>
        <v>0</v>
      </c>
      <c r="L168" s="230" t="str">
        <f t="shared" si="193"/>
        <v>NO OFERTADO</v>
      </c>
      <c r="M168" s="32"/>
      <c r="N168" s="229">
        <v>0</v>
      </c>
      <c r="O168" s="34">
        <f t="shared" si="194"/>
        <v>0</v>
      </c>
      <c r="P168" s="31">
        <f t="shared" si="265"/>
        <v>0</v>
      </c>
      <c r="Q168" s="230" t="str">
        <f t="shared" si="196"/>
        <v>NO OFERTADO</v>
      </c>
      <c r="R168" s="32"/>
      <c r="S168" s="229"/>
      <c r="T168" s="34">
        <f t="shared" si="197"/>
        <v>0</v>
      </c>
      <c r="U168" s="31">
        <f t="shared" si="265"/>
        <v>0</v>
      </c>
      <c r="V168" s="230" t="str">
        <f t="shared" si="198"/>
        <v>NO OFERTADO</v>
      </c>
      <c r="W168" s="32"/>
      <c r="X168" s="229"/>
      <c r="Y168" s="34">
        <f t="shared" si="199"/>
        <v>0</v>
      </c>
      <c r="Z168" s="31">
        <f t="shared" si="265"/>
        <v>0</v>
      </c>
      <c r="AA168" s="230" t="str">
        <f t="shared" si="200"/>
        <v>NO OFERTADO</v>
      </c>
      <c r="AB168" s="32"/>
      <c r="AC168" s="229"/>
      <c r="AD168" s="34">
        <f t="shared" si="201"/>
        <v>0</v>
      </c>
      <c r="AE168" s="31">
        <f t="shared" si="265"/>
        <v>0</v>
      </c>
      <c r="AF168" s="230" t="str">
        <f t="shared" si="202"/>
        <v>NO OFERTADO</v>
      </c>
      <c r="AG168" s="32"/>
      <c r="AH168" s="229"/>
      <c r="AI168" s="34">
        <f t="shared" si="203"/>
        <v>0</v>
      </c>
      <c r="AJ168" s="31">
        <f t="shared" si="265"/>
        <v>0</v>
      </c>
      <c r="AK168" s="230" t="str">
        <f t="shared" si="204"/>
        <v>NO OFERTADO</v>
      </c>
      <c r="AL168" s="32"/>
      <c r="AM168" s="229"/>
      <c r="AN168" s="34">
        <f t="shared" si="205"/>
        <v>0</v>
      </c>
      <c r="AO168" s="31">
        <f t="shared" si="265"/>
        <v>0</v>
      </c>
      <c r="AP168" s="230" t="str">
        <f t="shared" si="206"/>
        <v>NO OFERTADO</v>
      </c>
      <c r="AQ168" s="32">
        <v>95000</v>
      </c>
      <c r="AR168" s="229">
        <v>0</v>
      </c>
      <c r="AS168" s="34">
        <f t="shared" si="207"/>
        <v>95000</v>
      </c>
      <c r="AT168" s="31">
        <f t="shared" si="265"/>
        <v>95000</v>
      </c>
      <c r="AU168" s="230" t="str">
        <f t="shared" si="208"/>
        <v>HABILITA</v>
      </c>
      <c r="AV168" s="32">
        <v>130773</v>
      </c>
      <c r="AW168" s="229">
        <v>0</v>
      </c>
      <c r="AX168" s="34">
        <f t="shared" si="210"/>
        <v>130773</v>
      </c>
      <c r="AY168" s="31">
        <f t="shared" si="265"/>
        <v>130773</v>
      </c>
      <c r="AZ168" s="230" t="str">
        <f t="shared" si="211"/>
        <v>HABILITA</v>
      </c>
      <c r="BA168" s="32"/>
      <c r="BB168" s="229">
        <f t="shared" si="266"/>
        <v>0</v>
      </c>
      <c r="BC168" s="34">
        <f t="shared" si="213"/>
        <v>0</v>
      </c>
      <c r="BD168" s="31">
        <f t="shared" si="265"/>
        <v>0</v>
      </c>
      <c r="BE168" s="230" t="str">
        <f t="shared" si="214"/>
        <v>NO OFERTADO</v>
      </c>
      <c r="BF168" s="32"/>
      <c r="BG168" s="229"/>
      <c r="BH168" s="34">
        <f t="shared" si="215"/>
        <v>0</v>
      </c>
      <c r="BI168" s="31">
        <f t="shared" si="265"/>
        <v>0</v>
      </c>
      <c r="BJ168" s="230" t="str">
        <f t="shared" si="216"/>
        <v>NO OFERTADO</v>
      </c>
      <c r="BK168" s="32"/>
      <c r="BL168" s="229"/>
      <c r="BM168" s="34">
        <f t="shared" si="217"/>
        <v>0</v>
      </c>
      <c r="BN168" s="31">
        <f t="shared" si="265"/>
        <v>0</v>
      </c>
      <c r="BO168" s="230" t="str">
        <f t="shared" si="218"/>
        <v>NO OFERTADO</v>
      </c>
      <c r="BP168" s="32"/>
      <c r="BQ168" s="229"/>
      <c r="BR168" s="34">
        <f t="shared" si="219"/>
        <v>0</v>
      </c>
      <c r="BS168" s="31">
        <f t="shared" si="265"/>
        <v>0</v>
      </c>
      <c r="BT168" s="230" t="str">
        <f t="shared" si="220"/>
        <v>NO OFERTADO</v>
      </c>
      <c r="BU168" s="32"/>
      <c r="BV168" s="229"/>
      <c r="BW168" s="34">
        <f t="shared" si="221"/>
        <v>0</v>
      </c>
      <c r="BX168" s="31">
        <f t="shared" si="267"/>
        <v>0</v>
      </c>
      <c r="BY168" s="230" t="str">
        <f t="shared" si="223"/>
        <v>NO OFERTADO</v>
      </c>
      <c r="BZ168" s="32"/>
      <c r="CA168" s="229"/>
      <c r="CB168" s="34">
        <f t="shared" si="224"/>
        <v>0</v>
      </c>
      <c r="CC168" s="31">
        <f t="shared" si="267"/>
        <v>0</v>
      </c>
      <c r="CD168" s="230" t="str">
        <f t="shared" si="225"/>
        <v>NO OFERTADO</v>
      </c>
      <c r="CE168" s="32"/>
      <c r="CF168" s="229"/>
      <c r="CG168" s="34">
        <f t="shared" si="226"/>
        <v>0</v>
      </c>
      <c r="CH168" s="31">
        <f t="shared" si="267"/>
        <v>0</v>
      </c>
      <c r="CI168" s="230" t="str">
        <f t="shared" si="227"/>
        <v>NO OFERTADO</v>
      </c>
      <c r="CJ168" s="32"/>
      <c r="CK168" s="229"/>
      <c r="CL168" s="34">
        <f t="shared" si="228"/>
        <v>0</v>
      </c>
      <c r="CM168" s="31">
        <f t="shared" si="267"/>
        <v>0</v>
      </c>
      <c r="CN168" s="230" t="str">
        <f t="shared" si="229"/>
        <v>NO OFERTADO</v>
      </c>
      <c r="CO168" s="32"/>
      <c r="CP168" s="231"/>
      <c r="CQ168" s="34">
        <f t="shared" si="230"/>
        <v>0</v>
      </c>
      <c r="CR168" s="31">
        <f t="shared" si="267"/>
        <v>0</v>
      </c>
      <c r="CS168" s="230" t="str">
        <f t="shared" si="231"/>
        <v>NO OFERTADO</v>
      </c>
      <c r="CT168" s="32"/>
      <c r="CU168" s="229"/>
      <c r="CV168" s="34">
        <f t="shared" si="232"/>
        <v>0</v>
      </c>
      <c r="CW168" s="31">
        <f t="shared" si="267"/>
        <v>0</v>
      </c>
      <c r="CX168" s="230" t="str">
        <f t="shared" si="233"/>
        <v>NO OFERTADO</v>
      </c>
      <c r="CY168" s="32"/>
      <c r="CZ168" s="229"/>
      <c r="DA168" s="34">
        <f t="shared" si="247"/>
        <v>0</v>
      </c>
      <c r="DB168" s="31">
        <f t="shared" si="248"/>
        <v>0</v>
      </c>
      <c r="DC168" s="230" t="str">
        <f t="shared" si="234"/>
        <v>NO OFERTADO</v>
      </c>
      <c r="DD168" s="32"/>
      <c r="DE168" s="229"/>
      <c r="DF168" s="34">
        <f t="shared" si="249"/>
        <v>0</v>
      </c>
      <c r="DG168" s="31">
        <f t="shared" si="250"/>
        <v>0</v>
      </c>
      <c r="DH168" s="230" t="str">
        <f t="shared" si="235"/>
        <v>NO OFERTADO</v>
      </c>
      <c r="DI168" s="32"/>
      <c r="DJ168" s="229"/>
      <c r="DK168" s="34">
        <f t="shared" si="251"/>
        <v>0</v>
      </c>
      <c r="DL168" s="31">
        <f t="shared" si="252"/>
        <v>0</v>
      </c>
      <c r="DM168" s="230" t="str">
        <f t="shared" si="236"/>
        <v>NO OFERTADO</v>
      </c>
      <c r="DN168" s="32"/>
      <c r="DO168" s="229"/>
      <c r="DP168" s="34">
        <f t="shared" si="253"/>
        <v>0</v>
      </c>
      <c r="DQ168" s="31">
        <f t="shared" si="254"/>
        <v>0</v>
      </c>
      <c r="DR168" s="230" t="str">
        <f t="shared" si="237"/>
        <v>NO OFERTADO</v>
      </c>
      <c r="DS168" s="32"/>
      <c r="DT168" s="229"/>
      <c r="DU168" s="34">
        <f t="shared" si="255"/>
        <v>0</v>
      </c>
      <c r="DV168" s="31">
        <f t="shared" si="256"/>
        <v>0</v>
      </c>
      <c r="DW168" s="230" t="str">
        <f t="shared" si="238"/>
        <v>NO OFERTADO</v>
      </c>
      <c r="DX168" s="32"/>
      <c r="DY168" s="229">
        <f t="shared" si="182"/>
        <v>0</v>
      </c>
      <c r="DZ168" s="34">
        <f t="shared" si="239"/>
        <v>0</v>
      </c>
      <c r="EA168" s="31">
        <f t="shared" si="240"/>
        <v>0</v>
      </c>
      <c r="EB168" s="230" t="str">
        <f t="shared" si="241"/>
        <v>NO OFERTADO</v>
      </c>
      <c r="EC168" s="32"/>
      <c r="ED168" s="229"/>
      <c r="EE168" s="34">
        <f t="shared" si="257"/>
        <v>0</v>
      </c>
      <c r="EF168" s="31">
        <f t="shared" si="258"/>
        <v>0</v>
      </c>
      <c r="EG168" s="230" t="str">
        <f t="shared" si="242"/>
        <v>NO OFERTADO</v>
      </c>
      <c r="EH168" s="32"/>
      <c r="EI168" s="229"/>
      <c r="EJ168" s="34">
        <f t="shared" si="259"/>
        <v>0</v>
      </c>
      <c r="EK168" s="31">
        <f t="shared" si="260"/>
        <v>0</v>
      </c>
      <c r="EL168" s="230" t="str">
        <f t="shared" si="243"/>
        <v>NO OFERTADO</v>
      </c>
    </row>
    <row r="169" spans="1:142" s="226" customFormat="1" ht="153" x14ac:dyDescent="0.2">
      <c r="A169" s="103">
        <v>160</v>
      </c>
      <c r="B169" s="202" t="s">
        <v>278</v>
      </c>
      <c r="C169" s="121" t="s">
        <v>273</v>
      </c>
      <c r="D169" s="146">
        <v>1</v>
      </c>
      <c r="E169" s="227" t="s">
        <v>53</v>
      </c>
      <c r="F169" s="228">
        <v>1</v>
      </c>
      <c r="G169" s="25">
        <v>3142.1950000000002</v>
      </c>
      <c r="H169" s="32"/>
      <c r="I169" s="229"/>
      <c r="J169" s="34">
        <f t="shared" si="244"/>
        <v>0</v>
      </c>
      <c r="K169" s="31">
        <f t="shared" si="245"/>
        <v>0</v>
      </c>
      <c r="L169" s="230" t="str">
        <f t="shared" si="193"/>
        <v>NO OFERTADO</v>
      </c>
      <c r="M169" s="32"/>
      <c r="N169" s="229">
        <v>0</v>
      </c>
      <c r="O169" s="34">
        <f t="shared" si="194"/>
        <v>0</v>
      </c>
      <c r="P169" s="31">
        <f t="shared" si="265"/>
        <v>0</v>
      </c>
      <c r="Q169" s="230" t="str">
        <f t="shared" si="196"/>
        <v>NO OFERTADO</v>
      </c>
      <c r="R169" s="32"/>
      <c r="S169" s="229"/>
      <c r="T169" s="34">
        <f t="shared" si="197"/>
        <v>0</v>
      </c>
      <c r="U169" s="31">
        <f t="shared" si="265"/>
        <v>0</v>
      </c>
      <c r="V169" s="230" t="str">
        <f t="shared" si="198"/>
        <v>NO OFERTADO</v>
      </c>
      <c r="W169" s="32"/>
      <c r="X169" s="229"/>
      <c r="Y169" s="34">
        <f t="shared" si="199"/>
        <v>0</v>
      </c>
      <c r="Z169" s="31">
        <f t="shared" si="265"/>
        <v>0</v>
      </c>
      <c r="AA169" s="230" t="str">
        <f t="shared" si="200"/>
        <v>NO OFERTADO</v>
      </c>
      <c r="AB169" s="32"/>
      <c r="AC169" s="229"/>
      <c r="AD169" s="34">
        <f t="shared" si="201"/>
        <v>0</v>
      </c>
      <c r="AE169" s="31">
        <f t="shared" si="265"/>
        <v>0</v>
      </c>
      <c r="AF169" s="230" t="str">
        <f t="shared" si="202"/>
        <v>NO OFERTADO</v>
      </c>
      <c r="AG169" s="32"/>
      <c r="AH169" s="229"/>
      <c r="AI169" s="34">
        <f t="shared" si="203"/>
        <v>0</v>
      </c>
      <c r="AJ169" s="31">
        <f t="shared" si="265"/>
        <v>0</v>
      </c>
      <c r="AK169" s="230" t="str">
        <f t="shared" si="204"/>
        <v>NO OFERTADO</v>
      </c>
      <c r="AL169" s="32"/>
      <c r="AM169" s="229"/>
      <c r="AN169" s="34">
        <f t="shared" si="205"/>
        <v>0</v>
      </c>
      <c r="AO169" s="31">
        <f t="shared" si="265"/>
        <v>0</v>
      </c>
      <c r="AP169" s="230" t="str">
        <f t="shared" si="206"/>
        <v>NO OFERTADO</v>
      </c>
      <c r="AQ169" s="32"/>
      <c r="AR169" s="229"/>
      <c r="AS169" s="34">
        <f t="shared" si="207"/>
        <v>0</v>
      </c>
      <c r="AT169" s="31">
        <f t="shared" si="265"/>
        <v>0</v>
      </c>
      <c r="AU169" s="230" t="str">
        <f t="shared" si="208"/>
        <v>NO OFERTADO</v>
      </c>
      <c r="AV169" s="32">
        <v>3204</v>
      </c>
      <c r="AW169" s="229">
        <f>AV169*0.19</f>
        <v>608.76</v>
      </c>
      <c r="AX169" s="34">
        <f t="shared" si="210"/>
        <v>3812.76</v>
      </c>
      <c r="AY169" s="31">
        <f t="shared" si="265"/>
        <v>3812.76</v>
      </c>
      <c r="AZ169" s="230" t="str">
        <f t="shared" si="211"/>
        <v>HABILITA</v>
      </c>
      <c r="BA169" s="32"/>
      <c r="BB169" s="229">
        <f t="shared" si="266"/>
        <v>0</v>
      </c>
      <c r="BC169" s="34">
        <f t="shared" si="213"/>
        <v>0</v>
      </c>
      <c r="BD169" s="31">
        <f t="shared" si="265"/>
        <v>0</v>
      </c>
      <c r="BE169" s="230" t="str">
        <f t="shared" si="214"/>
        <v>NO OFERTADO</v>
      </c>
      <c r="BF169" s="32"/>
      <c r="BG169" s="229"/>
      <c r="BH169" s="34">
        <f t="shared" si="215"/>
        <v>0</v>
      </c>
      <c r="BI169" s="31">
        <f t="shared" si="265"/>
        <v>0</v>
      </c>
      <c r="BJ169" s="230" t="str">
        <f t="shared" si="216"/>
        <v>NO OFERTADO</v>
      </c>
      <c r="BK169" s="32"/>
      <c r="BL169" s="229"/>
      <c r="BM169" s="34">
        <f t="shared" si="217"/>
        <v>0</v>
      </c>
      <c r="BN169" s="31">
        <f t="shared" si="265"/>
        <v>0</v>
      </c>
      <c r="BO169" s="230" t="str">
        <f t="shared" si="218"/>
        <v>NO OFERTADO</v>
      </c>
      <c r="BP169" s="32"/>
      <c r="BQ169" s="229"/>
      <c r="BR169" s="34">
        <f t="shared" si="219"/>
        <v>0</v>
      </c>
      <c r="BS169" s="31">
        <f t="shared" si="265"/>
        <v>0</v>
      </c>
      <c r="BT169" s="230" t="str">
        <f t="shared" si="220"/>
        <v>NO OFERTADO</v>
      </c>
      <c r="BU169" s="32"/>
      <c r="BV169" s="229"/>
      <c r="BW169" s="34">
        <f t="shared" si="221"/>
        <v>0</v>
      </c>
      <c r="BX169" s="31">
        <f t="shared" si="267"/>
        <v>0</v>
      </c>
      <c r="BY169" s="230" t="str">
        <f t="shared" si="223"/>
        <v>NO OFERTADO</v>
      </c>
      <c r="BZ169" s="32"/>
      <c r="CA169" s="229"/>
      <c r="CB169" s="34">
        <f t="shared" si="224"/>
        <v>0</v>
      </c>
      <c r="CC169" s="31">
        <f t="shared" si="267"/>
        <v>0</v>
      </c>
      <c r="CD169" s="230" t="str">
        <f t="shared" si="225"/>
        <v>NO OFERTADO</v>
      </c>
      <c r="CE169" s="32">
        <v>2713</v>
      </c>
      <c r="CF169" s="229">
        <f>CE169*0.19</f>
        <v>515.47</v>
      </c>
      <c r="CG169" s="34">
        <f t="shared" si="226"/>
        <v>3228.4700000000003</v>
      </c>
      <c r="CH169" s="31">
        <f t="shared" si="267"/>
        <v>3228.4700000000003</v>
      </c>
      <c r="CI169" s="230" t="str">
        <f t="shared" si="227"/>
        <v>HABILITA</v>
      </c>
      <c r="CJ169" s="32">
        <v>3397</v>
      </c>
      <c r="CK169" s="229">
        <f>CJ169*0.19</f>
        <v>645.43000000000006</v>
      </c>
      <c r="CL169" s="34">
        <f t="shared" si="228"/>
        <v>4042.4300000000003</v>
      </c>
      <c r="CM169" s="31">
        <f t="shared" si="267"/>
        <v>4042.4300000000003</v>
      </c>
      <c r="CN169" s="230" t="str">
        <f t="shared" si="229"/>
        <v>HABILITA</v>
      </c>
      <c r="CO169" s="32"/>
      <c r="CP169" s="231"/>
      <c r="CQ169" s="34">
        <f t="shared" si="230"/>
        <v>0</v>
      </c>
      <c r="CR169" s="31">
        <f t="shared" si="267"/>
        <v>0</v>
      </c>
      <c r="CS169" s="230" t="str">
        <f t="shared" si="231"/>
        <v>NO OFERTADO</v>
      </c>
      <c r="CT169" s="32"/>
      <c r="CU169" s="229"/>
      <c r="CV169" s="34">
        <f t="shared" si="232"/>
        <v>0</v>
      </c>
      <c r="CW169" s="31">
        <f t="shared" si="267"/>
        <v>0</v>
      </c>
      <c r="CX169" s="230" t="str">
        <f t="shared" si="233"/>
        <v>NO OFERTADO</v>
      </c>
      <c r="CY169" s="32"/>
      <c r="CZ169" s="229"/>
      <c r="DA169" s="34">
        <f t="shared" si="247"/>
        <v>0</v>
      </c>
      <c r="DB169" s="31">
        <f t="shared" si="248"/>
        <v>0</v>
      </c>
      <c r="DC169" s="230" t="str">
        <f t="shared" si="234"/>
        <v>NO OFERTADO</v>
      </c>
      <c r="DD169" s="32"/>
      <c r="DE169" s="229"/>
      <c r="DF169" s="34">
        <f t="shared" si="249"/>
        <v>0</v>
      </c>
      <c r="DG169" s="31">
        <f t="shared" si="250"/>
        <v>0</v>
      </c>
      <c r="DH169" s="230" t="str">
        <f t="shared" si="235"/>
        <v>NO OFERTADO</v>
      </c>
      <c r="DI169" s="32"/>
      <c r="DJ169" s="229"/>
      <c r="DK169" s="34">
        <f t="shared" si="251"/>
        <v>0</v>
      </c>
      <c r="DL169" s="31">
        <f t="shared" si="252"/>
        <v>0</v>
      </c>
      <c r="DM169" s="230" t="str">
        <f t="shared" si="236"/>
        <v>NO OFERTADO</v>
      </c>
      <c r="DN169" s="32"/>
      <c r="DO169" s="229"/>
      <c r="DP169" s="34">
        <f t="shared" si="253"/>
        <v>0</v>
      </c>
      <c r="DQ169" s="31">
        <f t="shared" si="254"/>
        <v>0</v>
      </c>
      <c r="DR169" s="230" t="str">
        <f t="shared" si="237"/>
        <v>NO OFERTADO</v>
      </c>
      <c r="DS169" s="32"/>
      <c r="DT169" s="229"/>
      <c r="DU169" s="34">
        <f t="shared" si="255"/>
        <v>0</v>
      </c>
      <c r="DV169" s="31">
        <f t="shared" si="256"/>
        <v>0</v>
      </c>
      <c r="DW169" s="230" t="str">
        <f t="shared" si="238"/>
        <v>NO OFERTADO</v>
      </c>
      <c r="DX169" s="32"/>
      <c r="DY169" s="229">
        <f t="shared" si="182"/>
        <v>0</v>
      </c>
      <c r="DZ169" s="34">
        <f t="shared" si="239"/>
        <v>0</v>
      </c>
      <c r="EA169" s="31">
        <f t="shared" si="240"/>
        <v>0</v>
      </c>
      <c r="EB169" s="230" t="str">
        <f t="shared" si="241"/>
        <v>NO OFERTADO</v>
      </c>
      <c r="EC169" s="32"/>
      <c r="ED169" s="229"/>
      <c r="EE169" s="34">
        <f t="shared" si="257"/>
        <v>0</v>
      </c>
      <c r="EF169" s="31">
        <f t="shared" si="258"/>
        <v>0</v>
      </c>
      <c r="EG169" s="230" t="str">
        <f t="shared" si="242"/>
        <v>NO OFERTADO</v>
      </c>
      <c r="EH169" s="32"/>
      <c r="EI169" s="229"/>
      <c r="EJ169" s="34">
        <f t="shared" si="259"/>
        <v>0</v>
      </c>
      <c r="EK169" s="31">
        <f t="shared" si="260"/>
        <v>0</v>
      </c>
      <c r="EL169" s="230" t="str">
        <f t="shared" si="243"/>
        <v>NO OFERTADO</v>
      </c>
    </row>
    <row r="170" spans="1:142" s="226" customFormat="1" ht="76.5" x14ac:dyDescent="0.2">
      <c r="A170" s="103">
        <v>161</v>
      </c>
      <c r="B170" s="202" t="s">
        <v>279</v>
      </c>
      <c r="C170" s="121" t="s">
        <v>280</v>
      </c>
      <c r="D170" s="146">
        <v>1</v>
      </c>
      <c r="E170" s="227" t="s">
        <v>53</v>
      </c>
      <c r="F170" s="228">
        <v>111.33333333333333</v>
      </c>
      <c r="G170" s="25">
        <v>377230</v>
      </c>
      <c r="H170" s="32"/>
      <c r="I170" s="229"/>
      <c r="J170" s="34">
        <f t="shared" si="244"/>
        <v>0</v>
      </c>
      <c r="K170" s="31">
        <f t="shared" si="245"/>
        <v>0</v>
      </c>
      <c r="L170" s="230" t="str">
        <f t="shared" si="193"/>
        <v>NO OFERTADO</v>
      </c>
      <c r="M170" s="32"/>
      <c r="N170" s="229">
        <v>0</v>
      </c>
      <c r="O170" s="34">
        <f t="shared" si="194"/>
        <v>0</v>
      </c>
      <c r="P170" s="31">
        <f t="shared" ref="P170:BS185" si="282">$D170*O170</f>
        <v>0</v>
      </c>
      <c r="Q170" s="230" t="str">
        <f t="shared" si="196"/>
        <v>NO OFERTADO</v>
      </c>
      <c r="R170" s="32"/>
      <c r="S170" s="229"/>
      <c r="T170" s="34">
        <f t="shared" si="197"/>
        <v>0</v>
      </c>
      <c r="U170" s="31">
        <f t="shared" si="282"/>
        <v>0</v>
      </c>
      <c r="V170" s="230" t="str">
        <f t="shared" si="198"/>
        <v>NO OFERTADO</v>
      </c>
      <c r="W170" s="32"/>
      <c r="X170" s="229"/>
      <c r="Y170" s="34">
        <f t="shared" si="199"/>
        <v>0</v>
      </c>
      <c r="Z170" s="31">
        <f t="shared" si="282"/>
        <v>0</v>
      </c>
      <c r="AA170" s="230" t="str">
        <f t="shared" si="200"/>
        <v>NO OFERTADO</v>
      </c>
      <c r="AB170" s="32"/>
      <c r="AC170" s="229"/>
      <c r="AD170" s="34">
        <f t="shared" si="201"/>
        <v>0</v>
      </c>
      <c r="AE170" s="31">
        <f t="shared" si="282"/>
        <v>0</v>
      </c>
      <c r="AF170" s="230" t="str">
        <f t="shared" si="202"/>
        <v>NO OFERTADO</v>
      </c>
      <c r="AG170" s="32"/>
      <c r="AH170" s="229"/>
      <c r="AI170" s="34">
        <f t="shared" si="203"/>
        <v>0</v>
      </c>
      <c r="AJ170" s="31">
        <f t="shared" si="282"/>
        <v>0</v>
      </c>
      <c r="AK170" s="230" t="str">
        <f t="shared" si="204"/>
        <v>NO OFERTADO</v>
      </c>
      <c r="AL170" s="32"/>
      <c r="AM170" s="229"/>
      <c r="AN170" s="34">
        <f t="shared" si="205"/>
        <v>0</v>
      </c>
      <c r="AO170" s="31">
        <f t="shared" si="282"/>
        <v>0</v>
      </c>
      <c r="AP170" s="230" t="str">
        <f t="shared" si="206"/>
        <v>NO OFERTADO</v>
      </c>
      <c r="AQ170" s="32"/>
      <c r="AR170" s="229"/>
      <c r="AS170" s="34">
        <f t="shared" si="207"/>
        <v>0</v>
      </c>
      <c r="AT170" s="31">
        <f t="shared" si="282"/>
        <v>0</v>
      </c>
      <c r="AU170" s="230" t="str">
        <f t="shared" si="208"/>
        <v>NO OFERTADO</v>
      </c>
      <c r="AV170" s="32"/>
      <c r="AW170" s="229"/>
      <c r="AX170" s="34">
        <f t="shared" si="210"/>
        <v>0</v>
      </c>
      <c r="AY170" s="31">
        <f t="shared" si="282"/>
        <v>0</v>
      </c>
      <c r="AZ170" s="230" t="str">
        <f t="shared" si="211"/>
        <v>NO OFERTADO</v>
      </c>
      <c r="BA170" s="32"/>
      <c r="BB170" s="229">
        <f t="shared" ref="BB170:BB185" si="283">BA170*0.19</f>
        <v>0</v>
      </c>
      <c r="BC170" s="34">
        <f t="shared" si="213"/>
        <v>0</v>
      </c>
      <c r="BD170" s="31">
        <f t="shared" si="282"/>
        <v>0</v>
      </c>
      <c r="BE170" s="230" t="str">
        <f t="shared" si="214"/>
        <v>NO OFERTADO</v>
      </c>
      <c r="BF170" s="32"/>
      <c r="BG170" s="229"/>
      <c r="BH170" s="34">
        <f t="shared" si="215"/>
        <v>0</v>
      </c>
      <c r="BI170" s="31">
        <f t="shared" si="282"/>
        <v>0</v>
      </c>
      <c r="BJ170" s="230" t="str">
        <f t="shared" si="216"/>
        <v>NO OFERTADO</v>
      </c>
      <c r="BK170" s="32">
        <v>315000</v>
      </c>
      <c r="BL170" s="229">
        <f>BK170*0.19</f>
        <v>59850</v>
      </c>
      <c r="BM170" s="34">
        <f t="shared" si="217"/>
        <v>374850</v>
      </c>
      <c r="BN170" s="31">
        <f t="shared" si="282"/>
        <v>374850</v>
      </c>
      <c r="BO170" s="230" t="str">
        <f t="shared" si="218"/>
        <v>HABILITA</v>
      </c>
      <c r="BP170" s="32"/>
      <c r="BQ170" s="229"/>
      <c r="BR170" s="34">
        <f t="shared" si="219"/>
        <v>0</v>
      </c>
      <c r="BS170" s="31">
        <f t="shared" si="282"/>
        <v>0</v>
      </c>
      <c r="BT170" s="230" t="str">
        <f t="shared" si="220"/>
        <v>NO OFERTADO</v>
      </c>
      <c r="BU170" s="32"/>
      <c r="BV170" s="229"/>
      <c r="BW170" s="34">
        <f t="shared" si="221"/>
        <v>0</v>
      </c>
      <c r="BX170" s="31">
        <f t="shared" ref="BX170:CW185" si="284">$D170*BW170</f>
        <v>0</v>
      </c>
      <c r="BY170" s="230" t="str">
        <f t="shared" si="223"/>
        <v>NO OFERTADO</v>
      </c>
      <c r="BZ170" s="32"/>
      <c r="CA170" s="229"/>
      <c r="CB170" s="34">
        <f t="shared" si="224"/>
        <v>0</v>
      </c>
      <c r="CC170" s="31">
        <f t="shared" si="284"/>
        <v>0</v>
      </c>
      <c r="CD170" s="230" t="str">
        <f t="shared" si="225"/>
        <v>NO OFERTADO</v>
      </c>
      <c r="CE170" s="32"/>
      <c r="CF170" s="229"/>
      <c r="CG170" s="34">
        <f t="shared" si="226"/>
        <v>0</v>
      </c>
      <c r="CH170" s="31">
        <f t="shared" si="284"/>
        <v>0</v>
      </c>
      <c r="CI170" s="230" t="str">
        <f t="shared" si="227"/>
        <v>NO OFERTADO</v>
      </c>
      <c r="CJ170" s="32"/>
      <c r="CK170" s="229"/>
      <c r="CL170" s="34">
        <f t="shared" si="228"/>
        <v>0</v>
      </c>
      <c r="CM170" s="31">
        <f t="shared" si="284"/>
        <v>0</v>
      </c>
      <c r="CN170" s="230" t="str">
        <f t="shared" si="229"/>
        <v>NO OFERTADO</v>
      </c>
      <c r="CO170" s="32"/>
      <c r="CP170" s="231"/>
      <c r="CQ170" s="34">
        <f t="shared" si="230"/>
        <v>0</v>
      </c>
      <c r="CR170" s="31">
        <f t="shared" si="284"/>
        <v>0</v>
      </c>
      <c r="CS170" s="230" t="str">
        <f t="shared" si="231"/>
        <v>NO OFERTADO</v>
      </c>
      <c r="CT170" s="32"/>
      <c r="CU170" s="229"/>
      <c r="CV170" s="34">
        <f t="shared" si="232"/>
        <v>0</v>
      </c>
      <c r="CW170" s="31">
        <f t="shared" si="284"/>
        <v>0</v>
      </c>
      <c r="CX170" s="230" t="str">
        <f t="shared" si="233"/>
        <v>NO OFERTADO</v>
      </c>
      <c r="CY170" s="32"/>
      <c r="CZ170" s="229"/>
      <c r="DA170" s="34">
        <f t="shared" si="247"/>
        <v>0</v>
      </c>
      <c r="DB170" s="31">
        <f t="shared" si="248"/>
        <v>0</v>
      </c>
      <c r="DC170" s="230" t="str">
        <f t="shared" si="234"/>
        <v>NO OFERTADO</v>
      </c>
      <c r="DD170" s="32"/>
      <c r="DE170" s="229"/>
      <c r="DF170" s="34">
        <f t="shared" si="249"/>
        <v>0</v>
      </c>
      <c r="DG170" s="31">
        <f t="shared" si="250"/>
        <v>0</v>
      </c>
      <c r="DH170" s="230" t="str">
        <f t="shared" si="235"/>
        <v>NO OFERTADO</v>
      </c>
      <c r="DI170" s="32"/>
      <c r="DJ170" s="229"/>
      <c r="DK170" s="34">
        <f t="shared" si="251"/>
        <v>0</v>
      </c>
      <c r="DL170" s="31">
        <f t="shared" si="252"/>
        <v>0</v>
      </c>
      <c r="DM170" s="230" t="str">
        <f t="shared" si="236"/>
        <v>NO OFERTADO</v>
      </c>
      <c r="DN170" s="32"/>
      <c r="DO170" s="229"/>
      <c r="DP170" s="34">
        <f t="shared" si="253"/>
        <v>0</v>
      </c>
      <c r="DQ170" s="31">
        <f t="shared" si="254"/>
        <v>0</v>
      </c>
      <c r="DR170" s="230" t="str">
        <f t="shared" si="237"/>
        <v>NO OFERTADO</v>
      </c>
      <c r="DS170" s="32"/>
      <c r="DT170" s="229"/>
      <c r="DU170" s="34">
        <f t="shared" si="255"/>
        <v>0</v>
      </c>
      <c r="DV170" s="31">
        <f t="shared" si="256"/>
        <v>0</v>
      </c>
      <c r="DW170" s="230" t="str">
        <f t="shared" si="238"/>
        <v>NO OFERTADO</v>
      </c>
      <c r="DX170" s="32"/>
      <c r="DY170" s="229">
        <f t="shared" ref="DY170:DY233" si="285">DX170*0.19</f>
        <v>0</v>
      </c>
      <c r="DZ170" s="34">
        <f t="shared" si="239"/>
        <v>0</v>
      </c>
      <c r="EA170" s="31">
        <f t="shared" si="240"/>
        <v>0</v>
      </c>
      <c r="EB170" s="230" t="str">
        <f t="shared" si="241"/>
        <v>NO OFERTADO</v>
      </c>
      <c r="EC170" s="32"/>
      <c r="ED170" s="229"/>
      <c r="EE170" s="34">
        <f t="shared" si="257"/>
        <v>0</v>
      </c>
      <c r="EF170" s="31">
        <f t="shared" si="258"/>
        <v>0</v>
      </c>
      <c r="EG170" s="230" t="str">
        <f t="shared" si="242"/>
        <v>NO OFERTADO</v>
      </c>
      <c r="EH170" s="32">
        <v>310000</v>
      </c>
      <c r="EI170" s="229">
        <v>58900</v>
      </c>
      <c r="EJ170" s="34">
        <f t="shared" si="259"/>
        <v>368900</v>
      </c>
      <c r="EK170" s="31">
        <f t="shared" si="260"/>
        <v>368900</v>
      </c>
      <c r="EL170" s="230" t="str">
        <f t="shared" si="243"/>
        <v>HABILITA</v>
      </c>
    </row>
    <row r="171" spans="1:142" s="226" customFormat="1" ht="127.5" x14ac:dyDescent="0.2">
      <c r="A171" s="103">
        <v>162</v>
      </c>
      <c r="B171" s="202" t="s">
        <v>281</v>
      </c>
      <c r="C171" s="121" t="s">
        <v>282</v>
      </c>
      <c r="D171" s="146">
        <v>1</v>
      </c>
      <c r="E171" s="227" t="s">
        <v>53</v>
      </c>
      <c r="F171" s="228">
        <v>42</v>
      </c>
      <c r="G171" s="25">
        <v>3201.1</v>
      </c>
      <c r="H171" s="32"/>
      <c r="I171" s="229"/>
      <c r="J171" s="34">
        <f t="shared" si="244"/>
        <v>0</v>
      </c>
      <c r="K171" s="31">
        <f t="shared" si="245"/>
        <v>0</v>
      </c>
      <c r="L171" s="230" t="str">
        <f t="shared" si="193"/>
        <v>NO OFERTADO</v>
      </c>
      <c r="M171" s="32"/>
      <c r="N171" s="229">
        <v>0</v>
      </c>
      <c r="O171" s="34">
        <f t="shared" si="194"/>
        <v>0</v>
      </c>
      <c r="P171" s="31">
        <f t="shared" si="282"/>
        <v>0</v>
      </c>
      <c r="Q171" s="230" t="str">
        <f t="shared" si="196"/>
        <v>NO OFERTADO</v>
      </c>
      <c r="R171" s="32"/>
      <c r="S171" s="229"/>
      <c r="T171" s="34">
        <f t="shared" si="197"/>
        <v>0</v>
      </c>
      <c r="U171" s="31">
        <f t="shared" si="282"/>
        <v>0</v>
      </c>
      <c r="V171" s="230" t="str">
        <f t="shared" si="198"/>
        <v>NO OFERTADO</v>
      </c>
      <c r="W171" s="32"/>
      <c r="X171" s="229"/>
      <c r="Y171" s="34">
        <f t="shared" si="199"/>
        <v>0</v>
      </c>
      <c r="Z171" s="31">
        <f t="shared" si="282"/>
        <v>0</v>
      </c>
      <c r="AA171" s="230" t="str">
        <f t="shared" si="200"/>
        <v>NO OFERTADO</v>
      </c>
      <c r="AB171" s="32"/>
      <c r="AC171" s="229"/>
      <c r="AD171" s="34">
        <f t="shared" si="201"/>
        <v>0</v>
      </c>
      <c r="AE171" s="31">
        <f t="shared" si="282"/>
        <v>0</v>
      </c>
      <c r="AF171" s="230" t="str">
        <f t="shared" si="202"/>
        <v>NO OFERTADO</v>
      </c>
      <c r="AG171" s="32">
        <v>2685</v>
      </c>
      <c r="AH171" s="229">
        <f t="shared" ref="AH171:AH172" si="286">AG171*0.19</f>
        <v>510.15000000000003</v>
      </c>
      <c r="AI171" s="34">
        <f t="shared" si="203"/>
        <v>3195.15</v>
      </c>
      <c r="AJ171" s="31">
        <f t="shared" si="282"/>
        <v>3195.15</v>
      </c>
      <c r="AK171" s="230" t="str">
        <f t="shared" si="204"/>
        <v>HABILITA</v>
      </c>
      <c r="AL171" s="32">
        <v>3274</v>
      </c>
      <c r="AM171" s="232">
        <f>AL171*0.19</f>
        <v>622.06000000000006</v>
      </c>
      <c r="AN171" s="34">
        <f t="shared" si="205"/>
        <v>3896.06</v>
      </c>
      <c r="AO171" s="31">
        <f t="shared" si="282"/>
        <v>3896.06</v>
      </c>
      <c r="AP171" s="230" t="str">
        <f t="shared" si="206"/>
        <v>HABILITA</v>
      </c>
      <c r="AQ171" s="32"/>
      <c r="AR171" s="229"/>
      <c r="AS171" s="34">
        <f t="shared" si="207"/>
        <v>0</v>
      </c>
      <c r="AT171" s="31">
        <f t="shared" si="282"/>
        <v>0</v>
      </c>
      <c r="AU171" s="230" t="str">
        <f t="shared" si="208"/>
        <v>NO OFERTADO</v>
      </c>
      <c r="AV171" s="32">
        <v>2628</v>
      </c>
      <c r="AW171" s="229">
        <f t="shared" ref="AW171:AW172" si="287">AV171*0.19</f>
        <v>499.32</v>
      </c>
      <c r="AX171" s="34">
        <f t="shared" si="210"/>
        <v>3127.32</v>
      </c>
      <c r="AY171" s="31">
        <f t="shared" si="282"/>
        <v>3127.32</v>
      </c>
      <c r="AZ171" s="230" t="str">
        <f t="shared" si="211"/>
        <v>HABILITA</v>
      </c>
      <c r="BA171" s="32"/>
      <c r="BB171" s="229">
        <f t="shared" si="283"/>
        <v>0</v>
      </c>
      <c r="BC171" s="34">
        <f t="shared" si="213"/>
        <v>0</v>
      </c>
      <c r="BD171" s="31">
        <f t="shared" si="282"/>
        <v>0</v>
      </c>
      <c r="BE171" s="230" t="str">
        <f t="shared" si="214"/>
        <v>NO OFERTADO</v>
      </c>
      <c r="BF171" s="32"/>
      <c r="BG171" s="229"/>
      <c r="BH171" s="34">
        <f t="shared" si="215"/>
        <v>0</v>
      </c>
      <c r="BI171" s="31">
        <f t="shared" si="282"/>
        <v>0</v>
      </c>
      <c r="BJ171" s="230" t="str">
        <f t="shared" si="216"/>
        <v>NO OFERTADO</v>
      </c>
      <c r="BK171" s="32"/>
      <c r="BL171" s="229"/>
      <c r="BM171" s="34">
        <f t="shared" si="217"/>
        <v>0</v>
      </c>
      <c r="BN171" s="31">
        <f t="shared" si="282"/>
        <v>0</v>
      </c>
      <c r="BO171" s="230" t="str">
        <f t="shared" si="218"/>
        <v>NO OFERTADO</v>
      </c>
      <c r="BP171" s="32">
        <v>3000</v>
      </c>
      <c r="BQ171" s="229">
        <f t="shared" ref="BQ171:BQ172" si="288">BP171*0.19</f>
        <v>570</v>
      </c>
      <c r="BR171" s="34">
        <f t="shared" si="219"/>
        <v>3570</v>
      </c>
      <c r="BS171" s="31">
        <f t="shared" si="282"/>
        <v>3570</v>
      </c>
      <c r="BT171" s="230" t="str">
        <f t="shared" si="220"/>
        <v>HABILITA</v>
      </c>
      <c r="BU171" s="32"/>
      <c r="BV171" s="229"/>
      <c r="BW171" s="34">
        <f t="shared" si="221"/>
        <v>0</v>
      </c>
      <c r="BX171" s="31">
        <f t="shared" si="284"/>
        <v>0</v>
      </c>
      <c r="BY171" s="230" t="str">
        <f t="shared" si="223"/>
        <v>NO OFERTADO</v>
      </c>
      <c r="BZ171" s="32"/>
      <c r="CA171" s="229"/>
      <c r="CB171" s="34">
        <f t="shared" si="224"/>
        <v>0</v>
      </c>
      <c r="CC171" s="31">
        <f t="shared" si="284"/>
        <v>0</v>
      </c>
      <c r="CD171" s="230" t="str">
        <f t="shared" si="225"/>
        <v>NO OFERTADO</v>
      </c>
      <c r="CE171" s="32">
        <v>2862</v>
      </c>
      <c r="CF171" s="229">
        <f t="shared" ref="CF171:CF172" si="289">CE171*0.19</f>
        <v>543.78</v>
      </c>
      <c r="CG171" s="34">
        <f t="shared" si="226"/>
        <v>3405.7799999999997</v>
      </c>
      <c r="CH171" s="31">
        <f t="shared" si="284"/>
        <v>3405.7799999999997</v>
      </c>
      <c r="CI171" s="230" t="str">
        <f t="shared" si="227"/>
        <v>HABILITA</v>
      </c>
      <c r="CJ171" s="32">
        <v>5421</v>
      </c>
      <c r="CK171" s="229">
        <f t="shared" ref="CK171:CK172" si="290">CJ171*0.19</f>
        <v>1029.99</v>
      </c>
      <c r="CL171" s="34">
        <f t="shared" si="228"/>
        <v>6450.99</v>
      </c>
      <c r="CM171" s="31">
        <f t="shared" si="284"/>
        <v>6450.99</v>
      </c>
      <c r="CN171" s="230" t="str">
        <f t="shared" si="229"/>
        <v>NO HABILITA</v>
      </c>
      <c r="CO171" s="32"/>
      <c r="CP171" s="231"/>
      <c r="CQ171" s="34">
        <f t="shared" si="230"/>
        <v>0</v>
      </c>
      <c r="CR171" s="31">
        <f t="shared" si="284"/>
        <v>0</v>
      </c>
      <c r="CS171" s="230" t="str">
        <f t="shared" si="231"/>
        <v>NO OFERTADO</v>
      </c>
      <c r="CT171" s="32">
        <v>3176</v>
      </c>
      <c r="CU171" s="229">
        <f t="shared" ref="CU171:CU172" si="291">CT171*0.19</f>
        <v>603.44000000000005</v>
      </c>
      <c r="CV171" s="34">
        <f t="shared" si="232"/>
        <v>3779.44</v>
      </c>
      <c r="CW171" s="31">
        <f t="shared" si="284"/>
        <v>3779.44</v>
      </c>
      <c r="CX171" s="230" t="str">
        <f t="shared" si="233"/>
        <v>HABILITA</v>
      </c>
      <c r="CY171" s="32"/>
      <c r="CZ171" s="229"/>
      <c r="DA171" s="34">
        <f t="shared" si="247"/>
        <v>0</v>
      </c>
      <c r="DB171" s="31">
        <f t="shared" si="248"/>
        <v>0</v>
      </c>
      <c r="DC171" s="230" t="str">
        <f t="shared" si="234"/>
        <v>NO OFERTADO</v>
      </c>
      <c r="DD171" s="32"/>
      <c r="DE171" s="229"/>
      <c r="DF171" s="34">
        <f t="shared" si="249"/>
        <v>0</v>
      </c>
      <c r="DG171" s="31">
        <f t="shared" si="250"/>
        <v>0</v>
      </c>
      <c r="DH171" s="230" t="str">
        <f t="shared" si="235"/>
        <v>NO OFERTADO</v>
      </c>
      <c r="DI171" s="32">
        <v>3295</v>
      </c>
      <c r="DJ171" s="229">
        <f t="shared" ref="DJ171:DJ172" si="292">DI171*0.19</f>
        <v>626.04999999999995</v>
      </c>
      <c r="DK171" s="34">
        <f t="shared" si="251"/>
        <v>3921.05</v>
      </c>
      <c r="DL171" s="31">
        <f t="shared" si="252"/>
        <v>3921.05</v>
      </c>
      <c r="DM171" s="230" t="str">
        <f t="shared" si="236"/>
        <v>HABILITA</v>
      </c>
      <c r="DN171" s="32"/>
      <c r="DO171" s="229"/>
      <c r="DP171" s="34">
        <f t="shared" si="253"/>
        <v>0</v>
      </c>
      <c r="DQ171" s="31">
        <f t="shared" si="254"/>
        <v>0</v>
      </c>
      <c r="DR171" s="230" t="str">
        <f t="shared" si="237"/>
        <v>NO OFERTADO</v>
      </c>
      <c r="DS171" s="32"/>
      <c r="DT171" s="229"/>
      <c r="DU171" s="34">
        <f t="shared" si="255"/>
        <v>0</v>
      </c>
      <c r="DV171" s="31">
        <f t="shared" si="256"/>
        <v>0</v>
      </c>
      <c r="DW171" s="230" t="str">
        <f t="shared" si="238"/>
        <v>NO OFERTADO</v>
      </c>
      <c r="DX171" s="32"/>
      <c r="DY171" s="229">
        <f t="shared" si="285"/>
        <v>0</v>
      </c>
      <c r="DZ171" s="34">
        <f t="shared" si="239"/>
        <v>0</v>
      </c>
      <c r="EA171" s="31">
        <f t="shared" si="240"/>
        <v>0</v>
      </c>
      <c r="EB171" s="230" t="str">
        <f t="shared" si="241"/>
        <v>NO OFERTADO</v>
      </c>
      <c r="EC171" s="32"/>
      <c r="ED171" s="229"/>
      <c r="EE171" s="34">
        <f t="shared" si="257"/>
        <v>0</v>
      </c>
      <c r="EF171" s="31">
        <f t="shared" si="258"/>
        <v>0</v>
      </c>
      <c r="EG171" s="230" t="str">
        <f t="shared" si="242"/>
        <v>NO OFERTADO</v>
      </c>
      <c r="EH171" s="32"/>
      <c r="EI171" s="229"/>
      <c r="EJ171" s="34">
        <f t="shared" si="259"/>
        <v>0</v>
      </c>
      <c r="EK171" s="31">
        <f t="shared" si="260"/>
        <v>0</v>
      </c>
      <c r="EL171" s="230" t="str">
        <f t="shared" si="243"/>
        <v>NO OFERTADO</v>
      </c>
    </row>
    <row r="172" spans="1:142" s="226" customFormat="1" ht="127.5" x14ac:dyDescent="0.2">
      <c r="A172" s="103">
        <v>163</v>
      </c>
      <c r="B172" s="202" t="s">
        <v>283</v>
      </c>
      <c r="C172" s="121" t="s">
        <v>282</v>
      </c>
      <c r="D172" s="146">
        <v>1</v>
      </c>
      <c r="E172" s="227" t="s">
        <v>53</v>
      </c>
      <c r="F172" s="228">
        <v>71.333333333333329</v>
      </c>
      <c r="G172" s="25">
        <v>3201.1</v>
      </c>
      <c r="H172" s="32"/>
      <c r="I172" s="229"/>
      <c r="J172" s="34">
        <f t="shared" si="244"/>
        <v>0</v>
      </c>
      <c r="K172" s="31">
        <f t="shared" si="245"/>
        <v>0</v>
      </c>
      <c r="L172" s="230" t="str">
        <f t="shared" si="193"/>
        <v>NO OFERTADO</v>
      </c>
      <c r="M172" s="32"/>
      <c r="N172" s="229">
        <v>0</v>
      </c>
      <c r="O172" s="34">
        <f t="shared" si="194"/>
        <v>0</v>
      </c>
      <c r="P172" s="31">
        <f t="shared" si="282"/>
        <v>0</v>
      </c>
      <c r="Q172" s="230" t="str">
        <f t="shared" si="196"/>
        <v>NO OFERTADO</v>
      </c>
      <c r="R172" s="32"/>
      <c r="S172" s="229"/>
      <c r="T172" s="34">
        <f t="shared" si="197"/>
        <v>0</v>
      </c>
      <c r="U172" s="31">
        <f t="shared" si="282"/>
        <v>0</v>
      </c>
      <c r="V172" s="230" t="str">
        <f t="shared" si="198"/>
        <v>NO OFERTADO</v>
      </c>
      <c r="W172" s="32"/>
      <c r="X172" s="229"/>
      <c r="Y172" s="34">
        <f t="shared" si="199"/>
        <v>0</v>
      </c>
      <c r="Z172" s="31">
        <f t="shared" si="282"/>
        <v>0</v>
      </c>
      <c r="AA172" s="230" t="str">
        <f t="shared" si="200"/>
        <v>NO OFERTADO</v>
      </c>
      <c r="AB172" s="32"/>
      <c r="AC172" s="229"/>
      <c r="AD172" s="34">
        <f t="shared" si="201"/>
        <v>0</v>
      </c>
      <c r="AE172" s="31">
        <f t="shared" si="282"/>
        <v>0</v>
      </c>
      <c r="AF172" s="230" t="str">
        <f t="shared" si="202"/>
        <v>NO OFERTADO</v>
      </c>
      <c r="AG172" s="32">
        <v>2685</v>
      </c>
      <c r="AH172" s="229">
        <f t="shared" si="286"/>
        <v>510.15000000000003</v>
      </c>
      <c r="AI172" s="34">
        <f t="shared" si="203"/>
        <v>3195.15</v>
      </c>
      <c r="AJ172" s="31">
        <f t="shared" si="282"/>
        <v>3195.15</v>
      </c>
      <c r="AK172" s="230" t="str">
        <f t="shared" si="204"/>
        <v>HABILITA</v>
      </c>
      <c r="AL172" s="32"/>
      <c r="AM172" s="229"/>
      <c r="AN172" s="34">
        <f t="shared" si="205"/>
        <v>0</v>
      </c>
      <c r="AO172" s="31">
        <f t="shared" si="282"/>
        <v>0</v>
      </c>
      <c r="AP172" s="230" t="str">
        <f t="shared" si="206"/>
        <v>NO OFERTADO</v>
      </c>
      <c r="AQ172" s="32"/>
      <c r="AR172" s="229"/>
      <c r="AS172" s="34">
        <f t="shared" si="207"/>
        <v>0</v>
      </c>
      <c r="AT172" s="31">
        <f t="shared" si="282"/>
        <v>0</v>
      </c>
      <c r="AU172" s="230" t="str">
        <f t="shared" si="208"/>
        <v>NO OFERTADO</v>
      </c>
      <c r="AV172" s="32">
        <v>2628</v>
      </c>
      <c r="AW172" s="229">
        <f t="shared" si="287"/>
        <v>499.32</v>
      </c>
      <c r="AX172" s="34">
        <f t="shared" si="210"/>
        <v>3127.32</v>
      </c>
      <c r="AY172" s="31">
        <f t="shared" si="282"/>
        <v>3127.32</v>
      </c>
      <c r="AZ172" s="230" t="str">
        <f t="shared" si="211"/>
        <v>HABILITA</v>
      </c>
      <c r="BA172" s="32"/>
      <c r="BB172" s="229">
        <f t="shared" si="283"/>
        <v>0</v>
      </c>
      <c r="BC172" s="34">
        <f t="shared" si="213"/>
        <v>0</v>
      </c>
      <c r="BD172" s="31">
        <f t="shared" si="282"/>
        <v>0</v>
      </c>
      <c r="BE172" s="230" t="str">
        <f t="shared" si="214"/>
        <v>NO OFERTADO</v>
      </c>
      <c r="BF172" s="32"/>
      <c r="BG172" s="229"/>
      <c r="BH172" s="34">
        <f t="shared" si="215"/>
        <v>0</v>
      </c>
      <c r="BI172" s="31">
        <f t="shared" si="282"/>
        <v>0</v>
      </c>
      <c r="BJ172" s="230" t="str">
        <f t="shared" si="216"/>
        <v>NO OFERTADO</v>
      </c>
      <c r="BK172" s="32"/>
      <c r="BL172" s="229"/>
      <c r="BM172" s="34">
        <f t="shared" si="217"/>
        <v>0</v>
      </c>
      <c r="BN172" s="31">
        <f t="shared" si="282"/>
        <v>0</v>
      </c>
      <c r="BO172" s="230" t="str">
        <f t="shared" si="218"/>
        <v>NO OFERTADO</v>
      </c>
      <c r="BP172" s="32">
        <v>3000</v>
      </c>
      <c r="BQ172" s="229">
        <f t="shared" si="288"/>
        <v>570</v>
      </c>
      <c r="BR172" s="34">
        <f t="shared" si="219"/>
        <v>3570</v>
      </c>
      <c r="BS172" s="31">
        <f t="shared" si="282"/>
        <v>3570</v>
      </c>
      <c r="BT172" s="230" t="str">
        <f t="shared" si="220"/>
        <v>HABILITA</v>
      </c>
      <c r="BU172" s="32"/>
      <c r="BV172" s="229"/>
      <c r="BW172" s="34">
        <f t="shared" si="221"/>
        <v>0</v>
      </c>
      <c r="BX172" s="31">
        <f t="shared" si="284"/>
        <v>0</v>
      </c>
      <c r="BY172" s="230" t="str">
        <f t="shared" si="223"/>
        <v>NO OFERTADO</v>
      </c>
      <c r="BZ172" s="32"/>
      <c r="CA172" s="229"/>
      <c r="CB172" s="34">
        <f t="shared" si="224"/>
        <v>0</v>
      </c>
      <c r="CC172" s="31">
        <f t="shared" si="284"/>
        <v>0</v>
      </c>
      <c r="CD172" s="230" t="str">
        <f t="shared" si="225"/>
        <v>NO OFERTADO</v>
      </c>
      <c r="CE172" s="32">
        <v>2862</v>
      </c>
      <c r="CF172" s="229">
        <f t="shared" si="289"/>
        <v>543.78</v>
      </c>
      <c r="CG172" s="34">
        <f t="shared" si="226"/>
        <v>3405.7799999999997</v>
      </c>
      <c r="CH172" s="31">
        <f t="shared" si="284"/>
        <v>3405.7799999999997</v>
      </c>
      <c r="CI172" s="230" t="str">
        <f t="shared" si="227"/>
        <v>HABILITA</v>
      </c>
      <c r="CJ172" s="32">
        <v>5699</v>
      </c>
      <c r="CK172" s="229">
        <f t="shared" si="290"/>
        <v>1082.81</v>
      </c>
      <c r="CL172" s="34">
        <f t="shared" si="228"/>
        <v>6781.8099999999995</v>
      </c>
      <c r="CM172" s="31">
        <f t="shared" si="284"/>
        <v>6781.8099999999995</v>
      </c>
      <c r="CN172" s="230" t="str">
        <f t="shared" si="229"/>
        <v>NO HABILITA</v>
      </c>
      <c r="CO172" s="32"/>
      <c r="CP172" s="231"/>
      <c r="CQ172" s="34">
        <f t="shared" si="230"/>
        <v>0</v>
      </c>
      <c r="CR172" s="31">
        <f t="shared" si="284"/>
        <v>0</v>
      </c>
      <c r="CS172" s="230" t="str">
        <f t="shared" si="231"/>
        <v>NO OFERTADO</v>
      </c>
      <c r="CT172" s="32">
        <v>3176</v>
      </c>
      <c r="CU172" s="229">
        <f t="shared" si="291"/>
        <v>603.44000000000005</v>
      </c>
      <c r="CV172" s="34">
        <f t="shared" si="232"/>
        <v>3779.44</v>
      </c>
      <c r="CW172" s="31">
        <f t="shared" si="284"/>
        <v>3779.44</v>
      </c>
      <c r="CX172" s="230" t="str">
        <f t="shared" si="233"/>
        <v>HABILITA</v>
      </c>
      <c r="CY172" s="32"/>
      <c r="CZ172" s="229"/>
      <c r="DA172" s="34">
        <f t="shared" si="247"/>
        <v>0</v>
      </c>
      <c r="DB172" s="31">
        <f t="shared" si="248"/>
        <v>0</v>
      </c>
      <c r="DC172" s="230" t="str">
        <f t="shared" si="234"/>
        <v>NO OFERTADO</v>
      </c>
      <c r="DD172" s="32"/>
      <c r="DE172" s="229"/>
      <c r="DF172" s="34">
        <f t="shared" si="249"/>
        <v>0</v>
      </c>
      <c r="DG172" s="31">
        <f t="shared" si="250"/>
        <v>0</v>
      </c>
      <c r="DH172" s="230" t="str">
        <f t="shared" si="235"/>
        <v>NO OFERTADO</v>
      </c>
      <c r="DI172" s="32">
        <v>3295</v>
      </c>
      <c r="DJ172" s="229">
        <f t="shared" si="292"/>
        <v>626.04999999999995</v>
      </c>
      <c r="DK172" s="34">
        <f t="shared" si="251"/>
        <v>3921.05</v>
      </c>
      <c r="DL172" s="31">
        <f t="shared" si="252"/>
        <v>3921.05</v>
      </c>
      <c r="DM172" s="230" t="str">
        <f t="shared" si="236"/>
        <v>HABILITA</v>
      </c>
      <c r="DN172" s="32"/>
      <c r="DO172" s="229"/>
      <c r="DP172" s="34">
        <f t="shared" si="253"/>
        <v>0</v>
      </c>
      <c r="DQ172" s="31">
        <f t="shared" si="254"/>
        <v>0</v>
      </c>
      <c r="DR172" s="230" t="str">
        <f t="shared" si="237"/>
        <v>NO OFERTADO</v>
      </c>
      <c r="DS172" s="32"/>
      <c r="DT172" s="229"/>
      <c r="DU172" s="34">
        <f t="shared" si="255"/>
        <v>0</v>
      </c>
      <c r="DV172" s="31">
        <f t="shared" si="256"/>
        <v>0</v>
      </c>
      <c r="DW172" s="230" t="str">
        <f t="shared" si="238"/>
        <v>NO OFERTADO</v>
      </c>
      <c r="DX172" s="32"/>
      <c r="DY172" s="229">
        <f t="shared" si="285"/>
        <v>0</v>
      </c>
      <c r="DZ172" s="34">
        <f t="shared" si="239"/>
        <v>0</v>
      </c>
      <c r="EA172" s="31">
        <f t="shared" si="240"/>
        <v>0</v>
      </c>
      <c r="EB172" s="230" t="str">
        <f t="shared" si="241"/>
        <v>NO OFERTADO</v>
      </c>
      <c r="EC172" s="32"/>
      <c r="ED172" s="229"/>
      <c r="EE172" s="34">
        <f t="shared" si="257"/>
        <v>0</v>
      </c>
      <c r="EF172" s="31">
        <f t="shared" si="258"/>
        <v>0</v>
      </c>
      <c r="EG172" s="230" t="str">
        <f t="shared" si="242"/>
        <v>NO OFERTADO</v>
      </c>
      <c r="EH172" s="32"/>
      <c r="EI172" s="229"/>
      <c r="EJ172" s="34">
        <f t="shared" si="259"/>
        <v>0</v>
      </c>
      <c r="EK172" s="31">
        <f t="shared" si="260"/>
        <v>0</v>
      </c>
      <c r="EL172" s="230" t="str">
        <f t="shared" si="243"/>
        <v>NO OFERTADO</v>
      </c>
    </row>
    <row r="173" spans="1:142" s="226" customFormat="1" ht="38.25" x14ac:dyDescent="0.2">
      <c r="A173" s="103">
        <v>164</v>
      </c>
      <c r="B173" s="202" t="s">
        <v>284</v>
      </c>
      <c r="C173" s="121" t="s">
        <v>285</v>
      </c>
      <c r="D173" s="146">
        <v>1</v>
      </c>
      <c r="E173" s="227" t="s">
        <v>53</v>
      </c>
      <c r="F173" s="228">
        <v>1</v>
      </c>
      <c r="G173" s="25">
        <v>17166</v>
      </c>
      <c r="H173" s="32"/>
      <c r="I173" s="229"/>
      <c r="J173" s="34">
        <f t="shared" si="244"/>
        <v>0</v>
      </c>
      <c r="K173" s="31">
        <f t="shared" si="245"/>
        <v>0</v>
      </c>
      <c r="L173" s="230" t="str">
        <f t="shared" si="193"/>
        <v>NO OFERTADO</v>
      </c>
      <c r="M173" s="32"/>
      <c r="N173" s="229">
        <v>0</v>
      </c>
      <c r="O173" s="34">
        <f t="shared" si="194"/>
        <v>0</v>
      </c>
      <c r="P173" s="31">
        <f t="shared" si="282"/>
        <v>0</v>
      </c>
      <c r="Q173" s="230" t="str">
        <f t="shared" si="196"/>
        <v>NO OFERTADO</v>
      </c>
      <c r="R173" s="32"/>
      <c r="S173" s="229"/>
      <c r="T173" s="34">
        <f t="shared" si="197"/>
        <v>0</v>
      </c>
      <c r="U173" s="31">
        <f t="shared" si="282"/>
        <v>0</v>
      </c>
      <c r="V173" s="230" t="str">
        <f t="shared" si="198"/>
        <v>NO OFERTADO</v>
      </c>
      <c r="W173" s="32">
        <v>21087</v>
      </c>
      <c r="X173" s="229">
        <v>0</v>
      </c>
      <c r="Y173" s="34">
        <f t="shared" si="199"/>
        <v>21087</v>
      </c>
      <c r="Z173" s="31">
        <f t="shared" si="282"/>
        <v>21087</v>
      </c>
      <c r="AA173" s="230" t="str">
        <f t="shared" si="200"/>
        <v>HABILITA</v>
      </c>
      <c r="AB173" s="32"/>
      <c r="AC173" s="229"/>
      <c r="AD173" s="34">
        <f t="shared" si="201"/>
        <v>0</v>
      </c>
      <c r="AE173" s="31">
        <f t="shared" si="282"/>
        <v>0</v>
      </c>
      <c r="AF173" s="230" t="str">
        <f t="shared" si="202"/>
        <v>NO OFERTADO</v>
      </c>
      <c r="AG173" s="32"/>
      <c r="AH173" s="229"/>
      <c r="AI173" s="34">
        <f t="shared" si="203"/>
        <v>0</v>
      </c>
      <c r="AJ173" s="31">
        <f t="shared" si="282"/>
        <v>0</v>
      </c>
      <c r="AK173" s="230" t="str">
        <f t="shared" si="204"/>
        <v>NO OFERTADO</v>
      </c>
      <c r="AL173" s="32"/>
      <c r="AM173" s="229"/>
      <c r="AN173" s="34">
        <f t="shared" si="205"/>
        <v>0</v>
      </c>
      <c r="AO173" s="31">
        <f t="shared" si="282"/>
        <v>0</v>
      </c>
      <c r="AP173" s="230" t="str">
        <f t="shared" si="206"/>
        <v>NO OFERTADO</v>
      </c>
      <c r="AQ173" s="32">
        <v>16000</v>
      </c>
      <c r="AR173" s="229">
        <v>0</v>
      </c>
      <c r="AS173" s="34">
        <f t="shared" si="207"/>
        <v>16000</v>
      </c>
      <c r="AT173" s="31">
        <f t="shared" si="282"/>
        <v>16000</v>
      </c>
      <c r="AU173" s="230" t="str">
        <f t="shared" si="208"/>
        <v>HABILITA</v>
      </c>
      <c r="AV173" s="32"/>
      <c r="AW173" s="229"/>
      <c r="AX173" s="34">
        <f t="shared" si="210"/>
        <v>0</v>
      </c>
      <c r="AY173" s="31">
        <f t="shared" si="282"/>
        <v>0</v>
      </c>
      <c r="AZ173" s="230" t="str">
        <f t="shared" si="211"/>
        <v>NO OFERTADO</v>
      </c>
      <c r="BA173" s="32"/>
      <c r="BB173" s="229">
        <f t="shared" si="283"/>
        <v>0</v>
      </c>
      <c r="BC173" s="34">
        <f t="shared" si="213"/>
        <v>0</v>
      </c>
      <c r="BD173" s="31">
        <f t="shared" si="282"/>
        <v>0</v>
      </c>
      <c r="BE173" s="230" t="str">
        <f t="shared" si="214"/>
        <v>NO OFERTADO</v>
      </c>
      <c r="BF173" s="32"/>
      <c r="BG173" s="229"/>
      <c r="BH173" s="34">
        <f t="shared" si="215"/>
        <v>0</v>
      </c>
      <c r="BI173" s="31">
        <f t="shared" si="282"/>
        <v>0</v>
      </c>
      <c r="BJ173" s="230" t="str">
        <f t="shared" si="216"/>
        <v>NO OFERTADO</v>
      </c>
      <c r="BK173" s="32"/>
      <c r="BL173" s="229"/>
      <c r="BM173" s="34">
        <f t="shared" si="217"/>
        <v>0</v>
      </c>
      <c r="BN173" s="31">
        <f t="shared" si="282"/>
        <v>0</v>
      </c>
      <c r="BO173" s="230" t="str">
        <f t="shared" si="218"/>
        <v>NO OFERTADO</v>
      </c>
      <c r="BP173" s="32">
        <v>22500</v>
      </c>
      <c r="BQ173" s="229">
        <v>0</v>
      </c>
      <c r="BR173" s="34">
        <f t="shared" si="219"/>
        <v>22500</v>
      </c>
      <c r="BS173" s="31">
        <f t="shared" si="282"/>
        <v>22500</v>
      </c>
      <c r="BT173" s="230" t="str">
        <f t="shared" si="220"/>
        <v>NO HABILITA</v>
      </c>
      <c r="BU173" s="32"/>
      <c r="BV173" s="229"/>
      <c r="BW173" s="34">
        <f t="shared" si="221"/>
        <v>0</v>
      </c>
      <c r="BX173" s="31">
        <f t="shared" si="284"/>
        <v>0</v>
      </c>
      <c r="BY173" s="230" t="str">
        <f t="shared" si="223"/>
        <v>NO OFERTADO</v>
      </c>
      <c r="BZ173" s="32"/>
      <c r="CA173" s="229"/>
      <c r="CB173" s="34">
        <f t="shared" si="224"/>
        <v>0</v>
      </c>
      <c r="CC173" s="31">
        <f t="shared" si="284"/>
        <v>0</v>
      </c>
      <c r="CD173" s="230" t="str">
        <f t="shared" si="225"/>
        <v>NO OFERTADO</v>
      </c>
      <c r="CE173" s="32"/>
      <c r="CF173" s="229"/>
      <c r="CG173" s="34">
        <f t="shared" si="226"/>
        <v>0</v>
      </c>
      <c r="CH173" s="31">
        <f t="shared" si="284"/>
        <v>0</v>
      </c>
      <c r="CI173" s="230" t="str">
        <f t="shared" si="227"/>
        <v>NO OFERTADO</v>
      </c>
      <c r="CJ173" s="32"/>
      <c r="CK173" s="229"/>
      <c r="CL173" s="34">
        <f t="shared" si="228"/>
        <v>0</v>
      </c>
      <c r="CM173" s="31">
        <f t="shared" si="284"/>
        <v>0</v>
      </c>
      <c r="CN173" s="230" t="str">
        <f t="shared" si="229"/>
        <v>NO OFERTADO</v>
      </c>
      <c r="CO173" s="32"/>
      <c r="CP173" s="231"/>
      <c r="CQ173" s="34">
        <f t="shared" si="230"/>
        <v>0</v>
      </c>
      <c r="CR173" s="31">
        <f t="shared" si="284"/>
        <v>0</v>
      </c>
      <c r="CS173" s="230" t="str">
        <f t="shared" si="231"/>
        <v>NO OFERTADO</v>
      </c>
      <c r="CT173" s="32"/>
      <c r="CU173" s="229"/>
      <c r="CV173" s="34">
        <f t="shared" si="232"/>
        <v>0</v>
      </c>
      <c r="CW173" s="31">
        <f t="shared" si="284"/>
        <v>0</v>
      </c>
      <c r="CX173" s="230" t="str">
        <f t="shared" si="233"/>
        <v>NO OFERTADO</v>
      </c>
      <c r="CY173" s="32"/>
      <c r="CZ173" s="229"/>
      <c r="DA173" s="34">
        <f t="shared" si="247"/>
        <v>0</v>
      </c>
      <c r="DB173" s="31">
        <f t="shared" si="248"/>
        <v>0</v>
      </c>
      <c r="DC173" s="230" t="str">
        <f t="shared" si="234"/>
        <v>NO OFERTADO</v>
      </c>
      <c r="DD173" s="32"/>
      <c r="DE173" s="229"/>
      <c r="DF173" s="34">
        <f t="shared" si="249"/>
        <v>0</v>
      </c>
      <c r="DG173" s="31">
        <f t="shared" si="250"/>
        <v>0</v>
      </c>
      <c r="DH173" s="230" t="str">
        <f t="shared" si="235"/>
        <v>NO OFERTADO</v>
      </c>
      <c r="DI173" s="32"/>
      <c r="DJ173" s="229"/>
      <c r="DK173" s="34">
        <f t="shared" si="251"/>
        <v>0</v>
      </c>
      <c r="DL173" s="31">
        <f t="shared" si="252"/>
        <v>0</v>
      </c>
      <c r="DM173" s="230" t="str">
        <f t="shared" si="236"/>
        <v>NO OFERTADO</v>
      </c>
      <c r="DN173" s="32">
        <v>17166</v>
      </c>
      <c r="DO173" s="229">
        <v>0</v>
      </c>
      <c r="DP173" s="34">
        <f t="shared" si="253"/>
        <v>17166</v>
      </c>
      <c r="DQ173" s="31">
        <f t="shared" si="254"/>
        <v>17166</v>
      </c>
      <c r="DR173" s="230" t="str">
        <f t="shared" si="237"/>
        <v>HABILITA</v>
      </c>
      <c r="DS173" s="32"/>
      <c r="DT173" s="229"/>
      <c r="DU173" s="34">
        <f t="shared" si="255"/>
        <v>0</v>
      </c>
      <c r="DV173" s="31">
        <f t="shared" si="256"/>
        <v>0</v>
      </c>
      <c r="DW173" s="230" t="str">
        <f t="shared" si="238"/>
        <v>NO OFERTADO</v>
      </c>
      <c r="DX173" s="32"/>
      <c r="DY173" s="229">
        <f t="shared" si="285"/>
        <v>0</v>
      </c>
      <c r="DZ173" s="34">
        <f t="shared" si="239"/>
        <v>0</v>
      </c>
      <c r="EA173" s="31">
        <f t="shared" si="240"/>
        <v>0</v>
      </c>
      <c r="EB173" s="230" t="str">
        <f t="shared" si="241"/>
        <v>NO OFERTADO</v>
      </c>
      <c r="EC173" s="32"/>
      <c r="ED173" s="229"/>
      <c r="EE173" s="34">
        <f t="shared" si="257"/>
        <v>0</v>
      </c>
      <c r="EF173" s="31">
        <f t="shared" si="258"/>
        <v>0</v>
      </c>
      <c r="EG173" s="230" t="str">
        <f t="shared" si="242"/>
        <v>NO OFERTADO</v>
      </c>
      <c r="EH173" s="32"/>
      <c r="EI173" s="229"/>
      <c r="EJ173" s="34">
        <f t="shared" si="259"/>
        <v>0</v>
      </c>
      <c r="EK173" s="31">
        <f t="shared" si="260"/>
        <v>0</v>
      </c>
      <c r="EL173" s="230" t="str">
        <f t="shared" si="243"/>
        <v>NO OFERTADO</v>
      </c>
    </row>
    <row r="174" spans="1:142" s="226" customFormat="1" ht="38.25" x14ac:dyDescent="0.2">
      <c r="A174" s="103">
        <v>165</v>
      </c>
      <c r="B174" s="202" t="s">
        <v>286</v>
      </c>
      <c r="C174" s="121" t="s">
        <v>285</v>
      </c>
      <c r="D174" s="146">
        <v>1</v>
      </c>
      <c r="E174" s="227" t="s">
        <v>53</v>
      </c>
      <c r="F174" s="228">
        <v>13.666666666666666</v>
      </c>
      <c r="G174" s="25">
        <v>17166</v>
      </c>
      <c r="H174" s="32"/>
      <c r="I174" s="229"/>
      <c r="J174" s="34">
        <f t="shared" si="244"/>
        <v>0</v>
      </c>
      <c r="K174" s="31">
        <f t="shared" si="245"/>
        <v>0</v>
      </c>
      <c r="L174" s="230" t="str">
        <f t="shared" si="193"/>
        <v>NO OFERTADO</v>
      </c>
      <c r="M174" s="32"/>
      <c r="N174" s="229">
        <v>0</v>
      </c>
      <c r="O174" s="34">
        <f t="shared" si="194"/>
        <v>0</v>
      </c>
      <c r="P174" s="31">
        <f t="shared" si="282"/>
        <v>0</v>
      </c>
      <c r="Q174" s="230" t="str">
        <f t="shared" si="196"/>
        <v>NO OFERTADO</v>
      </c>
      <c r="R174" s="32"/>
      <c r="S174" s="229"/>
      <c r="T174" s="34">
        <f t="shared" si="197"/>
        <v>0</v>
      </c>
      <c r="U174" s="31">
        <f t="shared" si="282"/>
        <v>0</v>
      </c>
      <c r="V174" s="230" t="str">
        <f t="shared" si="198"/>
        <v>NO OFERTADO</v>
      </c>
      <c r="W174" s="32">
        <v>14850</v>
      </c>
      <c r="X174" s="229">
        <v>0</v>
      </c>
      <c r="Y174" s="34">
        <f t="shared" si="199"/>
        <v>14850</v>
      </c>
      <c r="Z174" s="31">
        <f t="shared" si="282"/>
        <v>14850</v>
      </c>
      <c r="AA174" s="230" t="str">
        <f t="shared" si="200"/>
        <v>HABILITA</v>
      </c>
      <c r="AB174" s="32"/>
      <c r="AC174" s="229"/>
      <c r="AD174" s="34">
        <f t="shared" si="201"/>
        <v>0</v>
      </c>
      <c r="AE174" s="31">
        <f t="shared" si="282"/>
        <v>0</v>
      </c>
      <c r="AF174" s="230" t="str">
        <f t="shared" si="202"/>
        <v>NO OFERTADO</v>
      </c>
      <c r="AG174" s="32"/>
      <c r="AH174" s="229"/>
      <c r="AI174" s="34">
        <f t="shared" si="203"/>
        <v>0</v>
      </c>
      <c r="AJ174" s="31">
        <f t="shared" si="282"/>
        <v>0</v>
      </c>
      <c r="AK174" s="230" t="str">
        <f t="shared" si="204"/>
        <v>NO OFERTADO</v>
      </c>
      <c r="AL174" s="32"/>
      <c r="AM174" s="229"/>
      <c r="AN174" s="34">
        <f t="shared" si="205"/>
        <v>0</v>
      </c>
      <c r="AO174" s="31">
        <f t="shared" si="282"/>
        <v>0</v>
      </c>
      <c r="AP174" s="230" t="str">
        <f t="shared" si="206"/>
        <v>NO OFERTADO</v>
      </c>
      <c r="AQ174" s="32">
        <v>16000</v>
      </c>
      <c r="AR174" s="229">
        <v>0</v>
      </c>
      <c r="AS174" s="34">
        <f t="shared" si="207"/>
        <v>16000</v>
      </c>
      <c r="AT174" s="31">
        <f t="shared" si="282"/>
        <v>16000</v>
      </c>
      <c r="AU174" s="230" t="str">
        <f t="shared" si="208"/>
        <v>HABILITA</v>
      </c>
      <c r="AV174" s="32"/>
      <c r="AW174" s="229"/>
      <c r="AX174" s="34">
        <f t="shared" si="210"/>
        <v>0</v>
      </c>
      <c r="AY174" s="31">
        <f t="shared" si="282"/>
        <v>0</v>
      </c>
      <c r="AZ174" s="230" t="str">
        <f t="shared" si="211"/>
        <v>NO OFERTADO</v>
      </c>
      <c r="BA174" s="32"/>
      <c r="BB174" s="229">
        <f t="shared" si="283"/>
        <v>0</v>
      </c>
      <c r="BC174" s="34">
        <f t="shared" si="213"/>
        <v>0</v>
      </c>
      <c r="BD174" s="31">
        <f t="shared" si="282"/>
        <v>0</v>
      </c>
      <c r="BE174" s="230" t="str">
        <f t="shared" si="214"/>
        <v>NO OFERTADO</v>
      </c>
      <c r="BF174" s="32"/>
      <c r="BG174" s="229"/>
      <c r="BH174" s="34">
        <f t="shared" si="215"/>
        <v>0</v>
      </c>
      <c r="BI174" s="31">
        <f t="shared" si="282"/>
        <v>0</v>
      </c>
      <c r="BJ174" s="230" t="str">
        <f t="shared" si="216"/>
        <v>NO OFERTADO</v>
      </c>
      <c r="BK174" s="32"/>
      <c r="BL174" s="229"/>
      <c r="BM174" s="34">
        <f t="shared" si="217"/>
        <v>0</v>
      </c>
      <c r="BN174" s="31">
        <f t="shared" si="282"/>
        <v>0</v>
      </c>
      <c r="BO174" s="230" t="str">
        <f t="shared" si="218"/>
        <v>NO OFERTADO</v>
      </c>
      <c r="BP174" s="32">
        <v>15840</v>
      </c>
      <c r="BQ174" s="229">
        <v>0</v>
      </c>
      <c r="BR174" s="34">
        <f t="shared" si="219"/>
        <v>15840</v>
      </c>
      <c r="BS174" s="31">
        <f t="shared" si="282"/>
        <v>15840</v>
      </c>
      <c r="BT174" s="230" t="str">
        <f t="shared" si="220"/>
        <v>HABILITA</v>
      </c>
      <c r="BU174" s="32"/>
      <c r="BV174" s="229"/>
      <c r="BW174" s="34">
        <f t="shared" si="221"/>
        <v>0</v>
      </c>
      <c r="BX174" s="31">
        <f t="shared" si="284"/>
        <v>0</v>
      </c>
      <c r="BY174" s="230" t="str">
        <f t="shared" si="223"/>
        <v>NO OFERTADO</v>
      </c>
      <c r="BZ174" s="32"/>
      <c r="CA174" s="229"/>
      <c r="CB174" s="34">
        <f t="shared" si="224"/>
        <v>0</v>
      </c>
      <c r="CC174" s="31">
        <f t="shared" si="284"/>
        <v>0</v>
      </c>
      <c r="CD174" s="230" t="str">
        <f t="shared" si="225"/>
        <v>NO OFERTADO</v>
      </c>
      <c r="CE174" s="32"/>
      <c r="CF174" s="229"/>
      <c r="CG174" s="34">
        <f t="shared" si="226"/>
        <v>0</v>
      </c>
      <c r="CH174" s="31">
        <f t="shared" si="284"/>
        <v>0</v>
      </c>
      <c r="CI174" s="230" t="str">
        <f t="shared" si="227"/>
        <v>NO OFERTADO</v>
      </c>
      <c r="CJ174" s="32"/>
      <c r="CK174" s="229"/>
      <c r="CL174" s="34">
        <f t="shared" si="228"/>
        <v>0</v>
      </c>
      <c r="CM174" s="31">
        <f t="shared" si="284"/>
        <v>0</v>
      </c>
      <c r="CN174" s="230" t="str">
        <f t="shared" si="229"/>
        <v>NO OFERTADO</v>
      </c>
      <c r="CO174" s="32"/>
      <c r="CP174" s="231"/>
      <c r="CQ174" s="34">
        <f t="shared" si="230"/>
        <v>0</v>
      </c>
      <c r="CR174" s="31">
        <f t="shared" si="284"/>
        <v>0</v>
      </c>
      <c r="CS174" s="230" t="str">
        <f t="shared" si="231"/>
        <v>NO OFERTADO</v>
      </c>
      <c r="CT174" s="32"/>
      <c r="CU174" s="229"/>
      <c r="CV174" s="34">
        <f t="shared" si="232"/>
        <v>0</v>
      </c>
      <c r="CW174" s="31">
        <f t="shared" si="284"/>
        <v>0</v>
      </c>
      <c r="CX174" s="230" t="str">
        <f t="shared" si="233"/>
        <v>NO OFERTADO</v>
      </c>
      <c r="CY174" s="32"/>
      <c r="CZ174" s="229"/>
      <c r="DA174" s="34">
        <f t="shared" si="247"/>
        <v>0</v>
      </c>
      <c r="DB174" s="31">
        <f t="shared" si="248"/>
        <v>0</v>
      </c>
      <c r="DC174" s="230" t="str">
        <f t="shared" si="234"/>
        <v>NO OFERTADO</v>
      </c>
      <c r="DD174" s="32"/>
      <c r="DE174" s="229"/>
      <c r="DF174" s="34">
        <f t="shared" si="249"/>
        <v>0</v>
      </c>
      <c r="DG174" s="31">
        <f t="shared" si="250"/>
        <v>0</v>
      </c>
      <c r="DH174" s="230" t="str">
        <f t="shared" si="235"/>
        <v>NO OFERTADO</v>
      </c>
      <c r="DI174" s="32"/>
      <c r="DJ174" s="229"/>
      <c r="DK174" s="34">
        <f t="shared" si="251"/>
        <v>0</v>
      </c>
      <c r="DL174" s="31">
        <f t="shared" si="252"/>
        <v>0</v>
      </c>
      <c r="DM174" s="230" t="str">
        <f t="shared" si="236"/>
        <v>NO OFERTADO</v>
      </c>
      <c r="DN174" s="32">
        <v>14600</v>
      </c>
      <c r="DO174" s="229">
        <v>0</v>
      </c>
      <c r="DP174" s="34">
        <f t="shared" si="253"/>
        <v>14600</v>
      </c>
      <c r="DQ174" s="31">
        <f t="shared" si="254"/>
        <v>14600</v>
      </c>
      <c r="DR174" s="230" t="str">
        <f t="shared" si="237"/>
        <v>HABILITA</v>
      </c>
      <c r="DS174" s="32"/>
      <c r="DT174" s="229"/>
      <c r="DU174" s="34">
        <f t="shared" si="255"/>
        <v>0</v>
      </c>
      <c r="DV174" s="31">
        <f t="shared" si="256"/>
        <v>0</v>
      </c>
      <c r="DW174" s="230" t="str">
        <f t="shared" si="238"/>
        <v>NO OFERTADO</v>
      </c>
      <c r="DX174" s="32"/>
      <c r="DY174" s="229">
        <f t="shared" si="285"/>
        <v>0</v>
      </c>
      <c r="DZ174" s="34">
        <f t="shared" si="239"/>
        <v>0</v>
      </c>
      <c r="EA174" s="31">
        <f t="shared" si="240"/>
        <v>0</v>
      </c>
      <c r="EB174" s="230" t="str">
        <f t="shared" si="241"/>
        <v>NO OFERTADO</v>
      </c>
      <c r="EC174" s="32"/>
      <c r="ED174" s="229"/>
      <c r="EE174" s="34">
        <f t="shared" si="257"/>
        <v>0</v>
      </c>
      <c r="EF174" s="31">
        <f t="shared" si="258"/>
        <v>0</v>
      </c>
      <c r="EG174" s="230" t="str">
        <f t="shared" si="242"/>
        <v>NO OFERTADO</v>
      </c>
      <c r="EH174" s="32"/>
      <c r="EI174" s="229"/>
      <c r="EJ174" s="34">
        <f t="shared" si="259"/>
        <v>0</v>
      </c>
      <c r="EK174" s="31">
        <f t="shared" si="260"/>
        <v>0</v>
      </c>
      <c r="EL174" s="230" t="str">
        <f t="shared" si="243"/>
        <v>NO OFERTADO</v>
      </c>
    </row>
    <row r="175" spans="1:142" s="226" customFormat="1" ht="51" x14ac:dyDescent="0.2">
      <c r="A175" s="103">
        <v>166</v>
      </c>
      <c r="B175" s="202" t="s">
        <v>287</v>
      </c>
      <c r="C175" s="121" t="s">
        <v>285</v>
      </c>
      <c r="D175" s="146">
        <v>1</v>
      </c>
      <c r="E175" s="227" t="s">
        <v>53</v>
      </c>
      <c r="F175" s="228">
        <v>1</v>
      </c>
      <c r="G175" s="25">
        <v>76926</v>
      </c>
      <c r="H175" s="32"/>
      <c r="I175" s="229"/>
      <c r="J175" s="34">
        <f t="shared" si="244"/>
        <v>0</v>
      </c>
      <c r="K175" s="31">
        <f t="shared" si="245"/>
        <v>0</v>
      </c>
      <c r="L175" s="230" t="str">
        <f t="shared" si="193"/>
        <v>NO OFERTADO</v>
      </c>
      <c r="M175" s="32"/>
      <c r="N175" s="229">
        <v>0</v>
      </c>
      <c r="O175" s="34">
        <f t="shared" si="194"/>
        <v>0</v>
      </c>
      <c r="P175" s="31">
        <f t="shared" si="282"/>
        <v>0</v>
      </c>
      <c r="Q175" s="230" t="str">
        <f t="shared" si="196"/>
        <v>NO OFERTADO</v>
      </c>
      <c r="R175" s="32"/>
      <c r="S175" s="229"/>
      <c r="T175" s="34">
        <f t="shared" si="197"/>
        <v>0</v>
      </c>
      <c r="U175" s="31">
        <f t="shared" si="282"/>
        <v>0</v>
      </c>
      <c r="V175" s="230" t="str">
        <f t="shared" si="198"/>
        <v>NO OFERTADO</v>
      </c>
      <c r="W175" s="32">
        <v>76608</v>
      </c>
      <c r="X175" s="229">
        <v>0</v>
      </c>
      <c r="Y175" s="34">
        <f t="shared" si="199"/>
        <v>76608</v>
      </c>
      <c r="Z175" s="31">
        <f t="shared" si="282"/>
        <v>76608</v>
      </c>
      <c r="AA175" s="230" t="str">
        <f t="shared" si="200"/>
        <v>HABILITA</v>
      </c>
      <c r="AB175" s="32"/>
      <c r="AC175" s="229"/>
      <c r="AD175" s="34">
        <f t="shared" si="201"/>
        <v>0</v>
      </c>
      <c r="AE175" s="31">
        <f t="shared" si="282"/>
        <v>0</v>
      </c>
      <c r="AF175" s="230" t="str">
        <f t="shared" si="202"/>
        <v>NO OFERTADO</v>
      </c>
      <c r="AG175" s="32"/>
      <c r="AH175" s="229"/>
      <c r="AI175" s="34">
        <f t="shared" si="203"/>
        <v>0</v>
      </c>
      <c r="AJ175" s="31">
        <f t="shared" si="282"/>
        <v>0</v>
      </c>
      <c r="AK175" s="230" t="str">
        <f t="shared" si="204"/>
        <v>NO OFERTADO</v>
      </c>
      <c r="AL175" s="32"/>
      <c r="AM175" s="229"/>
      <c r="AN175" s="34">
        <f t="shared" si="205"/>
        <v>0</v>
      </c>
      <c r="AO175" s="31">
        <f t="shared" si="282"/>
        <v>0</v>
      </c>
      <c r="AP175" s="230" t="str">
        <f t="shared" si="206"/>
        <v>NO OFERTADO</v>
      </c>
      <c r="AQ175" s="32">
        <v>76926</v>
      </c>
      <c r="AR175" s="229">
        <v>0</v>
      </c>
      <c r="AS175" s="34">
        <f t="shared" si="207"/>
        <v>76926</v>
      </c>
      <c r="AT175" s="31">
        <f t="shared" si="282"/>
        <v>76926</v>
      </c>
      <c r="AU175" s="230" t="str">
        <f t="shared" si="208"/>
        <v>HABILITA</v>
      </c>
      <c r="AV175" s="32">
        <v>34304</v>
      </c>
      <c r="AW175" s="229">
        <f t="shared" ref="AW175:AW177" si="293">AV175*0.19</f>
        <v>6517.76</v>
      </c>
      <c r="AX175" s="34">
        <f t="shared" si="210"/>
        <v>40821.760000000002</v>
      </c>
      <c r="AY175" s="31">
        <f t="shared" si="282"/>
        <v>40821.760000000002</v>
      </c>
      <c r="AZ175" s="230" t="str">
        <f t="shared" si="211"/>
        <v>HABILITA</v>
      </c>
      <c r="BA175" s="32"/>
      <c r="BB175" s="229">
        <f t="shared" si="283"/>
        <v>0</v>
      </c>
      <c r="BC175" s="34">
        <f t="shared" si="213"/>
        <v>0</v>
      </c>
      <c r="BD175" s="31">
        <f t="shared" si="282"/>
        <v>0</v>
      </c>
      <c r="BE175" s="230" t="str">
        <f t="shared" si="214"/>
        <v>NO OFERTADO</v>
      </c>
      <c r="BF175" s="32"/>
      <c r="BG175" s="229"/>
      <c r="BH175" s="34">
        <f t="shared" si="215"/>
        <v>0</v>
      </c>
      <c r="BI175" s="31">
        <f t="shared" si="282"/>
        <v>0</v>
      </c>
      <c r="BJ175" s="230" t="str">
        <f t="shared" si="216"/>
        <v>NO OFERTADO</v>
      </c>
      <c r="BK175" s="32"/>
      <c r="BL175" s="229"/>
      <c r="BM175" s="34">
        <f t="shared" si="217"/>
        <v>0</v>
      </c>
      <c r="BN175" s="31">
        <f t="shared" si="282"/>
        <v>0</v>
      </c>
      <c r="BO175" s="230" t="str">
        <f t="shared" si="218"/>
        <v>NO OFERTADO</v>
      </c>
      <c r="BP175" s="32">
        <v>83040</v>
      </c>
      <c r="BQ175" s="229">
        <v>0</v>
      </c>
      <c r="BR175" s="34">
        <f t="shared" si="219"/>
        <v>83040</v>
      </c>
      <c r="BS175" s="31">
        <f t="shared" si="282"/>
        <v>83040</v>
      </c>
      <c r="BT175" s="230" t="str">
        <f t="shared" si="220"/>
        <v>HABILITA</v>
      </c>
      <c r="BU175" s="32"/>
      <c r="BV175" s="229"/>
      <c r="BW175" s="34">
        <f t="shared" si="221"/>
        <v>0</v>
      </c>
      <c r="BX175" s="31">
        <f t="shared" si="284"/>
        <v>0</v>
      </c>
      <c r="BY175" s="230" t="str">
        <f t="shared" si="223"/>
        <v>NO OFERTADO</v>
      </c>
      <c r="BZ175" s="32"/>
      <c r="CA175" s="229"/>
      <c r="CB175" s="34">
        <f t="shared" si="224"/>
        <v>0</v>
      </c>
      <c r="CC175" s="31">
        <f t="shared" si="284"/>
        <v>0</v>
      </c>
      <c r="CD175" s="230" t="str">
        <f t="shared" si="225"/>
        <v>NO OFERTADO</v>
      </c>
      <c r="CE175" s="32"/>
      <c r="CF175" s="229"/>
      <c r="CG175" s="34">
        <f t="shared" si="226"/>
        <v>0</v>
      </c>
      <c r="CH175" s="31">
        <f t="shared" si="284"/>
        <v>0</v>
      </c>
      <c r="CI175" s="230" t="str">
        <f t="shared" si="227"/>
        <v>NO OFERTADO</v>
      </c>
      <c r="CJ175" s="32"/>
      <c r="CK175" s="229"/>
      <c r="CL175" s="34">
        <f t="shared" si="228"/>
        <v>0</v>
      </c>
      <c r="CM175" s="31">
        <f t="shared" si="284"/>
        <v>0</v>
      </c>
      <c r="CN175" s="230" t="str">
        <f t="shared" si="229"/>
        <v>NO OFERTADO</v>
      </c>
      <c r="CO175" s="32"/>
      <c r="CP175" s="231"/>
      <c r="CQ175" s="34">
        <f t="shared" si="230"/>
        <v>0</v>
      </c>
      <c r="CR175" s="31">
        <f t="shared" si="284"/>
        <v>0</v>
      </c>
      <c r="CS175" s="230" t="str">
        <f t="shared" si="231"/>
        <v>NO OFERTADO</v>
      </c>
      <c r="CT175" s="32"/>
      <c r="CU175" s="229"/>
      <c r="CV175" s="34">
        <f t="shared" si="232"/>
        <v>0</v>
      </c>
      <c r="CW175" s="31">
        <f t="shared" si="284"/>
        <v>0</v>
      </c>
      <c r="CX175" s="230" t="str">
        <f t="shared" si="233"/>
        <v>NO OFERTADO</v>
      </c>
      <c r="CY175" s="32"/>
      <c r="CZ175" s="229"/>
      <c r="DA175" s="34">
        <f t="shared" si="247"/>
        <v>0</v>
      </c>
      <c r="DB175" s="31">
        <f t="shared" si="248"/>
        <v>0</v>
      </c>
      <c r="DC175" s="230" t="str">
        <f t="shared" si="234"/>
        <v>NO OFERTADO</v>
      </c>
      <c r="DD175" s="32"/>
      <c r="DE175" s="229"/>
      <c r="DF175" s="34">
        <f t="shared" si="249"/>
        <v>0</v>
      </c>
      <c r="DG175" s="31">
        <f t="shared" si="250"/>
        <v>0</v>
      </c>
      <c r="DH175" s="230" t="str">
        <f t="shared" si="235"/>
        <v>NO OFERTADO</v>
      </c>
      <c r="DI175" s="32"/>
      <c r="DJ175" s="229"/>
      <c r="DK175" s="34">
        <f t="shared" si="251"/>
        <v>0</v>
      </c>
      <c r="DL175" s="31">
        <f t="shared" si="252"/>
        <v>0</v>
      </c>
      <c r="DM175" s="230" t="str">
        <f t="shared" si="236"/>
        <v>NO OFERTADO</v>
      </c>
      <c r="DN175" s="32">
        <v>67000</v>
      </c>
      <c r="DO175" s="229">
        <v>0</v>
      </c>
      <c r="DP175" s="34">
        <f t="shared" si="253"/>
        <v>67000</v>
      </c>
      <c r="DQ175" s="31">
        <f t="shared" si="254"/>
        <v>67000</v>
      </c>
      <c r="DR175" s="230" t="str">
        <f t="shared" si="237"/>
        <v>HABILITA</v>
      </c>
      <c r="DS175" s="32"/>
      <c r="DT175" s="229"/>
      <c r="DU175" s="34">
        <f t="shared" si="255"/>
        <v>0</v>
      </c>
      <c r="DV175" s="31">
        <f t="shared" si="256"/>
        <v>0</v>
      </c>
      <c r="DW175" s="230" t="str">
        <f t="shared" si="238"/>
        <v>NO OFERTADO</v>
      </c>
      <c r="DX175" s="32"/>
      <c r="DY175" s="229">
        <f t="shared" si="285"/>
        <v>0</v>
      </c>
      <c r="DZ175" s="34">
        <f t="shared" si="239"/>
        <v>0</v>
      </c>
      <c r="EA175" s="31">
        <f t="shared" si="240"/>
        <v>0</v>
      </c>
      <c r="EB175" s="230" t="str">
        <f t="shared" si="241"/>
        <v>NO OFERTADO</v>
      </c>
      <c r="EC175" s="32"/>
      <c r="ED175" s="229"/>
      <c r="EE175" s="34">
        <f t="shared" si="257"/>
        <v>0</v>
      </c>
      <c r="EF175" s="31">
        <f t="shared" si="258"/>
        <v>0</v>
      </c>
      <c r="EG175" s="230" t="str">
        <f t="shared" si="242"/>
        <v>NO OFERTADO</v>
      </c>
      <c r="EH175" s="32"/>
      <c r="EI175" s="229"/>
      <c r="EJ175" s="34">
        <f t="shared" si="259"/>
        <v>0</v>
      </c>
      <c r="EK175" s="31">
        <f t="shared" si="260"/>
        <v>0</v>
      </c>
      <c r="EL175" s="230" t="str">
        <f t="shared" si="243"/>
        <v>NO OFERTADO</v>
      </c>
    </row>
    <row r="176" spans="1:142" s="226" customFormat="1" ht="51" x14ac:dyDescent="0.2">
      <c r="A176" s="103">
        <v>167</v>
      </c>
      <c r="B176" s="202" t="s">
        <v>288</v>
      </c>
      <c r="C176" s="121" t="s">
        <v>285</v>
      </c>
      <c r="D176" s="146">
        <v>1</v>
      </c>
      <c r="E176" s="227" t="s">
        <v>53</v>
      </c>
      <c r="F176" s="228">
        <v>13</v>
      </c>
      <c r="G176" s="25">
        <v>76926</v>
      </c>
      <c r="H176" s="32"/>
      <c r="I176" s="229"/>
      <c r="J176" s="34">
        <f t="shared" si="244"/>
        <v>0</v>
      </c>
      <c r="K176" s="31">
        <f t="shared" si="245"/>
        <v>0</v>
      </c>
      <c r="L176" s="230" t="str">
        <f t="shared" si="193"/>
        <v>NO OFERTADO</v>
      </c>
      <c r="M176" s="32"/>
      <c r="N176" s="229">
        <v>0</v>
      </c>
      <c r="O176" s="34">
        <f t="shared" si="194"/>
        <v>0</v>
      </c>
      <c r="P176" s="31">
        <f t="shared" si="282"/>
        <v>0</v>
      </c>
      <c r="Q176" s="230" t="str">
        <f t="shared" si="196"/>
        <v>NO OFERTADO</v>
      </c>
      <c r="R176" s="32"/>
      <c r="S176" s="229"/>
      <c r="T176" s="34">
        <f t="shared" si="197"/>
        <v>0</v>
      </c>
      <c r="U176" s="31">
        <f t="shared" si="282"/>
        <v>0</v>
      </c>
      <c r="V176" s="230" t="str">
        <f t="shared" si="198"/>
        <v>NO OFERTADO</v>
      </c>
      <c r="W176" s="32">
        <v>76608</v>
      </c>
      <c r="X176" s="229">
        <v>0</v>
      </c>
      <c r="Y176" s="34">
        <f t="shared" si="199"/>
        <v>76608</v>
      </c>
      <c r="Z176" s="31">
        <f t="shared" si="282"/>
        <v>76608</v>
      </c>
      <c r="AA176" s="230" t="str">
        <f t="shared" si="200"/>
        <v>HABILITA</v>
      </c>
      <c r="AB176" s="32"/>
      <c r="AC176" s="229"/>
      <c r="AD176" s="34">
        <f t="shared" si="201"/>
        <v>0</v>
      </c>
      <c r="AE176" s="31">
        <f t="shared" si="282"/>
        <v>0</v>
      </c>
      <c r="AF176" s="230" t="str">
        <f t="shared" si="202"/>
        <v>NO OFERTADO</v>
      </c>
      <c r="AG176" s="32"/>
      <c r="AH176" s="229"/>
      <c r="AI176" s="34">
        <f t="shared" si="203"/>
        <v>0</v>
      </c>
      <c r="AJ176" s="31">
        <f t="shared" si="282"/>
        <v>0</v>
      </c>
      <c r="AK176" s="230" t="str">
        <f t="shared" si="204"/>
        <v>NO OFERTADO</v>
      </c>
      <c r="AL176" s="32"/>
      <c r="AM176" s="229"/>
      <c r="AN176" s="34">
        <f t="shared" si="205"/>
        <v>0</v>
      </c>
      <c r="AO176" s="31">
        <f t="shared" si="282"/>
        <v>0</v>
      </c>
      <c r="AP176" s="230" t="str">
        <f t="shared" si="206"/>
        <v>NO OFERTADO</v>
      </c>
      <c r="AQ176" s="32">
        <v>76926</v>
      </c>
      <c r="AR176" s="229">
        <v>0</v>
      </c>
      <c r="AS176" s="34">
        <f t="shared" si="207"/>
        <v>76926</v>
      </c>
      <c r="AT176" s="31">
        <f t="shared" si="282"/>
        <v>76926</v>
      </c>
      <c r="AU176" s="230" t="str">
        <f t="shared" si="208"/>
        <v>HABILITA</v>
      </c>
      <c r="AV176" s="32">
        <v>39061</v>
      </c>
      <c r="AW176" s="229">
        <f t="shared" si="293"/>
        <v>7421.59</v>
      </c>
      <c r="AX176" s="34">
        <f t="shared" si="210"/>
        <v>46482.59</v>
      </c>
      <c r="AY176" s="31">
        <f t="shared" si="282"/>
        <v>46482.59</v>
      </c>
      <c r="AZ176" s="230" t="str">
        <f t="shared" si="211"/>
        <v>HABILITA</v>
      </c>
      <c r="BA176" s="32"/>
      <c r="BB176" s="229">
        <f t="shared" si="283"/>
        <v>0</v>
      </c>
      <c r="BC176" s="34">
        <f t="shared" si="213"/>
        <v>0</v>
      </c>
      <c r="BD176" s="31">
        <f t="shared" si="282"/>
        <v>0</v>
      </c>
      <c r="BE176" s="230" t="str">
        <f t="shared" si="214"/>
        <v>NO OFERTADO</v>
      </c>
      <c r="BF176" s="32"/>
      <c r="BG176" s="229"/>
      <c r="BH176" s="34">
        <f t="shared" si="215"/>
        <v>0</v>
      </c>
      <c r="BI176" s="31">
        <f t="shared" si="282"/>
        <v>0</v>
      </c>
      <c r="BJ176" s="230" t="str">
        <f t="shared" si="216"/>
        <v>NO OFERTADO</v>
      </c>
      <c r="BK176" s="32"/>
      <c r="BL176" s="229"/>
      <c r="BM176" s="34">
        <f t="shared" si="217"/>
        <v>0</v>
      </c>
      <c r="BN176" s="31">
        <f t="shared" si="282"/>
        <v>0</v>
      </c>
      <c r="BO176" s="230" t="str">
        <f t="shared" si="218"/>
        <v>NO OFERTADO</v>
      </c>
      <c r="BP176" s="32">
        <v>83040</v>
      </c>
      <c r="BQ176" s="229">
        <v>0</v>
      </c>
      <c r="BR176" s="34">
        <f t="shared" si="219"/>
        <v>83040</v>
      </c>
      <c r="BS176" s="31">
        <f t="shared" si="282"/>
        <v>83040</v>
      </c>
      <c r="BT176" s="230" t="str">
        <f t="shared" si="220"/>
        <v>HABILITA</v>
      </c>
      <c r="BU176" s="32"/>
      <c r="BV176" s="229"/>
      <c r="BW176" s="34">
        <f t="shared" si="221"/>
        <v>0</v>
      </c>
      <c r="BX176" s="31">
        <f t="shared" si="284"/>
        <v>0</v>
      </c>
      <c r="BY176" s="230" t="str">
        <f t="shared" si="223"/>
        <v>NO OFERTADO</v>
      </c>
      <c r="BZ176" s="32"/>
      <c r="CA176" s="229"/>
      <c r="CB176" s="34">
        <f t="shared" si="224"/>
        <v>0</v>
      </c>
      <c r="CC176" s="31">
        <f t="shared" si="284"/>
        <v>0</v>
      </c>
      <c r="CD176" s="230" t="str">
        <f t="shared" si="225"/>
        <v>NO OFERTADO</v>
      </c>
      <c r="CE176" s="32"/>
      <c r="CF176" s="229"/>
      <c r="CG176" s="34">
        <f t="shared" si="226"/>
        <v>0</v>
      </c>
      <c r="CH176" s="31">
        <f t="shared" si="284"/>
        <v>0</v>
      </c>
      <c r="CI176" s="230" t="str">
        <f t="shared" si="227"/>
        <v>NO OFERTADO</v>
      </c>
      <c r="CJ176" s="32"/>
      <c r="CK176" s="229"/>
      <c r="CL176" s="34">
        <f t="shared" si="228"/>
        <v>0</v>
      </c>
      <c r="CM176" s="31">
        <f t="shared" si="284"/>
        <v>0</v>
      </c>
      <c r="CN176" s="230" t="str">
        <f t="shared" si="229"/>
        <v>NO OFERTADO</v>
      </c>
      <c r="CO176" s="32"/>
      <c r="CP176" s="231"/>
      <c r="CQ176" s="34">
        <f t="shared" si="230"/>
        <v>0</v>
      </c>
      <c r="CR176" s="31">
        <f t="shared" si="284"/>
        <v>0</v>
      </c>
      <c r="CS176" s="230" t="str">
        <f t="shared" si="231"/>
        <v>NO OFERTADO</v>
      </c>
      <c r="CT176" s="32"/>
      <c r="CU176" s="229"/>
      <c r="CV176" s="34">
        <f t="shared" si="232"/>
        <v>0</v>
      </c>
      <c r="CW176" s="31">
        <f t="shared" si="284"/>
        <v>0</v>
      </c>
      <c r="CX176" s="230" t="str">
        <f t="shared" si="233"/>
        <v>NO OFERTADO</v>
      </c>
      <c r="CY176" s="32"/>
      <c r="CZ176" s="229"/>
      <c r="DA176" s="34">
        <f t="shared" si="247"/>
        <v>0</v>
      </c>
      <c r="DB176" s="31">
        <f t="shared" si="248"/>
        <v>0</v>
      </c>
      <c r="DC176" s="230" t="str">
        <f t="shared" si="234"/>
        <v>NO OFERTADO</v>
      </c>
      <c r="DD176" s="32"/>
      <c r="DE176" s="229"/>
      <c r="DF176" s="34">
        <f t="shared" si="249"/>
        <v>0</v>
      </c>
      <c r="DG176" s="31">
        <f t="shared" si="250"/>
        <v>0</v>
      </c>
      <c r="DH176" s="230" t="str">
        <f t="shared" si="235"/>
        <v>NO OFERTADO</v>
      </c>
      <c r="DI176" s="32"/>
      <c r="DJ176" s="229"/>
      <c r="DK176" s="34">
        <f t="shared" si="251"/>
        <v>0</v>
      </c>
      <c r="DL176" s="31">
        <f t="shared" si="252"/>
        <v>0</v>
      </c>
      <c r="DM176" s="230" t="str">
        <f t="shared" si="236"/>
        <v>NO OFERTADO</v>
      </c>
      <c r="DN176" s="32">
        <v>68000</v>
      </c>
      <c r="DO176" s="229">
        <v>0</v>
      </c>
      <c r="DP176" s="34">
        <f t="shared" si="253"/>
        <v>68000</v>
      </c>
      <c r="DQ176" s="31">
        <f t="shared" si="254"/>
        <v>68000</v>
      </c>
      <c r="DR176" s="230" t="str">
        <f t="shared" si="237"/>
        <v>HABILITA</v>
      </c>
      <c r="DS176" s="32"/>
      <c r="DT176" s="229"/>
      <c r="DU176" s="34">
        <f t="shared" si="255"/>
        <v>0</v>
      </c>
      <c r="DV176" s="31">
        <f t="shared" si="256"/>
        <v>0</v>
      </c>
      <c r="DW176" s="230" t="str">
        <f t="shared" si="238"/>
        <v>NO OFERTADO</v>
      </c>
      <c r="DX176" s="32"/>
      <c r="DY176" s="229">
        <f t="shared" si="285"/>
        <v>0</v>
      </c>
      <c r="DZ176" s="34">
        <f t="shared" si="239"/>
        <v>0</v>
      </c>
      <c r="EA176" s="31">
        <f t="shared" si="240"/>
        <v>0</v>
      </c>
      <c r="EB176" s="230" t="str">
        <f t="shared" si="241"/>
        <v>NO OFERTADO</v>
      </c>
      <c r="EC176" s="32"/>
      <c r="ED176" s="229"/>
      <c r="EE176" s="34">
        <f t="shared" si="257"/>
        <v>0</v>
      </c>
      <c r="EF176" s="31">
        <f t="shared" si="258"/>
        <v>0</v>
      </c>
      <c r="EG176" s="230" t="str">
        <f t="shared" si="242"/>
        <v>NO OFERTADO</v>
      </c>
      <c r="EH176" s="32"/>
      <c r="EI176" s="229"/>
      <c r="EJ176" s="34">
        <f t="shared" si="259"/>
        <v>0</v>
      </c>
      <c r="EK176" s="31">
        <f t="shared" si="260"/>
        <v>0</v>
      </c>
      <c r="EL176" s="230" t="str">
        <f t="shared" si="243"/>
        <v>NO OFERTADO</v>
      </c>
    </row>
    <row r="177" spans="1:142" s="226" customFormat="1" ht="51" x14ac:dyDescent="0.2">
      <c r="A177" s="103">
        <v>168</v>
      </c>
      <c r="B177" s="202" t="s">
        <v>289</v>
      </c>
      <c r="C177" s="121" t="s">
        <v>285</v>
      </c>
      <c r="D177" s="146">
        <v>1</v>
      </c>
      <c r="E177" s="227" t="s">
        <v>53</v>
      </c>
      <c r="F177" s="228">
        <v>11</v>
      </c>
      <c r="G177" s="25">
        <v>107142</v>
      </c>
      <c r="H177" s="32"/>
      <c r="I177" s="229"/>
      <c r="J177" s="34">
        <f t="shared" si="244"/>
        <v>0</v>
      </c>
      <c r="K177" s="31">
        <f t="shared" si="245"/>
        <v>0</v>
      </c>
      <c r="L177" s="230" t="str">
        <f t="shared" si="193"/>
        <v>NO OFERTADO</v>
      </c>
      <c r="M177" s="32"/>
      <c r="N177" s="229">
        <v>0</v>
      </c>
      <c r="O177" s="34">
        <f t="shared" si="194"/>
        <v>0</v>
      </c>
      <c r="P177" s="31">
        <f t="shared" si="282"/>
        <v>0</v>
      </c>
      <c r="Q177" s="230" t="str">
        <f t="shared" si="196"/>
        <v>NO OFERTADO</v>
      </c>
      <c r="R177" s="32"/>
      <c r="S177" s="229"/>
      <c r="T177" s="34">
        <f t="shared" si="197"/>
        <v>0</v>
      </c>
      <c r="U177" s="31">
        <f t="shared" si="282"/>
        <v>0</v>
      </c>
      <c r="V177" s="230" t="str">
        <f t="shared" si="198"/>
        <v>NO OFERTADO</v>
      </c>
      <c r="W177" s="32">
        <v>106071</v>
      </c>
      <c r="X177" s="229">
        <v>0</v>
      </c>
      <c r="Y177" s="34">
        <f t="shared" si="199"/>
        <v>106071</v>
      </c>
      <c r="Z177" s="31">
        <f t="shared" si="282"/>
        <v>106071</v>
      </c>
      <c r="AA177" s="230" t="str">
        <f t="shared" si="200"/>
        <v>HABILITA</v>
      </c>
      <c r="AB177" s="32"/>
      <c r="AC177" s="229"/>
      <c r="AD177" s="34">
        <f t="shared" si="201"/>
        <v>0</v>
      </c>
      <c r="AE177" s="31">
        <f t="shared" si="282"/>
        <v>0</v>
      </c>
      <c r="AF177" s="230" t="str">
        <f t="shared" si="202"/>
        <v>NO OFERTADO</v>
      </c>
      <c r="AG177" s="32"/>
      <c r="AH177" s="229"/>
      <c r="AI177" s="34">
        <f t="shared" si="203"/>
        <v>0</v>
      </c>
      <c r="AJ177" s="31">
        <f t="shared" si="282"/>
        <v>0</v>
      </c>
      <c r="AK177" s="230" t="str">
        <f t="shared" si="204"/>
        <v>NO OFERTADO</v>
      </c>
      <c r="AL177" s="32"/>
      <c r="AM177" s="229"/>
      <c r="AN177" s="34">
        <f t="shared" si="205"/>
        <v>0</v>
      </c>
      <c r="AO177" s="31">
        <f t="shared" si="282"/>
        <v>0</v>
      </c>
      <c r="AP177" s="230" t="str">
        <f t="shared" si="206"/>
        <v>NO OFERTADO</v>
      </c>
      <c r="AQ177" s="32">
        <v>106000</v>
      </c>
      <c r="AR177" s="229">
        <v>0</v>
      </c>
      <c r="AS177" s="34">
        <f t="shared" si="207"/>
        <v>106000</v>
      </c>
      <c r="AT177" s="31">
        <f t="shared" si="282"/>
        <v>106000</v>
      </c>
      <c r="AU177" s="230" t="str">
        <f t="shared" si="208"/>
        <v>HABILITA</v>
      </c>
      <c r="AV177" s="32">
        <v>39061</v>
      </c>
      <c r="AW177" s="229">
        <f t="shared" si="293"/>
        <v>7421.59</v>
      </c>
      <c r="AX177" s="34">
        <f t="shared" si="210"/>
        <v>46482.59</v>
      </c>
      <c r="AY177" s="31">
        <f t="shared" si="282"/>
        <v>46482.59</v>
      </c>
      <c r="AZ177" s="230" t="str">
        <f t="shared" si="211"/>
        <v>HABILITA</v>
      </c>
      <c r="BA177" s="32"/>
      <c r="BB177" s="229">
        <f t="shared" si="283"/>
        <v>0</v>
      </c>
      <c r="BC177" s="34">
        <f t="shared" si="213"/>
        <v>0</v>
      </c>
      <c r="BD177" s="31">
        <f t="shared" si="282"/>
        <v>0</v>
      </c>
      <c r="BE177" s="230" t="str">
        <f t="shared" si="214"/>
        <v>NO OFERTADO</v>
      </c>
      <c r="BF177" s="32"/>
      <c r="BG177" s="229"/>
      <c r="BH177" s="34">
        <f t="shared" si="215"/>
        <v>0</v>
      </c>
      <c r="BI177" s="31">
        <f t="shared" si="282"/>
        <v>0</v>
      </c>
      <c r="BJ177" s="230" t="str">
        <f t="shared" si="216"/>
        <v>NO OFERTADO</v>
      </c>
      <c r="BK177" s="32"/>
      <c r="BL177" s="229"/>
      <c r="BM177" s="34">
        <f t="shared" si="217"/>
        <v>0</v>
      </c>
      <c r="BN177" s="31">
        <f t="shared" si="282"/>
        <v>0</v>
      </c>
      <c r="BO177" s="230" t="str">
        <f t="shared" si="218"/>
        <v>NO OFERTADO</v>
      </c>
      <c r="BP177" s="32">
        <v>113250</v>
      </c>
      <c r="BQ177" s="229">
        <v>0</v>
      </c>
      <c r="BR177" s="34">
        <f t="shared" si="219"/>
        <v>113250</v>
      </c>
      <c r="BS177" s="31">
        <f t="shared" si="282"/>
        <v>113250</v>
      </c>
      <c r="BT177" s="230" t="str">
        <f t="shared" si="220"/>
        <v>HABILITA</v>
      </c>
      <c r="BU177" s="32"/>
      <c r="BV177" s="229"/>
      <c r="BW177" s="34">
        <f t="shared" si="221"/>
        <v>0</v>
      </c>
      <c r="BX177" s="31">
        <f t="shared" si="284"/>
        <v>0</v>
      </c>
      <c r="BY177" s="230" t="str">
        <f t="shared" si="223"/>
        <v>NO OFERTADO</v>
      </c>
      <c r="BZ177" s="32"/>
      <c r="CA177" s="229"/>
      <c r="CB177" s="34">
        <f t="shared" si="224"/>
        <v>0</v>
      </c>
      <c r="CC177" s="31">
        <f t="shared" si="284"/>
        <v>0</v>
      </c>
      <c r="CD177" s="230" t="str">
        <f t="shared" si="225"/>
        <v>NO OFERTADO</v>
      </c>
      <c r="CE177" s="32"/>
      <c r="CF177" s="229"/>
      <c r="CG177" s="34">
        <f t="shared" si="226"/>
        <v>0</v>
      </c>
      <c r="CH177" s="31">
        <f t="shared" si="284"/>
        <v>0</v>
      </c>
      <c r="CI177" s="230" t="str">
        <f t="shared" si="227"/>
        <v>NO OFERTADO</v>
      </c>
      <c r="CJ177" s="32"/>
      <c r="CK177" s="229"/>
      <c r="CL177" s="34">
        <f t="shared" si="228"/>
        <v>0</v>
      </c>
      <c r="CM177" s="31">
        <f t="shared" si="284"/>
        <v>0</v>
      </c>
      <c r="CN177" s="230" t="str">
        <f t="shared" si="229"/>
        <v>NO OFERTADO</v>
      </c>
      <c r="CO177" s="32"/>
      <c r="CP177" s="231"/>
      <c r="CQ177" s="34">
        <f t="shared" si="230"/>
        <v>0</v>
      </c>
      <c r="CR177" s="31">
        <f t="shared" si="284"/>
        <v>0</v>
      </c>
      <c r="CS177" s="230" t="str">
        <f t="shared" si="231"/>
        <v>NO OFERTADO</v>
      </c>
      <c r="CT177" s="32"/>
      <c r="CU177" s="229"/>
      <c r="CV177" s="34">
        <f t="shared" si="232"/>
        <v>0</v>
      </c>
      <c r="CW177" s="31">
        <f t="shared" si="284"/>
        <v>0</v>
      </c>
      <c r="CX177" s="230" t="str">
        <f t="shared" si="233"/>
        <v>NO OFERTADO</v>
      </c>
      <c r="CY177" s="32"/>
      <c r="CZ177" s="229"/>
      <c r="DA177" s="34">
        <f t="shared" si="247"/>
        <v>0</v>
      </c>
      <c r="DB177" s="31">
        <f t="shared" si="248"/>
        <v>0</v>
      </c>
      <c r="DC177" s="230" t="str">
        <f t="shared" si="234"/>
        <v>NO OFERTADO</v>
      </c>
      <c r="DD177" s="32"/>
      <c r="DE177" s="229"/>
      <c r="DF177" s="34">
        <f t="shared" si="249"/>
        <v>0</v>
      </c>
      <c r="DG177" s="31">
        <f t="shared" si="250"/>
        <v>0</v>
      </c>
      <c r="DH177" s="230" t="str">
        <f t="shared" si="235"/>
        <v>NO OFERTADO</v>
      </c>
      <c r="DI177" s="32"/>
      <c r="DJ177" s="229"/>
      <c r="DK177" s="34">
        <f t="shared" si="251"/>
        <v>0</v>
      </c>
      <c r="DL177" s="31">
        <f t="shared" si="252"/>
        <v>0</v>
      </c>
      <c r="DM177" s="230" t="str">
        <f t="shared" si="236"/>
        <v>NO OFERTADO</v>
      </c>
      <c r="DN177" s="32">
        <v>69000</v>
      </c>
      <c r="DO177" s="229">
        <v>0</v>
      </c>
      <c r="DP177" s="34">
        <f t="shared" si="253"/>
        <v>69000</v>
      </c>
      <c r="DQ177" s="31">
        <f t="shared" si="254"/>
        <v>69000</v>
      </c>
      <c r="DR177" s="230" t="str">
        <f t="shared" si="237"/>
        <v>HABILITA</v>
      </c>
      <c r="DS177" s="32"/>
      <c r="DT177" s="229"/>
      <c r="DU177" s="34">
        <f t="shared" si="255"/>
        <v>0</v>
      </c>
      <c r="DV177" s="31">
        <f t="shared" si="256"/>
        <v>0</v>
      </c>
      <c r="DW177" s="230" t="str">
        <f t="shared" si="238"/>
        <v>NO OFERTADO</v>
      </c>
      <c r="DX177" s="32"/>
      <c r="DY177" s="229">
        <f t="shared" si="285"/>
        <v>0</v>
      </c>
      <c r="DZ177" s="34">
        <f t="shared" si="239"/>
        <v>0</v>
      </c>
      <c r="EA177" s="31">
        <f t="shared" si="240"/>
        <v>0</v>
      </c>
      <c r="EB177" s="230" t="str">
        <f t="shared" si="241"/>
        <v>NO OFERTADO</v>
      </c>
      <c r="EC177" s="32"/>
      <c r="ED177" s="229"/>
      <c r="EE177" s="34">
        <f t="shared" si="257"/>
        <v>0</v>
      </c>
      <c r="EF177" s="31">
        <f t="shared" si="258"/>
        <v>0</v>
      </c>
      <c r="EG177" s="230" t="str">
        <f t="shared" si="242"/>
        <v>NO OFERTADO</v>
      </c>
      <c r="EH177" s="32"/>
      <c r="EI177" s="229"/>
      <c r="EJ177" s="34">
        <f t="shared" si="259"/>
        <v>0</v>
      </c>
      <c r="EK177" s="31">
        <f t="shared" si="260"/>
        <v>0</v>
      </c>
      <c r="EL177" s="230" t="str">
        <f t="shared" si="243"/>
        <v>NO OFERTADO</v>
      </c>
    </row>
    <row r="178" spans="1:142" s="226" customFormat="1" ht="25.5" x14ac:dyDescent="0.2">
      <c r="A178" s="103">
        <v>169</v>
      </c>
      <c r="B178" s="202" t="s">
        <v>290</v>
      </c>
      <c r="C178" s="121" t="s">
        <v>291</v>
      </c>
      <c r="D178" s="146">
        <v>1</v>
      </c>
      <c r="E178" s="227" t="s">
        <v>53</v>
      </c>
      <c r="F178" s="228">
        <v>1</v>
      </c>
      <c r="G178" s="25">
        <v>2136.6925999999999</v>
      </c>
      <c r="H178" s="32"/>
      <c r="I178" s="229"/>
      <c r="J178" s="34">
        <f t="shared" si="244"/>
        <v>0</v>
      </c>
      <c r="K178" s="31">
        <f t="shared" si="245"/>
        <v>0</v>
      </c>
      <c r="L178" s="230" t="str">
        <f t="shared" si="193"/>
        <v>NO OFERTADO</v>
      </c>
      <c r="M178" s="32"/>
      <c r="N178" s="229">
        <v>0</v>
      </c>
      <c r="O178" s="34">
        <f t="shared" si="194"/>
        <v>0</v>
      </c>
      <c r="P178" s="31">
        <f t="shared" si="282"/>
        <v>0</v>
      </c>
      <c r="Q178" s="230" t="str">
        <f t="shared" si="196"/>
        <v>NO OFERTADO</v>
      </c>
      <c r="R178" s="32"/>
      <c r="S178" s="229"/>
      <c r="T178" s="34">
        <f t="shared" si="197"/>
        <v>0</v>
      </c>
      <c r="U178" s="31">
        <f t="shared" si="282"/>
        <v>0</v>
      </c>
      <c r="V178" s="230" t="str">
        <f t="shared" si="198"/>
        <v>NO OFERTADO</v>
      </c>
      <c r="W178" s="32"/>
      <c r="X178" s="229"/>
      <c r="Y178" s="34">
        <f t="shared" si="199"/>
        <v>0</v>
      </c>
      <c r="Z178" s="31">
        <f t="shared" si="282"/>
        <v>0</v>
      </c>
      <c r="AA178" s="230" t="str">
        <f t="shared" si="200"/>
        <v>NO OFERTADO</v>
      </c>
      <c r="AB178" s="32"/>
      <c r="AC178" s="229"/>
      <c r="AD178" s="34">
        <f t="shared" si="201"/>
        <v>0</v>
      </c>
      <c r="AE178" s="31">
        <f t="shared" si="282"/>
        <v>0</v>
      </c>
      <c r="AF178" s="230" t="str">
        <f t="shared" si="202"/>
        <v>NO OFERTADO</v>
      </c>
      <c r="AG178" s="32"/>
      <c r="AH178" s="229"/>
      <c r="AI178" s="34">
        <f t="shared" si="203"/>
        <v>0</v>
      </c>
      <c r="AJ178" s="31">
        <f t="shared" si="282"/>
        <v>0</v>
      </c>
      <c r="AK178" s="230" t="str">
        <f t="shared" si="204"/>
        <v>NO OFERTADO</v>
      </c>
      <c r="AL178" s="32"/>
      <c r="AM178" s="229"/>
      <c r="AN178" s="34">
        <f t="shared" si="205"/>
        <v>0</v>
      </c>
      <c r="AO178" s="31">
        <f t="shared" si="282"/>
        <v>0</v>
      </c>
      <c r="AP178" s="230" t="str">
        <f t="shared" si="206"/>
        <v>NO OFERTADO</v>
      </c>
      <c r="AQ178" s="32"/>
      <c r="AR178" s="229"/>
      <c r="AS178" s="34">
        <f t="shared" si="207"/>
        <v>0</v>
      </c>
      <c r="AT178" s="31">
        <f t="shared" si="282"/>
        <v>0</v>
      </c>
      <c r="AU178" s="230" t="str">
        <f t="shared" si="208"/>
        <v>NO OFERTADO</v>
      </c>
      <c r="AV178" s="32"/>
      <c r="AW178" s="229"/>
      <c r="AX178" s="34">
        <f t="shared" si="210"/>
        <v>0</v>
      </c>
      <c r="AY178" s="31">
        <f t="shared" si="282"/>
        <v>0</v>
      </c>
      <c r="AZ178" s="230" t="str">
        <f t="shared" si="211"/>
        <v>NO OFERTADO</v>
      </c>
      <c r="BA178" s="32"/>
      <c r="BB178" s="229">
        <f t="shared" si="283"/>
        <v>0</v>
      </c>
      <c r="BC178" s="34">
        <f t="shared" si="213"/>
        <v>0</v>
      </c>
      <c r="BD178" s="31">
        <f t="shared" si="282"/>
        <v>0</v>
      </c>
      <c r="BE178" s="230" t="str">
        <f t="shared" si="214"/>
        <v>NO OFERTADO</v>
      </c>
      <c r="BF178" s="32">
        <v>112000</v>
      </c>
      <c r="BG178" s="229">
        <f>BF178*0.19</f>
        <v>21280</v>
      </c>
      <c r="BH178" s="34">
        <f t="shared" si="215"/>
        <v>133280</v>
      </c>
      <c r="BI178" s="31">
        <f t="shared" si="282"/>
        <v>133280</v>
      </c>
      <c r="BJ178" s="230" t="str">
        <f t="shared" si="216"/>
        <v>NO HABILITA</v>
      </c>
      <c r="BK178" s="32"/>
      <c r="BL178" s="229"/>
      <c r="BM178" s="34">
        <f t="shared" si="217"/>
        <v>0</v>
      </c>
      <c r="BN178" s="31">
        <f t="shared" si="282"/>
        <v>0</v>
      </c>
      <c r="BO178" s="230" t="str">
        <f t="shared" si="218"/>
        <v>NO OFERTADO</v>
      </c>
      <c r="BP178" s="32"/>
      <c r="BQ178" s="229"/>
      <c r="BR178" s="34">
        <f t="shared" si="219"/>
        <v>0</v>
      </c>
      <c r="BS178" s="31">
        <f t="shared" si="282"/>
        <v>0</v>
      </c>
      <c r="BT178" s="230" t="str">
        <f t="shared" si="220"/>
        <v>NO OFERTADO</v>
      </c>
      <c r="BU178" s="32"/>
      <c r="BV178" s="229"/>
      <c r="BW178" s="34">
        <f t="shared" si="221"/>
        <v>0</v>
      </c>
      <c r="BX178" s="31">
        <f t="shared" si="284"/>
        <v>0</v>
      </c>
      <c r="BY178" s="230" t="str">
        <f t="shared" si="223"/>
        <v>NO OFERTADO</v>
      </c>
      <c r="BZ178" s="32"/>
      <c r="CA178" s="229"/>
      <c r="CB178" s="34">
        <f t="shared" si="224"/>
        <v>0</v>
      </c>
      <c r="CC178" s="31">
        <f t="shared" si="284"/>
        <v>0</v>
      </c>
      <c r="CD178" s="230" t="str">
        <f t="shared" si="225"/>
        <v>NO OFERTADO</v>
      </c>
      <c r="CE178" s="32"/>
      <c r="CF178" s="229"/>
      <c r="CG178" s="34">
        <f t="shared" si="226"/>
        <v>0</v>
      </c>
      <c r="CH178" s="31">
        <f t="shared" si="284"/>
        <v>0</v>
      </c>
      <c r="CI178" s="230" t="str">
        <f t="shared" si="227"/>
        <v>NO OFERTADO</v>
      </c>
      <c r="CJ178" s="32"/>
      <c r="CK178" s="229"/>
      <c r="CL178" s="34">
        <f t="shared" si="228"/>
        <v>0</v>
      </c>
      <c r="CM178" s="31">
        <f t="shared" si="284"/>
        <v>0</v>
      </c>
      <c r="CN178" s="230" t="str">
        <f t="shared" si="229"/>
        <v>NO OFERTADO</v>
      </c>
      <c r="CO178" s="32"/>
      <c r="CP178" s="231"/>
      <c r="CQ178" s="34">
        <f t="shared" si="230"/>
        <v>0</v>
      </c>
      <c r="CR178" s="31">
        <f t="shared" si="284"/>
        <v>0</v>
      </c>
      <c r="CS178" s="230" t="str">
        <f t="shared" si="231"/>
        <v>NO OFERTADO</v>
      </c>
      <c r="CT178" s="32"/>
      <c r="CU178" s="229"/>
      <c r="CV178" s="34">
        <f t="shared" si="232"/>
        <v>0</v>
      </c>
      <c r="CW178" s="31">
        <f t="shared" si="284"/>
        <v>0</v>
      </c>
      <c r="CX178" s="230" t="str">
        <f t="shared" si="233"/>
        <v>NO OFERTADO</v>
      </c>
      <c r="CY178" s="32"/>
      <c r="CZ178" s="229"/>
      <c r="DA178" s="34">
        <f t="shared" si="247"/>
        <v>0</v>
      </c>
      <c r="DB178" s="31">
        <f t="shared" si="248"/>
        <v>0</v>
      </c>
      <c r="DC178" s="230" t="str">
        <f t="shared" si="234"/>
        <v>NO OFERTADO</v>
      </c>
      <c r="DD178" s="32"/>
      <c r="DE178" s="229"/>
      <c r="DF178" s="34">
        <f t="shared" si="249"/>
        <v>0</v>
      </c>
      <c r="DG178" s="31">
        <f t="shared" si="250"/>
        <v>0</v>
      </c>
      <c r="DH178" s="230" t="str">
        <f t="shared" si="235"/>
        <v>NO OFERTADO</v>
      </c>
      <c r="DI178" s="32"/>
      <c r="DJ178" s="229"/>
      <c r="DK178" s="34">
        <f t="shared" si="251"/>
        <v>0</v>
      </c>
      <c r="DL178" s="31">
        <f t="shared" si="252"/>
        <v>0</v>
      </c>
      <c r="DM178" s="230" t="str">
        <f t="shared" si="236"/>
        <v>NO OFERTADO</v>
      </c>
      <c r="DN178" s="32"/>
      <c r="DO178" s="229"/>
      <c r="DP178" s="34">
        <f t="shared" si="253"/>
        <v>0</v>
      </c>
      <c r="DQ178" s="31">
        <f t="shared" si="254"/>
        <v>0</v>
      </c>
      <c r="DR178" s="230" t="str">
        <f t="shared" si="237"/>
        <v>NO OFERTADO</v>
      </c>
      <c r="DS178" s="32"/>
      <c r="DT178" s="229"/>
      <c r="DU178" s="34">
        <f t="shared" si="255"/>
        <v>0</v>
      </c>
      <c r="DV178" s="31">
        <f t="shared" si="256"/>
        <v>0</v>
      </c>
      <c r="DW178" s="230" t="str">
        <f t="shared" si="238"/>
        <v>NO OFERTADO</v>
      </c>
      <c r="DX178" s="32"/>
      <c r="DY178" s="229">
        <f t="shared" si="285"/>
        <v>0</v>
      </c>
      <c r="DZ178" s="34">
        <f t="shared" si="239"/>
        <v>0</v>
      </c>
      <c r="EA178" s="31">
        <f t="shared" si="240"/>
        <v>0</v>
      </c>
      <c r="EB178" s="230" t="str">
        <f t="shared" si="241"/>
        <v>NO OFERTADO</v>
      </c>
      <c r="EC178" s="32"/>
      <c r="ED178" s="229"/>
      <c r="EE178" s="34">
        <f t="shared" si="257"/>
        <v>0</v>
      </c>
      <c r="EF178" s="31">
        <f t="shared" si="258"/>
        <v>0</v>
      </c>
      <c r="EG178" s="230" t="str">
        <f t="shared" si="242"/>
        <v>NO OFERTADO</v>
      </c>
      <c r="EH178" s="32"/>
      <c r="EI178" s="229"/>
      <c r="EJ178" s="34">
        <f t="shared" si="259"/>
        <v>0</v>
      </c>
      <c r="EK178" s="31">
        <f t="shared" si="260"/>
        <v>0</v>
      </c>
      <c r="EL178" s="230" t="str">
        <f t="shared" si="243"/>
        <v>NO OFERTADO</v>
      </c>
    </row>
    <row r="179" spans="1:142" s="226" customFormat="1" ht="25.5" x14ac:dyDescent="0.2">
      <c r="A179" s="103">
        <v>170</v>
      </c>
      <c r="B179" s="202" t="s">
        <v>292</v>
      </c>
      <c r="C179" s="121" t="s">
        <v>291</v>
      </c>
      <c r="D179" s="146">
        <v>1</v>
      </c>
      <c r="E179" s="227" t="s">
        <v>53</v>
      </c>
      <c r="F179" s="228">
        <v>99.666666666666671</v>
      </c>
      <c r="G179" s="25">
        <v>2136.6925999999999</v>
      </c>
      <c r="H179" s="32"/>
      <c r="I179" s="229"/>
      <c r="J179" s="34">
        <f t="shared" si="244"/>
        <v>0</v>
      </c>
      <c r="K179" s="31">
        <f t="shared" si="245"/>
        <v>0</v>
      </c>
      <c r="L179" s="230" t="str">
        <f t="shared" si="193"/>
        <v>NO OFERTADO</v>
      </c>
      <c r="M179" s="32"/>
      <c r="N179" s="229">
        <v>0</v>
      </c>
      <c r="O179" s="34">
        <f t="shared" si="194"/>
        <v>0</v>
      </c>
      <c r="P179" s="31">
        <f t="shared" si="282"/>
        <v>0</v>
      </c>
      <c r="Q179" s="230" t="str">
        <f t="shared" si="196"/>
        <v>NO OFERTADO</v>
      </c>
      <c r="R179" s="32"/>
      <c r="S179" s="229"/>
      <c r="T179" s="34">
        <f t="shared" si="197"/>
        <v>0</v>
      </c>
      <c r="U179" s="31">
        <f t="shared" si="282"/>
        <v>0</v>
      </c>
      <c r="V179" s="230" t="str">
        <f t="shared" si="198"/>
        <v>NO OFERTADO</v>
      </c>
      <c r="W179" s="32"/>
      <c r="X179" s="229"/>
      <c r="Y179" s="34">
        <f t="shared" si="199"/>
        <v>0</v>
      </c>
      <c r="Z179" s="31">
        <f t="shared" si="282"/>
        <v>0</v>
      </c>
      <c r="AA179" s="230" t="str">
        <f t="shared" si="200"/>
        <v>NO OFERTADO</v>
      </c>
      <c r="AB179" s="32"/>
      <c r="AC179" s="229"/>
      <c r="AD179" s="34">
        <f t="shared" si="201"/>
        <v>0</v>
      </c>
      <c r="AE179" s="31">
        <f t="shared" si="282"/>
        <v>0</v>
      </c>
      <c r="AF179" s="230" t="str">
        <f t="shared" si="202"/>
        <v>NO OFERTADO</v>
      </c>
      <c r="AG179" s="32"/>
      <c r="AH179" s="229"/>
      <c r="AI179" s="34">
        <f t="shared" si="203"/>
        <v>0</v>
      </c>
      <c r="AJ179" s="31">
        <f t="shared" si="282"/>
        <v>0</v>
      </c>
      <c r="AK179" s="230" t="str">
        <f t="shared" si="204"/>
        <v>NO OFERTADO</v>
      </c>
      <c r="AL179" s="32"/>
      <c r="AM179" s="229"/>
      <c r="AN179" s="34">
        <f t="shared" si="205"/>
        <v>0</v>
      </c>
      <c r="AO179" s="31">
        <f t="shared" si="282"/>
        <v>0</v>
      </c>
      <c r="AP179" s="230" t="str">
        <f t="shared" si="206"/>
        <v>NO OFERTADO</v>
      </c>
      <c r="AQ179" s="32"/>
      <c r="AR179" s="229"/>
      <c r="AS179" s="34">
        <f t="shared" si="207"/>
        <v>0</v>
      </c>
      <c r="AT179" s="31">
        <f t="shared" si="282"/>
        <v>0</v>
      </c>
      <c r="AU179" s="230" t="str">
        <f t="shared" si="208"/>
        <v>NO OFERTADO</v>
      </c>
      <c r="AV179" s="32"/>
      <c r="AW179" s="229"/>
      <c r="AX179" s="34">
        <f t="shared" si="210"/>
        <v>0</v>
      </c>
      <c r="AY179" s="31">
        <f t="shared" si="282"/>
        <v>0</v>
      </c>
      <c r="AZ179" s="230" t="str">
        <f t="shared" si="211"/>
        <v>NO OFERTADO</v>
      </c>
      <c r="BA179" s="32"/>
      <c r="BB179" s="229">
        <f t="shared" si="283"/>
        <v>0</v>
      </c>
      <c r="BC179" s="34">
        <f t="shared" si="213"/>
        <v>0</v>
      </c>
      <c r="BD179" s="31">
        <f t="shared" si="282"/>
        <v>0</v>
      </c>
      <c r="BE179" s="230" t="str">
        <f t="shared" si="214"/>
        <v>NO OFERTADO</v>
      </c>
      <c r="BF179" s="32"/>
      <c r="BG179" s="229"/>
      <c r="BH179" s="34">
        <f t="shared" si="215"/>
        <v>0</v>
      </c>
      <c r="BI179" s="31">
        <f t="shared" si="282"/>
        <v>0</v>
      </c>
      <c r="BJ179" s="230" t="str">
        <f t="shared" si="216"/>
        <v>NO OFERTADO</v>
      </c>
      <c r="BK179" s="32"/>
      <c r="BL179" s="229"/>
      <c r="BM179" s="34">
        <f t="shared" si="217"/>
        <v>0</v>
      </c>
      <c r="BN179" s="31">
        <f t="shared" si="282"/>
        <v>0</v>
      </c>
      <c r="BO179" s="230" t="str">
        <f t="shared" si="218"/>
        <v>NO OFERTADO</v>
      </c>
      <c r="BP179" s="32"/>
      <c r="BQ179" s="229"/>
      <c r="BR179" s="34">
        <f t="shared" si="219"/>
        <v>0</v>
      </c>
      <c r="BS179" s="31">
        <f t="shared" si="282"/>
        <v>0</v>
      </c>
      <c r="BT179" s="230" t="str">
        <f t="shared" si="220"/>
        <v>NO OFERTADO</v>
      </c>
      <c r="BU179" s="32"/>
      <c r="BV179" s="229"/>
      <c r="BW179" s="34">
        <f t="shared" si="221"/>
        <v>0</v>
      </c>
      <c r="BX179" s="31">
        <f t="shared" si="284"/>
        <v>0</v>
      </c>
      <c r="BY179" s="230" t="str">
        <f t="shared" si="223"/>
        <v>NO OFERTADO</v>
      </c>
      <c r="BZ179" s="32"/>
      <c r="CA179" s="229"/>
      <c r="CB179" s="34">
        <f t="shared" si="224"/>
        <v>0</v>
      </c>
      <c r="CC179" s="31">
        <f t="shared" si="284"/>
        <v>0</v>
      </c>
      <c r="CD179" s="230" t="str">
        <f t="shared" si="225"/>
        <v>NO OFERTADO</v>
      </c>
      <c r="CE179" s="32"/>
      <c r="CF179" s="229"/>
      <c r="CG179" s="34">
        <f t="shared" si="226"/>
        <v>0</v>
      </c>
      <c r="CH179" s="31">
        <f t="shared" si="284"/>
        <v>0</v>
      </c>
      <c r="CI179" s="230" t="str">
        <f t="shared" si="227"/>
        <v>NO OFERTADO</v>
      </c>
      <c r="CJ179" s="32"/>
      <c r="CK179" s="229"/>
      <c r="CL179" s="34">
        <f t="shared" si="228"/>
        <v>0</v>
      </c>
      <c r="CM179" s="31">
        <f t="shared" si="284"/>
        <v>0</v>
      </c>
      <c r="CN179" s="230" t="str">
        <f t="shared" si="229"/>
        <v>NO OFERTADO</v>
      </c>
      <c r="CO179" s="32"/>
      <c r="CP179" s="231"/>
      <c r="CQ179" s="34">
        <f t="shared" si="230"/>
        <v>0</v>
      </c>
      <c r="CR179" s="31">
        <f t="shared" si="284"/>
        <v>0</v>
      </c>
      <c r="CS179" s="230" t="str">
        <f t="shared" si="231"/>
        <v>NO OFERTADO</v>
      </c>
      <c r="CT179" s="32"/>
      <c r="CU179" s="229"/>
      <c r="CV179" s="34">
        <f t="shared" si="232"/>
        <v>0</v>
      </c>
      <c r="CW179" s="31">
        <f t="shared" si="284"/>
        <v>0</v>
      </c>
      <c r="CX179" s="230" t="str">
        <f t="shared" si="233"/>
        <v>NO OFERTADO</v>
      </c>
      <c r="CY179" s="32"/>
      <c r="CZ179" s="229"/>
      <c r="DA179" s="34">
        <f t="shared" si="247"/>
        <v>0</v>
      </c>
      <c r="DB179" s="31">
        <f t="shared" si="248"/>
        <v>0</v>
      </c>
      <c r="DC179" s="230" t="str">
        <f t="shared" si="234"/>
        <v>NO OFERTADO</v>
      </c>
      <c r="DD179" s="32"/>
      <c r="DE179" s="229"/>
      <c r="DF179" s="34">
        <f t="shared" si="249"/>
        <v>0</v>
      </c>
      <c r="DG179" s="31">
        <f t="shared" si="250"/>
        <v>0</v>
      </c>
      <c r="DH179" s="230" t="str">
        <f t="shared" si="235"/>
        <v>NO OFERTADO</v>
      </c>
      <c r="DI179" s="32"/>
      <c r="DJ179" s="229"/>
      <c r="DK179" s="34">
        <f t="shared" si="251"/>
        <v>0</v>
      </c>
      <c r="DL179" s="31">
        <f t="shared" si="252"/>
        <v>0</v>
      </c>
      <c r="DM179" s="230" t="str">
        <f t="shared" si="236"/>
        <v>NO OFERTADO</v>
      </c>
      <c r="DN179" s="32"/>
      <c r="DO179" s="229"/>
      <c r="DP179" s="34">
        <f t="shared" si="253"/>
        <v>0</v>
      </c>
      <c r="DQ179" s="31">
        <f t="shared" si="254"/>
        <v>0</v>
      </c>
      <c r="DR179" s="230" t="str">
        <f t="shared" si="237"/>
        <v>NO OFERTADO</v>
      </c>
      <c r="DS179" s="32"/>
      <c r="DT179" s="229"/>
      <c r="DU179" s="34">
        <f t="shared" si="255"/>
        <v>0</v>
      </c>
      <c r="DV179" s="31">
        <f t="shared" si="256"/>
        <v>0</v>
      </c>
      <c r="DW179" s="230" t="str">
        <f t="shared" si="238"/>
        <v>NO OFERTADO</v>
      </c>
      <c r="DX179" s="32"/>
      <c r="DY179" s="229">
        <f t="shared" si="285"/>
        <v>0</v>
      </c>
      <c r="DZ179" s="34">
        <f t="shared" si="239"/>
        <v>0</v>
      </c>
      <c r="EA179" s="31">
        <f t="shared" si="240"/>
        <v>0</v>
      </c>
      <c r="EB179" s="230" t="str">
        <f t="shared" si="241"/>
        <v>NO OFERTADO</v>
      </c>
      <c r="EC179" s="32"/>
      <c r="ED179" s="229"/>
      <c r="EE179" s="34">
        <f t="shared" si="257"/>
        <v>0</v>
      </c>
      <c r="EF179" s="31">
        <f t="shared" si="258"/>
        <v>0</v>
      </c>
      <c r="EG179" s="230" t="str">
        <f t="shared" si="242"/>
        <v>NO OFERTADO</v>
      </c>
      <c r="EH179" s="32"/>
      <c r="EI179" s="229"/>
      <c r="EJ179" s="34">
        <f t="shared" si="259"/>
        <v>0</v>
      </c>
      <c r="EK179" s="31">
        <f t="shared" si="260"/>
        <v>0</v>
      </c>
      <c r="EL179" s="230" t="str">
        <f t="shared" si="243"/>
        <v>NO OFERTADO</v>
      </c>
    </row>
    <row r="180" spans="1:142" s="226" customFormat="1" ht="38.25" x14ac:dyDescent="0.2">
      <c r="A180" s="103">
        <v>171</v>
      </c>
      <c r="B180" s="202" t="s">
        <v>293</v>
      </c>
      <c r="C180" s="121" t="s">
        <v>294</v>
      </c>
      <c r="D180" s="146">
        <v>1</v>
      </c>
      <c r="E180" s="227" t="s">
        <v>53</v>
      </c>
      <c r="F180" s="228">
        <v>2.3333333333333335</v>
      </c>
      <c r="G180" s="25">
        <v>470000</v>
      </c>
      <c r="H180" s="32"/>
      <c r="I180" s="229"/>
      <c r="J180" s="34">
        <f t="shared" si="244"/>
        <v>0</v>
      </c>
      <c r="K180" s="31">
        <f t="shared" si="245"/>
        <v>0</v>
      </c>
      <c r="L180" s="230" t="str">
        <f t="shared" si="193"/>
        <v>NO OFERTADO</v>
      </c>
      <c r="M180" s="32"/>
      <c r="N180" s="229">
        <v>0</v>
      </c>
      <c r="O180" s="34">
        <f t="shared" si="194"/>
        <v>0</v>
      </c>
      <c r="P180" s="31">
        <f t="shared" si="282"/>
        <v>0</v>
      </c>
      <c r="Q180" s="230" t="str">
        <f t="shared" si="196"/>
        <v>NO OFERTADO</v>
      </c>
      <c r="R180" s="32"/>
      <c r="S180" s="229"/>
      <c r="T180" s="34">
        <f t="shared" si="197"/>
        <v>0</v>
      </c>
      <c r="U180" s="31">
        <f t="shared" si="282"/>
        <v>0</v>
      </c>
      <c r="V180" s="230" t="str">
        <f t="shared" si="198"/>
        <v>NO OFERTADO</v>
      </c>
      <c r="W180" s="32"/>
      <c r="X180" s="229"/>
      <c r="Y180" s="34">
        <f t="shared" si="199"/>
        <v>0</v>
      </c>
      <c r="Z180" s="31">
        <f t="shared" si="282"/>
        <v>0</v>
      </c>
      <c r="AA180" s="230" t="str">
        <f t="shared" si="200"/>
        <v>NO OFERTADO</v>
      </c>
      <c r="AB180" s="32"/>
      <c r="AC180" s="229"/>
      <c r="AD180" s="34">
        <f t="shared" si="201"/>
        <v>0</v>
      </c>
      <c r="AE180" s="31">
        <f t="shared" si="282"/>
        <v>0</v>
      </c>
      <c r="AF180" s="230" t="str">
        <f t="shared" si="202"/>
        <v>NO OFERTADO</v>
      </c>
      <c r="AG180" s="32"/>
      <c r="AH180" s="229"/>
      <c r="AI180" s="34">
        <f t="shared" si="203"/>
        <v>0</v>
      </c>
      <c r="AJ180" s="31">
        <f t="shared" si="282"/>
        <v>0</v>
      </c>
      <c r="AK180" s="230" t="str">
        <f t="shared" si="204"/>
        <v>NO OFERTADO</v>
      </c>
      <c r="AL180" s="32"/>
      <c r="AM180" s="229"/>
      <c r="AN180" s="34">
        <f t="shared" si="205"/>
        <v>0</v>
      </c>
      <c r="AO180" s="31">
        <f t="shared" si="282"/>
        <v>0</v>
      </c>
      <c r="AP180" s="230" t="str">
        <f t="shared" si="206"/>
        <v>NO OFERTADO</v>
      </c>
      <c r="AQ180" s="32"/>
      <c r="AR180" s="229"/>
      <c r="AS180" s="34">
        <f t="shared" si="207"/>
        <v>0</v>
      </c>
      <c r="AT180" s="31">
        <f t="shared" si="282"/>
        <v>0</v>
      </c>
      <c r="AU180" s="230" t="str">
        <f t="shared" si="208"/>
        <v>NO OFERTADO</v>
      </c>
      <c r="AV180" s="32"/>
      <c r="AW180" s="229"/>
      <c r="AX180" s="34">
        <f t="shared" si="210"/>
        <v>0</v>
      </c>
      <c r="AY180" s="31">
        <f t="shared" si="282"/>
        <v>0</v>
      </c>
      <c r="AZ180" s="230" t="str">
        <f t="shared" si="211"/>
        <v>NO OFERTADO</v>
      </c>
      <c r="BA180" s="32"/>
      <c r="BB180" s="229">
        <f t="shared" si="283"/>
        <v>0</v>
      </c>
      <c r="BC180" s="34">
        <f t="shared" si="213"/>
        <v>0</v>
      </c>
      <c r="BD180" s="31">
        <f t="shared" si="282"/>
        <v>0</v>
      </c>
      <c r="BE180" s="230" t="str">
        <f t="shared" si="214"/>
        <v>NO OFERTADO</v>
      </c>
      <c r="BF180" s="32"/>
      <c r="BG180" s="229"/>
      <c r="BH180" s="34">
        <f t="shared" si="215"/>
        <v>0</v>
      </c>
      <c r="BI180" s="31">
        <f t="shared" si="282"/>
        <v>0</v>
      </c>
      <c r="BJ180" s="230" t="str">
        <f t="shared" si="216"/>
        <v>NO OFERTADO</v>
      </c>
      <c r="BK180" s="32"/>
      <c r="BL180" s="229"/>
      <c r="BM180" s="34">
        <f t="shared" si="217"/>
        <v>0</v>
      </c>
      <c r="BN180" s="31">
        <f t="shared" si="282"/>
        <v>0</v>
      </c>
      <c r="BO180" s="230" t="str">
        <f t="shared" si="218"/>
        <v>NO OFERTADO</v>
      </c>
      <c r="BP180" s="32"/>
      <c r="BQ180" s="229"/>
      <c r="BR180" s="34">
        <f t="shared" si="219"/>
        <v>0</v>
      </c>
      <c r="BS180" s="31">
        <f t="shared" si="282"/>
        <v>0</v>
      </c>
      <c r="BT180" s="230" t="str">
        <f t="shared" si="220"/>
        <v>NO OFERTADO</v>
      </c>
      <c r="BU180" s="32"/>
      <c r="BV180" s="229"/>
      <c r="BW180" s="34">
        <f t="shared" si="221"/>
        <v>0</v>
      </c>
      <c r="BX180" s="31">
        <f t="shared" si="284"/>
        <v>0</v>
      </c>
      <c r="BY180" s="230" t="str">
        <f t="shared" si="223"/>
        <v>NO OFERTADO</v>
      </c>
      <c r="BZ180" s="32"/>
      <c r="CA180" s="229"/>
      <c r="CB180" s="34">
        <f t="shared" si="224"/>
        <v>0</v>
      </c>
      <c r="CC180" s="31">
        <f t="shared" si="284"/>
        <v>0</v>
      </c>
      <c r="CD180" s="230" t="str">
        <f t="shared" si="225"/>
        <v>NO OFERTADO</v>
      </c>
      <c r="CE180" s="32"/>
      <c r="CF180" s="229"/>
      <c r="CG180" s="34">
        <f t="shared" si="226"/>
        <v>0</v>
      </c>
      <c r="CH180" s="31">
        <f t="shared" si="284"/>
        <v>0</v>
      </c>
      <c r="CI180" s="230" t="str">
        <f t="shared" si="227"/>
        <v>NO OFERTADO</v>
      </c>
      <c r="CJ180" s="32"/>
      <c r="CK180" s="229"/>
      <c r="CL180" s="34">
        <f t="shared" si="228"/>
        <v>0</v>
      </c>
      <c r="CM180" s="31">
        <f t="shared" si="284"/>
        <v>0</v>
      </c>
      <c r="CN180" s="230" t="str">
        <f t="shared" si="229"/>
        <v>NO OFERTADO</v>
      </c>
      <c r="CO180" s="32"/>
      <c r="CP180" s="231"/>
      <c r="CQ180" s="34">
        <f t="shared" si="230"/>
        <v>0</v>
      </c>
      <c r="CR180" s="31">
        <f t="shared" si="284"/>
        <v>0</v>
      </c>
      <c r="CS180" s="230" t="str">
        <f t="shared" si="231"/>
        <v>NO OFERTADO</v>
      </c>
      <c r="CT180" s="32"/>
      <c r="CU180" s="229"/>
      <c r="CV180" s="34">
        <f t="shared" si="232"/>
        <v>0</v>
      </c>
      <c r="CW180" s="31">
        <f t="shared" si="284"/>
        <v>0</v>
      </c>
      <c r="CX180" s="230" t="str">
        <f t="shared" si="233"/>
        <v>NO OFERTADO</v>
      </c>
      <c r="CY180" s="32"/>
      <c r="CZ180" s="229"/>
      <c r="DA180" s="34">
        <f t="shared" si="247"/>
        <v>0</v>
      </c>
      <c r="DB180" s="31">
        <f t="shared" si="248"/>
        <v>0</v>
      </c>
      <c r="DC180" s="230" t="str">
        <f t="shared" si="234"/>
        <v>NO OFERTADO</v>
      </c>
      <c r="DD180" s="32"/>
      <c r="DE180" s="229"/>
      <c r="DF180" s="34">
        <f t="shared" si="249"/>
        <v>0</v>
      </c>
      <c r="DG180" s="31">
        <f t="shared" si="250"/>
        <v>0</v>
      </c>
      <c r="DH180" s="230" t="str">
        <f t="shared" si="235"/>
        <v>NO OFERTADO</v>
      </c>
      <c r="DI180" s="32"/>
      <c r="DJ180" s="229"/>
      <c r="DK180" s="34">
        <f t="shared" si="251"/>
        <v>0</v>
      </c>
      <c r="DL180" s="31">
        <f t="shared" si="252"/>
        <v>0</v>
      </c>
      <c r="DM180" s="230" t="str">
        <f t="shared" si="236"/>
        <v>NO OFERTADO</v>
      </c>
      <c r="DN180" s="32"/>
      <c r="DO180" s="229"/>
      <c r="DP180" s="34">
        <f t="shared" si="253"/>
        <v>0</v>
      </c>
      <c r="DQ180" s="31">
        <f t="shared" si="254"/>
        <v>0</v>
      </c>
      <c r="DR180" s="230" t="str">
        <f t="shared" si="237"/>
        <v>NO OFERTADO</v>
      </c>
      <c r="DS180" s="32"/>
      <c r="DT180" s="229"/>
      <c r="DU180" s="34">
        <f t="shared" si="255"/>
        <v>0</v>
      </c>
      <c r="DV180" s="31">
        <f t="shared" si="256"/>
        <v>0</v>
      </c>
      <c r="DW180" s="230" t="str">
        <f t="shared" si="238"/>
        <v>NO OFERTADO</v>
      </c>
      <c r="DX180" s="32"/>
      <c r="DY180" s="229">
        <f t="shared" si="285"/>
        <v>0</v>
      </c>
      <c r="DZ180" s="34">
        <f t="shared" si="239"/>
        <v>0</v>
      </c>
      <c r="EA180" s="31">
        <f t="shared" si="240"/>
        <v>0</v>
      </c>
      <c r="EB180" s="230" t="str">
        <f t="shared" si="241"/>
        <v>NO OFERTADO</v>
      </c>
      <c r="EC180" s="32">
        <v>280000</v>
      </c>
      <c r="ED180" s="229"/>
      <c r="EE180" s="34">
        <f t="shared" si="257"/>
        <v>280000</v>
      </c>
      <c r="EF180" s="31">
        <f t="shared" si="258"/>
        <v>280000</v>
      </c>
      <c r="EG180" s="230" t="str">
        <f t="shared" si="242"/>
        <v>HABILITA</v>
      </c>
      <c r="EH180" s="32">
        <v>470000</v>
      </c>
      <c r="EI180" s="229">
        <v>0</v>
      </c>
      <c r="EJ180" s="34">
        <f t="shared" si="259"/>
        <v>470000</v>
      </c>
      <c r="EK180" s="31">
        <f t="shared" si="260"/>
        <v>470000</v>
      </c>
      <c r="EL180" s="230" t="str">
        <f t="shared" si="243"/>
        <v>HABILITA</v>
      </c>
    </row>
    <row r="181" spans="1:142" s="226" customFormat="1" ht="38.25" x14ac:dyDescent="0.2">
      <c r="A181" s="103">
        <v>172</v>
      </c>
      <c r="B181" s="202" t="s">
        <v>295</v>
      </c>
      <c r="C181" s="121" t="s">
        <v>294</v>
      </c>
      <c r="D181" s="146">
        <v>1</v>
      </c>
      <c r="E181" s="227" t="s">
        <v>53</v>
      </c>
      <c r="F181" s="228">
        <v>4</v>
      </c>
      <c r="G181" s="25">
        <v>470000</v>
      </c>
      <c r="H181" s="32"/>
      <c r="I181" s="229"/>
      <c r="J181" s="34">
        <f t="shared" si="244"/>
        <v>0</v>
      </c>
      <c r="K181" s="31">
        <f t="shared" si="245"/>
        <v>0</v>
      </c>
      <c r="L181" s="230" t="str">
        <f t="shared" si="193"/>
        <v>NO OFERTADO</v>
      </c>
      <c r="M181" s="32"/>
      <c r="N181" s="229">
        <v>0</v>
      </c>
      <c r="O181" s="34">
        <f t="shared" si="194"/>
        <v>0</v>
      </c>
      <c r="P181" s="31">
        <f t="shared" si="282"/>
        <v>0</v>
      </c>
      <c r="Q181" s="230" t="str">
        <f t="shared" si="196"/>
        <v>NO OFERTADO</v>
      </c>
      <c r="R181" s="32"/>
      <c r="S181" s="229"/>
      <c r="T181" s="34">
        <f t="shared" si="197"/>
        <v>0</v>
      </c>
      <c r="U181" s="31">
        <f t="shared" si="282"/>
        <v>0</v>
      </c>
      <c r="V181" s="230" t="str">
        <f t="shared" si="198"/>
        <v>NO OFERTADO</v>
      </c>
      <c r="W181" s="32"/>
      <c r="X181" s="229"/>
      <c r="Y181" s="34">
        <f t="shared" si="199"/>
        <v>0</v>
      </c>
      <c r="Z181" s="31">
        <f t="shared" si="282"/>
        <v>0</v>
      </c>
      <c r="AA181" s="230" t="str">
        <f t="shared" si="200"/>
        <v>NO OFERTADO</v>
      </c>
      <c r="AB181" s="32"/>
      <c r="AC181" s="229"/>
      <c r="AD181" s="34">
        <f t="shared" si="201"/>
        <v>0</v>
      </c>
      <c r="AE181" s="31">
        <f t="shared" si="282"/>
        <v>0</v>
      </c>
      <c r="AF181" s="230" t="str">
        <f t="shared" si="202"/>
        <v>NO OFERTADO</v>
      </c>
      <c r="AG181" s="32"/>
      <c r="AH181" s="229"/>
      <c r="AI181" s="34">
        <f t="shared" si="203"/>
        <v>0</v>
      </c>
      <c r="AJ181" s="31">
        <f t="shared" si="282"/>
        <v>0</v>
      </c>
      <c r="AK181" s="230" t="str">
        <f t="shared" si="204"/>
        <v>NO OFERTADO</v>
      </c>
      <c r="AL181" s="32"/>
      <c r="AM181" s="229"/>
      <c r="AN181" s="34">
        <f t="shared" si="205"/>
        <v>0</v>
      </c>
      <c r="AO181" s="31">
        <f t="shared" si="282"/>
        <v>0</v>
      </c>
      <c r="AP181" s="230" t="str">
        <f t="shared" si="206"/>
        <v>NO OFERTADO</v>
      </c>
      <c r="AQ181" s="32"/>
      <c r="AR181" s="229"/>
      <c r="AS181" s="34">
        <f t="shared" si="207"/>
        <v>0</v>
      </c>
      <c r="AT181" s="31">
        <f t="shared" si="282"/>
        <v>0</v>
      </c>
      <c r="AU181" s="230" t="str">
        <f t="shared" si="208"/>
        <v>NO OFERTADO</v>
      </c>
      <c r="AV181" s="32"/>
      <c r="AW181" s="229"/>
      <c r="AX181" s="34">
        <f t="shared" si="210"/>
        <v>0</v>
      </c>
      <c r="AY181" s="31">
        <f t="shared" si="282"/>
        <v>0</v>
      </c>
      <c r="AZ181" s="230" t="str">
        <f t="shared" si="211"/>
        <v>NO OFERTADO</v>
      </c>
      <c r="BA181" s="32"/>
      <c r="BB181" s="229">
        <f t="shared" si="283"/>
        <v>0</v>
      </c>
      <c r="BC181" s="34">
        <f t="shared" si="213"/>
        <v>0</v>
      </c>
      <c r="BD181" s="31">
        <f t="shared" si="282"/>
        <v>0</v>
      </c>
      <c r="BE181" s="230" t="str">
        <f t="shared" si="214"/>
        <v>NO OFERTADO</v>
      </c>
      <c r="BF181" s="32"/>
      <c r="BG181" s="229"/>
      <c r="BH181" s="34">
        <f t="shared" si="215"/>
        <v>0</v>
      </c>
      <c r="BI181" s="31">
        <f t="shared" si="282"/>
        <v>0</v>
      </c>
      <c r="BJ181" s="230" t="str">
        <f t="shared" si="216"/>
        <v>NO OFERTADO</v>
      </c>
      <c r="BK181" s="32"/>
      <c r="BL181" s="229"/>
      <c r="BM181" s="34">
        <f t="shared" si="217"/>
        <v>0</v>
      </c>
      <c r="BN181" s="31">
        <f t="shared" si="282"/>
        <v>0</v>
      </c>
      <c r="BO181" s="230" t="str">
        <f t="shared" si="218"/>
        <v>NO OFERTADO</v>
      </c>
      <c r="BP181" s="32"/>
      <c r="BQ181" s="229"/>
      <c r="BR181" s="34">
        <f t="shared" si="219"/>
        <v>0</v>
      </c>
      <c r="BS181" s="31">
        <f t="shared" si="282"/>
        <v>0</v>
      </c>
      <c r="BT181" s="230" t="str">
        <f t="shared" si="220"/>
        <v>NO OFERTADO</v>
      </c>
      <c r="BU181" s="32"/>
      <c r="BV181" s="229"/>
      <c r="BW181" s="34">
        <f t="shared" si="221"/>
        <v>0</v>
      </c>
      <c r="BX181" s="31">
        <f t="shared" si="284"/>
        <v>0</v>
      </c>
      <c r="BY181" s="230" t="str">
        <f t="shared" si="223"/>
        <v>NO OFERTADO</v>
      </c>
      <c r="BZ181" s="32"/>
      <c r="CA181" s="229"/>
      <c r="CB181" s="34">
        <f t="shared" si="224"/>
        <v>0</v>
      </c>
      <c r="CC181" s="31">
        <f t="shared" si="284"/>
        <v>0</v>
      </c>
      <c r="CD181" s="230" t="str">
        <f t="shared" si="225"/>
        <v>NO OFERTADO</v>
      </c>
      <c r="CE181" s="32"/>
      <c r="CF181" s="229"/>
      <c r="CG181" s="34">
        <f t="shared" si="226"/>
        <v>0</v>
      </c>
      <c r="CH181" s="31">
        <f t="shared" si="284"/>
        <v>0</v>
      </c>
      <c r="CI181" s="230" t="str">
        <f t="shared" si="227"/>
        <v>NO OFERTADO</v>
      </c>
      <c r="CJ181" s="32"/>
      <c r="CK181" s="229"/>
      <c r="CL181" s="34">
        <f t="shared" si="228"/>
        <v>0</v>
      </c>
      <c r="CM181" s="31">
        <f t="shared" si="284"/>
        <v>0</v>
      </c>
      <c r="CN181" s="230" t="str">
        <f t="shared" si="229"/>
        <v>NO OFERTADO</v>
      </c>
      <c r="CO181" s="32"/>
      <c r="CP181" s="231"/>
      <c r="CQ181" s="34">
        <f t="shared" si="230"/>
        <v>0</v>
      </c>
      <c r="CR181" s="31">
        <f t="shared" si="284"/>
        <v>0</v>
      </c>
      <c r="CS181" s="230" t="str">
        <f t="shared" si="231"/>
        <v>NO OFERTADO</v>
      </c>
      <c r="CT181" s="32"/>
      <c r="CU181" s="229"/>
      <c r="CV181" s="34">
        <f t="shared" si="232"/>
        <v>0</v>
      </c>
      <c r="CW181" s="31">
        <f t="shared" si="284"/>
        <v>0</v>
      </c>
      <c r="CX181" s="230" t="str">
        <f t="shared" si="233"/>
        <v>NO OFERTADO</v>
      </c>
      <c r="CY181" s="32"/>
      <c r="CZ181" s="229"/>
      <c r="DA181" s="34">
        <f t="shared" si="247"/>
        <v>0</v>
      </c>
      <c r="DB181" s="31">
        <f t="shared" si="248"/>
        <v>0</v>
      </c>
      <c r="DC181" s="230" t="str">
        <f t="shared" si="234"/>
        <v>NO OFERTADO</v>
      </c>
      <c r="DD181" s="32"/>
      <c r="DE181" s="229"/>
      <c r="DF181" s="34">
        <f t="shared" si="249"/>
        <v>0</v>
      </c>
      <c r="DG181" s="31">
        <f t="shared" si="250"/>
        <v>0</v>
      </c>
      <c r="DH181" s="230" t="str">
        <f t="shared" si="235"/>
        <v>NO OFERTADO</v>
      </c>
      <c r="DI181" s="32"/>
      <c r="DJ181" s="229"/>
      <c r="DK181" s="34">
        <f t="shared" si="251"/>
        <v>0</v>
      </c>
      <c r="DL181" s="31">
        <f t="shared" si="252"/>
        <v>0</v>
      </c>
      <c r="DM181" s="230" t="str">
        <f t="shared" si="236"/>
        <v>NO OFERTADO</v>
      </c>
      <c r="DN181" s="32"/>
      <c r="DO181" s="229"/>
      <c r="DP181" s="34">
        <f t="shared" si="253"/>
        <v>0</v>
      </c>
      <c r="DQ181" s="31">
        <f t="shared" si="254"/>
        <v>0</v>
      </c>
      <c r="DR181" s="230" t="str">
        <f t="shared" si="237"/>
        <v>NO OFERTADO</v>
      </c>
      <c r="DS181" s="32"/>
      <c r="DT181" s="229"/>
      <c r="DU181" s="34">
        <f t="shared" si="255"/>
        <v>0</v>
      </c>
      <c r="DV181" s="31">
        <f t="shared" si="256"/>
        <v>0</v>
      </c>
      <c r="DW181" s="230" t="str">
        <f t="shared" si="238"/>
        <v>NO OFERTADO</v>
      </c>
      <c r="DX181" s="32"/>
      <c r="DY181" s="229">
        <f t="shared" si="285"/>
        <v>0</v>
      </c>
      <c r="DZ181" s="34">
        <f t="shared" si="239"/>
        <v>0</v>
      </c>
      <c r="EA181" s="31">
        <f t="shared" si="240"/>
        <v>0</v>
      </c>
      <c r="EB181" s="230" t="str">
        <f t="shared" si="241"/>
        <v>NO OFERTADO</v>
      </c>
      <c r="EC181" s="32">
        <v>280000</v>
      </c>
      <c r="ED181" s="229"/>
      <c r="EE181" s="34">
        <f t="shared" si="257"/>
        <v>280000</v>
      </c>
      <c r="EF181" s="31">
        <f t="shared" si="258"/>
        <v>280000</v>
      </c>
      <c r="EG181" s="230" t="str">
        <f t="shared" si="242"/>
        <v>HABILITA</v>
      </c>
      <c r="EH181" s="32">
        <v>470000</v>
      </c>
      <c r="EI181" s="229">
        <v>0</v>
      </c>
      <c r="EJ181" s="34">
        <f t="shared" si="259"/>
        <v>470000</v>
      </c>
      <c r="EK181" s="31">
        <f t="shared" si="260"/>
        <v>470000</v>
      </c>
      <c r="EL181" s="230" t="str">
        <f t="shared" si="243"/>
        <v>HABILITA</v>
      </c>
    </row>
    <row r="182" spans="1:142" s="226" customFormat="1" ht="89.25" x14ac:dyDescent="0.2">
      <c r="A182" s="103">
        <v>173</v>
      </c>
      <c r="B182" s="202" t="s">
        <v>296</v>
      </c>
      <c r="C182" s="121" t="s">
        <v>294</v>
      </c>
      <c r="D182" s="146">
        <v>1</v>
      </c>
      <c r="E182" s="227" t="s">
        <v>53</v>
      </c>
      <c r="F182" s="228">
        <v>1</v>
      </c>
      <c r="G182" s="25">
        <v>4370000</v>
      </c>
      <c r="H182" s="32"/>
      <c r="I182" s="229"/>
      <c r="J182" s="34">
        <f t="shared" si="244"/>
        <v>0</v>
      </c>
      <c r="K182" s="31">
        <f t="shared" si="245"/>
        <v>0</v>
      </c>
      <c r="L182" s="230" t="str">
        <f t="shared" si="193"/>
        <v>NO OFERTADO</v>
      </c>
      <c r="M182" s="32"/>
      <c r="N182" s="229">
        <v>0</v>
      </c>
      <c r="O182" s="34">
        <f t="shared" si="194"/>
        <v>0</v>
      </c>
      <c r="P182" s="31">
        <f t="shared" si="282"/>
        <v>0</v>
      </c>
      <c r="Q182" s="230" t="str">
        <f t="shared" si="196"/>
        <v>NO OFERTADO</v>
      </c>
      <c r="R182" s="32"/>
      <c r="S182" s="229"/>
      <c r="T182" s="34">
        <f t="shared" si="197"/>
        <v>0</v>
      </c>
      <c r="U182" s="31">
        <f t="shared" si="282"/>
        <v>0</v>
      </c>
      <c r="V182" s="230" t="str">
        <f t="shared" si="198"/>
        <v>NO OFERTADO</v>
      </c>
      <c r="W182" s="32"/>
      <c r="X182" s="229"/>
      <c r="Y182" s="34">
        <f t="shared" si="199"/>
        <v>0</v>
      </c>
      <c r="Z182" s="31">
        <f t="shared" si="282"/>
        <v>0</v>
      </c>
      <c r="AA182" s="230" t="str">
        <f t="shared" si="200"/>
        <v>NO OFERTADO</v>
      </c>
      <c r="AB182" s="32"/>
      <c r="AC182" s="229"/>
      <c r="AD182" s="34">
        <f t="shared" si="201"/>
        <v>0</v>
      </c>
      <c r="AE182" s="31">
        <f t="shared" si="282"/>
        <v>0</v>
      </c>
      <c r="AF182" s="230" t="str">
        <f t="shared" si="202"/>
        <v>NO OFERTADO</v>
      </c>
      <c r="AG182" s="32"/>
      <c r="AH182" s="229"/>
      <c r="AI182" s="34">
        <f t="shared" si="203"/>
        <v>0</v>
      </c>
      <c r="AJ182" s="31">
        <f t="shared" si="282"/>
        <v>0</v>
      </c>
      <c r="AK182" s="230" t="str">
        <f t="shared" si="204"/>
        <v>NO OFERTADO</v>
      </c>
      <c r="AL182" s="32"/>
      <c r="AM182" s="229"/>
      <c r="AN182" s="34">
        <f t="shared" si="205"/>
        <v>0</v>
      </c>
      <c r="AO182" s="31">
        <f t="shared" si="282"/>
        <v>0</v>
      </c>
      <c r="AP182" s="230" t="str">
        <f t="shared" si="206"/>
        <v>NO OFERTADO</v>
      </c>
      <c r="AQ182" s="32"/>
      <c r="AR182" s="229"/>
      <c r="AS182" s="34">
        <f t="shared" si="207"/>
        <v>0</v>
      </c>
      <c r="AT182" s="31">
        <f t="shared" si="282"/>
        <v>0</v>
      </c>
      <c r="AU182" s="230" t="str">
        <f t="shared" si="208"/>
        <v>NO OFERTADO</v>
      </c>
      <c r="AV182" s="32">
        <v>7933213</v>
      </c>
      <c r="AW182" s="229">
        <v>0</v>
      </c>
      <c r="AX182" s="34">
        <f t="shared" si="210"/>
        <v>7933213</v>
      </c>
      <c r="AY182" s="31">
        <f t="shared" si="282"/>
        <v>7933213</v>
      </c>
      <c r="AZ182" s="230" t="str">
        <f t="shared" si="211"/>
        <v>NO HABILITA</v>
      </c>
      <c r="BA182" s="32"/>
      <c r="BB182" s="229">
        <f t="shared" si="283"/>
        <v>0</v>
      </c>
      <c r="BC182" s="34">
        <f t="shared" si="213"/>
        <v>0</v>
      </c>
      <c r="BD182" s="31">
        <f t="shared" si="282"/>
        <v>0</v>
      </c>
      <c r="BE182" s="230" t="str">
        <f t="shared" si="214"/>
        <v>NO OFERTADO</v>
      </c>
      <c r="BF182" s="32"/>
      <c r="BG182" s="229"/>
      <c r="BH182" s="34">
        <f t="shared" si="215"/>
        <v>0</v>
      </c>
      <c r="BI182" s="31">
        <f t="shared" si="282"/>
        <v>0</v>
      </c>
      <c r="BJ182" s="230" t="str">
        <f t="shared" si="216"/>
        <v>NO OFERTADO</v>
      </c>
      <c r="BK182" s="32">
        <v>3800000</v>
      </c>
      <c r="BL182" s="229">
        <v>0</v>
      </c>
      <c r="BM182" s="34">
        <f t="shared" si="217"/>
        <v>3800000</v>
      </c>
      <c r="BN182" s="31">
        <f t="shared" si="282"/>
        <v>3800000</v>
      </c>
      <c r="BO182" s="230" t="str">
        <f t="shared" si="218"/>
        <v>HABILITA</v>
      </c>
      <c r="BP182" s="32"/>
      <c r="BQ182" s="229"/>
      <c r="BR182" s="34">
        <f t="shared" si="219"/>
        <v>0</v>
      </c>
      <c r="BS182" s="31">
        <f t="shared" si="282"/>
        <v>0</v>
      </c>
      <c r="BT182" s="230" t="str">
        <f t="shared" si="220"/>
        <v>NO OFERTADO</v>
      </c>
      <c r="BU182" s="32"/>
      <c r="BV182" s="229"/>
      <c r="BW182" s="34">
        <f t="shared" si="221"/>
        <v>0</v>
      </c>
      <c r="BX182" s="31">
        <f t="shared" si="284"/>
        <v>0</v>
      </c>
      <c r="BY182" s="230" t="str">
        <f t="shared" si="223"/>
        <v>NO OFERTADO</v>
      </c>
      <c r="BZ182" s="32"/>
      <c r="CA182" s="229"/>
      <c r="CB182" s="34">
        <f t="shared" si="224"/>
        <v>0</v>
      </c>
      <c r="CC182" s="31">
        <f t="shared" si="284"/>
        <v>0</v>
      </c>
      <c r="CD182" s="230" t="str">
        <f t="shared" si="225"/>
        <v>NO OFERTADO</v>
      </c>
      <c r="CE182" s="32"/>
      <c r="CF182" s="229"/>
      <c r="CG182" s="34">
        <f t="shared" si="226"/>
        <v>0</v>
      </c>
      <c r="CH182" s="31">
        <f t="shared" si="284"/>
        <v>0</v>
      </c>
      <c r="CI182" s="230" t="str">
        <f t="shared" si="227"/>
        <v>NO OFERTADO</v>
      </c>
      <c r="CJ182" s="32"/>
      <c r="CK182" s="229"/>
      <c r="CL182" s="34">
        <f t="shared" si="228"/>
        <v>0</v>
      </c>
      <c r="CM182" s="31">
        <f t="shared" si="284"/>
        <v>0</v>
      </c>
      <c r="CN182" s="230" t="str">
        <f t="shared" si="229"/>
        <v>NO OFERTADO</v>
      </c>
      <c r="CO182" s="32"/>
      <c r="CP182" s="231"/>
      <c r="CQ182" s="34">
        <f t="shared" si="230"/>
        <v>0</v>
      </c>
      <c r="CR182" s="31">
        <f t="shared" si="284"/>
        <v>0</v>
      </c>
      <c r="CS182" s="230" t="str">
        <f t="shared" si="231"/>
        <v>NO OFERTADO</v>
      </c>
      <c r="CT182" s="32"/>
      <c r="CU182" s="229"/>
      <c r="CV182" s="34">
        <f t="shared" si="232"/>
        <v>0</v>
      </c>
      <c r="CW182" s="31">
        <f t="shared" si="284"/>
        <v>0</v>
      </c>
      <c r="CX182" s="230" t="str">
        <f t="shared" si="233"/>
        <v>NO OFERTADO</v>
      </c>
      <c r="CY182" s="32"/>
      <c r="CZ182" s="229"/>
      <c r="DA182" s="34">
        <f t="shared" si="247"/>
        <v>0</v>
      </c>
      <c r="DB182" s="31">
        <f t="shared" si="248"/>
        <v>0</v>
      </c>
      <c r="DC182" s="230" t="str">
        <f t="shared" si="234"/>
        <v>NO OFERTADO</v>
      </c>
      <c r="DD182" s="32"/>
      <c r="DE182" s="229"/>
      <c r="DF182" s="34">
        <f t="shared" si="249"/>
        <v>0</v>
      </c>
      <c r="DG182" s="31">
        <f t="shared" si="250"/>
        <v>0</v>
      </c>
      <c r="DH182" s="230" t="str">
        <f t="shared" si="235"/>
        <v>NO OFERTADO</v>
      </c>
      <c r="DI182" s="32"/>
      <c r="DJ182" s="229"/>
      <c r="DK182" s="34">
        <f t="shared" si="251"/>
        <v>0</v>
      </c>
      <c r="DL182" s="31">
        <f t="shared" si="252"/>
        <v>0</v>
      </c>
      <c r="DM182" s="230" t="str">
        <f t="shared" si="236"/>
        <v>NO OFERTADO</v>
      </c>
      <c r="DN182" s="32"/>
      <c r="DO182" s="229"/>
      <c r="DP182" s="34">
        <f t="shared" si="253"/>
        <v>0</v>
      </c>
      <c r="DQ182" s="31">
        <f t="shared" si="254"/>
        <v>0</v>
      </c>
      <c r="DR182" s="230" t="str">
        <f t="shared" si="237"/>
        <v>NO OFERTADO</v>
      </c>
      <c r="DS182" s="32"/>
      <c r="DT182" s="229"/>
      <c r="DU182" s="34">
        <f t="shared" si="255"/>
        <v>0</v>
      </c>
      <c r="DV182" s="31">
        <f t="shared" si="256"/>
        <v>0</v>
      </c>
      <c r="DW182" s="230" t="str">
        <f t="shared" si="238"/>
        <v>NO OFERTADO</v>
      </c>
      <c r="DX182" s="32"/>
      <c r="DY182" s="229">
        <f t="shared" si="285"/>
        <v>0</v>
      </c>
      <c r="DZ182" s="34">
        <f t="shared" si="239"/>
        <v>0</v>
      </c>
      <c r="EA182" s="31">
        <f t="shared" si="240"/>
        <v>0</v>
      </c>
      <c r="EB182" s="230" t="str">
        <f t="shared" si="241"/>
        <v>NO OFERTADO</v>
      </c>
      <c r="EC182" s="32"/>
      <c r="ED182" s="229"/>
      <c r="EE182" s="34">
        <f t="shared" si="257"/>
        <v>0</v>
      </c>
      <c r="EF182" s="31">
        <f t="shared" si="258"/>
        <v>0</v>
      </c>
      <c r="EG182" s="230" t="str">
        <f t="shared" si="242"/>
        <v>NO OFERTADO</v>
      </c>
      <c r="EH182" s="32"/>
      <c r="EI182" s="229"/>
      <c r="EJ182" s="34">
        <f t="shared" si="259"/>
        <v>0</v>
      </c>
      <c r="EK182" s="31">
        <f t="shared" si="260"/>
        <v>0</v>
      </c>
      <c r="EL182" s="230" t="str">
        <f t="shared" si="243"/>
        <v>NO OFERTADO</v>
      </c>
    </row>
    <row r="183" spans="1:142" s="226" customFormat="1" ht="76.5" x14ac:dyDescent="0.2">
      <c r="A183" s="103">
        <v>174</v>
      </c>
      <c r="B183" s="202" t="s">
        <v>297</v>
      </c>
      <c r="C183" s="121" t="s">
        <v>294</v>
      </c>
      <c r="D183" s="146">
        <v>1</v>
      </c>
      <c r="E183" s="227" t="s">
        <v>53</v>
      </c>
      <c r="F183" s="228">
        <v>1</v>
      </c>
      <c r="G183" s="25">
        <v>4013000</v>
      </c>
      <c r="H183" s="32"/>
      <c r="I183" s="229"/>
      <c r="J183" s="34">
        <f t="shared" si="244"/>
        <v>0</v>
      </c>
      <c r="K183" s="31">
        <f t="shared" si="245"/>
        <v>0</v>
      </c>
      <c r="L183" s="230" t="str">
        <f t="shared" si="193"/>
        <v>NO OFERTADO</v>
      </c>
      <c r="M183" s="32"/>
      <c r="N183" s="229">
        <v>0</v>
      </c>
      <c r="O183" s="34">
        <f t="shared" si="194"/>
        <v>0</v>
      </c>
      <c r="P183" s="31">
        <f t="shared" si="282"/>
        <v>0</v>
      </c>
      <c r="Q183" s="230" t="str">
        <f t="shared" si="196"/>
        <v>NO OFERTADO</v>
      </c>
      <c r="R183" s="32"/>
      <c r="S183" s="229"/>
      <c r="T183" s="34">
        <f t="shared" si="197"/>
        <v>0</v>
      </c>
      <c r="U183" s="31">
        <f t="shared" si="282"/>
        <v>0</v>
      </c>
      <c r="V183" s="230" t="str">
        <f t="shared" si="198"/>
        <v>NO OFERTADO</v>
      </c>
      <c r="W183" s="32"/>
      <c r="X183" s="229"/>
      <c r="Y183" s="34">
        <f t="shared" si="199"/>
        <v>0</v>
      </c>
      <c r="Z183" s="31">
        <f t="shared" si="282"/>
        <v>0</v>
      </c>
      <c r="AA183" s="230" t="str">
        <f t="shared" si="200"/>
        <v>NO OFERTADO</v>
      </c>
      <c r="AB183" s="32"/>
      <c r="AC183" s="229"/>
      <c r="AD183" s="34">
        <f t="shared" si="201"/>
        <v>0</v>
      </c>
      <c r="AE183" s="31">
        <f t="shared" si="282"/>
        <v>0</v>
      </c>
      <c r="AF183" s="230" t="str">
        <f t="shared" si="202"/>
        <v>NO OFERTADO</v>
      </c>
      <c r="AG183" s="32"/>
      <c r="AH183" s="229"/>
      <c r="AI183" s="34">
        <f t="shared" si="203"/>
        <v>0</v>
      </c>
      <c r="AJ183" s="31">
        <f t="shared" si="282"/>
        <v>0</v>
      </c>
      <c r="AK183" s="230" t="str">
        <f t="shared" si="204"/>
        <v>NO OFERTADO</v>
      </c>
      <c r="AL183" s="32"/>
      <c r="AM183" s="229"/>
      <c r="AN183" s="34">
        <f t="shared" si="205"/>
        <v>0</v>
      </c>
      <c r="AO183" s="31">
        <f t="shared" si="282"/>
        <v>0</v>
      </c>
      <c r="AP183" s="230" t="str">
        <f t="shared" si="206"/>
        <v>NO OFERTADO</v>
      </c>
      <c r="AQ183" s="32"/>
      <c r="AR183" s="229"/>
      <c r="AS183" s="34">
        <f t="shared" si="207"/>
        <v>0</v>
      </c>
      <c r="AT183" s="31">
        <f t="shared" si="282"/>
        <v>0</v>
      </c>
      <c r="AU183" s="230" t="str">
        <f t="shared" si="208"/>
        <v>NO OFERTADO</v>
      </c>
      <c r="AV183" s="32"/>
      <c r="AW183" s="229"/>
      <c r="AX183" s="34">
        <f t="shared" si="210"/>
        <v>0</v>
      </c>
      <c r="AY183" s="31">
        <f t="shared" si="282"/>
        <v>0</v>
      </c>
      <c r="AZ183" s="230" t="str">
        <f t="shared" si="211"/>
        <v>NO OFERTADO</v>
      </c>
      <c r="BA183" s="32"/>
      <c r="BB183" s="229">
        <f t="shared" si="283"/>
        <v>0</v>
      </c>
      <c r="BC183" s="34">
        <f t="shared" si="213"/>
        <v>0</v>
      </c>
      <c r="BD183" s="31">
        <f t="shared" si="282"/>
        <v>0</v>
      </c>
      <c r="BE183" s="230" t="str">
        <f t="shared" si="214"/>
        <v>NO OFERTADO</v>
      </c>
      <c r="BF183" s="32"/>
      <c r="BG183" s="229"/>
      <c r="BH183" s="34">
        <f t="shared" si="215"/>
        <v>0</v>
      </c>
      <c r="BI183" s="31">
        <f t="shared" si="282"/>
        <v>0</v>
      </c>
      <c r="BJ183" s="230" t="str">
        <f t="shared" si="216"/>
        <v>NO OFERTADO</v>
      </c>
      <c r="BK183" s="32"/>
      <c r="BL183" s="229"/>
      <c r="BM183" s="34">
        <f t="shared" si="217"/>
        <v>0</v>
      </c>
      <c r="BN183" s="31">
        <f t="shared" si="282"/>
        <v>0</v>
      </c>
      <c r="BO183" s="230" t="str">
        <f t="shared" si="218"/>
        <v>NO OFERTADO</v>
      </c>
      <c r="BP183" s="32"/>
      <c r="BQ183" s="229"/>
      <c r="BR183" s="34">
        <f t="shared" si="219"/>
        <v>0</v>
      </c>
      <c r="BS183" s="31">
        <f t="shared" si="282"/>
        <v>0</v>
      </c>
      <c r="BT183" s="230" t="str">
        <f t="shared" si="220"/>
        <v>NO OFERTADO</v>
      </c>
      <c r="BU183" s="32"/>
      <c r="BV183" s="229"/>
      <c r="BW183" s="34">
        <f t="shared" si="221"/>
        <v>0</v>
      </c>
      <c r="BX183" s="31">
        <f t="shared" si="284"/>
        <v>0</v>
      </c>
      <c r="BY183" s="230" t="str">
        <f t="shared" si="223"/>
        <v>NO OFERTADO</v>
      </c>
      <c r="BZ183" s="32"/>
      <c r="CA183" s="229"/>
      <c r="CB183" s="34">
        <f t="shared" si="224"/>
        <v>0</v>
      </c>
      <c r="CC183" s="31">
        <f t="shared" si="284"/>
        <v>0</v>
      </c>
      <c r="CD183" s="230" t="str">
        <f t="shared" si="225"/>
        <v>NO OFERTADO</v>
      </c>
      <c r="CE183" s="32"/>
      <c r="CF183" s="229"/>
      <c r="CG183" s="34">
        <f t="shared" si="226"/>
        <v>0</v>
      </c>
      <c r="CH183" s="31">
        <f t="shared" si="284"/>
        <v>0</v>
      </c>
      <c r="CI183" s="230" t="str">
        <f t="shared" si="227"/>
        <v>NO OFERTADO</v>
      </c>
      <c r="CJ183" s="32"/>
      <c r="CK183" s="229"/>
      <c r="CL183" s="34">
        <f t="shared" si="228"/>
        <v>0</v>
      </c>
      <c r="CM183" s="31">
        <f t="shared" si="284"/>
        <v>0</v>
      </c>
      <c r="CN183" s="230" t="str">
        <f t="shared" si="229"/>
        <v>NO OFERTADO</v>
      </c>
      <c r="CO183" s="32"/>
      <c r="CP183" s="231"/>
      <c r="CQ183" s="34">
        <f t="shared" si="230"/>
        <v>0</v>
      </c>
      <c r="CR183" s="31">
        <f t="shared" si="284"/>
        <v>0</v>
      </c>
      <c r="CS183" s="230" t="str">
        <f t="shared" si="231"/>
        <v>NO OFERTADO</v>
      </c>
      <c r="CT183" s="32"/>
      <c r="CU183" s="229"/>
      <c r="CV183" s="34">
        <f t="shared" si="232"/>
        <v>0</v>
      </c>
      <c r="CW183" s="31">
        <f t="shared" si="284"/>
        <v>0</v>
      </c>
      <c r="CX183" s="230" t="str">
        <f t="shared" si="233"/>
        <v>NO OFERTADO</v>
      </c>
      <c r="CY183" s="32"/>
      <c r="CZ183" s="229"/>
      <c r="DA183" s="34">
        <f t="shared" si="247"/>
        <v>0</v>
      </c>
      <c r="DB183" s="31">
        <f t="shared" si="248"/>
        <v>0</v>
      </c>
      <c r="DC183" s="230" t="str">
        <f t="shared" si="234"/>
        <v>NO OFERTADO</v>
      </c>
      <c r="DD183" s="32"/>
      <c r="DE183" s="229"/>
      <c r="DF183" s="34">
        <f t="shared" si="249"/>
        <v>0</v>
      </c>
      <c r="DG183" s="31">
        <f t="shared" si="250"/>
        <v>0</v>
      </c>
      <c r="DH183" s="230" t="str">
        <f t="shared" si="235"/>
        <v>NO OFERTADO</v>
      </c>
      <c r="DI183" s="32"/>
      <c r="DJ183" s="229"/>
      <c r="DK183" s="34">
        <f t="shared" si="251"/>
        <v>0</v>
      </c>
      <c r="DL183" s="31">
        <f t="shared" si="252"/>
        <v>0</v>
      </c>
      <c r="DM183" s="230" t="str">
        <f t="shared" si="236"/>
        <v>NO OFERTADO</v>
      </c>
      <c r="DN183" s="32"/>
      <c r="DO183" s="229"/>
      <c r="DP183" s="34">
        <f t="shared" si="253"/>
        <v>0</v>
      </c>
      <c r="DQ183" s="31">
        <f t="shared" si="254"/>
        <v>0</v>
      </c>
      <c r="DR183" s="230" t="str">
        <f t="shared" si="237"/>
        <v>NO OFERTADO</v>
      </c>
      <c r="DS183" s="32"/>
      <c r="DT183" s="229"/>
      <c r="DU183" s="34">
        <f t="shared" si="255"/>
        <v>0</v>
      </c>
      <c r="DV183" s="31">
        <f t="shared" si="256"/>
        <v>0</v>
      </c>
      <c r="DW183" s="230" t="str">
        <f t="shared" si="238"/>
        <v>NO OFERTADO</v>
      </c>
      <c r="DX183" s="32"/>
      <c r="DY183" s="229">
        <f t="shared" si="285"/>
        <v>0</v>
      </c>
      <c r="DZ183" s="34">
        <f t="shared" si="239"/>
        <v>0</v>
      </c>
      <c r="EA183" s="31">
        <f t="shared" si="240"/>
        <v>0</v>
      </c>
      <c r="EB183" s="230" t="str">
        <f t="shared" si="241"/>
        <v>NO OFERTADO</v>
      </c>
      <c r="EC183" s="32"/>
      <c r="ED183" s="229"/>
      <c r="EE183" s="34">
        <f t="shared" si="257"/>
        <v>0</v>
      </c>
      <c r="EF183" s="31">
        <f t="shared" si="258"/>
        <v>0</v>
      </c>
      <c r="EG183" s="230" t="str">
        <f t="shared" si="242"/>
        <v>NO OFERTADO</v>
      </c>
      <c r="EH183" s="32">
        <v>3999000</v>
      </c>
      <c r="EI183" s="229">
        <v>0</v>
      </c>
      <c r="EJ183" s="34">
        <f t="shared" si="259"/>
        <v>3999000</v>
      </c>
      <c r="EK183" s="31">
        <f t="shared" si="260"/>
        <v>3999000</v>
      </c>
      <c r="EL183" s="230" t="str">
        <f t="shared" si="243"/>
        <v>HABILITA</v>
      </c>
    </row>
    <row r="184" spans="1:142" s="226" customFormat="1" ht="63.75" x14ac:dyDescent="0.2">
      <c r="A184" s="103">
        <v>175</v>
      </c>
      <c r="B184" s="202" t="s">
        <v>298</v>
      </c>
      <c r="C184" s="121" t="s">
        <v>294</v>
      </c>
      <c r="D184" s="146">
        <v>1</v>
      </c>
      <c r="E184" s="227" t="s">
        <v>53</v>
      </c>
      <c r="F184" s="228">
        <v>2.3333333333333335</v>
      </c>
      <c r="G184" s="25">
        <v>144900</v>
      </c>
      <c r="H184" s="32"/>
      <c r="I184" s="229"/>
      <c r="J184" s="34">
        <f t="shared" si="244"/>
        <v>0</v>
      </c>
      <c r="K184" s="31">
        <f t="shared" si="245"/>
        <v>0</v>
      </c>
      <c r="L184" s="230" t="str">
        <f t="shared" si="193"/>
        <v>NO OFERTADO</v>
      </c>
      <c r="M184" s="32"/>
      <c r="N184" s="229">
        <v>0</v>
      </c>
      <c r="O184" s="34">
        <f t="shared" si="194"/>
        <v>0</v>
      </c>
      <c r="P184" s="31">
        <f t="shared" si="282"/>
        <v>0</v>
      </c>
      <c r="Q184" s="230" t="str">
        <f t="shared" si="196"/>
        <v>NO OFERTADO</v>
      </c>
      <c r="R184" s="32"/>
      <c r="S184" s="229"/>
      <c r="T184" s="34">
        <f t="shared" si="197"/>
        <v>0</v>
      </c>
      <c r="U184" s="31">
        <f t="shared" si="282"/>
        <v>0</v>
      </c>
      <c r="V184" s="230" t="str">
        <f t="shared" si="198"/>
        <v>NO OFERTADO</v>
      </c>
      <c r="W184" s="32"/>
      <c r="X184" s="229"/>
      <c r="Y184" s="34">
        <f t="shared" si="199"/>
        <v>0</v>
      </c>
      <c r="Z184" s="31">
        <f t="shared" si="282"/>
        <v>0</v>
      </c>
      <c r="AA184" s="230" t="str">
        <f t="shared" si="200"/>
        <v>NO OFERTADO</v>
      </c>
      <c r="AB184" s="32"/>
      <c r="AC184" s="229"/>
      <c r="AD184" s="34">
        <f t="shared" si="201"/>
        <v>0</v>
      </c>
      <c r="AE184" s="31">
        <f t="shared" si="282"/>
        <v>0</v>
      </c>
      <c r="AF184" s="230" t="str">
        <f t="shared" si="202"/>
        <v>NO OFERTADO</v>
      </c>
      <c r="AG184" s="32"/>
      <c r="AH184" s="229"/>
      <c r="AI184" s="34">
        <f t="shared" si="203"/>
        <v>0</v>
      </c>
      <c r="AJ184" s="31">
        <f t="shared" si="282"/>
        <v>0</v>
      </c>
      <c r="AK184" s="230" t="str">
        <f t="shared" si="204"/>
        <v>NO OFERTADO</v>
      </c>
      <c r="AL184" s="32"/>
      <c r="AM184" s="229"/>
      <c r="AN184" s="34">
        <f t="shared" si="205"/>
        <v>0</v>
      </c>
      <c r="AO184" s="31">
        <f t="shared" si="282"/>
        <v>0</v>
      </c>
      <c r="AP184" s="230" t="str">
        <f t="shared" si="206"/>
        <v>NO OFERTADO</v>
      </c>
      <c r="AQ184" s="32"/>
      <c r="AR184" s="229"/>
      <c r="AS184" s="34">
        <f t="shared" si="207"/>
        <v>0</v>
      </c>
      <c r="AT184" s="31">
        <f t="shared" si="282"/>
        <v>0</v>
      </c>
      <c r="AU184" s="230" t="str">
        <f t="shared" si="208"/>
        <v>NO OFERTADO</v>
      </c>
      <c r="AV184" s="32">
        <v>303380</v>
      </c>
      <c r="AW184" s="229">
        <v>0</v>
      </c>
      <c r="AX184" s="34">
        <f t="shared" si="210"/>
        <v>303380</v>
      </c>
      <c r="AY184" s="31">
        <f t="shared" si="282"/>
        <v>303380</v>
      </c>
      <c r="AZ184" s="230" t="str">
        <f t="shared" si="211"/>
        <v>NO HABILITA</v>
      </c>
      <c r="BA184" s="32"/>
      <c r="BB184" s="229">
        <f t="shared" si="283"/>
        <v>0</v>
      </c>
      <c r="BC184" s="34">
        <f t="shared" si="213"/>
        <v>0</v>
      </c>
      <c r="BD184" s="31">
        <f t="shared" si="282"/>
        <v>0</v>
      </c>
      <c r="BE184" s="230" t="str">
        <f t="shared" si="214"/>
        <v>NO OFERTADO</v>
      </c>
      <c r="BF184" s="32"/>
      <c r="BG184" s="229"/>
      <c r="BH184" s="34">
        <f t="shared" si="215"/>
        <v>0</v>
      </c>
      <c r="BI184" s="31">
        <f t="shared" si="282"/>
        <v>0</v>
      </c>
      <c r="BJ184" s="230" t="str">
        <f t="shared" si="216"/>
        <v>NO OFERTADO</v>
      </c>
      <c r="BK184" s="32">
        <v>126000</v>
      </c>
      <c r="BL184" s="229">
        <v>0</v>
      </c>
      <c r="BM184" s="34">
        <f t="shared" si="217"/>
        <v>126000</v>
      </c>
      <c r="BN184" s="31">
        <f t="shared" si="282"/>
        <v>126000</v>
      </c>
      <c r="BO184" s="230" t="str">
        <f t="shared" si="218"/>
        <v>HABILITA</v>
      </c>
      <c r="BP184" s="32"/>
      <c r="BQ184" s="229"/>
      <c r="BR184" s="34">
        <f t="shared" si="219"/>
        <v>0</v>
      </c>
      <c r="BS184" s="31">
        <f t="shared" si="282"/>
        <v>0</v>
      </c>
      <c r="BT184" s="230" t="str">
        <f t="shared" si="220"/>
        <v>NO OFERTADO</v>
      </c>
      <c r="BU184" s="32"/>
      <c r="BV184" s="229"/>
      <c r="BW184" s="34">
        <f t="shared" si="221"/>
        <v>0</v>
      </c>
      <c r="BX184" s="31">
        <f t="shared" si="284"/>
        <v>0</v>
      </c>
      <c r="BY184" s="230" t="str">
        <f t="shared" si="223"/>
        <v>NO OFERTADO</v>
      </c>
      <c r="BZ184" s="32"/>
      <c r="CA184" s="229"/>
      <c r="CB184" s="34">
        <f t="shared" si="224"/>
        <v>0</v>
      </c>
      <c r="CC184" s="31">
        <f t="shared" si="284"/>
        <v>0</v>
      </c>
      <c r="CD184" s="230" t="str">
        <f t="shared" si="225"/>
        <v>NO OFERTADO</v>
      </c>
      <c r="CE184" s="32"/>
      <c r="CF184" s="229"/>
      <c r="CG184" s="34">
        <f t="shared" si="226"/>
        <v>0</v>
      </c>
      <c r="CH184" s="31">
        <f t="shared" si="284"/>
        <v>0</v>
      </c>
      <c r="CI184" s="230" t="str">
        <f t="shared" si="227"/>
        <v>NO OFERTADO</v>
      </c>
      <c r="CJ184" s="32"/>
      <c r="CK184" s="229"/>
      <c r="CL184" s="34">
        <f t="shared" si="228"/>
        <v>0</v>
      </c>
      <c r="CM184" s="31">
        <f t="shared" si="284"/>
        <v>0</v>
      </c>
      <c r="CN184" s="230" t="str">
        <f t="shared" si="229"/>
        <v>NO OFERTADO</v>
      </c>
      <c r="CO184" s="32"/>
      <c r="CP184" s="231"/>
      <c r="CQ184" s="34">
        <f t="shared" si="230"/>
        <v>0</v>
      </c>
      <c r="CR184" s="31">
        <f t="shared" si="284"/>
        <v>0</v>
      </c>
      <c r="CS184" s="230" t="str">
        <f t="shared" si="231"/>
        <v>NO OFERTADO</v>
      </c>
      <c r="CT184" s="32"/>
      <c r="CU184" s="229"/>
      <c r="CV184" s="34">
        <f t="shared" si="232"/>
        <v>0</v>
      </c>
      <c r="CW184" s="31">
        <f t="shared" si="284"/>
        <v>0</v>
      </c>
      <c r="CX184" s="230" t="str">
        <f t="shared" si="233"/>
        <v>NO OFERTADO</v>
      </c>
      <c r="CY184" s="32"/>
      <c r="CZ184" s="229"/>
      <c r="DA184" s="34">
        <f t="shared" si="247"/>
        <v>0</v>
      </c>
      <c r="DB184" s="31">
        <f t="shared" si="248"/>
        <v>0</v>
      </c>
      <c r="DC184" s="230" t="str">
        <f t="shared" si="234"/>
        <v>NO OFERTADO</v>
      </c>
      <c r="DD184" s="32"/>
      <c r="DE184" s="229"/>
      <c r="DF184" s="34">
        <f t="shared" si="249"/>
        <v>0</v>
      </c>
      <c r="DG184" s="31">
        <f t="shared" si="250"/>
        <v>0</v>
      </c>
      <c r="DH184" s="230" t="str">
        <f t="shared" si="235"/>
        <v>NO OFERTADO</v>
      </c>
      <c r="DI184" s="32"/>
      <c r="DJ184" s="229"/>
      <c r="DK184" s="34">
        <f t="shared" si="251"/>
        <v>0</v>
      </c>
      <c r="DL184" s="31">
        <f t="shared" si="252"/>
        <v>0</v>
      </c>
      <c r="DM184" s="230" t="str">
        <f t="shared" si="236"/>
        <v>NO OFERTADO</v>
      </c>
      <c r="DN184" s="32"/>
      <c r="DO184" s="229"/>
      <c r="DP184" s="34">
        <f t="shared" si="253"/>
        <v>0</v>
      </c>
      <c r="DQ184" s="31">
        <f t="shared" si="254"/>
        <v>0</v>
      </c>
      <c r="DR184" s="230" t="str">
        <f t="shared" si="237"/>
        <v>NO OFERTADO</v>
      </c>
      <c r="DS184" s="32"/>
      <c r="DT184" s="229"/>
      <c r="DU184" s="34">
        <f t="shared" si="255"/>
        <v>0</v>
      </c>
      <c r="DV184" s="31">
        <f t="shared" si="256"/>
        <v>0</v>
      </c>
      <c r="DW184" s="230" t="str">
        <f t="shared" si="238"/>
        <v>NO OFERTADO</v>
      </c>
      <c r="DX184" s="32"/>
      <c r="DY184" s="229">
        <f t="shared" si="285"/>
        <v>0</v>
      </c>
      <c r="DZ184" s="34">
        <f t="shared" si="239"/>
        <v>0</v>
      </c>
      <c r="EA184" s="31">
        <f t="shared" si="240"/>
        <v>0</v>
      </c>
      <c r="EB184" s="230" t="str">
        <f t="shared" si="241"/>
        <v>NO OFERTADO</v>
      </c>
      <c r="EC184" s="32"/>
      <c r="ED184" s="229"/>
      <c r="EE184" s="34">
        <f t="shared" si="257"/>
        <v>0</v>
      </c>
      <c r="EF184" s="31">
        <f t="shared" si="258"/>
        <v>0</v>
      </c>
      <c r="EG184" s="230" t="str">
        <f t="shared" si="242"/>
        <v>NO OFERTADO</v>
      </c>
      <c r="EH184" s="32"/>
      <c r="EI184" s="229"/>
      <c r="EJ184" s="34">
        <f t="shared" si="259"/>
        <v>0</v>
      </c>
      <c r="EK184" s="31">
        <f t="shared" si="260"/>
        <v>0</v>
      </c>
      <c r="EL184" s="230" t="str">
        <f t="shared" si="243"/>
        <v>NO OFERTADO</v>
      </c>
    </row>
    <row r="185" spans="1:142" s="226" customFormat="1" ht="25.5" x14ac:dyDescent="0.2">
      <c r="A185" s="103">
        <v>176</v>
      </c>
      <c r="B185" s="202" t="s">
        <v>299</v>
      </c>
      <c r="C185" s="121" t="s">
        <v>294</v>
      </c>
      <c r="D185" s="146">
        <v>1</v>
      </c>
      <c r="E185" s="227" t="s">
        <v>53</v>
      </c>
      <c r="F185" s="228">
        <v>1</v>
      </c>
      <c r="G185" s="25">
        <v>100542</v>
      </c>
      <c r="H185" s="32"/>
      <c r="I185" s="229"/>
      <c r="J185" s="34">
        <f t="shared" si="244"/>
        <v>0</v>
      </c>
      <c r="K185" s="31">
        <f t="shared" si="245"/>
        <v>0</v>
      </c>
      <c r="L185" s="230" t="str">
        <f t="shared" si="193"/>
        <v>NO OFERTADO</v>
      </c>
      <c r="M185" s="32"/>
      <c r="N185" s="229">
        <v>0</v>
      </c>
      <c r="O185" s="34">
        <f t="shared" si="194"/>
        <v>0</v>
      </c>
      <c r="P185" s="31">
        <f t="shared" si="282"/>
        <v>0</v>
      </c>
      <c r="Q185" s="230" t="str">
        <f t="shared" si="196"/>
        <v>NO OFERTADO</v>
      </c>
      <c r="R185" s="32"/>
      <c r="S185" s="229"/>
      <c r="T185" s="34">
        <f t="shared" si="197"/>
        <v>0</v>
      </c>
      <c r="U185" s="31">
        <f t="shared" si="282"/>
        <v>0</v>
      </c>
      <c r="V185" s="230" t="str">
        <f t="shared" si="198"/>
        <v>NO OFERTADO</v>
      </c>
      <c r="W185" s="32"/>
      <c r="X185" s="229"/>
      <c r="Y185" s="34">
        <f t="shared" si="199"/>
        <v>0</v>
      </c>
      <c r="Z185" s="31">
        <f t="shared" si="282"/>
        <v>0</v>
      </c>
      <c r="AA185" s="230" t="str">
        <f t="shared" si="200"/>
        <v>NO OFERTADO</v>
      </c>
      <c r="AB185" s="32"/>
      <c r="AC185" s="229"/>
      <c r="AD185" s="34">
        <f t="shared" si="201"/>
        <v>0</v>
      </c>
      <c r="AE185" s="31">
        <f t="shared" si="282"/>
        <v>0</v>
      </c>
      <c r="AF185" s="230" t="str">
        <f t="shared" si="202"/>
        <v>NO OFERTADO</v>
      </c>
      <c r="AG185" s="32"/>
      <c r="AH185" s="229"/>
      <c r="AI185" s="34">
        <f t="shared" si="203"/>
        <v>0</v>
      </c>
      <c r="AJ185" s="31">
        <f t="shared" si="282"/>
        <v>0</v>
      </c>
      <c r="AK185" s="230" t="str">
        <f t="shared" si="204"/>
        <v>NO OFERTADO</v>
      </c>
      <c r="AL185" s="32"/>
      <c r="AM185" s="229"/>
      <c r="AN185" s="34">
        <f t="shared" si="205"/>
        <v>0</v>
      </c>
      <c r="AO185" s="31">
        <f t="shared" si="282"/>
        <v>0</v>
      </c>
      <c r="AP185" s="230" t="str">
        <f t="shared" si="206"/>
        <v>NO OFERTADO</v>
      </c>
      <c r="AQ185" s="32"/>
      <c r="AR185" s="229"/>
      <c r="AS185" s="34">
        <f t="shared" si="207"/>
        <v>0</v>
      </c>
      <c r="AT185" s="31">
        <f t="shared" si="282"/>
        <v>0</v>
      </c>
      <c r="AU185" s="230" t="str">
        <f t="shared" si="208"/>
        <v>NO OFERTADO</v>
      </c>
      <c r="AV185" s="32"/>
      <c r="AW185" s="229"/>
      <c r="AX185" s="34">
        <f t="shared" si="210"/>
        <v>0</v>
      </c>
      <c r="AY185" s="31">
        <f t="shared" si="282"/>
        <v>0</v>
      </c>
      <c r="AZ185" s="230" t="str">
        <f t="shared" si="211"/>
        <v>NO OFERTADO</v>
      </c>
      <c r="BA185" s="32"/>
      <c r="BB185" s="229">
        <f t="shared" si="283"/>
        <v>0</v>
      </c>
      <c r="BC185" s="34">
        <f t="shared" si="213"/>
        <v>0</v>
      </c>
      <c r="BD185" s="31">
        <f t="shared" si="282"/>
        <v>0</v>
      </c>
      <c r="BE185" s="230" t="str">
        <f t="shared" si="214"/>
        <v>NO OFERTADO</v>
      </c>
      <c r="BF185" s="32"/>
      <c r="BG185" s="229"/>
      <c r="BH185" s="34">
        <f t="shared" si="215"/>
        <v>0</v>
      </c>
      <c r="BI185" s="31">
        <f t="shared" si="282"/>
        <v>0</v>
      </c>
      <c r="BJ185" s="230" t="str">
        <f t="shared" si="216"/>
        <v>NO OFERTADO</v>
      </c>
      <c r="BK185" s="32"/>
      <c r="BL185" s="229"/>
      <c r="BM185" s="34">
        <f t="shared" si="217"/>
        <v>0</v>
      </c>
      <c r="BN185" s="31">
        <f t="shared" si="282"/>
        <v>0</v>
      </c>
      <c r="BO185" s="230" t="str">
        <f t="shared" si="218"/>
        <v>NO OFERTADO</v>
      </c>
      <c r="BP185" s="32"/>
      <c r="BQ185" s="229"/>
      <c r="BR185" s="34">
        <f t="shared" si="219"/>
        <v>0</v>
      </c>
      <c r="BS185" s="31">
        <f t="shared" si="282"/>
        <v>0</v>
      </c>
      <c r="BT185" s="230" t="str">
        <f t="shared" si="220"/>
        <v>NO OFERTADO</v>
      </c>
      <c r="BU185" s="32"/>
      <c r="BV185" s="229"/>
      <c r="BW185" s="34">
        <f t="shared" si="221"/>
        <v>0</v>
      </c>
      <c r="BX185" s="31">
        <f t="shared" si="284"/>
        <v>0</v>
      </c>
      <c r="BY185" s="230" t="str">
        <f t="shared" si="223"/>
        <v>NO OFERTADO</v>
      </c>
      <c r="BZ185" s="32"/>
      <c r="CA185" s="229"/>
      <c r="CB185" s="34">
        <f t="shared" si="224"/>
        <v>0</v>
      </c>
      <c r="CC185" s="31">
        <f t="shared" si="284"/>
        <v>0</v>
      </c>
      <c r="CD185" s="230" t="str">
        <f t="shared" si="225"/>
        <v>NO OFERTADO</v>
      </c>
      <c r="CE185" s="32"/>
      <c r="CF185" s="229"/>
      <c r="CG185" s="34">
        <f t="shared" si="226"/>
        <v>0</v>
      </c>
      <c r="CH185" s="31">
        <f t="shared" si="284"/>
        <v>0</v>
      </c>
      <c r="CI185" s="230" t="str">
        <f t="shared" si="227"/>
        <v>NO OFERTADO</v>
      </c>
      <c r="CJ185" s="32"/>
      <c r="CK185" s="229"/>
      <c r="CL185" s="34">
        <f t="shared" si="228"/>
        <v>0</v>
      </c>
      <c r="CM185" s="31">
        <f t="shared" si="284"/>
        <v>0</v>
      </c>
      <c r="CN185" s="230" t="str">
        <f t="shared" si="229"/>
        <v>NO OFERTADO</v>
      </c>
      <c r="CO185" s="32"/>
      <c r="CP185" s="231"/>
      <c r="CQ185" s="34">
        <f t="shared" si="230"/>
        <v>0</v>
      </c>
      <c r="CR185" s="31">
        <f t="shared" si="284"/>
        <v>0</v>
      </c>
      <c r="CS185" s="230" t="str">
        <f t="shared" si="231"/>
        <v>NO OFERTADO</v>
      </c>
      <c r="CT185" s="32"/>
      <c r="CU185" s="229"/>
      <c r="CV185" s="34">
        <f t="shared" si="232"/>
        <v>0</v>
      </c>
      <c r="CW185" s="31">
        <f t="shared" si="284"/>
        <v>0</v>
      </c>
      <c r="CX185" s="230" t="str">
        <f t="shared" si="233"/>
        <v>NO OFERTADO</v>
      </c>
      <c r="CY185" s="32"/>
      <c r="CZ185" s="229"/>
      <c r="DA185" s="34">
        <f t="shared" si="247"/>
        <v>0</v>
      </c>
      <c r="DB185" s="31">
        <f t="shared" si="248"/>
        <v>0</v>
      </c>
      <c r="DC185" s="230" t="str">
        <f t="shared" si="234"/>
        <v>NO OFERTADO</v>
      </c>
      <c r="DD185" s="32"/>
      <c r="DE185" s="229"/>
      <c r="DF185" s="34">
        <f t="shared" si="249"/>
        <v>0</v>
      </c>
      <c r="DG185" s="31">
        <f t="shared" si="250"/>
        <v>0</v>
      </c>
      <c r="DH185" s="230" t="str">
        <f t="shared" si="235"/>
        <v>NO OFERTADO</v>
      </c>
      <c r="DI185" s="32"/>
      <c r="DJ185" s="229"/>
      <c r="DK185" s="34">
        <f t="shared" si="251"/>
        <v>0</v>
      </c>
      <c r="DL185" s="31">
        <f t="shared" si="252"/>
        <v>0</v>
      </c>
      <c r="DM185" s="230" t="str">
        <f t="shared" si="236"/>
        <v>NO OFERTADO</v>
      </c>
      <c r="DN185" s="32"/>
      <c r="DO185" s="229"/>
      <c r="DP185" s="34">
        <f t="shared" si="253"/>
        <v>0</v>
      </c>
      <c r="DQ185" s="31">
        <f t="shared" si="254"/>
        <v>0</v>
      </c>
      <c r="DR185" s="230" t="str">
        <f t="shared" si="237"/>
        <v>NO OFERTADO</v>
      </c>
      <c r="DS185" s="32"/>
      <c r="DT185" s="229"/>
      <c r="DU185" s="34">
        <f t="shared" si="255"/>
        <v>0</v>
      </c>
      <c r="DV185" s="31">
        <f t="shared" si="256"/>
        <v>0</v>
      </c>
      <c r="DW185" s="230" t="str">
        <f t="shared" si="238"/>
        <v>NO OFERTADO</v>
      </c>
      <c r="DX185" s="32"/>
      <c r="DY185" s="229">
        <f t="shared" si="285"/>
        <v>0</v>
      </c>
      <c r="DZ185" s="34">
        <f t="shared" si="239"/>
        <v>0</v>
      </c>
      <c r="EA185" s="31">
        <f t="shared" si="240"/>
        <v>0</v>
      </c>
      <c r="EB185" s="230" t="str">
        <f t="shared" si="241"/>
        <v>NO OFERTADO</v>
      </c>
      <c r="EC185" s="32"/>
      <c r="ED185" s="229"/>
      <c r="EE185" s="34">
        <f t="shared" si="257"/>
        <v>0</v>
      </c>
      <c r="EF185" s="31">
        <f t="shared" si="258"/>
        <v>0</v>
      </c>
      <c r="EG185" s="230" t="str">
        <f t="shared" si="242"/>
        <v>NO OFERTADO</v>
      </c>
      <c r="EH185" s="32">
        <v>121500</v>
      </c>
      <c r="EI185" s="229">
        <v>0</v>
      </c>
      <c r="EJ185" s="34">
        <f t="shared" si="259"/>
        <v>121500</v>
      </c>
      <c r="EK185" s="31">
        <f t="shared" si="260"/>
        <v>121500</v>
      </c>
      <c r="EL185" s="230" t="str">
        <f t="shared" si="243"/>
        <v>HABILITA</v>
      </c>
    </row>
    <row r="186" spans="1:142" s="226" customFormat="1" ht="25.5" x14ac:dyDescent="0.2">
      <c r="A186" s="103">
        <v>177</v>
      </c>
      <c r="B186" s="202" t="s">
        <v>300</v>
      </c>
      <c r="C186" s="121" t="s">
        <v>294</v>
      </c>
      <c r="D186" s="146">
        <v>1</v>
      </c>
      <c r="E186" s="227" t="s">
        <v>53</v>
      </c>
      <c r="F186" s="228">
        <v>2.3333333333333335</v>
      </c>
      <c r="G186" s="25">
        <v>805000</v>
      </c>
      <c r="H186" s="32"/>
      <c r="I186" s="229"/>
      <c r="J186" s="34">
        <f t="shared" si="244"/>
        <v>0</v>
      </c>
      <c r="K186" s="31">
        <f t="shared" si="245"/>
        <v>0</v>
      </c>
      <c r="L186" s="230" t="str">
        <f t="shared" si="193"/>
        <v>NO OFERTADO</v>
      </c>
      <c r="M186" s="32"/>
      <c r="N186" s="229">
        <v>0</v>
      </c>
      <c r="O186" s="34">
        <f t="shared" si="194"/>
        <v>0</v>
      </c>
      <c r="P186" s="31">
        <f t="shared" ref="P186:BS201" si="294">$D186*O186</f>
        <v>0</v>
      </c>
      <c r="Q186" s="230" t="str">
        <f t="shared" si="196"/>
        <v>NO OFERTADO</v>
      </c>
      <c r="R186" s="32"/>
      <c r="S186" s="229"/>
      <c r="T186" s="34">
        <f t="shared" si="197"/>
        <v>0</v>
      </c>
      <c r="U186" s="31">
        <f t="shared" si="294"/>
        <v>0</v>
      </c>
      <c r="V186" s="230" t="str">
        <f t="shared" si="198"/>
        <v>NO OFERTADO</v>
      </c>
      <c r="W186" s="32"/>
      <c r="X186" s="229"/>
      <c r="Y186" s="34">
        <f t="shared" si="199"/>
        <v>0</v>
      </c>
      <c r="Z186" s="31">
        <f t="shared" si="294"/>
        <v>0</v>
      </c>
      <c r="AA186" s="230" t="str">
        <f t="shared" si="200"/>
        <v>NO OFERTADO</v>
      </c>
      <c r="AB186" s="32"/>
      <c r="AC186" s="229"/>
      <c r="AD186" s="34">
        <f t="shared" si="201"/>
        <v>0</v>
      </c>
      <c r="AE186" s="31">
        <f t="shared" si="294"/>
        <v>0</v>
      </c>
      <c r="AF186" s="230" t="str">
        <f t="shared" si="202"/>
        <v>NO OFERTADO</v>
      </c>
      <c r="AG186" s="32"/>
      <c r="AH186" s="229"/>
      <c r="AI186" s="34">
        <f t="shared" si="203"/>
        <v>0</v>
      </c>
      <c r="AJ186" s="31">
        <f t="shared" si="294"/>
        <v>0</v>
      </c>
      <c r="AK186" s="230" t="str">
        <f t="shared" si="204"/>
        <v>NO OFERTADO</v>
      </c>
      <c r="AL186" s="32"/>
      <c r="AM186" s="229"/>
      <c r="AN186" s="34">
        <f t="shared" si="205"/>
        <v>0</v>
      </c>
      <c r="AO186" s="31">
        <f t="shared" si="294"/>
        <v>0</v>
      </c>
      <c r="AP186" s="230" t="str">
        <f t="shared" si="206"/>
        <v>NO OFERTADO</v>
      </c>
      <c r="AQ186" s="32"/>
      <c r="AR186" s="229"/>
      <c r="AS186" s="34">
        <f t="shared" si="207"/>
        <v>0</v>
      </c>
      <c r="AT186" s="31">
        <f t="shared" si="294"/>
        <v>0</v>
      </c>
      <c r="AU186" s="230" t="str">
        <f t="shared" si="208"/>
        <v>NO OFERTADO</v>
      </c>
      <c r="AV186" s="32"/>
      <c r="AW186" s="229"/>
      <c r="AX186" s="34">
        <f t="shared" si="210"/>
        <v>0</v>
      </c>
      <c r="AY186" s="31">
        <f t="shared" si="294"/>
        <v>0</v>
      </c>
      <c r="AZ186" s="230" t="str">
        <f t="shared" si="211"/>
        <v>NO OFERTADO</v>
      </c>
      <c r="BA186" s="32"/>
      <c r="BB186" s="229">
        <f t="shared" ref="BB186:BB201" si="295">BA186*0.19</f>
        <v>0</v>
      </c>
      <c r="BC186" s="34">
        <f t="shared" si="213"/>
        <v>0</v>
      </c>
      <c r="BD186" s="31">
        <f t="shared" si="294"/>
        <v>0</v>
      </c>
      <c r="BE186" s="230" t="str">
        <f t="shared" si="214"/>
        <v>NO OFERTADO</v>
      </c>
      <c r="BF186" s="32"/>
      <c r="BG186" s="229"/>
      <c r="BH186" s="34">
        <f t="shared" si="215"/>
        <v>0</v>
      </c>
      <c r="BI186" s="31">
        <f t="shared" si="294"/>
        <v>0</v>
      </c>
      <c r="BJ186" s="230" t="str">
        <f t="shared" si="216"/>
        <v>NO OFERTADO</v>
      </c>
      <c r="BK186" s="32"/>
      <c r="BL186" s="229"/>
      <c r="BM186" s="34">
        <f t="shared" si="217"/>
        <v>0</v>
      </c>
      <c r="BN186" s="31">
        <f t="shared" si="294"/>
        <v>0</v>
      </c>
      <c r="BO186" s="230" t="str">
        <f t="shared" si="218"/>
        <v>NO OFERTADO</v>
      </c>
      <c r="BP186" s="32"/>
      <c r="BQ186" s="229"/>
      <c r="BR186" s="34">
        <f t="shared" si="219"/>
        <v>0</v>
      </c>
      <c r="BS186" s="31">
        <f t="shared" si="294"/>
        <v>0</v>
      </c>
      <c r="BT186" s="230" t="str">
        <f t="shared" si="220"/>
        <v>NO OFERTADO</v>
      </c>
      <c r="BU186" s="32"/>
      <c r="BV186" s="229"/>
      <c r="BW186" s="34">
        <f t="shared" si="221"/>
        <v>0</v>
      </c>
      <c r="BX186" s="31">
        <f t="shared" ref="BX186:CW201" si="296">$D186*BW186</f>
        <v>0</v>
      </c>
      <c r="BY186" s="230" t="str">
        <f t="shared" si="223"/>
        <v>NO OFERTADO</v>
      </c>
      <c r="BZ186" s="32"/>
      <c r="CA186" s="229"/>
      <c r="CB186" s="34">
        <f t="shared" si="224"/>
        <v>0</v>
      </c>
      <c r="CC186" s="31">
        <f t="shared" si="296"/>
        <v>0</v>
      </c>
      <c r="CD186" s="230" t="str">
        <f t="shared" si="225"/>
        <v>NO OFERTADO</v>
      </c>
      <c r="CE186" s="32"/>
      <c r="CF186" s="229"/>
      <c r="CG186" s="34">
        <f t="shared" si="226"/>
        <v>0</v>
      </c>
      <c r="CH186" s="31">
        <f t="shared" si="296"/>
        <v>0</v>
      </c>
      <c r="CI186" s="230" t="str">
        <f t="shared" si="227"/>
        <v>NO OFERTADO</v>
      </c>
      <c r="CJ186" s="32"/>
      <c r="CK186" s="229"/>
      <c r="CL186" s="34">
        <f t="shared" si="228"/>
        <v>0</v>
      </c>
      <c r="CM186" s="31">
        <f t="shared" si="296"/>
        <v>0</v>
      </c>
      <c r="CN186" s="230" t="str">
        <f t="shared" si="229"/>
        <v>NO OFERTADO</v>
      </c>
      <c r="CO186" s="32"/>
      <c r="CP186" s="231"/>
      <c r="CQ186" s="34">
        <f t="shared" si="230"/>
        <v>0</v>
      </c>
      <c r="CR186" s="31">
        <f t="shared" si="296"/>
        <v>0</v>
      </c>
      <c r="CS186" s="230" t="str">
        <f t="shared" si="231"/>
        <v>NO OFERTADO</v>
      </c>
      <c r="CT186" s="32"/>
      <c r="CU186" s="229"/>
      <c r="CV186" s="34">
        <f t="shared" si="232"/>
        <v>0</v>
      </c>
      <c r="CW186" s="31">
        <f t="shared" si="296"/>
        <v>0</v>
      </c>
      <c r="CX186" s="230" t="str">
        <f t="shared" si="233"/>
        <v>NO OFERTADO</v>
      </c>
      <c r="CY186" s="32"/>
      <c r="CZ186" s="229"/>
      <c r="DA186" s="34">
        <f t="shared" si="247"/>
        <v>0</v>
      </c>
      <c r="DB186" s="31">
        <f t="shared" si="248"/>
        <v>0</v>
      </c>
      <c r="DC186" s="230" t="str">
        <f t="shared" si="234"/>
        <v>NO OFERTADO</v>
      </c>
      <c r="DD186" s="32">
        <v>795530</v>
      </c>
      <c r="DE186" s="229">
        <v>0</v>
      </c>
      <c r="DF186" s="34">
        <f t="shared" si="249"/>
        <v>795530</v>
      </c>
      <c r="DG186" s="31">
        <f t="shared" si="250"/>
        <v>795530</v>
      </c>
      <c r="DH186" s="230" t="str">
        <f t="shared" si="235"/>
        <v>HABILITA</v>
      </c>
      <c r="DI186" s="32"/>
      <c r="DJ186" s="229"/>
      <c r="DK186" s="34">
        <f t="shared" si="251"/>
        <v>0</v>
      </c>
      <c r="DL186" s="31">
        <f t="shared" si="252"/>
        <v>0</v>
      </c>
      <c r="DM186" s="230" t="str">
        <f t="shared" si="236"/>
        <v>NO OFERTADO</v>
      </c>
      <c r="DN186" s="32">
        <v>700000</v>
      </c>
      <c r="DO186" s="229">
        <v>0</v>
      </c>
      <c r="DP186" s="34">
        <f t="shared" si="253"/>
        <v>700000</v>
      </c>
      <c r="DQ186" s="31">
        <f t="shared" si="254"/>
        <v>700000</v>
      </c>
      <c r="DR186" s="230" t="str">
        <f t="shared" si="237"/>
        <v>HABILITA</v>
      </c>
      <c r="DS186" s="32">
        <v>850000</v>
      </c>
      <c r="DT186" s="229">
        <v>0</v>
      </c>
      <c r="DU186" s="34">
        <f t="shared" si="255"/>
        <v>850000</v>
      </c>
      <c r="DV186" s="31">
        <f t="shared" si="256"/>
        <v>850000</v>
      </c>
      <c r="DW186" s="230" t="str">
        <f t="shared" si="238"/>
        <v>HABILITA</v>
      </c>
      <c r="DX186" s="32"/>
      <c r="DY186" s="229">
        <f t="shared" si="285"/>
        <v>0</v>
      </c>
      <c r="DZ186" s="34">
        <f t="shared" si="239"/>
        <v>0</v>
      </c>
      <c r="EA186" s="31">
        <f t="shared" si="240"/>
        <v>0</v>
      </c>
      <c r="EB186" s="230" t="str">
        <f t="shared" si="241"/>
        <v>NO OFERTADO</v>
      </c>
      <c r="EC186" s="32"/>
      <c r="ED186" s="229">
        <v>0</v>
      </c>
      <c r="EE186" s="34">
        <f t="shared" si="257"/>
        <v>0</v>
      </c>
      <c r="EF186" s="31">
        <f t="shared" si="258"/>
        <v>0</v>
      </c>
      <c r="EG186" s="230" t="str">
        <f t="shared" si="242"/>
        <v>NO OFERTADO</v>
      </c>
      <c r="EH186" s="32"/>
      <c r="EI186" s="229"/>
      <c r="EJ186" s="34">
        <f t="shared" si="259"/>
        <v>0</v>
      </c>
      <c r="EK186" s="31">
        <f t="shared" si="260"/>
        <v>0</v>
      </c>
      <c r="EL186" s="230" t="str">
        <f t="shared" si="243"/>
        <v>NO OFERTADO</v>
      </c>
    </row>
    <row r="187" spans="1:142" s="226" customFormat="1" ht="25.5" x14ac:dyDescent="0.2">
      <c r="A187" s="103">
        <v>178</v>
      </c>
      <c r="B187" s="202" t="s">
        <v>301</v>
      </c>
      <c r="C187" s="121" t="s">
        <v>294</v>
      </c>
      <c r="D187" s="146">
        <v>1</v>
      </c>
      <c r="E187" s="227" t="s">
        <v>53</v>
      </c>
      <c r="F187" s="228">
        <v>3.3333333333333335</v>
      </c>
      <c r="G187" s="25">
        <v>184000</v>
      </c>
      <c r="H187" s="32"/>
      <c r="I187" s="229"/>
      <c r="J187" s="34">
        <f t="shared" si="244"/>
        <v>0</v>
      </c>
      <c r="K187" s="31">
        <f t="shared" si="245"/>
        <v>0</v>
      </c>
      <c r="L187" s="230" t="str">
        <f t="shared" si="193"/>
        <v>NO OFERTADO</v>
      </c>
      <c r="M187" s="32"/>
      <c r="N187" s="229">
        <v>0</v>
      </c>
      <c r="O187" s="34">
        <f t="shared" si="194"/>
        <v>0</v>
      </c>
      <c r="P187" s="31">
        <f t="shared" si="294"/>
        <v>0</v>
      </c>
      <c r="Q187" s="230" t="str">
        <f t="shared" si="196"/>
        <v>NO OFERTADO</v>
      </c>
      <c r="R187" s="32"/>
      <c r="S187" s="229"/>
      <c r="T187" s="34">
        <f t="shared" si="197"/>
        <v>0</v>
      </c>
      <c r="U187" s="31">
        <f t="shared" si="294"/>
        <v>0</v>
      </c>
      <c r="V187" s="230" t="str">
        <f t="shared" si="198"/>
        <v>NO OFERTADO</v>
      </c>
      <c r="W187" s="32"/>
      <c r="X187" s="229"/>
      <c r="Y187" s="34">
        <f t="shared" si="199"/>
        <v>0</v>
      </c>
      <c r="Z187" s="31">
        <f t="shared" si="294"/>
        <v>0</v>
      </c>
      <c r="AA187" s="230" t="str">
        <f t="shared" si="200"/>
        <v>NO OFERTADO</v>
      </c>
      <c r="AB187" s="32"/>
      <c r="AC187" s="229"/>
      <c r="AD187" s="34">
        <f t="shared" si="201"/>
        <v>0</v>
      </c>
      <c r="AE187" s="31">
        <f t="shared" si="294"/>
        <v>0</v>
      </c>
      <c r="AF187" s="230" t="str">
        <f t="shared" si="202"/>
        <v>NO OFERTADO</v>
      </c>
      <c r="AG187" s="32"/>
      <c r="AH187" s="229"/>
      <c r="AI187" s="34">
        <f t="shared" si="203"/>
        <v>0</v>
      </c>
      <c r="AJ187" s="31">
        <f t="shared" si="294"/>
        <v>0</v>
      </c>
      <c r="AK187" s="230" t="str">
        <f t="shared" si="204"/>
        <v>NO OFERTADO</v>
      </c>
      <c r="AL187" s="32"/>
      <c r="AM187" s="229"/>
      <c r="AN187" s="34">
        <f t="shared" si="205"/>
        <v>0</v>
      </c>
      <c r="AO187" s="31">
        <f t="shared" si="294"/>
        <v>0</v>
      </c>
      <c r="AP187" s="230" t="str">
        <f t="shared" si="206"/>
        <v>NO OFERTADO</v>
      </c>
      <c r="AQ187" s="32"/>
      <c r="AR187" s="229"/>
      <c r="AS187" s="34">
        <f t="shared" si="207"/>
        <v>0</v>
      </c>
      <c r="AT187" s="31">
        <f t="shared" si="294"/>
        <v>0</v>
      </c>
      <c r="AU187" s="230" t="str">
        <f t="shared" si="208"/>
        <v>NO OFERTADO</v>
      </c>
      <c r="AV187" s="32"/>
      <c r="AW187" s="229"/>
      <c r="AX187" s="34">
        <f t="shared" si="210"/>
        <v>0</v>
      </c>
      <c r="AY187" s="31">
        <f t="shared" si="294"/>
        <v>0</v>
      </c>
      <c r="AZ187" s="230" t="str">
        <f t="shared" si="211"/>
        <v>NO OFERTADO</v>
      </c>
      <c r="BA187" s="32"/>
      <c r="BB187" s="229">
        <f t="shared" si="295"/>
        <v>0</v>
      </c>
      <c r="BC187" s="34">
        <f t="shared" si="213"/>
        <v>0</v>
      </c>
      <c r="BD187" s="31">
        <f t="shared" si="294"/>
        <v>0</v>
      </c>
      <c r="BE187" s="230" t="str">
        <f t="shared" si="214"/>
        <v>NO OFERTADO</v>
      </c>
      <c r="BF187" s="32"/>
      <c r="BG187" s="229"/>
      <c r="BH187" s="34">
        <f t="shared" si="215"/>
        <v>0</v>
      </c>
      <c r="BI187" s="31">
        <f t="shared" si="294"/>
        <v>0</v>
      </c>
      <c r="BJ187" s="230" t="str">
        <f t="shared" si="216"/>
        <v>NO OFERTADO</v>
      </c>
      <c r="BK187" s="32">
        <v>160000</v>
      </c>
      <c r="BL187" s="229">
        <v>0</v>
      </c>
      <c r="BM187" s="34">
        <f t="shared" si="217"/>
        <v>160000</v>
      </c>
      <c r="BN187" s="31">
        <f t="shared" si="294"/>
        <v>160000</v>
      </c>
      <c r="BO187" s="230" t="str">
        <f t="shared" si="218"/>
        <v>HABILITA</v>
      </c>
      <c r="BP187" s="32"/>
      <c r="BQ187" s="229"/>
      <c r="BR187" s="34">
        <f t="shared" si="219"/>
        <v>0</v>
      </c>
      <c r="BS187" s="31">
        <f t="shared" si="294"/>
        <v>0</v>
      </c>
      <c r="BT187" s="230" t="str">
        <f t="shared" si="220"/>
        <v>NO OFERTADO</v>
      </c>
      <c r="BU187" s="32"/>
      <c r="BV187" s="229"/>
      <c r="BW187" s="34">
        <f t="shared" si="221"/>
        <v>0</v>
      </c>
      <c r="BX187" s="31">
        <f t="shared" si="296"/>
        <v>0</v>
      </c>
      <c r="BY187" s="230" t="str">
        <f t="shared" si="223"/>
        <v>NO OFERTADO</v>
      </c>
      <c r="BZ187" s="32"/>
      <c r="CA187" s="229"/>
      <c r="CB187" s="34">
        <f t="shared" si="224"/>
        <v>0</v>
      </c>
      <c r="CC187" s="31">
        <f t="shared" si="296"/>
        <v>0</v>
      </c>
      <c r="CD187" s="230" t="str">
        <f t="shared" si="225"/>
        <v>NO OFERTADO</v>
      </c>
      <c r="CE187" s="32"/>
      <c r="CF187" s="229"/>
      <c r="CG187" s="34">
        <f t="shared" si="226"/>
        <v>0</v>
      </c>
      <c r="CH187" s="31">
        <f t="shared" si="296"/>
        <v>0</v>
      </c>
      <c r="CI187" s="230" t="str">
        <f t="shared" si="227"/>
        <v>NO OFERTADO</v>
      </c>
      <c r="CJ187" s="32"/>
      <c r="CK187" s="229"/>
      <c r="CL187" s="34">
        <f t="shared" si="228"/>
        <v>0</v>
      </c>
      <c r="CM187" s="31">
        <f t="shared" si="296"/>
        <v>0</v>
      </c>
      <c r="CN187" s="230" t="str">
        <f t="shared" si="229"/>
        <v>NO OFERTADO</v>
      </c>
      <c r="CO187" s="32"/>
      <c r="CP187" s="231"/>
      <c r="CQ187" s="34">
        <f t="shared" si="230"/>
        <v>0</v>
      </c>
      <c r="CR187" s="31">
        <f t="shared" si="296"/>
        <v>0</v>
      </c>
      <c r="CS187" s="230" t="str">
        <f t="shared" si="231"/>
        <v>NO OFERTADO</v>
      </c>
      <c r="CT187" s="32"/>
      <c r="CU187" s="229"/>
      <c r="CV187" s="34">
        <f t="shared" si="232"/>
        <v>0</v>
      </c>
      <c r="CW187" s="31">
        <f t="shared" si="296"/>
        <v>0</v>
      </c>
      <c r="CX187" s="230" t="str">
        <f t="shared" si="233"/>
        <v>NO OFERTADO</v>
      </c>
      <c r="CY187" s="32"/>
      <c r="CZ187" s="229"/>
      <c r="DA187" s="34">
        <f t="shared" si="247"/>
        <v>0</v>
      </c>
      <c r="DB187" s="31">
        <f t="shared" si="248"/>
        <v>0</v>
      </c>
      <c r="DC187" s="230" t="str">
        <f t="shared" si="234"/>
        <v>NO OFERTADO</v>
      </c>
      <c r="DD187" s="32"/>
      <c r="DE187" s="229"/>
      <c r="DF187" s="34">
        <f t="shared" si="249"/>
        <v>0</v>
      </c>
      <c r="DG187" s="31">
        <f t="shared" si="250"/>
        <v>0</v>
      </c>
      <c r="DH187" s="230" t="str">
        <f t="shared" si="235"/>
        <v>NO OFERTADO</v>
      </c>
      <c r="DI187" s="32"/>
      <c r="DJ187" s="229"/>
      <c r="DK187" s="34">
        <f t="shared" si="251"/>
        <v>0</v>
      </c>
      <c r="DL187" s="31">
        <f t="shared" si="252"/>
        <v>0</v>
      </c>
      <c r="DM187" s="230" t="str">
        <f t="shared" si="236"/>
        <v>NO OFERTADO</v>
      </c>
      <c r="DN187" s="32"/>
      <c r="DO187" s="229"/>
      <c r="DP187" s="34">
        <f t="shared" si="253"/>
        <v>0</v>
      </c>
      <c r="DQ187" s="31">
        <f t="shared" si="254"/>
        <v>0</v>
      </c>
      <c r="DR187" s="230" t="str">
        <f t="shared" si="237"/>
        <v>NO OFERTADO</v>
      </c>
      <c r="DS187" s="32"/>
      <c r="DT187" s="229"/>
      <c r="DU187" s="34">
        <f t="shared" si="255"/>
        <v>0</v>
      </c>
      <c r="DV187" s="31">
        <f t="shared" si="256"/>
        <v>0</v>
      </c>
      <c r="DW187" s="230" t="str">
        <f t="shared" si="238"/>
        <v>NO OFERTADO</v>
      </c>
      <c r="DX187" s="32"/>
      <c r="DY187" s="229">
        <f t="shared" si="285"/>
        <v>0</v>
      </c>
      <c r="DZ187" s="34">
        <f t="shared" si="239"/>
        <v>0</v>
      </c>
      <c r="EA187" s="31">
        <f t="shared" si="240"/>
        <v>0</v>
      </c>
      <c r="EB187" s="230" t="str">
        <f t="shared" si="241"/>
        <v>NO OFERTADO</v>
      </c>
      <c r="EC187" s="32">
        <v>99000</v>
      </c>
      <c r="ED187" s="229"/>
      <c r="EE187" s="34">
        <f t="shared" si="257"/>
        <v>99000</v>
      </c>
      <c r="EF187" s="31">
        <f t="shared" si="258"/>
        <v>99000</v>
      </c>
      <c r="EG187" s="230" t="str">
        <f t="shared" si="242"/>
        <v>HABILITA</v>
      </c>
      <c r="EH187" s="32">
        <v>180000</v>
      </c>
      <c r="EI187" s="229">
        <v>0</v>
      </c>
      <c r="EJ187" s="34">
        <f t="shared" si="259"/>
        <v>180000</v>
      </c>
      <c r="EK187" s="31">
        <f t="shared" si="260"/>
        <v>180000</v>
      </c>
      <c r="EL187" s="230" t="str">
        <f t="shared" si="243"/>
        <v>HABILITA</v>
      </c>
    </row>
    <row r="188" spans="1:142" s="226" customFormat="1" ht="25.5" x14ac:dyDescent="0.2">
      <c r="A188" s="103">
        <v>179</v>
      </c>
      <c r="B188" s="202" t="s">
        <v>302</v>
      </c>
      <c r="C188" s="121" t="s">
        <v>303</v>
      </c>
      <c r="D188" s="146">
        <v>1</v>
      </c>
      <c r="E188" s="227" t="s">
        <v>53</v>
      </c>
      <c r="F188" s="228">
        <v>16.666666666666668</v>
      </c>
      <c r="G188" s="25">
        <v>8997.9896019999996</v>
      </c>
      <c r="H188" s="32"/>
      <c r="I188" s="229"/>
      <c r="J188" s="34">
        <f t="shared" si="244"/>
        <v>0</v>
      </c>
      <c r="K188" s="31">
        <f t="shared" si="245"/>
        <v>0</v>
      </c>
      <c r="L188" s="230" t="str">
        <f t="shared" si="193"/>
        <v>NO OFERTADO</v>
      </c>
      <c r="M188" s="32"/>
      <c r="N188" s="229">
        <v>0</v>
      </c>
      <c r="O188" s="34">
        <f t="shared" si="194"/>
        <v>0</v>
      </c>
      <c r="P188" s="31">
        <f t="shared" si="294"/>
        <v>0</v>
      </c>
      <c r="Q188" s="230" t="str">
        <f t="shared" si="196"/>
        <v>NO OFERTADO</v>
      </c>
      <c r="R188" s="32"/>
      <c r="S188" s="229"/>
      <c r="T188" s="34">
        <f t="shared" si="197"/>
        <v>0</v>
      </c>
      <c r="U188" s="31">
        <f t="shared" si="294"/>
        <v>0</v>
      </c>
      <c r="V188" s="230" t="str">
        <f t="shared" si="198"/>
        <v>NO OFERTADO</v>
      </c>
      <c r="W188" s="32"/>
      <c r="X188" s="229"/>
      <c r="Y188" s="34">
        <f t="shared" si="199"/>
        <v>0</v>
      </c>
      <c r="Z188" s="31">
        <f t="shared" si="294"/>
        <v>0</v>
      </c>
      <c r="AA188" s="230" t="str">
        <f t="shared" si="200"/>
        <v>NO OFERTADO</v>
      </c>
      <c r="AB188" s="32"/>
      <c r="AC188" s="229"/>
      <c r="AD188" s="34">
        <f t="shared" si="201"/>
        <v>0</v>
      </c>
      <c r="AE188" s="31">
        <f t="shared" si="294"/>
        <v>0</v>
      </c>
      <c r="AF188" s="230" t="str">
        <f t="shared" si="202"/>
        <v>NO OFERTADO</v>
      </c>
      <c r="AG188" s="32"/>
      <c r="AH188" s="229"/>
      <c r="AI188" s="34">
        <f t="shared" si="203"/>
        <v>0</v>
      </c>
      <c r="AJ188" s="31">
        <f t="shared" si="294"/>
        <v>0</v>
      </c>
      <c r="AK188" s="230" t="str">
        <f t="shared" si="204"/>
        <v>NO OFERTADO</v>
      </c>
      <c r="AL188" s="32"/>
      <c r="AM188" s="229"/>
      <c r="AN188" s="34">
        <f t="shared" si="205"/>
        <v>0</v>
      </c>
      <c r="AO188" s="31">
        <f t="shared" si="294"/>
        <v>0</v>
      </c>
      <c r="AP188" s="230" t="str">
        <f t="shared" si="206"/>
        <v>NO OFERTADO</v>
      </c>
      <c r="AQ188" s="32"/>
      <c r="AR188" s="229"/>
      <c r="AS188" s="34">
        <f t="shared" si="207"/>
        <v>0</v>
      </c>
      <c r="AT188" s="31">
        <f t="shared" si="294"/>
        <v>0</v>
      </c>
      <c r="AU188" s="230" t="str">
        <f t="shared" si="208"/>
        <v>NO OFERTADO</v>
      </c>
      <c r="AV188" s="32">
        <v>15341</v>
      </c>
      <c r="AW188" s="229">
        <f>AV188*0.19</f>
        <v>2914.79</v>
      </c>
      <c r="AX188" s="34">
        <f t="shared" si="210"/>
        <v>18255.79</v>
      </c>
      <c r="AY188" s="31">
        <f t="shared" si="294"/>
        <v>18255.79</v>
      </c>
      <c r="AZ188" s="230" t="str">
        <f t="shared" si="211"/>
        <v>NO HABILITA</v>
      </c>
      <c r="BA188" s="32"/>
      <c r="BB188" s="229">
        <f t="shared" si="295"/>
        <v>0</v>
      </c>
      <c r="BC188" s="34">
        <f t="shared" si="213"/>
        <v>0</v>
      </c>
      <c r="BD188" s="31">
        <f t="shared" si="294"/>
        <v>0</v>
      </c>
      <c r="BE188" s="230" t="str">
        <f t="shared" si="214"/>
        <v>NO OFERTADO</v>
      </c>
      <c r="BF188" s="32"/>
      <c r="BG188" s="229"/>
      <c r="BH188" s="34">
        <f t="shared" si="215"/>
        <v>0</v>
      </c>
      <c r="BI188" s="31">
        <f t="shared" si="294"/>
        <v>0</v>
      </c>
      <c r="BJ188" s="230" t="str">
        <f t="shared" si="216"/>
        <v>NO OFERTADO</v>
      </c>
      <c r="BK188" s="32"/>
      <c r="BL188" s="229"/>
      <c r="BM188" s="34">
        <f t="shared" si="217"/>
        <v>0</v>
      </c>
      <c r="BN188" s="31">
        <f t="shared" si="294"/>
        <v>0</v>
      </c>
      <c r="BO188" s="230" t="str">
        <f t="shared" si="218"/>
        <v>NO OFERTADO</v>
      </c>
      <c r="BP188" s="32"/>
      <c r="BQ188" s="229"/>
      <c r="BR188" s="34">
        <f t="shared" si="219"/>
        <v>0</v>
      </c>
      <c r="BS188" s="31">
        <f t="shared" si="294"/>
        <v>0</v>
      </c>
      <c r="BT188" s="230" t="str">
        <f t="shared" si="220"/>
        <v>NO OFERTADO</v>
      </c>
      <c r="BU188" s="32"/>
      <c r="BV188" s="229"/>
      <c r="BW188" s="34">
        <f t="shared" si="221"/>
        <v>0</v>
      </c>
      <c r="BX188" s="31">
        <f t="shared" si="296"/>
        <v>0</v>
      </c>
      <c r="BY188" s="230" t="str">
        <f t="shared" si="223"/>
        <v>NO OFERTADO</v>
      </c>
      <c r="BZ188" s="32"/>
      <c r="CA188" s="229"/>
      <c r="CB188" s="34">
        <f t="shared" si="224"/>
        <v>0</v>
      </c>
      <c r="CC188" s="31">
        <f t="shared" si="296"/>
        <v>0</v>
      </c>
      <c r="CD188" s="230" t="str">
        <f t="shared" si="225"/>
        <v>NO OFERTADO</v>
      </c>
      <c r="CE188" s="32"/>
      <c r="CF188" s="229"/>
      <c r="CG188" s="34">
        <f t="shared" si="226"/>
        <v>0</v>
      </c>
      <c r="CH188" s="31">
        <f t="shared" si="296"/>
        <v>0</v>
      </c>
      <c r="CI188" s="230" t="str">
        <f t="shared" si="227"/>
        <v>NO OFERTADO</v>
      </c>
      <c r="CJ188" s="32"/>
      <c r="CK188" s="229"/>
      <c r="CL188" s="34">
        <f t="shared" si="228"/>
        <v>0</v>
      </c>
      <c r="CM188" s="31">
        <f t="shared" si="296"/>
        <v>0</v>
      </c>
      <c r="CN188" s="230" t="str">
        <f t="shared" si="229"/>
        <v>NO OFERTADO</v>
      </c>
      <c r="CO188" s="32"/>
      <c r="CP188" s="231"/>
      <c r="CQ188" s="34">
        <f t="shared" si="230"/>
        <v>0</v>
      </c>
      <c r="CR188" s="31">
        <f t="shared" si="296"/>
        <v>0</v>
      </c>
      <c r="CS188" s="230" t="str">
        <f t="shared" si="231"/>
        <v>NO OFERTADO</v>
      </c>
      <c r="CT188" s="32"/>
      <c r="CU188" s="229"/>
      <c r="CV188" s="34">
        <f t="shared" si="232"/>
        <v>0</v>
      </c>
      <c r="CW188" s="31">
        <f t="shared" si="296"/>
        <v>0</v>
      </c>
      <c r="CX188" s="230" t="str">
        <f t="shared" si="233"/>
        <v>NO OFERTADO</v>
      </c>
      <c r="CY188" s="32"/>
      <c r="CZ188" s="229"/>
      <c r="DA188" s="34">
        <f t="shared" si="247"/>
        <v>0</v>
      </c>
      <c r="DB188" s="31">
        <f t="shared" si="248"/>
        <v>0</v>
      </c>
      <c r="DC188" s="230" t="str">
        <f t="shared" si="234"/>
        <v>NO OFERTADO</v>
      </c>
      <c r="DD188" s="32"/>
      <c r="DE188" s="229"/>
      <c r="DF188" s="34">
        <f t="shared" si="249"/>
        <v>0</v>
      </c>
      <c r="DG188" s="31">
        <f t="shared" si="250"/>
        <v>0</v>
      </c>
      <c r="DH188" s="230" t="str">
        <f t="shared" si="235"/>
        <v>NO OFERTADO</v>
      </c>
      <c r="DI188" s="32">
        <v>23401</v>
      </c>
      <c r="DJ188" s="229">
        <f>DI188*0.19</f>
        <v>4446.1899999999996</v>
      </c>
      <c r="DK188" s="34">
        <f t="shared" si="251"/>
        <v>27847.19</v>
      </c>
      <c r="DL188" s="31">
        <f t="shared" si="252"/>
        <v>27847.19</v>
      </c>
      <c r="DM188" s="230" t="str">
        <f t="shared" si="236"/>
        <v>NO HABILITA</v>
      </c>
      <c r="DN188" s="32"/>
      <c r="DO188" s="229"/>
      <c r="DP188" s="34">
        <f t="shared" si="253"/>
        <v>0</v>
      </c>
      <c r="DQ188" s="31">
        <f t="shared" si="254"/>
        <v>0</v>
      </c>
      <c r="DR188" s="230" t="str">
        <f t="shared" si="237"/>
        <v>NO OFERTADO</v>
      </c>
      <c r="DS188" s="32"/>
      <c r="DT188" s="229"/>
      <c r="DU188" s="34">
        <f t="shared" si="255"/>
        <v>0</v>
      </c>
      <c r="DV188" s="31">
        <f t="shared" si="256"/>
        <v>0</v>
      </c>
      <c r="DW188" s="230" t="str">
        <f t="shared" si="238"/>
        <v>NO OFERTADO</v>
      </c>
      <c r="DX188" s="32"/>
      <c r="DY188" s="229">
        <f t="shared" si="285"/>
        <v>0</v>
      </c>
      <c r="DZ188" s="34">
        <f t="shared" si="239"/>
        <v>0</v>
      </c>
      <c r="EA188" s="31">
        <f t="shared" si="240"/>
        <v>0</v>
      </c>
      <c r="EB188" s="230" t="str">
        <f t="shared" si="241"/>
        <v>NO OFERTADO</v>
      </c>
      <c r="EC188" s="32"/>
      <c r="ED188" s="229"/>
      <c r="EE188" s="34">
        <f t="shared" si="257"/>
        <v>0</v>
      </c>
      <c r="EF188" s="31">
        <f t="shared" si="258"/>
        <v>0</v>
      </c>
      <c r="EG188" s="230" t="str">
        <f t="shared" si="242"/>
        <v>NO OFERTADO</v>
      </c>
      <c r="EH188" s="32"/>
      <c r="EI188" s="229"/>
      <c r="EJ188" s="34">
        <f t="shared" si="259"/>
        <v>0</v>
      </c>
      <c r="EK188" s="31">
        <f t="shared" si="260"/>
        <v>0</v>
      </c>
      <c r="EL188" s="230" t="str">
        <f t="shared" si="243"/>
        <v>NO OFERTADO</v>
      </c>
    </row>
    <row r="189" spans="1:142" s="226" customFormat="1" ht="38.25" x14ac:dyDescent="0.2">
      <c r="A189" s="103">
        <v>180</v>
      </c>
      <c r="B189" s="202" t="s">
        <v>304</v>
      </c>
      <c r="C189" s="121" t="s">
        <v>305</v>
      </c>
      <c r="D189" s="146">
        <v>1</v>
      </c>
      <c r="E189" s="227" t="s">
        <v>53</v>
      </c>
      <c r="F189" s="228">
        <v>1</v>
      </c>
      <c r="G189" s="25">
        <v>14363.3</v>
      </c>
      <c r="H189" s="32"/>
      <c r="I189" s="229"/>
      <c r="J189" s="34">
        <f t="shared" si="244"/>
        <v>0</v>
      </c>
      <c r="K189" s="31">
        <f t="shared" si="245"/>
        <v>0</v>
      </c>
      <c r="L189" s="230" t="str">
        <f t="shared" si="193"/>
        <v>NO OFERTADO</v>
      </c>
      <c r="M189" s="32"/>
      <c r="N189" s="229">
        <v>0</v>
      </c>
      <c r="O189" s="34">
        <f t="shared" si="194"/>
        <v>0</v>
      </c>
      <c r="P189" s="31">
        <f t="shared" si="294"/>
        <v>0</v>
      </c>
      <c r="Q189" s="230" t="str">
        <f t="shared" si="196"/>
        <v>NO OFERTADO</v>
      </c>
      <c r="R189" s="32"/>
      <c r="S189" s="229"/>
      <c r="T189" s="34">
        <f t="shared" si="197"/>
        <v>0</v>
      </c>
      <c r="U189" s="31">
        <f t="shared" si="294"/>
        <v>0</v>
      </c>
      <c r="V189" s="230" t="str">
        <f t="shared" si="198"/>
        <v>NO OFERTADO</v>
      </c>
      <c r="W189" s="32"/>
      <c r="X189" s="229"/>
      <c r="Y189" s="34">
        <f t="shared" si="199"/>
        <v>0</v>
      </c>
      <c r="Z189" s="31">
        <f t="shared" si="294"/>
        <v>0</v>
      </c>
      <c r="AA189" s="230" t="str">
        <f t="shared" si="200"/>
        <v>NO OFERTADO</v>
      </c>
      <c r="AB189" s="32"/>
      <c r="AC189" s="229"/>
      <c r="AD189" s="34">
        <f t="shared" si="201"/>
        <v>0</v>
      </c>
      <c r="AE189" s="31">
        <f t="shared" si="294"/>
        <v>0</v>
      </c>
      <c r="AF189" s="230" t="str">
        <f t="shared" si="202"/>
        <v>NO OFERTADO</v>
      </c>
      <c r="AG189" s="32"/>
      <c r="AH189" s="229"/>
      <c r="AI189" s="34">
        <f t="shared" si="203"/>
        <v>0</v>
      </c>
      <c r="AJ189" s="31">
        <f t="shared" si="294"/>
        <v>0</v>
      </c>
      <c r="AK189" s="230" t="str">
        <f t="shared" si="204"/>
        <v>NO OFERTADO</v>
      </c>
      <c r="AL189" s="32"/>
      <c r="AM189" s="229"/>
      <c r="AN189" s="34">
        <f t="shared" si="205"/>
        <v>0</v>
      </c>
      <c r="AO189" s="31">
        <f t="shared" si="294"/>
        <v>0</v>
      </c>
      <c r="AP189" s="230" t="str">
        <f t="shared" si="206"/>
        <v>NO OFERTADO</v>
      </c>
      <c r="AQ189" s="32"/>
      <c r="AR189" s="229"/>
      <c r="AS189" s="34">
        <f t="shared" si="207"/>
        <v>0</v>
      </c>
      <c r="AT189" s="31">
        <f t="shared" si="294"/>
        <v>0</v>
      </c>
      <c r="AU189" s="230" t="str">
        <f t="shared" si="208"/>
        <v>NO OFERTADO</v>
      </c>
      <c r="AV189" s="32"/>
      <c r="AW189" s="229"/>
      <c r="AX189" s="34">
        <f t="shared" si="210"/>
        <v>0</v>
      </c>
      <c r="AY189" s="31">
        <f t="shared" si="294"/>
        <v>0</v>
      </c>
      <c r="AZ189" s="230" t="str">
        <f t="shared" si="211"/>
        <v>NO OFERTADO</v>
      </c>
      <c r="BA189" s="32"/>
      <c r="BB189" s="229">
        <f t="shared" si="295"/>
        <v>0</v>
      </c>
      <c r="BC189" s="34">
        <f t="shared" si="213"/>
        <v>0</v>
      </c>
      <c r="BD189" s="31">
        <f t="shared" si="294"/>
        <v>0</v>
      </c>
      <c r="BE189" s="230" t="str">
        <f t="shared" si="214"/>
        <v>NO OFERTADO</v>
      </c>
      <c r="BF189" s="32"/>
      <c r="BG189" s="229"/>
      <c r="BH189" s="34">
        <f t="shared" si="215"/>
        <v>0</v>
      </c>
      <c r="BI189" s="31">
        <f t="shared" si="294"/>
        <v>0</v>
      </c>
      <c r="BJ189" s="230" t="str">
        <f t="shared" si="216"/>
        <v>NO OFERTADO</v>
      </c>
      <c r="BK189" s="32"/>
      <c r="BL189" s="229"/>
      <c r="BM189" s="34">
        <f t="shared" si="217"/>
        <v>0</v>
      </c>
      <c r="BN189" s="31">
        <f t="shared" si="294"/>
        <v>0</v>
      </c>
      <c r="BO189" s="230" t="str">
        <f t="shared" si="218"/>
        <v>NO OFERTADO</v>
      </c>
      <c r="BP189" s="32">
        <v>12070</v>
      </c>
      <c r="BQ189" s="229">
        <f>BP189*0.19</f>
        <v>2293.3000000000002</v>
      </c>
      <c r="BR189" s="34">
        <f t="shared" si="219"/>
        <v>14363.3</v>
      </c>
      <c r="BS189" s="31">
        <f t="shared" si="294"/>
        <v>14363.3</v>
      </c>
      <c r="BT189" s="230" t="str">
        <f t="shared" si="220"/>
        <v>HABILITA</v>
      </c>
      <c r="BU189" s="32"/>
      <c r="BV189" s="229"/>
      <c r="BW189" s="34">
        <f t="shared" si="221"/>
        <v>0</v>
      </c>
      <c r="BX189" s="31">
        <f t="shared" si="296"/>
        <v>0</v>
      </c>
      <c r="BY189" s="230" t="str">
        <f t="shared" si="223"/>
        <v>NO OFERTADO</v>
      </c>
      <c r="BZ189" s="32"/>
      <c r="CA189" s="229"/>
      <c r="CB189" s="34">
        <f t="shared" si="224"/>
        <v>0</v>
      </c>
      <c r="CC189" s="31">
        <f t="shared" si="296"/>
        <v>0</v>
      </c>
      <c r="CD189" s="230" t="str">
        <f t="shared" si="225"/>
        <v>NO OFERTADO</v>
      </c>
      <c r="CE189" s="32"/>
      <c r="CF189" s="229"/>
      <c r="CG189" s="34">
        <f t="shared" si="226"/>
        <v>0</v>
      </c>
      <c r="CH189" s="31">
        <f t="shared" si="296"/>
        <v>0</v>
      </c>
      <c r="CI189" s="230" t="str">
        <f t="shared" si="227"/>
        <v>NO OFERTADO</v>
      </c>
      <c r="CJ189" s="32"/>
      <c r="CK189" s="229"/>
      <c r="CL189" s="34">
        <f t="shared" si="228"/>
        <v>0</v>
      </c>
      <c r="CM189" s="31">
        <f t="shared" si="296"/>
        <v>0</v>
      </c>
      <c r="CN189" s="230" t="str">
        <f t="shared" si="229"/>
        <v>NO OFERTADO</v>
      </c>
      <c r="CO189" s="32"/>
      <c r="CP189" s="231"/>
      <c r="CQ189" s="34">
        <f t="shared" si="230"/>
        <v>0</v>
      </c>
      <c r="CR189" s="31">
        <f t="shared" si="296"/>
        <v>0</v>
      </c>
      <c r="CS189" s="230" t="str">
        <f t="shared" si="231"/>
        <v>NO OFERTADO</v>
      </c>
      <c r="CT189" s="32"/>
      <c r="CU189" s="229"/>
      <c r="CV189" s="34">
        <f t="shared" si="232"/>
        <v>0</v>
      </c>
      <c r="CW189" s="31">
        <f t="shared" si="296"/>
        <v>0</v>
      </c>
      <c r="CX189" s="230" t="str">
        <f t="shared" si="233"/>
        <v>NO OFERTADO</v>
      </c>
      <c r="CY189" s="32"/>
      <c r="CZ189" s="229"/>
      <c r="DA189" s="34">
        <f t="shared" si="247"/>
        <v>0</v>
      </c>
      <c r="DB189" s="31">
        <f t="shared" si="248"/>
        <v>0</v>
      </c>
      <c r="DC189" s="230" t="str">
        <f t="shared" si="234"/>
        <v>NO OFERTADO</v>
      </c>
      <c r="DD189" s="32"/>
      <c r="DE189" s="229"/>
      <c r="DF189" s="34">
        <f t="shared" si="249"/>
        <v>0</v>
      </c>
      <c r="DG189" s="31">
        <f t="shared" si="250"/>
        <v>0</v>
      </c>
      <c r="DH189" s="230" t="str">
        <f t="shared" si="235"/>
        <v>NO OFERTADO</v>
      </c>
      <c r="DI189" s="32"/>
      <c r="DJ189" s="229"/>
      <c r="DK189" s="34">
        <f t="shared" si="251"/>
        <v>0</v>
      </c>
      <c r="DL189" s="31">
        <f t="shared" si="252"/>
        <v>0</v>
      </c>
      <c r="DM189" s="230" t="str">
        <f t="shared" si="236"/>
        <v>NO OFERTADO</v>
      </c>
      <c r="DN189" s="32"/>
      <c r="DO189" s="229"/>
      <c r="DP189" s="34">
        <f t="shared" si="253"/>
        <v>0</v>
      </c>
      <c r="DQ189" s="31">
        <f t="shared" si="254"/>
        <v>0</v>
      </c>
      <c r="DR189" s="230" t="str">
        <f t="shared" si="237"/>
        <v>NO OFERTADO</v>
      </c>
      <c r="DS189" s="32"/>
      <c r="DT189" s="229"/>
      <c r="DU189" s="34">
        <f t="shared" si="255"/>
        <v>0</v>
      </c>
      <c r="DV189" s="31">
        <f t="shared" si="256"/>
        <v>0</v>
      </c>
      <c r="DW189" s="230" t="str">
        <f t="shared" si="238"/>
        <v>NO OFERTADO</v>
      </c>
      <c r="DX189" s="32"/>
      <c r="DY189" s="229">
        <f t="shared" si="285"/>
        <v>0</v>
      </c>
      <c r="DZ189" s="34">
        <f t="shared" si="239"/>
        <v>0</v>
      </c>
      <c r="EA189" s="31">
        <f t="shared" si="240"/>
        <v>0</v>
      </c>
      <c r="EB189" s="230" t="str">
        <f t="shared" si="241"/>
        <v>NO OFERTADO</v>
      </c>
      <c r="EC189" s="32"/>
      <c r="ED189" s="229"/>
      <c r="EE189" s="34">
        <f t="shared" si="257"/>
        <v>0</v>
      </c>
      <c r="EF189" s="31">
        <f t="shared" si="258"/>
        <v>0</v>
      </c>
      <c r="EG189" s="230" t="str">
        <f t="shared" si="242"/>
        <v>NO OFERTADO</v>
      </c>
      <c r="EH189" s="32"/>
      <c r="EI189" s="229"/>
      <c r="EJ189" s="34">
        <f t="shared" si="259"/>
        <v>0</v>
      </c>
      <c r="EK189" s="31">
        <f t="shared" si="260"/>
        <v>0</v>
      </c>
      <c r="EL189" s="230" t="str">
        <f t="shared" si="243"/>
        <v>NO OFERTADO</v>
      </c>
    </row>
    <row r="190" spans="1:142" s="226" customFormat="1" ht="51" x14ac:dyDescent="0.2">
      <c r="A190" s="103">
        <v>181</v>
      </c>
      <c r="B190" s="202" t="s">
        <v>306</v>
      </c>
      <c r="C190" s="121" t="s">
        <v>307</v>
      </c>
      <c r="D190" s="146">
        <v>1</v>
      </c>
      <c r="E190" s="227" t="s">
        <v>53</v>
      </c>
      <c r="F190" s="228">
        <v>13.666666666666666</v>
      </c>
      <c r="G190" s="25">
        <v>3683.05</v>
      </c>
      <c r="H190" s="32"/>
      <c r="I190" s="229"/>
      <c r="J190" s="34">
        <f t="shared" si="244"/>
        <v>0</v>
      </c>
      <c r="K190" s="31">
        <f t="shared" si="245"/>
        <v>0</v>
      </c>
      <c r="L190" s="230" t="str">
        <f t="shared" si="193"/>
        <v>NO OFERTADO</v>
      </c>
      <c r="M190" s="32"/>
      <c r="N190" s="229">
        <v>0</v>
      </c>
      <c r="O190" s="34">
        <f t="shared" si="194"/>
        <v>0</v>
      </c>
      <c r="P190" s="31">
        <f t="shared" si="294"/>
        <v>0</v>
      </c>
      <c r="Q190" s="230" t="str">
        <f t="shared" si="196"/>
        <v>NO OFERTADO</v>
      </c>
      <c r="R190" s="32"/>
      <c r="S190" s="229"/>
      <c r="T190" s="34">
        <f t="shared" si="197"/>
        <v>0</v>
      </c>
      <c r="U190" s="31">
        <f t="shared" si="294"/>
        <v>0</v>
      </c>
      <c r="V190" s="230" t="str">
        <f t="shared" si="198"/>
        <v>NO OFERTADO</v>
      </c>
      <c r="W190" s="32"/>
      <c r="X190" s="229"/>
      <c r="Y190" s="34">
        <f t="shared" si="199"/>
        <v>0</v>
      </c>
      <c r="Z190" s="31">
        <f t="shared" si="294"/>
        <v>0</v>
      </c>
      <c r="AA190" s="230" t="str">
        <f t="shared" si="200"/>
        <v>NO OFERTADO</v>
      </c>
      <c r="AB190" s="32"/>
      <c r="AC190" s="229"/>
      <c r="AD190" s="34">
        <f t="shared" si="201"/>
        <v>0</v>
      </c>
      <c r="AE190" s="31">
        <f t="shared" si="294"/>
        <v>0</v>
      </c>
      <c r="AF190" s="230" t="str">
        <f t="shared" si="202"/>
        <v>NO OFERTADO</v>
      </c>
      <c r="AG190" s="32">
        <v>3095</v>
      </c>
      <c r="AH190" s="229">
        <f t="shared" ref="AH190:AH192" si="297">AG190*0.19</f>
        <v>588.04999999999995</v>
      </c>
      <c r="AI190" s="34">
        <f t="shared" si="203"/>
        <v>3683.05</v>
      </c>
      <c r="AJ190" s="31">
        <f t="shared" si="294"/>
        <v>3683.05</v>
      </c>
      <c r="AK190" s="230" t="str">
        <f t="shared" si="204"/>
        <v>HABILITA</v>
      </c>
      <c r="AL190" s="32">
        <v>3517</v>
      </c>
      <c r="AM190" s="232">
        <f t="shared" ref="AM190:AM192" si="298">AL190*0.19</f>
        <v>668.23</v>
      </c>
      <c r="AN190" s="34">
        <f t="shared" si="205"/>
        <v>4185.2299999999996</v>
      </c>
      <c r="AO190" s="31">
        <f t="shared" si="294"/>
        <v>4185.2299999999996</v>
      </c>
      <c r="AP190" s="230" t="str">
        <f t="shared" si="206"/>
        <v>HABILITA</v>
      </c>
      <c r="AQ190" s="32"/>
      <c r="AR190" s="229"/>
      <c r="AS190" s="34">
        <f t="shared" si="207"/>
        <v>0</v>
      </c>
      <c r="AT190" s="31">
        <f t="shared" si="294"/>
        <v>0</v>
      </c>
      <c r="AU190" s="230" t="str">
        <f t="shared" si="208"/>
        <v>NO OFERTADO</v>
      </c>
      <c r="AV190" s="32">
        <v>3472</v>
      </c>
      <c r="AW190" s="229">
        <f t="shared" ref="AW190:AW192" si="299">AV190*0.19</f>
        <v>659.68000000000006</v>
      </c>
      <c r="AX190" s="34">
        <f t="shared" si="210"/>
        <v>4131.68</v>
      </c>
      <c r="AY190" s="31">
        <f t="shared" si="294"/>
        <v>4131.68</v>
      </c>
      <c r="AZ190" s="230" t="str">
        <f t="shared" si="211"/>
        <v>HABILITA</v>
      </c>
      <c r="BA190" s="32"/>
      <c r="BB190" s="229">
        <f t="shared" si="295"/>
        <v>0</v>
      </c>
      <c r="BC190" s="34">
        <f t="shared" si="213"/>
        <v>0</v>
      </c>
      <c r="BD190" s="31">
        <f t="shared" si="294"/>
        <v>0</v>
      </c>
      <c r="BE190" s="230" t="str">
        <f t="shared" si="214"/>
        <v>NO OFERTADO</v>
      </c>
      <c r="BF190" s="32"/>
      <c r="BG190" s="229"/>
      <c r="BH190" s="34">
        <f t="shared" si="215"/>
        <v>0</v>
      </c>
      <c r="BI190" s="31">
        <f t="shared" si="294"/>
        <v>0</v>
      </c>
      <c r="BJ190" s="230" t="str">
        <f t="shared" si="216"/>
        <v>NO OFERTADO</v>
      </c>
      <c r="BK190" s="32"/>
      <c r="BL190" s="229"/>
      <c r="BM190" s="34">
        <f t="shared" si="217"/>
        <v>0</v>
      </c>
      <c r="BN190" s="31">
        <f t="shared" si="294"/>
        <v>0</v>
      </c>
      <c r="BO190" s="230" t="str">
        <f t="shared" si="218"/>
        <v>NO OFERTADO</v>
      </c>
      <c r="BP190" s="32"/>
      <c r="BQ190" s="229"/>
      <c r="BR190" s="34">
        <f t="shared" si="219"/>
        <v>0</v>
      </c>
      <c r="BS190" s="31">
        <f t="shared" si="294"/>
        <v>0</v>
      </c>
      <c r="BT190" s="230" t="str">
        <f t="shared" si="220"/>
        <v>NO OFERTADO</v>
      </c>
      <c r="BU190" s="32"/>
      <c r="BV190" s="229"/>
      <c r="BW190" s="34">
        <f t="shared" si="221"/>
        <v>0</v>
      </c>
      <c r="BX190" s="31">
        <f t="shared" si="296"/>
        <v>0</v>
      </c>
      <c r="BY190" s="230" t="str">
        <f t="shared" si="223"/>
        <v>NO OFERTADO</v>
      </c>
      <c r="BZ190" s="32"/>
      <c r="CA190" s="229"/>
      <c r="CB190" s="34">
        <f t="shared" si="224"/>
        <v>0</v>
      </c>
      <c r="CC190" s="31">
        <f t="shared" si="296"/>
        <v>0</v>
      </c>
      <c r="CD190" s="230" t="str">
        <f t="shared" si="225"/>
        <v>NO OFERTADO</v>
      </c>
      <c r="CE190" s="32">
        <v>3636</v>
      </c>
      <c r="CF190" s="229">
        <f t="shared" ref="CF190:CF192" si="300">CE190*0.19</f>
        <v>690.84</v>
      </c>
      <c r="CG190" s="34">
        <f t="shared" si="226"/>
        <v>4326.84</v>
      </c>
      <c r="CH190" s="31">
        <f t="shared" si="296"/>
        <v>4326.84</v>
      </c>
      <c r="CI190" s="230" t="str">
        <f t="shared" si="227"/>
        <v>HABILITA</v>
      </c>
      <c r="CJ190" s="32"/>
      <c r="CK190" s="229"/>
      <c r="CL190" s="34">
        <f t="shared" si="228"/>
        <v>0</v>
      </c>
      <c r="CM190" s="31">
        <f t="shared" si="296"/>
        <v>0</v>
      </c>
      <c r="CN190" s="230" t="str">
        <f t="shared" si="229"/>
        <v>NO OFERTADO</v>
      </c>
      <c r="CO190" s="32"/>
      <c r="CP190" s="231"/>
      <c r="CQ190" s="34">
        <f t="shared" si="230"/>
        <v>0</v>
      </c>
      <c r="CR190" s="31">
        <f t="shared" si="296"/>
        <v>0</v>
      </c>
      <c r="CS190" s="230" t="str">
        <f t="shared" si="231"/>
        <v>NO OFERTADO</v>
      </c>
      <c r="CT190" s="32"/>
      <c r="CU190" s="229"/>
      <c r="CV190" s="34">
        <f t="shared" si="232"/>
        <v>0</v>
      </c>
      <c r="CW190" s="31">
        <f t="shared" si="296"/>
        <v>0</v>
      </c>
      <c r="CX190" s="230" t="str">
        <f t="shared" si="233"/>
        <v>NO OFERTADO</v>
      </c>
      <c r="CY190" s="32"/>
      <c r="CZ190" s="229"/>
      <c r="DA190" s="34">
        <f t="shared" si="247"/>
        <v>0</v>
      </c>
      <c r="DB190" s="31">
        <f t="shared" si="248"/>
        <v>0</v>
      </c>
      <c r="DC190" s="230" t="str">
        <f t="shared" si="234"/>
        <v>NO OFERTADO</v>
      </c>
      <c r="DD190" s="32"/>
      <c r="DE190" s="229"/>
      <c r="DF190" s="34">
        <f t="shared" si="249"/>
        <v>0</v>
      </c>
      <c r="DG190" s="31">
        <f t="shared" si="250"/>
        <v>0</v>
      </c>
      <c r="DH190" s="230" t="str">
        <f t="shared" si="235"/>
        <v>NO OFERTADO</v>
      </c>
      <c r="DI190" s="32">
        <v>3472</v>
      </c>
      <c r="DJ190" s="229">
        <f t="shared" ref="DJ190:DJ192" si="301">DI190*0.19</f>
        <v>659.68000000000006</v>
      </c>
      <c r="DK190" s="34">
        <f t="shared" si="251"/>
        <v>4131.68</v>
      </c>
      <c r="DL190" s="31">
        <f t="shared" si="252"/>
        <v>4131.68</v>
      </c>
      <c r="DM190" s="230" t="str">
        <f t="shared" si="236"/>
        <v>HABILITA</v>
      </c>
      <c r="DN190" s="32"/>
      <c r="DO190" s="229"/>
      <c r="DP190" s="34">
        <f t="shared" si="253"/>
        <v>0</v>
      </c>
      <c r="DQ190" s="31">
        <f t="shared" si="254"/>
        <v>0</v>
      </c>
      <c r="DR190" s="230" t="str">
        <f t="shared" si="237"/>
        <v>NO OFERTADO</v>
      </c>
      <c r="DS190" s="32"/>
      <c r="DT190" s="229"/>
      <c r="DU190" s="34">
        <f t="shared" si="255"/>
        <v>0</v>
      </c>
      <c r="DV190" s="31">
        <f t="shared" si="256"/>
        <v>0</v>
      </c>
      <c r="DW190" s="230" t="str">
        <f t="shared" si="238"/>
        <v>NO OFERTADO</v>
      </c>
      <c r="DX190" s="32"/>
      <c r="DY190" s="229">
        <f t="shared" si="285"/>
        <v>0</v>
      </c>
      <c r="DZ190" s="34">
        <f t="shared" si="239"/>
        <v>0</v>
      </c>
      <c r="EA190" s="31">
        <f t="shared" si="240"/>
        <v>0</v>
      </c>
      <c r="EB190" s="230" t="str">
        <f t="shared" si="241"/>
        <v>NO OFERTADO</v>
      </c>
      <c r="EC190" s="32"/>
      <c r="ED190" s="229"/>
      <c r="EE190" s="34">
        <f t="shared" si="257"/>
        <v>0</v>
      </c>
      <c r="EF190" s="31">
        <f t="shared" si="258"/>
        <v>0</v>
      </c>
      <c r="EG190" s="230" t="str">
        <f t="shared" si="242"/>
        <v>NO OFERTADO</v>
      </c>
      <c r="EH190" s="32"/>
      <c r="EI190" s="229"/>
      <c r="EJ190" s="34">
        <f t="shared" si="259"/>
        <v>0</v>
      </c>
      <c r="EK190" s="31">
        <f t="shared" si="260"/>
        <v>0</v>
      </c>
      <c r="EL190" s="230" t="str">
        <f t="shared" si="243"/>
        <v>NO OFERTADO</v>
      </c>
    </row>
    <row r="191" spans="1:142" s="226" customFormat="1" ht="51" x14ac:dyDescent="0.2">
      <c r="A191" s="103">
        <v>182</v>
      </c>
      <c r="B191" s="202" t="s">
        <v>308</v>
      </c>
      <c r="C191" s="121" t="s">
        <v>307</v>
      </c>
      <c r="D191" s="146">
        <v>1</v>
      </c>
      <c r="E191" s="227" t="s">
        <v>53</v>
      </c>
      <c r="F191" s="228">
        <v>119</v>
      </c>
      <c r="G191" s="25">
        <v>3683.05</v>
      </c>
      <c r="H191" s="32"/>
      <c r="I191" s="229"/>
      <c r="J191" s="34">
        <f t="shared" si="244"/>
        <v>0</v>
      </c>
      <c r="K191" s="31">
        <f t="shared" si="245"/>
        <v>0</v>
      </c>
      <c r="L191" s="230" t="str">
        <f t="shared" si="193"/>
        <v>NO OFERTADO</v>
      </c>
      <c r="M191" s="32"/>
      <c r="N191" s="229">
        <v>0</v>
      </c>
      <c r="O191" s="34">
        <f t="shared" si="194"/>
        <v>0</v>
      </c>
      <c r="P191" s="31">
        <f t="shared" si="294"/>
        <v>0</v>
      </c>
      <c r="Q191" s="230" t="str">
        <f t="shared" si="196"/>
        <v>NO OFERTADO</v>
      </c>
      <c r="R191" s="32"/>
      <c r="S191" s="229"/>
      <c r="T191" s="34">
        <f t="shared" si="197"/>
        <v>0</v>
      </c>
      <c r="U191" s="31">
        <f t="shared" si="294"/>
        <v>0</v>
      </c>
      <c r="V191" s="230" t="str">
        <f t="shared" si="198"/>
        <v>NO OFERTADO</v>
      </c>
      <c r="W191" s="32"/>
      <c r="X191" s="229"/>
      <c r="Y191" s="34">
        <f t="shared" si="199"/>
        <v>0</v>
      </c>
      <c r="Z191" s="31">
        <f t="shared" si="294"/>
        <v>0</v>
      </c>
      <c r="AA191" s="230" t="str">
        <f t="shared" si="200"/>
        <v>NO OFERTADO</v>
      </c>
      <c r="AB191" s="32"/>
      <c r="AC191" s="229"/>
      <c r="AD191" s="34">
        <f t="shared" si="201"/>
        <v>0</v>
      </c>
      <c r="AE191" s="31">
        <f t="shared" si="294"/>
        <v>0</v>
      </c>
      <c r="AF191" s="230" t="str">
        <f t="shared" si="202"/>
        <v>NO OFERTADO</v>
      </c>
      <c r="AG191" s="32">
        <v>3095</v>
      </c>
      <c r="AH191" s="229">
        <f t="shared" si="297"/>
        <v>588.04999999999995</v>
      </c>
      <c r="AI191" s="34">
        <f t="shared" si="203"/>
        <v>3683.05</v>
      </c>
      <c r="AJ191" s="31">
        <f t="shared" si="294"/>
        <v>3683.05</v>
      </c>
      <c r="AK191" s="230" t="str">
        <f t="shared" si="204"/>
        <v>HABILITA</v>
      </c>
      <c r="AL191" s="32">
        <v>3576</v>
      </c>
      <c r="AM191" s="232">
        <f t="shared" si="298"/>
        <v>679.44</v>
      </c>
      <c r="AN191" s="34">
        <f t="shared" si="205"/>
        <v>4255.4400000000005</v>
      </c>
      <c r="AO191" s="31">
        <f t="shared" si="294"/>
        <v>4255.4400000000005</v>
      </c>
      <c r="AP191" s="230" t="str">
        <f t="shared" si="206"/>
        <v>HABILITA</v>
      </c>
      <c r="AQ191" s="32"/>
      <c r="AR191" s="229"/>
      <c r="AS191" s="34">
        <f t="shared" si="207"/>
        <v>0</v>
      </c>
      <c r="AT191" s="31">
        <f t="shared" si="294"/>
        <v>0</v>
      </c>
      <c r="AU191" s="230" t="str">
        <f t="shared" si="208"/>
        <v>NO OFERTADO</v>
      </c>
      <c r="AV191" s="32">
        <v>3472</v>
      </c>
      <c r="AW191" s="229">
        <f t="shared" si="299"/>
        <v>659.68000000000006</v>
      </c>
      <c r="AX191" s="34">
        <f t="shared" si="210"/>
        <v>4131.68</v>
      </c>
      <c r="AY191" s="31">
        <f t="shared" si="294"/>
        <v>4131.68</v>
      </c>
      <c r="AZ191" s="230" t="str">
        <f t="shared" si="211"/>
        <v>HABILITA</v>
      </c>
      <c r="BA191" s="32"/>
      <c r="BB191" s="229">
        <f t="shared" si="295"/>
        <v>0</v>
      </c>
      <c r="BC191" s="34">
        <f t="shared" si="213"/>
        <v>0</v>
      </c>
      <c r="BD191" s="31">
        <f t="shared" si="294"/>
        <v>0</v>
      </c>
      <c r="BE191" s="230" t="str">
        <f t="shared" si="214"/>
        <v>NO OFERTADO</v>
      </c>
      <c r="BF191" s="32"/>
      <c r="BG191" s="229"/>
      <c r="BH191" s="34">
        <f t="shared" si="215"/>
        <v>0</v>
      </c>
      <c r="BI191" s="31">
        <f t="shared" si="294"/>
        <v>0</v>
      </c>
      <c r="BJ191" s="230" t="str">
        <f t="shared" si="216"/>
        <v>NO OFERTADO</v>
      </c>
      <c r="BK191" s="32"/>
      <c r="BL191" s="229"/>
      <c r="BM191" s="34">
        <f t="shared" si="217"/>
        <v>0</v>
      </c>
      <c r="BN191" s="31">
        <f t="shared" si="294"/>
        <v>0</v>
      </c>
      <c r="BO191" s="230" t="str">
        <f t="shared" si="218"/>
        <v>NO OFERTADO</v>
      </c>
      <c r="BP191" s="32"/>
      <c r="BQ191" s="229"/>
      <c r="BR191" s="34">
        <f t="shared" si="219"/>
        <v>0</v>
      </c>
      <c r="BS191" s="31">
        <f t="shared" si="294"/>
        <v>0</v>
      </c>
      <c r="BT191" s="230" t="str">
        <f t="shared" si="220"/>
        <v>NO OFERTADO</v>
      </c>
      <c r="BU191" s="32"/>
      <c r="BV191" s="229"/>
      <c r="BW191" s="34">
        <f t="shared" si="221"/>
        <v>0</v>
      </c>
      <c r="BX191" s="31">
        <f t="shared" si="296"/>
        <v>0</v>
      </c>
      <c r="BY191" s="230" t="str">
        <f t="shared" si="223"/>
        <v>NO OFERTADO</v>
      </c>
      <c r="BZ191" s="32"/>
      <c r="CA191" s="229"/>
      <c r="CB191" s="34">
        <f t="shared" si="224"/>
        <v>0</v>
      </c>
      <c r="CC191" s="31">
        <f t="shared" si="296"/>
        <v>0</v>
      </c>
      <c r="CD191" s="230" t="str">
        <f t="shared" si="225"/>
        <v>NO OFERTADO</v>
      </c>
      <c r="CE191" s="32">
        <v>3636</v>
      </c>
      <c r="CF191" s="229">
        <f t="shared" si="300"/>
        <v>690.84</v>
      </c>
      <c r="CG191" s="34">
        <f t="shared" si="226"/>
        <v>4326.84</v>
      </c>
      <c r="CH191" s="31">
        <f t="shared" si="296"/>
        <v>4326.84</v>
      </c>
      <c r="CI191" s="230" t="str">
        <f t="shared" si="227"/>
        <v>HABILITA</v>
      </c>
      <c r="CJ191" s="32"/>
      <c r="CK191" s="229"/>
      <c r="CL191" s="34">
        <f t="shared" si="228"/>
        <v>0</v>
      </c>
      <c r="CM191" s="31">
        <f t="shared" si="296"/>
        <v>0</v>
      </c>
      <c r="CN191" s="230" t="str">
        <f t="shared" si="229"/>
        <v>NO OFERTADO</v>
      </c>
      <c r="CO191" s="32"/>
      <c r="CP191" s="231"/>
      <c r="CQ191" s="34">
        <f t="shared" si="230"/>
        <v>0</v>
      </c>
      <c r="CR191" s="31">
        <f t="shared" si="296"/>
        <v>0</v>
      </c>
      <c r="CS191" s="230" t="str">
        <f t="shared" si="231"/>
        <v>NO OFERTADO</v>
      </c>
      <c r="CT191" s="32"/>
      <c r="CU191" s="229"/>
      <c r="CV191" s="34">
        <f t="shared" si="232"/>
        <v>0</v>
      </c>
      <c r="CW191" s="31">
        <f t="shared" si="296"/>
        <v>0</v>
      </c>
      <c r="CX191" s="230" t="str">
        <f t="shared" si="233"/>
        <v>NO OFERTADO</v>
      </c>
      <c r="CY191" s="32"/>
      <c r="CZ191" s="229"/>
      <c r="DA191" s="34">
        <f t="shared" si="247"/>
        <v>0</v>
      </c>
      <c r="DB191" s="31">
        <f t="shared" si="248"/>
        <v>0</v>
      </c>
      <c r="DC191" s="230" t="str">
        <f t="shared" si="234"/>
        <v>NO OFERTADO</v>
      </c>
      <c r="DD191" s="32"/>
      <c r="DE191" s="229"/>
      <c r="DF191" s="34">
        <f t="shared" si="249"/>
        <v>0</v>
      </c>
      <c r="DG191" s="31">
        <f t="shared" si="250"/>
        <v>0</v>
      </c>
      <c r="DH191" s="230" t="str">
        <f t="shared" si="235"/>
        <v>NO OFERTADO</v>
      </c>
      <c r="DI191" s="32">
        <v>3472</v>
      </c>
      <c r="DJ191" s="229">
        <f t="shared" si="301"/>
        <v>659.68000000000006</v>
      </c>
      <c r="DK191" s="34">
        <f t="shared" si="251"/>
        <v>4131.68</v>
      </c>
      <c r="DL191" s="31">
        <f t="shared" si="252"/>
        <v>4131.68</v>
      </c>
      <c r="DM191" s="230" t="str">
        <f t="shared" si="236"/>
        <v>HABILITA</v>
      </c>
      <c r="DN191" s="32"/>
      <c r="DO191" s="229"/>
      <c r="DP191" s="34">
        <f t="shared" si="253"/>
        <v>0</v>
      </c>
      <c r="DQ191" s="31">
        <f t="shared" si="254"/>
        <v>0</v>
      </c>
      <c r="DR191" s="230" t="str">
        <f t="shared" si="237"/>
        <v>NO OFERTADO</v>
      </c>
      <c r="DS191" s="32"/>
      <c r="DT191" s="229"/>
      <c r="DU191" s="34">
        <f t="shared" si="255"/>
        <v>0</v>
      </c>
      <c r="DV191" s="31">
        <f t="shared" si="256"/>
        <v>0</v>
      </c>
      <c r="DW191" s="230" t="str">
        <f t="shared" si="238"/>
        <v>NO OFERTADO</v>
      </c>
      <c r="DX191" s="32"/>
      <c r="DY191" s="229">
        <f t="shared" si="285"/>
        <v>0</v>
      </c>
      <c r="DZ191" s="34">
        <f t="shared" si="239"/>
        <v>0</v>
      </c>
      <c r="EA191" s="31">
        <f t="shared" si="240"/>
        <v>0</v>
      </c>
      <c r="EB191" s="230" t="str">
        <f t="shared" si="241"/>
        <v>NO OFERTADO</v>
      </c>
      <c r="EC191" s="32"/>
      <c r="ED191" s="229"/>
      <c r="EE191" s="34">
        <f t="shared" si="257"/>
        <v>0</v>
      </c>
      <c r="EF191" s="31">
        <f t="shared" si="258"/>
        <v>0</v>
      </c>
      <c r="EG191" s="230" t="str">
        <f t="shared" si="242"/>
        <v>NO OFERTADO</v>
      </c>
      <c r="EH191" s="32"/>
      <c r="EI191" s="229"/>
      <c r="EJ191" s="34">
        <f t="shared" si="259"/>
        <v>0</v>
      </c>
      <c r="EK191" s="31">
        <f t="shared" si="260"/>
        <v>0</v>
      </c>
      <c r="EL191" s="230" t="str">
        <f t="shared" si="243"/>
        <v>NO OFERTADO</v>
      </c>
    </row>
    <row r="192" spans="1:142" s="226" customFormat="1" ht="51" x14ac:dyDescent="0.2">
      <c r="A192" s="103">
        <v>183</v>
      </c>
      <c r="B192" s="202" t="s">
        <v>309</v>
      </c>
      <c r="C192" s="121" t="s">
        <v>307</v>
      </c>
      <c r="D192" s="146">
        <v>1</v>
      </c>
      <c r="E192" s="227" t="s">
        <v>53</v>
      </c>
      <c r="F192" s="228">
        <v>56</v>
      </c>
      <c r="G192" s="25">
        <v>1814.75</v>
      </c>
      <c r="H192" s="32"/>
      <c r="I192" s="229"/>
      <c r="J192" s="34">
        <f t="shared" si="244"/>
        <v>0</v>
      </c>
      <c r="K192" s="31">
        <f t="shared" si="245"/>
        <v>0</v>
      </c>
      <c r="L192" s="230" t="str">
        <f t="shared" si="193"/>
        <v>NO OFERTADO</v>
      </c>
      <c r="M192" s="32"/>
      <c r="N192" s="229">
        <v>0</v>
      </c>
      <c r="O192" s="34">
        <f t="shared" si="194"/>
        <v>0</v>
      </c>
      <c r="P192" s="31">
        <f t="shared" si="294"/>
        <v>0</v>
      </c>
      <c r="Q192" s="230" t="str">
        <f t="shared" si="196"/>
        <v>NO OFERTADO</v>
      </c>
      <c r="R192" s="32"/>
      <c r="S192" s="229"/>
      <c r="T192" s="34">
        <f t="shared" si="197"/>
        <v>0</v>
      </c>
      <c r="U192" s="31">
        <f t="shared" si="294"/>
        <v>0</v>
      </c>
      <c r="V192" s="230" t="str">
        <f t="shared" si="198"/>
        <v>NO OFERTADO</v>
      </c>
      <c r="W192" s="32"/>
      <c r="X192" s="229"/>
      <c r="Y192" s="34">
        <f t="shared" si="199"/>
        <v>0</v>
      </c>
      <c r="Z192" s="31">
        <f t="shared" si="294"/>
        <v>0</v>
      </c>
      <c r="AA192" s="230" t="str">
        <f t="shared" si="200"/>
        <v>NO OFERTADO</v>
      </c>
      <c r="AB192" s="32"/>
      <c r="AC192" s="229"/>
      <c r="AD192" s="34">
        <f t="shared" si="201"/>
        <v>0</v>
      </c>
      <c r="AE192" s="31">
        <f t="shared" si="294"/>
        <v>0</v>
      </c>
      <c r="AF192" s="230" t="str">
        <f t="shared" si="202"/>
        <v>NO OFERTADO</v>
      </c>
      <c r="AG192" s="32">
        <v>1525</v>
      </c>
      <c r="AH192" s="229">
        <f t="shared" si="297"/>
        <v>289.75</v>
      </c>
      <c r="AI192" s="34">
        <f t="shared" si="203"/>
        <v>1814.75</v>
      </c>
      <c r="AJ192" s="31">
        <f t="shared" si="294"/>
        <v>1814.75</v>
      </c>
      <c r="AK192" s="230" t="str">
        <f t="shared" si="204"/>
        <v>HABILITA</v>
      </c>
      <c r="AL192" s="32">
        <v>1690</v>
      </c>
      <c r="AM192" s="232">
        <f t="shared" si="298"/>
        <v>321.10000000000002</v>
      </c>
      <c r="AN192" s="34">
        <f t="shared" si="205"/>
        <v>2011.1</v>
      </c>
      <c r="AO192" s="31">
        <f t="shared" si="294"/>
        <v>2011.1</v>
      </c>
      <c r="AP192" s="230" t="str">
        <f t="shared" si="206"/>
        <v>HABILITA</v>
      </c>
      <c r="AQ192" s="32"/>
      <c r="AR192" s="229"/>
      <c r="AS192" s="34">
        <f t="shared" si="207"/>
        <v>0</v>
      </c>
      <c r="AT192" s="31">
        <f t="shared" si="294"/>
        <v>0</v>
      </c>
      <c r="AU192" s="230" t="str">
        <f t="shared" si="208"/>
        <v>NO OFERTADO</v>
      </c>
      <c r="AV192" s="32">
        <v>1534</v>
      </c>
      <c r="AW192" s="229">
        <f t="shared" si="299"/>
        <v>291.45999999999998</v>
      </c>
      <c r="AX192" s="34">
        <f t="shared" si="210"/>
        <v>1825.46</v>
      </c>
      <c r="AY192" s="31">
        <f t="shared" si="294"/>
        <v>1825.46</v>
      </c>
      <c r="AZ192" s="230" t="str">
        <f t="shared" si="211"/>
        <v>HABILITA</v>
      </c>
      <c r="BA192" s="32"/>
      <c r="BB192" s="229">
        <f t="shared" si="295"/>
        <v>0</v>
      </c>
      <c r="BC192" s="34">
        <f t="shared" si="213"/>
        <v>0</v>
      </c>
      <c r="BD192" s="31">
        <f t="shared" si="294"/>
        <v>0</v>
      </c>
      <c r="BE192" s="230" t="str">
        <f t="shared" si="214"/>
        <v>NO OFERTADO</v>
      </c>
      <c r="BF192" s="32"/>
      <c r="BG192" s="229"/>
      <c r="BH192" s="34">
        <f t="shared" si="215"/>
        <v>0</v>
      </c>
      <c r="BI192" s="31">
        <f t="shared" si="294"/>
        <v>0</v>
      </c>
      <c r="BJ192" s="230" t="str">
        <f t="shared" si="216"/>
        <v>NO OFERTADO</v>
      </c>
      <c r="BK192" s="32"/>
      <c r="BL192" s="229"/>
      <c r="BM192" s="34">
        <f t="shared" si="217"/>
        <v>0</v>
      </c>
      <c r="BN192" s="31">
        <f t="shared" si="294"/>
        <v>0</v>
      </c>
      <c r="BO192" s="230" t="str">
        <f t="shared" si="218"/>
        <v>NO OFERTADO</v>
      </c>
      <c r="BP192" s="32"/>
      <c r="BQ192" s="229"/>
      <c r="BR192" s="34">
        <f t="shared" si="219"/>
        <v>0</v>
      </c>
      <c r="BS192" s="31">
        <f t="shared" si="294"/>
        <v>0</v>
      </c>
      <c r="BT192" s="230" t="str">
        <f t="shared" si="220"/>
        <v>NO OFERTADO</v>
      </c>
      <c r="BU192" s="32"/>
      <c r="BV192" s="229"/>
      <c r="BW192" s="34">
        <f t="shared" si="221"/>
        <v>0</v>
      </c>
      <c r="BX192" s="31">
        <f t="shared" si="296"/>
        <v>0</v>
      </c>
      <c r="BY192" s="230" t="str">
        <f t="shared" si="223"/>
        <v>NO OFERTADO</v>
      </c>
      <c r="BZ192" s="32"/>
      <c r="CA192" s="229"/>
      <c r="CB192" s="34">
        <f t="shared" si="224"/>
        <v>0</v>
      </c>
      <c r="CC192" s="31">
        <f t="shared" si="296"/>
        <v>0</v>
      </c>
      <c r="CD192" s="230" t="str">
        <f t="shared" si="225"/>
        <v>NO OFERTADO</v>
      </c>
      <c r="CE192" s="32">
        <v>1534</v>
      </c>
      <c r="CF192" s="229">
        <f t="shared" si="300"/>
        <v>291.45999999999998</v>
      </c>
      <c r="CG192" s="34">
        <f t="shared" si="226"/>
        <v>1825.46</v>
      </c>
      <c r="CH192" s="31">
        <f t="shared" si="296"/>
        <v>1825.46</v>
      </c>
      <c r="CI192" s="230" t="str">
        <f t="shared" si="227"/>
        <v>HABILITA</v>
      </c>
      <c r="CJ192" s="32"/>
      <c r="CK192" s="229"/>
      <c r="CL192" s="34">
        <f t="shared" si="228"/>
        <v>0</v>
      </c>
      <c r="CM192" s="31">
        <f t="shared" si="296"/>
        <v>0</v>
      </c>
      <c r="CN192" s="230" t="str">
        <f t="shared" si="229"/>
        <v>NO OFERTADO</v>
      </c>
      <c r="CO192" s="32"/>
      <c r="CP192" s="231"/>
      <c r="CQ192" s="34">
        <f t="shared" si="230"/>
        <v>0</v>
      </c>
      <c r="CR192" s="31">
        <f t="shared" si="296"/>
        <v>0</v>
      </c>
      <c r="CS192" s="230" t="str">
        <f t="shared" si="231"/>
        <v>NO OFERTADO</v>
      </c>
      <c r="CT192" s="32"/>
      <c r="CU192" s="229"/>
      <c r="CV192" s="34">
        <f t="shared" si="232"/>
        <v>0</v>
      </c>
      <c r="CW192" s="31">
        <f t="shared" si="296"/>
        <v>0</v>
      </c>
      <c r="CX192" s="230" t="str">
        <f t="shared" si="233"/>
        <v>NO OFERTADO</v>
      </c>
      <c r="CY192" s="32"/>
      <c r="CZ192" s="229"/>
      <c r="DA192" s="34">
        <f t="shared" si="247"/>
        <v>0</v>
      </c>
      <c r="DB192" s="31">
        <f t="shared" si="248"/>
        <v>0</v>
      </c>
      <c r="DC192" s="230" t="str">
        <f t="shared" si="234"/>
        <v>NO OFERTADO</v>
      </c>
      <c r="DD192" s="32"/>
      <c r="DE192" s="229"/>
      <c r="DF192" s="34">
        <f t="shared" si="249"/>
        <v>0</v>
      </c>
      <c r="DG192" s="31">
        <f t="shared" si="250"/>
        <v>0</v>
      </c>
      <c r="DH192" s="230" t="str">
        <f t="shared" si="235"/>
        <v>NO OFERTADO</v>
      </c>
      <c r="DI192" s="32">
        <v>1653</v>
      </c>
      <c r="DJ192" s="229">
        <f t="shared" si="301"/>
        <v>314.07</v>
      </c>
      <c r="DK192" s="34">
        <f t="shared" si="251"/>
        <v>1967.07</v>
      </c>
      <c r="DL192" s="31">
        <f t="shared" si="252"/>
        <v>1967.07</v>
      </c>
      <c r="DM192" s="230" t="str">
        <f t="shared" si="236"/>
        <v>HABILITA</v>
      </c>
      <c r="DN192" s="32"/>
      <c r="DO192" s="229"/>
      <c r="DP192" s="34">
        <f t="shared" si="253"/>
        <v>0</v>
      </c>
      <c r="DQ192" s="31">
        <f t="shared" si="254"/>
        <v>0</v>
      </c>
      <c r="DR192" s="230" t="str">
        <f t="shared" si="237"/>
        <v>NO OFERTADO</v>
      </c>
      <c r="DS192" s="32"/>
      <c r="DT192" s="229"/>
      <c r="DU192" s="34">
        <f t="shared" si="255"/>
        <v>0</v>
      </c>
      <c r="DV192" s="31">
        <f t="shared" si="256"/>
        <v>0</v>
      </c>
      <c r="DW192" s="230" t="str">
        <f t="shared" si="238"/>
        <v>NO OFERTADO</v>
      </c>
      <c r="DX192" s="32"/>
      <c r="DY192" s="229">
        <f t="shared" si="285"/>
        <v>0</v>
      </c>
      <c r="DZ192" s="34">
        <f t="shared" si="239"/>
        <v>0</v>
      </c>
      <c r="EA192" s="31">
        <f t="shared" si="240"/>
        <v>0</v>
      </c>
      <c r="EB192" s="230" t="str">
        <f t="shared" si="241"/>
        <v>NO OFERTADO</v>
      </c>
      <c r="EC192" s="32"/>
      <c r="ED192" s="229"/>
      <c r="EE192" s="34">
        <f t="shared" si="257"/>
        <v>0</v>
      </c>
      <c r="EF192" s="31">
        <f t="shared" si="258"/>
        <v>0</v>
      </c>
      <c r="EG192" s="230" t="str">
        <f t="shared" si="242"/>
        <v>NO OFERTADO</v>
      </c>
      <c r="EH192" s="32"/>
      <c r="EI192" s="229"/>
      <c r="EJ192" s="34">
        <f t="shared" si="259"/>
        <v>0</v>
      </c>
      <c r="EK192" s="31">
        <f t="shared" si="260"/>
        <v>0</v>
      </c>
      <c r="EL192" s="230" t="str">
        <f t="shared" si="243"/>
        <v>NO OFERTADO</v>
      </c>
    </row>
    <row r="193" spans="1:142" s="226" customFormat="1" ht="38.25" x14ac:dyDescent="0.2">
      <c r="A193" s="103">
        <v>184</v>
      </c>
      <c r="B193" s="202" t="s">
        <v>310</v>
      </c>
      <c r="C193" s="121" t="s">
        <v>311</v>
      </c>
      <c r="D193" s="146">
        <v>1</v>
      </c>
      <c r="E193" s="227" t="s">
        <v>53</v>
      </c>
      <c r="F193" s="228">
        <v>113</v>
      </c>
      <c r="G193" s="25">
        <v>3142.1950000000002</v>
      </c>
      <c r="H193" s="32"/>
      <c r="I193" s="229"/>
      <c r="J193" s="34">
        <f t="shared" si="244"/>
        <v>0</v>
      </c>
      <c r="K193" s="31">
        <f t="shared" si="245"/>
        <v>0</v>
      </c>
      <c r="L193" s="230" t="str">
        <f t="shared" si="193"/>
        <v>NO OFERTADO</v>
      </c>
      <c r="M193" s="32"/>
      <c r="N193" s="229">
        <v>0</v>
      </c>
      <c r="O193" s="34">
        <f t="shared" si="194"/>
        <v>0</v>
      </c>
      <c r="P193" s="31">
        <f t="shared" si="294"/>
        <v>0</v>
      </c>
      <c r="Q193" s="230" t="str">
        <f t="shared" si="196"/>
        <v>NO OFERTADO</v>
      </c>
      <c r="R193" s="32"/>
      <c r="S193" s="229"/>
      <c r="T193" s="34">
        <f t="shared" si="197"/>
        <v>0</v>
      </c>
      <c r="U193" s="31">
        <f t="shared" si="294"/>
        <v>0</v>
      </c>
      <c r="V193" s="230" t="str">
        <f t="shared" si="198"/>
        <v>NO OFERTADO</v>
      </c>
      <c r="W193" s="32"/>
      <c r="X193" s="229"/>
      <c r="Y193" s="34">
        <f t="shared" si="199"/>
        <v>0</v>
      </c>
      <c r="Z193" s="31">
        <f t="shared" si="294"/>
        <v>0</v>
      </c>
      <c r="AA193" s="230" t="str">
        <f t="shared" si="200"/>
        <v>NO OFERTADO</v>
      </c>
      <c r="AB193" s="32"/>
      <c r="AC193" s="229"/>
      <c r="AD193" s="34">
        <f t="shared" si="201"/>
        <v>0</v>
      </c>
      <c r="AE193" s="31">
        <f t="shared" si="294"/>
        <v>0</v>
      </c>
      <c r="AF193" s="230" t="str">
        <f t="shared" si="202"/>
        <v>NO OFERTADO</v>
      </c>
      <c r="AG193" s="32"/>
      <c r="AH193" s="229"/>
      <c r="AI193" s="34">
        <f t="shared" si="203"/>
        <v>0</v>
      </c>
      <c r="AJ193" s="31">
        <f t="shared" si="294"/>
        <v>0</v>
      </c>
      <c r="AK193" s="230" t="str">
        <f t="shared" si="204"/>
        <v>NO OFERTADO</v>
      </c>
      <c r="AL193" s="32">
        <v>2640</v>
      </c>
      <c r="AM193" s="229">
        <v>0</v>
      </c>
      <c r="AN193" s="34">
        <f t="shared" si="205"/>
        <v>2640</v>
      </c>
      <c r="AO193" s="31">
        <f t="shared" si="294"/>
        <v>2640</v>
      </c>
      <c r="AP193" s="230" t="str">
        <f t="shared" si="206"/>
        <v>HABILITA</v>
      </c>
      <c r="AQ193" s="32"/>
      <c r="AR193" s="229"/>
      <c r="AS193" s="34">
        <f t="shared" si="207"/>
        <v>0</v>
      </c>
      <c r="AT193" s="31">
        <f t="shared" si="294"/>
        <v>0</v>
      </c>
      <c r="AU193" s="230" t="str">
        <f t="shared" si="208"/>
        <v>NO OFERTADO</v>
      </c>
      <c r="AV193" s="32">
        <v>3717</v>
      </c>
      <c r="AW193" s="229">
        <v>0</v>
      </c>
      <c r="AX193" s="34">
        <f t="shared" si="210"/>
        <v>3717</v>
      </c>
      <c r="AY193" s="31">
        <f t="shared" si="294"/>
        <v>3717</v>
      </c>
      <c r="AZ193" s="230" t="str">
        <f t="shared" si="211"/>
        <v>HABILITA</v>
      </c>
      <c r="BA193" s="32"/>
      <c r="BB193" s="229">
        <f t="shared" si="295"/>
        <v>0</v>
      </c>
      <c r="BC193" s="34">
        <f t="shared" si="213"/>
        <v>0</v>
      </c>
      <c r="BD193" s="31">
        <f t="shared" si="294"/>
        <v>0</v>
      </c>
      <c r="BE193" s="230" t="str">
        <f t="shared" si="214"/>
        <v>NO OFERTADO</v>
      </c>
      <c r="BF193" s="32"/>
      <c r="BG193" s="229"/>
      <c r="BH193" s="34">
        <f t="shared" si="215"/>
        <v>0</v>
      </c>
      <c r="BI193" s="31">
        <f t="shared" si="294"/>
        <v>0</v>
      </c>
      <c r="BJ193" s="230" t="str">
        <f t="shared" si="216"/>
        <v>NO OFERTADO</v>
      </c>
      <c r="BK193" s="32"/>
      <c r="BL193" s="229"/>
      <c r="BM193" s="34">
        <f t="shared" si="217"/>
        <v>0</v>
      </c>
      <c r="BN193" s="31">
        <f t="shared" si="294"/>
        <v>0</v>
      </c>
      <c r="BO193" s="230" t="str">
        <f t="shared" si="218"/>
        <v>NO OFERTADO</v>
      </c>
      <c r="BP193" s="32"/>
      <c r="BQ193" s="229"/>
      <c r="BR193" s="34">
        <f t="shared" si="219"/>
        <v>0</v>
      </c>
      <c r="BS193" s="31">
        <f t="shared" si="294"/>
        <v>0</v>
      </c>
      <c r="BT193" s="230" t="str">
        <f t="shared" si="220"/>
        <v>NO OFERTADO</v>
      </c>
      <c r="BU193" s="32"/>
      <c r="BV193" s="229"/>
      <c r="BW193" s="34">
        <f t="shared" si="221"/>
        <v>0</v>
      </c>
      <c r="BX193" s="31">
        <f t="shared" si="296"/>
        <v>0</v>
      </c>
      <c r="BY193" s="230" t="str">
        <f t="shared" si="223"/>
        <v>NO OFERTADO</v>
      </c>
      <c r="BZ193" s="32"/>
      <c r="CA193" s="229"/>
      <c r="CB193" s="34">
        <f t="shared" si="224"/>
        <v>0</v>
      </c>
      <c r="CC193" s="31">
        <f t="shared" si="296"/>
        <v>0</v>
      </c>
      <c r="CD193" s="230" t="str">
        <f t="shared" si="225"/>
        <v>NO OFERTADO</v>
      </c>
      <c r="CE193" s="32"/>
      <c r="CF193" s="229"/>
      <c r="CG193" s="34">
        <f t="shared" si="226"/>
        <v>0</v>
      </c>
      <c r="CH193" s="31">
        <f t="shared" si="296"/>
        <v>0</v>
      </c>
      <c r="CI193" s="230" t="str">
        <f t="shared" si="227"/>
        <v>NO OFERTADO</v>
      </c>
      <c r="CJ193" s="32"/>
      <c r="CK193" s="229"/>
      <c r="CL193" s="34">
        <f t="shared" si="228"/>
        <v>0</v>
      </c>
      <c r="CM193" s="31">
        <f t="shared" si="296"/>
        <v>0</v>
      </c>
      <c r="CN193" s="230" t="str">
        <f t="shared" si="229"/>
        <v>NO OFERTADO</v>
      </c>
      <c r="CO193" s="32"/>
      <c r="CP193" s="231"/>
      <c r="CQ193" s="34">
        <f t="shared" si="230"/>
        <v>0</v>
      </c>
      <c r="CR193" s="31">
        <f t="shared" si="296"/>
        <v>0</v>
      </c>
      <c r="CS193" s="230" t="str">
        <f t="shared" si="231"/>
        <v>NO OFERTADO</v>
      </c>
      <c r="CT193" s="32"/>
      <c r="CU193" s="229"/>
      <c r="CV193" s="34">
        <f t="shared" si="232"/>
        <v>0</v>
      </c>
      <c r="CW193" s="31">
        <f t="shared" si="296"/>
        <v>0</v>
      </c>
      <c r="CX193" s="230" t="str">
        <f t="shared" si="233"/>
        <v>NO OFERTADO</v>
      </c>
      <c r="CY193" s="32"/>
      <c r="CZ193" s="229"/>
      <c r="DA193" s="34">
        <f t="shared" si="247"/>
        <v>0</v>
      </c>
      <c r="DB193" s="31">
        <f t="shared" si="248"/>
        <v>0</v>
      </c>
      <c r="DC193" s="230" t="str">
        <f t="shared" si="234"/>
        <v>NO OFERTADO</v>
      </c>
      <c r="DD193" s="32"/>
      <c r="DE193" s="229"/>
      <c r="DF193" s="34">
        <f t="shared" si="249"/>
        <v>0</v>
      </c>
      <c r="DG193" s="31">
        <f t="shared" si="250"/>
        <v>0</v>
      </c>
      <c r="DH193" s="230" t="str">
        <f t="shared" si="235"/>
        <v>NO OFERTADO</v>
      </c>
      <c r="DI193" s="32"/>
      <c r="DJ193" s="229"/>
      <c r="DK193" s="34">
        <f t="shared" si="251"/>
        <v>0</v>
      </c>
      <c r="DL193" s="31">
        <f t="shared" si="252"/>
        <v>0</v>
      </c>
      <c r="DM193" s="230" t="str">
        <f t="shared" si="236"/>
        <v>NO OFERTADO</v>
      </c>
      <c r="DN193" s="32"/>
      <c r="DO193" s="229"/>
      <c r="DP193" s="34">
        <f t="shared" si="253"/>
        <v>0</v>
      </c>
      <c r="DQ193" s="31">
        <f t="shared" si="254"/>
        <v>0</v>
      </c>
      <c r="DR193" s="230" t="str">
        <f t="shared" si="237"/>
        <v>NO OFERTADO</v>
      </c>
      <c r="DS193" s="32"/>
      <c r="DT193" s="229"/>
      <c r="DU193" s="34">
        <f t="shared" si="255"/>
        <v>0</v>
      </c>
      <c r="DV193" s="31">
        <f t="shared" si="256"/>
        <v>0</v>
      </c>
      <c r="DW193" s="230" t="str">
        <f t="shared" si="238"/>
        <v>NO OFERTADO</v>
      </c>
      <c r="DX193" s="32"/>
      <c r="DY193" s="229">
        <f t="shared" si="285"/>
        <v>0</v>
      </c>
      <c r="DZ193" s="34">
        <f t="shared" si="239"/>
        <v>0</v>
      </c>
      <c r="EA193" s="31">
        <f t="shared" si="240"/>
        <v>0</v>
      </c>
      <c r="EB193" s="230" t="str">
        <f t="shared" si="241"/>
        <v>NO OFERTADO</v>
      </c>
      <c r="EC193" s="32"/>
      <c r="ED193" s="229"/>
      <c r="EE193" s="34">
        <f t="shared" si="257"/>
        <v>0</v>
      </c>
      <c r="EF193" s="31">
        <f t="shared" si="258"/>
        <v>0</v>
      </c>
      <c r="EG193" s="230" t="str">
        <f t="shared" si="242"/>
        <v>NO OFERTADO</v>
      </c>
      <c r="EH193" s="32"/>
      <c r="EI193" s="229"/>
      <c r="EJ193" s="34">
        <f t="shared" si="259"/>
        <v>0</v>
      </c>
      <c r="EK193" s="31">
        <f t="shared" si="260"/>
        <v>0</v>
      </c>
      <c r="EL193" s="230" t="str">
        <f t="shared" si="243"/>
        <v>NO OFERTADO</v>
      </c>
    </row>
    <row r="194" spans="1:142" s="226" customFormat="1" ht="25.5" x14ac:dyDescent="0.2">
      <c r="A194" s="103">
        <v>185</v>
      </c>
      <c r="B194" s="202" t="s">
        <v>312</v>
      </c>
      <c r="C194" s="121" t="s">
        <v>311</v>
      </c>
      <c r="D194" s="146">
        <v>1</v>
      </c>
      <c r="E194" s="227" t="s">
        <v>53</v>
      </c>
      <c r="F194" s="228">
        <v>31.333333333333332</v>
      </c>
      <c r="G194" s="25">
        <v>1476.8316500000001</v>
      </c>
      <c r="H194" s="32"/>
      <c r="I194" s="229"/>
      <c r="J194" s="34">
        <f t="shared" si="244"/>
        <v>0</v>
      </c>
      <c r="K194" s="31">
        <f t="shared" si="245"/>
        <v>0</v>
      </c>
      <c r="L194" s="230" t="str">
        <f t="shared" si="193"/>
        <v>NO OFERTADO</v>
      </c>
      <c r="M194" s="32"/>
      <c r="N194" s="229">
        <v>0</v>
      </c>
      <c r="O194" s="34">
        <f t="shared" si="194"/>
        <v>0</v>
      </c>
      <c r="P194" s="31">
        <f t="shared" si="294"/>
        <v>0</v>
      </c>
      <c r="Q194" s="230" t="str">
        <f t="shared" si="196"/>
        <v>NO OFERTADO</v>
      </c>
      <c r="R194" s="32"/>
      <c r="S194" s="229"/>
      <c r="T194" s="34">
        <f t="shared" si="197"/>
        <v>0</v>
      </c>
      <c r="U194" s="31">
        <f t="shared" si="294"/>
        <v>0</v>
      </c>
      <c r="V194" s="230" t="str">
        <f t="shared" si="198"/>
        <v>NO OFERTADO</v>
      </c>
      <c r="W194" s="32"/>
      <c r="X194" s="229"/>
      <c r="Y194" s="34">
        <f t="shared" si="199"/>
        <v>0</v>
      </c>
      <c r="Z194" s="31">
        <f t="shared" si="294"/>
        <v>0</v>
      </c>
      <c r="AA194" s="230" t="str">
        <f t="shared" si="200"/>
        <v>NO OFERTADO</v>
      </c>
      <c r="AB194" s="32"/>
      <c r="AC194" s="229"/>
      <c r="AD194" s="34">
        <f t="shared" si="201"/>
        <v>0</v>
      </c>
      <c r="AE194" s="31">
        <f t="shared" si="294"/>
        <v>0</v>
      </c>
      <c r="AF194" s="230" t="str">
        <f t="shared" si="202"/>
        <v>NO OFERTADO</v>
      </c>
      <c r="AG194" s="32"/>
      <c r="AH194" s="229"/>
      <c r="AI194" s="34">
        <f t="shared" si="203"/>
        <v>0</v>
      </c>
      <c r="AJ194" s="31">
        <f t="shared" si="294"/>
        <v>0</v>
      </c>
      <c r="AK194" s="230" t="str">
        <f t="shared" si="204"/>
        <v>NO OFERTADO</v>
      </c>
      <c r="AL194" s="32"/>
      <c r="AM194" s="229"/>
      <c r="AN194" s="34">
        <f t="shared" si="205"/>
        <v>0</v>
      </c>
      <c r="AO194" s="31">
        <f t="shared" si="294"/>
        <v>0</v>
      </c>
      <c r="AP194" s="230" t="str">
        <f t="shared" si="206"/>
        <v>NO OFERTADO</v>
      </c>
      <c r="AQ194" s="32"/>
      <c r="AR194" s="229"/>
      <c r="AS194" s="34">
        <f t="shared" si="207"/>
        <v>0</v>
      </c>
      <c r="AT194" s="31">
        <f t="shared" si="294"/>
        <v>0</v>
      </c>
      <c r="AU194" s="230" t="str">
        <f t="shared" si="208"/>
        <v>NO OFERTADO</v>
      </c>
      <c r="AV194" s="32">
        <v>2048</v>
      </c>
      <c r="AW194" s="229">
        <v>0</v>
      </c>
      <c r="AX194" s="34">
        <f t="shared" si="210"/>
        <v>2048</v>
      </c>
      <c r="AY194" s="31">
        <f t="shared" si="294"/>
        <v>2048</v>
      </c>
      <c r="AZ194" s="230" t="str">
        <f t="shared" si="211"/>
        <v>NO HABILITA</v>
      </c>
      <c r="BA194" s="32"/>
      <c r="BB194" s="229">
        <f t="shared" si="295"/>
        <v>0</v>
      </c>
      <c r="BC194" s="34">
        <f t="shared" si="213"/>
        <v>0</v>
      </c>
      <c r="BD194" s="31">
        <f t="shared" si="294"/>
        <v>0</v>
      </c>
      <c r="BE194" s="230" t="str">
        <f t="shared" si="214"/>
        <v>NO OFERTADO</v>
      </c>
      <c r="BF194" s="32"/>
      <c r="BG194" s="229"/>
      <c r="BH194" s="34">
        <f t="shared" si="215"/>
        <v>0</v>
      </c>
      <c r="BI194" s="31">
        <f t="shared" si="294"/>
        <v>0</v>
      </c>
      <c r="BJ194" s="230" t="str">
        <f t="shared" si="216"/>
        <v>NO OFERTADO</v>
      </c>
      <c r="BK194" s="32"/>
      <c r="BL194" s="229"/>
      <c r="BM194" s="34">
        <f t="shared" si="217"/>
        <v>0</v>
      </c>
      <c r="BN194" s="31">
        <f t="shared" si="294"/>
        <v>0</v>
      </c>
      <c r="BO194" s="230" t="str">
        <f t="shared" si="218"/>
        <v>NO OFERTADO</v>
      </c>
      <c r="BP194" s="32"/>
      <c r="BQ194" s="229"/>
      <c r="BR194" s="34">
        <f t="shared" si="219"/>
        <v>0</v>
      </c>
      <c r="BS194" s="31">
        <f t="shared" si="294"/>
        <v>0</v>
      </c>
      <c r="BT194" s="230" t="str">
        <f t="shared" si="220"/>
        <v>NO OFERTADO</v>
      </c>
      <c r="BU194" s="32"/>
      <c r="BV194" s="229"/>
      <c r="BW194" s="34">
        <f t="shared" si="221"/>
        <v>0</v>
      </c>
      <c r="BX194" s="31">
        <f t="shared" si="296"/>
        <v>0</v>
      </c>
      <c r="BY194" s="230" t="str">
        <f t="shared" si="223"/>
        <v>NO OFERTADO</v>
      </c>
      <c r="BZ194" s="32"/>
      <c r="CA194" s="229"/>
      <c r="CB194" s="34">
        <f t="shared" si="224"/>
        <v>0</v>
      </c>
      <c r="CC194" s="31">
        <f t="shared" si="296"/>
        <v>0</v>
      </c>
      <c r="CD194" s="230" t="str">
        <f t="shared" si="225"/>
        <v>NO OFERTADO</v>
      </c>
      <c r="CE194" s="32"/>
      <c r="CF194" s="229"/>
      <c r="CG194" s="34">
        <f t="shared" si="226"/>
        <v>0</v>
      </c>
      <c r="CH194" s="31">
        <f t="shared" si="296"/>
        <v>0</v>
      </c>
      <c r="CI194" s="230" t="str">
        <f t="shared" si="227"/>
        <v>NO OFERTADO</v>
      </c>
      <c r="CJ194" s="32"/>
      <c r="CK194" s="229"/>
      <c r="CL194" s="34">
        <f t="shared" si="228"/>
        <v>0</v>
      </c>
      <c r="CM194" s="31">
        <f t="shared" si="296"/>
        <v>0</v>
      </c>
      <c r="CN194" s="230" t="str">
        <f t="shared" si="229"/>
        <v>NO OFERTADO</v>
      </c>
      <c r="CO194" s="32"/>
      <c r="CP194" s="231"/>
      <c r="CQ194" s="34">
        <f t="shared" si="230"/>
        <v>0</v>
      </c>
      <c r="CR194" s="31">
        <f t="shared" si="296"/>
        <v>0</v>
      </c>
      <c r="CS194" s="230" t="str">
        <f t="shared" si="231"/>
        <v>NO OFERTADO</v>
      </c>
      <c r="CT194" s="32"/>
      <c r="CU194" s="229"/>
      <c r="CV194" s="34">
        <f t="shared" si="232"/>
        <v>0</v>
      </c>
      <c r="CW194" s="31">
        <f t="shared" si="296"/>
        <v>0</v>
      </c>
      <c r="CX194" s="230" t="str">
        <f t="shared" si="233"/>
        <v>NO OFERTADO</v>
      </c>
      <c r="CY194" s="32"/>
      <c r="CZ194" s="229"/>
      <c r="DA194" s="34">
        <f t="shared" si="247"/>
        <v>0</v>
      </c>
      <c r="DB194" s="31">
        <f t="shared" si="248"/>
        <v>0</v>
      </c>
      <c r="DC194" s="230" t="str">
        <f t="shared" si="234"/>
        <v>NO OFERTADO</v>
      </c>
      <c r="DD194" s="32"/>
      <c r="DE194" s="229"/>
      <c r="DF194" s="34">
        <f t="shared" si="249"/>
        <v>0</v>
      </c>
      <c r="DG194" s="31">
        <f t="shared" si="250"/>
        <v>0</v>
      </c>
      <c r="DH194" s="230" t="str">
        <f t="shared" si="235"/>
        <v>NO OFERTADO</v>
      </c>
      <c r="DI194" s="32"/>
      <c r="DJ194" s="229"/>
      <c r="DK194" s="34">
        <f t="shared" si="251"/>
        <v>0</v>
      </c>
      <c r="DL194" s="31">
        <f t="shared" si="252"/>
        <v>0</v>
      </c>
      <c r="DM194" s="230" t="str">
        <f t="shared" si="236"/>
        <v>NO OFERTADO</v>
      </c>
      <c r="DN194" s="32"/>
      <c r="DO194" s="229"/>
      <c r="DP194" s="34">
        <f t="shared" si="253"/>
        <v>0</v>
      </c>
      <c r="DQ194" s="31">
        <f t="shared" si="254"/>
        <v>0</v>
      </c>
      <c r="DR194" s="230" t="str">
        <f t="shared" si="237"/>
        <v>NO OFERTADO</v>
      </c>
      <c r="DS194" s="32"/>
      <c r="DT194" s="229"/>
      <c r="DU194" s="34">
        <f t="shared" si="255"/>
        <v>0</v>
      </c>
      <c r="DV194" s="31">
        <f t="shared" si="256"/>
        <v>0</v>
      </c>
      <c r="DW194" s="230" t="str">
        <f t="shared" si="238"/>
        <v>NO OFERTADO</v>
      </c>
      <c r="DX194" s="32"/>
      <c r="DY194" s="229">
        <f t="shared" si="285"/>
        <v>0</v>
      </c>
      <c r="DZ194" s="34">
        <f t="shared" si="239"/>
        <v>0</v>
      </c>
      <c r="EA194" s="31">
        <f t="shared" si="240"/>
        <v>0</v>
      </c>
      <c r="EB194" s="230" t="str">
        <f t="shared" si="241"/>
        <v>NO OFERTADO</v>
      </c>
      <c r="EC194" s="32"/>
      <c r="ED194" s="229"/>
      <c r="EE194" s="34">
        <f t="shared" si="257"/>
        <v>0</v>
      </c>
      <c r="EF194" s="31">
        <f t="shared" si="258"/>
        <v>0</v>
      </c>
      <c r="EG194" s="230" t="str">
        <f t="shared" si="242"/>
        <v>NO OFERTADO</v>
      </c>
      <c r="EH194" s="32"/>
      <c r="EI194" s="229"/>
      <c r="EJ194" s="34">
        <f t="shared" si="259"/>
        <v>0</v>
      </c>
      <c r="EK194" s="31">
        <f t="shared" si="260"/>
        <v>0</v>
      </c>
      <c r="EL194" s="230" t="str">
        <f t="shared" si="243"/>
        <v>NO OFERTADO</v>
      </c>
    </row>
    <row r="195" spans="1:142" s="226" customFormat="1" ht="63.75" x14ac:dyDescent="0.2">
      <c r="A195" s="103">
        <v>186</v>
      </c>
      <c r="B195" s="202" t="s">
        <v>313</v>
      </c>
      <c r="C195" s="121" t="s">
        <v>52</v>
      </c>
      <c r="D195" s="146">
        <v>1</v>
      </c>
      <c r="E195" s="227" t="s">
        <v>53</v>
      </c>
      <c r="F195" s="228">
        <v>1</v>
      </c>
      <c r="G195" s="25">
        <v>10000</v>
      </c>
      <c r="H195" s="32"/>
      <c r="I195" s="229"/>
      <c r="J195" s="34">
        <f t="shared" si="244"/>
        <v>0</v>
      </c>
      <c r="K195" s="31">
        <f t="shared" si="245"/>
        <v>0</v>
      </c>
      <c r="L195" s="230" t="str">
        <f t="shared" si="193"/>
        <v>NO OFERTADO</v>
      </c>
      <c r="M195" s="32">
        <v>9700</v>
      </c>
      <c r="N195" s="229">
        <v>0</v>
      </c>
      <c r="O195" s="34">
        <f t="shared" si="194"/>
        <v>9700</v>
      </c>
      <c r="P195" s="31">
        <f t="shared" si="294"/>
        <v>9700</v>
      </c>
      <c r="Q195" s="230" t="str">
        <f t="shared" si="196"/>
        <v>HABILITA</v>
      </c>
      <c r="R195" s="32">
        <v>8500</v>
      </c>
      <c r="S195" s="229">
        <v>0</v>
      </c>
      <c r="T195" s="34">
        <f t="shared" si="197"/>
        <v>8500</v>
      </c>
      <c r="U195" s="31">
        <f t="shared" si="294"/>
        <v>8500</v>
      </c>
      <c r="V195" s="230" t="str">
        <f t="shared" si="198"/>
        <v>HABILITA</v>
      </c>
      <c r="W195" s="32"/>
      <c r="X195" s="229"/>
      <c r="Y195" s="34">
        <f t="shared" si="199"/>
        <v>0</v>
      </c>
      <c r="Z195" s="31">
        <f t="shared" si="294"/>
        <v>0</v>
      </c>
      <c r="AA195" s="230" t="str">
        <f t="shared" si="200"/>
        <v>NO OFERTADO</v>
      </c>
      <c r="AB195" s="32"/>
      <c r="AC195" s="229"/>
      <c r="AD195" s="34">
        <f t="shared" si="201"/>
        <v>0</v>
      </c>
      <c r="AE195" s="31">
        <f t="shared" si="294"/>
        <v>0</v>
      </c>
      <c r="AF195" s="230" t="str">
        <f t="shared" si="202"/>
        <v>NO OFERTADO</v>
      </c>
      <c r="AG195" s="32"/>
      <c r="AH195" s="229"/>
      <c r="AI195" s="34">
        <f t="shared" si="203"/>
        <v>0</v>
      </c>
      <c r="AJ195" s="31">
        <f t="shared" si="294"/>
        <v>0</v>
      </c>
      <c r="AK195" s="230" t="str">
        <f t="shared" si="204"/>
        <v>NO OFERTADO</v>
      </c>
      <c r="AL195" s="32"/>
      <c r="AM195" s="229"/>
      <c r="AN195" s="34">
        <f t="shared" si="205"/>
        <v>0</v>
      </c>
      <c r="AO195" s="31">
        <f t="shared" si="294"/>
        <v>0</v>
      </c>
      <c r="AP195" s="230" t="str">
        <f t="shared" si="206"/>
        <v>NO OFERTADO</v>
      </c>
      <c r="AQ195" s="32"/>
      <c r="AR195" s="229"/>
      <c r="AS195" s="34">
        <f t="shared" si="207"/>
        <v>0</v>
      </c>
      <c r="AT195" s="31">
        <f t="shared" si="294"/>
        <v>0</v>
      </c>
      <c r="AU195" s="230" t="str">
        <f t="shared" si="208"/>
        <v>NO OFERTADO</v>
      </c>
      <c r="AV195" s="32">
        <v>10000</v>
      </c>
      <c r="AW195" s="229">
        <v>0</v>
      </c>
      <c r="AX195" s="34">
        <f t="shared" si="210"/>
        <v>10000</v>
      </c>
      <c r="AY195" s="31">
        <f t="shared" si="294"/>
        <v>10000</v>
      </c>
      <c r="AZ195" s="230" t="str">
        <f t="shared" si="211"/>
        <v>HABILITA</v>
      </c>
      <c r="BA195" s="32"/>
      <c r="BB195" s="229">
        <f t="shared" si="295"/>
        <v>0</v>
      </c>
      <c r="BC195" s="34">
        <f t="shared" si="213"/>
        <v>0</v>
      </c>
      <c r="BD195" s="31">
        <f t="shared" si="294"/>
        <v>0</v>
      </c>
      <c r="BE195" s="230" t="str">
        <f t="shared" si="214"/>
        <v>NO OFERTADO</v>
      </c>
      <c r="BF195" s="32"/>
      <c r="BG195" s="229"/>
      <c r="BH195" s="34">
        <f t="shared" si="215"/>
        <v>0</v>
      </c>
      <c r="BI195" s="31">
        <f t="shared" si="294"/>
        <v>0</v>
      </c>
      <c r="BJ195" s="230" t="str">
        <f t="shared" si="216"/>
        <v>NO OFERTADO</v>
      </c>
      <c r="BK195" s="32">
        <v>7600</v>
      </c>
      <c r="BL195" s="229">
        <v>0</v>
      </c>
      <c r="BM195" s="34">
        <f t="shared" si="217"/>
        <v>7600</v>
      </c>
      <c r="BN195" s="31">
        <f t="shared" si="294"/>
        <v>7600</v>
      </c>
      <c r="BO195" s="230" t="str">
        <f t="shared" si="218"/>
        <v>HABILITA</v>
      </c>
      <c r="BP195" s="32"/>
      <c r="BQ195" s="229"/>
      <c r="BR195" s="34">
        <f t="shared" si="219"/>
        <v>0</v>
      </c>
      <c r="BS195" s="31">
        <f t="shared" si="294"/>
        <v>0</v>
      </c>
      <c r="BT195" s="230" t="str">
        <f t="shared" si="220"/>
        <v>NO OFERTADO</v>
      </c>
      <c r="BU195" s="32"/>
      <c r="BV195" s="229"/>
      <c r="BW195" s="34">
        <f t="shared" si="221"/>
        <v>0</v>
      </c>
      <c r="BX195" s="31">
        <f t="shared" si="296"/>
        <v>0</v>
      </c>
      <c r="BY195" s="230" t="str">
        <f t="shared" si="223"/>
        <v>NO OFERTADO</v>
      </c>
      <c r="BZ195" s="32"/>
      <c r="CA195" s="229"/>
      <c r="CB195" s="34">
        <f t="shared" si="224"/>
        <v>0</v>
      </c>
      <c r="CC195" s="31">
        <f t="shared" si="296"/>
        <v>0</v>
      </c>
      <c r="CD195" s="230" t="str">
        <f t="shared" si="225"/>
        <v>NO OFERTADO</v>
      </c>
      <c r="CE195" s="32"/>
      <c r="CF195" s="229"/>
      <c r="CG195" s="34">
        <f t="shared" si="226"/>
        <v>0</v>
      </c>
      <c r="CH195" s="31">
        <f t="shared" si="296"/>
        <v>0</v>
      </c>
      <c r="CI195" s="230" t="str">
        <f t="shared" si="227"/>
        <v>NO OFERTADO</v>
      </c>
      <c r="CJ195" s="32"/>
      <c r="CK195" s="229"/>
      <c r="CL195" s="34">
        <f t="shared" si="228"/>
        <v>0</v>
      </c>
      <c r="CM195" s="31">
        <f t="shared" si="296"/>
        <v>0</v>
      </c>
      <c r="CN195" s="230" t="str">
        <f t="shared" si="229"/>
        <v>NO OFERTADO</v>
      </c>
      <c r="CO195" s="32"/>
      <c r="CP195" s="231"/>
      <c r="CQ195" s="34">
        <f t="shared" si="230"/>
        <v>0</v>
      </c>
      <c r="CR195" s="31">
        <f t="shared" si="296"/>
        <v>0</v>
      </c>
      <c r="CS195" s="230" t="str">
        <f t="shared" si="231"/>
        <v>NO OFERTADO</v>
      </c>
      <c r="CT195" s="32">
        <v>4400</v>
      </c>
      <c r="CU195" s="229">
        <v>0</v>
      </c>
      <c r="CV195" s="34">
        <f t="shared" si="232"/>
        <v>4400</v>
      </c>
      <c r="CW195" s="31">
        <f t="shared" si="296"/>
        <v>4400</v>
      </c>
      <c r="CX195" s="230" t="str">
        <f t="shared" si="233"/>
        <v>HABILITA</v>
      </c>
      <c r="CY195" s="32"/>
      <c r="CZ195" s="229"/>
      <c r="DA195" s="34">
        <f t="shared" si="247"/>
        <v>0</v>
      </c>
      <c r="DB195" s="31">
        <f t="shared" si="248"/>
        <v>0</v>
      </c>
      <c r="DC195" s="230" t="str">
        <f t="shared" si="234"/>
        <v>NO OFERTADO</v>
      </c>
      <c r="DD195" s="32"/>
      <c r="DE195" s="229"/>
      <c r="DF195" s="34">
        <f t="shared" si="249"/>
        <v>0</v>
      </c>
      <c r="DG195" s="31">
        <f t="shared" si="250"/>
        <v>0</v>
      </c>
      <c r="DH195" s="230" t="str">
        <f t="shared" si="235"/>
        <v>NO OFERTADO</v>
      </c>
      <c r="DI195" s="32"/>
      <c r="DJ195" s="229"/>
      <c r="DK195" s="34">
        <f t="shared" si="251"/>
        <v>0</v>
      </c>
      <c r="DL195" s="31">
        <f t="shared" si="252"/>
        <v>0</v>
      </c>
      <c r="DM195" s="230" t="str">
        <f t="shared" si="236"/>
        <v>NO OFERTADO</v>
      </c>
      <c r="DN195" s="32"/>
      <c r="DO195" s="229"/>
      <c r="DP195" s="34">
        <f t="shared" si="253"/>
        <v>0</v>
      </c>
      <c r="DQ195" s="31">
        <f t="shared" si="254"/>
        <v>0</v>
      </c>
      <c r="DR195" s="230" t="str">
        <f t="shared" si="237"/>
        <v>NO OFERTADO</v>
      </c>
      <c r="DS195" s="32"/>
      <c r="DT195" s="229"/>
      <c r="DU195" s="34">
        <f t="shared" si="255"/>
        <v>0</v>
      </c>
      <c r="DV195" s="31">
        <f t="shared" si="256"/>
        <v>0</v>
      </c>
      <c r="DW195" s="230" t="str">
        <f t="shared" si="238"/>
        <v>NO OFERTADO</v>
      </c>
      <c r="DX195" s="32"/>
      <c r="DY195" s="229">
        <f t="shared" si="285"/>
        <v>0</v>
      </c>
      <c r="DZ195" s="34">
        <f t="shared" si="239"/>
        <v>0</v>
      </c>
      <c r="EA195" s="31">
        <f t="shared" si="240"/>
        <v>0</v>
      </c>
      <c r="EB195" s="230" t="str">
        <f t="shared" si="241"/>
        <v>NO OFERTADO</v>
      </c>
      <c r="EC195" s="32"/>
      <c r="ED195" s="229"/>
      <c r="EE195" s="34">
        <f t="shared" si="257"/>
        <v>0</v>
      </c>
      <c r="EF195" s="31">
        <f t="shared" si="258"/>
        <v>0</v>
      </c>
      <c r="EG195" s="230" t="str">
        <f t="shared" si="242"/>
        <v>NO OFERTADO</v>
      </c>
      <c r="EH195" s="32"/>
      <c r="EI195" s="229"/>
      <c r="EJ195" s="34">
        <f t="shared" si="259"/>
        <v>0</v>
      </c>
      <c r="EK195" s="31">
        <f t="shared" si="260"/>
        <v>0</v>
      </c>
      <c r="EL195" s="230" t="str">
        <f t="shared" si="243"/>
        <v>NO OFERTADO</v>
      </c>
    </row>
    <row r="196" spans="1:142" s="226" customFormat="1" ht="63.75" x14ac:dyDescent="0.2">
      <c r="A196" s="103">
        <v>187</v>
      </c>
      <c r="B196" s="202" t="s">
        <v>314</v>
      </c>
      <c r="C196" s="121" t="s">
        <v>52</v>
      </c>
      <c r="D196" s="146">
        <v>1</v>
      </c>
      <c r="E196" s="227" t="s">
        <v>53</v>
      </c>
      <c r="F196" s="228">
        <v>1</v>
      </c>
      <c r="G196" s="25">
        <v>10000</v>
      </c>
      <c r="H196" s="32"/>
      <c r="I196" s="229"/>
      <c r="J196" s="34">
        <f t="shared" si="244"/>
        <v>0</v>
      </c>
      <c r="K196" s="31">
        <f t="shared" si="245"/>
        <v>0</v>
      </c>
      <c r="L196" s="230" t="str">
        <f t="shared" si="193"/>
        <v>NO OFERTADO</v>
      </c>
      <c r="M196" s="32">
        <v>9800</v>
      </c>
      <c r="N196" s="229">
        <v>0</v>
      </c>
      <c r="O196" s="34">
        <f t="shared" si="194"/>
        <v>9800</v>
      </c>
      <c r="P196" s="31">
        <f t="shared" si="294"/>
        <v>9800</v>
      </c>
      <c r="Q196" s="230" t="str">
        <f t="shared" si="196"/>
        <v>HABILITA</v>
      </c>
      <c r="R196" s="32">
        <v>8400</v>
      </c>
      <c r="S196" s="229">
        <v>0</v>
      </c>
      <c r="T196" s="34">
        <f t="shared" si="197"/>
        <v>8400</v>
      </c>
      <c r="U196" s="31">
        <f t="shared" si="294"/>
        <v>8400</v>
      </c>
      <c r="V196" s="230" t="str">
        <f t="shared" si="198"/>
        <v>HABILITA</v>
      </c>
      <c r="W196" s="32"/>
      <c r="X196" s="229"/>
      <c r="Y196" s="34">
        <f t="shared" si="199"/>
        <v>0</v>
      </c>
      <c r="Z196" s="31">
        <f t="shared" si="294"/>
        <v>0</v>
      </c>
      <c r="AA196" s="230" t="str">
        <f t="shared" si="200"/>
        <v>NO OFERTADO</v>
      </c>
      <c r="AB196" s="32"/>
      <c r="AC196" s="229"/>
      <c r="AD196" s="34">
        <f t="shared" si="201"/>
        <v>0</v>
      </c>
      <c r="AE196" s="31">
        <f t="shared" si="294"/>
        <v>0</v>
      </c>
      <c r="AF196" s="230" t="str">
        <f t="shared" si="202"/>
        <v>NO OFERTADO</v>
      </c>
      <c r="AG196" s="32"/>
      <c r="AH196" s="229"/>
      <c r="AI196" s="34">
        <f t="shared" si="203"/>
        <v>0</v>
      </c>
      <c r="AJ196" s="31">
        <f t="shared" si="294"/>
        <v>0</v>
      </c>
      <c r="AK196" s="230" t="str">
        <f t="shared" si="204"/>
        <v>NO OFERTADO</v>
      </c>
      <c r="AL196" s="32"/>
      <c r="AM196" s="229"/>
      <c r="AN196" s="34">
        <f t="shared" si="205"/>
        <v>0</v>
      </c>
      <c r="AO196" s="31">
        <f t="shared" si="294"/>
        <v>0</v>
      </c>
      <c r="AP196" s="230" t="str">
        <f t="shared" si="206"/>
        <v>NO OFERTADO</v>
      </c>
      <c r="AQ196" s="32"/>
      <c r="AR196" s="229"/>
      <c r="AS196" s="34">
        <f t="shared" si="207"/>
        <v>0</v>
      </c>
      <c r="AT196" s="31">
        <f t="shared" si="294"/>
        <v>0</v>
      </c>
      <c r="AU196" s="230" t="str">
        <f t="shared" si="208"/>
        <v>NO OFERTADO</v>
      </c>
      <c r="AV196" s="32">
        <v>9830</v>
      </c>
      <c r="AW196" s="229">
        <v>0</v>
      </c>
      <c r="AX196" s="34">
        <f t="shared" si="210"/>
        <v>9830</v>
      </c>
      <c r="AY196" s="31">
        <f t="shared" si="294"/>
        <v>9830</v>
      </c>
      <c r="AZ196" s="230" t="str">
        <f t="shared" si="211"/>
        <v>HABILITA</v>
      </c>
      <c r="BA196" s="32"/>
      <c r="BB196" s="229">
        <f t="shared" si="295"/>
        <v>0</v>
      </c>
      <c r="BC196" s="34">
        <f t="shared" si="213"/>
        <v>0</v>
      </c>
      <c r="BD196" s="31">
        <f t="shared" si="294"/>
        <v>0</v>
      </c>
      <c r="BE196" s="230" t="str">
        <f t="shared" si="214"/>
        <v>NO OFERTADO</v>
      </c>
      <c r="BF196" s="32"/>
      <c r="BG196" s="229"/>
      <c r="BH196" s="34">
        <f t="shared" si="215"/>
        <v>0</v>
      </c>
      <c r="BI196" s="31">
        <f t="shared" si="294"/>
        <v>0</v>
      </c>
      <c r="BJ196" s="230" t="str">
        <f t="shared" si="216"/>
        <v>NO OFERTADO</v>
      </c>
      <c r="BK196" s="32">
        <v>15100</v>
      </c>
      <c r="BL196" s="229">
        <v>0</v>
      </c>
      <c r="BM196" s="34">
        <f t="shared" si="217"/>
        <v>15100</v>
      </c>
      <c r="BN196" s="31">
        <f t="shared" si="294"/>
        <v>15100</v>
      </c>
      <c r="BO196" s="230" t="str">
        <f t="shared" si="218"/>
        <v>NO HABILITA</v>
      </c>
      <c r="BP196" s="32"/>
      <c r="BQ196" s="229"/>
      <c r="BR196" s="34">
        <f t="shared" si="219"/>
        <v>0</v>
      </c>
      <c r="BS196" s="31">
        <f t="shared" si="294"/>
        <v>0</v>
      </c>
      <c r="BT196" s="230" t="str">
        <f t="shared" si="220"/>
        <v>NO OFERTADO</v>
      </c>
      <c r="BU196" s="32"/>
      <c r="BV196" s="229"/>
      <c r="BW196" s="34">
        <f t="shared" si="221"/>
        <v>0</v>
      </c>
      <c r="BX196" s="31">
        <f t="shared" si="296"/>
        <v>0</v>
      </c>
      <c r="BY196" s="230" t="str">
        <f t="shared" si="223"/>
        <v>NO OFERTADO</v>
      </c>
      <c r="BZ196" s="32"/>
      <c r="CA196" s="229"/>
      <c r="CB196" s="34">
        <f t="shared" si="224"/>
        <v>0</v>
      </c>
      <c r="CC196" s="31">
        <f t="shared" si="296"/>
        <v>0</v>
      </c>
      <c r="CD196" s="230" t="str">
        <f t="shared" si="225"/>
        <v>NO OFERTADO</v>
      </c>
      <c r="CE196" s="32"/>
      <c r="CF196" s="229"/>
      <c r="CG196" s="34">
        <f t="shared" si="226"/>
        <v>0</v>
      </c>
      <c r="CH196" s="31">
        <f t="shared" si="296"/>
        <v>0</v>
      </c>
      <c r="CI196" s="230" t="str">
        <f t="shared" si="227"/>
        <v>NO OFERTADO</v>
      </c>
      <c r="CJ196" s="32"/>
      <c r="CK196" s="229"/>
      <c r="CL196" s="34">
        <f t="shared" si="228"/>
        <v>0</v>
      </c>
      <c r="CM196" s="31">
        <f t="shared" si="296"/>
        <v>0</v>
      </c>
      <c r="CN196" s="230" t="str">
        <f t="shared" si="229"/>
        <v>NO OFERTADO</v>
      </c>
      <c r="CO196" s="32"/>
      <c r="CP196" s="231"/>
      <c r="CQ196" s="34">
        <f t="shared" si="230"/>
        <v>0</v>
      </c>
      <c r="CR196" s="31">
        <f t="shared" si="296"/>
        <v>0</v>
      </c>
      <c r="CS196" s="230" t="str">
        <f t="shared" si="231"/>
        <v>NO OFERTADO</v>
      </c>
      <c r="CT196" s="32"/>
      <c r="CU196" s="229"/>
      <c r="CV196" s="34">
        <f t="shared" si="232"/>
        <v>0</v>
      </c>
      <c r="CW196" s="31">
        <f t="shared" si="296"/>
        <v>0</v>
      </c>
      <c r="CX196" s="230" t="str">
        <f t="shared" si="233"/>
        <v>NO OFERTADO</v>
      </c>
      <c r="CY196" s="32"/>
      <c r="CZ196" s="229"/>
      <c r="DA196" s="34">
        <f t="shared" si="247"/>
        <v>0</v>
      </c>
      <c r="DB196" s="31">
        <f t="shared" si="248"/>
        <v>0</v>
      </c>
      <c r="DC196" s="230" t="str">
        <f t="shared" si="234"/>
        <v>NO OFERTADO</v>
      </c>
      <c r="DD196" s="32"/>
      <c r="DE196" s="229"/>
      <c r="DF196" s="34">
        <f t="shared" si="249"/>
        <v>0</v>
      </c>
      <c r="DG196" s="31">
        <f t="shared" si="250"/>
        <v>0</v>
      </c>
      <c r="DH196" s="230" t="str">
        <f t="shared" si="235"/>
        <v>NO OFERTADO</v>
      </c>
      <c r="DI196" s="32"/>
      <c r="DJ196" s="229"/>
      <c r="DK196" s="34">
        <f t="shared" si="251"/>
        <v>0</v>
      </c>
      <c r="DL196" s="31">
        <f t="shared" si="252"/>
        <v>0</v>
      </c>
      <c r="DM196" s="230" t="str">
        <f t="shared" si="236"/>
        <v>NO OFERTADO</v>
      </c>
      <c r="DN196" s="32"/>
      <c r="DO196" s="229"/>
      <c r="DP196" s="34">
        <f t="shared" si="253"/>
        <v>0</v>
      </c>
      <c r="DQ196" s="31">
        <f t="shared" si="254"/>
        <v>0</v>
      </c>
      <c r="DR196" s="230" t="str">
        <f t="shared" si="237"/>
        <v>NO OFERTADO</v>
      </c>
      <c r="DS196" s="32"/>
      <c r="DT196" s="229"/>
      <c r="DU196" s="34">
        <f t="shared" si="255"/>
        <v>0</v>
      </c>
      <c r="DV196" s="31">
        <f t="shared" si="256"/>
        <v>0</v>
      </c>
      <c r="DW196" s="230" t="str">
        <f t="shared" si="238"/>
        <v>NO OFERTADO</v>
      </c>
      <c r="DX196" s="32"/>
      <c r="DY196" s="229">
        <f t="shared" si="285"/>
        <v>0</v>
      </c>
      <c r="DZ196" s="34">
        <f t="shared" si="239"/>
        <v>0</v>
      </c>
      <c r="EA196" s="31">
        <f t="shared" si="240"/>
        <v>0</v>
      </c>
      <c r="EB196" s="230" t="str">
        <f t="shared" si="241"/>
        <v>NO OFERTADO</v>
      </c>
      <c r="EC196" s="32"/>
      <c r="ED196" s="229"/>
      <c r="EE196" s="34">
        <f t="shared" si="257"/>
        <v>0</v>
      </c>
      <c r="EF196" s="31">
        <f t="shared" si="258"/>
        <v>0</v>
      </c>
      <c r="EG196" s="230" t="str">
        <f t="shared" si="242"/>
        <v>NO OFERTADO</v>
      </c>
      <c r="EH196" s="32"/>
      <c r="EI196" s="229"/>
      <c r="EJ196" s="34">
        <f t="shared" si="259"/>
        <v>0</v>
      </c>
      <c r="EK196" s="31">
        <f t="shared" si="260"/>
        <v>0</v>
      </c>
      <c r="EL196" s="230" t="str">
        <f t="shared" si="243"/>
        <v>NO OFERTADO</v>
      </c>
    </row>
    <row r="197" spans="1:142" s="226" customFormat="1" ht="63.75" x14ac:dyDescent="0.2">
      <c r="A197" s="103">
        <v>188</v>
      </c>
      <c r="B197" s="202" t="s">
        <v>315</v>
      </c>
      <c r="C197" s="121" t="s">
        <v>52</v>
      </c>
      <c r="D197" s="146">
        <v>1</v>
      </c>
      <c r="E197" s="227" t="s">
        <v>53</v>
      </c>
      <c r="F197" s="228">
        <v>3.3333333333333335</v>
      </c>
      <c r="G197" s="25">
        <v>25530</v>
      </c>
      <c r="H197" s="32"/>
      <c r="I197" s="229"/>
      <c r="J197" s="34">
        <f t="shared" si="244"/>
        <v>0</v>
      </c>
      <c r="K197" s="31">
        <f t="shared" si="245"/>
        <v>0</v>
      </c>
      <c r="L197" s="230" t="str">
        <f t="shared" si="193"/>
        <v>NO OFERTADO</v>
      </c>
      <c r="M197" s="32">
        <v>24000</v>
      </c>
      <c r="N197" s="229">
        <v>0</v>
      </c>
      <c r="O197" s="34">
        <f t="shared" si="194"/>
        <v>24000</v>
      </c>
      <c r="P197" s="31">
        <f t="shared" si="294"/>
        <v>24000</v>
      </c>
      <c r="Q197" s="230" t="str">
        <f t="shared" si="196"/>
        <v>HABILITA</v>
      </c>
      <c r="R197" s="32">
        <v>9100</v>
      </c>
      <c r="S197" s="229">
        <v>0</v>
      </c>
      <c r="T197" s="34">
        <f t="shared" si="197"/>
        <v>9100</v>
      </c>
      <c r="U197" s="31">
        <f t="shared" si="294"/>
        <v>9100</v>
      </c>
      <c r="V197" s="230" t="str">
        <f t="shared" si="198"/>
        <v>HABILITA</v>
      </c>
      <c r="W197" s="32"/>
      <c r="X197" s="229"/>
      <c r="Y197" s="34">
        <f t="shared" si="199"/>
        <v>0</v>
      </c>
      <c r="Z197" s="31">
        <f t="shared" si="294"/>
        <v>0</v>
      </c>
      <c r="AA197" s="230" t="str">
        <f t="shared" si="200"/>
        <v>NO OFERTADO</v>
      </c>
      <c r="AB197" s="32"/>
      <c r="AC197" s="229"/>
      <c r="AD197" s="34">
        <f t="shared" si="201"/>
        <v>0</v>
      </c>
      <c r="AE197" s="31">
        <f t="shared" si="294"/>
        <v>0</v>
      </c>
      <c r="AF197" s="230" t="str">
        <f t="shared" si="202"/>
        <v>NO OFERTADO</v>
      </c>
      <c r="AG197" s="32"/>
      <c r="AH197" s="229"/>
      <c r="AI197" s="34">
        <f t="shared" si="203"/>
        <v>0</v>
      </c>
      <c r="AJ197" s="31">
        <f t="shared" si="294"/>
        <v>0</v>
      </c>
      <c r="AK197" s="230" t="str">
        <f t="shared" si="204"/>
        <v>NO OFERTADO</v>
      </c>
      <c r="AL197" s="32"/>
      <c r="AM197" s="229"/>
      <c r="AN197" s="34">
        <f t="shared" si="205"/>
        <v>0</v>
      </c>
      <c r="AO197" s="31">
        <f t="shared" si="294"/>
        <v>0</v>
      </c>
      <c r="AP197" s="230" t="str">
        <f t="shared" si="206"/>
        <v>NO OFERTADO</v>
      </c>
      <c r="AQ197" s="32"/>
      <c r="AR197" s="229"/>
      <c r="AS197" s="34">
        <f t="shared" si="207"/>
        <v>0</v>
      </c>
      <c r="AT197" s="31">
        <f t="shared" si="294"/>
        <v>0</v>
      </c>
      <c r="AU197" s="230" t="str">
        <f t="shared" si="208"/>
        <v>NO OFERTADO</v>
      </c>
      <c r="AV197" s="32"/>
      <c r="AW197" s="229"/>
      <c r="AX197" s="34">
        <f t="shared" si="210"/>
        <v>0</v>
      </c>
      <c r="AY197" s="31">
        <f t="shared" si="294"/>
        <v>0</v>
      </c>
      <c r="AZ197" s="230" t="str">
        <f t="shared" si="211"/>
        <v>NO OFERTADO</v>
      </c>
      <c r="BA197" s="32"/>
      <c r="BB197" s="229">
        <f t="shared" si="295"/>
        <v>0</v>
      </c>
      <c r="BC197" s="34">
        <f t="shared" si="213"/>
        <v>0</v>
      </c>
      <c r="BD197" s="31">
        <f t="shared" si="294"/>
        <v>0</v>
      </c>
      <c r="BE197" s="230" t="str">
        <f t="shared" si="214"/>
        <v>NO OFERTADO</v>
      </c>
      <c r="BF197" s="32"/>
      <c r="BG197" s="229"/>
      <c r="BH197" s="34">
        <f t="shared" si="215"/>
        <v>0</v>
      </c>
      <c r="BI197" s="31">
        <f t="shared" si="294"/>
        <v>0</v>
      </c>
      <c r="BJ197" s="230" t="str">
        <f t="shared" si="216"/>
        <v>NO OFERTADO</v>
      </c>
      <c r="BK197" s="32">
        <v>22200</v>
      </c>
      <c r="BL197" s="229">
        <v>0</v>
      </c>
      <c r="BM197" s="34">
        <f t="shared" si="217"/>
        <v>22200</v>
      </c>
      <c r="BN197" s="31">
        <f t="shared" si="294"/>
        <v>22200</v>
      </c>
      <c r="BO197" s="230" t="str">
        <f t="shared" si="218"/>
        <v>HABILITA</v>
      </c>
      <c r="BP197" s="32"/>
      <c r="BQ197" s="229"/>
      <c r="BR197" s="34">
        <f t="shared" si="219"/>
        <v>0</v>
      </c>
      <c r="BS197" s="31">
        <f t="shared" si="294"/>
        <v>0</v>
      </c>
      <c r="BT197" s="230" t="str">
        <f t="shared" si="220"/>
        <v>NO OFERTADO</v>
      </c>
      <c r="BU197" s="32"/>
      <c r="BV197" s="229"/>
      <c r="BW197" s="34">
        <f t="shared" si="221"/>
        <v>0</v>
      </c>
      <c r="BX197" s="31">
        <f t="shared" si="296"/>
        <v>0</v>
      </c>
      <c r="BY197" s="230" t="str">
        <f t="shared" si="223"/>
        <v>NO OFERTADO</v>
      </c>
      <c r="BZ197" s="32"/>
      <c r="CA197" s="229"/>
      <c r="CB197" s="34">
        <f t="shared" si="224"/>
        <v>0</v>
      </c>
      <c r="CC197" s="31">
        <f t="shared" si="296"/>
        <v>0</v>
      </c>
      <c r="CD197" s="230" t="str">
        <f t="shared" si="225"/>
        <v>NO OFERTADO</v>
      </c>
      <c r="CE197" s="32"/>
      <c r="CF197" s="229"/>
      <c r="CG197" s="34">
        <f t="shared" si="226"/>
        <v>0</v>
      </c>
      <c r="CH197" s="31">
        <f t="shared" si="296"/>
        <v>0</v>
      </c>
      <c r="CI197" s="230" t="str">
        <f t="shared" si="227"/>
        <v>NO OFERTADO</v>
      </c>
      <c r="CJ197" s="32">
        <v>37687</v>
      </c>
      <c r="CK197" s="229"/>
      <c r="CL197" s="34">
        <f t="shared" si="228"/>
        <v>37687</v>
      </c>
      <c r="CM197" s="31">
        <f t="shared" si="296"/>
        <v>37687</v>
      </c>
      <c r="CN197" s="230" t="str">
        <f t="shared" si="229"/>
        <v>NO HABILITA</v>
      </c>
      <c r="CO197" s="32"/>
      <c r="CP197" s="231"/>
      <c r="CQ197" s="34">
        <f t="shared" si="230"/>
        <v>0</v>
      </c>
      <c r="CR197" s="31">
        <f t="shared" si="296"/>
        <v>0</v>
      </c>
      <c r="CS197" s="230" t="str">
        <f t="shared" si="231"/>
        <v>NO OFERTADO</v>
      </c>
      <c r="CT197" s="32"/>
      <c r="CU197" s="229"/>
      <c r="CV197" s="34">
        <f t="shared" si="232"/>
        <v>0</v>
      </c>
      <c r="CW197" s="31">
        <f t="shared" si="296"/>
        <v>0</v>
      </c>
      <c r="CX197" s="230" t="str">
        <f t="shared" si="233"/>
        <v>NO OFERTADO</v>
      </c>
      <c r="CY197" s="32"/>
      <c r="CZ197" s="229"/>
      <c r="DA197" s="34">
        <f t="shared" si="247"/>
        <v>0</v>
      </c>
      <c r="DB197" s="31">
        <f t="shared" si="248"/>
        <v>0</v>
      </c>
      <c r="DC197" s="230" t="str">
        <f t="shared" si="234"/>
        <v>NO OFERTADO</v>
      </c>
      <c r="DD197" s="32"/>
      <c r="DE197" s="229"/>
      <c r="DF197" s="34">
        <f t="shared" si="249"/>
        <v>0</v>
      </c>
      <c r="DG197" s="31">
        <f t="shared" si="250"/>
        <v>0</v>
      </c>
      <c r="DH197" s="230" t="str">
        <f t="shared" si="235"/>
        <v>NO OFERTADO</v>
      </c>
      <c r="DI197" s="32"/>
      <c r="DJ197" s="229"/>
      <c r="DK197" s="34">
        <f t="shared" si="251"/>
        <v>0</v>
      </c>
      <c r="DL197" s="31">
        <f t="shared" si="252"/>
        <v>0</v>
      </c>
      <c r="DM197" s="230" t="str">
        <f t="shared" si="236"/>
        <v>NO OFERTADO</v>
      </c>
      <c r="DN197" s="32"/>
      <c r="DO197" s="229"/>
      <c r="DP197" s="34">
        <f t="shared" si="253"/>
        <v>0</v>
      </c>
      <c r="DQ197" s="31">
        <f t="shared" si="254"/>
        <v>0</v>
      </c>
      <c r="DR197" s="230" t="str">
        <f t="shared" si="237"/>
        <v>NO OFERTADO</v>
      </c>
      <c r="DS197" s="32"/>
      <c r="DT197" s="229"/>
      <c r="DU197" s="34">
        <f t="shared" si="255"/>
        <v>0</v>
      </c>
      <c r="DV197" s="31">
        <f t="shared" si="256"/>
        <v>0</v>
      </c>
      <c r="DW197" s="230" t="str">
        <f t="shared" si="238"/>
        <v>NO OFERTADO</v>
      </c>
      <c r="DX197" s="32"/>
      <c r="DY197" s="229">
        <f t="shared" si="285"/>
        <v>0</v>
      </c>
      <c r="DZ197" s="34">
        <f t="shared" si="239"/>
        <v>0</v>
      </c>
      <c r="EA197" s="31">
        <f t="shared" si="240"/>
        <v>0</v>
      </c>
      <c r="EB197" s="230" t="str">
        <f t="shared" si="241"/>
        <v>NO OFERTADO</v>
      </c>
      <c r="EC197" s="32"/>
      <c r="ED197" s="229"/>
      <c r="EE197" s="34">
        <f t="shared" si="257"/>
        <v>0</v>
      </c>
      <c r="EF197" s="31">
        <f t="shared" si="258"/>
        <v>0</v>
      </c>
      <c r="EG197" s="230" t="str">
        <f t="shared" si="242"/>
        <v>NO OFERTADO</v>
      </c>
      <c r="EH197" s="32"/>
      <c r="EI197" s="229"/>
      <c r="EJ197" s="34">
        <f t="shared" si="259"/>
        <v>0</v>
      </c>
      <c r="EK197" s="31">
        <f t="shared" si="260"/>
        <v>0</v>
      </c>
      <c r="EL197" s="230" t="str">
        <f t="shared" si="243"/>
        <v>NO OFERTADO</v>
      </c>
    </row>
    <row r="198" spans="1:142" s="226" customFormat="1" ht="63.75" x14ac:dyDescent="0.2">
      <c r="A198" s="103">
        <v>189</v>
      </c>
      <c r="B198" s="202" t="s">
        <v>316</v>
      </c>
      <c r="C198" s="121" t="s">
        <v>52</v>
      </c>
      <c r="D198" s="146">
        <v>1</v>
      </c>
      <c r="E198" s="227" t="s">
        <v>53</v>
      </c>
      <c r="F198" s="228">
        <v>39</v>
      </c>
      <c r="G198" s="25">
        <v>16210.526315789475</v>
      </c>
      <c r="H198" s="32"/>
      <c r="I198" s="229"/>
      <c r="J198" s="34">
        <f t="shared" si="244"/>
        <v>0</v>
      </c>
      <c r="K198" s="31">
        <f t="shared" si="245"/>
        <v>0</v>
      </c>
      <c r="L198" s="230" t="str">
        <f t="shared" si="193"/>
        <v>NO OFERTADO</v>
      </c>
      <c r="M198" s="32">
        <v>13900</v>
      </c>
      <c r="N198" s="229">
        <v>0</v>
      </c>
      <c r="O198" s="34">
        <f t="shared" si="194"/>
        <v>13900</v>
      </c>
      <c r="P198" s="31">
        <f t="shared" si="294"/>
        <v>13900</v>
      </c>
      <c r="Q198" s="230" t="str">
        <f t="shared" si="196"/>
        <v>HABILITA</v>
      </c>
      <c r="R198" s="32">
        <v>8500</v>
      </c>
      <c r="S198" s="229">
        <v>0</v>
      </c>
      <c r="T198" s="34">
        <f t="shared" si="197"/>
        <v>8500</v>
      </c>
      <c r="U198" s="31">
        <f t="shared" si="294"/>
        <v>8500</v>
      </c>
      <c r="V198" s="230" t="str">
        <f t="shared" si="198"/>
        <v>HABILITA</v>
      </c>
      <c r="W198" s="32"/>
      <c r="X198" s="229"/>
      <c r="Y198" s="34">
        <f t="shared" si="199"/>
        <v>0</v>
      </c>
      <c r="Z198" s="31">
        <f t="shared" si="294"/>
        <v>0</v>
      </c>
      <c r="AA198" s="230" t="str">
        <f t="shared" si="200"/>
        <v>NO OFERTADO</v>
      </c>
      <c r="AB198" s="32"/>
      <c r="AC198" s="229"/>
      <c r="AD198" s="34">
        <f t="shared" si="201"/>
        <v>0</v>
      </c>
      <c r="AE198" s="31">
        <f t="shared" si="294"/>
        <v>0</v>
      </c>
      <c r="AF198" s="230" t="str">
        <f t="shared" si="202"/>
        <v>NO OFERTADO</v>
      </c>
      <c r="AG198" s="32"/>
      <c r="AH198" s="229"/>
      <c r="AI198" s="34">
        <f t="shared" si="203"/>
        <v>0</v>
      </c>
      <c r="AJ198" s="31">
        <f t="shared" si="294"/>
        <v>0</v>
      </c>
      <c r="AK198" s="230" t="str">
        <f t="shared" si="204"/>
        <v>NO OFERTADO</v>
      </c>
      <c r="AL198" s="32"/>
      <c r="AM198" s="229"/>
      <c r="AN198" s="34">
        <f t="shared" si="205"/>
        <v>0</v>
      </c>
      <c r="AO198" s="31">
        <f t="shared" si="294"/>
        <v>0</v>
      </c>
      <c r="AP198" s="230" t="str">
        <f t="shared" si="206"/>
        <v>NO OFERTADO</v>
      </c>
      <c r="AQ198" s="32"/>
      <c r="AR198" s="229"/>
      <c r="AS198" s="34">
        <f t="shared" si="207"/>
        <v>0</v>
      </c>
      <c r="AT198" s="31">
        <f t="shared" si="294"/>
        <v>0</v>
      </c>
      <c r="AU198" s="230" t="str">
        <f t="shared" si="208"/>
        <v>NO OFERTADO</v>
      </c>
      <c r="AV198" s="32">
        <v>10938</v>
      </c>
      <c r="AW198" s="229">
        <v>0</v>
      </c>
      <c r="AX198" s="34">
        <f t="shared" si="210"/>
        <v>10938</v>
      </c>
      <c r="AY198" s="31">
        <f t="shared" si="294"/>
        <v>10938</v>
      </c>
      <c r="AZ198" s="230" t="str">
        <f t="shared" si="211"/>
        <v>HABILITA</v>
      </c>
      <c r="BA198" s="32"/>
      <c r="BB198" s="229">
        <f t="shared" si="295"/>
        <v>0</v>
      </c>
      <c r="BC198" s="34">
        <f t="shared" si="213"/>
        <v>0</v>
      </c>
      <c r="BD198" s="31">
        <f t="shared" si="294"/>
        <v>0</v>
      </c>
      <c r="BE198" s="230" t="str">
        <f t="shared" si="214"/>
        <v>NO OFERTADO</v>
      </c>
      <c r="BF198" s="32"/>
      <c r="BG198" s="229"/>
      <c r="BH198" s="34">
        <f t="shared" si="215"/>
        <v>0</v>
      </c>
      <c r="BI198" s="31">
        <f t="shared" si="294"/>
        <v>0</v>
      </c>
      <c r="BJ198" s="230" t="str">
        <f t="shared" si="216"/>
        <v>NO OFERTADO</v>
      </c>
      <c r="BK198" s="32">
        <v>18900</v>
      </c>
      <c r="BL198" s="229">
        <v>0</v>
      </c>
      <c r="BM198" s="34">
        <f t="shared" si="217"/>
        <v>18900</v>
      </c>
      <c r="BN198" s="31">
        <f t="shared" si="294"/>
        <v>18900</v>
      </c>
      <c r="BO198" s="230" t="str">
        <f t="shared" si="218"/>
        <v>HABILITA</v>
      </c>
      <c r="BP198" s="32"/>
      <c r="BQ198" s="229"/>
      <c r="BR198" s="34">
        <f t="shared" si="219"/>
        <v>0</v>
      </c>
      <c r="BS198" s="31">
        <f t="shared" si="294"/>
        <v>0</v>
      </c>
      <c r="BT198" s="230" t="str">
        <f t="shared" si="220"/>
        <v>NO OFERTADO</v>
      </c>
      <c r="BU198" s="32"/>
      <c r="BV198" s="229"/>
      <c r="BW198" s="34">
        <f t="shared" si="221"/>
        <v>0</v>
      </c>
      <c r="BX198" s="31">
        <f t="shared" si="296"/>
        <v>0</v>
      </c>
      <c r="BY198" s="230" t="str">
        <f t="shared" si="223"/>
        <v>NO OFERTADO</v>
      </c>
      <c r="BZ198" s="32"/>
      <c r="CA198" s="229"/>
      <c r="CB198" s="34">
        <f t="shared" si="224"/>
        <v>0</v>
      </c>
      <c r="CC198" s="31">
        <f t="shared" si="296"/>
        <v>0</v>
      </c>
      <c r="CD198" s="230" t="str">
        <f t="shared" si="225"/>
        <v>NO OFERTADO</v>
      </c>
      <c r="CE198" s="32"/>
      <c r="CF198" s="229"/>
      <c r="CG198" s="34">
        <f t="shared" si="226"/>
        <v>0</v>
      </c>
      <c r="CH198" s="31">
        <f t="shared" si="296"/>
        <v>0</v>
      </c>
      <c r="CI198" s="230" t="str">
        <f t="shared" si="227"/>
        <v>NO OFERTADO</v>
      </c>
      <c r="CJ198" s="32"/>
      <c r="CK198" s="229"/>
      <c r="CL198" s="34">
        <f t="shared" si="228"/>
        <v>0</v>
      </c>
      <c r="CM198" s="31">
        <f t="shared" si="296"/>
        <v>0</v>
      </c>
      <c r="CN198" s="230" t="str">
        <f t="shared" si="229"/>
        <v>NO OFERTADO</v>
      </c>
      <c r="CO198" s="32"/>
      <c r="CP198" s="231"/>
      <c r="CQ198" s="34">
        <f t="shared" si="230"/>
        <v>0</v>
      </c>
      <c r="CR198" s="31">
        <f t="shared" si="296"/>
        <v>0</v>
      </c>
      <c r="CS198" s="230" t="str">
        <f t="shared" si="231"/>
        <v>NO OFERTADO</v>
      </c>
      <c r="CT198" s="32"/>
      <c r="CU198" s="229"/>
      <c r="CV198" s="34">
        <f t="shared" si="232"/>
        <v>0</v>
      </c>
      <c r="CW198" s="31">
        <f t="shared" si="296"/>
        <v>0</v>
      </c>
      <c r="CX198" s="230" t="str">
        <f t="shared" si="233"/>
        <v>NO OFERTADO</v>
      </c>
      <c r="CY198" s="32"/>
      <c r="CZ198" s="229"/>
      <c r="DA198" s="34">
        <f t="shared" si="247"/>
        <v>0</v>
      </c>
      <c r="DB198" s="31">
        <f t="shared" si="248"/>
        <v>0</v>
      </c>
      <c r="DC198" s="230" t="str">
        <f t="shared" si="234"/>
        <v>NO OFERTADO</v>
      </c>
      <c r="DD198" s="32"/>
      <c r="DE198" s="229"/>
      <c r="DF198" s="34">
        <f t="shared" si="249"/>
        <v>0</v>
      </c>
      <c r="DG198" s="31">
        <f t="shared" si="250"/>
        <v>0</v>
      </c>
      <c r="DH198" s="230" t="str">
        <f t="shared" si="235"/>
        <v>NO OFERTADO</v>
      </c>
      <c r="DI198" s="32"/>
      <c r="DJ198" s="229"/>
      <c r="DK198" s="34">
        <f t="shared" si="251"/>
        <v>0</v>
      </c>
      <c r="DL198" s="31">
        <f t="shared" si="252"/>
        <v>0</v>
      </c>
      <c r="DM198" s="230" t="str">
        <f t="shared" si="236"/>
        <v>NO OFERTADO</v>
      </c>
      <c r="DN198" s="32"/>
      <c r="DO198" s="229"/>
      <c r="DP198" s="34">
        <f t="shared" si="253"/>
        <v>0</v>
      </c>
      <c r="DQ198" s="31">
        <f t="shared" si="254"/>
        <v>0</v>
      </c>
      <c r="DR198" s="230" t="str">
        <f t="shared" si="237"/>
        <v>NO OFERTADO</v>
      </c>
      <c r="DS198" s="32"/>
      <c r="DT198" s="229"/>
      <c r="DU198" s="34">
        <f t="shared" si="255"/>
        <v>0</v>
      </c>
      <c r="DV198" s="31">
        <f t="shared" si="256"/>
        <v>0</v>
      </c>
      <c r="DW198" s="230" t="str">
        <f t="shared" si="238"/>
        <v>NO OFERTADO</v>
      </c>
      <c r="DX198" s="32"/>
      <c r="DY198" s="229">
        <f t="shared" si="285"/>
        <v>0</v>
      </c>
      <c r="DZ198" s="34">
        <f t="shared" si="239"/>
        <v>0</v>
      </c>
      <c r="EA198" s="31">
        <f t="shared" si="240"/>
        <v>0</v>
      </c>
      <c r="EB198" s="230" t="str">
        <f t="shared" si="241"/>
        <v>NO OFERTADO</v>
      </c>
      <c r="EC198" s="32"/>
      <c r="ED198" s="229"/>
      <c r="EE198" s="34">
        <f t="shared" si="257"/>
        <v>0</v>
      </c>
      <c r="EF198" s="31">
        <f t="shared" si="258"/>
        <v>0</v>
      </c>
      <c r="EG198" s="230" t="str">
        <f t="shared" si="242"/>
        <v>NO OFERTADO</v>
      </c>
      <c r="EH198" s="32"/>
      <c r="EI198" s="229"/>
      <c r="EJ198" s="34">
        <f t="shared" si="259"/>
        <v>0</v>
      </c>
      <c r="EK198" s="31">
        <f t="shared" si="260"/>
        <v>0</v>
      </c>
      <c r="EL198" s="230" t="str">
        <f t="shared" si="243"/>
        <v>NO OFERTADO</v>
      </c>
    </row>
    <row r="199" spans="1:142" s="226" customFormat="1" ht="63.75" x14ac:dyDescent="0.2">
      <c r="A199" s="103">
        <v>190</v>
      </c>
      <c r="B199" s="202" t="s">
        <v>317</v>
      </c>
      <c r="C199" s="121" t="s">
        <v>52</v>
      </c>
      <c r="D199" s="146">
        <v>1</v>
      </c>
      <c r="E199" s="227" t="s">
        <v>53</v>
      </c>
      <c r="F199" s="228">
        <v>22</v>
      </c>
      <c r="G199" s="25">
        <v>9740.8045000000002</v>
      </c>
      <c r="H199" s="32"/>
      <c r="I199" s="229"/>
      <c r="J199" s="34">
        <f t="shared" si="244"/>
        <v>0</v>
      </c>
      <c r="K199" s="31">
        <f t="shared" si="245"/>
        <v>0</v>
      </c>
      <c r="L199" s="230" t="str">
        <f t="shared" si="193"/>
        <v>NO OFERTADO</v>
      </c>
      <c r="M199" s="32">
        <v>9740</v>
      </c>
      <c r="N199" s="229">
        <v>0</v>
      </c>
      <c r="O199" s="34">
        <f t="shared" si="194"/>
        <v>9740</v>
      </c>
      <c r="P199" s="31">
        <f t="shared" si="294"/>
        <v>9740</v>
      </c>
      <c r="Q199" s="230" t="str">
        <f t="shared" si="196"/>
        <v>HABILITA</v>
      </c>
      <c r="R199" s="32">
        <v>8300</v>
      </c>
      <c r="S199" s="229">
        <v>0</v>
      </c>
      <c r="T199" s="34">
        <f t="shared" si="197"/>
        <v>8300</v>
      </c>
      <c r="U199" s="31">
        <f t="shared" si="294"/>
        <v>8300</v>
      </c>
      <c r="V199" s="230" t="str">
        <f t="shared" si="198"/>
        <v>HABILITA</v>
      </c>
      <c r="W199" s="32"/>
      <c r="X199" s="229"/>
      <c r="Y199" s="34">
        <f t="shared" si="199"/>
        <v>0</v>
      </c>
      <c r="Z199" s="31">
        <f t="shared" si="294"/>
        <v>0</v>
      </c>
      <c r="AA199" s="230" t="str">
        <f t="shared" si="200"/>
        <v>NO OFERTADO</v>
      </c>
      <c r="AB199" s="32"/>
      <c r="AC199" s="229"/>
      <c r="AD199" s="34">
        <f t="shared" si="201"/>
        <v>0</v>
      </c>
      <c r="AE199" s="31">
        <f t="shared" si="294"/>
        <v>0</v>
      </c>
      <c r="AF199" s="230" t="str">
        <f t="shared" si="202"/>
        <v>NO OFERTADO</v>
      </c>
      <c r="AG199" s="32"/>
      <c r="AH199" s="229"/>
      <c r="AI199" s="34">
        <f t="shared" si="203"/>
        <v>0</v>
      </c>
      <c r="AJ199" s="31">
        <f t="shared" si="294"/>
        <v>0</v>
      </c>
      <c r="AK199" s="230" t="str">
        <f t="shared" si="204"/>
        <v>NO OFERTADO</v>
      </c>
      <c r="AL199" s="32"/>
      <c r="AM199" s="229"/>
      <c r="AN199" s="34">
        <f t="shared" si="205"/>
        <v>0</v>
      </c>
      <c r="AO199" s="31">
        <f t="shared" si="294"/>
        <v>0</v>
      </c>
      <c r="AP199" s="230" t="str">
        <f t="shared" si="206"/>
        <v>NO OFERTADO</v>
      </c>
      <c r="AQ199" s="32"/>
      <c r="AR199" s="229"/>
      <c r="AS199" s="34">
        <f t="shared" si="207"/>
        <v>0</v>
      </c>
      <c r="AT199" s="31">
        <f t="shared" si="294"/>
        <v>0</v>
      </c>
      <c r="AU199" s="230" t="str">
        <f t="shared" si="208"/>
        <v>NO OFERTADO</v>
      </c>
      <c r="AV199" s="32">
        <v>9716</v>
      </c>
      <c r="AW199" s="229">
        <v>0</v>
      </c>
      <c r="AX199" s="34">
        <f t="shared" si="210"/>
        <v>9716</v>
      </c>
      <c r="AY199" s="31">
        <f t="shared" si="294"/>
        <v>9716</v>
      </c>
      <c r="AZ199" s="230" t="str">
        <f t="shared" si="211"/>
        <v>HABILITA</v>
      </c>
      <c r="BA199" s="32"/>
      <c r="BB199" s="229">
        <f t="shared" si="295"/>
        <v>0</v>
      </c>
      <c r="BC199" s="34">
        <f t="shared" si="213"/>
        <v>0</v>
      </c>
      <c r="BD199" s="31">
        <f t="shared" si="294"/>
        <v>0</v>
      </c>
      <c r="BE199" s="230" t="str">
        <f t="shared" si="214"/>
        <v>NO OFERTADO</v>
      </c>
      <c r="BF199" s="32"/>
      <c r="BG199" s="229"/>
      <c r="BH199" s="34">
        <f t="shared" si="215"/>
        <v>0</v>
      </c>
      <c r="BI199" s="31">
        <f t="shared" si="294"/>
        <v>0</v>
      </c>
      <c r="BJ199" s="230" t="str">
        <f t="shared" si="216"/>
        <v>NO OFERTADO</v>
      </c>
      <c r="BK199" s="32">
        <v>7750</v>
      </c>
      <c r="BL199" s="229">
        <v>0</v>
      </c>
      <c r="BM199" s="34">
        <f t="shared" si="217"/>
        <v>7750</v>
      </c>
      <c r="BN199" s="31">
        <f t="shared" si="294"/>
        <v>7750</v>
      </c>
      <c r="BO199" s="230" t="str">
        <f t="shared" si="218"/>
        <v>HABILITA</v>
      </c>
      <c r="BP199" s="32"/>
      <c r="BQ199" s="229"/>
      <c r="BR199" s="34">
        <f t="shared" si="219"/>
        <v>0</v>
      </c>
      <c r="BS199" s="31">
        <f t="shared" si="294"/>
        <v>0</v>
      </c>
      <c r="BT199" s="230" t="str">
        <f t="shared" si="220"/>
        <v>NO OFERTADO</v>
      </c>
      <c r="BU199" s="32"/>
      <c r="BV199" s="229"/>
      <c r="BW199" s="34">
        <f t="shared" si="221"/>
        <v>0</v>
      </c>
      <c r="BX199" s="31">
        <f t="shared" si="296"/>
        <v>0</v>
      </c>
      <c r="BY199" s="230" t="str">
        <f t="shared" si="223"/>
        <v>NO OFERTADO</v>
      </c>
      <c r="BZ199" s="32"/>
      <c r="CA199" s="229"/>
      <c r="CB199" s="34">
        <f t="shared" si="224"/>
        <v>0</v>
      </c>
      <c r="CC199" s="31">
        <f t="shared" si="296"/>
        <v>0</v>
      </c>
      <c r="CD199" s="230" t="str">
        <f t="shared" si="225"/>
        <v>NO OFERTADO</v>
      </c>
      <c r="CE199" s="32"/>
      <c r="CF199" s="229"/>
      <c r="CG199" s="34">
        <f t="shared" si="226"/>
        <v>0</v>
      </c>
      <c r="CH199" s="31">
        <f t="shared" si="296"/>
        <v>0</v>
      </c>
      <c r="CI199" s="230" t="str">
        <f t="shared" si="227"/>
        <v>NO OFERTADO</v>
      </c>
      <c r="CJ199" s="32"/>
      <c r="CK199" s="229"/>
      <c r="CL199" s="34">
        <f t="shared" si="228"/>
        <v>0</v>
      </c>
      <c r="CM199" s="31">
        <f t="shared" si="296"/>
        <v>0</v>
      </c>
      <c r="CN199" s="230" t="str">
        <f t="shared" si="229"/>
        <v>NO OFERTADO</v>
      </c>
      <c r="CO199" s="32"/>
      <c r="CP199" s="231"/>
      <c r="CQ199" s="34">
        <f t="shared" si="230"/>
        <v>0</v>
      </c>
      <c r="CR199" s="31">
        <f t="shared" si="296"/>
        <v>0</v>
      </c>
      <c r="CS199" s="230" t="str">
        <f t="shared" si="231"/>
        <v>NO OFERTADO</v>
      </c>
      <c r="CT199" s="32"/>
      <c r="CU199" s="229"/>
      <c r="CV199" s="34">
        <f t="shared" si="232"/>
        <v>0</v>
      </c>
      <c r="CW199" s="31">
        <f t="shared" si="296"/>
        <v>0</v>
      </c>
      <c r="CX199" s="230" t="str">
        <f t="shared" si="233"/>
        <v>NO OFERTADO</v>
      </c>
      <c r="CY199" s="32"/>
      <c r="CZ199" s="229"/>
      <c r="DA199" s="34">
        <f t="shared" si="247"/>
        <v>0</v>
      </c>
      <c r="DB199" s="31">
        <f t="shared" si="248"/>
        <v>0</v>
      </c>
      <c r="DC199" s="230" t="str">
        <f t="shared" si="234"/>
        <v>NO OFERTADO</v>
      </c>
      <c r="DD199" s="32"/>
      <c r="DE199" s="229"/>
      <c r="DF199" s="34">
        <f t="shared" si="249"/>
        <v>0</v>
      </c>
      <c r="DG199" s="31">
        <f t="shared" si="250"/>
        <v>0</v>
      </c>
      <c r="DH199" s="230" t="str">
        <f t="shared" si="235"/>
        <v>NO OFERTADO</v>
      </c>
      <c r="DI199" s="32"/>
      <c r="DJ199" s="229"/>
      <c r="DK199" s="34">
        <f t="shared" si="251"/>
        <v>0</v>
      </c>
      <c r="DL199" s="31">
        <f t="shared" si="252"/>
        <v>0</v>
      </c>
      <c r="DM199" s="230" t="str">
        <f t="shared" si="236"/>
        <v>NO OFERTADO</v>
      </c>
      <c r="DN199" s="32"/>
      <c r="DO199" s="229"/>
      <c r="DP199" s="34">
        <f t="shared" si="253"/>
        <v>0</v>
      </c>
      <c r="DQ199" s="31">
        <f t="shared" si="254"/>
        <v>0</v>
      </c>
      <c r="DR199" s="230" t="str">
        <f t="shared" si="237"/>
        <v>NO OFERTADO</v>
      </c>
      <c r="DS199" s="32"/>
      <c r="DT199" s="229"/>
      <c r="DU199" s="34">
        <f t="shared" si="255"/>
        <v>0</v>
      </c>
      <c r="DV199" s="31">
        <f t="shared" si="256"/>
        <v>0</v>
      </c>
      <c r="DW199" s="230" t="str">
        <f t="shared" si="238"/>
        <v>NO OFERTADO</v>
      </c>
      <c r="DX199" s="32"/>
      <c r="DY199" s="229">
        <f t="shared" si="285"/>
        <v>0</v>
      </c>
      <c r="DZ199" s="34">
        <f t="shared" si="239"/>
        <v>0</v>
      </c>
      <c r="EA199" s="31">
        <f t="shared" si="240"/>
        <v>0</v>
      </c>
      <c r="EB199" s="230" t="str">
        <f t="shared" si="241"/>
        <v>NO OFERTADO</v>
      </c>
      <c r="EC199" s="32"/>
      <c r="ED199" s="229"/>
      <c r="EE199" s="34">
        <f t="shared" si="257"/>
        <v>0</v>
      </c>
      <c r="EF199" s="31">
        <f t="shared" si="258"/>
        <v>0</v>
      </c>
      <c r="EG199" s="230" t="str">
        <f t="shared" si="242"/>
        <v>NO OFERTADO</v>
      </c>
      <c r="EH199" s="32"/>
      <c r="EI199" s="229"/>
      <c r="EJ199" s="34">
        <f t="shared" si="259"/>
        <v>0</v>
      </c>
      <c r="EK199" s="31">
        <f t="shared" si="260"/>
        <v>0</v>
      </c>
      <c r="EL199" s="230" t="str">
        <f t="shared" si="243"/>
        <v>NO OFERTADO</v>
      </c>
    </row>
    <row r="200" spans="1:142" s="226" customFormat="1" ht="51" x14ac:dyDescent="0.2">
      <c r="A200" s="103">
        <v>191</v>
      </c>
      <c r="B200" s="202" t="s">
        <v>318</v>
      </c>
      <c r="C200" s="121" t="s">
        <v>52</v>
      </c>
      <c r="D200" s="146">
        <v>1</v>
      </c>
      <c r="E200" s="227" t="s">
        <v>53</v>
      </c>
      <c r="F200" s="228">
        <v>47</v>
      </c>
      <c r="G200" s="25">
        <v>10000</v>
      </c>
      <c r="H200" s="32"/>
      <c r="I200" s="229"/>
      <c r="J200" s="34">
        <f t="shared" si="244"/>
        <v>0</v>
      </c>
      <c r="K200" s="31">
        <f t="shared" si="245"/>
        <v>0</v>
      </c>
      <c r="L200" s="230" t="str">
        <f t="shared" si="193"/>
        <v>NO OFERTADO</v>
      </c>
      <c r="M200" s="32"/>
      <c r="N200" s="229">
        <v>0</v>
      </c>
      <c r="O200" s="34">
        <f t="shared" si="194"/>
        <v>0</v>
      </c>
      <c r="P200" s="31">
        <f t="shared" si="294"/>
        <v>0</v>
      </c>
      <c r="Q200" s="230" t="str">
        <f t="shared" si="196"/>
        <v>NO OFERTADO</v>
      </c>
      <c r="R200" s="32">
        <v>8500</v>
      </c>
      <c r="S200" s="229">
        <v>0</v>
      </c>
      <c r="T200" s="34">
        <f t="shared" si="197"/>
        <v>8500</v>
      </c>
      <c r="U200" s="31">
        <f t="shared" si="294"/>
        <v>8500</v>
      </c>
      <c r="V200" s="230" t="str">
        <f t="shared" si="198"/>
        <v>HABILITA</v>
      </c>
      <c r="W200" s="32"/>
      <c r="X200" s="229"/>
      <c r="Y200" s="34">
        <f t="shared" si="199"/>
        <v>0</v>
      </c>
      <c r="Z200" s="31">
        <f t="shared" si="294"/>
        <v>0</v>
      </c>
      <c r="AA200" s="230" t="str">
        <f t="shared" si="200"/>
        <v>NO OFERTADO</v>
      </c>
      <c r="AB200" s="32"/>
      <c r="AC200" s="229"/>
      <c r="AD200" s="34">
        <f t="shared" si="201"/>
        <v>0</v>
      </c>
      <c r="AE200" s="31">
        <f t="shared" si="294"/>
        <v>0</v>
      </c>
      <c r="AF200" s="230" t="str">
        <f t="shared" si="202"/>
        <v>NO OFERTADO</v>
      </c>
      <c r="AG200" s="32"/>
      <c r="AH200" s="229"/>
      <c r="AI200" s="34">
        <f t="shared" si="203"/>
        <v>0</v>
      </c>
      <c r="AJ200" s="31">
        <f t="shared" si="294"/>
        <v>0</v>
      </c>
      <c r="AK200" s="230" t="str">
        <f t="shared" si="204"/>
        <v>NO OFERTADO</v>
      </c>
      <c r="AL200" s="32"/>
      <c r="AM200" s="229"/>
      <c r="AN200" s="34">
        <f t="shared" si="205"/>
        <v>0</v>
      </c>
      <c r="AO200" s="31">
        <f t="shared" si="294"/>
        <v>0</v>
      </c>
      <c r="AP200" s="230" t="str">
        <f t="shared" si="206"/>
        <v>NO OFERTADO</v>
      </c>
      <c r="AQ200" s="32"/>
      <c r="AR200" s="229"/>
      <c r="AS200" s="34">
        <f t="shared" si="207"/>
        <v>0</v>
      </c>
      <c r="AT200" s="31">
        <f t="shared" si="294"/>
        <v>0</v>
      </c>
      <c r="AU200" s="230" t="str">
        <f t="shared" si="208"/>
        <v>NO OFERTADO</v>
      </c>
      <c r="AV200" s="32">
        <v>9878</v>
      </c>
      <c r="AW200" s="229">
        <v>0</v>
      </c>
      <c r="AX200" s="34">
        <f t="shared" si="210"/>
        <v>9878</v>
      </c>
      <c r="AY200" s="31">
        <f t="shared" si="294"/>
        <v>9878</v>
      </c>
      <c r="AZ200" s="230" t="str">
        <f t="shared" si="211"/>
        <v>HABILITA</v>
      </c>
      <c r="BA200" s="32"/>
      <c r="BB200" s="229">
        <f t="shared" si="295"/>
        <v>0</v>
      </c>
      <c r="BC200" s="34">
        <f t="shared" si="213"/>
        <v>0</v>
      </c>
      <c r="BD200" s="31">
        <f t="shared" si="294"/>
        <v>0</v>
      </c>
      <c r="BE200" s="230" t="str">
        <f t="shared" si="214"/>
        <v>NO OFERTADO</v>
      </c>
      <c r="BF200" s="32"/>
      <c r="BG200" s="229"/>
      <c r="BH200" s="34">
        <f t="shared" si="215"/>
        <v>0</v>
      </c>
      <c r="BI200" s="31">
        <f t="shared" si="294"/>
        <v>0</v>
      </c>
      <c r="BJ200" s="230" t="str">
        <f t="shared" si="216"/>
        <v>NO OFERTADO</v>
      </c>
      <c r="BK200" s="32">
        <v>7600</v>
      </c>
      <c r="BL200" s="229">
        <v>0</v>
      </c>
      <c r="BM200" s="34">
        <f t="shared" si="217"/>
        <v>7600</v>
      </c>
      <c r="BN200" s="31">
        <f t="shared" si="294"/>
        <v>7600</v>
      </c>
      <c r="BO200" s="230" t="str">
        <f t="shared" si="218"/>
        <v>HABILITA</v>
      </c>
      <c r="BP200" s="32"/>
      <c r="BQ200" s="229"/>
      <c r="BR200" s="34">
        <f t="shared" si="219"/>
        <v>0</v>
      </c>
      <c r="BS200" s="31">
        <f t="shared" si="294"/>
        <v>0</v>
      </c>
      <c r="BT200" s="230" t="str">
        <f t="shared" si="220"/>
        <v>NO OFERTADO</v>
      </c>
      <c r="BU200" s="32"/>
      <c r="BV200" s="229"/>
      <c r="BW200" s="34">
        <f t="shared" si="221"/>
        <v>0</v>
      </c>
      <c r="BX200" s="31">
        <f t="shared" si="296"/>
        <v>0</v>
      </c>
      <c r="BY200" s="230" t="str">
        <f t="shared" si="223"/>
        <v>NO OFERTADO</v>
      </c>
      <c r="BZ200" s="32"/>
      <c r="CA200" s="229"/>
      <c r="CB200" s="34">
        <f t="shared" si="224"/>
        <v>0</v>
      </c>
      <c r="CC200" s="31">
        <f t="shared" si="296"/>
        <v>0</v>
      </c>
      <c r="CD200" s="230" t="str">
        <f t="shared" si="225"/>
        <v>NO OFERTADO</v>
      </c>
      <c r="CE200" s="32"/>
      <c r="CF200" s="229"/>
      <c r="CG200" s="34">
        <f t="shared" si="226"/>
        <v>0</v>
      </c>
      <c r="CH200" s="31">
        <f t="shared" si="296"/>
        <v>0</v>
      </c>
      <c r="CI200" s="230" t="str">
        <f t="shared" si="227"/>
        <v>NO OFERTADO</v>
      </c>
      <c r="CJ200" s="32"/>
      <c r="CK200" s="229"/>
      <c r="CL200" s="34">
        <f t="shared" si="228"/>
        <v>0</v>
      </c>
      <c r="CM200" s="31">
        <f t="shared" si="296"/>
        <v>0</v>
      </c>
      <c r="CN200" s="230" t="str">
        <f t="shared" si="229"/>
        <v>NO OFERTADO</v>
      </c>
      <c r="CO200" s="32"/>
      <c r="CP200" s="231"/>
      <c r="CQ200" s="34">
        <f t="shared" si="230"/>
        <v>0</v>
      </c>
      <c r="CR200" s="31">
        <f t="shared" si="296"/>
        <v>0</v>
      </c>
      <c r="CS200" s="230" t="str">
        <f t="shared" si="231"/>
        <v>NO OFERTADO</v>
      </c>
      <c r="CT200" s="32"/>
      <c r="CU200" s="229"/>
      <c r="CV200" s="34">
        <f t="shared" si="232"/>
        <v>0</v>
      </c>
      <c r="CW200" s="31">
        <f t="shared" si="296"/>
        <v>0</v>
      </c>
      <c r="CX200" s="230" t="str">
        <f t="shared" si="233"/>
        <v>NO OFERTADO</v>
      </c>
      <c r="CY200" s="32"/>
      <c r="CZ200" s="229"/>
      <c r="DA200" s="34">
        <f t="shared" si="247"/>
        <v>0</v>
      </c>
      <c r="DB200" s="31">
        <f t="shared" si="248"/>
        <v>0</v>
      </c>
      <c r="DC200" s="230" t="str">
        <f t="shared" si="234"/>
        <v>NO OFERTADO</v>
      </c>
      <c r="DD200" s="32"/>
      <c r="DE200" s="229"/>
      <c r="DF200" s="34">
        <f t="shared" si="249"/>
        <v>0</v>
      </c>
      <c r="DG200" s="31">
        <f t="shared" si="250"/>
        <v>0</v>
      </c>
      <c r="DH200" s="230" t="str">
        <f t="shared" si="235"/>
        <v>NO OFERTADO</v>
      </c>
      <c r="DI200" s="32"/>
      <c r="DJ200" s="229"/>
      <c r="DK200" s="34">
        <f t="shared" si="251"/>
        <v>0</v>
      </c>
      <c r="DL200" s="31">
        <f t="shared" si="252"/>
        <v>0</v>
      </c>
      <c r="DM200" s="230" t="str">
        <f t="shared" si="236"/>
        <v>NO OFERTADO</v>
      </c>
      <c r="DN200" s="32"/>
      <c r="DO200" s="229"/>
      <c r="DP200" s="34">
        <f t="shared" si="253"/>
        <v>0</v>
      </c>
      <c r="DQ200" s="31">
        <f t="shared" si="254"/>
        <v>0</v>
      </c>
      <c r="DR200" s="230" t="str">
        <f t="shared" si="237"/>
        <v>NO OFERTADO</v>
      </c>
      <c r="DS200" s="32"/>
      <c r="DT200" s="229"/>
      <c r="DU200" s="34">
        <f t="shared" si="255"/>
        <v>0</v>
      </c>
      <c r="DV200" s="31">
        <f t="shared" si="256"/>
        <v>0</v>
      </c>
      <c r="DW200" s="230" t="str">
        <f t="shared" si="238"/>
        <v>NO OFERTADO</v>
      </c>
      <c r="DX200" s="32"/>
      <c r="DY200" s="229">
        <f t="shared" si="285"/>
        <v>0</v>
      </c>
      <c r="DZ200" s="34">
        <f t="shared" si="239"/>
        <v>0</v>
      </c>
      <c r="EA200" s="31">
        <f t="shared" si="240"/>
        <v>0</v>
      </c>
      <c r="EB200" s="230" t="str">
        <f t="shared" si="241"/>
        <v>NO OFERTADO</v>
      </c>
      <c r="EC200" s="32"/>
      <c r="ED200" s="229"/>
      <c r="EE200" s="34">
        <f t="shared" si="257"/>
        <v>0</v>
      </c>
      <c r="EF200" s="31">
        <f t="shared" si="258"/>
        <v>0</v>
      </c>
      <c r="EG200" s="230" t="str">
        <f t="shared" si="242"/>
        <v>NO OFERTADO</v>
      </c>
      <c r="EH200" s="32"/>
      <c r="EI200" s="229"/>
      <c r="EJ200" s="34">
        <f t="shared" si="259"/>
        <v>0</v>
      </c>
      <c r="EK200" s="31">
        <f t="shared" si="260"/>
        <v>0</v>
      </c>
      <c r="EL200" s="230" t="str">
        <f t="shared" si="243"/>
        <v>NO OFERTADO</v>
      </c>
    </row>
    <row r="201" spans="1:142" s="226" customFormat="1" ht="63.75" x14ac:dyDescent="0.2">
      <c r="A201" s="103">
        <v>192</v>
      </c>
      <c r="B201" s="202" t="s">
        <v>319</v>
      </c>
      <c r="C201" s="121" t="s">
        <v>52</v>
      </c>
      <c r="D201" s="146">
        <v>1</v>
      </c>
      <c r="E201" s="227" t="s">
        <v>53</v>
      </c>
      <c r="F201" s="228">
        <v>1</v>
      </c>
      <c r="G201" s="25">
        <v>8860.9899000000005</v>
      </c>
      <c r="H201" s="32"/>
      <c r="I201" s="229"/>
      <c r="J201" s="34">
        <f t="shared" si="244"/>
        <v>0</v>
      </c>
      <c r="K201" s="31">
        <f t="shared" si="245"/>
        <v>0</v>
      </c>
      <c r="L201" s="230" t="str">
        <f t="shared" si="193"/>
        <v>NO OFERTADO</v>
      </c>
      <c r="M201" s="32">
        <v>11000</v>
      </c>
      <c r="N201" s="229">
        <v>0</v>
      </c>
      <c r="O201" s="34">
        <f t="shared" si="194"/>
        <v>11000</v>
      </c>
      <c r="P201" s="31">
        <f t="shared" si="294"/>
        <v>11000</v>
      </c>
      <c r="Q201" s="230" t="str">
        <f t="shared" si="196"/>
        <v>HABILITA</v>
      </c>
      <c r="R201" s="32">
        <v>8300</v>
      </c>
      <c r="S201" s="229">
        <v>0</v>
      </c>
      <c r="T201" s="34">
        <f t="shared" si="197"/>
        <v>8300</v>
      </c>
      <c r="U201" s="31">
        <f t="shared" si="294"/>
        <v>8300</v>
      </c>
      <c r="V201" s="230" t="str">
        <f t="shared" si="198"/>
        <v>HABILITA</v>
      </c>
      <c r="W201" s="32"/>
      <c r="X201" s="229"/>
      <c r="Y201" s="34">
        <f t="shared" si="199"/>
        <v>0</v>
      </c>
      <c r="Z201" s="31">
        <f t="shared" si="294"/>
        <v>0</v>
      </c>
      <c r="AA201" s="230" t="str">
        <f t="shared" si="200"/>
        <v>NO OFERTADO</v>
      </c>
      <c r="AB201" s="32"/>
      <c r="AC201" s="229"/>
      <c r="AD201" s="34">
        <f t="shared" si="201"/>
        <v>0</v>
      </c>
      <c r="AE201" s="31">
        <f t="shared" si="294"/>
        <v>0</v>
      </c>
      <c r="AF201" s="230" t="str">
        <f t="shared" si="202"/>
        <v>NO OFERTADO</v>
      </c>
      <c r="AG201" s="32"/>
      <c r="AH201" s="229"/>
      <c r="AI201" s="34">
        <f t="shared" si="203"/>
        <v>0</v>
      </c>
      <c r="AJ201" s="31">
        <f t="shared" si="294"/>
        <v>0</v>
      </c>
      <c r="AK201" s="230" t="str">
        <f t="shared" si="204"/>
        <v>NO OFERTADO</v>
      </c>
      <c r="AL201" s="32"/>
      <c r="AM201" s="229"/>
      <c r="AN201" s="34">
        <f t="shared" si="205"/>
        <v>0</v>
      </c>
      <c r="AO201" s="31">
        <f t="shared" si="294"/>
        <v>0</v>
      </c>
      <c r="AP201" s="230" t="str">
        <f t="shared" si="206"/>
        <v>NO OFERTADO</v>
      </c>
      <c r="AQ201" s="32"/>
      <c r="AR201" s="229"/>
      <c r="AS201" s="34">
        <f t="shared" si="207"/>
        <v>0</v>
      </c>
      <c r="AT201" s="31">
        <f t="shared" si="294"/>
        <v>0</v>
      </c>
      <c r="AU201" s="230" t="str">
        <f t="shared" si="208"/>
        <v>NO OFERTADO</v>
      </c>
      <c r="AV201" s="32">
        <v>9716</v>
      </c>
      <c r="AW201" s="229">
        <v>0</v>
      </c>
      <c r="AX201" s="34">
        <f t="shared" si="210"/>
        <v>9716</v>
      </c>
      <c r="AY201" s="31">
        <f t="shared" si="294"/>
        <v>9716</v>
      </c>
      <c r="AZ201" s="230" t="str">
        <f t="shared" si="211"/>
        <v>HABILITA</v>
      </c>
      <c r="BA201" s="32"/>
      <c r="BB201" s="229">
        <f t="shared" si="295"/>
        <v>0</v>
      </c>
      <c r="BC201" s="34">
        <f t="shared" si="213"/>
        <v>0</v>
      </c>
      <c r="BD201" s="31">
        <f t="shared" si="294"/>
        <v>0</v>
      </c>
      <c r="BE201" s="230" t="str">
        <f t="shared" si="214"/>
        <v>NO OFERTADO</v>
      </c>
      <c r="BF201" s="32"/>
      <c r="BG201" s="229"/>
      <c r="BH201" s="34">
        <f t="shared" si="215"/>
        <v>0</v>
      </c>
      <c r="BI201" s="31">
        <f t="shared" si="294"/>
        <v>0</v>
      </c>
      <c r="BJ201" s="230" t="str">
        <f t="shared" si="216"/>
        <v>NO OFERTADO</v>
      </c>
      <c r="BK201" s="32">
        <v>7050</v>
      </c>
      <c r="BL201" s="229">
        <v>0</v>
      </c>
      <c r="BM201" s="34">
        <f t="shared" si="217"/>
        <v>7050</v>
      </c>
      <c r="BN201" s="31">
        <f t="shared" si="294"/>
        <v>7050</v>
      </c>
      <c r="BO201" s="230" t="str">
        <f t="shared" si="218"/>
        <v>HABILITA</v>
      </c>
      <c r="BP201" s="32"/>
      <c r="BQ201" s="229"/>
      <c r="BR201" s="34">
        <f t="shared" si="219"/>
        <v>0</v>
      </c>
      <c r="BS201" s="31">
        <f t="shared" si="294"/>
        <v>0</v>
      </c>
      <c r="BT201" s="230" t="str">
        <f t="shared" si="220"/>
        <v>NO OFERTADO</v>
      </c>
      <c r="BU201" s="32"/>
      <c r="BV201" s="229"/>
      <c r="BW201" s="34">
        <f t="shared" si="221"/>
        <v>0</v>
      </c>
      <c r="BX201" s="31">
        <f t="shared" si="296"/>
        <v>0</v>
      </c>
      <c r="BY201" s="230" t="str">
        <f t="shared" si="223"/>
        <v>NO OFERTADO</v>
      </c>
      <c r="BZ201" s="32"/>
      <c r="CA201" s="229"/>
      <c r="CB201" s="34">
        <f t="shared" si="224"/>
        <v>0</v>
      </c>
      <c r="CC201" s="31">
        <f t="shared" si="296"/>
        <v>0</v>
      </c>
      <c r="CD201" s="230" t="str">
        <f t="shared" si="225"/>
        <v>NO OFERTADO</v>
      </c>
      <c r="CE201" s="32"/>
      <c r="CF201" s="229"/>
      <c r="CG201" s="34">
        <f t="shared" si="226"/>
        <v>0</v>
      </c>
      <c r="CH201" s="31">
        <f t="shared" si="296"/>
        <v>0</v>
      </c>
      <c r="CI201" s="230" t="str">
        <f t="shared" si="227"/>
        <v>NO OFERTADO</v>
      </c>
      <c r="CJ201" s="32"/>
      <c r="CK201" s="229"/>
      <c r="CL201" s="34">
        <f t="shared" si="228"/>
        <v>0</v>
      </c>
      <c r="CM201" s="31">
        <f t="shared" si="296"/>
        <v>0</v>
      </c>
      <c r="CN201" s="230" t="str">
        <f t="shared" si="229"/>
        <v>NO OFERTADO</v>
      </c>
      <c r="CO201" s="32"/>
      <c r="CP201" s="231"/>
      <c r="CQ201" s="34">
        <f t="shared" si="230"/>
        <v>0</v>
      </c>
      <c r="CR201" s="31">
        <f t="shared" si="296"/>
        <v>0</v>
      </c>
      <c r="CS201" s="230" t="str">
        <f t="shared" si="231"/>
        <v>NO OFERTADO</v>
      </c>
      <c r="CT201" s="32"/>
      <c r="CU201" s="229"/>
      <c r="CV201" s="34">
        <f t="shared" si="232"/>
        <v>0</v>
      </c>
      <c r="CW201" s="31">
        <f t="shared" si="296"/>
        <v>0</v>
      </c>
      <c r="CX201" s="230" t="str">
        <f t="shared" si="233"/>
        <v>NO OFERTADO</v>
      </c>
      <c r="CY201" s="32"/>
      <c r="CZ201" s="229"/>
      <c r="DA201" s="34">
        <f t="shared" si="247"/>
        <v>0</v>
      </c>
      <c r="DB201" s="31">
        <f t="shared" si="248"/>
        <v>0</v>
      </c>
      <c r="DC201" s="230" t="str">
        <f t="shared" si="234"/>
        <v>NO OFERTADO</v>
      </c>
      <c r="DD201" s="32"/>
      <c r="DE201" s="229"/>
      <c r="DF201" s="34">
        <f t="shared" si="249"/>
        <v>0</v>
      </c>
      <c r="DG201" s="31">
        <f t="shared" si="250"/>
        <v>0</v>
      </c>
      <c r="DH201" s="230" t="str">
        <f t="shared" si="235"/>
        <v>NO OFERTADO</v>
      </c>
      <c r="DI201" s="32"/>
      <c r="DJ201" s="229"/>
      <c r="DK201" s="34">
        <f t="shared" si="251"/>
        <v>0</v>
      </c>
      <c r="DL201" s="31">
        <f t="shared" si="252"/>
        <v>0</v>
      </c>
      <c r="DM201" s="230" t="str">
        <f t="shared" si="236"/>
        <v>NO OFERTADO</v>
      </c>
      <c r="DN201" s="32"/>
      <c r="DO201" s="229"/>
      <c r="DP201" s="34">
        <f t="shared" si="253"/>
        <v>0</v>
      </c>
      <c r="DQ201" s="31">
        <f t="shared" si="254"/>
        <v>0</v>
      </c>
      <c r="DR201" s="230" t="str">
        <f t="shared" si="237"/>
        <v>NO OFERTADO</v>
      </c>
      <c r="DS201" s="32"/>
      <c r="DT201" s="229"/>
      <c r="DU201" s="34">
        <f t="shared" si="255"/>
        <v>0</v>
      </c>
      <c r="DV201" s="31">
        <f t="shared" si="256"/>
        <v>0</v>
      </c>
      <c r="DW201" s="230" t="str">
        <f t="shared" si="238"/>
        <v>NO OFERTADO</v>
      </c>
      <c r="DX201" s="32"/>
      <c r="DY201" s="229">
        <f t="shared" si="285"/>
        <v>0</v>
      </c>
      <c r="DZ201" s="34">
        <f t="shared" si="239"/>
        <v>0</v>
      </c>
      <c r="EA201" s="31">
        <f t="shared" si="240"/>
        <v>0</v>
      </c>
      <c r="EB201" s="230" t="str">
        <f t="shared" si="241"/>
        <v>NO OFERTADO</v>
      </c>
      <c r="EC201" s="32"/>
      <c r="ED201" s="229"/>
      <c r="EE201" s="34">
        <f t="shared" si="257"/>
        <v>0</v>
      </c>
      <c r="EF201" s="31">
        <f t="shared" si="258"/>
        <v>0</v>
      </c>
      <c r="EG201" s="230" t="str">
        <f t="shared" si="242"/>
        <v>NO OFERTADO</v>
      </c>
      <c r="EH201" s="32"/>
      <c r="EI201" s="229"/>
      <c r="EJ201" s="34">
        <f t="shared" si="259"/>
        <v>0</v>
      </c>
      <c r="EK201" s="31">
        <f t="shared" si="260"/>
        <v>0</v>
      </c>
      <c r="EL201" s="230" t="str">
        <f t="shared" si="243"/>
        <v>NO OFERTADO</v>
      </c>
    </row>
    <row r="202" spans="1:142" s="226" customFormat="1" ht="51" x14ac:dyDescent="0.2">
      <c r="A202" s="103">
        <v>193</v>
      </c>
      <c r="B202" s="202" t="s">
        <v>320</v>
      </c>
      <c r="C202" s="121" t="s">
        <v>52</v>
      </c>
      <c r="D202" s="146">
        <v>1</v>
      </c>
      <c r="E202" s="227" t="s">
        <v>53</v>
      </c>
      <c r="F202" s="228">
        <v>56.666666666666664</v>
      </c>
      <c r="G202" s="25">
        <v>6158.7021999999997</v>
      </c>
      <c r="H202" s="32"/>
      <c r="I202" s="229"/>
      <c r="J202" s="34">
        <f t="shared" si="244"/>
        <v>0</v>
      </c>
      <c r="K202" s="31">
        <f t="shared" si="245"/>
        <v>0</v>
      </c>
      <c r="L202" s="230" t="str">
        <f t="shared" ref="L202:L265" si="302">+IF(J202=0,"NO OFERTADO",IF(J202&lt;=($G202*(1+$EL$4)),"HABILITA","NO HABILITA"))</f>
        <v>NO OFERTADO</v>
      </c>
      <c r="M202" s="32">
        <v>11000</v>
      </c>
      <c r="N202" s="229">
        <v>0</v>
      </c>
      <c r="O202" s="34">
        <f t="shared" ref="O202:O265" si="303">M202+N202</f>
        <v>11000</v>
      </c>
      <c r="P202" s="31">
        <f t="shared" ref="P202:BS217" si="304">$D202*O202</f>
        <v>11000</v>
      </c>
      <c r="Q202" s="230" t="str">
        <f t="shared" ref="Q202:Q265" si="305">+IF(O202=0,"NO OFERTADO",IF(O202&lt;=($G202*(1+$EL$4)),"HABILITA","NO HABILITA"))</f>
        <v>NO HABILITA</v>
      </c>
      <c r="R202" s="32">
        <v>3800</v>
      </c>
      <c r="S202" s="229">
        <v>0</v>
      </c>
      <c r="T202" s="34">
        <f t="shared" ref="T202:T265" si="306">R202+S202</f>
        <v>3800</v>
      </c>
      <c r="U202" s="31">
        <f t="shared" si="304"/>
        <v>3800</v>
      </c>
      <c r="V202" s="230" t="str">
        <f t="shared" ref="V202:V265" si="307">+IF(T202=0,"NO OFERTADO",IF(T202&lt;=($G202*(1+$EL$4)),"HABILITA","NO HABILITA"))</f>
        <v>HABILITA</v>
      </c>
      <c r="W202" s="32"/>
      <c r="X202" s="229"/>
      <c r="Y202" s="34">
        <f t="shared" ref="Y202:Y265" si="308">W202+X202</f>
        <v>0</v>
      </c>
      <c r="Z202" s="31">
        <f t="shared" si="304"/>
        <v>0</v>
      </c>
      <c r="AA202" s="230" t="str">
        <f t="shared" ref="AA202:AA265" si="309">+IF(Y202=0,"NO OFERTADO",IF(Y202&lt;=($G202*(1+$EL$4)),"HABILITA","NO HABILITA"))</f>
        <v>NO OFERTADO</v>
      </c>
      <c r="AB202" s="32"/>
      <c r="AC202" s="229"/>
      <c r="AD202" s="34">
        <f t="shared" ref="AD202:AD265" si="310">AB202+AC202</f>
        <v>0</v>
      </c>
      <c r="AE202" s="31">
        <f t="shared" si="304"/>
        <v>0</v>
      </c>
      <c r="AF202" s="230" t="str">
        <f t="shared" ref="AF202:AF265" si="311">+IF(AD202=0,"NO OFERTADO",IF(AD202&lt;=($G202*(1+$EL$4)),"HABILITA","NO HABILITA"))</f>
        <v>NO OFERTADO</v>
      </c>
      <c r="AG202" s="32"/>
      <c r="AH202" s="229"/>
      <c r="AI202" s="34">
        <f t="shared" ref="AI202:AI265" si="312">AG202+AH202</f>
        <v>0</v>
      </c>
      <c r="AJ202" s="31">
        <f t="shared" si="304"/>
        <v>0</v>
      </c>
      <c r="AK202" s="230" t="str">
        <f t="shared" ref="AK202:AK265" si="313">+IF(AI202=0,"NO OFERTADO",IF(AI202&lt;=($G202*(1+$EL$4)),"HABILITA","NO HABILITA"))</f>
        <v>NO OFERTADO</v>
      </c>
      <c r="AL202" s="32"/>
      <c r="AM202" s="229"/>
      <c r="AN202" s="34">
        <f t="shared" ref="AN202:AN265" si="314">AL202+AM202</f>
        <v>0</v>
      </c>
      <c r="AO202" s="31">
        <f t="shared" si="304"/>
        <v>0</v>
      </c>
      <c r="AP202" s="230" t="str">
        <f t="shared" ref="AP202:AP265" si="315">+IF(AN202=0,"NO OFERTADO",IF(AN202&lt;=($G202*(1+$EL$4)),"HABILITA","NO HABILITA"))</f>
        <v>NO OFERTADO</v>
      </c>
      <c r="AQ202" s="32"/>
      <c r="AR202" s="229"/>
      <c r="AS202" s="34">
        <f t="shared" ref="AS202:AS265" si="316">AQ202+AR202</f>
        <v>0</v>
      </c>
      <c r="AT202" s="31">
        <f t="shared" si="304"/>
        <v>0</v>
      </c>
      <c r="AU202" s="230" t="str">
        <f t="shared" ref="AU202:AU265" si="317">+IF(AS202=0,"NO OFERTADO",IF(AS202&lt;=($G202*(1+$EL$4)),"HABILITA","NO HABILITA"))</f>
        <v>NO OFERTADO</v>
      </c>
      <c r="AV202" s="32">
        <v>4875</v>
      </c>
      <c r="AW202" s="229">
        <v>0</v>
      </c>
      <c r="AX202" s="34">
        <f t="shared" ref="AX202:AX265" si="318">AV202+AW202</f>
        <v>4875</v>
      </c>
      <c r="AY202" s="31">
        <f t="shared" si="304"/>
        <v>4875</v>
      </c>
      <c r="AZ202" s="230" t="str">
        <f t="shared" ref="AZ202:AZ265" si="319">+IF(AX202=0,"NO OFERTADO",IF(AX202&lt;=($G202*(1+$EL$4)),"HABILITA","NO HABILITA"))</f>
        <v>HABILITA</v>
      </c>
      <c r="BA202" s="32"/>
      <c r="BB202" s="229">
        <f t="shared" ref="BB202:BB217" si="320">BA202*0.19</f>
        <v>0</v>
      </c>
      <c r="BC202" s="34">
        <f t="shared" ref="BC202:BC265" si="321">BA202+BB202</f>
        <v>0</v>
      </c>
      <c r="BD202" s="31">
        <f t="shared" si="304"/>
        <v>0</v>
      </c>
      <c r="BE202" s="230" t="str">
        <f t="shared" ref="BE202:BE265" si="322">+IF(BC202=0,"NO OFERTADO",IF(BC202&lt;=($G202*(1+$EL$4)),"HABILITA","NO HABILITA"))</f>
        <v>NO OFERTADO</v>
      </c>
      <c r="BF202" s="32"/>
      <c r="BG202" s="229"/>
      <c r="BH202" s="34">
        <f t="shared" ref="BH202:BH265" si="323">BF202+BG202</f>
        <v>0</v>
      </c>
      <c r="BI202" s="31">
        <f t="shared" si="304"/>
        <v>0</v>
      </c>
      <c r="BJ202" s="230" t="str">
        <f t="shared" ref="BJ202:BJ265" si="324">+IF(BH202=0,"NO OFERTADO",IF(BH202&lt;=($G202*(1+$EL$4)),"HABILITA","NO HABILITA"))</f>
        <v>NO OFERTADO</v>
      </c>
      <c r="BK202" s="32">
        <v>4900</v>
      </c>
      <c r="BL202" s="229">
        <v>0</v>
      </c>
      <c r="BM202" s="34">
        <f t="shared" ref="BM202:BM265" si="325">BK202+BL202</f>
        <v>4900</v>
      </c>
      <c r="BN202" s="31">
        <f t="shared" si="304"/>
        <v>4900</v>
      </c>
      <c r="BO202" s="230" t="str">
        <f t="shared" ref="BO202:BO265" si="326">+IF(BM202=0,"NO OFERTADO",IF(BM202&lt;=($G202*(1+$EL$4)),"HABILITA","NO HABILITA"))</f>
        <v>HABILITA</v>
      </c>
      <c r="BP202" s="32"/>
      <c r="BQ202" s="229"/>
      <c r="BR202" s="34">
        <f t="shared" ref="BR202:BR265" si="327">BP202+BQ202</f>
        <v>0</v>
      </c>
      <c r="BS202" s="31">
        <f t="shared" si="304"/>
        <v>0</v>
      </c>
      <c r="BT202" s="230" t="str">
        <f t="shared" ref="BT202:BT265" si="328">+IF(BR202=0,"NO OFERTADO",IF(BR202&lt;=($G202*(1+$EL$4)),"HABILITA","NO HABILITA"))</f>
        <v>NO OFERTADO</v>
      </c>
      <c r="BU202" s="32"/>
      <c r="BV202" s="229"/>
      <c r="BW202" s="34">
        <f t="shared" ref="BW202:BW265" si="329">BU202+BV202</f>
        <v>0</v>
      </c>
      <c r="BX202" s="31">
        <f t="shared" ref="BX202:CW217" si="330">$D202*BW202</f>
        <v>0</v>
      </c>
      <c r="BY202" s="230" t="str">
        <f t="shared" ref="BY202:BY265" si="331">+IF(BW202=0,"NO OFERTADO",IF(BW202&lt;=($G202*(1+$EL$4)),"HABILITA","NO HABILITA"))</f>
        <v>NO OFERTADO</v>
      </c>
      <c r="BZ202" s="32"/>
      <c r="CA202" s="229"/>
      <c r="CB202" s="34">
        <f t="shared" ref="CB202:CB265" si="332">BZ202+CA202</f>
        <v>0</v>
      </c>
      <c r="CC202" s="31">
        <f t="shared" si="330"/>
        <v>0</v>
      </c>
      <c r="CD202" s="230" t="str">
        <f t="shared" ref="CD202:CD265" si="333">+IF(CB202=0,"NO OFERTADO",IF(CB202&lt;=($G202*(1+$EL$4)),"HABILITA","NO HABILITA"))</f>
        <v>NO OFERTADO</v>
      </c>
      <c r="CE202" s="32"/>
      <c r="CF202" s="229"/>
      <c r="CG202" s="34">
        <f t="shared" ref="CG202:CG265" si="334">CE202+CF202</f>
        <v>0</v>
      </c>
      <c r="CH202" s="31">
        <f t="shared" si="330"/>
        <v>0</v>
      </c>
      <c r="CI202" s="230" t="str">
        <f t="shared" ref="CI202:CI265" si="335">+IF(CG202=0,"NO OFERTADO",IF(CG202&lt;=($G202*(1+$EL$4)),"HABILITA","NO HABILITA"))</f>
        <v>NO OFERTADO</v>
      </c>
      <c r="CJ202" s="32"/>
      <c r="CK202" s="229"/>
      <c r="CL202" s="34">
        <f t="shared" ref="CL202:CL265" si="336">CJ202+CK202</f>
        <v>0</v>
      </c>
      <c r="CM202" s="31">
        <f t="shared" si="330"/>
        <v>0</v>
      </c>
      <c r="CN202" s="230" t="str">
        <f t="shared" ref="CN202:CN265" si="337">+IF(CL202=0,"NO OFERTADO",IF(CL202&lt;=($G202*(1+$EL$4)),"HABILITA","NO HABILITA"))</f>
        <v>NO OFERTADO</v>
      </c>
      <c r="CO202" s="32"/>
      <c r="CP202" s="231"/>
      <c r="CQ202" s="34">
        <f t="shared" ref="CQ202:CQ265" si="338">CO202+CP202</f>
        <v>0</v>
      </c>
      <c r="CR202" s="31">
        <f t="shared" si="330"/>
        <v>0</v>
      </c>
      <c r="CS202" s="230" t="str">
        <f t="shared" ref="CS202:CS265" si="339">+IF(CQ202=0,"NO OFERTADO",IF(CQ202&lt;=($G202*(1+$EL$4)),"HABILITA","NO HABILITA"))</f>
        <v>NO OFERTADO</v>
      </c>
      <c r="CT202" s="32"/>
      <c r="CU202" s="229"/>
      <c r="CV202" s="34">
        <f t="shared" ref="CV202:CV265" si="340">CT202+CU202</f>
        <v>0</v>
      </c>
      <c r="CW202" s="31">
        <f t="shared" si="330"/>
        <v>0</v>
      </c>
      <c r="CX202" s="230" t="str">
        <f t="shared" ref="CX202:CX265" si="341">+IF(CV202=0,"NO OFERTADO",IF(CV202&lt;=($G202*(1+$EL$4)),"HABILITA","NO HABILITA"))</f>
        <v>NO OFERTADO</v>
      </c>
      <c r="CY202" s="32"/>
      <c r="CZ202" s="229"/>
      <c r="DA202" s="34">
        <f t="shared" si="247"/>
        <v>0</v>
      </c>
      <c r="DB202" s="31">
        <f t="shared" si="248"/>
        <v>0</v>
      </c>
      <c r="DC202" s="230" t="str">
        <f t="shared" ref="DC202:DC265" si="342">+IF(DA202=0,"NO OFERTADO",IF(DA202&lt;=($G202*(1+$EL$4)),"HABILITA","NO HABILITA"))</f>
        <v>NO OFERTADO</v>
      </c>
      <c r="DD202" s="32"/>
      <c r="DE202" s="229"/>
      <c r="DF202" s="34">
        <f t="shared" si="249"/>
        <v>0</v>
      </c>
      <c r="DG202" s="31">
        <f t="shared" si="250"/>
        <v>0</v>
      </c>
      <c r="DH202" s="230" t="str">
        <f t="shared" ref="DH202:DH265" si="343">+IF(DF202=0,"NO OFERTADO",IF(DF202&lt;=($G202*(1+$EL$4)),"HABILITA","NO HABILITA"))</f>
        <v>NO OFERTADO</v>
      </c>
      <c r="DI202" s="32"/>
      <c r="DJ202" s="229"/>
      <c r="DK202" s="34">
        <f t="shared" si="251"/>
        <v>0</v>
      </c>
      <c r="DL202" s="31">
        <f t="shared" si="252"/>
        <v>0</v>
      </c>
      <c r="DM202" s="230" t="str">
        <f t="shared" ref="DM202:DM265" si="344">+IF(DK202=0,"NO OFERTADO",IF(DK202&lt;=($G202*(1+$EL$4)),"HABILITA","NO HABILITA"))</f>
        <v>NO OFERTADO</v>
      </c>
      <c r="DN202" s="32"/>
      <c r="DO202" s="229"/>
      <c r="DP202" s="34">
        <f t="shared" si="253"/>
        <v>0</v>
      </c>
      <c r="DQ202" s="31">
        <f t="shared" si="254"/>
        <v>0</v>
      </c>
      <c r="DR202" s="230" t="str">
        <f t="shared" ref="DR202:DR265" si="345">+IF(DP202=0,"NO OFERTADO",IF(DP202&lt;=($G202*(1+$EL$4)),"HABILITA","NO HABILITA"))</f>
        <v>NO OFERTADO</v>
      </c>
      <c r="DS202" s="32"/>
      <c r="DT202" s="229"/>
      <c r="DU202" s="34">
        <f t="shared" si="255"/>
        <v>0</v>
      </c>
      <c r="DV202" s="31">
        <f t="shared" si="256"/>
        <v>0</v>
      </c>
      <c r="DW202" s="230" t="str">
        <f t="shared" ref="DW202:DW265" si="346">+IF(DU202=0,"NO OFERTADO",IF(DU202&lt;=($G202*(1+$EL$4)),"HABILITA","NO HABILITA"))</f>
        <v>NO OFERTADO</v>
      </c>
      <c r="DX202" s="32"/>
      <c r="DY202" s="229">
        <f t="shared" si="285"/>
        <v>0</v>
      </c>
      <c r="DZ202" s="34">
        <f t="shared" ref="DZ202:DZ265" si="347">DX202+DY202</f>
        <v>0</v>
      </c>
      <c r="EA202" s="31">
        <f t="shared" ref="EA202:EA265" si="348">$D202*DZ202</f>
        <v>0</v>
      </c>
      <c r="EB202" s="230" t="str">
        <f t="shared" ref="EB202:EB265" si="349">+IF(DZ202=0,"NO OFERTADO",IF(DZ202&lt;=($G202*(1+$EQ$4)),"HABILITA","NO HABILITA"))</f>
        <v>NO OFERTADO</v>
      </c>
      <c r="EC202" s="32"/>
      <c r="ED202" s="229"/>
      <c r="EE202" s="34">
        <f t="shared" si="257"/>
        <v>0</v>
      </c>
      <c r="EF202" s="31">
        <f t="shared" si="258"/>
        <v>0</v>
      </c>
      <c r="EG202" s="230" t="str">
        <f t="shared" ref="EG202:EG265" si="350">+IF(EE202=0,"NO OFERTADO",IF(EE202&lt;=($G202*(1+$EQ$4)),"HABILITA","NO HABILITA"))</f>
        <v>NO OFERTADO</v>
      </c>
      <c r="EH202" s="32"/>
      <c r="EI202" s="229"/>
      <c r="EJ202" s="34">
        <f t="shared" si="259"/>
        <v>0</v>
      </c>
      <c r="EK202" s="31">
        <f t="shared" si="260"/>
        <v>0</v>
      </c>
      <c r="EL202" s="230" t="str">
        <f t="shared" ref="EL202:EL265" si="351">+IF(EJ202=0,"NO OFERTADO",IF(EJ202&lt;=($G202*(1+$EL$4)),"HABILITA","NO HABILITA"))</f>
        <v>NO OFERTADO</v>
      </c>
    </row>
    <row r="203" spans="1:142" s="226" customFormat="1" ht="51" x14ac:dyDescent="0.2">
      <c r="A203" s="103">
        <v>194</v>
      </c>
      <c r="B203" s="202" t="s">
        <v>321</v>
      </c>
      <c r="C203" s="121" t="s">
        <v>52</v>
      </c>
      <c r="D203" s="146">
        <v>1</v>
      </c>
      <c r="E203" s="227" t="s">
        <v>53</v>
      </c>
      <c r="F203" s="228">
        <v>8</v>
      </c>
      <c r="G203" s="25">
        <v>25741.599999999999</v>
      </c>
      <c r="H203" s="32"/>
      <c r="I203" s="229"/>
      <c r="J203" s="34">
        <f t="shared" ref="J203:J266" si="352">H203+I203</f>
        <v>0</v>
      </c>
      <c r="K203" s="31">
        <f t="shared" ref="K203:K266" si="353">$D203*J203</f>
        <v>0</v>
      </c>
      <c r="L203" s="230" t="str">
        <f t="shared" si="302"/>
        <v>NO OFERTADO</v>
      </c>
      <c r="M203" s="32">
        <v>25700</v>
      </c>
      <c r="N203" s="229">
        <v>0</v>
      </c>
      <c r="O203" s="34">
        <f t="shared" si="303"/>
        <v>25700</v>
      </c>
      <c r="P203" s="31">
        <f t="shared" si="304"/>
        <v>25700</v>
      </c>
      <c r="Q203" s="230" t="str">
        <f t="shared" si="305"/>
        <v>HABILITA</v>
      </c>
      <c r="R203" s="32">
        <v>22000</v>
      </c>
      <c r="S203" s="229">
        <v>0</v>
      </c>
      <c r="T203" s="34">
        <f t="shared" si="306"/>
        <v>22000</v>
      </c>
      <c r="U203" s="31">
        <f t="shared" si="304"/>
        <v>22000</v>
      </c>
      <c r="V203" s="230" t="str">
        <f t="shared" si="307"/>
        <v>HABILITA</v>
      </c>
      <c r="W203" s="32"/>
      <c r="X203" s="229"/>
      <c r="Y203" s="34">
        <f t="shared" si="308"/>
        <v>0</v>
      </c>
      <c r="Z203" s="31">
        <f t="shared" si="304"/>
        <v>0</v>
      </c>
      <c r="AA203" s="230" t="str">
        <f t="shared" si="309"/>
        <v>NO OFERTADO</v>
      </c>
      <c r="AB203" s="32"/>
      <c r="AC203" s="229"/>
      <c r="AD203" s="34">
        <f t="shared" si="310"/>
        <v>0</v>
      </c>
      <c r="AE203" s="31">
        <f t="shared" si="304"/>
        <v>0</v>
      </c>
      <c r="AF203" s="230" t="str">
        <f t="shared" si="311"/>
        <v>NO OFERTADO</v>
      </c>
      <c r="AG203" s="32"/>
      <c r="AH203" s="229"/>
      <c r="AI203" s="34">
        <f t="shared" si="312"/>
        <v>0</v>
      </c>
      <c r="AJ203" s="31">
        <f t="shared" si="304"/>
        <v>0</v>
      </c>
      <c r="AK203" s="230" t="str">
        <f t="shared" si="313"/>
        <v>NO OFERTADO</v>
      </c>
      <c r="AL203" s="32"/>
      <c r="AM203" s="229"/>
      <c r="AN203" s="34">
        <f t="shared" si="314"/>
        <v>0</v>
      </c>
      <c r="AO203" s="31">
        <f t="shared" si="304"/>
        <v>0</v>
      </c>
      <c r="AP203" s="230" t="str">
        <f t="shared" si="315"/>
        <v>NO OFERTADO</v>
      </c>
      <c r="AQ203" s="32"/>
      <c r="AR203" s="229"/>
      <c r="AS203" s="34">
        <f t="shared" si="316"/>
        <v>0</v>
      </c>
      <c r="AT203" s="31">
        <f t="shared" si="304"/>
        <v>0</v>
      </c>
      <c r="AU203" s="230" t="str">
        <f t="shared" si="317"/>
        <v>NO OFERTADO</v>
      </c>
      <c r="AV203" s="32">
        <v>27500</v>
      </c>
      <c r="AW203" s="229">
        <v>0</v>
      </c>
      <c r="AX203" s="34">
        <f t="shared" si="318"/>
        <v>27500</v>
      </c>
      <c r="AY203" s="31">
        <f t="shared" si="304"/>
        <v>27500</v>
      </c>
      <c r="AZ203" s="230" t="str">
        <f t="shared" si="319"/>
        <v>HABILITA</v>
      </c>
      <c r="BA203" s="32"/>
      <c r="BB203" s="229">
        <f t="shared" si="320"/>
        <v>0</v>
      </c>
      <c r="BC203" s="34">
        <f t="shared" si="321"/>
        <v>0</v>
      </c>
      <c r="BD203" s="31">
        <f t="shared" si="304"/>
        <v>0</v>
      </c>
      <c r="BE203" s="230" t="str">
        <f t="shared" si="322"/>
        <v>NO OFERTADO</v>
      </c>
      <c r="BF203" s="32"/>
      <c r="BG203" s="229"/>
      <c r="BH203" s="34">
        <f t="shared" si="323"/>
        <v>0</v>
      </c>
      <c r="BI203" s="31">
        <f t="shared" si="304"/>
        <v>0</v>
      </c>
      <c r="BJ203" s="230" t="str">
        <f t="shared" si="324"/>
        <v>NO OFERTADO</v>
      </c>
      <c r="BK203" s="32">
        <v>22250</v>
      </c>
      <c r="BL203" s="229">
        <v>0</v>
      </c>
      <c r="BM203" s="34">
        <f t="shared" si="325"/>
        <v>22250</v>
      </c>
      <c r="BN203" s="31">
        <f t="shared" si="304"/>
        <v>22250</v>
      </c>
      <c r="BO203" s="230" t="str">
        <f t="shared" si="326"/>
        <v>HABILITA</v>
      </c>
      <c r="BP203" s="32"/>
      <c r="BQ203" s="229"/>
      <c r="BR203" s="34">
        <f t="shared" si="327"/>
        <v>0</v>
      </c>
      <c r="BS203" s="31">
        <f t="shared" si="304"/>
        <v>0</v>
      </c>
      <c r="BT203" s="230" t="str">
        <f t="shared" si="328"/>
        <v>NO OFERTADO</v>
      </c>
      <c r="BU203" s="32"/>
      <c r="BV203" s="229"/>
      <c r="BW203" s="34">
        <f t="shared" si="329"/>
        <v>0</v>
      </c>
      <c r="BX203" s="31">
        <f t="shared" si="330"/>
        <v>0</v>
      </c>
      <c r="BY203" s="230" t="str">
        <f t="shared" si="331"/>
        <v>NO OFERTADO</v>
      </c>
      <c r="BZ203" s="32"/>
      <c r="CA203" s="229"/>
      <c r="CB203" s="34">
        <f t="shared" si="332"/>
        <v>0</v>
      </c>
      <c r="CC203" s="31">
        <f t="shared" si="330"/>
        <v>0</v>
      </c>
      <c r="CD203" s="230" t="str">
        <f t="shared" si="333"/>
        <v>NO OFERTADO</v>
      </c>
      <c r="CE203" s="32"/>
      <c r="CF203" s="229"/>
      <c r="CG203" s="34">
        <f t="shared" si="334"/>
        <v>0</v>
      </c>
      <c r="CH203" s="31">
        <f t="shared" si="330"/>
        <v>0</v>
      </c>
      <c r="CI203" s="230" t="str">
        <f t="shared" si="335"/>
        <v>NO OFERTADO</v>
      </c>
      <c r="CJ203" s="32"/>
      <c r="CK203" s="229"/>
      <c r="CL203" s="34">
        <f t="shared" si="336"/>
        <v>0</v>
      </c>
      <c r="CM203" s="31">
        <f t="shared" si="330"/>
        <v>0</v>
      </c>
      <c r="CN203" s="230" t="str">
        <f t="shared" si="337"/>
        <v>NO OFERTADO</v>
      </c>
      <c r="CO203" s="32"/>
      <c r="CP203" s="231"/>
      <c r="CQ203" s="34">
        <f t="shared" si="338"/>
        <v>0</v>
      </c>
      <c r="CR203" s="31">
        <f t="shared" si="330"/>
        <v>0</v>
      </c>
      <c r="CS203" s="230" t="str">
        <f t="shared" si="339"/>
        <v>NO OFERTADO</v>
      </c>
      <c r="CT203" s="32"/>
      <c r="CU203" s="229"/>
      <c r="CV203" s="34">
        <f t="shared" si="340"/>
        <v>0</v>
      </c>
      <c r="CW203" s="31">
        <f t="shared" si="330"/>
        <v>0</v>
      </c>
      <c r="CX203" s="230" t="str">
        <f t="shared" si="341"/>
        <v>NO OFERTADO</v>
      </c>
      <c r="CY203" s="32"/>
      <c r="CZ203" s="229"/>
      <c r="DA203" s="34">
        <f t="shared" ref="DA203:DA266" si="354">CY203+CZ203</f>
        <v>0</v>
      </c>
      <c r="DB203" s="31">
        <f t="shared" ref="DB203:DB266" si="355">$D203*DA203</f>
        <v>0</v>
      </c>
      <c r="DC203" s="230" t="str">
        <f t="shared" si="342"/>
        <v>NO OFERTADO</v>
      </c>
      <c r="DD203" s="32"/>
      <c r="DE203" s="229"/>
      <c r="DF203" s="34">
        <f t="shared" ref="DF203:DF266" si="356">DD203+DE203</f>
        <v>0</v>
      </c>
      <c r="DG203" s="31">
        <f t="shared" ref="DG203:DG266" si="357">$D203*DF203</f>
        <v>0</v>
      </c>
      <c r="DH203" s="230" t="str">
        <f t="shared" si="343"/>
        <v>NO OFERTADO</v>
      </c>
      <c r="DI203" s="32"/>
      <c r="DJ203" s="229"/>
      <c r="DK203" s="34">
        <f t="shared" ref="DK203:DK266" si="358">DI203+DJ203</f>
        <v>0</v>
      </c>
      <c r="DL203" s="31">
        <f t="shared" ref="DL203:DL266" si="359">$D203*DK203</f>
        <v>0</v>
      </c>
      <c r="DM203" s="230" t="str">
        <f t="shared" si="344"/>
        <v>NO OFERTADO</v>
      </c>
      <c r="DN203" s="32"/>
      <c r="DO203" s="229"/>
      <c r="DP203" s="34">
        <f t="shared" ref="DP203:DP266" si="360">DN203+DO203</f>
        <v>0</v>
      </c>
      <c r="DQ203" s="31">
        <f t="shared" ref="DQ203:DQ266" si="361">$D203*DP203</f>
        <v>0</v>
      </c>
      <c r="DR203" s="230" t="str">
        <f t="shared" si="345"/>
        <v>NO OFERTADO</v>
      </c>
      <c r="DS203" s="32"/>
      <c r="DT203" s="229"/>
      <c r="DU203" s="34">
        <f t="shared" ref="DU203:DU266" si="362">DS203+DT203</f>
        <v>0</v>
      </c>
      <c r="DV203" s="31">
        <f t="shared" ref="DV203:DV266" si="363">$D203*DU203</f>
        <v>0</v>
      </c>
      <c r="DW203" s="230" t="str">
        <f t="shared" si="346"/>
        <v>NO OFERTADO</v>
      </c>
      <c r="DX203" s="32"/>
      <c r="DY203" s="229">
        <f t="shared" si="285"/>
        <v>0</v>
      </c>
      <c r="DZ203" s="34">
        <f t="shared" si="347"/>
        <v>0</v>
      </c>
      <c r="EA203" s="31">
        <f t="shared" si="348"/>
        <v>0</v>
      </c>
      <c r="EB203" s="230" t="str">
        <f t="shared" si="349"/>
        <v>NO OFERTADO</v>
      </c>
      <c r="EC203" s="32"/>
      <c r="ED203" s="229"/>
      <c r="EE203" s="34">
        <f t="shared" ref="EE203:EE266" si="364">EC203+ED203</f>
        <v>0</v>
      </c>
      <c r="EF203" s="31">
        <f t="shared" ref="EF203:EF266" si="365">$D203*EE203</f>
        <v>0</v>
      </c>
      <c r="EG203" s="230" t="str">
        <f t="shared" si="350"/>
        <v>NO OFERTADO</v>
      </c>
      <c r="EH203" s="32"/>
      <c r="EI203" s="229"/>
      <c r="EJ203" s="34">
        <f t="shared" ref="EJ203:EJ266" si="366">EH203+EI203</f>
        <v>0</v>
      </c>
      <c r="EK203" s="31">
        <f t="shared" ref="EK203:EK266" si="367">$D203*EJ203</f>
        <v>0</v>
      </c>
      <c r="EL203" s="230" t="str">
        <f t="shared" si="351"/>
        <v>NO OFERTADO</v>
      </c>
    </row>
    <row r="204" spans="1:142" s="226" customFormat="1" ht="51" x14ac:dyDescent="0.2">
      <c r="A204" s="103">
        <v>195</v>
      </c>
      <c r="B204" s="202" t="s">
        <v>322</v>
      </c>
      <c r="C204" s="121" t="s">
        <v>52</v>
      </c>
      <c r="D204" s="146">
        <v>1</v>
      </c>
      <c r="E204" s="227" t="s">
        <v>53</v>
      </c>
      <c r="F204" s="228">
        <v>14.666666666666666</v>
      </c>
      <c r="G204" s="25">
        <v>25415</v>
      </c>
      <c r="H204" s="32"/>
      <c r="I204" s="229"/>
      <c r="J204" s="34">
        <f t="shared" si="352"/>
        <v>0</v>
      </c>
      <c r="K204" s="31">
        <f t="shared" si="353"/>
        <v>0</v>
      </c>
      <c r="L204" s="230" t="str">
        <f t="shared" si="302"/>
        <v>NO OFERTADO</v>
      </c>
      <c r="M204" s="32">
        <v>25700</v>
      </c>
      <c r="N204" s="229">
        <v>0</v>
      </c>
      <c r="O204" s="34">
        <f t="shared" si="303"/>
        <v>25700</v>
      </c>
      <c r="P204" s="31">
        <f t="shared" si="304"/>
        <v>25700</v>
      </c>
      <c r="Q204" s="230" t="str">
        <f t="shared" si="305"/>
        <v>HABILITA</v>
      </c>
      <c r="R204" s="32">
        <v>22000</v>
      </c>
      <c r="S204" s="229">
        <v>0</v>
      </c>
      <c r="T204" s="34">
        <f t="shared" si="306"/>
        <v>22000</v>
      </c>
      <c r="U204" s="31">
        <f t="shared" si="304"/>
        <v>22000</v>
      </c>
      <c r="V204" s="230" t="str">
        <f t="shared" si="307"/>
        <v>HABILITA</v>
      </c>
      <c r="W204" s="32"/>
      <c r="X204" s="229"/>
      <c r="Y204" s="34">
        <f t="shared" si="308"/>
        <v>0</v>
      </c>
      <c r="Z204" s="31">
        <f t="shared" si="304"/>
        <v>0</v>
      </c>
      <c r="AA204" s="230" t="str">
        <f t="shared" si="309"/>
        <v>NO OFERTADO</v>
      </c>
      <c r="AB204" s="32"/>
      <c r="AC204" s="229"/>
      <c r="AD204" s="34">
        <f t="shared" si="310"/>
        <v>0</v>
      </c>
      <c r="AE204" s="31">
        <f t="shared" si="304"/>
        <v>0</v>
      </c>
      <c r="AF204" s="230" t="str">
        <f t="shared" si="311"/>
        <v>NO OFERTADO</v>
      </c>
      <c r="AG204" s="32"/>
      <c r="AH204" s="229"/>
      <c r="AI204" s="34">
        <f t="shared" si="312"/>
        <v>0</v>
      </c>
      <c r="AJ204" s="31">
        <f t="shared" si="304"/>
        <v>0</v>
      </c>
      <c r="AK204" s="230" t="str">
        <f t="shared" si="313"/>
        <v>NO OFERTADO</v>
      </c>
      <c r="AL204" s="32"/>
      <c r="AM204" s="229"/>
      <c r="AN204" s="34">
        <f t="shared" si="314"/>
        <v>0</v>
      </c>
      <c r="AO204" s="31">
        <f t="shared" si="304"/>
        <v>0</v>
      </c>
      <c r="AP204" s="230" t="str">
        <f t="shared" si="315"/>
        <v>NO OFERTADO</v>
      </c>
      <c r="AQ204" s="32"/>
      <c r="AR204" s="229"/>
      <c r="AS204" s="34">
        <f t="shared" si="316"/>
        <v>0</v>
      </c>
      <c r="AT204" s="31">
        <f t="shared" si="304"/>
        <v>0</v>
      </c>
      <c r="AU204" s="230" t="str">
        <f t="shared" si="317"/>
        <v>NO OFERTADO</v>
      </c>
      <c r="AV204" s="32">
        <v>26705</v>
      </c>
      <c r="AW204" s="229">
        <v>0</v>
      </c>
      <c r="AX204" s="34">
        <f t="shared" si="318"/>
        <v>26705</v>
      </c>
      <c r="AY204" s="31">
        <f t="shared" si="304"/>
        <v>26705</v>
      </c>
      <c r="AZ204" s="230" t="str">
        <f t="shared" si="319"/>
        <v>HABILITA</v>
      </c>
      <c r="BA204" s="32"/>
      <c r="BB204" s="229">
        <f t="shared" si="320"/>
        <v>0</v>
      </c>
      <c r="BC204" s="34">
        <f t="shared" si="321"/>
        <v>0</v>
      </c>
      <c r="BD204" s="31">
        <f t="shared" si="304"/>
        <v>0</v>
      </c>
      <c r="BE204" s="230" t="str">
        <f t="shared" si="322"/>
        <v>NO OFERTADO</v>
      </c>
      <c r="BF204" s="32"/>
      <c r="BG204" s="229"/>
      <c r="BH204" s="34">
        <f t="shared" si="323"/>
        <v>0</v>
      </c>
      <c r="BI204" s="31">
        <f t="shared" si="304"/>
        <v>0</v>
      </c>
      <c r="BJ204" s="230" t="str">
        <f t="shared" si="324"/>
        <v>NO OFERTADO</v>
      </c>
      <c r="BK204" s="32">
        <v>22100</v>
      </c>
      <c r="BL204" s="229">
        <v>0</v>
      </c>
      <c r="BM204" s="34">
        <f t="shared" si="325"/>
        <v>22100</v>
      </c>
      <c r="BN204" s="31">
        <f t="shared" si="304"/>
        <v>22100</v>
      </c>
      <c r="BO204" s="230" t="str">
        <f t="shared" si="326"/>
        <v>HABILITA</v>
      </c>
      <c r="BP204" s="32"/>
      <c r="BQ204" s="229"/>
      <c r="BR204" s="34">
        <f t="shared" si="327"/>
        <v>0</v>
      </c>
      <c r="BS204" s="31">
        <f t="shared" si="304"/>
        <v>0</v>
      </c>
      <c r="BT204" s="230" t="str">
        <f t="shared" si="328"/>
        <v>NO OFERTADO</v>
      </c>
      <c r="BU204" s="32"/>
      <c r="BV204" s="229"/>
      <c r="BW204" s="34">
        <f t="shared" si="329"/>
        <v>0</v>
      </c>
      <c r="BX204" s="31">
        <f t="shared" si="330"/>
        <v>0</v>
      </c>
      <c r="BY204" s="230" t="str">
        <f t="shared" si="331"/>
        <v>NO OFERTADO</v>
      </c>
      <c r="BZ204" s="32"/>
      <c r="CA204" s="229"/>
      <c r="CB204" s="34">
        <f t="shared" si="332"/>
        <v>0</v>
      </c>
      <c r="CC204" s="31">
        <f t="shared" si="330"/>
        <v>0</v>
      </c>
      <c r="CD204" s="230" t="str">
        <f t="shared" si="333"/>
        <v>NO OFERTADO</v>
      </c>
      <c r="CE204" s="32"/>
      <c r="CF204" s="229"/>
      <c r="CG204" s="34">
        <f t="shared" si="334"/>
        <v>0</v>
      </c>
      <c r="CH204" s="31">
        <f t="shared" si="330"/>
        <v>0</v>
      </c>
      <c r="CI204" s="230" t="str">
        <f t="shared" si="335"/>
        <v>NO OFERTADO</v>
      </c>
      <c r="CJ204" s="32"/>
      <c r="CK204" s="229"/>
      <c r="CL204" s="34">
        <f t="shared" si="336"/>
        <v>0</v>
      </c>
      <c r="CM204" s="31">
        <f t="shared" si="330"/>
        <v>0</v>
      </c>
      <c r="CN204" s="230" t="str">
        <f t="shared" si="337"/>
        <v>NO OFERTADO</v>
      </c>
      <c r="CO204" s="32"/>
      <c r="CP204" s="231"/>
      <c r="CQ204" s="34">
        <f t="shared" si="338"/>
        <v>0</v>
      </c>
      <c r="CR204" s="31">
        <f t="shared" si="330"/>
        <v>0</v>
      </c>
      <c r="CS204" s="230" t="str">
        <f t="shared" si="339"/>
        <v>NO OFERTADO</v>
      </c>
      <c r="CT204" s="32"/>
      <c r="CU204" s="229"/>
      <c r="CV204" s="34">
        <f t="shared" si="340"/>
        <v>0</v>
      </c>
      <c r="CW204" s="31">
        <f t="shared" si="330"/>
        <v>0</v>
      </c>
      <c r="CX204" s="230" t="str">
        <f t="shared" si="341"/>
        <v>NO OFERTADO</v>
      </c>
      <c r="CY204" s="32"/>
      <c r="CZ204" s="229"/>
      <c r="DA204" s="34">
        <f t="shared" si="354"/>
        <v>0</v>
      </c>
      <c r="DB204" s="31">
        <f t="shared" si="355"/>
        <v>0</v>
      </c>
      <c r="DC204" s="230" t="str">
        <f t="shared" si="342"/>
        <v>NO OFERTADO</v>
      </c>
      <c r="DD204" s="32"/>
      <c r="DE204" s="229"/>
      <c r="DF204" s="34">
        <f t="shared" si="356"/>
        <v>0</v>
      </c>
      <c r="DG204" s="31">
        <f t="shared" si="357"/>
        <v>0</v>
      </c>
      <c r="DH204" s="230" t="str">
        <f t="shared" si="343"/>
        <v>NO OFERTADO</v>
      </c>
      <c r="DI204" s="32"/>
      <c r="DJ204" s="229"/>
      <c r="DK204" s="34">
        <f t="shared" si="358"/>
        <v>0</v>
      </c>
      <c r="DL204" s="31">
        <f t="shared" si="359"/>
        <v>0</v>
      </c>
      <c r="DM204" s="230" t="str">
        <f t="shared" si="344"/>
        <v>NO OFERTADO</v>
      </c>
      <c r="DN204" s="32"/>
      <c r="DO204" s="229"/>
      <c r="DP204" s="34">
        <f t="shared" si="360"/>
        <v>0</v>
      </c>
      <c r="DQ204" s="31">
        <f t="shared" si="361"/>
        <v>0</v>
      </c>
      <c r="DR204" s="230" t="str">
        <f t="shared" si="345"/>
        <v>NO OFERTADO</v>
      </c>
      <c r="DS204" s="32"/>
      <c r="DT204" s="229"/>
      <c r="DU204" s="34">
        <f t="shared" si="362"/>
        <v>0</v>
      </c>
      <c r="DV204" s="31">
        <f t="shared" si="363"/>
        <v>0</v>
      </c>
      <c r="DW204" s="230" t="str">
        <f t="shared" si="346"/>
        <v>NO OFERTADO</v>
      </c>
      <c r="DX204" s="32"/>
      <c r="DY204" s="229">
        <f t="shared" si="285"/>
        <v>0</v>
      </c>
      <c r="DZ204" s="34">
        <f t="shared" si="347"/>
        <v>0</v>
      </c>
      <c r="EA204" s="31">
        <f t="shared" si="348"/>
        <v>0</v>
      </c>
      <c r="EB204" s="230" t="str">
        <f t="shared" si="349"/>
        <v>NO OFERTADO</v>
      </c>
      <c r="EC204" s="32"/>
      <c r="ED204" s="229"/>
      <c r="EE204" s="34">
        <f t="shared" si="364"/>
        <v>0</v>
      </c>
      <c r="EF204" s="31">
        <f t="shared" si="365"/>
        <v>0</v>
      </c>
      <c r="EG204" s="230" t="str">
        <f t="shared" si="350"/>
        <v>NO OFERTADO</v>
      </c>
      <c r="EH204" s="32"/>
      <c r="EI204" s="229"/>
      <c r="EJ204" s="34">
        <f t="shared" si="366"/>
        <v>0</v>
      </c>
      <c r="EK204" s="31">
        <f t="shared" si="367"/>
        <v>0</v>
      </c>
      <c r="EL204" s="230" t="str">
        <f t="shared" si="351"/>
        <v>NO OFERTADO</v>
      </c>
    </row>
    <row r="205" spans="1:142" s="226" customFormat="1" ht="51" x14ac:dyDescent="0.2">
      <c r="A205" s="103">
        <v>196</v>
      </c>
      <c r="B205" s="202" t="s">
        <v>323</v>
      </c>
      <c r="C205" s="121" t="s">
        <v>324</v>
      </c>
      <c r="D205" s="146">
        <v>1</v>
      </c>
      <c r="E205" s="227" t="s">
        <v>53</v>
      </c>
      <c r="F205" s="228">
        <v>3</v>
      </c>
      <c r="G205" s="25">
        <v>40274.36</v>
      </c>
      <c r="H205" s="32">
        <v>67000</v>
      </c>
      <c r="I205" s="229">
        <f>H205*0.19</f>
        <v>12730</v>
      </c>
      <c r="J205" s="34">
        <f t="shared" si="352"/>
        <v>79730</v>
      </c>
      <c r="K205" s="31">
        <f t="shared" si="353"/>
        <v>79730</v>
      </c>
      <c r="L205" s="230" t="str">
        <f t="shared" si="302"/>
        <v>NO HABILITA</v>
      </c>
      <c r="M205" s="32"/>
      <c r="N205" s="229">
        <v>0</v>
      </c>
      <c r="O205" s="34">
        <f t="shared" si="303"/>
        <v>0</v>
      </c>
      <c r="P205" s="31">
        <f t="shared" si="304"/>
        <v>0</v>
      </c>
      <c r="Q205" s="230" t="str">
        <f t="shared" si="305"/>
        <v>NO OFERTADO</v>
      </c>
      <c r="R205" s="32"/>
      <c r="S205" s="229"/>
      <c r="T205" s="34">
        <f t="shared" si="306"/>
        <v>0</v>
      </c>
      <c r="U205" s="31">
        <f t="shared" si="304"/>
        <v>0</v>
      </c>
      <c r="V205" s="230" t="str">
        <f t="shared" si="307"/>
        <v>NO OFERTADO</v>
      </c>
      <c r="W205" s="32"/>
      <c r="X205" s="229"/>
      <c r="Y205" s="34">
        <f t="shared" si="308"/>
        <v>0</v>
      </c>
      <c r="Z205" s="31">
        <f t="shared" si="304"/>
        <v>0</v>
      </c>
      <c r="AA205" s="230" t="str">
        <f t="shared" si="309"/>
        <v>NO OFERTADO</v>
      </c>
      <c r="AB205" s="32"/>
      <c r="AC205" s="229"/>
      <c r="AD205" s="34">
        <f t="shared" si="310"/>
        <v>0</v>
      </c>
      <c r="AE205" s="31">
        <f t="shared" si="304"/>
        <v>0</v>
      </c>
      <c r="AF205" s="230" t="str">
        <f t="shared" si="311"/>
        <v>NO OFERTADO</v>
      </c>
      <c r="AG205" s="32">
        <v>73400</v>
      </c>
      <c r="AH205" s="229">
        <f>AG205*0.19</f>
        <v>13946</v>
      </c>
      <c r="AI205" s="34">
        <f t="shared" si="312"/>
        <v>87346</v>
      </c>
      <c r="AJ205" s="31">
        <f t="shared" si="304"/>
        <v>87346</v>
      </c>
      <c r="AK205" s="230" t="str">
        <f t="shared" si="313"/>
        <v>NO HABILITA</v>
      </c>
      <c r="AL205" s="32">
        <v>58000</v>
      </c>
      <c r="AM205" s="232">
        <f t="shared" ref="AM205:AM215" si="368">AL205*0.19</f>
        <v>11020</v>
      </c>
      <c r="AN205" s="34">
        <f t="shared" si="314"/>
        <v>69020</v>
      </c>
      <c r="AO205" s="31">
        <f t="shared" si="304"/>
        <v>69020</v>
      </c>
      <c r="AP205" s="230" t="str">
        <f t="shared" si="315"/>
        <v>NO HABILITA</v>
      </c>
      <c r="AQ205" s="32"/>
      <c r="AR205" s="229"/>
      <c r="AS205" s="34">
        <f t="shared" si="316"/>
        <v>0</v>
      </c>
      <c r="AT205" s="31">
        <f t="shared" si="304"/>
        <v>0</v>
      </c>
      <c r="AU205" s="230" t="str">
        <f t="shared" si="317"/>
        <v>NO OFERTADO</v>
      </c>
      <c r="AV205" s="32">
        <v>33075</v>
      </c>
      <c r="AW205" s="229">
        <f t="shared" ref="AW205:AW206" si="369">AV205*0.19</f>
        <v>6284.25</v>
      </c>
      <c r="AX205" s="34">
        <f t="shared" si="318"/>
        <v>39359.25</v>
      </c>
      <c r="AY205" s="31">
        <f t="shared" si="304"/>
        <v>39359.25</v>
      </c>
      <c r="AZ205" s="230" t="str">
        <f t="shared" si="319"/>
        <v>HABILITA</v>
      </c>
      <c r="BA205" s="32"/>
      <c r="BB205" s="229">
        <f t="shared" si="320"/>
        <v>0</v>
      </c>
      <c r="BC205" s="34">
        <f t="shared" si="321"/>
        <v>0</v>
      </c>
      <c r="BD205" s="31">
        <f t="shared" si="304"/>
        <v>0</v>
      </c>
      <c r="BE205" s="230" t="str">
        <f t="shared" si="322"/>
        <v>NO OFERTADO</v>
      </c>
      <c r="BF205" s="32"/>
      <c r="BG205" s="229"/>
      <c r="BH205" s="34">
        <f t="shared" si="323"/>
        <v>0</v>
      </c>
      <c r="BI205" s="31">
        <f t="shared" si="304"/>
        <v>0</v>
      </c>
      <c r="BJ205" s="230" t="str">
        <f t="shared" si="324"/>
        <v>NO OFERTADO</v>
      </c>
      <c r="BK205" s="32"/>
      <c r="BL205" s="229"/>
      <c r="BM205" s="34">
        <f t="shared" si="325"/>
        <v>0</v>
      </c>
      <c r="BN205" s="31">
        <f t="shared" si="304"/>
        <v>0</v>
      </c>
      <c r="BO205" s="230" t="str">
        <f t="shared" si="326"/>
        <v>NO OFERTADO</v>
      </c>
      <c r="BP205" s="32">
        <v>59000</v>
      </c>
      <c r="BQ205" s="229">
        <f>BP205*0.19</f>
        <v>11210</v>
      </c>
      <c r="BR205" s="34">
        <f t="shared" si="327"/>
        <v>70210</v>
      </c>
      <c r="BS205" s="31">
        <f t="shared" si="304"/>
        <v>70210</v>
      </c>
      <c r="BT205" s="230" t="str">
        <f t="shared" si="328"/>
        <v>NO HABILITA</v>
      </c>
      <c r="BU205" s="32"/>
      <c r="BV205" s="229"/>
      <c r="BW205" s="34">
        <f t="shared" si="329"/>
        <v>0</v>
      </c>
      <c r="BX205" s="31">
        <f t="shared" si="330"/>
        <v>0</v>
      </c>
      <c r="BY205" s="230" t="str">
        <f t="shared" si="331"/>
        <v>NO OFERTADO</v>
      </c>
      <c r="BZ205" s="32"/>
      <c r="CA205" s="229"/>
      <c r="CB205" s="34">
        <f t="shared" si="332"/>
        <v>0</v>
      </c>
      <c r="CC205" s="31">
        <f t="shared" si="330"/>
        <v>0</v>
      </c>
      <c r="CD205" s="230" t="str">
        <f t="shared" si="333"/>
        <v>NO OFERTADO</v>
      </c>
      <c r="CE205" s="32"/>
      <c r="CF205" s="229"/>
      <c r="CG205" s="34">
        <f t="shared" si="334"/>
        <v>0</v>
      </c>
      <c r="CH205" s="31">
        <f t="shared" si="330"/>
        <v>0</v>
      </c>
      <c r="CI205" s="230" t="str">
        <f t="shared" si="335"/>
        <v>NO OFERTADO</v>
      </c>
      <c r="CJ205" s="32"/>
      <c r="CK205" s="229"/>
      <c r="CL205" s="34">
        <f t="shared" si="336"/>
        <v>0</v>
      </c>
      <c r="CM205" s="31">
        <f t="shared" si="330"/>
        <v>0</v>
      </c>
      <c r="CN205" s="230" t="str">
        <f t="shared" si="337"/>
        <v>NO OFERTADO</v>
      </c>
      <c r="CO205" s="32"/>
      <c r="CP205" s="231"/>
      <c r="CQ205" s="34">
        <f t="shared" si="338"/>
        <v>0</v>
      </c>
      <c r="CR205" s="31">
        <f t="shared" si="330"/>
        <v>0</v>
      </c>
      <c r="CS205" s="230" t="str">
        <f t="shared" si="339"/>
        <v>NO OFERTADO</v>
      </c>
      <c r="CT205" s="32"/>
      <c r="CU205" s="229"/>
      <c r="CV205" s="34">
        <f t="shared" si="340"/>
        <v>0</v>
      </c>
      <c r="CW205" s="31">
        <f t="shared" si="330"/>
        <v>0</v>
      </c>
      <c r="CX205" s="230" t="str">
        <f t="shared" si="341"/>
        <v>NO OFERTADO</v>
      </c>
      <c r="CY205" s="32"/>
      <c r="CZ205" s="229"/>
      <c r="DA205" s="34">
        <f t="shared" si="354"/>
        <v>0</v>
      </c>
      <c r="DB205" s="31">
        <f t="shared" si="355"/>
        <v>0</v>
      </c>
      <c r="DC205" s="230" t="str">
        <f t="shared" si="342"/>
        <v>NO OFERTADO</v>
      </c>
      <c r="DD205" s="32"/>
      <c r="DE205" s="229"/>
      <c r="DF205" s="34">
        <f t="shared" si="356"/>
        <v>0</v>
      </c>
      <c r="DG205" s="31">
        <f t="shared" si="357"/>
        <v>0</v>
      </c>
      <c r="DH205" s="230" t="str">
        <f t="shared" si="343"/>
        <v>NO OFERTADO</v>
      </c>
      <c r="DI205" s="32"/>
      <c r="DJ205" s="229"/>
      <c r="DK205" s="34">
        <f t="shared" si="358"/>
        <v>0</v>
      </c>
      <c r="DL205" s="31">
        <f t="shared" si="359"/>
        <v>0</v>
      </c>
      <c r="DM205" s="230" t="str">
        <f t="shared" si="344"/>
        <v>NO OFERTADO</v>
      </c>
      <c r="DN205" s="32"/>
      <c r="DO205" s="229"/>
      <c r="DP205" s="34">
        <f t="shared" si="360"/>
        <v>0</v>
      </c>
      <c r="DQ205" s="31">
        <f t="shared" si="361"/>
        <v>0</v>
      </c>
      <c r="DR205" s="230" t="str">
        <f t="shared" si="345"/>
        <v>NO OFERTADO</v>
      </c>
      <c r="DS205" s="32"/>
      <c r="DT205" s="229"/>
      <c r="DU205" s="34">
        <f t="shared" si="362"/>
        <v>0</v>
      </c>
      <c r="DV205" s="31">
        <f t="shared" si="363"/>
        <v>0</v>
      </c>
      <c r="DW205" s="230" t="str">
        <f t="shared" si="346"/>
        <v>NO OFERTADO</v>
      </c>
      <c r="DX205" s="32"/>
      <c r="DY205" s="229">
        <f t="shared" si="285"/>
        <v>0</v>
      </c>
      <c r="DZ205" s="34">
        <f t="shared" si="347"/>
        <v>0</v>
      </c>
      <c r="EA205" s="31">
        <f t="shared" si="348"/>
        <v>0</v>
      </c>
      <c r="EB205" s="230" t="str">
        <f t="shared" si="349"/>
        <v>NO OFERTADO</v>
      </c>
      <c r="EC205" s="32"/>
      <c r="ED205" s="229"/>
      <c r="EE205" s="34">
        <f t="shared" si="364"/>
        <v>0</v>
      </c>
      <c r="EF205" s="31">
        <f t="shared" si="365"/>
        <v>0</v>
      </c>
      <c r="EG205" s="230" t="str">
        <f t="shared" si="350"/>
        <v>NO OFERTADO</v>
      </c>
      <c r="EH205" s="32"/>
      <c r="EI205" s="229"/>
      <c r="EJ205" s="34">
        <f t="shared" si="366"/>
        <v>0</v>
      </c>
      <c r="EK205" s="31">
        <f t="shared" si="367"/>
        <v>0</v>
      </c>
      <c r="EL205" s="230" t="str">
        <f t="shared" si="351"/>
        <v>NO OFERTADO</v>
      </c>
    </row>
    <row r="206" spans="1:142" s="226" customFormat="1" ht="25.5" x14ac:dyDescent="0.2">
      <c r="A206" s="103">
        <v>197</v>
      </c>
      <c r="B206" s="202" t="s">
        <v>325</v>
      </c>
      <c r="C206" s="121" t="s">
        <v>326</v>
      </c>
      <c r="D206" s="146">
        <v>1</v>
      </c>
      <c r="E206" s="227" t="s">
        <v>53</v>
      </c>
      <c r="F206" s="228">
        <v>1</v>
      </c>
      <c r="G206" s="25">
        <v>8941.66</v>
      </c>
      <c r="H206" s="32"/>
      <c r="I206" s="229"/>
      <c r="J206" s="34">
        <f t="shared" si="352"/>
        <v>0</v>
      </c>
      <c r="K206" s="31">
        <f t="shared" si="353"/>
        <v>0</v>
      </c>
      <c r="L206" s="230" t="str">
        <f t="shared" si="302"/>
        <v>NO OFERTADO</v>
      </c>
      <c r="M206" s="32"/>
      <c r="N206" s="229">
        <v>0</v>
      </c>
      <c r="O206" s="34">
        <f t="shared" si="303"/>
        <v>0</v>
      </c>
      <c r="P206" s="31">
        <f t="shared" si="304"/>
        <v>0</v>
      </c>
      <c r="Q206" s="230" t="str">
        <f t="shared" si="305"/>
        <v>NO OFERTADO</v>
      </c>
      <c r="R206" s="32"/>
      <c r="S206" s="229"/>
      <c r="T206" s="34">
        <f t="shared" si="306"/>
        <v>0</v>
      </c>
      <c r="U206" s="31">
        <f t="shared" si="304"/>
        <v>0</v>
      </c>
      <c r="V206" s="230" t="str">
        <f t="shared" si="307"/>
        <v>NO OFERTADO</v>
      </c>
      <c r="W206" s="32"/>
      <c r="X206" s="229"/>
      <c r="Y206" s="34">
        <f t="shared" si="308"/>
        <v>0</v>
      </c>
      <c r="Z206" s="31">
        <f t="shared" si="304"/>
        <v>0</v>
      </c>
      <c r="AA206" s="230" t="str">
        <f t="shared" si="309"/>
        <v>NO OFERTADO</v>
      </c>
      <c r="AB206" s="32"/>
      <c r="AC206" s="229"/>
      <c r="AD206" s="34">
        <f t="shared" si="310"/>
        <v>0</v>
      </c>
      <c r="AE206" s="31">
        <f t="shared" si="304"/>
        <v>0</v>
      </c>
      <c r="AF206" s="230" t="str">
        <f t="shared" si="311"/>
        <v>NO OFERTADO</v>
      </c>
      <c r="AG206" s="32"/>
      <c r="AH206" s="229"/>
      <c r="AI206" s="34">
        <f t="shared" si="312"/>
        <v>0</v>
      </c>
      <c r="AJ206" s="31">
        <f t="shared" si="304"/>
        <v>0</v>
      </c>
      <c r="AK206" s="230" t="str">
        <f t="shared" si="313"/>
        <v>NO OFERTADO</v>
      </c>
      <c r="AL206" s="32">
        <v>7900</v>
      </c>
      <c r="AM206" s="232">
        <f t="shared" si="368"/>
        <v>1501</v>
      </c>
      <c r="AN206" s="34">
        <f t="shared" si="314"/>
        <v>9401</v>
      </c>
      <c r="AO206" s="31">
        <f t="shared" si="304"/>
        <v>9401</v>
      </c>
      <c r="AP206" s="230" t="str">
        <f t="shared" si="315"/>
        <v>HABILITA</v>
      </c>
      <c r="AQ206" s="32"/>
      <c r="AR206" s="229"/>
      <c r="AS206" s="34">
        <f t="shared" si="316"/>
        <v>0</v>
      </c>
      <c r="AT206" s="31">
        <f t="shared" si="304"/>
        <v>0</v>
      </c>
      <c r="AU206" s="230" t="str">
        <f t="shared" si="317"/>
        <v>NO OFERTADO</v>
      </c>
      <c r="AV206" s="32">
        <v>7343</v>
      </c>
      <c r="AW206" s="229">
        <f t="shared" si="369"/>
        <v>1395.17</v>
      </c>
      <c r="AX206" s="34">
        <f t="shared" si="318"/>
        <v>8738.17</v>
      </c>
      <c r="AY206" s="31">
        <f t="shared" si="304"/>
        <v>8738.17</v>
      </c>
      <c r="AZ206" s="230" t="str">
        <f t="shared" si="319"/>
        <v>HABILITA</v>
      </c>
      <c r="BA206" s="32"/>
      <c r="BB206" s="229">
        <f t="shared" si="320"/>
        <v>0</v>
      </c>
      <c r="BC206" s="34">
        <f t="shared" si="321"/>
        <v>0</v>
      </c>
      <c r="BD206" s="31">
        <f t="shared" si="304"/>
        <v>0</v>
      </c>
      <c r="BE206" s="230" t="str">
        <f t="shared" si="322"/>
        <v>NO OFERTADO</v>
      </c>
      <c r="BF206" s="32"/>
      <c r="BG206" s="229"/>
      <c r="BH206" s="34">
        <f t="shared" si="323"/>
        <v>0</v>
      </c>
      <c r="BI206" s="31">
        <f t="shared" si="304"/>
        <v>0</v>
      </c>
      <c r="BJ206" s="230" t="str">
        <f t="shared" si="324"/>
        <v>NO OFERTADO</v>
      </c>
      <c r="BK206" s="32"/>
      <c r="BL206" s="229"/>
      <c r="BM206" s="34">
        <f t="shared" si="325"/>
        <v>0</v>
      </c>
      <c r="BN206" s="31">
        <f t="shared" si="304"/>
        <v>0</v>
      </c>
      <c r="BO206" s="230" t="str">
        <f t="shared" si="326"/>
        <v>NO OFERTADO</v>
      </c>
      <c r="BP206" s="32"/>
      <c r="BQ206" s="229"/>
      <c r="BR206" s="34">
        <f t="shared" si="327"/>
        <v>0</v>
      </c>
      <c r="BS206" s="31">
        <f t="shared" si="304"/>
        <v>0</v>
      </c>
      <c r="BT206" s="230" t="str">
        <f t="shared" si="328"/>
        <v>NO OFERTADO</v>
      </c>
      <c r="BU206" s="32"/>
      <c r="BV206" s="229"/>
      <c r="BW206" s="34">
        <f t="shared" si="329"/>
        <v>0</v>
      </c>
      <c r="BX206" s="31">
        <f t="shared" si="330"/>
        <v>0</v>
      </c>
      <c r="BY206" s="230" t="str">
        <f t="shared" si="331"/>
        <v>NO OFERTADO</v>
      </c>
      <c r="BZ206" s="32"/>
      <c r="CA206" s="229"/>
      <c r="CB206" s="34">
        <f t="shared" si="332"/>
        <v>0</v>
      </c>
      <c r="CC206" s="31">
        <f t="shared" si="330"/>
        <v>0</v>
      </c>
      <c r="CD206" s="230" t="str">
        <f t="shared" si="333"/>
        <v>NO OFERTADO</v>
      </c>
      <c r="CE206" s="32"/>
      <c r="CF206" s="229"/>
      <c r="CG206" s="34">
        <f t="shared" si="334"/>
        <v>0</v>
      </c>
      <c r="CH206" s="31">
        <f t="shared" si="330"/>
        <v>0</v>
      </c>
      <c r="CI206" s="230" t="str">
        <f t="shared" si="335"/>
        <v>NO OFERTADO</v>
      </c>
      <c r="CJ206" s="32">
        <v>8896</v>
      </c>
      <c r="CK206" s="229">
        <f>CJ206*0.19</f>
        <v>1690.24</v>
      </c>
      <c r="CL206" s="34">
        <f t="shared" si="336"/>
        <v>10586.24</v>
      </c>
      <c r="CM206" s="31">
        <f t="shared" si="330"/>
        <v>10586.24</v>
      </c>
      <c r="CN206" s="230" t="str">
        <f t="shared" si="337"/>
        <v>HABILITA</v>
      </c>
      <c r="CO206" s="32"/>
      <c r="CP206" s="231"/>
      <c r="CQ206" s="34">
        <f t="shared" si="338"/>
        <v>0</v>
      </c>
      <c r="CR206" s="31">
        <f t="shared" si="330"/>
        <v>0</v>
      </c>
      <c r="CS206" s="230" t="str">
        <f t="shared" si="339"/>
        <v>NO OFERTADO</v>
      </c>
      <c r="CT206" s="32"/>
      <c r="CU206" s="229"/>
      <c r="CV206" s="34">
        <f t="shared" si="340"/>
        <v>0</v>
      </c>
      <c r="CW206" s="31">
        <f t="shared" si="330"/>
        <v>0</v>
      </c>
      <c r="CX206" s="230" t="str">
        <f t="shared" si="341"/>
        <v>NO OFERTADO</v>
      </c>
      <c r="CY206" s="32"/>
      <c r="CZ206" s="229"/>
      <c r="DA206" s="34">
        <f t="shared" si="354"/>
        <v>0</v>
      </c>
      <c r="DB206" s="31">
        <f t="shared" si="355"/>
        <v>0</v>
      </c>
      <c r="DC206" s="230" t="str">
        <f t="shared" si="342"/>
        <v>NO OFERTADO</v>
      </c>
      <c r="DD206" s="32"/>
      <c r="DE206" s="229"/>
      <c r="DF206" s="34">
        <f t="shared" si="356"/>
        <v>0</v>
      </c>
      <c r="DG206" s="31">
        <f t="shared" si="357"/>
        <v>0</v>
      </c>
      <c r="DH206" s="230" t="str">
        <f t="shared" si="343"/>
        <v>NO OFERTADO</v>
      </c>
      <c r="DI206" s="32"/>
      <c r="DJ206" s="229"/>
      <c r="DK206" s="34">
        <f t="shared" si="358"/>
        <v>0</v>
      </c>
      <c r="DL206" s="31">
        <f t="shared" si="359"/>
        <v>0</v>
      </c>
      <c r="DM206" s="230" t="str">
        <f t="shared" si="344"/>
        <v>NO OFERTADO</v>
      </c>
      <c r="DN206" s="32"/>
      <c r="DO206" s="229"/>
      <c r="DP206" s="34">
        <f t="shared" si="360"/>
        <v>0</v>
      </c>
      <c r="DQ206" s="31">
        <f t="shared" si="361"/>
        <v>0</v>
      </c>
      <c r="DR206" s="230" t="str">
        <f t="shared" si="345"/>
        <v>NO OFERTADO</v>
      </c>
      <c r="DS206" s="32"/>
      <c r="DT206" s="229"/>
      <c r="DU206" s="34">
        <f t="shared" si="362"/>
        <v>0</v>
      </c>
      <c r="DV206" s="31">
        <f t="shared" si="363"/>
        <v>0</v>
      </c>
      <c r="DW206" s="230" t="str">
        <f t="shared" si="346"/>
        <v>NO OFERTADO</v>
      </c>
      <c r="DX206" s="32"/>
      <c r="DY206" s="229">
        <f t="shared" si="285"/>
        <v>0</v>
      </c>
      <c r="DZ206" s="34">
        <f t="shared" si="347"/>
        <v>0</v>
      </c>
      <c r="EA206" s="31">
        <f t="shared" si="348"/>
        <v>0</v>
      </c>
      <c r="EB206" s="230" t="str">
        <f t="shared" si="349"/>
        <v>NO OFERTADO</v>
      </c>
      <c r="EC206" s="32"/>
      <c r="ED206" s="229"/>
      <c r="EE206" s="34">
        <f t="shared" si="364"/>
        <v>0</v>
      </c>
      <c r="EF206" s="31">
        <f t="shared" si="365"/>
        <v>0</v>
      </c>
      <c r="EG206" s="230" t="str">
        <f t="shared" si="350"/>
        <v>NO OFERTADO</v>
      </c>
      <c r="EH206" s="32"/>
      <c r="EI206" s="229"/>
      <c r="EJ206" s="34">
        <f t="shared" si="366"/>
        <v>0</v>
      </c>
      <c r="EK206" s="31">
        <f t="shared" si="367"/>
        <v>0</v>
      </c>
      <c r="EL206" s="230" t="str">
        <f t="shared" si="351"/>
        <v>NO OFERTADO</v>
      </c>
    </row>
    <row r="207" spans="1:142" s="226" customFormat="1" ht="63.75" x14ac:dyDescent="0.2">
      <c r="A207" s="103">
        <v>198</v>
      </c>
      <c r="B207" s="202" t="s">
        <v>327</v>
      </c>
      <c r="C207" s="121" t="s">
        <v>328</v>
      </c>
      <c r="D207" s="146">
        <v>1</v>
      </c>
      <c r="E207" s="227" t="s">
        <v>53</v>
      </c>
      <c r="F207" s="228">
        <v>1.5</v>
      </c>
      <c r="G207" s="25">
        <v>367008.37600000005</v>
      </c>
      <c r="H207" s="32"/>
      <c r="I207" s="229"/>
      <c r="J207" s="34">
        <f t="shared" si="352"/>
        <v>0</v>
      </c>
      <c r="K207" s="31">
        <f t="shared" si="353"/>
        <v>0</v>
      </c>
      <c r="L207" s="230" t="str">
        <f t="shared" si="302"/>
        <v>NO OFERTADO</v>
      </c>
      <c r="M207" s="32"/>
      <c r="N207" s="229">
        <v>0</v>
      </c>
      <c r="O207" s="34">
        <f t="shared" si="303"/>
        <v>0</v>
      </c>
      <c r="P207" s="31">
        <f t="shared" si="304"/>
        <v>0</v>
      </c>
      <c r="Q207" s="230" t="str">
        <f t="shared" si="305"/>
        <v>NO OFERTADO</v>
      </c>
      <c r="R207" s="32"/>
      <c r="S207" s="229"/>
      <c r="T207" s="34">
        <f t="shared" si="306"/>
        <v>0</v>
      </c>
      <c r="U207" s="31">
        <f t="shared" si="304"/>
        <v>0</v>
      </c>
      <c r="V207" s="230" t="str">
        <f t="shared" si="307"/>
        <v>NO OFERTADO</v>
      </c>
      <c r="W207" s="32"/>
      <c r="X207" s="229"/>
      <c r="Y207" s="34">
        <f t="shared" si="308"/>
        <v>0</v>
      </c>
      <c r="Z207" s="31">
        <f t="shared" si="304"/>
        <v>0</v>
      </c>
      <c r="AA207" s="230" t="str">
        <f t="shared" si="309"/>
        <v>NO OFERTADO</v>
      </c>
      <c r="AB207" s="32"/>
      <c r="AC207" s="229"/>
      <c r="AD207" s="34">
        <f t="shared" si="310"/>
        <v>0</v>
      </c>
      <c r="AE207" s="31">
        <f t="shared" si="304"/>
        <v>0</v>
      </c>
      <c r="AF207" s="230" t="str">
        <f t="shared" si="311"/>
        <v>NO OFERTADO</v>
      </c>
      <c r="AG207" s="32"/>
      <c r="AH207" s="229">
        <v>0</v>
      </c>
      <c r="AI207" s="34">
        <f t="shared" si="312"/>
        <v>0</v>
      </c>
      <c r="AJ207" s="31">
        <f t="shared" si="304"/>
        <v>0</v>
      </c>
      <c r="AK207" s="230" t="str">
        <f t="shared" si="313"/>
        <v>NO OFERTADO</v>
      </c>
      <c r="AL207" s="32">
        <v>299999</v>
      </c>
      <c r="AM207" s="232">
        <f t="shared" si="368"/>
        <v>56999.81</v>
      </c>
      <c r="AN207" s="34">
        <f t="shared" si="314"/>
        <v>356998.81</v>
      </c>
      <c r="AO207" s="31">
        <f t="shared" si="304"/>
        <v>356998.81</v>
      </c>
      <c r="AP207" s="230" t="str">
        <f t="shared" si="315"/>
        <v>HABILITA</v>
      </c>
      <c r="AQ207" s="32"/>
      <c r="AR207" s="229"/>
      <c r="AS207" s="34">
        <f t="shared" si="316"/>
        <v>0</v>
      </c>
      <c r="AT207" s="31">
        <f t="shared" si="304"/>
        <v>0</v>
      </c>
      <c r="AU207" s="230" t="str">
        <f t="shared" si="317"/>
        <v>NO OFERTADO</v>
      </c>
      <c r="AV207" s="32"/>
      <c r="AW207" s="229"/>
      <c r="AX207" s="34">
        <f t="shared" si="318"/>
        <v>0</v>
      </c>
      <c r="AY207" s="31">
        <f t="shared" si="304"/>
        <v>0</v>
      </c>
      <c r="AZ207" s="230" t="str">
        <f t="shared" si="319"/>
        <v>NO OFERTADO</v>
      </c>
      <c r="BA207" s="32"/>
      <c r="BB207" s="229">
        <f t="shared" si="320"/>
        <v>0</v>
      </c>
      <c r="BC207" s="34">
        <f t="shared" si="321"/>
        <v>0</v>
      </c>
      <c r="BD207" s="31">
        <f t="shared" si="304"/>
        <v>0</v>
      </c>
      <c r="BE207" s="230" t="str">
        <f t="shared" si="322"/>
        <v>NO OFERTADO</v>
      </c>
      <c r="BF207" s="32"/>
      <c r="BG207" s="229"/>
      <c r="BH207" s="34">
        <f t="shared" si="323"/>
        <v>0</v>
      </c>
      <c r="BI207" s="31">
        <f t="shared" si="304"/>
        <v>0</v>
      </c>
      <c r="BJ207" s="230" t="str">
        <f t="shared" si="324"/>
        <v>NO OFERTADO</v>
      </c>
      <c r="BK207" s="32"/>
      <c r="BL207" s="229"/>
      <c r="BM207" s="34">
        <f t="shared" si="325"/>
        <v>0</v>
      </c>
      <c r="BN207" s="31">
        <f t="shared" si="304"/>
        <v>0</v>
      </c>
      <c r="BO207" s="230" t="str">
        <f t="shared" si="326"/>
        <v>NO OFERTADO</v>
      </c>
      <c r="BP207" s="32">
        <v>345816</v>
      </c>
      <c r="BQ207" s="229">
        <f>BP207*0.19</f>
        <v>65705.039999999994</v>
      </c>
      <c r="BR207" s="34">
        <f t="shared" si="327"/>
        <v>411521.04</v>
      </c>
      <c r="BS207" s="31">
        <f t="shared" si="304"/>
        <v>411521.04</v>
      </c>
      <c r="BT207" s="230" t="str">
        <f t="shared" si="328"/>
        <v>HABILITA</v>
      </c>
      <c r="BU207" s="32"/>
      <c r="BV207" s="229"/>
      <c r="BW207" s="34">
        <f t="shared" si="329"/>
        <v>0</v>
      </c>
      <c r="BX207" s="31">
        <f t="shared" si="330"/>
        <v>0</v>
      </c>
      <c r="BY207" s="230" t="str">
        <f t="shared" si="331"/>
        <v>NO OFERTADO</v>
      </c>
      <c r="BZ207" s="32"/>
      <c r="CA207" s="229"/>
      <c r="CB207" s="34">
        <f t="shared" si="332"/>
        <v>0</v>
      </c>
      <c r="CC207" s="31">
        <f t="shared" si="330"/>
        <v>0</v>
      </c>
      <c r="CD207" s="230" t="str">
        <f t="shared" si="333"/>
        <v>NO OFERTADO</v>
      </c>
      <c r="CE207" s="32"/>
      <c r="CF207" s="229"/>
      <c r="CG207" s="34">
        <f t="shared" si="334"/>
        <v>0</v>
      </c>
      <c r="CH207" s="31">
        <f t="shared" si="330"/>
        <v>0</v>
      </c>
      <c r="CI207" s="230" t="str">
        <f t="shared" si="335"/>
        <v>NO OFERTADO</v>
      </c>
      <c r="CJ207" s="32"/>
      <c r="CK207" s="229"/>
      <c r="CL207" s="34">
        <f t="shared" si="336"/>
        <v>0</v>
      </c>
      <c r="CM207" s="31">
        <f t="shared" si="330"/>
        <v>0</v>
      </c>
      <c r="CN207" s="230" t="str">
        <f t="shared" si="337"/>
        <v>NO OFERTADO</v>
      </c>
      <c r="CO207" s="32"/>
      <c r="CP207" s="231"/>
      <c r="CQ207" s="34">
        <f t="shared" si="338"/>
        <v>0</v>
      </c>
      <c r="CR207" s="31">
        <f t="shared" si="330"/>
        <v>0</v>
      </c>
      <c r="CS207" s="230" t="str">
        <f t="shared" si="339"/>
        <v>NO OFERTADO</v>
      </c>
      <c r="CT207" s="32"/>
      <c r="CU207" s="229"/>
      <c r="CV207" s="34">
        <f t="shared" si="340"/>
        <v>0</v>
      </c>
      <c r="CW207" s="31">
        <f t="shared" si="330"/>
        <v>0</v>
      </c>
      <c r="CX207" s="230" t="str">
        <f t="shared" si="341"/>
        <v>NO OFERTADO</v>
      </c>
      <c r="CY207" s="32"/>
      <c r="CZ207" s="229"/>
      <c r="DA207" s="34">
        <f t="shared" si="354"/>
        <v>0</v>
      </c>
      <c r="DB207" s="31">
        <f t="shared" si="355"/>
        <v>0</v>
      </c>
      <c r="DC207" s="230" t="str">
        <f t="shared" si="342"/>
        <v>NO OFERTADO</v>
      </c>
      <c r="DD207" s="32"/>
      <c r="DE207" s="229"/>
      <c r="DF207" s="34">
        <f t="shared" si="356"/>
        <v>0</v>
      </c>
      <c r="DG207" s="31">
        <f t="shared" si="357"/>
        <v>0</v>
      </c>
      <c r="DH207" s="230" t="str">
        <f t="shared" si="343"/>
        <v>NO OFERTADO</v>
      </c>
      <c r="DI207" s="32"/>
      <c r="DJ207" s="229"/>
      <c r="DK207" s="34">
        <f t="shared" si="358"/>
        <v>0</v>
      </c>
      <c r="DL207" s="31">
        <f t="shared" si="359"/>
        <v>0</v>
      </c>
      <c r="DM207" s="230" t="str">
        <f t="shared" si="344"/>
        <v>NO OFERTADO</v>
      </c>
      <c r="DN207" s="32"/>
      <c r="DO207" s="229"/>
      <c r="DP207" s="34">
        <f t="shared" si="360"/>
        <v>0</v>
      </c>
      <c r="DQ207" s="31">
        <f t="shared" si="361"/>
        <v>0</v>
      </c>
      <c r="DR207" s="230" t="str">
        <f t="shared" si="345"/>
        <v>NO OFERTADO</v>
      </c>
      <c r="DS207" s="32"/>
      <c r="DT207" s="229"/>
      <c r="DU207" s="34">
        <f t="shared" si="362"/>
        <v>0</v>
      </c>
      <c r="DV207" s="31">
        <f t="shared" si="363"/>
        <v>0</v>
      </c>
      <c r="DW207" s="230" t="str">
        <f t="shared" si="346"/>
        <v>NO OFERTADO</v>
      </c>
      <c r="DX207" s="32"/>
      <c r="DY207" s="229">
        <f t="shared" si="285"/>
        <v>0</v>
      </c>
      <c r="DZ207" s="34">
        <f t="shared" si="347"/>
        <v>0</v>
      </c>
      <c r="EA207" s="31">
        <f t="shared" si="348"/>
        <v>0</v>
      </c>
      <c r="EB207" s="230" t="str">
        <f t="shared" si="349"/>
        <v>NO OFERTADO</v>
      </c>
      <c r="EC207" s="32"/>
      <c r="ED207" s="229"/>
      <c r="EE207" s="34">
        <f t="shared" si="364"/>
        <v>0</v>
      </c>
      <c r="EF207" s="31">
        <f t="shared" si="365"/>
        <v>0</v>
      </c>
      <c r="EG207" s="230" t="str">
        <f t="shared" si="350"/>
        <v>NO OFERTADO</v>
      </c>
      <c r="EH207" s="32"/>
      <c r="EI207" s="229"/>
      <c r="EJ207" s="34">
        <f t="shared" si="366"/>
        <v>0</v>
      </c>
      <c r="EK207" s="31">
        <f t="shared" si="367"/>
        <v>0</v>
      </c>
      <c r="EL207" s="230" t="str">
        <f t="shared" si="351"/>
        <v>NO OFERTADO</v>
      </c>
    </row>
    <row r="208" spans="1:142" s="226" customFormat="1" ht="51" x14ac:dyDescent="0.2">
      <c r="A208" s="103">
        <v>199</v>
      </c>
      <c r="B208" s="202" t="s">
        <v>329</v>
      </c>
      <c r="C208" s="121" t="s">
        <v>330</v>
      </c>
      <c r="D208" s="146">
        <v>1</v>
      </c>
      <c r="E208" s="227" t="s">
        <v>53</v>
      </c>
      <c r="F208" s="228">
        <v>2</v>
      </c>
      <c r="G208" s="25">
        <v>3041.64</v>
      </c>
      <c r="H208" s="32"/>
      <c r="I208" s="229"/>
      <c r="J208" s="34">
        <f t="shared" si="352"/>
        <v>0</v>
      </c>
      <c r="K208" s="31">
        <f t="shared" si="353"/>
        <v>0</v>
      </c>
      <c r="L208" s="230" t="str">
        <f t="shared" si="302"/>
        <v>NO OFERTADO</v>
      </c>
      <c r="M208" s="32"/>
      <c r="N208" s="229">
        <v>0</v>
      </c>
      <c r="O208" s="34">
        <f t="shared" si="303"/>
        <v>0</v>
      </c>
      <c r="P208" s="31">
        <f t="shared" si="304"/>
        <v>0</v>
      </c>
      <c r="Q208" s="230" t="str">
        <f t="shared" si="305"/>
        <v>NO OFERTADO</v>
      </c>
      <c r="R208" s="32"/>
      <c r="S208" s="229"/>
      <c r="T208" s="34">
        <f t="shared" si="306"/>
        <v>0</v>
      </c>
      <c r="U208" s="31">
        <f t="shared" si="304"/>
        <v>0</v>
      </c>
      <c r="V208" s="230" t="str">
        <f t="shared" si="307"/>
        <v>NO OFERTADO</v>
      </c>
      <c r="W208" s="32"/>
      <c r="X208" s="229"/>
      <c r="Y208" s="34">
        <f t="shared" si="308"/>
        <v>0</v>
      </c>
      <c r="Z208" s="31">
        <f t="shared" si="304"/>
        <v>0</v>
      </c>
      <c r="AA208" s="230" t="str">
        <f t="shared" si="309"/>
        <v>NO OFERTADO</v>
      </c>
      <c r="AB208" s="32"/>
      <c r="AC208" s="229"/>
      <c r="AD208" s="34">
        <f t="shared" si="310"/>
        <v>0</v>
      </c>
      <c r="AE208" s="31">
        <f t="shared" si="304"/>
        <v>0</v>
      </c>
      <c r="AF208" s="230" t="str">
        <f t="shared" si="311"/>
        <v>NO OFERTADO</v>
      </c>
      <c r="AG208" s="32"/>
      <c r="AH208" s="229"/>
      <c r="AI208" s="34">
        <f t="shared" si="312"/>
        <v>0</v>
      </c>
      <c r="AJ208" s="31">
        <f t="shared" si="304"/>
        <v>0</v>
      </c>
      <c r="AK208" s="230" t="str">
        <f t="shared" si="313"/>
        <v>NO OFERTADO</v>
      </c>
      <c r="AL208" s="32">
        <v>2490</v>
      </c>
      <c r="AM208" s="232">
        <f t="shared" si="368"/>
        <v>473.1</v>
      </c>
      <c r="AN208" s="34">
        <f t="shared" si="314"/>
        <v>2963.1</v>
      </c>
      <c r="AO208" s="31">
        <f t="shared" si="304"/>
        <v>2963.1</v>
      </c>
      <c r="AP208" s="230" t="str">
        <f t="shared" si="315"/>
        <v>HABILITA</v>
      </c>
      <c r="AQ208" s="32"/>
      <c r="AR208" s="229"/>
      <c r="AS208" s="34">
        <f t="shared" si="316"/>
        <v>0</v>
      </c>
      <c r="AT208" s="31">
        <f t="shared" si="304"/>
        <v>0</v>
      </c>
      <c r="AU208" s="230" t="str">
        <f t="shared" si="317"/>
        <v>NO OFERTADO</v>
      </c>
      <c r="AV208" s="32">
        <v>2498</v>
      </c>
      <c r="AW208" s="229">
        <f t="shared" ref="AW208:AW213" si="370">AV208*0.19</f>
        <v>474.62</v>
      </c>
      <c r="AX208" s="34">
        <f t="shared" si="318"/>
        <v>2972.62</v>
      </c>
      <c r="AY208" s="31">
        <f t="shared" si="304"/>
        <v>2972.62</v>
      </c>
      <c r="AZ208" s="230" t="str">
        <f t="shared" si="319"/>
        <v>HABILITA</v>
      </c>
      <c r="BA208" s="32"/>
      <c r="BB208" s="229">
        <f t="shared" si="320"/>
        <v>0</v>
      </c>
      <c r="BC208" s="34">
        <f t="shared" si="321"/>
        <v>0</v>
      </c>
      <c r="BD208" s="31">
        <f t="shared" si="304"/>
        <v>0</v>
      </c>
      <c r="BE208" s="230" t="str">
        <f t="shared" si="322"/>
        <v>NO OFERTADO</v>
      </c>
      <c r="BF208" s="32">
        <v>3200</v>
      </c>
      <c r="BG208" s="229">
        <f t="shared" ref="BG208:BG215" si="371">BF208*0.19</f>
        <v>608</v>
      </c>
      <c r="BH208" s="34">
        <f t="shared" si="323"/>
        <v>3808</v>
      </c>
      <c r="BI208" s="31">
        <f t="shared" si="304"/>
        <v>3808</v>
      </c>
      <c r="BJ208" s="230" t="str">
        <f t="shared" si="324"/>
        <v>HABILITA</v>
      </c>
      <c r="BK208" s="32"/>
      <c r="BL208" s="229"/>
      <c r="BM208" s="34">
        <f t="shared" si="325"/>
        <v>0</v>
      </c>
      <c r="BN208" s="31">
        <f t="shared" si="304"/>
        <v>0</v>
      </c>
      <c r="BO208" s="230" t="str">
        <f t="shared" si="326"/>
        <v>NO OFERTADO</v>
      </c>
      <c r="BP208" s="32"/>
      <c r="BQ208" s="229"/>
      <c r="BR208" s="34">
        <f t="shared" si="327"/>
        <v>0</v>
      </c>
      <c r="BS208" s="31">
        <f t="shared" si="304"/>
        <v>0</v>
      </c>
      <c r="BT208" s="230" t="str">
        <f t="shared" si="328"/>
        <v>NO OFERTADO</v>
      </c>
      <c r="BU208" s="32"/>
      <c r="BV208" s="229"/>
      <c r="BW208" s="34">
        <f t="shared" si="329"/>
        <v>0</v>
      </c>
      <c r="BX208" s="31">
        <f t="shared" si="330"/>
        <v>0</v>
      </c>
      <c r="BY208" s="230" t="str">
        <f t="shared" si="331"/>
        <v>NO OFERTADO</v>
      </c>
      <c r="BZ208" s="32"/>
      <c r="CA208" s="229"/>
      <c r="CB208" s="34">
        <f t="shared" si="332"/>
        <v>0</v>
      </c>
      <c r="CC208" s="31">
        <f t="shared" si="330"/>
        <v>0</v>
      </c>
      <c r="CD208" s="230" t="str">
        <f t="shared" si="333"/>
        <v>NO OFERTADO</v>
      </c>
      <c r="CE208" s="32"/>
      <c r="CF208" s="229"/>
      <c r="CG208" s="34">
        <f t="shared" si="334"/>
        <v>0</v>
      </c>
      <c r="CH208" s="31">
        <f t="shared" si="330"/>
        <v>0</v>
      </c>
      <c r="CI208" s="230" t="str">
        <f t="shared" si="335"/>
        <v>NO OFERTADO</v>
      </c>
      <c r="CJ208" s="32">
        <v>2800</v>
      </c>
      <c r="CK208" s="229">
        <f t="shared" ref="CK208:CK209" si="372">CJ208*0.19</f>
        <v>532</v>
      </c>
      <c r="CL208" s="34">
        <f t="shared" si="336"/>
        <v>3332</v>
      </c>
      <c r="CM208" s="31">
        <f t="shared" si="330"/>
        <v>3332</v>
      </c>
      <c r="CN208" s="230" t="str">
        <f t="shared" si="337"/>
        <v>HABILITA</v>
      </c>
      <c r="CO208" s="32"/>
      <c r="CP208" s="231"/>
      <c r="CQ208" s="34">
        <f t="shared" si="338"/>
        <v>0</v>
      </c>
      <c r="CR208" s="31">
        <f t="shared" si="330"/>
        <v>0</v>
      </c>
      <c r="CS208" s="230" t="str">
        <f t="shared" si="339"/>
        <v>NO OFERTADO</v>
      </c>
      <c r="CT208" s="32"/>
      <c r="CU208" s="229"/>
      <c r="CV208" s="34">
        <f t="shared" si="340"/>
        <v>0</v>
      </c>
      <c r="CW208" s="31">
        <f t="shared" si="330"/>
        <v>0</v>
      </c>
      <c r="CX208" s="230" t="str">
        <f t="shared" si="341"/>
        <v>NO OFERTADO</v>
      </c>
      <c r="CY208" s="32"/>
      <c r="CZ208" s="229"/>
      <c r="DA208" s="34">
        <f t="shared" si="354"/>
        <v>0</v>
      </c>
      <c r="DB208" s="31">
        <f t="shared" si="355"/>
        <v>0</v>
      </c>
      <c r="DC208" s="230" t="str">
        <f t="shared" si="342"/>
        <v>NO OFERTADO</v>
      </c>
      <c r="DD208" s="32"/>
      <c r="DE208" s="229"/>
      <c r="DF208" s="34">
        <f t="shared" si="356"/>
        <v>0</v>
      </c>
      <c r="DG208" s="31">
        <f t="shared" si="357"/>
        <v>0</v>
      </c>
      <c r="DH208" s="230" t="str">
        <f t="shared" si="343"/>
        <v>NO OFERTADO</v>
      </c>
      <c r="DI208" s="32"/>
      <c r="DJ208" s="229"/>
      <c r="DK208" s="34">
        <f t="shared" si="358"/>
        <v>0</v>
      </c>
      <c r="DL208" s="31">
        <f t="shared" si="359"/>
        <v>0</v>
      </c>
      <c r="DM208" s="230" t="str">
        <f t="shared" si="344"/>
        <v>NO OFERTADO</v>
      </c>
      <c r="DN208" s="32"/>
      <c r="DO208" s="229"/>
      <c r="DP208" s="34">
        <f t="shared" si="360"/>
        <v>0</v>
      </c>
      <c r="DQ208" s="31">
        <f t="shared" si="361"/>
        <v>0</v>
      </c>
      <c r="DR208" s="230" t="str">
        <f t="shared" si="345"/>
        <v>NO OFERTADO</v>
      </c>
      <c r="DS208" s="32"/>
      <c r="DT208" s="229"/>
      <c r="DU208" s="34">
        <f t="shared" si="362"/>
        <v>0</v>
      </c>
      <c r="DV208" s="31">
        <f t="shared" si="363"/>
        <v>0</v>
      </c>
      <c r="DW208" s="230" t="str">
        <f t="shared" si="346"/>
        <v>NO OFERTADO</v>
      </c>
      <c r="DX208" s="32"/>
      <c r="DY208" s="229">
        <f t="shared" si="285"/>
        <v>0</v>
      </c>
      <c r="DZ208" s="34">
        <f t="shared" si="347"/>
        <v>0</v>
      </c>
      <c r="EA208" s="31">
        <f t="shared" si="348"/>
        <v>0</v>
      </c>
      <c r="EB208" s="230" t="str">
        <f t="shared" si="349"/>
        <v>NO OFERTADO</v>
      </c>
      <c r="EC208" s="32"/>
      <c r="ED208" s="229"/>
      <c r="EE208" s="34">
        <f t="shared" si="364"/>
        <v>0</v>
      </c>
      <c r="EF208" s="31">
        <f t="shared" si="365"/>
        <v>0</v>
      </c>
      <c r="EG208" s="230" t="str">
        <f t="shared" si="350"/>
        <v>NO OFERTADO</v>
      </c>
      <c r="EH208" s="32"/>
      <c r="EI208" s="229"/>
      <c r="EJ208" s="34">
        <f t="shared" si="366"/>
        <v>0</v>
      </c>
      <c r="EK208" s="31">
        <f t="shared" si="367"/>
        <v>0</v>
      </c>
      <c r="EL208" s="230" t="str">
        <f t="shared" si="351"/>
        <v>NO OFERTADO</v>
      </c>
    </row>
    <row r="209" spans="1:142" s="226" customFormat="1" ht="25.5" x14ac:dyDescent="0.2">
      <c r="A209" s="103">
        <v>200</v>
      </c>
      <c r="B209" s="202" t="s">
        <v>331</v>
      </c>
      <c r="C209" s="121" t="s">
        <v>326</v>
      </c>
      <c r="D209" s="146">
        <v>1</v>
      </c>
      <c r="E209" s="227" t="s">
        <v>53</v>
      </c>
      <c r="F209" s="228">
        <v>5.666666666666667</v>
      </c>
      <c r="G209" s="25">
        <v>11439.47</v>
      </c>
      <c r="H209" s="32"/>
      <c r="I209" s="229"/>
      <c r="J209" s="34">
        <f t="shared" si="352"/>
        <v>0</v>
      </c>
      <c r="K209" s="31">
        <f t="shared" si="353"/>
        <v>0</v>
      </c>
      <c r="L209" s="230" t="str">
        <f t="shared" si="302"/>
        <v>NO OFERTADO</v>
      </c>
      <c r="M209" s="32"/>
      <c r="N209" s="229">
        <v>0</v>
      </c>
      <c r="O209" s="34">
        <f t="shared" si="303"/>
        <v>0</v>
      </c>
      <c r="P209" s="31">
        <f t="shared" si="304"/>
        <v>0</v>
      </c>
      <c r="Q209" s="230" t="str">
        <f t="shared" si="305"/>
        <v>NO OFERTADO</v>
      </c>
      <c r="R209" s="32"/>
      <c r="S209" s="229"/>
      <c r="T209" s="34">
        <f t="shared" si="306"/>
        <v>0</v>
      </c>
      <c r="U209" s="31">
        <f t="shared" si="304"/>
        <v>0</v>
      </c>
      <c r="V209" s="230" t="str">
        <f t="shared" si="307"/>
        <v>NO OFERTADO</v>
      </c>
      <c r="W209" s="32"/>
      <c r="X209" s="229"/>
      <c r="Y209" s="34">
        <f t="shared" si="308"/>
        <v>0</v>
      </c>
      <c r="Z209" s="31">
        <f t="shared" si="304"/>
        <v>0</v>
      </c>
      <c r="AA209" s="230" t="str">
        <f t="shared" si="309"/>
        <v>NO OFERTADO</v>
      </c>
      <c r="AB209" s="32"/>
      <c r="AC209" s="229"/>
      <c r="AD209" s="34">
        <f t="shared" si="310"/>
        <v>0</v>
      </c>
      <c r="AE209" s="31">
        <f t="shared" si="304"/>
        <v>0</v>
      </c>
      <c r="AF209" s="230" t="str">
        <f t="shared" si="311"/>
        <v>NO OFERTADO</v>
      </c>
      <c r="AG209" s="32"/>
      <c r="AH209" s="229"/>
      <c r="AI209" s="34">
        <f t="shared" si="312"/>
        <v>0</v>
      </c>
      <c r="AJ209" s="31">
        <f t="shared" si="304"/>
        <v>0</v>
      </c>
      <c r="AK209" s="230" t="str">
        <f t="shared" si="313"/>
        <v>NO OFERTADO</v>
      </c>
      <c r="AL209" s="32">
        <v>9910</v>
      </c>
      <c r="AM209" s="232">
        <f t="shared" si="368"/>
        <v>1882.9</v>
      </c>
      <c r="AN209" s="34">
        <f t="shared" si="314"/>
        <v>11792.9</v>
      </c>
      <c r="AO209" s="31">
        <f t="shared" si="304"/>
        <v>11792.9</v>
      </c>
      <c r="AP209" s="230" t="str">
        <f t="shared" si="315"/>
        <v>HABILITA</v>
      </c>
      <c r="AQ209" s="32"/>
      <c r="AR209" s="229"/>
      <c r="AS209" s="34">
        <f t="shared" si="316"/>
        <v>0</v>
      </c>
      <c r="AT209" s="31">
        <f t="shared" si="304"/>
        <v>0</v>
      </c>
      <c r="AU209" s="230" t="str">
        <f t="shared" si="317"/>
        <v>NO OFERTADO</v>
      </c>
      <c r="AV209" s="32">
        <v>9394</v>
      </c>
      <c r="AW209" s="229">
        <f t="shared" si="370"/>
        <v>1784.8600000000001</v>
      </c>
      <c r="AX209" s="34">
        <f t="shared" si="318"/>
        <v>11178.86</v>
      </c>
      <c r="AY209" s="31">
        <f t="shared" si="304"/>
        <v>11178.86</v>
      </c>
      <c r="AZ209" s="230" t="str">
        <f t="shared" si="319"/>
        <v>HABILITA</v>
      </c>
      <c r="BA209" s="32"/>
      <c r="BB209" s="229">
        <f t="shared" si="320"/>
        <v>0</v>
      </c>
      <c r="BC209" s="34">
        <f t="shared" si="321"/>
        <v>0</v>
      </c>
      <c r="BD209" s="31">
        <f t="shared" si="304"/>
        <v>0</v>
      </c>
      <c r="BE209" s="230" t="str">
        <f t="shared" si="322"/>
        <v>NO OFERTADO</v>
      </c>
      <c r="BF209" s="32">
        <v>12210</v>
      </c>
      <c r="BG209" s="229">
        <f t="shared" si="371"/>
        <v>2319.9</v>
      </c>
      <c r="BH209" s="34">
        <f t="shared" si="323"/>
        <v>14529.9</v>
      </c>
      <c r="BI209" s="31">
        <f t="shared" si="304"/>
        <v>14529.9</v>
      </c>
      <c r="BJ209" s="230" t="str">
        <f t="shared" si="324"/>
        <v>HABILITA</v>
      </c>
      <c r="BK209" s="32"/>
      <c r="BL209" s="229"/>
      <c r="BM209" s="34">
        <f t="shared" si="325"/>
        <v>0</v>
      </c>
      <c r="BN209" s="31">
        <f t="shared" si="304"/>
        <v>0</v>
      </c>
      <c r="BO209" s="230" t="str">
        <f t="shared" si="326"/>
        <v>NO OFERTADO</v>
      </c>
      <c r="BP209" s="32"/>
      <c r="BQ209" s="229"/>
      <c r="BR209" s="34">
        <f t="shared" si="327"/>
        <v>0</v>
      </c>
      <c r="BS209" s="31">
        <f t="shared" si="304"/>
        <v>0</v>
      </c>
      <c r="BT209" s="230" t="str">
        <f t="shared" si="328"/>
        <v>NO OFERTADO</v>
      </c>
      <c r="BU209" s="32"/>
      <c r="BV209" s="229"/>
      <c r="BW209" s="34">
        <f t="shared" si="329"/>
        <v>0</v>
      </c>
      <c r="BX209" s="31">
        <f t="shared" si="330"/>
        <v>0</v>
      </c>
      <c r="BY209" s="230" t="str">
        <f t="shared" si="331"/>
        <v>NO OFERTADO</v>
      </c>
      <c r="BZ209" s="32"/>
      <c r="CA209" s="229"/>
      <c r="CB209" s="34">
        <f t="shared" si="332"/>
        <v>0</v>
      </c>
      <c r="CC209" s="31">
        <f t="shared" si="330"/>
        <v>0</v>
      </c>
      <c r="CD209" s="230" t="str">
        <f t="shared" si="333"/>
        <v>NO OFERTADO</v>
      </c>
      <c r="CE209" s="32"/>
      <c r="CF209" s="229"/>
      <c r="CG209" s="34">
        <f t="shared" si="334"/>
        <v>0</v>
      </c>
      <c r="CH209" s="31">
        <f t="shared" si="330"/>
        <v>0</v>
      </c>
      <c r="CI209" s="230" t="str">
        <f t="shared" si="335"/>
        <v>NO OFERTADO</v>
      </c>
      <c r="CJ209" s="32">
        <v>11155</v>
      </c>
      <c r="CK209" s="229">
        <f t="shared" si="372"/>
        <v>2119.4499999999998</v>
      </c>
      <c r="CL209" s="34">
        <f t="shared" si="336"/>
        <v>13274.45</v>
      </c>
      <c r="CM209" s="31">
        <f t="shared" si="330"/>
        <v>13274.45</v>
      </c>
      <c r="CN209" s="230" t="str">
        <f t="shared" si="337"/>
        <v>HABILITA</v>
      </c>
      <c r="CO209" s="32"/>
      <c r="CP209" s="231"/>
      <c r="CQ209" s="34">
        <f t="shared" si="338"/>
        <v>0</v>
      </c>
      <c r="CR209" s="31">
        <f t="shared" si="330"/>
        <v>0</v>
      </c>
      <c r="CS209" s="230" t="str">
        <f t="shared" si="339"/>
        <v>NO OFERTADO</v>
      </c>
      <c r="CT209" s="32"/>
      <c r="CU209" s="229"/>
      <c r="CV209" s="34">
        <f t="shared" si="340"/>
        <v>0</v>
      </c>
      <c r="CW209" s="31">
        <f t="shared" si="330"/>
        <v>0</v>
      </c>
      <c r="CX209" s="230" t="str">
        <f t="shared" si="341"/>
        <v>NO OFERTADO</v>
      </c>
      <c r="CY209" s="32"/>
      <c r="CZ209" s="229"/>
      <c r="DA209" s="34">
        <f t="shared" si="354"/>
        <v>0</v>
      </c>
      <c r="DB209" s="31">
        <f t="shared" si="355"/>
        <v>0</v>
      </c>
      <c r="DC209" s="230" t="str">
        <f t="shared" si="342"/>
        <v>NO OFERTADO</v>
      </c>
      <c r="DD209" s="32"/>
      <c r="DE209" s="229"/>
      <c r="DF209" s="34">
        <f t="shared" si="356"/>
        <v>0</v>
      </c>
      <c r="DG209" s="31">
        <f t="shared" si="357"/>
        <v>0</v>
      </c>
      <c r="DH209" s="230" t="str">
        <f t="shared" si="343"/>
        <v>NO OFERTADO</v>
      </c>
      <c r="DI209" s="32"/>
      <c r="DJ209" s="229"/>
      <c r="DK209" s="34">
        <f t="shared" si="358"/>
        <v>0</v>
      </c>
      <c r="DL209" s="31">
        <f t="shared" si="359"/>
        <v>0</v>
      </c>
      <c r="DM209" s="230" t="str">
        <f t="shared" si="344"/>
        <v>NO OFERTADO</v>
      </c>
      <c r="DN209" s="32"/>
      <c r="DO209" s="229"/>
      <c r="DP209" s="34">
        <f t="shared" si="360"/>
        <v>0</v>
      </c>
      <c r="DQ209" s="31">
        <f t="shared" si="361"/>
        <v>0</v>
      </c>
      <c r="DR209" s="230" t="str">
        <f t="shared" si="345"/>
        <v>NO OFERTADO</v>
      </c>
      <c r="DS209" s="32"/>
      <c r="DT209" s="229"/>
      <c r="DU209" s="34">
        <f t="shared" si="362"/>
        <v>0</v>
      </c>
      <c r="DV209" s="31">
        <f t="shared" si="363"/>
        <v>0</v>
      </c>
      <c r="DW209" s="230" t="str">
        <f t="shared" si="346"/>
        <v>NO OFERTADO</v>
      </c>
      <c r="DX209" s="32"/>
      <c r="DY209" s="229">
        <f t="shared" si="285"/>
        <v>0</v>
      </c>
      <c r="DZ209" s="34">
        <f t="shared" si="347"/>
        <v>0</v>
      </c>
      <c r="EA209" s="31">
        <f t="shared" si="348"/>
        <v>0</v>
      </c>
      <c r="EB209" s="230" t="str">
        <f t="shared" si="349"/>
        <v>NO OFERTADO</v>
      </c>
      <c r="EC209" s="32"/>
      <c r="ED209" s="229"/>
      <c r="EE209" s="34">
        <f t="shared" si="364"/>
        <v>0</v>
      </c>
      <c r="EF209" s="31">
        <f t="shared" si="365"/>
        <v>0</v>
      </c>
      <c r="EG209" s="230" t="str">
        <f t="shared" si="350"/>
        <v>NO OFERTADO</v>
      </c>
      <c r="EH209" s="32"/>
      <c r="EI209" s="229"/>
      <c r="EJ209" s="34">
        <f t="shared" si="366"/>
        <v>0</v>
      </c>
      <c r="EK209" s="31">
        <f t="shared" si="367"/>
        <v>0</v>
      </c>
      <c r="EL209" s="230" t="str">
        <f t="shared" si="351"/>
        <v>NO OFERTADO</v>
      </c>
    </row>
    <row r="210" spans="1:142" s="226" customFormat="1" ht="38.25" x14ac:dyDescent="0.2">
      <c r="A210" s="103">
        <v>201</v>
      </c>
      <c r="B210" s="202" t="s">
        <v>332</v>
      </c>
      <c r="C210" s="121" t="s">
        <v>326</v>
      </c>
      <c r="D210" s="146">
        <v>1</v>
      </c>
      <c r="E210" s="227" t="s">
        <v>53</v>
      </c>
      <c r="F210" s="228">
        <v>1</v>
      </c>
      <c r="G210" s="25">
        <v>10452.959999999999</v>
      </c>
      <c r="H210" s="32"/>
      <c r="I210" s="229"/>
      <c r="J210" s="34">
        <f t="shared" si="352"/>
        <v>0</v>
      </c>
      <c r="K210" s="31">
        <f t="shared" si="353"/>
        <v>0</v>
      </c>
      <c r="L210" s="230" t="str">
        <f t="shared" si="302"/>
        <v>NO OFERTADO</v>
      </c>
      <c r="M210" s="32"/>
      <c r="N210" s="229">
        <v>0</v>
      </c>
      <c r="O210" s="34">
        <f t="shared" si="303"/>
        <v>0</v>
      </c>
      <c r="P210" s="31">
        <f t="shared" si="304"/>
        <v>0</v>
      </c>
      <c r="Q210" s="230" t="str">
        <f t="shared" si="305"/>
        <v>NO OFERTADO</v>
      </c>
      <c r="R210" s="32"/>
      <c r="S210" s="229"/>
      <c r="T210" s="34">
        <f t="shared" si="306"/>
        <v>0</v>
      </c>
      <c r="U210" s="31">
        <f t="shared" si="304"/>
        <v>0</v>
      </c>
      <c r="V210" s="230" t="str">
        <f t="shared" si="307"/>
        <v>NO OFERTADO</v>
      </c>
      <c r="W210" s="32"/>
      <c r="X210" s="229"/>
      <c r="Y210" s="34">
        <f t="shared" si="308"/>
        <v>0</v>
      </c>
      <c r="Z210" s="31">
        <f t="shared" si="304"/>
        <v>0</v>
      </c>
      <c r="AA210" s="230" t="str">
        <f t="shared" si="309"/>
        <v>NO OFERTADO</v>
      </c>
      <c r="AB210" s="32"/>
      <c r="AC210" s="229"/>
      <c r="AD210" s="34">
        <f t="shared" si="310"/>
        <v>0</v>
      </c>
      <c r="AE210" s="31">
        <f t="shared" si="304"/>
        <v>0</v>
      </c>
      <c r="AF210" s="230" t="str">
        <f t="shared" si="311"/>
        <v>NO OFERTADO</v>
      </c>
      <c r="AG210" s="32"/>
      <c r="AH210" s="229"/>
      <c r="AI210" s="34">
        <f t="shared" si="312"/>
        <v>0</v>
      </c>
      <c r="AJ210" s="31">
        <f t="shared" si="304"/>
        <v>0</v>
      </c>
      <c r="AK210" s="230" t="str">
        <f t="shared" si="313"/>
        <v>NO OFERTADO</v>
      </c>
      <c r="AL210" s="32">
        <v>9065</v>
      </c>
      <c r="AM210" s="232">
        <f t="shared" si="368"/>
        <v>1722.35</v>
      </c>
      <c r="AN210" s="34">
        <f t="shared" si="314"/>
        <v>10787.35</v>
      </c>
      <c r="AO210" s="31">
        <f t="shared" si="304"/>
        <v>10787.35</v>
      </c>
      <c r="AP210" s="230" t="str">
        <f t="shared" si="315"/>
        <v>HABILITA</v>
      </c>
      <c r="AQ210" s="32"/>
      <c r="AR210" s="229"/>
      <c r="AS210" s="34">
        <f t="shared" si="316"/>
        <v>0</v>
      </c>
      <c r="AT210" s="31">
        <f t="shared" si="304"/>
        <v>0</v>
      </c>
      <c r="AU210" s="230" t="str">
        <f t="shared" si="317"/>
        <v>NO OFERTADO</v>
      </c>
      <c r="AV210" s="32">
        <v>8584</v>
      </c>
      <c r="AW210" s="229">
        <f t="shared" si="370"/>
        <v>1630.96</v>
      </c>
      <c r="AX210" s="34">
        <f t="shared" si="318"/>
        <v>10214.959999999999</v>
      </c>
      <c r="AY210" s="31">
        <f t="shared" si="304"/>
        <v>10214.959999999999</v>
      </c>
      <c r="AZ210" s="230" t="str">
        <f t="shared" si="319"/>
        <v>HABILITA</v>
      </c>
      <c r="BA210" s="32"/>
      <c r="BB210" s="229">
        <f t="shared" si="320"/>
        <v>0</v>
      </c>
      <c r="BC210" s="34">
        <f t="shared" si="321"/>
        <v>0</v>
      </c>
      <c r="BD210" s="31">
        <f t="shared" si="304"/>
        <v>0</v>
      </c>
      <c r="BE210" s="230" t="str">
        <f t="shared" si="322"/>
        <v>NO OFERTADO</v>
      </c>
      <c r="BF210" s="32">
        <v>11368</v>
      </c>
      <c r="BG210" s="229">
        <f t="shared" si="371"/>
        <v>2159.92</v>
      </c>
      <c r="BH210" s="34">
        <f t="shared" si="323"/>
        <v>13527.92</v>
      </c>
      <c r="BI210" s="31">
        <f t="shared" si="304"/>
        <v>13527.92</v>
      </c>
      <c r="BJ210" s="230" t="str">
        <f t="shared" si="324"/>
        <v>HABILITA</v>
      </c>
      <c r="BK210" s="32"/>
      <c r="BL210" s="229"/>
      <c r="BM210" s="34">
        <f t="shared" si="325"/>
        <v>0</v>
      </c>
      <c r="BN210" s="31">
        <f t="shared" si="304"/>
        <v>0</v>
      </c>
      <c r="BO210" s="230" t="str">
        <f t="shared" si="326"/>
        <v>NO OFERTADO</v>
      </c>
      <c r="BP210" s="32"/>
      <c r="BQ210" s="229"/>
      <c r="BR210" s="34">
        <f t="shared" si="327"/>
        <v>0</v>
      </c>
      <c r="BS210" s="31">
        <f t="shared" si="304"/>
        <v>0</v>
      </c>
      <c r="BT210" s="230" t="str">
        <f t="shared" si="328"/>
        <v>NO OFERTADO</v>
      </c>
      <c r="BU210" s="32"/>
      <c r="BV210" s="229"/>
      <c r="BW210" s="34">
        <f t="shared" si="329"/>
        <v>0</v>
      </c>
      <c r="BX210" s="31">
        <f t="shared" si="330"/>
        <v>0</v>
      </c>
      <c r="BY210" s="230" t="str">
        <f t="shared" si="331"/>
        <v>NO OFERTADO</v>
      </c>
      <c r="BZ210" s="32"/>
      <c r="CA210" s="229"/>
      <c r="CB210" s="34">
        <f t="shared" si="332"/>
        <v>0</v>
      </c>
      <c r="CC210" s="31">
        <f t="shared" si="330"/>
        <v>0</v>
      </c>
      <c r="CD210" s="230" t="str">
        <f t="shared" si="333"/>
        <v>NO OFERTADO</v>
      </c>
      <c r="CE210" s="32"/>
      <c r="CF210" s="229"/>
      <c r="CG210" s="34">
        <f t="shared" si="334"/>
        <v>0</v>
      </c>
      <c r="CH210" s="31">
        <f t="shared" si="330"/>
        <v>0</v>
      </c>
      <c r="CI210" s="230" t="str">
        <f t="shared" si="335"/>
        <v>NO OFERTADO</v>
      </c>
      <c r="CJ210" s="32"/>
      <c r="CK210" s="229"/>
      <c r="CL210" s="34">
        <f t="shared" si="336"/>
        <v>0</v>
      </c>
      <c r="CM210" s="31">
        <f t="shared" si="330"/>
        <v>0</v>
      </c>
      <c r="CN210" s="230" t="str">
        <f t="shared" si="337"/>
        <v>NO OFERTADO</v>
      </c>
      <c r="CO210" s="32"/>
      <c r="CP210" s="231"/>
      <c r="CQ210" s="34">
        <f t="shared" si="338"/>
        <v>0</v>
      </c>
      <c r="CR210" s="31">
        <f t="shared" si="330"/>
        <v>0</v>
      </c>
      <c r="CS210" s="230" t="str">
        <f t="shared" si="339"/>
        <v>NO OFERTADO</v>
      </c>
      <c r="CT210" s="32"/>
      <c r="CU210" s="229"/>
      <c r="CV210" s="34">
        <f t="shared" si="340"/>
        <v>0</v>
      </c>
      <c r="CW210" s="31">
        <f t="shared" si="330"/>
        <v>0</v>
      </c>
      <c r="CX210" s="230" t="str">
        <f t="shared" si="341"/>
        <v>NO OFERTADO</v>
      </c>
      <c r="CY210" s="32"/>
      <c r="CZ210" s="229"/>
      <c r="DA210" s="34">
        <f t="shared" si="354"/>
        <v>0</v>
      </c>
      <c r="DB210" s="31">
        <f t="shared" si="355"/>
        <v>0</v>
      </c>
      <c r="DC210" s="230" t="str">
        <f t="shared" si="342"/>
        <v>NO OFERTADO</v>
      </c>
      <c r="DD210" s="32"/>
      <c r="DE210" s="229"/>
      <c r="DF210" s="34">
        <f t="shared" si="356"/>
        <v>0</v>
      </c>
      <c r="DG210" s="31">
        <f t="shared" si="357"/>
        <v>0</v>
      </c>
      <c r="DH210" s="230" t="str">
        <f t="shared" si="343"/>
        <v>NO OFERTADO</v>
      </c>
      <c r="DI210" s="32"/>
      <c r="DJ210" s="229"/>
      <c r="DK210" s="34">
        <f t="shared" si="358"/>
        <v>0</v>
      </c>
      <c r="DL210" s="31">
        <f t="shared" si="359"/>
        <v>0</v>
      </c>
      <c r="DM210" s="230" t="str">
        <f t="shared" si="344"/>
        <v>NO OFERTADO</v>
      </c>
      <c r="DN210" s="32"/>
      <c r="DO210" s="229"/>
      <c r="DP210" s="34">
        <f t="shared" si="360"/>
        <v>0</v>
      </c>
      <c r="DQ210" s="31">
        <f t="shared" si="361"/>
        <v>0</v>
      </c>
      <c r="DR210" s="230" t="str">
        <f t="shared" si="345"/>
        <v>NO OFERTADO</v>
      </c>
      <c r="DS210" s="32"/>
      <c r="DT210" s="229"/>
      <c r="DU210" s="34">
        <f t="shared" si="362"/>
        <v>0</v>
      </c>
      <c r="DV210" s="31">
        <f t="shared" si="363"/>
        <v>0</v>
      </c>
      <c r="DW210" s="230" t="str">
        <f t="shared" si="346"/>
        <v>NO OFERTADO</v>
      </c>
      <c r="DX210" s="32"/>
      <c r="DY210" s="229">
        <f t="shared" si="285"/>
        <v>0</v>
      </c>
      <c r="DZ210" s="34">
        <f t="shared" si="347"/>
        <v>0</v>
      </c>
      <c r="EA210" s="31">
        <f t="shared" si="348"/>
        <v>0</v>
      </c>
      <c r="EB210" s="230" t="str">
        <f t="shared" si="349"/>
        <v>NO OFERTADO</v>
      </c>
      <c r="EC210" s="32"/>
      <c r="ED210" s="229"/>
      <c r="EE210" s="34">
        <f t="shared" si="364"/>
        <v>0</v>
      </c>
      <c r="EF210" s="31">
        <f t="shared" si="365"/>
        <v>0</v>
      </c>
      <c r="EG210" s="230" t="str">
        <f t="shared" si="350"/>
        <v>NO OFERTADO</v>
      </c>
      <c r="EH210" s="32"/>
      <c r="EI210" s="229"/>
      <c r="EJ210" s="34">
        <f t="shared" si="366"/>
        <v>0</v>
      </c>
      <c r="EK210" s="31">
        <f t="shared" si="367"/>
        <v>0</v>
      </c>
      <c r="EL210" s="230" t="str">
        <f t="shared" si="351"/>
        <v>NO OFERTADO</v>
      </c>
    </row>
    <row r="211" spans="1:142" s="226" customFormat="1" ht="51" x14ac:dyDescent="0.2">
      <c r="A211" s="103">
        <v>202</v>
      </c>
      <c r="B211" s="202" t="s">
        <v>333</v>
      </c>
      <c r="C211" s="121" t="s">
        <v>330</v>
      </c>
      <c r="D211" s="146">
        <v>1</v>
      </c>
      <c r="E211" s="227" t="s">
        <v>53</v>
      </c>
      <c r="F211" s="228">
        <v>5</v>
      </c>
      <c r="G211" s="25">
        <v>12683.155898000001</v>
      </c>
      <c r="H211" s="32"/>
      <c r="I211" s="229"/>
      <c r="J211" s="34">
        <f t="shared" si="352"/>
        <v>0</v>
      </c>
      <c r="K211" s="31">
        <f t="shared" si="353"/>
        <v>0</v>
      </c>
      <c r="L211" s="230" t="str">
        <f t="shared" si="302"/>
        <v>NO OFERTADO</v>
      </c>
      <c r="M211" s="32"/>
      <c r="N211" s="229">
        <v>0</v>
      </c>
      <c r="O211" s="34">
        <f t="shared" si="303"/>
        <v>0</v>
      </c>
      <c r="P211" s="31">
        <f t="shared" si="304"/>
        <v>0</v>
      </c>
      <c r="Q211" s="230" t="str">
        <f t="shared" si="305"/>
        <v>NO OFERTADO</v>
      </c>
      <c r="R211" s="32"/>
      <c r="S211" s="229"/>
      <c r="T211" s="34">
        <f t="shared" si="306"/>
        <v>0</v>
      </c>
      <c r="U211" s="31">
        <f t="shared" si="304"/>
        <v>0</v>
      </c>
      <c r="V211" s="230" t="str">
        <f t="shared" si="307"/>
        <v>NO OFERTADO</v>
      </c>
      <c r="W211" s="32"/>
      <c r="X211" s="229"/>
      <c r="Y211" s="34">
        <f t="shared" si="308"/>
        <v>0</v>
      </c>
      <c r="Z211" s="31">
        <f t="shared" si="304"/>
        <v>0</v>
      </c>
      <c r="AA211" s="230" t="str">
        <f t="shared" si="309"/>
        <v>NO OFERTADO</v>
      </c>
      <c r="AB211" s="32"/>
      <c r="AC211" s="229"/>
      <c r="AD211" s="34">
        <f t="shared" si="310"/>
        <v>0</v>
      </c>
      <c r="AE211" s="31">
        <f t="shared" si="304"/>
        <v>0</v>
      </c>
      <c r="AF211" s="230" t="str">
        <f t="shared" si="311"/>
        <v>NO OFERTADO</v>
      </c>
      <c r="AG211" s="32">
        <v>12400</v>
      </c>
      <c r="AH211" s="229">
        <f t="shared" ref="AH211:AH212" si="373">AG211*0.19</f>
        <v>2356</v>
      </c>
      <c r="AI211" s="34">
        <f t="shared" si="312"/>
        <v>14756</v>
      </c>
      <c r="AJ211" s="31">
        <f t="shared" si="304"/>
        <v>14756</v>
      </c>
      <c r="AK211" s="230" t="str">
        <f t="shared" si="313"/>
        <v>HABILITA</v>
      </c>
      <c r="AL211" s="32">
        <v>10599</v>
      </c>
      <c r="AM211" s="232">
        <f t="shared" si="368"/>
        <v>2013.81</v>
      </c>
      <c r="AN211" s="34">
        <f t="shared" si="314"/>
        <v>12612.81</v>
      </c>
      <c r="AO211" s="31">
        <f t="shared" si="304"/>
        <v>12612.81</v>
      </c>
      <c r="AP211" s="230" t="str">
        <f t="shared" si="315"/>
        <v>HABILITA</v>
      </c>
      <c r="AQ211" s="32"/>
      <c r="AR211" s="229"/>
      <c r="AS211" s="34">
        <f t="shared" si="316"/>
        <v>0</v>
      </c>
      <c r="AT211" s="31">
        <f t="shared" si="304"/>
        <v>0</v>
      </c>
      <c r="AU211" s="230" t="str">
        <f t="shared" si="317"/>
        <v>NO OFERTADO</v>
      </c>
      <c r="AV211" s="32">
        <v>17420</v>
      </c>
      <c r="AW211" s="229">
        <f t="shared" si="370"/>
        <v>3309.8</v>
      </c>
      <c r="AX211" s="34">
        <f t="shared" si="318"/>
        <v>20729.8</v>
      </c>
      <c r="AY211" s="31">
        <f t="shared" si="304"/>
        <v>20729.8</v>
      </c>
      <c r="AZ211" s="230" t="str">
        <f t="shared" si="319"/>
        <v>NO HABILITA</v>
      </c>
      <c r="BA211" s="32"/>
      <c r="BB211" s="229">
        <f t="shared" si="320"/>
        <v>0</v>
      </c>
      <c r="BC211" s="34">
        <f t="shared" si="321"/>
        <v>0</v>
      </c>
      <c r="BD211" s="31">
        <f t="shared" si="304"/>
        <v>0</v>
      </c>
      <c r="BE211" s="230" t="str">
        <f t="shared" si="322"/>
        <v>NO OFERTADO</v>
      </c>
      <c r="BF211" s="32">
        <v>11473</v>
      </c>
      <c r="BG211" s="229">
        <f t="shared" si="371"/>
        <v>2179.87</v>
      </c>
      <c r="BH211" s="34">
        <f t="shared" si="323"/>
        <v>13652.869999999999</v>
      </c>
      <c r="BI211" s="31">
        <f t="shared" si="304"/>
        <v>13652.869999999999</v>
      </c>
      <c r="BJ211" s="230" t="str">
        <f t="shared" si="324"/>
        <v>HABILITA</v>
      </c>
      <c r="BK211" s="32"/>
      <c r="BL211" s="229"/>
      <c r="BM211" s="34">
        <f t="shared" si="325"/>
        <v>0</v>
      </c>
      <c r="BN211" s="31">
        <f t="shared" si="304"/>
        <v>0</v>
      </c>
      <c r="BO211" s="230" t="str">
        <f t="shared" si="326"/>
        <v>NO OFERTADO</v>
      </c>
      <c r="BP211" s="32"/>
      <c r="BQ211" s="229"/>
      <c r="BR211" s="34">
        <f t="shared" si="327"/>
        <v>0</v>
      </c>
      <c r="BS211" s="31">
        <f t="shared" si="304"/>
        <v>0</v>
      </c>
      <c r="BT211" s="230" t="str">
        <f t="shared" si="328"/>
        <v>NO OFERTADO</v>
      </c>
      <c r="BU211" s="32"/>
      <c r="BV211" s="229"/>
      <c r="BW211" s="34">
        <f t="shared" si="329"/>
        <v>0</v>
      </c>
      <c r="BX211" s="31">
        <f t="shared" si="330"/>
        <v>0</v>
      </c>
      <c r="BY211" s="230" t="str">
        <f t="shared" si="331"/>
        <v>NO OFERTADO</v>
      </c>
      <c r="BZ211" s="32"/>
      <c r="CA211" s="229"/>
      <c r="CB211" s="34">
        <f t="shared" si="332"/>
        <v>0</v>
      </c>
      <c r="CC211" s="31">
        <f t="shared" si="330"/>
        <v>0</v>
      </c>
      <c r="CD211" s="230" t="str">
        <f t="shared" si="333"/>
        <v>NO OFERTADO</v>
      </c>
      <c r="CE211" s="32"/>
      <c r="CF211" s="229"/>
      <c r="CG211" s="34">
        <f t="shared" si="334"/>
        <v>0</v>
      </c>
      <c r="CH211" s="31">
        <f t="shared" si="330"/>
        <v>0</v>
      </c>
      <c r="CI211" s="230" t="str">
        <f t="shared" si="335"/>
        <v>NO OFERTADO</v>
      </c>
      <c r="CJ211" s="32">
        <v>11981</v>
      </c>
      <c r="CK211" s="229">
        <f t="shared" ref="CK211:CK213" si="374">CJ211*0.19</f>
        <v>2276.39</v>
      </c>
      <c r="CL211" s="34">
        <f t="shared" si="336"/>
        <v>14257.39</v>
      </c>
      <c r="CM211" s="31">
        <f t="shared" si="330"/>
        <v>14257.39</v>
      </c>
      <c r="CN211" s="230" t="str">
        <f t="shared" si="337"/>
        <v>HABILITA</v>
      </c>
      <c r="CO211" s="32"/>
      <c r="CP211" s="231"/>
      <c r="CQ211" s="34">
        <f t="shared" si="338"/>
        <v>0</v>
      </c>
      <c r="CR211" s="31">
        <f t="shared" si="330"/>
        <v>0</v>
      </c>
      <c r="CS211" s="230" t="str">
        <f t="shared" si="339"/>
        <v>NO OFERTADO</v>
      </c>
      <c r="CT211" s="32"/>
      <c r="CU211" s="229"/>
      <c r="CV211" s="34">
        <f t="shared" si="340"/>
        <v>0</v>
      </c>
      <c r="CW211" s="31">
        <f t="shared" si="330"/>
        <v>0</v>
      </c>
      <c r="CX211" s="230" t="str">
        <f t="shared" si="341"/>
        <v>NO OFERTADO</v>
      </c>
      <c r="CY211" s="32"/>
      <c r="CZ211" s="229"/>
      <c r="DA211" s="34">
        <f t="shared" si="354"/>
        <v>0</v>
      </c>
      <c r="DB211" s="31">
        <f t="shared" si="355"/>
        <v>0</v>
      </c>
      <c r="DC211" s="230" t="str">
        <f t="shared" si="342"/>
        <v>NO OFERTADO</v>
      </c>
      <c r="DD211" s="32"/>
      <c r="DE211" s="229"/>
      <c r="DF211" s="34">
        <f t="shared" si="356"/>
        <v>0</v>
      </c>
      <c r="DG211" s="31">
        <f t="shared" si="357"/>
        <v>0</v>
      </c>
      <c r="DH211" s="230" t="str">
        <f t="shared" si="343"/>
        <v>NO OFERTADO</v>
      </c>
      <c r="DI211" s="32"/>
      <c r="DJ211" s="229"/>
      <c r="DK211" s="34">
        <f t="shared" si="358"/>
        <v>0</v>
      </c>
      <c r="DL211" s="31">
        <f t="shared" si="359"/>
        <v>0</v>
      </c>
      <c r="DM211" s="230" t="str">
        <f t="shared" si="344"/>
        <v>NO OFERTADO</v>
      </c>
      <c r="DN211" s="32"/>
      <c r="DO211" s="229"/>
      <c r="DP211" s="34">
        <f t="shared" si="360"/>
        <v>0</v>
      </c>
      <c r="DQ211" s="31">
        <f t="shared" si="361"/>
        <v>0</v>
      </c>
      <c r="DR211" s="230" t="str">
        <f t="shared" si="345"/>
        <v>NO OFERTADO</v>
      </c>
      <c r="DS211" s="32"/>
      <c r="DT211" s="229"/>
      <c r="DU211" s="34">
        <f t="shared" si="362"/>
        <v>0</v>
      </c>
      <c r="DV211" s="31">
        <f t="shared" si="363"/>
        <v>0</v>
      </c>
      <c r="DW211" s="230" t="str">
        <f t="shared" si="346"/>
        <v>NO OFERTADO</v>
      </c>
      <c r="DX211" s="32"/>
      <c r="DY211" s="229">
        <f t="shared" si="285"/>
        <v>0</v>
      </c>
      <c r="DZ211" s="34">
        <f t="shared" si="347"/>
        <v>0</v>
      </c>
      <c r="EA211" s="31">
        <f t="shared" si="348"/>
        <v>0</v>
      </c>
      <c r="EB211" s="230" t="str">
        <f t="shared" si="349"/>
        <v>NO OFERTADO</v>
      </c>
      <c r="EC211" s="32"/>
      <c r="ED211" s="229"/>
      <c r="EE211" s="34">
        <f t="shared" si="364"/>
        <v>0</v>
      </c>
      <c r="EF211" s="31">
        <f t="shared" si="365"/>
        <v>0</v>
      </c>
      <c r="EG211" s="230" t="str">
        <f t="shared" si="350"/>
        <v>NO OFERTADO</v>
      </c>
      <c r="EH211" s="32"/>
      <c r="EI211" s="229"/>
      <c r="EJ211" s="34">
        <f t="shared" si="366"/>
        <v>0</v>
      </c>
      <c r="EK211" s="31">
        <f t="shared" si="367"/>
        <v>0</v>
      </c>
      <c r="EL211" s="230" t="str">
        <f t="shared" si="351"/>
        <v>NO OFERTADO</v>
      </c>
    </row>
    <row r="212" spans="1:142" s="226" customFormat="1" ht="51" x14ac:dyDescent="0.2">
      <c r="A212" s="103">
        <v>203</v>
      </c>
      <c r="B212" s="202" t="s">
        <v>334</v>
      </c>
      <c r="C212" s="121" t="s">
        <v>330</v>
      </c>
      <c r="D212" s="146">
        <v>1</v>
      </c>
      <c r="E212" s="227" t="s">
        <v>53</v>
      </c>
      <c r="F212" s="228">
        <v>18</v>
      </c>
      <c r="G212" s="25">
        <v>3492.65</v>
      </c>
      <c r="H212" s="32"/>
      <c r="I212" s="229"/>
      <c r="J212" s="34">
        <f t="shared" si="352"/>
        <v>0</v>
      </c>
      <c r="K212" s="31">
        <f t="shared" si="353"/>
        <v>0</v>
      </c>
      <c r="L212" s="230" t="str">
        <f t="shared" si="302"/>
        <v>NO OFERTADO</v>
      </c>
      <c r="M212" s="32"/>
      <c r="N212" s="229">
        <v>0</v>
      </c>
      <c r="O212" s="34">
        <f t="shared" si="303"/>
        <v>0</v>
      </c>
      <c r="P212" s="31">
        <f t="shared" si="304"/>
        <v>0</v>
      </c>
      <c r="Q212" s="230" t="str">
        <f t="shared" si="305"/>
        <v>NO OFERTADO</v>
      </c>
      <c r="R212" s="32"/>
      <c r="S212" s="229"/>
      <c r="T212" s="34">
        <f t="shared" si="306"/>
        <v>0</v>
      </c>
      <c r="U212" s="31">
        <f t="shared" si="304"/>
        <v>0</v>
      </c>
      <c r="V212" s="230" t="str">
        <f t="shared" si="307"/>
        <v>NO OFERTADO</v>
      </c>
      <c r="W212" s="32"/>
      <c r="X212" s="229"/>
      <c r="Y212" s="34">
        <f t="shared" si="308"/>
        <v>0</v>
      </c>
      <c r="Z212" s="31">
        <f t="shared" si="304"/>
        <v>0</v>
      </c>
      <c r="AA212" s="230" t="str">
        <f t="shared" si="309"/>
        <v>NO OFERTADO</v>
      </c>
      <c r="AB212" s="32"/>
      <c r="AC212" s="229"/>
      <c r="AD212" s="34">
        <f t="shared" si="310"/>
        <v>0</v>
      </c>
      <c r="AE212" s="31">
        <f t="shared" si="304"/>
        <v>0</v>
      </c>
      <c r="AF212" s="230" t="str">
        <f t="shared" si="311"/>
        <v>NO OFERTADO</v>
      </c>
      <c r="AG212" s="32">
        <v>5075</v>
      </c>
      <c r="AH212" s="229">
        <f t="shared" si="373"/>
        <v>964.25</v>
      </c>
      <c r="AI212" s="34">
        <f t="shared" si="312"/>
        <v>6039.25</v>
      </c>
      <c r="AJ212" s="31">
        <f t="shared" si="304"/>
        <v>6039.25</v>
      </c>
      <c r="AK212" s="230" t="str">
        <f t="shared" si="313"/>
        <v>NO HABILITA</v>
      </c>
      <c r="AL212" s="32">
        <v>3025</v>
      </c>
      <c r="AM212" s="232">
        <f t="shared" si="368"/>
        <v>574.75</v>
      </c>
      <c r="AN212" s="34">
        <f t="shared" si="314"/>
        <v>3599.75</v>
      </c>
      <c r="AO212" s="31">
        <f t="shared" si="304"/>
        <v>3599.75</v>
      </c>
      <c r="AP212" s="230" t="str">
        <f t="shared" si="315"/>
        <v>HABILITA</v>
      </c>
      <c r="AQ212" s="32"/>
      <c r="AR212" s="229"/>
      <c r="AS212" s="34">
        <f t="shared" si="316"/>
        <v>0</v>
      </c>
      <c r="AT212" s="31">
        <f t="shared" si="304"/>
        <v>0</v>
      </c>
      <c r="AU212" s="230" t="str">
        <f t="shared" si="317"/>
        <v>NO OFERTADO</v>
      </c>
      <c r="AV212" s="32">
        <v>2868</v>
      </c>
      <c r="AW212" s="229">
        <f t="shared" si="370"/>
        <v>544.91999999999996</v>
      </c>
      <c r="AX212" s="34">
        <f t="shared" si="318"/>
        <v>3412.92</v>
      </c>
      <c r="AY212" s="31">
        <f t="shared" si="304"/>
        <v>3412.92</v>
      </c>
      <c r="AZ212" s="230" t="str">
        <f t="shared" si="319"/>
        <v>HABILITA</v>
      </c>
      <c r="BA212" s="32"/>
      <c r="BB212" s="229">
        <f t="shared" si="320"/>
        <v>0</v>
      </c>
      <c r="BC212" s="34">
        <f t="shared" si="321"/>
        <v>0</v>
      </c>
      <c r="BD212" s="31">
        <f t="shared" si="304"/>
        <v>0</v>
      </c>
      <c r="BE212" s="230" t="str">
        <f t="shared" si="322"/>
        <v>NO OFERTADO</v>
      </c>
      <c r="BF212" s="32">
        <v>3894</v>
      </c>
      <c r="BG212" s="229">
        <f t="shared" si="371"/>
        <v>739.86</v>
      </c>
      <c r="BH212" s="34">
        <f t="shared" si="323"/>
        <v>4633.8599999999997</v>
      </c>
      <c r="BI212" s="31">
        <f t="shared" si="304"/>
        <v>4633.8599999999997</v>
      </c>
      <c r="BJ212" s="230" t="str">
        <f t="shared" si="324"/>
        <v>NO HABILITA</v>
      </c>
      <c r="BK212" s="32"/>
      <c r="BL212" s="229"/>
      <c r="BM212" s="34">
        <f t="shared" si="325"/>
        <v>0</v>
      </c>
      <c r="BN212" s="31">
        <f t="shared" si="304"/>
        <v>0</v>
      </c>
      <c r="BO212" s="230" t="str">
        <f t="shared" si="326"/>
        <v>NO OFERTADO</v>
      </c>
      <c r="BP212" s="32"/>
      <c r="BQ212" s="229"/>
      <c r="BR212" s="34">
        <f t="shared" si="327"/>
        <v>0</v>
      </c>
      <c r="BS212" s="31">
        <f t="shared" si="304"/>
        <v>0</v>
      </c>
      <c r="BT212" s="230" t="str">
        <f t="shared" si="328"/>
        <v>NO OFERTADO</v>
      </c>
      <c r="BU212" s="32"/>
      <c r="BV212" s="229"/>
      <c r="BW212" s="34">
        <f t="shared" si="329"/>
        <v>0</v>
      </c>
      <c r="BX212" s="31">
        <f t="shared" si="330"/>
        <v>0</v>
      </c>
      <c r="BY212" s="230" t="str">
        <f t="shared" si="331"/>
        <v>NO OFERTADO</v>
      </c>
      <c r="BZ212" s="32"/>
      <c r="CA212" s="229"/>
      <c r="CB212" s="34">
        <f t="shared" si="332"/>
        <v>0</v>
      </c>
      <c r="CC212" s="31">
        <f t="shared" si="330"/>
        <v>0</v>
      </c>
      <c r="CD212" s="230" t="str">
        <f t="shared" si="333"/>
        <v>NO OFERTADO</v>
      </c>
      <c r="CE212" s="32"/>
      <c r="CF212" s="229"/>
      <c r="CG212" s="34">
        <f t="shared" si="334"/>
        <v>0</v>
      </c>
      <c r="CH212" s="31">
        <f t="shared" si="330"/>
        <v>0</v>
      </c>
      <c r="CI212" s="230" t="str">
        <f t="shared" si="335"/>
        <v>NO OFERTADO</v>
      </c>
      <c r="CJ212" s="32">
        <v>3461</v>
      </c>
      <c r="CK212" s="229">
        <f t="shared" si="374"/>
        <v>657.59</v>
      </c>
      <c r="CL212" s="34">
        <f t="shared" si="336"/>
        <v>4118.59</v>
      </c>
      <c r="CM212" s="31">
        <f t="shared" si="330"/>
        <v>4118.59</v>
      </c>
      <c r="CN212" s="230" t="str">
        <f t="shared" si="337"/>
        <v>HABILITA</v>
      </c>
      <c r="CO212" s="32"/>
      <c r="CP212" s="231"/>
      <c r="CQ212" s="34">
        <f t="shared" si="338"/>
        <v>0</v>
      </c>
      <c r="CR212" s="31">
        <f t="shared" si="330"/>
        <v>0</v>
      </c>
      <c r="CS212" s="230" t="str">
        <f t="shared" si="339"/>
        <v>NO OFERTADO</v>
      </c>
      <c r="CT212" s="32"/>
      <c r="CU212" s="229"/>
      <c r="CV212" s="34">
        <f t="shared" si="340"/>
        <v>0</v>
      </c>
      <c r="CW212" s="31">
        <f t="shared" si="330"/>
        <v>0</v>
      </c>
      <c r="CX212" s="230" t="str">
        <f t="shared" si="341"/>
        <v>NO OFERTADO</v>
      </c>
      <c r="CY212" s="32"/>
      <c r="CZ212" s="229"/>
      <c r="DA212" s="34">
        <f t="shared" si="354"/>
        <v>0</v>
      </c>
      <c r="DB212" s="31">
        <f t="shared" si="355"/>
        <v>0</v>
      </c>
      <c r="DC212" s="230" t="str">
        <f t="shared" si="342"/>
        <v>NO OFERTADO</v>
      </c>
      <c r="DD212" s="32"/>
      <c r="DE212" s="229"/>
      <c r="DF212" s="34">
        <f t="shared" si="356"/>
        <v>0</v>
      </c>
      <c r="DG212" s="31">
        <f t="shared" si="357"/>
        <v>0</v>
      </c>
      <c r="DH212" s="230" t="str">
        <f t="shared" si="343"/>
        <v>NO OFERTADO</v>
      </c>
      <c r="DI212" s="32"/>
      <c r="DJ212" s="229"/>
      <c r="DK212" s="34">
        <f t="shared" si="358"/>
        <v>0</v>
      </c>
      <c r="DL212" s="31">
        <f t="shared" si="359"/>
        <v>0</v>
      </c>
      <c r="DM212" s="230" t="str">
        <f t="shared" si="344"/>
        <v>NO OFERTADO</v>
      </c>
      <c r="DN212" s="32"/>
      <c r="DO212" s="229"/>
      <c r="DP212" s="34">
        <f t="shared" si="360"/>
        <v>0</v>
      </c>
      <c r="DQ212" s="31">
        <f t="shared" si="361"/>
        <v>0</v>
      </c>
      <c r="DR212" s="230" t="str">
        <f t="shared" si="345"/>
        <v>NO OFERTADO</v>
      </c>
      <c r="DS212" s="32"/>
      <c r="DT212" s="229"/>
      <c r="DU212" s="34">
        <f t="shared" si="362"/>
        <v>0</v>
      </c>
      <c r="DV212" s="31">
        <f t="shared" si="363"/>
        <v>0</v>
      </c>
      <c r="DW212" s="230" t="str">
        <f t="shared" si="346"/>
        <v>NO OFERTADO</v>
      </c>
      <c r="DX212" s="32"/>
      <c r="DY212" s="229">
        <f t="shared" si="285"/>
        <v>0</v>
      </c>
      <c r="DZ212" s="34">
        <f t="shared" si="347"/>
        <v>0</v>
      </c>
      <c r="EA212" s="31">
        <f t="shared" si="348"/>
        <v>0</v>
      </c>
      <c r="EB212" s="230" t="str">
        <f t="shared" si="349"/>
        <v>NO OFERTADO</v>
      </c>
      <c r="EC212" s="32"/>
      <c r="ED212" s="229"/>
      <c r="EE212" s="34">
        <f t="shared" si="364"/>
        <v>0</v>
      </c>
      <c r="EF212" s="31">
        <f t="shared" si="365"/>
        <v>0</v>
      </c>
      <c r="EG212" s="230" t="str">
        <f t="shared" si="350"/>
        <v>NO OFERTADO</v>
      </c>
      <c r="EH212" s="32"/>
      <c r="EI212" s="229"/>
      <c r="EJ212" s="34">
        <f t="shared" si="366"/>
        <v>0</v>
      </c>
      <c r="EK212" s="31">
        <f t="shared" si="367"/>
        <v>0</v>
      </c>
      <c r="EL212" s="230" t="str">
        <f t="shared" si="351"/>
        <v>NO OFERTADO</v>
      </c>
    </row>
    <row r="213" spans="1:142" s="226" customFormat="1" ht="25.5" x14ac:dyDescent="0.2">
      <c r="A213" s="103">
        <v>204</v>
      </c>
      <c r="B213" s="202" t="s">
        <v>335</v>
      </c>
      <c r="C213" s="121" t="s">
        <v>326</v>
      </c>
      <c r="D213" s="146">
        <v>1</v>
      </c>
      <c r="E213" s="227" t="s">
        <v>53</v>
      </c>
      <c r="F213" s="228">
        <v>21.333333333333332</v>
      </c>
      <c r="G213" s="25">
        <v>10452.959999999999</v>
      </c>
      <c r="H213" s="32"/>
      <c r="I213" s="229"/>
      <c r="J213" s="34">
        <f t="shared" si="352"/>
        <v>0</v>
      </c>
      <c r="K213" s="31">
        <f t="shared" si="353"/>
        <v>0</v>
      </c>
      <c r="L213" s="230" t="str">
        <f t="shared" si="302"/>
        <v>NO OFERTADO</v>
      </c>
      <c r="M213" s="32"/>
      <c r="N213" s="229">
        <v>0</v>
      </c>
      <c r="O213" s="34">
        <f t="shared" si="303"/>
        <v>0</v>
      </c>
      <c r="P213" s="31">
        <f t="shared" si="304"/>
        <v>0</v>
      </c>
      <c r="Q213" s="230" t="str">
        <f t="shared" si="305"/>
        <v>NO OFERTADO</v>
      </c>
      <c r="R213" s="32"/>
      <c r="S213" s="229"/>
      <c r="T213" s="34">
        <f t="shared" si="306"/>
        <v>0</v>
      </c>
      <c r="U213" s="31">
        <f t="shared" si="304"/>
        <v>0</v>
      </c>
      <c r="V213" s="230" t="str">
        <f t="shared" si="307"/>
        <v>NO OFERTADO</v>
      </c>
      <c r="W213" s="32"/>
      <c r="X213" s="229"/>
      <c r="Y213" s="34">
        <f t="shared" si="308"/>
        <v>0</v>
      </c>
      <c r="Z213" s="31">
        <f t="shared" si="304"/>
        <v>0</v>
      </c>
      <c r="AA213" s="230" t="str">
        <f t="shared" si="309"/>
        <v>NO OFERTADO</v>
      </c>
      <c r="AB213" s="32"/>
      <c r="AC213" s="229"/>
      <c r="AD213" s="34">
        <f t="shared" si="310"/>
        <v>0</v>
      </c>
      <c r="AE213" s="31">
        <f t="shared" si="304"/>
        <v>0</v>
      </c>
      <c r="AF213" s="230" t="str">
        <f t="shared" si="311"/>
        <v>NO OFERTADO</v>
      </c>
      <c r="AG213" s="32"/>
      <c r="AH213" s="229"/>
      <c r="AI213" s="34">
        <f t="shared" si="312"/>
        <v>0</v>
      </c>
      <c r="AJ213" s="31">
        <f t="shared" si="304"/>
        <v>0</v>
      </c>
      <c r="AK213" s="230" t="str">
        <f t="shared" si="313"/>
        <v>NO OFERTADO</v>
      </c>
      <c r="AL213" s="32">
        <v>9050</v>
      </c>
      <c r="AM213" s="232">
        <f t="shared" si="368"/>
        <v>1719.5</v>
      </c>
      <c r="AN213" s="34">
        <f t="shared" si="314"/>
        <v>10769.5</v>
      </c>
      <c r="AO213" s="31">
        <f t="shared" si="304"/>
        <v>10769.5</v>
      </c>
      <c r="AP213" s="230" t="str">
        <f t="shared" si="315"/>
        <v>HABILITA</v>
      </c>
      <c r="AQ213" s="32"/>
      <c r="AR213" s="229"/>
      <c r="AS213" s="34">
        <f t="shared" si="316"/>
        <v>0</v>
      </c>
      <c r="AT213" s="31">
        <f t="shared" si="304"/>
        <v>0</v>
      </c>
      <c r="AU213" s="230" t="str">
        <f t="shared" si="317"/>
        <v>NO OFERTADO</v>
      </c>
      <c r="AV213" s="32">
        <v>8584</v>
      </c>
      <c r="AW213" s="229">
        <f t="shared" si="370"/>
        <v>1630.96</v>
      </c>
      <c r="AX213" s="34">
        <f t="shared" si="318"/>
        <v>10214.959999999999</v>
      </c>
      <c r="AY213" s="31">
        <f t="shared" si="304"/>
        <v>10214.959999999999</v>
      </c>
      <c r="AZ213" s="230" t="str">
        <f t="shared" si="319"/>
        <v>HABILITA</v>
      </c>
      <c r="BA213" s="32"/>
      <c r="BB213" s="229">
        <f t="shared" si="320"/>
        <v>0</v>
      </c>
      <c r="BC213" s="34">
        <f t="shared" si="321"/>
        <v>0</v>
      </c>
      <c r="BD213" s="31">
        <f t="shared" si="304"/>
        <v>0</v>
      </c>
      <c r="BE213" s="230" t="str">
        <f t="shared" si="322"/>
        <v>NO OFERTADO</v>
      </c>
      <c r="BF213" s="32">
        <v>9263</v>
      </c>
      <c r="BG213" s="229">
        <f t="shared" si="371"/>
        <v>1759.97</v>
      </c>
      <c r="BH213" s="34">
        <f t="shared" si="323"/>
        <v>11022.97</v>
      </c>
      <c r="BI213" s="31">
        <f t="shared" si="304"/>
        <v>11022.97</v>
      </c>
      <c r="BJ213" s="230" t="str">
        <f t="shared" si="324"/>
        <v>HABILITA</v>
      </c>
      <c r="BK213" s="32"/>
      <c r="BL213" s="229"/>
      <c r="BM213" s="34">
        <f t="shared" si="325"/>
        <v>0</v>
      </c>
      <c r="BN213" s="31">
        <f t="shared" si="304"/>
        <v>0</v>
      </c>
      <c r="BO213" s="230" t="str">
        <f t="shared" si="326"/>
        <v>NO OFERTADO</v>
      </c>
      <c r="BP213" s="32"/>
      <c r="BQ213" s="229"/>
      <c r="BR213" s="34">
        <f t="shared" si="327"/>
        <v>0</v>
      </c>
      <c r="BS213" s="31">
        <f t="shared" si="304"/>
        <v>0</v>
      </c>
      <c r="BT213" s="230" t="str">
        <f t="shared" si="328"/>
        <v>NO OFERTADO</v>
      </c>
      <c r="BU213" s="32"/>
      <c r="BV213" s="229"/>
      <c r="BW213" s="34">
        <f t="shared" si="329"/>
        <v>0</v>
      </c>
      <c r="BX213" s="31">
        <f t="shared" si="330"/>
        <v>0</v>
      </c>
      <c r="BY213" s="230" t="str">
        <f t="shared" si="331"/>
        <v>NO OFERTADO</v>
      </c>
      <c r="BZ213" s="32"/>
      <c r="CA213" s="229"/>
      <c r="CB213" s="34">
        <f t="shared" si="332"/>
        <v>0</v>
      </c>
      <c r="CC213" s="31">
        <f t="shared" si="330"/>
        <v>0</v>
      </c>
      <c r="CD213" s="230" t="str">
        <f t="shared" si="333"/>
        <v>NO OFERTADO</v>
      </c>
      <c r="CE213" s="32"/>
      <c r="CF213" s="229"/>
      <c r="CG213" s="34">
        <f t="shared" si="334"/>
        <v>0</v>
      </c>
      <c r="CH213" s="31">
        <f t="shared" si="330"/>
        <v>0</v>
      </c>
      <c r="CI213" s="230" t="str">
        <f t="shared" si="335"/>
        <v>NO OFERTADO</v>
      </c>
      <c r="CJ213" s="32">
        <v>10192</v>
      </c>
      <c r="CK213" s="229">
        <f t="shared" si="374"/>
        <v>1936.48</v>
      </c>
      <c r="CL213" s="34">
        <f t="shared" si="336"/>
        <v>12128.48</v>
      </c>
      <c r="CM213" s="31">
        <f t="shared" si="330"/>
        <v>12128.48</v>
      </c>
      <c r="CN213" s="230" t="str">
        <f t="shared" si="337"/>
        <v>HABILITA</v>
      </c>
      <c r="CO213" s="32"/>
      <c r="CP213" s="231"/>
      <c r="CQ213" s="34">
        <f t="shared" si="338"/>
        <v>0</v>
      </c>
      <c r="CR213" s="31">
        <f t="shared" si="330"/>
        <v>0</v>
      </c>
      <c r="CS213" s="230" t="str">
        <f t="shared" si="339"/>
        <v>NO OFERTADO</v>
      </c>
      <c r="CT213" s="32"/>
      <c r="CU213" s="229"/>
      <c r="CV213" s="34">
        <f t="shared" si="340"/>
        <v>0</v>
      </c>
      <c r="CW213" s="31">
        <f t="shared" si="330"/>
        <v>0</v>
      </c>
      <c r="CX213" s="230" t="str">
        <f t="shared" si="341"/>
        <v>NO OFERTADO</v>
      </c>
      <c r="CY213" s="32"/>
      <c r="CZ213" s="229"/>
      <c r="DA213" s="34">
        <f t="shared" si="354"/>
        <v>0</v>
      </c>
      <c r="DB213" s="31">
        <f t="shared" si="355"/>
        <v>0</v>
      </c>
      <c r="DC213" s="230" t="str">
        <f t="shared" si="342"/>
        <v>NO OFERTADO</v>
      </c>
      <c r="DD213" s="32"/>
      <c r="DE213" s="229"/>
      <c r="DF213" s="34">
        <f t="shared" si="356"/>
        <v>0</v>
      </c>
      <c r="DG213" s="31">
        <f t="shared" si="357"/>
        <v>0</v>
      </c>
      <c r="DH213" s="230" t="str">
        <f t="shared" si="343"/>
        <v>NO OFERTADO</v>
      </c>
      <c r="DI213" s="32"/>
      <c r="DJ213" s="229"/>
      <c r="DK213" s="34">
        <f t="shared" si="358"/>
        <v>0</v>
      </c>
      <c r="DL213" s="31">
        <f t="shared" si="359"/>
        <v>0</v>
      </c>
      <c r="DM213" s="230" t="str">
        <f t="shared" si="344"/>
        <v>NO OFERTADO</v>
      </c>
      <c r="DN213" s="32"/>
      <c r="DO213" s="229"/>
      <c r="DP213" s="34">
        <f t="shared" si="360"/>
        <v>0</v>
      </c>
      <c r="DQ213" s="31">
        <f t="shared" si="361"/>
        <v>0</v>
      </c>
      <c r="DR213" s="230" t="str">
        <f t="shared" si="345"/>
        <v>NO OFERTADO</v>
      </c>
      <c r="DS213" s="32"/>
      <c r="DT213" s="229"/>
      <c r="DU213" s="34">
        <f t="shared" si="362"/>
        <v>0</v>
      </c>
      <c r="DV213" s="31">
        <f t="shared" si="363"/>
        <v>0</v>
      </c>
      <c r="DW213" s="230" t="str">
        <f t="shared" si="346"/>
        <v>NO OFERTADO</v>
      </c>
      <c r="DX213" s="32"/>
      <c r="DY213" s="229">
        <f t="shared" si="285"/>
        <v>0</v>
      </c>
      <c r="DZ213" s="34">
        <f t="shared" si="347"/>
        <v>0</v>
      </c>
      <c r="EA213" s="31">
        <f t="shared" si="348"/>
        <v>0</v>
      </c>
      <c r="EB213" s="230" t="str">
        <f t="shared" si="349"/>
        <v>NO OFERTADO</v>
      </c>
      <c r="EC213" s="32"/>
      <c r="ED213" s="229"/>
      <c r="EE213" s="34">
        <f t="shared" si="364"/>
        <v>0</v>
      </c>
      <c r="EF213" s="31">
        <f t="shared" si="365"/>
        <v>0</v>
      </c>
      <c r="EG213" s="230" t="str">
        <f t="shared" si="350"/>
        <v>NO OFERTADO</v>
      </c>
      <c r="EH213" s="32"/>
      <c r="EI213" s="229"/>
      <c r="EJ213" s="34">
        <f t="shared" si="366"/>
        <v>0</v>
      </c>
      <c r="EK213" s="31">
        <f t="shared" si="367"/>
        <v>0</v>
      </c>
      <c r="EL213" s="230" t="str">
        <f t="shared" si="351"/>
        <v>NO OFERTADO</v>
      </c>
    </row>
    <row r="214" spans="1:142" s="226" customFormat="1" ht="38.25" x14ac:dyDescent="0.2">
      <c r="A214" s="103">
        <v>205</v>
      </c>
      <c r="B214" s="202" t="s">
        <v>336</v>
      </c>
      <c r="C214" s="121" t="s">
        <v>326</v>
      </c>
      <c r="D214" s="146">
        <v>1</v>
      </c>
      <c r="E214" s="227" t="s">
        <v>53</v>
      </c>
      <c r="F214" s="228">
        <v>1</v>
      </c>
      <c r="G214" s="25">
        <v>59704.218756000002</v>
      </c>
      <c r="H214" s="32"/>
      <c r="I214" s="229"/>
      <c r="J214" s="34">
        <f t="shared" si="352"/>
        <v>0</v>
      </c>
      <c r="K214" s="31">
        <f t="shared" si="353"/>
        <v>0</v>
      </c>
      <c r="L214" s="230" t="str">
        <f t="shared" si="302"/>
        <v>NO OFERTADO</v>
      </c>
      <c r="M214" s="32"/>
      <c r="N214" s="229">
        <v>0</v>
      </c>
      <c r="O214" s="34">
        <f t="shared" si="303"/>
        <v>0</v>
      </c>
      <c r="P214" s="31">
        <f t="shared" si="304"/>
        <v>0</v>
      </c>
      <c r="Q214" s="230" t="str">
        <f t="shared" si="305"/>
        <v>NO OFERTADO</v>
      </c>
      <c r="R214" s="32"/>
      <c r="S214" s="229"/>
      <c r="T214" s="34">
        <f t="shared" si="306"/>
        <v>0</v>
      </c>
      <c r="U214" s="31">
        <f t="shared" si="304"/>
        <v>0</v>
      </c>
      <c r="V214" s="230" t="str">
        <f t="shared" si="307"/>
        <v>NO OFERTADO</v>
      </c>
      <c r="W214" s="32"/>
      <c r="X214" s="229"/>
      <c r="Y214" s="34">
        <f t="shared" si="308"/>
        <v>0</v>
      </c>
      <c r="Z214" s="31">
        <f t="shared" si="304"/>
        <v>0</v>
      </c>
      <c r="AA214" s="230" t="str">
        <f t="shared" si="309"/>
        <v>NO OFERTADO</v>
      </c>
      <c r="AB214" s="32"/>
      <c r="AC214" s="229"/>
      <c r="AD214" s="34">
        <f t="shared" si="310"/>
        <v>0</v>
      </c>
      <c r="AE214" s="31">
        <f t="shared" si="304"/>
        <v>0</v>
      </c>
      <c r="AF214" s="230" t="str">
        <f t="shared" si="311"/>
        <v>NO OFERTADO</v>
      </c>
      <c r="AG214" s="32"/>
      <c r="AH214" s="229"/>
      <c r="AI214" s="34">
        <f t="shared" si="312"/>
        <v>0</v>
      </c>
      <c r="AJ214" s="31">
        <f t="shared" si="304"/>
        <v>0</v>
      </c>
      <c r="AK214" s="230" t="str">
        <f t="shared" si="313"/>
        <v>NO OFERTADO</v>
      </c>
      <c r="AL214" s="32">
        <v>49999</v>
      </c>
      <c r="AM214" s="232">
        <f t="shared" si="368"/>
        <v>9499.81</v>
      </c>
      <c r="AN214" s="34">
        <f t="shared" si="314"/>
        <v>59498.81</v>
      </c>
      <c r="AO214" s="31">
        <f t="shared" si="304"/>
        <v>59498.81</v>
      </c>
      <c r="AP214" s="230" t="str">
        <f t="shared" si="315"/>
        <v>HABILITA</v>
      </c>
      <c r="AQ214" s="32"/>
      <c r="AR214" s="229"/>
      <c r="AS214" s="34">
        <f t="shared" si="316"/>
        <v>0</v>
      </c>
      <c r="AT214" s="31">
        <f t="shared" si="304"/>
        <v>0</v>
      </c>
      <c r="AU214" s="230" t="str">
        <f t="shared" si="317"/>
        <v>NO OFERTADO</v>
      </c>
      <c r="AV214" s="32"/>
      <c r="AW214" s="229"/>
      <c r="AX214" s="34">
        <f t="shared" si="318"/>
        <v>0</v>
      </c>
      <c r="AY214" s="31">
        <f t="shared" si="304"/>
        <v>0</v>
      </c>
      <c r="AZ214" s="230" t="str">
        <f t="shared" si="319"/>
        <v>NO OFERTADO</v>
      </c>
      <c r="BA214" s="32"/>
      <c r="BB214" s="229">
        <f t="shared" si="320"/>
        <v>0</v>
      </c>
      <c r="BC214" s="34">
        <f t="shared" si="321"/>
        <v>0</v>
      </c>
      <c r="BD214" s="31">
        <f t="shared" si="304"/>
        <v>0</v>
      </c>
      <c r="BE214" s="230" t="str">
        <f t="shared" si="322"/>
        <v>NO OFERTADO</v>
      </c>
      <c r="BF214" s="32">
        <v>65789</v>
      </c>
      <c r="BG214" s="229">
        <f t="shared" si="371"/>
        <v>12499.91</v>
      </c>
      <c r="BH214" s="34">
        <f t="shared" si="323"/>
        <v>78288.91</v>
      </c>
      <c r="BI214" s="31">
        <f t="shared" si="304"/>
        <v>78288.91</v>
      </c>
      <c r="BJ214" s="230" t="str">
        <f t="shared" si="324"/>
        <v>NO HABILITA</v>
      </c>
      <c r="BK214" s="32"/>
      <c r="BL214" s="229"/>
      <c r="BM214" s="34">
        <f t="shared" si="325"/>
        <v>0</v>
      </c>
      <c r="BN214" s="31">
        <f t="shared" si="304"/>
        <v>0</v>
      </c>
      <c r="BO214" s="230" t="str">
        <f t="shared" si="326"/>
        <v>NO OFERTADO</v>
      </c>
      <c r="BP214" s="32"/>
      <c r="BQ214" s="229"/>
      <c r="BR214" s="34">
        <f t="shared" si="327"/>
        <v>0</v>
      </c>
      <c r="BS214" s="31">
        <f t="shared" si="304"/>
        <v>0</v>
      </c>
      <c r="BT214" s="230" t="str">
        <f t="shared" si="328"/>
        <v>NO OFERTADO</v>
      </c>
      <c r="BU214" s="32"/>
      <c r="BV214" s="229"/>
      <c r="BW214" s="34">
        <f t="shared" si="329"/>
        <v>0</v>
      </c>
      <c r="BX214" s="31">
        <f t="shared" si="330"/>
        <v>0</v>
      </c>
      <c r="BY214" s="230" t="str">
        <f t="shared" si="331"/>
        <v>NO OFERTADO</v>
      </c>
      <c r="BZ214" s="32"/>
      <c r="CA214" s="229"/>
      <c r="CB214" s="34">
        <f t="shared" si="332"/>
        <v>0</v>
      </c>
      <c r="CC214" s="31">
        <f t="shared" si="330"/>
        <v>0</v>
      </c>
      <c r="CD214" s="230" t="str">
        <f t="shared" si="333"/>
        <v>NO OFERTADO</v>
      </c>
      <c r="CE214" s="32"/>
      <c r="CF214" s="229"/>
      <c r="CG214" s="34">
        <f t="shared" si="334"/>
        <v>0</v>
      </c>
      <c r="CH214" s="31">
        <f t="shared" si="330"/>
        <v>0</v>
      </c>
      <c r="CI214" s="230" t="str">
        <f t="shared" si="335"/>
        <v>NO OFERTADO</v>
      </c>
      <c r="CJ214" s="32"/>
      <c r="CK214" s="229"/>
      <c r="CL214" s="34">
        <f t="shared" si="336"/>
        <v>0</v>
      </c>
      <c r="CM214" s="31">
        <f t="shared" si="330"/>
        <v>0</v>
      </c>
      <c r="CN214" s="230" t="str">
        <f t="shared" si="337"/>
        <v>NO OFERTADO</v>
      </c>
      <c r="CO214" s="32"/>
      <c r="CP214" s="231"/>
      <c r="CQ214" s="34">
        <f t="shared" si="338"/>
        <v>0</v>
      </c>
      <c r="CR214" s="31">
        <f t="shared" si="330"/>
        <v>0</v>
      </c>
      <c r="CS214" s="230" t="str">
        <f t="shared" si="339"/>
        <v>NO OFERTADO</v>
      </c>
      <c r="CT214" s="32"/>
      <c r="CU214" s="229"/>
      <c r="CV214" s="34">
        <f t="shared" si="340"/>
        <v>0</v>
      </c>
      <c r="CW214" s="31">
        <f t="shared" si="330"/>
        <v>0</v>
      </c>
      <c r="CX214" s="230" t="str">
        <f t="shared" si="341"/>
        <v>NO OFERTADO</v>
      </c>
      <c r="CY214" s="32"/>
      <c r="CZ214" s="229"/>
      <c r="DA214" s="34">
        <f t="shared" si="354"/>
        <v>0</v>
      </c>
      <c r="DB214" s="31">
        <f t="shared" si="355"/>
        <v>0</v>
      </c>
      <c r="DC214" s="230" t="str">
        <f t="shared" si="342"/>
        <v>NO OFERTADO</v>
      </c>
      <c r="DD214" s="32"/>
      <c r="DE214" s="229"/>
      <c r="DF214" s="34">
        <f t="shared" si="356"/>
        <v>0</v>
      </c>
      <c r="DG214" s="31">
        <f t="shared" si="357"/>
        <v>0</v>
      </c>
      <c r="DH214" s="230" t="str">
        <f t="shared" si="343"/>
        <v>NO OFERTADO</v>
      </c>
      <c r="DI214" s="32"/>
      <c r="DJ214" s="229"/>
      <c r="DK214" s="34">
        <f t="shared" si="358"/>
        <v>0</v>
      </c>
      <c r="DL214" s="31">
        <f t="shared" si="359"/>
        <v>0</v>
      </c>
      <c r="DM214" s="230" t="str">
        <f t="shared" si="344"/>
        <v>NO OFERTADO</v>
      </c>
      <c r="DN214" s="32"/>
      <c r="DO214" s="229"/>
      <c r="DP214" s="34">
        <f t="shared" si="360"/>
        <v>0</v>
      </c>
      <c r="DQ214" s="31">
        <f t="shared" si="361"/>
        <v>0</v>
      </c>
      <c r="DR214" s="230" t="str">
        <f t="shared" si="345"/>
        <v>NO OFERTADO</v>
      </c>
      <c r="DS214" s="32"/>
      <c r="DT214" s="229"/>
      <c r="DU214" s="34">
        <f t="shared" si="362"/>
        <v>0</v>
      </c>
      <c r="DV214" s="31">
        <f t="shared" si="363"/>
        <v>0</v>
      </c>
      <c r="DW214" s="230" t="str">
        <f t="shared" si="346"/>
        <v>NO OFERTADO</v>
      </c>
      <c r="DX214" s="32"/>
      <c r="DY214" s="229">
        <f t="shared" si="285"/>
        <v>0</v>
      </c>
      <c r="DZ214" s="34">
        <f t="shared" si="347"/>
        <v>0</v>
      </c>
      <c r="EA214" s="31">
        <f t="shared" si="348"/>
        <v>0</v>
      </c>
      <c r="EB214" s="230" t="str">
        <f t="shared" si="349"/>
        <v>NO OFERTADO</v>
      </c>
      <c r="EC214" s="32"/>
      <c r="ED214" s="229"/>
      <c r="EE214" s="34">
        <f t="shared" si="364"/>
        <v>0</v>
      </c>
      <c r="EF214" s="31">
        <f t="shared" si="365"/>
        <v>0</v>
      </c>
      <c r="EG214" s="230" t="str">
        <f t="shared" si="350"/>
        <v>NO OFERTADO</v>
      </c>
      <c r="EH214" s="32"/>
      <c r="EI214" s="229"/>
      <c r="EJ214" s="34">
        <f t="shared" si="366"/>
        <v>0</v>
      </c>
      <c r="EK214" s="31">
        <f t="shared" si="367"/>
        <v>0</v>
      </c>
      <c r="EL214" s="230" t="str">
        <f t="shared" si="351"/>
        <v>NO OFERTADO</v>
      </c>
    </row>
    <row r="215" spans="1:142" s="226" customFormat="1" ht="51" x14ac:dyDescent="0.2">
      <c r="A215" s="103">
        <v>206</v>
      </c>
      <c r="B215" s="202" t="s">
        <v>337</v>
      </c>
      <c r="C215" s="121" t="s">
        <v>330</v>
      </c>
      <c r="D215" s="146">
        <v>1</v>
      </c>
      <c r="E215" s="227" t="s">
        <v>53</v>
      </c>
      <c r="F215" s="228">
        <v>1</v>
      </c>
      <c r="G215" s="25">
        <v>14410.9</v>
      </c>
      <c r="H215" s="32"/>
      <c r="I215" s="229"/>
      <c r="J215" s="34">
        <f t="shared" si="352"/>
        <v>0</v>
      </c>
      <c r="K215" s="31">
        <f t="shared" si="353"/>
        <v>0</v>
      </c>
      <c r="L215" s="230" t="str">
        <f t="shared" si="302"/>
        <v>NO OFERTADO</v>
      </c>
      <c r="M215" s="32"/>
      <c r="N215" s="229">
        <v>0</v>
      </c>
      <c r="O215" s="34">
        <f t="shared" si="303"/>
        <v>0</v>
      </c>
      <c r="P215" s="31">
        <f t="shared" si="304"/>
        <v>0</v>
      </c>
      <c r="Q215" s="230" t="str">
        <f t="shared" si="305"/>
        <v>NO OFERTADO</v>
      </c>
      <c r="R215" s="32"/>
      <c r="S215" s="229"/>
      <c r="T215" s="34">
        <f t="shared" si="306"/>
        <v>0</v>
      </c>
      <c r="U215" s="31">
        <f t="shared" si="304"/>
        <v>0</v>
      </c>
      <c r="V215" s="230" t="str">
        <f t="shared" si="307"/>
        <v>NO OFERTADO</v>
      </c>
      <c r="W215" s="32"/>
      <c r="X215" s="229"/>
      <c r="Y215" s="34">
        <f t="shared" si="308"/>
        <v>0</v>
      </c>
      <c r="Z215" s="31">
        <f t="shared" si="304"/>
        <v>0</v>
      </c>
      <c r="AA215" s="230" t="str">
        <f t="shared" si="309"/>
        <v>NO OFERTADO</v>
      </c>
      <c r="AB215" s="32"/>
      <c r="AC215" s="229"/>
      <c r="AD215" s="34">
        <f t="shared" si="310"/>
        <v>0</v>
      </c>
      <c r="AE215" s="31">
        <f t="shared" si="304"/>
        <v>0</v>
      </c>
      <c r="AF215" s="230" t="str">
        <f t="shared" si="311"/>
        <v>NO OFERTADO</v>
      </c>
      <c r="AG215" s="32"/>
      <c r="AH215" s="229"/>
      <c r="AI215" s="34">
        <f t="shared" si="312"/>
        <v>0</v>
      </c>
      <c r="AJ215" s="31">
        <f t="shared" si="304"/>
        <v>0</v>
      </c>
      <c r="AK215" s="230" t="str">
        <f t="shared" si="313"/>
        <v>NO OFERTADO</v>
      </c>
      <c r="AL215" s="32">
        <v>13158</v>
      </c>
      <c r="AM215" s="232">
        <f t="shared" si="368"/>
        <v>2500.02</v>
      </c>
      <c r="AN215" s="34">
        <f t="shared" si="314"/>
        <v>15658.02</v>
      </c>
      <c r="AO215" s="31">
        <f t="shared" si="304"/>
        <v>15658.02</v>
      </c>
      <c r="AP215" s="230" t="str">
        <f t="shared" si="315"/>
        <v>HABILITA</v>
      </c>
      <c r="AQ215" s="32"/>
      <c r="AR215" s="229"/>
      <c r="AS215" s="34">
        <f t="shared" si="316"/>
        <v>0</v>
      </c>
      <c r="AT215" s="31">
        <f t="shared" si="304"/>
        <v>0</v>
      </c>
      <c r="AU215" s="230" t="str">
        <f t="shared" si="317"/>
        <v>NO OFERTADO</v>
      </c>
      <c r="AV215" s="32">
        <v>11835</v>
      </c>
      <c r="AW215" s="229">
        <f t="shared" ref="AW215:AW216" si="375">AV215*0.19</f>
        <v>2248.65</v>
      </c>
      <c r="AX215" s="34">
        <f t="shared" si="318"/>
        <v>14083.65</v>
      </c>
      <c r="AY215" s="31">
        <f t="shared" si="304"/>
        <v>14083.65</v>
      </c>
      <c r="AZ215" s="230" t="str">
        <f t="shared" si="319"/>
        <v>HABILITA</v>
      </c>
      <c r="BA215" s="32"/>
      <c r="BB215" s="229">
        <f t="shared" si="320"/>
        <v>0</v>
      </c>
      <c r="BC215" s="34">
        <f t="shared" si="321"/>
        <v>0</v>
      </c>
      <c r="BD215" s="31">
        <f t="shared" si="304"/>
        <v>0</v>
      </c>
      <c r="BE215" s="230" t="str">
        <f t="shared" si="322"/>
        <v>NO OFERTADO</v>
      </c>
      <c r="BF215" s="32">
        <v>14421</v>
      </c>
      <c r="BG215" s="229">
        <f t="shared" si="371"/>
        <v>2739.9900000000002</v>
      </c>
      <c r="BH215" s="34">
        <f t="shared" si="323"/>
        <v>17160.990000000002</v>
      </c>
      <c r="BI215" s="31">
        <f t="shared" si="304"/>
        <v>17160.990000000002</v>
      </c>
      <c r="BJ215" s="230" t="str">
        <f t="shared" si="324"/>
        <v>HABILITA</v>
      </c>
      <c r="BK215" s="32"/>
      <c r="BL215" s="229"/>
      <c r="BM215" s="34">
        <f t="shared" si="325"/>
        <v>0</v>
      </c>
      <c r="BN215" s="31">
        <f t="shared" si="304"/>
        <v>0</v>
      </c>
      <c r="BO215" s="230" t="str">
        <f t="shared" si="326"/>
        <v>NO OFERTADO</v>
      </c>
      <c r="BP215" s="32"/>
      <c r="BQ215" s="229"/>
      <c r="BR215" s="34">
        <f t="shared" si="327"/>
        <v>0</v>
      </c>
      <c r="BS215" s="31">
        <f t="shared" si="304"/>
        <v>0</v>
      </c>
      <c r="BT215" s="230" t="str">
        <f t="shared" si="328"/>
        <v>NO OFERTADO</v>
      </c>
      <c r="BU215" s="32"/>
      <c r="BV215" s="229"/>
      <c r="BW215" s="34">
        <f t="shared" si="329"/>
        <v>0</v>
      </c>
      <c r="BX215" s="31">
        <f t="shared" si="330"/>
        <v>0</v>
      </c>
      <c r="BY215" s="230" t="str">
        <f t="shared" si="331"/>
        <v>NO OFERTADO</v>
      </c>
      <c r="BZ215" s="32"/>
      <c r="CA215" s="229"/>
      <c r="CB215" s="34">
        <f t="shared" si="332"/>
        <v>0</v>
      </c>
      <c r="CC215" s="31">
        <f t="shared" si="330"/>
        <v>0</v>
      </c>
      <c r="CD215" s="230" t="str">
        <f t="shared" si="333"/>
        <v>NO OFERTADO</v>
      </c>
      <c r="CE215" s="32"/>
      <c r="CF215" s="229"/>
      <c r="CG215" s="34">
        <f t="shared" si="334"/>
        <v>0</v>
      </c>
      <c r="CH215" s="31">
        <f t="shared" si="330"/>
        <v>0</v>
      </c>
      <c r="CI215" s="230" t="str">
        <f t="shared" si="335"/>
        <v>NO OFERTADO</v>
      </c>
      <c r="CJ215" s="32">
        <v>14415</v>
      </c>
      <c r="CK215" s="229">
        <f t="shared" ref="CK215:CK219" si="376">CJ215*0.19</f>
        <v>2738.85</v>
      </c>
      <c r="CL215" s="34">
        <f t="shared" si="336"/>
        <v>17153.849999999999</v>
      </c>
      <c r="CM215" s="31">
        <f t="shared" si="330"/>
        <v>17153.849999999999</v>
      </c>
      <c r="CN215" s="230" t="str">
        <f t="shared" si="337"/>
        <v>HABILITA</v>
      </c>
      <c r="CO215" s="32"/>
      <c r="CP215" s="231"/>
      <c r="CQ215" s="34">
        <f t="shared" si="338"/>
        <v>0</v>
      </c>
      <c r="CR215" s="31">
        <f t="shared" si="330"/>
        <v>0</v>
      </c>
      <c r="CS215" s="230" t="str">
        <f t="shared" si="339"/>
        <v>NO OFERTADO</v>
      </c>
      <c r="CT215" s="32"/>
      <c r="CU215" s="229"/>
      <c r="CV215" s="34">
        <f t="shared" si="340"/>
        <v>0</v>
      </c>
      <c r="CW215" s="31">
        <f t="shared" si="330"/>
        <v>0</v>
      </c>
      <c r="CX215" s="230" t="str">
        <f t="shared" si="341"/>
        <v>NO OFERTADO</v>
      </c>
      <c r="CY215" s="32"/>
      <c r="CZ215" s="229"/>
      <c r="DA215" s="34">
        <f t="shared" si="354"/>
        <v>0</v>
      </c>
      <c r="DB215" s="31">
        <f t="shared" si="355"/>
        <v>0</v>
      </c>
      <c r="DC215" s="230" t="str">
        <f t="shared" si="342"/>
        <v>NO OFERTADO</v>
      </c>
      <c r="DD215" s="32"/>
      <c r="DE215" s="229"/>
      <c r="DF215" s="34">
        <f t="shared" si="356"/>
        <v>0</v>
      </c>
      <c r="DG215" s="31">
        <f t="shared" si="357"/>
        <v>0</v>
      </c>
      <c r="DH215" s="230" t="str">
        <f t="shared" si="343"/>
        <v>NO OFERTADO</v>
      </c>
      <c r="DI215" s="32"/>
      <c r="DJ215" s="229"/>
      <c r="DK215" s="34">
        <f t="shared" si="358"/>
        <v>0</v>
      </c>
      <c r="DL215" s="31">
        <f t="shared" si="359"/>
        <v>0</v>
      </c>
      <c r="DM215" s="230" t="str">
        <f t="shared" si="344"/>
        <v>NO OFERTADO</v>
      </c>
      <c r="DN215" s="32"/>
      <c r="DO215" s="229"/>
      <c r="DP215" s="34">
        <f t="shared" si="360"/>
        <v>0</v>
      </c>
      <c r="DQ215" s="31">
        <f t="shared" si="361"/>
        <v>0</v>
      </c>
      <c r="DR215" s="230" t="str">
        <f t="shared" si="345"/>
        <v>NO OFERTADO</v>
      </c>
      <c r="DS215" s="32"/>
      <c r="DT215" s="229"/>
      <c r="DU215" s="34">
        <f t="shared" si="362"/>
        <v>0</v>
      </c>
      <c r="DV215" s="31">
        <f t="shared" si="363"/>
        <v>0</v>
      </c>
      <c r="DW215" s="230" t="str">
        <f t="shared" si="346"/>
        <v>NO OFERTADO</v>
      </c>
      <c r="DX215" s="32"/>
      <c r="DY215" s="229">
        <f t="shared" si="285"/>
        <v>0</v>
      </c>
      <c r="DZ215" s="34">
        <f t="shared" si="347"/>
        <v>0</v>
      </c>
      <c r="EA215" s="31">
        <f t="shared" si="348"/>
        <v>0</v>
      </c>
      <c r="EB215" s="230" t="str">
        <f t="shared" si="349"/>
        <v>NO OFERTADO</v>
      </c>
      <c r="EC215" s="32"/>
      <c r="ED215" s="229"/>
      <c r="EE215" s="34">
        <f t="shared" si="364"/>
        <v>0</v>
      </c>
      <c r="EF215" s="31">
        <f t="shared" si="365"/>
        <v>0</v>
      </c>
      <c r="EG215" s="230" t="str">
        <f t="shared" si="350"/>
        <v>NO OFERTADO</v>
      </c>
      <c r="EH215" s="32"/>
      <c r="EI215" s="229"/>
      <c r="EJ215" s="34">
        <f t="shared" si="366"/>
        <v>0</v>
      </c>
      <c r="EK215" s="31">
        <f t="shared" si="367"/>
        <v>0</v>
      </c>
      <c r="EL215" s="230" t="str">
        <f t="shared" si="351"/>
        <v>NO OFERTADO</v>
      </c>
    </row>
    <row r="216" spans="1:142" s="226" customFormat="1" ht="409.5" x14ac:dyDescent="0.2">
      <c r="A216" s="103">
        <v>207</v>
      </c>
      <c r="B216" s="202" t="s">
        <v>338</v>
      </c>
      <c r="C216" s="121" t="s">
        <v>339</v>
      </c>
      <c r="D216" s="146">
        <v>1</v>
      </c>
      <c r="E216" s="227" t="s">
        <v>53</v>
      </c>
      <c r="F216" s="228">
        <v>173.33333333333334</v>
      </c>
      <c r="G216" s="25">
        <v>54303.270000000004</v>
      </c>
      <c r="H216" s="32">
        <v>45000</v>
      </c>
      <c r="I216" s="229">
        <f>H216*0.19</f>
        <v>8550</v>
      </c>
      <c r="J216" s="34">
        <f t="shared" si="352"/>
        <v>53550</v>
      </c>
      <c r="K216" s="31">
        <f t="shared" si="353"/>
        <v>53550</v>
      </c>
      <c r="L216" s="230" t="str">
        <f t="shared" si="302"/>
        <v>HABILITA</v>
      </c>
      <c r="M216" s="32"/>
      <c r="N216" s="229">
        <v>0</v>
      </c>
      <c r="O216" s="34">
        <f t="shared" si="303"/>
        <v>0</v>
      </c>
      <c r="P216" s="31">
        <f t="shared" si="304"/>
        <v>0</v>
      </c>
      <c r="Q216" s="230" t="str">
        <f t="shared" si="305"/>
        <v>NO OFERTADO</v>
      </c>
      <c r="R216" s="32"/>
      <c r="S216" s="229"/>
      <c r="T216" s="34">
        <f t="shared" si="306"/>
        <v>0</v>
      </c>
      <c r="U216" s="31">
        <f t="shared" si="304"/>
        <v>0</v>
      </c>
      <c r="V216" s="230" t="str">
        <f t="shared" si="307"/>
        <v>NO OFERTADO</v>
      </c>
      <c r="W216" s="32"/>
      <c r="X216" s="229"/>
      <c r="Y216" s="34">
        <f t="shared" si="308"/>
        <v>0</v>
      </c>
      <c r="Z216" s="31">
        <f t="shared" si="304"/>
        <v>0</v>
      </c>
      <c r="AA216" s="230" t="str">
        <f t="shared" si="309"/>
        <v>NO OFERTADO</v>
      </c>
      <c r="AB216" s="32"/>
      <c r="AC216" s="229"/>
      <c r="AD216" s="34">
        <f t="shared" si="310"/>
        <v>0</v>
      </c>
      <c r="AE216" s="31">
        <f t="shared" si="304"/>
        <v>0</v>
      </c>
      <c r="AF216" s="230" t="str">
        <f t="shared" si="311"/>
        <v>NO OFERTADO</v>
      </c>
      <c r="AG216" s="32"/>
      <c r="AH216" s="229"/>
      <c r="AI216" s="34">
        <f t="shared" si="312"/>
        <v>0</v>
      </c>
      <c r="AJ216" s="31">
        <f t="shared" si="304"/>
        <v>0</v>
      </c>
      <c r="AK216" s="230" t="str">
        <f t="shared" si="313"/>
        <v>NO OFERTADO</v>
      </c>
      <c r="AL216" s="32"/>
      <c r="AM216" s="229"/>
      <c r="AN216" s="34">
        <f t="shared" si="314"/>
        <v>0</v>
      </c>
      <c r="AO216" s="31">
        <f t="shared" si="304"/>
        <v>0</v>
      </c>
      <c r="AP216" s="230" t="str">
        <f t="shared" si="315"/>
        <v>NO OFERTADO</v>
      </c>
      <c r="AQ216" s="32"/>
      <c r="AR216" s="229"/>
      <c r="AS216" s="34">
        <f t="shared" si="316"/>
        <v>0</v>
      </c>
      <c r="AT216" s="31">
        <f t="shared" si="304"/>
        <v>0</v>
      </c>
      <c r="AU216" s="230" t="str">
        <f t="shared" si="317"/>
        <v>NO OFERTADO</v>
      </c>
      <c r="AV216" s="32">
        <v>48295</v>
      </c>
      <c r="AW216" s="229">
        <f t="shared" si="375"/>
        <v>9176.0499999999993</v>
      </c>
      <c r="AX216" s="34">
        <f t="shared" si="318"/>
        <v>57471.05</v>
      </c>
      <c r="AY216" s="31">
        <f t="shared" si="304"/>
        <v>57471.05</v>
      </c>
      <c r="AZ216" s="230" t="str">
        <f t="shared" si="319"/>
        <v>HABILITA</v>
      </c>
      <c r="BA216" s="32"/>
      <c r="BB216" s="229">
        <f t="shared" si="320"/>
        <v>0</v>
      </c>
      <c r="BC216" s="34">
        <f t="shared" si="321"/>
        <v>0</v>
      </c>
      <c r="BD216" s="31">
        <f t="shared" si="304"/>
        <v>0</v>
      </c>
      <c r="BE216" s="230" t="str">
        <f t="shared" si="322"/>
        <v>NO OFERTADO</v>
      </c>
      <c r="BF216" s="32"/>
      <c r="BG216" s="229"/>
      <c r="BH216" s="34">
        <f t="shared" si="323"/>
        <v>0</v>
      </c>
      <c r="BI216" s="31">
        <f t="shared" si="304"/>
        <v>0</v>
      </c>
      <c r="BJ216" s="230" t="str">
        <f t="shared" si="324"/>
        <v>NO OFERTADO</v>
      </c>
      <c r="BK216" s="32"/>
      <c r="BL216" s="229"/>
      <c r="BM216" s="34">
        <f t="shared" si="325"/>
        <v>0</v>
      </c>
      <c r="BN216" s="31">
        <f t="shared" si="304"/>
        <v>0</v>
      </c>
      <c r="BO216" s="230" t="str">
        <f t="shared" si="326"/>
        <v>NO OFERTADO</v>
      </c>
      <c r="BP216" s="32">
        <v>45200</v>
      </c>
      <c r="BQ216" s="229">
        <f t="shared" ref="BQ216:BQ219" si="377">BP216*0.19</f>
        <v>8588</v>
      </c>
      <c r="BR216" s="34">
        <f t="shared" si="327"/>
        <v>53788</v>
      </c>
      <c r="BS216" s="31">
        <f t="shared" si="304"/>
        <v>53788</v>
      </c>
      <c r="BT216" s="230" t="str">
        <f t="shared" si="328"/>
        <v>HABILITA</v>
      </c>
      <c r="BU216" s="32">
        <v>47020</v>
      </c>
      <c r="BV216" s="229">
        <f>BU216*0.19</f>
        <v>8933.7999999999993</v>
      </c>
      <c r="BW216" s="34">
        <f t="shared" si="329"/>
        <v>55953.8</v>
      </c>
      <c r="BX216" s="31">
        <f t="shared" si="330"/>
        <v>55953.8</v>
      </c>
      <c r="BY216" s="230" t="str">
        <f t="shared" si="331"/>
        <v>HABILITA</v>
      </c>
      <c r="BZ216" s="32"/>
      <c r="CA216" s="229"/>
      <c r="CB216" s="34">
        <f t="shared" si="332"/>
        <v>0</v>
      </c>
      <c r="CC216" s="31">
        <f t="shared" si="330"/>
        <v>0</v>
      </c>
      <c r="CD216" s="230" t="str">
        <f t="shared" si="333"/>
        <v>NO OFERTADO</v>
      </c>
      <c r="CE216" s="32"/>
      <c r="CF216" s="229"/>
      <c r="CG216" s="34">
        <f t="shared" si="334"/>
        <v>0</v>
      </c>
      <c r="CH216" s="31">
        <f t="shared" si="330"/>
        <v>0</v>
      </c>
      <c r="CI216" s="230" t="str">
        <f t="shared" si="335"/>
        <v>NO OFERTADO</v>
      </c>
      <c r="CJ216" s="32">
        <v>45633</v>
      </c>
      <c r="CK216" s="229">
        <f t="shared" si="376"/>
        <v>8670.27</v>
      </c>
      <c r="CL216" s="34">
        <f t="shared" si="336"/>
        <v>54303.270000000004</v>
      </c>
      <c r="CM216" s="31">
        <f t="shared" si="330"/>
        <v>54303.270000000004</v>
      </c>
      <c r="CN216" s="230" t="str">
        <f t="shared" si="337"/>
        <v>HABILITA</v>
      </c>
      <c r="CO216" s="32"/>
      <c r="CP216" s="231"/>
      <c r="CQ216" s="34">
        <f t="shared" si="338"/>
        <v>0</v>
      </c>
      <c r="CR216" s="31">
        <f t="shared" si="330"/>
        <v>0</v>
      </c>
      <c r="CS216" s="230" t="str">
        <f t="shared" si="339"/>
        <v>NO OFERTADO</v>
      </c>
      <c r="CT216" s="32"/>
      <c r="CU216" s="229"/>
      <c r="CV216" s="34">
        <f t="shared" si="340"/>
        <v>0</v>
      </c>
      <c r="CW216" s="31">
        <f t="shared" si="330"/>
        <v>0</v>
      </c>
      <c r="CX216" s="230" t="str">
        <f t="shared" si="341"/>
        <v>NO OFERTADO</v>
      </c>
      <c r="CY216" s="32"/>
      <c r="CZ216" s="229"/>
      <c r="DA216" s="34">
        <f t="shared" si="354"/>
        <v>0</v>
      </c>
      <c r="DB216" s="31">
        <f t="shared" si="355"/>
        <v>0</v>
      </c>
      <c r="DC216" s="230" t="str">
        <f t="shared" si="342"/>
        <v>NO OFERTADO</v>
      </c>
      <c r="DD216" s="32"/>
      <c r="DE216" s="229"/>
      <c r="DF216" s="34">
        <f t="shared" si="356"/>
        <v>0</v>
      </c>
      <c r="DG216" s="31">
        <f t="shared" si="357"/>
        <v>0</v>
      </c>
      <c r="DH216" s="230" t="str">
        <f t="shared" si="343"/>
        <v>NO OFERTADO</v>
      </c>
      <c r="DI216" s="32"/>
      <c r="DJ216" s="229"/>
      <c r="DK216" s="34">
        <f t="shared" si="358"/>
        <v>0</v>
      </c>
      <c r="DL216" s="31">
        <f t="shared" si="359"/>
        <v>0</v>
      </c>
      <c r="DM216" s="230" t="str">
        <f t="shared" si="344"/>
        <v>NO OFERTADO</v>
      </c>
      <c r="DN216" s="32"/>
      <c r="DO216" s="229"/>
      <c r="DP216" s="34">
        <f t="shared" si="360"/>
        <v>0</v>
      </c>
      <c r="DQ216" s="31">
        <f t="shared" si="361"/>
        <v>0</v>
      </c>
      <c r="DR216" s="230" t="str">
        <f t="shared" si="345"/>
        <v>NO OFERTADO</v>
      </c>
      <c r="DS216" s="32"/>
      <c r="DT216" s="229"/>
      <c r="DU216" s="34">
        <f t="shared" si="362"/>
        <v>0</v>
      </c>
      <c r="DV216" s="31">
        <f t="shared" si="363"/>
        <v>0</v>
      </c>
      <c r="DW216" s="230" t="str">
        <f t="shared" si="346"/>
        <v>NO OFERTADO</v>
      </c>
      <c r="DX216" s="32"/>
      <c r="DY216" s="229">
        <f t="shared" si="285"/>
        <v>0</v>
      </c>
      <c r="DZ216" s="34">
        <f t="shared" si="347"/>
        <v>0</v>
      </c>
      <c r="EA216" s="31">
        <f t="shared" si="348"/>
        <v>0</v>
      </c>
      <c r="EB216" s="230" t="str">
        <f t="shared" si="349"/>
        <v>NO OFERTADO</v>
      </c>
      <c r="EC216" s="32"/>
      <c r="ED216" s="229"/>
      <c r="EE216" s="34">
        <f t="shared" si="364"/>
        <v>0</v>
      </c>
      <c r="EF216" s="31">
        <f t="shared" si="365"/>
        <v>0</v>
      </c>
      <c r="EG216" s="230" t="str">
        <f t="shared" si="350"/>
        <v>NO OFERTADO</v>
      </c>
      <c r="EH216" s="32"/>
      <c r="EI216" s="229"/>
      <c r="EJ216" s="34">
        <f t="shared" si="366"/>
        <v>0</v>
      </c>
      <c r="EK216" s="31">
        <f t="shared" si="367"/>
        <v>0</v>
      </c>
      <c r="EL216" s="230" t="str">
        <f t="shared" si="351"/>
        <v>NO OFERTADO</v>
      </c>
    </row>
    <row r="217" spans="1:142" s="226" customFormat="1" ht="409.5" x14ac:dyDescent="0.2">
      <c r="A217" s="103">
        <v>208</v>
      </c>
      <c r="B217" s="202" t="s">
        <v>340</v>
      </c>
      <c r="C217" s="121" t="s">
        <v>341</v>
      </c>
      <c r="D217" s="146">
        <v>1</v>
      </c>
      <c r="E217" s="227" t="s">
        <v>53</v>
      </c>
      <c r="F217" s="228">
        <v>1</v>
      </c>
      <c r="G217" s="25">
        <v>48330.66</v>
      </c>
      <c r="H217" s="32"/>
      <c r="I217" s="229"/>
      <c r="J217" s="34">
        <f t="shared" si="352"/>
        <v>0</v>
      </c>
      <c r="K217" s="31">
        <f t="shared" si="353"/>
        <v>0</v>
      </c>
      <c r="L217" s="230" t="str">
        <f t="shared" si="302"/>
        <v>NO OFERTADO</v>
      </c>
      <c r="M217" s="32"/>
      <c r="N217" s="229">
        <v>0</v>
      </c>
      <c r="O217" s="34">
        <f t="shared" si="303"/>
        <v>0</v>
      </c>
      <c r="P217" s="31">
        <f t="shared" si="304"/>
        <v>0</v>
      </c>
      <c r="Q217" s="230" t="str">
        <f t="shared" si="305"/>
        <v>NO OFERTADO</v>
      </c>
      <c r="R217" s="32"/>
      <c r="S217" s="229"/>
      <c r="T217" s="34">
        <f t="shared" si="306"/>
        <v>0</v>
      </c>
      <c r="U217" s="31">
        <f t="shared" si="304"/>
        <v>0</v>
      </c>
      <c r="V217" s="230" t="str">
        <f t="shared" si="307"/>
        <v>NO OFERTADO</v>
      </c>
      <c r="W217" s="32"/>
      <c r="X217" s="229"/>
      <c r="Y217" s="34">
        <f t="shared" si="308"/>
        <v>0</v>
      </c>
      <c r="Z217" s="31">
        <f t="shared" si="304"/>
        <v>0</v>
      </c>
      <c r="AA217" s="230" t="str">
        <f t="shared" si="309"/>
        <v>NO OFERTADO</v>
      </c>
      <c r="AB217" s="32"/>
      <c r="AC217" s="229"/>
      <c r="AD217" s="34">
        <f t="shared" si="310"/>
        <v>0</v>
      </c>
      <c r="AE217" s="31">
        <f t="shared" si="304"/>
        <v>0</v>
      </c>
      <c r="AF217" s="230" t="str">
        <f t="shared" si="311"/>
        <v>NO OFERTADO</v>
      </c>
      <c r="AG217" s="32"/>
      <c r="AH217" s="229"/>
      <c r="AI217" s="34">
        <f t="shared" si="312"/>
        <v>0</v>
      </c>
      <c r="AJ217" s="31">
        <f t="shared" si="304"/>
        <v>0</v>
      </c>
      <c r="AK217" s="230" t="str">
        <f t="shared" si="313"/>
        <v>NO OFERTADO</v>
      </c>
      <c r="AL217" s="32"/>
      <c r="AM217" s="229"/>
      <c r="AN217" s="34">
        <f t="shared" si="314"/>
        <v>0</v>
      </c>
      <c r="AO217" s="31">
        <f t="shared" si="304"/>
        <v>0</v>
      </c>
      <c r="AP217" s="230" t="str">
        <f t="shared" si="315"/>
        <v>NO OFERTADO</v>
      </c>
      <c r="AQ217" s="32"/>
      <c r="AR217" s="229"/>
      <c r="AS217" s="34">
        <f t="shared" si="316"/>
        <v>0</v>
      </c>
      <c r="AT217" s="31">
        <f t="shared" si="304"/>
        <v>0</v>
      </c>
      <c r="AU217" s="230" t="str">
        <f t="shared" si="317"/>
        <v>NO OFERTADO</v>
      </c>
      <c r="AV217" s="32"/>
      <c r="AW217" s="229"/>
      <c r="AX217" s="34">
        <f t="shared" si="318"/>
        <v>0</v>
      </c>
      <c r="AY217" s="31">
        <f t="shared" si="304"/>
        <v>0</v>
      </c>
      <c r="AZ217" s="230" t="str">
        <f t="shared" si="319"/>
        <v>NO OFERTADO</v>
      </c>
      <c r="BA217" s="32"/>
      <c r="BB217" s="229">
        <f t="shared" si="320"/>
        <v>0</v>
      </c>
      <c r="BC217" s="34">
        <f t="shared" si="321"/>
        <v>0</v>
      </c>
      <c r="BD217" s="31">
        <f t="shared" si="304"/>
        <v>0</v>
      </c>
      <c r="BE217" s="230" t="str">
        <f t="shared" si="322"/>
        <v>NO OFERTADO</v>
      </c>
      <c r="BF217" s="32"/>
      <c r="BG217" s="229"/>
      <c r="BH217" s="34">
        <f t="shared" si="323"/>
        <v>0</v>
      </c>
      <c r="BI217" s="31">
        <f t="shared" si="304"/>
        <v>0</v>
      </c>
      <c r="BJ217" s="230" t="str">
        <f t="shared" si="324"/>
        <v>NO OFERTADO</v>
      </c>
      <c r="BK217" s="32"/>
      <c r="BL217" s="229"/>
      <c r="BM217" s="34">
        <f t="shared" si="325"/>
        <v>0</v>
      </c>
      <c r="BN217" s="31">
        <f t="shared" si="304"/>
        <v>0</v>
      </c>
      <c r="BO217" s="230" t="str">
        <f t="shared" si="326"/>
        <v>NO OFERTADO</v>
      </c>
      <c r="BP217" s="32">
        <v>49750</v>
      </c>
      <c r="BQ217" s="229">
        <f t="shared" si="377"/>
        <v>9452.5</v>
      </c>
      <c r="BR217" s="34">
        <f t="shared" si="327"/>
        <v>59202.5</v>
      </c>
      <c r="BS217" s="31">
        <f t="shared" si="304"/>
        <v>59202.5</v>
      </c>
      <c r="BT217" s="230" t="str">
        <f t="shared" si="328"/>
        <v>HABILITA</v>
      </c>
      <c r="BU217" s="32"/>
      <c r="BV217" s="229"/>
      <c r="BW217" s="34">
        <f t="shared" si="329"/>
        <v>0</v>
      </c>
      <c r="BX217" s="31">
        <f t="shared" si="330"/>
        <v>0</v>
      </c>
      <c r="BY217" s="230" t="str">
        <f t="shared" si="331"/>
        <v>NO OFERTADO</v>
      </c>
      <c r="BZ217" s="32"/>
      <c r="CA217" s="229"/>
      <c r="CB217" s="34">
        <f t="shared" si="332"/>
        <v>0</v>
      </c>
      <c r="CC217" s="31">
        <f t="shared" si="330"/>
        <v>0</v>
      </c>
      <c r="CD217" s="230" t="str">
        <f t="shared" si="333"/>
        <v>NO OFERTADO</v>
      </c>
      <c r="CE217" s="32"/>
      <c r="CF217" s="229"/>
      <c r="CG217" s="34">
        <f t="shared" si="334"/>
        <v>0</v>
      </c>
      <c r="CH217" s="31">
        <f t="shared" si="330"/>
        <v>0</v>
      </c>
      <c r="CI217" s="230" t="str">
        <f t="shared" si="335"/>
        <v>NO OFERTADO</v>
      </c>
      <c r="CJ217" s="32">
        <v>40614</v>
      </c>
      <c r="CK217" s="229">
        <f t="shared" si="376"/>
        <v>7716.66</v>
      </c>
      <c r="CL217" s="34">
        <f t="shared" si="336"/>
        <v>48330.66</v>
      </c>
      <c r="CM217" s="31">
        <f t="shared" si="330"/>
        <v>48330.66</v>
      </c>
      <c r="CN217" s="230" t="str">
        <f t="shared" si="337"/>
        <v>HABILITA</v>
      </c>
      <c r="CO217" s="32"/>
      <c r="CP217" s="231"/>
      <c r="CQ217" s="34">
        <f t="shared" si="338"/>
        <v>0</v>
      </c>
      <c r="CR217" s="31">
        <f t="shared" si="330"/>
        <v>0</v>
      </c>
      <c r="CS217" s="230" t="str">
        <f t="shared" si="339"/>
        <v>NO OFERTADO</v>
      </c>
      <c r="CT217" s="32"/>
      <c r="CU217" s="229"/>
      <c r="CV217" s="34">
        <f t="shared" si="340"/>
        <v>0</v>
      </c>
      <c r="CW217" s="31">
        <f t="shared" si="330"/>
        <v>0</v>
      </c>
      <c r="CX217" s="230" t="str">
        <f t="shared" si="341"/>
        <v>NO OFERTADO</v>
      </c>
      <c r="CY217" s="32"/>
      <c r="CZ217" s="229"/>
      <c r="DA217" s="34">
        <f t="shared" si="354"/>
        <v>0</v>
      </c>
      <c r="DB217" s="31">
        <f t="shared" si="355"/>
        <v>0</v>
      </c>
      <c r="DC217" s="230" t="str">
        <f t="shared" si="342"/>
        <v>NO OFERTADO</v>
      </c>
      <c r="DD217" s="32"/>
      <c r="DE217" s="229"/>
      <c r="DF217" s="34">
        <f t="shared" si="356"/>
        <v>0</v>
      </c>
      <c r="DG217" s="31">
        <f t="shared" si="357"/>
        <v>0</v>
      </c>
      <c r="DH217" s="230" t="str">
        <f t="shared" si="343"/>
        <v>NO OFERTADO</v>
      </c>
      <c r="DI217" s="32"/>
      <c r="DJ217" s="229"/>
      <c r="DK217" s="34">
        <f t="shared" si="358"/>
        <v>0</v>
      </c>
      <c r="DL217" s="31">
        <f t="shared" si="359"/>
        <v>0</v>
      </c>
      <c r="DM217" s="230" t="str">
        <f t="shared" si="344"/>
        <v>NO OFERTADO</v>
      </c>
      <c r="DN217" s="32"/>
      <c r="DO217" s="229"/>
      <c r="DP217" s="34">
        <f t="shared" si="360"/>
        <v>0</v>
      </c>
      <c r="DQ217" s="31">
        <f t="shared" si="361"/>
        <v>0</v>
      </c>
      <c r="DR217" s="230" t="str">
        <f t="shared" si="345"/>
        <v>NO OFERTADO</v>
      </c>
      <c r="DS217" s="32"/>
      <c r="DT217" s="229"/>
      <c r="DU217" s="34">
        <f t="shared" si="362"/>
        <v>0</v>
      </c>
      <c r="DV217" s="31">
        <f t="shared" si="363"/>
        <v>0</v>
      </c>
      <c r="DW217" s="230" t="str">
        <f t="shared" si="346"/>
        <v>NO OFERTADO</v>
      </c>
      <c r="DX217" s="32"/>
      <c r="DY217" s="229">
        <f t="shared" si="285"/>
        <v>0</v>
      </c>
      <c r="DZ217" s="34">
        <f t="shared" si="347"/>
        <v>0</v>
      </c>
      <c r="EA217" s="31">
        <f t="shared" si="348"/>
        <v>0</v>
      </c>
      <c r="EB217" s="230" t="str">
        <f t="shared" si="349"/>
        <v>NO OFERTADO</v>
      </c>
      <c r="EC217" s="32"/>
      <c r="ED217" s="229"/>
      <c r="EE217" s="34">
        <f t="shared" si="364"/>
        <v>0</v>
      </c>
      <c r="EF217" s="31">
        <f t="shared" si="365"/>
        <v>0</v>
      </c>
      <c r="EG217" s="230" t="str">
        <f t="shared" si="350"/>
        <v>NO OFERTADO</v>
      </c>
      <c r="EH217" s="32"/>
      <c r="EI217" s="229"/>
      <c r="EJ217" s="34">
        <f t="shared" si="366"/>
        <v>0</v>
      </c>
      <c r="EK217" s="31">
        <f t="shared" si="367"/>
        <v>0</v>
      </c>
      <c r="EL217" s="230" t="str">
        <f t="shared" si="351"/>
        <v>NO OFERTADO</v>
      </c>
    </row>
    <row r="218" spans="1:142" s="226" customFormat="1" ht="382.5" x14ac:dyDescent="0.2">
      <c r="A218" s="103">
        <v>209</v>
      </c>
      <c r="B218" s="202" t="s">
        <v>342</v>
      </c>
      <c r="C218" s="121" t="s">
        <v>343</v>
      </c>
      <c r="D218" s="146">
        <v>1</v>
      </c>
      <c r="E218" s="227" t="s">
        <v>53</v>
      </c>
      <c r="F218" s="228">
        <v>138</v>
      </c>
      <c r="G218" s="25">
        <v>26290.67</v>
      </c>
      <c r="H218" s="32"/>
      <c r="I218" s="229"/>
      <c r="J218" s="34">
        <f t="shared" si="352"/>
        <v>0</v>
      </c>
      <c r="K218" s="31">
        <f t="shared" si="353"/>
        <v>0</v>
      </c>
      <c r="L218" s="230" t="str">
        <f t="shared" si="302"/>
        <v>NO OFERTADO</v>
      </c>
      <c r="M218" s="32"/>
      <c r="N218" s="229">
        <v>0</v>
      </c>
      <c r="O218" s="34">
        <f t="shared" si="303"/>
        <v>0</v>
      </c>
      <c r="P218" s="31">
        <f t="shared" ref="P218:BS233" si="378">$D218*O218</f>
        <v>0</v>
      </c>
      <c r="Q218" s="230" t="str">
        <f t="shared" si="305"/>
        <v>NO OFERTADO</v>
      </c>
      <c r="R218" s="32"/>
      <c r="S218" s="229"/>
      <c r="T218" s="34">
        <f t="shared" si="306"/>
        <v>0</v>
      </c>
      <c r="U218" s="31">
        <f t="shared" si="378"/>
        <v>0</v>
      </c>
      <c r="V218" s="230" t="str">
        <f t="shared" si="307"/>
        <v>NO OFERTADO</v>
      </c>
      <c r="W218" s="32"/>
      <c r="X218" s="229"/>
      <c r="Y218" s="34">
        <f t="shared" si="308"/>
        <v>0</v>
      </c>
      <c r="Z218" s="31">
        <f t="shared" si="378"/>
        <v>0</v>
      </c>
      <c r="AA218" s="230" t="str">
        <f t="shared" si="309"/>
        <v>NO OFERTADO</v>
      </c>
      <c r="AB218" s="32"/>
      <c r="AC218" s="229"/>
      <c r="AD218" s="34">
        <f t="shared" si="310"/>
        <v>0</v>
      </c>
      <c r="AE218" s="31">
        <f t="shared" si="378"/>
        <v>0</v>
      </c>
      <c r="AF218" s="230" t="str">
        <f t="shared" si="311"/>
        <v>NO OFERTADO</v>
      </c>
      <c r="AG218" s="32"/>
      <c r="AH218" s="229"/>
      <c r="AI218" s="34">
        <f t="shared" si="312"/>
        <v>0</v>
      </c>
      <c r="AJ218" s="31">
        <f t="shared" si="378"/>
        <v>0</v>
      </c>
      <c r="AK218" s="230" t="str">
        <f t="shared" si="313"/>
        <v>NO OFERTADO</v>
      </c>
      <c r="AL218" s="32">
        <v>26000</v>
      </c>
      <c r="AM218" s="232">
        <f>AL218*0.19</f>
        <v>4940</v>
      </c>
      <c r="AN218" s="34">
        <f t="shared" si="314"/>
        <v>30940</v>
      </c>
      <c r="AO218" s="31">
        <f t="shared" si="378"/>
        <v>30940</v>
      </c>
      <c r="AP218" s="230" t="str">
        <f t="shared" si="315"/>
        <v>HABILITA</v>
      </c>
      <c r="AQ218" s="32"/>
      <c r="AR218" s="229"/>
      <c r="AS218" s="34">
        <f t="shared" si="316"/>
        <v>0</v>
      </c>
      <c r="AT218" s="31">
        <f t="shared" si="378"/>
        <v>0</v>
      </c>
      <c r="AU218" s="230" t="str">
        <f t="shared" si="317"/>
        <v>NO OFERTADO</v>
      </c>
      <c r="AV218" s="32">
        <v>21591</v>
      </c>
      <c r="AW218" s="229">
        <f>AV218*0.19</f>
        <v>4102.29</v>
      </c>
      <c r="AX218" s="34">
        <f t="shared" si="318"/>
        <v>25693.29</v>
      </c>
      <c r="AY218" s="31">
        <f t="shared" si="378"/>
        <v>25693.29</v>
      </c>
      <c r="AZ218" s="230" t="str">
        <f t="shared" si="319"/>
        <v>HABILITA</v>
      </c>
      <c r="BA218" s="32"/>
      <c r="BB218" s="229">
        <f t="shared" ref="BB218:BB233" si="379">BA218*0.19</f>
        <v>0</v>
      </c>
      <c r="BC218" s="34">
        <f t="shared" si="321"/>
        <v>0</v>
      </c>
      <c r="BD218" s="31">
        <f t="shared" si="378"/>
        <v>0</v>
      </c>
      <c r="BE218" s="230" t="str">
        <f t="shared" si="322"/>
        <v>NO OFERTADO</v>
      </c>
      <c r="BF218" s="32"/>
      <c r="BG218" s="229"/>
      <c r="BH218" s="34">
        <f t="shared" si="323"/>
        <v>0</v>
      </c>
      <c r="BI218" s="31">
        <f t="shared" si="378"/>
        <v>0</v>
      </c>
      <c r="BJ218" s="230" t="str">
        <f t="shared" si="324"/>
        <v>NO OFERTADO</v>
      </c>
      <c r="BK218" s="32"/>
      <c r="BL218" s="229"/>
      <c r="BM218" s="34">
        <f t="shared" si="325"/>
        <v>0</v>
      </c>
      <c r="BN218" s="31">
        <f t="shared" si="378"/>
        <v>0</v>
      </c>
      <c r="BO218" s="230" t="str">
        <f t="shared" si="326"/>
        <v>NO OFERTADO</v>
      </c>
      <c r="BP218" s="32">
        <v>26940</v>
      </c>
      <c r="BQ218" s="229">
        <f t="shared" si="377"/>
        <v>5118.6000000000004</v>
      </c>
      <c r="BR218" s="34">
        <f t="shared" si="327"/>
        <v>32058.6</v>
      </c>
      <c r="BS218" s="31">
        <f t="shared" si="378"/>
        <v>32058.6</v>
      </c>
      <c r="BT218" s="230" t="str">
        <f t="shared" si="328"/>
        <v>HABILITA</v>
      </c>
      <c r="BU218" s="32"/>
      <c r="BV218" s="229"/>
      <c r="BW218" s="34">
        <f t="shared" si="329"/>
        <v>0</v>
      </c>
      <c r="BX218" s="31">
        <f t="shared" ref="BX218:CW233" si="380">$D218*BW218</f>
        <v>0</v>
      </c>
      <c r="BY218" s="230" t="str">
        <f t="shared" si="331"/>
        <v>NO OFERTADO</v>
      </c>
      <c r="BZ218" s="32"/>
      <c r="CA218" s="229"/>
      <c r="CB218" s="34">
        <f t="shared" si="332"/>
        <v>0</v>
      </c>
      <c r="CC218" s="31">
        <f t="shared" si="380"/>
        <v>0</v>
      </c>
      <c r="CD218" s="230" t="str">
        <f t="shared" si="333"/>
        <v>NO OFERTADO</v>
      </c>
      <c r="CE218" s="32"/>
      <c r="CF218" s="229"/>
      <c r="CG218" s="34">
        <f t="shared" si="334"/>
        <v>0</v>
      </c>
      <c r="CH218" s="31">
        <f t="shared" si="380"/>
        <v>0</v>
      </c>
      <c r="CI218" s="230" t="str">
        <f t="shared" si="335"/>
        <v>NO OFERTADO</v>
      </c>
      <c r="CJ218" s="32">
        <v>26421</v>
      </c>
      <c r="CK218" s="229">
        <f t="shared" si="376"/>
        <v>5019.99</v>
      </c>
      <c r="CL218" s="34">
        <f t="shared" si="336"/>
        <v>31440.989999999998</v>
      </c>
      <c r="CM218" s="31">
        <f t="shared" si="380"/>
        <v>31440.989999999998</v>
      </c>
      <c r="CN218" s="230" t="str">
        <f t="shared" si="337"/>
        <v>HABILITA</v>
      </c>
      <c r="CO218" s="32"/>
      <c r="CP218" s="231"/>
      <c r="CQ218" s="34">
        <f t="shared" si="338"/>
        <v>0</v>
      </c>
      <c r="CR218" s="31">
        <f t="shared" si="380"/>
        <v>0</v>
      </c>
      <c r="CS218" s="230" t="str">
        <f t="shared" si="339"/>
        <v>NO OFERTADO</v>
      </c>
      <c r="CT218" s="32"/>
      <c r="CU218" s="229"/>
      <c r="CV218" s="34">
        <f t="shared" si="340"/>
        <v>0</v>
      </c>
      <c r="CW218" s="31">
        <f t="shared" si="380"/>
        <v>0</v>
      </c>
      <c r="CX218" s="230" t="str">
        <f t="shared" si="341"/>
        <v>NO OFERTADO</v>
      </c>
      <c r="CY218" s="32"/>
      <c r="CZ218" s="229"/>
      <c r="DA218" s="34">
        <f t="shared" si="354"/>
        <v>0</v>
      </c>
      <c r="DB218" s="31">
        <f t="shared" si="355"/>
        <v>0</v>
      </c>
      <c r="DC218" s="230" t="str">
        <f t="shared" si="342"/>
        <v>NO OFERTADO</v>
      </c>
      <c r="DD218" s="32"/>
      <c r="DE218" s="229"/>
      <c r="DF218" s="34">
        <f t="shared" si="356"/>
        <v>0</v>
      </c>
      <c r="DG218" s="31">
        <f t="shared" si="357"/>
        <v>0</v>
      </c>
      <c r="DH218" s="230" t="str">
        <f t="shared" si="343"/>
        <v>NO OFERTADO</v>
      </c>
      <c r="DI218" s="32"/>
      <c r="DJ218" s="229"/>
      <c r="DK218" s="34">
        <f t="shared" si="358"/>
        <v>0</v>
      </c>
      <c r="DL218" s="31">
        <f t="shared" si="359"/>
        <v>0</v>
      </c>
      <c r="DM218" s="230" t="str">
        <f t="shared" si="344"/>
        <v>NO OFERTADO</v>
      </c>
      <c r="DN218" s="32"/>
      <c r="DO218" s="229"/>
      <c r="DP218" s="34">
        <f t="shared" si="360"/>
        <v>0</v>
      </c>
      <c r="DQ218" s="31">
        <f t="shared" si="361"/>
        <v>0</v>
      </c>
      <c r="DR218" s="230" t="str">
        <f t="shared" si="345"/>
        <v>NO OFERTADO</v>
      </c>
      <c r="DS218" s="32"/>
      <c r="DT218" s="229"/>
      <c r="DU218" s="34">
        <f t="shared" si="362"/>
        <v>0</v>
      </c>
      <c r="DV218" s="31">
        <f t="shared" si="363"/>
        <v>0</v>
      </c>
      <c r="DW218" s="230" t="str">
        <f t="shared" si="346"/>
        <v>NO OFERTADO</v>
      </c>
      <c r="DX218" s="32"/>
      <c r="DY218" s="229">
        <f t="shared" si="285"/>
        <v>0</v>
      </c>
      <c r="DZ218" s="34">
        <f t="shared" si="347"/>
        <v>0</v>
      </c>
      <c r="EA218" s="31">
        <f t="shared" si="348"/>
        <v>0</v>
      </c>
      <c r="EB218" s="230" t="str">
        <f t="shared" si="349"/>
        <v>NO OFERTADO</v>
      </c>
      <c r="EC218" s="32"/>
      <c r="ED218" s="229"/>
      <c r="EE218" s="34">
        <f t="shared" si="364"/>
        <v>0</v>
      </c>
      <c r="EF218" s="31">
        <f t="shared" si="365"/>
        <v>0</v>
      </c>
      <c r="EG218" s="230" t="str">
        <f t="shared" si="350"/>
        <v>NO OFERTADO</v>
      </c>
      <c r="EH218" s="32"/>
      <c r="EI218" s="229"/>
      <c r="EJ218" s="34">
        <f t="shared" si="366"/>
        <v>0</v>
      </c>
      <c r="EK218" s="31">
        <f t="shared" si="367"/>
        <v>0</v>
      </c>
      <c r="EL218" s="230" t="str">
        <f t="shared" si="351"/>
        <v>NO OFERTADO</v>
      </c>
    </row>
    <row r="219" spans="1:142" s="226" customFormat="1" ht="216.75" x14ac:dyDescent="0.2">
      <c r="A219" s="103">
        <v>210</v>
      </c>
      <c r="B219" s="202" t="s">
        <v>344</v>
      </c>
      <c r="C219" s="121" t="s">
        <v>345</v>
      </c>
      <c r="D219" s="146">
        <v>1</v>
      </c>
      <c r="E219" s="227" t="s">
        <v>53</v>
      </c>
      <c r="F219" s="228">
        <v>9.5</v>
      </c>
      <c r="G219" s="25">
        <v>91564.55</v>
      </c>
      <c r="H219" s="32"/>
      <c r="I219" s="229"/>
      <c r="J219" s="34">
        <f t="shared" si="352"/>
        <v>0</v>
      </c>
      <c r="K219" s="31">
        <f t="shared" si="353"/>
        <v>0</v>
      </c>
      <c r="L219" s="230" t="str">
        <f t="shared" si="302"/>
        <v>NO OFERTADO</v>
      </c>
      <c r="M219" s="32"/>
      <c r="N219" s="229">
        <v>0</v>
      </c>
      <c r="O219" s="34">
        <f t="shared" si="303"/>
        <v>0</v>
      </c>
      <c r="P219" s="31">
        <f t="shared" si="378"/>
        <v>0</v>
      </c>
      <c r="Q219" s="230" t="str">
        <f t="shared" si="305"/>
        <v>NO OFERTADO</v>
      </c>
      <c r="R219" s="32"/>
      <c r="S219" s="229"/>
      <c r="T219" s="34">
        <f t="shared" si="306"/>
        <v>0</v>
      </c>
      <c r="U219" s="31">
        <f t="shared" si="378"/>
        <v>0</v>
      </c>
      <c r="V219" s="230" t="str">
        <f t="shared" si="307"/>
        <v>NO OFERTADO</v>
      </c>
      <c r="W219" s="32"/>
      <c r="X219" s="229"/>
      <c r="Y219" s="34">
        <f t="shared" si="308"/>
        <v>0</v>
      </c>
      <c r="Z219" s="31">
        <f t="shared" si="378"/>
        <v>0</v>
      </c>
      <c r="AA219" s="230" t="str">
        <f t="shared" si="309"/>
        <v>NO OFERTADO</v>
      </c>
      <c r="AB219" s="32"/>
      <c r="AC219" s="229"/>
      <c r="AD219" s="34">
        <f t="shared" si="310"/>
        <v>0</v>
      </c>
      <c r="AE219" s="31">
        <f t="shared" si="378"/>
        <v>0</v>
      </c>
      <c r="AF219" s="230" t="str">
        <f t="shared" si="311"/>
        <v>NO OFERTADO</v>
      </c>
      <c r="AG219" s="32"/>
      <c r="AH219" s="229"/>
      <c r="AI219" s="34">
        <f t="shared" si="312"/>
        <v>0</v>
      </c>
      <c r="AJ219" s="31">
        <f t="shared" si="378"/>
        <v>0</v>
      </c>
      <c r="AK219" s="230" t="str">
        <f t="shared" si="313"/>
        <v>NO OFERTADO</v>
      </c>
      <c r="AL219" s="32"/>
      <c r="AM219" s="229"/>
      <c r="AN219" s="34">
        <f t="shared" si="314"/>
        <v>0</v>
      </c>
      <c r="AO219" s="31">
        <f t="shared" si="378"/>
        <v>0</v>
      </c>
      <c r="AP219" s="230" t="str">
        <f t="shared" si="315"/>
        <v>NO OFERTADO</v>
      </c>
      <c r="AQ219" s="32"/>
      <c r="AR219" s="229"/>
      <c r="AS219" s="34">
        <f t="shared" si="316"/>
        <v>0</v>
      </c>
      <c r="AT219" s="31">
        <f t="shared" si="378"/>
        <v>0</v>
      </c>
      <c r="AU219" s="230" t="str">
        <f t="shared" si="317"/>
        <v>NO OFERTADO</v>
      </c>
      <c r="AV219" s="32"/>
      <c r="AW219" s="229"/>
      <c r="AX219" s="34">
        <f t="shared" si="318"/>
        <v>0</v>
      </c>
      <c r="AY219" s="31">
        <f t="shared" si="378"/>
        <v>0</v>
      </c>
      <c r="AZ219" s="230" t="str">
        <f t="shared" si="319"/>
        <v>NO OFERTADO</v>
      </c>
      <c r="BA219" s="32"/>
      <c r="BB219" s="229">
        <f t="shared" si="379"/>
        <v>0</v>
      </c>
      <c r="BC219" s="34">
        <f t="shared" si="321"/>
        <v>0</v>
      </c>
      <c r="BD219" s="31">
        <f t="shared" si="378"/>
        <v>0</v>
      </c>
      <c r="BE219" s="230" t="str">
        <f t="shared" si="322"/>
        <v>NO OFERTADO</v>
      </c>
      <c r="BF219" s="32"/>
      <c r="BG219" s="229"/>
      <c r="BH219" s="34">
        <f t="shared" si="323"/>
        <v>0</v>
      </c>
      <c r="BI219" s="31">
        <f t="shared" si="378"/>
        <v>0</v>
      </c>
      <c r="BJ219" s="230" t="str">
        <f t="shared" si="324"/>
        <v>NO OFERTADO</v>
      </c>
      <c r="BK219" s="32"/>
      <c r="BL219" s="229"/>
      <c r="BM219" s="34">
        <f t="shared" si="325"/>
        <v>0</v>
      </c>
      <c r="BN219" s="31">
        <f t="shared" si="378"/>
        <v>0</v>
      </c>
      <c r="BO219" s="230" t="str">
        <f t="shared" si="326"/>
        <v>NO OFERTADO</v>
      </c>
      <c r="BP219" s="32">
        <v>76945</v>
      </c>
      <c r="BQ219" s="229">
        <f t="shared" si="377"/>
        <v>14619.55</v>
      </c>
      <c r="BR219" s="34">
        <f t="shared" si="327"/>
        <v>91564.55</v>
      </c>
      <c r="BS219" s="31">
        <f t="shared" si="378"/>
        <v>91564.55</v>
      </c>
      <c r="BT219" s="230" t="str">
        <f t="shared" si="328"/>
        <v>HABILITA</v>
      </c>
      <c r="BU219" s="32"/>
      <c r="BV219" s="229"/>
      <c r="BW219" s="34">
        <f t="shared" si="329"/>
        <v>0</v>
      </c>
      <c r="BX219" s="31">
        <f t="shared" si="380"/>
        <v>0</v>
      </c>
      <c r="BY219" s="230" t="str">
        <f t="shared" si="331"/>
        <v>NO OFERTADO</v>
      </c>
      <c r="BZ219" s="32"/>
      <c r="CA219" s="229"/>
      <c r="CB219" s="34">
        <f t="shared" si="332"/>
        <v>0</v>
      </c>
      <c r="CC219" s="31">
        <f t="shared" si="380"/>
        <v>0</v>
      </c>
      <c r="CD219" s="230" t="str">
        <f t="shared" si="333"/>
        <v>NO OFERTADO</v>
      </c>
      <c r="CE219" s="32"/>
      <c r="CF219" s="229"/>
      <c r="CG219" s="34">
        <f t="shared" si="334"/>
        <v>0</v>
      </c>
      <c r="CH219" s="31">
        <f t="shared" si="380"/>
        <v>0</v>
      </c>
      <c r="CI219" s="230" t="str">
        <f t="shared" si="335"/>
        <v>NO OFERTADO</v>
      </c>
      <c r="CJ219" s="32">
        <v>101064</v>
      </c>
      <c r="CK219" s="229">
        <f t="shared" si="376"/>
        <v>19202.16</v>
      </c>
      <c r="CL219" s="34">
        <f t="shared" si="336"/>
        <v>120266.16</v>
      </c>
      <c r="CM219" s="31">
        <f t="shared" si="380"/>
        <v>120266.16</v>
      </c>
      <c r="CN219" s="230" t="str">
        <f t="shared" si="337"/>
        <v>NO HABILITA</v>
      </c>
      <c r="CO219" s="32"/>
      <c r="CP219" s="231"/>
      <c r="CQ219" s="34">
        <f t="shared" si="338"/>
        <v>0</v>
      </c>
      <c r="CR219" s="31">
        <f t="shared" si="380"/>
        <v>0</v>
      </c>
      <c r="CS219" s="230" t="str">
        <f t="shared" si="339"/>
        <v>NO OFERTADO</v>
      </c>
      <c r="CT219" s="32"/>
      <c r="CU219" s="229"/>
      <c r="CV219" s="34">
        <f t="shared" si="340"/>
        <v>0</v>
      </c>
      <c r="CW219" s="31">
        <f t="shared" si="380"/>
        <v>0</v>
      </c>
      <c r="CX219" s="230" t="str">
        <f t="shared" si="341"/>
        <v>NO OFERTADO</v>
      </c>
      <c r="CY219" s="32"/>
      <c r="CZ219" s="229"/>
      <c r="DA219" s="34">
        <f t="shared" si="354"/>
        <v>0</v>
      </c>
      <c r="DB219" s="31">
        <f t="shared" si="355"/>
        <v>0</v>
      </c>
      <c r="DC219" s="230" t="str">
        <f t="shared" si="342"/>
        <v>NO OFERTADO</v>
      </c>
      <c r="DD219" s="32"/>
      <c r="DE219" s="229"/>
      <c r="DF219" s="34">
        <f t="shared" si="356"/>
        <v>0</v>
      </c>
      <c r="DG219" s="31">
        <f t="shared" si="357"/>
        <v>0</v>
      </c>
      <c r="DH219" s="230" t="str">
        <f t="shared" si="343"/>
        <v>NO OFERTADO</v>
      </c>
      <c r="DI219" s="32"/>
      <c r="DJ219" s="229"/>
      <c r="DK219" s="34">
        <f t="shared" si="358"/>
        <v>0</v>
      </c>
      <c r="DL219" s="31">
        <f t="shared" si="359"/>
        <v>0</v>
      </c>
      <c r="DM219" s="230" t="str">
        <f t="shared" si="344"/>
        <v>NO OFERTADO</v>
      </c>
      <c r="DN219" s="32"/>
      <c r="DO219" s="229"/>
      <c r="DP219" s="34">
        <f t="shared" si="360"/>
        <v>0</v>
      </c>
      <c r="DQ219" s="31">
        <f t="shared" si="361"/>
        <v>0</v>
      </c>
      <c r="DR219" s="230" t="str">
        <f t="shared" si="345"/>
        <v>NO OFERTADO</v>
      </c>
      <c r="DS219" s="32"/>
      <c r="DT219" s="229"/>
      <c r="DU219" s="34">
        <f t="shared" si="362"/>
        <v>0</v>
      </c>
      <c r="DV219" s="31">
        <f t="shared" si="363"/>
        <v>0</v>
      </c>
      <c r="DW219" s="230" t="str">
        <f t="shared" si="346"/>
        <v>NO OFERTADO</v>
      </c>
      <c r="DX219" s="32"/>
      <c r="DY219" s="229">
        <f t="shared" si="285"/>
        <v>0</v>
      </c>
      <c r="DZ219" s="34">
        <f t="shared" si="347"/>
        <v>0</v>
      </c>
      <c r="EA219" s="31">
        <f t="shared" si="348"/>
        <v>0</v>
      </c>
      <c r="EB219" s="230" t="str">
        <f t="shared" si="349"/>
        <v>NO OFERTADO</v>
      </c>
      <c r="EC219" s="32"/>
      <c r="ED219" s="229"/>
      <c r="EE219" s="34">
        <f t="shared" si="364"/>
        <v>0</v>
      </c>
      <c r="EF219" s="31">
        <f t="shared" si="365"/>
        <v>0</v>
      </c>
      <c r="EG219" s="230" t="str">
        <f t="shared" si="350"/>
        <v>NO OFERTADO</v>
      </c>
      <c r="EH219" s="32"/>
      <c r="EI219" s="229"/>
      <c r="EJ219" s="34">
        <f t="shared" si="366"/>
        <v>0</v>
      </c>
      <c r="EK219" s="31">
        <f t="shared" si="367"/>
        <v>0</v>
      </c>
      <c r="EL219" s="230" t="str">
        <f t="shared" si="351"/>
        <v>NO OFERTADO</v>
      </c>
    </row>
    <row r="220" spans="1:142" s="226" customFormat="1" ht="38.25" x14ac:dyDescent="0.2">
      <c r="A220" s="103">
        <v>211</v>
      </c>
      <c r="B220" s="202" t="s">
        <v>346</v>
      </c>
      <c r="C220" s="121" t="s">
        <v>347</v>
      </c>
      <c r="D220" s="146">
        <v>1</v>
      </c>
      <c r="E220" s="227" t="s">
        <v>53</v>
      </c>
      <c r="F220" s="228">
        <v>1</v>
      </c>
      <c r="G220" s="25">
        <v>2380526.932</v>
      </c>
      <c r="H220" s="32"/>
      <c r="I220" s="229"/>
      <c r="J220" s="34">
        <f t="shared" si="352"/>
        <v>0</v>
      </c>
      <c r="K220" s="31">
        <f t="shared" si="353"/>
        <v>0</v>
      </c>
      <c r="L220" s="230" t="str">
        <f t="shared" si="302"/>
        <v>NO OFERTADO</v>
      </c>
      <c r="M220" s="32"/>
      <c r="N220" s="229">
        <v>0</v>
      </c>
      <c r="O220" s="34">
        <f t="shared" si="303"/>
        <v>0</v>
      </c>
      <c r="P220" s="31">
        <f t="shared" si="378"/>
        <v>0</v>
      </c>
      <c r="Q220" s="230" t="str">
        <f t="shared" si="305"/>
        <v>NO OFERTADO</v>
      </c>
      <c r="R220" s="32"/>
      <c r="S220" s="229"/>
      <c r="T220" s="34">
        <f t="shared" si="306"/>
        <v>0</v>
      </c>
      <c r="U220" s="31">
        <f t="shared" si="378"/>
        <v>0</v>
      </c>
      <c r="V220" s="230" t="str">
        <f t="shared" si="307"/>
        <v>NO OFERTADO</v>
      </c>
      <c r="W220" s="32"/>
      <c r="X220" s="229"/>
      <c r="Y220" s="34">
        <f t="shared" si="308"/>
        <v>0</v>
      </c>
      <c r="Z220" s="31">
        <f t="shared" si="378"/>
        <v>0</v>
      </c>
      <c r="AA220" s="230" t="str">
        <f t="shared" si="309"/>
        <v>NO OFERTADO</v>
      </c>
      <c r="AB220" s="32"/>
      <c r="AC220" s="229"/>
      <c r="AD220" s="34">
        <f t="shared" si="310"/>
        <v>0</v>
      </c>
      <c r="AE220" s="31">
        <f t="shared" si="378"/>
        <v>0</v>
      </c>
      <c r="AF220" s="230" t="str">
        <f t="shared" si="311"/>
        <v>NO OFERTADO</v>
      </c>
      <c r="AG220" s="32"/>
      <c r="AH220" s="229"/>
      <c r="AI220" s="34">
        <f t="shared" si="312"/>
        <v>0</v>
      </c>
      <c r="AJ220" s="31">
        <f t="shared" si="378"/>
        <v>0</v>
      </c>
      <c r="AK220" s="230" t="str">
        <f t="shared" si="313"/>
        <v>NO OFERTADO</v>
      </c>
      <c r="AL220" s="32"/>
      <c r="AM220" s="229"/>
      <c r="AN220" s="34">
        <f t="shared" si="314"/>
        <v>0</v>
      </c>
      <c r="AO220" s="31">
        <f t="shared" si="378"/>
        <v>0</v>
      </c>
      <c r="AP220" s="230" t="str">
        <f t="shared" si="315"/>
        <v>NO OFERTADO</v>
      </c>
      <c r="AQ220" s="32"/>
      <c r="AR220" s="229"/>
      <c r="AS220" s="34">
        <f t="shared" si="316"/>
        <v>0</v>
      </c>
      <c r="AT220" s="31">
        <f t="shared" si="378"/>
        <v>0</v>
      </c>
      <c r="AU220" s="230" t="str">
        <f t="shared" si="317"/>
        <v>NO OFERTADO</v>
      </c>
      <c r="AV220" s="32"/>
      <c r="AW220" s="229"/>
      <c r="AX220" s="34">
        <f t="shared" si="318"/>
        <v>0</v>
      </c>
      <c r="AY220" s="31">
        <f t="shared" si="378"/>
        <v>0</v>
      </c>
      <c r="AZ220" s="230" t="str">
        <f t="shared" si="319"/>
        <v>NO OFERTADO</v>
      </c>
      <c r="BA220" s="32"/>
      <c r="BB220" s="229">
        <f t="shared" si="379"/>
        <v>0</v>
      </c>
      <c r="BC220" s="34">
        <f t="shared" si="321"/>
        <v>0</v>
      </c>
      <c r="BD220" s="31">
        <f t="shared" si="378"/>
        <v>0</v>
      </c>
      <c r="BE220" s="230" t="str">
        <f t="shared" si="322"/>
        <v>NO OFERTADO</v>
      </c>
      <c r="BF220" s="32"/>
      <c r="BG220" s="229"/>
      <c r="BH220" s="34">
        <f t="shared" si="323"/>
        <v>0</v>
      </c>
      <c r="BI220" s="31">
        <f t="shared" si="378"/>
        <v>0</v>
      </c>
      <c r="BJ220" s="230" t="str">
        <f t="shared" si="324"/>
        <v>NO OFERTADO</v>
      </c>
      <c r="BK220" s="32"/>
      <c r="BL220" s="229"/>
      <c r="BM220" s="34">
        <f t="shared" si="325"/>
        <v>0</v>
      </c>
      <c r="BN220" s="31">
        <f t="shared" si="378"/>
        <v>0</v>
      </c>
      <c r="BO220" s="230" t="str">
        <f t="shared" si="326"/>
        <v>NO OFERTADO</v>
      </c>
      <c r="BP220" s="32"/>
      <c r="BQ220" s="229"/>
      <c r="BR220" s="34">
        <f t="shared" si="327"/>
        <v>0</v>
      </c>
      <c r="BS220" s="31">
        <f t="shared" si="378"/>
        <v>0</v>
      </c>
      <c r="BT220" s="230" t="str">
        <f t="shared" si="328"/>
        <v>NO OFERTADO</v>
      </c>
      <c r="BU220" s="32"/>
      <c r="BV220" s="229"/>
      <c r="BW220" s="34">
        <f t="shared" si="329"/>
        <v>0</v>
      </c>
      <c r="BX220" s="31">
        <f t="shared" si="380"/>
        <v>0</v>
      </c>
      <c r="BY220" s="230" t="str">
        <f t="shared" si="331"/>
        <v>NO OFERTADO</v>
      </c>
      <c r="BZ220" s="32"/>
      <c r="CA220" s="229"/>
      <c r="CB220" s="34">
        <f t="shared" si="332"/>
        <v>0</v>
      </c>
      <c r="CC220" s="31">
        <f t="shared" si="380"/>
        <v>0</v>
      </c>
      <c r="CD220" s="230" t="str">
        <f t="shared" si="333"/>
        <v>NO OFERTADO</v>
      </c>
      <c r="CE220" s="32"/>
      <c r="CF220" s="229"/>
      <c r="CG220" s="34">
        <f t="shared" si="334"/>
        <v>0</v>
      </c>
      <c r="CH220" s="31">
        <f t="shared" si="380"/>
        <v>0</v>
      </c>
      <c r="CI220" s="230" t="str">
        <f t="shared" si="335"/>
        <v>NO OFERTADO</v>
      </c>
      <c r="CJ220" s="32">
        <v>3390963.855421687</v>
      </c>
      <c r="CK220" s="229">
        <v>0</v>
      </c>
      <c r="CL220" s="34">
        <f t="shared" si="336"/>
        <v>3390963.855421687</v>
      </c>
      <c r="CM220" s="31">
        <f t="shared" si="380"/>
        <v>3390963.855421687</v>
      </c>
      <c r="CN220" s="230" t="str">
        <f t="shared" si="337"/>
        <v>NO HABILITA</v>
      </c>
      <c r="CO220" s="32"/>
      <c r="CP220" s="231"/>
      <c r="CQ220" s="34">
        <f t="shared" si="338"/>
        <v>0</v>
      </c>
      <c r="CR220" s="31">
        <f t="shared" si="380"/>
        <v>0</v>
      </c>
      <c r="CS220" s="230" t="str">
        <f t="shared" si="339"/>
        <v>NO OFERTADO</v>
      </c>
      <c r="CT220" s="32"/>
      <c r="CU220" s="229"/>
      <c r="CV220" s="34">
        <f t="shared" si="340"/>
        <v>0</v>
      </c>
      <c r="CW220" s="31">
        <f t="shared" si="380"/>
        <v>0</v>
      </c>
      <c r="CX220" s="230" t="str">
        <f t="shared" si="341"/>
        <v>NO OFERTADO</v>
      </c>
      <c r="CY220" s="32"/>
      <c r="CZ220" s="229"/>
      <c r="DA220" s="34">
        <f t="shared" si="354"/>
        <v>0</v>
      </c>
      <c r="DB220" s="31">
        <f t="shared" si="355"/>
        <v>0</v>
      </c>
      <c r="DC220" s="230" t="str">
        <f t="shared" si="342"/>
        <v>NO OFERTADO</v>
      </c>
      <c r="DD220" s="32"/>
      <c r="DE220" s="229"/>
      <c r="DF220" s="34">
        <f t="shared" si="356"/>
        <v>0</v>
      </c>
      <c r="DG220" s="31">
        <f t="shared" si="357"/>
        <v>0</v>
      </c>
      <c r="DH220" s="230" t="str">
        <f t="shared" si="343"/>
        <v>NO OFERTADO</v>
      </c>
      <c r="DI220" s="32"/>
      <c r="DJ220" s="229"/>
      <c r="DK220" s="34">
        <f t="shared" si="358"/>
        <v>0</v>
      </c>
      <c r="DL220" s="31">
        <f t="shared" si="359"/>
        <v>0</v>
      </c>
      <c r="DM220" s="230" t="str">
        <f t="shared" si="344"/>
        <v>NO OFERTADO</v>
      </c>
      <c r="DN220" s="32"/>
      <c r="DO220" s="229"/>
      <c r="DP220" s="34">
        <f t="shared" si="360"/>
        <v>0</v>
      </c>
      <c r="DQ220" s="31">
        <f t="shared" si="361"/>
        <v>0</v>
      </c>
      <c r="DR220" s="230" t="str">
        <f t="shared" si="345"/>
        <v>NO OFERTADO</v>
      </c>
      <c r="DS220" s="32"/>
      <c r="DT220" s="229"/>
      <c r="DU220" s="34">
        <f t="shared" si="362"/>
        <v>0</v>
      </c>
      <c r="DV220" s="31">
        <f t="shared" si="363"/>
        <v>0</v>
      </c>
      <c r="DW220" s="230" t="str">
        <f t="shared" si="346"/>
        <v>NO OFERTADO</v>
      </c>
      <c r="DX220" s="32"/>
      <c r="DY220" s="229">
        <f t="shared" si="285"/>
        <v>0</v>
      </c>
      <c r="DZ220" s="34">
        <f t="shared" si="347"/>
        <v>0</v>
      </c>
      <c r="EA220" s="31">
        <f t="shared" si="348"/>
        <v>0</v>
      </c>
      <c r="EB220" s="230" t="str">
        <f t="shared" si="349"/>
        <v>NO OFERTADO</v>
      </c>
      <c r="EC220" s="32"/>
      <c r="ED220" s="229"/>
      <c r="EE220" s="34">
        <f t="shared" si="364"/>
        <v>0</v>
      </c>
      <c r="EF220" s="31">
        <f t="shared" si="365"/>
        <v>0</v>
      </c>
      <c r="EG220" s="230" t="str">
        <f t="shared" si="350"/>
        <v>NO OFERTADO</v>
      </c>
      <c r="EH220" s="32">
        <v>2000000</v>
      </c>
      <c r="EI220" s="229">
        <v>0</v>
      </c>
      <c r="EJ220" s="34">
        <f t="shared" si="366"/>
        <v>2000000</v>
      </c>
      <c r="EK220" s="31">
        <f t="shared" si="367"/>
        <v>2000000</v>
      </c>
      <c r="EL220" s="230" t="str">
        <f t="shared" si="351"/>
        <v>HABILITA</v>
      </c>
    </row>
    <row r="221" spans="1:142" s="226" customFormat="1" ht="25.5" x14ac:dyDescent="0.2">
      <c r="A221" s="103">
        <v>212</v>
      </c>
      <c r="B221" s="202" t="s">
        <v>348</v>
      </c>
      <c r="C221" s="121" t="s">
        <v>349</v>
      </c>
      <c r="D221" s="146">
        <v>1</v>
      </c>
      <c r="E221" s="227" t="s">
        <v>53</v>
      </c>
      <c r="F221" s="228">
        <v>1</v>
      </c>
      <c r="G221" s="25">
        <v>1243000</v>
      </c>
      <c r="H221" s="32"/>
      <c r="I221" s="229"/>
      <c r="J221" s="34">
        <f t="shared" si="352"/>
        <v>0</v>
      </c>
      <c r="K221" s="31">
        <f t="shared" si="353"/>
        <v>0</v>
      </c>
      <c r="L221" s="230" t="str">
        <f t="shared" si="302"/>
        <v>NO OFERTADO</v>
      </c>
      <c r="M221" s="32"/>
      <c r="N221" s="229">
        <v>0</v>
      </c>
      <c r="O221" s="34">
        <f t="shared" si="303"/>
        <v>0</v>
      </c>
      <c r="P221" s="31">
        <f t="shared" si="378"/>
        <v>0</v>
      </c>
      <c r="Q221" s="230" t="str">
        <f t="shared" si="305"/>
        <v>NO OFERTADO</v>
      </c>
      <c r="R221" s="32"/>
      <c r="S221" s="229"/>
      <c r="T221" s="34">
        <f t="shared" si="306"/>
        <v>0</v>
      </c>
      <c r="U221" s="31">
        <f t="shared" si="378"/>
        <v>0</v>
      </c>
      <c r="V221" s="230" t="str">
        <f t="shared" si="307"/>
        <v>NO OFERTADO</v>
      </c>
      <c r="W221" s="32"/>
      <c r="X221" s="229"/>
      <c r="Y221" s="34">
        <f t="shared" si="308"/>
        <v>0</v>
      </c>
      <c r="Z221" s="31">
        <f t="shared" si="378"/>
        <v>0</v>
      </c>
      <c r="AA221" s="230" t="str">
        <f t="shared" si="309"/>
        <v>NO OFERTADO</v>
      </c>
      <c r="AB221" s="32"/>
      <c r="AC221" s="229"/>
      <c r="AD221" s="34">
        <f t="shared" si="310"/>
        <v>0</v>
      </c>
      <c r="AE221" s="31">
        <f t="shared" si="378"/>
        <v>0</v>
      </c>
      <c r="AF221" s="230" t="str">
        <f t="shared" si="311"/>
        <v>NO OFERTADO</v>
      </c>
      <c r="AG221" s="32"/>
      <c r="AH221" s="229"/>
      <c r="AI221" s="34">
        <f t="shared" si="312"/>
        <v>0</v>
      </c>
      <c r="AJ221" s="31">
        <f t="shared" si="378"/>
        <v>0</v>
      </c>
      <c r="AK221" s="230" t="str">
        <f t="shared" si="313"/>
        <v>NO OFERTADO</v>
      </c>
      <c r="AL221" s="32"/>
      <c r="AM221" s="229"/>
      <c r="AN221" s="34">
        <f t="shared" si="314"/>
        <v>0</v>
      </c>
      <c r="AO221" s="31">
        <f t="shared" si="378"/>
        <v>0</v>
      </c>
      <c r="AP221" s="230" t="str">
        <f t="shared" si="315"/>
        <v>NO OFERTADO</v>
      </c>
      <c r="AQ221" s="32"/>
      <c r="AR221" s="229"/>
      <c r="AS221" s="34">
        <f t="shared" si="316"/>
        <v>0</v>
      </c>
      <c r="AT221" s="31">
        <f t="shared" si="378"/>
        <v>0</v>
      </c>
      <c r="AU221" s="230" t="str">
        <f t="shared" si="317"/>
        <v>NO OFERTADO</v>
      </c>
      <c r="AV221" s="32"/>
      <c r="AW221" s="229"/>
      <c r="AX221" s="34">
        <f t="shared" si="318"/>
        <v>0</v>
      </c>
      <c r="AY221" s="31">
        <f t="shared" si="378"/>
        <v>0</v>
      </c>
      <c r="AZ221" s="230" t="str">
        <f t="shared" si="319"/>
        <v>NO OFERTADO</v>
      </c>
      <c r="BA221" s="32"/>
      <c r="BB221" s="229">
        <f t="shared" si="379"/>
        <v>0</v>
      </c>
      <c r="BC221" s="34">
        <f t="shared" si="321"/>
        <v>0</v>
      </c>
      <c r="BD221" s="31">
        <f t="shared" si="378"/>
        <v>0</v>
      </c>
      <c r="BE221" s="230" t="str">
        <f t="shared" si="322"/>
        <v>NO OFERTADO</v>
      </c>
      <c r="BF221" s="32"/>
      <c r="BG221" s="229"/>
      <c r="BH221" s="34">
        <f t="shared" si="323"/>
        <v>0</v>
      </c>
      <c r="BI221" s="31">
        <f t="shared" si="378"/>
        <v>0</v>
      </c>
      <c r="BJ221" s="230" t="str">
        <f t="shared" si="324"/>
        <v>NO OFERTADO</v>
      </c>
      <c r="BK221" s="32"/>
      <c r="BL221" s="229"/>
      <c r="BM221" s="34">
        <f t="shared" si="325"/>
        <v>0</v>
      </c>
      <c r="BN221" s="31">
        <f t="shared" si="378"/>
        <v>0</v>
      </c>
      <c r="BO221" s="230" t="str">
        <f t="shared" si="326"/>
        <v>NO OFERTADO</v>
      </c>
      <c r="BP221" s="32"/>
      <c r="BQ221" s="229"/>
      <c r="BR221" s="34">
        <f t="shared" si="327"/>
        <v>0</v>
      </c>
      <c r="BS221" s="31">
        <f t="shared" si="378"/>
        <v>0</v>
      </c>
      <c r="BT221" s="230" t="str">
        <f t="shared" si="328"/>
        <v>NO OFERTADO</v>
      </c>
      <c r="BU221" s="32"/>
      <c r="BV221" s="229"/>
      <c r="BW221" s="34">
        <f t="shared" si="329"/>
        <v>0</v>
      </c>
      <c r="BX221" s="31">
        <f t="shared" si="380"/>
        <v>0</v>
      </c>
      <c r="BY221" s="230" t="str">
        <f t="shared" si="331"/>
        <v>NO OFERTADO</v>
      </c>
      <c r="BZ221" s="32"/>
      <c r="CA221" s="229"/>
      <c r="CB221" s="34">
        <f t="shared" si="332"/>
        <v>0</v>
      </c>
      <c r="CC221" s="31">
        <f t="shared" si="380"/>
        <v>0</v>
      </c>
      <c r="CD221" s="230" t="str">
        <f t="shared" si="333"/>
        <v>NO OFERTADO</v>
      </c>
      <c r="CE221" s="32"/>
      <c r="CF221" s="229"/>
      <c r="CG221" s="34">
        <f t="shared" si="334"/>
        <v>0</v>
      </c>
      <c r="CH221" s="31">
        <f t="shared" si="380"/>
        <v>0</v>
      </c>
      <c r="CI221" s="230" t="str">
        <f t="shared" si="335"/>
        <v>NO OFERTADO</v>
      </c>
      <c r="CJ221" s="32"/>
      <c r="CK221" s="229"/>
      <c r="CL221" s="34">
        <f t="shared" si="336"/>
        <v>0</v>
      </c>
      <c r="CM221" s="31">
        <f t="shared" si="380"/>
        <v>0</v>
      </c>
      <c r="CN221" s="230" t="str">
        <f t="shared" si="337"/>
        <v>NO OFERTADO</v>
      </c>
      <c r="CO221" s="32"/>
      <c r="CP221" s="231"/>
      <c r="CQ221" s="34">
        <f t="shared" si="338"/>
        <v>0</v>
      </c>
      <c r="CR221" s="31">
        <f t="shared" si="380"/>
        <v>0</v>
      </c>
      <c r="CS221" s="230" t="str">
        <f t="shared" si="339"/>
        <v>NO OFERTADO</v>
      </c>
      <c r="CT221" s="32"/>
      <c r="CU221" s="229"/>
      <c r="CV221" s="34">
        <f t="shared" si="340"/>
        <v>0</v>
      </c>
      <c r="CW221" s="31">
        <f t="shared" si="380"/>
        <v>0</v>
      </c>
      <c r="CX221" s="230" t="str">
        <f t="shared" si="341"/>
        <v>NO OFERTADO</v>
      </c>
      <c r="CY221" s="32"/>
      <c r="CZ221" s="229"/>
      <c r="DA221" s="34">
        <f t="shared" si="354"/>
        <v>0</v>
      </c>
      <c r="DB221" s="31">
        <f t="shared" si="355"/>
        <v>0</v>
      </c>
      <c r="DC221" s="230" t="str">
        <f t="shared" si="342"/>
        <v>NO OFERTADO</v>
      </c>
      <c r="DD221" s="32"/>
      <c r="DE221" s="229"/>
      <c r="DF221" s="34">
        <f t="shared" si="356"/>
        <v>0</v>
      </c>
      <c r="DG221" s="31">
        <f t="shared" si="357"/>
        <v>0</v>
      </c>
      <c r="DH221" s="230" t="str">
        <f t="shared" si="343"/>
        <v>NO OFERTADO</v>
      </c>
      <c r="DI221" s="32"/>
      <c r="DJ221" s="229"/>
      <c r="DK221" s="34">
        <f t="shared" si="358"/>
        <v>0</v>
      </c>
      <c r="DL221" s="31">
        <f t="shared" si="359"/>
        <v>0</v>
      </c>
      <c r="DM221" s="230" t="str">
        <f t="shared" si="344"/>
        <v>NO OFERTADO</v>
      </c>
      <c r="DN221" s="32"/>
      <c r="DO221" s="229"/>
      <c r="DP221" s="34">
        <f t="shared" si="360"/>
        <v>0</v>
      </c>
      <c r="DQ221" s="31">
        <f t="shared" si="361"/>
        <v>0</v>
      </c>
      <c r="DR221" s="230" t="str">
        <f t="shared" si="345"/>
        <v>NO OFERTADO</v>
      </c>
      <c r="DS221" s="32"/>
      <c r="DT221" s="229"/>
      <c r="DU221" s="34">
        <f t="shared" si="362"/>
        <v>0</v>
      </c>
      <c r="DV221" s="31">
        <f t="shared" si="363"/>
        <v>0</v>
      </c>
      <c r="DW221" s="230" t="str">
        <f t="shared" si="346"/>
        <v>NO OFERTADO</v>
      </c>
      <c r="DX221" s="32"/>
      <c r="DY221" s="229">
        <f t="shared" si="285"/>
        <v>0</v>
      </c>
      <c r="DZ221" s="34">
        <f t="shared" si="347"/>
        <v>0</v>
      </c>
      <c r="EA221" s="31">
        <f t="shared" si="348"/>
        <v>0</v>
      </c>
      <c r="EB221" s="230" t="str">
        <f t="shared" si="349"/>
        <v>NO OFERTADO</v>
      </c>
      <c r="EC221" s="32"/>
      <c r="ED221" s="229"/>
      <c r="EE221" s="34">
        <f t="shared" si="364"/>
        <v>0</v>
      </c>
      <c r="EF221" s="31">
        <f t="shared" si="365"/>
        <v>0</v>
      </c>
      <c r="EG221" s="230" t="str">
        <f t="shared" si="350"/>
        <v>NO OFERTADO</v>
      </c>
      <c r="EH221" s="32">
        <v>1243000</v>
      </c>
      <c r="EI221" s="229">
        <v>0</v>
      </c>
      <c r="EJ221" s="34">
        <f t="shared" si="366"/>
        <v>1243000</v>
      </c>
      <c r="EK221" s="31">
        <f t="shared" si="367"/>
        <v>1243000</v>
      </c>
      <c r="EL221" s="230" t="str">
        <f t="shared" si="351"/>
        <v>HABILITA</v>
      </c>
    </row>
    <row r="222" spans="1:142" s="226" customFormat="1" ht="25.5" x14ac:dyDescent="0.2">
      <c r="A222" s="103">
        <v>213</v>
      </c>
      <c r="B222" s="202" t="s">
        <v>350</v>
      </c>
      <c r="C222" s="121" t="s">
        <v>351</v>
      </c>
      <c r="D222" s="146">
        <v>1</v>
      </c>
      <c r="E222" s="227" t="s">
        <v>53</v>
      </c>
      <c r="F222" s="228">
        <v>1</v>
      </c>
      <c r="G222" s="25">
        <v>4453509.55</v>
      </c>
      <c r="H222" s="32"/>
      <c r="I222" s="229"/>
      <c r="J222" s="34">
        <f t="shared" si="352"/>
        <v>0</v>
      </c>
      <c r="K222" s="31">
        <f t="shared" si="353"/>
        <v>0</v>
      </c>
      <c r="L222" s="230" t="str">
        <f t="shared" si="302"/>
        <v>NO OFERTADO</v>
      </c>
      <c r="M222" s="32"/>
      <c r="N222" s="229">
        <v>0</v>
      </c>
      <c r="O222" s="34">
        <f t="shared" si="303"/>
        <v>0</v>
      </c>
      <c r="P222" s="31">
        <f t="shared" si="378"/>
        <v>0</v>
      </c>
      <c r="Q222" s="230" t="str">
        <f t="shared" si="305"/>
        <v>NO OFERTADO</v>
      </c>
      <c r="R222" s="32"/>
      <c r="S222" s="229"/>
      <c r="T222" s="34">
        <f t="shared" si="306"/>
        <v>0</v>
      </c>
      <c r="U222" s="31">
        <f t="shared" si="378"/>
        <v>0</v>
      </c>
      <c r="V222" s="230" t="str">
        <f t="shared" si="307"/>
        <v>NO OFERTADO</v>
      </c>
      <c r="W222" s="32"/>
      <c r="X222" s="229"/>
      <c r="Y222" s="34">
        <f t="shared" si="308"/>
        <v>0</v>
      </c>
      <c r="Z222" s="31">
        <f t="shared" si="378"/>
        <v>0</v>
      </c>
      <c r="AA222" s="230" t="str">
        <f t="shared" si="309"/>
        <v>NO OFERTADO</v>
      </c>
      <c r="AB222" s="32"/>
      <c r="AC222" s="229"/>
      <c r="AD222" s="34">
        <f t="shared" si="310"/>
        <v>0</v>
      </c>
      <c r="AE222" s="31">
        <f t="shared" si="378"/>
        <v>0</v>
      </c>
      <c r="AF222" s="230" t="str">
        <f t="shared" si="311"/>
        <v>NO OFERTADO</v>
      </c>
      <c r="AG222" s="32"/>
      <c r="AH222" s="229"/>
      <c r="AI222" s="34">
        <f t="shared" si="312"/>
        <v>0</v>
      </c>
      <c r="AJ222" s="31">
        <f t="shared" si="378"/>
        <v>0</v>
      </c>
      <c r="AK222" s="230" t="str">
        <f t="shared" si="313"/>
        <v>NO OFERTADO</v>
      </c>
      <c r="AL222" s="32"/>
      <c r="AM222" s="229"/>
      <c r="AN222" s="34">
        <f t="shared" si="314"/>
        <v>0</v>
      </c>
      <c r="AO222" s="31">
        <f t="shared" si="378"/>
        <v>0</v>
      </c>
      <c r="AP222" s="230" t="str">
        <f t="shared" si="315"/>
        <v>NO OFERTADO</v>
      </c>
      <c r="AQ222" s="32"/>
      <c r="AR222" s="229"/>
      <c r="AS222" s="34">
        <f t="shared" si="316"/>
        <v>0</v>
      </c>
      <c r="AT222" s="31">
        <f t="shared" si="378"/>
        <v>0</v>
      </c>
      <c r="AU222" s="230" t="str">
        <f t="shared" si="317"/>
        <v>NO OFERTADO</v>
      </c>
      <c r="AV222" s="32">
        <v>2909979</v>
      </c>
      <c r="AW222" s="229">
        <f t="shared" ref="AW222:AW223" si="381">AV222*0.19</f>
        <v>552896.01</v>
      </c>
      <c r="AX222" s="34">
        <f t="shared" si="318"/>
        <v>3462875.01</v>
      </c>
      <c r="AY222" s="31">
        <f t="shared" si="378"/>
        <v>3462875.01</v>
      </c>
      <c r="AZ222" s="230" t="str">
        <f t="shared" si="319"/>
        <v>HABILITA</v>
      </c>
      <c r="BA222" s="32"/>
      <c r="BB222" s="229">
        <f t="shared" si="379"/>
        <v>0</v>
      </c>
      <c r="BC222" s="34">
        <f t="shared" si="321"/>
        <v>0</v>
      </c>
      <c r="BD222" s="31">
        <f t="shared" si="378"/>
        <v>0</v>
      </c>
      <c r="BE222" s="230" t="str">
        <f t="shared" si="322"/>
        <v>NO OFERTADO</v>
      </c>
      <c r="BF222" s="32"/>
      <c r="BG222" s="229"/>
      <c r="BH222" s="34">
        <f t="shared" si="323"/>
        <v>0</v>
      </c>
      <c r="BI222" s="31">
        <f t="shared" si="378"/>
        <v>0</v>
      </c>
      <c r="BJ222" s="230" t="str">
        <f t="shared" si="324"/>
        <v>NO OFERTADO</v>
      </c>
      <c r="BK222" s="32">
        <v>3254300</v>
      </c>
      <c r="BL222" s="229">
        <f t="shared" ref="BL222:BL224" si="382">BK222*0.19</f>
        <v>618317</v>
      </c>
      <c r="BM222" s="34">
        <f t="shared" si="325"/>
        <v>3872617</v>
      </c>
      <c r="BN222" s="31">
        <f t="shared" si="378"/>
        <v>3872617</v>
      </c>
      <c r="BO222" s="230" t="str">
        <f t="shared" si="326"/>
        <v>HABILITA</v>
      </c>
      <c r="BP222" s="32"/>
      <c r="BQ222" s="229"/>
      <c r="BR222" s="34">
        <f t="shared" si="327"/>
        <v>0</v>
      </c>
      <c r="BS222" s="31">
        <f t="shared" si="378"/>
        <v>0</v>
      </c>
      <c r="BT222" s="230" t="str">
        <f t="shared" si="328"/>
        <v>NO OFERTADO</v>
      </c>
      <c r="BU222" s="32"/>
      <c r="BV222" s="229"/>
      <c r="BW222" s="34">
        <f t="shared" si="329"/>
        <v>0</v>
      </c>
      <c r="BX222" s="31">
        <f t="shared" si="380"/>
        <v>0</v>
      </c>
      <c r="BY222" s="230" t="str">
        <f t="shared" si="331"/>
        <v>NO OFERTADO</v>
      </c>
      <c r="BZ222" s="32"/>
      <c r="CA222" s="229"/>
      <c r="CB222" s="34">
        <f t="shared" si="332"/>
        <v>0</v>
      </c>
      <c r="CC222" s="31">
        <f t="shared" si="380"/>
        <v>0</v>
      </c>
      <c r="CD222" s="230" t="str">
        <f t="shared" si="333"/>
        <v>NO OFERTADO</v>
      </c>
      <c r="CE222" s="32"/>
      <c r="CF222" s="229"/>
      <c r="CG222" s="34">
        <f t="shared" si="334"/>
        <v>0</v>
      </c>
      <c r="CH222" s="31">
        <f t="shared" si="380"/>
        <v>0</v>
      </c>
      <c r="CI222" s="230" t="str">
        <f t="shared" si="335"/>
        <v>NO OFERTADO</v>
      </c>
      <c r="CJ222" s="32"/>
      <c r="CK222" s="229"/>
      <c r="CL222" s="34">
        <f t="shared" si="336"/>
        <v>0</v>
      </c>
      <c r="CM222" s="31">
        <f t="shared" si="380"/>
        <v>0</v>
      </c>
      <c r="CN222" s="230" t="str">
        <f t="shared" si="337"/>
        <v>NO OFERTADO</v>
      </c>
      <c r="CO222" s="32"/>
      <c r="CP222" s="231"/>
      <c r="CQ222" s="34">
        <f t="shared" si="338"/>
        <v>0</v>
      </c>
      <c r="CR222" s="31">
        <f t="shared" si="380"/>
        <v>0</v>
      </c>
      <c r="CS222" s="230" t="str">
        <f t="shared" si="339"/>
        <v>NO OFERTADO</v>
      </c>
      <c r="CT222" s="32"/>
      <c r="CU222" s="229"/>
      <c r="CV222" s="34">
        <f t="shared" si="340"/>
        <v>0</v>
      </c>
      <c r="CW222" s="31">
        <f t="shared" si="380"/>
        <v>0</v>
      </c>
      <c r="CX222" s="230" t="str">
        <f t="shared" si="341"/>
        <v>NO OFERTADO</v>
      </c>
      <c r="CY222" s="32"/>
      <c r="CZ222" s="229"/>
      <c r="DA222" s="34">
        <f t="shared" si="354"/>
        <v>0</v>
      </c>
      <c r="DB222" s="31">
        <f t="shared" si="355"/>
        <v>0</v>
      </c>
      <c r="DC222" s="230" t="str">
        <f t="shared" si="342"/>
        <v>NO OFERTADO</v>
      </c>
      <c r="DD222" s="32"/>
      <c r="DE222" s="229"/>
      <c r="DF222" s="34">
        <f t="shared" si="356"/>
        <v>0</v>
      </c>
      <c r="DG222" s="31">
        <f t="shared" si="357"/>
        <v>0</v>
      </c>
      <c r="DH222" s="230" t="str">
        <f t="shared" si="343"/>
        <v>NO OFERTADO</v>
      </c>
      <c r="DI222" s="32"/>
      <c r="DJ222" s="229"/>
      <c r="DK222" s="34">
        <f t="shared" si="358"/>
        <v>0</v>
      </c>
      <c r="DL222" s="31">
        <f t="shared" si="359"/>
        <v>0</v>
      </c>
      <c r="DM222" s="230" t="str">
        <f t="shared" si="344"/>
        <v>NO OFERTADO</v>
      </c>
      <c r="DN222" s="32"/>
      <c r="DO222" s="229"/>
      <c r="DP222" s="34">
        <f t="shared" si="360"/>
        <v>0</v>
      </c>
      <c r="DQ222" s="31">
        <f t="shared" si="361"/>
        <v>0</v>
      </c>
      <c r="DR222" s="230" t="str">
        <f t="shared" si="345"/>
        <v>NO OFERTADO</v>
      </c>
      <c r="DS222" s="32"/>
      <c r="DT222" s="229"/>
      <c r="DU222" s="34">
        <f t="shared" si="362"/>
        <v>0</v>
      </c>
      <c r="DV222" s="31">
        <f t="shared" si="363"/>
        <v>0</v>
      </c>
      <c r="DW222" s="230" t="str">
        <f t="shared" si="346"/>
        <v>NO OFERTADO</v>
      </c>
      <c r="DX222" s="32"/>
      <c r="DY222" s="229">
        <f t="shared" si="285"/>
        <v>0</v>
      </c>
      <c r="DZ222" s="34">
        <f t="shared" si="347"/>
        <v>0</v>
      </c>
      <c r="EA222" s="31">
        <f t="shared" si="348"/>
        <v>0</v>
      </c>
      <c r="EB222" s="230" t="str">
        <f t="shared" si="349"/>
        <v>NO OFERTADO</v>
      </c>
      <c r="EC222" s="32"/>
      <c r="ED222" s="229"/>
      <c r="EE222" s="34">
        <f t="shared" si="364"/>
        <v>0</v>
      </c>
      <c r="EF222" s="31">
        <f t="shared" si="365"/>
        <v>0</v>
      </c>
      <c r="EG222" s="230" t="str">
        <f t="shared" si="350"/>
        <v>NO OFERTADO</v>
      </c>
      <c r="EH222" s="32"/>
      <c r="EI222" s="229"/>
      <c r="EJ222" s="34">
        <f t="shared" si="366"/>
        <v>0</v>
      </c>
      <c r="EK222" s="31">
        <f t="shared" si="367"/>
        <v>0</v>
      </c>
      <c r="EL222" s="230" t="str">
        <f t="shared" si="351"/>
        <v>NO OFERTADO</v>
      </c>
    </row>
    <row r="223" spans="1:142" s="226" customFormat="1" ht="25.5" x14ac:dyDescent="0.2">
      <c r="A223" s="103">
        <v>214</v>
      </c>
      <c r="B223" s="202" t="s">
        <v>352</v>
      </c>
      <c r="C223" s="121" t="s">
        <v>351</v>
      </c>
      <c r="D223" s="146">
        <v>1</v>
      </c>
      <c r="E223" s="227" t="s">
        <v>53</v>
      </c>
      <c r="F223" s="228">
        <v>1</v>
      </c>
      <c r="G223" s="25">
        <v>4592275.45</v>
      </c>
      <c r="H223" s="32"/>
      <c r="I223" s="229"/>
      <c r="J223" s="34">
        <f t="shared" si="352"/>
        <v>0</v>
      </c>
      <c r="K223" s="31">
        <f t="shared" si="353"/>
        <v>0</v>
      </c>
      <c r="L223" s="230" t="str">
        <f t="shared" si="302"/>
        <v>NO OFERTADO</v>
      </c>
      <c r="M223" s="32"/>
      <c r="N223" s="229">
        <v>0</v>
      </c>
      <c r="O223" s="34">
        <f t="shared" si="303"/>
        <v>0</v>
      </c>
      <c r="P223" s="31">
        <f t="shared" si="378"/>
        <v>0</v>
      </c>
      <c r="Q223" s="230" t="str">
        <f t="shared" si="305"/>
        <v>NO OFERTADO</v>
      </c>
      <c r="R223" s="32"/>
      <c r="S223" s="229"/>
      <c r="T223" s="34">
        <f t="shared" si="306"/>
        <v>0</v>
      </c>
      <c r="U223" s="31">
        <f t="shared" si="378"/>
        <v>0</v>
      </c>
      <c r="V223" s="230" t="str">
        <f t="shared" si="307"/>
        <v>NO OFERTADO</v>
      </c>
      <c r="W223" s="32"/>
      <c r="X223" s="229"/>
      <c r="Y223" s="34">
        <f t="shared" si="308"/>
        <v>0</v>
      </c>
      <c r="Z223" s="31">
        <f t="shared" si="378"/>
        <v>0</v>
      </c>
      <c r="AA223" s="230" t="str">
        <f t="shared" si="309"/>
        <v>NO OFERTADO</v>
      </c>
      <c r="AB223" s="32"/>
      <c r="AC223" s="229"/>
      <c r="AD223" s="34">
        <f t="shared" si="310"/>
        <v>0</v>
      </c>
      <c r="AE223" s="31">
        <f t="shared" si="378"/>
        <v>0</v>
      </c>
      <c r="AF223" s="230" t="str">
        <f t="shared" si="311"/>
        <v>NO OFERTADO</v>
      </c>
      <c r="AG223" s="32"/>
      <c r="AH223" s="229"/>
      <c r="AI223" s="34">
        <f t="shared" si="312"/>
        <v>0</v>
      </c>
      <c r="AJ223" s="31">
        <f t="shared" si="378"/>
        <v>0</v>
      </c>
      <c r="AK223" s="230" t="str">
        <f t="shared" si="313"/>
        <v>NO OFERTADO</v>
      </c>
      <c r="AL223" s="32"/>
      <c r="AM223" s="229"/>
      <c r="AN223" s="34">
        <f t="shared" si="314"/>
        <v>0</v>
      </c>
      <c r="AO223" s="31">
        <f t="shared" si="378"/>
        <v>0</v>
      </c>
      <c r="AP223" s="230" t="str">
        <f t="shared" si="315"/>
        <v>NO OFERTADO</v>
      </c>
      <c r="AQ223" s="32"/>
      <c r="AR223" s="229"/>
      <c r="AS223" s="34">
        <f t="shared" si="316"/>
        <v>0</v>
      </c>
      <c r="AT223" s="31">
        <f t="shared" si="378"/>
        <v>0</v>
      </c>
      <c r="AU223" s="230" t="str">
        <f t="shared" si="317"/>
        <v>NO OFERTADO</v>
      </c>
      <c r="AV223" s="32">
        <v>1731369</v>
      </c>
      <c r="AW223" s="229">
        <f t="shared" si="381"/>
        <v>328960.11</v>
      </c>
      <c r="AX223" s="34">
        <f t="shared" si="318"/>
        <v>2060329.1099999999</v>
      </c>
      <c r="AY223" s="31">
        <f t="shared" si="378"/>
        <v>2060329.1099999999</v>
      </c>
      <c r="AZ223" s="230" t="str">
        <f t="shared" si="319"/>
        <v>HABILITA</v>
      </c>
      <c r="BA223" s="32"/>
      <c r="BB223" s="229">
        <f t="shared" si="379"/>
        <v>0</v>
      </c>
      <c r="BC223" s="34">
        <f t="shared" si="321"/>
        <v>0</v>
      </c>
      <c r="BD223" s="31">
        <f t="shared" si="378"/>
        <v>0</v>
      </c>
      <c r="BE223" s="230" t="str">
        <f t="shared" si="322"/>
        <v>NO OFERTADO</v>
      </c>
      <c r="BF223" s="32"/>
      <c r="BG223" s="229"/>
      <c r="BH223" s="34">
        <f t="shared" si="323"/>
        <v>0</v>
      </c>
      <c r="BI223" s="31">
        <f t="shared" si="378"/>
        <v>0</v>
      </c>
      <c r="BJ223" s="230" t="str">
        <f t="shared" si="324"/>
        <v>NO OFERTADO</v>
      </c>
      <c r="BK223" s="32">
        <v>3355700</v>
      </c>
      <c r="BL223" s="229">
        <f t="shared" si="382"/>
        <v>637583</v>
      </c>
      <c r="BM223" s="34">
        <f t="shared" si="325"/>
        <v>3993283</v>
      </c>
      <c r="BN223" s="31">
        <f t="shared" si="378"/>
        <v>3993283</v>
      </c>
      <c r="BO223" s="230" t="str">
        <f t="shared" si="326"/>
        <v>HABILITA</v>
      </c>
      <c r="BP223" s="32"/>
      <c r="BQ223" s="229"/>
      <c r="BR223" s="34">
        <f t="shared" si="327"/>
        <v>0</v>
      </c>
      <c r="BS223" s="31">
        <f t="shared" si="378"/>
        <v>0</v>
      </c>
      <c r="BT223" s="230" t="str">
        <f t="shared" si="328"/>
        <v>NO OFERTADO</v>
      </c>
      <c r="BU223" s="32"/>
      <c r="BV223" s="229"/>
      <c r="BW223" s="34">
        <f t="shared" si="329"/>
        <v>0</v>
      </c>
      <c r="BX223" s="31">
        <f t="shared" si="380"/>
        <v>0</v>
      </c>
      <c r="BY223" s="230" t="str">
        <f t="shared" si="331"/>
        <v>NO OFERTADO</v>
      </c>
      <c r="BZ223" s="32"/>
      <c r="CA223" s="229"/>
      <c r="CB223" s="34">
        <f t="shared" si="332"/>
        <v>0</v>
      </c>
      <c r="CC223" s="31">
        <f t="shared" si="380"/>
        <v>0</v>
      </c>
      <c r="CD223" s="230" t="str">
        <f t="shared" si="333"/>
        <v>NO OFERTADO</v>
      </c>
      <c r="CE223" s="32"/>
      <c r="CF223" s="229"/>
      <c r="CG223" s="34">
        <f t="shared" si="334"/>
        <v>0</v>
      </c>
      <c r="CH223" s="31">
        <f t="shared" si="380"/>
        <v>0</v>
      </c>
      <c r="CI223" s="230" t="str">
        <f t="shared" si="335"/>
        <v>NO OFERTADO</v>
      </c>
      <c r="CJ223" s="32"/>
      <c r="CK223" s="229"/>
      <c r="CL223" s="34">
        <f t="shared" si="336"/>
        <v>0</v>
      </c>
      <c r="CM223" s="31">
        <f t="shared" si="380"/>
        <v>0</v>
      </c>
      <c r="CN223" s="230" t="str">
        <f t="shared" si="337"/>
        <v>NO OFERTADO</v>
      </c>
      <c r="CO223" s="32"/>
      <c r="CP223" s="231"/>
      <c r="CQ223" s="34">
        <f t="shared" si="338"/>
        <v>0</v>
      </c>
      <c r="CR223" s="31">
        <f t="shared" si="380"/>
        <v>0</v>
      </c>
      <c r="CS223" s="230" t="str">
        <f t="shared" si="339"/>
        <v>NO OFERTADO</v>
      </c>
      <c r="CT223" s="32"/>
      <c r="CU223" s="229"/>
      <c r="CV223" s="34">
        <f t="shared" si="340"/>
        <v>0</v>
      </c>
      <c r="CW223" s="31">
        <f t="shared" si="380"/>
        <v>0</v>
      </c>
      <c r="CX223" s="230" t="str">
        <f t="shared" si="341"/>
        <v>NO OFERTADO</v>
      </c>
      <c r="CY223" s="32"/>
      <c r="CZ223" s="229"/>
      <c r="DA223" s="34">
        <f t="shared" si="354"/>
        <v>0</v>
      </c>
      <c r="DB223" s="31">
        <f t="shared" si="355"/>
        <v>0</v>
      </c>
      <c r="DC223" s="230" t="str">
        <f t="shared" si="342"/>
        <v>NO OFERTADO</v>
      </c>
      <c r="DD223" s="32"/>
      <c r="DE223" s="229"/>
      <c r="DF223" s="34">
        <f t="shared" si="356"/>
        <v>0</v>
      </c>
      <c r="DG223" s="31">
        <f t="shared" si="357"/>
        <v>0</v>
      </c>
      <c r="DH223" s="230" t="str">
        <f t="shared" si="343"/>
        <v>NO OFERTADO</v>
      </c>
      <c r="DI223" s="32"/>
      <c r="DJ223" s="229"/>
      <c r="DK223" s="34">
        <f t="shared" si="358"/>
        <v>0</v>
      </c>
      <c r="DL223" s="31">
        <f t="shared" si="359"/>
        <v>0</v>
      </c>
      <c r="DM223" s="230" t="str">
        <f t="shared" si="344"/>
        <v>NO OFERTADO</v>
      </c>
      <c r="DN223" s="32"/>
      <c r="DO223" s="229"/>
      <c r="DP223" s="34">
        <f t="shared" si="360"/>
        <v>0</v>
      </c>
      <c r="DQ223" s="31">
        <f t="shared" si="361"/>
        <v>0</v>
      </c>
      <c r="DR223" s="230" t="str">
        <f t="shared" si="345"/>
        <v>NO OFERTADO</v>
      </c>
      <c r="DS223" s="32"/>
      <c r="DT223" s="229"/>
      <c r="DU223" s="34">
        <f t="shared" si="362"/>
        <v>0</v>
      </c>
      <c r="DV223" s="31">
        <f t="shared" si="363"/>
        <v>0</v>
      </c>
      <c r="DW223" s="230" t="str">
        <f t="shared" si="346"/>
        <v>NO OFERTADO</v>
      </c>
      <c r="DX223" s="32"/>
      <c r="DY223" s="229">
        <f t="shared" si="285"/>
        <v>0</v>
      </c>
      <c r="DZ223" s="34">
        <f t="shared" si="347"/>
        <v>0</v>
      </c>
      <c r="EA223" s="31">
        <f t="shared" si="348"/>
        <v>0</v>
      </c>
      <c r="EB223" s="230" t="str">
        <f t="shared" si="349"/>
        <v>NO OFERTADO</v>
      </c>
      <c r="EC223" s="32"/>
      <c r="ED223" s="229"/>
      <c r="EE223" s="34">
        <f t="shared" si="364"/>
        <v>0</v>
      </c>
      <c r="EF223" s="31">
        <f t="shared" si="365"/>
        <v>0</v>
      </c>
      <c r="EG223" s="230" t="str">
        <f t="shared" si="350"/>
        <v>NO OFERTADO</v>
      </c>
      <c r="EH223" s="32"/>
      <c r="EI223" s="229"/>
      <c r="EJ223" s="34">
        <f t="shared" si="366"/>
        <v>0</v>
      </c>
      <c r="EK223" s="31">
        <f t="shared" si="367"/>
        <v>0</v>
      </c>
      <c r="EL223" s="230" t="str">
        <f t="shared" si="351"/>
        <v>NO OFERTADO</v>
      </c>
    </row>
    <row r="224" spans="1:142" s="226" customFormat="1" ht="38.25" x14ac:dyDescent="0.2">
      <c r="A224" s="103">
        <v>215</v>
      </c>
      <c r="B224" s="202" t="s">
        <v>353</v>
      </c>
      <c r="C224" s="121" t="s">
        <v>351</v>
      </c>
      <c r="D224" s="146">
        <v>1</v>
      </c>
      <c r="E224" s="227" t="s">
        <v>53</v>
      </c>
      <c r="F224" s="228">
        <v>1</v>
      </c>
      <c r="G224" s="25">
        <v>4592275.45</v>
      </c>
      <c r="H224" s="32"/>
      <c r="I224" s="229"/>
      <c r="J224" s="34">
        <f t="shared" si="352"/>
        <v>0</v>
      </c>
      <c r="K224" s="31">
        <f t="shared" si="353"/>
        <v>0</v>
      </c>
      <c r="L224" s="230" t="str">
        <f t="shared" si="302"/>
        <v>NO OFERTADO</v>
      </c>
      <c r="M224" s="32"/>
      <c r="N224" s="229">
        <v>0</v>
      </c>
      <c r="O224" s="34">
        <f t="shared" si="303"/>
        <v>0</v>
      </c>
      <c r="P224" s="31">
        <f t="shared" si="378"/>
        <v>0</v>
      </c>
      <c r="Q224" s="230" t="str">
        <f t="shared" si="305"/>
        <v>NO OFERTADO</v>
      </c>
      <c r="R224" s="32"/>
      <c r="S224" s="229"/>
      <c r="T224" s="34">
        <f t="shared" si="306"/>
        <v>0</v>
      </c>
      <c r="U224" s="31">
        <f t="shared" si="378"/>
        <v>0</v>
      </c>
      <c r="V224" s="230" t="str">
        <f t="shared" si="307"/>
        <v>NO OFERTADO</v>
      </c>
      <c r="W224" s="32"/>
      <c r="X224" s="229"/>
      <c r="Y224" s="34">
        <f t="shared" si="308"/>
        <v>0</v>
      </c>
      <c r="Z224" s="31">
        <f t="shared" si="378"/>
        <v>0</v>
      </c>
      <c r="AA224" s="230" t="str">
        <f t="shared" si="309"/>
        <v>NO OFERTADO</v>
      </c>
      <c r="AB224" s="32"/>
      <c r="AC224" s="229"/>
      <c r="AD224" s="34">
        <f t="shared" si="310"/>
        <v>0</v>
      </c>
      <c r="AE224" s="31">
        <f t="shared" si="378"/>
        <v>0</v>
      </c>
      <c r="AF224" s="230" t="str">
        <f t="shared" si="311"/>
        <v>NO OFERTADO</v>
      </c>
      <c r="AG224" s="32"/>
      <c r="AH224" s="229"/>
      <c r="AI224" s="34">
        <f t="shared" si="312"/>
        <v>0</v>
      </c>
      <c r="AJ224" s="31">
        <f t="shared" si="378"/>
        <v>0</v>
      </c>
      <c r="AK224" s="230" t="str">
        <f t="shared" si="313"/>
        <v>NO OFERTADO</v>
      </c>
      <c r="AL224" s="32"/>
      <c r="AM224" s="229"/>
      <c r="AN224" s="34">
        <f t="shared" si="314"/>
        <v>0</v>
      </c>
      <c r="AO224" s="31">
        <f t="shared" si="378"/>
        <v>0</v>
      </c>
      <c r="AP224" s="230" t="str">
        <f t="shared" si="315"/>
        <v>NO OFERTADO</v>
      </c>
      <c r="AQ224" s="32"/>
      <c r="AR224" s="229"/>
      <c r="AS224" s="34">
        <f t="shared" si="316"/>
        <v>0</v>
      </c>
      <c r="AT224" s="31">
        <f t="shared" si="378"/>
        <v>0</v>
      </c>
      <c r="AU224" s="230" t="str">
        <f t="shared" si="317"/>
        <v>NO OFERTADO</v>
      </c>
      <c r="AV224" s="32"/>
      <c r="AW224" s="229"/>
      <c r="AX224" s="34">
        <f t="shared" si="318"/>
        <v>0</v>
      </c>
      <c r="AY224" s="31">
        <f t="shared" si="378"/>
        <v>0</v>
      </c>
      <c r="AZ224" s="230" t="str">
        <f t="shared" si="319"/>
        <v>NO OFERTADO</v>
      </c>
      <c r="BA224" s="32"/>
      <c r="BB224" s="229">
        <f t="shared" si="379"/>
        <v>0</v>
      </c>
      <c r="BC224" s="34">
        <f t="shared" si="321"/>
        <v>0</v>
      </c>
      <c r="BD224" s="31">
        <f t="shared" si="378"/>
        <v>0</v>
      </c>
      <c r="BE224" s="230" t="str">
        <f t="shared" si="322"/>
        <v>NO OFERTADO</v>
      </c>
      <c r="BF224" s="32"/>
      <c r="BG224" s="229"/>
      <c r="BH224" s="34">
        <f t="shared" si="323"/>
        <v>0</v>
      </c>
      <c r="BI224" s="31">
        <f t="shared" si="378"/>
        <v>0</v>
      </c>
      <c r="BJ224" s="230" t="str">
        <f t="shared" si="324"/>
        <v>NO OFERTADO</v>
      </c>
      <c r="BK224" s="32">
        <v>3355700</v>
      </c>
      <c r="BL224" s="229">
        <f t="shared" si="382"/>
        <v>637583</v>
      </c>
      <c r="BM224" s="34">
        <f t="shared" si="325"/>
        <v>3993283</v>
      </c>
      <c r="BN224" s="31">
        <f t="shared" si="378"/>
        <v>3993283</v>
      </c>
      <c r="BO224" s="230" t="str">
        <f t="shared" si="326"/>
        <v>HABILITA</v>
      </c>
      <c r="BP224" s="32"/>
      <c r="BQ224" s="229"/>
      <c r="BR224" s="34">
        <f t="shared" si="327"/>
        <v>0</v>
      </c>
      <c r="BS224" s="31">
        <f t="shared" si="378"/>
        <v>0</v>
      </c>
      <c r="BT224" s="230" t="str">
        <f t="shared" si="328"/>
        <v>NO OFERTADO</v>
      </c>
      <c r="BU224" s="32"/>
      <c r="BV224" s="229"/>
      <c r="BW224" s="34">
        <f t="shared" si="329"/>
        <v>0</v>
      </c>
      <c r="BX224" s="31">
        <f t="shared" si="380"/>
        <v>0</v>
      </c>
      <c r="BY224" s="230" t="str">
        <f t="shared" si="331"/>
        <v>NO OFERTADO</v>
      </c>
      <c r="BZ224" s="32"/>
      <c r="CA224" s="229"/>
      <c r="CB224" s="34">
        <f t="shared" si="332"/>
        <v>0</v>
      </c>
      <c r="CC224" s="31">
        <f t="shared" si="380"/>
        <v>0</v>
      </c>
      <c r="CD224" s="230" t="str">
        <f t="shared" si="333"/>
        <v>NO OFERTADO</v>
      </c>
      <c r="CE224" s="32"/>
      <c r="CF224" s="229"/>
      <c r="CG224" s="34">
        <f t="shared" si="334"/>
        <v>0</v>
      </c>
      <c r="CH224" s="31">
        <f t="shared" si="380"/>
        <v>0</v>
      </c>
      <c r="CI224" s="230" t="str">
        <f t="shared" si="335"/>
        <v>NO OFERTADO</v>
      </c>
      <c r="CJ224" s="32"/>
      <c r="CK224" s="229"/>
      <c r="CL224" s="34">
        <f t="shared" si="336"/>
        <v>0</v>
      </c>
      <c r="CM224" s="31">
        <f t="shared" si="380"/>
        <v>0</v>
      </c>
      <c r="CN224" s="230" t="str">
        <f t="shared" si="337"/>
        <v>NO OFERTADO</v>
      </c>
      <c r="CO224" s="32"/>
      <c r="CP224" s="231"/>
      <c r="CQ224" s="34">
        <f t="shared" si="338"/>
        <v>0</v>
      </c>
      <c r="CR224" s="31">
        <f t="shared" si="380"/>
        <v>0</v>
      </c>
      <c r="CS224" s="230" t="str">
        <f t="shared" si="339"/>
        <v>NO OFERTADO</v>
      </c>
      <c r="CT224" s="32"/>
      <c r="CU224" s="229"/>
      <c r="CV224" s="34">
        <f t="shared" si="340"/>
        <v>0</v>
      </c>
      <c r="CW224" s="31">
        <f t="shared" si="380"/>
        <v>0</v>
      </c>
      <c r="CX224" s="230" t="str">
        <f t="shared" si="341"/>
        <v>NO OFERTADO</v>
      </c>
      <c r="CY224" s="32"/>
      <c r="CZ224" s="229"/>
      <c r="DA224" s="34">
        <f t="shared" si="354"/>
        <v>0</v>
      </c>
      <c r="DB224" s="31">
        <f t="shared" si="355"/>
        <v>0</v>
      </c>
      <c r="DC224" s="230" t="str">
        <f t="shared" si="342"/>
        <v>NO OFERTADO</v>
      </c>
      <c r="DD224" s="32"/>
      <c r="DE224" s="229"/>
      <c r="DF224" s="34">
        <f t="shared" si="356"/>
        <v>0</v>
      </c>
      <c r="DG224" s="31">
        <f t="shared" si="357"/>
        <v>0</v>
      </c>
      <c r="DH224" s="230" t="str">
        <f t="shared" si="343"/>
        <v>NO OFERTADO</v>
      </c>
      <c r="DI224" s="32"/>
      <c r="DJ224" s="229"/>
      <c r="DK224" s="34">
        <f t="shared" si="358"/>
        <v>0</v>
      </c>
      <c r="DL224" s="31">
        <f t="shared" si="359"/>
        <v>0</v>
      </c>
      <c r="DM224" s="230" t="str">
        <f t="shared" si="344"/>
        <v>NO OFERTADO</v>
      </c>
      <c r="DN224" s="32"/>
      <c r="DO224" s="229"/>
      <c r="DP224" s="34">
        <f t="shared" si="360"/>
        <v>0</v>
      </c>
      <c r="DQ224" s="31">
        <f t="shared" si="361"/>
        <v>0</v>
      </c>
      <c r="DR224" s="230" t="str">
        <f t="shared" si="345"/>
        <v>NO OFERTADO</v>
      </c>
      <c r="DS224" s="32"/>
      <c r="DT224" s="229"/>
      <c r="DU224" s="34">
        <f t="shared" si="362"/>
        <v>0</v>
      </c>
      <c r="DV224" s="31">
        <f t="shared" si="363"/>
        <v>0</v>
      </c>
      <c r="DW224" s="230" t="str">
        <f t="shared" si="346"/>
        <v>NO OFERTADO</v>
      </c>
      <c r="DX224" s="32"/>
      <c r="DY224" s="229">
        <f t="shared" si="285"/>
        <v>0</v>
      </c>
      <c r="DZ224" s="34">
        <f t="shared" si="347"/>
        <v>0</v>
      </c>
      <c r="EA224" s="31">
        <f t="shared" si="348"/>
        <v>0</v>
      </c>
      <c r="EB224" s="230" t="str">
        <f t="shared" si="349"/>
        <v>NO OFERTADO</v>
      </c>
      <c r="EC224" s="32"/>
      <c r="ED224" s="229"/>
      <c r="EE224" s="34">
        <f t="shared" si="364"/>
        <v>0</v>
      </c>
      <c r="EF224" s="31">
        <f t="shared" si="365"/>
        <v>0</v>
      </c>
      <c r="EG224" s="230" t="str">
        <f t="shared" si="350"/>
        <v>NO OFERTADO</v>
      </c>
      <c r="EH224" s="32"/>
      <c r="EI224" s="229"/>
      <c r="EJ224" s="34">
        <f t="shared" si="366"/>
        <v>0</v>
      </c>
      <c r="EK224" s="31">
        <f t="shared" si="367"/>
        <v>0</v>
      </c>
      <c r="EL224" s="230" t="str">
        <f t="shared" si="351"/>
        <v>NO OFERTADO</v>
      </c>
    </row>
    <row r="225" spans="1:142" s="226" customFormat="1" ht="38.25" x14ac:dyDescent="0.2">
      <c r="A225" s="103">
        <v>216</v>
      </c>
      <c r="B225" s="202" t="s">
        <v>354</v>
      </c>
      <c r="C225" s="121" t="s">
        <v>355</v>
      </c>
      <c r="D225" s="146">
        <v>1</v>
      </c>
      <c r="E225" s="227" t="s">
        <v>53</v>
      </c>
      <c r="F225" s="228">
        <v>1</v>
      </c>
      <c r="G225" s="25">
        <v>445309.9</v>
      </c>
      <c r="H225" s="32"/>
      <c r="I225" s="229"/>
      <c r="J225" s="34">
        <f t="shared" si="352"/>
        <v>0</v>
      </c>
      <c r="K225" s="31">
        <f t="shared" si="353"/>
        <v>0</v>
      </c>
      <c r="L225" s="230" t="str">
        <f t="shared" si="302"/>
        <v>NO OFERTADO</v>
      </c>
      <c r="M225" s="32"/>
      <c r="N225" s="229">
        <v>0</v>
      </c>
      <c r="O225" s="34">
        <f t="shared" si="303"/>
        <v>0</v>
      </c>
      <c r="P225" s="31">
        <f t="shared" si="378"/>
        <v>0</v>
      </c>
      <c r="Q225" s="230" t="str">
        <f t="shared" si="305"/>
        <v>NO OFERTADO</v>
      </c>
      <c r="R225" s="32"/>
      <c r="S225" s="229"/>
      <c r="T225" s="34">
        <f t="shared" si="306"/>
        <v>0</v>
      </c>
      <c r="U225" s="31">
        <f t="shared" si="378"/>
        <v>0</v>
      </c>
      <c r="V225" s="230" t="str">
        <f t="shared" si="307"/>
        <v>NO OFERTADO</v>
      </c>
      <c r="W225" s="32"/>
      <c r="X225" s="229"/>
      <c r="Y225" s="34">
        <f t="shared" si="308"/>
        <v>0</v>
      </c>
      <c r="Z225" s="31">
        <f t="shared" si="378"/>
        <v>0</v>
      </c>
      <c r="AA225" s="230" t="str">
        <f t="shared" si="309"/>
        <v>NO OFERTADO</v>
      </c>
      <c r="AB225" s="32"/>
      <c r="AC225" s="229"/>
      <c r="AD225" s="34">
        <f t="shared" si="310"/>
        <v>0</v>
      </c>
      <c r="AE225" s="31">
        <f t="shared" si="378"/>
        <v>0</v>
      </c>
      <c r="AF225" s="230" t="str">
        <f t="shared" si="311"/>
        <v>NO OFERTADO</v>
      </c>
      <c r="AG225" s="32"/>
      <c r="AH225" s="229"/>
      <c r="AI225" s="34">
        <f t="shared" si="312"/>
        <v>0</v>
      </c>
      <c r="AJ225" s="31">
        <f t="shared" si="378"/>
        <v>0</v>
      </c>
      <c r="AK225" s="230" t="str">
        <f t="shared" si="313"/>
        <v>NO OFERTADO</v>
      </c>
      <c r="AL225" s="32"/>
      <c r="AM225" s="229"/>
      <c r="AN225" s="34">
        <f t="shared" si="314"/>
        <v>0</v>
      </c>
      <c r="AO225" s="31">
        <f t="shared" si="378"/>
        <v>0</v>
      </c>
      <c r="AP225" s="230" t="str">
        <f t="shared" si="315"/>
        <v>NO OFERTADO</v>
      </c>
      <c r="AQ225" s="32"/>
      <c r="AR225" s="229"/>
      <c r="AS225" s="34">
        <f t="shared" si="316"/>
        <v>0</v>
      </c>
      <c r="AT225" s="31">
        <f t="shared" si="378"/>
        <v>0</v>
      </c>
      <c r="AU225" s="230" t="str">
        <f t="shared" si="317"/>
        <v>NO OFERTADO</v>
      </c>
      <c r="AV225" s="32"/>
      <c r="AW225" s="229"/>
      <c r="AX225" s="34">
        <f t="shared" si="318"/>
        <v>0</v>
      </c>
      <c r="AY225" s="31">
        <f t="shared" si="378"/>
        <v>0</v>
      </c>
      <c r="AZ225" s="230" t="str">
        <f t="shared" si="319"/>
        <v>NO OFERTADO</v>
      </c>
      <c r="BA225" s="32"/>
      <c r="BB225" s="229">
        <f t="shared" si="379"/>
        <v>0</v>
      </c>
      <c r="BC225" s="34">
        <f t="shared" si="321"/>
        <v>0</v>
      </c>
      <c r="BD225" s="31">
        <f t="shared" si="378"/>
        <v>0</v>
      </c>
      <c r="BE225" s="230" t="str">
        <f t="shared" si="322"/>
        <v>NO OFERTADO</v>
      </c>
      <c r="BF225" s="32"/>
      <c r="BG225" s="229"/>
      <c r="BH225" s="34">
        <f t="shared" si="323"/>
        <v>0</v>
      </c>
      <c r="BI225" s="31">
        <f t="shared" si="378"/>
        <v>0</v>
      </c>
      <c r="BJ225" s="230" t="str">
        <f t="shared" si="324"/>
        <v>NO OFERTADO</v>
      </c>
      <c r="BK225" s="32"/>
      <c r="BL225" s="229"/>
      <c r="BM225" s="34">
        <f t="shared" si="325"/>
        <v>0</v>
      </c>
      <c r="BN225" s="31">
        <f t="shared" si="378"/>
        <v>0</v>
      </c>
      <c r="BO225" s="230" t="str">
        <f t="shared" si="326"/>
        <v>NO OFERTADO</v>
      </c>
      <c r="BP225" s="32"/>
      <c r="BQ225" s="229"/>
      <c r="BR225" s="34">
        <f t="shared" si="327"/>
        <v>0</v>
      </c>
      <c r="BS225" s="31">
        <f t="shared" si="378"/>
        <v>0</v>
      </c>
      <c r="BT225" s="230" t="str">
        <f t="shared" si="328"/>
        <v>NO OFERTADO</v>
      </c>
      <c r="BU225" s="32"/>
      <c r="BV225" s="229"/>
      <c r="BW225" s="34">
        <f t="shared" si="329"/>
        <v>0</v>
      </c>
      <c r="BX225" s="31">
        <f t="shared" si="380"/>
        <v>0</v>
      </c>
      <c r="BY225" s="230" t="str">
        <f t="shared" si="331"/>
        <v>NO OFERTADO</v>
      </c>
      <c r="BZ225" s="32"/>
      <c r="CA225" s="229"/>
      <c r="CB225" s="34">
        <f t="shared" si="332"/>
        <v>0</v>
      </c>
      <c r="CC225" s="31">
        <f t="shared" si="380"/>
        <v>0</v>
      </c>
      <c r="CD225" s="230" t="str">
        <f t="shared" si="333"/>
        <v>NO OFERTADO</v>
      </c>
      <c r="CE225" s="32"/>
      <c r="CF225" s="229"/>
      <c r="CG225" s="34">
        <f t="shared" si="334"/>
        <v>0</v>
      </c>
      <c r="CH225" s="31">
        <f t="shared" si="380"/>
        <v>0</v>
      </c>
      <c r="CI225" s="230" t="str">
        <f t="shared" si="335"/>
        <v>NO OFERTADO</v>
      </c>
      <c r="CJ225" s="32"/>
      <c r="CK225" s="229"/>
      <c r="CL225" s="34">
        <f t="shared" si="336"/>
        <v>0</v>
      </c>
      <c r="CM225" s="31">
        <f t="shared" si="380"/>
        <v>0</v>
      </c>
      <c r="CN225" s="230" t="str">
        <f t="shared" si="337"/>
        <v>NO OFERTADO</v>
      </c>
      <c r="CO225" s="32"/>
      <c r="CP225" s="231"/>
      <c r="CQ225" s="34">
        <f t="shared" si="338"/>
        <v>0</v>
      </c>
      <c r="CR225" s="31">
        <f t="shared" si="380"/>
        <v>0</v>
      </c>
      <c r="CS225" s="230" t="str">
        <f t="shared" si="339"/>
        <v>NO OFERTADO</v>
      </c>
      <c r="CT225" s="32"/>
      <c r="CU225" s="229"/>
      <c r="CV225" s="34">
        <f t="shared" si="340"/>
        <v>0</v>
      </c>
      <c r="CW225" s="31">
        <f t="shared" si="380"/>
        <v>0</v>
      </c>
      <c r="CX225" s="230" t="str">
        <f t="shared" si="341"/>
        <v>NO OFERTADO</v>
      </c>
      <c r="CY225" s="32"/>
      <c r="CZ225" s="229"/>
      <c r="DA225" s="34">
        <f t="shared" si="354"/>
        <v>0</v>
      </c>
      <c r="DB225" s="31">
        <f t="shared" si="355"/>
        <v>0</v>
      </c>
      <c r="DC225" s="230" t="str">
        <f t="shared" si="342"/>
        <v>NO OFERTADO</v>
      </c>
      <c r="DD225" s="32"/>
      <c r="DE225" s="229"/>
      <c r="DF225" s="34">
        <f t="shared" si="356"/>
        <v>0</v>
      </c>
      <c r="DG225" s="31">
        <f t="shared" si="357"/>
        <v>0</v>
      </c>
      <c r="DH225" s="230" t="str">
        <f t="shared" si="343"/>
        <v>NO OFERTADO</v>
      </c>
      <c r="DI225" s="32"/>
      <c r="DJ225" s="229"/>
      <c r="DK225" s="34">
        <f t="shared" si="358"/>
        <v>0</v>
      </c>
      <c r="DL225" s="31">
        <f t="shared" si="359"/>
        <v>0</v>
      </c>
      <c r="DM225" s="230" t="str">
        <f t="shared" si="344"/>
        <v>NO OFERTADO</v>
      </c>
      <c r="DN225" s="32"/>
      <c r="DO225" s="229"/>
      <c r="DP225" s="34">
        <f t="shared" si="360"/>
        <v>0</v>
      </c>
      <c r="DQ225" s="31">
        <f t="shared" si="361"/>
        <v>0</v>
      </c>
      <c r="DR225" s="230" t="str">
        <f t="shared" si="345"/>
        <v>NO OFERTADO</v>
      </c>
      <c r="DS225" s="32"/>
      <c r="DT225" s="229"/>
      <c r="DU225" s="34">
        <f t="shared" si="362"/>
        <v>0</v>
      </c>
      <c r="DV225" s="31">
        <f t="shared" si="363"/>
        <v>0</v>
      </c>
      <c r="DW225" s="230" t="str">
        <f t="shared" si="346"/>
        <v>NO OFERTADO</v>
      </c>
      <c r="DX225" s="32"/>
      <c r="DY225" s="229">
        <f t="shared" si="285"/>
        <v>0</v>
      </c>
      <c r="DZ225" s="34">
        <f t="shared" si="347"/>
        <v>0</v>
      </c>
      <c r="EA225" s="31">
        <f t="shared" si="348"/>
        <v>0</v>
      </c>
      <c r="EB225" s="230" t="str">
        <f t="shared" si="349"/>
        <v>NO OFERTADO</v>
      </c>
      <c r="EC225" s="32"/>
      <c r="ED225" s="229"/>
      <c r="EE225" s="34">
        <f t="shared" si="364"/>
        <v>0</v>
      </c>
      <c r="EF225" s="31">
        <f t="shared" si="365"/>
        <v>0</v>
      </c>
      <c r="EG225" s="230" t="str">
        <f t="shared" si="350"/>
        <v>NO OFERTADO</v>
      </c>
      <c r="EH225" s="32"/>
      <c r="EI225" s="229"/>
      <c r="EJ225" s="34">
        <f t="shared" si="366"/>
        <v>0</v>
      </c>
      <c r="EK225" s="31">
        <f t="shared" si="367"/>
        <v>0</v>
      </c>
      <c r="EL225" s="230" t="str">
        <f t="shared" si="351"/>
        <v>NO OFERTADO</v>
      </c>
    </row>
    <row r="226" spans="1:142" s="226" customFormat="1" ht="51" x14ac:dyDescent="0.2">
      <c r="A226" s="103">
        <v>217</v>
      </c>
      <c r="B226" s="202" t="s">
        <v>356</v>
      </c>
      <c r="C226" s="121" t="s">
        <v>355</v>
      </c>
      <c r="D226" s="146">
        <v>1</v>
      </c>
      <c r="E226" s="227" t="s">
        <v>53</v>
      </c>
      <c r="F226" s="228">
        <v>5.666666666666667</v>
      </c>
      <c r="G226" s="25">
        <v>1436925</v>
      </c>
      <c r="H226" s="32"/>
      <c r="I226" s="229"/>
      <c r="J226" s="34">
        <f t="shared" si="352"/>
        <v>0</v>
      </c>
      <c r="K226" s="31">
        <f t="shared" si="353"/>
        <v>0</v>
      </c>
      <c r="L226" s="230" t="str">
        <f t="shared" si="302"/>
        <v>NO OFERTADO</v>
      </c>
      <c r="M226" s="32"/>
      <c r="N226" s="229">
        <v>0</v>
      </c>
      <c r="O226" s="34">
        <f t="shared" si="303"/>
        <v>0</v>
      </c>
      <c r="P226" s="31">
        <f t="shared" si="378"/>
        <v>0</v>
      </c>
      <c r="Q226" s="230" t="str">
        <f t="shared" si="305"/>
        <v>NO OFERTADO</v>
      </c>
      <c r="R226" s="32"/>
      <c r="S226" s="229"/>
      <c r="T226" s="34">
        <f t="shared" si="306"/>
        <v>0</v>
      </c>
      <c r="U226" s="31">
        <f t="shared" si="378"/>
        <v>0</v>
      </c>
      <c r="V226" s="230" t="str">
        <f t="shared" si="307"/>
        <v>NO OFERTADO</v>
      </c>
      <c r="W226" s="32"/>
      <c r="X226" s="229"/>
      <c r="Y226" s="34">
        <f t="shared" si="308"/>
        <v>0</v>
      </c>
      <c r="Z226" s="31">
        <f t="shared" si="378"/>
        <v>0</v>
      </c>
      <c r="AA226" s="230" t="str">
        <f t="shared" si="309"/>
        <v>NO OFERTADO</v>
      </c>
      <c r="AB226" s="32"/>
      <c r="AC226" s="229"/>
      <c r="AD226" s="34">
        <f t="shared" si="310"/>
        <v>0</v>
      </c>
      <c r="AE226" s="31">
        <f t="shared" si="378"/>
        <v>0</v>
      </c>
      <c r="AF226" s="230" t="str">
        <f t="shared" si="311"/>
        <v>NO OFERTADO</v>
      </c>
      <c r="AG226" s="32"/>
      <c r="AH226" s="229"/>
      <c r="AI226" s="34">
        <f t="shared" si="312"/>
        <v>0</v>
      </c>
      <c r="AJ226" s="31">
        <f t="shared" si="378"/>
        <v>0</v>
      </c>
      <c r="AK226" s="230" t="str">
        <f t="shared" si="313"/>
        <v>NO OFERTADO</v>
      </c>
      <c r="AL226" s="32"/>
      <c r="AM226" s="229"/>
      <c r="AN226" s="34">
        <f t="shared" si="314"/>
        <v>0</v>
      </c>
      <c r="AO226" s="31">
        <f t="shared" si="378"/>
        <v>0</v>
      </c>
      <c r="AP226" s="230" t="str">
        <f t="shared" si="315"/>
        <v>NO OFERTADO</v>
      </c>
      <c r="AQ226" s="32"/>
      <c r="AR226" s="229"/>
      <c r="AS226" s="34">
        <f t="shared" si="316"/>
        <v>0</v>
      </c>
      <c r="AT226" s="31">
        <f t="shared" si="378"/>
        <v>0</v>
      </c>
      <c r="AU226" s="230" t="str">
        <f t="shared" si="317"/>
        <v>NO OFERTADO</v>
      </c>
      <c r="AV226" s="32"/>
      <c r="AW226" s="229"/>
      <c r="AX226" s="34">
        <f t="shared" si="318"/>
        <v>0</v>
      </c>
      <c r="AY226" s="31">
        <f t="shared" si="378"/>
        <v>0</v>
      </c>
      <c r="AZ226" s="230" t="str">
        <f t="shared" si="319"/>
        <v>NO OFERTADO</v>
      </c>
      <c r="BA226" s="32"/>
      <c r="BB226" s="229">
        <f t="shared" si="379"/>
        <v>0</v>
      </c>
      <c r="BC226" s="34">
        <f t="shared" si="321"/>
        <v>0</v>
      </c>
      <c r="BD226" s="31">
        <f t="shared" si="378"/>
        <v>0</v>
      </c>
      <c r="BE226" s="230" t="str">
        <f t="shared" si="322"/>
        <v>NO OFERTADO</v>
      </c>
      <c r="BF226" s="32"/>
      <c r="BG226" s="229"/>
      <c r="BH226" s="34">
        <f t="shared" si="323"/>
        <v>0</v>
      </c>
      <c r="BI226" s="31">
        <f t="shared" si="378"/>
        <v>0</v>
      </c>
      <c r="BJ226" s="230" t="str">
        <f t="shared" si="324"/>
        <v>NO OFERTADO</v>
      </c>
      <c r="BK226" s="32">
        <v>1081500</v>
      </c>
      <c r="BL226" s="229">
        <f t="shared" ref="BL226:BL230" si="383">BK226*0.19</f>
        <v>205485</v>
      </c>
      <c r="BM226" s="34">
        <f t="shared" si="325"/>
        <v>1286985</v>
      </c>
      <c r="BN226" s="31">
        <f t="shared" si="378"/>
        <v>1286985</v>
      </c>
      <c r="BO226" s="230" t="str">
        <f t="shared" si="326"/>
        <v>HABILITA</v>
      </c>
      <c r="BP226" s="32"/>
      <c r="BQ226" s="229"/>
      <c r="BR226" s="34">
        <f t="shared" si="327"/>
        <v>0</v>
      </c>
      <c r="BS226" s="31">
        <f t="shared" si="378"/>
        <v>0</v>
      </c>
      <c r="BT226" s="230" t="str">
        <f t="shared" si="328"/>
        <v>NO OFERTADO</v>
      </c>
      <c r="BU226" s="32"/>
      <c r="BV226" s="229"/>
      <c r="BW226" s="34">
        <f t="shared" si="329"/>
        <v>0</v>
      </c>
      <c r="BX226" s="31">
        <f t="shared" si="380"/>
        <v>0</v>
      </c>
      <c r="BY226" s="230" t="str">
        <f t="shared" si="331"/>
        <v>NO OFERTADO</v>
      </c>
      <c r="BZ226" s="32"/>
      <c r="CA226" s="229"/>
      <c r="CB226" s="34">
        <f t="shared" si="332"/>
        <v>0</v>
      </c>
      <c r="CC226" s="31">
        <f t="shared" si="380"/>
        <v>0</v>
      </c>
      <c r="CD226" s="230" t="str">
        <f t="shared" si="333"/>
        <v>NO OFERTADO</v>
      </c>
      <c r="CE226" s="32"/>
      <c r="CF226" s="229"/>
      <c r="CG226" s="34">
        <f t="shared" si="334"/>
        <v>0</v>
      </c>
      <c r="CH226" s="31">
        <f t="shared" si="380"/>
        <v>0</v>
      </c>
      <c r="CI226" s="230" t="str">
        <f t="shared" si="335"/>
        <v>NO OFERTADO</v>
      </c>
      <c r="CJ226" s="32"/>
      <c r="CK226" s="229"/>
      <c r="CL226" s="34">
        <f t="shared" si="336"/>
        <v>0</v>
      </c>
      <c r="CM226" s="31">
        <f t="shared" si="380"/>
        <v>0</v>
      </c>
      <c r="CN226" s="230" t="str">
        <f t="shared" si="337"/>
        <v>NO OFERTADO</v>
      </c>
      <c r="CO226" s="32"/>
      <c r="CP226" s="231"/>
      <c r="CQ226" s="34">
        <f t="shared" si="338"/>
        <v>0</v>
      </c>
      <c r="CR226" s="31">
        <f t="shared" si="380"/>
        <v>0</v>
      </c>
      <c r="CS226" s="230" t="str">
        <f t="shared" si="339"/>
        <v>NO OFERTADO</v>
      </c>
      <c r="CT226" s="32"/>
      <c r="CU226" s="229"/>
      <c r="CV226" s="34">
        <f t="shared" si="340"/>
        <v>0</v>
      </c>
      <c r="CW226" s="31">
        <f t="shared" si="380"/>
        <v>0</v>
      </c>
      <c r="CX226" s="230" t="str">
        <f t="shared" si="341"/>
        <v>NO OFERTADO</v>
      </c>
      <c r="CY226" s="32"/>
      <c r="CZ226" s="229"/>
      <c r="DA226" s="34">
        <f t="shared" si="354"/>
        <v>0</v>
      </c>
      <c r="DB226" s="31">
        <f t="shared" si="355"/>
        <v>0</v>
      </c>
      <c r="DC226" s="230" t="str">
        <f t="shared" si="342"/>
        <v>NO OFERTADO</v>
      </c>
      <c r="DD226" s="32"/>
      <c r="DE226" s="229"/>
      <c r="DF226" s="34">
        <f t="shared" si="356"/>
        <v>0</v>
      </c>
      <c r="DG226" s="31">
        <f t="shared" si="357"/>
        <v>0</v>
      </c>
      <c r="DH226" s="230" t="str">
        <f t="shared" si="343"/>
        <v>NO OFERTADO</v>
      </c>
      <c r="DI226" s="32"/>
      <c r="DJ226" s="229"/>
      <c r="DK226" s="34">
        <f t="shared" si="358"/>
        <v>0</v>
      </c>
      <c r="DL226" s="31">
        <f t="shared" si="359"/>
        <v>0</v>
      </c>
      <c r="DM226" s="230" t="str">
        <f t="shared" si="344"/>
        <v>NO OFERTADO</v>
      </c>
      <c r="DN226" s="32"/>
      <c r="DO226" s="229"/>
      <c r="DP226" s="34">
        <f t="shared" si="360"/>
        <v>0</v>
      </c>
      <c r="DQ226" s="31">
        <f t="shared" si="361"/>
        <v>0</v>
      </c>
      <c r="DR226" s="230" t="str">
        <f t="shared" si="345"/>
        <v>NO OFERTADO</v>
      </c>
      <c r="DS226" s="32"/>
      <c r="DT226" s="229"/>
      <c r="DU226" s="34">
        <f t="shared" si="362"/>
        <v>0</v>
      </c>
      <c r="DV226" s="31">
        <f t="shared" si="363"/>
        <v>0</v>
      </c>
      <c r="DW226" s="230" t="str">
        <f t="shared" si="346"/>
        <v>NO OFERTADO</v>
      </c>
      <c r="DX226" s="32"/>
      <c r="DY226" s="229">
        <f t="shared" si="285"/>
        <v>0</v>
      </c>
      <c r="DZ226" s="34">
        <f t="shared" si="347"/>
        <v>0</v>
      </c>
      <c r="EA226" s="31">
        <f t="shared" si="348"/>
        <v>0</v>
      </c>
      <c r="EB226" s="230" t="str">
        <f t="shared" si="349"/>
        <v>NO OFERTADO</v>
      </c>
      <c r="EC226" s="32"/>
      <c r="ED226" s="229"/>
      <c r="EE226" s="34">
        <f t="shared" si="364"/>
        <v>0</v>
      </c>
      <c r="EF226" s="31">
        <f t="shared" si="365"/>
        <v>0</v>
      </c>
      <c r="EG226" s="230" t="str">
        <f t="shared" si="350"/>
        <v>NO OFERTADO</v>
      </c>
      <c r="EH226" s="32">
        <v>1205000</v>
      </c>
      <c r="EI226" s="229">
        <v>108450</v>
      </c>
      <c r="EJ226" s="34">
        <f t="shared" si="366"/>
        <v>1313450</v>
      </c>
      <c r="EK226" s="31">
        <f t="shared" si="367"/>
        <v>1313450</v>
      </c>
      <c r="EL226" s="230" t="str">
        <f t="shared" si="351"/>
        <v>HABILITA</v>
      </c>
    </row>
    <row r="227" spans="1:142" s="226" customFormat="1" ht="38.25" x14ac:dyDescent="0.2">
      <c r="A227" s="103">
        <v>218</v>
      </c>
      <c r="B227" s="202" t="s">
        <v>357</v>
      </c>
      <c r="C227" s="121" t="s">
        <v>355</v>
      </c>
      <c r="D227" s="146">
        <v>1</v>
      </c>
      <c r="E227" s="227" t="s">
        <v>53</v>
      </c>
      <c r="F227" s="228">
        <v>3.5</v>
      </c>
      <c r="G227" s="25">
        <v>1329522.2283000001</v>
      </c>
      <c r="H227" s="32"/>
      <c r="I227" s="229"/>
      <c r="J227" s="34">
        <f t="shared" si="352"/>
        <v>0</v>
      </c>
      <c r="K227" s="31">
        <f t="shared" si="353"/>
        <v>0</v>
      </c>
      <c r="L227" s="230" t="str">
        <f t="shared" si="302"/>
        <v>NO OFERTADO</v>
      </c>
      <c r="M227" s="32"/>
      <c r="N227" s="229">
        <v>0</v>
      </c>
      <c r="O227" s="34">
        <f t="shared" si="303"/>
        <v>0</v>
      </c>
      <c r="P227" s="31">
        <f t="shared" si="378"/>
        <v>0</v>
      </c>
      <c r="Q227" s="230" t="str">
        <f t="shared" si="305"/>
        <v>NO OFERTADO</v>
      </c>
      <c r="R227" s="32"/>
      <c r="S227" s="229"/>
      <c r="T227" s="34">
        <f t="shared" si="306"/>
        <v>0</v>
      </c>
      <c r="U227" s="31">
        <f t="shared" si="378"/>
        <v>0</v>
      </c>
      <c r="V227" s="230" t="str">
        <f t="shared" si="307"/>
        <v>NO OFERTADO</v>
      </c>
      <c r="W227" s="32"/>
      <c r="X227" s="229"/>
      <c r="Y227" s="34">
        <f t="shared" si="308"/>
        <v>0</v>
      </c>
      <c r="Z227" s="31">
        <f t="shared" si="378"/>
        <v>0</v>
      </c>
      <c r="AA227" s="230" t="str">
        <f t="shared" si="309"/>
        <v>NO OFERTADO</v>
      </c>
      <c r="AB227" s="32"/>
      <c r="AC227" s="229"/>
      <c r="AD227" s="34">
        <f t="shared" si="310"/>
        <v>0</v>
      </c>
      <c r="AE227" s="31">
        <f t="shared" si="378"/>
        <v>0</v>
      </c>
      <c r="AF227" s="230" t="str">
        <f t="shared" si="311"/>
        <v>NO OFERTADO</v>
      </c>
      <c r="AG227" s="32"/>
      <c r="AH227" s="229"/>
      <c r="AI227" s="34">
        <f t="shared" si="312"/>
        <v>0</v>
      </c>
      <c r="AJ227" s="31">
        <f t="shared" si="378"/>
        <v>0</v>
      </c>
      <c r="AK227" s="230" t="str">
        <f t="shared" si="313"/>
        <v>NO OFERTADO</v>
      </c>
      <c r="AL227" s="32"/>
      <c r="AM227" s="229"/>
      <c r="AN227" s="34">
        <f t="shared" si="314"/>
        <v>0</v>
      </c>
      <c r="AO227" s="31">
        <f t="shared" si="378"/>
        <v>0</v>
      </c>
      <c r="AP227" s="230" t="str">
        <f t="shared" si="315"/>
        <v>NO OFERTADO</v>
      </c>
      <c r="AQ227" s="32"/>
      <c r="AR227" s="229"/>
      <c r="AS227" s="34">
        <f t="shared" si="316"/>
        <v>0</v>
      </c>
      <c r="AT227" s="31">
        <f t="shared" si="378"/>
        <v>0</v>
      </c>
      <c r="AU227" s="230" t="str">
        <f t="shared" si="317"/>
        <v>NO OFERTADO</v>
      </c>
      <c r="AV227" s="32"/>
      <c r="AW227" s="229"/>
      <c r="AX227" s="34">
        <f t="shared" si="318"/>
        <v>0</v>
      </c>
      <c r="AY227" s="31">
        <f t="shared" si="378"/>
        <v>0</v>
      </c>
      <c r="AZ227" s="230" t="str">
        <f t="shared" si="319"/>
        <v>NO OFERTADO</v>
      </c>
      <c r="BA227" s="32"/>
      <c r="BB227" s="229">
        <f t="shared" si="379"/>
        <v>0</v>
      </c>
      <c r="BC227" s="34">
        <f t="shared" si="321"/>
        <v>0</v>
      </c>
      <c r="BD227" s="31">
        <f t="shared" si="378"/>
        <v>0</v>
      </c>
      <c r="BE227" s="230" t="str">
        <f t="shared" si="322"/>
        <v>NO OFERTADO</v>
      </c>
      <c r="BF227" s="32"/>
      <c r="BG227" s="229"/>
      <c r="BH227" s="34">
        <f t="shared" si="323"/>
        <v>0</v>
      </c>
      <c r="BI227" s="31">
        <f t="shared" si="378"/>
        <v>0</v>
      </c>
      <c r="BJ227" s="230" t="str">
        <f t="shared" si="324"/>
        <v>NO OFERTADO</v>
      </c>
      <c r="BK227" s="32">
        <v>1086444</v>
      </c>
      <c r="BL227" s="229">
        <f t="shared" si="383"/>
        <v>206424.36000000002</v>
      </c>
      <c r="BM227" s="34">
        <f t="shared" si="325"/>
        <v>1292868.3600000001</v>
      </c>
      <c r="BN227" s="31">
        <f t="shared" si="378"/>
        <v>1292868.3600000001</v>
      </c>
      <c r="BO227" s="230" t="str">
        <f t="shared" si="326"/>
        <v>HABILITA</v>
      </c>
      <c r="BP227" s="32"/>
      <c r="BQ227" s="229"/>
      <c r="BR227" s="34">
        <f t="shared" si="327"/>
        <v>0</v>
      </c>
      <c r="BS227" s="31">
        <f t="shared" si="378"/>
        <v>0</v>
      </c>
      <c r="BT227" s="230" t="str">
        <f t="shared" si="328"/>
        <v>NO OFERTADO</v>
      </c>
      <c r="BU227" s="32"/>
      <c r="BV227" s="229"/>
      <c r="BW227" s="34">
        <f t="shared" si="329"/>
        <v>0</v>
      </c>
      <c r="BX227" s="31">
        <f t="shared" si="380"/>
        <v>0</v>
      </c>
      <c r="BY227" s="230" t="str">
        <f t="shared" si="331"/>
        <v>NO OFERTADO</v>
      </c>
      <c r="BZ227" s="32"/>
      <c r="CA227" s="229"/>
      <c r="CB227" s="34">
        <f t="shared" si="332"/>
        <v>0</v>
      </c>
      <c r="CC227" s="31">
        <f t="shared" si="380"/>
        <v>0</v>
      </c>
      <c r="CD227" s="230" t="str">
        <f t="shared" si="333"/>
        <v>NO OFERTADO</v>
      </c>
      <c r="CE227" s="32"/>
      <c r="CF227" s="229"/>
      <c r="CG227" s="34">
        <f t="shared" si="334"/>
        <v>0</v>
      </c>
      <c r="CH227" s="31">
        <f t="shared" si="380"/>
        <v>0</v>
      </c>
      <c r="CI227" s="230" t="str">
        <f t="shared" si="335"/>
        <v>NO OFERTADO</v>
      </c>
      <c r="CJ227" s="32"/>
      <c r="CK227" s="229"/>
      <c r="CL227" s="34">
        <f t="shared" si="336"/>
        <v>0</v>
      </c>
      <c r="CM227" s="31">
        <f t="shared" si="380"/>
        <v>0</v>
      </c>
      <c r="CN227" s="230" t="str">
        <f t="shared" si="337"/>
        <v>NO OFERTADO</v>
      </c>
      <c r="CO227" s="32"/>
      <c r="CP227" s="231"/>
      <c r="CQ227" s="34">
        <f t="shared" si="338"/>
        <v>0</v>
      </c>
      <c r="CR227" s="31">
        <f t="shared" si="380"/>
        <v>0</v>
      </c>
      <c r="CS227" s="230" t="str">
        <f t="shared" si="339"/>
        <v>NO OFERTADO</v>
      </c>
      <c r="CT227" s="32"/>
      <c r="CU227" s="229"/>
      <c r="CV227" s="34">
        <f t="shared" si="340"/>
        <v>0</v>
      </c>
      <c r="CW227" s="31">
        <f t="shared" si="380"/>
        <v>0</v>
      </c>
      <c r="CX227" s="230" t="str">
        <f t="shared" si="341"/>
        <v>NO OFERTADO</v>
      </c>
      <c r="CY227" s="32"/>
      <c r="CZ227" s="229"/>
      <c r="DA227" s="34">
        <f t="shared" si="354"/>
        <v>0</v>
      </c>
      <c r="DB227" s="31">
        <f t="shared" si="355"/>
        <v>0</v>
      </c>
      <c r="DC227" s="230" t="str">
        <f t="shared" si="342"/>
        <v>NO OFERTADO</v>
      </c>
      <c r="DD227" s="32"/>
      <c r="DE227" s="229"/>
      <c r="DF227" s="34">
        <f t="shared" si="356"/>
        <v>0</v>
      </c>
      <c r="DG227" s="31">
        <f t="shared" si="357"/>
        <v>0</v>
      </c>
      <c r="DH227" s="230" t="str">
        <f t="shared" si="343"/>
        <v>NO OFERTADO</v>
      </c>
      <c r="DI227" s="32"/>
      <c r="DJ227" s="229"/>
      <c r="DK227" s="34">
        <f t="shared" si="358"/>
        <v>0</v>
      </c>
      <c r="DL227" s="31">
        <f t="shared" si="359"/>
        <v>0</v>
      </c>
      <c r="DM227" s="230" t="str">
        <f t="shared" si="344"/>
        <v>NO OFERTADO</v>
      </c>
      <c r="DN227" s="32"/>
      <c r="DO227" s="229"/>
      <c r="DP227" s="34">
        <f t="shared" si="360"/>
        <v>0</v>
      </c>
      <c r="DQ227" s="31">
        <f t="shared" si="361"/>
        <v>0</v>
      </c>
      <c r="DR227" s="230" t="str">
        <f t="shared" si="345"/>
        <v>NO OFERTADO</v>
      </c>
      <c r="DS227" s="32"/>
      <c r="DT227" s="229"/>
      <c r="DU227" s="34">
        <f t="shared" si="362"/>
        <v>0</v>
      </c>
      <c r="DV227" s="31">
        <f t="shared" si="363"/>
        <v>0</v>
      </c>
      <c r="DW227" s="230" t="str">
        <f t="shared" si="346"/>
        <v>NO OFERTADO</v>
      </c>
      <c r="DX227" s="32"/>
      <c r="DY227" s="229">
        <f t="shared" si="285"/>
        <v>0</v>
      </c>
      <c r="DZ227" s="34">
        <f t="shared" si="347"/>
        <v>0</v>
      </c>
      <c r="EA227" s="31">
        <f t="shared" si="348"/>
        <v>0</v>
      </c>
      <c r="EB227" s="230" t="str">
        <f t="shared" si="349"/>
        <v>NO OFERTADO</v>
      </c>
      <c r="EC227" s="32"/>
      <c r="ED227" s="229"/>
      <c r="EE227" s="34">
        <f t="shared" si="364"/>
        <v>0</v>
      </c>
      <c r="EF227" s="31">
        <f t="shared" si="365"/>
        <v>0</v>
      </c>
      <c r="EG227" s="230" t="str">
        <f t="shared" si="350"/>
        <v>NO OFERTADO</v>
      </c>
      <c r="EH227" s="32">
        <v>1205000</v>
      </c>
      <c r="EI227" s="229">
        <v>108450</v>
      </c>
      <c r="EJ227" s="34">
        <f t="shared" si="366"/>
        <v>1313450</v>
      </c>
      <c r="EK227" s="31">
        <f t="shared" si="367"/>
        <v>1313450</v>
      </c>
      <c r="EL227" s="230" t="str">
        <f t="shared" si="351"/>
        <v>HABILITA</v>
      </c>
    </row>
    <row r="228" spans="1:142" s="226" customFormat="1" ht="38.25" x14ac:dyDescent="0.2">
      <c r="A228" s="103">
        <v>219</v>
      </c>
      <c r="B228" s="202" t="s">
        <v>358</v>
      </c>
      <c r="C228" s="121" t="s">
        <v>355</v>
      </c>
      <c r="D228" s="146">
        <v>1</v>
      </c>
      <c r="E228" s="227" t="s">
        <v>53</v>
      </c>
      <c r="F228" s="228">
        <v>1</v>
      </c>
      <c r="G228" s="25">
        <v>1443493.8</v>
      </c>
      <c r="H228" s="32"/>
      <c r="I228" s="229"/>
      <c r="J228" s="34">
        <f t="shared" si="352"/>
        <v>0</v>
      </c>
      <c r="K228" s="31">
        <f t="shared" si="353"/>
        <v>0</v>
      </c>
      <c r="L228" s="230" t="str">
        <f t="shared" si="302"/>
        <v>NO OFERTADO</v>
      </c>
      <c r="M228" s="32"/>
      <c r="N228" s="229">
        <v>0</v>
      </c>
      <c r="O228" s="34">
        <f t="shared" si="303"/>
        <v>0</v>
      </c>
      <c r="P228" s="31">
        <f t="shared" si="378"/>
        <v>0</v>
      </c>
      <c r="Q228" s="230" t="str">
        <f t="shared" si="305"/>
        <v>NO OFERTADO</v>
      </c>
      <c r="R228" s="32"/>
      <c r="S228" s="229"/>
      <c r="T228" s="34">
        <f t="shared" si="306"/>
        <v>0</v>
      </c>
      <c r="U228" s="31">
        <f t="shared" si="378"/>
        <v>0</v>
      </c>
      <c r="V228" s="230" t="str">
        <f t="shared" si="307"/>
        <v>NO OFERTADO</v>
      </c>
      <c r="W228" s="32"/>
      <c r="X228" s="229"/>
      <c r="Y228" s="34">
        <f t="shared" si="308"/>
        <v>0</v>
      </c>
      <c r="Z228" s="31">
        <f t="shared" si="378"/>
        <v>0</v>
      </c>
      <c r="AA228" s="230" t="str">
        <f t="shared" si="309"/>
        <v>NO OFERTADO</v>
      </c>
      <c r="AB228" s="32"/>
      <c r="AC228" s="229"/>
      <c r="AD228" s="34">
        <f t="shared" si="310"/>
        <v>0</v>
      </c>
      <c r="AE228" s="31">
        <f t="shared" si="378"/>
        <v>0</v>
      </c>
      <c r="AF228" s="230" t="str">
        <f t="shared" si="311"/>
        <v>NO OFERTADO</v>
      </c>
      <c r="AG228" s="32"/>
      <c r="AH228" s="229"/>
      <c r="AI228" s="34">
        <f t="shared" si="312"/>
        <v>0</v>
      </c>
      <c r="AJ228" s="31">
        <f t="shared" si="378"/>
        <v>0</v>
      </c>
      <c r="AK228" s="230" t="str">
        <f t="shared" si="313"/>
        <v>NO OFERTADO</v>
      </c>
      <c r="AL228" s="32"/>
      <c r="AM228" s="229"/>
      <c r="AN228" s="34">
        <f t="shared" si="314"/>
        <v>0</v>
      </c>
      <c r="AO228" s="31">
        <f t="shared" si="378"/>
        <v>0</v>
      </c>
      <c r="AP228" s="230" t="str">
        <f t="shared" si="315"/>
        <v>NO OFERTADO</v>
      </c>
      <c r="AQ228" s="32"/>
      <c r="AR228" s="229"/>
      <c r="AS228" s="34">
        <f t="shared" si="316"/>
        <v>0</v>
      </c>
      <c r="AT228" s="31">
        <f t="shared" si="378"/>
        <v>0</v>
      </c>
      <c r="AU228" s="230" t="str">
        <f t="shared" si="317"/>
        <v>NO OFERTADO</v>
      </c>
      <c r="AV228" s="32"/>
      <c r="AW228" s="229"/>
      <c r="AX228" s="34">
        <f t="shared" si="318"/>
        <v>0</v>
      </c>
      <c r="AY228" s="31">
        <f t="shared" si="378"/>
        <v>0</v>
      </c>
      <c r="AZ228" s="230" t="str">
        <f t="shared" si="319"/>
        <v>NO OFERTADO</v>
      </c>
      <c r="BA228" s="32"/>
      <c r="BB228" s="229">
        <f t="shared" si="379"/>
        <v>0</v>
      </c>
      <c r="BC228" s="34">
        <f t="shared" si="321"/>
        <v>0</v>
      </c>
      <c r="BD228" s="31">
        <f t="shared" si="378"/>
        <v>0</v>
      </c>
      <c r="BE228" s="230" t="str">
        <f t="shared" si="322"/>
        <v>NO OFERTADO</v>
      </c>
      <c r="BF228" s="32"/>
      <c r="BG228" s="229"/>
      <c r="BH228" s="34">
        <f t="shared" si="323"/>
        <v>0</v>
      </c>
      <c r="BI228" s="31">
        <f t="shared" si="378"/>
        <v>0</v>
      </c>
      <c r="BJ228" s="230" t="str">
        <f t="shared" si="324"/>
        <v>NO OFERTADO</v>
      </c>
      <c r="BK228" s="32">
        <v>1086444</v>
      </c>
      <c r="BL228" s="229">
        <f t="shared" si="383"/>
        <v>206424.36000000002</v>
      </c>
      <c r="BM228" s="34">
        <f t="shared" si="325"/>
        <v>1292868.3600000001</v>
      </c>
      <c r="BN228" s="31">
        <f t="shared" si="378"/>
        <v>1292868.3600000001</v>
      </c>
      <c r="BO228" s="230" t="str">
        <f t="shared" si="326"/>
        <v>HABILITA</v>
      </c>
      <c r="BP228" s="32"/>
      <c r="BQ228" s="229"/>
      <c r="BR228" s="34">
        <f t="shared" si="327"/>
        <v>0</v>
      </c>
      <c r="BS228" s="31">
        <f t="shared" si="378"/>
        <v>0</v>
      </c>
      <c r="BT228" s="230" t="str">
        <f t="shared" si="328"/>
        <v>NO OFERTADO</v>
      </c>
      <c r="BU228" s="32"/>
      <c r="BV228" s="229"/>
      <c r="BW228" s="34">
        <f t="shared" si="329"/>
        <v>0</v>
      </c>
      <c r="BX228" s="31">
        <f t="shared" si="380"/>
        <v>0</v>
      </c>
      <c r="BY228" s="230" t="str">
        <f t="shared" si="331"/>
        <v>NO OFERTADO</v>
      </c>
      <c r="BZ228" s="32"/>
      <c r="CA228" s="229"/>
      <c r="CB228" s="34">
        <f t="shared" si="332"/>
        <v>0</v>
      </c>
      <c r="CC228" s="31">
        <f t="shared" si="380"/>
        <v>0</v>
      </c>
      <c r="CD228" s="230" t="str">
        <f t="shared" si="333"/>
        <v>NO OFERTADO</v>
      </c>
      <c r="CE228" s="32"/>
      <c r="CF228" s="229"/>
      <c r="CG228" s="34">
        <f t="shared" si="334"/>
        <v>0</v>
      </c>
      <c r="CH228" s="31">
        <f t="shared" si="380"/>
        <v>0</v>
      </c>
      <c r="CI228" s="230" t="str">
        <f t="shared" si="335"/>
        <v>NO OFERTADO</v>
      </c>
      <c r="CJ228" s="32"/>
      <c r="CK228" s="229"/>
      <c r="CL228" s="34">
        <f t="shared" si="336"/>
        <v>0</v>
      </c>
      <c r="CM228" s="31">
        <f t="shared" si="380"/>
        <v>0</v>
      </c>
      <c r="CN228" s="230" t="str">
        <f t="shared" si="337"/>
        <v>NO OFERTADO</v>
      </c>
      <c r="CO228" s="32"/>
      <c r="CP228" s="231"/>
      <c r="CQ228" s="34">
        <f t="shared" si="338"/>
        <v>0</v>
      </c>
      <c r="CR228" s="31">
        <f t="shared" si="380"/>
        <v>0</v>
      </c>
      <c r="CS228" s="230" t="str">
        <f t="shared" si="339"/>
        <v>NO OFERTADO</v>
      </c>
      <c r="CT228" s="32"/>
      <c r="CU228" s="229"/>
      <c r="CV228" s="34">
        <f t="shared" si="340"/>
        <v>0</v>
      </c>
      <c r="CW228" s="31">
        <f t="shared" si="380"/>
        <v>0</v>
      </c>
      <c r="CX228" s="230" t="str">
        <f t="shared" si="341"/>
        <v>NO OFERTADO</v>
      </c>
      <c r="CY228" s="32"/>
      <c r="CZ228" s="229"/>
      <c r="DA228" s="34">
        <f t="shared" si="354"/>
        <v>0</v>
      </c>
      <c r="DB228" s="31">
        <f t="shared" si="355"/>
        <v>0</v>
      </c>
      <c r="DC228" s="230" t="str">
        <f t="shared" si="342"/>
        <v>NO OFERTADO</v>
      </c>
      <c r="DD228" s="32"/>
      <c r="DE228" s="229"/>
      <c r="DF228" s="34">
        <f t="shared" si="356"/>
        <v>0</v>
      </c>
      <c r="DG228" s="31">
        <f t="shared" si="357"/>
        <v>0</v>
      </c>
      <c r="DH228" s="230" t="str">
        <f t="shared" si="343"/>
        <v>NO OFERTADO</v>
      </c>
      <c r="DI228" s="32"/>
      <c r="DJ228" s="229"/>
      <c r="DK228" s="34">
        <f t="shared" si="358"/>
        <v>0</v>
      </c>
      <c r="DL228" s="31">
        <f t="shared" si="359"/>
        <v>0</v>
      </c>
      <c r="DM228" s="230" t="str">
        <f t="shared" si="344"/>
        <v>NO OFERTADO</v>
      </c>
      <c r="DN228" s="32"/>
      <c r="DO228" s="229"/>
      <c r="DP228" s="34">
        <f t="shared" si="360"/>
        <v>0</v>
      </c>
      <c r="DQ228" s="31">
        <f t="shared" si="361"/>
        <v>0</v>
      </c>
      <c r="DR228" s="230" t="str">
        <f t="shared" si="345"/>
        <v>NO OFERTADO</v>
      </c>
      <c r="DS228" s="32"/>
      <c r="DT228" s="229"/>
      <c r="DU228" s="34">
        <f t="shared" si="362"/>
        <v>0</v>
      </c>
      <c r="DV228" s="31">
        <f t="shared" si="363"/>
        <v>0</v>
      </c>
      <c r="DW228" s="230" t="str">
        <f t="shared" si="346"/>
        <v>NO OFERTADO</v>
      </c>
      <c r="DX228" s="32"/>
      <c r="DY228" s="229">
        <f t="shared" si="285"/>
        <v>0</v>
      </c>
      <c r="DZ228" s="34">
        <f t="shared" si="347"/>
        <v>0</v>
      </c>
      <c r="EA228" s="31">
        <f t="shared" si="348"/>
        <v>0</v>
      </c>
      <c r="EB228" s="230" t="str">
        <f t="shared" si="349"/>
        <v>NO OFERTADO</v>
      </c>
      <c r="EC228" s="32"/>
      <c r="ED228" s="229"/>
      <c r="EE228" s="34">
        <f t="shared" si="364"/>
        <v>0</v>
      </c>
      <c r="EF228" s="31">
        <f t="shared" si="365"/>
        <v>0</v>
      </c>
      <c r="EG228" s="230" t="str">
        <f t="shared" si="350"/>
        <v>NO OFERTADO</v>
      </c>
      <c r="EH228" s="32">
        <v>1250000</v>
      </c>
      <c r="EI228" s="229">
        <v>112500</v>
      </c>
      <c r="EJ228" s="34">
        <f t="shared" si="366"/>
        <v>1362500</v>
      </c>
      <c r="EK228" s="31">
        <f t="shared" si="367"/>
        <v>1362500</v>
      </c>
      <c r="EL228" s="230" t="str">
        <f t="shared" si="351"/>
        <v>HABILITA</v>
      </c>
    </row>
    <row r="229" spans="1:142" s="226" customFormat="1" ht="38.25" x14ac:dyDescent="0.2">
      <c r="A229" s="103">
        <v>220</v>
      </c>
      <c r="B229" s="202" t="s">
        <v>359</v>
      </c>
      <c r="C229" s="121" t="s">
        <v>355</v>
      </c>
      <c r="D229" s="146">
        <v>1</v>
      </c>
      <c r="E229" s="227" t="s">
        <v>53</v>
      </c>
      <c r="F229" s="228">
        <v>4.666666666666667</v>
      </c>
      <c r="G229" s="25">
        <v>1443493.8</v>
      </c>
      <c r="H229" s="32"/>
      <c r="I229" s="229"/>
      <c r="J229" s="34">
        <f t="shared" si="352"/>
        <v>0</v>
      </c>
      <c r="K229" s="31">
        <f t="shared" si="353"/>
        <v>0</v>
      </c>
      <c r="L229" s="230" t="str">
        <f t="shared" si="302"/>
        <v>NO OFERTADO</v>
      </c>
      <c r="M229" s="32"/>
      <c r="N229" s="229">
        <v>0</v>
      </c>
      <c r="O229" s="34">
        <f t="shared" si="303"/>
        <v>0</v>
      </c>
      <c r="P229" s="31">
        <f t="shared" si="378"/>
        <v>0</v>
      </c>
      <c r="Q229" s="230" t="str">
        <f t="shared" si="305"/>
        <v>NO OFERTADO</v>
      </c>
      <c r="R229" s="32"/>
      <c r="S229" s="229"/>
      <c r="T229" s="34">
        <f t="shared" si="306"/>
        <v>0</v>
      </c>
      <c r="U229" s="31">
        <f t="shared" si="378"/>
        <v>0</v>
      </c>
      <c r="V229" s="230" t="str">
        <f t="shared" si="307"/>
        <v>NO OFERTADO</v>
      </c>
      <c r="W229" s="32"/>
      <c r="X229" s="229"/>
      <c r="Y229" s="34">
        <f t="shared" si="308"/>
        <v>0</v>
      </c>
      <c r="Z229" s="31">
        <f t="shared" si="378"/>
        <v>0</v>
      </c>
      <c r="AA229" s="230" t="str">
        <f t="shared" si="309"/>
        <v>NO OFERTADO</v>
      </c>
      <c r="AB229" s="32"/>
      <c r="AC229" s="229"/>
      <c r="AD229" s="34">
        <f t="shared" si="310"/>
        <v>0</v>
      </c>
      <c r="AE229" s="31">
        <f t="shared" si="378"/>
        <v>0</v>
      </c>
      <c r="AF229" s="230" t="str">
        <f t="shared" si="311"/>
        <v>NO OFERTADO</v>
      </c>
      <c r="AG229" s="32"/>
      <c r="AH229" s="229"/>
      <c r="AI229" s="34">
        <f t="shared" si="312"/>
        <v>0</v>
      </c>
      <c r="AJ229" s="31">
        <f t="shared" si="378"/>
        <v>0</v>
      </c>
      <c r="AK229" s="230" t="str">
        <f t="shared" si="313"/>
        <v>NO OFERTADO</v>
      </c>
      <c r="AL229" s="32"/>
      <c r="AM229" s="229"/>
      <c r="AN229" s="34">
        <f t="shared" si="314"/>
        <v>0</v>
      </c>
      <c r="AO229" s="31">
        <f t="shared" si="378"/>
        <v>0</v>
      </c>
      <c r="AP229" s="230" t="str">
        <f t="shared" si="315"/>
        <v>NO OFERTADO</v>
      </c>
      <c r="AQ229" s="32"/>
      <c r="AR229" s="229"/>
      <c r="AS229" s="34">
        <f t="shared" si="316"/>
        <v>0</v>
      </c>
      <c r="AT229" s="31">
        <f t="shared" si="378"/>
        <v>0</v>
      </c>
      <c r="AU229" s="230" t="str">
        <f t="shared" si="317"/>
        <v>NO OFERTADO</v>
      </c>
      <c r="AV229" s="32"/>
      <c r="AW229" s="229"/>
      <c r="AX229" s="34">
        <f t="shared" si="318"/>
        <v>0</v>
      </c>
      <c r="AY229" s="31">
        <f t="shared" si="378"/>
        <v>0</v>
      </c>
      <c r="AZ229" s="230" t="str">
        <f t="shared" si="319"/>
        <v>NO OFERTADO</v>
      </c>
      <c r="BA229" s="32"/>
      <c r="BB229" s="229">
        <f t="shared" si="379"/>
        <v>0</v>
      </c>
      <c r="BC229" s="34">
        <f t="shared" si="321"/>
        <v>0</v>
      </c>
      <c r="BD229" s="31">
        <f t="shared" si="378"/>
        <v>0</v>
      </c>
      <c r="BE229" s="230" t="str">
        <f t="shared" si="322"/>
        <v>NO OFERTADO</v>
      </c>
      <c r="BF229" s="32"/>
      <c r="BG229" s="229"/>
      <c r="BH229" s="34">
        <f t="shared" si="323"/>
        <v>0</v>
      </c>
      <c r="BI229" s="31">
        <f t="shared" si="378"/>
        <v>0</v>
      </c>
      <c r="BJ229" s="230" t="str">
        <f t="shared" si="324"/>
        <v>NO OFERTADO</v>
      </c>
      <c r="BK229" s="32">
        <v>1086444</v>
      </c>
      <c r="BL229" s="229">
        <f t="shared" si="383"/>
        <v>206424.36000000002</v>
      </c>
      <c r="BM229" s="34">
        <f t="shared" si="325"/>
        <v>1292868.3600000001</v>
      </c>
      <c r="BN229" s="31">
        <f t="shared" si="378"/>
        <v>1292868.3600000001</v>
      </c>
      <c r="BO229" s="230" t="str">
        <f t="shared" si="326"/>
        <v>HABILITA</v>
      </c>
      <c r="BP229" s="32"/>
      <c r="BQ229" s="229"/>
      <c r="BR229" s="34">
        <f t="shared" si="327"/>
        <v>0</v>
      </c>
      <c r="BS229" s="31">
        <f t="shared" si="378"/>
        <v>0</v>
      </c>
      <c r="BT229" s="230" t="str">
        <f t="shared" si="328"/>
        <v>NO OFERTADO</v>
      </c>
      <c r="BU229" s="32"/>
      <c r="BV229" s="229"/>
      <c r="BW229" s="34">
        <f t="shared" si="329"/>
        <v>0</v>
      </c>
      <c r="BX229" s="31">
        <f t="shared" si="380"/>
        <v>0</v>
      </c>
      <c r="BY229" s="230" t="str">
        <f t="shared" si="331"/>
        <v>NO OFERTADO</v>
      </c>
      <c r="BZ229" s="32"/>
      <c r="CA229" s="229"/>
      <c r="CB229" s="34">
        <f t="shared" si="332"/>
        <v>0</v>
      </c>
      <c r="CC229" s="31">
        <f t="shared" si="380"/>
        <v>0</v>
      </c>
      <c r="CD229" s="230" t="str">
        <f t="shared" si="333"/>
        <v>NO OFERTADO</v>
      </c>
      <c r="CE229" s="32"/>
      <c r="CF229" s="229"/>
      <c r="CG229" s="34">
        <f t="shared" si="334"/>
        <v>0</v>
      </c>
      <c r="CH229" s="31">
        <f t="shared" si="380"/>
        <v>0</v>
      </c>
      <c r="CI229" s="230" t="str">
        <f t="shared" si="335"/>
        <v>NO OFERTADO</v>
      </c>
      <c r="CJ229" s="32"/>
      <c r="CK229" s="229"/>
      <c r="CL229" s="34">
        <f t="shared" si="336"/>
        <v>0</v>
      </c>
      <c r="CM229" s="31">
        <f t="shared" si="380"/>
        <v>0</v>
      </c>
      <c r="CN229" s="230" t="str">
        <f t="shared" si="337"/>
        <v>NO OFERTADO</v>
      </c>
      <c r="CO229" s="32"/>
      <c r="CP229" s="231"/>
      <c r="CQ229" s="34">
        <f t="shared" si="338"/>
        <v>0</v>
      </c>
      <c r="CR229" s="31">
        <f t="shared" si="380"/>
        <v>0</v>
      </c>
      <c r="CS229" s="230" t="str">
        <f t="shared" si="339"/>
        <v>NO OFERTADO</v>
      </c>
      <c r="CT229" s="32"/>
      <c r="CU229" s="229"/>
      <c r="CV229" s="34">
        <f t="shared" si="340"/>
        <v>0</v>
      </c>
      <c r="CW229" s="31">
        <f t="shared" si="380"/>
        <v>0</v>
      </c>
      <c r="CX229" s="230" t="str">
        <f t="shared" si="341"/>
        <v>NO OFERTADO</v>
      </c>
      <c r="CY229" s="32"/>
      <c r="CZ229" s="229"/>
      <c r="DA229" s="34">
        <f t="shared" si="354"/>
        <v>0</v>
      </c>
      <c r="DB229" s="31">
        <f t="shared" si="355"/>
        <v>0</v>
      </c>
      <c r="DC229" s="230" t="str">
        <f t="shared" si="342"/>
        <v>NO OFERTADO</v>
      </c>
      <c r="DD229" s="32"/>
      <c r="DE229" s="229"/>
      <c r="DF229" s="34">
        <f t="shared" si="356"/>
        <v>0</v>
      </c>
      <c r="DG229" s="31">
        <f t="shared" si="357"/>
        <v>0</v>
      </c>
      <c r="DH229" s="230" t="str">
        <f t="shared" si="343"/>
        <v>NO OFERTADO</v>
      </c>
      <c r="DI229" s="32"/>
      <c r="DJ229" s="229"/>
      <c r="DK229" s="34">
        <f t="shared" si="358"/>
        <v>0</v>
      </c>
      <c r="DL229" s="31">
        <f t="shared" si="359"/>
        <v>0</v>
      </c>
      <c r="DM229" s="230" t="str">
        <f t="shared" si="344"/>
        <v>NO OFERTADO</v>
      </c>
      <c r="DN229" s="32"/>
      <c r="DO229" s="229"/>
      <c r="DP229" s="34">
        <f t="shared" si="360"/>
        <v>0</v>
      </c>
      <c r="DQ229" s="31">
        <f t="shared" si="361"/>
        <v>0</v>
      </c>
      <c r="DR229" s="230" t="str">
        <f t="shared" si="345"/>
        <v>NO OFERTADO</v>
      </c>
      <c r="DS229" s="32"/>
      <c r="DT229" s="229"/>
      <c r="DU229" s="34">
        <f t="shared" si="362"/>
        <v>0</v>
      </c>
      <c r="DV229" s="31">
        <f t="shared" si="363"/>
        <v>0</v>
      </c>
      <c r="DW229" s="230" t="str">
        <f t="shared" si="346"/>
        <v>NO OFERTADO</v>
      </c>
      <c r="DX229" s="32"/>
      <c r="DY229" s="229">
        <f t="shared" si="285"/>
        <v>0</v>
      </c>
      <c r="DZ229" s="34">
        <f t="shared" si="347"/>
        <v>0</v>
      </c>
      <c r="EA229" s="31">
        <f t="shared" si="348"/>
        <v>0</v>
      </c>
      <c r="EB229" s="230" t="str">
        <f t="shared" si="349"/>
        <v>NO OFERTADO</v>
      </c>
      <c r="EC229" s="32"/>
      <c r="ED229" s="229"/>
      <c r="EE229" s="34">
        <f t="shared" si="364"/>
        <v>0</v>
      </c>
      <c r="EF229" s="31">
        <f t="shared" si="365"/>
        <v>0</v>
      </c>
      <c r="EG229" s="230" t="str">
        <f t="shared" si="350"/>
        <v>NO OFERTADO</v>
      </c>
      <c r="EH229" s="32"/>
      <c r="EI229" s="229"/>
      <c r="EJ229" s="34">
        <f t="shared" si="366"/>
        <v>0</v>
      </c>
      <c r="EK229" s="31">
        <f t="shared" si="367"/>
        <v>0</v>
      </c>
      <c r="EL229" s="230" t="str">
        <f t="shared" si="351"/>
        <v>NO OFERTADO</v>
      </c>
    </row>
    <row r="230" spans="1:142" s="226" customFormat="1" ht="38.25" x14ac:dyDescent="0.2">
      <c r="A230" s="103">
        <v>221</v>
      </c>
      <c r="B230" s="202" t="s">
        <v>360</v>
      </c>
      <c r="C230" s="121" t="s">
        <v>355</v>
      </c>
      <c r="D230" s="146">
        <v>1</v>
      </c>
      <c r="E230" s="227" t="s">
        <v>53</v>
      </c>
      <c r="F230" s="228">
        <v>7</v>
      </c>
      <c r="G230" s="25">
        <v>1426929</v>
      </c>
      <c r="H230" s="32"/>
      <c r="I230" s="229"/>
      <c r="J230" s="34">
        <f t="shared" si="352"/>
        <v>0</v>
      </c>
      <c r="K230" s="31">
        <f t="shared" si="353"/>
        <v>0</v>
      </c>
      <c r="L230" s="230" t="str">
        <f t="shared" si="302"/>
        <v>NO OFERTADO</v>
      </c>
      <c r="M230" s="32"/>
      <c r="N230" s="229">
        <v>0</v>
      </c>
      <c r="O230" s="34">
        <f t="shared" si="303"/>
        <v>0</v>
      </c>
      <c r="P230" s="31">
        <f t="shared" si="378"/>
        <v>0</v>
      </c>
      <c r="Q230" s="230" t="str">
        <f t="shared" si="305"/>
        <v>NO OFERTADO</v>
      </c>
      <c r="R230" s="32"/>
      <c r="S230" s="229"/>
      <c r="T230" s="34">
        <f t="shared" si="306"/>
        <v>0</v>
      </c>
      <c r="U230" s="31">
        <f t="shared" si="378"/>
        <v>0</v>
      </c>
      <c r="V230" s="230" t="str">
        <f t="shared" si="307"/>
        <v>NO OFERTADO</v>
      </c>
      <c r="W230" s="32"/>
      <c r="X230" s="229"/>
      <c r="Y230" s="34">
        <f t="shared" si="308"/>
        <v>0</v>
      </c>
      <c r="Z230" s="31">
        <f t="shared" si="378"/>
        <v>0</v>
      </c>
      <c r="AA230" s="230" t="str">
        <f t="shared" si="309"/>
        <v>NO OFERTADO</v>
      </c>
      <c r="AB230" s="32"/>
      <c r="AC230" s="229"/>
      <c r="AD230" s="34">
        <f t="shared" si="310"/>
        <v>0</v>
      </c>
      <c r="AE230" s="31">
        <f t="shared" si="378"/>
        <v>0</v>
      </c>
      <c r="AF230" s="230" t="str">
        <f t="shared" si="311"/>
        <v>NO OFERTADO</v>
      </c>
      <c r="AG230" s="32"/>
      <c r="AH230" s="229"/>
      <c r="AI230" s="34">
        <f t="shared" si="312"/>
        <v>0</v>
      </c>
      <c r="AJ230" s="31">
        <f t="shared" si="378"/>
        <v>0</v>
      </c>
      <c r="AK230" s="230" t="str">
        <f t="shared" si="313"/>
        <v>NO OFERTADO</v>
      </c>
      <c r="AL230" s="32"/>
      <c r="AM230" s="229"/>
      <c r="AN230" s="34">
        <f t="shared" si="314"/>
        <v>0</v>
      </c>
      <c r="AO230" s="31">
        <f t="shared" si="378"/>
        <v>0</v>
      </c>
      <c r="AP230" s="230" t="str">
        <f t="shared" si="315"/>
        <v>NO OFERTADO</v>
      </c>
      <c r="AQ230" s="32"/>
      <c r="AR230" s="229"/>
      <c r="AS230" s="34">
        <f t="shared" si="316"/>
        <v>0</v>
      </c>
      <c r="AT230" s="31">
        <f t="shared" si="378"/>
        <v>0</v>
      </c>
      <c r="AU230" s="230" t="str">
        <f t="shared" si="317"/>
        <v>NO OFERTADO</v>
      </c>
      <c r="AV230" s="32"/>
      <c r="AW230" s="229"/>
      <c r="AX230" s="34">
        <f t="shared" si="318"/>
        <v>0</v>
      </c>
      <c r="AY230" s="31">
        <f t="shared" si="378"/>
        <v>0</v>
      </c>
      <c r="AZ230" s="230" t="str">
        <f t="shared" si="319"/>
        <v>NO OFERTADO</v>
      </c>
      <c r="BA230" s="32"/>
      <c r="BB230" s="229">
        <f t="shared" si="379"/>
        <v>0</v>
      </c>
      <c r="BC230" s="34">
        <f t="shared" si="321"/>
        <v>0</v>
      </c>
      <c r="BD230" s="31">
        <f t="shared" si="378"/>
        <v>0</v>
      </c>
      <c r="BE230" s="230" t="str">
        <f t="shared" si="322"/>
        <v>NO OFERTADO</v>
      </c>
      <c r="BF230" s="32"/>
      <c r="BG230" s="229"/>
      <c r="BH230" s="34">
        <f t="shared" si="323"/>
        <v>0</v>
      </c>
      <c r="BI230" s="31">
        <f t="shared" si="378"/>
        <v>0</v>
      </c>
      <c r="BJ230" s="230" t="str">
        <f t="shared" si="324"/>
        <v>NO OFERTADO</v>
      </c>
      <c r="BK230" s="32">
        <v>1081500</v>
      </c>
      <c r="BL230" s="229">
        <f t="shared" si="383"/>
        <v>205485</v>
      </c>
      <c r="BM230" s="34">
        <f t="shared" si="325"/>
        <v>1286985</v>
      </c>
      <c r="BN230" s="31">
        <f t="shared" si="378"/>
        <v>1286985</v>
      </c>
      <c r="BO230" s="230" t="str">
        <f t="shared" si="326"/>
        <v>HABILITA</v>
      </c>
      <c r="BP230" s="32"/>
      <c r="BQ230" s="229"/>
      <c r="BR230" s="34">
        <f t="shared" si="327"/>
        <v>0</v>
      </c>
      <c r="BS230" s="31">
        <f t="shared" si="378"/>
        <v>0</v>
      </c>
      <c r="BT230" s="230" t="str">
        <f t="shared" si="328"/>
        <v>NO OFERTADO</v>
      </c>
      <c r="BU230" s="32"/>
      <c r="BV230" s="229"/>
      <c r="BW230" s="34">
        <f t="shared" si="329"/>
        <v>0</v>
      </c>
      <c r="BX230" s="31">
        <f t="shared" si="380"/>
        <v>0</v>
      </c>
      <c r="BY230" s="230" t="str">
        <f t="shared" si="331"/>
        <v>NO OFERTADO</v>
      </c>
      <c r="BZ230" s="32"/>
      <c r="CA230" s="229"/>
      <c r="CB230" s="34">
        <f t="shared" si="332"/>
        <v>0</v>
      </c>
      <c r="CC230" s="31">
        <f t="shared" si="380"/>
        <v>0</v>
      </c>
      <c r="CD230" s="230" t="str">
        <f t="shared" si="333"/>
        <v>NO OFERTADO</v>
      </c>
      <c r="CE230" s="32"/>
      <c r="CF230" s="229"/>
      <c r="CG230" s="34">
        <f t="shared" si="334"/>
        <v>0</v>
      </c>
      <c r="CH230" s="31">
        <f t="shared" si="380"/>
        <v>0</v>
      </c>
      <c r="CI230" s="230" t="str">
        <f t="shared" si="335"/>
        <v>NO OFERTADO</v>
      </c>
      <c r="CJ230" s="32"/>
      <c r="CK230" s="229"/>
      <c r="CL230" s="34">
        <f t="shared" si="336"/>
        <v>0</v>
      </c>
      <c r="CM230" s="31">
        <f t="shared" si="380"/>
        <v>0</v>
      </c>
      <c r="CN230" s="230" t="str">
        <f t="shared" si="337"/>
        <v>NO OFERTADO</v>
      </c>
      <c r="CO230" s="32"/>
      <c r="CP230" s="231"/>
      <c r="CQ230" s="34">
        <f t="shared" si="338"/>
        <v>0</v>
      </c>
      <c r="CR230" s="31">
        <f t="shared" si="380"/>
        <v>0</v>
      </c>
      <c r="CS230" s="230" t="str">
        <f t="shared" si="339"/>
        <v>NO OFERTADO</v>
      </c>
      <c r="CT230" s="32"/>
      <c r="CU230" s="229"/>
      <c r="CV230" s="34">
        <f t="shared" si="340"/>
        <v>0</v>
      </c>
      <c r="CW230" s="31">
        <f t="shared" si="380"/>
        <v>0</v>
      </c>
      <c r="CX230" s="230" t="str">
        <f t="shared" si="341"/>
        <v>NO OFERTADO</v>
      </c>
      <c r="CY230" s="32"/>
      <c r="CZ230" s="229"/>
      <c r="DA230" s="34">
        <f t="shared" si="354"/>
        <v>0</v>
      </c>
      <c r="DB230" s="31">
        <f t="shared" si="355"/>
        <v>0</v>
      </c>
      <c r="DC230" s="230" t="str">
        <f t="shared" si="342"/>
        <v>NO OFERTADO</v>
      </c>
      <c r="DD230" s="32"/>
      <c r="DE230" s="229"/>
      <c r="DF230" s="34">
        <f t="shared" si="356"/>
        <v>0</v>
      </c>
      <c r="DG230" s="31">
        <f t="shared" si="357"/>
        <v>0</v>
      </c>
      <c r="DH230" s="230" t="str">
        <f t="shared" si="343"/>
        <v>NO OFERTADO</v>
      </c>
      <c r="DI230" s="32"/>
      <c r="DJ230" s="229"/>
      <c r="DK230" s="34">
        <f t="shared" si="358"/>
        <v>0</v>
      </c>
      <c r="DL230" s="31">
        <f t="shared" si="359"/>
        <v>0</v>
      </c>
      <c r="DM230" s="230" t="str">
        <f t="shared" si="344"/>
        <v>NO OFERTADO</v>
      </c>
      <c r="DN230" s="32"/>
      <c r="DO230" s="229"/>
      <c r="DP230" s="34">
        <f t="shared" si="360"/>
        <v>0</v>
      </c>
      <c r="DQ230" s="31">
        <f t="shared" si="361"/>
        <v>0</v>
      </c>
      <c r="DR230" s="230" t="str">
        <f t="shared" si="345"/>
        <v>NO OFERTADO</v>
      </c>
      <c r="DS230" s="32"/>
      <c r="DT230" s="229"/>
      <c r="DU230" s="34">
        <f t="shared" si="362"/>
        <v>0</v>
      </c>
      <c r="DV230" s="31">
        <f t="shared" si="363"/>
        <v>0</v>
      </c>
      <c r="DW230" s="230" t="str">
        <f t="shared" si="346"/>
        <v>NO OFERTADO</v>
      </c>
      <c r="DX230" s="32"/>
      <c r="DY230" s="229">
        <f t="shared" si="285"/>
        <v>0</v>
      </c>
      <c r="DZ230" s="34">
        <f t="shared" si="347"/>
        <v>0</v>
      </c>
      <c r="EA230" s="31">
        <f t="shared" si="348"/>
        <v>0</v>
      </c>
      <c r="EB230" s="230" t="str">
        <f t="shared" si="349"/>
        <v>NO OFERTADO</v>
      </c>
      <c r="EC230" s="32"/>
      <c r="ED230" s="229"/>
      <c r="EE230" s="34">
        <f t="shared" si="364"/>
        <v>0</v>
      </c>
      <c r="EF230" s="31">
        <f t="shared" si="365"/>
        <v>0</v>
      </c>
      <c r="EG230" s="230" t="str">
        <f t="shared" si="350"/>
        <v>NO OFERTADO</v>
      </c>
      <c r="EH230" s="32">
        <v>1250000</v>
      </c>
      <c r="EI230" s="229">
        <v>237500</v>
      </c>
      <c r="EJ230" s="34">
        <f t="shared" si="366"/>
        <v>1487500</v>
      </c>
      <c r="EK230" s="31">
        <f t="shared" si="367"/>
        <v>1487500</v>
      </c>
      <c r="EL230" s="230" t="str">
        <f t="shared" si="351"/>
        <v>HABILITA</v>
      </c>
    </row>
    <row r="231" spans="1:142" s="226" customFormat="1" ht="51" x14ac:dyDescent="0.2">
      <c r="A231" s="103">
        <v>222</v>
      </c>
      <c r="B231" s="202" t="s">
        <v>361</v>
      </c>
      <c r="C231" s="121" t="s">
        <v>355</v>
      </c>
      <c r="D231" s="146">
        <v>1</v>
      </c>
      <c r="E231" s="227" t="s">
        <v>53</v>
      </c>
      <c r="F231" s="228">
        <v>1</v>
      </c>
      <c r="G231" s="25">
        <v>1319721.8999999999</v>
      </c>
      <c r="H231" s="32"/>
      <c r="I231" s="229"/>
      <c r="J231" s="34">
        <f t="shared" si="352"/>
        <v>0</v>
      </c>
      <c r="K231" s="31">
        <f t="shared" si="353"/>
        <v>0</v>
      </c>
      <c r="L231" s="230" t="str">
        <f t="shared" si="302"/>
        <v>NO OFERTADO</v>
      </c>
      <c r="M231" s="32"/>
      <c r="N231" s="229">
        <v>0</v>
      </c>
      <c r="O231" s="34">
        <f t="shared" si="303"/>
        <v>0</v>
      </c>
      <c r="P231" s="31">
        <f t="shared" si="378"/>
        <v>0</v>
      </c>
      <c r="Q231" s="230" t="str">
        <f t="shared" si="305"/>
        <v>NO OFERTADO</v>
      </c>
      <c r="R231" s="32"/>
      <c r="S231" s="229"/>
      <c r="T231" s="34">
        <f t="shared" si="306"/>
        <v>0</v>
      </c>
      <c r="U231" s="31">
        <f t="shared" si="378"/>
        <v>0</v>
      </c>
      <c r="V231" s="230" t="str">
        <f t="shared" si="307"/>
        <v>NO OFERTADO</v>
      </c>
      <c r="W231" s="32"/>
      <c r="X231" s="229"/>
      <c r="Y231" s="34">
        <f t="shared" si="308"/>
        <v>0</v>
      </c>
      <c r="Z231" s="31">
        <f t="shared" si="378"/>
        <v>0</v>
      </c>
      <c r="AA231" s="230" t="str">
        <f t="shared" si="309"/>
        <v>NO OFERTADO</v>
      </c>
      <c r="AB231" s="32"/>
      <c r="AC231" s="229"/>
      <c r="AD231" s="34">
        <f t="shared" si="310"/>
        <v>0</v>
      </c>
      <c r="AE231" s="31">
        <f t="shared" si="378"/>
        <v>0</v>
      </c>
      <c r="AF231" s="230" t="str">
        <f t="shared" si="311"/>
        <v>NO OFERTADO</v>
      </c>
      <c r="AG231" s="32"/>
      <c r="AH231" s="229"/>
      <c r="AI231" s="34">
        <f t="shared" si="312"/>
        <v>0</v>
      </c>
      <c r="AJ231" s="31">
        <f t="shared" si="378"/>
        <v>0</v>
      </c>
      <c r="AK231" s="230" t="str">
        <f t="shared" si="313"/>
        <v>NO OFERTADO</v>
      </c>
      <c r="AL231" s="32"/>
      <c r="AM231" s="229"/>
      <c r="AN231" s="34">
        <f t="shared" si="314"/>
        <v>0</v>
      </c>
      <c r="AO231" s="31">
        <f t="shared" si="378"/>
        <v>0</v>
      </c>
      <c r="AP231" s="230" t="str">
        <f t="shared" si="315"/>
        <v>NO OFERTADO</v>
      </c>
      <c r="AQ231" s="32"/>
      <c r="AR231" s="229"/>
      <c r="AS231" s="34">
        <f t="shared" si="316"/>
        <v>0</v>
      </c>
      <c r="AT231" s="31">
        <f t="shared" si="378"/>
        <v>0</v>
      </c>
      <c r="AU231" s="230" t="str">
        <f t="shared" si="317"/>
        <v>NO OFERTADO</v>
      </c>
      <c r="AV231" s="32"/>
      <c r="AW231" s="229"/>
      <c r="AX231" s="34">
        <f t="shared" si="318"/>
        <v>0</v>
      </c>
      <c r="AY231" s="31">
        <f t="shared" si="378"/>
        <v>0</v>
      </c>
      <c r="AZ231" s="230" t="str">
        <f t="shared" si="319"/>
        <v>NO OFERTADO</v>
      </c>
      <c r="BA231" s="32"/>
      <c r="BB231" s="229">
        <f t="shared" si="379"/>
        <v>0</v>
      </c>
      <c r="BC231" s="34">
        <f t="shared" si="321"/>
        <v>0</v>
      </c>
      <c r="BD231" s="31">
        <f t="shared" si="378"/>
        <v>0</v>
      </c>
      <c r="BE231" s="230" t="str">
        <f t="shared" si="322"/>
        <v>NO OFERTADO</v>
      </c>
      <c r="BF231" s="32"/>
      <c r="BG231" s="229"/>
      <c r="BH231" s="34">
        <f t="shared" si="323"/>
        <v>0</v>
      </c>
      <c r="BI231" s="31">
        <f t="shared" si="378"/>
        <v>0</v>
      </c>
      <c r="BJ231" s="230" t="str">
        <f t="shared" si="324"/>
        <v>NO OFERTADO</v>
      </c>
      <c r="BK231" s="32"/>
      <c r="BL231" s="229"/>
      <c r="BM231" s="34">
        <f t="shared" si="325"/>
        <v>0</v>
      </c>
      <c r="BN231" s="31">
        <f t="shared" si="378"/>
        <v>0</v>
      </c>
      <c r="BO231" s="230" t="str">
        <f t="shared" si="326"/>
        <v>NO OFERTADO</v>
      </c>
      <c r="BP231" s="32"/>
      <c r="BQ231" s="229"/>
      <c r="BR231" s="34">
        <f t="shared" si="327"/>
        <v>0</v>
      </c>
      <c r="BS231" s="31">
        <f t="shared" si="378"/>
        <v>0</v>
      </c>
      <c r="BT231" s="230" t="str">
        <f t="shared" si="328"/>
        <v>NO OFERTADO</v>
      </c>
      <c r="BU231" s="32"/>
      <c r="BV231" s="229"/>
      <c r="BW231" s="34">
        <f t="shared" si="329"/>
        <v>0</v>
      </c>
      <c r="BX231" s="31">
        <f t="shared" si="380"/>
        <v>0</v>
      </c>
      <c r="BY231" s="230" t="str">
        <f t="shared" si="331"/>
        <v>NO OFERTADO</v>
      </c>
      <c r="BZ231" s="32"/>
      <c r="CA231" s="229"/>
      <c r="CB231" s="34">
        <f t="shared" si="332"/>
        <v>0</v>
      </c>
      <c r="CC231" s="31">
        <f t="shared" si="380"/>
        <v>0</v>
      </c>
      <c r="CD231" s="230" t="str">
        <f t="shared" si="333"/>
        <v>NO OFERTADO</v>
      </c>
      <c r="CE231" s="32"/>
      <c r="CF231" s="229"/>
      <c r="CG231" s="34">
        <f t="shared" si="334"/>
        <v>0</v>
      </c>
      <c r="CH231" s="31">
        <f t="shared" si="380"/>
        <v>0</v>
      </c>
      <c r="CI231" s="230" t="str">
        <f t="shared" si="335"/>
        <v>NO OFERTADO</v>
      </c>
      <c r="CJ231" s="32"/>
      <c r="CK231" s="229"/>
      <c r="CL231" s="34">
        <f t="shared" si="336"/>
        <v>0</v>
      </c>
      <c r="CM231" s="31">
        <f t="shared" si="380"/>
        <v>0</v>
      </c>
      <c r="CN231" s="230" t="str">
        <f t="shared" si="337"/>
        <v>NO OFERTADO</v>
      </c>
      <c r="CO231" s="32"/>
      <c r="CP231" s="231"/>
      <c r="CQ231" s="34">
        <f t="shared" si="338"/>
        <v>0</v>
      </c>
      <c r="CR231" s="31">
        <f t="shared" si="380"/>
        <v>0</v>
      </c>
      <c r="CS231" s="230" t="str">
        <f t="shared" si="339"/>
        <v>NO OFERTADO</v>
      </c>
      <c r="CT231" s="32"/>
      <c r="CU231" s="229"/>
      <c r="CV231" s="34">
        <f t="shared" si="340"/>
        <v>0</v>
      </c>
      <c r="CW231" s="31">
        <f t="shared" si="380"/>
        <v>0</v>
      </c>
      <c r="CX231" s="230" t="str">
        <f t="shared" si="341"/>
        <v>NO OFERTADO</v>
      </c>
      <c r="CY231" s="32"/>
      <c r="CZ231" s="229"/>
      <c r="DA231" s="34">
        <f t="shared" si="354"/>
        <v>0</v>
      </c>
      <c r="DB231" s="31">
        <f t="shared" si="355"/>
        <v>0</v>
      </c>
      <c r="DC231" s="230" t="str">
        <f t="shared" si="342"/>
        <v>NO OFERTADO</v>
      </c>
      <c r="DD231" s="32"/>
      <c r="DE231" s="229"/>
      <c r="DF231" s="34">
        <f t="shared" si="356"/>
        <v>0</v>
      </c>
      <c r="DG231" s="31">
        <f t="shared" si="357"/>
        <v>0</v>
      </c>
      <c r="DH231" s="230" t="str">
        <f t="shared" si="343"/>
        <v>NO OFERTADO</v>
      </c>
      <c r="DI231" s="32"/>
      <c r="DJ231" s="229"/>
      <c r="DK231" s="34">
        <f t="shared" si="358"/>
        <v>0</v>
      </c>
      <c r="DL231" s="31">
        <f t="shared" si="359"/>
        <v>0</v>
      </c>
      <c r="DM231" s="230" t="str">
        <f t="shared" si="344"/>
        <v>NO OFERTADO</v>
      </c>
      <c r="DN231" s="32"/>
      <c r="DO231" s="229"/>
      <c r="DP231" s="34">
        <f t="shared" si="360"/>
        <v>0</v>
      </c>
      <c r="DQ231" s="31">
        <f t="shared" si="361"/>
        <v>0</v>
      </c>
      <c r="DR231" s="230" t="str">
        <f t="shared" si="345"/>
        <v>NO OFERTADO</v>
      </c>
      <c r="DS231" s="32"/>
      <c r="DT231" s="229"/>
      <c r="DU231" s="34">
        <f t="shared" si="362"/>
        <v>0</v>
      </c>
      <c r="DV231" s="31">
        <f t="shared" si="363"/>
        <v>0</v>
      </c>
      <c r="DW231" s="230" t="str">
        <f t="shared" si="346"/>
        <v>NO OFERTADO</v>
      </c>
      <c r="DX231" s="32"/>
      <c r="DY231" s="229">
        <f t="shared" si="285"/>
        <v>0</v>
      </c>
      <c r="DZ231" s="34">
        <f t="shared" si="347"/>
        <v>0</v>
      </c>
      <c r="EA231" s="31">
        <f t="shared" si="348"/>
        <v>0</v>
      </c>
      <c r="EB231" s="230" t="str">
        <f t="shared" si="349"/>
        <v>NO OFERTADO</v>
      </c>
      <c r="EC231" s="32"/>
      <c r="ED231" s="229"/>
      <c r="EE231" s="34">
        <f t="shared" si="364"/>
        <v>0</v>
      </c>
      <c r="EF231" s="31">
        <f t="shared" si="365"/>
        <v>0</v>
      </c>
      <c r="EG231" s="230" t="str">
        <f t="shared" si="350"/>
        <v>NO OFERTADO</v>
      </c>
      <c r="EH231" s="32">
        <v>1205000</v>
      </c>
      <c r="EI231" s="229">
        <v>228950</v>
      </c>
      <c r="EJ231" s="34">
        <f t="shared" si="366"/>
        <v>1433950</v>
      </c>
      <c r="EK231" s="31">
        <f t="shared" si="367"/>
        <v>1433950</v>
      </c>
      <c r="EL231" s="230" t="str">
        <f t="shared" si="351"/>
        <v>HABILITA</v>
      </c>
    </row>
    <row r="232" spans="1:142" s="226" customFormat="1" ht="25.5" x14ac:dyDescent="0.2">
      <c r="A232" s="103">
        <v>223</v>
      </c>
      <c r="B232" s="202" t="s">
        <v>362</v>
      </c>
      <c r="C232" s="121" t="s">
        <v>355</v>
      </c>
      <c r="D232" s="146">
        <v>1</v>
      </c>
      <c r="E232" s="227" t="s">
        <v>53</v>
      </c>
      <c r="F232" s="228">
        <v>1</v>
      </c>
      <c r="G232" s="25">
        <v>1443493.8</v>
      </c>
      <c r="H232" s="32"/>
      <c r="I232" s="229"/>
      <c r="J232" s="34">
        <f t="shared" si="352"/>
        <v>0</v>
      </c>
      <c r="K232" s="31">
        <f t="shared" si="353"/>
        <v>0</v>
      </c>
      <c r="L232" s="230" t="str">
        <f t="shared" si="302"/>
        <v>NO OFERTADO</v>
      </c>
      <c r="M232" s="32"/>
      <c r="N232" s="229">
        <v>0</v>
      </c>
      <c r="O232" s="34">
        <f t="shared" si="303"/>
        <v>0</v>
      </c>
      <c r="P232" s="31">
        <f t="shared" si="378"/>
        <v>0</v>
      </c>
      <c r="Q232" s="230" t="str">
        <f t="shared" si="305"/>
        <v>NO OFERTADO</v>
      </c>
      <c r="R232" s="32"/>
      <c r="S232" s="229"/>
      <c r="T232" s="34">
        <f t="shared" si="306"/>
        <v>0</v>
      </c>
      <c r="U232" s="31">
        <f t="shared" si="378"/>
        <v>0</v>
      </c>
      <c r="V232" s="230" t="str">
        <f t="shared" si="307"/>
        <v>NO OFERTADO</v>
      </c>
      <c r="W232" s="32"/>
      <c r="X232" s="229"/>
      <c r="Y232" s="34">
        <f t="shared" si="308"/>
        <v>0</v>
      </c>
      <c r="Z232" s="31">
        <f t="shared" si="378"/>
        <v>0</v>
      </c>
      <c r="AA232" s="230" t="str">
        <f t="shared" si="309"/>
        <v>NO OFERTADO</v>
      </c>
      <c r="AB232" s="32"/>
      <c r="AC232" s="229"/>
      <c r="AD232" s="34">
        <f t="shared" si="310"/>
        <v>0</v>
      </c>
      <c r="AE232" s="31">
        <f t="shared" si="378"/>
        <v>0</v>
      </c>
      <c r="AF232" s="230" t="str">
        <f t="shared" si="311"/>
        <v>NO OFERTADO</v>
      </c>
      <c r="AG232" s="32"/>
      <c r="AH232" s="229"/>
      <c r="AI232" s="34">
        <f t="shared" si="312"/>
        <v>0</v>
      </c>
      <c r="AJ232" s="31">
        <f t="shared" si="378"/>
        <v>0</v>
      </c>
      <c r="AK232" s="230" t="str">
        <f t="shared" si="313"/>
        <v>NO OFERTADO</v>
      </c>
      <c r="AL232" s="32"/>
      <c r="AM232" s="229"/>
      <c r="AN232" s="34">
        <f t="shared" si="314"/>
        <v>0</v>
      </c>
      <c r="AO232" s="31">
        <f t="shared" si="378"/>
        <v>0</v>
      </c>
      <c r="AP232" s="230" t="str">
        <f t="shared" si="315"/>
        <v>NO OFERTADO</v>
      </c>
      <c r="AQ232" s="32"/>
      <c r="AR232" s="229"/>
      <c r="AS232" s="34">
        <f t="shared" si="316"/>
        <v>0</v>
      </c>
      <c r="AT232" s="31">
        <f t="shared" si="378"/>
        <v>0</v>
      </c>
      <c r="AU232" s="230" t="str">
        <f t="shared" si="317"/>
        <v>NO OFERTADO</v>
      </c>
      <c r="AV232" s="32"/>
      <c r="AW232" s="229"/>
      <c r="AX232" s="34">
        <f t="shared" si="318"/>
        <v>0</v>
      </c>
      <c r="AY232" s="31">
        <f t="shared" si="378"/>
        <v>0</v>
      </c>
      <c r="AZ232" s="230" t="str">
        <f t="shared" si="319"/>
        <v>NO OFERTADO</v>
      </c>
      <c r="BA232" s="32"/>
      <c r="BB232" s="229">
        <f t="shared" si="379"/>
        <v>0</v>
      </c>
      <c r="BC232" s="34">
        <f t="shared" si="321"/>
        <v>0</v>
      </c>
      <c r="BD232" s="31">
        <f t="shared" si="378"/>
        <v>0</v>
      </c>
      <c r="BE232" s="230" t="str">
        <f t="shared" si="322"/>
        <v>NO OFERTADO</v>
      </c>
      <c r="BF232" s="32"/>
      <c r="BG232" s="229"/>
      <c r="BH232" s="34">
        <f t="shared" si="323"/>
        <v>0</v>
      </c>
      <c r="BI232" s="31">
        <f t="shared" si="378"/>
        <v>0</v>
      </c>
      <c r="BJ232" s="230" t="str">
        <f t="shared" si="324"/>
        <v>NO OFERTADO</v>
      </c>
      <c r="BK232" s="32">
        <v>1086444</v>
      </c>
      <c r="BL232" s="229">
        <f t="shared" ref="BL232:BL242" si="384">BK232*0.19</f>
        <v>206424.36000000002</v>
      </c>
      <c r="BM232" s="34">
        <f t="shared" si="325"/>
        <v>1292868.3600000001</v>
      </c>
      <c r="BN232" s="31">
        <f t="shared" si="378"/>
        <v>1292868.3600000001</v>
      </c>
      <c r="BO232" s="230" t="str">
        <f t="shared" si="326"/>
        <v>HABILITA</v>
      </c>
      <c r="BP232" s="32"/>
      <c r="BQ232" s="229"/>
      <c r="BR232" s="34">
        <f t="shared" si="327"/>
        <v>0</v>
      </c>
      <c r="BS232" s="31">
        <f t="shared" si="378"/>
        <v>0</v>
      </c>
      <c r="BT232" s="230" t="str">
        <f t="shared" si="328"/>
        <v>NO OFERTADO</v>
      </c>
      <c r="BU232" s="32"/>
      <c r="BV232" s="229"/>
      <c r="BW232" s="34">
        <f t="shared" si="329"/>
        <v>0</v>
      </c>
      <c r="BX232" s="31">
        <f t="shared" si="380"/>
        <v>0</v>
      </c>
      <c r="BY232" s="230" t="str">
        <f t="shared" si="331"/>
        <v>NO OFERTADO</v>
      </c>
      <c r="BZ232" s="32"/>
      <c r="CA232" s="229"/>
      <c r="CB232" s="34">
        <f t="shared" si="332"/>
        <v>0</v>
      </c>
      <c r="CC232" s="31">
        <f t="shared" si="380"/>
        <v>0</v>
      </c>
      <c r="CD232" s="230" t="str">
        <f t="shared" si="333"/>
        <v>NO OFERTADO</v>
      </c>
      <c r="CE232" s="32"/>
      <c r="CF232" s="229"/>
      <c r="CG232" s="34">
        <f t="shared" si="334"/>
        <v>0</v>
      </c>
      <c r="CH232" s="31">
        <f t="shared" si="380"/>
        <v>0</v>
      </c>
      <c r="CI232" s="230" t="str">
        <f t="shared" si="335"/>
        <v>NO OFERTADO</v>
      </c>
      <c r="CJ232" s="32"/>
      <c r="CK232" s="229"/>
      <c r="CL232" s="34">
        <f t="shared" si="336"/>
        <v>0</v>
      </c>
      <c r="CM232" s="31">
        <f t="shared" si="380"/>
        <v>0</v>
      </c>
      <c r="CN232" s="230" t="str">
        <f t="shared" si="337"/>
        <v>NO OFERTADO</v>
      </c>
      <c r="CO232" s="32"/>
      <c r="CP232" s="231"/>
      <c r="CQ232" s="34">
        <f t="shared" si="338"/>
        <v>0</v>
      </c>
      <c r="CR232" s="31">
        <f t="shared" si="380"/>
        <v>0</v>
      </c>
      <c r="CS232" s="230" t="str">
        <f t="shared" si="339"/>
        <v>NO OFERTADO</v>
      </c>
      <c r="CT232" s="32"/>
      <c r="CU232" s="229"/>
      <c r="CV232" s="34">
        <f t="shared" si="340"/>
        <v>0</v>
      </c>
      <c r="CW232" s="31">
        <f t="shared" si="380"/>
        <v>0</v>
      </c>
      <c r="CX232" s="230" t="str">
        <f t="shared" si="341"/>
        <v>NO OFERTADO</v>
      </c>
      <c r="CY232" s="32"/>
      <c r="CZ232" s="229"/>
      <c r="DA232" s="34">
        <f t="shared" si="354"/>
        <v>0</v>
      </c>
      <c r="DB232" s="31">
        <f t="shared" si="355"/>
        <v>0</v>
      </c>
      <c r="DC232" s="230" t="str">
        <f t="shared" si="342"/>
        <v>NO OFERTADO</v>
      </c>
      <c r="DD232" s="32"/>
      <c r="DE232" s="229"/>
      <c r="DF232" s="34">
        <f t="shared" si="356"/>
        <v>0</v>
      </c>
      <c r="DG232" s="31">
        <f t="shared" si="357"/>
        <v>0</v>
      </c>
      <c r="DH232" s="230" t="str">
        <f t="shared" si="343"/>
        <v>NO OFERTADO</v>
      </c>
      <c r="DI232" s="32"/>
      <c r="DJ232" s="229"/>
      <c r="DK232" s="34">
        <f t="shared" si="358"/>
        <v>0</v>
      </c>
      <c r="DL232" s="31">
        <f t="shared" si="359"/>
        <v>0</v>
      </c>
      <c r="DM232" s="230" t="str">
        <f t="shared" si="344"/>
        <v>NO OFERTADO</v>
      </c>
      <c r="DN232" s="32"/>
      <c r="DO232" s="229"/>
      <c r="DP232" s="34">
        <f t="shared" si="360"/>
        <v>0</v>
      </c>
      <c r="DQ232" s="31">
        <f t="shared" si="361"/>
        <v>0</v>
      </c>
      <c r="DR232" s="230" t="str">
        <f t="shared" si="345"/>
        <v>NO OFERTADO</v>
      </c>
      <c r="DS232" s="32"/>
      <c r="DT232" s="229"/>
      <c r="DU232" s="34">
        <f t="shared" si="362"/>
        <v>0</v>
      </c>
      <c r="DV232" s="31">
        <f t="shared" si="363"/>
        <v>0</v>
      </c>
      <c r="DW232" s="230" t="str">
        <f t="shared" si="346"/>
        <v>NO OFERTADO</v>
      </c>
      <c r="DX232" s="32"/>
      <c r="DY232" s="229">
        <f t="shared" si="285"/>
        <v>0</v>
      </c>
      <c r="DZ232" s="34">
        <f t="shared" si="347"/>
        <v>0</v>
      </c>
      <c r="EA232" s="31">
        <f t="shared" si="348"/>
        <v>0</v>
      </c>
      <c r="EB232" s="230" t="str">
        <f t="shared" si="349"/>
        <v>NO OFERTADO</v>
      </c>
      <c r="EC232" s="32"/>
      <c r="ED232" s="229"/>
      <c r="EE232" s="34">
        <f t="shared" si="364"/>
        <v>0</v>
      </c>
      <c r="EF232" s="31">
        <f t="shared" si="365"/>
        <v>0</v>
      </c>
      <c r="EG232" s="230" t="str">
        <f t="shared" si="350"/>
        <v>NO OFERTADO</v>
      </c>
      <c r="EH232" s="32"/>
      <c r="EI232" s="229"/>
      <c r="EJ232" s="34">
        <f t="shared" si="366"/>
        <v>0</v>
      </c>
      <c r="EK232" s="31">
        <f t="shared" si="367"/>
        <v>0</v>
      </c>
      <c r="EL232" s="230" t="str">
        <f t="shared" si="351"/>
        <v>NO OFERTADO</v>
      </c>
    </row>
    <row r="233" spans="1:142" s="226" customFormat="1" ht="51" x14ac:dyDescent="0.2">
      <c r="A233" s="103">
        <v>224</v>
      </c>
      <c r="B233" s="202" t="s">
        <v>363</v>
      </c>
      <c r="C233" s="121" t="s">
        <v>355</v>
      </c>
      <c r="D233" s="146">
        <v>1</v>
      </c>
      <c r="E233" s="227" t="s">
        <v>53</v>
      </c>
      <c r="F233" s="228">
        <v>11</v>
      </c>
      <c r="G233" s="25">
        <v>387226</v>
      </c>
      <c r="H233" s="32"/>
      <c r="I233" s="229"/>
      <c r="J233" s="34">
        <f t="shared" si="352"/>
        <v>0</v>
      </c>
      <c r="K233" s="31">
        <f t="shared" si="353"/>
        <v>0</v>
      </c>
      <c r="L233" s="230" t="str">
        <f t="shared" si="302"/>
        <v>NO OFERTADO</v>
      </c>
      <c r="M233" s="32"/>
      <c r="N233" s="229">
        <v>0</v>
      </c>
      <c r="O233" s="34">
        <f t="shared" si="303"/>
        <v>0</v>
      </c>
      <c r="P233" s="31">
        <f t="shared" si="378"/>
        <v>0</v>
      </c>
      <c r="Q233" s="230" t="str">
        <f t="shared" si="305"/>
        <v>NO OFERTADO</v>
      </c>
      <c r="R233" s="32"/>
      <c r="S233" s="229"/>
      <c r="T233" s="34">
        <f t="shared" si="306"/>
        <v>0</v>
      </c>
      <c r="U233" s="31">
        <f t="shared" si="378"/>
        <v>0</v>
      </c>
      <c r="V233" s="230" t="str">
        <f t="shared" si="307"/>
        <v>NO OFERTADO</v>
      </c>
      <c r="W233" s="32"/>
      <c r="X233" s="229"/>
      <c r="Y233" s="34">
        <f t="shared" si="308"/>
        <v>0</v>
      </c>
      <c r="Z233" s="31">
        <f t="shared" si="378"/>
        <v>0</v>
      </c>
      <c r="AA233" s="230" t="str">
        <f t="shared" si="309"/>
        <v>NO OFERTADO</v>
      </c>
      <c r="AB233" s="32"/>
      <c r="AC233" s="229"/>
      <c r="AD233" s="34">
        <f t="shared" si="310"/>
        <v>0</v>
      </c>
      <c r="AE233" s="31">
        <f t="shared" si="378"/>
        <v>0</v>
      </c>
      <c r="AF233" s="230" t="str">
        <f t="shared" si="311"/>
        <v>NO OFERTADO</v>
      </c>
      <c r="AG233" s="32"/>
      <c r="AH233" s="229"/>
      <c r="AI233" s="34">
        <f t="shared" si="312"/>
        <v>0</v>
      </c>
      <c r="AJ233" s="31">
        <f t="shared" si="378"/>
        <v>0</v>
      </c>
      <c r="AK233" s="230" t="str">
        <f t="shared" si="313"/>
        <v>NO OFERTADO</v>
      </c>
      <c r="AL233" s="32"/>
      <c r="AM233" s="229"/>
      <c r="AN233" s="34">
        <f t="shared" si="314"/>
        <v>0</v>
      </c>
      <c r="AO233" s="31">
        <f t="shared" si="378"/>
        <v>0</v>
      </c>
      <c r="AP233" s="230" t="str">
        <f t="shared" si="315"/>
        <v>NO OFERTADO</v>
      </c>
      <c r="AQ233" s="32"/>
      <c r="AR233" s="229"/>
      <c r="AS233" s="34">
        <f t="shared" si="316"/>
        <v>0</v>
      </c>
      <c r="AT233" s="31">
        <f t="shared" si="378"/>
        <v>0</v>
      </c>
      <c r="AU233" s="230" t="str">
        <f t="shared" si="317"/>
        <v>NO OFERTADO</v>
      </c>
      <c r="AV233" s="32">
        <v>662760</v>
      </c>
      <c r="AW233" s="229">
        <f>AV233*0.19</f>
        <v>125924.40000000001</v>
      </c>
      <c r="AX233" s="34">
        <f t="shared" si="318"/>
        <v>788684.4</v>
      </c>
      <c r="AY233" s="31">
        <f t="shared" si="378"/>
        <v>788684.4</v>
      </c>
      <c r="AZ233" s="230" t="str">
        <f t="shared" si="319"/>
        <v>NO HABILITA</v>
      </c>
      <c r="BA233" s="32"/>
      <c r="BB233" s="229">
        <f t="shared" si="379"/>
        <v>0</v>
      </c>
      <c r="BC233" s="34">
        <f t="shared" si="321"/>
        <v>0</v>
      </c>
      <c r="BD233" s="31">
        <f t="shared" si="378"/>
        <v>0</v>
      </c>
      <c r="BE233" s="230" t="str">
        <f t="shared" si="322"/>
        <v>NO OFERTADO</v>
      </c>
      <c r="BF233" s="32"/>
      <c r="BG233" s="229"/>
      <c r="BH233" s="34">
        <f t="shared" si="323"/>
        <v>0</v>
      </c>
      <c r="BI233" s="31">
        <f t="shared" si="378"/>
        <v>0</v>
      </c>
      <c r="BJ233" s="230" t="str">
        <f t="shared" si="324"/>
        <v>NO OFERTADO</v>
      </c>
      <c r="BK233" s="32">
        <v>284873</v>
      </c>
      <c r="BL233" s="229">
        <f t="shared" si="384"/>
        <v>54125.87</v>
      </c>
      <c r="BM233" s="34">
        <f t="shared" si="325"/>
        <v>338998.87</v>
      </c>
      <c r="BN233" s="31">
        <f t="shared" si="378"/>
        <v>338998.87</v>
      </c>
      <c r="BO233" s="230" t="str">
        <f t="shared" si="326"/>
        <v>HABILITA</v>
      </c>
      <c r="BP233" s="32"/>
      <c r="BQ233" s="229"/>
      <c r="BR233" s="34">
        <f t="shared" si="327"/>
        <v>0</v>
      </c>
      <c r="BS233" s="31">
        <f t="shared" si="378"/>
        <v>0</v>
      </c>
      <c r="BT233" s="230" t="str">
        <f t="shared" si="328"/>
        <v>NO OFERTADO</v>
      </c>
      <c r="BU233" s="32"/>
      <c r="BV233" s="229"/>
      <c r="BW233" s="34">
        <f t="shared" si="329"/>
        <v>0</v>
      </c>
      <c r="BX233" s="31">
        <f t="shared" si="380"/>
        <v>0</v>
      </c>
      <c r="BY233" s="230" t="str">
        <f t="shared" si="331"/>
        <v>NO OFERTADO</v>
      </c>
      <c r="BZ233" s="32"/>
      <c r="CA233" s="229"/>
      <c r="CB233" s="34">
        <f t="shared" si="332"/>
        <v>0</v>
      </c>
      <c r="CC233" s="31">
        <f t="shared" si="380"/>
        <v>0</v>
      </c>
      <c r="CD233" s="230" t="str">
        <f t="shared" si="333"/>
        <v>NO OFERTADO</v>
      </c>
      <c r="CE233" s="32"/>
      <c r="CF233" s="229"/>
      <c r="CG233" s="34">
        <f t="shared" si="334"/>
        <v>0</v>
      </c>
      <c r="CH233" s="31">
        <f t="shared" si="380"/>
        <v>0</v>
      </c>
      <c r="CI233" s="230" t="str">
        <f t="shared" si="335"/>
        <v>NO OFERTADO</v>
      </c>
      <c r="CJ233" s="32">
        <v>392970</v>
      </c>
      <c r="CK233" s="229">
        <f t="shared" ref="CK233:CK234" si="385">CJ233*0.19</f>
        <v>74664.3</v>
      </c>
      <c r="CL233" s="34">
        <f t="shared" si="336"/>
        <v>467634.3</v>
      </c>
      <c r="CM233" s="31">
        <f t="shared" si="380"/>
        <v>467634.3</v>
      </c>
      <c r="CN233" s="230" t="str">
        <f t="shared" si="337"/>
        <v>HABILITA</v>
      </c>
      <c r="CO233" s="32"/>
      <c r="CP233" s="231"/>
      <c r="CQ233" s="34">
        <f t="shared" si="338"/>
        <v>0</v>
      </c>
      <c r="CR233" s="31">
        <f t="shared" si="380"/>
        <v>0</v>
      </c>
      <c r="CS233" s="230" t="str">
        <f t="shared" si="339"/>
        <v>NO OFERTADO</v>
      </c>
      <c r="CT233" s="32"/>
      <c r="CU233" s="229"/>
      <c r="CV233" s="34">
        <f t="shared" si="340"/>
        <v>0</v>
      </c>
      <c r="CW233" s="31">
        <f t="shared" si="380"/>
        <v>0</v>
      </c>
      <c r="CX233" s="230" t="str">
        <f t="shared" si="341"/>
        <v>NO OFERTADO</v>
      </c>
      <c r="CY233" s="32"/>
      <c r="CZ233" s="229"/>
      <c r="DA233" s="34">
        <f t="shared" si="354"/>
        <v>0</v>
      </c>
      <c r="DB233" s="31">
        <f t="shared" si="355"/>
        <v>0</v>
      </c>
      <c r="DC233" s="230" t="str">
        <f t="shared" si="342"/>
        <v>NO OFERTADO</v>
      </c>
      <c r="DD233" s="32"/>
      <c r="DE233" s="229"/>
      <c r="DF233" s="34">
        <f t="shared" si="356"/>
        <v>0</v>
      </c>
      <c r="DG233" s="31">
        <f t="shared" si="357"/>
        <v>0</v>
      </c>
      <c r="DH233" s="230" t="str">
        <f t="shared" si="343"/>
        <v>NO OFERTADO</v>
      </c>
      <c r="DI233" s="32"/>
      <c r="DJ233" s="229"/>
      <c r="DK233" s="34">
        <f t="shared" si="358"/>
        <v>0</v>
      </c>
      <c r="DL233" s="31">
        <f t="shared" si="359"/>
        <v>0</v>
      </c>
      <c r="DM233" s="230" t="str">
        <f t="shared" si="344"/>
        <v>NO OFERTADO</v>
      </c>
      <c r="DN233" s="32"/>
      <c r="DO233" s="229"/>
      <c r="DP233" s="34">
        <f t="shared" si="360"/>
        <v>0</v>
      </c>
      <c r="DQ233" s="31">
        <f t="shared" si="361"/>
        <v>0</v>
      </c>
      <c r="DR233" s="230" t="str">
        <f t="shared" si="345"/>
        <v>NO OFERTADO</v>
      </c>
      <c r="DS233" s="32"/>
      <c r="DT233" s="229"/>
      <c r="DU233" s="34">
        <f t="shared" si="362"/>
        <v>0</v>
      </c>
      <c r="DV233" s="31">
        <f t="shared" si="363"/>
        <v>0</v>
      </c>
      <c r="DW233" s="230" t="str">
        <f t="shared" si="346"/>
        <v>NO OFERTADO</v>
      </c>
      <c r="DX233" s="32"/>
      <c r="DY233" s="229">
        <f t="shared" si="285"/>
        <v>0</v>
      </c>
      <c r="DZ233" s="34">
        <f t="shared" si="347"/>
        <v>0</v>
      </c>
      <c r="EA233" s="31">
        <f t="shared" si="348"/>
        <v>0</v>
      </c>
      <c r="EB233" s="230" t="str">
        <f t="shared" si="349"/>
        <v>NO OFERTADO</v>
      </c>
      <c r="EC233" s="32"/>
      <c r="ED233" s="229"/>
      <c r="EE233" s="34">
        <f t="shared" si="364"/>
        <v>0</v>
      </c>
      <c r="EF233" s="31">
        <f t="shared" si="365"/>
        <v>0</v>
      </c>
      <c r="EG233" s="230" t="str">
        <f t="shared" si="350"/>
        <v>NO OFERTADO</v>
      </c>
      <c r="EH233" s="32">
        <v>343300</v>
      </c>
      <c r="EI233" s="229">
        <v>65227</v>
      </c>
      <c r="EJ233" s="34">
        <f t="shared" si="366"/>
        <v>408527</v>
      </c>
      <c r="EK233" s="31">
        <f t="shared" si="367"/>
        <v>408527</v>
      </c>
      <c r="EL233" s="230" t="str">
        <f t="shared" si="351"/>
        <v>HABILITA</v>
      </c>
    </row>
    <row r="234" spans="1:142" s="226" customFormat="1" ht="38.25" x14ac:dyDescent="0.2">
      <c r="A234" s="103">
        <v>225</v>
      </c>
      <c r="B234" s="202" t="s">
        <v>364</v>
      </c>
      <c r="C234" s="121" t="s">
        <v>365</v>
      </c>
      <c r="D234" s="146">
        <v>1</v>
      </c>
      <c r="E234" s="227" t="s">
        <v>53</v>
      </c>
      <c r="F234" s="228">
        <v>1</v>
      </c>
      <c r="G234" s="25">
        <v>474458.95</v>
      </c>
      <c r="H234" s="32"/>
      <c r="I234" s="229"/>
      <c r="J234" s="34">
        <f t="shared" si="352"/>
        <v>0</v>
      </c>
      <c r="K234" s="31">
        <f t="shared" si="353"/>
        <v>0</v>
      </c>
      <c r="L234" s="230" t="str">
        <f t="shared" si="302"/>
        <v>NO OFERTADO</v>
      </c>
      <c r="M234" s="32"/>
      <c r="N234" s="229">
        <v>0</v>
      </c>
      <c r="O234" s="34">
        <f t="shared" si="303"/>
        <v>0</v>
      </c>
      <c r="P234" s="31">
        <f t="shared" ref="P234:BS249" si="386">$D234*O234</f>
        <v>0</v>
      </c>
      <c r="Q234" s="230" t="str">
        <f t="shared" si="305"/>
        <v>NO OFERTADO</v>
      </c>
      <c r="R234" s="32"/>
      <c r="S234" s="229"/>
      <c r="T234" s="34">
        <f t="shared" si="306"/>
        <v>0</v>
      </c>
      <c r="U234" s="31">
        <f t="shared" si="386"/>
        <v>0</v>
      </c>
      <c r="V234" s="230" t="str">
        <f t="shared" si="307"/>
        <v>NO OFERTADO</v>
      </c>
      <c r="W234" s="32"/>
      <c r="X234" s="229"/>
      <c r="Y234" s="34">
        <f t="shared" si="308"/>
        <v>0</v>
      </c>
      <c r="Z234" s="31">
        <f t="shared" si="386"/>
        <v>0</v>
      </c>
      <c r="AA234" s="230" t="str">
        <f t="shared" si="309"/>
        <v>NO OFERTADO</v>
      </c>
      <c r="AB234" s="32"/>
      <c r="AC234" s="229"/>
      <c r="AD234" s="34">
        <f t="shared" si="310"/>
        <v>0</v>
      </c>
      <c r="AE234" s="31">
        <f t="shared" si="386"/>
        <v>0</v>
      </c>
      <c r="AF234" s="230" t="str">
        <f t="shared" si="311"/>
        <v>NO OFERTADO</v>
      </c>
      <c r="AG234" s="32"/>
      <c r="AH234" s="229"/>
      <c r="AI234" s="34">
        <f t="shared" si="312"/>
        <v>0</v>
      </c>
      <c r="AJ234" s="31">
        <f t="shared" si="386"/>
        <v>0</v>
      </c>
      <c r="AK234" s="230" t="str">
        <f t="shared" si="313"/>
        <v>NO OFERTADO</v>
      </c>
      <c r="AL234" s="32"/>
      <c r="AM234" s="229"/>
      <c r="AN234" s="34">
        <f t="shared" si="314"/>
        <v>0</v>
      </c>
      <c r="AO234" s="31">
        <f t="shared" si="386"/>
        <v>0</v>
      </c>
      <c r="AP234" s="230" t="str">
        <f t="shared" si="315"/>
        <v>NO OFERTADO</v>
      </c>
      <c r="AQ234" s="32"/>
      <c r="AR234" s="229"/>
      <c r="AS234" s="34">
        <f t="shared" si="316"/>
        <v>0</v>
      </c>
      <c r="AT234" s="31">
        <f t="shared" si="386"/>
        <v>0</v>
      </c>
      <c r="AU234" s="230" t="str">
        <f t="shared" si="317"/>
        <v>NO OFERTADO</v>
      </c>
      <c r="AV234" s="32"/>
      <c r="AW234" s="229"/>
      <c r="AX234" s="34">
        <f t="shared" si="318"/>
        <v>0</v>
      </c>
      <c r="AY234" s="31">
        <f t="shared" si="386"/>
        <v>0</v>
      </c>
      <c r="AZ234" s="230" t="str">
        <f t="shared" si="319"/>
        <v>NO OFERTADO</v>
      </c>
      <c r="BA234" s="32"/>
      <c r="BB234" s="229">
        <f t="shared" ref="BB234:BB249" si="387">BA234*0.19</f>
        <v>0</v>
      </c>
      <c r="BC234" s="34">
        <f t="shared" si="321"/>
        <v>0</v>
      </c>
      <c r="BD234" s="31">
        <f t="shared" si="386"/>
        <v>0</v>
      </c>
      <c r="BE234" s="230" t="str">
        <f t="shared" si="322"/>
        <v>NO OFERTADO</v>
      </c>
      <c r="BF234" s="32"/>
      <c r="BG234" s="229"/>
      <c r="BH234" s="34">
        <f t="shared" si="323"/>
        <v>0</v>
      </c>
      <c r="BI234" s="31">
        <f t="shared" si="386"/>
        <v>0</v>
      </c>
      <c r="BJ234" s="230" t="str">
        <f t="shared" si="324"/>
        <v>NO OFERTADO</v>
      </c>
      <c r="BK234" s="32">
        <v>357101</v>
      </c>
      <c r="BL234" s="229">
        <f t="shared" si="384"/>
        <v>67849.19</v>
      </c>
      <c r="BM234" s="34">
        <f t="shared" si="325"/>
        <v>424950.19</v>
      </c>
      <c r="BN234" s="31">
        <f t="shared" si="386"/>
        <v>424950.19</v>
      </c>
      <c r="BO234" s="230" t="str">
        <f t="shared" si="326"/>
        <v>HABILITA</v>
      </c>
      <c r="BP234" s="32"/>
      <c r="BQ234" s="229"/>
      <c r="BR234" s="34">
        <f t="shared" si="327"/>
        <v>0</v>
      </c>
      <c r="BS234" s="31">
        <f t="shared" si="386"/>
        <v>0</v>
      </c>
      <c r="BT234" s="230" t="str">
        <f t="shared" si="328"/>
        <v>NO OFERTADO</v>
      </c>
      <c r="BU234" s="32"/>
      <c r="BV234" s="229"/>
      <c r="BW234" s="34">
        <f t="shared" si="329"/>
        <v>0</v>
      </c>
      <c r="BX234" s="31">
        <f t="shared" ref="BX234:CW249" si="388">$D234*BW234</f>
        <v>0</v>
      </c>
      <c r="BY234" s="230" t="str">
        <f t="shared" si="331"/>
        <v>NO OFERTADO</v>
      </c>
      <c r="BZ234" s="32"/>
      <c r="CA234" s="229"/>
      <c r="CB234" s="34">
        <f t="shared" si="332"/>
        <v>0</v>
      </c>
      <c r="CC234" s="31">
        <f t="shared" si="388"/>
        <v>0</v>
      </c>
      <c r="CD234" s="230" t="str">
        <f t="shared" si="333"/>
        <v>NO OFERTADO</v>
      </c>
      <c r="CE234" s="32"/>
      <c r="CF234" s="229"/>
      <c r="CG234" s="34">
        <f t="shared" si="334"/>
        <v>0</v>
      </c>
      <c r="CH234" s="31">
        <f t="shared" si="388"/>
        <v>0</v>
      </c>
      <c r="CI234" s="230" t="str">
        <f t="shared" si="335"/>
        <v>NO OFERTADO</v>
      </c>
      <c r="CJ234" s="32">
        <v>695068</v>
      </c>
      <c r="CK234" s="229">
        <f t="shared" si="385"/>
        <v>132062.92000000001</v>
      </c>
      <c r="CL234" s="34">
        <f t="shared" si="336"/>
        <v>827130.92</v>
      </c>
      <c r="CM234" s="31">
        <f t="shared" si="388"/>
        <v>827130.92</v>
      </c>
      <c r="CN234" s="230" t="str">
        <f t="shared" si="337"/>
        <v>NO HABILITA</v>
      </c>
      <c r="CO234" s="32"/>
      <c r="CP234" s="231"/>
      <c r="CQ234" s="34">
        <f t="shared" si="338"/>
        <v>0</v>
      </c>
      <c r="CR234" s="31">
        <f t="shared" si="388"/>
        <v>0</v>
      </c>
      <c r="CS234" s="230" t="str">
        <f t="shared" si="339"/>
        <v>NO OFERTADO</v>
      </c>
      <c r="CT234" s="32"/>
      <c r="CU234" s="229"/>
      <c r="CV234" s="34">
        <f t="shared" si="340"/>
        <v>0</v>
      </c>
      <c r="CW234" s="31">
        <f t="shared" si="388"/>
        <v>0</v>
      </c>
      <c r="CX234" s="230" t="str">
        <f t="shared" si="341"/>
        <v>NO OFERTADO</v>
      </c>
      <c r="CY234" s="32"/>
      <c r="CZ234" s="229"/>
      <c r="DA234" s="34">
        <f t="shared" si="354"/>
        <v>0</v>
      </c>
      <c r="DB234" s="31">
        <f t="shared" si="355"/>
        <v>0</v>
      </c>
      <c r="DC234" s="230" t="str">
        <f t="shared" si="342"/>
        <v>NO OFERTADO</v>
      </c>
      <c r="DD234" s="32"/>
      <c r="DE234" s="229"/>
      <c r="DF234" s="34">
        <f t="shared" si="356"/>
        <v>0</v>
      </c>
      <c r="DG234" s="31">
        <f t="shared" si="357"/>
        <v>0</v>
      </c>
      <c r="DH234" s="230" t="str">
        <f t="shared" si="343"/>
        <v>NO OFERTADO</v>
      </c>
      <c r="DI234" s="32"/>
      <c r="DJ234" s="229"/>
      <c r="DK234" s="34">
        <f t="shared" si="358"/>
        <v>0</v>
      </c>
      <c r="DL234" s="31">
        <f t="shared" si="359"/>
        <v>0</v>
      </c>
      <c r="DM234" s="230" t="str">
        <f t="shared" si="344"/>
        <v>NO OFERTADO</v>
      </c>
      <c r="DN234" s="32"/>
      <c r="DO234" s="229"/>
      <c r="DP234" s="34">
        <f t="shared" si="360"/>
        <v>0</v>
      </c>
      <c r="DQ234" s="31">
        <f t="shared" si="361"/>
        <v>0</v>
      </c>
      <c r="DR234" s="230" t="str">
        <f t="shared" si="345"/>
        <v>NO OFERTADO</v>
      </c>
      <c r="DS234" s="32"/>
      <c r="DT234" s="229"/>
      <c r="DU234" s="34">
        <f t="shared" si="362"/>
        <v>0</v>
      </c>
      <c r="DV234" s="31">
        <f t="shared" si="363"/>
        <v>0</v>
      </c>
      <c r="DW234" s="230" t="str">
        <f t="shared" si="346"/>
        <v>NO OFERTADO</v>
      </c>
      <c r="DX234" s="32"/>
      <c r="DY234" s="229">
        <f t="shared" ref="DY234:DY297" si="389">DX234*0.19</f>
        <v>0</v>
      </c>
      <c r="DZ234" s="34">
        <f t="shared" si="347"/>
        <v>0</v>
      </c>
      <c r="EA234" s="31">
        <f t="shared" si="348"/>
        <v>0</v>
      </c>
      <c r="EB234" s="230" t="str">
        <f t="shared" si="349"/>
        <v>NO OFERTADO</v>
      </c>
      <c r="EC234" s="32"/>
      <c r="ED234" s="229"/>
      <c r="EE234" s="34">
        <f t="shared" si="364"/>
        <v>0</v>
      </c>
      <c r="EF234" s="31">
        <f t="shared" si="365"/>
        <v>0</v>
      </c>
      <c r="EG234" s="230" t="str">
        <f t="shared" si="350"/>
        <v>NO OFERTADO</v>
      </c>
      <c r="EH234" s="32"/>
      <c r="EI234" s="229"/>
      <c r="EJ234" s="34">
        <f t="shared" si="366"/>
        <v>0</v>
      </c>
      <c r="EK234" s="31">
        <f t="shared" si="367"/>
        <v>0</v>
      </c>
      <c r="EL234" s="230" t="str">
        <f t="shared" si="351"/>
        <v>NO OFERTADO</v>
      </c>
    </row>
    <row r="235" spans="1:142" s="226" customFormat="1" ht="25.5" x14ac:dyDescent="0.2">
      <c r="A235" s="103">
        <v>226</v>
      </c>
      <c r="B235" s="202" t="s">
        <v>366</v>
      </c>
      <c r="C235" s="121" t="s">
        <v>365</v>
      </c>
      <c r="D235" s="146">
        <v>1</v>
      </c>
      <c r="E235" s="227" t="s">
        <v>53</v>
      </c>
      <c r="F235" s="228">
        <v>1</v>
      </c>
      <c r="G235" s="25">
        <v>749901.17616399995</v>
      </c>
      <c r="H235" s="32"/>
      <c r="I235" s="229"/>
      <c r="J235" s="34">
        <f t="shared" si="352"/>
        <v>0</v>
      </c>
      <c r="K235" s="31">
        <f t="shared" si="353"/>
        <v>0</v>
      </c>
      <c r="L235" s="230" t="str">
        <f t="shared" si="302"/>
        <v>NO OFERTADO</v>
      </c>
      <c r="M235" s="32"/>
      <c r="N235" s="229">
        <v>0</v>
      </c>
      <c r="O235" s="34">
        <f t="shared" si="303"/>
        <v>0</v>
      </c>
      <c r="P235" s="31">
        <f t="shared" si="386"/>
        <v>0</v>
      </c>
      <c r="Q235" s="230" t="str">
        <f t="shared" si="305"/>
        <v>NO OFERTADO</v>
      </c>
      <c r="R235" s="32"/>
      <c r="S235" s="229"/>
      <c r="T235" s="34">
        <f t="shared" si="306"/>
        <v>0</v>
      </c>
      <c r="U235" s="31">
        <f t="shared" si="386"/>
        <v>0</v>
      </c>
      <c r="V235" s="230" t="str">
        <f t="shared" si="307"/>
        <v>NO OFERTADO</v>
      </c>
      <c r="W235" s="32"/>
      <c r="X235" s="229"/>
      <c r="Y235" s="34">
        <f t="shared" si="308"/>
        <v>0</v>
      </c>
      <c r="Z235" s="31">
        <f t="shared" si="386"/>
        <v>0</v>
      </c>
      <c r="AA235" s="230" t="str">
        <f t="shared" si="309"/>
        <v>NO OFERTADO</v>
      </c>
      <c r="AB235" s="32"/>
      <c r="AC235" s="229"/>
      <c r="AD235" s="34">
        <f t="shared" si="310"/>
        <v>0</v>
      </c>
      <c r="AE235" s="31">
        <f t="shared" si="386"/>
        <v>0</v>
      </c>
      <c r="AF235" s="230" t="str">
        <f t="shared" si="311"/>
        <v>NO OFERTADO</v>
      </c>
      <c r="AG235" s="32"/>
      <c r="AH235" s="229"/>
      <c r="AI235" s="34">
        <f t="shared" si="312"/>
        <v>0</v>
      </c>
      <c r="AJ235" s="31">
        <f t="shared" si="386"/>
        <v>0</v>
      </c>
      <c r="AK235" s="230" t="str">
        <f t="shared" si="313"/>
        <v>NO OFERTADO</v>
      </c>
      <c r="AL235" s="32"/>
      <c r="AM235" s="229"/>
      <c r="AN235" s="34">
        <f t="shared" si="314"/>
        <v>0</v>
      </c>
      <c r="AO235" s="31">
        <f t="shared" si="386"/>
        <v>0</v>
      </c>
      <c r="AP235" s="230" t="str">
        <f t="shared" si="315"/>
        <v>NO OFERTADO</v>
      </c>
      <c r="AQ235" s="32"/>
      <c r="AR235" s="229"/>
      <c r="AS235" s="34">
        <f t="shared" si="316"/>
        <v>0</v>
      </c>
      <c r="AT235" s="31">
        <f t="shared" si="386"/>
        <v>0</v>
      </c>
      <c r="AU235" s="230" t="str">
        <f t="shared" si="317"/>
        <v>NO OFERTADO</v>
      </c>
      <c r="AV235" s="32"/>
      <c r="AW235" s="229"/>
      <c r="AX235" s="34">
        <f t="shared" si="318"/>
        <v>0</v>
      </c>
      <c r="AY235" s="31">
        <f t="shared" si="386"/>
        <v>0</v>
      </c>
      <c r="AZ235" s="230" t="str">
        <f t="shared" si="319"/>
        <v>NO OFERTADO</v>
      </c>
      <c r="BA235" s="32"/>
      <c r="BB235" s="229">
        <f t="shared" si="387"/>
        <v>0</v>
      </c>
      <c r="BC235" s="34">
        <f t="shared" si="321"/>
        <v>0</v>
      </c>
      <c r="BD235" s="31">
        <f t="shared" si="386"/>
        <v>0</v>
      </c>
      <c r="BE235" s="230" t="str">
        <f t="shared" si="322"/>
        <v>NO OFERTADO</v>
      </c>
      <c r="BF235" s="32"/>
      <c r="BG235" s="229"/>
      <c r="BH235" s="34">
        <f t="shared" si="323"/>
        <v>0</v>
      </c>
      <c r="BI235" s="31">
        <f t="shared" si="386"/>
        <v>0</v>
      </c>
      <c r="BJ235" s="230" t="str">
        <f t="shared" si="324"/>
        <v>NO OFERTADO</v>
      </c>
      <c r="BK235" s="32">
        <v>750000</v>
      </c>
      <c r="BL235" s="229">
        <f t="shared" si="384"/>
        <v>142500</v>
      </c>
      <c r="BM235" s="34">
        <f t="shared" si="325"/>
        <v>892500</v>
      </c>
      <c r="BN235" s="31">
        <f t="shared" si="386"/>
        <v>892500</v>
      </c>
      <c r="BO235" s="230" t="str">
        <f t="shared" si="326"/>
        <v>HABILITA</v>
      </c>
      <c r="BP235" s="32"/>
      <c r="BQ235" s="229"/>
      <c r="BR235" s="34">
        <f t="shared" si="327"/>
        <v>0</v>
      </c>
      <c r="BS235" s="31">
        <f t="shared" si="386"/>
        <v>0</v>
      </c>
      <c r="BT235" s="230" t="str">
        <f t="shared" si="328"/>
        <v>NO OFERTADO</v>
      </c>
      <c r="BU235" s="32"/>
      <c r="BV235" s="229"/>
      <c r="BW235" s="34">
        <f t="shared" si="329"/>
        <v>0</v>
      </c>
      <c r="BX235" s="31">
        <f t="shared" si="388"/>
        <v>0</v>
      </c>
      <c r="BY235" s="230" t="str">
        <f t="shared" si="331"/>
        <v>NO OFERTADO</v>
      </c>
      <c r="BZ235" s="32"/>
      <c r="CA235" s="229"/>
      <c r="CB235" s="34">
        <f t="shared" si="332"/>
        <v>0</v>
      </c>
      <c r="CC235" s="31">
        <f t="shared" si="388"/>
        <v>0</v>
      </c>
      <c r="CD235" s="230" t="str">
        <f t="shared" si="333"/>
        <v>NO OFERTADO</v>
      </c>
      <c r="CE235" s="32"/>
      <c r="CF235" s="229"/>
      <c r="CG235" s="34">
        <f t="shared" si="334"/>
        <v>0</v>
      </c>
      <c r="CH235" s="31">
        <f t="shared" si="388"/>
        <v>0</v>
      </c>
      <c r="CI235" s="230" t="str">
        <f t="shared" si="335"/>
        <v>NO OFERTADO</v>
      </c>
      <c r="CJ235" s="32"/>
      <c r="CK235" s="229"/>
      <c r="CL235" s="34">
        <f t="shared" si="336"/>
        <v>0</v>
      </c>
      <c r="CM235" s="31">
        <f t="shared" si="388"/>
        <v>0</v>
      </c>
      <c r="CN235" s="230" t="str">
        <f t="shared" si="337"/>
        <v>NO OFERTADO</v>
      </c>
      <c r="CO235" s="32"/>
      <c r="CP235" s="231"/>
      <c r="CQ235" s="34">
        <f t="shared" si="338"/>
        <v>0</v>
      </c>
      <c r="CR235" s="31">
        <f t="shared" si="388"/>
        <v>0</v>
      </c>
      <c r="CS235" s="230" t="str">
        <f t="shared" si="339"/>
        <v>NO OFERTADO</v>
      </c>
      <c r="CT235" s="32"/>
      <c r="CU235" s="229"/>
      <c r="CV235" s="34">
        <f t="shared" si="340"/>
        <v>0</v>
      </c>
      <c r="CW235" s="31">
        <f t="shared" si="388"/>
        <v>0</v>
      </c>
      <c r="CX235" s="230" t="str">
        <f t="shared" si="341"/>
        <v>NO OFERTADO</v>
      </c>
      <c r="CY235" s="32"/>
      <c r="CZ235" s="229"/>
      <c r="DA235" s="34">
        <f t="shared" si="354"/>
        <v>0</v>
      </c>
      <c r="DB235" s="31">
        <f t="shared" si="355"/>
        <v>0</v>
      </c>
      <c r="DC235" s="230" t="str">
        <f t="shared" si="342"/>
        <v>NO OFERTADO</v>
      </c>
      <c r="DD235" s="32"/>
      <c r="DE235" s="229"/>
      <c r="DF235" s="34">
        <f t="shared" si="356"/>
        <v>0</v>
      </c>
      <c r="DG235" s="31">
        <f t="shared" si="357"/>
        <v>0</v>
      </c>
      <c r="DH235" s="230" t="str">
        <f t="shared" si="343"/>
        <v>NO OFERTADO</v>
      </c>
      <c r="DI235" s="32"/>
      <c r="DJ235" s="229"/>
      <c r="DK235" s="34">
        <f t="shared" si="358"/>
        <v>0</v>
      </c>
      <c r="DL235" s="31">
        <f t="shared" si="359"/>
        <v>0</v>
      </c>
      <c r="DM235" s="230" t="str">
        <f t="shared" si="344"/>
        <v>NO OFERTADO</v>
      </c>
      <c r="DN235" s="32"/>
      <c r="DO235" s="229"/>
      <c r="DP235" s="34">
        <f t="shared" si="360"/>
        <v>0</v>
      </c>
      <c r="DQ235" s="31">
        <f t="shared" si="361"/>
        <v>0</v>
      </c>
      <c r="DR235" s="230" t="str">
        <f t="shared" si="345"/>
        <v>NO OFERTADO</v>
      </c>
      <c r="DS235" s="32"/>
      <c r="DT235" s="229"/>
      <c r="DU235" s="34">
        <f t="shared" si="362"/>
        <v>0</v>
      </c>
      <c r="DV235" s="31">
        <f t="shared" si="363"/>
        <v>0</v>
      </c>
      <c r="DW235" s="230" t="str">
        <f t="shared" si="346"/>
        <v>NO OFERTADO</v>
      </c>
      <c r="DX235" s="32"/>
      <c r="DY235" s="229">
        <f t="shared" si="389"/>
        <v>0</v>
      </c>
      <c r="DZ235" s="34">
        <f t="shared" si="347"/>
        <v>0</v>
      </c>
      <c r="EA235" s="31">
        <f t="shared" si="348"/>
        <v>0</v>
      </c>
      <c r="EB235" s="230" t="str">
        <f t="shared" si="349"/>
        <v>NO OFERTADO</v>
      </c>
      <c r="EC235" s="32"/>
      <c r="ED235" s="229"/>
      <c r="EE235" s="34">
        <f t="shared" si="364"/>
        <v>0</v>
      </c>
      <c r="EF235" s="31">
        <f t="shared" si="365"/>
        <v>0</v>
      </c>
      <c r="EG235" s="230" t="str">
        <f t="shared" si="350"/>
        <v>NO OFERTADO</v>
      </c>
      <c r="EH235" s="32"/>
      <c r="EI235" s="229"/>
      <c r="EJ235" s="34">
        <f t="shared" si="366"/>
        <v>0</v>
      </c>
      <c r="EK235" s="31">
        <f t="shared" si="367"/>
        <v>0</v>
      </c>
      <c r="EL235" s="230" t="str">
        <f t="shared" si="351"/>
        <v>NO OFERTADO</v>
      </c>
    </row>
    <row r="236" spans="1:142" s="226" customFormat="1" ht="38.25" x14ac:dyDescent="0.2">
      <c r="A236" s="103">
        <v>227</v>
      </c>
      <c r="B236" s="202" t="s">
        <v>367</v>
      </c>
      <c r="C236" s="121" t="s">
        <v>365</v>
      </c>
      <c r="D236" s="146">
        <v>1</v>
      </c>
      <c r="E236" s="227" t="s">
        <v>53</v>
      </c>
      <c r="F236" s="228">
        <v>1</v>
      </c>
      <c r="G236" s="25">
        <v>412573</v>
      </c>
      <c r="H236" s="32"/>
      <c r="I236" s="229"/>
      <c r="J236" s="34">
        <f t="shared" si="352"/>
        <v>0</v>
      </c>
      <c r="K236" s="31">
        <f t="shared" si="353"/>
        <v>0</v>
      </c>
      <c r="L236" s="230" t="str">
        <f t="shared" si="302"/>
        <v>NO OFERTADO</v>
      </c>
      <c r="M236" s="32"/>
      <c r="N236" s="229">
        <v>0</v>
      </c>
      <c r="O236" s="34">
        <f t="shared" si="303"/>
        <v>0</v>
      </c>
      <c r="P236" s="31">
        <f t="shared" si="386"/>
        <v>0</v>
      </c>
      <c r="Q236" s="230" t="str">
        <f t="shared" si="305"/>
        <v>NO OFERTADO</v>
      </c>
      <c r="R236" s="32"/>
      <c r="S236" s="229"/>
      <c r="T236" s="34">
        <f t="shared" si="306"/>
        <v>0</v>
      </c>
      <c r="U236" s="31">
        <f t="shared" si="386"/>
        <v>0</v>
      </c>
      <c r="V236" s="230" t="str">
        <f t="shared" si="307"/>
        <v>NO OFERTADO</v>
      </c>
      <c r="W236" s="32"/>
      <c r="X236" s="229"/>
      <c r="Y236" s="34">
        <f t="shared" si="308"/>
        <v>0</v>
      </c>
      <c r="Z236" s="31">
        <f t="shared" si="386"/>
        <v>0</v>
      </c>
      <c r="AA236" s="230" t="str">
        <f t="shared" si="309"/>
        <v>NO OFERTADO</v>
      </c>
      <c r="AB236" s="32"/>
      <c r="AC236" s="229"/>
      <c r="AD236" s="34">
        <f t="shared" si="310"/>
        <v>0</v>
      </c>
      <c r="AE236" s="31">
        <f t="shared" si="386"/>
        <v>0</v>
      </c>
      <c r="AF236" s="230" t="str">
        <f t="shared" si="311"/>
        <v>NO OFERTADO</v>
      </c>
      <c r="AG236" s="32"/>
      <c r="AH236" s="229"/>
      <c r="AI236" s="34">
        <f t="shared" si="312"/>
        <v>0</v>
      </c>
      <c r="AJ236" s="31">
        <f t="shared" si="386"/>
        <v>0</v>
      </c>
      <c r="AK236" s="230" t="str">
        <f t="shared" si="313"/>
        <v>NO OFERTADO</v>
      </c>
      <c r="AL236" s="32"/>
      <c r="AM236" s="229"/>
      <c r="AN236" s="34">
        <f t="shared" si="314"/>
        <v>0</v>
      </c>
      <c r="AO236" s="31">
        <f t="shared" si="386"/>
        <v>0</v>
      </c>
      <c r="AP236" s="230" t="str">
        <f t="shared" si="315"/>
        <v>NO OFERTADO</v>
      </c>
      <c r="AQ236" s="32"/>
      <c r="AR236" s="229"/>
      <c r="AS236" s="34">
        <f t="shared" si="316"/>
        <v>0</v>
      </c>
      <c r="AT236" s="31">
        <f t="shared" si="386"/>
        <v>0</v>
      </c>
      <c r="AU236" s="230" t="str">
        <f t="shared" si="317"/>
        <v>NO OFERTADO</v>
      </c>
      <c r="AV236" s="32"/>
      <c r="AW236" s="229"/>
      <c r="AX236" s="34">
        <f t="shared" si="318"/>
        <v>0</v>
      </c>
      <c r="AY236" s="31">
        <f t="shared" si="386"/>
        <v>0</v>
      </c>
      <c r="AZ236" s="230" t="str">
        <f t="shared" si="319"/>
        <v>NO OFERTADO</v>
      </c>
      <c r="BA236" s="32"/>
      <c r="BB236" s="229">
        <f t="shared" si="387"/>
        <v>0</v>
      </c>
      <c r="BC236" s="34">
        <f t="shared" si="321"/>
        <v>0</v>
      </c>
      <c r="BD236" s="31">
        <f t="shared" si="386"/>
        <v>0</v>
      </c>
      <c r="BE236" s="230" t="str">
        <f t="shared" si="322"/>
        <v>NO OFERTADO</v>
      </c>
      <c r="BF236" s="32"/>
      <c r="BG236" s="229"/>
      <c r="BH236" s="34">
        <f t="shared" si="323"/>
        <v>0</v>
      </c>
      <c r="BI236" s="31">
        <f t="shared" si="386"/>
        <v>0</v>
      </c>
      <c r="BJ236" s="230" t="str">
        <f t="shared" si="324"/>
        <v>NO OFERTADO</v>
      </c>
      <c r="BK236" s="32">
        <v>319000</v>
      </c>
      <c r="BL236" s="229">
        <f t="shared" si="384"/>
        <v>60610</v>
      </c>
      <c r="BM236" s="34">
        <f t="shared" si="325"/>
        <v>379610</v>
      </c>
      <c r="BN236" s="31">
        <f t="shared" si="386"/>
        <v>379610</v>
      </c>
      <c r="BO236" s="230" t="str">
        <f t="shared" si="326"/>
        <v>HABILITA</v>
      </c>
      <c r="BP236" s="32"/>
      <c r="BQ236" s="229"/>
      <c r="BR236" s="34">
        <f t="shared" si="327"/>
        <v>0</v>
      </c>
      <c r="BS236" s="31">
        <f t="shared" si="386"/>
        <v>0</v>
      </c>
      <c r="BT236" s="230" t="str">
        <f t="shared" si="328"/>
        <v>NO OFERTADO</v>
      </c>
      <c r="BU236" s="32"/>
      <c r="BV236" s="229"/>
      <c r="BW236" s="34">
        <f t="shared" si="329"/>
        <v>0</v>
      </c>
      <c r="BX236" s="31">
        <f t="shared" si="388"/>
        <v>0</v>
      </c>
      <c r="BY236" s="230" t="str">
        <f t="shared" si="331"/>
        <v>NO OFERTADO</v>
      </c>
      <c r="BZ236" s="32"/>
      <c r="CA236" s="229"/>
      <c r="CB236" s="34">
        <f t="shared" si="332"/>
        <v>0</v>
      </c>
      <c r="CC236" s="31">
        <f t="shared" si="388"/>
        <v>0</v>
      </c>
      <c r="CD236" s="230" t="str">
        <f t="shared" si="333"/>
        <v>NO OFERTADO</v>
      </c>
      <c r="CE236" s="32"/>
      <c r="CF236" s="229"/>
      <c r="CG236" s="34">
        <f t="shared" si="334"/>
        <v>0</v>
      </c>
      <c r="CH236" s="31">
        <f t="shared" si="388"/>
        <v>0</v>
      </c>
      <c r="CI236" s="230" t="str">
        <f t="shared" si="335"/>
        <v>NO OFERTADO</v>
      </c>
      <c r="CJ236" s="32">
        <v>623140</v>
      </c>
      <c r="CK236" s="229">
        <f t="shared" ref="CK236:CK237" si="390">CJ236*0.19</f>
        <v>118396.6</v>
      </c>
      <c r="CL236" s="34">
        <f t="shared" si="336"/>
        <v>741536.6</v>
      </c>
      <c r="CM236" s="31">
        <f t="shared" si="388"/>
        <v>741536.6</v>
      </c>
      <c r="CN236" s="230" t="str">
        <f t="shared" si="337"/>
        <v>NO HABILITA</v>
      </c>
      <c r="CO236" s="32"/>
      <c r="CP236" s="231"/>
      <c r="CQ236" s="34">
        <f t="shared" si="338"/>
        <v>0</v>
      </c>
      <c r="CR236" s="31">
        <f t="shared" si="388"/>
        <v>0</v>
      </c>
      <c r="CS236" s="230" t="str">
        <f t="shared" si="339"/>
        <v>NO OFERTADO</v>
      </c>
      <c r="CT236" s="32"/>
      <c r="CU236" s="229"/>
      <c r="CV236" s="34">
        <f t="shared" si="340"/>
        <v>0</v>
      </c>
      <c r="CW236" s="31">
        <f t="shared" si="388"/>
        <v>0</v>
      </c>
      <c r="CX236" s="230" t="str">
        <f t="shared" si="341"/>
        <v>NO OFERTADO</v>
      </c>
      <c r="CY236" s="32"/>
      <c r="CZ236" s="229"/>
      <c r="DA236" s="34">
        <f t="shared" si="354"/>
        <v>0</v>
      </c>
      <c r="DB236" s="31">
        <f t="shared" si="355"/>
        <v>0</v>
      </c>
      <c r="DC236" s="230" t="str">
        <f t="shared" si="342"/>
        <v>NO OFERTADO</v>
      </c>
      <c r="DD236" s="32"/>
      <c r="DE236" s="229"/>
      <c r="DF236" s="34">
        <f t="shared" si="356"/>
        <v>0</v>
      </c>
      <c r="DG236" s="31">
        <f t="shared" si="357"/>
        <v>0</v>
      </c>
      <c r="DH236" s="230" t="str">
        <f t="shared" si="343"/>
        <v>NO OFERTADO</v>
      </c>
      <c r="DI236" s="32"/>
      <c r="DJ236" s="229"/>
      <c r="DK236" s="34">
        <f t="shared" si="358"/>
        <v>0</v>
      </c>
      <c r="DL236" s="31">
        <f t="shared" si="359"/>
        <v>0</v>
      </c>
      <c r="DM236" s="230" t="str">
        <f t="shared" si="344"/>
        <v>NO OFERTADO</v>
      </c>
      <c r="DN236" s="32"/>
      <c r="DO236" s="229"/>
      <c r="DP236" s="34">
        <f t="shared" si="360"/>
        <v>0</v>
      </c>
      <c r="DQ236" s="31">
        <f t="shared" si="361"/>
        <v>0</v>
      </c>
      <c r="DR236" s="230" t="str">
        <f t="shared" si="345"/>
        <v>NO OFERTADO</v>
      </c>
      <c r="DS236" s="32"/>
      <c r="DT236" s="229"/>
      <c r="DU236" s="34">
        <f t="shared" si="362"/>
        <v>0</v>
      </c>
      <c r="DV236" s="31">
        <f t="shared" si="363"/>
        <v>0</v>
      </c>
      <c r="DW236" s="230" t="str">
        <f t="shared" si="346"/>
        <v>NO OFERTADO</v>
      </c>
      <c r="DX236" s="32"/>
      <c r="DY236" s="229">
        <f t="shared" si="389"/>
        <v>0</v>
      </c>
      <c r="DZ236" s="34">
        <f t="shared" si="347"/>
        <v>0</v>
      </c>
      <c r="EA236" s="31">
        <f t="shared" si="348"/>
        <v>0</v>
      </c>
      <c r="EB236" s="230" t="str">
        <f t="shared" si="349"/>
        <v>NO OFERTADO</v>
      </c>
      <c r="EC236" s="32"/>
      <c r="ED236" s="229"/>
      <c r="EE236" s="34">
        <f t="shared" si="364"/>
        <v>0</v>
      </c>
      <c r="EF236" s="31">
        <f t="shared" si="365"/>
        <v>0</v>
      </c>
      <c r="EG236" s="230" t="str">
        <f t="shared" si="350"/>
        <v>NO OFERTADO</v>
      </c>
      <c r="EH236" s="32"/>
      <c r="EI236" s="229"/>
      <c r="EJ236" s="34">
        <f t="shared" si="366"/>
        <v>0</v>
      </c>
      <c r="EK236" s="31">
        <f t="shared" si="367"/>
        <v>0</v>
      </c>
      <c r="EL236" s="230" t="str">
        <f t="shared" si="351"/>
        <v>NO OFERTADO</v>
      </c>
    </row>
    <row r="237" spans="1:142" s="226" customFormat="1" ht="25.5" x14ac:dyDescent="0.2">
      <c r="A237" s="103">
        <v>228</v>
      </c>
      <c r="B237" s="202" t="s">
        <v>368</v>
      </c>
      <c r="C237" s="121" t="s">
        <v>365</v>
      </c>
      <c r="D237" s="146">
        <v>1</v>
      </c>
      <c r="E237" s="227" t="s">
        <v>53</v>
      </c>
      <c r="F237" s="228">
        <v>1</v>
      </c>
      <c r="G237" s="25">
        <v>1066937.3397619999</v>
      </c>
      <c r="H237" s="32"/>
      <c r="I237" s="229"/>
      <c r="J237" s="34">
        <f t="shared" si="352"/>
        <v>0</v>
      </c>
      <c r="K237" s="31">
        <f t="shared" si="353"/>
        <v>0</v>
      </c>
      <c r="L237" s="230" t="str">
        <f t="shared" si="302"/>
        <v>NO OFERTADO</v>
      </c>
      <c r="M237" s="32"/>
      <c r="N237" s="229">
        <v>0</v>
      </c>
      <c r="O237" s="34">
        <f t="shared" si="303"/>
        <v>0</v>
      </c>
      <c r="P237" s="31">
        <f t="shared" si="386"/>
        <v>0</v>
      </c>
      <c r="Q237" s="230" t="str">
        <f t="shared" si="305"/>
        <v>NO OFERTADO</v>
      </c>
      <c r="R237" s="32"/>
      <c r="S237" s="229"/>
      <c r="T237" s="34">
        <f t="shared" si="306"/>
        <v>0</v>
      </c>
      <c r="U237" s="31">
        <f t="shared" si="386"/>
        <v>0</v>
      </c>
      <c r="V237" s="230" t="str">
        <f t="shared" si="307"/>
        <v>NO OFERTADO</v>
      </c>
      <c r="W237" s="32"/>
      <c r="X237" s="229"/>
      <c r="Y237" s="34">
        <f t="shared" si="308"/>
        <v>0</v>
      </c>
      <c r="Z237" s="31">
        <f t="shared" si="386"/>
        <v>0</v>
      </c>
      <c r="AA237" s="230" t="str">
        <f t="shared" si="309"/>
        <v>NO OFERTADO</v>
      </c>
      <c r="AB237" s="32"/>
      <c r="AC237" s="229"/>
      <c r="AD237" s="34">
        <f t="shared" si="310"/>
        <v>0</v>
      </c>
      <c r="AE237" s="31">
        <f t="shared" si="386"/>
        <v>0</v>
      </c>
      <c r="AF237" s="230" t="str">
        <f t="shared" si="311"/>
        <v>NO OFERTADO</v>
      </c>
      <c r="AG237" s="32"/>
      <c r="AH237" s="229"/>
      <c r="AI237" s="34">
        <f t="shared" si="312"/>
        <v>0</v>
      </c>
      <c r="AJ237" s="31">
        <f t="shared" si="386"/>
        <v>0</v>
      </c>
      <c r="AK237" s="230" t="str">
        <f t="shared" si="313"/>
        <v>NO OFERTADO</v>
      </c>
      <c r="AL237" s="32"/>
      <c r="AM237" s="229"/>
      <c r="AN237" s="34">
        <f t="shared" si="314"/>
        <v>0</v>
      </c>
      <c r="AO237" s="31">
        <f t="shared" si="386"/>
        <v>0</v>
      </c>
      <c r="AP237" s="230" t="str">
        <f t="shared" si="315"/>
        <v>NO OFERTADO</v>
      </c>
      <c r="AQ237" s="32"/>
      <c r="AR237" s="229"/>
      <c r="AS237" s="34">
        <f t="shared" si="316"/>
        <v>0</v>
      </c>
      <c r="AT237" s="31">
        <f t="shared" si="386"/>
        <v>0</v>
      </c>
      <c r="AU237" s="230" t="str">
        <f t="shared" si="317"/>
        <v>NO OFERTADO</v>
      </c>
      <c r="AV237" s="32"/>
      <c r="AW237" s="229"/>
      <c r="AX237" s="34">
        <f t="shared" si="318"/>
        <v>0</v>
      </c>
      <c r="AY237" s="31">
        <f t="shared" si="386"/>
        <v>0</v>
      </c>
      <c r="AZ237" s="230" t="str">
        <f t="shared" si="319"/>
        <v>NO OFERTADO</v>
      </c>
      <c r="BA237" s="32"/>
      <c r="BB237" s="229">
        <f t="shared" si="387"/>
        <v>0</v>
      </c>
      <c r="BC237" s="34">
        <f t="shared" si="321"/>
        <v>0</v>
      </c>
      <c r="BD237" s="31">
        <f t="shared" si="386"/>
        <v>0</v>
      </c>
      <c r="BE237" s="230" t="str">
        <f t="shared" si="322"/>
        <v>NO OFERTADO</v>
      </c>
      <c r="BF237" s="32"/>
      <c r="BG237" s="229"/>
      <c r="BH237" s="34">
        <f t="shared" si="323"/>
        <v>0</v>
      </c>
      <c r="BI237" s="31">
        <f t="shared" si="386"/>
        <v>0</v>
      </c>
      <c r="BJ237" s="230" t="str">
        <f t="shared" si="324"/>
        <v>NO OFERTADO</v>
      </c>
      <c r="BK237" s="32">
        <v>848879</v>
      </c>
      <c r="BL237" s="229">
        <f t="shared" si="384"/>
        <v>161287.01</v>
      </c>
      <c r="BM237" s="34">
        <f t="shared" si="325"/>
        <v>1010166.01</v>
      </c>
      <c r="BN237" s="31">
        <f t="shared" si="386"/>
        <v>1010166.01</v>
      </c>
      <c r="BO237" s="230" t="str">
        <f t="shared" si="326"/>
        <v>HABILITA</v>
      </c>
      <c r="BP237" s="32"/>
      <c r="BQ237" s="229"/>
      <c r="BR237" s="34">
        <f t="shared" si="327"/>
        <v>0</v>
      </c>
      <c r="BS237" s="31">
        <f t="shared" si="386"/>
        <v>0</v>
      </c>
      <c r="BT237" s="230" t="str">
        <f t="shared" si="328"/>
        <v>NO OFERTADO</v>
      </c>
      <c r="BU237" s="32"/>
      <c r="BV237" s="229"/>
      <c r="BW237" s="34">
        <f t="shared" si="329"/>
        <v>0</v>
      </c>
      <c r="BX237" s="31">
        <f t="shared" si="388"/>
        <v>0</v>
      </c>
      <c r="BY237" s="230" t="str">
        <f t="shared" si="331"/>
        <v>NO OFERTADO</v>
      </c>
      <c r="BZ237" s="32"/>
      <c r="CA237" s="229"/>
      <c r="CB237" s="34">
        <f t="shared" si="332"/>
        <v>0</v>
      </c>
      <c r="CC237" s="31">
        <f t="shared" si="388"/>
        <v>0</v>
      </c>
      <c r="CD237" s="230" t="str">
        <f t="shared" si="333"/>
        <v>NO OFERTADO</v>
      </c>
      <c r="CE237" s="32"/>
      <c r="CF237" s="229"/>
      <c r="CG237" s="34">
        <f t="shared" si="334"/>
        <v>0</v>
      </c>
      <c r="CH237" s="31">
        <f t="shared" si="388"/>
        <v>0</v>
      </c>
      <c r="CI237" s="230" t="str">
        <f t="shared" si="335"/>
        <v>NO OFERTADO</v>
      </c>
      <c r="CJ237" s="32">
        <v>1559900</v>
      </c>
      <c r="CK237" s="229">
        <f t="shared" si="390"/>
        <v>296381</v>
      </c>
      <c r="CL237" s="34">
        <f t="shared" si="336"/>
        <v>1856281</v>
      </c>
      <c r="CM237" s="31">
        <f t="shared" si="388"/>
        <v>1856281</v>
      </c>
      <c r="CN237" s="230" t="str">
        <f t="shared" si="337"/>
        <v>NO HABILITA</v>
      </c>
      <c r="CO237" s="32"/>
      <c r="CP237" s="231"/>
      <c r="CQ237" s="34">
        <f t="shared" si="338"/>
        <v>0</v>
      </c>
      <c r="CR237" s="31">
        <f t="shared" si="388"/>
        <v>0</v>
      </c>
      <c r="CS237" s="230" t="str">
        <f t="shared" si="339"/>
        <v>NO OFERTADO</v>
      </c>
      <c r="CT237" s="32"/>
      <c r="CU237" s="229"/>
      <c r="CV237" s="34">
        <f t="shared" si="340"/>
        <v>0</v>
      </c>
      <c r="CW237" s="31">
        <f t="shared" si="388"/>
        <v>0</v>
      </c>
      <c r="CX237" s="230" t="str">
        <f t="shared" si="341"/>
        <v>NO OFERTADO</v>
      </c>
      <c r="CY237" s="32"/>
      <c r="CZ237" s="229"/>
      <c r="DA237" s="34">
        <f t="shared" si="354"/>
        <v>0</v>
      </c>
      <c r="DB237" s="31">
        <f t="shared" si="355"/>
        <v>0</v>
      </c>
      <c r="DC237" s="230" t="str">
        <f t="shared" si="342"/>
        <v>NO OFERTADO</v>
      </c>
      <c r="DD237" s="32"/>
      <c r="DE237" s="229"/>
      <c r="DF237" s="34">
        <f t="shared" si="356"/>
        <v>0</v>
      </c>
      <c r="DG237" s="31">
        <f t="shared" si="357"/>
        <v>0</v>
      </c>
      <c r="DH237" s="230" t="str">
        <f t="shared" si="343"/>
        <v>NO OFERTADO</v>
      </c>
      <c r="DI237" s="32"/>
      <c r="DJ237" s="229"/>
      <c r="DK237" s="34">
        <f t="shared" si="358"/>
        <v>0</v>
      </c>
      <c r="DL237" s="31">
        <f t="shared" si="359"/>
        <v>0</v>
      </c>
      <c r="DM237" s="230" t="str">
        <f t="shared" si="344"/>
        <v>NO OFERTADO</v>
      </c>
      <c r="DN237" s="32">
        <v>763000</v>
      </c>
      <c r="DO237" s="229">
        <v>144970</v>
      </c>
      <c r="DP237" s="34">
        <f t="shared" si="360"/>
        <v>907970</v>
      </c>
      <c r="DQ237" s="31">
        <f t="shared" si="361"/>
        <v>907970</v>
      </c>
      <c r="DR237" s="230" t="str">
        <f t="shared" si="345"/>
        <v>HABILITA</v>
      </c>
      <c r="DS237" s="32"/>
      <c r="DT237" s="229"/>
      <c r="DU237" s="34">
        <f t="shared" si="362"/>
        <v>0</v>
      </c>
      <c r="DV237" s="31">
        <f t="shared" si="363"/>
        <v>0</v>
      </c>
      <c r="DW237" s="230" t="str">
        <f t="shared" si="346"/>
        <v>NO OFERTADO</v>
      </c>
      <c r="DX237" s="32"/>
      <c r="DY237" s="229">
        <f t="shared" si="389"/>
        <v>0</v>
      </c>
      <c r="DZ237" s="34">
        <f t="shared" si="347"/>
        <v>0</v>
      </c>
      <c r="EA237" s="31">
        <f t="shared" si="348"/>
        <v>0</v>
      </c>
      <c r="EB237" s="230" t="str">
        <f t="shared" si="349"/>
        <v>NO OFERTADO</v>
      </c>
      <c r="EC237" s="32"/>
      <c r="ED237" s="229"/>
      <c r="EE237" s="34">
        <f t="shared" si="364"/>
        <v>0</v>
      </c>
      <c r="EF237" s="31">
        <f t="shared" si="365"/>
        <v>0</v>
      </c>
      <c r="EG237" s="230" t="str">
        <f t="shared" si="350"/>
        <v>NO OFERTADO</v>
      </c>
      <c r="EH237" s="32"/>
      <c r="EI237" s="229"/>
      <c r="EJ237" s="34">
        <f t="shared" si="366"/>
        <v>0</v>
      </c>
      <c r="EK237" s="31">
        <f t="shared" si="367"/>
        <v>0</v>
      </c>
      <c r="EL237" s="230" t="str">
        <f t="shared" si="351"/>
        <v>NO OFERTADO</v>
      </c>
    </row>
    <row r="238" spans="1:142" s="226" customFormat="1" ht="25.5" x14ac:dyDescent="0.2">
      <c r="A238" s="103">
        <v>229</v>
      </c>
      <c r="B238" s="202" t="s">
        <v>369</v>
      </c>
      <c r="C238" s="121" t="s">
        <v>365</v>
      </c>
      <c r="D238" s="146">
        <v>1</v>
      </c>
      <c r="E238" s="227" t="s">
        <v>53</v>
      </c>
      <c r="F238" s="228">
        <v>1</v>
      </c>
      <c r="G238" s="25">
        <v>1066937.3397619999</v>
      </c>
      <c r="H238" s="32"/>
      <c r="I238" s="229"/>
      <c r="J238" s="34">
        <f t="shared" si="352"/>
        <v>0</v>
      </c>
      <c r="K238" s="31">
        <f t="shared" si="353"/>
        <v>0</v>
      </c>
      <c r="L238" s="230" t="str">
        <f t="shared" si="302"/>
        <v>NO OFERTADO</v>
      </c>
      <c r="M238" s="32"/>
      <c r="N238" s="229">
        <v>0</v>
      </c>
      <c r="O238" s="34">
        <f t="shared" si="303"/>
        <v>0</v>
      </c>
      <c r="P238" s="31">
        <f t="shared" si="386"/>
        <v>0</v>
      </c>
      <c r="Q238" s="230" t="str">
        <f t="shared" si="305"/>
        <v>NO OFERTADO</v>
      </c>
      <c r="R238" s="32"/>
      <c r="S238" s="229"/>
      <c r="T238" s="34">
        <f t="shared" si="306"/>
        <v>0</v>
      </c>
      <c r="U238" s="31">
        <f t="shared" si="386"/>
        <v>0</v>
      </c>
      <c r="V238" s="230" t="str">
        <f t="shared" si="307"/>
        <v>NO OFERTADO</v>
      </c>
      <c r="W238" s="32"/>
      <c r="X238" s="229"/>
      <c r="Y238" s="34">
        <f t="shared" si="308"/>
        <v>0</v>
      </c>
      <c r="Z238" s="31">
        <f t="shared" si="386"/>
        <v>0</v>
      </c>
      <c r="AA238" s="230" t="str">
        <f t="shared" si="309"/>
        <v>NO OFERTADO</v>
      </c>
      <c r="AB238" s="32"/>
      <c r="AC238" s="229"/>
      <c r="AD238" s="34">
        <f t="shared" si="310"/>
        <v>0</v>
      </c>
      <c r="AE238" s="31">
        <f t="shared" si="386"/>
        <v>0</v>
      </c>
      <c r="AF238" s="230" t="str">
        <f t="shared" si="311"/>
        <v>NO OFERTADO</v>
      </c>
      <c r="AG238" s="32"/>
      <c r="AH238" s="229"/>
      <c r="AI238" s="34">
        <f t="shared" si="312"/>
        <v>0</v>
      </c>
      <c r="AJ238" s="31">
        <f t="shared" si="386"/>
        <v>0</v>
      </c>
      <c r="AK238" s="230" t="str">
        <f t="shared" si="313"/>
        <v>NO OFERTADO</v>
      </c>
      <c r="AL238" s="32"/>
      <c r="AM238" s="229"/>
      <c r="AN238" s="34">
        <f t="shared" si="314"/>
        <v>0</v>
      </c>
      <c r="AO238" s="31">
        <f t="shared" si="386"/>
        <v>0</v>
      </c>
      <c r="AP238" s="230" t="str">
        <f t="shared" si="315"/>
        <v>NO OFERTADO</v>
      </c>
      <c r="AQ238" s="32"/>
      <c r="AR238" s="229"/>
      <c r="AS238" s="34">
        <f t="shared" si="316"/>
        <v>0</v>
      </c>
      <c r="AT238" s="31">
        <f t="shared" si="386"/>
        <v>0</v>
      </c>
      <c r="AU238" s="230" t="str">
        <f t="shared" si="317"/>
        <v>NO OFERTADO</v>
      </c>
      <c r="AV238" s="32"/>
      <c r="AW238" s="229"/>
      <c r="AX238" s="34">
        <f t="shared" si="318"/>
        <v>0</v>
      </c>
      <c r="AY238" s="31">
        <f t="shared" si="386"/>
        <v>0</v>
      </c>
      <c r="AZ238" s="230" t="str">
        <f t="shared" si="319"/>
        <v>NO OFERTADO</v>
      </c>
      <c r="BA238" s="32"/>
      <c r="BB238" s="229">
        <f t="shared" si="387"/>
        <v>0</v>
      </c>
      <c r="BC238" s="34">
        <f t="shared" si="321"/>
        <v>0</v>
      </c>
      <c r="BD238" s="31">
        <f t="shared" si="386"/>
        <v>0</v>
      </c>
      <c r="BE238" s="230" t="str">
        <f t="shared" si="322"/>
        <v>NO OFERTADO</v>
      </c>
      <c r="BF238" s="32"/>
      <c r="BG238" s="229"/>
      <c r="BH238" s="34">
        <f t="shared" si="323"/>
        <v>0</v>
      </c>
      <c r="BI238" s="31">
        <f t="shared" si="386"/>
        <v>0</v>
      </c>
      <c r="BJ238" s="230" t="str">
        <f t="shared" si="324"/>
        <v>NO OFERTADO</v>
      </c>
      <c r="BK238" s="32">
        <v>848879</v>
      </c>
      <c r="BL238" s="229">
        <f t="shared" si="384"/>
        <v>161287.01</v>
      </c>
      <c r="BM238" s="34">
        <f t="shared" si="325"/>
        <v>1010166.01</v>
      </c>
      <c r="BN238" s="31">
        <f t="shared" si="386"/>
        <v>1010166.01</v>
      </c>
      <c r="BO238" s="230" t="str">
        <f t="shared" si="326"/>
        <v>HABILITA</v>
      </c>
      <c r="BP238" s="32"/>
      <c r="BQ238" s="229"/>
      <c r="BR238" s="34">
        <f t="shared" si="327"/>
        <v>0</v>
      </c>
      <c r="BS238" s="31">
        <f t="shared" si="386"/>
        <v>0</v>
      </c>
      <c r="BT238" s="230" t="str">
        <f t="shared" si="328"/>
        <v>NO OFERTADO</v>
      </c>
      <c r="BU238" s="32"/>
      <c r="BV238" s="229"/>
      <c r="BW238" s="34">
        <f t="shared" si="329"/>
        <v>0</v>
      </c>
      <c r="BX238" s="31">
        <f t="shared" si="388"/>
        <v>0</v>
      </c>
      <c r="BY238" s="230" t="str">
        <f t="shared" si="331"/>
        <v>NO OFERTADO</v>
      </c>
      <c r="BZ238" s="32"/>
      <c r="CA238" s="229"/>
      <c r="CB238" s="34">
        <f t="shared" si="332"/>
        <v>0</v>
      </c>
      <c r="CC238" s="31">
        <f t="shared" si="388"/>
        <v>0</v>
      </c>
      <c r="CD238" s="230" t="str">
        <f t="shared" si="333"/>
        <v>NO OFERTADO</v>
      </c>
      <c r="CE238" s="32"/>
      <c r="CF238" s="229"/>
      <c r="CG238" s="34">
        <f t="shared" si="334"/>
        <v>0</v>
      </c>
      <c r="CH238" s="31">
        <f t="shared" si="388"/>
        <v>0</v>
      </c>
      <c r="CI238" s="230" t="str">
        <f t="shared" si="335"/>
        <v>NO OFERTADO</v>
      </c>
      <c r="CJ238" s="32"/>
      <c r="CK238" s="229"/>
      <c r="CL238" s="34">
        <f t="shared" si="336"/>
        <v>0</v>
      </c>
      <c r="CM238" s="31">
        <f t="shared" si="388"/>
        <v>0</v>
      </c>
      <c r="CN238" s="230" t="str">
        <f t="shared" si="337"/>
        <v>NO OFERTADO</v>
      </c>
      <c r="CO238" s="32"/>
      <c r="CP238" s="231"/>
      <c r="CQ238" s="34">
        <f t="shared" si="338"/>
        <v>0</v>
      </c>
      <c r="CR238" s="31">
        <f t="shared" si="388"/>
        <v>0</v>
      </c>
      <c r="CS238" s="230" t="str">
        <f t="shared" si="339"/>
        <v>NO OFERTADO</v>
      </c>
      <c r="CT238" s="32"/>
      <c r="CU238" s="229"/>
      <c r="CV238" s="34">
        <f t="shared" si="340"/>
        <v>0</v>
      </c>
      <c r="CW238" s="31">
        <f t="shared" si="388"/>
        <v>0</v>
      </c>
      <c r="CX238" s="230" t="str">
        <f t="shared" si="341"/>
        <v>NO OFERTADO</v>
      </c>
      <c r="CY238" s="32"/>
      <c r="CZ238" s="229"/>
      <c r="DA238" s="34">
        <f t="shared" si="354"/>
        <v>0</v>
      </c>
      <c r="DB238" s="31">
        <f t="shared" si="355"/>
        <v>0</v>
      </c>
      <c r="DC238" s="230" t="str">
        <f t="shared" si="342"/>
        <v>NO OFERTADO</v>
      </c>
      <c r="DD238" s="32"/>
      <c r="DE238" s="229"/>
      <c r="DF238" s="34">
        <f t="shared" si="356"/>
        <v>0</v>
      </c>
      <c r="DG238" s="31">
        <f t="shared" si="357"/>
        <v>0</v>
      </c>
      <c r="DH238" s="230" t="str">
        <f t="shared" si="343"/>
        <v>NO OFERTADO</v>
      </c>
      <c r="DI238" s="32"/>
      <c r="DJ238" s="229"/>
      <c r="DK238" s="34">
        <f t="shared" si="358"/>
        <v>0</v>
      </c>
      <c r="DL238" s="31">
        <f t="shared" si="359"/>
        <v>0</v>
      </c>
      <c r="DM238" s="230" t="str">
        <f t="shared" si="344"/>
        <v>NO OFERTADO</v>
      </c>
      <c r="DN238" s="32">
        <v>763000</v>
      </c>
      <c r="DO238" s="229">
        <v>144970</v>
      </c>
      <c r="DP238" s="34">
        <f t="shared" si="360"/>
        <v>907970</v>
      </c>
      <c r="DQ238" s="31">
        <f t="shared" si="361"/>
        <v>907970</v>
      </c>
      <c r="DR238" s="230" t="str">
        <f t="shared" si="345"/>
        <v>HABILITA</v>
      </c>
      <c r="DS238" s="32"/>
      <c r="DT238" s="229"/>
      <c r="DU238" s="34">
        <f t="shared" si="362"/>
        <v>0</v>
      </c>
      <c r="DV238" s="31">
        <f t="shared" si="363"/>
        <v>0</v>
      </c>
      <c r="DW238" s="230" t="str">
        <f t="shared" si="346"/>
        <v>NO OFERTADO</v>
      </c>
      <c r="DX238" s="32"/>
      <c r="DY238" s="229">
        <f t="shared" si="389"/>
        <v>0</v>
      </c>
      <c r="DZ238" s="34">
        <f t="shared" si="347"/>
        <v>0</v>
      </c>
      <c r="EA238" s="31">
        <f t="shared" si="348"/>
        <v>0</v>
      </c>
      <c r="EB238" s="230" t="str">
        <f t="shared" si="349"/>
        <v>NO OFERTADO</v>
      </c>
      <c r="EC238" s="32"/>
      <c r="ED238" s="229"/>
      <c r="EE238" s="34">
        <f t="shared" si="364"/>
        <v>0</v>
      </c>
      <c r="EF238" s="31">
        <f t="shared" si="365"/>
        <v>0</v>
      </c>
      <c r="EG238" s="230" t="str">
        <f t="shared" si="350"/>
        <v>NO OFERTADO</v>
      </c>
      <c r="EH238" s="32"/>
      <c r="EI238" s="229"/>
      <c r="EJ238" s="34">
        <f t="shared" si="366"/>
        <v>0</v>
      </c>
      <c r="EK238" s="31">
        <f t="shared" si="367"/>
        <v>0</v>
      </c>
      <c r="EL238" s="230" t="str">
        <f t="shared" si="351"/>
        <v>NO OFERTADO</v>
      </c>
    </row>
    <row r="239" spans="1:142" s="226" customFormat="1" ht="38.25" x14ac:dyDescent="0.2">
      <c r="A239" s="103">
        <v>230</v>
      </c>
      <c r="B239" s="202" t="s">
        <v>370</v>
      </c>
      <c r="C239" s="121" t="s">
        <v>365</v>
      </c>
      <c r="D239" s="146">
        <v>1</v>
      </c>
      <c r="E239" s="227" t="s">
        <v>53</v>
      </c>
      <c r="F239" s="228">
        <v>1</v>
      </c>
      <c r="G239" s="25">
        <v>674910.80717199994</v>
      </c>
      <c r="H239" s="32"/>
      <c r="I239" s="229"/>
      <c r="J239" s="34">
        <f t="shared" si="352"/>
        <v>0</v>
      </c>
      <c r="K239" s="31">
        <f t="shared" si="353"/>
        <v>0</v>
      </c>
      <c r="L239" s="230" t="str">
        <f t="shared" si="302"/>
        <v>NO OFERTADO</v>
      </c>
      <c r="M239" s="32"/>
      <c r="N239" s="229">
        <v>0</v>
      </c>
      <c r="O239" s="34">
        <f t="shared" si="303"/>
        <v>0</v>
      </c>
      <c r="P239" s="31">
        <f t="shared" si="386"/>
        <v>0</v>
      </c>
      <c r="Q239" s="230" t="str">
        <f t="shared" si="305"/>
        <v>NO OFERTADO</v>
      </c>
      <c r="R239" s="32"/>
      <c r="S239" s="229"/>
      <c r="T239" s="34">
        <f t="shared" si="306"/>
        <v>0</v>
      </c>
      <c r="U239" s="31">
        <f t="shared" si="386"/>
        <v>0</v>
      </c>
      <c r="V239" s="230" t="str">
        <f t="shared" si="307"/>
        <v>NO OFERTADO</v>
      </c>
      <c r="W239" s="32"/>
      <c r="X239" s="229"/>
      <c r="Y239" s="34">
        <f t="shared" si="308"/>
        <v>0</v>
      </c>
      <c r="Z239" s="31">
        <f t="shared" si="386"/>
        <v>0</v>
      </c>
      <c r="AA239" s="230" t="str">
        <f t="shared" si="309"/>
        <v>NO OFERTADO</v>
      </c>
      <c r="AB239" s="32"/>
      <c r="AC239" s="229"/>
      <c r="AD239" s="34">
        <f t="shared" si="310"/>
        <v>0</v>
      </c>
      <c r="AE239" s="31">
        <f t="shared" si="386"/>
        <v>0</v>
      </c>
      <c r="AF239" s="230" t="str">
        <f t="shared" si="311"/>
        <v>NO OFERTADO</v>
      </c>
      <c r="AG239" s="32"/>
      <c r="AH239" s="229"/>
      <c r="AI239" s="34">
        <f t="shared" si="312"/>
        <v>0</v>
      </c>
      <c r="AJ239" s="31">
        <f t="shared" si="386"/>
        <v>0</v>
      </c>
      <c r="AK239" s="230" t="str">
        <f t="shared" si="313"/>
        <v>NO OFERTADO</v>
      </c>
      <c r="AL239" s="32"/>
      <c r="AM239" s="229"/>
      <c r="AN239" s="34">
        <f t="shared" si="314"/>
        <v>0</v>
      </c>
      <c r="AO239" s="31">
        <f t="shared" si="386"/>
        <v>0</v>
      </c>
      <c r="AP239" s="230" t="str">
        <f t="shared" si="315"/>
        <v>NO OFERTADO</v>
      </c>
      <c r="AQ239" s="32"/>
      <c r="AR239" s="229"/>
      <c r="AS239" s="34">
        <f t="shared" si="316"/>
        <v>0</v>
      </c>
      <c r="AT239" s="31">
        <f t="shared" si="386"/>
        <v>0</v>
      </c>
      <c r="AU239" s="230" t="str">
        <f t="shared" si="317"/>
        <v>NO OFERTADO</v>
      </c>
      <c r="AV239" s="32"/>
      <c r="AW239" s="229"/>
      <c r="AX239" s="34">
        <f t="shared" si="318"/>
        <v>0</v>
      </c>
      <c r="AY239" s="31">
        <f t="shared" si="386"/>
        <v>0</v>
      </c>
      <c r="AZ239" s="230" t="str">
        <f t="shared" si="319"/>
        <v>NO OFERTADO</v>
      </c>
      <c r="BA239" s="32"/>
      <c r="BB239" s="229">
        <f t="shared" si="387"/>
        <v>0</v>
      </c>
      <c r="BC239" s="34">
        <f t="shared" si="321"/>
        <v>0</v>
      </c>
      <c r="BD239" s="31">
        <f t="shared" si="386"/>
        <v>0</v>
      </c>
      <c r="BE239" s="230" t="str">
        <f t="shared" si="322"/>
        <v>NO OFERTADO</v>
      </c>
      <c r="BF239" s="32"/>
      <c r="BG239" s="229"/>
      <c r="BH239" s="34">
        <f t="shared" si="323"/>
        <v>0</v>
      </c>
      <c r="BI239" s="31">
        <f t="shared" si="386"/>
        <v>0</v>
      </c>
      <c r="BJ239" s="230" t="str">
        <f t="shared" si="324"/>
        <v>NO OFERTADO</v>
      </c>
      <c r="BK239" s="32">
        <v>553083</v>
      </c>
      <c r="BL239" s="229">
        <f t="shared" si="384"/>
        <v>105085.77</v>
      </c>
      <c r="BM239" s="34">
        <f t="shared" si="325"/>
        <v>658168.77</v>
      </c>
      <c r="BN239" s="31">
        <f t="shared" si="386"/>
        <v>658168.77</v>
      </c>
      <c r="BO239" s="230" t="str">
        <f t="shared" si="326"/>
        <v>HABILITA</v>
      </c>
      <c r="BP239" s="32"/>
      <c r="BQ239" s="229"/>
      <c r="BR239" s="34">
        <f t="shared" si="327"/>
        <v>0</v>
      </c>
      <c r="BS239" s="31">
        <f t="shared" si="386"/>
        <v>0</v>
      </c>
      <c r="BT239" s="230" t="str">
        <f t="shared" si="328"/>
        <v>NO OFERTADO</v>
      </c>
      <c r="BU239" s="32"/>
      <c r="BV239" s="229"/>
      <c r="BW239" s="34">
        <f t="shared" si="329"/>
        <v>0</v>
      </c>
      <c r="BX239" s="31">
        <f t="shared" si="388"/>
        <v>0</v>
      </c>
      <c r="BY239" s="230" t="str">
        <f t="shared" si="331"/>
        <v>NO OFERTADO</v>
      </c>
      <c r="BZ239" s="32"/>
      <c r="CA239" s="229"/>
      <c r="CB239" s="34">
        <f t="shared" si="332"/>
        <v>0</v>
      </c>
      <c r="CC239" s="31">
        <f t="shared" si="388"/>
        <v>0</v>
      </c>
      <c r="CD239" s="230" t="str">
        <f t="shared" si="333"/>
        <v>NO OFERTADO</v>
      </c>
      <c r="CE239" s="32"/>
      <c r="CF239" s="229"/>
      <c r="CG239" s="34">
        <f t="shared" si="334"/>
        <v>0</v>
      </c>
      <c r="CH239" s="31">
        <f t="shared" si="388"/>
        <v>0</v>
      </c>
      <c r="CI239" s="230" t="str">
        <f t="shared" si="335"/>
        <v>NO OFERTADO</v>
      </c>
      <c r="CJ239" s="32">
        <v>874997</v>
      </c>
      <c r="CK239" s="229">
        <f t="shared" ref="CK239:CK242" si="391">CJ239*0.19</f>
        <v>166249.43</v>
      </c>
      <c r="CL239" s="34">
        <f t="shared" si="336"/>
        <v>1041246.4299999999</v>
      </c>
      <c r="CM239" s="31">
        <f t="shared" si="388"/>
        <v>1041246.4299999999</v>
      </c>
      <c r="CN239" s="230" t="str">
        <f t="shared" si="337"/>
        <v>NO HABILITA</v>
      </c>
      <c r="CO239" s="32"/>
      <c r="CP239" s="231"/>
      <c r="CQ239" s="34">
        <f t="shared" si="338"/>
        <v>0</v>
      </c>
      <c r="CR239" s="31">
        <f t="shared" si="388"/>
        <v>0</v>
      </c>
      <c r="CS239" s="230" t="str">
        <f t="shared" si="339"/>
        <v>NO OFERTADO</v>
      </c>
      <c r="CT239" s="32"/>
      <c r="CU239" s="229"/>
      <c r="CV239" s="34">
        <f t="shared" si="340"/>
        <v>0</v>
      </c>
      <c r="CW239" s="31">
        <f t="shared" si="388"/>
        <v>0</v>
      </c>
      <c r="CX239" s="230" t="str">
        <f t="shared" si="341"/>
        <v>NO OFERTADO</v>
      </c>
      <c r="CY239" s="32"/>
      <c r="CZ239" s="229"/>
      <c r="DA239" s="34">
        <f t="shared" si="354"/>
        <v>0</v>
      </c>
      <c r="DB239" s="31">
        <f t="shared" si="355"/>
        <v>0</v>
      </c>
      <c r="DC239" s="230" t="str">
        <f t="shared" si="342"/>
        <v>NO OFERTADO</v>
      </c>
      <c r="DD239" s="32"/>
      <c r="DE239" s="229"/>
      <c r="DF239" s="34">
        <f t="shared" si="356"/>
        <v>0</v>
      </c>
      <c r="DG239" s="31">
        <f t="shared" si="357"/>
        <v>0</v>
      </c>
      <c r="DH239" s="230" t="str">
        <f t="shared" si="343"/>
        <v>NO OFERTADO</v>
      </c>
      <c r="DI239" s="32"/>
      <c r="DJ239" s="229"/>
      <c r="DK239" s="34">
        <f t="shared" si="358"/>
        <v>0</v>
      </c>
      <c r="DL239" s="31">
        <f t="shared" si="359"/>
        <v>0</v>
      </c>
      <c r="DM239" s="230" t="str">
        <f t="shared" si="344"/>
        <v>NO OFERTADO</v>
      </c>
      <c r="DN239" s="32">
        <v>505000</v>
      </c>
      <c r="DO239" s="229">
        <v>95950</v>
      </c>
      <c r="DP239" s="34">
        <f t="shared" si="360"/>
        <v>600950</v>
      </c>
      <c r="DQ239" s="31">
        <f t="shared" si="361"/>
        <v>600950</v>
      </c>
      <c r="DR239" s="230" t="str">
        <f t="shared" si="345"/>
        <v>HABILITA</v>
      </c>
      <c r="DS239" s="32"/>
      <c r="DT239" s="229"/>
      <c r="DU239" s="34">
        <f t="shared" si="362"/>
        <v>0</v>
      </c>
      <c r="DV239" s="31">
        <f t="shared" si="363"/>
        <v>0</v>
      </c>
      <c r="DW239" s="230" t="str">
        <f t="shared" si="346"/>
        <v>NO OFERTADO</v>
      </c>
      <c r="DX239" s="32"/>
      <c r="DY239" s="229">
        <f t="shared" si="389"/>
        <v>0</v>
      </c>
      <c r="DZ239" s="34">
        <f t="shared" si="347"/>
        <v>0</v>
      </c>
      <c r="EA239" s="31">
        <f t="shared" si="348"/>
        <v>0</v>
      </c>
      <c r="EB239" s="230" t="str">
        <f t="shared" si="349"/>
        <v>NO OFERTADO</v>
      </c>
      <c r="EC239" s="32"/>
      <c r="ED239" s="229"/>
      <c r="EE239" s="34">
        <f t="shared" si="364"/>
        <v>0</v>
      </c>
      <c r="EF239" s="31">
        <f t="shared" si="365"/>
        <v>0</v>
      </c>
      <c r="EG239" s="230" t="str">
        <f t="shared" si="350"/>
        <v>NO OFERTADO</v>
      </c>
      <c r="EH239" s="32"/>
      <c r="EI239" s="229"/>
      <c r="EJ239" s="34">
        <f t="shared" si="366"/>
        <v>0</v>
      </c>
      <c r="EK239" s="31">
        <f t="shared" si="367"/>
        <v>0</v>
      </c>
      <c r="EL239" s="230" t="str">
        <f t="shared" si="351"/>
        <v>NO OFERTADO</v>
      </c>
    </row>
    <row r="240" spans="1:142" s="226" customFormat="1" ht="38.25" x14ac:dyDescent="0.2">
      <c r="A240" s="103">
        <v>231</v>
      </c>
      <c r="B240" s="202" t="s">
        <v>371</v>
      </c>
      <c r="C240" s="121" t="s">
        <v>365</v>
      </c>
      <c r="D240" s="146">
        <v>1</v>
      </c>
      <c r="E240" s="227" t="s">
        <v>53</v>
      </c>
      <c r="F240" s="228">
        <v>1.3333333333333333</v>
      </c>
      <c r="G240" s="25">
        <v>1217013</v>
      </c>
      <c r="H240" s="32"/>
      <c r="I240" s="229"/>
      <c r="J240" s="34">
        <f t="shared" si="352"/>
        <v>0</v>
      </c>
      <c r="K240" s="31">
        <f t="shared" si="353"/>
        <v>0</v>
      </c>
      <c r="L240" s="230" t="str">
        <f t="shared" si="302"/>
        <v>NO OFERTADO</v>
      </c>
      <c r="M240" s="32"/>
      <c r="N240" s="229">
        <v>0</v>
      </c>
      <c r="O240" s="34">
        <f t="shared" si="303"/>
        <v>0</v>
      </c>
      <c r="P240" s="31">
        <f t="shared" si="386"/>
        <v>0</v>
      </c>
      <c r="Q240" s="230" t="str">
        <f t="shared" si="305"/>
        <v>NO OFERTADO</v>
      </c>
      <c r="R240" s="32"/>
      <c r="S240" s="229"/>
      <c r="T240" s="34">
        <f t="shared" si="306"/>
        <v>0</v>
      </c>
      <c r="U240" s="31">
        <f t="shared" si="386"/>
        <v>0</v>
      </c>
      <c r="V240" s="230" t="str">
        <f t="shared" si="307"/>
        <v>NO OFERTADO</v>
      </c>
      <c r="W240" s="32"/>
      <c r="X240" s="229"/>
      <c r="Y240" s="34">
        <f t="shared" si="308"/>
        <v>0</v>
      </c>
      <c r="Z240" s="31">
        <f t="shared" si="386"/>
        <v>0</v>
      </c>
      <c r="AA240" s="230" t="str">
        <f t="shared" si="309"/>
        <v>NO OFERTADO</v>
      </c>
      <c r="AB240" s="32"/>
      <c r="AC240" s="229"/>
      <c r="AD240" s="34">
        <f t="shared" si="310"/>
        <v>0</v>
      </c>
      <c r="AE240" s="31">
        <f t="shared" si="386"/>
        <v>0</v>
      </c>
      <c r="AF240" s="230" t="str">
        <f t="shared" si="311"/>
        <v>NO OFERTADO</v>
      </c>
      <c r="AG240" s="32"/>
      <c r="AH240" s="229"/>
      <c r="AI240" s="34">
        <f t="shared" si="312"/>
        <v>0</v>
      </c>
      <c r="AJ240" s="31">
        <f t="shared" si="386"/>
        <v>0</v>
      </c>
      <c r="AK240" s="230" t="str">
        <f t="shared" si="313"/>
        <v>NO OFERTADO</v>
      </c>
      <c r="AL240" s="32"/>
      <c r="AM240" s="229"/>
      <c r="AN240" s="34">
        <f t="shared" si="314"/>
        <v>0</v>
      </c>
      <c r="AO240" s="31">
        <f t="shared" si="386"/>
        <v>0</v>
      </c>
      <c r="AP240" s="230" t="str">
        <f t="shared" si="315"/>
        <v>NO OFERTADO</v>
      </c>
      <c r="AQ240" s="32"/>
      <c r="AR240" s="229"/>
      <c r="AS240" s="34">
        <f t="shared" si="316"/>
        <v>0</v>
      </c>
      <c r="AT240" s="31">
        <f t="shared" si="386"/>
        <v>0</v>
      </c>
      <c r="AU240" s="230" t="str">
        <f t="shared" si="317"/>
        <v>NO OFERTADO</v>
      </c>
      <c r="AV240" s="32"/>
      <c r="AW240" s="229"/>
      <c r="AX240" s="34">
        <f t="shared" si="318"/>
        <v>0</v>
      </c>
      <c r="AY240" s="31">
        <f t="shared" si="386"/>
        <v>0</v>
      </c>
      <c r="AZ240" s="230" t="str">
        <f t="shared" si="319"/>
        <v>NO OFERTADO</v>
      </c>
      <c r="BA240" s="32"/>
      <c r="BB240" s="229">
        <f t="shared" si="387"/>
        <v>0</v>
      </c>
      <c r="BC240" s="34">
        <f t="shared" si="321"/>
        <v>0</v>
      </c>
      <c r="BD240" s="31">
        <f t="shared" si="386"/>
        <v>0</v>
      </c>
      <c r="BE240" s="230" t="str">
        <f t="shared" si="322"/>
        <v>NO OFERTADO</v>
      </c>
      <c r="BF240" s="32"/>
      <c r="BG240" s="229"/>
      <c r="BH240" s="34">
        <f t="shared" si="323"/>
        <v>0</v>
      </c>
      <c r="BI240" s="31">
        <f t="shared" si="386"/>
        <v>0</v>
      </c>
      <c r="BJ240" s="230" t="str">
        <f t="shared" si="324"/>
        <v>NO OFERTADO</v>
      </c>
      <c r="BK240" s="32">
        <v>915516</v>
      </c>
      <c r="BL240" s="229">
        <f t="shared" si="384"/>
        <v>173948.04</v>
      </c>
      <c r="BM240" s="34">
        <f t="shared" si="325"/>
        <v>1089464.04</v>
      </c>
      <c r="BN240" s="31">
        <f t="shared" si="386"/>
        <v>1089464.04</v>
      </c>
      <c r="BO240" s="230" t="str">
        <f t="shared" si="326"/>
        <v>HABILITA</v>
      </c>
      <c r="BP240" s="32"/>
      <c r="BQ240" s="229"/>
      <c r="BR240" s="34">
        <f t="shared" si="327"/>
        <v>0</v>
      </c>
      <c r="BS240" s="31">
        <f t="shared" si="386"/>
        <v>0</v>
      </c>
      <c r="BT240" s="230" t="str">
        <f t="shared" si="328"/>
        <v>NO OFERTADO</v>
      </c>
      <c r="BU240" s="32"/>
      <c r="BV240" s="229"/>
      <c r="BW240" s="34">
        <f t="shared" si="329"/>
        <v>0</v>
      </c>
      <c r="BX240" s="31">
        <f t="shared" si="388"/>
        <v>0</v>
      </c>
      <c r="BY240" s="230" t="str">
        <f t="shared" si="331"/>
        <v>NO OFERTADO</v>
      </c>
      <c r="BZ240" s="32"/>
      <c r="CA240" s="229"/>
      <c r="CB240" s="34">
        <f t="shared" si="332"/>
        <v>0</v>
      </c>
      <c r="CC240" s="31">
        <f t="shared" si="388"/>
        <v>0</v>
      </c>
      <c r="CD240" s="230" t="str">
        <f t="shared" si="333"/>
        <v>NO OFERTADO</v>
      </c>
      <c r="CE240" s="32"/>
      <c r="CF240" s="229"/>
      <c r="CG240" s="34">
        <f t="shared" si="334"/>
        <v>0</v>
      </c>
      <c r="CH240" s="31">
        <f t="shared" si="388"/>
        <v>0</v>
      </c>
      <c r="CI240" s="230" t="str">
        <f t="shared" si="335"/>
        <v>NO OFERTADO</v>
      </c>
      <c r="CJ240" s="32">
        <v>874997</v>
      </c>
      <c r="CK240" s="229">
        <f t="shared" si="391"/>
        <v>166249.43</v>
      </c>
      <c r="CL240" s="34">
        <f t="shared" si="336"/>
        <v>1041246.4299999999</v>
      </c>
      <c r="CM240" s="31">
        <f t="shared" si="388"/>
        <v>1041246.4299999999</v>
      </c>
      <c r="CN240" s="230" t="str">
        <f t="shared" si="337"/>
        <v>HABILITA</v>
      </c>
      <c r="CO240" s="32"/>
      <c r="CP240" s="231"/>
      <c r="CQ240" s="34">
        <f t="shared" si="338"/>
        <v>0</v>
      </c>
      <c r="CR240" s="31">
        <f t="shared" si="388"/>
        <v>0</v>
      </c>
      <c r="CS240" s="230" t="str">
        <f t="shared" si="339"/>
        <v>NO OFERTADO</v>
      </c>
      <c r="CT240" s="32"/>
      <c r="CU240" s="229"/>
      <c r="CV240" s="34">
        <f t="shared" si="340"/>
        <v>0</v>
      </c>
      <c r="CW240" s="31">
        <f t="shared" si="388"/>
        <v>0</v>
      </c>
      <c r="CX240" s="230" t="str">
        <f t="shared" si="341"/>
        <v>NO OFERTADO</v>
      </c>
      <c r="CY240" s="32"/>
      <c r="CZ240" s="229"/>
      <c r="DA240" s="34">
        <f t="shared" si="354"/>
        <v>0</v>
      </c>
      <c r="DB240" s="31">
        <f t="shared" si="355"/>
        <v>0</v>
      </c>
      <c r="DC240" s="230" t="str">
        <f t="shared" si="342"/>
        <v>NO OFERTADO</v>
      </c>
      <c r="DD240" s="32"/>
      <c r="DE240" s="229"/>
      <c r="DF240" s="34">
        <f t="shared" si="356"/>
        <v>0</v>
      </c>
      <c r="DG240" s="31">
        <f t="shared" si="357"/>
        <v>0</v>
      </c>
      <c r="DH240" s="230" t="str">
        <f t="shared" si="343"/>
        <v>NO OFERTADO</v>
      </c>
      <c r="DI240" s="32"/>
      <c r="DJ240" s="229"/>
      <c r="DK240" s="34">
        <f t="shared" si="358"/>
        <v>0</v>
      </c>
      <c r="DL240" s="31">
        <f t="shared" si="359"/>
        <v>0</v>
      </c>
      <c r="DM240" s="230" t="str">
        <f t="shared" si="344"/>
        <v>NO OFERTADO</v>
      </c>
      <c r="DN240" s="32">
        <v>1020000</v>
      </c>
      <c r="DO240" s="229">
        <v>193800</v>
      </c>
      <c r="DP240" s="34">
        <f t="shared" si="360"/>
        <v>1213800</v>
      </c>
      <c r="DQ240" s="31">
        <f t="shared" si="361"/>
        <v>1213800</v>
      </c>
      <c r="DR240" s="230" t="str">
        <f t="shared" si="345"/>
        <v>HABILITA</v>
      </c>
      <c r="DS240" s="32"/>
      <c r="DT240" s="229"/>
      <c r="DU240" s="34">
        <f t="shared" si="362"/>
        <v>0</v>
      </c>
      <c r="DV240" s="31">
        <f t="shared" si="363"/>
        <v>0</v>
      </c>
      <c r="DW240" s="230" t="str">
        <f t="shared" si="346"/>
        <v>NO OFERTADO</v>
      </c>
      <c r="DX240" s="32"/>
      <c r="DY240" s="229">
        <f t="shared" si="389"/>
        <v>0</v>
      </c>
      <c r="DZ240" s="34">
        <f t="shared" si="347"/>
        <v>0</v>
      </c>
      <c r="EA240" s="31">
        <f t="shared" si="348"/>
        <v>0</v>
      </c>
      <c r="EB240" s="230" t="str">
        <f t="shared" si="349"/>
        <v>NO OFERTADO</v>
      </c>
      <c r="EC240" s="32"/>
      <c r="ED240" s="229"/>
      <c r="EE240" s="34">
        <f t="shared" si="364"/>
        <v>0</v>
      </c>
      <c r="EF240" s="31">
        <f t="shared" si="365"/>
        <v>0</v>
      </c>
      <c r="EG240" s="230" t="str">
        <f t="shared" si="350"/>
        <v>NO OFERTADO</v>
      </c>
      <c r="EH240" s="32"/>
      <c r="EI240" s="229"/>
      <c r="EJ240" s="34">
        <f t="shared" si="366"/>
        <v>0</v>
      </c>
      <c r="EK240" s="31">
        <f t="shared" si="367"/>
        <v>0</v>
      </c>
      <c r="EL240" s="230" t="str">
        <f t="shared" si="351"/>
        <v>NO OFERTADO</v>
      </c>
    </row>
    <row r="241" spans="1:142" s="226" customFormat="1" ht="38.25" x14ac:dyDescent="0.2">
      <c r="A241" s="103">
        <v>232</v>
      </c>
      <c r="B241" s="202" t="s">
        <v>372</v>
      </c>
      <c r="C241" s="121" t="s">
        <v>365</v>
      </c>
      <c r="D241" s="146">
        <v>1</v>
      </c>
      <c r="E241" s="227" t="s">
        <v>53</v>
      </c>
      <c r="F241" s="228">
        <v>1</v>
      </c>
      <c r="G241" s="25">
        <v>1216419.9635000001</v>
      </c>
      <c r="H241" s="32"/>
      <c r="I241" s="229"/>
      <c r="J241" s="34">
        <f t="shared" si="352"/>
        <v>0</v>
      </c>
      <c r="K241" s="31">
        <f t="shared" si="353"/>
        <v>0</v>
      </c>
      <c r="L241" s="230" t="str">
        <f t="shared" si="302"/>
        <v>NO OFERTADO</v>
      </c>
      <c r="M241" s="32"/>
      <c r="N241" s="229">
        <v>0</v>
      </c>
      <c r="O241" s="34">
        <f t="shared" si="303"/>
        <v>0</v>
      </c>
      <c r="P241" s="31">
        <f t="shared" si="386"/>
        <v>0</v>
      </c>
      <c r="Q241" s="230" t="str">
        <f t="shared" si="305"/>
        <v>NO OFERTADO</v>
      </c>
      <c r="R241" s="32"/>
      <c r="S241" s="229"/>
      <c r="T241" s="34">
        <f t="shared" si="306"/>
        <v>0</v>
      </c>
      <c r="U241" s="31">
        <f t="shared" si="386"/>
        <v>0</v>
      </c>
      <c r="V241" s="230" t="str">
        <f t="shared" si="307"/>
        <v>NO OFERTADO</v>
      </c>
      <c r="W241" s="32"/>
      <c r="X241" s="229"/>
      <c r="Y241" s="34">
        <f t="shared" si="308"/>
        <v>0</v>
      </c>
      <c r="Z241" s="31">
        <f t="shared" si="386"/>
        <v>0</v>
      </c>
      <c r="AA241" s="230" t="str">
        <f t="shared" si="309"/>
        <v>NO OFERTADO</v>
      </c>
      <c r="AB241" s="32"/>
      <c r="AC241" s="229"/>
      <c r="AD241" s="34">
        <f t="shared" si="310"/>
        <v>0</v>
      </c>
      <c r="AE241" s="31">
        <f t="shared" si="386"/>
        <v>0</v>
      </c>
      <c r="AF241" s="230" t="str">
        <f t="shared" si="311"/>
        <v>NO OFERTADO</v>
      </c>
      <c r="AG241" s="32"/>
      <c r="AH241" s="229"/>
      <c r="AI241" s="34">
        <f t="shared" si="312"/>
        <v>0</v>
      </c>
      <c r="AJ241" s="31">
        <f t="shared" si="386"/>
        <v>0</v>
      </c>
      <c r="AK241" s="230" t="str">
        <f t="shared" si="313"/>
        <v>NO OFERTADO</v>
      </c>
      <c r="AL241" s="32"/>
      <c r="AM241" s="229"/>
      <c r="AN241" s="34">
        <f t="shared" si="314"/>
        <v>0</v>
      </c>
      <c r="AO241" s="31">
        <f t="shared" si="386"/>
        <v>0</v>
      </c>
      <c r="AP241" s="230" t="str">
        <f t="shared" si="315"/>
        <v>NO OFERTADO</v>
      </c>
      <c r="AQ241" s="32"/>
      <c r="AR241" s="229"/>
      <c r="AS241" s="34">
        <f t="shared" si="316"/>
        <v>0</v>
      </c>
      <c r="AT241" s="31">
        <f t="shared" si="386"/>
        <v>0</v>
      </c>
      <c r="AU241" s="230" t="str">
        <f t="shared" si="317"/>
        <v>NO OFERTADO</v>
      </c>
      <c r="AV241" s="32"/>
      <c r="AW241" s="229"/>
      <c r="AX241" s="34">
        <f t="shared" si="318"/>
        <v>0</v>
      </c>
      <c r="AY241" s="31">
        <f t="shared" si="386"/>
        <v>0</v>
      </c>
      <c r="AZ241" s="230" t="str">
        <f t="shared" si="319"/>
        <v>NO OFERTADO</v>
      </c>
      <c r="BA241" s="32"/>
      <c r="BB241" s="229">
        <f t="shared" si="387"/>
        <v>0</v>
      </c>
      <c r="BC241" s="34">
        <f t="shared" si="321"/>
        <v>0</v>
      </c>
      <c r="BD241" s="31">
        <f t="shared" si="386"/>
        <v>0</v>
      </c>
      <c r="BE241" s="230" t="str">
        <f t="shared" si="322"/>
        <v>NO OFERTADO</v>
      </c>
      <c r="BF241" s="32"/>
      <c r="BG241" s="229"/>
      <c r="BH241" s="34">
        <f t="shared" si="323"/>
        <v>0</v>
      </c>
      <c r="BI241" s="31">
        <f t="shared" si="386"/>
        <v>0</v>
      </c>
      <c r="BJ241" s="230" t="str">
        <f t="shared" si="324"/>
        <v>NO OFERTADO</v>
      </c>
      <c r="BK241" s="32">
        <v>915537</v>
      </c>
      <c r="BL241" s="229">
        <f t="shared" si="384"/>
        <v>173952.03</v>
      </c>
      <c r="BM241" s="34">
        <f t="shared" si="325"/>
        <v>1089489.03</v>
      </c>
      <c r="BN241" s="31">
        <f t="shared" si="386"/>
        <v>1089489.03</v>
      </c>
      <c r="BO241" s="230" t="str">
        <f t="shared" si="326"/>
        <v>HABILITA</v>
      </c>
      <c r="BP241" s="32"/>
      <c r="BQ241" s="229"/>
      <c r="BR241" s="34">
        <f t="shared" si="327"/>
        <v>0</v>
      </c>
      <c r="BS241" s="31">
        <f t="shared" si="386"/>
        <v>0</v>
      </c>
      <c r="BT241" s="230" t="str">
        <f t="shared" si="328"/>
        <v>NO OFERTADO</v>
      </c>
      <c r="BU241" s="32"/>
      <c r="BV241" s="229"/>
      <c r="BW241" s="34">
        <f t="shared" si="329"/>
        <v>0</v>
      </c>
      <c r="BX241" s="31">
        <f t="shared" si="388"/>
        <v>0</v>
      </c>
      <c r="BY241" s="230" t="str">
        <f t="shared" si="331"/>
        <v>NO OFERTADO</v>
      </c>
      <c r="BZ241" s="32"/>
      <c r="CA241" s="229"/>
      <c r="CB241" s="34">
        <f t="shared" si="332"/>
        <v>0</v>
      </c>
      <c r="CC241" s="31">
        <f t="shared" si="388"/>
        <v>0</v>
      </c>
      <c r="CD241" s="230" t="str">
        <f t="shared" si="333"/>
        <v>NO OFERTADO</v>
      </c>
      <c r="CE241" s="32"/>
      <c r="CF241" s="229"/>
      <c r="CG241" s="34">
        <f t="shared" si="334"/>
        <v>0</v>
      </c>
      <c r="CH241" s="31">
        <f t="shared" si="388"/>
        <v>0</v>
      </c>
      <c r="CI241" s="230" t="str">
        <f t="shared" si="335"/>
        <v>NO OFERTADO</v>
      </c>
      <c r="CJ241" s="32">
        <v>874997</v>
      </c>
      <c r="CK241" s="229">
        <f t="shared" si="391"/>
        <v>166249.43</v>
      </c>
      <c r="CL241" s="34">
        <f t="shared" si="336"/>
        <v>1041246.4299999999</v>
      </c>
      <c r="CM241" s="31">
        <f t="shared" si="388"/>
        <v>1041246.4299999999</v>
      </c>
      <c r="CN241" s="230" t="str">
        <f t="shared" si="337"/>
        <v>HABILITA</v>
      </c>
      <c r="CO241" s="32"/>
      <c r="CP241" s="231"/>
      <c r="CQ241" s="34">
        <f t="shared" si="338"/>
        <v>0</v>
      </c>
      <c r="CR241" s="31">
        <f t="shared" si="388"/>
        <v>0</v>
      </c>
      <c r="CS241" s="230" t="str">
        <f t="shared" si="339"/>
        <v>NO OFERTADO</v>
      </c>
      <c r="CT241" s="32"/>
      <c r="CU241" s="229"/>
      <c r="CV241" s="34">
        <f t="shared" si="340"/>
        <v>0</v>
      </c>
      <c r="CW241" s="31">
        <f t="shared" si="388"/>
        <v>0</v>
      </c>
      <c r="CX241" s="230" t="str">
        <f t="shared" si="341"/>
        <v>NO OFERTADO</v>
      </c>
      <c r="CY241" s="32"/>
      <c r="CZ241" s="229"/>
      <c r="DA241" s="34">
        <f t="shared" si="354"/>
        <v>0</v>
      </c>
      <c r="DB241" s="31">
        <f t="shared" si="355"/>
        <v>0</v>
      </c>
      <c r="DC241" s="230" t="str">
        <f t="shared" si="342"/>
        <v>NO OFERTADO</v>
      </c>
      <c r="DD241" s="32"/>
      <c r="DE241" s="229"/>
      <c r="DF241" s="34">
        <f t="shared" si="356"/>
        <v>0</v>
      </c>
      <c r="DG241" s="31">
        <f t="shared" si="357"/>
        <v>0</v>
      </c>
      <c r="DH241" s="230" t="str">
        <f t="shared" si="343"/>
        <v>NO OFERTADO</v>
      </c>
      <c r="DI241" s="32"/>
      <c r="DJ241" s="229"/>
      <c r="DK241" s="34">
        <f t="shared" si="358"/>
        <v>0</v>
      </c>
      <c r="DL241" s="31">
        <f t="shared" si="359"/>
        <v>0</v>
      </c>
      <c r="DM241" s="230" t="str">
        <f t="shared" si="344"/>
        <v>NO OFERTADO</v>
      </c>
      <c r="DN241" s="32"/>
      <c r="DO241" s="229"/>
      <c r="DP241" s="34">
        <f t="shared" si="360"/>
        <v>0</v>
      </c>
      <c r="DQ241" s="31">
        <f t="shared" si="361"/>
        <v>0</v>
      </c>
      <c r="DR241" s="230" t="str">
        <f t="shared" si="345"/>
        <v>NO OFERTADO</v>
      </c>
      <c r="DS241" s="32"/>
      <c r="DT241" s="229"/>
      <c r="DU241" s="34">
        <f t="shared" si="362"/>
        <v>0</v>
      </c>
      <c r="DV241" s="31">
        <f t="shared" si="363"/>
        <v>0</v>
      </c>
      <c r="DW241" s="230" t="str">
        <f t="shared" si="346"/>
        <v>NO OFERTADO</v>
      </c>
      <c r="DX241" s="32"/>
      <c r="DY241" s="229">
        <f t="shared" si="389"/>
        <v>0</v>
      </c>
      <c r="DZ241" s="34">
        <f t="shared" si="347"/>
        <v>0</v>
      </c>
      <c r="EA241" s="31">
        <f t="shared" si="348"/>
        <v>0</v>
      </c>
      <c r="EB241" s="230" t="str">
        <f t="shared" si="349"/>
        <v>NO OFERTADO</v>
      </c>
      <c r="EC241" s="32"/>
      <c r="ED241" s="229"/>
      <c r="EE241" s="34">
        <f t="shared" si="364"/>
        <v>0</v>
      </c>
      <c r="EF241" s="31">
        <f t="shared" si="365"/>
        <v>0</v>
      </c>
      <c r="EG241" s="230" t="str">
        <f t="shared" si="350"/>
        <v>NO OFERTADO</v>
      </c>
      <c r="EH241" s="32"/>
      <c r="EI241" s="229"/>
      <c r="EJ241" s="34">
        <f t="shared" si="366"/>
        <v>0</v>
      </c>
      <c r="EK241" s="31">
        <f t="shared" si="367"/>
        <v>0</v>
      </c>
      <c r="EL241" s="230" t="str">
        <f t="shared" si="351"/>
        <v>NO OFERTADO</v>
      </c>
    </row>
    <row r="242" spans="1:142" s="226" customFormat="1" ht="25.5" x14ac:dyDescent="0.2">
      <c r="A242" s="103">
        <v>233</v>
      </c>
      <c r="B242" s="202" t="s">
        <v>373</v>
      </c>
      <c r="C242" s="121" t="s">
        <v>374</v>
      </c>
      <c r="D242" s="146">
        <v>1</v>
      </c>
      <c r="E242" s="227" t="s">
        <v>53</v>
      </c>
      <c r="F242" s="228">
        <v>35</v>
      </c>
      <c r="G242" s="25">
        <v>6653.9121319999995</v>
      </c>
      <c r="H242" s="32"/>
      <c r="I242" s="229"/>
      <c r="J242" s="34">
        <f t="shared" si="352"/>
        <v>0</v>
      </c>
      <c r="K242" s="31">
        <f t="shared" si="353"/>
        <v>0</v>
      </c>
      <c r="L242" s="230" t="str">
        <f t="shared" si="302"/>
        <v>NO OFERTADO</v>
      </c>
      <c r="M242" s="32"/>
      <c r="N242" s="229">
        <v>0</v>
      </c>
      <c r="O242" s="34">
        <f t="shared" si="303"/>
        <v>0</v>
      </c>
      <c r="P242" s="31">
        <f t="shared" si="386"/>
        <v>0</v>
      </c>
      <c r="Q242" s="230" t="str">
        <f t="shared" si="305"/>
        <v>NO OFERTADO</v>
      </c>
      <c r="R242" s="32"/>
      <c r="S242" s="229"/>
      <c r="T242" s="34">
        <f t="shared" si="306"/>
        <v>0</v>
      </c>
      <c r="U242" s="31">
        <f t="shared" si="386"/>
        <v>0</v>
      </c>
      <c r="V242" s="230" t="str">
        <f t="shared" si="307"/>
        <v>NO OFERTADO</v>
      </c>
      <c r="W242" s="32"/>
      <c r="X242" s="229"/>
      <c r="Y242" s="34">
        <f t="shared" si="308"/>
        <v>0</v>
      </c>
      <c r="Z242" s="31">
        <f t="shared" si="386"/>
        <v>0</v>
      </c>
      <c r="AA242" s="230" t="str">
        <f t="shared" si="309"/>
        <v>NO OFERTADO</v>
      </c>
      <c r="AB242" s="32"/>
      <c r="AC242" s="229"/>
      <c r="AD242" s="34">
        <f t="shared" si="310"/>
        <v>0</v>
      </c>
      <c r="AE242" s="31">
        <f t="shared" si="386"/>
        <v>0</v>
      </c>
      <c r="AF242" s="230" t="str">
        <f t="shared" si="311"/>
        <v>NO OFERTADO</v>
      </c>
      <c r="AG242" s="32"/>
      <c r="AH242" s="229"/>
      <c r="AI242" s="34">
        <f t="shared" si="312"/>
        <v>0</v>
      </c>
      <c r="AJ242" s="31">
        <f t="shared" si="386"/>
        <v>0</v>
      </c>
      <c r="AK242" s="230" t="str">
        <f t="shared" si="313"/>
        <v>NO OFERTADO</v>
      </c>
      <c r="AL242" s="32"/>
      <c r="AM242" s="229"/>
      <c r="AN242" s="34">
        <f t="shared" si="314"/>
        <v>0</v>
      </c>
      <c r="AO242" s="31">
        <f t="shared" si="386"/>
        <v>0</v>
      </c>
      <c r="AP242" s="230" t="str">
        <f t="shared" si="315"/>
        <v>NO OFERTADO</v>
      </c>
      <c r="AQ242" s="32"/>
      <c r="AR242" s="229"/>
      <c r="AS242" s="34">
        <f t="shared" si="316"/>
        <v>0</v>
      </c>
      <c r="AT242" s="31">
        <f t="shared" si="386"/>
        <v>0</v>
      </c>
      <c r="AU242" s="230" t="str">
        <f t="shared" si="317"/>
        <v>NO OFERTADO</v>
      </c>
      <c r="AV242" s="32">
        <v>7386</v>
      </c>
      <c r="AW242" s="229">
        <f>AV242*0.19</f>
        <v>1403.34</v>
      </c>
      <c r="AX242" s="34">
        <f t="shared" si="318"/>
        <v>8789.34</v>
      </c>
      <c r="AY242" s="31">
        <f t="shared" si="386"/>
        <v>8789.34</v>
      </c>
      <c r="AZ242" s="230" t="str">
        <f t="shared" si="319"/>
        <v>NO HABILITA</v>
      </c>
      <c r="BA242" s="32"/>
      <c r="BB242" s="229">
        <f t="shared" si="387"/>
        <v>0</v>
      </c>
      <c r="BC242" s="34">
        <f t="shared" si="321"/>
        <v>0</v>
      </c>
      <c r="BD242" s="31">
        <f t="shared" si="386"/>
        <v>0</v>
      </c>
      <c r="BE242" s="230" t="str">
        <f t="shared" si="322"/>
        <v>NO OFERTADO</v>
      </c>
      <c r="BF242" s="32">
        <v>5600</v>
      </c>
      <c r="BG242" s="229">
        <f>BF242*0.19</f>
        <v>1064</v>
      </c>
      <c r="BH242" s="34">
        <f t="shared" si="323"/>
        <v>6664</v>
      </c>
      <c r="BI242" s="31">
        <f t="shared" si="386"/>
        <v>6664</v>
      </c>
      <c r="BJ242" s="230" t="str">
        <f t="shared" si="324"/>
        <v>HABILITA</v>
      </c>
      <c r="BK242" s="32">
        <v>15000</v>
      </c>
      <c r="BL242" s="229">
        <f t="shared" si="384"/>
        <v>2850</v>
      </c>
      <c r="BM242" s="34">
        <f t="shared" si="325"/>
        <v>17850</v>
      </c>
      <c r="BN242" s="31">
        <f t="shared" si="386"/>
        <v>17850</v>
      </c>
      <c r="BO242" s="230" t="str">
        <f t="shared" si="326"/>
        <v>NO HABILITA</v>
      </c>
      <c r="BP242" s="32"/>
      <c r="BQ242" s="229"/>
      <c r="BR242" s="34">
        <f t="shared" si="327"/>
        <v>0</v>
      </c>
      <c r="BS242" s="31">
        <f t="shared" si="386"/>
        <v>0</v>
      </c>
      <c r="BT242" s="230" t="str">
        <f t="shared" si="328"/>
        <v>NO OFERTADO</v>
      </c>
      <c r="BU242" s="32"/>
      <c r="BV242" s="229"/>
      <c r="BW242" s="34">
        <f t="shared" si="329"/>
        <v>0</v>
      </c>
      <c r="BX242" s="31">
        <f t="shared" si="388"/>
        <v>0</v>
      </c>
      <c r="BY242" s="230" t="str">
        <f t="shared" si="331"/>
        <v>NO OFERTADO</v>
      </c>
      <c r="BZ242" s="32"/>
      <c r="CA242" s="229"/>
      <c r="CB242" s="34">
        <f t="shared" si="332"/>
        <v>0</v>
      </c>
      <c r="CC242" s="31">
        <f t="shared" si="388"/>
        <v>0</v>
      </c>
      <c r="CD242" s="230" t="str">
        <f t="shared" si="333"/>
        <v>NO OFERTADO</v>
      </c>
      <c r="CE242" s="32"/>
      <c r="CF242" s="229"/>
      <c r="CG242" s="34">
        <f t="shared" si="334"/>
        <v>0</v>
      </c>
      <c r="CH242" s="31">
        <f t="shared" si="388"/>
        <v>0</v>
      </c>
      <c r="CI242" s="230" t="str">
        <f t="shared" si="335"/>
        <v>NO OFERTADO</v>
      </c>
      <c r="CJ242" s="32">
        <v>22329</v>
      </c>
      <c r="CK242" s="229">
        <f t="shared" si="391"/>
        <v>4242.51</v>
      </c>
      <c r="CL242" s="34">
        <f t="shared" si="336"/>
        <v>26571.510000000002</v>
      </c>
      <c r="CM242" s="31">
        <f t="shared" si="388"/>
        <v>26571.510000000002</v>
      </c>
      <c r="CN242" s="230" t="str">
        <f t="shared" si="337"/>
        <v>NO HABILITA</v>
      </c>
      <c r="CO242" s="32"/>
      <c r="CP242" s="231"/>
      <c r="CQ242" s="34">
        <f t="shared" si="338"/>
        <v>0</v>
      </c>
      <c r="CR242" s="31">
        <f t="shared" si="388"/>
        <v>0</v>
      </c>
      <c r="CS242" s="230" t="str">
        <f t="shared" si="339"/>
        <v>NO OFERTADO</v>
      </c>
      <c r="CT242" s="32">
        <v>7988</v>
      </c>
      <c r="CU242" s="229">
        <f>CT242*0.19</f>
        <v>1517.72</v>
      </c>
      <c r="CV242" s="34">
        <f t="shared" si="340"/>
        <v>9505.7199999999993</v>
      </c>
      <c r="CW242" s="31">
        <f t="shared" si="388"/>
        <v>9505.7199999999993</v>
      </c>
      <c r="CX242" s="230" t="str">
        <f t="shared" si="341"/>
        <v>NO HABILITA</v>
      </c>
      <c r="CY242" s="32"/>
      <c r="CZ242" s="229"/>
      <c r="DA242" s="34">
        <f t="shared" si="354"/>
        <v>0</v>
      </c>
      <c r="DB242" s="31">
        <f t="shared" si="355"/>
        <v>0</v>
      </c>
      <c r="DC242" s="230" t="str">
        <f t="shared" si="342"/>
        <v>NO OFERTADO</v>
      </c>
      <c r="DD242" s="32">
        <v>7320</v>
      </c>
      <c r="DE242" s="229">
        <v>1390.8</v>
      </c>
      <c r="DF242" s="34">
        <f t="shared" si="356"/>
        <v>8710.7999999999993</v>
      </c>
      <c r="DG242" s="31">
        <f t="shared" si="357"/>
        <v>8710.7999999999993</v>
      </c>
      <c r="DH242" s="230" t="str">
        <f t="shared" si="343"/>
        <v>NO HABILITA</v>
      </c>
      <c r="DI242" s="32">
        <v>8086</v>
      </c>
      <c r="DJ242" s="229">
        <f>DI242*0.19</f>
        <v>1536.34</v>
      </c>
      <c r="DK242" s="34">
        <f t="shared" si="358"/>
        <v>9622.34</v>
      </c>
      <c r="DL242" s="31">
        <f t="shared" si="359"/>
        <v>9622.34</v>
      </c>
      <c r="DM242" s="230" t="str">
        <f t="shared" si="344"/>
        <v>NO HABILITA</v>
      </c>
      <c r="DN242" s="32"/>
      <c r="DO242" s="229"/>
      <c r="DP242" s="34">
        <f t="shared" si="360"/>
        <v>0</v>
      </c>
      <c r="DQ242" s="31">
        <f t="shared" si="361"/>
        <v>0</v>
      </c>
      <c r="DR242" s="230" t="str">
        <f t="shared" si="345"/>
        <v>NO OFERTADO</v>
      </c>
      <c r="DS242" s="32"/>
      <c r="DT242" s="229"/>
      <c r="DU242" s="34">
        <f t="shared" si="362"/>
        <v>0</v>
      </c>
      <c r="DV242" s="31">
        <f t="shared" si="363"/>
        <v>0</v>
      </c>
      <c r="DW242" s="230" t="str">
        <f t="shared" si="346"/>
        <v>NO OFERTADO</v>
      </c>
      <c r="DX242" s="32"/>
      <c r="DY242" s="229">
        <f t="shared" si="389"/>
        <v>0</v>
      </c>
      <c r="DZ242" s="34">
        <f t="shared" si="347"/>
        <v>0</v>
      </c>
      <c r="EA242" s="31">
        <f t="shared" si="348"/>
        <v>0</v>
      </c>
      <c r="EB242" s="230" t="str">
        <f t="shared" si="349"/>
        <v>NO OFERTADO</v>
      </c>
      <c r="EC242" s="32"/>
      <c r="ED242" s="229"/>
      <c r="EE242" s="34">
        <f t="shared" si="364"/>
        <v>0</v>
      </c>
      <c r="EF242" s="31">
        <f t="shared" si="365"/>
        <v>0</v>
      </c>
      <c r="EG242" s="230" t="str">
        <f t="shared" si="350"/>
        <v>NO OFERTADO</v>
      </c>
      <c r="EH242" s="32"/>
      <c r="EI242" s="229"/>
      <c r="EJ242" s="34">
        <f t="shared" si="366"/>
        <v>0</v>
      </c>
      <c r="EK242" s="31">
        <f t="shared" si="367"/>
        <v>0</v>
      </c>
      <c r="EL242" s="230" t="str">
        <f t="shared" si="351"/>
        <v>NO OFERTADO</v>
      </c>
    </row>
    <row r="243" spans="1:142" s="226" customFormat="1" ht="63.75" x14ac:dyDescent="0.2">
      <c r="A243" s="103">
        <v>234</v>
      </c>
      <c r="B243" s="202" t="s">
        <v>375</v>
      </c>
      <c r="C243" s="121" t="s">
        <v>52</v>
      </c>
      <c r="D243" s="146">
        <v>1</v>
      </c>
      <c r="E243" s="227" t="s">
        <v>53</v>
      </c>
      <c r="F243" s="228">
        <v>13</v>
      </c>
      <c r="G243" s="25">
        <v>3500</v>
      </c>
      <c r="H243" s="32"/>
      <c r="I243" s="229"/>
      <c r="J243" s="34">
        <f t="shared" si="352"/>
        <v>0</v>
      </c>
      <c r="K243" s="31">
        <f t="shared" si="353"/>
        <v>0</v>
      </c>
      <c r="L243" s="230" t="str">
        <f t="shared" si="302"/>
        <v>NO OFERTADO</v>
      </c>
      <c r="M243" s="32">
        <v>4900</v>
      </c>
      <c r="N243" s="229">
        <v>0</v>
      </c>
      <c r="O243" s="34">
        <f t="shared" si="303"/>
        <v>4900</v>
      </c>
      <c r="P243" s="31">
        <f t="shared" si="386"/>
        <v>4900</v>
      </c>
      <c r="Q243" s="230" t="str">
        <f t="shared" si="305"/>
        <v>NO HABILITA</v>
      </c>
      <c r="R243" s="32">
        <v>3650</v>
      </c>
      <c r="S243" s="229">
        <v>0</v>
      </c>
      <c r="T243" s="34">
        <f t="shared" si="306"/>
        <v>3650</v>
      </c>
      <c r="U243" s="31">
        <f t="shared" si="386"/>
        <v>3650</v>
      </c>
      <c r="V243" s="230" t="str">
        <f t="shared" si="307"/>
        <v>HABILITA</v>
      </c>
      <c r="W243" s="32"/>
      <c r="X243" s="229"/>
      <c r="Y243" s="34">
        <f t="shared" si="308"/>
        <v>0</v>
      </c>
      <c r="Z243" s="31">
        <f t="shared" si="386"/>
        <v>0</v>
      </c>
      <c r="AA243" s="230" t="str">
        <f t="shared" si="309"/>
        <v>NO OFERTADO</v>
      </c>
      <c r="AB243" s="32"/>
      <c r="AC243" s="229"/>
      <c r="AD243" s="34">
        <f t="shared" si="310"/>
        <v>0</v>
      </c>
      <c r="AE243" s="31">
        <f t="shared" si="386"/>
        <v>0</v>
      </c>
      <c r="AF243" s="230" t="str">
        <f t="shared" si="311"/>
        <v>NO OFERTADO</v>
      </c>
      <c r="AG243" s="32"/>
      <c r="AH243" s="229"/>
      <c r="AI243" s="34">
        <f t="shared" si="312"/>
        <v>0</v>
      </c>
      <c r="AJ243" s="31">
        <f t="shared" si="386"/>
        <v>0</v>
      </c>
      <c r="AK243" s="230" t="str">
        <f t="shared" si="313"/>
        <v>NO OFERTADO</v>
      </c>
      <c r="AL243" s="32"/>
      <c r="AM243" s="229"/>
      <c r="AN243" s="34">
        <f t="shared" si="314"/>
        <v>0</v>
      </c>
      <c r="AO243" s="31">
        <f t="shared" si="386"/>
        <v>0</v>
      </c>
      <c r="AP243" s="230" t="str">
        <f t="shared" si="315"/>
        <v>NO OFERTADO</v>
      </c>
      <c r="AQ243" s="32"/>
      <c r="AR243" s="229"/>
      <c r="AS243" s="34">
        <f t="shared" si="316"/>
        <v>0</v>
      </c>
      <c r="AT243" s="31">
        <f t="shared" si="386"/>
        <v>0</v>
      </c>
      <c r="AU243" s="230" t="str">
        <f t="shared" si="317"/>
        <v>NO OFERTADO</v>
      </c>
      <c r="AV243" s="32">
        <v>4261</v>
      </c>
      <c r="AW243" s="229">
        <v>0</v>
      </c>
      <c r="AX243" s="34">
        <f t="shared" si="318"/>
        <v>4261</v>
      </c>
      <c r="AY243" s="31">
        <f t="shared" si="386"/>
        <v>4261</v>
      </c>
      <c r="AZ243" s="230" t="str">
        <f t="shared" si="319"/>
        <v>HABILITA</v>
      </c>
      <c r="BA243" s="32"/>
      <c r="BB243" s="229">
        <f t="shared" si="387"/>
        <v>0</v>
      </c>
      <c r="BC243" s="34">
        <f t="shared" si="321"/>
        <v>0</v>
      </c>
      <c r="BD243" s="31">
        <f t="shared" si="386"/>
        <v>0</v>
      </c>
      <c r="BE243" s="230" t="str">
        <f t="shared" si="322"/>
        <v>NO OFERTADO</v>
      </c>
      <c r="BF243" s="32"/>
      <c r="BG243" s="229"/>
      <c r="BH243" s="34">
        <f t="shared" si="323"/>
        <v>0</v>
      </c>
      <c r="BI243" s="31">
        <f t="shared" si="386"/>
        <v>0</v>
      </c>
      <c r="BJ243" s="230" t="str">
        <f t="shared" si="324"/>
        <v>NO OFERTADO</v>
      </c>
      <c r="BK243" s="32">
        <v>3450</v>
      </c>
      <c r="BL243" s="229">
        <v>0</v>
      </c>
      <c r="BM243" s="34">
        <f t="shared" si="325"/>
        <v>3450</v>
      </c>
      <c r="BN243" s="31">
        <f t="shared" si="386"/>
        <v>3450</v>
      </c>
      <c r="BO243" s="230" t="str">
        <f t="shared" si="326"/>
        <v>HABILITA</v>
      </c>
      <c r="BP243" s="32"/>
      <c r="BQ243" s="229"/>
      <c r="BR243" s="34">
        <f t="shared" si="327"/>
        <v>0</v>
      </c>
      <c r="BS243" s="31">
        <f t="shared" si="386"/>
        <v>0</v>
      </c>
      <c r="BT243" s="230" t="str">
        <f t="shared" si="328"/>
        <v>NO OFERTADO</v>
      </c>
      <c r="BU243" s="32"/>
      <c r="BV243" s="229"/>
      <c r="BW243" s="34">
        <f t="shared" si="329"/>
        <v>0</v>
      </c>
      <c r="BX243" s="31">
        <f t="shared" si="388"/>
        <v>0</v>
      </c>
      <c r="BY243" s="230" t="str">
        <f t="shared" si="331"/>
        <v>NO OFERTADO</v>
      </c>
      <c r="BZ243" s="32"/>
      <c r="CA243" s="229"/>
      <c r="CB243" s="34">
        <f t="shared" si="332"/>
        <v>0</v>
      </c>
      <c r="CC243" s="31">
        <f t="shared" si="388"/>
        <v>0</v>
      </c>
      <c r="CD243" s="230" t="str">
        <f t="shared" si="333"/>
        <v>NO OFERTADO</v>
      </c>
      <c r="CE243" s="32"/>
      <c r="CF243" s="229"/>
      <c r="CG243" s="34">
        <f t="shared" si="334"/>
        <v>0</v>
      </c>
      <c r="CH243" s="31">
        <f t="shared" si="388"/>
        <v>0</v>
      </c>
      <c r="CI243" s="230" t="str">
        <f t="shared" si="335"/>
        <v>NO OFERTADO</v>
      </c>
      <c r="CJ243" s="32"/>
      <c r="CK243" s="229"/>
      <c r="CL243" s="34">
        <f t="shared" si="336"/>
        <v>0</v>
      </c>
      <c r="CM243" s="31">
        <f t="shared" si="388"/>
        <v>0</v>
      </c>
      <c r="CN243" s="230" t="str">
        <f t="shared" si="337"/>
        <v>NO OFERTADO</v>
      </c>
      <c r="CO243" s="32"/>
      <c r="CP243" s="231"/>
      <c r="CQ243" s="34">
        <f t="shared" si="338"/>
        <v>0</v>
      </c>
      <c r="CR243" s="31">
        <f t="shared" si="388"/>
        <v>0</v>
      </c>
      <c r="CS243" s="230" t="str">
        <f t="shared" si="339"/>
        <v>NO OFERTADO</v>
      </c>
      <c r="CT243" s="32"/>
      <c r="CU243" s="229"/>
      <c r="CV243" s="34">
        <f t="shared" si="340"/>
        <v>0</v>
      </c>
      <c r="CW243" s="31">
        <f t="shared" si="388"/>
        <v>0</v>
      </c>
      <c r="CX243" s="230" t="str">
        <f t="shared" si="341"/>
        <v>NO OFERTADO</v>
      </c>
      <c r="CY243" s="32"/>
      <c r="CZ243" s="229"/>
      <c r="DA243" s="34">
        <f t="shared" si="354"/>
        <v>0</v>
      </c>
      <c r="DB243" s="31">
        <f t="shared" si="355"/>
        <v>0</v>
      </c>
      <c r="DC243" s="230" t="str">
        <f t="shared" si="342"/>
        <v>NO OFERTADO</v>
      </c>
      <c r="DD243" s="32"/>
      <c r="DE243" s="229"/>
      <c r="DF243" s="34">
        <f t="shared" si="356"/>
        <v>0</v>
      </c>
      <c r="DG243" s="31">
        <f t="shared" si="357"/>
        <v>0</v>
      </c>
      <c r="DH243" s="230" t="str">
        <f t="shared" si="343"/>
        <v>NO OFERTADO</v>
      </c>
      <c r="DI243" s="32"/>
      <c r="DJ243" s="229"/>
      <c r="DK243" s="34">
        <f t="shared" si="358"/>
        <v>0</v>
      </c>
      <c r="DL243" s="31">
        <f t="shared" si="359"/>
        <v>0</v>
      </c>
      <c r="DM243" s="230" t="str">
        <f t="shared" si="344"/>
        <v>NO OFERTADO</v>
      </c>
      <c r="DN243" s="32"/>
      <c r="DO243" s="229"/>
      <c r="DP243" s="34">
        <f t="shared" si="360"/>
        <v>0</v>
      </c>
      <c r="DQ243" s="31">
        <f t="shared" si="361"/>
        <v>0</v>
      </c>
      <c r="DR243" s="230" t="str">
        <f t="shared" si="345"/>
        <v>NO OFERTADO</v>
      </c>
      <c r="DS243" s="32"/>
      <c r="DT243" s="229"/>
      <c r="DU243" s="34">
        <f t="shared" si="362"/>
        <v>0</v>
      </c>
      <c r="DV243" s="31">
        <f t="shared" si="363"/>
        <v>0</v>
      </c>
      <c r="DW243" s="230" t="str">
        <f t="shared" si="346"/>
        <v>NO OFERTADO</v>
      </c>
      <c r="DX243" s="32"/>
      <c r="DY243" s="229">
        <f t="shared" si="389"/>
        <v>0</v>
      </c>
      <c r="DZ243" s="34">
        <f t="shared" si="347"/>
        <v>0</v>
      </c>
      <c r="EA243" s="31">
        <f t="shared" si="348"/>
        <v>0</v>
      </c>
      <c r="EB243" s="230" t="str">
        <f t="shared" si="349"/>
        <v>NO OFERTADO</v>
      </c>
      <c r="EC243" s="32"/>
      <c r="ED243" s="229"/>
      <c r="EE243" s="34">
        <f t="shared" si="364"/>
        <v>0</v>
      </c>
      <c r="EF243" s="31">
        <f t="shared" si="365"/>
        <v>0</v>
      </c>
      <c r="EG243" s="230" t="str">
        <f t="shared" si="350"/>
        <v>NO OFERTADO</v>
      </c>
      <c r="EH243" s="32"/>
      <c r="EI243" s="229"/>
      <c r="EJ243" s="34">
        <f t="shared" si="366"/>
        <v>0</v>
      </c>
      <c r="EK243" s="31">
        <f t="shared" si="367"/>
        <v>0</v>
      </c>
      <c r="EL243" s="230" t="str">
        <f t="shared" si="351"/>
        <v>NO OFERTADO</v>
      </c>
    </row>
    <row r="244" spans="1:142" s="226" customFormat="1" ht="63.75" x14ac:dyDescent="0.2">
      <c r="A244" s="103">
        <v>235</v>
      </c>
      <c r="B244" s="202" t="s">
        <v>376</v>
      </c>
      <c r="C244" s="121" t="s">
        <v>52</v>
      </c>
      <c r="D244" s="146">
        <v>1</v>
      </c>
      <c r="E244" s="227" t="s">
        <v>53</v>
      </c>
      <c r="F244" s="228">
        <v>1</v>
      </c>
      <c r="G244" s="25">
        <v>3500</v>
      </c>
      <c r="H244" s="32"/>
      <c r="I244" s="229"/>
      <c r="J244" s="34">
        <f t="shared" si="352"/>
        <v>0</v>
      </c>
      <c r="K244" s="31">
        <f t="shared" si="353"/>
        <v>0</v>
      </c>
      <c r="L244" s="230" t="str">
        <f t="shared" si="302"/>
        <v>NO OFERTADO</v>
      </c>
      <c r="M244" s="32"/>
      <c r="N244" s="229">
        <v>0</v>
      </c>
      <c r="O244" s="34">
        <f t="shared" si="303"/>
        <v>0</v>
      </c>
      <c r="P244" s="31">
        <f t="shared" si="386"/>
        <v>0</v>
      </c>
      <c r="Q244" s="230" t="str">
        <f t="shared" si="305"/>
        <v>NO OFERTADO</v>
      </c>
      <c r="R244" s="32">
        <v>5050</v>
      </c>
      <c r="S244" s="229">
        <v>0</v>
      </c>
      <c r="T244" s="34">
        <f t="shared" si="306"/>
        <v>5050</v>
      </c>
      <c r="U244" s="31">
        <f t="shared" si="386"/>
        <v>5050</v>
      </c>
      <c r="V244" s="230" t="str">
        <f t="shared" si="307"/>
        <v>NO HABILITA</v>
      </c>
      <c r="W244" s="32"/>
      <c r="X244" s="229"/>
      <c r="Y244" s="34">
        <f t="shared" si="308"/>
        <v>0</v>
      </c>
      <c r="Z244" s="31">
        <f t="shared" si="386"/>
        <v>0</v>
      </c>
      <c r="AA244" s="230" t="str">
        <f t="shared" si="309"/>
        <v>NO OFERTADO</v>
      </c>
      <c r="AB244" s="32"/>
      <c r="AC244" s="229"/>
      <c r="AD244" s="34">
        <f t="shared" si="310"/>
        <v>0</v>
      </c>
      <c r="AE244" s="31">
        <f t="shared" si="386"/>
        <v>0</v>
      </c>
      <c r="AF244" s="230" t="str">
        <f t="shared" si="311"/>
        <v>NO OFERTADO</v>
      </c>
      <c r="AG244" s="32"/>
      <c r="AH244" s="229"/>
      <c r="AI244" s="34">
        <f t="shared" si="312"/>
        <v>0</v>
      </c>
      <c r="AJ244" s="31">
        <f t="shared" si="386"/>
        <v>0</v>
      </c>
      <c r="AK244" s="230" t="str">
        <f t="shared" si="313"/>
        <v>NO OFERTADO</v>
      </c>
      <c r="AL244" s="32"/>
      <c r="AM244" s="229"/>
      <c r="AN244" s="34">
        <f t="shared" si="314"/>
        <v>0</v>
      </c>
      <c r="AO244" s="31">
        <f t="shared" si="386"/>
        <v>0</v>
      </c>
      <c r="AP244" s="230" t="str">
        <f t="shared" si="315"/>
        <v>NO OFERTADO</v>
      </c>
      <c r="AQ244" s="32"/>
      <c r="AR244" s="229"/>
      <c r="AS244" s="34">
        <f t="shared" si="316"/>
        <v>0</v>
      </c>
      <c r="AT244" s="31">
        <f t="shared" si="386"/>
        <v>0</v>
      </c>
      <c r="AU244" s="230" t="str">
        <f t="shared" si="317"/>
        <v>NO OFERTADO</v>
      </c>
      <c r="AV244" s="32">
        <v>5909</v>
      </c>
      <c r="AW244" s="229">
        <v>0</v>
      </c>
      <c r="AX244" s="34">
        <f t="shared" si="318"/>
        <v>5909</v>
      </c>
      <c r="AY244" s="31">
        <f t="shared" si="386"/>
        <v>5909</v>
      </c>
      <c r="AZ244" s="230" t="str">
        <f t="shared" si="319"/>
        <v>NO HABILITA</v>
      </c>
      <c r="BA244" s="32"/>
      <c r="BB244" s="229">
        <f t="shared" si="387"/>
        <v>0</v>
      </c>
      <c r="BC244" s="34">
        <f t="shared" si="321"/>
        <v>0</v>
      </c>
      <c r="BD244" s="31">
        <f t="shared" si="386"/>
        <v>0</v>
      </c>
      <c r="BE244" s="230" t="str">
        <f t="shared" si="322"/>
        <v>NO OFERTADO</v>
      </c>
      <c r="BF244" s="32"/>
      <c r="BG244" s="229"/>
      <c r="BH244" s="34">
        <f t="shared" si="323"/>
        <v>0</v>
      </c>
      <c r="BI244" s="31">
        <f t="shared" si="386"/>
        <v>0</v>
      </c>
      <c r="BJ244" s="230" t="str">
        <f t="shared" si="324"/>
        <v>NO OFERTADO</v>
      </c>
      <c r="BK244" s="32">
        <v>3450</v>
      </c>
      <c r="BL244" s="229">
        <v>0</v>
      </c>
      <c r="BM244" s="34">
        <f t="shared" si="325"/>
        <v>3450</v>
      </c>
      <c r="BN244" s="31">
        <f t="shared" si="386"/>
        <v>3450</v>
      </c>
      <c r="BO244" s="230" t="str">
        <f t="shared" si="326"/>
        <v>HABILITA</v>
      </c>
      <c r="BP244" s="32"/>
      <c r="BQ244" s="229"/>
      <c r="BR244" s="34">
        <f t="shared" si="327"/>
        <v>0</v>
      </c>
      <c r="BS244" s="31">
        <f t="shared" si="386"/>
        <v>0</v>
      </c>
      <c r="BT244" s="230" t="str">
        <f t="shared" si="328"/>
        <v>NO OFERTADO</v>
      </c>
      <c r="BU244" s="32"/>
      <c r="BV244" s="229"/>
      <c r="BW244" s="34">
        <f t="shared" si="329"/>
        <v>0</v>
      </c>
      <c r="BX244" s="31">
        <f t="shared" si="388"/>
        <v>0</v>
      </c>
      <c r="BY244" s="230" t="str">
        <f t="shared" si="331"/>
        <v>NO OFERTADO</v>
      </c>
      <c r="BZ244" s="32"/>
      <c r="CA244" s="229"/>
      <c r="CB244" s="34">
        <f t="shared" si="332"/>
        <v>0</v>
      </c>
      <c r="CC244" s="31">
        <f t="shared" si="388"/>
        <v>0</v>
      </c>
      <c r="CD244" s="230" t="str">
        <f t="shared" si="333"/>
        <v>NO OFERTADO</v>
      </c>
      <c r="CE244" s="32"/>
      <c r="CF244" s="229"/>
      <c r="CG244" s="34">
        <f t="shared" si="334"/>
        <v>0</v>
      </c>
      <c r="CH244" s="31">
        <f t="shared" si="388"/>
        <v>0</v>
      </c>
      <c r="CI244" s="230" t="str">
        <f t="shared" si="335"/>
        <v>NO OFERTADO</v>
      </c>
      <c r="CJ244" s="32"/>
      <c r="CK244" s="229"/>
      <c r="CL244" s="34">
        <f t="shared" si="336"/>
        <v>0</v>
      </c>
      <c r="CM244" s="31">
        <f t="shared" si="388"/>
        <v>0</v>
      </c>
      <c r="CN244" s="230" t="str">
        <f t="shared" si="337"/>
        <v>NO OFERTADO</v>
      </c>
      <c r="CO244" s="32"/>
      <c r="CP244" s="231"/>
      <c r="CQ244" s="34">
        <f t="shared" si="338"/>
        <v>0</v>
      </c>
      <c r="CR244" s="31">
        <f t="shared" si="388"/>
        <v>0</v>
      </c>
      <c r="CS244" s="230" t="str">
        <f t="shared" si="339"/>
        <v>NO OFERTADO</v>
      </c>
      <c r="CT244" s="32"/>
      <c r="CU244" s="229"/>
      <c r="CV244" s="34">
        <f t="shared" si="340"/>
        <v>0</v>
      </c>
      <c r="CW244" s="31">
        <f t="shared" si="388"/>
        <v>0</v>
      </c>
      <c r="CX244" s="230" t="str">
        <f t="shared" si="341"/>
        <v>NO OFERTADO</v>
      </c>
      <c r="CY244" s="32"/>
      <c r="CZ244" s="229"/>
      <c r="DA244" s="34">
        <f t="shared" si="354"/>
        <v>0</v>
      </c>
      <c r="DB244" s="31">
        <f t="shared" si="355"/>
        <v>0</v>
      </c>
      <c r="DC244" s="230" t="str">
        <f t="shared" si="342"/>
        <v>NO OFERTADO</v>
      </c>
      <c r="DD244" s="32"/>
      <c r="DE244" s="229"/>
      <c r="DF244" s="34">
        <f t="shared" si="356"/>
        <v>0</v>
      </c>
      <c r="DG244" s="31">
        <f t="shared" si="357"/>
        <v>0</v>
      </c>
      <c r="DH244" s="230" t="str">
        <f t="shared" si="343"/>
        <v>NO OFERTADO</v>
      </c>
      <c r="DI244" s="32"/>
      <c r="DJ244" s="229"/>
      <c r="DK244" s="34">
        <f t="shared" si="358"/>
        <v>0</v>
      </c>
      <c r="DL244" s="31">
        <f t="shared" si="359"/>
        <v>0</v>
      </c>
      <c r="DM244" s="230" t="str">
        <f t="shared" si="344"/>
        <v>NO OFERTADO</v>
      </c>
      <c r="DN244" s="32"/>
      <c r="DO244" s="229"/>
      <c r="DP244" s="34">
        <f t="shared" si="360"/>
        <v>0</v>
      </c>
      <c r="DQ244" s="31">
        <f t="shared" si="361"/>
        <v>0</v>
      </c>
      <c r="DR244" s="230" t="str">
        <f t="shared" si="345"/>
        <v>NO OFERTADO</v>
      </c>
      <c r="DS244" s="32"/>
      <c r="DT244" s="229"/>
      <c r="DU244" s="34">
        <f t="shared" si="362"/>
        <v>0</v>
      </c>
      <c r="DV244" s="31">
        <f t="shared" si="363"/>
        <v>0</v>
      </c>
      <c r="DW244" s="230" t="str">
        <f t="shared" si="346"/>
        <v>NO OFERTADO</v>
      </c>
      <c r="DX244" s="32"/>
      <c r="DY244" s="229">
        <f t="shared" si="389"/>
        <v>0</v>
      </c>
      <c r="DZ244" s="34">
        <f t="shared" si="347"/>
        <v>0</v>
      </c>
      <c r="EA244" s="31">
        <f t="shared" si="348"/>
        <v>0</v>
      </c>
      <c r="EB244" s="230" t="str">
        <f t="shared" si="349"/>
        <v>NO OFERTADO</v>
      </c>
      <c r="EC244" s="32"/>
      <c r="ED244" s="229"/>
      <c r="EE244" s="34">
        <f t="shared" si="364"/>
        <v>0</v>
      </c>
      <c r="EF244" s="31">
        <f t="shared" si="365"/>
        <v>0</v>
      </c>
      <c r="EG244" s="230" t="str">
        <f t="shared" si="350"/>
        <v>NO OFERTADO</v>
      </c>
      <c r="EH244" s="32"/>
      <c r="EI244" s="229"/>
      <c r="EJ244" s="34">
        <f t="shared" si="366"/>
        <v>0</v>
      </c>
      <c r="EK244" s="31">
        <f t="shared" si="367"/>
        <v>0</v>
      </c>
      <c r="EL244" s="230" t="str">
        <f t="shared" si="351"/>
        <v>NO OFERTADO</v>
      </c>
    </row>
    <row r="245" spans="1:142" s="226" customFormat="1" ht="63.75" x14ac:dyDescent="0.2">
      <c r="A245" s="103">
        <v>236</v>
      </c>
      <c r="B245" s="202" t="s">
        <v>377</v>
      </c>
      <c r="C245" s="121" t="s">
        <v>52</v>
      </c>
      <c r="D245" s="146">
        <v>1</v>
      </c>
      <c r="E245" s="227" t="s">
        <v>53</v>
      </c>
      <c r="F245" s="228">
        <v>1</v>
      </c>
      <c r="G245" s="25">
        <v>15065</v>
      </c>
      <c r="H245" s="32"/>
      <c r="I245" s="229"/>
      <c r="J245" s="34">
        <f t="shared" si="352"/>
        <v>0</v>
      </c>
      <c r="K245" s="31">
        <f t="shared" si="353"/>
        <v>0</v>
      </c>
      <c r="L245" s="230" t="str">
        <f t="shared" si="302"/>
        <v>NO OFERTADO</v>
      </c>
      <c r="M245" s="32"/>
      <c r="N245" s="229">
        <v>0</v>
      </c>
      <c r="O245" s="34">
        <f t="shared" si="303"/>
        <v>0</v>
      </c>
      <c r="P245" s="31">
        <f t="shared" si="386"/>
        <v>0</v>
      </c>
      <c r="Q245" s="230" t="str">
        <f t="shared" si="305"/>
        <v>NO OFERTADO</v>
      </c>
      <c r="R245" s="32">
        <v>7200</v>
      </c>
      <c r="S245" s="229">
        <v>0</v>
      </c>
      <c r="T245" s="34">
        <f t="shared" si="306"/>
        <v>7200</v>
      </c>
      <c r="U245" s="31">
        <f t="shared" si="386"/>
        <v>7200</v>
      </c>
      <c r="V245" s="230" t="str">
        <f t="shared" si="307"/>
        <v>HABILITA</v>
      </c>
      <c r="W245" s="32"/>
      <c r="X245" s="229"/>
      <c r="Y245" s="34">
        <f t="shared" si="308"/>
        <v>0</v>
      </c>
      <c r="Z245" s="31">
        <f t="shared" si="386"/>
        <v>0</v>
      </c>
      <c r="AA245" s="230" t="str">
        <f t="shared" si="309"/>
        <v>NO OFERTADO</v>
      </c>
      <c r="AB245" s="32"/>
      <c r="AC245" s="229"/>
      <c r="AD245" s="34">
        <f t="shared" si="310"/>
        <v>0</v>
      </c>
      <c r="AE245" s="31">
        <f t="shared" si="386"/>
        <v>0</v>
      </c>
      <c r="AF245" s="230" t="str">
        <f t="shared" si="311"/>
        <v>NO OFERTADO</v>
      </c>
      <c r="AG245" s="32"/>
      <c r="AH245" s="229"/>
      <c r="AI245" s="34">
        <f t="shared" si="312"/>
        <v>0</v>
      </c>
      <c r="AJ245" s="31">
        <f t="shared" si="386"/>
        <v>0</v>
      </c>
      <c r="AK245" s="230" t="str">
        <f t="shared" si="313"/>
        <v>NO OFERTADO</v>
      </c>
      <c r="AL245" s="32"/>
      <c r="AM245" s="229"/>
      <c r="AN245" s="34">
        <f t="shared" si="314"/>
        <v>0</v>
      </c>
      <c r="AO245" s="31">
        <f t="shared" si="386"/>
        <v>0</v>
      </c>
      <c r="AP245" s="230" t="str">
        <f t="shared" si="315"/>
        <v>NO OFERTADO</v>
      </c>
      <c r="AQ245" s="32"/>
      <c r="AR245" s="229"/>
      <c r="AS245" s="34">
        <f t="shared" si="316"/>
        <v>0</v>
      </c>
      <c r="AT245" s="31">
        <f t="shared" si="386"/>
        <v>0</v>
      </c>
      <c r="AU245" s="230" t="str">
        <f t="shared" si="317"/>
        <v>NO OFERTADO</v>
      </c>
      <c r="AV245" s="32"/>
      <c r="AW245" s="229"/>
      <c r="AX245" s="34">
        <f t="shared" si="318"/>
        <v>0</v>
      </c>
      <c r="AY245" s="31">
        <f t="shared" si="386"/>
        <v>0</v>
      </c>
      <c r="AZ245" s="230" t="str">
        <f t="shared" si="319"/>
        <v>NO OFERTADO</v>
      </c>
      <c r="BA245" s="32"/>
      <c r="BB245" s="229">
        <f t="shared" si="387"/>
        <v>0</v>
      </c>
      <c r="BC245" s="34">
        <f t="shared" si="321"/>
        <v>0</v>
      </c>
      <c r="BD245" s="31">
        <f t="shared" si="386"/>
        <v>0</v>
      </c>
      <c r="BE245" s="230" t="str">
        <f t="shared" si="322"/>
        <v>NO OFERTADO</v>
      </c>
      <c r="BF245" s="32"/>
      <c r="BG245" s="229"/>
      <c r="BH245" s="34">
        <f t="shared" si="323"/>
        <v>0</v>
      </c>
      <c r="BI245" s="31">
        <f t="shared" si="386"/>
        <v>0</v>
      </c>
      <c r="BJ245" s="230" t="str">
        <f t="shared" si="324"/>
        <v>NO OFERTADO</v>
      </c>
      <c r="BK245" s="32"/>
      <c r="BL245" s="229"/>
      <c r="BM245" s="34">
        <f t="shared" si="325"/>
        <v>0</v>
      </c>
      <c r="BN245" s="31">
        <f t="shared" si="386"/>
        <v>0</v>
      </c>
      <c r="BO245" s="230" t="str">
        <f t="shared" si="326"/>
        <v>NO OFERTADO</v>
      </c>
      <c r="BP245" s="32"/>
      <c r="BQ245" s="229"/>
      <c r="BR245" s="34">
        <f t="shared" si="327"/>
        <v>0</v>
      </c>
      <c r="BS245" s="31">
        <f t="shared" si="386"/>
        <v>0</v>
      </c>
      <c r="BT245" s="230" t="str">
        <f t="shared" si="328"/>
        <v>NO OFERTADO</v>
      </c>
      <c r="BU245" s="32"/>
      <c r="BV245" s="229"/>
      <c r="BW245" s="34">
        <f t="shared" si="329"/>
        <v>0</v>
      </c>
      <c r="BX245" s="31">
        <f t="shared" si="388"/>
        <v>0</v>
      </c>
      <c r="BY245" s="230" t="str">
        <f t="shared" si="331"/>
        <v>NO OFERTADO</v>
      </c>
      <c r="BZ245" s="32"/>
      <c r="CA245" s="229"/>
      <c r="CB245" s="34">
        <f t="shared" si="332"/>
        <v>0</v>
      </c>
      <c r="CC245" s="31">
        <f t="shared" si="388"/>
        <v>0</v>
      </c>
      <c r="CD245" s="230" t="str">
        <f t="shared" si="333"/>
        <v>NO OFERTADO</v>
      </c>
      <c r="CE245" s="32"/>
      <c r="CF245" s="229"/>
      <c r="CG245" s="34">
        <f t="shared" si="334"/>
        <v>0</v>
      </c>
      <c r="CH245" s="31">
        <f t="shared" si="388"/>
        <v>0</v>
      </c>
      <c r="CI245" s="230" t="str">
        <f t="shared" si="335"/>
        <v>NO OFERTADO</v>
      </c>
      <c r="CJ245" s="32"/>
      <c r="CK245" s="229"/>
      <c r="CL245" s="34">
        <f t="shared" si="336"/>
        <v>0</v>
      </c>
      <c r="CM245" s="31">
        <f t="shared" si="388"/>
        <v>0</v>
      </c>
      <c r="CN245" s="230" t="str">
        <f t="shared" si="337"/>
        <v>NO OFERTADO</v>
      </c>
      <c r="CO245" s="32"/>
      <c r="CP245" s="231"/>
      <c r="CQ245" s="34">
        <f t="shared" si="338"/>
        <v>0</v>
      </c>
      <c r="CR245" s="31">
        <f t="shared" si="388"/>
        <v>0</v>
      </c>
      <c r="CS245" s="230" t="str">
        <f t="shared" si="339"/>
        <v>NO OFERTADO</v>
      </c>
      <c r="CT245" s="32"/>
      <c r="CU245" s="229"/>
      <c r="CV245" s="34">
        <f t="shared" si="340"/>
        <v>0</v>
      </c>
      <c r="CW245" s="31">
        <f t="shared" si="388"/>
        <v>0</v>
      </c>
      <c r="CX245" s="230" t="str">
        <f t="shared" si="341"/>
        <v>NO OFERTADO</v>
      </c>
      <c r="CY245" s="32"/>
      <c r="CZ245" s="229"/>
      <c r="DA245" s="34">
        <f t="shared" si="354"/>
        <v>0</v>
      </c>
      <c r="DB245" s="31">
        <f t="shared" si="355"/>
        <v>0</v>
      </c>
      <c r="DC245" s="230" t="str">
        <f t="shared" si="342"/>
        <v>NO OFERTADO</v>
      </c>
      <c r="DD245" s="32"/>
      <c r="DE245" s="229"/>
      <c r="DF245" s="34">
        <f t="shared" si="356"/>
        <v>0</v>
      </c>
      <c r="DG245" s="31">
        <f t="shared" si="357"/>
        <v>0</v>
      </c>
      <c r="DH245" s="230" t="str">
        <f t="shared" si="343"/>
        <v>NO OFERTADO</v>
      </c>
      <c r="DI245" s="32"/>
      <c r="DJ245" s="229"/>
      <c r="DK245" s="34">
        <f t="shared" si="358"/>
        <v>0</v>
      </c>
      <c r="DL245" s="31">
        <f t="shared" si="359"/>
        <v>0</v>
      </c>
      <c r="DM245" s="230" t="str">
        <f t="shared" si="344"/>
        <v>NO OFERTADO</v>
      </c>
      <c r="DN245" s="32"/>
      <c r="DO245" s="229"/>
      <c r="DP245" s="34">
        <f t="shared" si="360"/>
        <v>0</v>
      </c>
      <c r="DQ245" s="31">
        <f t="shared" si="361"/>
        <v>0</v>
      </c>
      <c r="DR245" s="230" t="str">
        <f t="shared" si="345"/>
        <v>NO OFERTADO</v>
      </c>
      <c r="DS245" s="32"/>
      <c r="DT245" s="229"/>
      <c r="DU245" s="34">
        <f t="shared" si="362"/>
        <v>0</v>
      </c>
      <c r="DV245" s="31">
        <f t="shared" si="363"/>
        <v>0</v>
      </c>
      <c r="DW245" s="230" t="str">
        <f t="shared" si="346"/>
        <v>NO OFERTADO</v>
      </c>
      <c r="DX245" s="32"/>
      <c r="DY245" s="229">
        <f t="shared" si="389"/>
        <v>0</v>
      </c>
      <c r="DZ245" s="34">
        <f t="shared" si="347"/>
        <v>0</v>
      </c>
      <c r="EA245" s="31">
        <f t="shared" si="348"/>
        <v>0</v>
      </c>
      <c r="EB245" s="230" t="str">
        <f t="shared" si="349"/>
        <v>NO OFERTADO</v>
      </c>
      <c r="EC245" s="32"/>
      <c r="ED245" s="229"/>
      <c r="EE245" s="34">
        <f t="shared" si="364"/>
        <v>0</v>
      </c>
      <c r="EF245" s="31">
        <f t="shared" si="365"/>
        <v>0</v>
      </c>
      <c r="EG245" s="230" t="str">
        <f t="shared" si="350"/>
        <v>NO OFERTADO</v>
      </c>
      <c r="EH245" s="32"/>
      <c r="EI245" s="229"/>
      <c r="EJ245" s="34">
        <f t="shared" si="366"/>
        <v>0</v>
      </c>
      <c r="EK245" s="31">
        <f t="shared" si="367"/>
        <v>0</v>
      </c>
      <c r="EL245" s="230" t="str">
        <f t="shared" si="351"/>
        <v>NO OFERTADO</v>
      </c>
    </row>
    <row r="246" spans="1:142" s="226" customFormat="1" ht="76.5" x14ac:dyDescent="0.2">
      <c r="A246" s="103">
        <v>237</v>
      </c>
      <c r="B246" s="202" t="s">
        <v>378</v>
      </c>
      <c r="C246" s="121" t="s">
        <v>379</v>
      </c>
      <c r="D246" s="146">
        <v>1</v>
      </c>
      <c r="E246" s="227" t="s">
        <v>53</v>
      </c>
      <c r="F246" s="228">
        <v>1</v>
      </c>
      <c r="G246" s="25">
        <v>4022135.2878</v>
      </c>
      <c r="H246" s="32"/>
      <c r="I246" s="229"/>
      <c r="J246" s="34">
        <f t="shared" si="352"/>
        <v>0</v>
      </c>
      <c r="K246" s="31">
        <f t="shared" si="353"/>
        <v>0</v>
      </c>
      <c r="L246" s="230" t="str">
        <f t="shared" si="302"/>
        <v>NO OFERTADO</v>
      </c>
      <c r="M246" s="32"/>
      <c r="N246" s="229">
        <v>0</v>
      </c>
      <c r="O246" s="34">
        <f t="shared" si="303"/>
        <v>0</v>
      </c>
      <c r="P246" s="31">
        <f t="shared" si="386"/>
        <v>0</v>
      </c>
      <c r="Q246" s="230" t="str">
        <f t="shared" si="305"/>
        <v>NO OFERTADO</v>
      </c>
      <c r="R246" s="32"/>
      <c r="S246" s="229"/>
      <c r="T246" s="34">
        <f t="shared" si="306"/>
        <v>0</v>
      </c>
      <c r="U246" s="31">
        <f t="shared" si="386"/>
        <v>0</v>
      </c>
      <c r="V246" s="230" t="str">
        <f t="shared" si="307"/>
        <v>NO OFERTADO</v>
      </c>
      <c r="W246" s="32"/>
      <c r="X246" s="229"/>
      <c r="Y246" s="34">
        <f t="shared" si="308"/>
        <v>0</v>
      </c>
      <c r="Z246" s="31">
        <f t="shared" si="386"/>
        <v>0</v>
      </c>
      <c r="AA246" s="230" t="str">
        <f t="shared" si="309"/>
        <v>NO OFERTADO</v>
      </c>
      <c r="AB246" s="32"/>
      <c r="AC246" s="229"/>
      <c r="AD246" s="34">
        <f t="shared" si="310"/>
        <v>0</v>
      </c>
      <c r="AE246" s="31">
        <f t="shared" si="386"/>
        <v>0</v>
      </c>
      <c r="AF246" s="230" t="str">
        <f t="shared" si="311"/>
        <v>NO OFERTADO</v>
      </c>
      <c r="AG246" s="32"/>
      <c r="AH246" s="229"/>
      <c r="AI246" s="34">
        <f t="shared" si="312"/>
        <v>0</v>
      </c>
      <c r="AJ246" s="31">
        <f t="shared" si="386"/>
        <v>0</v>
      </c>
      <c r="AK246" s="230" t="str">
        <f t="shared" si="313"/>
        <v>NO OFERTADO</v>
      </c>
      <c r="AL246" s="32"/>
      <c r="AM246" s="229"/>
      <c r="AN246" s="34">
        <f t="shared" si="314"/>
        <v>0</v>
      </c>
      <c r="AO246" s="31">
        <f t="shared" si="386"/>
        <v>0</v>
      </c>
      <c r="AP246" s="230" t="str">
        <f t="shared" si="315"/>
        <v>NO OFERTADO</v>
      </c>
      <c r="AQ246" s="32"/>
      <c r="AR246" s="229"/>
      <c r="AS246" s="34">
        <f t="shared" si="316"/>
        <v>0</v>
      </c>
      <c r="AT246" s="31">
        <f t="shared" si="386"/>
        <v>0</v>
      </c>
      <c r="AU246" s="230" t="str">
        <f t="shared" si="317"/>
        <v>NO OFERTADO</v>
      </c>
      <c r="AV246" s="32"/>
      <c r="AW246" s="229"/>
      <c r="AX246" s="34">
        <f t="shared" si="318"/>
        <v>0</v>
      </c>
      <c r="AY246" s="31">
        <f t="shared" si="386"/>
        <v>0</v>
      </c>
      <c r="AZ246" s="230" t="str">
        <f t="shared" si="319"/>
        <v>NO OFERTADO</v>
      </c>
      <c r="BA246" s="32"/>
      <c r="BB246" s="229">
        <f t="shared" si="387"/>
        <v>0</v>
      </c>
      <c r="BC246" s="34">
        <f t="shared" si="321"/>
        <v>0</v>
      </c>
      <c r="BD246" s="31">
        <f t="shared" si="386"/>
        <v>0</v>
      </c>
      <c r="BE246" s="230" t="str">
        <f t="shared" si="322"/>
        <v>NO OFERTADO</v>
      </c>
      <c r="BF246" s="32"/>
      <c r="BG246" s="229"/>
      <c r="BH246" s="34">
        <f t="shared" si="323"/>
        <v>0</v>
      </c>
      <c r="BI246" s="31">
        <f t="shared" si="386"/>
        <v>0</v>
      </c>
      <c r="BJ246" s="230" t="str">
        <f t="shared" si="324"/>
        <v>NO OFERTADO</v>
      </c>
      <c r="BK246" s="32">
        <v>3200100</v>
      </c>
      <c r="BL246" s="229">
        <f t="shared" ref="BL246:BL269" si="392">BK246*0.19</f>
        <v>608019</v>
      </c>
      <c r="BM246" s="34">
        <f t="shared" si="325"/>
        <v>3808119</v>
      </c>
      <c r="BN246" s="31">
        <f t="shared" si="386"/>
        <v>3808119</v>
      </c>
      <c r="BO246" s="230" t="str">
        <f t="shared" si="326"/>
        <v>HABILITA</v>
      </c>
      <c r="BP246" s="32"/>
      <c r="BQ246" s="229"/>
      <c r="BR246" s="34">
        <f t="shared" si="327"/>
        <v>0</v>
      </c>
      <c r="BS246" s="31">
        <f t="shared" si="386"/>
        <v>0</v>
      </c>
      <c r="BT246" s="230" t="str">
        <f t="shared" si="328"/>
        <v>NO OFERTADO</v>
      </c>
      <c r="BU246" s="32"/>
      <c r="BV246" s="229"/>
      <c r="BW246" s="34">
        <f t="shared" si="329"/>
        <v>0</v>
      </c>
      <c r="BX246" s="31">
        <f t="shared" si="388"/>
        <v>0</v>
      </c>
      <c r="BY246" s="230" t="str">
        <f t="shared" si="331"/>
        <v>NO OFERTADO</v>
      </c>
      <c r="BZ246" s="32"/>
      <c r="CA246" s="229"/>
      <c r="CB246" s="34">
        <f t="shared" si="332"/>
        <v>0</v>
      </c>
      <c r="CC246" s="31">
        <f t="shared" si="388"/>
        <v>0</v>
      </c>
      <c r="CD246" s="230" t="str">
        <f t="shared" si="333"/>
        <v>NO OFERTADO</v>
      </c>
      <c r="CE246" s="32"/>
      <c r="CF246" s="229"/>
      <c r="CG246" s="34">
        <f t="shared" si="334"/>
        <v>0</v>
      </c>
      <c r="CH246" s="31">
        <f t="shared" si="388"/>
        <v>0</v>
      </c>
      <c r="CI246" s="230" t="str">
        <f t="shared" si="335"/>
        <v>NO OFERTADO</v>
      </c>
      <c r="CJ246" s="32"/>
      <c r="CK246" s="229"/>
      <c r="CL246" s="34">
        <f t="shared" si="336"/>
        <v>0</v>
      </c>
      <c r="CM246" s="31">
        <f t="shared" si="388"/>
        <v>0</v>
      </c>
      <c r="CN246" s="230" t="str">
        <f t="shared" si="337"/>
        <v>NO OFERTADO</v>
      </c>
      <c r="CO246" s="32"/>
      <c r="CP246" s="231"/>
      <c r="CQ246" s="34">
        <f t="shared" si="338"/>
        <v>0</v>
      </c>
      <c r="CR246" s="31">
        <f t="shared" si="388"/>
        <v>0</v>
      </c>
      <c r="CS246" s="230" t="str">
        <f t="shared" si="339"/>
        <v>NO OFERTADO</v>
      </c>
      <c r="CT246" s="32"/>
      <c r="CU246" s="229"/>
      <c r="CV246" s="34">
        <f t="shared" si="340"/>
        <v>0</v>
      </c>
      <c r="CW246" s="31">
        <f t="shared" si="388"/>
        <v>0</v>
      </c>
      <c r="CX246" s="230" t="str">
        <f t="shared" si="341"/>
        <v>NO OFERTADO</v>
      </c>
      <c r="CY246" s="32"/>
      <c r="CZ246" s="229"/>
      <c r="DA246" s="34">
        <f t="shared" si="354"/>
        <v>0</v>
      </c>
      <c r="DB246" s="31">
        <f t="shared" si="355"/>
        <v>0</v>
      </c>
      <c r="DC246" s="230" t="str">
        <f t="shared" si="342"/>
        <v>NO OFERTADO</v>
      </c>
      <c r="DD246" s="32"/>
      <c r="DE246" s="229"/>
      <c r="DF246" s="34">
        <f t="shared" si="356"/>
        <v>0</v>
      </c>
      <c r="DG246" s="31">
        <f t="shared" si="357"/>
        <v>0</v>
      </c>
      <c r="DH246" s="230" t="str">
        <f t="shared" si="343"/>
        <v>NO OFERTADO</v>
      </c>
      <c r="DI246" s="32"/>
      <c r="DJ246" s="229"/>
      <c r="DK246" s="34">
        <f t="shared" si="358"/>
        <v>0</v>
      </c>
      <c r="DL246" s="31">
        <f t="shared" si="359"/>
        <v>0</v>
      </c>
      <c r="DM246" s="230" t="str">
        <f t="shared" si="344"/>
        <v>NO OFERTADO</v>
      </c>
      <c r="DN246" s="32"/>
      <c r="DO246" s="229"/>
      <c r="DP246" s="34">
        <f t="shared" si="360"/>
        <v>0</v>
      </c>
      <c r="DQ246" s="31">
        <f t="shared" si="361"/>
        <v>0</v>
      </c>
      <c r="DR246" s="230" t="str">
        <f t="shared" si="345"/>
        <v>NO OFERTADO</v>
      </c>
      <c r="DS246" s="32"/>
      <c r="DT246" s="229"/>
      <c r="DU246" s="34">
        <f t="shared" si="362"/>
        <v>0</v>
      </c>
      <c r="DV246" s="31">
        <f t="shared" si="363"/>
        <v>0</v>
      </c>
      <c r="DW246" s="230" t="str">
        <f t="shared" si="346"/>
        <v>NO OFERTADO</v>
      </c>
      <c r="DX246" s="32"/>
      <c r="DY246" s="229">
        <f t="shared" si="389"/>
        <v>0</v>
      </c>
      <c r="DZ246" s="34">
        <f t="shared" si="347"/>
        <v>0</v>
      </c>
      <c r="EA246" s="31">
        <f t="shared" si="348"/>
        <v>0</v>
      </c>
      <c r="EB246" s="230" t="str">
        <f t="shared" si="349"/>
        <v>NO OFERTADO</v>
      </c>
      <c r="EC246" s="32"/>
      <c r="ED246" s="229"/>
      <c r="EE246" s="34">
        <f t="shared" si="364"/>
        <v>0</v>
      </c>
      <c r="EF246" s="31">
        <f t="shared" si="365"/>
        <v>0</v>
      </c>
      <c r="EG246" s="230" t="str">
        <f t="shared" si="350"/>
        <v>NO OFERTADO</v>
      </c>
      <c r="EH246" s="32"/>
      <c r="EI246" s="229"/>
      <c r="EJ246" s="34">
        <f t="shared" si="366"/>
        <v>0</v>
      </c>
      <c r="EK246" s="31">
        <f t="shared" si="367"/>
        <v>0</v>
      </c>
      <c r="EL246" s="230" t="str">
        <f t="shared" si="351"/>
        <v>NO OFERTADO</v>
      </c>
    </row>
    <row r="247" spans="1:142" s="226" customFormat="1" ht="51" x14ac:dyDescent="0.2">
      <c r="A247" s="103">
        <v>238</v>
      </c>
      <c r="B247" s="202" t="s">
        <v>380</v>
      </c>
      <c r="C247" s="121" t="s">
        <v>381</v>
      </c>
      <c r="D247" s="146">
        <v>1</v>
      </c>
      <c r="E247" s="227" t="s">
        <v>53</v>
      </c>
      <c r="F247" s="228">
        <v>1</v>
      </c>
      <c r="G247" s="25">
        <v>187484.5</v>
      </c>
      <c r="H247" s="32"/>
      <c r="I247" s="229"/>
      <c r="J247" s="34">
        <f t="shared" si="352"/>
        <v>0</v>
      </c>
      <c r="K247" s="31">
        <f t="shared" si="353"/>
        <v>0</v>
      </c>
      <c r="L247" s="230" t="str">
        <f t="shared" si="302"/>
        <v>NO OFERTADO</v>
      </c>
      <c r="M247" s="32"/>
      <c r="N247" s="229">
        <v>0</v>
      </c>
      <c r="O247" s="34">
        <f t="shared" si="303"/>
        <v>0</v>
      </c>
      <c r="P247" s="31">
        <f t="shared" si="386"/>
        <v>0</v>
      </c>
      <c r="Q247" s="230" t="str">
        <f t="shared" si="305"/>
        <v>NO OFERTADO</v>
      </c>
      <c r="R247" s="32"/>
      <c r="S247" s="229"/>
      <c r="T247" s="34">
        <f t="shared" si="306"/>
        <v>0</v>
      </c>
      <c r="U247" s="31">
        <f t="shared" si="386"/>
        <v>0</v>
      </c>
      <c r="V247" s="230" t="str">
        <f t="shared" si="307"/>
        <v>NO OFERTADO</v>
      </c>
      <c r="W247" s="32"/>
      <c r="X247" s="229"/>
      <c r="Y247" s="34">
        <f t="shared" si="308"/>
        <v>0</v>
      </c>
      <c r="Z247" s="31">
        <f t="shared" si="386"/>
        <v>0</v>
      </c>
      <c r="AA247" s="230" t="str">
        <f t="shared" si="309"/>
        <v>NO OFERTADO</v>
      </c>
      <c r="AB247" s="32"/>
      <c r="AC247" s="229"/>
      <c r="AD247" s="34">
        <f t="shared" si="310"/>
        <v>0</v>
      </c>
      <c r="AE247" s="31">
        <f t="shared" si="386"/>
        <v>0</v>
      </c>
      <c r="AF247" s="230" t="str">
        <f t="shared" si="311"/>
        <v>NO OFERTADO</v>
      </c>
      <c r="AG247" s="32"/>
      <c r="AH247" s="229"/>
      <c r="AI247" s="34">
        <f t="shared" si="312"/>
        <v>0</v>
      </c>
      <c r="AJ247" s="31">
        <f t="shared" si="386"/>
        <v>0</v>
      </c>
      <c r="AK247" s="230" t="str">
        <f t="shared" si="313"/>
        <v>NO OFERTADO</v>
      </c>
      <c r="AL247" s="32"/>
      <c r="AM247" s="229"/>
      <c r="AN247" s="34">
        <f t="shared" si="314"/>
        <v>0</v>
      </c>
      <c r="AO247" s="31">
        <f t="shared" si="386"/>
        <v>0</v>
      </c>
      <c r="AP247" s="230" t="str">
        <f t="shared" si="315"/>
        <v>NO OFERTADO</v>
      </c>
      <c r="AQ247" s="32"/>
      <c r="AR247" s="229"/>
      <c r="AS247" s="34">
        <f t="shared" si="316"/>
        <v>0</v>
      </c>
      <c r="AT247" s="31">
        <f t="shared" si="386"/>
        <v>0</v>
      </c>
      <c r="AU247" s="230" t="str">
        <f t="shared" si="317"/>
        <v>NO OFERTADO</v>
      </c>
      <c r="AV247" s="32"/>
      <c r="AW247" s="229"/>
      <c r="AX247" s="34">
        <f t="shared" si="318"/>
        <v>0</v>
      </c>
      <c r="AY247" s="31">
        <f t="shared" si="386"/>
        <v>0</v>
      </c>
      <c r="AZ247" s="230" t="str">
        <f t="shared" si="319"/>
        <v>NO OFERTADO</v>
      </c>
      <c r="BA247" s="32"/>
      <c r="BB247" s="229">
        <f t="shared" si="387"/>
        <v>0</v>
      </c>
      <c r="BC247" s="34">
        <f t="shared" si="321"/>
        <v>0</v>
      </c>
      <c r="BD247" s="31">
        <f t="shared" si="386"/>
        <v>0</v>
      </c>
      <c r="BE247" s="230" t="str">
        <f t="shared" si="322"/>
        <v>NO OFERTADO</v>
      </c>
      <c r="BF247" s="32"/>
      <c r="BG247" s="229"/>
      <c r="BH247" s="34">
        <f t="shared" si="323"/>
        <v>0</v>
      </c>
      <c r="BI247" s="31">
        <f t="shared" si="386"/>
        <v>0</v>
      </c>
      <c r="BJ247" s="230" t="str">
        <f t="shared" si="324"/>
        <v>NO OFERTADO</v>
      </c>
      <c r="BK247" s="32">
        <v>137000</v>
      </c>
      <c r="BL247" s="229">
        <f t="shared" si="392"/>
        <v>26030</v>
      </c>
      <c r="BM247" s="34">
        <f t="shared" si="325"/>
        <v>163030</v>
      </c>
      <c r="BN247" s="31">
        <f t="shared" si="386"/>
        <v>163030</v>
      </c>
      <c r="BO247" s="230" t="str">
        <f t="shared" si="326"/>
        <v>HABILITA</v>
      </c>
      <c r="BP247" s="32"/>
      <c r="BQ247" s="229"/>
      <c r="BR247" s="34">
        <f t="shared" si="327"/>
        <v>0</v>
      </c>
      <c r="BS247" s="31">
        <f t="shared" si="386"/>
        <v>0</v>
      </c>
      <c r="BT247" s="230" t="str">
        <f t="shared" si="328"/>
        <v>NO OFERTADO</v>
      </c>
      <c r="BU247" s="32"/>
      <c r="BV247" s="229"/>
      <c r="BW247" s="34">
        <f t="shared" si="329"/>
        <v>0</v>
      </c>
      <c r="BX247" s="31">
        <f t="shared" si="388"/>
        <v>0</v>
      </c>
      <c r="BY247" s="230" t="str">
        <f t="shared" si="331"/>
        <v>NO OFERTADO</v>
      </c>
      <c r="BZ247" s="32"/>
      <c r="CA247" s="229"/>
      <c r="CB247" s="34">
        <f t="shared" si="332"/>
        <v>0</v>
      </c>
      <c r="CC247" s="31">
        <f t="shared" si="388"/>
        <v>0</v>
      </c>
      <c r="CD247" s="230" t="str">
        <f t="shared" si="333"/>
        <v>NO OFERTADO</v>
      </c>
      <c r="CE247" s="32"/>
      <c r="CF247" s="229"/>
      <c r="CG247" s="34">
        <f t="shared" si="334"/>
        <v>0</v>
      </c>
      <c r="CH247" s="31">
        <f t="shared" si="388"/>
        <v>0</v>
      </c>
      <c r="CI247" s="230" t="str">
        <f t="shared" si="335"/>
        <v>NO OFERTADO</v>
      </c>
      <c r="CJ247" s="32">
        <v>254235</v>
      </c>
      <c r="CK247" s="229">
        <f t="shared" ref="CK247:CK269" si="393">CJ247*0.19</f>
        <v>48304.65</v>
      </c>
      <c r="CL247" s="34">
        <f t="shared" si="336"/>
        <v>302539.65000000002</v>
      </c>
      <c r="CM247" s="31">
        <f t="shared" si="388"/>
        <v>302539.65000000002</v>
      </c>
      <c r="CN247" s="230" t="str">
        <f t="shared" si="337"/>
        <v>NO HABILITA</v>
      </c>
      <c r="CO247" s="32"/>
      <c r="CP247" s="231"/>
      <c r="CQ247" s="34">
        <f t="shared" si="338"/>
        <v>0</v>
      </c>
      <c r="CR247" s="31">
        <f t="shared" si="388"/>
        <v>0</v>
      </c>
      <c r="CS247" s="230" t="str">
        <f t="shared" si="339"/>
        <v>NO OFERTADO</v>
      </c>
      <c r="CT247" s="32"/>
      <c r="CU247" s="229"/>
      <c r="CV247" s="34">
        <f t="shared" si="340"/>
        <v>0</v>
      </c>
      <c r="CW247" s="31">
        <f t="shared" si="388"/>
        <v>0</v>
      </c>
      <c r="CX247" s="230" t="str">
        <f t="shared" si="341"/>
        <v>NO OFERTADO</v>
      </c>
      <c r="CY247" s="32"/>
      <c r="CZ247" s="229"/>
      <c r="DA247" s="34">
        <f t="shared" si="354"/>
        <v>0</v>
      </c>
      <c r="DB247" s="31">
        <f t="shared" si="355"/>
        <v>0</v>
      </c>
      <c r="DC247" s="230" t="str">
        <f t="shared" si="342"/>
        <v>NO OFERTADO</v>
      </c>
      <c r="DD247" s="32"/>
      <c r="DE247" s="229"/>
      <c r="DF247" s="34">
        <f t="shared" si="356"/>
        <v>0</v>
      </c>
      <c r="DG247" s="31">
        <f t="shared" si="357"/>
        <v>0</v>
      </c>
      <c r="DH247" s="230" t="str">
        <f t="shared" si="343"/>
        <v>NO OFERTADO</v>
      </c>
      <c r="DI247" s="32"/>
      <c r="DJ247" s="229"/>
      <c r="DK247" s="34">
        <f t="shared" si="358"/>
        <v>0</v>
      </c>
      <c r="DL247" s="31">
        <f t="shared" si="359"/>
        <v>0</v>
      </c>
      <c r="DM247" s="230" t="str">
        <f t="shared" si="344"/>
        <v>NO OFERTADO</v>
      </c>
      <c r="DN247" s="32">
        <v>153000</v>
      </c>
      <c r="DO247" s="229">
        <v>29070</v>
      </c>
      <c r="DP247" s="34">
        <f t="shared" si="360"/>
        <v>182070</v>
      </c>
      <c r="DQ247" s="31">
        <f t="shared" si="361"/>
        <v>182070</v>
      </c>
      <c r="DR247" s="230" t="str">
        <f t="shared" si="345"/>
        <v>HABILITA</v>
      </c>
      <c r="DS247" s="32"/>
      <c r="DT247" s="229"/>
      <c r="DU247" s="34">
        <f t="shared" si="362"/>
        <v>0</v>
      </c>
      <c r="DV247" s="31">
        <f t="shared" si="363"/>
        <v>0</v>
      </c>
      <c r="DW247" s="230" t="str">
        <f t="shared" si="346"/>
        <v>NO OFERTADO</v>
      </c>
      <c r="DX247" s="32"/>
      <c r="DY247" s="229">
        <f t="shared" si="389"/>
        <v>0</v>
      </c>
      <c r="DZ247" s="34">
        <f t="shared" si="347"/>
        <v>0</v>
      </c>
      <c r="EA247" s="31">
        <f t="shared" si="348"/>
        <v>0</v>
      </c>
      <c r="EB247" s="230" t="str">
        <f t="shared" si="349"/>
        <v>NO OFERTADO</v>
      </c>
      <c r="EC247" s="32"/>
      <c r="ED247" s="229"/>
      <c r="EE247" s="34">
        <f t="shared" si="364"/>
        <v>0</v>
      </c>
      <c r="EF247" s="31">
        <f t="shared" si="365"/>
        <v>0</v>
      </c>
      <c r="EG247" s="230" t="str">
        <f t="shared" si="350"/>
        <v>NO OFERTADO</v>
      </c>
      <c r="EH247" s="32"/>
      <c r="EI247" s="229"/>
      <c r="EJ247" s="34">
        <f t="shared" si="366"/>
        <v>0</v>
      </c>
      <c r="EK247" s="31">
        <f t="shared" si="367"/>
        <v>0</v>
      </c>
      <c r="EL247" s="230" t="str">
        <f t="shared" si="351"/>
        <v>NO OFERTADO</v>
      </c>
    </row>
    <row r="248" spans="1:142" s="226" customFormat="1" ht="51" x14ac:dyDescent="0.2">
      <c r="A248" s="103">
        <v>239</v>
      </c>
      <c r="B248" s="202" t="s">
        <v>382</v>
      </c>
      <c r="C248" s="121" t="s">
        <v>381</v>
      </c>
      <c r="D248" s="146">
        <v>1</v>
      </c>
      <c r="E248" s="227" t="s">
        <v>53</v>
      </c>
      <c r="F248" s="228">
        <v>52</v>
      </c>
      <c r="G248" s="25">
        <v>196927.15</v>
      </c>
      <c r="H248" s="32"/>
      <c r="I248" s="229"/>
      <c r="J248" s="34">
        <f t="shared" si="352"/>
        <v>0</v>
      </c>
      <c r="K248" s="31">
        <f t="shared" si="353"/>
        <v>0</v>
      </c>
      <c r="L248" s="230" t="str">
        <f t="shared" si="302"/>
        <v>NO OFERTADO</v>
      </c>
      <c r="M248" s="32"/>
      <c r="N248" s="229">
        <v>0</v>
      </c>
      <c r="O248" s="34">
        <f t="shared" si="303"/>
        <v>0</v>
      </c>
      <c r="P248" s="31">
        <f t="shared" si="386"/>
        <v>0</v>
      </c>
      <c r="Q248" s="230" t="str">
        <f t="shared" si="305"/>
        <v>NO OFERTADO</v>
      </c>
      <c r="R248" s="32"/>
      <c r="S248" s="229"/>
      <c r="T248" s="34">
        <f t="shared" si="306"/>
        <v>0</v>
      </c>
      <c r="U248" s="31">
        <f t="shared" si="386"/>
        <v>0</v>
      </c>
      <c r="V248" s="230" t="str">
        <f t="shared" si="307"/>
        <v>NO OFERTADO</v>
      </c>
      <c r="W248" s="32"/>
      <c r="X248" s="229"/>
      <c r="Y248" s="34">
        <f t="shared" si="308"/>
        <v>0</v>
      </c>
      <c r="Z248" s="31">
        <f t="shared" si="386"/>
        <v>0</v>
      </c>
      <c r="AA248" s="230" t="str">
        <f t="shared" si="309"/>
        <v>NO OFERTADO</v>
      </c>
      <c r="AB248" s="32"/>
      <c r="AC248" s="229"/>
      <c r="AD248" s="34">
        <f t="shared" si="310"/>
        <v>0</v>
      </c>
      <c r="AE248" s="31">
        <f t="shared" si="386"/>
        <v>0</v>
      </c>
      <c r="AF248" s="230" t="str">
        <f t="shared" si="311"/>
        <v>NO OFERTADO</v>
      </c>
      <c r="AG248" s="32"/>
      <c r="AH248" s="229"/>
      <c r="AI248" s="34">
        <f t="shared" si="312"/>
        <v>0</v>
      </c>
      <c r="AJ248" s="31">
        <f t="shared" si="386"/>
        <v>0</v>
      </c>
      <c r="AK248" s="230" t="str">
        <f t="shared" si="313"/>
        <v>NO OFERTADO</v>
      </c>
      <c r="AL248" s="32"/>
      <c r="AM248" s="229"/>
      <c r="AN248" s="34">
        <f t="shared" si="314"/>
        <v>0</v>
      </c>
      <c r="AO248" s="31">
        <f t="shared" si="386"/>
        <v>0</v>
      </c>
      <c r="AP248" s="230" t="str">
        <f t="shared" si="315"/>
        <v>NO OFERTADO</v>
      </c>
      <c r="AQ248" s="32"/>
      <c r="AR248" s="229"/>
      <c r="AS248" s="34">
        <f t="shared" si="316"/>
        <v>0</v>
      </c>
      <c r="AT248" s="31">
        <f t="shared" si="386"/>
        <v>0</v>
      </c>
      <c r="AU248" s="230" t="str">
        <f t="shared" si="317"/>
        <v>NO OFERTADO</v>
      </c>
      <c r="AV248" s="32"/>
      <c r="AW248" s="229"/>
      <c r="AX248" s="34">
        <f t="shared" si="318"/>
        <v>0</v>
      </c>
      <c r="AY248" s="31">
        <f t="shared" si="386"/>
        <v>0</v>
      </c>
      <c r="AZ248" s="230" t="str">
        <f t="shared" si="319"/>
        <v>NO OFERTADO</v>
      </c>
      <c r="BA248" s="32"/>
      <c r="BB248" s="229">
        <f t="shared" si="387"/>
        <v>0</v>
      </c>
      <c r="BC248" s="34">
        <f t="shared" si="321"/>
        <v>0</v>
      </c>
      <c r="BD248" s="31">
        <f t="shared" si="386"/>
        <v>0</v>
      </c>
      <c r="BE248" s="230" t="str">
        <f t="shared" si="322"/>
        <v>NO OFERTADO</v>
      </c>
      <c r="BF248" s="32"/>
      <c r="BG248" s="229"/>
      <c r="BH248" s="34">
        <f t="shared" si="323"/>
        <v>0</v>
      </c>
      <c r="BI248" s="31">
        <f t="shared" si="386"/>
        <v>0</v>
      </c>
      <c r="BJ248" s="230" t="str">
        <f t="shared" si="324"/>
        <v>NO OFERTADO</v>
      </c>
      <c r="BK248" s="32">
        <v>143900</v>
      </c>
      <c r="BL248" s="229">
        <f t="shared" si="392"/>
        <v>27341</v>
      </c>
      <c r="BM248" s="34">
        <f t="shared" si="325"/>
        <v>171241</v>
      </c>
      <c r="BN248" s="31">
        <f t="shared" si="386"/>
        <v>171241</v>
      </c>
      <c r="BO248" s="230" t="str">
        <f t="shared" si="326"/>
        <v>HABILITA</v>
      </c>
      <c r="BP248" s="32"/>
      <c r="BQ248" s="229"/>
      <c r="BR248" s="34">
        <f t="shared" si="327"/>
        <v>0</v>
      </c>
      <c r="BS248" s="31">
        <f t="shared" si="386"/>
        <v>0</v>
      </c>
      <c r="BT248" s="230" t="str">
        <f t="shared" si="328"/>
        <v>NO OFERTADO</v>
      </c>
      <c r="BU248" s="32"/>
      <c r="BV248" s="229"/>
      <c r="BW248" s="34">
        <f t="shared" si="329"/>
        <v>0</v>
      </c>
      <c r="BX248" s="31">
        <f t="shared" si="388"/>
        <v>0</v>
      </c>
      <c r="BY248" s="230" t="str">
        <f t="shared" si="331"/>
        <v>NO OFERTADO</v>
      </c>
      <c r="BZ248" s="32"/>
      <c r="CA248" s="229"/>
      <c r="CB248" s="34">
        <f t="shared" si="332"/>
        <v>0</v>
      </c>
      <c r="CC248" s="31">
        <f t="shared" si="388"/>
        <v>0</v>
      </c>
      <c r="CD248" s="230" t="str">
        <f t="shared" si="333"/>
        <v>NO OFERTADO</v>
      </c>
      <c r="CE248" s="32"/>
      <c r="CF248" s="229"/>
      <c r="CG248" s="34">
        <f t="shared" si="334"/>
        <v>0</v>
      </c>
      <c r="CH248" s="31">
        <f t="shared" si="388"/>
        <v>0</v>
      </c>
      <c r="CI248" s="230" t="str">
        <f t="shared" si="335"/>
        <v>NO OFERTADO</v>
      </c>
      <c r="CJ248" s="32">
        <v>254235</v>
      </c>
      <c r="CK248" s="229">
        <f t="shared" si="393"/>
        <v>48304.65</v>
      </c>
      <c r="CL248" s="34">
        <f t="shared" si="336"/>
        <v>302539.65000000002</v>
      </c>
      <c r="CM248" s="31">
        <f t="shared" si="388"/>
        <v>302539.65000000002</v>
      </c>
      <c r="CN248" s="230" t="str">
        <f t="shared" si="337"/>
        <v>NO HABILITA</v>
      </c>
      <c r="CO248" s="32"/>
      <c r="CP248" s="231"/>
      <c r="CQ248" s="34">
        <f t="shared" si="338"/>
        <v>0</v>
      </c>
      <c r="CR248" s="31">
        <f t="shared" si="388"/>
        <v>0</v>
      </c>
      <c r="CS248" s="230" t="str">
        <f t="shared" si="339"/>
        <v>NO OFERTADO</v>
      </c>
      <c r="CT248" s="32"/>
      <c r="CU248" s="229"/>
      <c r="CV248" s="34">
        <f t="shared" si="340"/>
        <v>0</v>
      </c>
      <c r="CW248" s="31">
        <f t="shared" si="388"/>
        <v>0</v>
      </c>
      <c r="CX248" s="230" t="str">
        <f t="shared" si="341"/>
        <v>NO OFERTADO</v>
      </c>
      <c r="CY248" s="32"/>
      <c r="CZ248" s="229"/>
      <c r="DA248" s="34">
        <f t="shared" si="354"/>
        <v>0</v>
      </c>
      <c r="DB248" s="31">
        <f t="shared" si="355"/>
        <v>0</v>
      </c>
      <c r="DC248" s="230" t="str">
        <f t="shared" si="342"/>
        <v>NO OFERTADO</v>
      </c>
      <c r="DD248" s="32"/>
      <c r="DE248" s="229"/>
      <c r="DF248" s="34">
        <f t="shared" si="356"/>
        <v>0</v>
      </c>
      <c r="DG248" s="31">
        <f t="shared" si="357"/>
        <v>0</v>
      </c>
      <c r="DH248" s="230" t="str">
        <f t="shared" si="343"/>
        <v>NO OFERTADO</v>
      </c>
      <c r="DI248" s="32"/>
      <c r="DJ248" s="229"/>
      <c r="DK248" s="34">
        <f t="shared" si="358"/>
        <v>0</v>
      </c>
      <c r="DL248" s="31">
        <f t="shared" si="359"/>
        <v>0</v>
      </c>
      <c r="DM248" s="230" t="str">
        <f t="shared" si="344"/>
        <v>NO OFERTADO</v>
      </c>
      <c r="DN248" s="32">
        <v>153000</v>
      </c>
      <c r="DO248" s="229">
        <v>29070</v>
      </c>
      <c r="DP248" s="34">
        <f t="shared" si="360"/>
        <v>182070</v>
      </c>
      <c r="DQ248" s="31">
        <f t="shared" si="361"/>
        <v>182070</v>
      </c>
      <c r="DR248" s="230" t="str">
        <f t="shared" si="345"/>
        <v>HABILITA</v>
      </c>
      <c r="DS248" s="32"/>
      <c r="DT248" s="229"/>
      <c r="DU248" s="34">
        <f t="shared" si="362"/>
        <v>0</v>
      </c>
      <c r="DV248" s="31">
        <f t="shared" si="363"/>
        <v>0</v>
      </c>
      <c r="DW248" s="230" t="str">
        <f t="shared" si="346"/>
        <v>NO OFERTADO</v>
      </c>
      <c r="DX248" s="32"/>
      <c r="DY248" s="229">
        <f t="shared" si="389"/>
        <v>0</v>
      </c>
      <c r="DZ248" s="34">
        <f t="shared" si="347"/>
        <v>0</v>
      </c>
      <c r="EA248" s="31">
        <f t="shared" si="348"/>
        <v>0</v>
      </c>
      <c r="EB248" s="230" t="str">
        <f t="shared" si="349"/>
        <v>NO OFERTADO</v>
      </c>
      <c r="EC248" s="32"/>
      <c r="ED248" s="229"/>
      <c r="EE248" s="34">
        <f t="shared" si="364"/>
        <v>0</v>
      </c>
      <c r="EF248" s="31">
        <f t="shared" si="365"/>
        <v>0</v>
      </c>
      <c r="EG248" s="230" t="str">
        <f t="shared" si="350"/>
        <v>NO OFERTADO</v>
      </c>
      <c r="EH248" s="32"/>
      <c r="EI248" s="229"/>
      <c r="EJ248" s="34">
        <f t="shared" si="366"/>
        <v>0</v>
      </c>
      <c r="EK248" s="31">
        <f t="shared" si="367"/>
        <v>0</v>
      </c>
      <c r="EL248" s="230" t="str">
        <f t="shared" si="351"/>
        <v>NO OFERTADO</v>
      </c>
    </row>
    <row r="249" spans="1:142" s="226" customFormat="1" ht="38.25" x14ac:dyDescent="0.2">
      <c r="A249" s="103">
        <v>240</v>
      </c>
      <c r="B249" s="202" t="s">
        <v>383</v>
      </c>
      <c r="C249" s="121" t="s">
        <v>381</v>
      </c>
      <c r="D249" s="146">
        <v>1</v>
      </c>
      <c r="E249" s="227" t="s">
        <v>53</v>
      </c>
      <c r="F249" s="228">
        <v>1</v>
      </c>
      <c r="G249" s="25">
        <v>187484.5</v>
      </c>
      <c r="H249" s="32"/>
      <c r="I249" s="229"/>
      <c r="J249" s="34">
        <f t="shared" si="352"/>
        <v>0</v>
      </c>
      <c r="K249" s="31">
        <f t="shared" si="353"/>
        <v>0</v>
      </c>
      <c r="L249" s="230" t="str">
        <f t="shared" si="302"/>
        <v>NO OFERTADO</v>
      </c>
      <c r="M249" s="32"/>
      <c r="N249" s="229">
        <v>0</v>
      </c>
      <c r="O249" s="34">
        <f t="shared" si="303"/>
        <v>0</v>
      </c>
      <c r="P249" s="31">
        <f t="shared" si="386"/>
        <v>0</v>
      </c>
      <c r="Q249" s="230" t="str">
        <f t="shared" si="305"/>
        <v>NO OFERTADO</v>
      </c>
      <c r="R249" s="32"/>
      <c r="S249" s="229"/>
      <c r="T249" s="34">
        <f t="shared" si="306"/>
        <v>0</v>
      </c>
      <c r="U249" s="31">
        <f t="shared" si="386"/>
        <v>0</v>
      </c>
      <c r="V249" s="230" t="str">
        <f t="shared" si="307"/>
        <v>NO OFERTADO</v>
      </c>
      <c r="W249" s="32"/>
      <c r="X249" s="229"/>
      <c r="Y249" s="34">
        <f t="shared" si="308"/>
        <v>0</v>
      </c>
      <c r="Z249" s="31">
        <f t="shared" si="386"/>
        <v>0</v>
      </c>
      <c r="AA249" s="230" t="str">
        <f t="shared" si="309"/>
        <v>NO OFERTADO</v>
      </c>
      <c r="AB249" s="32"/>
      <c r="AC249" s="229"/>
      <c r="AD249" s="34">
        <f t="shared" si="310"/>
        <v>0</v>
      </c>
      <c r="AE249" s="31">
        <f t="shared" si="386"/>
        <v>0</v>
      </c>
      <c r="AF249" s="230" t="str">
        <f t="shared" si="311"/>
        <v>NO OFERTADO</v>
      </c>
      <c r="AG249" s="32"/>
      <c r="AH249" s="229"/>
      <c r="AI249" s="34">
        <f t="shared" si="312"/>
        <v>0</v>
      </c>
      <c r="AJ249" s="31">
        <f t="shared" si="386"/>
        <v>0</v>
      </c>
      <c r="AK249" s="230" t="str">
        <f t="shared" si="313"/>
        <v>NO OFERTADO</v>
      </c>
      <c r="AL249" s="32"/>
      <c r="AM249" s="229"/>
      <c r="AN249" s="34">
        <f t="shared" si="314"/>
        <v>0</v>
      </c>
      <c r="AO249" s="31">
        <f t="shared" si="386"/>
        <v>0</v>
      </c>
      <c r="AP249" s="230" t="str">
        <f t="shared" si="315"/>
        <v>NO OFERTADO</v>
      </c>
      <c r="AQ249" s="32"/>
      <c r="AR249" s="229"/>
      <c r="AS249" s="34">
        <f t="shared" si="316"/>
        <v>0</v>
      </c>
      <c r="AT249" s="31">
        <f t="shared" si="386"/>
        <v>0</v>
      </c>
      <c r="AU249" s="230" t="str">
        <f t="shared" si="317"/>
        <v>NO OFERTADO</v>
      </c>
      <c r="AV249" s="32"/>
      <c r="AW249" s="229"/>
      <c r="AX249" s="34">
        <f t="shared" si="318"/>
        <v>0</v>
      </c>
      <c r="AY249" s="31">
        <f t="shared" si="386"/>
        <v>0</v>
      </c>
      <c r="AZ249" s="230" t="str">
        <f t="shared" si="319"/>
        <v>NO OFERTADO</v>
      </c>
      <c r="BA249" s="32"/>
      <c r="BB249" s="229">
        <f t="shared" si="387"/>
        <v>0</v>
      </c>
      <c r="BC249" s="34">
        <f t="shared" si="321"/>
        <v>0</v>
      </c>
      <c r="BD249" s="31">
        <f t="shared" si="386"/>
        <v>0</v>
      </c>
      <c r="BE249" s="230" t="str">
        <f t="shared" si="322"/>
        <v>NO OFERTADO</v>
      </c>
      <c r="BF249" s="32"/>
      <c r="BG249" s="229"/>
      <c r="BH249" s="34">
        <f t="shared" si="323"/>
        <v>0</v>
      </c>
      <c r="BI249" s="31">
        <f t="shared" si="386"/>
        <v>0</v>
      </c>
      <c r="BJ249" s="230" t="str">
        <f t="shared" si="324"/>
        <v>NO OFERTADO</v>
      </c>
      <c r="BK249" s="32">
        <v>378010</v>
      </c>
      <c r="BL249" s="229">
        <f t="shared" si="392"/>
        <v>71821.899999999994</v>
      </c>
      <c r="BM249" s="34">
        <f t="shared" si="325"/>
        <v>449831.9</v>
      </c>
      <c r="BN249" s="31">
        <f t="shared" si="386"/>
        <v>449831.9</v>
      </c>
      <c r="BO249" s="230" t="str">
        <f t="shared" si="326"/>
        <v>NO HABILITA</v>
      </c>
      <c r="BP249" s="32"/>
      <c r="BQ249" s="229"/>
      <c r="BR249" s="34">
        <f t="shared" si="327"/>
        <v>0</v>
      </c>
      <c r="BS249" s="31">
        <f t="shared" si="386"/>
        <v>0</v>
      </c>
      <c r="BT249" s="230" t="str">
        <f t="shared" si="328"/>
        <v>NO OFERTADO</v>
      </c>
      <c r="BU249" s="32"/>
      <c r="BV249" s="229"/>
      <c r="BW249" s="34">
        <f t="shared" si="329"/>
        <v>0</v>
      </c>
      <c r="BX249" s="31">
        <f t="shared" si="388"/>
        <v>0</v>
      </c>
      <c r="BY249" s="230" t="str">
        <f t="shared" si="331"/>
        <v>NO OFERTADO</v>
      </c>
      <c r="BZ249" s="32"/>
      <c r="CA249" s="229"/>
      <c r="CB249" s="34">
        <f t="shared" si="332"/>
        <v>0</v>
      </c>
      <c r="CC249" s="31">
        <f t="shared" si="388"/>
        <v>0</v>
      </c>
      <c r="CD249" s="230" t="str">
        <f t="shared" si="333"/>
        <v>NO OFERTADO</v>
      </c>
      <c r="CE249" s="32"/>
      <c r="CF249" s="229"/>
      <c r="CG249" s="34">
        <f t="shared" si="334"/>
        <v>0</v>
      </c>
      <c r="CH249" s="31">
        <f t="shared" si="388"/>
        <v>0</v>
      </c>
      <c r="CI249" s="230" t="str">
        <f t="shared" si="335"/>
        <v>NO OFERTADO</v>
      </c>
      <c r="CJ249" s="32">
        <v>254235</v>
      </c>
      <c r="CK249" s="229">
        <f t="shared" si="393"/>
        <v>48304.65</v>
      </c>
      <c r="CL249" s="34">
        <f t="shared" si="336"/>
        <v>302539.65000000002</v>
      </c>
      <c r="CM249" s="31">
        <f t="shared" si="388"/>
        <v>302539.65000000002</v>
      </c>
      <c r="CN249" s="230" t="str">
        <f t="shared" si="337"/>
        <v>NO HABILITA</v>
      </c>
      <c r="CO249" s="32"/>
      <c r="CP249" s="231"/>
      <c r="CQ249" s="34">
        <f t="shared" si="338"/>
        <v>0</v>
      </c>
      <c r="CR249" s="31">
        <f t="shared" si="388"/>
        <v>0</v>
      </c>
      <c r="CS249" s="230" t="str">
        <f t="shared" si="339"/>
        <v>NO OFERTADO</v>
      </c>
      <c r="CT249" s="32"/>
      <c r="CU249" s="229"/>
      <c r="CV249" s="34">
        <f t="shared" si="340"/>
        <v>0</v>
      </c>
      <c r="CW249" s="31">
        <f t="shared" si="388"/>
        <v>0</v>
      </c>
      <c r="CX249" s="230" t="str">
        <f t="shared" si="341"/>
        <v>NO OFERTADO</v>
      </c>
      <c r="CY249" s="32"/>
      <c r="CZ249" s="229"/>
      <c r="DA249" s="34">
        <f t="shared" si="354"/>
        <v>0</v>
      </c>
      <c r="DB249" s="31">
        <f t="shared" si="355"/>
        <v>0</v>
      </c>
      <c r="DC249" s="230" t="str">
        <f t="shared" si="342"/>
        <v>NO OFERTADO</v>
      </c>
      <c r="DD249" s="32"/>
      <c r="DE249" s="229"/>
      <c r="DF249" s="34">
        <f t="shared" si="356"/>
        <v>0</v>
      </c>
      <c r="DG249" s="31">
        <f t="shared" si="357"/>
        <v>0</v>
      </c>
      <c r="DH249" s="230" t="str">
        <f t="shared" si="343"/>
        <v>NO OFERTADO</v>
      </c>
      <c r="DI249" s="32"/>
      <c r="DJ249" s="229"/>
      <c r="DK249" s="34">
        <f t="shared" si="358"/>
        <v>0</v>
      </c>
      <c r="DL249" s="31">
        <f t="shared" si="359"/>
        <v>0</v>
      </c>
      <c r="DM249" s="230" t="str">
        <f t="shared" si="344"/>
        <v>NO OFERTADO</v>
      </c>
      <c r="DN249" s="32">
        <v>153000</v>
      </c>
      <c r="DO249" s="229">
        <v>29070</v>
      </c>
      <c r="DP249" s="34">
        <f t="shared" si="360"/>
        <v>182070</v>
      </c>
      <c r="DQ249" s="31">
        <f t="shared" si="361"/>
        <v>182070</v>
      </c>
      <c r="DR249" s="230" t="str">
        <f t="shared" si="345"/>
        <v>HABILITA</v>
      </c>
      <c r="DS249" s="32"/>
      <c r="DT249" s="229"/>
      <c r="DU249" s="34">
        <f t="shared" si="362"/>
        <v>0</v>
      </c>
      <c r="DV249" s="31">
        <f t="shared" si="363"/>
        <v>0</v>
      </c>
      <c r="DW249" s="230" t="str">
        <f t="shared" si="346"/>
        <v>NO OFERTADO</v>
      </c>
      <c r="DX249" s="32"/>
      <c r="DY249" s="229">
        <f t="shared" si="389"/>
        <v>0</v>
      </c>
      <c r="DZ249" s="34">
        <f t="shared" si="347"/>
        <v>0</v>
      </c>
      <c r="EA249" s="31">
        <f t="shared" si="348"/>
        <v>0</v>
      </c>
      <c r="EB249" s="230" t="str">
        <f t="shared" si="349"/>
        <v>NO OFERTADO</v>
      </c>
      <c r="EC249" s="32"/>
      <c r="ED249" s="229"/>
      <c r="EE249" s="34">
        <f t="shared" si="364"/>
        <v>0</v>
      </c>
      <c r="EF249" s="31">
        <f t="shared" si="365"/>
        <v>0</v>
      </c>
      <c r="EG249" s="230" t="str">
        <f t="shared" si="350"/>
        <v>NO OFERTADO</v>
      </c>
      <c r="EH249" s="32"/>
      <c r="EI249" s="229"/>
      <c r="EJ249" s="34">
        <f t="shared" si="366"/>
        <v>0</v>
      </c>
      <c r="EK249" s="31">
        <f t="shared" si="367"/>
        <v>0</v>
      </c>
      <c r="EL249" s="230" t="str">
        <f t="shared" si="351"/>
        <v>NO OFERTADO</v>
      </c>
    </row>
    <row r="250" spans="1:142" s="226" customFormat="1" ht="25.5" x14ac:dyDescent="0.2">
      <c r="A250" s="103">
        <v>241</v>
      </c>
      <c r="B250" s="202" t="s">
        <v>384</v>
      </c>
      <c r="C250" s="121" t="s">
        <v>381</v>
      </c>
      <c r="D250" s="146">
        <v>1</v>
      </c>
      <c r="E250" s="227" t="s">
        <v>53</v>
      </c>
      <c r="F250" s="228">
        <v>1</v>
      </c>
      <c r="G250" s="25">
        <v>187484.5</v>
      </c>
      <c r="H250" s="32"/>
      <c r="I250" s="229"/>
      <c r="J250" s="34">
        <f t="shared" si="352"/>
        <v>0</v>
      </c>
      <c r="K250" s="31">
        <f t="shared" si="353"/>
        <v>0</v>
      </c>
      <c r="L250" s="230" t="str">
        <f t="shared" si="302"/>
        <v>NO OFERTADO</v>
      </c>
      <c r="M250" s="32"/>
      <c r="N250" s="229">
        <v>0</v>
      </c>
      <c r="O250" s="34">
        <f t="shared" si="303"/>
        <v>0</v>
      </c>
      <c r="P250" s="31">
        <f t="shared" ref="P250:BS265" si="394">$D250*O250</f>
        <v>0</v>
      </c>
      <c r="Q250" s="230" t="str">
        <f t="shared" si="305"/>
        <v>NO OFERTADO</v>
      </c>
      <c r="R250" s="32"/>
      <c r="S250" s="229"/>
      <c r="T250" s="34">
        <f t="shared" si="306"/>
        <v>0</v>
      </c>
      <c r="U250" s="31">
        <f t="shared" si="394"/>
        <v>0</v>
      </c>
      <c r="V250" s="230" t="str">
        <f t="shared" si="307"/>
        <v>NO OFERTADO</v>
      </c>
      <c r="W250" s="32"/>
      <c r="X250" s="229"/>
      <c r="Y250" s="34">
        <f t="shared" si="308"/>
        <v>0</v>
      </c>
      <c r="Z250" s="31">
        <f t="shared" si="394"/>
        <v>0</v>
      </c>
      <c r="AA250" s="230" t="str">
        <f t="shared" si="309"/>
        <v>NO OFERTADO</v>
      </c>
      <c r="AB250" s="32"/>
      <c r="AC250" s="229"/>
      <c r="AD250" s="34">
        <f t="shared" si="310"/>
        <v>0</v>
      </c>
      <c r="AE250" s="31">
        <f t="shared" si="394"/>
        <v>0</v>
      </c>
      <c r="AF250" s="230" t="str">
        <f t="shared" si="311"/>
        <v>NO OFERTADO</v>
      </c>
      <c r="AG250" s="32"/>
      <c r="AH250" s="229"/>
      <c r="AI250" s="34">
        <f t="shared" si="312"/>
        <v>0</v>
      </c>
      <c r="AJ250" s="31">
        <f t="shared" si="394"/>
        <v>0</v>
      </c>
      <c r="AK250" s="230" t="str">
        <f t="shared" si="313"/>
        <v>NO OFERTADO</v>
      </c>
      <c r="AL250" s="32"/>
      <c r="AM250" s="229"/>
      <c r="AN250" s="34">
        <f t="shared" si="314"/>
        <v>0</v>
      </c>
      <c r="AO250" s="31">
        <f t="shared" si="394"/>
        <v>0</v>
      </c>
      <c r="AP250" s="230" t="str">
        <f t="shared" si="315"/>
        <v>NO OFERTADO</v>
      </c>
      <c r="AQ250" s="32"/>
      <c r="AR250" s="229"/>
      <c r="AS250" s="34">
        <f t="shared" si="316"/>
        <v>0</v>
      </c>
      <c r="AT250" s="31">
        <f t="shared" si="394"/>
        <v>0</v>
      </c>
      <c r="AU250" s="230" t="str">
        <f t="shared" si="317"/>
        <v>NO OFERTADO</v>
      </c>
      <c r="AV250" s="32"/>
      <c r="AW250" s="229"/>
      <c r="AX250" s="34">
        <f t="shared" si="318"/>
        <v>0</v>
      </c>
      <c r="AY250" s="31">
        <f t="shared" si="394"/>
        <v>0</v>
      </c>
      <c r="AZ250" s="230" t="str">
        <f t="shared" si="319"/>
        <v>NO OFERTADO</v>
      </c>
      <c r="BA250" s="32"/>
      <c r="BB250" s="229">
        <f t="shared" ref="BB250:BB265" si="395">BA250*0.19</f>
        <v>0</v>
      </c>
      <c r="BC250" s="34">
        <f t="shared" si="321"/>
        <v>0</v>
      </c>
      <c r="BD250" s="31">
        <f t="shared" si="394"/>
        <v>0</v>
      </c>
      <c r="BE250" s="230" t="str">
        <f t="shared" si="322"/>
        <v>NO OFERTADO</v>
      </c>
      <c r="BF250" s="32"/>
      <c r="BG250" s="229"/>
      <c r="BH250" s="34">
        <f t="shared" si="323"/>
        <v>0</v>
      </c>
      <c r="BI250" s="31">
        <f t="shared" si="394"/>
        <v>0</v>
      </c>
      <c r="BJ250" s="230" t="str">
        <f t="shared" si="324"/>
        <v>NO OFERTADO</v>
      </c>
      <c r="BK250" s="32">
        <v>137000</v>
      </c>
      <c r="BL250" s="229">
        <f t="shared" si="392"/>
        <v>26030</v>
      </c>
      <c r="BM250" s="34">
        <f t="shared" si="325"/>
        <v>163030</v>
      </c>
      <c r="BN250" s="31">
        <f t="shared" si="394"/>
        <v>163030</v>
      </c>
      <c r="BO250" s="230" t="str">
        <f t="shared" si="326"/>
        <v>HABILITA</v>
      </c>
      <c r="BP250" s="32"/>
      <c r="BQ250" s="229"/>
      <c r="BR250" s="34">
        <f t="shared" si="327"/>
        <v>0</v>
      </c>
      <c r="BS250" s="31">
        <f t="shared" si="394"/>
        <v>0</v>
      </c>
      <c r="BT250" s="230" t="str">
        <f t="shared" si="328"/>
        <v>NO OFERTADO</v>
      </c>
      <c r="BU250" s="32"/>
      <c r="BV250" s="229"/>
      <c r="BW250" s="34">
        <f t="shared" si="329"/>
        <v>0</v>
      </c>
      <c r="BX250" s="31">
        <f t="shared" ref="BX250:CW265" si="396">$D250*BW250</f>
        <v>0</v>
      </c>
      <c r="BY250" s="230" t="str">
        <f t="shared" si="331"/>
        <v>NO OFERTADO</v>
      </c>
      <c r="BZ250" s="32"/>
      <c r="CA250" s="229"/>
      <c r="CB250" s="34">
        <f t="shared" si="332"/>
        <v>0</v>
      </c>
      <c r="CC250" s="31">
        <f t="shared" si="396"/>
        <v>0</v>
      </c>
      <c r="CD250" s="230" t="str">
        <f t="shared" si="333"/>
        <v>NO OFERTADO</v>
      </c>
      <c r="CE250" s="32"/>
      <c r="CF250" s="229"/>
      <c r="CG250" s="34">
        <f t="shared" si="334"/>
        <v>0</v>
      </c>
      <c r="CH250" s="31">
        <f t="shared" si="396"/>
        <v>0</v>
      </c>
      <c r="CI250" s="230" t="str">
        <f t="shared" si="335"/>
        <v>NO OFERTADO</v>
      </c>
      <c r="CJ250" s="32">
        <v>254235</v>
      </c>
      <c r="CK250" s="229">
        <f t="shared" si="393"/>
        <v>48304.65</v>
      </c>
      <c r="CL250" s="34">
        <f t="shared" si="336"/>
        <v>302539.65000000002</v>
      </c>
      <c r="CM250" s="31">
        <f t="shared" si="396"/>
        <v>302539.65000000002</v>
      </c>
      <c r="CN250" s="230" t="str">
        <f t="shared" si="337"/>
        <v>NO HABILITA</v>
      </c>
      <c r="CO250" s="32"/>
      <c r="CP250" s="231"/>
      <c r="CQ250" s="34">
        <f t="shared" si="338"/>
        <v>0</v>
      </c>
      <c r="CR250" s="31">
        <f t="shared" si="396"/>
        <v>0</v>
      </c>
      <c r="CS250" s="230" t="str">
        <f t="shared" si="339"/>
        <v>NO OFERTADO</v>
      </c>
      <c r="CT250" s="32"/>
      <c r="CU250" s="229"/>
      <c r="CV250" s="34">
        <f t="shared" si="340"/>
        <v>0</v>
      </c>
      <c r="CW250" s="31">
        <f t="shared" si="396"/>
        <v>0</v>
      </c>
      <c r="CX250" s="230" t="str">
        <f t="shared" si="341"/>
        <v>NO OFERTADO</v>
      </c>
      <c r="CY250" s="32"/>
      <c r="CZ250" s="229"/>
      <c r="DA250" s="34">
        <f t="shared" si="354"/>
        <v>0</v>
      </c>
      <c r="DB250" s="31">
        <f t="shared" si="355"/>
        <v>0</v>
      </c>
      <c r="DC250" s="230" t="str">
        <f t="shared" si="342"/>
        <v>NO OFERTADO</v>
      </c>
      <c r="DD250" s="32"/>
      <c r="DE250" s="229"/>
      <c r="DF250" s="34">
        <f t="shared" si="356"/>
        <v>0</v>
      </c>
      <c r="DG250" s="31">
        <f t="shared" si="357"/>
        <v>0</v>
      </c>
      <c r="DH250" s="230" t="str">
        <f t="shared" si="343"/>
        <v>NO OFERTADO</v>
      </c>
      <c r="DI250" s="32"/>
      <c r="DJ250" s="229"/>
      <c r="DK250" s="34">
        <f t="shared" si="358"/>
        <v>0</v>
      </c>
      <c r="DL250" s="31">
        <f t="shared" si="359"/>
        <v>0</v>
      </c>
      <c r="DM250" s="230" t="str">
        <f t="shared" si="344"/>
        <v>NO OFERTADO</v>
      </c>
      <c r="DN250" s="32">
        <v>153000</v>
      </c>
      <c r="DO250" s="229">
        <v>29070</v>
      </c>
      <c r="DP250" s="34">
        <f t="shared" si="360"/>
        <v>182070</v>
      </c>
      <c r="DQ250" s="31">
        <f t="shared" si="361"/>
        <v>182070</v>
      </c>
      <c r="DR250" s="230" t="str">
        <f t="shared" si="345"/>
        <v>HABILITA</v>
      </c>
      <c r="DS250" s="32"/>
      <c r="DT250" s="229"/>
      <c r="DU250" s="34">
        <f t="shared" si="362"/>
        <v>0</v>
      </c>
      <c r="DV250" s="31">
        <f t="shared" si="363"/>
        <v>0</v>
      </c>
      <c r="DW250" s="230" t="str">
        <f t="shared" si="346"/>
        <v>NO OFERTADO</v>
      </c>
      <c r="DX250" s="32"/>
      <c r="DY250" s="229">
        <f t="shared" si="389"/>
        <v>0</v>
      </c>
      <c r="DZ250" s="34">
        <f t="shared" si="347"/>
        <v>0</v>
      </c>
      <c r="EA250" s="31">
        <f t="shared" si="348"/>
        <v>0</v>
      </c>
      <c r="EB250" s="230" t="str">
        <f t="shared" si="349"/>
        <v>NO OFERTADO</v>
      </c>
      <c r="EC250" s="32"/>
      <c r="ED250" s="229"/>
      <c r="EE250" s="34">
        <f t="shared" si="364"/>
        <v>0</v>
      </c>
      <c r="EF250" s="31">
        <f t="shared" si="365"/>
        <v>0</v>
      </c>
      <c r="EG250" s="230" t="str">
        <f t="shared" si="350"/>
        <v>NO OFERTADO</v>
      </c>
      <c r="EH250" s="32"/>
      <c r="EI250" s="229"/>
      <c r="EJ250" s="34">
        <f t="shared" si="366"/>
        <v>0</v>
      </c>
      <c r="EK250" s="31">
        <f t="shared" si="367"/>
        <v>0</v>
      </c>
      <c r="EL250" s="230" t="str">
        <f t="shared" si="351"/>
        <v>NO OFERTADO</v>
      </c>
    </row>
    <row r="251" spans="1:142" s="226" customFormat="1" ht="25.5" x14ac:dyDescent="0.2">
      <c r="A251" s="103">
        <v>242</v>
      </c>
      <c r="B251" s="202" t="s">
        <v>385</v>
      </c>
      <c r="C251" s="121" t="s">
        <v>381</v>
      </c>
      <c r="D251" s="146">
        <v>1</v>
      </c>
      <c r="E251" s="227" t="s">
        <v>53</v>
      </c>
      <c r="F251" s="228">
        <v>1</v>
      </c>
      <c r="G251" s="25">
        <v>196927.15</v>
      </c>
      <c r="H251" s="32"/>
      <c r="I251" s="229"/>
      <c r="J251" s="34">
        <f t="shared" si="352"/>
        <v>0</v>
      </c>
      <c r="K251" s="31">
        <f t="shared" si="353"/>
        <v>0</v>
      </c>
      <c r="L251" s="230" t="str">
        <f t="shared" si="302"/>
        <v>NO OFERTADO</v>
      </c>
      <c r="M251" s="32"/>
      <c r="N251" s="229">
        <v>0</v>
      </c>
      <c r="O251" s="34">
        <f t="shared" si="303"/>
        <v>0</v>
      </c>
      <c r="P251" s="31">
        <f t="shared" si="394"/>
        <v>0</v>
      </c>
      <c r="Q251" s="230" t="str">
        <f t="shared" si="305"/>
        <v>NO OFERTADO</v>
      </c>
      <c r="R251" s="32"/>
      <c r="S251" s="229"/>
      <c r="T251" s="34">
        <f t="shared" si="306"/>
        <v>0</v>
      </c>
      <c r="U251" s="31">
        <f t="shared" si="394"/>
        <v>0</v>
      </c>
      <c r="V251" s="230" t="str">
        <f t="shared" si="307"/>
        <v>NO OFERTADO</v>
      </c>
      <c r="W251" s="32"/>
      <c r="X251" s="229"/>
      <c r="Y251" s="34">
        <f t="shared" si="308"/>
        <v>0</v>
      </c>
      <c r="Z251" s="31">
        <f t="shared" si="394"/>
        <v>0</v>
      </c>
      <c r="AA251" s="230" t="str">
        <f t="shared" si="309"/>
        <v>NO OFERTADO</v>
      </c>
      <c r="AB251" s="32"/>
      <c r="AC251" s="229"/>
      <c r="AD251" s="34">
        <f t="shared" si="310"/>
        <v>0</v>
      </c>
      <c r="AE251" s="31">
        <f t="shared" si="394"/>
        <v>0</v>
      </c>
      <c r="AF251" s="230" t="str">
        <f t="shared" si="311"/>
        <v>NO OFERTADO</v>
      </c>
      <c r="AG251" s="32"/>
      <c r="AH251" s="229"/>
      <c r="AI251" s="34">
        <f t="shared" si="312"/>
        <v>0</v>
      </c>
      <c r="AJ251" s="31">
        <f t="shared" si="394"/>
        <v>0</v>
      </c>
      <c r="AK251" s="230" t="str">
        <f t="shared" si="313"/>
        <v>NO OFERTADO</v>
      </c>
      <c r="AL251" s="32"/>
      <c r="AM251" s="229"/>
      <c r="AN251" s="34">
        <f t="shared" si="314"/>
        <v>0</v>
      </c>
      <c r="AO251" s="31">
        <f t="shared" si="394"/>
        <v>0</v>
      </c>
      <c r="AP251" s="230" t="str">
        <f t="shared" si="315"/>
        <v>NO OFERTADO</v>
      </c>
      <c r="AQ251" s="32"/>
      <c r="AR251" s="229"/>
      <c r="AS251" s="34">
        <f t="shared" si="316"/>
        <v>0</v>
      </c>
      <c r="AT251" s="31">
        <f t="shared" si="394"/>
        <v>0</v>
      </c>
      <c r="AU251" s="230" t="str">
        <f t="shared" si="317"/>
        <v>NO OFERTADO</v>
      </c>
      <c r="AV251" s="32"/>
      <c r="AW251" s="229"/>
      <c r="AX251" s="34">
        <f t="shared" si="318"/>
        <v>0</v>
      </c>
      <c r="AY251" s="31">
        <f t="shared" si="394"/>
        <v>0</v>
      </c>
      <c r="AZ251" s="230" t="str">
        <f t="shared" si="319"/>
        <v>NO OFERTADO</v>
      </c>
      <c r="BA251" s="32"/>
      <c r="BB251" s="229">
        <f t="shared" si="395"/>
        <v>0</v>
      </c>
      <c r="BC251" s="34">
        <f t="shared" si="321"/>
        <v>0</v>
      </c>
      <c r="BD251" s="31">
        <f t="shared" si="394"/>
        <v>0</v>
      </c>
      <c r="BE251" s="230" t="str">
        <f t="shared" si="322"/>
        <v>NO OFERTADO</v>
      </c>
      <c r="BF251" s="32"/>
      <c r="BG251" s="229"/>
      <c r="BH251" s="34">
        <f t="shared" si="323"/>
        <v>0</v>
      </c>
      <c r="BI251" s="31">
        <f t="shared" si="394"/>
        <v>0</v>
      </c>
      <c r="BJ251" s="230" t="str">
        <f t="shared" si="324"/>
        <v>NO OFERTADO</v>
      </c>
      <c r="BK251" s="32">
        <v>143900</v>
      </c>
      <c r="BL251" s="229">
        <f t="shared" si="392"/>
        <v>27341</v>
      </c>
      <c r="BM251" s="34">
        <f t="shared" si="325"/>
        <v>171241</v>
      </c>
      <c r="BN251" s="31">
        <f t="shared" si="394"/>
        <v>171241</v>
      </c>
      <c r="BO251" s="230" t="str">
        <f t="shared" si="326"/>
        <v>HABILITA</v>
      </c>
      <c r="BP251" s="32"/>
      <c r="BQ251" s="229"/>
      <c r="BR251" s="34">
        <f t="shared" si="327"/>
        <v>0</v>
      </c>
      <c r="BS251" s="31">
        <f t="shared" si="394"/>
        <v>0</v>
      </c>
      <c r="BT251" s="230" t="str">
        <f t="shared" si="328"/>
        <v>NO OFERTADO</v>
      </c>
      <c r="BU251" s="32"/>
      <c r="BV251" s="229"/>
      <c r="BW251" s="34">
        <f t="shared" si="329"/>
        <v>0</v>
      </c>
      <c r="BX251" s="31">
        <f t="shared" si="396"/>
        <v>0</v>
      </c>
      <c r="BY251" s="230" t="str">
        <f t="shared" si="331"/>
        <v>NO OFERTADO</v>
      </c>
      <c r="BZ251" s="32"/>
      <c r="CA251" s="229"/>
      <c r="CB251" s="34">
        <f t="shared" si="332"/>
        <v>0</v>
      </c>
      <c r="CC251" s="31">
        <f t="shared" si="396"/>
        <v>0</v>
      </c>
      <c r="CD251" s="230" t="str">
        <f t="shared" si="333"/>
        <v>NO OFERTADO</v>
      </c>
      <c r="CE251" s="32"/>
      <c r="CF251" s="229"/>
      <c r="CG251" s="34">
        <f t="shared" si="334"/>
        <v>0</v>
      </c>
      <c r="CH251" s="31">
        <f t="shared" si="396"/>
        <v>0</v>
      </c>
      <c r="CI251" s="230" t="str">
        <f t="shared" si="335"/>
        <v>NO OFERTADO</v>
      </c>
      <c r="CJ251" s="32">
        <v>254235</v>
      </c>
      <c r="CK251" s="229">
        <f t="shared" si="393"/>
        <v>48304.65</v>
      </c>
      <c r="CL251" s="34">
        <f t="shared" si="336"/>
        <v>302539.65000000002</v>
      </c>
      <c r="CM251" s="31">
        <f t="shared" si="396"/>
        <v>302539.65000000002</v>
      </c>
      <c r="CN251" s="230" t="str">
        <f t="shared" si="337"/>
        <v>NO HABILITA</v>
      </c>
      <c r="CO251" s="32"/>
      <c r="CP251" s="231"/>
      <c r="CQ251" s="34">
        <f t="shared" si="338"/>
        <v>0</v>
      </c>
      <c r="CR251" s="31">
        <f t="shared" si="396"/>
        <v>0</v>
      </c>
      <c r="CS251" s="230" t="str">
        <f t="shared" si="339"/>
        <v>NO OFERTADO</v>
      </c>
      <c r="CT251" s="32"/>
      <c r="CU251" s="229"/>
      <c r="CV251" s="34">
        <f t="shared" si="340"/>
        <v>0</v>
      </c>
      <c r="CW251" s="31">
        <f t="shared" si="396"/>
        <v>0</v>
      </c>
      <c r="CX251" s="230" t="str">
        <f t="shared" si="341"/>
        <v>NO OFERTADO</v>
      </c>
      <c r="CY251" s="32"/>
      <c r="CZ251" s="229"/>
      <c r="DA251" s="34">
        <f t="shared" si="354"/>
        <v>0</v>
      </c>
      <c r="DB251" s="31">
        <f t="shared" si="355"/>
        <v>0</v>
      </c>
      <c r="DC251" s="230" t="str">
        <f t="shared" si="342"/>
        <v>NO OFERTADO</v>
      </c>
      <c r="DD251" s="32"/>
      <c r="DE251" s="229"/>
      <c r="DF251" s="34">
        <f t="shared" si="356"/>
        <v>0</v>
      </c>
      <c r="DG251" s="31">
        <f t="shared" si="357"/>
        <v>0</v>
      </c>
      <c r="DH251" s="230" t="str">
        <f t="shared" si="343"/>
        <v>NO OFERTADO</v>
      </c>
      <c r="DI251" s="32"/>
      <c r="DJ251" s="229"/>
      <c r="DK251" s="34">
        <f t="shared" si="358"/>
        <v>0</v>
      </c>
      <c r="DL251" s="31">
        <f t="shared" si="359"/>
        <v>0</v>
      </c>
      <c r="DM251" s="230" t="str">
        <f t="shared" si="344"/>
        <v>NO OFERTADO</v>
      </c>
      <c r="DN251" s="32">
        <v>153000</v>
      </c>
      <c r="DO251" s="229">
        <v>29070</v>
      </c>
      <c r="DP251" s="34">
        <f t="shared" si="360"/>
        <v>182070</v>
      </c>
      <c r="DQ251" s="31">
        <f t="shared" si="361"/>
        <v>182070</v>
      </c>
      <c r="DR251" s="230" t="str">
        <f t="shared" si="345"/>
        <v>HABILITA</v>
      </c>
      <c r="DS251" s="32"/>
      <c r="DT251" s="229"/>
      <c r="DU251" s="34">
        <f t="shared" si="362"/>
        <v>0</v>
      </c>
      <c r="DV251" s="31">
        <f t="shared" si="363"/>
        <v>0</v>
      </c>
      <c r="DW251" s="230" t="str">
        <f t="shared" si="346"/>
        <v>NO OFERTADO</v>
      </c>
      <c r="DX251" s="32"/>
      <c r="DY251" s="229">
        <f t="shared" si="389"/>
        <v>0</v>
      </c>
      <c r="DZ251" s="34">
        <f t="shared" si="347"/>
        <v>0</v>
      </c>
      <c r="EA251" s="31">
        <f t="shared" si="348"/>
        <v>0</v>
      </c>
      <c r="EB251" s="230" t="str">
        <f t="shared" si="349"/>
        <v>NO OFERTADO</v>
      </c>
      <c r="EC251" s="32"/>
      <c r="ED251" s="229"/>
      <c r="EE251" s="34">
        <f t="shared" si="364"/>
        <v>0</v>
      </c>
      <c r="EF251" s="31">
        <f t="shared" si="365"/>
        <v>0</v>
      </c>
      <c r="EG251" s="230" t="str">
        <f t="shared" si="350"/>
        <v>NO OFERTADO</v>
      </c>
      <c r="EH251" s="32"/>
      <c r="EI251" s="229"/>
      <c r="EJ251" s="34">
        <f t="shared" si="366"/>
        <v>0</v>
      </c>
      <c r="EK251" s="31">
        <f t="shared" si="367"/>
        <v>0</v>
      </c>
      <c r="EL251" s="230" t="str">
        <f t="shared" si="351"/>
        <v>NO OFERTADO</v>
      </c>
    </row>
    <row r="252" spans="1:142" s="226" customFormat="1" ht="25.5" x14ac:dyDescent="0.2">
      <c r="A252" s="103">
        <v>243</v>
      </c>
      <c r="B252" s="202" t="s">
        <v>386</v>
      </c>
      <c r="C252" s="121" t="s">
        <v>381</v>
      </c>
      <c r="D252" s="146">
        <v>1</v>
      </c>
      <c r="E252" s="227" t="s">
        <v>53</v>
      </c>
      <c r="F252" s="228">
        <v>1</v>
      </c>
      <c r="G252" s="25">
        <v>187484.5</v>
      </c>
      <c r="H252" s="32"/>
      <c r="I252" s="229"/>
      <c r="J252" s="34">
        <f t="shared" si="352"/>
        <v>0</v>
      </c>
      <c r="K252" s="31">
        <f t="shared" si="353"/>
        <v>0</v>
      </c>
      <c r="L252" s="230" t="str">
        <f t="shared" si="302"/>
        <v>NO OFERTADO</v>
      </c>
      <c r="M252" s="32"/>
      <c r="N252" s="229">
        <v>0</v>
      </c>
      <c r="O252" s="34">
        <f t="shared" si="303"/>
        <v>0</v>
      </c>
      <c r="P252" s="31">
        <f t="shared" si="394"/>
        <v>0</v>
      </c>
      <c r="Q252" s="230" t="str">
        <f t="shared" si="305"/>
        <v>NO OFERTADO</v>
      </c>
      <c r="R252" s="32"/>
      <c r="S252" s="229"/>
      <c r="T252" s="34">
        <f t="shared" si="306"/>
        <v>0</v>
      </c>
      <c r="U252" s="31">
        <f t="shared" si="394"/>
        <v>0</v>
      </c>
      <c r="V252" s="230" t="str">
        <f t="shared" si="307"/>
        <v>NO OFERTADO</v>
      </c>
      <c r="W252" s="32"/>
      <c r="X252" s="229"/>
      <c r="Y252" s="34">
        <f t="shared" si="308"/>
        <v>0</v>
      </c>
      <c r="Z252" s="31">
        <f t="shared" si="394"/>
        <v>0</v>
      </c>
      <c r="AA252" s="230" t="str">
        <f t="shared" si="309"/>
        <v>NO OFERTADO</v>
      </c>
      <c r="AB252" s="32"/>
      <c r="AC252" s="229"/>
      <c r="AD252" s="34">
        <f t="shared" si="310"/>
        <v>0</v>
      </c>
      <c r="AE252" s="31">
        <f t="shared" si="394"/>
        <v>0</v>
      </c>
      <c r="AF252" s="230" t="str">
        <f t="shared" si="311"/>
        <v>NO OFERTADO</v>
      </c>
      <c r="AG252" s="32"/>
      <c r="AH252" s="229"/>
      <c r="AI252" s="34">
        <f t="shared" si="312"/>
        <v>0</v>
      </c>
      <c r="AJ252" s="31">
        <f t="shared" si="394"/>
        <v>0</v>
      </c>
      <c r="AK252" s="230" t="str">
        <f t="shared" si="313"/>
        <v>NO OFERTADO</v>
      </c>
      <c r="AL252" s="32"/>
      <c r="AM252" s="229"/>
      <c r="AN252" s="34">
        <f t="shared" si="314"/>
        <v>0</v>
      </c>
      <c r="AO252" s="31">
        <f t="shared" si="394"/>
        <v>0</v>
      </c>
      <c r="AP252" s="230" t="str">
        <f t="shared" si="315"/>
        <v>NO OFERTADO</v>
      </c>
      <c r="AQ252" s="32"/>
      <c r="AR252" s="229"/>
      <c r="AS252" s="34">
        <f t="shared" si="316"/>
        <v>0</v>
      </c>
      <c r="AT252" s="31">
        <f t="shared" si="394"/>
        <v>0</v>
      </c>
      <c r="AU252" s="230" t="str">
        <f t="shared" si="317"/>
        <v>NO OFERTADO</v>
      </c>
      <c r="AV252" s="32"/>
      <c r="AW252" s="229"/>
      <c r="AX252" s="34">
        <f t="shared" si="318"/>
        <v>0</v>
      </c>
      <c r="AY252" s="31">
        <f t="shared" si="394"/>
        <v>0</v>
      </c>
      <c r="AZ252" s="230" t="str">
        <f t="shared" si="319"/>
        <v>NO OFERTADO</v>
      </c>
      <c r="BA252" s="32"/>
      <c r="BB252" s="229">
        <f t="shared" si="395"/>
        <v>0</v>
      </c>
      <c r="BC252" s="34">
        <f t="shared" si="321"/>
        <v>0</v>
      </c>
      <c r="BD252" s="31">
        <f t="shared" si="394"/>
        <v>0</v>
      </c>
      <c r="BE252" s="230" t="str">
        <f t="shared" si="322"/>
        <v>NO OFERTADO</v>
      </c>
      <c r="BF252" s="32"/>
      <c r="BG252" s="229"/>
      <c r="BH252" s="34">
        <f t="shared" si="323"/>
        <v>0</v>
      </c>
      <c r="BI252" s="31">
        <f t="shared" si="394"/>
        <v>0</v>
      </c>
      <c r="BJ252" s="230" t="str">
        <f t="shared" si="324"/>
        <v>NO OFERTADO</v>
      </c>
      <c r="BK252" s="32">
        <v>137000</v>
      </c>
      <c r="BL252" s="229">
        <f t="shared" si="392"/>
        <v>26030</v>
      </c>
      <c r="BM252" s="34">
        <f t="shared" si="325"/>
        <v>163030</v>
      </c>
      <c r="BN252" s="31">
        <f t="shared" si="394"/>
        <v>163030</v>
      </c>
      <c r="BO252" s="230" t="str">
        <f t="shared" si="326"/>
        <v>HABILITA</v>
      </c>
      <c r="BP252" s="32"/>
      <c r="BQ252" s="229"/>
      <c r="BR252" s="34">
        <f t="shared" si="327"/>
        <v>0</v>
      </c>
      <c r="BS252" s="31">
        <f t="shared" si="394"/>
        <v>0</v>
      </c>
      <c r="BT252" s="230" t="str">
        <f t="shared" si="328"/>
        <v>NO OFERTADO</v>
      </c>
      <c r="BU252" s="32"/>
      <c r="BV252" s="229"/>
      <c r="BW252" s="34">
        <f t="shared" si="329"/>
        <v>0</v>
      </c>
      <c r="BX252" s="31">
        <f t="shared" si="396"/>
        <v>0</v>
      </c>
      <c r="BY252" s="230" t="str">
        <f t="shared" si="331"/>
        <v>NO OFERTADO</v>
      </c>
      <c r="BZ252" s="32"/>
      <c r="CA252" s="229"/>
      <c r="CB252" s="34">
        <f t="shared" si="332"/>
        <v>0</v>
      </c>
      <c r="CC252" s="31">
        <f t="shared" si="396"/>
        <v>0</v>
      </c>
      <c r="CD252" s="230" t="str">
        <f t="shared" si="333"/>
        <v>NO OFERTADO</v>
      </c>
      <c r="CE252" s="32"/>
      <c r="CF252" s="229"/>
      <c r="CG252" s="34">
        <f t="shared" si="334"/>
        <v>0</v>
      </c>
      <c r="CH252" s="31">
        <f t="shared" si="396"/>
        <v>0</v>
      </c>
      <c r="CI252" s="230" t="str">
        <f t="shared" si="335"/>
        <v>NO OFERTADO</v>
      </c>
      <c r="CJ252" s="32">
        <v>254235</v>
      </c>
      <c r="CK252" s="229">
        <f t="shared" si="393"/>
        <v>48304.65</v>
      </c>
      <c r="CL252" s="34">
        <f t="shared" si="336"/>
        <v>302539.65000000002</v>
      </c>
      <c r="CM252" s="31">
        <f t="shared" si="396"/>
        <v>302539.65000000002</v>
      </c>
      <c r="CN252" s="230" t="str">
        <f t="shared" si="337"/>
        <v>NO HABILITA</v>
      </c>
      <c r="CO252" s="32"/>
      <c r="CP252" s="231"/>
      <c r="CQ252" s="34">
        <f t="shared" si="338"/>
        <v>0</v>
      </c>
      <c r="CR252" s="31">
        <f t="shared" si="396"/>
        <v>0</v>
      </c>
      <c r="CS252" s="230" t="str">
        <f t="shared" si="339"/>
        <v>NO OFERTADO</v>
      </c>
      <c r="CT252" s="32"/>
      <c r="CU252" s="229"/>
      <c r="CV252" s="34">
        <f t="shared" si="340"/>
        <v>0</v>
      </c>
      <c r="CW252" s="31">
        <f t="shared" si="396"/>
        <v>0</v>
      </c>
      <c r="CX252" s="230" t="str">
        <f t="shared" si="341"/>
        <v>NO OFERTADO</v>
      </c>
      <c r="CY252" s="32"/>
      <c r="CZ252" s="229"/>
      <c r="DA252" s="34">
        <f t="shared" si="354"/>
        <v>0</v>
      </c>
      <c r="DB252" s="31">
        <f t="shared" si="355"/>
        <v>0</v>
      </c>
      <c r="DC252" s="230" t="str">
        <f t="shared" si="342"/>
        <v>NO OFERTADO</v>
      </c>
      <c r="DD252" s="32"/>
      <c r="DE252" s="229"/>
      <c r="DF252" s="34">
        <f t="shared" si="356"/>
        <v>0</v>
      </c>
      <c r="DG252" s="31">
        <f t="shared" si="357"/>
        <v>0</v>
      </c>
      <c r="DH252" s="230" t="str">
        <f t="shared" si="343"/>
        <v>NO OFERTADO</v>
      </c>
      <c r="DI252" s="32"/>
      <c r="DJ252" s="229"/>
      <c r="DK252" s="34">
        <f t="shared" si="358"/>
        <v>0</v>
      </c>
      <c r="DL252" s="31">
        <f t="shared" si="359"/>
        <v>0</v>
      </c>
      <c r="DM252" s="230" t="str">
        <f t="shared" si="344"/>
        <v>NO OFERTADO</v>
      </c>
      <c r="DN252" s="32">
        <v>153000</v>
      </c>
      <c r="DO252" s="229">
        <v>29070</v>
      </c>
      <c r="DP252" s="34">
        <f t="shared" si="360"/>
        <v>182070</v>
      </c>
      <c r="DQ252" s="31">
        <f t="shared" si="361"/>
        <v>182070</v>
      </c>
      <c r="DR252" s="230" t="str">
        <f t="shared" si="345"/>
        <v>HABILITA</v>
      </c>
      <c r="DS252" s="32"/>
      <c r="DT252" s="229"/>
      <c r="DU252" s="34">
        <f t="shared" si="362"/>
        <v>0</v>
      </c>
      <c r="DV252" s="31">
        <f t="shared" si="363"/>
        <v>0</v>
      </c>
      <c r="DW252" s="230" t="str">
        <f t="shared" si="346"/>
        <v>NO OFERTADO</v>
      </c>
      <c r="DX252" s="32"/>
      <c r="DY252" s="229">
        <f t="shared" si="389"/>
        <v>0</v>
      </c>
      <c r="DZ252" s="34">
        <f t="shared" si="347"/>
        <v>0</v>
      </c>
      <c r="EA252" s="31">
        <f t="shared" si="348"/>
        <v>0</v>
      </c>
      <c r="EB252" s="230" t="str">
        <f t="shared" si="349"/>
        <v>NO OFERTADO</v>
      </c>
      <c r="EC252" s="32"/>
      <c r="ED252" s="229"/>
      <c r="EE252" s="34">
        <f t="shared" si="364"/>
        <v>0</v>
      </c>
      <c r="EF252" s="31">
        <f t="shared" si="365"/>
        <v>0</v>
      </c>
      <c r="EG252" s="230" t="str">
        <f t="shared" si="350"/>
        <v>NO OFERTADO</v>
      </c>
      <c r="EH252" s="32"/>
      <c r="EI252" s="229"/>
      <c r="EJ252" s="34">
        <f t="shared" si="366"/>
        <v>0</v>
      </c>
      <c r="EK252" s="31">
        <f t="shared" si="367"/>
        <v>0</v>
      </c>
      <c r="EL252" s="230" t="str">
        <f t="shared" si="351"/>
        <v>NO OFERTADO</v>
      </c>
    </row>
    <row r="253" spans="1:142" s="226" customFormat="1" ht="25.5" x14ac:dyDescent="0.2">
      <c r="A253" s="103">
        <v>244</v>
      </c>
      <c r="B253" s="202" t="s">
        <v>387</v>
      </c>
      <c r="C253" s="121" t="s">
        <v>381</v>
      </c>
      <c r="D253" s="146">
        <v>1</v>
      </c>
      <c r="E253" s="227" t="s">
        <v>53</v>
      </c>
      <c r="F253" s="228">
        <v>1</v>
      </c>
      <c r="G253" s="25">
        <v>196927.15</v>
      </c>
      <c r="H253" s="32"/>
      <c r="I253" s="229"/>
      <c r="J253" s="34">
        <f t="shared" si="352"/>
        <v>0</v>
      </c>
      <c r="K253" s="31">
        <f t="shared" si="353"/>
        <v>0</v>
      </c>
      <c r="L253" s="230" t="str">
        <f t="shared" si="302"/>
        <v>NO OFERTADO</v>
      </c>
      <c r="M253" s="32"/>
      <c r="N253" s="229">
        <v>0</v>
      </c>
      <c r="O253" s="34">
        <f t="shared" si="303"/>
        <v>0</v>
      </c>
      <c r="P253" s="31">
        <f t="shared" si="394"/>
        <v>0</v>
      </c>
      <c r="Q253" s="230" t="str">
        <f t="shared" si="305"/>
        <v>NO OFERTADO</v>
      </c>
      <c r="R253" s="32"/>
      <c r="S253" s="229"/>
      <c r="T253" s="34">
        <f t="shared" si="306"/>
        <v>0</v>
      </c>
      <c r="U253" s="31">
        <f t="shared" si="394"/>
        <v>0</v>
      </c>
      <c r="V253" s="230" t="str">
        <f t="shared" si="307"/>
        <v>NO OFERTADO</v>
      </c>
      <c r="W253" s="32"/>
      <c r="X253" s="229"/>
      <c r="Y253" s="34">
        <f t="shared" si="308"/>
        <v>0</v>
      </c>
      <c r="Z253" s="31">
        <f t="shared" si="394"/>
        <v>0</v>
      </c>
      <c r="AA253" s="230" t="str">
        <f t="shared" si="309"/>
        <v>NO OFERTADO</v>
      </c>
      <c r="AB253" s="32"/>
      <c r="AC253" s="229"/>
      <c r="AD253" s="34">
        <f t="shared" si="310"/>
        <v>0</v>
      </c>
      <c r="AE253" s="31">
        <f t="shared" si="394"/>
        <v>0</v>
      </c>
      <c r="AF253" s="230" t="str">
        <f t="shared" si="311"/>
        <v>NO OFERTADO</v>
      </c>
      <c r="AG253" s="32"/>
      <c r="AH253" s="229"/>
      <c r="AI253" s="34">
        <f t="shared" si="312"/>
        <v>0</v>
      </c>
      <c r="AJ253" s="31">
        <f t="shared" si="394"/>
        <v>0</v>
      </c>
      <c r="AK253" s="230" t="str">
        <f t="shared" si="313"/>
        <v>NO OFERTADO</v>
      </c>
      <c r="AL253" s="32"/>
      <c r="AM253" s="229"/>
      <c r="AN253" s="34">
        <f t="shared" si="314"/>
        <v>0</v>
      </c>
      <c r="AO253" s="31">
        <f t="shared" si="394"/>
        <v>0</v>
      </c>
      <c r="AP253" s="230" t="str">
        <f t="shared" si="315"/>
        <v>NO OFERTADO</v>
      </c>
      <c r="AQ253" s="32"/>
      <c r="AR253" s="229"/>
      <c r="AS253" s="34">
        <f t="shared" si="316"/>
        <v>0</v>
      </c>
      <c r="AT253" s="31">
        <f t="shared" si="394"/>
        <v>0</v>
      </c>
      <c r="AU253" s="230" t="str">
        <f t="shared" si="317"/>
        <v>NO OFERTADO</v>
      </c>
      <c r="AV253" s="32"/>
      <c r="AW253" s="229"/>
      <c r="AX253" s="34">
        <f t="shared" si="318"/>
        <v>0</v>
      </c>
      <c r="AY253" s="31">
        <f t="shared" si="394"/>
        <v>0</v>
      </c>
      <c r="AZ253" s="230" t="str">
        <f t="shared" si="319"/>
        <v>NO OFERTADO</v>
      </c>
      <c r="BA253" s="32"/>
      <c r="BB253" s="229">
        <f t="shared" si="395"/>
        <v>0</v>
      </c>
      <c r="BC253" s="34">
        <f t="shared" si="321"/>
        <v>0</v>
      </c>
      <c r="BD253" s="31">
        <f t="shared" si="394"/>
        <v>0</v>
      </c>
      <c r="BE253" s="230" t="str">
        <f t="shared" si="322"/>
        <v>NO OFERTADO</v>
      </c>
      <c r="BF253" s="32"/>
      <c r="BG253" s="229"/>
      <c r="BH253" s="34">
        <f t="shared" si="323"/>
        <v>0</v>
      </c>
      <c r="BI253" s="31">
        <f t="shared" si="394"/>
        <v>0</v>
      </c>
      <c r="BJ253" s="230" t="str">
        <f t="shared" si="324"/>
        <v>NO OFERTADO</v>
      </c>
      <c r="BK253" s="32">
        <v>143900</v>
      </c>
      <c r="BL253" s="229">
        <f t="shared" si="392"/>
        <v>27341</v>
      </c>
      <c r="BM253" s="34">
        <f t="shared" si="325"/>
        <v>171241</v>
      </c>
      <c r="BN253" s="31">
        <f t="shared" si="394"/>
        <v>171241</v>
      </c>
      <c r="BO253" s="230" t="str">
        <f t="shared" si="326"/>
        <v>HABILITA</v>
      </c>
      <c r="BP253" s="32"/>
      <c r="BQ253" s="229"/>
      <c r="BR253" s="34">
        <f t="shared" si="327"/>
        <v>0</v>
      </c>
      <c r="BS253" s="31">
        <f t="shared" si="394"/>
        <v>0</v>
      </c>
      <c r="BT253" s="230" t="str">
        <f t="shared" si="328"/>
        <v>NO OFERTADO</v>
      </c>
      <c r="BU253" s="32"/>
      <c r="BV253" s="229"/>
      <c r="BW253" s="34">
        <f t="shared" si="329"/>
        <v>0</v>
      </c>
      <c r="BX253" s="31">
        <f t="shared" si="396"/>
        <v>0</v>
      </c>
      <c r="BY253" s="230" t="str">
        <f t="shared" si="331"/>
        <v>NO OFERTADO</v>
      </c>
      <c r="BZ253" s="32"/>
      <c r="CA253" s="229"/>
      <c r="CB253" s="34">
        <f t="shared" si="332"/>
        <v>0</v>
      </c>
      <c r="CC253" s="31">
        <f t="shared" si="396"/>
        <v>0</v>
      </c>
      <c r="CD253" s="230" t="str">
        <f t="shared" si="333"/>
        <v>NO OFERTADO</v>
      </c>
      <c r="CE253" s="32"/>
      <c r="CF253" s="229"/>
      <c r="CG253" s="34">
        <f t="shared" si="334"/>
        <v>0</v>
      </c>
      <c r="CH253" s="31">
        <f t="shared" si="396"/>
        <v>0</v>
      </c>
      <c r="CI253" s="230" t="str">
        <f t="shared" si="335"/>
        <v>NO OFERTADO</v>
      </c>
      <c r="CJ253" s="32">
        <v>254235</v>
      </c>
      <c r="CK253" s="229">
        <f t="shared" si="393"/>
        <v>48304.65</v>
      </c>
      <c r="CL253" s="34">
        <f t="shared" si="336"/>
        <v>302539.65000000002</v>
      </c>
      <c r="CM253" s="31">
        <f t="shared" si="396"/>
        <v>302539.65000000002</v>
      </c>
      <c r="CN253" s="230" t="str">
        <f t="shared" si="337"/>
        <v>NO HABILITA</v>
      </c>
      <c r="CO253" s="32"/>
      <c r="CP253" s="231"/>
      <c r="CQ253" s="34">
        <f t="shared" si="338"/>
        <v>0</v>
      </c>
      <c r="CR253" s="31">
        <f t="shared" si="396"/>
        <v>0</v>
      </c>
      <c r="CS253" s="230" t="str">
        <f t="shared" si="339"/>
        <v>NO OFERTADO</v>
      </c>
      <c r="CT253" s="32"/>
      <c r="CU253" s="229"/>
      <c r="CV253" s="34">
        <f t="shared" si="340"/>
        <v>0</v>
      </c>
      <c r="CW253" s="31">
        <f t="shared" si="396"/>
        <v>0</v>
      </c>
      <c r="CX253" s="230" t="str">
        <f t="shared" si="341"/>
        <v>NO OFERTADO</v>
      </c>
      <c r="CY253" s="32"/>
      <c r="CZ253" s="229"/>
      <c r="DA253" s="34">
        <f t="shared" si="354"/>
        <v>0</v>
      </c>
      <c r="DB253" s="31">
        <f t="shared" si="355"/>
        <v>0</v>
      </c>
      <c r="DC253" s="230" t="str">
        <f t="shared" si="342"/>
        <v>NO OFERTADO</v>
      </c>
      <c r="DD253" s="32"/>
      <c r="DE253" s="229"/>
      <c r="DF253" s="34">
        <f t="shared" si="356"/>
        <v>0</v>
      </c>
      <c r="DG253" s="31">
        <f t="shared" si="357"/>
        <v>0</v>
      </c>
      <c r="DH253" s="230" t="str">
        <f t="shared" si="343"/>
        <v>NO OFERTADO</v>
      </c>
      <c r="DI253" s="32"/>
      <c r="DJ253" s="229"/>
      <c r="DK253" s="34">
        <f t="shared" si="358"/>
        <v>0</v>
      </c>
      <c r="DL253" s="31">
        <f t="shared" si="359"/>
        <v>0</v>
      </c>
      <c r="DM253" s="230" t="str">
        <f t="shared" si="344"/>
        <v>NO OFERTADO</v>
      </c>
      <c r="DN253" s="32">
        <v>153000</v>
      </c>
      <c r="DO253" s="229">
        <v>29070</v>
      </c>
      <c r="DP253" s="34">
        <f t="shared" si="360"/>
        <v>182070</v>
      </c>
      <c r="DQ253" s="31">
        <f t="shared" si="361"/>
        <v>182070</v>
      </c>
      <c r="DR253" s="230" t="str">
        <f t="shared" si="345"/>
        <v>HABILITA</v>
      </c>
      <c r="DS253" s="32"/>
      <c r="DT253" s="229"/>
      <c r="DU253" s="34">
        <f t="shared" si="362"/>
        <v>0</v>
      </c>
      <c r="DV253" s="31">
        <f t="shared" si="363"/>
        <v>0</v>
      </c>
      <c r="DW253" s="230" t="str">
        <f t="shared" si="346"/>
        <v>NO OFERTADO</v>
      </c>
      <c r="DX253" s="32"/>
      <c r="DY253" s="229">
        <f t="shared" si="389"/>
        <v>0</v>
      </c>
      <c r="DZ253" s="34">
        <f t="shared" si="347"/>
        <v>0</v>
      </c>
      <c r="EA253" s="31">
        <f t="shared" si="348"/>
        <v>0</v>
      </c>
      <c r="EB253" s="230" t="str">
        <f t="shared" si="349"/>
        <v>NO OFERTADO</v>
      </c>
      <c r="EC253" s="32"/>
      <c r="ED253" s="229"/>
      <c r="EE253" s="34">
        <f t="shared" si="364"/>
        <v>0</v>
      </c>
      <c r="EF253" s="31">
        <f t="shared" si="365"/>
        <v>0</v>
      </c>
      <c r="EG253" s="230" t="str">
        <f t="shared" si="350"/>
        <v>NO OFERTADO</v>
      </c>
      <c r="EH253" s="32"/>
      <c r="EI253" s="229"/>
      <c r="EJ253" s="34">
        <f t="shared" si="366"/>
        <v>0</v>
      </c>
      <c r="EK253" s="31">
        <f t="shared" si="367"/>
        <v>0</v>
      </c>
      <c r="EL253" s="230" t="str">
        <f t="shared" si="351"/>
        <v>NO OFERTADO</v>
      </c>
    </row>
    <row r="254" spans="1:142" s="226" customFormat="1" ht="38.25" x14ac:dyDescent="0.2">
      <c r="A254" s="103">
        <v>245</v>
      </c>
      <c r="B254" s="202" t="s">
        <v>388</v>
      </c>
      <c r="C254" s="121" t="s">
        <v>381</v>
      </c>
      <c r="D254" s="146">
        <v>1</v>
      </c>
      <c r="E254" s="227" t="s">
        <v>53</v>
      </c>
      <c r="F254" s="228">
        <v>1</v>
      </c>
      <c r="G254" s="25">
        <v>368768.00520000001</v>
      </c>
      <c r="H254" s="32"/>
      <c r="I254" s="229"/>
      <c r="J254" s="34">
        <f t="shared" si="352"/>
        <v>0</v>
      </c>
      <c r="K254" s="31">
        <f t="shared" si="353"/>
        <v>0</v>
      </c>
      <c r="L254" s="230" t="str">
        <f t="shared" si="302"/>
        <v>NO OFERTADO</v>
      </c>
      <c r="M254" s="32"/>
      <c r="N254" s="229">
        <v>0</v>
      </c>
      <c r="O254" s="34">
        <f t="shared" si="303"/>
        <v>0</v>
      </c>
      <c r="P254" s="31">
        <f t="shared" si="394"/>
        <v>0</v>
      </c>
      <c r="Q254" s="230" t="str">
        <f t="shared" si="305"/>
        <v>NO OFERTADO</v>
      </c>
      <c r="R254" s="32"/>
      <c r="S254" s="229"/>
      <c r="T254" s="34">
        <f t="shared" si="306"/>
        <v>0</v>
      </c>
      <c r="U254" s="31">
        <f t="shared" si="394"/>
        <v>0</v>
      </c>
      <c r="V254" s="230" t="str">
        <f t="shared" si="307"/>
        <v>NO OFERTADO</v>
      </c>
      <c r="W254" s="32"/>
      <c r="X254" s="229"/>
      <c r="Y254" s="34">
        <f t="shared" si="308"/>
        <v>0</v>
      </c>
      <c r="Z254" s="31">
        <f t="shared" si="394"/>
        <v>0</v>
      </c>
      <c r="AA254" s="230" t="str">
        <f t="shared" si="309"/>
        <v>NO OFERTADO</v>
      </c>
      <c r="AB254" s="32"/>
      <c r="AC254" s="229"/>
      <c r="AD254" s="34">
        <f t="shared" si="310"/>
        <v>0</v>
      </c>
      <c r="AE254" s="31">
        <f t="shared" si="394"/>
        <v>0</v>
      </c>
      <c r="AF254" s="230" t="str">
        <f t="shared" si="311"/>
        <v>NO OFERTADO</v>
      </c>
      <c r="AG254" s="32"/>
      <c r="AH254" s="229"/>
      <c r="AI254" s="34">
        <f t="shared" si="312"/>
        <v>0</v>
      </c>
      <c r="AJ254" s="31">
        <f t="shared" si="394"/>
        <v>0</v>
      </c>
      <c r="AK254" s="230" t="str">
        <f t="shared" si="313"/>
        <v>NO OFERTADO</v>
      </c>
      <c r="AL254" s="32"/>
      <c r="AM254" s="229"/>
      <c r="AN254" s="34">
        <f t="shared" si="314"/>
        <v>0</v>
      </c>
      <c r="AO254" s="31">
        <f t="shared" si="394"/>
        <v>0</v>
      </c>
      <c r="AP254" s="230" t="str">
        <f t="shared" si="315"/>
        <v>NO OFERTADO</v>
      </c>
      <c r="AQ254" s="32"/>
      <c r="AR254" s="229"/>
      <c r="AS254" s="34">
        <f t="shared" si="316"/>
        <v>0</v>
      </c>
      <c r="AT254" s="31">
        <f t="shared" si="394"/>
        <v>0</v>
      </c>
      <c r="AU254" s="230" t="str">
        <f t="shared" si="317"/>
        <v>NO OFERTADO</v>
      </c>
      <c r="AV254" s="32"/>
      <c r="AW254" s="229"/>
      <c r="AX254" s="34">
        <f t="shared" si="318"/>
        <v>0</v>
      </c>
      <c r="AY254" s="31">
        <f t="shared" si="394"/>
        <v>0</v>
      </c>
      <c r="AZ254" s="230" t="str">
        <f t="shared" si="319"/>
        <v>NO OFERTADO</v>
      </c>
      <c r="BA254" s="32"/>
      <c r="BB254" s="229">
        <f t="shared" si="395"/>
        <v>0</v>
      </c>
      <c r="BC254" s="34">
        <f t="shared" si="321"/>
        <v>0</v>
      </c>
      <c r="BD254" s="31">
        <f t="shared" si="394"/>
        <v>0</v>
      </c>
      <c r="BE254" s="230" t="str">
        <f t="shared" si="322"/>
        <v>NO OFERTADO</v>
      </c>
      <c r="BF254" s="32"/>
      <c r="BG254" s="229"/>
      <c r="BH254" s="34">
        <f t="shared" si="323"/>
        <v>0</v>
      </c>
      <c r="BI254" s="31">
        <f t="shared" si="394"/>
        <v>0</v>
      </c>
      <c r="BJ254" s="230" t="str">
        <f t="shared" si="324"/>
        <v>NO OFERTADO</v>
      </c>
      <c r="BK254" s="32">
        <v>319089</v>
      </c>
      <c r="BL254" s="229">
        <f t="shared" si="392"/>
        <v>60626.91</v>
      </c>
      <c r="BM254" s="34">
        <f t="shared" si="325"/>
        <v>379715.91000000003</v>
      </c>
      <c r="BN254" s="31">
        <f t="shared" si="394"/>
        <v>379715.91000000003</v>
      </c>
      <c r="BO254" s="230" t="str">
        <f t="shared" si="326"/>
        <v>HABILITA</v>
      </c>
      <c r="BP254" s="32"/>
      <c r="BQ254" s="229"/>
      <c r="BR254" s="34">
        <f t="shared" si="327"/>
        <v>0</v>
      </c>
      <c r="BS254" s="31">
        <f t="shared" si="394"/>
        <v>0</v>
      </c>
      <c r="BT254" s="230" t="str">
        <f t="shared" si="328"/>
        <v>NO OFERTADO</v>
      </c>
      <c r="BU254" s="32"/>
      <c r="BV254" s="229"/>
      <c r="BW254" s="34">
        <f t="shared" si="329"/>
        <v>0</v>
      </c>
      <c r="BX254" s="31">
        <f t="shared" si="396"/>
        <v>0</v>
      </c>
      <c r="BY254" s="230" t="str">
        <f t="shared" si="331"/>
        <v>NO OFERTADO</v>
      </c>
      <c r="BZ254" s="32"/>
      <c r="CA254" s="229"/>
      <c r="CB254" s="34">
        <f t="shared" si="332"/>
        <v>0</v>
      </c>
      <c r="CC254" s="31">
        <f t="shared" si="396"/>
        <v>0</v>
      </c>
      <c r="CD254" s="230" t="str">
        <f t="shared" si="333"/>
        <v>NO OFERTADO</v>
      </c>
      <c r="CE254" s="32"/>
      <c r="CF254" s="229"/>
      <c r="CG254" s="34">
        <f t="shared" si="334"/>
        <v>0</v>
      </c>
      <c r="CH254" s="31">
        <f t="shared" si="396"/>
        <v>0</v>
      </c>
      <c r="CI254" s="230" t="str">
        <f t="shared" si="335"/>
        <v>NO OFERTADO</v>
      </c>
      <c r="CJ254" s="32">
        <v>505264</v>
      </c>
      <c r="CK254" s="229">
        <f t="shared" si="393"/>
        <v>96000.16</v>
      </c>
      <c r="CL254" s="34">
        <f t="shared" si="336"/>
        <v>601264.16</v>
      </c>
      <c r="CM254" s="31">
        <f t="shared" si="396"/>
        <v>601264.16</v>
      </c>
      <c r="CN254" s="230" t="str">
        <f t="shared" si="337"/>
        <v>NO HABILITA</v>
      </c>
      <c r="CO254" s="32"/>
      <c r="CP254" s="231"/>
      <c r="CQ254" s="34">
        <f t="shared" si="338"/>
        <v>0</v>
      </c>
      <c r="CR254" s="31">
        <f t="shared" si="396"/>
        <v>0</v>
      </c>
      <c r="CS254" s="230" t="str">
        <f t="shared" si="339"/>
        <v>NO OFERTADO</v>
      </c>
      <c r="CT254" s="32"/>
      <c r="CU254" s="229"/>
      <c r="CV254" s="34">
        <f t="shared" si="340"/>
        <v>0</v>
      </c>
      <c r="CW254" s="31">
        <f t="shared" si="396"/>
        <v>0</v>
      </c>
      <c r="CX254" s="230" t="str">
        <f t="shared" si="341"/>
        <v>NO OFERTADO</v>
      </c>
      <c r="CY254" s="32"/>
      <c r="CZ254" s="229"/>
      <c r="DA254" s="34">
        <f t="shared" si="354"/>
        <v>0</v>
      </c>
      <c r="DB254" s="31">
        <f t="shared" si="355"/>
        <v>0</v>
      </c>
      <c r="DC254" s="230" t="str">
        <f t="shared" si="342"/>
        <v>NO OFERTADO</v>
      </c>
      <c r="DD254" s="32"/>
      <c r="DE254" s="229"/>
      <c r="DF254" s="34">
        <f t="shared" si="356"/>
        <v>0</v>
      </c>
      <c r="DG254" s="31">
        <f t="shared" si="357"/>
        <v>0</v>
      </c>
      <c r="DH254" s="230" t="str">
        <f t="shared" si="343"/>
        <v>NO OFERTADO</v>
      </c>
      <c r="DI254" s="32"/>
      <c r="DJ254" s="229"/>
      <c r="DK254" s="34">
        <f t="shared" si="358"/>
        <v>0</v>
      </c>
      <c r="DL254" s="31">
        <f t="shared" si="359"/>
        <v>0</v>
      </c>
      <c r="DM254" s="230" t="str">
        <f t="shared" si="344"/>
        <v>NO OFERTADO</v>
      </c>
      <c r="DN254" s="32">
        <v>356000</v>
      </c>
      <c r="DO254" s="229">
        <v>67640</v>
      </c>
      <c r="DP254" s="34">
        <f t="shared" si="360"/>
        <v>423640</v>
      </c>
      <c r="DQ254" s="31">
        <f t="shared" si="361"/>
        <v>423640</v>
      </c>
      <c r="DR254" s="230" t="str">
        <f t="shared" si="345"/>
        <v>HABILITA</v>
      </c>
      <c r="DS254" s="32"/>
      <c r="DT254" s="229"/>
      <c r="DU254" s="34">
        <f t="shared" si="362"/>
        <v>0</v>
      </c>
      <c r="DV254" s="31">
        <f t="shared" si="363"/>
        <v>0</v>
      </c>
      <c r="DW254" s="230" t="str">
        <f t="shared" si="346"/>
        <v>NO OFERTADO</v>
      </c>
      <c r="DX254" s="32"/>
      <c r="DY254" s="229">
        <f t="shared" si="389"/>
        <v>0</v>
      </c>
      <c r="DZ254" s="34">
        <f t="shared" si="347"/>
        <v>0</v>
      </c>
      <c r="EA254" s="31">
        <f t="shared" si="348"/>
        <v>0</v>
      </c>
      <c r="EB254" s="230" t="str">
        <f t="shared" si="349"/>
        <v>NO OFERTADO</v>
      </c>
      <c r="EC254" s="32"/>
      <c r="ED254" s="229"/>
      <c r="EE254" s="34">
        <f t="shared" si="364"/>
        <v>0</v>
      </c>
      <c r="EF254" s="31">
        <f t="shared" si="365"/>
        <v>0</v>
      </c>
      <c r="EG254" s="230" t="str">
        <f t="shared" si="350"/>
        <v>NO OFERTADO</v>
      </c>
      <c r="EH254" s="32"/>
      <c r="EI254" s="229"/>
      <c r="EJ254" s="34">
        <f t="shared" si="366"/>
        <v>0</v>
      </c>
      <c r="EK254" s="31">
        <f t="shared" si="367"/>
        <v>0</v>
      </c>
      <c r="EL254" s="230" t="str">
        <f t="shared" si="351"/>
        <v>NO OFERTADO</v>
      </c>
    </row>
    <row r="255" spans="1:142" s="226" customFormat="1" ht="38.25" x14ac:dyDescent="0.2">
      <c r="A255" s="103">
        <v>246</v>
      </c>
      <c r="B255" s="202" t="s">
        <v>389</v>
      </c>
      <c r="C255" s="121" t="s">
        <v>381</v>
      </c>
      <c r="D255" s="146">
        <v>1</v>
      </c>
      <c r="E255" s="227" t="s">
        <v>53</v>
      </c>
      <c r="F255" s="228">
        <v>1</v>
      </c>
      <c r="G255" s="25">
        <v>423954.45750000002</v>
      </c>
      <c r="H255" s="32"/>
      <c r="I255" s="229"/>
      <c r="J255" s="34">
        <f t="shared" si="352"/>
        <v>0</v>
      </c>
      <c r="K255" s="31">
        <f t="shared" si="353"/>
        <v>0</v>
      </c>
      <c r="L255" s="230" t="str">
        <f t="shared" si="302"/>
        <v>NO OFERTADO</v>
      </c>
      <c r="M255" s="32"/>
      <c r="N255" s="229">
        <v>0</v>
      </c>
      <c r="O255" s="34">
        <f t="shared" si="303"/>
        <v>0</v>
      </c>
      <c r="P255" s="31">
        <f t="shared" si="394"/>
        <v>0</v>
      </c>
      <c r="Q255" s="230" t="str">
        <f t="shared" si="305"/>
        <v>NO OFERTADO</v>
      </c>
      <c r="R255" s="32"/>
      <c r="S255" s="229"/>
      <c r="T255" s="34">
        <f t="shared" si="306"/>
        <v>0</v>
      </c>
      <c r="U255" s="31">
        <f t="shared" si="394"/>
        <v>0</v>
      </c>
      <c r="V255" s="230" t="str">
        <f t="shared" si="307"/>
        <v>NO OFERTADO</v>
      </c>
      <c r="W255" s="32"/>
      <c r="X255" s="229"/>
      <c r="Y255" s="34">
        <f t="shared" si="308"/>
        <v>0</v>
      </c>
      <c r="Z255" s="31">
        <f t="shared" si="394"/>
        <v>0</v>
      </c>
      <c r="AA255" s="230" t="str">
        <f t="shared" si="309"/>
        <v>NO OFERTADO</v>
      </c>
      <c r="AB255" s="32"/>
      <c r="AC255" s="229"/>
      <c r="AD255" s="34">
        <f t="shared" si="310"/>
        <v>0</v>
      </c>
      <c r="AE255" s="31">
        <f t="shared" si="394"/>
        <v>0</v>
      </c>
      <c r="AF255" s="230" t="str">
        <f t="shared" si="311"/>
        <v>NO OFERTADO</v>
      </c>
      <c r="AG255" s="32"/>
      <c r="AH255" s="229"/>
      <c r="AI255" s="34">
        <f t="shared" si="312"/>
        <v>0</v>
      </c>
      <c r="AJ255" s="31">
        <f t="shared" si="394"/>
        <v>0</v>
      </c>
      <c r="AK255" s="230" t="str">
        <f t="shared" si="313"/>
        <v>NO OFERTADO</v>
      </c>
      <c r="AL255" s="32"/>
      <c r="AM255" s="229"/>
      <c r="AN255" s="34">
        <f t="shared" si="314"/>
        <v>0</v>
      </c>
      <c r="AO255" s="31">
        <f t="shared" si="394"/>
        <v>0</v>
      </c>
      <c r="AP255" s="230" t="str">
        <f t="shared" si="315"/>
        <v>NO OFERTADO</v>
      </c>
      <c r="AQ255" s="32"/>
      <c r="AR255" s="229"/>
      <c r="AS255" s="34">
        <f t="shared" si="316"/>
        <v>0</v>
      </c>
      <c r="AT255" s="31">
        <f t="shared" si="394"/>
        <v>0</v>
      </c>
      <c r="AU255" s="230" t="str">
        <f t="shared" si="317"/>
        <v>NO OFERTADO</v>
      </c>
      <c r="AV255" s="32"/>
      <c r="AW255" s="229"/>
      <c r="AX255" s="34">
        <f t="shared" si="318"/>
        <v>0</v>
      </c>
      <c r="AY255" s="31">
        <f t="shared" si="394"/>
        <v>0</v>
      </c>
      <c r="AZ255" s="230" t="str">
        <f t="shared" si="319"/>
        <v>NO OFERTADO</v>
      </c>
      <c r="BA255" s="32"/>
      <c r="BB255" s="229">
        <f t="shared" si="395"/>
        <v>0</v>
      </c>
      <c r="BC255" s="34">
        <f t="shared" si="321"/>
        <v>0</v>
      </c>
      <c r="BD255" s="31">
        <f t="shared" si="394"/>
        <v>0</v>
      </c>
      <c r="BE255" s="230" t="str">
        <f t="shared" si="322"/>
        <v>NO OFERTADO</v>
      </c>
      <c r="BF255" s="32"/>
      <c r="BG255" s="229"/>
      <c r="BH255" s="34">
        <f t="shared" si="323"/>
        <v>0</v>
      </c>
      <c r="BI255" s="31">
        <f t="shared" si="394"/>
        <v>0</v>
      </c>
      <c r="BJ255" s="230" t="str">
        <f t="shared" si="324"/>
        <v>NO OFERTADO</v>
      </c>
      <c r="BK255" s="32">
        <v>378010</v>
      </c>
      <c r="BL255" s="229">
        <f t="shared" si="392"/>
        <v>71821.899999999994</v>
      </c>
      <c r="BM255" s="34">
        <f t="shared" si="325"/>
        <v>449831.9</v>
      </c>
      <c r="BN255" s="31">
        <f t="shared" si="394"/>
        <v>449831.9</v>
      </c>
      <c r="BO255" s="230" t="str">
        <f t="shared" si="326"/>
        <v>HABILITA</v>
      </c>
      <c r="BP255" s="32"/>
      <c r="BQ255" s="229"/>
      <c r="BR255" s="34">
        <f t="shared" si="327"/>
        <v>0</v>
      </c>
      <c r="BS255" s="31">
        <f t="shared" si="394"/>
        <v>0</v>
      </c>
      <c r="BT255" s="230" t="str">
        <f t="shared" si="328"/>
        <v>NO OFERTADO</v>
      </c>
      <c r="BU255" s="32"/>
      <c r="BV255" s="229"/>
      <c r="BW255" s="34">
        <f t="shared" si="329"/>
        <v>0</v>
      </c>
      <c r="BX255" s="31">
        <f t="shared" si="396"/>
        <v>0</v>
      </c>
      <c r="BY255" s="230" t="str">
        <f t="shared" si="331"/>
        <v>NO OFERTADO</v>
      </c>
      <c r="BZ255" s="32"/>
      <c r="CA255" s="229"/>
      <c r="CB255" s="34">
        <f t="shared" si="332"/>
        <v>0</v>
      </c>
      <c r="CC255" s="31">
        <f t="shared" si="396"/>
        <v>0</v>
      </c>
      <c r="CD255" s="230" t="str">
        <f t="shared" si="333"/>
        <v>NO OFERTADO</v>
      </c>
      <c r="CE255" s="32"/>
      <c r="CF255" s="229"/>
      <c r="CG255" s="34">
        <f t="shared" si="334"/>
        <v>0</v>
      </c>
      <c r="CH255" s="31">
        <f t="shared" si="396"/>
        <v>0</v>
      </c>
      <c r="CI255" s="230" t="str">
        <f t="shared" si="335"/>
        <v>NO OFERTADO</v>
      </c>
      <c r="CJ255" s="32">
        <v>533190</v>
      </c>
      <c r="CK255" s="229">
        <f t="shared" si="393"/>
        <v>101306.1</v>
      </c>
      <c r="CL255" s="34">
        <f t="shared" si="336"/>
        <v>634496.1</v>
      </c>
      <c r="CM255" s="31">
        <f t="shared" si="396"/>
        <v>634496.1</v>
      </c>
      <c r="CN255" s="230" t="str">
        <f t="shared" si="337"/>
        <v>NO HABILITA</v>
      </c>
      <c r="CO255" s="32"/>
      <c r="CP255" s="231"/>
      <c r="CQ255" s="34">
        <f t="shared" si="338"/>
        <v>0</v>
      </c>
      <c r="CR255" s="31">
        <f t="shared" si="396"/>
        <v>0</v>
      </c>
      <c r="CS255" s="230" t="str">
        <f t="shared" si="339"/>
        <v>NO OFERTADO</v>
      </c>
      <c r="CT255" s="32"/>
      <c r="CU255" s="229"/>
      <c r="CV255" s="34">
        <f t="shared" si="340"/>
        <v>0</v>
      </c>
      <c r="CW255" s="31">
        <f t="shared" si="396"/>
        <v>0</v>
      </c>
      <c r="CX255" s="230" t="str">
        <f t="shared" si="341"/>
        <v>NO OFERTADO</v>
      </c>
      <c r="CY255" s="32"/>
      <c r="CZ255" s="229"/>
      <c r="DA255" s="34">
        <f t="shared" si="354"/>
        <v>0</v>
      </c>
      <c r="DB255" s="31">
        <f t="shared" si="355"/>
        <v>0</v>
      </c>
      <c r="DC255" s="230" t="str">
        <f t="shared" si="342"/>
        <v>NO OFERTADO</v>
      </c>
      <c r="DD255" s="32"/>
      <c r="DE255" s="229"/>
      <c r="DF255" s="34">
        <f t="shared" si="356"/>
        <v>0</v>
      </c>
      <c r="DG255" s="31">
        <f t="shared" si="357"/>
        <v>0</v>
      </c>
      <c r="DH255" s="230" t="str">
        <f t="shared" si="343"/>
        <v>NO OFERTADO</v>
      </c>
      <c r="DI255" s="32"/>
      <c r="DJ255" s="229"/>
      <c r="DK255" s="34">
        <f t="shared" si="358"/>
        <v>0</v>
      </c>
      <c r="DL255" s="31">
        <f t="shared" si="359"/>
        <v>0</v>
      </c>
      <c r="DM255" s="230" t="str">
        <f t="shared" si="344"/>
        <v>NO OFERTADO</v>
      </c>
      <c r="DN255" s="32">
        <v>356000</v>
      </c>
      <c r="DO255" s="229">
        <v>67640</v>
      </c>
      <c r="DP255" s="34">
        <f t="shared" si="360"/>
        <v>423640</v>
      </c>
      <c r="DQ255" s="31">
        <f t="shared" si="361"/>
        <v>423640</v>
      </c>
      <c r="DR255" s="230" t="str">
        <f t="shared" si="345"/>
        <v>HABILITA</v>
      </c>
      <c r="DS255" s="32"/>
      <c r="DT255" s="229"/>
      <c r="DU255" s="34">
        <f t="shared" si="362"/>
        <v>0</v>
      </c>
      <c r="DV255" s="31">
        <f t="shared" si="363"/>
        <v>0</v>
      </c>
      <c r="DW255" s="230" t="str">
        <f t="shared" si="346"/>
        <v>NO OFERTADO</v>
      </c>
      <c r="DX255" s="32"/>
      <c r="DY255" s="229">
        <f t="shared" si="389"/>
        <v>0</v>
      </c>
      <c r="DZ255" s="34">
        <f t="shared" si="347"/>
        <v>0</v>
      </c>
      <c r="EA255" s="31">
        <f t="shared" si="348"/>
        <v>0</v>
      </c>
      <c r="EB255" s="230" t="str">
        <f t="shared" si="349"/>
        <v>NO OFERTADO</v>
      </c>
      <c r="EC255" s="32"/>
      <c r="ED255" s="229"/>
      <c r="EE255" s="34">
        <f t="shared" si="364"/>
        <v>0</v>
      </c>
      <c r="EF255" s="31">
        <f t="shared" si="365"/>
        <v>0</v>
      </c>
      <c r="EG255" s="230" t="str">
        <f t="shared" si="350"/>
        <v>NO OFERTADO</v>
      </c>
      <c r="EH255" s="32"/>
      <c r="EI255" s="229"/>
      <c r="EJ255" s="34">
        <f t="shared" si="366"/>
        <v>0</v>
      </c>
      <c r="EK255" s="31">
        <f t="shared" si="367"/>
        <v>0</v>
      </c>
      <c r="EL255" s="230" t="str">
        <f t="shared" si="351"/>
        <v>NO OFERTADO</v>
      </c>
    </row>
    <row r="256" spans="1:142" s="226" customFormat="1" ht="38.25" x14ac:dyDescent="0.2">
      <c r="A256" s="103">
        <v>247</v>
      </c>
      <c r="B256" s="202" t="s">
        <v>390</v>
      </c>
      <c r="C256" s="121" t="s">
        <v>381</v>
      </c>
      <c r="D256" s="146">
        <v>1</v>
      </c>
      <c r="E256" s="227" t="s">
        <v>53</v>
      </c>
      <c r="F256" s="228">
        <v>1</v>
      </c>
      <c r="G256" s="25">
        <v>423954.45750000002</v>
      </c>
      <c r="H256" s="32"/>
      <c r="I256" s="229"/>
      <c r="J256" s="34">
        <f t="shared" si="352"/>
        <v>0</v>
      </c>
      <c r="K256" s="31">
        <f t="shared" si="353"/>
        <v>0</v>
      </c>
      <c r="L256" s="230" t="str">
        <f t="shared" si="302"/>
        <v>NO OFERTADO</v>
      </c>
      <c r="M256" s="32"/>
      <c r="N256" s="229">
        <v>0</v>
      </c>
      <c r="O256" s="34">
        <f t="shared" si="303"/>
        <v>0</v>
      </c>
      <c r="P256" s="31">
        <f t="shared" si="394"/>
        <v>0</v>
      </c>
      <c r="Q256" s="230" t="str">
        <f t="shared" si="305"/>
        <v>NO OFERTADO</v>
      </c>
      <c r="R256" s="32"/>
      <c r="S256" s="229"/>
      <c r="T256" s="34">
        <f t="shared" si="306"/>
        <v>0</v>
      </c>
      <c r="U256" s="31">
        <f t="shared" si="394"/>
        <v>0</v>
      </c>
      <c r="V256" s="230" t="str">
        <f t="shared" si="307"/>
        <v>NO OFERTADO</v>
      </c>
      <c r="W256" s="32"/>
      <c r="X256" s="229"/>
      <c r="Y256" s="34">
        <f t="shared" si="308"/>
        <v>0</v>
      </c>
      <c r="Z256" s="31">
        <f t="shared" si="394"/>
        <v>0</v>
      </c>
      <c r="AA256" s="230" t="str">
        <f t="shared" si="309"/>
        <v>NO OFERTADO</v>
      </c>
      <c r="AB256" s="32"/>
      <c r="AC256" s="229"/>
      <c r="AD256" s="34">
        <f t="shared" si="310"/>
        <v>0</v>
      </c>
      <c r="AE256" s="31">
        <f t="shared" si="394"/>
        <v>0</v>
      </c>
      <c r="AF256" s="230" t="str">
        <f t="shared" si="311"/>
        <v>NO OFERTADO</v>
      </c>
      <c r="AG256" s="32"/>
      <c r="AH256" s="229"/>
      <c r="AI256" s="34">
        <f t="shared" si="312"/>
        <v>0</v>
      </c>
      <c r="AJ256" s="31">
        <f t="shared" si="394"/>
        <v>0</v>
      </c>
      <c r="AK256" s="230" t="str">
        <f t="shared" si="313"/>
        <v>NO OFERTADO</v>
      </c>
      <c r="AL256" s="32"/>
      <c r="AM256" s="229"/>
      <c r="AN256" s="34">
        <f t="shared" si="314"/>
        <v>0</v>
      </c>
      <c r="AO256" s="31">
        <f t="shared" si="394"/>
        <v>0</v>
      </c>
      <c r="AP256" s="230" t="str">
        <f t="shared" si="315"/>
        <v>NO OFERTADO</v>
      </c>
      <c r="AQ256" s="32"/>
      <c r="AR256" s="229"/>
      <c r="AS256" s="34">
        <f t="shared" si="316"/>
        <v>0</v>
      </c>
      <c r="AT256" s="31">
        <f t="shared" si="394"/>
        <v>0</v>
      </c>
      <c r="AU256" s="230" t="str">
        <f t="shared" si="317"/>
        <v>NO OFERTADO</v>
      </c>
      <c r="AV256" s="32"/>
      <c r="AW256" s="229"/>
      <c r="AX256" s="34">
        <f t="shared" si="318"/>
        <v>0</v>
      </c>
      <c r="AY256" s="31">
        <f t="shared" si="394"/>
        <v>0</v>
      </c>
      <c r="AZ256" s="230" t="str">
        <f t="shared" si="319"/>
        <v>NO OFERTADO</v>
      </c>
      <c r="BA256" s="32"/>
      <c r="BB256" s="229">
        <f t="shared" si="395"/>
        <v>0</v>
      </c>
      <c r="BC256" s="34">
        <f t="shared" si="321"/>
        <v>0</v>
      </c>
      <c r="BD256" s="31">
        <f t="shared" si="394"/>
        <v>0</v>
      </c>
      <c r="BE256" s="230" t="str">
        <f t="shared" si="322"/>
        <v>NO OFERTADO</v>
      </c>
      <c r="BF256" s="32"/>
      <c r="BG256" s="229"/>
      <c r="BH256" s="34">
        <f t="shared" si="323"/>
        <v>0</v>
      </c>
      <c r="BI256" s="31">
        <f t="shared" si="394"/>
        <v>0</v>
      </c>
      <c r="BJ256" s="230" t="str">
        <f t="shared" si="324"/>
        <v>NO OFERTADO</v>
      </c>
      <c r="BK256" s="32">
        <v>319089</v>
      </c>
      <c r="BL256" s="229">
        <f t="shared" si="392"/>
        <v>60626.91</v>
      </c>
      <c r="BM256" s="34">
        <f t="shared" si="325"/>
        <v>379715.91000000003</v>
      </c>
      <c r="BN256" s="31">
        <f t="shared" si="394"/>
        <v>379715.91000000003</v>
      </c>
      <c r="BO256" s="230" t="str">
        <f t="shared" si="326"/>
        <v>HABILITA</v>
      </c>
      <c r="BP256" s="32"/>
      <c r="BQ256" s="229"/>
      <c r="BR256" s="34">
        <f t="shared" si="327"/>
        <v>0</v>
      </c>
      <c r="BS256" s="31">
        <f t="shared" si="394"/>
        <v>0</v>
      </c>
      <c r="BT256" s="230" t="str">
        <f t="shared" si="328"/>
        <v>NO OFERTADO</v>
      </c>
      <c r="BU256" s="32"/>
      <c r="BV256" s="229"/>
      <c r="BW256" s="34">
        <f t="shared" si="329"/>
        <v>0</v>
      </c>
      <c r="BX256" s="31">
        <f t="shared" si="396"/>
        <v>0</v>
      </c>
      <c r="BY256" s="230" t="str">
        <f t="shared" si="331"/>
        <v>NO OFERTADO</v>
      </c>
      <c r="BZ256" s="32"/>
      <c r="CA256" s="229"/>
      <c r="CB256" s="34">
        <f t="shared" si="332"/>
        <v>0</v>
      </c>
      <c r="CC256" s="31">
        <f t="shared" si="396"/>
        <v>0</v>
      </c>
      <c r="CD256" s="230" t="str">
        <f t="shared" si="333"/>
        <v>NO OFERTADO</v>
      </c>
      <c r="CE256" s="32"/>
      <c r="CF256" s="229"/>
      <c r="CG256" s="34">
        <f t="shared" si="334"/>
        <v>0</v>
      </c>
      <c r="CH256" s="31">
        <f t="shared" si="396"/>
        <v>0</v>
      </c>
      <c r="CI256" s="230" t="str">
        <f t="shared" si="335"/>
        <v>NO OFERTADO</v>
      </c>
      <c r="CJ256" s="32">
        <v>522197</v>
      </c>
      <c r="CK256" s="229">
        <f t="shared" si="393"/>
        <v>99217.430000000008</v>
      </c>
      <c r="CL256" s="34">
        <f t="shared" si="336"/>
        <v>621414.43000000005</v>
      </c>
      <c r="CM256" s="31">
        <f t="shared" si="396"/>
        <v>621414.43000000005</v>
      </c>
      <c r="CN256" s="230" t="str">
        <f t="shared" si="337"/>
        <v>NO HABILITA</v>
      </c>
      <c r="CO256" s="32"/>
      <c r="CP256" s="231"/>
      <c r="CQ256" s="34">
        <f t="shared" si="338"/>
        <v>0</v>
      </c>
      <c r="CR256" s="31">
        <f t="shared" si="396"/>
        <v>0</v>
      </c>
      <c r="CS256" s="230" t="str">
        <f t="shared" si="339"/>
        <v>NO OFERTADO</v>
      </c>
      <c r="CT256" s="32"/>
      <c r="CU256" s="229"/>
      <c r="CV256" s="34">
        <f t="shared" si="340"/>
        <v>0</v>
      </c>
      <c r="CW256" s="31">
        <f t="shared" si="396"/>
        <v>0</v>
      </c>
      <c r="CX256" s="230" t="str">
        <f t="shared" si="341"/>
        <v>NO OFERTADO</v>
      </c>
      <c r="CY256" s="32"/>
      <c r="CZ256" s="229"/>
      <c r="DA256" s="34">
        <f t="shared" si="354"/>
        <v>0</v>
      </c>
      <c r="DB256" s="31">
        <f t="shared" si="355"/>
        <v>0</v>
      </c>
      <c r="DC256" s="230" t="str">
        <f t="shared" si="342"/>
        <v>NO OFERTADO</v>
      </c>
      <c r="DD256" s="32"/>
      <c r="DE256" s="229"/>
      <c r="DF256" s="34">
        <f t="shared" si="356"/>
        <v>0</v>
      </c>
      <c r="DG256" s="31">
        <f t="shared" si="357"/>
        <v>0</v>
      </c>
      <c r="DH256" s="230" t="str">
        <f t="shared" si="343"/>
        <v>NO OFERTADO</v>
      </c>
      <c r="DI256" s="32"/>
      <c r="DJ256" s="229"/>
      <c r="DK256" s="34">
        <f t="shared" si="358"/>
        <v>0</v>
      </c>
      <c r="DL256" s="31">
        <f t="shared" si="359"/>
        <v>0</v>
      </c>
      <c r="DM256" s="230" t="str">
        <f t="shared" si="344"/>
        <v>NO OFERTADO</v>
      </c>
      <c r="DN256" s="32">
        <v>356000</v>
      </c>
      <c r="DO256" s="229">
        <v>67640</v>
      </c>
      <c r="DP256" s="34">
        <f t="shared" si="360"/>
        <v>423640</v>
      </c>
      <c r="DQ256" s="31">
        <f t="shared" si="361"/>
        <v>423640</v>
      </c>
      <c r="DR256" s="230" t="str">
        <f t="shared" si="345"/>
        <v>HABILITA</v>
      </c>
      <c r="DS256" s="32"/>
      <c r="DT256" s="229"/>
      <c r="DU256" s="34">
        <f t="shared" si="362"/>
        <v>0</v>
      </c>
      <c r="DV256" s="31">
        <f t="shared" si="363"/>
        <v>0</v>
      </c>
      <c r="DW256" s="230" t="str">
        <f t="shared" si="346"/>
        <v>NO OFERTADO</v>
      </c>
      <c r="DX256" s="32"/>
      <c r="DY256" s="229">
        <f t="shared" si="389"/>
        <v>0</v>
      </c>
      <c r="DZ256" s="34">
        <f t="shared" si="347"/>
        <v>0</v>
      </c>
      <c r="EA256" s="31">
        <f t="shared" si="348"/>
        <v>0</v>
      </c>
      <c r="EB256" s="230" t="str">
        <f t="shared" si="349"/>
        <v>NO OFERTADO</v>
      </c>
      <c r="EC256" s="32"/>
      <c r="ED256" s="229"/>
      <c r="EE256" s="34">
        <f t="shared" si="364"/>
        <v>0</v>
      </c>
      <c r="EF256" s="31">
        <f t="shared" si="365"/>
        <v>0</v>
      </c>
      <c r="EG256" s="230" t="str">
        <f t="shared" si="350"/>
        <v>NO OFERTADO</v>
      </c>
      <c r="EH256" s="32"/>
      <c r="EI256" s="229"/>
      <c r="EJ256" s="34">
        <f t="shared" si="366"/>
        <v>0</v>
      </c>
      <c r="EK256" s="31">
        <f t="shared" si="367"/>
        <v>0</v>
      </c>
      <c r="EL256" s="230" t="str">
        <f t="shared" si="351"/>
        <v>NO OFERTADO</v>
      </c>
    </row>
    <row r="257" spans="1:142" s="226" customFormat="1" ht="51" x14ac:dyDescent="0.2">
      <c r="A257" s="103">
        <v>248</v>
      </c>
      <c r="B257" s="202" t="s">
        <v>391</v>
      </c>
      <c r="C257" s="121" t="s">
        <v>381</v>
      </c>
      <c r="D257" s="146">
        <v>1</v>
      </c>
      <c r="E257" s="227" t="s">
        <v>53</v>
      </c>
      <c r="F257" s="228">
        <v>1</v>
      </c>
      <c r="G257" s="25">
        <v>502239.5</v>
      </c>
      <c r="H257" s="32"/>
      <c r="I257" s="229"/>
      <c r="J257" s="34">
        <f t="shared" si="352"/>
        <v>0</v>
      </c>
      <c r="K257" s="31">
        <f t="shared" si="353"/>
        <v>0</v>
      </c>
      <c r="L257" s="230" t="str">
        <f t="shared" si="302"/>
        <v>NO OFERTADO</v>
      </c>
      <c r="M257" s="32"/>
      <c r="N257" s="229">
        <v>0</v>
      </c>
      <c r="O257" s="34">
        <f t="shared" si="303"/>
        <v>0</v>
      </c>
      <c r="P257" s="31">
        <f t="shared" si="394"/>
        <v>0</v>
      </c>
      <c r="Q257" s="230" t="str">
        <f t="shared" si="305"/>
        <v>NO OFERTADO</v>
      </c>
      <c r="R257" s="32"/>
      <c r="S257" s="229"/>
      <c r="T257" s="34">
        <f t="shared" si="306"/>
        <v>0</v>
      </c>
      <c r="U257" s="31">
        <f t="shared" si="394"/>
        <v>0</v>
      </c>
      <c r="V257" s="230" t="str">
        <f t="shared" si="307"/>
        <v>NO OFERTADO</v>
      </c>
      <c r="W257" s="32"/>
      <c r="X257" s="229"/>
      <c r="Y257" s="34">
        <f t="shared" si="308"/>
        <v>0</v>
      </c>
      <c r="Z257" s="31">
        <f t="shared" si="394"/>
        <v>0</v>
      </c>
      <c r="AA257" s="230" t="str">
        <f t="shared" si="309"/>
        <v>NO OFERTADO</v>
      </c>
      <c r="AB257" s="32"/>
      <c r="AC257" s="229"/>
      <c r="AD257" s="34">
        <f t="shared" si="310"/>
        <v>0</v>
      </c>
      <c r="AE257" s="31">
        <f t="shared" si="394"/>
        <v>0</v>
      </c>
      <c r="AF257" s="230" t="str">
        <f t="shared" si="311"/>
        <v>NO OFERTADO</v>
      </c>
      <c r="AG257" s="32"/>
      <c r="AH257" s="229"/>
      <c r="AI257" s="34">
        <f t="shared" si="312"/>
        <v>0</v>
      </c>
      <c r="AJ257" s="31">
        <f t="shared" si="394"/>
        <v>0</v>
      </c>
      <c r="AK257" s="230" t="str">
        <f t="shared" si="313"/>
        <v>NO OFERTADO</v>
      </c>
      <c r="AL257" s="32"/>
      <c r="AM257" s="229"/>
      <c r="AN257" s="34">
        <f t="shared" si="314"/>
        <v>0</v>
      </c>
      <c r="AO257" s="31">
        <f t="shared" si="394"/>
        <v>0</v>
      </c>
      <c r="AP257" s="230" t="str">
        <f t="shared" si="315"/>
        <v>NO OFERTADO</v>
      </c>
      <c r="AQ257" s="32"/>
      <c r="AR257" s="229"/>
      <c r="AS257" s="34">
        <f t="shared" si="316"/>
        <v>0</v>
      </c>
      <c r="AT257" s="31">
        <f t="shared" si="394"/>
        <v>0</v>
      </c>
      <c r="AU257" s="230" t="str">
        <f t="shared" si="317"/>
        <v>NO OFERTADO</v>
      </c>
      <c r="AV257" s="32"/>
      <c r="AW257" s="229"/>
      <c r="AX257" s="34">
        <f t="shared" si="318"/>
        <v>0</v>
      </c>
      <c r="AY257" s="31">
        <f t="shared" si="394"/>
        <v>0</v>
      </c>
      <c r="AZ257" s="230" t="str">
        <f t="shared" si="319"/>
        <v>NO OFERTADO</v>
      </c>
      <c r="BA257" s="32"/>
      <c r="BB257" s="229">
        <f t="shared" si="395"/>
        <v>0</v>
      </c>
      <c r="BC257" s="34">
        <f t="shared" si="321"/>
        <v>0</v>
      </c>
      <c r="BD257" s="31">
        <f t="shared" si="394"/>
        <v>0</v>
      </c>
      <c r="BE257" s="230" t="str">
        <f t="shared" si="322"/>
        <v>NO OFERTADO</v>
      </c>
      <c r="BF257" s="32"/>
      <c r="BG257" s="229"/>
      <c r="BH257" s="34">
        <f t="shared" si="323"/>
        <v>0</v>
      </c>
      <c r="BI257" s="31">
        <f t="shared" si="394"/>
        <v>0</v>
      </c>
      <c r="BJ257" s="230" t="str">
        <f t="shared" si="324"/>
        <v>NO OFERTADO</v>
      </c>
      <c r="BK257" s="32">
        <v>378010</v>
      </c>
      <c r="BL257" s="229">
        <f t="shared" si="392"/>
        <v>71821.899999999994</v>
      </c>
      <c r="BM257" s="34">
        <f t="shared" si="325"/>
        <v>449831.9</v>
      </c>
      <c r="BN257" s="31">
        <f t="shared" si="394"/>
        <v>449831.9</v>
      </c>
      <c r="BO257" s="230" t="str">
        <f t="shared" si="326"/>
        <v>HABILITA</v>
      </c>
      <c r="BP257" s="32"/>
      <c r="BQ257" s="229"/>
      <c r="BR257" s="34">
        <f t="shared" si="327"/>
        <v>0</v>
      </c>
      <c r="BS257" s="31">
        <f t="shared" si="394"/>
        <v>0</v>
      </c>
      <c r="BT257" s="230" t="str">
        <f t="shared" si="328"/>
        <v>NO OFERTADO</v>
      </c>
      <c r="BU257" s="32"/>
      <c r="BV257" s="229"/>
      <c r="BW257" s="34">
        <f t="shared" si="329"/>
        <v>0</v>
      </c>
      <c r="BX257" s="31">
        <f t="shared" si="396"/>
        <v>0</v>
      </c>
      <c r="BY257" s="230" t="str">
        <f t="shared" si="331"/>
        <v>NO OFERTADO</v>
      </c>
      <c r="BZ257" s="32"/>
      <c r="CA257" s="229"/>
      <c r="CB257" s="34">
        <f t="shared" si="332"/>
        <v>0</v>
      </c>
      <c r="CC257" s="31">
        <f t="shared" si="396"/>
        <v>0</v>
      </c>
      <c r="CD257" s="230" t="str">
        <f t="shared" si="333"/>
        <v>NO OFERTADO</v>
      </c>
      <c r="CE257" s="32"/>
      <c r="CF257" s="229"/>
      <c r="CG257" s="34">
        <f t="shared" si="334"/>
        <v>0</v>
      </c>
      <c r="CH257" s="31">
        <f t="shared" si="396"/>
        <v>0</v>
      </c>
      <c r="CI257" s="230" t="str">
        <f t="shared" si="335"/>
        <v>NO OFERTADO</v>
      </c>
      <c r="CJ257" s="32">
        <v>533190</v>
      </c>
      <c r="CK257" s="229">
        <f t="shared" si="393"/>
        <v>101306.1</v>
      </c>
      <c r="CL257" s="34">
        <f t="shared" si="336"/>
        <v>634496.1</v>
      </c>
      <c r="CM257" s="31">
        <f t="shared" si="396"/>
        <v>634496.1</v>
      </c>
      <c r="CN257" s="230" t="str">
        <f t="shared" si="337"/>
        <v>HABILITA</v>
      </c>
      <c r="CO257" s="32"/>
      <c r="CP257" s="231"/>
      <c r="CQ257" s="34">
        <f t="shared" si="338"/>
        <v>0</v>
      </c>
      <c r="CR257" s="31">
        <f t="shared" si="396"/>
        <v>0</v>
      </c>
      <c r="CS257" s="230" t="str">
        <f t="shared" si="339"/>
        <v>NO OFERTADO</v>
      </c>
      <c r="CT257" s="32"/>
      <c r="CU257" s="229"/>
      <c r="CV257" s="34">
        <f t="shared" si="340"/>
        <v>0</v>
      </c>
      <c r="CW257" s="31">
        <f t="shared" si="396"/>
        <v>0</v>
      </c>
      <c r="CX257" s="230" t="str">
        <f t="shared" si="341"/>
        <v>NO OFERTADO</v>
      </c>
      <c r="CY257" s="32"/>
      <c r="CZ257" s="229"/>
      <c r="DA257" s="34">
        <f t="shared" si="354"/>
        <v>0</v>
      </c>
      <c r="DB257" s="31">
        <f t="shared" si="355"/>
        <v>0</v>
      </c>
      <c r="DC257" s="230" t="str">
        <f t="shared" si="342"/>
        <v>NO OFERTADO</v>
      </c>
      <c r="DD257" s="32"/>
      <c r="DE257" s="229"/>
      <c r="DF257" s="34">
        <f t="shared" si="356"/>
        <v>0</v>
      </c>
      <c r="DG257" s="31">
        <f t="shared" si="357"/>
        <v>0</v>
      </c>
      <c r="DH257" s="230" t="str">
        <f t="shared" si="343"/>
        <v>NO OFERTADO</v>
      </c>
      <c r="DI257" s="32"/>
      <c r="DJ257" s="229"/>
      <c r="DK257" s="34">
        <f t="shared" si="358"/>
        <v>0</v>
      </c>
      <c r="DL257" s="31">
        <f t="shared" si="359"/>
        <v>0</v>
      </c>
      <c r="DM257" s="230" t="str">
        <f t="shared" si="344"/>
        <v>NO OFERTADO</v>
      </c>
      <c r="DN257" s="32">
        <v>356000</v>
      </c>
      <c r="DO257" s="229">
        <v>67640</v>
      </c>
      <c r="DP257" s="34">
        <f t="shared" si="360"/>
        <v>423640</v>
      </c>
      <c r="DQ257" s="31">
        <f t="shared" si="361"/>
        <v>423640</v>
      </c>
      <c r="DR257" s="230" t="str">
        <f t="shared" si="345"/>
        <v>HABILITA</v>
      </c>
      <c r="DS257" s="32"/>
      <c r="DT257" s="229"/>
      <c r="DU257" s="34">
        <f t="shared" si="362"/>
        <v>0</v>
      </c>
      <c r="DV257" s="31">
        <f t="shared" si="363"/>
        <v>0</v>
      </c>
      <c r="DW257" s="230" t="str">
        <f t="shared" si="346"/>
        <v>NO OFERTADO</v>
      </c>
      <c r="DX257" s="32"/>
      <c r="DY257" s="229">
        <f t="shared" si="389"/>
        <v>0</v>
      </c>
      <c r="DZ257" s="34">
        <f t="shared" si="347"/>
        <v>0</v>
      </c>
      <c r="EA257" s="31">
        <f t="shared" si="348"/>
        <v>0</v>
      </c>
      <c r="EB257" s="230" t="str">
        <f t="shared" si="349"/>
        <v>NO OFERTADO</v>
      </c>
      <c r="EC257" s="32"/>
      <c r="ED257" s="229"/>
      <c r="EE257" s="34">
        <f t="shared" si="364"/>
        <v>0</v>
      </c>
      <c r="EF257" s="31">
        <f t="shared" si="365"/>
        <v>0</v>
      </c>
      <c r="EG257" s="230" t="str">
        <f t="shared" si="350"/>
        <v>NO OFERTADO</v>
      </c>
      <c r="EH257" s="32"/>
      <c r="EI257" s="229"/>
      <c r="EJ257" s="34">
        <f t="shared" si="366"/>
        <v>0</v>
      </c>
      <c r="EK257" s="31">
        <f t="shared" si="367"/>
        <v>0</v>
      </c>
      <c r="EL257" s="230" t="str">
        <f t="shared" si="351"/>
        <v>NO OFERTADO</v>
      </c>
    </row>
    <row r="258" spans="1:142" s="226" customFormat="1" ht="51" x14ac:dyDescent="0.2">
      <c r="A258" s="103">
        <v>249</v>
      </c>
      <c r="B258" s="202" t="s">
        <v>392</v>
      </c>
      <c r="C258" s="121" t="s">
        <v>381</v>
      </c>
      <c r="D258" s="146">
        <v>1</v>
      </c>
      <c r="E258" s="227" t="s">
        <v>53</v>
      </c>
      <c r="F258" s="228">
        <v>1</v>
      </c>
      <c r="G258" s="25">
        <v>423954.45750000002</v>
      </c>
      <c r="H258" s="32"/>
      <c r="I258" s="229"/>
      <c r="J258" s="34">
        <f t="shared" si="352"/>
        <v>0</v>
      </c>
      <c r="K258" s="31">
        <f t="shared" si="353"/>
        <v>0</v>
      </c>
      <c r="L258" s="230" t="str">
        <f t="shared" si="302"/>
        <v>NO OFERTADO</v>
      </c>
      <c r="M258" s="32"/>
      <c r="N258" s="229">
        <v>0</v>
      </c>
      <c r="O258" s="34">
        <f t="shared" si="303"/>
        <v>0</v>
      </c>
      <c r="P258" s="31">
        <f t="shared" si="394"/>
        <v>0</v>
      </c>
      <c r="Q258" s="230" t="str">
        <f t="shared" si="305"/>
        <v>NO OFERTADO</v>
      </c>
      <c r="R258" s="32"/>
      <c r="S258" s="229"/>
      <c r="T258" s="34">
        <f t="shared" si="306"/>
        <v>0</v>
      </c>
      <c r="U258" s="31">
        <f t="shared" si="394"/>
        <v>0</v>
      </c>
      <c r="V258" s="230" t="str">
        <f t="shared" si="307"/>
        <v>NO OFERTADO</v>
      </c>
      <c r="W258" s="32"/>
      <c r="X258" s="229"/>
      <c r="Y258" s="34">
        <f t="shared" si="308"/>
        <v>0</v>
      </c>
      <c r="Z258" s="31">
        <f t="shared" si="394"/>
        <v>0</v>
      </c>
      <c r="AA258" s="230" t="str">
        <f t="shared" si="309"/>
        <v>NO OFERTADO</v>
      </c>
      <c r="AB258" s="32"/>
      <c r="AC258" s="229"/>
      <c r="AD258" s="34">
        <f t="shared" si="310"/>
        <v>0</v>
      </c>
      <c r="AE258" s="31">
        <f t="shared" si="394"/>
        <v>0</v>
      </c>
      <c r="AF258" s="230" t="str">
        <f t="shared" si="311"/>
        <v>NO OFERTADO</v>
      </c>
      <c r="AG258" s="32"/>
      <c r="AH258" s="229"/>
      <c r="AI258" s="34">
        <f t="shared" si="312"/>
        <v>0</v>
      </c>
      <c r="AJ258" s="31">
        <f t="shared" si="394"/>
        <v>0</v>
      </c>
      <c r="AK258" s="230" t="str">
        <f t="shared" si="313"/>
        <v>NO OFERTADO</v>
      </c>
      <c r="AL258" s="32"/>
      <c r="AM258" s="229"/>
      <c r="AN258" s="34">
        <f t="shared" si="314"/>
        <v>0</v>
      </c>
      <c r="AO258" s="31">
        <f t="shared" si="394"/>
        <v>0</v>
      </c>
      <c r="AP258" s="230" t="str">
        <f t="shared" si="315"/>
        <v>NO OFERTADO</v>
      </c>
      <c r="AQ258" s="32"/>
      <c r="AR258" s="229"/>
      <c r="AS258" s="34">
        <f t="shared" si="316"/>
        <v>0</v>
      </c>
      <c r="AT258" s="31">
        <f t="shared" si="394"/>
        <v>0</v>
      </c>
      <c r="AU258" s="230" t="str">
        <f t="shared" si="317"/>
        <v>NO OFERTADO</v>
      </c>
      <c r="AV258" s="32"/>
      <c r="AW258" s="229"/>
      <c r="AX258" s="34">
        <f t="shared" si="318"/>
        <v>0</v>
      </c>
      <c r="AY258" s="31">
        <f t="shared" si="394"/>
        <v>0</v>
      </c>
      <c r="AZ258" s="230" t="str">
        <f t="shared" si="319"/>
        <v>NO OFERTADO</v>
      </c>
      <c r="BA258" s="32"/>
      <c r="BB258" s="229">
        <f t="shared" si="395"/>
        <v>0</v>
      </c>
      <c r="BC258" s="34">
        <f t="shared" si="321"/>
        <v>0</v>
      </c>
      <c r="BD258" s="31">
        <f t="shared" si="394"/>
        <v>0</v>
      </c>
      <c r="BE258" s="230" t="str">
        <f t="shared" si="322"/>
        <v>NO OFERTADO</v>
      </c>
      <c r="BF258" s="32"/>
      <c r="BG258" s="229"/>
      <c r="BH258" s="34">
        <f t="shared" si="323"/>
        <v>0</v>
      </c>
      <c r="BI258" s="31">
        <f t="shared" si="394"/>
        <v>0</v>
      </c>
      <c r="BJ258" s="230" t="str">
        <f t="shared" si="324"/>
        <v>NO OFERTADO</v>
      </c>
      <c r="BK258" s="32">
        <v>319089</v>
      </c>
      <c r="BL258" s="229">
        <f t="shared" si="392"/>
        <v>60626.91</v>
      </c>
      <c r="BM258" s="34">
        <f t="shared" si="325"/>
        <v>379715.91000000003</v>
      </c>
      <c r="BN258" s="31">
        <f t="shared" si="394"/>
        <v>379715.91000000003</v>
      </c>
      <c r="BO258" s="230" t="str">
        <f t="shared" si="326"/>
        <v>HABILITA</v>
      </c>
      <c r="BP258" s="32"/>
      <c r="BQ258" s="229"/>
      <c r="BR258" s="34">
        <f t="shared" si="327"/>
        <v>0</v>
      </c>
      <c r="BS258" s="31">
        <f t="shared" si="394"/>
        <v>0</v>
      </c>
      <c r="BT258" s="230" t="str">
        <f t="shared" si="328"/>
        <v>NO OFERTADO</v>
      </c>
      <c r="BU258" s="32"/>
      <c r="BV258" s="229"/>
      <c r="BW258" s="34">
        <f t="shared" si="329"/>
        <v>0</v>
      </c>
      <c r="BX258" s="31">
        <f t="shared" si="396"/>
        <v>0</v>
      </c>
      <c r="BY258" s="230" t="str">
        <f t="shared" si="331"/>
        <v>NO OFERTADO</v>
      </c>
      <c r="BZ258" s="32"/>
      <c r="CA258" s="229"/>
      <c r="CB258" s="34">
        <f t="shared" si="332"/>
        <v>0</v>
      </c>
      <c r="CC258" s="31">
        <f t="shared" si="396"/>
        <v>0</v>
      </c>
      <c r="CD258" s="230" t="str">
        <f t="shared" si="333"/>
        <v>NO OFERTADO</v>
      </c>
      <c r="CE258" s="32"/>
      <c r="CF258" s="229"/>
      <c r="CG258" s="34">
        <f t="shared" si="334"/>
        <v>0</v>
      </c>
      <c r="CH258" s="31">
        <f t="shared" si="396"/>
        <v>0</v>
      </c>
      <c r="CI258" s="230" t="str">
        <f t="shared" si="335"/>
        <v>NO OFERTADO</v>
      </c>
      <c r="CJ258" s="32">
        <v>513434</v>
      </c>
      <c r="CK258" s="229">
        <f t="shared" si="393"/>
        <v>97552.46</v>
      </c>
      <c r="CL258" s="34">
        <f t="shared" si="336"/>
        <v>610986.46</v>
      </c>
      <c r="CM258" s="31">
        <f t="shared" si="396"/>
        <v>610986.46</v>
      </c>
      <c r="CN258" s="230" t="str">
        <f t="shared" si="337"/>
        <v>NO HABILITA</v>
      </c>
      <c r="CO258" s="32"/>
      <c r="CP258" s="231"/>
      <c r="CQ258" s="34">
        <f t="shared" si="338"/>
        <v>0</v>
      </c>
      <c r="CR258" s="31">
        <f t="shared" si="396"/>
        <v>0</v>
      </c>
      <c r="CS258" s="230" t="str">
        <f t="shared" si="339"/>
        <v>NO OFERTADO</v>
      </c>
      <c r="CT258" s="32"/>
      <c r="CU258" s="229"/>
      <c r="CV258" s="34">
        <f t="shared" si="340"/>
        <v>0</v>
      </c>
      <c r="CW258" s="31">
        <f t="shared" si="396"/>
        <v>0</v>
      </c>
      <c r="CX258" s="230" t="str">
        <f t="shared" si="341"/>
        <v>NO OFERTADO</v>
      </c>
      <c r="CY258" s="32"/>
      <c r="CZ258" s="229"/>
      <c r="DA258" s="34">
        <f t="shared" si="354"/>
        <v>0</v>
      </c>
      <c r="DB258" s="31">
        <f t="shared" si="355"/>
        <v>0</v>
      </c>
      <c r="DC258" s="230" t="str">
        <f t="shared" si="342"/>
        <v>NO OFERTADO</v>
      </c>
      <c r="DD258" s="32"/>
      <c r="DE258" s="229"/>
      <c r="DF258" s="34">
        <f t="shared" si="356"/>
        <v>0</v>
      </c>
      <c r="DG258" s="31">
        <f t="shared" si="357"/>
        <v>0</v>
      </c>
      <c r="DH258" s="230" t="str">
        <f t="shared" si="343"/>
        <v>NO OFERTADO</v>
      </c>
      <c r="DI258" s="32"/>
      <c r="DJ258" s="229"/>
      <c r="DK258" s="34">
        <f t="shared" si="358"/>
        <v>0</v>
      </c>
      <c r="DL258" s="31">
        <f t="shared" si="359"/>
        <v>0</v>
      </c>
      <c r="DM258" s="230" t="str">
        <f t="shared" si="344"/>
        <v>NO OFERTADO</v>
      </c>
      <c r="DN258" s="32">
        <v>356000</v>
      </c>
      <c r="DO258" s="229">
        <v>67640</v>
      </c>
      <c r="DP258" s="34">
        <f t="shared" si="360"/>
        <v>423640</v>
      </c>
      <c r="DQ258" s="31">
        <f t="shared" si="361"/>
        <v>423640</v>
      </c>
      <c r="DR258" s="230" t="str">
        <f t="shared" si="345"/>
        <v>HABILITA</v>
      </c>
      <c r="DS258" s="32"/>
      <c r="DT258" s="229"/>
      <c r="DU258" s="34">
        <f t="shared" si="362"/>
        <v>0</v>
      </c>
      <c r="DV258" s="31">
        <f t="shared" si="363"/>
        <v>0</v>
      </c>
      <c r="DW258" s="230" t="str">
        <f t="shared" si="346"/>
        <v>NO OFERTADO</v>
      </c>
      <c r="DX258" s="32"/>
      <c r="DY258" s="229">
        <f t="shared" si="389"/>
        <v>0</v>
      </c>
      <c r="DZ258" s="34">
        <f t="shared" si="347"/>
        <v>0</v>
      </c>
      <c r="EA258" s="31">
        <f t="shared" si="348"/>
        <v>0</v>
      </c>
      <c r="EB258" s="230" t="str">
        <f t="shared" si="349"/>
        <v>NO OFERTADO</v>
      </c>
      <c r="EC258" s="32"/>
      <c r="ED258" s="229"/>
      <c r="EE258" s="34">
        <f t="shared" si="364"/>
        <v>0</v>
      </c>
      <c r="EF258" s="31">
        <f t="shared" si="365"/>
        <v>0</v>
      </c>
      <c r="EG258" s="230" t="str">
        <f t="shared" si="350"/>
        <v>NO OFERTADO</v>
      </c>
      <c r="EH258" s="32"/>
      <c r="EI258" s="229"/>
      <c r="EJ258" s="34">
        <f t="shared" si="366"/>
        <v>0</v>
      </c>
      <c r="EK258" s="31">
        <f t="shared" si="367"/>
        <v>0</v>
      </c>
      <c r="EL258" s="230" t="str">
        <f t="shared" si="351"/>
        <v>NO OFERTADO</v>
      </c>
    </row>
    <row r="259" spans="1:142" s="226" customFormat="1" ht="51" x14ac:dyDescent="0.2">
      <c r="A259" s="103">
        <v>250</v>
      </c>
      <c r="B259" s="202" t="s">
        <v>393</v>
      </c>
      <c r="C259" s="121" t="s">
        <v>381</v>
      </c>
      <c r="D259" s="146">
        <v>1</v>
      </c>
      <c r="E259" s="227" t="s">
        <v>53</v>
      </c>
      <c r="F259" s="228">
        <v>1</v>
      </c>
      <c r="G259" s="25">
        <v>502239.5</v>
      </c>
      <c r="H259" s="32"/>
      <c r="I259" s="229"/>
      <c r="J259" s="34">
        <f t="shared" si="352"/>
        <v>0</v>
      </c>
      <c r="K259" s="31">
        <f t="shared" si="353"/>
        <v>0</v>
      </c>
      <c r="L259" s="230" t="str">
        <f t="shared" si="302"/>
        <v>NO OFERTADO</v>
      </c>
      <c r="M259" s="32"/>
      <c r="N259" s="229">
        <v>0</v>
      </c>
      <c r="O259" s="34">
        <f t="shared" si="303"/>
        <v>0</v>
      </c>
      <c r="P259" s="31">
        <f t="shared" si="394"/>
        <v>0</v>
      </c>
      <c r="Q259" s="230" t="str">
        <f t="shared" si="305"/>
        <v>NO OFERTADO</v>
      </c>
      <c r="R259" s="32"/>
      <c r="S259" s="229"/>
      <c r="T259" s="34">
        <f t="shared" si="306"/>
        <v>0</v>
      </c>
      <c r="U259" s="31">
        <f t="shared" si="394"/>
        <v>0</v>
      </c>
      <c r="V259" s="230" t="str">
        <f t="shared" si="307"/>
        <v>NO OFERTADO</v>
      </c>
      <c r="W259" s="32"/>
      <c r="X259" s="229"/>
      <c r="Y259" s="34">
        <f t="shared" si="308"/>
        <v>0</v>
      </c>
      <c r="Z259" s="31">
        <f t="shared" si="394"/>
        <v>0</v>
      </c>
      <c r="AA259" s="230" t="str">
        <f t="shared" si="309"/>
        <v>NO OFERTADO</v>
      </c>
      <c r="AB259" s="32"/>
      <c r="AC259" s="229"/>
      <c r="AD259" s="34">
        <f t="shared" si="310"/>
        <v>0</v>
      </c>
      <c r="AE259" s="31">
        <f t="shared" si="394"/>
        <v>0</v>
      </c>
      <c r="AF259" s="230" t="str">
        <f t="shared" si="311"/>
        <v>NO OFERTADO</v>
      </c>
      <c r="AG259" s="32"/>
      <c r="AH259" s="229"/>
      <c r="AI259" s="34">
        <f t="shared" si="312"/>
        <v>0</v>
      </c>
      <c r="AJ259" s="31">
        <f t="shared" si="394"/>
        <v>0</v>
      </c>
      <c r="AK259" s="230" t="str">
        <f t="shared" si="313"/>
        <v>NO OFERTADO</v>
      </c>
      <c r="AL259" s="32"/>
      <c r="AM259" s="229"/>
      <c r="AN259" s="34">
        <f t="shared" si="314"/>
        <v>0</v>
      </c>
      <c r="AO259" s="31">
        <f t="shared" si="394"/>
        <v>0</v>
      </c>
      <c r="AP259" s="230" t="str">
        <f t="shared" si="315"/>
        <v>NO OFERTADO</v>
      </c>
      <c r="AQ259" s="32"/>
      <c r="AR259" s="229"/>
      <c r="AS259" s="34">
        <f t="shared" si="316"/>
        <v>0</v>
      </c>
      <c r="AT259" s="31">
        <f t="shared" si="394"/>
        <v>0</v>
      </c>
      <c r="AU259" s="230" t="str">
        <f t="shared" si="317"/>
        <v>NO OFERTADO</v>
      </c>
      <c r="AV259" s="32"/>
      <c r="AW259" s="229"/>
      <c r="AX259" s="34">
        <f t="shared" si="318"/>
        <v>0</v>
      </c>
      <c r="AY259" s="31">
        <f t="shared" si="394"/>
        <v>0</v>
      </c>
      <c r="AZ259" s="230" t="str">
        <f t="shared" si="319"/>
        <v>NO OFERTADO</v>
      </c>
      <c r="BA259" s="32"/>
      <c r="BB259" s="229">
        <f t="shared" si="395"/>
        <v>0</v>
      </c>
      <c r="BC259" s="34">
        <f t="shared" si="321"/>
        <v>0</v>
      </c>
      <c r="BD259" s="31">
        <f t="shared" si="394"/>
        <v>0</v>
      </c>
      <c r="BE259" s="230" t="str">
        <f t="shared" si="322"/>
        <v>NO OFERTADO</v>
      </c>
      <c r="BF259" s="32"/>
      <c r="BG259" s="229"/>
      <c r="BH259" s="34">
        <f t="shared" si="323"/>
        <v>0</v>
      </c>
      <c r="BI259" s="31">
        <f t="shared" si="394"/>
        <v>0</v>
      </c>
      <c r="BJ259" s="230" t="str">
        <f t="shared" si="324"/>
        <v>NO OFERTADO</v>
      </c>
      <c r="BK259" s="32">
        <v>378010</v>
      </c>
      <c r="BL259" s="229">
        <f t="shared" si="392"/>
        <v>71821.899999999994</v>
      </c>
      <c r="BM259" s="34">
        <f t="shared" si="325"/>
        <v>449831.9</v>
      </c>
      <c r="BN259" s="31">
        <f t="shared" si="394"/>
        <v>449831.9</v>
      </c>
      <c r="BO259" s="230" t="str">
        <f t="shared" si="326"/>
        <v>HABILITA</v>
      </c>
      <c r="BP259" s="32"/>
      <c r="BQ259" s="229"/>
      <c r="BR259" s="34">
        <f t="shared" si="327"/>
        <v>0</v>
      </c>
      <c r="BS259" s="31">
        <f t="shared" si="394"/>
        <v>0</v>
      </c>
      <c r="BT259" s="230" t="str">
        <f t="shared" si="328"/>
        <v>NO OFERTADO</v>
      </c>
      <c r="BU259" s="32"/>
      <c r="BV259" s="229"/>
      <c r="BW259" s="34">
        <f t="shared" si="329"/>
        <v>0</v>
      </c>
      <c r="BX259" s="31">
        <f t="shared" si="396"/>
        <v>0</v>
      </c>
      <c r="BY259" s="230" t="str">
        <f t="shared" si="331"/>
        <v>NO OFERTADO</v>
      </c>
      <c r="BZ259" s="32"/>
      <c r="CA259" s="229"/>
      <c r="CB259" s="34">
        <f t="shared" si="332"/>
        <v>0</v>
      </c>
      <c r="CC259" s="31">
        <f t="shared" si="396"/>
        <v>0</v>
      </c>
      <c r="CD259" s="230" t="str">
        <f t="shared" si="333"/>
        <v>NO OFERTADO</v>
      </c>
      <c r="CE259" s="32"/>
      <c r="CF259" s="229"/>
      <c r="CG259" s="34">
        <f t="shared" si="334"/>
        <v>0</v>
      </c>
      <c r="CH259" s="31">
        <f t="shared" si="396"/>
        <v>0</v>
      </c>
      <c r="CI259" s="230" t="str">
        <f t="shared" si="335"/>
        <v>NO OFERTADO</v>
      </c>
      <c r="CJ259" s="32">
        <v>522197</v>
      </c>
      <c r="CK259" s="229">
        <f t="shared" si="393"/>
        <v>99217.430000000008</v>
      </c>
      <c r="CL259" s="34">
        <f t="shared" si="336"/>
        <v>621414.43000000005</v>
      </c>
      <c r="CM259" s="31">
        <f t="shared" si="396"/>
        <v>621414.43000000005</v>
      </c>
      <c r="CN259" s="230" t="str">
        <f t="shared" si="337"/>
        <v>HABILITA</v>
      </c>
      <c r="CO259" s="32"/>
      <c r="CP259" s="231"/>
      <c r="CQ259" s="34">
        <f t="shared" si="338"/>
        <v>0</v>
      </c>
      <c r="CR259" s="31">
        <f t="shared" si="396"/>
        <v>0</v>
      </c>
      <c r="CS259" s="230" t="str">
        <f t="shared" si="339"/>
        <v>NO OFERTADO</v>
      </c>
      <c r="CT259" s="32"/>
      <c r="CU259" s="229"/>
      <c r="CV259" s="34">
        <f t="shared" si="340"/>
        <v>0</v>
      </c>
      <c r="CW259" s="31">
        <f t="shared" si="396"/>
        <v>0</v>
      </c>
      <c r="CX259" s="230" t="str">
        <f t="shared" si="341"/>
        <v>NO OFERTADO</v>
      </c>
      <c r="CY259" s="32"/>
      <c r="CZ259" s="229"/>
      <c r="DA259" s="34">
        <f t="shared" si="354"/>
        <v>0</v>
      </c>
      <c r="DB259" s="31">
        <f t="shared" si="355"/>
        <v>0</v>
      </c>
      <c r="DC259" s="230" t="str">
        <f t="shared" si="342"/>
        <v>NO OFERTADO</v>
      </c>
      <c r="DD259" s="32"/>
      <c r="DE259" s="229"/>
      <c r="DF259" s="34">
        <f t="shared" si="356"/>
        <v>0</v>
      </c>
      <c r="DG259" s="31">
        <f t="shared" si="357"/>
        <v>0</v>
      </c>
      <c r="DH259" s="230" t="str">
        <f t="shared" si="343"/>
        <v>NO OFERTADO</v>
      </c>
      <c r="DI259" s="32"/>
      <c r="DJ259" s="229"/>
      <c r="DK259" s="34">
        <f t="shared" si="358"/>
        <v>0</v>
      </c>
      <c r="DL259" s="31">
        <f t="shared" si="359"/>
        <v>0</v>
      </c>
      <c r="DM259" s="230" t="str">
        <f t="shared" si="344"/>
        <v>NO OFERTADO</v>
      </c>
      <c r="DN259" s="32">
        <v>356000</v>
      </c>
      <c r="DO259" s="229">
        <v>67640</v>
      </c>
      <c r="DP259" s="34">
        <f t="shared" si="360"/>
        <v>423640</v>
      </c>
      <c r="DQ259" s="31">
        <f t="shared" si="361"/>
        <v>423640</v>
      </c>
      <c r="DR259" s="230" t="str">
        <f t="shared" si="345"/>
        <v>HABILITA</v>
      </c>
      <c r="DS259" s="32"/>
      <c r="DT259" s="229"/>
      <c r="DU259" s="34">
        <f t="shared" si="362"/>
        <v>0</v>
      </c>
      <c r="DV259" s="31">
        <f t="shared" si="363"/>
        <v>0</v>
      </c>
      <c r="DW259" s="230" t="str">
        <f t="shared" si="346"/>
        <v>NO OFERTADO</v>
      </c>
      <c r="DX259" s="32"/>
      <c r="DY259" s="229">
        <f t="shared" si="389"/>
        <v>0</v>
      </c>
      <c r="DZ259" s="34">
        <f t="shared" si="347"/>
        <v>0</v>
      </c>
      <c r="EA259" s="31">
        <f t="shared" si="348"/>
        <v>0</v>
      </c>
      <c r="EB259" s="230" t="str">
        <f t="shared" si="349"/>
        <v>NO OFERTADO</v>
      </c>
      <c r="EC259" s="32"/>
      <c r="ED259" s="229"/>
      <c r="EE259" s="34">
        <f t="shared" si="364"/>
        <v>0</v>
      </c>
      <c r="EF259" s="31">
        <f t="shared" si="365"/>
        <v>0</v>
      </c>
      <c r="EG259" s="230" t="str">
        <f t="shared" si="350"/>
        <v>NO OFERTADO</v>
      </c>
      <c r="EH259" s="32"/>
      <c r="EI259" s="229"/>
      <c r="EJ259" s="34">
        <f t="shared" si="366"/>
        <v>0</v>
      </c>
      <c r="EK259" s="31">
        <f t="shared" si="367"/>
        <v>0</v>
      </c>
      <c r="EL259" s="230" t="str">
        <f t="shared" si="351"/>
        <v>NO OFERTADO</v>
      </c>
    </row>
    <row r="260" spans="1:142" s="226" customFormat="1" ht="51" x14ac:dyDescent="0.2">
      <c r="A260" s="103">
        <v>251</v>
      </c>
      <c r="B260" s="202" t="s">
        <v>394</v>
      </c>
      <c r="C260" s="121" t="s">
        <v>381</v>
      </c>
      <c r="D260" s="146">
        <v>1</v>
      </c>
      <c r="E260" s="227" t="s">
        <v>53</v>
      </c>
      <c r="F260" s="228">
        <v>1</v>
      </c>
      <c r="G260" s="25">
        <v>423954.45750000002</v>
      </c>
      <c r="H260" s="32"/>
      <c r="I260" s="229"/>
      <c r="J260" s="34">
        <f t="shared" si="352"/>
        <v>0</v>
      </c>
      <c r="K260" s="31">
        <f t="shared" si="353"/>
        <v>0</v>
      </c>
      <c r="L260" s="230" t="str">
        <f t="shared" si="302"/>
        <v>NO OFERTADO</v>
      </c>
      <c r="M260" s="32"/>
      <c r="N260" s="229">
        <v>0</v>
      </c>
      <c r="O260" s="34">
        <f t="shared" si="303"/>
        <v>0</v>
      </c>
      <c r="P260" s="31">
        <f t="shared" si="394"/>
        <v>0</v>
      </c>
      <c r="Q260" s="230" t="str">
        <f t="shared" si="305"/>
        <v>NO OFERTADO</v>
      </c>
      <c r="R260" s="32"/>
      <c r="S260" s="229"/>
      <c r="T260" s="34">
        <f t="shared" si="306"/>
        <v>0</v>
      </c>
      <c r="U260" s="31">
        <f t="shared" si="394"/>
        <v>0</v>
      </c>
      <c r="V260" s="230" t="str">
        <f t="shared" si="307"/>
        <v>NO OFERTADO</v>
      </c>
      <c r="W260" s="32"/>
      <c r="X260" s="229"/>
      <c r="Y260" s="34">
        <f t="shared" si="308"/>
        <v>0</v>
      </c>
      <c r="Z260" s="31">
        <f t="shared" si="394"/>
        <v>0</v>
      </c>
      <c r="AA260" s="230" t="str">
        <f t="shared" si="309"/>
        <v>NO OFERTADO</v>
      </c>
      <c r="AB260" s="32"/>
      <c r="AC260" s="229"/>
      <c r="AD260" s="34">
        <f t="shared" si="310"/>
        <v>0</v>
      </c>
      <c r="AE260" s="31">
        <f t="shared" si="394"/>
        <v>0</v>
      </c>
      <c r="AF260" s="230" t="str">
        <f t="shared" si="311"/>
        <v>NO OFERTADO</v>
      </c>
      <c r="AG260" s="32"/>
      <c r="AH260" s="229"/>
      <c r="AI260" s="34">
        <f t="shared" si="312"/>
        <v>0</v>
      </c>
      <c r="AJ260" s="31">
        <f t="shared" si="394"/>
        <v>0</v>
      </c>
      <c r="AK260" s="230" t="str">
        <f t="shared" si="313"/>
        <v>NO OFERTADO</v>
      </c>
      <c r="AL260" s="32"/>
      <c r="AM260" s="229"/>
      <c r="AN260" s="34">
        <f t="shared" si="314"/>
        <v>0</v>
      </c>
      <c r="AO260" s="31">
        <f t="shared" si="394"/>
        <v>0</v>
      </c>
      <c r="AP260" s="230" t="str">
        <f t="shared" si="315"/>
        <v>NO OFERTADO</v>
      </c>
      <c r="AQ260" s="32"/>
      <c r="AR260" s="229"/>
      <c r="AS260" s="34">
        <f t="shared" si="316"/>
        <v>0</v>
      </c>
      <c r="AT260" s="31">
        <f t="shared" si="394"/>
        <v>0</v>
      </c>
      <c r="AU260" s="230" t="str">
        <f t="shared" si="317"/>
        <v>NO OFERTADO</v>
      </c>
      <c r="AV260" s="32"/>
      <c r="AW260" s="229"/>
      <c r="AX260" s="34">
        <f t="shared" si="318"/>
        <v>0</v>
      </c>
      <c r="AY260" s="31">
        <f t="shared" si="394"/>
        <v>0</v>
      </c>
      <c r="AZ260" s="230" t="str">
        <f t="shared" si="319"/>
        <v>NO OFERTADO</v>
      </c>
      <c r="BA260" s="32"/>
      <c r="BB260" s="229">
        <f t="shared" si="395"/>
        <v>0</v>
      </c>
      <c r="BC260" s="34">
        <f t="shared" si="321"/>
        <v>0</v>
      </c>
      <c r="BD260" s="31">
        <f t="shared" si="394"/>
        <v>0</v>
      </c>
      <c r="BE260" s="230" t="str">
        <f t="shared" si="322"/>
        <v>NO OFERTADO</v>
      </c>
      <c r="BF260" s="32"/>
      <c r="BG260" s="229"/>
      <c r="BH260" s="34">
        <f t="shared" si="323"/>
        <v>0</v>
      </c>
      <c r="BI260" s="31">
        <f t="shared" si="394"/>
        <v>0</v>
      </c>
      <c r="BJ260" s="230" t="str">
        <f t="shared" si="324"/>
        <v>NO OFERTADO</v>
      </c>
      <c r="BK260" s="32">
        <v>319089</v>
      </c>
      <c r="BL260" s="229">
        <f t="shared" si="392"/>
        <v>60626.91</v>
      </c>
      <c r="BM260" s="34">
        <f t="shared" si="325"/>
        <v>379715.91000000003</v>
      </c>
      <c r="BN260" s="31">
        <f t="shared" si="394"/>
        <v>379715.91000000003</v>
      </c>
      <c r="BO260" s="230" t="str">
        <f t="shared" si="326"/>
        <v>HABILITA</v>
      </c>
      <c r="BP260" s="32"/>
      <c r="BQ260" s="229"/>
      <c r="BR260" s="34">
        <f t="shared" si="327"/>
        <v>0</v>
      </c>
      <c r="BS260" s="31">
        <f t="shared" si="394"/>
        <v>0</v>
      </c>
      <c r="BT260" s="230" t="str">
        <f t="shared" si="328"/>
        <v>NO OFERTADO</v>
      </c>
      <c r="BU260" s="32"/>
      <c r="BV260" s="229"/>
      <c r="BW260" s="34">
        <f t="shared" si="329"/>
        <v>0</v>
      </c>
      <c r="BX260" s="31">
        <f t="shared" si="396"/>
        <v>0</v>
      </c>
      <c r="BY260" s="230" t="str">
        <f t="shared" si="331"/>
        <v>NO OFERTADO</v>
      </c>
      <c r="BZ260" s="32"/>
      <c r="CA260" s="229"/>
      <c r="CB260" s="34">
        <f t="shared" si="332"/>
        <v>0</v>
      </c>
      <c r="CC260" s="31">
        <f t="shared" si="396"/>
        <v>0</v>
      </c>
      <c r="CD260" s="230" t="str">
        <f t="shared" si="333"/>
        <v>NO OFERTADO</v>
      </c>
      <c r="CE260" s="32"/>
      <c r="CF260" s="229"/>
      <c r="CG260" s="34">
        <f t="shared" si="334"/>
        <v>0</v>
      </c>
      <c r="CH260" s="31">
        <f t="shared" si="396"/>
        <v>0</v>
      </c>
      <c r="CI260" s="230" t="str">
        <f t="shared" si="335"/>
        <v>NO OFERTADO</v>
      </c>
      <c r="CJ260" s="32">
        <v>505264</v>
      </c>
      <c r="CK260" s="229">
        <f t="shared" si="393"/>
        <v>96000.16</v>
      </c>
      <c r="CL260" s="34">
        <f t="shared" si="336"/>
        <v>601264.16</v>
      </c>
      <c r="CM260" s="31">
        <f t="shared" si="396"/>
        <v>601264.16</v>
      </c>
      <c r="CN260" s="230" t="str">
        <f t="shared" si="337"/>
        <v>NO HABILITA</v>
      </c>
      <c r="CO260" s="32"/>
      <c r="CP260" s="231"/>
      <c r="CQ260" s="34">
        <f t="shared" si="338"/>
        <v>0</v>
      </c>
      <c r="CR260" s="31">
        <f t="shared" si="396"/>
        <v>0</v>
      </c>
      <c r="CS260" s="230" t="str">
        <f t="shared" si="339"/>
        <v>NO OFERTADO</v>
      </c>
      <c r="CT260" s="32"/>
      <c r="CU260" s="229"/>
      <c r="CV260" s="34">
        <f t="shared" si="340"/>
        <v>0</v>
      </c>
      <c r="CW260" s="31">
        <f t="shared" si="396"/>
        <v>0</v>
      </c>
      <c r="CX260" s="230" t="str">
        <f t="shared" si="341"/>
        <v>NO OFERTADO</v>
      </c>
      <c r="CY260" s="32"/>
      <c r="CZ260" s="229"/>
      <c r="DA260" s="34">
        <f t="shared" si="354"/>
        <v>0</v>
      </c>
      <c r="DB260" s="31">
        <f t="shared" si="355"/>
        <v>0</v>
      </c>
      <c r="DC260" s="230" t="str">
        <f t="shared" si="342"/>
        <v>NO OFERTADO</v>
      </c>
      <c r="DD260" s="32"/>
      <c r="DE260" s="229"/>
      <c r="DF260" s="34">
        <f t="shared" si="356"/>
        <v>0</v>
      </c>
      <c r="DG260" s="31">
        <f t="shared" si="357"/>
        <v>0</v>
      </c>
      <c r="DH260" s="230" t="str">
        <f t="shared" si="343"/>
        <v>NO OFERTADO</v>
      </c>
      <c r="DI260" s="32"/>
      <c r="DJ260" s="229"/>
      <c r="DK260" s="34">
        <f t="shared" si="358"/>
        <v>0</v>
      </c>
      <c r="DL260" s="31">
        <f t="shared" si="359"/>
        <v>0</v>
      </c>
      <c r="DM260" s="230" t="str">
        <f t="shared" si="344"/>
        <v>NO OFERTADO</v>
      </c>
      <c r="DN260" s="32">
        <v>356000</v>
      </c>
      <c r="DO260" s="229">
        <v>67640</v>
      </c>
      <c r="DP260" s="34">
        <f t="shared" si="360"/>
        <v>423640</v>
      </c>
      <c r="DQ260" s="31">
        <f t="shared" si="361"/>
        <v>423640</v>
      </c>
      <c r="DR260" s="230" t="str">
        <f t="shared" si="345"/>
        <v>HABILITA</v>
      </c>
      <c r="DS260" s="32"/>
      <c r="DT260" s="229"/>
      <c r="DU260" s="34">
        <f t="shared" si="362"/>
        <v>0</v>
      </c>
      <c r="DV260" s="31">
        <f t="shared" si="363"/>
        <v>0</v>
      </c>
      <c r="DW260" s="230" t="str">
        <f t="shared" si="346"/>
        <v>NO OFERTADO</v>
      </c>
      <c r="DX260" s="32"/>
      <c r="DY260" s="229">
        <f t="shared" si="389"/>
        <v>0</v>
      </c>
      <c r="DZ260" s="34">
        <f t="shared" si="347"/>
        <v>0</v>
      </c>
      <c r="EA260" s="31">
        <f t="shared" si="348"/>
        <v>0</v>
      </c>
      <c r="EB260" s="230" t="str">
        <f t="shared" si="349"/>
        <v>NO OFERTADO</v>
      </c>
      <c r="EC260" s="32"/>
      <c r="ED260" s="229"/>
      <c r="EE260" s="34">
        <f t="shared" si="364"/>
        <v>0</v>
      </c>
      <c r="EF260" s="31">
        <f t="shared" si="365"/>
        <v>0</v>
      </c>
      <c r="EG260" s="230" t="str">
        <f t="shared" si="350"/>
        <v>NO OFERTADO</v>
      </c>
      <c r="EH260" s="32"/>
      <c r="EI260" s="229"/>
      <c r="EJ260" s="34">
        <f t="shared" si="366"/>
        <v>0</v>
      </c>
      <c r="EK260" s="31">
        <f t="shared" si="367"/>
        <v>0</v>
      </c>
      <c r="EL260" s="230" t="str">
        <f t="shared" si="351"/>
        <v>NO OFERTADO</v>
      </c>
    </row>
    <row r="261" spans="1:142" s="226" customFormat="1" ht="51" x14ac:dyDescent="0.2">
      <c r="A261" s="103">
        <v>252</v>
      </c>
      <c r="B261" s="202" t="s">
        <v>395</v>
      </c>
      <c r="C261" s="121" t="s">
        <v>381</v>
      </c>
      <c r="D261" s="146">
        <v>1</v>
      </c>
      <c r="E261" s="227" t="s">
        <v>53</v>
      </c>
      <c r="F261" s="228">
        <v>1</v>
      </c>
      <c r="G261" s="25">
        <v>423954.45750000002</v>
      </c>
      <c r="H261" s="32"/>
      <c r="I261" s="229"/>
      <c r="J261" s="34">
        <f t="shared" si="352"/>
        <v>0</v>
      </c>
      <c r="K261" s="31">
        <f t="shared" si="353"/>
        <v>0</v>
      </c>
      <c r="L261" s="230" t="str">
        <f t="shared" si="302"/>
        <v>NO OFERTADO</v>
      </c>
      <c r="M261" s="32"/>
      <c r="N261" s="229">
        <v>0</v>
      </c>
      <c r="O261" s="34">
        <f t="shared" si="303"/>
        <v>0</v>
      </c>
      <c r="P261" s="31">
        <f t="shared" si="394"/>
        <v>0</v>
      </c>
      <c r="Q261" s="230" t="str">
        <f t="shared" si="305"/>
        <v>NO OFERTADO</v>
      </c>
      <c r="R261" s="32"/>
      <c r="S261" s="229"/>
      <c r="T261" s="34">
        <f t="shared" si="306"/>
        <v>0</v>
      </c>
      <c r="U261" s="31">
        <f t="shared" si="394"/>
        <v>0</v>
      </c>
      <c r="V261" s="230" t="str">
        <f t="shared" si="307"/>
        <v>NO OFERTADO</v>
      </c>
      <c r="W261" s="32"/>
      <c r="X261" s="229"/>
      <c r="Y261" s="34">
        <f t="shared" si="308"/>
        <v>0</v>
      </c>
      <c r="Z261" s="31">
        <f t="shared" si="394"/>
        <v>0</v>
      </c>
      <c r="AA261" s="230" t="str">
        <f t="shared" si="309"/>
        <v>NO OFERTADO</v>
      </c>
      <c r="AB261" s="32"/>
      <c r="AC261" s="229"/>
      <c r="AD261" s="34">
        <f t="shared" si="310"/>
        <v>0</v>
      </c>
      <c r="AE261" s="31">
        <f t="shared" si="394"/>
        <v>0</v>
      </c>
      <c r="AF261" s="230" t="str">
        <f t="shared" si="311"/>
        <v>NO OFERTADO</v>
      </c>
      <c r="AG261" s="32"/>
      <c r="AH261" s="229"/>
      <c r="AI261" s="34">
        <f t="shared" si="312"/>
        <v>0</v>
      </c>
      <c r="AJ261" s="31">
        <f t="shared" si="394"/>
        <v>0</v>
      </c>
      <c r="AK261" s="230" t="str">
        <f t="shared" si="313"/>
        <v>NO OFERTADO</v>
      </c>
      <c r="AL261" s="32"/>
      <c r="AM261" s="229"/>
      <c r="AN261" s="34">
        <f t="shared" si="314"/>
        <v>0</v>
      </c>
      <c r="AO261" s="31">
        <f t="shared" si="394"/>
        <v>0</v>
      </c>
      <c r="AP261" s="230" t="str">
        <f t="shared" si="315"/>
        <v>NO OFERTADO</v>
      </c>
      <c r="AQ261" s="32"/>
      <c r="AR261" s="229"/>
      <c r="AS261" s="34">
        <f t="shared" si="316"/>
        <v>0</v>
      </c>
      <c r="AT261" s="31">
        <f t="shared" si="394"/>
        <v>0</v>
      </c>
      <c r="AU261" s="230" t="str">
        <f t="shared" si="317"/>
        <v>NO OFERTADO</v>
      </c>
      <c r="AV261" s="32"/>
      <c r="AW261" s="229"/>
      <c r="AX261" s="34">
        <f t="shared" si="318"/>
        <v>0</v>
      </c>
      <c r="AY261" s="31">
        <f t="shared" si="394"/>
        <v>0</v>
      </c>
      <c r="AZ261" s="230" t="str">
        <f t="shared" si="319"/>
        <v>NO OFERTADO</v>
      </c>
      <c r="BA261" s="32"/>
      <c r="BB261" s="229">
        <f t="shared" si="395"/>
        <v>0</v>
      </c>
      <c r="BC261" s="34">
        <f t="shared" si="321"/>
        <v>0</v>
      </c>
      <c r="BD261" s="31">
        <f t="shared" si="394"/>
        <v>0</v>
      </c>
      <c r="BE261" s="230" t="str">
        <f t="shared" si="322"/>
        <v>NO OFERTADO</v>
      </c>
      <c r="BF261" s="32"/>
      <c r="BG261" s="229"/>
      <c r="BH261" s="34">
        <f t="shared" si="323"/>
        <v>0</v>
      </c>
      <c r="BI261" s="31">
        <f t="shared" si="394"/>
        <v>0</v>
      </c>
      <c r="BJ261" s="230" t="str">
        <f t="shared" si="324"/>
        <v>NO OFERTADO</v>
      </c>
      <c r="BK261" s="32">
        <v>319089</v>
      </c>
      <c r="BL261" s="229">
        <f t="shared" si="392"/>
        <v>60626.91</v>
      </c>
      <c r="BM261" s="34">
        <f t="shared" si="325"/>
        <v>379715.91000000003</v>
      </c>
      <c r="BN261" s="31">
        <f t="shared" si="394"/>
        <v>379715.91000000003</v>
      </c>
      <c r="BO261" s="230" t="str">
        <f t="shared" si="326"/>
        <v>HABILITA</v>
      </c>
      <c r="BP261" s="32"/>
      <c r="BQ261" s="229"/>
      <c r="BR261" s="34">
        <f t="shared" si="327"/>
        <v>0</v>
      </c>
      <c r="BS261" s="31">
        <f t="shared" si="394"/>
        <v>0</v>
      </c>
      <c r="BT261" s="230" t="str">
        <f t="shared" si="328"/>
        <v>NO OFERTADO</v>
      </c>
      <c r="BU261" s="32"/>
      <c r="BV261" s="229"/>
      <c r="BW261" s="34">
        <f t="shared" si="329"/>
        <v>0</v>
      </c>
      <c r="BX261" s="31">
        <f t="shared" si="396"/>
        <v>0</v>
      </c>
      <c r="BY261" s="230" t="str">
        <f t="shared" si="331"/>
        <v>NO OFERTADO</v>
      </c>
      <c r="BZ261" s="32"/>
      <c r="CA261" s="229"/>
      <c r="CB261" s="34">
        <f t="shared" si="332"/>
        <v>0</v>
      </c>
      <c r="CC261" s="31">
        <f t="shared" si="396"/>
        <v>0</v>
      </c>
      <c r="CD261" s="230" t="str">
        <f t="shared" si="333"/>
        <v>NO OFERTADO</v>
      </c>
      <c r="CE261" s="32"/>
      <c r="CF261" s="229"/>
      <c r="CG261" s="34">
        <f t="shared" si="334"/>
        <v>0</v>
      </c>
      <c r="CH261" s="31">
        <f t="shared" si="396"/>
        <v>0</v>
      </c>
      <c r="CI261" s="230" t="str">
        <f t="shared" si="335"/>
        <v>NO OFERTADO</v>
      </c>
      <c r="CJ261" s="32">
        <v>513434</v>
      </c>
      <c r="CK261" s="229">
        <f t="shared" si="393"/>
        <v>97552.46</v>
      </c>
      <c r="CL261" s="34">
        <f t="shared" si="336"/>
        <v>610986.46</v>
      </c>
      <c r="CM261" s="31">
        <f t="shared" si="396"/>
        <v>610986.46</v>
      </c>
      <c r="CN261" s="230" t="str">
        <f t="shared" si="337"/>
        <v>NO HABILITA</v>
      </c>
      <c r="CO261" s="32"/>
      <c r="CP261" s="231"/>
      <c r="CQ261" s="34">
        <f t="shared" si="338"/>
        <v>0</v>
      </c>
      <c r="CR261" s="31">
        <f t="shared" si="396"/>
        <v>0</v>
      </c>
      <c r="CS261" s="230" t="str">
        <f t="shared" si="339"/>
        <v>NO OFERTADO</v>
      </c>
      <c r="CT261" s="32"/>
      <c r="CU261" s="229"/>
      <c r="CV261" s="34">
        <f t="shared" si="340"/>
        <v>0</v>
      </c>
      <c r="CW261" s="31">
        <f t="shared" si="396"/>
        <v>0</v>
      </c>
      <c r="CX261" s="230" t="str">
        <f t="shared" si="341"/>
        <v>NO OFERTADO</v>
      </c>
      <c r="CY261" s="32"/>
      <c r="CZ261" s="229"/>
      <c r="DA261" s="34">
        <f t="shared" si="354"/>
        <v>0</v>
      </c>
      <c r="DB261" s="31">
        <f t="shared" si="355"/>
        <v>0</v>
      </c>
      <c r="DC261" s="230" t="str">
        <f t="shared" si="342"/>
        <v>NO OFERTADO</v>
      </c>
      <c r="DD261" s="32"/>
      <c r="DE261" s="229"/>
      <c r="DF261" s="34">
        <f t="shared" si="356"/>
        <v>0</v>
      </c>
      <c r="DG261" s="31">
        <f t="shared" si="357"/>
        <v>0</v>
      </c>
      <c r="DH261" s="230" t="str">
        <f t="shared" si="343"/>
        <v>NO OFERTADO</v>
      </c>
      <c r="DI261" s="32"/>
      <c r="DJ261" s="229"/>
      <c r="DK261" s="34">
        <f t="shared" si="358"/>
        <v>0</v>
      </c>
      <c r="DL261" s="31">
        <f t="shared" si="359"/>
        <v>0</v>
      </c>
      <c r="DM261" s="230" t="str">
        <f t="shared" si="344"/>
        <v>NO OFERTADO</v>
      </c>
      <c r="DN261" s="32">
        <v>345000</v>
      </c>
      <c r="DO261" s="229">
        <v>65550</v>
      </c>
      <c r="DP261" s="34">
        <f t="shared" si="360"/>
        <v>410550</v>
      </c>
      <c r="DQ261" s="31">
        <f t="shared" si="361"/>
        <v>410550</v>
      </c>
      <c r="DR261" s="230" t="str">
        <f t="shared" si="345"/>
        <v>HABILITA</v>
      </c>
      <c r="DS261" s="32"/>
      <c r="DT261" s="229"/>
      <c r="DU261" s="34">
        <f t="shared" si="362"/>
        <v>0</v>
      </c>
      <c r="DV261" s="31">
        <f t="shared" si="363"/>
        <v>0</v>
      </c>
      <c r="DW261" s="230" t="str">
        <f t="shared" si="346"/>
        <v>NO OFERTADO</v>
      </c>
      <c r="DX261" s="32"/>
      <c r="DY261" s="229">
        <f t="shared" si="389"/>
        <v>0</v>
      </c>
      <c r="DZ261" s="34">
        <f t="shared" si="347"/>
        <v>0</v>
      </c>
      <c r="EA261" s="31">
        <f t="shared" si="348"/>
        <v>0</v>
      </c>
      <c r="EB261" s="230" t="str">
        <f t="shared" si="349"/>
        <v>NO OFERTADO</v>
      </c>
      <c r="EC261" s="32"/>
      <c r="ED261" s="229"/>
      <c r="EE261" s="34">
        <f t="shared" si="364"/>
        <v>0</v>
      </c>
      <c r="EF261" s="31">
        <f t="shared" si="365"/>
        <v>0</v>
      </c>
      <c r="EG261" s="230" t="str">
        <f t="shared" si="350"/>
        <v>NO OFERTADO</v>
      </c>
      <c r="EH261" s="32"/>
      <c r="EI261" s="229"/>
      <c r="EJ261" s="34">
        <f t="shared" si="366"/>
        <v>0</v>
      </c>
      <c r="EK261" s="31">
        <f t="shared" si="367"/>
        <v>0</v>
      </c>
      <c r="EL261" s="230" t="str">
        <f t="shared" si="351"/>
        <v>NO OFERTADO</v>
      </c>
    </row>
    <row r="262" spans="1:142" s="226" customFormat="1" ht="51" x14ac:dyDescent="0.2">
      <c r="A262" s="103">
        <v>253</v>
      </c>
      <c r="B262" s="202" t="s">
        <v>396</v>
      </c>
      <c r="C262" s="121" t="s">
        <v>381</v>
      </c>
      <c r="D262" s="146">
        <v>1</v>
      </c>
      <c r="E262" s="227" t="s">
        <v>53</v>
      </c>
      <c r="F262" s="228">
        <v>1</v>
      </c>
      <c r="G262" s="25">
        <v>502239.5</v>
      </c>
      <c r="H262" s="32"/>
      <c r="I262" s="229"/>
      <c r="J262" s="34">
        <f t="shared" si="352"/>
        <v>0</v>
      </c>
      <c r="K262" s="31">
        <f t="shared" si="353"/>
        <v>0</v>
      </c>
      <c r="L262" s="230" t="str">
        <f t="shared" si="302"/>
        <v>NO OFERTADO</v>
      </c>
      <c r="M262" s="32"/>
      <c r="N262" s="229">
        <v>0</v>
      </c>
      <c r="O262" s="34">
        <f t="shared" si="303"/>
        <v>0</v>
      </c>
      <c r="P262" s="31">
        <f t="shared" si="394"/>
        <v>0</v>
      </c>
      <c r="Q262" s="230" t="str">
        <f t="shared" si="305"/>
        <v>NO OFERTADO</v>
      </c>
      <c r="R262" s="32"/>
      <c r="S262" s="229"/>
      <c r="T262" s="34">
        <f t="shared" si="306"/>
        <v>0</v>
      </c>
      <c r="U262" s="31">
        <f t="shared" si="394"/>
        <v>0</v>
      </c>
      <c r="V262" s="230" t="str">
        <f t="shared" si="307"/>
        <v>NO OFERTADO</v>
      </c>
      <c r="W262" s="32"/>
      <c r="X262" s="229"/>
      <c r="Y262" s="34">
        <f t="shared" si="308"/>
        <v>0</v>
      </c>
      <c r="Z262" s="31">
        <f t="shared" si="394"/>
        <v>0</v>
      </c>
      <c r="AA262" s="230" t="str">
        <f t="shared" si="309"/>
        <v>NO OFERTADO</v>
      </c>
      <c r="AB262" s="32"/>
      <c r="AC262" s="229"/>
      <c r="AD262" s="34">
        <f t="shared" si="310"/>
        <v>0</v>
      </c>
      <c r="AE262" s="31">
        <f t="shared" si="394"/>
        <v>0</v>
      </c>
      <c r="AF262" s="230" t="str">
        <f t="shared" si="311"/>
        <v>NO OFERTADO</v>
      </c>
      <c r="AG262" s="32"/>
      <c r="AH262" s="229"/>
      <c r="AI262" s="34">
        <f t="shared" si="312"/>
        <v>0</v>
      </c>
      <c r="AJ262" s="31">
        <f t="shared" si="394"/>
        <v>0</v>
      </c>
      <c r="AK262" s="230" t="str">
        <f t="shared" si="313"/>
        <v>NO OFERTADO</v>
      </c>
      <c r="AL262" s="32"/>
      <c r="AM262" s="229"/>
      <c r="AN262" s="34">
        <f t="shared" si="314"/>
        <v>0</v>
      </c>
      <c r="AO262" s="31">
        <f t="shared" si="394"/>
        <v>0</v>
      </c>
      <c r="AP262" s="230" t="str">
        <f t="shared" si="315"/>
        <v>NO OFERTADO</v>
      </c>
      <c r="AQ262" s="32"/>
      <c r="AR262" s="229"/>
      <c r="AS262" s="34">
        <f t="shared" si="316"/>
        <v>0</v>
      </c>
      <c r="AT262" s="31">
        <f t="shared" si="394"/>
        <v>0</v>
      </c>
      <c r="AU262" s="230" t="str">
        <f t="shared" si="317"/>
        <v>NO OFERTADO</v>
      </c>
      <c r="AV262" s="32"/>
      <c r="AW262" s="229"/>
      <c r="AX262" s="34">
        <f t="shared" si="318"/>
        <v>0</v>
      </c>
      <c r="AY262" s="31">
        <f t="shared" si="394"/>
        <v>0</v>
      </c>
      <c r="AZ262" s="230" t="str">
        <f t="shared" si="319"/>
        <v>NO OFERTADO</v>
      </c>
      <c r="BA262" s="32"/>
      <c r="BB262" s="229">
        <f t="shared" si="395"/>
        <v>0</v>
      </c>
      <c r="BC262" s="34">
        <f t="shared" si="321"/>
        <v>0</v>
      </c>
      <c r="BD262" s="31">
        <f t="shared" si="394"/>
        <v>0</v>
      </c>
      <c r="BE262" s="230" t="str">
        <f t="shared" si="322"/>
        <v>NO OFERTADO</v>
      </c>
      <c r="BF262" s="32"/>
      <c r="BG262" s="229"/>
      <c r="BH262" s="34">
        <f t="shared" si="323"/>
        <v>0</v>
      </c>
      <c r="BI262" s="31">
        <f t="shared" si="394"/>
        <v>0</v>
      </c>
      <c r="BJ262" s="230" t="str">
        <f t="shared" si="324"/>
        <v>NO OFERTADO</v>
      </c>
      <c r="BK262" s="32">
        <v>378010</v>
      </c>
      <c r="BL262" s="229">
        <f t="shared" si="392"/>
        <v>71821.899999999994</v>
      </c>
      <c r="BM262" s="34">
        <f t="shared" si="325"/>
        <v>449831.9</v>
      </c>
      <c r="BN262" s="31">
        <f t="shared" si="394"/>
        <v>449831.9</v>
      </c>
      <c r="BO262" s="230" t="str">
        <f t="shared" si="326"/>
        <v>HABILITA</v>
      </c>
      <c r="BP262" s="32"/>
      <c r="BQ262" s="229"/>
      <c r="BR262" s="34">
        <f t="shared" si="327"/>
        <v>0</v>
      </c>
      <c r="BS262" s="31">
        <f t="shared" si="394"/>
        <v>0</v>
      </c>
      <c r="BT262" s="230" t="str">
        <f t="shared" si="328"/>
        <v>NO OFERTADO</v>
      </c>
      <c r="BU262" s="32"/>
      <c r="BV262" s="229"/>
      <c r="BW262" s="34">
        <f t="shared" si="329"/>
        <v>0</v>
      </c>
      <c r="BX262" s="31">
        <f t="shared" si="396"/>
        <v>0</v>
      </c>
      <c r="BY262" s="230" t="str">
        <f t="shared" si="331"/>
        <v>NO OFERTADO</v>
      </c>
      <c r="BZ262" s="32"/>
      <c r="CA262" s="229"/>
      <c r="CB262" s="34">
        <f t="shared" si="332"/>
        <v>0</v>
      </c>
      <c r="CC262" s="31">
        <f t="shared" si="396"/>
        <v>0</v>
      </c>
      <c r="CD262" s="230" t="str">
        <f t="shared" si="333"/>
        <v>NO OFERTADO</v>
      </c>
      <c r="CE262" s="32"/>
      <c r="CF262" s="229"/>
      <c r="CG262" s="34">
        <f t="shared" si="334"/>
        <v>0</v>
      </c>
      <c r="CH262" s="31">
        <f t="shared" si="396"/>
        <v>0</v>
      </c>
      <c r="CI262" s="230" t="str">
        <f t="shared" si="335"/>
        <v>NO OFERTADO</v>
      </c>
      <c r="CJ262" s="32">
        <v>522197</v>
      </c>
      <c r="CK262" s="229">
        <f t="shared" si="393"/>
        <v>99217.430000000008</v>
      </c>
      <c r="CL262" s="34">
        <f t="shared" si="336"/>
        <v>621414.43000000005</v>
      </c>
      <c r="CM262" s="31">
        <f t="shared" si="396"/>
        <v>621414.43000000005</v>
      </c>
      <c r="CN262" s="230" t="str">
        <f t="shared" si="337"/>
        <v>HABILITA</v>
      </c>
      <c r="CO262" s="32"/>
      <c r="CP262" s="231"/>
      <c r="CQ262" s="34">
        <f t="shared" si="338"/>
        <v>0</v>
      </c>
      <c r="CR262" s="31">
        <f t="shared" si="396"/>
        <v>0</v>
      </c>
      <c r="CS262" s="230" t="str">
        <f t="shared" si="339"/>
        <v>NO OFERTADO</v>
      </c>
      <c r="CT262" s="32"/>
      <c r="CU262" s="229"/>
      <c r="CV262" s="34">
        <f t="shared" si="340"/>
        <v>0</v>
      </c>
      <c r="CW262" s="31">
        <f t="shared" si="396"/>
        <v>0</v>
      </c>
      <c r="CX262" s="230" t="str">
        <f t="shared" si="341"/>
        <v>NO OFERTADO</v>
      </c>
      <c r="CY262" s="32"/>
      <c r="CZ262" s="229"/>
      <c r="DA262" s="34">
        <f t="shared" si="354"/>
        <v>0</v>
      </c>
      <c r="DB262" s="31">
        <f t="shared" si="355"/>
        <v>0</v>
      </c>
      <c r="DC262" s="230" t="str">
        <f t="shared" si="342"/>
        <v>NO OFERTADO</v>
      </c>
      <c r="DD262" s="32"/>
      <c r="DE262" s="229"/>
      <c r="DF262" s="34">
        <f t="shared" si="356"/>
        <v>0</v>
      </c>
      <c r="DG262" s="31">
        <f t="shared" si="357"/>
        <v>0</v>
      </c>
      <c r="DH262" s="230" t="str">
        <f t="shared" si="343"/>
        <v>NO OFERTADO</v>
      </c>
      <c r="DI262" s="32"/>
      <c r="DJ262" s="229"/>
      <c r="DK262" s="34">
        <f t="shared" si="358"/>
        <v>0</v>
      </c>
      <c r="DL262" s="31">
        <f t="shared" si="359"/>
        <v>0</v>
      </c>
      <c r="DM262" s="230" t="str">
        <f t="shared" si="344"/>
        <v>NO OFERTADO</v>
      </c>
      <c r="DN262" s="32">
        <v>345000</v>
      </c>
      <c r="DO262" s="229">
        <v>65550</v>
      </c>
      <c r="DP262" s="34">
        <f t="shared" si="360"/>
        <v>410550</v>
      </c>
      <c r="DQ262" s="31">
        <f t="shared" si="361"/>
        <v>410550</v>
      </c>
      <c r="DR262" s="230" t="str">
        <f t="shared" si="345"/>
        <v>HABILITA</v>
      </c>
      <c r="DS262" s="32"/>
      <c r="DT262" s="229"/>
      <c r="DU262" s="34">
        <f t="shared" si="362"/>
        <v>0</v>
      </c>
      <c r="DV262" s="31">
        <f t="shared" si="363"/>
        <v>0</v>
      </c>
      <c r="DW262" s="230" t="str">
        <f t="shared" si="346"/>
        <v>NO OFERTADO</v>
      </c>
      <c r="DX262" s="32"/>
      <c r="DY262" s="229">
        <f t="shared" si="389"/>
        <v>0</v>
      </c>
      <c r="DZ262" s="34">
        <f t="shared" si="347"/>
        <v>0</v>
      </c>
      <c r="EA262" s="31">
        <f t="shared" si="348"/>
        <v>0</v>
      </c>
      <c r="EB262" s="230" t="str">
        <f t="shared" si="349"/>
        <v>NO OFERTADO</v>
      </c>
      <c r="EC262" s="32"/>
      <c r="ED262" s="229"/>
      <c r="EE262" s="34">
        <f t="shared" si="364"/>
        <v>0</v>
      </c>
      <c r="EF262" s="31">
        <f t="shared" si="365"/>
        <v>0</v>
      </c>
      <c r="EG262" s="230" t="str">
        <f t="shared" si="350"/>
        <v>NO OFERTADO</v>
      </c>
      <c r="EH262" s="32"/>
      <c r="EI262" s="229"/>
      <c r="EJ262" s="34">
        <f t="shared" si="366"/>
        <v>0</v>
      </c>
      <c r="EK262" s="31">
        <f t="shared" si="367"/>
        <v>0</v>
      </c>
      <c r="EL262" s="230" t="str">
        <f t="shared" si="351"/>
        <v>NO OFERTADO</v>
      </c>
    </row>
    <row r="263" spans="1:142" s="226" customFormat="1" ht="51" x14ac:dyDescent="0.2">
      <c r="A263" s="103">
        <v>254</v>
      </c>
      <c r="B263" s="202" t="s">
        <v>397</v>
      </c>
      <c r="C263" s="121" t="s">
        <v>381</v>
      </c>
      <c r="D263" s="146">
        <v>1</v>
      </c>
      <c r="E263" s="227" t="s">
        <v>53</v>
      </c>
      <c r="F263" s="228">
        <v>1</v>
      </c>
      <c r="G263" s="25">
        <v>368768.00520000001</v>
      </c>
      <c r="H263" s="32"/>
      <c r="I263" s="229"/>
      <c r="J263" s="34">
        <f t="shared" si="352"/>
        <v>0</v>
      </c>
      <c r="K263" s="31">
        <f t="shared" si="353"/>
        <v>0</v>
      </c>
      <c r="L263" s="230" t="str">
        <f t="shared" si="302"/>
        <v>NO OFERTADO</v>
      </c>
      <c r="M263" s="32"/>
      <c r="N263" s="229">
        <v>0</v>
      </c>
      <c r="O263" s="34">
        <f t="shared" si="303"/>
        <v>0</v>
      </c>
      <c r="P263" s="31">
        <f t="shared" si="394"/>
        <v>0</v>
      </c>
      <c r="Q263" s="230" t="str">
        <f t="shared" si="305"/>
        <v>NO OFERTADO</v>
      </c>
      <c r="R263" s="32"/>
      <c r="S263" s="229"/>
      <c r="T263" s="34">
        <f t="shared" si="306"/>
        <v>0</v>
      </c>
      <c r="U263" s="31">
        <f t="shared" si="394"/>
        <v>0</v>
      </c>
      <c r="V263" s="230" t="str">
        <f t="shared" si="307"/>
        <v>NO OFERTADO</v>
      </c>
      <c r="W263" s="32"/>
      <c r="X263" s="229"/>
      <c r="Y263" s="34">
        <f t="shared" si="308"/>
        <v>0</v>
      </c>
      <c r="Z263" s="31">
        <f t="shared" si="394"/>
        <v>0</v>
      </c>
      <c r="AA263" s="230" t="str">
        <f t="shared" si="309"/>
        <v>NO OFERTADO</v>
      </c>
      <c r="AB263" s="32"/>
      <c r="AC263" s="229"/>
      <c r="AD263" s="34">
        <f t="shared" si="310"/>
        <v>0</v>
      </c>
      <c r="AE263" s="31">
        <f t="shared" si="394"/>
        <v>0</v>
      </c>
      <c r="AF263" s="230" t="str">
        <f t="shared" si="311"/>
        <v>NO OFERTADO</v>
      </c>
      <c r="AG263" s="32"/>
      <c r="AH263" s="229"/>
      <c r="AI263" s="34">
        <f t="shared" si="312"/>
        <v>0</v>
      </c>
      <c r="AJ263" s="31">
        <f t="shared" si="394"/>
        <v>0</v>
      </c>
      <c r="AK263" s="230" t="str">
        <f t="shared" si="313"/>
        <v>NO OFERTADO</v>
      </c>
      <c r="AL263" s="32"/>
      <c r="AM263" s="229"/>
      <c r="AN263" s="34">
        <f t="shared" si="314"/>
        <v>0</v>
      </c>
      <c r="AO263" s="31">
        <f t="shared" si="394"/>
        <v>0</v>
      </c>
      <c r="AP263" s="230" t="str">
        <f t="shared" si="315"/>
        <v>NO OFERTADO</v>
      </c>
      <c r="AQ263" s="32"/>
      <c r="AR263" s="229"/>
      <c r="AS263" s="34">
        <f t="shared" si="316"/>
        <v>0</v>
      </c>
      <c r="AT263" s="31">
        <f t="shared" si="394"/>
        <v>0</v>
      </c>
      <c r="AU263" s="230" t="str">
        <f t="shared" si="317"/>
        <v>NO OFERTADO</v>
      </c>
      <c r="AV263" s="32"/>
      <c r="AW263" s="229"/>
      <c r="AX263" s="34">
        <f t="shared" si="318"/>
        <v>0</v>
      </c>
      <c r="AY263" s="31">
        <f t="shared" si="394"/>
        <v>0</v>
      </c>
      <c r="AZ263" s="230" t="str">
        <f t="shared" si="319"/>
        <v>NO OFERTADO</v>
      </c>
      <c r="BA263" s="32"/>
      <c r="BB263" s="229">
        <f t="shared" si="395"/>
        <v>0</v>
      </c>
      <c r="BC263" s="34">
        <f t="shared" si="321"/>
        <v>0</v>
      </c>
      <c r="BD263" s="31">
        <f t="shared" si="394"/>
        <v>0</v>
      </c>
      <c r="BE263" s="230" t="str">
        <f t="shared" si="322"/>
        <v>NO OFERTADO</v>
      </c>
      <c r="BF263" s="32"/>
      <c r="BG263" s="229"/>
      <c r="BH263" s="34">
        <f t="shared" si="323"/>
        <v>0</v>
      </c>
      <c r="BI263" s="31">
        <f t="shared" si="394"/>
        <v>0</v>
      </c>
      <c r="BJ263" s="230" t="str">
        <f t="shared" si="324"/>
        <v>NO OFERTADO</v>
      </c>
      <c r="BK263" s="32">
        <v>319089</v>
      </c>
      <c r="BL263" s="229">
        <f t="shared" si="392"/>
        <v>60626.91</v>
      </c>
      <c r="BM263" s="34">
        <f t="shared" si="325"/>
        <v>379715.91000000003</v>
      </c>
      <c r="BN263" s="31">
        <f t="shared" si="394"/>
        <v>379715.91000000003</v>
      </c>
      <c r="BO263" s="230" t="str">
        <f t="shared" si="326"/>
        <v>HABILITA</v>
      </c>
      <c r="BP263" s="32"/>
      <c r="BQ263" s="229"/>
      <c r="BR263" s="34">
        <f t="shared" si="327"/>
        <v>0</v>
      </c>
      <c r="BS263" s="31">
        <f t="shared" si="394"/>
        <v>0</v>
      </c>
      <c r="BT263" s="230" t="str">
        <f t="shared" si="328"/>
        <v>NO OFERTADO</v>
      </c>
      <c r="BU263" s="32"/>
      <c r="BV263" s="229"/>
      <c r="BW263" s="34">
        <f t="shared" si="329"/>
        <v>0</v>
      </c>
      <c r="BX263" s="31">
        <f t="shared" si="396"/>
        <v>0</v>
      </c>
      <c r="BY263" s="230" t="str">
        <f t="shared" si="331"/>
        <v>NO OFERTADO</v>
      </c>
      <c r="BZ263" s="32"/>
      <c r="CA263" s="229"/>
      <c r="CB263" s="34">
        <f t="shared" si="332"/>
        <v>0</v>
      </c>
      <c r="CC263" s="31">
        <f t="shared" si="396"/>
        <v>0</v>
      </c>
      <c r="CD263" s="230" t="str">
        <f t="shared" si="333"/>
        <v>NO OFERTADO</v>
      </c>
      <c r="CE263" s="32"/>
      <c r="CF263" s="229"/>
      <c r="CG263" s="34">
        <f t="shared" si="334"/>
        <v>0</v>
      </c>
      <c r="CH263" s="31">
        <f t="shared" si="396"/>
        <v>0</v>
      </c>
      <c r="CI263" s="230" t="str">
        <f t="shared" si="335"/>
        <v>NO OFERTADO</v>
      </c>
      <c r="CJ263" s="32">
        <v>505265</v>
      </c>
      <c r="CK263" s="229">
        <f t="shared" si="393"/>
        <v>96000.35</v>
      </c>
      <c r="CL263" s="34">
        <f t="shared" si="336"/>
        <v>601265.35</v>
      </c>
      <c r="CM263" s="31">
        <f t="shared" si="396"/>
        <v>601265.35</v>
      </c>
      <c r="CN263" s="230" t="str">
        <f t="shared" si="337"/>
        <v>NO HABILITA</v>
      </c>
      <c r="CO263" s="32"/>
      <c r="CP263" s="231"/>
      <c r="CQ263" s="34">
        <f t="shared" si="338"/>
        <v>0</v>
      </c>
      <c r="CR263" s="31">
        <f t="shared" si="396"/>
        <v>0</v>
      </c>
      <c r="CS263" s="230" t="str">
        <f t="shared" si="339"/>
        <v>NO OFERTADO</v>
      </c>
      <c r="CT263" s="32"/>
      <c r="CU263" s="229"/>
      <c r="CV263" s="34">
        <f t="shared" si="340"/>
        <v>0</v>
      </c>
      <c r="CW263" s="31">
        <f t="shared" si="396"/>
        <v>0</v>
      </c>
      <c r="CX263" s="230" t="str">
        <f t="shared" si="341"/>
        <v>NO OFERTADO</v>
      </c>
      <c r="CY263" s="32"/>
      <c r="CZ263" s="229"/>
      <c r="DA263" s="34">
        <f t="shared" si="354"/>
        <v>0</v>
      </c>
      <c r="DB263" s="31">
        <f t="shared" si="355"/>
        <v>0</v>
      </c>
      <c r="DC263" s="230" t="str">
        <f t="shared" si="342"/>
        <v>NO OFERTADO</v>
      </c>
      <c r="DD263" s="32"/>
      <c r="DE263" s="229"/>
      <c r="DF263" s="34">
        <f t="shared" si="356"/>
        <v>0</v>
      </c>
      <c r="DG263" s="31">
        <f t="shared" si="357"/>
        <v>0</v>
      </c>
      <c r="DH263" s="230" t="str">
        <f t="shared" si="343"/>
        <v>NO OFERTADO</v>
      </c>
      <c r="DI263" s="32"/>
      <c r="DJ263" s="229"/>
      <c r="DK263" s="34">
        <f t="shared" si="358"/>
        <v>0</v>
      </c>
      <c r="DL263" s="31">
        <f t="shared" si="359"/>
        <v>0</v>
      </c>
      <c r="DM263" s="230" t="str">
        <f t="shared" si="344"/>
        <v>NO OFERTADO</v>
      </c>
      <c r="DN263" s="32">
        <v>345000</v>
      </c>
      <c r="DO263" s="229">
        <v>65550</v>
      </c>
      <c r="DP263" s="34">
        <f t="shared" si="360"/>
        <v>410550</v>
      </c>
      <c r="DQ263" s="31">
        <f t="shared" si="361"/>
        <v>410550</v>
      </c>
      <c r="DR263" s="230" t="str">
        <f t="shared" si="345"/>
        <v>HABILITA</v>
      </c>
      <c r="DS263" s="32"/>
      <c r="DT263" s="229"/>
      <c r="DU263" s="34">
        <f t="shared" si="362"/>
        <v>0</v>
      </c>
      <c r="DV263" s="31">
        <f t="shared" si="363"/>
        <v>0</v>
      </c>
      <c r="DW263" s="230" t="str">
        <f t="shared" si="346"/>
        <v>NO OFERTADO</v>
      </c>
      <c r="DX263" s="32"/>
      <c r="DY263" s="229">
        <f t="shared" si="389"/>
        <v>0</v>
      </c>
      <c r="DZ263" s="34">
        <f t="shared" si="347"/>
        <v>0</v>
      </c>
      <c r="EA263" s="31">
        <f t="shared" si="348"/>
        <v>0</v>
      </c>
      <c r="EB263" s="230" t="str">
        <f t="shared" si="349"/>
        <v>NO OFERTADO</v>
      </c>
      <c r="EC263" s="32"/>
      <c r="ED263" s="229"/>
      <c r="EE263" s="34">
        <f t="shared" si="364"/>
        <v>0</v>
      </c>
      <c r="EF263" s="31">
        <f t="shared" si="365"/>
        <v>0</v>
      </c>
      <c r="EG263" s="230" t="str">
        <f t="shared" si="350"/>
        <v>NO OFERTADO</v>
      </c>
      <c r="EH263" s="32"/>
      <c r="EI263" s="229"/>
      <c r="EJ263" s="34">
        <f t="shared" si="366"/>
        <v>0</v>
      </c>
      <c r="EK263" s="31">
        <f t="shared" si="367"/>
        <v>0</v>
      </c>
      <c r="EL263" s="230" t="str">
        <f t="shared" si="351"/>
        <v>NO OFERTADO</v>
      </c>
    </row>
    <row r="264" spans="1:142" s="226" customFormat="1" ht="25.5" x14ac:dyDescent="0.2">
      <c r="A264" s="103">
        <v>255</v>
      </c>
      <c r="B264" s="202" t="s">
        <v>398</v>
      </c>
      <c r="C264" s="121" t="s">
        <v>381</v>
      </c>
      <c r="D264" s="146">
        <v>1</v>
      </c>
      <c r="E264" s="227" t="s">
        <v>53</v>
      </c>
      <c r="F264" s="228">
        <v>1</v>
      </c>
      <c r="G264" s="25">
        <v>368768.00520000001</v>
      </c>
      <c r="H264" s="32"/>
      <c r="I264" s="229"/>
      <c r="J264" s="34">
        <f t="shared" si="352"/>
        <v>0</v>
      </c>
      <c r="K264" s="31">
        <f t="shared" si="353"/>
        <v>0</v>
      </c>
      <c r="L264" s="230" t="str">
        <f t="shared" si="302"/>
        <v>NO OFERTADO</v>
      </c>
      <c r="M264" s="32"/>
      <c r="N264" s="229">
        <v>0</v>
      </c>
      <c r="O264" s="34">
        <f t="shared" si="303"/>
        <v>0</v>
      </c>
      <c r="P264" s="31">
        <f t="shared" si="394"/>
        <v>0</v>
      </c>
      <c r="Q264" s="230" t="str">
        <f t="shared" si="305"/>
        <v>NO OFERTADO</v>
      </c>
      <c r="R264" s="32"/>
      <c r="S264" s="229"/>
      <c r="T264" s="34">
        <f t="shared" si="306"/>
        <v>0</v>
      </c>
      <c r="U264" s="31">
        <f t="shared" si="394"/>
        <v>0</v>
      </c>
      <c r="V264" s="230" t="str">
        <f t="shared" si="307"/>
        <v>NO OFERTADO</v>
      </c>
      <c r="W264" s="32"/>
      <c r="X264" s="229"/>
      <c r="Y264" s="34">
        <f t="shared" si="308"/>
        <v>0</v>
      </c>
      <c r="Z264" s="31">
        <f t="shared" si="394"/>
        <v>0</v>
      </c>
      <c r="AA264" s="230" t="str">
        <f t="shared" si="309"/>
        <v>NO OFERTADO</v>
      </c>
      <c r="AB264" s="32"/>
      <c r="AC264" s="229"/>
      <c r="AD264" s="34">
        <f t="shared" si="310"/>
        <v>0</v>
      </c>
      <c r="AE264" s="31">
        <f t="shared" si="394"/>
        <v>0</v>
      </c>
      <c r="AF264" s="230" t="str">
        <f t="shared" si="311"/>
        <v>NO OFERTADO</v>
      </c>
      <c r="AG264" s="32"/>
      <c r="AH264" s="229"/>
      <c r="AI264" s="34">
        <f t="shared" si="312"/>
        <v>0</v>
      </c>
      <c r="AJ264" s="31">
        <f t="shared" si="394"/>
        <v>0</v>
      </c>
      <c r="AK264" s="230" t="str">
        <f t="shared" si="313"/>
        <v>NO OFERTADO</v>
      </c>
      <c r="AL264" s="32"/>
      <c r="AM264" s="229"/>
      <c r="AN264" s="34">
        <f t="shared" si="314"/>
        <v>0</v>
      </c>
      <c r="AO264" s="31">
        <f t="shared" si="394"/>
        <v>0</v>
      </c>
      <c r="AP264" s="230" t="str">
        <f t="shared" si="315"/>
        <v>NO OFERTADO</v>
      </c>
      <c r="AQ264" s="32"/>
      <c r="AR264" s="229"/>
      <c r="AS264" s="34">
        <f t="shared" si="316"/>
        <v>0</v>
      </c>
      <c r="AT264" s="31">
        <f t="shared" si="394"/>
        <v>0</v>
      </c>
      <c r="AU264" s="230" t="str">
        <f t="shared" si="317"/>
        <v>NO OFERTADO</v>
      </c>
      <c r="AV264" s="32"/>
      <c r="AW264" s="229"/>
      <c r="AX264" s="34">
        <f t="shared" si="318"/>
        <v>0</v>
      </c>
      <c r="AY264" s="31">
        <f t="shared" si="394"/>
        <v>0</v>
      </c>
      <c r="AZ264" s="230" t="str">
        <f t="shared" si="319"/>
        <v>NO OFERTADO</v>
      </c>
      <c r="BA264" s="32"/>
      <c r="BB264" s="229">
        <f t="shared" si="395"/>
        <v>0</v>
      </c>
      <c r="BC264" s="34">
        <f t="shared" si="321"/>
        <v>0</v>
      </c>
      <c r="BD264" s="31">
        <f t="shared" si="394"/>
        <v>0</v>
      </c>
      <c r="BE264" s="230" t="str">
        <f t="shared" si="322"/>
        <v>NO OFERTADO</v>
      </c>
      <c r="BF264" s="32"/>
      <c r="BG264" s="229"/>
      <c r="BH264" s="34">
        <f t="shared" si="323"/>
        <v>0</v>
      </c>
      <c r="BI264" s="31">
        <f t="shared" si="394"/>
        <v>0</v>
      </c>
      <c r="BJ264" s="230" t="str">
        <f t="shared" si="324"/>
        <v>NO OFERTADO</v>
      </c>
      <c r="BK264" s="32">
        <v>319089</v>
      </c>
      <c r="BL264" s="229">
        <f t="shared" si="392"/>
        <v>60626.91</v>
      </c>
      <c r="BM264" s="34">
        <f t="shared" si="325"/>
        <v>379715.91000000003</v>
      </c>
      <c r="BN264" s="31">
        <f t="shared" si="394"/>
        <v>379715.91000000003</v>
      </c>
      <c r="BO264" s="230" t="str">
        <f t="shared" si="326"/>
        <v>HABILITA</v>
      </c>
      <c r="BP264" s="32"/>
      <c r="BQ264" s="229"/>
      <c r="BR264" s="34">
        <f t="shared" si="327"/>
        <v>0</v>
      </c>
      <c r="BS264" s="31">
        <f t="shared" si="394"/>
        <v>0</v>
      </c>
      <c r="BT264" s="230" t="str">
        <f t="shared" si="328"/>
        <v>NO OFERTADO</v>
      </c>
      <c r="BU264" s="32"/>
      <c r="BV264" s="229"/>
      <c r="BW264" s="34">
        <f t="shared" si="329"/>
        <v>0</v>
      </c>
      <c r="BX264" s="31">
        <f t="shared" si="396"/>
        <v>0</v>
      </c>
      <c r="BY264" s="230" t="str">
        <f t="shared" si="331"/>
        <v>NO OFERTADO</v>
      </c>
      <c r="BZ264" s="32"/>
      <c r="CA264" s="229"/>
      <c r="CB264" s="34">
        <f t="shared" si="332"/>
        <v>0</v>
      </c>
      <c r="CC264" s="31">
        <f t="shared" si="396"/>
        <v>0</v>
      </c>
      <c r="CD264" s="230" t="str">
        <f t="shared" si="333"/>
        <v>NO OFERTADO</v>
      </c>
      <c r="CE264" s="32"/>
      <c r="CF264" s="229"/>
      <c r="CG264" s="34">
        <f t="shared" si="334"/>
        <v>0</v>
      </c>
      <c r="CH264" s="31">
        <f t="shared" si="396"/>
        <v>0</v>
      </c>
      <c r="CI264" s="230" t="str">
        <f t="shared" si="335"/>
        <v>NO OFERTADO</v>
      </c>
      <c r="CJ264" s="32">
        <v>513435</v>
      </c>
      <c r="CK264" s="229">
        <f t="shared" si="393"/>
        <v>97552.65</v>
      </c>
      <c r="CL264" s="34">
        <f t="shared" si="336"/>
        <v>610987.65</v>
      </c>
      <c r="CM264" s="31">
        <f t="shared" si="396"/>
        <v>610987.65</v>
      </c>
      <c r="CN264" s="230" t="str">
        <f t="shared" si="337"/>
        <v>NO HABILITA</v>
      </c>
      <c r="CO264" s="32"/>
      <c r="CP264" s="231"/>
      <c r="CQ264" s="34">
        <f t="shared" si="338"/>
        <v>0</v>
      </c>
      <c r="CR264" s="31">
        <f t="shared" si="396"/>
        <v>0</v>
      </c>
      <c r="CS264" s="230" t="str">
        <f t="shared" si="339"/>
        <v>NO OFERTADO</v>
      </c>
      <c r="CT264" s="32"/>
      <c r="CU264" s="229"/>
      <c r="CV264" s="34">
        <f t="shared" si="340"/>
        <v>0</v>
      </c>
      <c r="CW264" s="31">
        <f t="shared" si="396"/>
        <v>0</v>
      </c>
      <c r="CX264" s="230" t="str">
        <f t="shared" si="341"/>
        <v>NO OFERTADO</v>
      </c>
      <c r="CY264" s="32"/>
      <c r="CZ264" s="229"/>
      <c r="DA264" s="34">
        <f t="shared" si="354"/>
        <v>0</v>
      </c>
      <c r="DB264" s="31">
        <f t="shared" si="355"/>
        <v>0</v>
      </c>
      <c r="DC264" s="230" t="str">
        <f t="shared" si="342"/>
        <v>NO OFERTADO</v>
      </c>
      <c r="DD264" s="32"/>
      <c r="DE264" s="229"/>
      <c r="DF264" s="34">
        <f t="shared" si="356"/>
        <v>0</v>
      </c>
      <c r="DG264" s="31">
        <f t="shared" si="357"/>
        <v>0</v>
      </c>
      <c r="DH264" s="230" t="str">
        <f t="shared" si="343"/>
        <v>NO OFERTADO</v>
      </c>
      <c r="DI264" s="32"/>
      <c r="DJ264" s="229"/>
      <c r="DK264" s="34">
        <f t="shared" si="358"/>
        <v>0</v>
      </c>
      <c r="DL264" s="31">
        <f t="shared" si="359"/>
        <v>0</v>
      </c>
      <c r="DM264" s="230" t="str">
        <f t="shared" si="344"/>
        <v>NO OFERTADO</v>
      </c>
      <c r="DN264" s="32">
        <v>345000</v>
      </c>
      <c r="DO264" s="229">
        <v>65550</v>
      </c>
      <c r="DP264" s="34">
        <f t="shared" si="360"/>
        <v>410550</v>
      </c>
      <c r="DQ264" s="31">
        <f t="shared" si="361"/>
        <v>410550</v>
      </c>
      <c r="DR264" s="230" t="str">
        <f t="shared" si="345"/>
        <v>HABILITA</v>
      </c>
      <c r="DS264" s="32"/>
      <c r="DT264" s="229"/>
      <c r="DU264" s="34">
        <f t="shared" si="362"/>
        <v>0</v>
      </c>
      <c r="DV264" s="31">
        <f t="shared" si="363"/>
        <v>0</v>
      </c>
      <c r="DW264" s="230" t="str">
        <f t="shared" si="346"/>
        <v>NO OFERTADO</v>
      </c>
      <c r="DX264" s="32"/>
      <c r="DY264" s="229">
        <f t="shared" si="389"/>
        <v>0</v>
      </c>
      <c r="DZ264" s="34">
        <f t="shared" si="347"/>
        <v>0</v>
      </c>
      <c r="EA264" s="31">
        <f t="shared" si="348"/>
        <v>0</v>
      </c>
      <c r="EB264" s="230" t="str">
        <f t="shared" si="349"/>
        <v>NO OFERTADO</v>
      </c>
      <c r="EC264" s="32"/>
      <c r="ED264" s="229"/>
      <c r="EE264" s="34">
        <f t="shared" si="364"/>
        <v>0</v>
      </c>
      <c r="EF264" s="31">
        <f t="shared" si="365"/>
        <v>0</v>
      </c>
      <c r="EG264" s="230" t="str">
        <f t="shared" si="350"/>
        <v>NO OFERTADO</v>
      </c>
      <c r="EH264" s="32"/>
      <c r="EI264" s="229"/>
      <c r="EJ264" s="34">
        <f t="shared" si="366"/>
        <v>0</v>
      </c>
      <c r="EK264" s="31">
        <f t="shared" si="367"/>
        <v>0</v>
      </c>
      <c r="EL264" s="230" t="str">
        <f t="shared" si="351"/>
        <v>NO OFERTADO</v>
      </c>
    </row>
    <row r="265" spans="1:142" s="226" customFormat="1" ht="25.5" x14ac:dyDescent="0.2">
      <c r="A265" s="103">
        <v>256</v>
      </c>
      <c r="B265" s="202" t="s">
        <v>399</v>
      </c>
      <c r="C265" s="121" t="s">
        <v>381</v>
      </c>
      <c r="D265" s="146">
        <v>1</v>
      </c>
      <c r="E265" s="227" t="s">
        <v>53</v>
      </c>
      <c r="F265" s="228">
        <v>1</v>
      </c>
      <c r="G265" s="25">
        <v>502239.5</v>
      </c>
      <c r="H265" s="32"/>
      <c r="I265" s="229"/>
      <c r="J265" s="34">
        <f t="shared" si="352"/>
        <v>0</v>
      </c>
      <c r="K265" s="31">
        <f t="shared" si="353"/>
        <v>0</v>
      </c>
      <c r="L265" s="230" t="str">
        <f t="shared" si="302"/>
        <v>NO OFERTADO</v>
      </c>
      <c r="M265" s="32"/>
      <c r="N265" s="229">
        <v>0</v>
      </c>
      <c r="O265" s="34">
        <f t="shared" si="303"/>
        <v>0</v>
      </c>
      <c r="P265" s="31">
        <f t="shared" si="394"/>
        <v>0</v>
      </c>
      <c r="Q265" s="230" t="str">
        <f t="shared" si="305"/>
        <v>NO OFERTADO</v>
      </c>
      <c r="R265" s="32"/>
      <c r="S265" s="229"/>
      <c r="T265" s="34">
        <f t="shared" si="306"/>
        <v>0</v>
      </c>
      <c r="U265" s="31">
        <f t="shared" si="394"/>
        <v>0</v>
      </c>
      <c r="V265" s="230" t="str">
        <f t="shared" si="307"/>
        <v>NO OFERTADO</v>
      </c>
      <c r="W265" s="32"/>
      <c r="X265" s="229"/>
      <c r="Y265" s="34">
        <f t="shared" si="308"/>
        <v>0</v>
      </c>
      <c r="Z265" s="31">
        <f t="shared" si="394"/>
        <v>0</v>
      </c>
      <c r="AA265" s="230" t="str">
        <f t="shared" si="309"/>
        <v>NO OFERTADO</v>
      </c>
      <c r="AB265" s="32"/>
      <c r="AC265" s="229"/>
      <c r="AD265" s="34">
        <f t="shared" si="310"/>
        <v>0</v>
      </c>
      <c r="AE265" s="31">
        <f t="shared" si="394"/>
        <v>0</v>
      </c>
      <c r="AF265" s="230" t="str">
        <f t="shared" si="311"/>
        <v>NO OFERTADO</v>
      </c>
      <c r="AG265" s="32"/>
      <c r="AH265" s="229"/>
      <c r="AI265" s="34">
        <f t="shared" si="312"/>
        <v>0</v>
      </c>
      <c r="AJ265" s="31">
        <f t="shared" si="394"/>
        <v>0</v>
      </c>
      <c r="AK265" s="230" t="str">
        <f t="shared" si="313"/>
        <v>NO OFERTADO</v>
      </c>
      <c r="AL265" s="32"/>
      <c r="AM265" s="229"/>
      <c r="AN265" s="34">
        <f t="shared" si="314"/>
        <v>0</v>
      </c>
      <c r="AO265" s="31">
        <f t="shared" si="394"/>
        <v>0</v>
      </c>
      <c r="AP265" s="230" t="str">
        <f t="shared" si="315"/>
        <v>NO OFERTADO</v>
      </c>
      <c r="AQ265" s="32"/>
      <c r="AR265" s="229"/>
      <c r="AS265" s="34">
        <f t="shared" si="316"/>
        <v>0</v>
      </c>
      <c r="AT265" s="31">
        <f t="shared" si="394"/>
        <v>0</v>
      </c>
      <c r="AU265" s="230" t="str">
        <f t="shared" si="317"/>
        <v>NO OFERTADO</v>
      </c>
      <c r="AV265" s="32"/>
      <c r="AW265" s="229"/>
      <c r="AX265" s="34">
        <f t="shared" si="318"/>
        <v>0</v>
      </c>
      <c r="AY265" s="31">
        <f t="shared" si="394"/>
        <v>0</v>
      </c>
      <c r="AZ265" s="230" t="str">
        <f t="shared" si="319"/>
        <v>NO OFERTADO</v>
      </c>
      <c r="BA265" s="32"/>
      <c r="BB265" s="229">
        <f t="shared" si="395"/>
        <v>0</v>
      </c>
      <c r="BC265" s="34">
        <f t="shared" si="321"/>
        <v>0</v>
      </c>
      <c r="BD265" s="31">
        <f t="shared" si="394"/>
        <v>0</v>
      </c>
      <c r="BE265" s="230" t="str">
        <f t="shared" si="322"/>
        <v>NO OFERTADO</v>
      </c>
      <c r="BF265" s="32"/>
      <c r="BG265" s="229"/>
      <c r="BH265" s="34">
        <f t="shared" si="323"/>
        <v>0</v>
      </c>
      <c r="BI265" s="31">
        <f t="shared" si="394"/>
        <v>0</v>
      </c>
      <c r="BJ265" s="230" t="str">
        <f t="shared" si="324"/>
        <v>NO OFERTADO</v>
      </c>
      <c r="BK265" s="32">
        <v>378010</v>
      </c>
      <c r="BL265" s="229">
        <f t="shared" si="392"/>
        <v>71821.899999999994</v>
      </c>
      <c r="BM265" s="34">
        <f t="shared" si="325"/>
        <v>449831.9</v>
      </c>
      <c r="BN265" s="31">
        <f t="shared" si="394"/>
        <v>449831.9</v>
      </c>
      <c r="BO265" s="230" t="str">
        <f t="shared" si="326"/>
        <v>HABILITA</v>
      </c>
      <c r="BP265" s="32"/>
      <c r="BQ265" s="229"/>
      <c r="BR265" s="34">
        <f t="shared" si="327"/>
        <v>0</v>
      </c>
      <c r="BS265" s="31">
        <f t="shared" si="394"/>
        <v>0</v>
      </c>
      <c r="BT265" s="230" t="str">
        <f t="shared" si="328"/>
        <v>NO OFERTADO</v>
      </c>
      <c r="BU265" s="32"/>
      <c r="BV265" s="229"/>
      <c r="BW265" s="34">
        <f t="shared" si="329"/>
        <v>0</v>
      </c>
      <c r="BX265" s="31">
        <f t="shared" si="396"/>
        <v>0</v>
      </c>
      <c r="BY265" s="230" t="str">
        <f t="shared" si="331"/>
        <v>NO OFERTADO</v>
      </c>
      <c r="BZ265" s="32"/>
      <c r="CA265" s="229"/>
      <c r="CB265" s="34">
        <f t="shared" si="332"/>
        <v>0</v>
      </c>
      <c r="CC265" s="31">
        <f t="shared" si="396"/>
        <v>0</v>
      </c>
      <c r="CD265" s="230" t="str">
        <f t="shared" si="333"/>
        <v>NO OFERTADO</v>
      </c>
      <c r="CE265" s="32"/>
      <c r="CF265" s="229"/>
      <c r="CG265" s="34">
        <f t="shared" si="334"/>
        <v>0</v>
      </c>
      <c r="CH265" s="31">
        <f t="shared" si="396"/>
        <v>0</v>
      </c>
      <c r="CI265" s="230" t="str">
        <f t="shared" si="335"/>
        <v>NO OFERTADO</v>
      </c>
      <c r="CJ265" s="32">
        <v>523026</v>
      </c>
      <c r="CK265" s="229">
        <f t="shared" si="393"/>
        <v>99374.94</v>
      </c>
      <c r="CL265" s="34">
        <f t="shared" si="336"/>
        <v>622400.93999999994</v>
      </c>
      <c r="CM265" s="31">
        <f t="shared" si="396"/>
        <v>622400.93999999994</v>
      </c>
      <c r="CN265" s="230" t="str">
        <f t="shared" si="337"/>
        <v>HABILITA</v>
      </c>
      <c r="CO265" s="32"/>
      <c r="CP265" s="231"/>
      <c r="CQ265" s="34">
        <f t="shared" si="338"/>
        <v>0</v>
      </c>
      <c r="CR265" s="31">
        <f t="shared" si="396"/>
        <v>0</v>
      </c>
      <c r="CS265" s="230" t="str">
        <f t="shared" si="339"/>
        <v>NO OFERTADO</v>
      </c>
      <c r="CT265" s="32"/>
      <c r="CU265" s="229"/>
      <c r="CV265" s="34">
        <f t="shared" si="340"/>
        <v>0</v>
      </c>
      <c r="CW265" s="31">
        <f t="shared" si="396"/>
        <v>0</v>
      </c>
      <c r="CX265" s="230" t="str">
        <f t="shared" si="341"/>
        <v>NO OFERTADO</v>
      </c>
      <c r="CY265" s="32"/>
      <c r="CZ265" s="229"/>
      <c r="DA265" s="34">
        <f t="shared" si="354"/>
        <v>0</v>
      </c>
      <c r="DB265" s="31">
        <f t="shared" si="355"/>
        <v>0</v>
      </c>
      <c r="DC265" s="230" t="str">
        <f t="shared" si="342"/>
        <v>NO OFERTADO</v>
      </c>
      <c r="DD265" s="32"/>
      <c r="DE265" s="229"/>
      <c r="DF265" s="34">
        <f t="shared" si="356"/>
        <v>0</v>
      </c>
      <c r="DG265" s="31">
        <f t="shared" si="357"/>
        <v>0</v>
      </c>
      <c r="DH265" s="230" t="str">
        <f t="shared" si="343"/>
        <v>NO OFERTADO</v>
      </c>
      <c r="DI265" s="32"/>
      <c r="DJ265" s="229"/>
      <c r="DK265" s="34">
        <f t="shared" si="358"/>
        <v>0</v>
      </c>
      <c r="DL265" s="31">
        <f t="shared" si="359"/>
        <v>0</v>
      </c>
      <c r="DM265" s="230" t="str">
        <f t="shared" si="344"/>
        <v>NO OFERTADO</v>
      </c>
      <c r="DN265" s="32">
        <v>345000</v>
      </c>
      <c r="DO265" s="229">
        <v>65550</v>
      </c>
      <c r="DP265" s="34">
        <f t="shared" si="360"/>
        <v>410550</v>
      </c>
      <c r="DQ265" s="31">
        <f t="shared" si="361"/>
        <v>410550</v>
      </c>
      <c r="DR265" s="230" t="str">
        <f t="shared" si="345"/>
        <v>HABILITA</v>
      </c>
      <c r="DS265" s="32"/>
      <c r="DT265" s="229"/>
      <c r="DU265" s="34">
        <f t="shared" si="362"/>
        <v>0</v>
      </c>
      <c r="DV265" s="31">
        <f t="shared" si="363"/>
        <v>0</v>
      </c>
      <c r="DW265" s="230" t="str">
        <f t="shared" si="346"/>
        <v>NO OFERTADO</v>
      </c>
      <c r="DX265" s="32"/>
      <c r="DY265" s="229">
        <f t="shared" si="389"/>
        <v>0</v>
      </c>
      <c r="DZ265" s="34">
        <f t="shared" si="347"/>
        <v>0</v>
      </c>
      <c r="EA265" s="31">
        <f t="shared" si="348"/>
        <v>0</v>
      </c>
      <c r="EB265" s="230" t="str">
        <f t="shared" si="349"/>
        <v>NO OFERTADO</v>
      </c>
      <c r="EC265" s="32"/>
      <c r="ED265" s="229"/>
      <c r="EE265" s="34">
        <f t="shared" si="364"/>
        <v>0</v>
      </c>
      <c r="EF265" s="31">
        <f t="shared" si="365"/>
        <v>0</v>
      </c>
      <c r="EG265" s="230" t="str">
        <f t="shared" si="350"/>
        <v>NO OFERTADO</v>
      </c>
      <c r="EH265" s="32"/>
      <c r="EI265" s="229"/>
      <c r="EJ265" s="34">
        <f t="shared" si="366"/>
        <v>0</v>
      </c>
      <c r="EK265" s="31">
        <f t="shared" si="367"/>
        <v>0</v>
      </c>
      <c r="EL265" s="230" t="str">
        <f t="shared" si="351"/>
        <v>NO OFERTADO</v>
      </c>
    </row>
    <row r="266" spans="1:142" s="226" customFormat="1" ht="38.25" x14ac:dyDescent="0.2">
      <c r="A266" s="103">
        <v>257</v>
      </c>
      <c r="B266" s="202" t="s">
        <v>400</v>
      </c>
      <c r="C266" s="121" t="s">
        <v>381</v>
      </c>
      <c r="D266" s="146">
        <v>1</v>
      </c>
      <c r="E266" s="227" t="s">
        <v>53</v>
      </c>
      <c r="F266" s="228">
        <v>1</v>
      </c>
      <c r="G266" s="25">
        <v>502239.5</v>
      </c>
      <c r="H266" s="32"/>
      <c r="I266" s="229"/>
      <c r="J266" s="34">
        <f t="shared" si="352"/>
        <v>0</v>
      </c>
      <c r="K266" s="31">
        <f t="shared" si="353"/>
        <v>0</v>
      </c>
      <c r="L266" s="230" t="str">
        <f t="shared" ref="L266:L329" si="397">+IF(J266=0,"NO OFERTADO",IF(J266&lt;=($G266*(1+$EL$4)),"HABILITA","NO HABILITA"))</f>
        <v>NO OFERTADO</v>
      </c>
      <c r="M266" s="32"/>
      <c r="N266" s="229">
        <v>0</v>
      </c>
      <c r="O266" s="34">
        <f t="shared" ref="O266:O329" si="398">M266+N266</f>
        <v>0</v>
      </c>
      <c r="P266" s="31">
        <f t="shared" ref="P266:BS281" si="399">$D266*O266</f>
        <v>0</v>
      </c>
      <c r="Q266" s="230" t="str">
        <f t="shared" ref="Q266:Q329" si="400">+IF(O266=0,"NO OFERTADO",IF(O266&lt;=($G266*(1+$EL$4)),"HABILITA","NO HABILITA"))</f>
        <v>NO OFERTADO</v>
      </c>
      <c r="R266" s="32"/>
      <c r="S266" s="229"/>
      <c r="T266" s="34">
        <f t="shared" ref="T266:T329" si="401">R266+S266</f>
        <v>0</v>
      </c>
      <c r="U266" s="31">
        <f t="shared" si="399"/>
        <v>0</v>
      </c>
      <c r="V266" s="230" t="str">
        <f t="shared" ref="V266:V329" si="402">+IF(T266=0,"NO OFERTADO",IF(T266&lt;=($G266*(1+$EL$4)),"HABILITA","NO HABILITA"))</f>
        <v>NO OFERTADO</v>
      </c>
      <c r="W266" s="32"/>
      <c r="X266" s="229"/>
      <c r="Y266" s="34">
        <f t="shared" ref="Y266:Y329" si="403">W266+X266</f>
        <v>0</v>
      </c>
      <c r="Z266" s="31">
        <f t="shared" si="399"/>
        <v>0</v>
      </c>
      <c r="AA266" s="230" t="str">
        <f t="shared" ref="AA266:AA329" si="404">+IF(Y266=0,"NO OFERTADO",IF(Y266&lt;=($G266*(1+$EL$4)),"HABILITA","NO HABILITA"))</f>
        <v>NO OFERTADO</v>
      </c>
      <c r="AB266" s="32"/>
      <c r="AC266" s="229"/>
      <c r="AD266" s="34">
        <f t="shared" ref="AD266:AD329" si="405">AB266+AC266</f>
        <v>0</v>
      </c>
      <c r="AE266" s="31">
        <f t="shared" si="399"/>
        <v>0</v>
      </c>
      <c r="AF266" s="230" t="str">
        <f t="shared" ref="AF266:AF329" si="406">+IF(AD266=0,"NO OFERTADO",IF(AD266&lt;=($G266*(1+$EL$4)),"HABILITA","NO HABILITA"))</f>
        <v>NO OFERTADO</v>
      </c>
      <c r="AG266" s="32"/>
      <c r="AH266" s="229"/>
      <c r="AI266" s="34">
        <f t="shared" ref="AI266:AI329" si="407">AG266+AH266</f>
        <v>0</v>
      </c>
      <c r="AJ266" s="31">
        <f t="shared" si="399"/>
        <v>0</v>
      </c>
      <c r="AK266" s="230" t="str">
        <f t="shared" ref="AK266:AK329" si="408">+IF(AI266=0,"NO OFERTADO",IF(AI266&lt;=($G266*(1+$EL$4)),"HABILITA","NO HABILITA"))</f>
        <v>NO OFERTADO</v>
      </c>
      <c r="AL266" s="32"/>
      <c r="AM266" s="229"/>
      <c r="AN266" s="34">
        <f t="shared" ref="AN266:AN329" si="409">AL266+AM266</f>
        <v>0</v>
      </c>
      <c r="AO266" s="31">
        <f t="shared" si="399"/>
        <v>0</v>
      </c>
      <c r="AP266" s="230" t="str">
        <f t="shared" ref="AP266:AP329" si="410">+IF(AN266=0,"NO OFERTADO",IF(AN266&lt;=($G266*(1+$EL$4)),"HABILITA","NO HABILITA"))</f>
        <v>NO OFERTADO</v>
      </c>
      <c r="AQ266" s="32"/>
      <c r="AR266" s="229"/>
      <c r="AS266" s="34">
        <f t="shared" ref="AS266:AS329" si="411">AQ266+AR266</f>
        <v>0</v>
      </c>
      <c r="AT266" s="31">
        <f t="shared" si="399"/>
        <v>0</v>
      </c>
      <c r="AU266" s="230" t="str">
        <f t="shared" ref="AU266:AU329" si="412">+IF(AS266=0,"NO OFERTADO",IF(AS266&lt;=($G266*(1+$EL$4)),"HABILITA","NO HABILITA"))</f>
        <v>NO OFERTADO</v>
      </c>
      <c r="AV266" s="32"/>
      <c r="AW266" s="229"/>
      <c r="AX266" s="34">
        <f t="shared" ref="AX266:AX329" si="413">AV266+AW266</f>
        <v>0</v>
      </c>
      <c r="AY266" s="31">
        <f t="shared" si="399"/>
        <v>0</v>
      </c>
      <c r="AZ266" s="230" t="str">
        <f t="shared" ref="AZ266:AZ329" si="414">+IF(AX266=0,"NO OFERTADO",IF(AX266&lt;=($G266*(1+$EL$4)),"HABILITA","NO HABILITA"))</f>
        <v>NO OFERTADO</v>
      </c>
      <c r="BA266" s="32"/>
      <c r="BB266" s="229">
        <f t="shared" ref="BB266:BB281" si="415">BA266*0.19</f>
        <v>0</v>
      </c>
      <c r="BC266" s="34">
        <f t="shared" ref="BC266:BC329" si="416">BA266+BB266</f>
        <v>0</v>
      </c>
      <c r="BD266" s="31">
        <f t="shared" si="399"/>
        <v>0</v>
      </c>
      <c r="BE266" s="230" t="str">
        <f t="shared" ref="BE266:BE329" si="417">+IF(BC266=0,"NO OFERTADO",IF(BC266&lt;=($G266*(1+$EL$4)),"HABILITA","NO HABILITA"))</f>
        <v>NO OFERTADO</v>
      </c>
      <c r="BF266" s="32"/>
      <c r="BG266" s="229"/>
      <c r="BH266" s="34">
        <f t="shared" ref="BH266:BH329" si="418">BF266+BG266</f>
        <v>0</v>
      </c>
      <c r="BI266" s="31">
        <f t="shared" si="399"/>
        <v>0</v>
      </c>
      <c r="BJ266" s="230" t="str">
        <f t="shared" ref="BJ266:BJ329" si="419">+IF(BH266=0,"NO OFERTADO",IF(BH266&lt;=($G266*(1+$EL$4)),"HABILITA","NO HABILITA"))</f>
        <v>NO OFERTADO</v>
      </c>
      <c r="BK266" s="32">
        <v>378010</v>
      </c>
      <c r="BL266" s="229">
        <f t="shared" si="392"/>
        <v>71821.899999999994</v>
      </c>
      <c r="BM266" s="34">
        <f t="shared" ref="BM266:BM329" si="420">BK266+BL266</f>
        <v>449831.9</v>
      </c>
      <c r="BN266" s="31">
        <f t="shared" si="399"/>
        <v>449831.9</v>
      </c>
      <c r="BO266" s="230" t="str">
        <f t="shared" ref="BO266:BO329" si="421">+IF(BM266=0,"NO OFERTADO",IF(BM266&lt;=($G266*(1+$EL$4)),"HABILITA","NO HABILITA"))</f>
        <v>HABILITA</v>
      </c>
      <c r="BP266" s="32"/>
      <c r="BQ266" s="229"/>
      <c r="BR266" s="34">
        <f t="shared" ref="BR266:BR329" si="422">BP266+BQ266</f>
        <v>0</v>
      </c>
      <c r="BS266" s="31">
        <f t="shared" si="399"/>
        <v>0</v>
      </c>
      <c r="BT266" s="230" t="str">
        <f t="shared" ref="BT266:BT329" si="423">+IF(BR266=0,"NO OFERTADO",IF(BR266&lt;=($G266*(1+$EL$4)),"HABILITA","NO HABILITA"))</f>
        <v>NO OFERTADO</v>
      </c>
      <c r="BU266" s="32"/>
      <c r="BV266" s="229"/>
      <c r="BW266" s="34">
        <f t="shared" ref="BW266:BW329" si="424">BU266+BV266</f>
        <v>0</v>
      </c>
      <c r="BX266" s="31">
        <f t="shared" ref="BX266:CW281" si="425">$D266*BW266</f>
        <v>0</v>
      </c>
      <c r="BY266" s="230" t="str">
        <f t="shared" ref="BY266:BY329" si="426">+IF(BW266=0,"NO OFERTADO",IF(BW266&lt;=($G266*(1+$EL$4)),"HABILITA","NO HABILITA"))</f>
        <v>NO OFERTADO</v>
      </c>
      <c r="BZ266" s="32"/>
      <c r="CA266" s="229"/>
      <c r="CB266" s="34">
        <f t="shared" ref="CB266:CB329" si="427">BZ266+CA266</f>
        <v>0</v>
      </c>
      <c r="CC266" s="31">
        <f t="shared" si="425"/>
        <v>0</v>
      </c>
      <c r="CD266" s="230" t="str">
        <f t="shared" ref="CD266:CD329" si="428">+IF(CB266=0,"NO OFERTADO",IF(CB266&lt;=($G266*(1+$EL$4)),"HABILITA","NO HABILITA"))</f>
        <v>NO OFERTADO</v>
      </c>
      <c r="CE266" s="32"/>
      <c r="CF266" s="229"/>
      <c r="CG266" s="34">
        <f t="shared" ref="CG266:CG329" si="429">CE266+CF266</f>
        <v>0</v>
      </c>
      <c r="CH266" s="31">
        <f t="shared" si="425"/>
        <v>0</v>
      </c>
      <c r="CI266" s="230" t="str">
        <f t="shared" ref="CI266:CI329" si="430">+IF(CG266=0,"NO OFERTADO",IF(CG266&lt;=($G266*(1+$EL$4)),"HABILITA","NO HABILITA"))</f>
        <v>NO OFERTADO</v>
      </c>
      <c r="CJ266" s="32">
        <v>533190</v>
      </c>
      <c r="CK266" s="229">
        <f t="shared" si="393"/>
        <v>101306.1</v>
      </c>
      <c r="CL266" s="34">
        <f t="shared" ref="CL266:CL329" si="431">CJ266+CK266</f>
        <v>634496.1</v>
      </c>
      <c r="CM266" s="31">
        <f t="shared" si="425"/>
        <v>634496.1</v>
      </c>
      <c r="CN266" s="230" t="str">
        <f t="shared" ref="CN266:CN329" si="432">+IF(CL266=0,"NO OFERTADO",IF(CL266&lt;=($G266*(1+$EL$4)),"HABILITA","NO HABILITA"))</f>
        <v>HABILITA</v>
      </c>
      <c r="CO266" s="32"/>
      <c r="CP266" s="231"/>
      <c r="CQ266" s="34">
        <f t="shared" ref="CQ266:CQ329" si="433">CO266+CP266</f>
        <v>0</v>
      </c>
      <c r="CR266" s="31">
        <f t="shared" si="425"/>
        <v>0</v>
      </c>
      <c r="CS266" s="230" t="str">
        <f t="shared" ref="CS266:CS329" si="434">+IF(CQ266=0,"NO OFERTADO",IF(CQ266&lt;=($G266*(1+$EL$4)),"HABILITA","NO HABILITA"))</f>
        <v>NO OFERTADO</v>
      </c>
      <c r="CT266" s="32"/>
      <c r="CU266" s="229"/>
      <c r="CV266" s="34">
        <f t="shared" ref="CV266:CV329" si="435">CT266+CU266</f>
        <v>0</v>
      </c>
      <c r="CW266" s="31">
        <f t="shared" si="425"/>
        <v>0</v>
      </c>
      <c r="CX266" s="230" t="str">
        <f t="shared" ref="CX266:CX329" si="436">+IF(CV266=0,"NO OFERTADO",IF(CV266&lt;=($G266*(1+$EL$4)),"HABILITA","NO HABILITA"))</f>
        <v>NO OFERTADO</v>
      </c>
      <c r="CY266" s="32"/>
      <c r="CZ266" s="229"/>
      <c r="DA266" s="34">
        <f t="shared" si="354"/>
        <v>0</v>
      </c>
      <c r="DB266" s="31">
        <f t="shared" si="355"/>
        <v>0</v>
      </c>
      <c r="DC266" s="230" t="str">
        <f t="shared" ref="DC266:DC329" si="437">+IF(DA266=0,"NO OFERTADO",IF(DA266&lt;=($G266*(1+$EL$4)),"HABILITA","NO HABILITA"))</f>
        <v>NO OFERTADO</v>
      </c>
      <c r="DD266" s="32"/>
      <c r="DE266" s="229"/>
      <c r="DF266" s="34">
        <f t="shared" si="356"/>
        <v>0</v>
      </c>
      <c r="DG266" s="31">
        <f t="shared" si="357"/>
        <v>0</v>
      </c>
      <c r="DH266" s="230" t="str">
        <f t="shared" ref="DH266:DH329" si="438">+IF(DF266=0,"NO OFERTADO",IF(DF266&lt;=($G266*(1+$EL$4)),"HABILITA","NO HABILITA"))</f>
        <v>NO OFERTADO</v>
      </c>
      <c r="DI266" s="32"/>
      <c r="DJ266" s="229"/>
      <c r="DK266" s="34">
        <f t="shared" si="358"/>
        <v>0</v>
      </c>
      <c r="DL266" s="31">
        <f t="shared" si="359"/>
        <v>0</v>
      </c>
      <c r="DM266" s="230" t="str">
        <f t="shared" ref="DM266:DM329" si="439">+IF(DK266=0,"NO OFERTADO",IF(DK266&lt;=($G266*(1+$EL$4)),"HABILITA","NO HABILITA"))</f>
        <v>NO OFERTADO</v>
      </c>
      <c r="DN266" s="32">
        <v>345000</v>
      </c>
      <c r="DO266" s="229">
        <v>65550</v>
      </c>
      <c r="DP266" s="34">
        <f t="shared" si="360"/>
        <v>410550</v>
      </c>
      <c r="DQ266" s="31">
        <f t="shared" si="361"/>
        <v>410550</v>
      </c>
      <c r="DR266" s="230" t="str">
        <f t="shared" ref="DR266:DR329" si="440">+IF(DP266=0,"NO OFERTADO",IF(DP266&lt;=($G266*(1+$EL$4)),"HABILITA","NO HABILITA"))</f>
        <v>HABILITA</v>
      </c>
      <c r="DS266" s="32"/>
      <c r="DT266" s="229"/>
      <c r="DU266" s="34">
        <f t="shared" si="362"/>
        <v>0</v>
      </c>
      <c r="DV266" s="31">
        <f t="shared" si="363"/>
        <v>0</v>
      </c>
      <c r="DW266" s="230" t="str">
        <f t="shared" ref="DW266:DW329" si="441">+IF(DU266=0,"NO OFERTADO",IF(DU266&lt;=($G266*(1+$EL$4)),"HABILITA","NO HABILITA"))</f>
        <v>NO OFERTADO</v>
      </c>
      <c r="DX266" s="32"/>
      <c r="DY266" s="229">
        <f t="shared" si="389"/>
        <v>0</v>
      </c>
      <c r="DZ266" s="34">
        <f t="shared" ref="DZ266:DZ329" si="442">DX266+DY266</f>
        <v>0</v>
      </c>
      <c r="EA266" s="31">
        <f t="shared" ref="EA266:EA329" si="443">$D266*DZ266</f>
        <v>0</v>
      </c>
      <c r="EB266" s="230" t="str">
        <f t="shared" ref="EB266:EB329" si="444">+IF(DZ266=0,"NO OFERTADO",IF(DZ266&lt;=($G266*(1+$EQ$4)),"HABILITA","NO HABILITA"))</f>
        <v>NO OFERTADO</v>
      </c>
      <c r="EC266" s="32"/>
      <c r="ED266" s="229"/>
      <c r="EE266" s="34">
        <f t="shared" si="364"/>
        <v>0</v>
      </c>
      <c r="EF266" s="31">
        <f t="shared" si="365"/>
        <v>0</v>
      </c>
      <c r="EG266" s="230" t="str">
        <f t="shared" ref="EG266:EG329" si="445">+IF(EE266=0,"NO OFERTADO",IF(EE266&lt;=($G266*(1+$EQ$4)),"HABILITA","NO HABILITA"))</f>
        <v>NO OFERTADO</v>
      </c>
      <c r="EH266" s="32"/>
      <c r="EI266" s="229"/>
      <c r="EJ266" s="34">
        <f t="shared" si="366"/>
        <v>0</v>
      </c>
      <c r="EK266" s="31">
        <f t="shared" si="367"/>
        <v>0</v>
      </c>
      <c r="EL266" s="230" t="str">
        <f t="shared" ref="EL266:EL329" si="446">+IF(EJ266=0,"NO OFERTADO",IF(EJ266&lt;=($G266*(1+$EL$4)),"HABILITA","NO HABILITA"))</f>
        <v>NO OFERTADO</v>
      </c>
    </row>
    <row r="267" spans="1:142" s="226" customFormat="1" ht="25.5" x14ac:dyDescent="0.2">
      <c r="A267" s="103">
        <v>258</v>
      </c>
      <c r="B267" s="202" t="s">
        <v>401</v>
      </c>
      <c r="C267" s="121" t="s">
        <v>381</v>
      </c>
      <c r="D267" s="146">
        <v>1</v>
      </c>
      <c r="E267" s="227" t="s">
        <v>53</v>
      </c>
      <c r="F267" s="228">
        <v>1</v>
      </c>
      <c r="G267" s="25">
        <v>423954.45750000002</v>
      </c>
      <c r="H267" s="32"/>
      <c r="I267" s="229"/>
      <c r="J267" s="34">
        <f t="shared" ref="J267:J330" si="447">H267+I267</f>
        <v>0</v>
      </c>
      <c r="K267" s="31">
        <f t="shared" ref="K267:K330" si="448">$D267*J267</f>
        <v>0</v>
      </c>
      <c r="L267" s="230" t="str">
        <f t="shared" si="397"/>
        <v>NO OFERTADO</v>
      </c>
      <c r="M267" s="32"/>
      <c r="N267" s="229">
        <v>0</v>
      </c>
      <c r="O267" s="34">
        <f t="shared" si="398"/>
        <v>0</v>
      </c>
      <c r="P267" s="31">
        <f t="shared" si="399"/>
        <v>0</v>
      </c>
      <c r="Q267" s="230" t="str">
        <f t="shared" si="400"/>
        <v>NO OFERTADO</v>
      </c>
      <c r="R267" s="32"/>
      <c r="S267" s="229"/>
      <c r="T267" s="34">
        <f t="shared" si="401"/>
        <v>0</v>
      </c>
      <c r="U267" s="31">
        <f t="shared" si="399"/>
        <v>0</v>
      </c>
      <c r="V267" s="230" t="str">
        <f t="shared" si="402"/>
        <v>NO OFERTADO</v>
      </c>
      <c r="W267" s="32"/>
      <c r="X267" s="229"/>
      <c r="Y267" s="34">
        <f t="shared" si="403"/>
        <v>0</v>
      </c>
      <c r="Z267" s="31">
        <f t="shared" si="399"/>
        <v>0</v>
      </c>
      <c r="AA267" s="230" t="str">
        <f t="shared" si="404"/>
        <v>NO OFERTADO</v>
      </c>
      <c r="AB267" s="32"/>
      <c r="AC267" s="229"/>
      <c r="AD267" s="34">
        <f t="shared" si="405"/>
        <v>0</v>
      </c>
      <c r="AE267" s="31">
        <f t="shared" si="399"/>
        <v>0</v>
      </c>
      <c r="AF267" s="230" t="str">
        <f t="shared" si="406"/>
        <v>NO OFERTADO</v>
      </c>
      <c r="AG267" s="32"/>
      <c r="AH267" s="229"/>
      <c r="AI267" s="34">
        <f t="shared" si="407"/>
        <v>0</v>
      </c>
      <c r="AJ267" s="31">
        <f t="shared" si="399"/>
        <v>0</v>
      </c>
      <c r="AK267" s="230" t="str">
        <f t="shared" si="408"/>
        <v>NO OFERTADO</v>
      </c>
      <c r="AL267" s="32"/>
      <c r="AM267" s="229"/>
      <c r="AN267" s="34">
        <f t="shared" si="409"/>
        <v>0</v>
      </c>
      <c r="AO267" s="31">
        <f t="shared" si="399"/>
        <v>0</v>
      </c>
      <c r="AP267" s="230" t="str">
        <f t="shared" si="410"/>
        <v>NO OFERTADO</v>
      </c>
      <c r="AQ267" s="32"/>
      <c r="AR267" s="229"/>
      <c r="AS267" s="34">
        <f t="shared" si="411"/>
        <v>0</v>
      </c>
      <c r="AT267" s="31">
        <f t="shared" si="399"/>
        <v>0</v>
      </c>
      <c r="AU267" s="230" t="str">
        <f t="shared" si="412"/>
        <v>NO OFERTADO</v>
      </c>
      <c r="AV267" s="32"/>
      <c r="AW267" s="229"/>
      <c r="AX267" s="34">
        <f t="shared" si="413"/>
        <v>0</v>
      </c>
      <c r="AY267" s="31">
        <f t="shared" si="399"/>
        <v>0</v>
      </c>
      <c r="AZ267" s="230" t="str">
        <f t="shared" si="414"/>
        <v>NO OFERTADO</v>
      </c>
      <c r="BA267" s="32"/>
      <c r="BB267" s="229">
        <f t="shared" si="415"/>
        <v>0</v>
      </c>
      <c r="BC267" s="34">
        <f t="shared" si="416"/>
        <v>0</v>
      </c>
      <c r="BD267" s="31">
        <f t="shared" si="399"/>
        <v>0</v>
      </c>
      <c r="BE267" s="230" t="str">
        <f t="shared" si="417"/>
        <v>NO OFERTADO</v>
      </c>
      <c r="BF267" s="32"/>
      <c r="BG267" s="229"/>
      <c r="BH267" s="34">
        <f t="shared" si="418"/>
        <v>0</v>
      </c>
      <c r="BI267" s="31">
        <f t="shared" si="399"/>
        <v>0</v>
      </c>
      <c r="BJ267" s="230" t="str">
        <f t="shared" si="419"/>
        <v>NO OFERTADO</v>
      </c>
      <c r="BK267" s="32">
        <v>319089</v>
      </c>
      <c r="BL267" s="229">
        <f t="shared" si="392"/>
        <v>60626.91</v>
      </c>
      <c r="BM267" s="34">
        <f t="shared" si="420"/>
        <v>379715.91000000003</v>
      </c>
      <c r="BN267" s="31">
        <f t="shared" si="399"/>
        <v>379715.91000000003</v>
      </c>
      <c r="BO267" s="230" t="str">
        <f t="shared" si="421"/>
        <v>HABILITA</v>
      </c>
      <c r="BP267" s="32"/>
      <c r="BQ267" s="229"/>
      <c r="BR267" s="34">
        <f t="shared" si="422"/>
        <v>0</v>
      </c>
      <c r="BS267" s="31">
        <f t="shared" si="399"/>
        <v>0</v>
      </c>
      <c r="BT267" s="230" t="str">
        <f t="shared" si="423"/>
        <v>NO OFERTADO</v>
      </c>
      <c r="BU267" s="32"/>
      <c r="BV267" s="229"/>
      <c r="BW267" s="34">
        <f t="shared" si="424"/>
        <v>0</v>
      </c>
      <c r="BX267" s="31">
        <f t="shared" si="425"/>
        <v>0</v>
      </c>
      <c r="BY267" s="230" t="str">
        <f t="shared" si="426"/>
        <v>NO OFERTADO</v>
      </c>
      <c r="BZ267" s="32"/>
      <c r="CA267" s="229"/>
      <c r="CB267" s="34">
        <f t="shared" si="427"/>
        <v>0</v>
      </c>
      <c r="CC267" s="31">
        <f t="shared" si="425"/>
        <v>0</v>
      </c>
      <c r="CD267" s="230" t="str">
        <f t="shared" si="428"/>
        <v>NO OFERTADO</v>
      </c>
      <c r="CE267" s="32"/>
      <c r="CF267" s="229"/>
      <c r="CG267" s="34">
        <f t="shared" si="429"/>
        <v>0</v>
      </c>
      <c r="CH267" s="31">
        <f t="shared" si="425"/>
        <v>0</v>
      </c>
      <c r="CI267" s="230" t="str">
        <f t="shared" si="430"/>
        <v>NO OFERTADO</v>
      </c>
      <c r="CJ267" s="32">
        <v>525679</v>
      </c>
      <c r="CK267" s="229">
        <f t="shared" si="393"/>
        <v>99879.01</v>
      </c>
      <c r="CL267" s="34">
        <f t="shared" si="431"/>
        <v>625558.01</v>
      </c>
      <c r="CM267" s="31">
        <f t="shared" si="425"/>
        <v>625558.01</v>
      </c>
      <c r="CN267" s="230" t="str">
        <f t="shared" si="432"/>
        <v>NO HABILITA</v>
      </c>
      <c r="CO267" s="32"/>
      <c r="CP267" s="231"/>
      <c r="CQ267" s="34">
        <f t="shared" si="433"/>
        <v>0</v>
      </c>
      <c r="CR267" s="31">
        <f t="shared" si="425"/>
        <v>0</v>
      </c>
      <c r="CS267" s="230" t="str">
        <f t="shared" si="434"/>
        <v>NO OFERTADO</v>
      </c>
      <c r="CT267" s="32"/>
      <c r="CU267" s="229"/>
      <c r="CV267" s="34">
        <f t="shared" si="435"/>
        <v>0</v>
      </c>
      <c r="CW267" s="31">
        <f t="shared" si="425"/>
        <v>0</v>
      </c>
      <c r="CX267" s="230" t="str">
        <f t="shared" si="436"/>
        <v>NO OFERTADO</v>
      </c>
      <c r="CY267" s="32"/>
      <c r="CZ267" s="229"/>
      <c r="DA267" s="34">
        <f t="shared" ref="DA267:DA330" si="449">CY267+CZ267</f>
        <v>0</v>
      </c>
      <c r="DB267" s="31">
        <f t="shared" ref="DB267:DB330" si="450">$D267*DA267</f>
        <v>0</v>
      </c>
      <c r="DC267" s="230" t="str">
        <f t="shared" si="437"/>
        <v>NO OFERTADO</v>
      </c>
      <c r="DD267" s="32"/>
      <c r="DE267" s="229"/>
      <c r="DF267" s="34">
        <f t="shared" ref="DF267:DF330" si="451">DD267+DE267</f>
        <v>0</v>
      </c>
      <c r="DG267" s="31">
        <f t="shared" ref="DG267:DG330" si="452">$D267*DF267</f>
        <v>0</v>
      </c>
      <c r="DH267" s="230" t="str">
        <f t="shared" si="438"/>
        <v>NO OFERTADO</v>
      </c>
      <c r="DI267" s="32"/>
      <c r="DJ267" s="229"/>
      <c r="DK267" s="34">
        <f t="shared" ref="DK267:DK330" si="453">DI267+DJ267</f>
        <v>0</v>
      </c>
      <c r="DL267" s="31">
        <f t="shared" ref="DL267:DL330" si="454">$D267*DK267</f>
        <v>0</v>
      </c>
      <c r="DM267" s="230" t="str">
        <f t="shared" si="439"/>
        <v>NO OFERTADO</v>
      </c>
      <c r="DN267" s="32">
        <v>345000</v>
      </c>
      <c r="DO267" s="229">
        <v>65550</v>
      </c>
      <c r="DP267" s="34">
        <f t="shared" ref="DP267:DP330" si="455">DN267+DO267</f>
        <v>410550</v>
      </c>
      <c r="DQ267" s="31">
        <f t="shared" ref="DQ267:DQ330" si="456">$D267*DP267</f>
        <v>410550</v>
      </c>
      <c r="DR267" s="230" t="str">
        <f t="shared" si="440"/>
        <v>HABILITA</v>
      </c>
      <c r="DS267" s="32"/>
      <c r="DT267" s="229"/>
      <c r="DU267" s="34">
        <f t="shared" ref="DU267:DU330" si="457">DS267+DT267</f>
        <v>0</v>
      </c>
      <c r="DV267" s="31">
        <f t="shared" ref="DV267:DV330" si="458">$D267*DU267</f>
        <v>0</v>
      </c>
      <c r="DW267" s="230" t="str">
        <f t="shared" si="441"/>
        <v>NO OFERTADO</v>
      </c>
      <c r="DX267" s="32"/>
      <c r="DY267" s="229">
        <f t="shared" si="389"/>
        <v>0</v>
      </c>
      <c r="DZ267" s="34">
        <f t="shared" si="442"/>
        <v>0</v>
      </c>
      <c r="EA267" s="31">
        <f t="shared" si="443"/>
        <v>0</v>
      </c>
      <c r="EB267" s="230" t="str">
        <f t="shared" si="444"/>
        <v>NO OFERTADO</v>
      </c>
      <c r="EC267" s="32"/>
      <c r="ED267" s="229"/>
      <c r="EE267" s="34">
        <f t="shared" ref="EE267:EE330" si="459">EC267+ED267</f>
        <v>0</v>
      </c>
      <c r="EF267" s="31">
        <f t="shared" ref="EF267:EF330" si="460">$D267*EE267</f>
        <v>0</v>
      </c>
      <c r="EG267" s="230" t="str">
        <f t="shared" si="445"/>
        <v>NO OFERTADO</v>
      </c>
      <c r="EH267" s="32"/>
      <c r="EI267" s="229"/>
      <c r="EJ267" s="34">
        <f t="shared" ref="EJ267:EJ330" si="461">EH267+EI267</f>
        <v>0</v>
      </c>
      <c r="EK267" s="31">
        <f t="shared" ref="EK267:EK330" si="462">$D267*EJ267</f>
        <v>0</v>
      </c>
      <c r="EL267" s="230" t="str">
        <f t="shared" si="446"/>
        <v>NO OFERTADO</v>
      </c>
    </row>
    <row r="268" spans="1:142" s="226" customFormat="1" ht="25.5" x14ac:dyDescent="0.2">
      <c r="A268" s="103">
        <v>259</v>
      </c>
      <c r="B268" s="202" t="s">
        <v>402</v>
      </c>
      <c r="C268" s="121" t="s">
        <v>381</v>
      </c>
      <c r="D268" s="146">
        <v>1</v>
      </c>
      <c r="E268" s="227" t="s">
        <v>53</v>
      </c>
      <c r="F268" s="228">
        <v>1</v>
      </c>
      <c r="G268" s="25">
        <v>423954.45750000002</v>
      </c>
      <c r="H268" s="32"/>
      <c r="I268" s="229"/>
      <c r="J268" s="34">
        <f t="shared" si="447"/>
        <v>0</v>
      </c>
      <c r="K268" s="31">
        <f t="shared" si="448"/>
        <v>0</v>
      </c>
      <c r="L268" s="230" t="str">
        <f t="shared" si="397"/>
        <v>NO OFERTADO</v>
      </c>
      <c r="M268" s="32"/>
      <c r="N268" s="229">
        <v>0</v>
      </c>
      <c r="O268" s="34">
        <f t="shared" si="398"/>
        <v>0</v>
      </c>
      <c r="P268" s="31">
        <f t="shared" si="399"/>
        <v>0</v>
      </c>
      <c r="Q268" s="230" t="str">
        <f t="shared" si="400"/>
        <v>NO OFERTADO</v>
      </c>
      <c r="R268" s="32"/>
      <c r="S268" s="229"/>
      <c r="T268" s="34">
        <f t="shared" si="401"/>
        <v>0</v>
      </c>
      <c r="U268" s="31">
        <f t="shared" si="399"/>
        <v>0</v>
      </c>
      <c r="V268" s="230" t="str">
        <f t="shared" si="402"/>
        <v>NO OFERTADO</v>
      </c>
      <c r="W268" s="32"/>
      <c r="X268" s="229"/>
      <c r="Y268" s="34">
        <f t="shared" si="403"/>
        <v>0</v>
      </c>
      <c r="Z268" s="31">
        <f t="shared" si="399"/>
        <v>0</v>
      </c>
      <c r="AA268" s="230" t="str">
        <f t="shared" si="404"/>
        <v>NO OFERTADO</v>
      </c>
      <c r="AB268" s="32"/>
      <c r="AC268" s="229"/>
      <c r="AD268" s="34">
        <f t="shared" si="405"/>
        <v>0</v>
      </c>
      <c r="AE268" s="31">
        <f t="shared" si="399"/>
        <v>0</v>
      </c>
      <c r="AF268" s="230" t="str">
        <f t="shared" si="406"/>
        <v>NO OFERTADO</v>
      </c>
      <c r="AG268" s="32"/>
      <c r="AH268" s="229"/>
      <c r="AI268" s="34">
        <f t="shared" si="407"/>
        <v>0</v>
      </c>
      <c r="AJ268" s="31">
        <f t="shared" si="399"/>
        <v>0</v>
      </c>
      <c r="AK268" s="230" t="str">
        <f t="shared" si="408"/>
        <v>NO OFERTADO</v>
      </c>
      <c r="AL268" s="32"/>
      <c r="AM268" s="229"/>
      <c r="AN268" s="34">
        <f t="shared" si="409"/>
        <v>0</v>
      </c>
      <c r="AO268" s="31">
        <f t="shared" si="399"/>
        <v>0</v>
      </c>
      <c r="AP268" s="230" t="str">
        <f t="shared" si="410"/>
        <v>NO OFERTADO</v>
      </c>
      <c r="AQ268" s="32"/>
      <c r="AR268" s="229"/>
      <c r="AS268" s="34">
        <f t="shared" si="411"/>
        <v>0</v>
      </c>
      <c r="AT268" s="31">
        <f t="shared" si="399"/>
        <v>0</v>
      </c>
      <c r="AU268" s="230" t="str">
        <f t="shared" si="412"/>
        <v>NO OFERTADO</v>
      </c>
      <c r="AV268" s="32"/>
      <c r="AW268" s="229"/>
      <c r="AX268" s="34">
        <f t="shared" si="413"/>
        <v>0</v>
      </c>
      <c r="AY268" s="31">
        <f t="shared" si="399"/>
        <v>0</v>
      </c>
      <c r="AZ268" s="230" t="str">
        <f t="shared" si="414"/>
        <v>NO OFERTADO</v>
      </c>
      <c r="BA268" s="32"/>
      <c r="BB268" s="229">
        <f t="shared" si="415"/>
        <v>0</v>
      </c>
      <c r="BC268" s="34">
        <f t="shared" si="416"/>
        <v>0</v>
      </c>
      <c r="BD268" s="31">
        <f t="shared" si="399"/>
        <v>0</v>
      </c>
      <c r="BE268" s="230" t="str">
        <f t="shared" si="417"/>
        <v>NO OFERTADO</v>
      </c>
      <c r="BF268" s="32"/>
      <c r="BG268" s="229"/>
      <c r="BH268" s="34">
        <f t="shared" si="418"/>
        <v>0</v>
      </c>
      <c r="BI268" s="31">
        <f t="shared" si="399"/>
        <v>0</v>
      </c>
      <c r="BJ268" s="230" t="str">
        <f t="shared" si="419"/>
        <v>NO OFERTADO</v>
      </c>
      <c r="BK268" s="32">
        <v>319089</v>
      </c>
      <c r="BL268" s="229">
        <f t="shared" si="392"/>
        <v>60626.91</v>
      </c>
      <c r="BM268" s="34">
        <f t="shared" si="420"/>
        <v>379715.91000000003</v>
      </c>
      <c r="BN268" s="31">
        <f t="shared" si="399"/>
        <v>379715.91000000003</v>
      </c>
      <c r="BO268" s="230" t="str">
        <f t="shared" si="421"/>
        <v>HABILITA</v>
      </c>
      <c r="BP268" s="32"/>
      <c r="BQ268" s="229"/>
      <c r="BR268" s="34">
        <f t="shared" si="422"/>
        <v>0</v>
      </c>
      <c r="BS268" s="31">
        <f t="shared" si="399"/>
        <v>0</v>
      </c>
      <c r="BT268" s="230" t="str">
        <f t="shared" si="423"/>
        <v>NO OFERTADO</v>
      </c>
      <c r="BU268" s="32"/>
      <c r="BV268" s="229"/>
      <c r="BW268" s="34">
        <f t="shared" si="424"/>
        <v>0</v>
      </c>
      <c r="BX268" s="31">
        <f t="shared" si="425"/>
        <v>0</v>
      </c>
      <c r="BY268" s="230" t="str">
        <f t="shared" si="426"/>
        <v>NO OFERTADO</v>
      </c>
      <c r="BZ268" s="32"/>
      <c r="CA268" s="229"/>
      <c r="CB268" s="34">
        <f t="shared" si="427"/>
        <v>0</v>
      </c>
      <c r="CC268" s="31">
        <f t="shared" si="425"/>
        <v>0</v>
      </c>
      <c r="CD268" s="230" t="str">
        <f t="shared" si="428"/>
        <v>NO OFERTADO</v>
      </c>
      <c r="CE268" s="32"/>
      <c r="CF268" s="229"/>
      <c r="CG268" s="34">
        <f t="shared" si="429"/>
        <v>0</v>
      </c>
      <c r="CH268" s="31">
        <f t="shared" si="425"/>
        <v>0</v>
      </c>
      <c r="CI268" s="230" t="str">
        <f t="shared" si="430"/>
        <v>NO OFERTADO</v>
      </c>
      <c r="CJ268" s="32">
        <v>513435</v>
      </c>
      <c r="CK268" s="229">
        <f t="shared" si="393"/>
        <v>97552.65</v>
      </c>
      <c r="CL268" s="34">
        <f t="shared" si="431"/>
        <v>610987.65</v>
      </c>
      <c r="CM268" s="31">
        <f t="shared" si="425"/>
        <v>610987.65</v>
      </c>
      <c r="CN268" s="230" t="str">
        <f t="shared" si="432"/>
        <v>NO HABILITA</v>
      </c>
      <c r="CO268" s="32"/>
      <c r="CP268" s="231"/>
      <c r="CQ268" s="34">
        <f t="shared" si="433"/>
        <v>0</v>
      </c>
      <c r="CR268" s="31">
        <f t="shared" si="425"/>
        <v>0</v>
      </c>
      <c r="CS268" s="230" t="str">
        <f t="shared" si="434"/>
        <v>NO OFERTADO</v>
      </c>
      <c r="CT268" s="32"/>
      <c r="CU268" s="229"/>
      <c r="CV268" s="34">
        <f t="shared" si="435"/>
        <v>0</v>
      </c>
      <c r="CW268" s="31">
        <f t="shared" si="425"/>
        <v>0</v>
      </c>
      <c r="CX268" s="230" t="str">
        <f t="shared" si="436"/>
        <v>NO OFERTADO</v>
      </c>
      <c r="CY268" s="32"/>
      <c r="CZ268" s="229"/>
      <c r="DA268" s="34">
        <f t="shared" si="449"/>
        <v>0</v>
      </c>
      <c r="DB268" s="31">
        <f t="shared" si="450"/>
        <v>0</v>
      </c>
      <c r="DC268" s="230" t="str">
        <f t="shared" si="437"/>
        <v>NO OFERTADO</v>
      </c>
      <c r="DD268" s="32"/>
      <c r="DE268" s="229"/>
      <c r="DF268" s="34">
        <f t="shared" si="451"/>
        <v>0</v>
      </c>
      <c r="DG268" s="31">
        <f t="shared" si="452"/>
        <v>0</v>
      </c>
      <c r="DH268" s="230" t="str">
        <f t="shared" si="438"/>
        <v>NO OFERTADO</v>
      </c>
      <c r="DI268" s="32"/>
      <c r="DJ268" s="229"/>
      <c r="DK268" s="34">
        <f t="shared" si="453"/>
        <v>0</v>
      </c>
      <c r="DL268" s="31">
        <f t="shared" si="454"/>
        <v>0</v>
      </c>
      <c r="DM268" s="230" t="str">
        <f t="shared" si="439"/>
        <v>NO OFERTADO</v>
      </c>
      <c r="DN268" s="32">
        <v>345000</v>
      </c>
      <c r="DO268" s="229">
        <v>65550</v>
      </c>
      <c r="DP268" s="34">
        <f t="shared" si="455"/>
        <v>410550</v>
      </c>
      <c r="DQ268" s="31">
        <f t="shared" si="456"/>
        <v>410550</v>
      </c>
      <c r="DR268" s="230" t="str">
        <f t="shared" si="440"/>
        <v>HABILITA</v>
      </c>
      <c r="DS268" s="32"/>
      <c r="DT268" s="229"/>
      <c r="DU268" s="34">
        <f t="shared" si="457"/>
        <v>0</v>
      </c>
      <c r="DV268" s="31">
        <f t="shared" si="458"/>
        <v>0</v>
      </c>
      <c r="DW268" s="230" t="str">
        <f t="shared" si="441"/>
        <v>NO OFERTADO</v>
      </c>
      <c r="DX268" s="32"/>
      <c r="DY268" s="229">
        <f t="shared" si="389"/>
        <v>0</v>
      </c>
      <c r="DZ268" s="34">
        <f t="shared" si="442"/>
        <v>0</v>
      </c>
      <c r="EA268" s="31">
        <f t="shared" si="443"/>
        <v>0</v>
      </c>
      <c r="EB268" s="230" t="str">
        <f t="shared" si="444"/>
        <v>NO OFERTADO</v>
      </c>
      <c r="EC268" s="32"/>
      <c r="ED268" s="229"/>
      <c r="EE268" s="34">
        <f t="shared" si="459"/>
        <v>0</v>
      </c>
      <c r="EF268" s="31">
        <f t="shared" si="460"/>
        <v>0</v>
      </c>
      <c r="EG268" s="230" t="str">
        <f t="shared" si="445"/>
        <v>NO OFERTADO</v>
      </c>
      <c r="EH268" s="32"/>
      <c r="EI268" s="229"/>
      <c r="EJ268" s="34">
        <f t="shared" si="461"/>
        <v>0</v>
      </c>
      <c r="EK268" s="31">
        <f t="shared" si="462"/>
        <v>0</v>
      </c>
      <c r="EL268" s="230" t="str">
        <f t="shared" si="446"/>
        <v>NO OFERTADO</v>
      </c>
    </row>
    <row r="269" spans="1:142" s="226" customFormat="1" ht="25.5" x14ac:dyDescent="0.2">
      <c r="A269" s="103">
        <v>260</v>
      </c>
      <c r="B269" s="202" t="s">
        <v>403</v>
      </c>
      <c r="C269" s="121" t="s">
        <v>381</v>
      </c>
      <c r="D269" s="146">
        <v>1</v>
      </c>
      <c r="E269" s="227" t="s">
        <v>53</v>
      </c>
      <c r="F269" s="228">
        <v>1.6666666666666667</v>
      </c>
      <c r="G269" s="25">
        <v>502239.5</v>
      </c>
      <c r="H269" s="32"/>
      <c r="I269" s="229"/>
      <c r="J269" s="34">
        <f t="shared" si="447"/>
        <v>0</v>
      </c>
      <c r="K269" s="31">
        <f t="shared" si="448"/>
        <v>0</v>
      </c>
      <c r="L269" s="230" t="str">
        <f t="shared" si="397"/>
        <v>NO OFERTADO</v>
      </c>
      <c r="M269" s="32"/>
      <c r="N269" s="229">
        <v>0</v>
      </c>
      <c r="O269" s="34">
        <f t="shared" si="398"/>
        <v>0</v>
      </c>
      <c r="P269" s="31">
        <f t="shared" si="399"/>
        <v>0</v>
      </c>
      <c r="Q269" s="230" t="str">
        <f t="shared" si="400"/>
        <v>NO OFERTADO</v>
      </c>
      <c r="R269" s="32"/>
      <c r="S269" s="229"/>
      <c r="T269" s="34">
        <f t="shared" si="401"/>
        <v>0</v>
      </c>
      <c r="U269" s="31">
        <f t="shared" si="399"/>
        <v>0</v>
      </c>
      <c r="V269" s="230" t="str">
        <f t="shared" si="402"/>
        <v>NO OFERTADO</v>
      </c>
      <c r="W269" s="32"/>
      <c r="X269" s="229"/>
      <c r="Y269" s="34">
        <f t="shared" si="403"/>
        <v>0</v>
      </c>
      <c r="Z269" s="31">
        <f t="shared" si="399"/>
        <v>0</v>
      </c>
      <c r="AA269" s="230" t="str">
        <f t="shared" si="404"/>
        <v>NO OFERTADO</v>
      </c>
      <c r="AB269" s="32"/>
      <c r="AC269" s="229"/>
      <c r="AD269" s="34">
        <f t="shared" si="405"/>
        <v>0</v>
      </c>
      <c r="AE269" s="31">
        <f t="shared" si="399"/>
        <v>0</v>
      </c>
      <c r="AF269" s="230" t="str">
        <f t="shared" si="406"/>
        <v>NO OFERTADO</v>
      </c>
      <c r="AG269" s="32"/>
      <c r="AH269" s="229"/>
      <c r="AI269" s="34">
        <f t="shared" si="407"/>
        <v>0</v>
      </c>
      <c r="AJ269" s="31">
        <f t="shared" si="399"/>
        <v>0</v>
      </c>
      <c r="AK269" s="230" t="str">
        <f t="shared" si="408"/>
        <v>NO OFERTADO</v>
      </c>
      <c r="AL269" s="32"/>
      <c r="AM269" s="229"/>
      <c r="AN269" s="34">
        <f t="shared" si="409"/>
        <v>0</v>
      </c>
      <c r="AO269" s="31">
        <f t="shared" si="399"/>
        <v>0</v>
      </c>
      <c r="AP269" s="230" t="str">
        <f t="shared" si="410"/>
        <v>NO OFERTADO</v>
      </c>
      <c r="AQ269" s="32"/>
      <c r="AR269" s="229"/>
      <c r="AS269" s="34">
        <f t="shared" si="411"/>
        <v>0</v>
      </c>
      <c r="AT269" s="31">
        <f t="shared" si="399"/>
        <v>0</v>
      </c>
      <c r="AU269" s="230" t="str">
        <f t="shared" si="412"/>
        <v>NO OFERTADO</v>
      </c>
      <c r="AV269" s="32"/>
      <c r="AW269" s="229"/>
      <c r="AX269" s="34">
        <f t="shared" si="413"/>
        <v>0</v>
      </c>
      <c r="AY269" s="31">
        <f t="shared" si="399"/>
        <v>0</v>
      </c>
      <c r="AZ269" s="230" t="str">
        <f t="shared" si="414"/>
        <v>NO OFERTADO</v>
      </c>
      <c r="BA269" s="32"/>
      <c r="BB269" s="229">
        <f t="shared" si="415"/>
        <v>0</v>
      </c>
      <c r="BC269" s="34">
        <f t="shared" si="416"/>
        <v>0</v>
      </c>
      <c r="BD269" s="31">
        <f t="shared" si="399"/>
        <v>0</v>
      </c>
      <c r="BE269" s="230" t="str">
        <f t="shared" si="417"/>
        <v>NO OFERTADO</v>
      </c>
      <c r="BF269" s="32"/>
      <c r="BG269" s="229"/>
      <c r="BH269" s="34">
        <f t="shared" si="418"/>
        <v>0</v>
      </c>
      <c r="BI269" s="31">
        <f t="shared" si="399"/>
        <v>0</v>
      </c>
      <c r="BJ269" s="230" t="str">
        <f t="shared" si="419"/>
        <v>NO OFERTADO</v>
      </c>
      <c r="BK269" s="32">
        <v>378010</v>
      </c>
      <c r="BL269" s="229">
        <f t="shared" si="392"/>
        <v>71821.899999999994</v>
      </c>
      <c r="BM269" s="34">
        <f t="shared" si="420"/>
        <v>449831.9</v>
      </c>
      <c r="BN269" s="31">
        <f t="shared" si="399"/>
        <v>449831.9</v>
      </c>
      <c r="BO269" s="230" t="str">
        <f t="shared" si="421"/>
        <v>HABILITA</v>
      </c>
      <c r="BP269" s="32"/>
      <c r="BQ269" s="229"/>
      <c r="BR269" s="34">
        <f t="shared" si="422"/>
        <v>0</v>
      </c>
      <c r="BS269" s="31">
        <f t="shared" si="399"/>
        <v>0</v>
      </c>
      <c r="BT269" s="230" t="str">
        <f t="shared" si="423"/>
        <v>NO OFERTADO</v>
      </c>
      <c r="BU269" s="32"/>
      <c r="BV269" s="229"/>
      <c r="BW269" s="34">
        <f t="shared" si="424"/>
        <v>0</v>
      </c>
      <c r="BX269" s="31">
        <f t="shared" si="425"/>
        <v>0</v>
      </c>
      <c r="BY269" s="230" t="str">
        <f t="shared" si="426"/>
        <v>NO OFERTADO</v>
      </c>
      <c r="BZ269" s="32"/>
      <c r="CA269" s="229"/>
      <c r="CB269" s="34">
        <f t="shared" si="427"/>
        <v>0</v>
      </c>
      <c r="CC269" s="31">
        <f t="shared" si="425"/>
        <v>0</v>
      </c>
      <c r="CD269" s="230" t="str">
        <f t="shared" si="428"/>
        <v>NO OFERTADO</v>
      </c>
      <c r="CE269" s="32"/>
      <c r="CF269" s="229"/>
      <c r="CG269" s="34">
        <f t="shared" si="429"/>
        <v>0</v>
      </c>
      <c r="CH269" s="31">
        <f t="shared" si="425"/>
        <v>0</v>
      </c>
      <c r="CI269" s="230" t="str">
        <f t="shared" si="430"/>
        <v>NO OFERTADO</v>
      </c>
      <c r="CJ269" s="32">
        <v>522197</v>
      </c>
      <c r="CK269" s="229">
        <f t="shared" si="393"/>
        <v>99217.430000000008</v>
      </c>
      <c r="CL269" s="34">
        <f t="shared" si="431"/>
        <v>621414.43000000005</v>
      </c>
      <c r="CM269" s="31">
        <f t="shared" si="425"/>
        <v>621414.43000000005</v>
      </c>
      <c r="CN269" s="230" t="str">
        <f t="shared" si="432"/>
        <v>HABILITA</v>
      </c>
      <c r="CO269" s="32"/>
      <c r="CP269" s="231"/>
      <c r="CQ269" s="34">
        <f t="shared" si="433"/>
        <v>0</v>
      </c>
      <c r="CR269" s="31">
        <f t="shared" si="425"/>
        <v>0</v>
      </c>
      <c r="CS269" s="230" t="str">
        <f t="shared" si="434"/>
        <v>NO OFERTADO</v>
      </c>
      <c r="CT269" s="32"/>
      <c r="CU269" s="229"/>
      <c r="CV269" s="34">
        <f t="shared" si="435"/>
        <v>0</v>
      </c>
      <c r="CW269" s="31">
        <f t="shared" si="425"/>
        <v>0</v>
      </c>
      <c r="CX269" s="230" t="str">
        <f t="shared" si="436"/>
        <v>NO OFERTADO</v>
      </c>
      <c r="CY269" s="32"/>
      <c r="CZ269" s="229"/>
      <c r="DA269" s="34">
        <f t="shared" si="449"/>
        <v>0</v>
      </c>
      <c r="DB269" s="31">
        <f t="shared" si="450"/>
        <v>0</v>
      </c>
      <c r="DC269" s="230" t="str">
        <f t="shared" si="437"/>
        <v>NO OFERTADO</v>
      </c>
      <c r="DD269" s="32"/>
      <c r="DE269" s="229"/>
      <c r="DF269" s="34">
        <f t="shared" si="451"/>
        <v>0</v>
      </c>
      <c r="DG269" s="31">
        <f t="shared" si="452"/>
        <v>0</v>
      </c>
      <c r="DH269" s="230" t="str">
        <f t="shared" si="438"/>
        <v>NO OFERTADO</v>
      </c>
      <c r="DI269" s="32"/>
      <c r="DJ269" s="229"/>
      <c r="DK269" s="34">
        <f t="shared" si="453"/>
        <v>0</v>
      </c>
      <c r="DL269" s="31">
        <f t="shared" si="454"/>
        <v>0</v>
      </c>
      <c r="DM269" s="230" t="str">
        <f t="shared" si="439"/>
        <v>NO OFERTADO</v>
      </c>
      <c r="DN269" s="32">
        <v>345000</v>
      </c>
      <c r="DO269" s="229">
        <v>65550</v>
      </c>
      <c r="DP269" s="34">
        <f t="shared" si="455"/>
        <v>410550</v>
      </c>
      <c r="DQ269" s="31">
        <f t="shared" si="456"/>
        <v>410550</v>
      </c>
      <c r="DR269" s="230" t="str">
        <f t="shared" si="440"/>
        <v>HABILITA</v>
      </c>
      <c r="DS269" s="32"/>
      <c r="DT269" s="229"/>
      <c r="DU269" s="34">
        <f t="shared" si="457"/>
        <v>0</v>
      </c>
      <c r="DV269" s="31">
        <f t="shared" si="458"/>
        <v>0</v>
      </c>
      <c r="DW269" s="230" t="str">
        <f t="shared" si="441"/>
        <v>NO OFERTADO</v>
      </c>
      <c r="DX269" s="32"/>
      <c r="DY269" s="229">
        <f t="shared" si="389"/>
        <v>0</v>
      </c>
      <c r="DZ269" s="34">
        <f t="shared" si="442"/>
        <v>0</v>
      </c>
      <c r="EA269" s="31">
        <f t="shared" si="443"/>
        <v>0</v>
      </c>
      <c r="EB269" s="230" t="str">
        <f t="shared" si="444"/>
        <v>NO OFERTADO</v>
      </c>
      <c r="EC269" s="32"/>
      <c r="ED269" s="229"/>
      <c r="EE269" s="34">
        <f t="shared" si="459"/>
        <v>0</v>
      </c>
      <c r="EF269" s="31">
        <f t="shared" si="460"/>
        <v>0</v>
      </c>
      <c r="EG269" s="230" t="str">
        <f t="shared" si="445"/>
        <v>NO OFERTADO</v>
      </c>
      <c r="EH269" s="32"/>
      <c r="EI269" s="229"/>
      <c r="EJ269" s="34">
        <f t="shared" si="461"/>
        <v>0</v>
      </c>
      <c r="EK269" s="31">
        <f t="shared" si="462"/>
        <v>0</v>
      </c>
      <c r="EL269" s="230" t="str">
        <f t="shared" si="446"/>
        <v>NO OFERTADO</v>
      </c>
    </row>
    <row r="270" spans="1:142" s="226" customFormat="1" ht="114.75" x14ac:dyDescent="0.2">
      <c r="A270" s="103">
        <v>261</v>
      </c>
      <c r="B270" s="202" t="s">
        <v>404</v>
      </c>
      <c r="C270" s="121" t="s">
        <v>405</v>
      </c>
      <c r="D270" s="146">
        <v>1</v>
      </c>
      <c r="E270" s="227" t="s">
        <v>53</v>
      </c>
      <c r="F270" s="228">
        <v>33.333333333333336</v>
      </c>
      <c r="G270" s="25">
        <v>46410</v>
      </c>
      <c r="H270" s="32"/>
      <c r="I270" s="229"/>
      <c r="J270" s="34">
        <f t="shared" si="447"/>
        <v>0</v>
      </c>
      <c r="K270" s="31">
        <f t="shared" si="448"/>
        <v>0</v>
      </c>
      <c r="L270" s="230" t="str">
        <f t="shared" si="397"/>
        <v>NO OFERTADO</v>
      </c>
      <c r="M270" s="32"/>
      <c r="N270" s="229">
        <v>0</v>
      </c>
      <c r="O270" s="34">
        <f t="shared" si="398"/>
        <v>0</v>
      </c>
      <c r="P270" s="31">
        <f t="shared" si="399"/>
        <v>0</v>
      </c>
      <c r="Q270" s="230" t="str">
        <f t="shared" si="400"/>
        <v>NO OFERTADO</v>
      </c>
      <c r="R270" s="32"/>
      <c r="S270" s="229"/>
      <c r="T270" s="34">
        <f t="shared" si="401"/>
        <v>0</v>
      </c>
      <c r="U270" s="31">
        <f t="shared" si="399"/>
        <v>0</v>
      </c>
      <c r="V270" s="230" t="str">
        <f t="shared" si="402"/>
        <v>NO OFERTADO</v>
      </c>
      <c r="W270" s="32"/>
      <c r="X270" s="229"/>
      <c r="Y270" s="34">
        <f t="shared" si="403"/>
        <v>0</v>
      </c>
      <c r="Z270" s="31">
        <f t="shared" si="399"/>
        <v>0</v>
      </c>
      <c r="AA270" s="230" t="str">
        <f t="shared" si="404"/>
        <v>NO OFERTADO</v>
      </c>
      <c r="AB270" s="32"/>
      <c r="AC270" s="229"/>
      <c r="AD270" s="34">
        <f t="shared" si="405"/>
        <v>0</v>
      </c>
      <c r="AE270" s="31">
        <f t="shared" si="399"/>
        <v>0</v>
      </c>
      <c r="AF270" s="230" t="str">
        <f t="shared" si="406"/>
        <v>NO OFERTADO</v>
      </c>
      <c r="AG270" s="32"/>
      <c r="AH270" s="229"/>
      <c r="AI270" s="34">
        <f t="shared" si="407"/>
        <v>0</v>
      </c>
      <c r="AJ270" s="31">
        <f t="shared" si="399"/>
        <v>0</v>
      </c>
      <c r="AK270" s="230" t="str">
        <f t="shared" si="408"/>
        <v>NO OFERTADO</v>
      </c>
      <c r="AL270" s="32">
        <v>58838</v>
      </c>
      <c r="AM270" s="232">
        <f>AL270*0.19</f>
        <v>11179.22</v>
      </c>
      <c r="AN270" s="34">
        <f t="shared" si="409"/>
        <v>70017.22</v>
      </c>
      <c r="AO270" s="31">
        <f t="shared" si="399"/>
        <v>70017.22</v>
      </c>
      <c r="AP270" s="230" t="str">
        <f t="shared" si="410"/>
        <v>NO HABILITA</v>
      </c>
      <c r="AQ270" s="32"/>
      <c r="AR270" s="229"/>
      <c r="AS270" s="34">
        <f t="shared" si="411"/>
        <v>0</v>
      </c>
      <c r="AT270" s="31">
        <f t="shared" si="399"/>
        <v>0</v>
      </c>
      <c r="AU270" s="230" t="str">
        <f t="shared" si="412"/>
        <v>NO OFERTADO</v>
      </c>
      <c r="AV270" s="32"/>
      <c r="AW270" s="229"/>
      <c r="AX270" s="34">
        <f t="shared" si="413"/>
        <v>0</v>
      </c>
      <c r="AY270" s="31">
        <f t="shared" si="399"/>
        <v>0</v>
      </c>
      <c r="AZ270" s="230" t="str">
        <f t="shared" si="414"/>
        <v>NO OFERTADO</v>
      </c>
      <c r="BA270" s="32"/>
      <c r="BB270" s="229">
        <f t="shared" si="415"/>
        <v>0</v>
      </c>
      <c r="BC270" s="34">
        <f t="shared" si="416"/>
        <v>0</v>
      </c>
      <c r="BD270" s="31">
        <f t="shared" si="399"/>
        <v>0</v>
      </c>
      <c r="BE270" s="230" t="str">
        <f t="shared" si="417"/>
        <v>NO OFERTADO</v>
      </c>
      <c r="BF270" s="32"/>
      <c r="BG270" s="229"/>
      <c r="BH270" s="34">
        <f t="shared" si="418"/>
        <v>0</v>
      </c>
      <c r="BI270" s="31">
        <f t="shared" si="399"/>
        <v>0</v>
      </c>
      <c r="BJ270" s="230" t="str">
        <f t="shared" si="419"/>
        <v>NO OFERTADO</v>
      </c>
      <c r="BK270" s="32"/>
      <c r="BL270" s="229"/>
      <c r="BM270" s="34">
        <f t="shared" si="420"/>
        <v>0</v>
      </c>
      <c r="BN270" s="31">
        <f t="shared" si="399"/>
        <v>0</v>
      </c>
      <c r="BO270" s="230" t="str">
        <f t="shared" si="421"/>
        <v>NO OFERTADO</v>
      </c>
      <c r="BP270" s="32"/>
      <c r="BQ270" s="229"/>
      <c r="BR270" s="34">
        <f t="shared" si="422"/>
        <v>0</v>
      </c>
      <c r="BS270" s="31">
        <f t="shared" si="399"/>
        <v>0</v>
      </c>
      <c r="BT270" s="230" t="str">
        <f t="shared" si="423"/>
        <v>NO OFERTADO</v>
      </c>
      <c r="BU270" s="32">
        <v>36999</v>
      </c>
      <c r="BV270" s="229">
        <f>BU270*0.19</f>
        <v>7029.81</v>
      </c>
      <c r="BW270" s="34">
        <f t="shared" si="424"/>
        <v>44028.81</v>
      </c>
      <c r="BX270" s="31">
        <f t="shared" si="425"/>
        <v>44028.81</v>
      </c>
      <c r="BY270" s="230" t="str">
        <f t="shared" si="426"/>
        <v>HABILITA</v>
      </c>
      <c r="BZ270" s="32"/>
      <c r="CA270" s="229"/>
      <c r="CB270" s="34">
        <f t="shared" si="427"/>
        <v>0</v>
      </c>
      <c r="CC270" s="31">
        <f t="shared" si="425"/>
        <v>0</v>
      </c>
      <c r="CD270" s="230" t="str">
        <f t="shared" si="428"/>
        <v>NO OFERTADO</v>
      </c>
      <c r="CE270" s="32"/>
      <c r="CF270" s="229"/>
      <c r="CG270" s="34">
        <f t="shared" si="429"/>
        <v>0</v>
      </c>
      <c r="CH270" s="31">
        <f t="shared" si="425"/>
        <v>0</v>
      </c>
      <c r="CI270" s="230" t="str">
        <f t="shared" si="430"/>
        <v>NO OFERTADO</v>
      </c>
      <c r="CJ270" s="32"/>
      <c r="CK270" s="229"/>
      <c r="CL270" s="34">
        <f t="shared" si="431"/>
        <v>0</v>
      </c>
      <c r="CM270" s="31">
        <f t="shared" si="425"/>
        <v>0</v>
      </c>
      <c r="CN270" s="230" t="str">
        <f t="shared" si="432"/>
        <v>NO OFERTADO</v>
      </c>
      <c r="CO270" s="32"/>
      <c r="CP270" s="231"/>
      <c r="CQ270" s="34">
        <f t="shared" si="433"/>
        <v>0</v>
      </c>
      <c r="CR270" s="31">
        <f t="shared" si="425"/>
        <v>0</v>
      </c>
      <c r="CS270" s="230" t="str">
        <f t="shared" si="434"/>
        <v>NO OFERTADO</v>
      </c>
      <c r="CT270" s="32"/>
      <c r="CU270" s="229"/>
      <c r="CV270" s="34">
        <f t="shared" si="435"/>
        <v>0</v>
      </c>
      <c r="CW270" s="31">
        <f t="shared" si="425"/>
        <v>0</v>
      </c>
      <c r="CX270" s="230" t="str">
        <f t="shared" si="436"/>
        <v>NO OFERTADO</v>
      </c>
      <c r="CY270" s="32"/>
      <c r="CZ270" s="229"/>
      <c r="DA270" s="34">
        <f t="shared" si="449"/>
        <v>0</v>
      </c>
      <c r="DB270" s="31">
        <f t="shared" si="450"/>
        <v>0</v>
      </c>
      <c r="DC270" s="230" t="str">
        <f t="shared" si="437"/>
        <v>NO OFERTADO</v>
      </c>
      <c r="DD270" s="32"/>
      <c r="DE270" s="229"/>
      <c r="DF270" s="34">
        <f t="shared" si="451"/>
        <v>0</v>
      </c>
      <c r="DG270" s="31">
        <f t="shared" si="452"/>
        <v>0</v>
      </c>
      <c r="DH270" s="230" t="str">
        <f t="shared" si="438"/>
        <v>NO OFERTADO</v>
      </c>
      <c r="DI270" s="32">
        <v>49148</v>
      </c>
      <c r="DJ270" s="229">
        <f>DI270*0.19</f>
        <v>9338.1200000000008</v>
      </c>
      <c r="DK270" s="34">
        <f t="shared" si="453"/>
        <v>58486.12</v>
      </c>
      <c r="DL270" s="31">
        <f t="shared" si="454"/>
        <v>58486.12</v>
      </c>
      <c r="DM270" s="230" t="str">
        <f t="shared" si="439"/>
        <v>HABILITA</v>
      </c>
      <c r="DN270" s="32"/>
      <c r="DO270" s="229"/>
      <c r="DP270" s="34">
        <f t="shared" si="455"/>
        <v>0</v>
      </c>
      <c r="DQ270" s="31">
        <f t="shared" si="456"/>
        <v>0</v>
      </c>
      <c r="DR270" s="230" t="str">
        <f t="shared" si="440"/>
        <v>NO OFERTADO</v>
      </c>
      <c r="DS270" s="32"/>
      <c r="DT270" s="229"/>
      <c r="DU270" s="34">
        <f t="shared" si="457"/>
        <v>0</v>
      </c>
      <c r="DV270" s="31">
        <f t="shared" si="458"/>
        <v>0</v>
      </c>
      <c r="DW270" s="230" t="str">
        <f t="shared" si="441"/>
        <v>NO OFERTADO</v>
      </c>
      <c r="DX270" s="32"/>
      <c r="DY270" s="229">
        <f t="shared" si="389"/>
        <v>0</v>
      </c>
      <c r="DZ270" s="34">
        <f t="shared" si="442"/>
        <v>0</v>
      </c>
      <c r="EA270" s="31">
        <f t="shared" si="443"/>
        <v>0</v>
      </c>
      <c r="EB270" s="230" t="str">
        <f t="shared" si="444"/>
        <v>NO OFERTADO</v>
      </c>
      <c r="EC270" s="32"/>
      <c r="ED270" s="229"/>
      <c r="EE270" s="34">
        <f t="shared" si="459"/>
        <v>0</v>
      </c>
      <c r="EF270" s="31">
        <f t="shared" si="460"/>
        <v>0</v>
      </c>
      <c r="EG270" s="230" t="str">
        <f t="shared" si="445"/>
        <v>NO OFERTADO</v>
      </c>
      <c r="EH270" s="32"/>
      <c r="EI270" s="229"/>
      <c r="EJ270" s="34">
        <f t="shared" si="461"/>
        <v>0</v>
      </c>
      <c r="EK270" s="31">
        <f t="shared" si="462"/>
        <v>0</v>
      </c>
      <c r="EL270" s="230" t="str">
        <f t="shared" si="446"/>
        <v>NO OFERTADO</v>
      </c>
    </row>
    <row r="271" spans="1:142" s="226" customFormat="1" ht="25.5" x14ac:dyDescent="0.2">
      <c r="A271" s="103">
        <v>262</v>
      </c>
      <c r="B271" s="202" t="s">
        <v>406</v>
      </c>
      <c r="C271" s="121" t="s">
        <v>407</v>
      </c>
      <c r="D271" s="146">
        <v>1</v>
      </c>
      <c r="E271" s="227" t="s">
        <v>53</v>
      </c>
      <c r="F271" s="228">
        <v>1</v>
      </c>
      <c r="G271" s="25">
        <v>219816.8</v>
      </c>
      <c r="H271" s="32"/>
      <c r="I271" s="229"/>
      <c r="J271" s="34">
        <f t="shared" si="447"/>
        <v>0</v>
      </c>
      <c r="K271" s="31">
        <f t="shared" si="448"/>
        <v>0</v>
      </c>
      <c r="L271" s="230" t="str">
        <f t="shared" si="397"/>
        <v>NO OFERTADO</v>
      </c>
      <c r="M271" s="32"/>
      <c r="N271" s="229">
        <v>0</v>
      </c>
      <c r="O271" s="34">
        <f t="shared" si="398"/>
        <v>0</v>
      </c>
      <c r="P271" s="31">
        <f t="shared" si="399"/>
        <v>0</v>
      </c>
      <c r="Q271" s="230" t="str">
        <f t="shared" si="400"/>
        <v>NO OFERTADO</v>
      </c>
      <c r="R271" s="32"/>
      <c r="S271" s="229"/>
      <c r="T271" s="34">
        <f t="shared" si="401"/>
        <v>0</v>
      </c>
      <c r="U271" s="31">
        <f t="shared" si="399"/>
        <v>0</v>
      </c>
      <c r="V271" s="230" t="str">
        <f t="shared" si="402"/>
        <v>NO OFERTADO</v>
      </c>
      <c r="W271" s="32"/>
      <c r="X271" s="229"/>
      <c r="Y271" s="34">
        <f t="shared" si="403"/>
        <v>0</v>
      </c>
      <c r="Z271" s="31">
        <f t="shared" si="399"/>
        <v>0</v>
      </c>
      <c r="AA271" s="230" t="str">
        <f t="shared" si="404"/>
        <v>NO OFERTADO</v>
      </c>
      <c r="AB271" s="32"/>
      <c r="AC271" s="229"/>
      <c r="AD271" s="34">
        <f t="shared" si="405"/>
        <v>0</v>
      </c>
      <c r="AE271" s="31">
        <f t="shared" si="399"/>
        <v>0</v>
      </c>
      <c r="AF271" s="230" t="str">
        <f t="shared" si="406"/>
        <v>NO OFERTADO</v>
      </c>
      <c r="AG271" s="32"/>
      <c r="AH271" s="229"/>
      <c r="AI271" s="34">
        <f t="shared" si="407"/>
        <v>0</v>
      </c>
      <c r="AJ271" s="31">
        <f t="shared" si="399"/>
        <v>0</v>
      </c>
      <c r="AK271" s="230" t="str">
        <f t="shared" si="408"/>
        <v>NO OFERTADO</v>
      </c>
      <c r="AL271" s="32"/>
      <c r="AM271" s="229"/>
      <c r="AN271" s="34">
        <f t="shared" si="409"/>
        <v>0</v>
      </c>
      <c r="AO271" s="31">
        <f t="shared" si="399"/>
        <v>0</v>
      </c>
      <c r="AP271" s="230" t="str">
        <f t="shared" si="410"/>
        <v>NO OFERTADO</v>
      </c>
      <c r="AQ271" s="32"/>
      <c r="AR271" s="229"/>
      <c r="AS271" s="34">
        <f t="shared" si="411"/>
        <v>0</v>
      </c>
      <c r="AT271" s="31">
        <f t="shared" si="399"/>
        <v>0</v>
      </c>
      <c r="AU271" s="230" t="str">
        <f t="shared" si="412"/>
        <v>NO OFERTADO</v>
      </c>
      <c r="AV271" s="32"/>
      <c r="AW271" s="229"/>
      <c r="AX271" s="34">
        <f t="shared" si="413"/>
        <v>0</v>
      </c>
      <c r="AY271" s="31">
        <f t="shared" si="399"/>
        <v>0</v>
      </c>
      <c r="AZ271" s="230" t="str">
        <f t="shared" si="414"/>
        <v>NO OFERTADO</v>
      </c>
      <c r="BA271" s="32"/>
      <c r="BB271" s="229">
        <f t="shared" si="415"/>
        <v>0</v>
      </c>
      <c r="BC271" s="34">
        <f t="shared" si="416"/>
        <v>0</v>
      </c>
      <c r="BD271" s="31">
        <f t="shared" si="399"/>
        <v>0</v>
      </c>
      <c r="BE271" s="230" t="str">
        <f t="shared" si="417"/>
        <v>NO OFERTADO</v>
      </c>
      <c r="BF271" s="32"/>
      <c r="BG271" s="229"/>
      <c r="BH271" s="34">
        <f t="shared" si="418"/>
        <v>0</v>
      </c>
      <c r="BI271" s="31">
        <f t="shared" si="399"/>
        <v>0</v>
      </c>
      <c r="BJ271" s="230" t="str">
        <f t="shared" si="419"/>
        <v>NO OFERTADO</v>
      </c>
      <c r="BK271" s="32"/>
      <c r="BL271" s="229"/>
      <c r="BM271" s="34">
        <f t="shared" si="420"/>
        <v>0</v>
      </c>
      <c r="BN271" s="31">
        <f t="shared" si="399"/>
        <v>0</v>
      </c>
      <c r="BO271" s="230" t="str">
        <f t="shared" si="421"/>
        <v>NO OFERTADO</v>
      </c>
      <c r="BP271" s="32"/>
      <c r="BQ271" s="229"/>
      <c r="BR271" s="34">
        <f t="shared" si="422"/>
        <v>0</v>
      </c>
      <c r="BS271" s="31">
        <f t="shared" si="399"/>
        <v>0</v>
      </c>
      <c r="BT271" s="230" t="str">
        <f t="shared" si="423"/>
        <v>NO OFERTADO</v>
      </c>
      <c r="BU271" s="32"/>
      <c r="BV271" s="229"/>
      <c r="BW271" s="34">
        <f t="shared" si="424"/>
        <v>0</v>
      </c>
      <c r="BX271" s="31">
        <f t="shared" si="425"/>
        <v>0</v>
      </c>
      <c r="BY271" s="230" t="str">
        <f t="shared" si="426"/>
        <v>NO OFERTADO</v>
      </c>
      <c r="BZ271" s="32"/>
      <c r="CA271" s="229"/>
      <c r="CB271" s="34">
        <f t="shared" si="427"/>
        <v>0</v>
      </c>
      <c r="CC271" s="31">
        <f t="shared" si="425"/>
        <v>0</v>
      </c>
      <c r="CD271" s="230" t="str">
        <f t="shared" si="428"/>
        <v>NO OFERTADO</v>
      </c>
      <c r="CE271" s="32"/>
      <c r="CF271" s="229"/>
      <c r="CG271" s="34">
        <f t="shared" si="429"/>
        <v>0</v>
      </c>
      <c r="CH271" s="31">
        <f t="shared" si="425"/>
        <v>0</v>
      </c>
      <c r="CI271" s="230" t="str">
        <f t="shared" si="430"/>
        <v>NO OFERTADO</v>
      </c>
      <c r="CJ271" s="32">
        <v>182494</v>
      </c>
      <c r="CK271" s="229">
        <f>CJ271*0.19</f>
        <v>34673.86</v>
      </c>
      <c r="CL271" s="34">
        <f t="shared" si="431"/>
        <v>217167.86</v>
      </c>
      <c r="CM271" s="31">
        <f t="shared" si="425"/>
        <v>217167.86</v>
      </c>
      <c r="CN271" s="230" t="str">
        <f t="shared" si="432"/>
        <v>HABILITA</v>
      </c>
      <c r="CO271" s="32"/>
      <c r="CP271" s="231"/>
      <c r="CQ271" s="34">
        <f t="shared" si="433"/>
        <v>0</v>
      </c>
      <c r="CR271" s="31">
        <f t="shared" si="425"/>
        <v>0</v>
      </c>
      <c r="CS271" s="230" t="str">
        <f t="shared" si="434"/>
        <v>NO OFERTADO</v>
      </c>
      <c r="CT271" s="32"/>
      <c r="CU271" s="229"/>
      <c r="CV271" s="34">
        <f t="shared" si="435"/>
        <v>0</v>
      </c>
      <c r="CW271" s="31">
        <f t="shared" si="425"/>
        <v>0</v>
      </c>
      <c r="CX271" s="230" t="str">
        <f t="shared" si="436"/>
        <v>NO OFERTADO</v>
      </c>
      <c r="CY271" s="32"/>
      <c r="CZ271" s="229"/>
      <c r="DA271" s="34">
        <f t="shared" si="449"/>
        <v>0</v>
      </c>
      <c r="DB271" s="31">
        <f t="shared" si="450"/>
        <v>0</v>
      </c>
      <c r="DC271" s="230" t="str">
        <f t="shared" si="437"/>
        <v>NO OFERTADO</v>
      </c>
      <c r="DD271" s="32"/>
      <c r="DE271" s="229"/>
      <c r="DF271" s="34">
        <f t="shared" si="451"/>
        <v>0</v>
      </c>
      <c r="DG271" s="31">
        <f t="shared" si="452"/>
        <v>0</v>
      </c>
      <c r="DH271" s="230" t="str">
        <f t="shared" si="438"/>
        <v>NO OFERTADO</v>
      </c>
      <c r="DI271" s="32"/>
      <c r="DJ271" s="229"/>
      <c r="DK271" s="34">
        <f t="shared" si="453"/>
        <v>0</v>
      </c>
      <c r="DL271" s="31">
        <f t="shared" si="454"/>
        <v>0</v>
      </c>
      <c r="DM271" s="230" t="str">
        <f t="shared" si="439"/>
        <v>NO OFERTADO</v>
      </c>
      <c r="DN271" s="32"/>
      <c r="DO271" s="229"/>
      <c r="DP271" s="34">
        <f t="shared" si="455"/>
        <v>0</v>
      </c>
      <c r="DQ271" s="31">
        <f t="shared" si="456"/>
        <v>0</v>
      </c>
      <c r="DR271" s="230" t="str">
        <f t="shared" si="440"/>
        <v>NO OFERTADO</v>
      </c>
      <c r="DS271" s="32"/>
      <c r="DT271" s="229"/>
      <c r="DU271" s="34">
        <f t="shared" si="457"/>
        <v>0</v>
      </c>
      <c r="DV271" s="31">
        <f t="shared" si="458"/>
        <v>0</v>
      </c>
      <c r="DW271" s="230" t="str">
        <f t="shared" si="441"/>
        <v>NO OFERTADO</v>
      </c>
      <c r="DX271" s="32"/>
      <c r="DY271" s="229">
        <f t="shared" si="389"/>
        <v>0</v>
      </c>
      <c r="DZ271" s="34">
        <f t="shared" si="442"/>
        <v>0</v>
      </c>
      <c r="EA271" s="31">
        <f t="shared" si="443"/>
        <v>0</v>
      </c>
      <c r="EB271" s="230" t="str">
        <f t="shared" si="444"/>
        <v>NO OFERTADO</v>
      </c>
      <c r="EC271" s="32"/>
      <c r="ED271" s="229"/>
      <c r="EE271" s="34">
        <f t="shared" si="459"/>
        <v>0</v>
      </c>
      <c r="EF271" s="31">
        <f t="shared" si="460"/>
        <v>0</v>
      </c>
      <c r="EG271" s="230" t="str">
        <f t="shared" si="445"/>
        <v>NO OFERTADO</v>
      </c>
      <c r="EH271" s="32">
        <v>208400</v>
      </c>
      <c r="EI271" s="229">
        <v>39596</v>
      </c>
      <c r="EJ271" s="34">
        <f t="shared" si="461"/>
        <v>247996</v>
      </c>
      <c r="EK271" s="31">
        <f t="shared" si="462"/>
        <v>247996</v>
      </c>
      <c r="EL271" s="230" t="str">
        <f t="shared" si="446"/>
        <v>HABILITA</v>
      </c>
    </row>
    <row r="272" spans="1:142" s="226" customFormat="1" ht="25.5" x14ac:dyDescent="0.2">
      <c r="A272" s="103">
        <v>263</v>
      </c>
      <c r="B272" s="202" t="s">
        <v>408</v>
      </c>
      <c r="C272" s="121" t="s">
        <v>407</v>
      </c>
      <c r="D272" s="146">
        <v>1</v>
      </c>
      <c r="E272" s="227" t="s">
        <v>53</v>
      </c>
      <c r="F272" s="228">
        <v>1</v>
      </c>
      <c r="G272" s="25">
        <v>452200</v>
      </c>
      <c r="H272" s="32"/>
      <c r="I272" s="229"/>
      <c r="J272" s="34">
        <f t="shared" si="447"/>
        <v>0</v>
      </c>
      <c r="K272" s="31">
        <f t="shared" si="448"/>
        <v>0</v>
      </c>
      <c r="L272" s="230" t="str">
        <f t="shared" si="397"/>
        <v>NO OFERTADO</v>
      </c>
      <c r="M272" s="32"/>
      <c r="N272" s="229">
        <v>0</v>
      </c>
      <c r="O272" s="34">
        <f t="shared" si="398"/>
        <v>0</v>
      </c>
      <c r="P272" s="31">
        <f t="shared" si="399"/>
        <v>0</v>
      </c>
      <c r="Q272" s="230" t="str">
        <f t="shared" si="400"/>
        <v>NO OFERTADO</v>
      </c>
      <c r="R272" s="32"/>
      <c r="S272" s="229"/>
      <c r="T272" s="34">
        <f t="shared" si="401"/>
        <v>0</v>
      </c>
      <c r="U272" s="31">
        <f t="shared" si="399"/>
        <v>0</v>
      </c>
      <c r="V272" s="230" t="str">
        <f t="shared" si="402"/>
        <v>NO OFERTADO</v>
      </c>
      <c r="W272" s="32"/>
      <c r="X272" s="229"/>
      <c r="Y272" s="34">
        <f t="shared" si="403"/>
        <v>0</v>
      </c>
      <c r="Z272" s="31">
        <f t="shared" si="399"/>
        <v>0</v>
      </c>
      <c r="AA272" s="230" t="str">
        <f t="shared" si="404"/>
        <v>NO OFERTADO</v>
      </c>
      <c r="AB272" s="32"/>
      <c r="AC272" s="229"/>
      <c r="AD272" s="34">
        <f t="shared" si="405"/>
        <v>0</v>
      </c>
      <c r="AE272" s="31">
        <f t="shared" si="399"/>
        <v>0</v>
      </c>
      <c r="AF272" s="230" t="str">
        <f t="shared" si="406"/>
        <v>NO OFERTADO</v>
      </c>
      <c r="AG272" s="32"/>
      <c r="AH272" s="229"/>
      <c r="AI272" s="34">
        <f t="shared" si="407"/>
        <v>0</v>
      </c>
      <c r="AJ272" s="31">
        <f t="shared" si="399"/>
        <v>0</v>
      </c>
      <c r="AK272" s="230" t="str">
        <f t="shared" si="408"/>
        <v>NO OFERTADO</v>
      </c>
      <c r="AL272" s="32"/>
      <c r="AM272" s="229"/>
      <c r="AN272" s="34">
        <f t="shared" si="409"/>
        <v>0</v>
      </c>
      <c r="AO272" s="31">
        <f t="shared" si="399"/>
        <v>0</v>
      </c>
      <c r="AP272" s="230" t="str">
        <f t="shared" si="410"/>
        <v>NO OFERTADO</v>
      </c>
      <c r="AQ272" s="32"/>
      <c r="AR272" s="229"/>
      <c r="AS272" s="34">
        <f t="shared" si="411"/>
        <v>0</v>
      </c>
      <c r="AT272" s="31">
        <f t="shared" si="399"/>
        <v>0</v>
      </c>
      <c r="AU272" s="230" t="str">
        <f t="shared" si="412"/>
        <v>NO OFERTADO</v>
      </c>
      <c r="AV272" s="32"/>
      <c r="AW272" s="229"/>
      <c r="AX272" s="34">
        <f t="shared" si="413"/>
        <v>0</v>
      </c>
      <c r="AY272" s="31">
        <f t="shared" si="399"/>
        <v>0</v>
      </c>
      <c r="AZ272" s="230" t="str">
        <f t="shared" si="414"/>
        <v>NO OFERTADO</v>
      </c>
      <c r="BA272" s="32"/>
      <c r="BB272" s="229">
        <f t="shared" si="415"/>
        <v>0</v>
      </c>
      <c r="BC272" s="34">
        <f t="shared" si="416"/>
        <v>0</v>
      </c>
      <c r="BD272" s="31">
        <f t="shared" si="399"/>
        <v>0</v>
      </c>
      <c r="BE272" s="230" t="str">
        <f t="shared" si="417"/>
        <v>NO OFERTADO</v>
      </c>
      <c r="BF272" s="32"/>
      <c r="BG272" s="229"/>
      <c r="BH272" s="34">
        <f t="shared" si="418"/>
        <v>0</v>
      </c>
      <c r="BI272" s="31">
        <f t="shared" si="399"/>
        <v>0</v>
      </c>
      <c r="BJ272" s="230" t="str">
        <f t="shared" si="419"/>
        <v>NO OFERTADO</v>
      </c>
      <c r="BK272" s="32"/>
      <c r="BL272" s="229"/>
      <c r="BM272" s="34">
        <f t="shared" si="420"/>
        <v>0</v>
      </c>
      <c r="BN272" s="31">
        <f t="shared" si="399"/>
        <v>0</v>
      </c>
      <c r="BO272" s="230" t="str">
        <f t="shared" si="421"/>
        <v>NO OFERTADO</v>
      </c>
      <c r="BP272" s="32"/>
      <c r="BQ272" s="229"/>
      <c r="BR272" s="34">
        <f t="shared" si="422"/>
        <v>0</v>
      </c>
      <c r="BS272" s="31">
        <f t="shared" si="399"/>
        <v>0</v>
      </c>
      <c r="BT272" s="230" t="str">
        <f t="shared" si="423"/>
        <v>NO OFERTADO</v>
      </c>
      <c r="BU272" s="32"/>
      <c r="BV272" s="229"/>
      <c r="BW272" s="34">
        <f t="shared" si="424"/>
        <v>0</v>
      </c>
      <c r="BX272" s="31">
        <f t="shared" si="425"/>
        <v>0</v>
      </c>
      <c r="BY272" s="230" t="str">
        <f t="shared" si="426"/>
        <v>NO OFERTADO</v>
      </c>
      <c r="BZ272" s="32"/>
      <c r="CA272" s="229"/>
      <c r="CB272" s="34">
        <f t="shared" si="427"/>
        <v>0</v>
      </c>
      <c r="CC272" s="31">
        <f t="shared" si="425"/>
        <v>0</v>
      </c>
      <c r="CD272" s="230" t="str">
        <f t="shared" si="428"/>
        <v>NO OFERTADO</v>
      </c>
      <c r="CE272" s="32"/>
      <c r="CF272" s="229"/>
      <c r="CG272" s="34">
        <f t="shared" si="429"/>
        <v>0</v>
      </c>
      <c r="CH272" s="31">
        <f t="shared" si="425"/>
        <v>0</v>
      </c>
      <c r="CI272" s="230" t="str">
        <f t="shared" si="430"/>
        <v>NO OFERTADO</v>
      </c>
      <c r="CJ272" s="32"/>
      <c r="CK272" s="229"/>
      <c r="CL272" s="34">
        <f t="shared" si="431"/>
        <v>0</v>
      </c>
      <c r="CM272" s="31">
        <f t="shared" si="425"/>
        <v>0</v>
      </c>
      <c r="CN272" s="230" t="str">
        <f t="shared" si="432"/>
        <v>NO OFERTADO</v>
      </c>
      <c r="CO272" s="32"/>
      <c r="CP272" s="231"/>
      <c r="CQ272" s="34">
        <f t="shared" si="433"/>
        <v>0</v>
      </c>
      <c r="CR272" s="31">
        <f t="shared" si="425"/>
        <v>0</v>
      </c>
      <c r="CS272" s="230" t="str">
        <f t="shared" si="434"/>
        <v>NO OFERTADO</v>
      </c>
      <c r="CT272" s="32"/>
      <c r="CU272" s="229"/>
      <c r="CV272" s="34">
        <f t="shared" si="435"/>
        <v>0</v>
      </c>
      <c r="CW272" s="31">
        <f t="shared" si="425"/>
        <v>0</v>
      </c>
      <c r="CX272" s="230" t="str">
        <f t="shared" si="436"/>
        <v>NO OFERTADO</v>
      </c>
      <c r="CY272" s="32"/>
      <c r="CZ272" s="229"/>
      <c r="DA272" s="34">
        <f t="shared" si="449"/>
        <v>0</v>
      </c>
      <c r="DB272" s="31">
        <f t="shared" si="450"/>
        <v>0</v>
      </c>
      <c r="DC272" s="230" t="str">
        <f t="shared" si="437"/>
        <v>NO OFERTADO</v>
      </c>
      <c r="DD272" s="32"/>
      <c r="DE272" s="229"/>
      <c r="DF272" s="34">
        <f t="shared" si="451"/>
        <v>0</v>
      </c>
      <c r="DG272" s="31">
        <f t="shared" si="452"/>
        <v>0</v>
      </c>
      <c r="DH272" s="230" t="str">
        <f t="shared" si="438"/>
        <v>NO OFERTADO</v>
      </c>
      <c r="DI272" s="32"/>
      <c r="DJ272" s="229"/>
      <c r="DK272" s="34">
        <f t="shared" si="453"/>
        <v>0</v>
      </c>
      <c r="DL272" s="31">
        <f t="shared" si="454"/>
        <v>0</v>
      </c>
      <c r="DM272" s="230" t="str">
        <f t="shared" si="439"/>
        <v>NO OFERTADO</v>
      </c>
      <c r="DN272" s="32"/>
      <c r="DO272" s="229"/>
      <c r="DP272" s="34">
        <f t="shared" si="455"/>
        <v>0</v>
      </c>
      <c r="DQ272" s="31">
        <f t="shared" si="456"/>
        <v>0</v>
      </c>
      <c r="DR272" s="230" t="str">
        <f t="shared" si="440"/>
        <v>NO OFERTADO</v>
      </c>
      <c r="DS272" s="32"/>
      <c r="DT272" s="229"/>
      <c r="DU272" s="34">
        <f t="shared" si="457"/>
        <v>0</v>
      </c>
      <c r="DV272" s="31">
        <f t="shared" si="458"/>
        <v>0</v>
      </c>
      <c r="DW272" s="230" t="str">
        <f t="shared" si="441"/>
        <v>NO OFERTADO</v>
      </c>
      <c r="DX272" s="32"/>
      <c r="DY272" s="229">
        <f t="shared" si="389"/>
        <v>0</v>
      </c>
      <c r="DZ272" s="34">
        <f t="shared" si="442"/>
        <v>0</v>
      </c>
      <c r="EA272" s="31">
        <f t="shared" si="443"/>
        <v>0</v>
      </c>
      <c r="EB272" s="230" t="str">
        <f t="shared" si="444"/>
        <v>NO OFERTADO</v>
      </c>
      <c r="EC272" s="32"/>
      <c r="ED272" s="229"/>
      <c r="EE272" s="34">
        <f t="shared" si="459"/>
        <v>0</v>
      </c>
      <c r="EF272" s="31">
        <f t="shared" si="460"/>
        <v>0</v>
      </c>
      <c r="EG272" s="230" t="str">
        <f t="shared" si="445"/>
        <v>NO OFERTADO</v>
      </c>
      <c r="EH272" s="32">
        <v>380000</v>
      </c>
      <c r="EI272" s="229">
        <v>72200</v>
      </c>
      <c r="EJ272" s="34">
        <f t="shared" si="461"/>
        <v>452200</v>
      </c>
      <c r="EK272" s="31">
        <f t="shared" si="462"/>
        <v>452200</v>
      </c>
      <c r="EL272" s="230" t="str">
        <f t="shared" si="446"/>
        <v>HABILITA</v>
      </c>
    </row>
    <row r="273" spans="1:142" s="226" customFormat="1" ht="25.5" x14ac:dyDescent="0.2">
      <c r="A273" s="103">
        <v>264</v>
      </c>
      <c r="B273" s="202" t="s">
        <v>409</v>
      </c>
      <c r="C273" s="121" t="s">
        <v>410</v>
      </c>
      <c r="D273" s="146">
        <v>1</v>
      </c>
      <c r="E273" s="227" t="s">
        <v>53</v>
      </c>
      <c r="F273" s="228">
        <v>1</v>
      </c>
      <c r="G273" s="25">
        <v>6069</v>
      </c>
      <c r="H273" s="32"/>
      <c r="I273" s="229"/>
      <c r="J273" s="34">
        <f t="shared" si="447"/>
        <v>0</v>
      </c>
      <c r="K273" s="31">
        <f t="shared" si="448"/>
        <v>0</v>
      </c>
      <c r="L273" s="230" t="str">
        <f t="shared" si="397"/>
        <v>NO OFERTADO</v>
      </c>
      <c r="M273" s="32"/>
      <c r="N273" s="229">
        <v>0</v>
      </c>
      <c r="O273" s="34">
        <f t="shared" si="398"/>
        <v>0</v>
      </c>
      <c r="P273" s="31">
        <f t="shared" si="399"/>
        <v>0</v>
      </c>
      <c r="Q273" s="230" t="str">
        <f t="shared" si="400"/>
        <v>NO OFERTADO</v>
      </c>
      <c r="R273" s="32"/>
      <c r="S273" s="229"/>
      <c r="T273" s="34">
        <f t="shared" si="401"/>
        <v>0</v>
      </c>
      <c r="U273" s="31">
        <f t="shared" si="399"/>
        <v>0</v>
      </c>
      <c r="V273" s="230" t="str">
        <f t="shared" si="402"/>
        <v>NO OFERTADO</v>
      </c>
      <c r="W273" s="32"/>
      <c r="X273" s="229"/>
      <c r="Y273" s="34">
        <f t="shared" si="403"/>
        <v>0</v>
      </c>
      <c r="Z273" s="31">
        <f t="shared" si="399"/>
        <v>0</v>
      </c>
      <c r="AA273" s="230" t="str">
        <f t="shared" si="404"/>
        <v>NO OFERTADO</v>
      </c>
      <c r="AB273" s="32"/>
      <c r="AC273" s="229"/>
      <c r="AD273" s="34">
        <f t="shared" si="405"/>
        <v>0</v>
      </c>
      <c r="AE273" s="31">
        <f t="shared" si="399"/>
        <v>0</v>
      </c>
      <c r="AF273" s="230" t="str">
        <f t="shared" si="406"/>
        <v>NO OFERTADO</v>
      </c>
      <c r="AG273" s="32"/>
      <c r="AH273" s="229"/>
      <c r="AI273" s="34">
        <f t="shared" si="407"/>
        <v>0</v>
      </c>
      <c r="AJ273" s="31">
        <f t="shared" si="399"/>
        <v>0</v>
      </c>
      <c r="AK273" s="230" t="str">
        <f t="shared" si="408"/>
        <v>NO OFERTADO</v>
      </c>
      <c r="AL273" s="32"/>
      <c r="AM273" s="229"/>
      <c r="AN273" s="34">
        <f t="shared" si="409"/>
        <v>0</v>
      </c>
      <c r="AO273" s="31">
        <f t="shared" si="399"/>
        <v>0</v>
      </c>
      <c r="AP273" s="230" t="str">
        <f t="shared" si="410"/>
        <v>NO OFERTADO</v>
      </c>
      <c r="AQ273" s="32"/>
      <c r="AR273" s="229"/>
      <c r="AS273" s="34">
        <f t="shared" si="411"/>
        <v>0</v>
      </c>
      <c r="AT273" s="31">
        <f t="shared" si="399"/>
        <v>0</v>
      </c>
      <c r="AU273" s="230" t="str">
        <f t="shared" si="412"/>
        <v>NO OFERTADO</v>
      </c>
      <c r="AV273" s="32"/>
      <c r="AW273" s="229"/>
      <c r="AX273" s="34">
        <f t="shared" si="413"/>
        <v>0</v>
      </c>
      <c r="AY273" s="31">
        <f t="shared" si="399"/>
        <v>0</v>
      </c>
      <c r="AZ273" s="230" t="str">
        <f t="shared" si="414"/>
        <v>NO OFERTADO</v>
      </c>
      <c r="BA273" s="32"/>
      <c r="BB273" s="229">
        <f t="shared" si="415"/>
        <v>0</v>
      </c>
      <c r="BC273" s="34">
        <f t="shared" si="416"/>
        <v>0</v>
      </c>
      <c r="BD273" s="31">
        <f t="shared" si="399"/>
        <v>0</v>
      </c>
      <c r="BE273" s="230" t="str">
        <f t="shared" si="417"/>
        <v>NO OFERTADO</v>
      </c>
      <c r="BF273" s="32"/>
      <c r="BG273" s="229"/>
      <c r="BH273" s="34">
        <f t="shared" si="418"/>
        <v>0</v>
      </c>
      <c r="BI273" s="31">
        <f t="shared" si="399"/>
        <v>0</v>
      </c>
      <c r="BJ273" s="230" t="str">
        <f t="shared" si="419"/>
        <v>NO OFERTADO</v>
      </c>
      <c r="BK273" s="32"/>
      <c r="BL273" s="229"/>
      <c r="BM273" s="34">
        <f t="shared" si="420"/>
        <v>0</v>
      </c>
      <c r="BN273" s="31">
        <f t="shared" si="399"/>
        <v>0</v>
      </c>
      <c r="BO273" s="230" t="str">
        <f t="shared" si="421"/>
        <v>NO OFERTADO</v>
      </c>
      <c r="BP273" s="32">
        <v>5100</v>
      </c>
      <c r="BQ273" s="229">
        <f>BP273*0.19</f>
        <v>969</v>
      </c>
      <c r="BR273" s="34">
        <f t="shared" si="422"/>
        <v>6069</v>
      </c>
      <c r="BS273" s="31">
        <f t="shared" si="399"/>
        <v>6069</v>
      </c>
      <c r="BT273" s="230" t="str">
        <f t="shared" si="423"/>
        <v>HABILITA</v>
      </c>
      <c r="BU273" s="32"/>
      <c r="BV273" s="229"/>
      <c r="BW273" s="34">
        <f t="shared" si="424"/>
        <v>0</v>
      </c>
      <c r="BX273" s="31">
        <f t="shared" si="425"/>
        <v>0</v>
      </c>
      <c r="BY273" s="230" t="str">
        <f t="shared" si="426"/>
        <v>NO OFERTADO</v>
      </c>
      <c r="BZ273" s="32"/>
      <c r="CA273" s="229"/>
      <c r="CB273" s="34">
        <f t="shared" si="427"/>
        <v>0</v>
      </c>
      <c r="CC273" s="31">
        <f t="shared" si="425"/>
        <v>0</v>
      </c>
      <c r="CD273" s="230" t="str">
        <f t="shared" si="428"/>
        <v>NO OFERTADO</v>
      </c>
      <c r="CE273" s="32"/>
      <c r="CF273" s="229"/>
      <c r="CG273" s="34">
        <f t="shared" si="429"/>
        <v>0</v>
      </c>
      <c r="CH273" s="31">
        <f t="shared" si="425"/>
        <v>0</v>
      </c>
      <c r="CI273" s="230" t="str">
        <f t="shared" si="430"/>
        <v>NO OFERTADO</v>
      </c>
      <c r="CJ273" s="32"/>
      <c r="CK273" s="229"/>
      <c r="CL273" s="34">
        <f t="shared" si="431"/>
        <v>0</v>
      </c>
      <c r="CM273" s="31">
        <f t="shared" si="425"/>
        <v>0</v>
      </c>
      <c r="CN273" s="230" t="str">
        <f t="shared" si="432"/>
        <v>NO OFERTADO</v>
      </c>
      <c r="CO273" s="32"/>
      <c r="CP273" s="231"/>
      <c r="CQ273" s="34">
        <f t="shared" si="433"/>
        <v>0</v>
      </c>
      <c r="CR273" s="31">
        <f t="shared" si="425"/>
        <v>0</v>
      </c>
      <c r="CS273" s="230" t="str">
        <f t="shared" si="434"/>
        <v>NO OFERTADO</v>
      </c>
      <c r="CT273" s="32"/>
      <c r="CU273" s="229"/>
      <c r="CV273" s="34">
        <f t="shared" si="435"/>
        <v>0</v>
      </c>
      <c r="CW273" s="31">
        <f t="shared" si="425"/>
        <v>0</v>
      </c>
      <c r="CX273" s="230" t="str">
        <f t="shared" si="436"/>
        <v>NO OFERTADO</v>
      </c>
      <c r="CY273" s="32"/>
      <c r="CZ273" s="229"/>
      <c r="DA273" s="34">
        <f t="shared" si="449"/>
        <v>0</v>
      </c>
      <c r="DB273" s="31">
        <f t="shared" si="450"/>
        <v>0</v>
      </c>
      <c r="DC273" s="230" t="str">
        <f t="shared" si="437"/>
        <v>NO OFERTADO</v>
      </c>
      <c r="DD273" s="32"/>
      <c r="DE273" s="229"/>
      <c r="DF273" s="34">
        <f t="shared" si="451"/>
        <v>0</v>
      </c>
      <c r="DG273" s="31">
        <f t="shared" si="452"/>
        <v>0</v>
      </c>
      <c r="DH273" s="230" t="str">
        <f t="shared" si="438"/>
        <v>NO OFERTADO</v>
      </c>
      <c r="DI273" s="32"/>
      <c r="DJ273" s="229"/>
      <c r="DK273" s="34">
        <f t="shared" si="453"/>
        <v>0</v>
      </c>
      <c r="DL273" s="31">
        <f t="shared" si="454"/>
        <v>0</v>
      </c>
      <c r="DM273" s="230" t="str">
        <f t="shared" si="439"/>
        <v>NO OFERTADO</v>
      </c>
      <c r="DN273" s="32"/>
      <c r="DO273" s="229"/>
      <c r="DP273" s="34">
        <f t="shared" si="455"/>
        <v>0</v>
      </c>
      <c r="DQ273" s="31">
        <f t="shared" si="456"/>
        <v>0</v>
      </c>
      <c r="DR273" s="230" t="str">
        <f t="shared" si="440"/>
        <v>NO OFERTADO</v>
      </c>
      <c r="DS273" s="32"/>
      <c r="DT273" s="229"/>
      <c r="DU273" s="34">
        <f t="shared" si="457"/>
        <v>0</v>
      </c>
      <c r="DV273" s="31">
        <f t="shared" si="458"/>
        <v>0</v>
      </c>
      <c r="DW273" s="230" t="str">
        <f t="shared" si="441"/>
        <v>NO OFERTADO</v>
      </c>
      <c r="DX273" s="32"/>
      <c r="DY273" s="229">
        <f t="shared" si="389"/>
        <v>0</v>
      </c>
      <c r="DZ273" s="34">
        <f t="shared" si="442"/>
        <v>0</v>
      </c>
      <c r="EA273" s="31">
        <f t="shared" si="443"/>
        <v>0</v>
      </c>
      <c r="EB273" s="230" t="str">
        <f t="shared" si="444"/>
        <v>NO OFERTADO</v>
      </c>
      <c r="EC273" s="32"/>
      <c r="ED273" s="229"/>
      <c r="EE273" s="34">
        <f t="shared" si="459"/>
        <v>0</v>
      </c>
      <c r="EF273" s="31">
        <f t="shared" si="460"/>
        <v>0</v>
      </c>
      <c r="EG273" s="230" t="str">
        <f t="shared" si="445"/>
        <v>NO OFERTADO</v>
      </c>
      <c r="EH273" s="32"/>
      <c r="EI273" s="229"/>
      <c r="EJ273" s="34">
        <f t="shared" si="461"/>
        <v>0</v>
      </c>
      <c r="EK273" s="31">
        <f t="shared" si="462"/>
        <v>0</v>
      </c>
      <c r="EL273" s="230" t="str">
        <f t="shared" si="446"/>
        <v>NO OFERTADO</v>
      </c>
    </row>
    <row r="274" spans="1:142" s="226" customFormat="1" ht="38.25" x14ac:dyDescent="0.2">
      <c r="A274" s="103">
        <v>265</v>
      </c>
      <c r="B274" s="202" t="s">
        <v>411</v>
      </c>
      <c r="C274" s="121" t="s">
        <v>412</v>
      </c>
      <c r="D274" s="146">
        <v>1</v>
      </c>
      <c r="E274" s="227" t="s">
        <v>53</v>
      </c>
      <c r="F274" s="228">
        <v>1</v>
      </c>
      <c r="G274" s="25">
        <v>479796.1</v>
      </c>
      <c r="H274" s="32"/>
      <c r="I274" s="229"/>
      <c r="J274" s="34">
        <f t="shared" si="447"/>
        <v>0</v>
      </c>
      <c r="K274" s="31">
        <f t="shared" si="448"/>
        <v>0</v>
      </c>
      <c r="L274" s="230" t="str">
        <f t="shared" si="397"/>
        <v>NO OFERTADO</v>
      </c>
      <c r="M274" s="32"/>
      <c r="N274" s="229">
        <v>0</v>
      </c>
      <c r="O274" s="34">
        <f t="shared" si="398"/>
        <v>0</v>
      </c>
      <c r="P274" s="31">
        <f t="shared" si="399"/>
        <v>0</v>
      </c>
      <c r="Q274" s="230" t="str">
        <f t="shared" si="400"/>
        <v>NO OFERTADO</v>
      </c>
      <c r="R274" s="32"/>
      <c r="S274" s="229"/>
      <c r="T274" s="34">
        <f t="shared" si="401"/>
        <v>0</v>
      </c>
      <c r="U274" s="31">
        <f t="shared" si="399"/>
        <v>0</v>
      </c>
      <c r="V274" s="230" t="str">
        <f t="shared" si="402"/>
        <v>NO OFERTADO</v>
      </c>
      <c r="W274" s="32"/>
      <c r="X274" s="229"/>
      <c r="Y274" s="34">
        <f t="shared" si="403"/>
        <v>0</v>
      </c>
      <c r="Z274" s="31">
        <f t="shared" si="399"/>
        <v>0</v>
      </c>
      <c r="AA274" s="230" t="str">
        <f t="shared" si="404"/>
        <v>NO OFERTADO</v>
      </c>
      <c r="AB274" s="32"/>
      <c r="AC274" s="229"/>
      <c r="AD274" s="34">
        <f t="shared" si="405"/>
        <v>0</v>
      </c>
      <c r="AE274" s="31">
        <f t="shared" si="399"/>
        <v>0</v>
      </c>
      <c r="AF274" s="230" t="str">
        <f t="shared" si="406"/>
        <v>NO OFERTADO</v>
      </c>
      <c r="AG274" s="32"/>
      <c r="AH274" s="229"/>
      <c r="AI274" s="34">
        <f t="shared" si="407"/>
        <v>0</v>
      </c>
      <c r="AJ274" s="31">
        <f t="shared" si="399"/>
        <v>0</v>
      </c>
      <c r="AK274" s="230" t="str">
        <f t="shared" si="408"/>
        <v>NO OFERTADO</v>
      </c>
      <c r="AL274" s="32"/>
      <c r="AM274" s="229"/>
      <c r="AN274" s="34">
        <f t="shared" si="409"/>
        <v>0</v>
      </c>
      <c r="AO274" s="31">
        <f t="shared" si="399"/>
        <v>0</v>
      </c>
      <c r="AP274" s="230" t="str">
        <f t="shared" si="410"/>
        <v>NO OFERTADO</v>
      </c>
      <c r="AQ274" s="32"/>
      <c r="AR274" s="229"/>
      <c r="AS274" s="34">
        <f t="shared" si="411"/>
        <v>0</v>
      </c>
      <c r="AT274" s="31">
        <f t="shared" si="399"/>
        <v>0</v>
      </c>
      <c r="AU274" s="230" t="str">
        <f t="shared" si="412"/>
        <v>NO OFERTADO</v>
      </c>
      <c r="AV274" s="32"/>
      <c r="AW274" s="229"/>
      <c r="AX274" s="34">
        <f t="shared" si="413"/>
        <v>0</v>
      </c>
      <c r="AY274" s="31">
        <f t="shared" si="399"/>
        <v>0</v>
      </c>
      <c r="AZ274" s="230" t="str">
        <f t="shared" si="414"/>
        <v>NO OFERTADO</v>
      </c>
      <c r="BA274" s="32"/>
      <c r="BB274" s="229">
        <f t="shared" si="415"/>
        <v>0</v>
      </c>
      <c r="BC274" s="34">
        <f t="shared" si="416"/>
        <v>0</v>
      </c>
      <c r="BD274" s="31">
        <f t="shared" si="399"/>
        <v>0</v>
      </c>
      <c r="BE274" s="230" t="str">
        <f t="shared" si="417"/>
        <v>NO OFERTADO</v>
      </c>
      <c r="BF274" s="32"/>
      <c r="BG274" s="229"/>
      <c r="BH274" s="34">
        <f t="shared" si="418"/>
        <v>0</v>
      </c>
      <c r="BI274" s="31">
        <f t="shared" si="399"/>
        <v>0</v>
      </c>
      <c r="BJ274" s="230" t="str">
        <f t="shared" si="419"/>
        <v>NO OFERTADO</v>
      </c>
      <c r="BK274" s="32">
        <v>350600</v>
      </c>
      <c r="BL274" s="229">
        <f t="shared" ref="BL274:BL275" si="463">BK274*0.19</f>
        <v>66614</v>
      </c>
      <c r="BM274" s="34">
        <f t="shared" si="420"/>
        <v>417214</v>
      </c>
      <c r="BN274" s="31">
        <f t="shared" si="399"/>
        <v>417214</v>
      </c>
      <c r="BO274" s="230" t="str">
        <f t="shared" si="421"/>
        <v>HABILITA</v>
      </c>
      <c r="BP274" s="32"/>
      <c r="BQ274" s="229"/>
      <c r="BR274" s="34">
        <f t="shared" si="422"/>
        <v>0</v>
      </c>
      <c r="BS274" s="31">
        <f t="shared" si="399"/>
        <v>0</v>
      </c>
      <c r="BT274" s="230" t="str">
        <f t="shared" si="423"/>
        <v>NO OFERTADO</v>
      </c>
      <c r="BU274" s="32"/>
      <c r="BV274" s="229"/>
      <c r="BW274" s="34">
        <f t="shared" si="424"/>
        <v>0</v>
      </c>
      <c r="BX274" s="31">
        <f t="shared" si="425"/>
        <v>0</v>
      </c>
      <c r="BY274" s="230" t="str">
        <f t="shared" si="426"/>
        <v>NO OFERTADO</v>
      </c>
      <c r="BZ274" s="32"/>
      <c r="CA274" s="229"/>
      <c r="CB274" s="34">
        <f t="shared" si="427"/>
        <v>0</v>
      </c>
      <c r="CC274" s="31">
        <f t="shared" si="425"/>
        <v>0</v>
      </c>
      <c r="CD274" s="230" t="str">
        <f t="shared" si="428"/>
        <v>NO OFERTADO</v>
      </c>
      <c r="CE274" s="32"/>
      <c r="CF274" s="229"/>
      <c r="CG274" s="34">
        <f t="shared" si="429"/>
        <v>0</v>
      </c>
      <c r="CH274" s="31">
        <f t="shared" si="425"/>
        <v>0</v>
      </c>
      <c r="CI274" s="230" t="str">
        <f t="shared" si="430"/>
        <v>NO OFERTADO</v>
      </c>
      <c r="CJ274" s="32"/>
      <c r="CK274" s="229"/>
      <c r="CL274" s="34">
        <f t="shared" si="431"/>
        <v>0</v>
      </c>
      <c r="CM274" s="31">
        <f t="shared" si="425"/>
        <v>0</v>
      </c>
      <c r="CN274" s="230" t="str">
        <f t="shared" si="432"/>
        <v>NO OFERTADO</v>
      </c>
      <c r="CO274" s="32"/>
      <c r="CP274" s="231"/>
      <c r="CQ274" s="34">
        <f t="shared" si="433"/>
        <v>0</v>
      </c>
      <c r="CR274" s="31">
        <f t="shared" si="425"/>
        <v>0</v>
      </c>
      <c r="CS274" s="230" t="str">
        <f t="shared" si="434"/>
        <v>NO OFERTADO</v>
      </c>
      <c r="CT274" s="32"/>
      <c r="CU274" s="229"/>
      <c r="CV274" s="34">
        <f t="shared" si="435"/>
        <v>0</v>
      </c>
      <c r="CW274" s="31">
        <f t="shared" si="425"/>
        <v>0</v>
      </c>
      <c r="CX274" s="230" t="str">
        <f t="shared" si="436"/>
        <v>NO OFERTADO</v>
      </c>
      <c r="CY274" s="32"/>
      <c r="CZ274" s="229"/>
      <c r="DA274" s="34">
        <f t="shared" si="449"/>
        <v>0</v>
      </c>
      <c r="DB274" s="31">
        <f t="shared" si="450"/>
        <v>0</v>
      </c>
      <c r="DC274" s="230" t="str">
        <f t="shared" si="437"/>
        <v>NO OFERTADO</v>
      </c>
      <c r="DD274" s="32"/>
      <c r="DE274" s="229"/>
      <c r="DF274" s="34">
        <f t="shared" si="451"/>
        <v>0</v>
      </c>
      <c r="DG274" s="31">
        <f t="shared" si="452"/>
        <v>0</v>
      </c>
      <c r="DH274" s="230" t="str">
        <f t="shared" si="438"/>
        <v>NO OFERTADO</v>
      </c>
      <c r="DI274" s="32"/>
      <c r="DJ274" s="229"/>
      <c r="DK274" s="34">
        <f t="shared" si="453"/>
        <v>0</v>
      </c>
      <c r="DL274" s="31">
        <f t="shared" si="454"/>
        <v>0</v>
      </c>
      <c r="DM274" s="230" t="str">
        <f t="shared" si="439"/>
        <v>NO OFERTADO</v>
      </c>
      <c r="DN274" s="32"/>
      <c r="DO274" s="229"/>
      <c r="DP274" s="34">
        <f t="shared" si="455"/>
        <v>0</v>
      </c>
      <c r="DQ274" s="31">
        <f t="shared" si="456"/>
        <v>0</v>
      </c>
      <c r="DR274" s="230" t="str">
        <f t="shared" si="440"/>
        <v>NO OFERTADO</v>
      </c>
      <c r="DS274" s="32"/>
      <c r="DT274" s="229"/>
      <c r="DU274" s="34">
        <f t="shared" si="457"/>
        <v>0</v>
      </c>
      <c r="DV274" s="31">
        <f t="shared" si="458"/>
        <v>0</v>
      </c>
      <c r="DW274" s="230" t="str">
        <f t="shared" si="441"/>
        <v>NO OFERTADO</v>
      </c>
      <c r="DX274" s="32"/>
      <c r="DY274" s="229">
        <f t="shared" si="389"/>
        <v>0</v>
      </c>
      <c r="DZ274" s="34">
        <f t="shared" si="442"/>
        <v>0</v>
      </c>
      <c r="EA274" s="31">
        <f t="shared" si="443"/>
        <v>0</v>
      </c>
      <c r="EB274" s="230" t="str">
        <f t="shared" si="444"/>
        <v>NO OFERTADO</v>
      </c>
      <c r="EC274" s="32"/>
      <c r="ED274" s="229"/>
      <c r="EE274" s="34">
        <f t="shared" si="459"/>
        <v>0</v>
      </c>
      <c r="EF274" s="31">
        <f t="shared" si="460"/>
        <v>0</v>
      </c>
      <c r="EG274" s="230" t="str">
        <f t="shared" si="445"/>
        <v>NO OFERTADO</v>
      </c>
      <c r="EH274" s="32"/>
      <c r="EI274" s="229"/>
      <c r="EJ274" s="34">
        <f t="shared" si="461"/>
        <v>0</v>
      </c>
      <c r="EK274" s="31">
        <f t="shared" si="462"/>
        <v>0</v>
      </c>
      <c r="EL274" s="230" t="str">
        <f t="shared" si="446"/>
        <v>NO OFERTADO</v>
      </c>
    </row>
    <row r="275" spans="1:142" s="226" customFormat="1" ht="38.25" x14ac:dyDescent="0.2">
      <c r="A275" s="103">
        <v>266</v>
      </c>
      <c r="B275" s="202" t="s">
        <v>413</v>
      </c>
      <c r="C275" s="121" t="s">
        <v>412</v>
      </c>
      <c r="D275" s="146">
        <v>1</v>
      </c>
      <c r="E275" s="227" t="s">
        <v>53</v>
      </c>
      <c r="F275" s="228">
        <v>1</v>
      </c>
      <c r="G275" s="25">
        <v>886377.45</v>
      </c>
      <c r="H275" s="32"/>
      <c r="I275" s="229"/>
      <c r="J275" s="34">
        <f t="shared" si="447"/>
        <v>0</v>
      </c>
      <c r="K275" s="31">
        <f t="shared" si="448"/>
        <v>0</v>
      </c>
      <c r="L275" s="230" t="str">
        <f t="shared" si="397"/>
        <v>NO OFERTADO</v>
      </c>
      <c r="M275" s="32"/>
      <c r="N275" s="229">
        <v>0</v>
      </c>
      <c r="O275" s="34">
        <f t="shared" si="398"/>
        <v>0</v>
      </c>
      <c r="P275" s="31">
        <f t="shared" si="399"/>
        <v>0</v>
      </c>
      <c r="Q275" s="230" t="str">
        <f t="shared" si="400"/>
        <v>NO OFERTADO</v>
      </c>
      <c r="R275" s="32"/>
      <c r="S275" s="229"/>
      <c r="T275" s="34">
        <f t="shared" si="401"/>
        <v>0</v>
      </c>
      <c r="U275" s="31">
        <f t="shared" si="399"/>
        <v>0</v>
      </c>
      <c r="V275" s="230" t="str">
        <f t="shared" si="402"/>
        <v>NO OFERTADO</v>
      </c>
      <c r="W275" s="32"/>
      <c r="X275" s="229"/>
      <c r="Y275" s="34">
        <f t="shared" si="403"/>
        <v>0</v>
      </c>
      <c r="Z275" s="31">
        <f t="shared" si="399"/>
        <v>0</v>
      </c>
      <c r="AA275" s="230" t="str">
        <f t="shared" si="404"/>
        <v>NO OFERTADO</v>
      </c>
      <c r="AB275" s="32"/>
      <c r="AC275" s="229"/>
      <c r="AD275" s="34">
        <f t="shared" si="405"/>
        <v>0</v>
      </c>
      <c r="AE275" s="31">
        <f t="shared" si="399"/>
        <v>0</v>
      </c>
      <c r="AF275" s="230" t="str">
        <f t="shared" si="406"/>
        <v>NO OFERTADO</v>
      </c>
      <c r="AG275" s="32"/>
      <c r="AH275" s="229"/>
      <c r="AI275" s="34">
        <f t="shared" si="407"/>
        <v>0</v>
      </c>
      <c r="AJ275" s="31">
        <f t="shared" si="399"/>
        <v>0</v>
      </c>
      <c r="AK275" s="230" t="str">
        <f t="shared" si="408"/>
        <v>NO OFERTADO</v>
      </c>
      <c r="AL275" s="32"/>
      <c r="AM275" s="229"/>
      <c r="AN275" s="34">
        <f t="shared" si="409"/>
        <v>0</v>
      </c>
      <c r="AO275" s="31">
        <f t="shared" si="399"/>
        <v>0</v>
      </c>
      <c r="AP275" s="230" t="str">
        <f t="shared" si="410"/>
        <v>NO OFERTADO</v>
      </c>
      <c r="AQ275" s="32"/>
      <c r="AR275" s="229"/>
      <c r="AS275" s="34">
        <f t="shared" si="411"/>
        <v>0</v>
      </c>
      <c r="AT275" s="31">
        <f t="shared" si="399"/>
        <v>0</v>
      </c>
      <c r="AU275" s="230" t="str">
        <f t="shared" si="412"/>
        <v>NO OFERTADO</v>
      </c>
      <c r="AV275" s="32"/>
      <c r="AW275" s="229"/>
      <c r="AX275" s="34">
        <f t="shared" si="413"/>
        <v>0</v>
      </c>
      <c r="AY275" s="31">
        <f t="shared" si="399"/>
        <v>0</v>
      </c>
      <c r="AZ275" s="230" t="str">
        <f t="shared" si="414"/>
        <v>NO OFERTADO</v>
      </c>
      <c r="BA275" s="32"/>
      <c r="BB275" s="229">
        <f t="shared" si="415"/>
        <v>0</v>
      </c>
      <c r="BC275" s="34">
        <f t="shared" si="416"/>
        <v>0</v>
      </c>
      <c r="BD275" s="31">
        <f t="shared" si="399"/>
        <v>0</v>
      </c>
      <c r="BE275" s="230" t="str">
        <f t="shared" si="417"/>
        <v>NO OFERTADO</v>
      </c>
      <c r="BF275" s="32"/>
      <c r="BG275" s="229"/>
      <c r="BH275" s="34">
        <f t="shared" si="418"/>
        <v>0</v>
      </c>
      <c r="BI275" s="31">
        <f t="shared" si="399"/>
        <v>0</v>
      </c>
      <c r="BJ275" s="230" t="str">
        <f t="shared" si="419"/>
        <v>NO OFERTADO</v>
      </c>
      <c r="BK275" s="32">
        <v>647700</v>
      </c>
      <c r="BL275" s="229">
        <f t="shared" si="463"/>
        <v>123063</v>
      </c>
      <c r="BM275" s="34">
        <f t="shared" si="420"/>
        <v>770763</v>
      </c>
      <c r="BN275" s="31">
        <f t="shared" si="399"/>
        <v>770763</v>
      </c>
      <c r="BO275" s="230" t="str">
        <f t="shared" si="421"/>
        <v>HABILITA</v>
      </c>
      <c r="BP275" s="32"/>
      <c r="BQ275" s="229"/>
      <c r="BR275" s="34">
        <f t="shared" si="422"/>
        <v>0</v>
      </c>
      <c r="BS275" s="31">
        <f t="shared" si="399"/>
        <v>0</v>
      </c>
      <c r="BT275" s="230" t="str">
        <f t="shared" si="423"/>
        <v>NO OFERTADO</v>
      </c>
      <c r="BU275" s="32"/>
      <c r="BV275" s="229"/>
      <c r="BW275" s="34">
        <f t="shared" si="424"/>
        <v>0</v>
      </c>
      <c r="BX275" s="31">
        <f t="shared" si="425"/>
        <v>0</v>
      </c>
      <c r="BY275" s="230" t="str">
        <f t="shared" si="426"/>
        <v>NO OFERTADO</v>
      </c>
      <c r="BZ275" s="32"/>
      <c r="CA275" s="229"/>
      <c r="CB275" s="34">
        <f t="shared" si="427"/>
        <v>0</v>
      </c>
      <c r="CC275" s="31">
        <f t="shared" si="425"/>
        <v>0</v>
      </c>
      <c r="CD275" s="230" t="str">
        <f t="shared" si="428"/>
        <v>NO OFERTADO</v>
      </c>
      <c r="CE275" s="32"/>
      <c r="CF275" s="229"/>
      <c r="CG275" s="34">
        <f t="shared" si="429"/>
        <v>0</v>
      </c>
      <c r="CH275" s="31">
        <f t="shared" si="425"/>
        <v>0</v>
      </c>
      <c r="CI275" s="230" t="str">
        <f t="shared" si="430"/>
        <v>NO OFERTADO</v>
      </c>
      <c r="CJ275" s="32"/>
      <c r="CK275" s="229"/>
      <c r="CL275" s="34">
        <f t="shared" si="431"/>
        <v>0</v>
      </c>
      <c r="CM275" s="31">
        <f t="shared" si="425"/>
        <v>0</v>
      </c>
      <c r="CN275" s="230" t="str">
        <f t="shared" si="432"/>
        <v>NO OFERTADO</v>
      </c>
      <c r="CO275" s="32"/>
      <c r="CP275" s="231"/>
      <c r="CQ275" s="34">
        <f t="shared" si="433"/>
        <v>0</v>
      </c>
      <c r="CR275" s="31">
        <f t="shared" si="425"/>
        <v>0</v>
      </c>
      <c r="CS275" s="230" t="str">
        <f t="shared" si="434"/>
        <v>NO OFERTADO</v>
      </c>
      <c r="CT275" s="32"/>
      <c r="CU275" s="229"/>
      <c r="CV275" s="34">
        <f t="shared" si="435"/>
        <v>0</v>
      </c>
      <c r="CW275" s="31">
        <f t="shared" si="425"/>
        <v>0</v>
      </c>
      <c r="CX275" s="230" t="str">
        <f t="shared" si="436"/>
        <v>NO OFERTADO</v>
      </c>
      <c r="CY275" s="32"/>
      <c r="CZ275" s="229"/>
      <c r="DA275" s="34">
        <f t="shared" si="449"/>
        <v>0</v>
      </c>
      <c r="DB275" s="31">
        <f t="shared" si="450"/>
        <v>0</v>
      </c>
      <c r="DC275" s="230" t="str">
        <f t="shared" si="437"/>
        <v>NO OFERTADO</v>
      </c>
      <c r="DD275" s="32"/>
      <c r="DE275" s="229"/>
      <c r="DF275" s="34">
        <f t="shared" si="451"/>
        <v>0</v>
      </c>
      <c r="DG275" s="31">
        <f t="shared" si="452"/>
        <v>0</v>
      </c>
      <c r="DH275" s="230" t="str">
        <f t="shared" si="438"/>
        <v>NO OFERTADO</v>
      </c>
      <c r="DI275" s="32"/>
      <c r="DJ275" s="229"/>
      <c r="DK275" s="34">
        <f t="shared" si="453"/>
        <v>0</v>
      </c>
      <c r="DL275" s="31">
        <f t="shared" si="454"/>
        <v>0</v>
      </c>
      <c r="DM275" s="230" t="str">
        <f t="shared" si="439"/>
        <v>NO OFERTADO</v>
      </c>
      <c r="DN275" s="32"/>
      <c r="DO275" s="229"/>
      <c r="DP275" s="34">
        <f t="shared" si="455"/>
        <v>0</v>
      </c>
      <c r="DQ275" s="31">
        <f t="shared" si="456"/>
        <v>0</v>
      </c>
      <c r="DR275" s="230" t="str">
        <f t="shared" si="440"/>
        <v>NO OFERTADO</v>
      </c>
      <c r="DS275" s="32"/>
      <c r="DT275" s="229"/>
      <c r="DU275" s="34">
        <f t="shared" si="457"/>
        <v>0</v>
      </c>
      <c r="DV275" s="31">
        <f t="shared" si="458"/>
        <v>0</v>
      </c>
      <c r="DW275" s="230" t="str">
        <f t="shared" si="441"/>
        <v>NO OFERTADO</v>
      </c>
      <c r="DX275" s="32"/>
      <c r="DY275" s="229">
        <f t="shared" si="389"/>
        <v>0</v>
      </c>
      <c r="DZ275" s="34">
        <f t="shared" si="442"/>
        <v>0</v>
      </c>
      <c r="EA275" s="31">
        <f t="shared" si="443"/>
        <v>0</v>
      </c>
      <c r="EB275" s="230" t="str">
        <f t="shared" si="444"/>
        <v>NO OFERTADO</v>
      </c>
      <c r="EC275" s="32"/>
      <c r="ED275" s="229"/>
      <c r="EE275" s="34">
        <f t="shared" si="459"/>
        <v>0</v>
      </c>
      <c r="EF275" s="31">
        <f t="shared" si="460"/>
        <v>0</v>
      </c>
      <c r="EG275" s="230" t="str">
        <f t="shared" si="445"/>
        <v>NO OFERTADO</v>
      </c>
      <c r="EH275" s="32"/>
      <c r="EI275" s="229"/>
      <c r="EJ275" s="34">
        <f t="shared" si="461"/>
        <v>0</v>
      </c>
      <c r="EK275" s="31">
        <f t="shared" si="462"/>
        <v>0</v>
      </c>
      <c r="EL275" s="230" t="str">
        <f t="shared" si="446"/>
        <v>NO OFERTADO</v>
      </c>
    </row>
    <row r="276" spans="1:142" s="226" customFormat="1" ht="51" x14ac:dyDescent="0.2">
      <c r="A276" s="103">
        <v>267</v>
      </c>
      <c r="B276" s="202" t="s">
        <v>414</v>
      </c>
      <c r="C276" s="121" t="s">
        <v>52</v>
      </c>
      <c r="D276" s="146">
        <v>1</v>
      </c>
      <c r="E276" s="227" t="s">
        <v>53</v>
      </c>
      <c r="F276" s="228">
        <v>106.33333333333333</v>
      </c>
      <c r="G276" s="25">
        <v>3896.3218000000002</v>
      </c>
      <c r="H276" s="32"/>
      <c r="I276" s="229"/>
      <c r="J276" s="34">
        <f t="shared" si="447"/>
        <v>0</v>
      </c>
      <c r="K276" s="31">
        <f t="shared" si="448"/>
        <v>0</v>
      </c>
      <c r="L276" s="230" t="str">
        <f t="shared" si="397"/>
        <v>NO OFERTADO</v>
      </c>
      <c r="M276" s="32">
        <v>3800</v>
      </c>
      <c r="N276" s="229">
        <v>0</v>
      </c>
      <c r="O276" s="34">
        <f t="shared" si="398"/>
        <v>3800</v>
      </c>
      <c r="P276" s="31">
        <f t="shared" si="399"/>
        <v>3800</v>
      </c>
      <c r="Q276" s="230" t="str">
        <f t="shared" si="400"/>
        <v>HABILITA</v>
      </c>
      <c r="R276" s="32">
        <v>3450</v>
      </c>
      <c r="S276" s="229">
        <v>0</v>
      </c>
      <c r="T276" s="34">
        <f t="shared" si="401"/>
        <v>3450</v>
      </c>
      <c r="U276" s="31">
        <f t="shared" si="399"/>
        <v>3450</v>
      </c>
      <c r="V276" s="230" t="str">
        <f t="shared" si="402"/>
        <v>HABILITA</v>
      </c>
      <c r="W276" s="32"/>
      <c r="X276" s="229"/>
      <c r="Y276" s="34">
        <f t="shared" si="403"/>
        <v>0</v>
      </c>
      <c r="Z276" s="31">
        <f t="shared" si="399"/>
        <v>0</v>
      </c>
      <c r="AA276" s="230" t="str">
        <f t="shared" si="404"/>
        <v>NO OFERTADO</v>
      </c>
      <c r="AB276" s="32"/>
      <c r="AC276" s="229"/>
      <c r="AD276" s="34">
        <f t="shared" si="405"/>
        <v>0</v>
      </c>
      <c r="AE276" s="31">
        <f t="shared" si="399"/>
        <v>0</v>
      </c>
      <c r="AF276" s="230" t="str">
        <f t="shared" si="406"/>
        <v>NO OFERTADO</v>
      </c>
      <c r="AG276" s="32"/>
      <c r="AH276" s="229"/>
      <c r="AI276" s="34">
        <f t="shared" si="407"/>
        <v>0</v>
      </c>
      <c r="AJ276" s="31">
        <f t="shared" si="399"/>
        <v>0</v>
      </c>
      <c r="AK276" s="230" t="str">
        <f t="shared" si="408"/>
        <v>NO OFERTADO</v>
      </c>
      <c r="AL276" s="32"/>
      <c r="AM276" s="229"/>
      <c r="AN276" s="34">
        <f t="shared" si="409"/>
        <v>0</v>
      </c>
      <c r="AO276" s="31">
        <f t="shared" si="399"/>
        <v>0</v>
      </c>
      <c r="AP276" s="230" t="str">
        <f t="shared" si="410"/>
        <v>NO OFERTADO</v>
      </c>
      <c r="AQ276" s="32"/>
      <c r="AR276" s="229"/>
      <c r="AS276" s="34">
        <f t="shared" si="411"/>
        <v>0</v>
      </c>
      <c r="AT276" s="31">
        <f t="shared" si="399"/>
        <v>0</v>
      </c>
      <c r="AU276" s="230" t="str">
        <f t="shared" si="412"/>
        <v>NO OFERTADO</v>
      </c>
      <c r="AV276" s="32">
        <v>4034</v>
      </c>
      <c r="AW276" s="229">
        <v>0</v>
      </c>
      <c r="AX276" s="34">
        <f t="shared" si="413"/>
        <v>4034</v>
      </c>
      <c r="AY276" s="31">
        <f t="shared" si="399"/>
        <v>4034</v>
      </c>
      <c r="AZ276" s="230" t="str">
        <f t="shared" si="414"/>
        <v>HABILITA</v>
      </c>
      <c r="BA276" s="32"/>
      <c r="BB276" s="229">
        <f t="shared" si="415"/>
        <v>0</v>
      </c>
      <c r="BC276" s="34">
        <f t="shared" si="416"/>
        <v>0</v>
      </c>
      <c r="BD276" s="31">
        <f t="shared" si="399"/>
        <v>0</v>
      </c>
      <c r="BE276" s="230" t="str">
        <f t="shared" si="417"/>
        <v>NO OFERTADO</v>
      </c>
      <c r="BF276" s="32"/>
      <c r="BG276" s="229"/>
      <c r="BH276" s="34">
        <f t="shared" si="418"/>
        <v>0</v>
      </c>
      <c r="BI276" s="31">
        <f t="shared" si="399"/>
        <v>0</v>
      </c>
      <c r="BJ276" s="230" t="str">
        <f t="shared" si="419"/>
        <v>NO OFERTADO</v>
      </c>
      <c r="BK276" s="32">
        <v>3100</v>
      </c>
      <c r="BL276" s="229">
        <v>0</v>
      </c>
      <c r="BM276" s="34">
        <f t="shared" si="420"/>
        <v>3100</v>
      </c>
      <c r="BN276" s="31">
        <f t="shared" si="399"/>
        <v>3100</v>
      </c>
      <c r="BO276" s="230" t="str">
        <f t="shared" si="421"/>
        <v>HABILITA</v>
      </c>
      <c r="BP276" s="32"/>
      <c r="BQ276" s="229"/>
      <c r="BR276" s="34">
        <f t="shared" si="422"/>
        <v>0</v>
      </c>
      <c r="BS276" s="31">
        <f t="shared" si="399"/>
        <v>0</v>
      </c>
      <c r="BT276" s="230" t="str">
        <f t="shared" si="423"/>
        <v>NO OFERTADO</v>
      </c>
      <c r="BU276" s="32"/>
      <c r="BV276" s="229"/>
      <c r="BW276" s="34">
        <f t="shared" si="424"/>
        <v>0</v>
      </c>
      <c r="BX276" s="31">
        <f t="shared" si="425"/>
        <v>0</v>
      </c>
      <c r="BY276" s="230" t="str">
        <f t="shared" si="426"/>
        <v>NO OFERTADO</v>
      </c>
      <c r="BZ276" s="32"/>
      <c r="CA276" s="229"/>
      <c r="CB276" s="34">
        <f t="shared" si="427"/>
        <v>0</v>
      </c>
      <c r="CC276" s="31">
        <f t="shared" si="425"/>
        <v>0</v>
      </c>
      <c r="CD276" s="230" t="str">
        <f t="shared" si="428"/>
        <v>NO OFERTADO</v>
      </c>
      <c r="CE276" s="32"/>
      <c r="CF276" s="229"/>
      <c r="CG276" s="34">
        <f t="shared" si="429"/>
        <v>0</v>
      </c>
      <c r="CH276" s="31">
        <f t="shared" si="425"/>
        <v>0</v>
      </c>
      <c r="CI276" s="230" t="str">
        <f t="shared" si="430"/>
        <v>NO OFERTADO</v>
      </c>
      <c r="CJ276" s="32">
        <v>5061</v>
      </c>
      <c r="CK276" s="229">
        <v>0</v>
      </c>
      <c r="CL276" s="34">
        <f t="shared" si="431"/>
        <v>5061</v>
      </c>
      <c r="CM276" s="31">
        <f t="shared" si="425"/>
        <v>5061</v>
      </c>
      <c r="CN276" s="230" t="str">
        <f t="shared" si="432"/>
        <v>HABILITA</v>
      </c>
      <c r="CO276" s="32"/>
      <c r="CP276" s="231"/>
      <c r="CQ276" s="34">
        <f t="shared" si="433"/>
        <v>0</v>
      </c>
      <c r="CR276" s="31">
        <f t="shared" si="425"/>
        <v>0</v>
      </c>
      <c r="CS276" s="230" t="str">
        <f t="shared" si="434"/>
        <v>NO OFERTADO</v>
      </c>
      <c r="CT276" s="32"/>
      <c r="CU276" s="229"/>
      <c r="CV276" s="34">
        <f t="shared" si="435"/>
        <v>0</v>
      </c>
      <c r="CW276" s="31">
        <f t="shared" si="425"/>
        <v>0</v>
      </c>
      <c r="CX276" s="230" t="str">
        <f t="shared" si="436"/>
        <v>NO OFERTADO</v>
      </c>
      <c r="CY276" s="32"/>
      <c r="CZ276" s="229"/>
      <c r="DA276" s="34">
        <f t="shared" si="449"/>
        <v>0</v>
      </c>
      <c r="DB276" s="31">
        <f t="shared" si="450"/>
        <v>0</v>
      </c>
      <c r="DC276" s="230" t="str">
        <f t="shared" si="437"/>
        <v>NO OFERTADO</v>
      </c>
      <c r="DD276" s="32"/>
      <c r="DE276" s="229"/>
      <c r="DF276" s="34">
        <f t="shared" si="451"/>
        <v>0</v>
      </c>
      <c r="DG276" s="31">
        <f t="shared" si="452"/>
        <v>0</v>
      </c>
      <c r="DH276" s="230" t="str">
        <f t="shared" si="438"/>
        <v>NO OFERTADO</v>
      </c>
      <c r="DI276" s="32"/>
      <c r="DJ276" s="229"/>
      <c r="DK276" s="34">
        <f t="shared" si="453"/>
        <v>0</v>
      </c>
      <c r="DL276" s="31">
        <f t="shared" si="454"/>
        <v>0</v>
      </c>
      <c r="DM276" s="230" t="str">
        <f t="shared" si="439"/>
        <v>NO OFERTADO</v>
      </c>
      <c r="DN276" s="32"/>
      <c r="DO276" s="229"/>
      <c r="DP276" s="34">
        <f t="shared" si="455"/>
        <v>0</v>
      </c>
      <c r="DQ276" s="31">
        <f t="shared" si="456"/>
        <v>0</v>
      </c>
      <c r="DR276" s="230" t="str">
        <f t="shared" si="440"/>
        <v>NO OFERTADO</v>
      </c>
      <c r="DS276" s="32"/>
      <c r="DT276" s="229"/>
      <c r="DU276" s="34">
        <f t="shared" si="457"/>
        <v>0</v>
      </c>
      <c r="DV276" s="31">
        <f t="shared" si="458"/>
        <v>0</v>
      </c>
      <c r="DW276" s="230" t="str">
        <f t="shared" si="441"/>
        <v>NO OFERTADO</v>
      </c>
      <c r="DX276" s="32"/>
      <c r="DY276" s="229">
        <f t="shared" si="389"/>
        <v>0</v>
      </c>
      <c r="DZ276" s="34">
        <f t="shared" si="442"/>
        <v>0</v>
      </c>
      <c r="EA276" s="31">
        <f t="shared" si="443"/>
        <v>0</v>
      </c>
      <c r="EB276" s="230" t="str">
        <f t="shared" si="444"/>
        <v>NO OFERTADO</v>
      </c>
      <c r="EC276" s="32"/>
      <c r="ED276" s="229"/>
      <c r="EE276" s="34">
        <f t="shared" si="459"/>
        <v>0</v>
      </c>
      <c r="EF276" s="31">
        <f t="shared" si="460"/>
        <v>0</v>
      </c>
      <c r="EG276" s="230" t="str">
        <f t="shared" si="445"/>
        <v>NO OFERTADO</v>
      </c>
      <c r="EH276" s="32"/>
      <c r="EI276" s="229"/>
      <c r="EJ276" s="34">
        <f t="shared" si="461"/>
        <v>0</v>
      </c>
      <c r="EK276" s="31">
        <f t="shared" si="462"/>
        <v>0</v>
      </c>
      <c r="EL276" s="230" t="str">
        <f t="shared" si="446"/>
        <v>NO OFERTADO</v>
      </c>
    </row>
    <row r="277" spans="1:142" s="226" customFormat="1" ht="51" x14ac:dyDescent="0.2">
      <c r="A277" s="103">
        <v>268</v>
      </c>
      <c r="B277" s="202" t="s">
        <v>415</v>
      </c>
      <c r="C277" s="121" t="s">
        <v>52</v>
      </c>
      <c r="D277" s="146">
        <v>1</v>
      </c>
      <c r="E277" s="227" t="s">
        <v>53</v>
      </c>
      <c r="F277" s="228">
        <v>1</v>
      </c>
      <c r="G277" s="25">
        <v>4524.7608</v>
      </c>
      <c r="H277" s="32"/>
      <c r="I277" s="229"/>
      <c r="J277" s="34">
        <f t="shared" si="447"/>
        <v>0</v>
      </c>
      <c r="K277" s="31">
        <f t="shared" si="448"/>
        <v>0</v>
      </c>
      <c r="L277" s="230" t="str">
        <f t="shared" si="397"/>
        <v>NO OFERTADO</v>
      </c>
      <c r="M277" s="32">
        <v>4500</v>
      </c>
      <c r="N277" s="229">
        <v>0</v>
      </c>
      <c r="O277" s="34">
        <f t="shared" si="398"/>
        <v>4500</v>
      </c>
      <c r="P277" s="31">
        <f t="shared" si="399"/>
        <v>4500</v>
      </c>
      <c r="Q277" s="230" t="str">
        <f t="shared" si="400"/>
        <v>HABILITA</v>
      </c>
      <c r="R277" s="32">
        <v>3550</v>
      </c>
      <c r="S277" s="229">
        <v>0</v>
      </c>
      <c r="T277" s="34">
        <f t="shared" si="401"/>
        <v>3550</v>
      </c>
      <c r="U277" s="31">
        <f t="shared" si="399"/>
        <v>3550</v>
      </c>
      <c r="V277" s="230" t="str">
        <f t="shared" si="402"/>
        <v>HABILITA</v>
      </c>
      <c r="W277" s="32"/>
      <c r="X277" s="229"/>
      <c r="Y277" s="34">
        <f t="shared" si="403"/>
        <v>0</v>
      </c>
      <c r="Z277" s="31">
        <f t="shared" si="399"/>
        <v>0</v>
      </c>
      <c r="AA277" s="230" t="str">
        <f t="shared" si="404"/>
        <v>NO OFERTADO</v>
      </c>
      <c r="AB277" s="32"/>
      <c r="AC277" s="229"/>
      <c r="AD277" s="34">
        <f t="shared" si="405"/>
        <v>0</v>
      </c>
      <c r="AE277" s="31">
        <f t="shared" si="399"/>
        <v>0</v>
      </c>
      <c r="AF277" s="230" t="str">
        <f t="shared" si="406"/>
        <v>NO OFERTADO</v>
      </c>
      <c r="AG277" s="32"/>
      <c r="AH277" s="229"/>
      <c r="AI277" s="34">
        <f t="shared" si="407"/>
        <v>0</v>
      </c>
      <c r="AJ277" s="31">
        <f t="shared" si="399"/>
        <v>0</v>
      </c>
      <c r="AK277" s="230" t="str">
        <f t="shared" si="408"/>
        <v>NO OFERTADO</v>
      </c>
      <c r="AL277" s="32"/>
      <c r="AM277" s="229"/>
      <c r="AN277" s="34">
        <f t="shared" si="409"/>
        <v>0</v>
      </c>
      <c r="AO277" s="31">
        <f t="shared" si="399"/>
        <v>0</v>
      </c>
      <c r="AP277" s="230" t="str">
        <f t="shared" si="410"/>
        <v>NO OFERTADO</v>
      </c>
      <c r="AQ277" s="32"/>
      <c r="AR277" s="229"/>
      <c r="AS277" s="34">
        <f t="shared" si="411"/>
        <v>0</v>
      </c>
      <c r="AT277" s="31">
        <f t="shared" si="399"/>
        <v>0</v>
      </c>
      <c r="AU277" s="230" t="str">
        <f t="shared" si="412"/>
        <v>NO OFERTADO</v>
      </c>
      <c r="AV277" s="32">
        <v>4451</v>
      </c>
      <c r="AW277" s="229">
        <v>0</v>
      </c>
      <c r="AX277" s="34">
        <f t="shared" si="413"/>
        <v>4451</v>
      </c>
      <c r="AY277" s="31">
        <f t="shared" si="399"/>
        <v>4451</v>
      </c>
      <c r="AZ277" s="230" t="str">
        <f t="shared" si="414"/>
        <v>HABILITA</v>
      </c>
      <c r="BA277" s="32"/>
      <c r="BB277" s="229">
        <f t="shared" si="415"/>
        <v>0</v>
      </c>
      <c r="BC277" s="34">
        <f t="shared" si="416"/>
        <v>0</v>
      </c>
      <c r="BD277" s="31">
        <f t="shared" si="399"/>
        <v>0</v>
      </c>
      <c r="BE277" s="230" t="str">
        <f t="shared" si="417"/>
        <v>NO OFERTADO</v>
      </c>
      <c r="BF277" s="32"/>
      <c r="BG277" s="229"/>
      <c r="BH277" s="34">
        <f t="shared" si="418"/>
        <v>0</v>
      </c>
      <c r="BI277" s="31">
        <f t="shared" si="399"/>
        <v>0</v>
      </c>
      <c r="BJ277" s="230" t="str">
        <f t="shared" si="419"/>
        <v>NO OFERTADO</v>
      </c>
      <c r="BK277" s="32">
        <v>3600</v>
      </c>
      <c r="BL277" s="229">
        <v>0</v>
      </c>
      <c r="BM277" s="34">
        <f t="shared" si="420"/>
        <v>3600</v>
      </c>
      <c r="BN277" s="31">
        <f t="shared" si="399"/>
        <v>3600</v>
      </c>
      <c r="BO277" s="230" t="str">
        <f t="shared" si="421"/>
        <v>HABILITA</v>
      </c>
      <c r="BP277" s="32"/>
      <c r="BQ277" s="229"/>
      <c r="BR277" s="34">
        <f t="shared" si="422"/>
        <v>0</v>
      </c>
      <c r="BS277" s="31">
        <f t="shared" si="399"/>
        <v>0</v>
      </c>
      <c r="BT277" s="230" t="str">
        <f t="shared" si="423"/>
        <v>NO OFERTADO</v>
      </c>
      <c r="BU277" s="32"/>
      <c r="BV277" s="229"/>
      <c r="BW277" s="34">
        <f t="shared" si="424"/>
        <v>0</v>
      </c>
      <c r="BX277" s="31">
        <f t="shared" si="425"/>
        <v>0</v>
      </c>
      <c r="BY277" s="230" t="str">
        <f t="shared" si="426"/>
        <v>NO OFERTADO</v>
      </c>
      <c r="BZ277" s="32"/>
      <c r="CA277" s="229"/>
      <c r="CB277" s="34">
        <f t="shared" si="427"/>
        <v>0</v>
      </c>
      <c r="CC277" s="31">
        <f t="shared" si="425"/>
        <v>0</v>
      </c>
      <c r="CD277" s="230" t="str">
        <f t="shared" si="428"/>
        <v>NO OFERTADO</v>
      </c>
      <c r="CE277" s="32"/>
      <c r="CF277" s="229"/>
      <c r="CG277" s="34">
        <f t="shared" si="429"/>
        <v>0</v>
      </c>
      <c r="CH277" s="31">
        <f t="shared" si="425"/>
        <v>0</v>
      </c>
      <c r="CI277" s="230" t="str">
        <f t="shared" si="430"/>
        <v>NO OFERTADO</v>
      </c>
      <c r="CJ277" s="32">
        <v>5434</v>
      </c>
      <c r="CK277" s="229">
        <v>0</v>
      </c>
      <c r="CL277" s="34">
        <f t="shared" si="431"/>
        <v>5434</v>
      </c>
      <c r="CM277" s="31">
        <f t="shared" si="425"/>
        <v>5434</v>
      </c>
      <c r="CN277" s="230" t="str">
        <f t="shared" si="432"/>
        <v>HABILITA</v>
      </c>
      <c r="CO277" s="32"/>
      <c r="CP277" s="231"/>
      <c r="CQ277" s="34">
        <f t="shared" si="433"/>
        <v>0</v>
      </c>
      <c r="CR277" s="31">
        <f t="shared" si="425"/>
        <v>0</v>
      </c>
      <c r="CS277" s="230" t="str">
        <f t="shared" si="434"/>
        <v>NO OFERTADO</v>
      </c>
      <c r="CT277" s="32"/>
      <c r="CU277" s="229"/>
      <c r="CV277" s="34">
        <f t="shared" si="435"/>
        <v>0</v>
      </c>
      <c r="CW277" s="31">
        <f t="shared" si="425"/>
        <v>0</v>
      </c>
      <c r="CX277" s="230" t="str">
        <f t="shared" si="436"/>
        <v>NO OFERTADO</v>
      </c>
      <c r="CY277" s="32"/>
      <c r="CZ277" s="229"/>
      <c r="DA277" s="34">
        <f t="shared" si="449"/>
        <v>0</v>
      </c>
      <c r="DB277" s="31">
        <f t="shared" si="450"/>
        <v>0</v>
      </c>
      <c r="DC277" s="230" t="str">
        <f t="shared" si="437"/>
        <v>NO OFERTADO</v>
      </c>
      <c r="DD277" s="32"/>
      <c r="DE277" s="229"/>
      <c r="DF277" s="34">
        <f t="shared" si="451"/>
        <v>0</v>
      </c>
      <c r="DG277" s="31">
        <f t="shared" si="452"/>
        <v>0</v>
      </c>
      <c r="DH277" s="230" t="str">
        <f t="shared" si="438"/>
        <v>NO OFERTADO</v>
      </c>
      <c r="DI277" s="32"/>
      <c r="DJ277" s="229"/>
      <c r="DK277" s="34">
        <f t="shared" si="453"/>
        <v>0</v>
      </c>
      <c r="DL277" s="31">
        <f t="shared" si="454"/>
        <v>0</v>
      </c>
      <c r="DM277" s="230" t="str">
        <f t="shared" si="439"/>
        <v>NO OFERTADO</v>
      </c>
      <c r="DN277" s="32"/>
      <c r="DO277" s="229"/>
      <c r="DP277" s="34">
        <f t="shared" si="455"/>
        <v>0</v>
      </c>
      <c r="DQ277" s="31">
        <f t="shared" si="456"/>
        <v>0</v>
      </c>
      <c r="DR277" s="230" t="str">
        <f t="shared" si="440"/>
        <v>NO OFERTADO</v>
      </c>
      <c r="DS277" s="32"/>
      <c r="DT277" s="229"/>
      <c r="DU277" s="34">
        <f t="shared" si="457"/>
        <v>0</v>
      </c>
      <c r="DV277" s="31">
        <f t="shared" si="458"/>
        <v>0</v>
      </c>
      <c r="DW277" s="230" t="str">
        <f t="shared" si="441"/>
        <v>NO OFERTADO</v>
      </c>
      <c r="DX277" s="32"/>
      <c r="DY277" s="229">
        <f t="shared" si="389"/>
        <v>0</v>
      </c>
      <c r="DZ277" s="34">
        <f t="shared" si="442"/>
        <v>0</v>
      </c>
      <c r="EA277" s="31">
        <f t="shared" si="443"/>
        <v>0</v>
      </c>
      <c r="EB277" s="230" t="str">
        <f t="shared" si="444"/>
        <v>NO OFERTADO</v>
      </c>
      <c r="EC277" s="32"/>
      <c r="ED277" s="229"/>
      <c r="EE277" s="34">
        <f t="shared" si="459"/>
        <v>0</v>
      </c>
      <c r="EF277" s="31">
        <f t="shared" si="460"/>
        <v>0</v>
      </c>
      <c r="EG277" s="230" t="str">
        <f t="shared" si="445"/>
        <v>NO OFERTADO</v>
      </c>
      <c r="EH277" s="32"/>
      <c r="EI277" s="229"/>
      <c r="EJ277" s="34">
        <f t="shared" si="461"/>
        <v>0</v>
      </c>
      <c r="EK277" s="31">
        <f t="shared" si="462"/>
        <v>0</v>
      </c>
      <c r="EL277" s="230" t="str">
        <f t="shared" si="446"/>
        <v>NO OFERTADO</v>
      </c>
    </row>
    <row r="278" spans="1:142" s="226" customFormat="1" ht="51" x14ac:dyDescent="0.2">
      <c r="A278" s="103">
        <v>269</v>
      </c>
      <c r="B278" s="202" t="s">
        <v>416</v>
      </c>
      <c r="C278" s="121" t="s">
        <v>52</v>
      </c>
      <c r="D278" s="146">
        <v>1</v>
      </c>
      <c r="E278" s="227" t="s">
        <v>53</v>
      </c>
      <c r="F278" s="228">
        <v>186</v>
      </c>
      <c r="G278" s="25">
        <v>4312.5</v>
      </c>
      <c r="H278" s="32"/>
      <c r="I278" s="229"/>
      <c r="J278" s="34">
        <f t="shared" si="447"/>
        <v>0</v>
      </c>
      <c r="K278" s="31">
        <f t="shared" si="448"/>
        <v>0</v>
      </c>
      <c r="L278" s="230" t="str">
        <f t="shared" si="397"/>
        <v>NO OFERTADO</v>
      </c>
      <c r="M278" s="32">
        <v>4300</v>
      </c>
      <c r="N278" s="229">
        <v>0</v>
      </c>
      <c r="O278" s="34">
        <f t="shared" si="398"/>
        <v>4300</v>
      </c>
      <c r="P278" s="31">
        <f t="shared" si="399"/>
        <v>4300</v>
      </c>
      <c r="Q278" s="230" t="str">
        <f t="shared" si="400"/>
        <v>HABILITA</v>
      </c>
      <c r="R278" s="32">
        <v>3450</v>
      </c>
      <c r="S278" s="229">
        <v>0</v>
      </c>
      <c r="T278" s="34">
        <f t="shared" si="401"/>
        <v>3450</v>
      </c>
      <c r="U278" s="31">
        <f t="shared" si="399"/>
        <v>3450</v>
      </c>
      <c r="V278" s="230" t="str">
        <f t="shared" si="402"/>
        <v>HABILITA</v>
      </c>
      <c r="W278" s="32"/>
      <c r="X278" s="229"/>
      <c r="Y278" s="34">
        <f t="shared" si="403"/>
        <v>0</v>
      </c>
      <c r="Z278" s="31">
        <f t="shared" si="399"/>
        <v>0</v>
      </c>
      <c r="AA278" s="230" t="str">
        <f t="shared" si="404"/>
        <v>NO OFERTADO</v>
      </c>
      <c r="AB278" s="32"/>
      <c r="AC278" s="229"/>
      <c r="AD278" s="34">
        <f t="shared" si="405"/>
        <v>0</v>
      </c>
      <c r="AE278" s="31">
        <f t="shared" si="399"/>
        <v>0</v>
      </c>
      <c r="AF278" s="230" t="str">
        <f t="shared" si="406"/>
        <v>NO OFERTADO</v>
      </c>
      <c r="AG278" s="32"/>
      <c r="AH278" s="229"/>
      <c r="AI278" s="34">
        <f t="shared" si="407"/>
        <v>0</v>
      </c>
      <c r="AJ278" s="31">
        <f t="shared" si="399"/>
        <v>0</v>
      </c>
      <c r="AK278" s="230" t="str">
        <f t="shared" si="408"/>
        <v>NO OFERTADO</v>
      </c>
      <c r="AL278" s="32"/>
      <c r="AM278" s="229"/>
      <c r="AN278" s="34">
        <f t="shared" si="409"/>
        <v>0</v>
      </c>
      <c r="AO278" s="31">
        <f t="shared" si="399"/>
        <v>0</v>
      </c>
      <c r="AP278" s="230" t="str">
        <f t="shared" si="410"/>
        <v>NO OFERTADO</v>
      </c>
      <c r="AQ278" s="32"/>
      <c r="AR278" s="229"/>
      <c r="AS278" s="34">
        <f t="shared" si="411"/>
        <v>0</v>
      </c>
      <c r="AT278" s="31">
        <f t="shared" si="399"/>
        <v>0</v>
      </c>
      <c r="AU278" s="230" t="str">
        <f t="shared" si="412"/>
        <v>NO OFERTADO</v>
      </c>
      <c r="AV278" s="32">
        <v>4226</v>
      </c>
      <c r="AW278" s="229">
        <v>0</v>
      </c>
      <c r="AX278" s="34">
        <f t="shared" si="413"/>
        <v>4226</v>
      </c>
      <c r="AY278" s="31">
        <f t="shared" si="399"/>
        <v>4226</v>
      </c>
      <c r="AZ278" s="230" t="str">
        <f t="shared" si="414"/>
        <v>HABILITA</v>
      </c>
      <c r="BA278" s="32"/>
      <c r="BB278" s="229">
        <f t="shared" si="415"/>
        <v>0</v>
      </c>
      <c r="BC278" s="34">
        <f t="shared" si="416"/>
        <v>0</v>
      </c>
      <c r="BD278" s="31">
        <f t="shared" si="399"/>
        <v>0</v>
      </c>
      <c r="BE278" s="230" t="str">
        <f t="shared" si="417"/>
        <v>NO OFERTADO</v>
      </c>
      <c r="BF278" s="32"/>
      <c r="BG278" s="229"/>
      <c r="BH278" s="34">
        <f t="shared" si="418"/>
        <v>0</v>
      </c>
      <c r="BI278" s="31">
        <f t="shared" si="399"/>
        <v>0</v>
      </c>
      <c r="BJ278" s="230" t="str">
        <f t="shared" si="419"/>
        <v>NO OFERTADO</v>
      </c>
      <c r="BK278" s="32">
        <v>3750</v>
      </c>
      <c r="BL278" s="229">
        <v>0</v>
      </c>
      <c r="BM278" s="34">
        <f t="shared" si="420"/>
        <v>3750</v>
      </c>
      <c r="BN278" s="31">
        <f t="shared" si="399"/>
        <v>3750</v>
      </c>
      <c r="BO278" s="230" t="str">
        <f t="shared" si="421"/>
        <v>HABILITA</v>
      </c>
      <c r="BP278" s="32"/>
      <c r="BQ278" s="229"/>
      <c r="BR278" s="34">
        <f t="shared" si="422"/>
        <v>0</v>
      </c>
      <c r="BS278" s="31">
        <f t="shared" si="399"/>
        <v>0</v>
      </c>
      <c r="BT278" s="230" t="str">
        <f t="shared" si="423"/>
        <v>NO OFERTADO</v>
      </c>
      <c r="BU278" s="32"/>
      <c r="BV278" s="229"/>
      <c r="BW278" s="34">
        <f t="shared" si="424"/>
        <v>0</v>
      </c>
      <c r="BX278" s="31">
        <f t="shared" si="425"/>
        <v>0</v>
      </c>
      <c r="BY278" s="230" t="str">
        <f t="shared" si="426"/>
        <v>NO OFERTADO</v>
      </c>
      <c r="BZ278" s="32"/>
      <c r="CA278" s="229"/>
      <c r="CB278" s="34">
        <f t="shared" si="427"/>
        <v>0</v>
      </c>
      <c r="CC278" s="31">
        <f t="shared" si="425"/>
        <v>0</v>
      </c>
      <c r="CD278" s="230" t="str">
        <f t="shared" si="428"/>
        <v>NO OFERTADO</v>
      </c>
      <c r="CE278" s="32"/>
      <c r="CF278" s="229"/>
      <c r="CG278" s="34">
        <f t="shared" si="429"/>
        <v>0</v>
      </c>
      <c r="CH278" s="31">
        <f t="shared" si="425"/>
        <v>0</v>
      </c>
      <c r="CI278" s="230" t="str">
        <f t="shared" si="430"/>
        <v>NO OFERTADO</v>
      </c>
      <c r="CJ278" s="32">
        <v>4852</v>
      </c>
      <c r="CK278" s="229">
        <v>0</v>
      </c>
      <c r="CL278" s="34">
        <f t="shared" si="431"/>
        <v>4852</v>
      </c>
      <c r="CM278" s="31">
        <f t="shared" si="425"/>
        <v>4852</v>
      </c>
      <c r="CN278" s="230" t="str">
        <f t="shared" si="432"/>
        <v>HABILITA</v>
      </c>
      <c r="CO278" s="32"/>
      <c r="CP278" s="231"/>
      <c r="CQ278" s="34">
        <f t="shared" si="433"/>
        <v>0</v>
      </c>
      <c r="CR278" s="31">
        <f t="shared" si="425"/>
        <v>0</v>
      </c>
      <c r="CS278" s="230" t="str">
        <f t="shared" si="434"/>
        <v>NO OFERTADO</v>
      </c>
      <c r="CT278" s="32"/>
      <c r="CU278" s="229"/>
      <c r="CV278" s="34">
        <f t="shared" si="435"/>
        <v>0</v>
      </c>
      <c r="CW278" s="31">
        <f t="shared" si="425"/>
        <v>0</v>
      </c>
      <c r="CX278" s="230" t="str">
        <f t="shared" si="436"/>
        <v>NO OFERTADO</v>
      </c>
      <c r="CY278" s="32"/>
      <c r="CZ278" s="229"/>
      <c r="DA278" s="34">
        <f t="shared" si="449"/>
        <v>0</v>
      </c>
      <c r="DB278" s="31">
        <f t="shared" si="450"/>
        <v>0</v>
      </c>
      <c r="DC278" s="230" t="str">
        <f t="shared" si="437"/>
        <v>NO OFERTADO</v>
      </c>
      <c r="DD278" s="32"/>
      <c r="DE278" s="229"/>
      <c r="DF278" s="34">
        <f t="shared" si="451"/>
        <v>0</v>
      </c>
      <c r="DG278" s="31">
        <f t="shared" si="452"/>
        <v>0</v>
      </c>
      <c r="DH278" s="230" t="str">
        <f t="shared" si="438"/>
        <v>NO OFERTADO</v>
      </c>
      <c r="DI278" s="32"/>
      <c r="DJ278" s="229"/>
      <c r="DK278" s="34">
        <f t="shared" si="453"/>
        <v>0</v>
      </c>
      <c r="DL278" s="31">
        <f t="shared" si="454"/>
        <v>0</v>
      </c>
      <c r="DM278" s="230" t="str">
        <f t="shared" si="439"/>
        <v>NO OFERTADO</v>
      </c>
      <c r="DN278" s="32"/>
      <c r="DO278" s="229"/>
      <c r="DP278" s="34">
        <f t="shared" si="455"/>
        <v>0</v>
      </c>
      <c r="DQ278" s="31">
        <f t="shared" si="456"/>
        <v>0</v>
      </c>
      <c r="DR278" s="230" t="str">
        <f t="shared" si="440"/>
        <v>NO OFERTADO</v>
      </c>
      <c r="DS278" s="32"/>
      <c r="DT278" s="229"/>
      <c r="DU278" s="34">
        <f t="shared" si="457"/>
        <v>0</v>
      </c>
      <c r="DV278" s="31">
        <f t="shared" si="458"/>
        <v>0</v>
      </c>
      <c r="DW278" s="230" t="str">
        <f t="shared" si="441"/>
        <v>NO OFERTADO</v>
      </c>
      <c r="DX278" s="32"/>
      <c r="DY278" s="229">
        <f t="shared" si="389"/>
        <v>0</v>
      </c>
      <c r="DZ278" s="34">
        <f t="shared" si="442"/>
        <v>0</v>
      </c>
      <c r="EA278" s="31">
        <f t="shared" si="443"/>
        <v>0</v>
      </c>
      <c r="EB278" s="230" t="str">
        <f t="shared" si="444"/>
        <v>NO OFERTADO</v>
      </c>
      <c r="EC278" s="32"/>
      <c r="ED278" s="229"/>
      <c r="EE278" s="34">
        <f t="shared" si="459"/>
        <v>0</v>
      </c>
      <c r="EF278" s="31">
        <f t="shared" si="460"/>
        <v>0</v>
      </c>
      <c r="EG278" s="230" t="str">
        <f t="shared" si="445"/>
        <v>NO OFERTADO</v>
      </c>
      <c r="EH278" s="32"/>
      <c r="EI278" s="229"/>
      <c r="EJ278" s="34">
        <f t="shared" si="461"/>
        <v>0</v>
      </c>
      <c r="EK278" s="31">
        <f t="shared" si="462"/>
        <v>0</v>
      </c>
      <c r="EL278" s="230" t="str">
        <f t="shared" si="446"/>
        <v>NO OFERTADO</v>
      </c>
    </row>
    <row r="279" spans="1:142" s="226" customFormat="1" ht="38.25" x14ac:dyDescent="0.2">
      <c r="A279" s="103">
        <v>270</v>
      </c>
      <c r="B279" s="202" t="s">
        <v>417</v>
      </c>
      <c r="C279" s="121" t="s">
        <v>52</v>
      </c>
      <c r="D279" s="146">
        <v>1</v>
      </c>
      <c r="E279" s="227" t="s">
        <v>53</v>
      </c>
      <c r="F279" s="228">
        <v>1</v>
      </c>
      <c r="G279" s="25">
        <v>5290</v>
      </c>
      <c r="H279" s="32"/>
      <c r="I279" s="229"/>
      <c r="J279" s="34">
        <f t="shared" si="447"/>
        <v>0</v>
      </c>
      <c r="K279" s="31">
        <f t="shared" si="448"/>
        <v>0</v>
      </c>
      <c r="L279" s="230" t="str">
        <f t="shared" si="397"/>
        <v>NO OFERTADO</v>
      </c>
      <c r="M279" s="32"/>
      <c r="N279" s="229">
        <v>0</v>
      </c>
      <c r="O279" s="34">
        <f t="shared" si="398"/>
        <v>0</v>
      </c>
      <c r="P279" s="31">
        <f t="shared" si="399"/>
        <v>0</v>
      </c>
      <c r="Q279" s="230" t="str">
        <f t="shared" si="400"/>
        <v>NO OFERTADO</v>
      </c>
      <c r="R279" s="32">
        <v>6500</v>
      </c>
      <c r="S279" s="229">
        <v>0</v>
      </c>
      <c r="T279" s="34">
        <f t="shared" si="401"/>
        <v>6500</v>
      </c>
      <c r="U279" s="31">
        <f t="shared" si="399"/>
        <v>6500</v>
      </c>
      <c r="V279" s="230" t="str">
        <f t="shared" si="402"/>
        <v>HABILITA</v>
      </c>
      <c r="W279" s="32"/>
      <c r="X279" s="229"/>
      <c r="Y279" s="34">
        <f t="shared" si="403"/>
        <v>0</v>
      </c>
      <c r="Z279" s="31">
        <f t="shared" si="399"/>
        <v>0</v>
      </c>
      <c r="AA279" s="230" t="str">
        <f t="shared" si="404"/>
        <v>NO OFERTADO</v>
      </c>
      <c r="AB279" s="32"/>
      <c r="AC279" s="229"/>
      <c r="AD279" s="34">
        <f t="shared" si="405"/>
        <v>0</v>
      </c>
      <c r="AE279" s="31">
        <f t="shared" si="399"/>
        <v>0</v>
      </c>
      <c r="AF279" s="230" t="str">
        <f t="shared" si="406"/>
        <v>NO OFERTADO</v>
      </c>
      <c r="AG279" s="32"/>
      <c r="AH279" s="229"/>
      <c r="AI279" s="34">
        <f t="shared" si="407"/>
        <v>0</v>
      </c>
      <c r="AJ279" s="31">
        <f t="shared" si="399"/>
        <v>0</v>
      </c>
      <c r="AK279" s="230" t="str">
        <f t="shared" si="408"/>
        <v>NO OFERTADO</v>
      </c>
      <c r="AL279" s="32"/>
      <c r="AM279" s="229"/>
      <c r="AN279" s="34">
        <f t="shared" si="409"/>
        <v>0</v>
      </c>
      <c r="AO279" s="31">
        <f t="shared" si="399"/>
        <v>0</v>
      </c>
      <c r="AP279" s="230" t="str">
        <f t="shared" si="410"/>
        <v>NO OFERTADO</v>
      </c>
      <c r="AQ279" s="32"/>
      <c r="AR279" s="229"/>
      <c r="AS279" s="34">
        <f t="shared" si="411"/>
        <v>0</v>
      </c>
      <c r="AT279" s="31">
        <f t="shared" si="399"/>
        <v>0</v>
      </c>
      <c r="AU279" s="230" t="str">
        <f t="shared" si="412"/>
        <v>NO OFERTADO</v>
      </c>
      <c r="AV279" s="32">
        <v>7614</v>
      </c>
      <c r="AW279" s="229">
        <v>0</v>
      </c>
      <c r="AX279" s="34">
        <f t="shared" si="413"/>
        <v>7614</v>
      </c>
      <c r="AY279" s="31">
        <f t="shared" si="399"/>
        <v>7614</v>
      </c>
      <c r="AZ279" s="230" t="str">
        <f t="shared" si="414"/>
        <v>NO HABILITA</v>
      </c>
      <c r="BA279" s="32"/>
      <c r="BB279" s="229">
        <f t="shared" si="415"/>
        <v>0</v>
      </c>
      <c r="BC279" s="34">
        <f t="shared" si="416"/>
        <v>0</v>
      </c>
      <c r="BD279" s="31">
        <f t="shared" si="399"/>
        <v>0</v>
      </c>
      <c r="BE279" s="230" t="str">
        <f t="shared" si="417"/>
        <v>NO OFERTADO</v>
      </c>
      <c r="BF279" s="32"/>
      <c r="BG279" s="229"/>
      <c r="BH279" s="34">
        <f t="shared" si="418"/>
        <v>0</v>
      </c>
      <c r="BI279" s="31">
        <f t="shared" si="399"/>
        <v>0</v>
      </c>
      <c r="BJ279" s="230" t="str">
        <f t="shared" si="419"/>
        <v>NO OFERTADO</v>
      </c>
      <c r="BK279" s="32">
        <v>4600</v>
      </c>
      <c r="BL279" s="229">
        <v>0</v>
      </c>
      <c r="BM279" s="34">
        <f t="shared" si="420"/>
        <v>4600</v>
      </c>
      <c r="BN279" s="31">
        <f t="shared" si="399"/>
        <v>4600</v>
      </c>
      <c r="BO279" s="230" t="str">
        <f t="shared" si="421"/>
        <v>HABILITA</v>
      </c>
      <c r="BP279" s="32"/>
      <c r="BQ279" s="229"/>
      <c r="BR279" s="34">
        <f t="shared" si="422"/>
        <v>0</v>
      </c>
      <c r="BS279" s="31">
        <f t="shared" si="399"/>
        <v>0</v>
      </c>
      <c r="BT279" s="230" t="str">
        <f t="shared" si="423"/>
        <v>NO OFERTADO</v>
      </c>
      <c r="BU279" s="32"/>
      <c r="BV279" s="229"/>
      <c r="BW279" s="34">
        <f t="shared" si="424"/>
        <v>0</v>
      </c>
      <c r="BX279" s="31">
        <f t="shared" si="425"/>
        <v>0</v>
      </c>
      <c r="BY279" s="230" t="str">
        <f t="shared" si="426"/>
        <v>NO OFERTADO</v>
      </c>
      <c r="BZ279" s="32"/>
      <c r="CA279" s="229"/>
      <c r="CB279" s="34">
        <f t="shared" si="427"/>
        <v>0</v>
      </c>
      <c r="CC279" s="31">
        <f t="shared" si="425"/>
        <v>0</v>
      </c>
      <c r="CD279" s="230" t="str">
        <f t="shared" si="428"/>
        <v>NO OFERTADO</v>
      </c>
      <c r="CE279" s="32"/>
      <c r="CF279" s="229"/>
      <c r="CG279" s="34">
        <f t="shared" si="429"/>
        <v>0</v>
      </c>
      <c r="CH279" s="31">
        <f t="shared" si="425"/>
        <v>0</v>
      </c>
      <c r="CI279" s="230" t="str">
        <f t="shared" si="430"/>
        <v>NO OFERTADO</v>
      </c>
      <c r="CJ279" s="32">
        <v>6716</v>
      </c>
      <c r="CK279" s="229">
        <v>0</v>
      </c>
      <c r="CL279" s="34">
        <f t="shared" si="431"/>
        <v>6716</v>
      </c>
      <c r="CM279" s="31">
        <f t="shared" si="425"/>
        <v>6716</v>
      </c>
      <c r="CN279" s="230" t="str">
        <f t="shared" si="432"/>
        <v>HABILITA</v>
      </c>
      <c r="CO279" s="32"/>
      <c r="CP279" s="231"/>
      <c r="CQ279" s="34">
        <f t="shared" si="433"/>
        <v>0</v>
      </c>
      <c r="CR279" s="31">
        <f t="shared" si="425"/>
        <v>0</v>
      </c>
      <c r="CS279" s="230" t="str">
        <f t="shared" si="434"/>
        <v>NO OFERTADO</v>
      </c>
      <c r="CT279" s="32"/>
      <c r="CU279" s="229"/>
      <c r="CV279" s="34">
        <f t="shared" si="435"/>
        <v>0</v>
      </c>
      <c r="CW279" s="31">
        <f t="shared" si="425"/>
        <v>0</v>
      </c>
      <c r="CX279" s="230" t="str">
        <f t="shared" si="436"/>
        <v>NO OFERTADO</v>
      </c>
      <c r="CY279" s="32"/>
      <c r="CZ279" s="229"/>
      <c r="DA279" s="34">
        <f t="shared" si="449"/>
        <v>0</v>
      </c>
      <c r="DB279" s="31">
        <f t="shared" si="450"/>
        <v>0</v>
      </c>
      <c r="DC279" s="230" t="str">
        <f t="shared" si="437"/>
        <v>NO OFERTADO</v>
      </c>
      <c r="DD279" s="32"/>
      <c r="DE279" s="229"/>
      <c r="DF279" s="34">
        <f t="shared" si="451"/>
        <v>0</v>
      </c>
      <c r="DG279" s="31">
        <f t="shared" si="452"/>
        <v>0</v>
      </c>
      <c r="DH279" s="230" t="str">
        <f t="shared" si="438"/>
        <v>NO OFERTADO</v>
      </c>
      <c r="DI279" s="32"/>
      <c r="DJ279" s="229"/>
      <c r="DK279" s="34">
        <f t="shared" si="453"/>
        <v>0</v>
      </c>
      <c r="DL279" s="31">
        <f t="shared" si="454"/>
        <v>0</v>
      </c>
      <c r="DM279" s="230" t="str">
        <f t="shared" si="439"/>
        <v>NO OFERTADO</v>
      </c>
      <c r="DN279" s="32"/>
      <c r="DO279" s="229"/>
      <c r="DP279" s="34">
        <f t="shared" si="455"/>
        <v>0</v>
      </c>
      <c r="DQ279" s="31">
        <f t="shared" si="456"/>
        <v>0</v>
      </c>
      <c r="DR279" s="230" t="str">
        <f t="shared" si="440"/>
        <v>NO OFERTADO</v>
      </c>
      <c r="DS279" s="32"/>
      <c r="DT279" s="229"/>
      <c r="DU279" s="34">
        <f t="shared" si="457"/>
        <v>0</v>
      </c>
      <c r="DV279" s="31">
        <f t="shared" si="458"/>
        <v>0</v>
      </c>
      <c r="DW279" s="230" t="str">
        <f t="shared" si="441"/>
        <v>NO OFERTADO</v>
      </c>
      <c r="DX279" s="32"/>
      <c r="DY279" s="229">
        <f t="shared" si="389"/>
        <v>0</v>
      </c>
      <c r="DZ279" s="34">
        <f t="shared" si="442"/>
        <v>0</v>
      </c>
      <c r="EA279" s="31">
        <f t="shared" si="443"/>
        <v>0</v>
      </c>
      <c r="EB279" s="230" t="str">
        <f t="shared" si="444"/>
        <v>NO OFERTADO</v>
      </c>
      <c r="EC279" s="32"/>
      <c r="ED279" s="229"/>
      <c r="EE279" s="34">
        <f t="shared" si="459"/>
        <v>0</v>
      </c>
      <c r="EF279" s="31">
        <f t="shared" si="460"/>
        <v>0</v>
      </c>
      <c r="EG279" s="230" t="str">
        <f t="shared" si="445"/>
        <v>NO OFERTADO</v>
      </c>
      <c r="EH279" s="32"/>
      <c r="EI279" s="229"/>
      <c r="EJ279" s="34">
        <f t="shared" si="461"/>
        <v>0</v>
      </c>
      <c r="EK279" s="31">
        <f t="shared" si="462"/>
        <v>0</v>
      </c>
      <c r="EL279" s="230" t="str">
        <f t="shared" si="446"/>
        <v>NO OFERTADO</v>
      </c>
    </row>
    <row r="280" spans="1:142" s="226" customFormat="1" ht="51" x14ac:dyDescent="0.2">
      <c r="A280" s="103">
        <v>271</v>
      </c>
      <c r="B280" s="202" t="s">
        <v>418</v>
      </c>
      <c r="C280" s="121" t="s">
        <v>52</v>
      </c>
      <c r="D280" s="146">
        <v>1</v>
      </c>
      <c r="E280" s="227" t="s">
        <v>53</v>
      </c>
      <c r="F280" s="228">
        <v>1</v>
      </c>
      <c r="G280" s="25">
        <v>19032.5</v>
      </c>
      <c r="H280" s="32"/>
      <c r="I280" s="229"/>
      <c r="J280" s="34">
        <f t="shared" si="447"/>
        <v>0</v>
      </c>
      <c r="K280" s="31">
        <f t="shared" si="448"/>
        <v>0</v>
      </c>
      <c r="L280" s="230" t="str">
        <f t="shared" si="397"/>
        <v>NO OFERTADO</v>
      </c>
      <c r="M280" s="32"/>
      <c r="N280" s="229">
        <v>0</v>
      </c>
      <c r="O280" s="34">
        <f t="shared" si="398"/>
        <v>0</v>
      </c>
      <c r="P280" s="31">
        <f t="shared" si="399"/>
        <v>0</v>
      </c>
      <c r="Q280" s="230" t="str">
        <f t="shared" si="400"/>
        <v>NO OFERTADO</v>
      </c>
      <c r="R280" s="32">
        <v>24650</v>
      </c>
      <c r="S280" s="229">
        <v>0</v>
      </c>
      <c r="T280" s="34">
        <f t="shared" si="401"/>
        <v>24650</v>
      </c>
      <c r="U280" s="31">
        <f t="shared" si="399"/>
        <v>24650</v>
      </c>
      <c r="V280" s="230" t="str">
        <f t="shared" si="402"/>
        <v>HABILITA</v>
      </c>
      <c r="W280" s="32"/>
      <c r="X280" s="229"/>
      <c r="Y280" s="34">
        <f t="shared" si="403"/>
        <v>0</v>
      </c>
      <c r="Z280" s="31">
        <f t="shared" si="399"/>
        <v>0</v>
      </c>
      <c r="AA280" s="230" t="str">
        <f t="shared" si="404"/>
        <v>NO OFERTADO</v>
      </c>
      <c r="AB280" s="32"/>
      <c r="AC280" s="229"/>
      <c r="AD280" s="34">
        <f t="shared" si="405"/>
        <v>0</v>
      </c>
      <c r="AE280" s="31">
        <f t="shared" si="399"/>
        <v>0</v>
      </c>
      <c r="AF280" s="230" t="str">
        <f t="shared" si="406"/>
        <v>NO OFERTADO</v>
      </c>
      <c r="AG280" s="32"/>
      <c r="AH280" s="229"/>
      <c r="AI280" s="34">
        <f t="shared" si="407"/>
        <v>0</v>
      </c>
      <c r="AJ280" s="31">
        <f t="shared" si="399"/>
        <v>0</v>
      </c>
      <c r="AK280" s="230" t="str">
        <f t="shared" si="408"/>
        <v>NO OFERTADO</v>
      </c>
      <c r="AL280" s="32"/>
      <c r="AM280" s="229"/>
      <c r="AN280" s="34">
        <f t="shared" si="409"/>
        <v>0</v>
      </c>
      <c r="AO280" s="31">
        <f t="shared" si="399"/>
        <v>0</v>
      </c>
      <c r="AP280" s="230" t="str">
        <f t="shared" si="410"/>
        <v>NO OFERTADO</v>
      </c>
      <c r="AQ280" s="32"/>
      <c r="AR280" s="229"/>
      <c r="AS280" s="34">
        <f t="shared" si="411"/>
        <v>0</v>
      </c>
      <c r="AT280" s="31">
        <f t="shared" si="399"/>
        <v>0</v>
      </c>
      <c r="AU280" s="230" t="str">
        <f t="shared" si="412"/>
        <v>NO OFERTADO</v>
      </c>
      <c r="AV280" s="32">
        <v>28011</v>
      </c>
      <c r="AW280" s="229">
        <v>0</v>
      </c>
      <c r="AX280" s="34">
        <f t="shared" si="413"/>
        <v>28011</v>
      </c>
      <c r="AY280" s="31">
        <f t="shared" si="399"/>
        <v>28011</v>
      </c>
      <c r="AZ280" s="230" t="str">
        <f t="shared" si="414"/>
        <v>NO HABILITA</v>
      </c>
      <c r="BA280" s="32"/>
      <c r="BB280" s="229">
        <f t="shared" si="415"/>
        <v>0</v>
      </c>
      <c r="BC280" s="34">
        <f t="shared" si="416"/>
        <v>0</v>
      </c>
      <c r="BD280" s="31">
        <f t="shared" si="399"/>
        <v>0</v>
      </c>
      <c r="BE280" s="230" t="str">
        <f t="shared" si="417"/>
        <v>NO OFERTADO</v>
      </c>
      <c r="BF280" s="32"/>
      <c r="BG280" s="229"/>
      <c r="BH280" s="34">
        <f t="shared" si="418"/>
        <v>0</v>
      </c>
      <c r="BI280" s="31">
        <f t="shared" si="399"/>
        <v>0</v>
      </c>
      <c r="BJ280" s="230" t="str">
        <f t="shared" si="419"/>
        <v>NO OFERTADO</v>
      </c>
      <c r="BK280" s="32">
        <v>16550</v>
      </c>
      <c r="BL280" s="229">
        <v>0</v>
      </c>
      <c r="BM280" s="34">
        <f t="shared" si="420"/>
        <v>16550</v>
      </c>
      <c r="BN280" s="31">
        <f t="shared" si="399"/>
        <v>16550</v>
      </c>
      <c r="BO280" s="230" t="str">
        <f t="shared" si="421"/>
        <v>HABILITA</v>
      </c>
      <c r="BP280" s="32"/>
      <c r="BQ280" s="229"/>
      <c r="BR280" s="34">
        <f t="shared" si="422"/>
        <v>0</v>
      </c>
      <c r="BS280" s="31">
        <f t="shared" si="399"/>
        <v>0</v>
      </c>
      <c r="BT280" s="230" t="str">
        <f t="shared" si="423"/>
        <v>NO OFERTADO</v>
      </c>
      <c r="BU280" s="32"/>
      <c r="BV280" s="229"/>
      <c r="BW280" s="34">
        <f t="shared" si="424"/>
        <v>0</v>
      </c>
      <c r="BX280" s="31">
        <f t="shared" si="425"/>
        <v>0</v>
      </c>
      <c r="BY280" s="230" t="str">
        <f t="shared" si="426"/>
        <v>NO OFERTADO</v>
      </c>
      <c r="BZ280" s="32"/>
      <c r="CA280" s="229"/>
      <c r="CB280" s="34">
        <f t="shared" si="427"/>
        <v>0</v>
      </c>
      <c r="CC280" s="31">
        <f t="shared" si="425"/>
        <v>0</v>
      </c>
      <c r="CD280" s="230" t="str">
        <f t="shared" si="428"/>
        <v>NO OFERTADO</v>
      </c>
      <c r="CE280" s="32"/>
      <c r="CF280" s="229"/>
      <c r="CG280" s="34">
        <f t="shared" si="429"/>
        <v>0</v>
      </c>
      <c r="CH280" s="31">
        <f t="shared" si="425"/>
        <v>0</v>
      </c>
      <c r="CI280" s="230" t="str">
        <f t="shared" si="430"/>
        <v>NO OFERTADO</v>
      </c>
      <c r="CJ280" s="32"/>
      <c r="CK280" s="229"/>
      <c r="CL280" s="34">
        <f t="shared" si="431"/>
        <v>0</v>
      </c>
      <c r="CM280" s="31">
        <f t="shared" si="425"/>
        <v>0</v>
      </c>
      <c r="CN280" s="230" t="str">
        <f t="shared" si="432"/>
        <v>NO OFERTADO</v>
      </c>
      <c r="CO280" s="32"/>
      <c r="CP280" s="231"/>
      <c r="CQ280" s="34">
        <f t="shared" si="433"/>
        <v>0</v>
      </c>
      <c r="CR280" s="31">
        <f t="shared" si="425"/>
        <v>0</v>
      </c>
      <c r="CS280" s="230" t="str">
        <f t="shared" si="434"/>
        <v>NO OFERTADO</v>
      </c>
      <c r="CT280" s="32"/>
      <c r="CU280" s="229"/>
      <c r="CV280" s="34">
        <f t="shared" si="435"/>
        <v>0</v>
      </c>
      <c r="CW280" s="31">
        <f t="shared" si="425"/>
        <v>0</v>
      </c>
      <c r="CX280" s="230" t="str">
        <f t="shared" si="436"/>
        <v>NO OFERTADO</v>
      </c>
      <c r="CY280" s="32"/>
      <c r="CZ280" s="229"/>
      <c r="DA280" s="34">
        <f t="shared" si="449"/>
        <v>0</v>
      </c>
      <c r="DB280" s="31">
        <f t="shared" si="450"/>
        <v>0</v>
      </c>
      <c r="DC280" s="230" t="str">
        <f t="shared" si="437"/>
        <v>NO OFERTADO</v>
      </c>
      <c r="DD280" s="32"/>
      <c r="DE280" s="229"/>
      <c r="DF280" s="34">
        <f t="shared" si="451"/>
        <v>0</v>
      </c>
      <c r="DG280" s="31">
        <f t="shared" si="452"/>
        <v>0</v>
      </c>
      <c r="DH280" s="230" t="str">
        <f t="shared" si="438"/>
        <v>NO OFERTADO</v>
      </c>
      <c r="DI280" s="32"/>
      <c r="DJ280" s="229"/>
      <c r="DK280" s="34">
        <f t="shared" si="453"/>
        <v>0</v>
      </c>
      <c r="DL280" s="31">
        <f t="shared" si="454"/>
        <v>0</v>
      </c>
      <c r="DM280" s="230" t="str">
        <f t="shared" si="439"/>
        <v>NO OFERTADO</v>
      </c>
      <c r="DN280" s="32"/>
      <c r="DO280" s="229"/>
      <c r="DP280" s="34">
        <f t="shared" si="455"/>
        <v>0</v>
      </c>
      <c r="DQ280" s="31">
        <f t="shared" si="456"/>
        <v>0</v>
      </c>
      <c r="DR280" s="230" t="str">
        <f t="shared" si="440"/>
        <v>NO OFERTADO</v>
      </c>
      <c r="DS280" s="32"/>
      <c r="DT280" s="229"/>
      <c r="DU280" s="34">
        <f t="shared" si="457"/>
        <v>0</v>
      </c>
      <c r="DV280" s="31">
        <f t="shared" si="458"/>
        <v>0</v>
      </c>
      <c r="DW280" s="230" t="str">
        <f t="shared" si="441"/>
        <v>NO OFERTADO</v>
      </c>
      <c r="DX280" s="32"/>
      <c r="DY280" s="229">
        <f t="shared" si="389"/>
        <v>0</v>
      </c>
      <c r="DZ280" s="34">
        <f t="shared" si="442"/>
        <v>0</v>
      </c>
      <c r="EA280" s="31">
        <f t="shared" si="443"/>
        <v>0</v>
      </c>
      <c r="EB280" s="230" t="str">
        <f t="shared" si="444"/>
        <v>NO OFERTADO</v>
      </c>
      <c r="EC280" s="32"/>
      <c r="ED280" s="229"/>
      <c r="EE280" s="34">
        <f t="shared" si="459"/>
        <v>0</v>
      </c>
      <c r="EF280" s="31">
        <f t="shared" si="460"/>
        <v>0</v>
      </c>
      <c r="EG280" s="230" t="str">
        <f t="shared" si="445"/>
        <v>NO OFERTADO</v>
      </c>
      <c r="EH280" s="32"/>
      <c r="EI280" s="229"/>
      <c r="EJ280" s="34">
        <f t="shared" si="461"/>
        <v>0</v>
      </c>
      <c r="EK280" s="31">
        <f t="shared" si="462"/>
        <v>0</v>
      </c>
      <c r="EL280" s="230" t="str">
        <f t="shared" si="446"/>
        <v>NO OFERTADO</v>
      </c>
    </row>
    <row r="281" spans="1:142" s="226" customFormat="1" ht="38.25" x14ac:dyDescent="0.2">
      <c r="A281" s="103">
        <v>272</v>
      </c>
      <c r="B281" s="202" t="s">
        <v>419</v>
      </c>
      <c r="C281" s="121" t="s">
        <v>52</v>
      </c>
      <c r="D281" s="146">
        <v>1</v>
      </c>
      <c r="E281" s="227" t="s">
        <v>53</v>
      </c>
      <c r="F281" s="228">
        <v>146</v>
      </c>
      <c r="G281" s="25">
        <v>4600</v>
      </c>
      <c r="H281" s="32"/>
      <c r="I281" s="229"/>
      <c r="J281" s="34">
        <f t="shared" si="447"/>
        <v>0</v>
      </c>
      <c r="K281" s="31">
        <f t="shared" si="448"/>
        <v>0</v>
      </c>
      <c r="L281" s="230" t="str">
        <f t="shared" si="397"/>
        <v>NO OFERTADO</v>
      </c>
      <c r="M281" s="32">
        <v>6900</v>
      </c>
      <c r="N281" s="229">
        <v>0</v>
      </c>
      <c r="O281" s="34">
        <f t="shared" si="398"/>
        <v>6900</v>
      </c>
      <c r="P281" s="31">
        <f t="shared" si="399"/>
        <v>6900</v>
      </c>
      <c r="Q281" s="230" t="str">
        <f t="shared" si="400"/>
        <v>NO HABILITA</v>
      </c>
      <c r="R281" s="32">
        <v>4800</v>
      </c>
      <c r="S281" s="229">
        <v>0</v>
      </c>
      <c r="T281" s="34">
        <f t="shared" si="401"/>
        <v>4800</v>
      </c>
      <c r="U281" s="31">
        <f t="shared" si="399"/>
        <v>4800</v>
      </c>
      <c r="V281" s="230" t="str">
        <f t="shared" si="402"/>
        <v>HABILITA</v>
      </c>
      <c r="W281" s="32"/>
      <c r="X281" s="229"/>
      <c r="Y281" s="34">
        <f t="shared" si="403"/>
        <v>0</v>
      </c>
      <c r="Z281" s="31">
        <f t="shared" si="399"/>
        <v>0</v>
      </c>
      <c r="AA281" s="230" t="str">
        <f t="shared" si="404"/>
        <v>NO OFERTADO</v>
      </c>
      <c r="AB281" s="32"/>
      <c r="AC281" s="229"/>
      <c r="AD281" s="34">
        <f t="shared" si="405"/>
        <v>0</v>
      </c>
      <c r="AE281" s="31">
        <f t="shared" si="399"/>
        <v>0</v>
      </c>
      <c r="AF281" s="230" t="str">
        <f t="shared" si="406"/>
        <v>NO OFERTADO</v>
      </c>
      <c r="AG281" s="32"/>
      <c r="AH281" s="229"/>
      <c r="AI281" s="34">
        <f t="shared" si="407"/>
        <v>0</v>
      </c>
      <c r="AJ281" s="31">
        <f t="shared" si="399"/>
        <v>0</v>
      </c>
      <c r="AK281" s="230" t="str">
        <f t="shared" si="408"/>
        <v>NO OFERTADO</v>
      </c>
      <c r="AL281" s="32"/>
      <c r="AM281" s="229"/>
      <c r="AN281" s="34">
        <f t="shared" si="409"/>
        <v>0</v>
      </c>
      <c r="AO281" s="31">
        <f t="shared" si="399"/>
        <v>0</v>
      </c>
      <c r="AP281" s="230" t="str">
        <f t="shared" si="410"/>
        <v>NO OFERTADO</v>
      </c>
      <c r="AQ281" s="32"/>
      <c r="AR281" s="229"/>
      <c r="AS281" s="34">
        <f t="shared" si="411"/>
        <v>0</v>
      </c>
      <c r="AT281" s="31">
        <f t="shared" si="399"/>
        <v>0</v>
      </c>
      <c r="AU281" s="230" t="str">
        <f t="shared" si="412"/>
        <v>NO OFERTADO</v>
      </c>
      <c r="AV281" s="32">
        <v>5625</v>
      </c>
      <c r="AW281" s="229">
        <v>0</v>
      </c>
      <c r="AX281" s="34">
        <f t="shared" si="413"/>
        <v>5625</v>
      </c>
      <c r="AY281" s="31">
        <f t="shared" si="399"/>
        <v>5625</v>
      </c>
      <c r="AZ281" s="230" t="str">
        <f t="shared" si="414"/>
        <v>HABILITA</v>
      </c>
      <c r="BA281" s="32"/>
      <c r="BB281" s="229">
        <f t="shared" si="415"/>
        <v>0</v>
      </c>
      <c r="BC281" s="34">
        <f t="shared" si="416"/>
        <v>0</v>
      </c>
      <c r="BD281" s="31">
        <f t="shared" si="399"/>
        <v>0</v>
      </c>
      <c r="BE281" s="230" t="str">
        <f t="shared" si="417"/>
        <v>NO OFERTADO</v>
      </c>
      <c r="BF281" s="32"/>
      <c r="BG281" s="229"/>
      <c r="BH281" s="34">
        <f t="shared" si="418"/>
        <v>0</v>
      </c>
      <c r="BI281" s="31">
        <f t="shared" si="399"/>
        <v>0</v>
      </c>
      <c r="BJ281" s="230" t="str">
        <f t="shared" si="419"/>
        <v>NO OFERTADO</v>
      </c>
      <c r="BK281" s="32">
        <v>3700</v>
      </c>
      <c r="BL281" s="229">
        <v>0</v>
      </c>
      <c r="BM281" s="34">
        <f t="shared" si="420"/>
        <v>3700</v>
      </c>
      <c r="BN281" s="31">
        <f t="shared" si="399"/>
        <v>3700</v>
      </c>
      <c r="BO281" s="230" t="str">
        <f t="shared" si="421"/>
        <v>HABILITA</v>
      </c>
      <c r="BP281" s="32"/>
      <c r="BQ281" s="229"/>
      <c r="BR281" s="34">
        <f t="shared" si="422"/>
        <v>0</v>
      </c>
      <c r="BS281" s="31">
        <f t="shared" si="399"/>
        <v>0</v>
      </c>
      <c r="BT281" s="230" t="str">
        <f t="shared" si="423"/>
        <v>NO OFERTADO</v>
      </c>
      <c r="BU281" s="32"/>
      <c r="BV281" s="229"/>
      <c r="BW281" s="34">
        <f t="shared" si="424"/>
        <v>0</v>
      </c>
      <c r="BX281" s="31">
        <f t="shared" si="425"/>
        <v>0</v>
      </c>
      <c r="BY281" s="230" t="str">
        <f t="shared" si="426"/>
        <v>NO OFERTADO</v>
      </c>
      <c r="BZ281" s="32"/>
      <c r="CA281" s="229"/>
      <c r="CB281" s="34">
        <f t="shared" si="427"/>
        <v>0</v>
      </c>
      <c r="CC281" s="31">
        <f t="shared" si="425"/>
        <v>0</v>
      </c>
      <c r="CD281" s="230" t="str">
        <f t="shared" si="428"/>
        <v>NO OFERTADO</v>
      </c>
      <c r="CE281" s="32"/>
      <c r="CF281" s="229"/>
      <c r="CG281" s="34">
        <f t="shared" si="429"/>
        <v>0</v>
      </c>
      <c r="CH281" s="31">
        <f t="shared" si="425"/>
        <v>0</v>
      </c>
      <c r="CI281" s="230" t="str">
        <f t="shared" si="430"/>
        <v>NO OFERTADO</v>
      </c>
      <c r="CJ281" s="32">
        <v>4560</v>
      </c>
      <c r="CK281" s="229">
        <v>0</v>
      </c>
      <c r="CL281" s="34">
        <f t="shared" si="431"/>
        <v>4560</v>
      </c>
      <c r="CM281" s="31">
        <f t="shared" si="425"/>
        <v>4560</v>
      </c>
      <c r="CN281" s="230" t="str">
        <f t="shared" si="432"/>
        <v>HABILITA</v>
      </c>
      <c r="CO281" s="32"/>
      <c r="CP281" s="231"/>
      <c r="CQ281" s="34">
        <f t="shared" si="433"/>
        <v>0</v>
      </c>
      <c r="CR281" s="31">
        <f t="shared" si="425"/>
        <v>0</v>
      </c>
      <c r="CS281" s="230" t="str">
        <f t="shared" si="434"/>
        <v>NO OFERTADO</v>
      </c>
      <c r="CT281" s="32"/>
      <c r="CU281" s="229"/>
      <c r="CV281" s="34">
        <f t="shared" si="435"/>
        <v>0</v>
      </c>
      <c r="CW281" s="31">
        <f t="shared" si="425"/>
        <v>0</v>
      </c>
      <c r="CX281" s="230" t="str">
        <f t="shared" si="436"/>
        <v>NO OFERTADO</v>
      </c>
      <c r="CY281" s="32"/>
      <c r="CZ281" s="229"/>
      <c r="DA281" s="34">
        <f t="shared" si="449"/>
        <v>0</v>
      </c>
      <c r="DB281" s="31">
        <f t="shared" si="450"/>
        <v>0</v>
      </c>
      <c r="DC281" s="230" t="str">
        <f t="shared" si="437"/>
        <v>NO OFERTADO</v>
      </c>
      <c r="DD281" s="32"/>
      <c r="DE281" s="229"/>
      <c r="DF281" s="34">
        <f t="shared" si="451"/>
        <v>0</v>
      </c>
      <c r="DG281" s="31">
        <f t="shared" si="452"/>
        <v>0</v>
      </c>
      <c r="DH281" s="230" t="str">
        <f t="shared" si="438"/>
        <v>NO OFERTADO</v>
      </c>
      <c r="DI281" s="32"/>
      <c r="DJ281" s="229"/>
      <c r="DK281" s="34">
        <f t="shared" si="453"/>
        <v>0</v>
      </c>
      <c r="DL281" s="31">
        <f t="shared" si="454"/>
        <v>0</v>
      </c>
      <c r="DM281" s="230" t="str">
        <f t="shared" si="439"/>
        <v>NO OFERTADO</v>
      </c>
      <c r="DN281" s="32"/>
      <c r="DO281" s="229"/>
      <c r="DP281" s="34">
        <f t="shared" si="455"/>
        <v>0</v>
      </c>
      <c r="DQ281" s="31">
        <f t="shared" si="456"/>
        <v>0</v>
      </c>
      <c r="DR281" s="230" t="str">
        <f t="shared" si="440"/>
        <v>NO OFERTADO</v>
      </c>
      <c r="DS281" s="32"/>
      <c r="DT281" s="229"/>
      <c r="DU281" s="34">
        <f t="shared" si="457"/>
        <v>0</v>
      </c>
      <c r="DV281" s="31">
        <f t="shared" si="458"/>
        <v>0</v>
      </c>
      <c r="DW281" s="230" t="str">
        <f t="shared" si="441"/>
        <v>NO OFERTADO</v>
      </c>
      <c r="DX281" s="32"/>
      <c r="DY281" s="229">
        <f t="shared" si="389"/>
        <v>0</v>
      </c>
      <c r="DZ281" s="34">
        <f t="shared" si="442"/>
        <v>0</v>
      </c>
      <c r="EA281" s="31">
        <f t="shared" si="443"/>
        <v>0</v>
      </c>
      <c r="EB281" s="230" t="str">
        <f t="shared" si="444"/>
        <v>NO OFERTADO</v>
      </c>
      <c r="EC281" s="32"/>
      <c r="ED281" s="229"/>
      <c r="EE281" s="34">
        <f t="shared" si="459"/>
        <v>0</v>
      </c>
      <c r="EF281" s="31">
        <f t="shared" si="460"/>
        <v>0</v>
      </c>
      <c r="EG281" s="230" t="str">
        <f t="shared" si="445"/>
        <v>NO OFERTADO</v>
      </c>
      <c r="EH281" s="32"/>
      <c r="EI281" s="229"/>
      <c r="EJ281" s="34">
        <f t="shared" si="461"/>
        <v>0</v>
      </c>
      <c r="EK281" s="31">
        <f t="shared" si="462"/>
        <v>0</v>
      </c>
      <c r="EL281" s="230" t="str">
        <f t="shared" si="446"/>
        <v>NO OFERTADO</v>
      </c>
    </row>
    <row r="282" spans="1:142" s="226" customFormat="1" ht="25.5" x14ac:dyDescent="0.2">
      <c r="A282" s="103">
        <v>273</v>
      </c>
      <c r="B282" s="202" t="s">
        <v>420</v>
      </c>
      <c r="C282" s="121" t="s">
        <v>421</v>
      </c>
      <c r="D282" s="146">
        <v>1</v>
      </c>
      <c r="E282" s="227" t="s">
        <v>53</v>
      </c>
      <c r="F282" s="228">
        <v>1</v>
      </c>
      <c r="G282" s="25">
        <v>822780</v>
      </c>
      <c r="H282" s="32"/>
      <c r="I282" s="229"/>
      <c r="J282" s="34">
        <f t="shared" si="447"/>
        <v>0</v>
      </c>
      <c r="K282" s="31">
        <f t="shared" si="448"/>
        <v>0</v>
      </c>
      <c r="L282" s="230" t="str">
        <f t="shared" si="397"/>
        <v>NO OFERTADO</v>
      </c>
      <c r="M282" s="32"/>
      <c r="N282" s="229">
        <v>0</v>
      </c>
      <c r="O282" s="34">
        <f t="shared" si="398"/>
        <v>0</v>
      </c>
      <c r="P282" s="31">
        <f t="shared" ref="P282:BS297" si="464">$D282*O282</f>
        <v>0</v>
      </c>
      <c r="Q282" s="230" t="str">
        <f t="shared" si="400"/>
        <v>NO OFERTADO</v>
      </c>
      <c r="R282" s="32"/>
      <c r="S282" s="229"/>
      <c r="T282" s="34">
        <f t="shared" si="401"/>
        <v>0</v>
      </c>
      <c r="U282" s="31">
        <f t="shared" si="464"/>
        <v>0</v>
      </c>
      <c r="V282" s="230" t="str">
        <f t="shared" si="402"/>
        <v>NO OFERTADO</v>
      </c>
      <c r="W282" s="32"/>
      <c r="X282" s="229"/>
      <c r="Y282" s="34">
        <f t="shared" si="403"/>
        <v>0</v>
      </c>
      <c r="Z282" s="31">
        <f t="shared" si="464"/>
        <v>0</v>
      </c>
      <c r="AA282" s="230" t="str">
        <f t="shared" si="404"/>
        <v>NO OFERTADO</v>
      </c>
      <c r="AB282" s="32"/>
      <c r="AC282" s="229"/>
      <c r="AD282" s="34">
        <f t="shared" si="405"/>
        <v>0</v>
      </c>
      <c r="AE282" s="31">
        <f t="shared" si="464"/>
        <v>0</v>
      </c>
      <c r="AF282" s="230" t="str">
        <f t="shared" si="406"/>
        <v>NO OFERTADO</v>
      </c>
      <c r="AG282" s="32"/>
      <c r="AH282" s="229"/>
      <c r="AI282" s="34">
        <f t="shared" si="407"/>
        <v>0</v>
      </c>
      <c r="AJ282" s="31">
        <f t="shared" si="464"/>
        <v>0</v>
      </c>
      <c r="AK282" s="230" t="str">
        <f t="shared" si="408"/>
        <v>NO OFERTADO</v>
      </c>
      <c r="AL282" s="32">
        <v>799990</v>
      </c>
      <c r="AM282" s="229">
        <v>0</v>
      </c>
      <c r="AN282" s="34">
        <f t="shared" si="409"/>
        <v>799990</v>
      </c>
      <c r="AO282" s="31">
        <f t="shared" si="464"/>
        <v>799990</v>
      </c>
      <c r="AP282" s="230" t="str">
        <f t="shared" si="410"/>
        <v>HABILITA</v>
      </c>
      <c r="AQ282" s="32"/>
      <c r="AR282" s="229"/>
      <c r="AS282" s="34">
        <f t="shared" si="411"/>
        <v>0</v>
      </c>
      <c r="AT282" s="31">
        <f t="shared" si="464"/>
        <v>0</v>
      </c>
      <c r="AU282" s="230" t="str">
        <f t="shared" si="412"/>
        <v>NO OFERTADO</v>
      </c>
      <c r="AV282" s="32"/>
      <c r="AW282" s="229"/>
      <c r="AX282" s="34">
        <f t="shared" si="413"/>
        <v>0</v>
      </c>
      <c r="AY282" s="31">
        <f t="shared" si="464"/>
        <v>0</v>
      </c>
      <c r="AZ282" s="230" t="str">
        <f t="shared" si="414"/>
        <v>NO OFERTADO</v>
      </c>
      <c r="BA282" s="32"/>
      <c r="BB282" s="229">
        <f t="shared" ref="BB282:BB297" si="465">BA282*0.19</f>
        <v>0</v>
      </c>
      <c r="BC282" s="34">
        <f t="shared" si="416"/>
        <v>0</v>
      </c>
      <c r="BD282" s="31">
        <f t="shared" si="464"/>
        <v>0</v>
      </c>
      <c r="BE282" s="230" t="str">
        <f t="shared" si="417"/>
        <v>NO OFERTADO</v>
      </c>
      <c r="BF282" s="32"/>
      <c r="BG282" s="229"/>
      <c r="BH282" s="34">
        <f t="shared" si="418"/>
        <v>0</v>
      </c>
      <c r="BI282" s="31">
        <f t="shared" si="464"/>
        <v>0</v>
      </c>
      <c r="BJ282" s="230" t="str">
        <f t="shared" si="419"/>
        <v>NO OFERTADO</v>
      </c>
      <c r="BK282" s="32"/>
      <c r="BL282" s="229"/>
      <c r="BM282" s="34">
        <f t="shared" si="420"/>
        <v>0</v>
      </c>
      <c r="BN282" s="31">
        <f t="shared" si="464"/>
        <v>0</v>
      </c>
      <c r="BO282" s="230" t="str">
        <f t="shared" si="421"/>
        <v>NO OFERTADO</v>
      </c>
      <c r="BP282" s="32"/>
      <c r="BQ282" s="229"/>
      <c r="BR282" s="34">
        <f t="shared" si="422"/>
        <v>0</v>
      </c>
      <c r="BS282" s="31">
        <f t="shared" si="464"/>
        <v>0</v>
      </c>
      <c r="BT282" s="230" t="str">
        <f t="shared" si="423"/>
        <v>NO OFERTADO</v>
      </c>
      <c r="BU282" s="32"/>
      <c r="BV282" s="229"/>
      <c r="BW282" s="34">
        <f t="shared" si="424"/>
        <v>0</v>
      </c>
      <c r="BX282" s="31">
        <f t="shared" ref="BX282:CW297" si="466">$D282*BW282</f>
        <v>0</v>
      </c>
      <c r="BY282" s="230" t="str">
        <f t="shared" si="426"/>
        <v>NO OFERTADO</v>
      </c>
      <c r="BZ282" s="32"/>
      <c r="CA282" s="229"/>
      <c r="CB282" s="34">
        <f t="shared" si="427"/>
        <v>0</v>
      </c>
      <c r="CC282" s="31">
        <f t="shared" si="466"/>
        <v>0</v>
      </c>
      <c r="CD282" s="230" t="str">
        <f t="shared" si="428"/>
        <v>NO OFERTADO</v>
      </c>
      <c r="CE282" s="32"/>
      <c r="CF282" s="229"/>
      <c r="CG282" s="34">
        <f t="shared" si="429"/>
        <v>0</v>
      </c>
      <c r="CH282" s="31">
        <f t="shared" si="466"/>
        <v>0</v>
      </c>
      <c r="CI282" s="230" t="str">
        <f t="shared" si="430"/>
        <v>NO OFERTADO</v>
      </c>
      <c r="CJ282" s="32"/>
      <c r="CK282" s="229"/>
      <c r="CL282" s="34">
        <f t="shared" si="431"/>
        <v>0</v>
      </c>
      <c r="CM282" s="31">
        <f t="shared" si="466"/>
        <v>0</v>
      </c>
      <c r="CN282" s="230" t="str">
        <f t="shared" si="432"/>
        <v>NO OFERTADO</v>
      </c>
      <c r="CO282" s="32"/>
      <c r="CP282" s="231"/>
      <c r="CQ282" s="34">
        <f t="shared" si="433"/>
        <v>0</v>
      </c>
      <c r="CR282" s="31">
        <f t="shared" si="466"/>
        <v>0</v>
      </c>
      <c r="CS282" s="230" t="str">
        <f t="shared" si="434"/>
        <v>NO OFERTADO</v>
      </c>
      <c r="CT282" s="32"/>
      <c r="CU282" s="229"/>
      <c r="CV282" s="34">
        <f t="shared" si="435"/>
        <v>0</v>
      </c>
      <c r="CW282" s="31">
        <f t="shared" si="466"/>
        <v>0</v>
      </c>
      <c r="CX282" s="230" t="str">
        <f t="shared" si="436"/>
        <v>NO OFERTADO</v>
      </c>
      <c r="CY282" s="32"/>
      <c r="CZ282" s="229"/>
      <c r="DA282" s="34">
        <f t="shared" si="449"/>
        <v>0</v>
      </c>
      <c r="DB282" s="31">
        <f t="shared" si="450"/>
        <v>0</v>
      </c>
      <c r="DC282" s="230" t="str">
        <f t="shared" si="437"/>
        <v>NO OFERTADO</v>
      </c>
      <c r="DD282" s="32"/>
      <c r="DE282" s="229"/>
      <c r="DF282" s="34">
        <f t="shared" si="451"/>
        <v>0</v>
      </c>
      <c r="DG282" s="31">
        <f t="shared" si="452"/>
        <v>0</v>
      </c>
      <c r="DH282" s="230" t="str">
        <f t="shared" si="438"/>
        <v>NO OFERTADO</v>
      </c>
      <c r="DI282" s="32"/>
      <c r="DJ282" s="229"/>
      <c r="DK282" s="34">
        <f t="shared" si="453"/>
        <v>0</v>
      </c>
      <c r="DL282" s="31">
        <f t="shared" si="454"/>
        <v>0</v>
      </c>
      <c r="DM282" s="230" t="str">
        <f t="shared" si="439"/>
        <v>NO OFERTADO</v>
      </c>
      <c r="DN282" s="32"/>
      <c r="DO282" s="229"/>
      <c r="DP282" s="34">
        <f t="shared" si="455"/>
        <v>0</v>
      </c>
      <c r="DQ282" s="31">
        <f t="shared" si="456"/>
        <v>0</v>
      </c>
      <c r="DR282" s="230" t="str">
        <f t="shared" si="440"/>
        <v>NO OFERTADO</v>
      </c>
      <c r="DS282" s="32"/>
      <c r="DT282" s="229"/>
      <c r="DU282" s="34">
        <f t="shared" si="457"/>
        <v>0</v>
      </c>
      <c r="DV282" s="31">
        <f t="shared" si="458"/>
        <v>0</v>
      </c>
      <c r="DW282" s="230" t="str">
        <f t="shared" si="441"/>
        <v>NO OFERTADO</v>
      </c>
      <c r="DX282" s="32"/>
      <c r="DY282" s="229">
        <f t="shared" si="389"/>
        <v>0</v>
      </c>
      <c r="DZ282" s="34">
        <f t="shared" si="442"/>
        <v>0</v>
      </c>
      <c r="EA282" s="31">
        <f t="shared" si="443"/>
        <v>0</v>
      </c>
      <c r="EB282" s="230" t="str">
        <f t="shared" si="444"/>
        <v>NO OFERTADO</v>
      </c>
      <c r="EC282" s="32"/>
      <c r="ED282" s="229"/>
      <c r="EE282" s="34">
        <f t="shared" si="459"/>
        <v>0</v>
      </c>
      <c r="EF282" s="31">
        <f t="shared" si="460"/>
        <v>0</v>
      </c>
      <c r="EG282" s="230" t="str">
        <f t="shared" si="445"/>
        <v>NO OFERTADO</v>
      </c>
      <c r="EH282" s="32">
        <v>822780</v>
      </c>
      <c r="EI282" s="229">
        <v>0</v>
      </c>
      <c r="EJ282" s="34">
        <f t="shared" si="461"/>
        <v>822780</v>
      </c>
      <c r="EK282" s="31">
        <f t="shared" si="462"/>
        <v>822780</v>
      </c>
      <c r="EL282" s="230" t="str">
        <f t="shared" si="446"/>
        <v>HABILITA</v>
      </c>
    </row>
    <row r="283" spans="1:142" s="226" customFormat="1" ht="25.5" x14ac:dyDescent="0.2">
      <c r="A283" s="103">
        <v>274</v>
      </c>
      <c r="B283" s="202" t="s">
        <v>422</v>
      </c>
      <c r="C283" s="121" t="s">
        <v>421</v>
      </c>
      <c r="D283" s="146">
        <v>1</v>
      </c>
      <c r="E283" s="227" t="s">
        <v>53</v>
      </c>
      <c r="F283" s="228">
        <v>3.5</v>
      </c>
      <c r="G283" s="25">
        <v>1645500</v>
      </c>
      <c r="H283" s="32"/>
      <c r="I283" s="229"/>
      <c r="J283" s="34">
        <f t="shared" si="447"/>
        <v>0</v>
      </c>
      <c r="K283" s="31">
        <f t="shared" si="448"/>
        <v>0</v>
      </c>
      <c r="L283" s="230" t="str">
        <f t="shared" si="397"/>
        <v>NO OFERTADO</v>
      </c>
      <c r="M283" s="32"/>
      <c r="N283" s="229">
        <v>0</v>
      </c>
      <c r="O283" s="34">
        <f t="shared" si="398"/>
        <v>0</v>
      </c>
      <c r="P283" s="31">
        <f t="shared" si="464"/>
        <v>0</v>
      </c>
      <c r="Q283" s="230" t="str">
        <f t="shared" si="400"/>
        <v>NO OFERTADO</v>
      </c>
      <c r="R283" s="32"/>
      <c r="S283" s="229"/>
      <c r="T283" s="34">
        <f t="shared" si="401"/>
        <v>0</v>
      </c>
      <c r="U283" s="31">
        <f t="shared" si="464"/>
        <v>0</v>
      </c>
      <c r="V283" s="230" t="str">
        <f t="shared" si="402"/>
        <v>NO OFERTADO</v>
      </c>
      <c r="W283" s="32"/>
      <c r="X283" s="229"/>
      <c r="Y283" s="34">
        <f t="shared" si="403"/>
        <v>0</v>
      </c>
      <c r="Z283" s="31">
        <f t="shared" si="464"/>
        <v>0</v>
      </c>
      <c r="AA283" s="230" t="str">
        <f t="shared" si="404"/>
        <v>NO OFERTADO</v>
      </c>
      <c r="AB283" s="32"/>
      <c r="AC283" s="229"/>
      <c r="AD283" s="34">
        <f t="shared" si="405"/>
        <v>0</v>
      </c>
      <c r="AE283" s="31">
        <f t="shared" si="464"/>
        <v>0</v>
      </c>
      <c r="AF283" s="230" t="str">
        <f t="shared" si="406"/>
        <v>NO OFERTADO</v>
      </c>
      <c r="AG283" s="32"/>
      <c r="AH283" s="229"/>
      <c r="AI283" s="34">
        <f t="shared" si="407"/>
        <v>0</v>
      </c>
      <c r="AJ283" s="31">
        <f t="shared" si="464"/>
        <v>0</v>
      </c>
      <c r="AK283" s="230" t="str">
        <f t="shared" si="408"/>
        <v>NO OFERTADO</v>
      </c>
      <c r="AL283" s="32">
        <v>1450000</v>
      </c>
      <c r="AM283" s="229">
        <v>0</v>
      </c>
      <c r="AN283" s="34">
        <f t="shared" si="409"/>
        <v>1450000</v>
      </c>
      <c r="AO283" s="31">
        <f t="shared" si="464"/>
        <v>1450000</v>
      </c>
      <c r="AP283" s="230" t="str">
        <f t="shared" si="410"/>
        <v>HABILITA</v>
      </c>
      <c r="AQ283" s="32"/>
      <c r="AR283" s="229"/>
      <c r="AS283" s="34">
        <f t="shared" si="411"/>
        <v>0</v>
      </c>
      <c r="AT283" s="31">
        <f t="shared" si="464"/>
        <v>0</v>
      </c>
      <c r="AU283" s="230" t="str">
        <f t="shared" si="412"/>
        <v>NO OFERTADO</v>
      </c>
      <c r="AV283" s="32"/>
      <c r="AW283" s="229"/>
      <c r="AX283" s="34">
        <f t="shared" si="413"/>
        <v>0</v>
      </c>
      <c r="AY283" s="31">
        <f t="shared" si="464"/>
        <v>0</v>
      </c>
      <c r="AZ283" s="230" t="str">
        <f t="shared" si="414"/>
        <v>NO OFERTADO</v>
      </c>
      <c r="BA283" s="32"/>
      <c r="BB283" s="229">
        <f t="shared" si="465"/>
        <v>0</v>
      </c>
      <c r="BC283" s="34">
        <f t="shared" si="416"/>
        <v>0</v>
      </c>
      <c r="BD283" s="31">
        <f t="shared" si="464"/>
        <v>0</v>
      </c>
      <c r="BE283" s="230" t="str">
        <f t="shared" si="417"/>
        <v>NO OFERTADO</v>
      </c>
      <c r="BF283" s="32"/>
      <c r="BG283" s="229"/>
      <c r="BH283" s="34">
        <f t="shared" si="418"/>
        <v>0</v>
      </c>
      <c r="BI283" s="31">
        <f t="shared" si="464"/>
        <v>0</v>
      </c>
      <c r="BJ283" s="230" t="str">
        <f t="shared" si="419"/>
        <v>NO OFERTADO</v>
      </c>
      <c r="BK283" s="32"/>
      <c r="BL283" s="229"/>
      <c r="BM283" s="34">
        <f t="shared" si="420"/>
        <v>0</v>
      </c>
      <c r="BN283" s="31">
        <f t="shared" si="464"/>
        <v>0</v>
      </c>
      <c r="BO283" s="230" t="str">
        <f t="shared" si="421"/>
        <v>NO OFERTADO</v>
      </c>
      <c r="BP283" s="32"/>
      <c r="BQ283" s="229"/>
      <c r="BR283" s="34">
        <f t="shared" si="422"/>
        <v>0</v>
      </c>
      <c r="BS283" s="31">
        <f t="shared" si="464"/>
        <v>0</v>
      </c>
      <c r="BT283" s="230" t="str">
        <f t="shared" si="423"/>
        <v>NO OFERTADO</v>
      </c>
      <c r="BU283" s="32"/>
      <c r="BV283" s="229"/>
      <c r="BW283" s="34">
        <f t="shared" si="424"/>
        <v>0</v>
      </c>
      <c r="BX283" s="31">
        <f t="shared" si="466"/>
        <v>0</v>
      </c>
      <c r="BY283" s="230" t="str">
        <f t="shared" si="426"/>
        <v>NO OFERTADO</v>
      </c>
      <c r="BZ283" s="32"/>
      <c r="CA283" s="229"/>
      <c r="CB283" s="34">
        <f t="shared" si="427"/>
        <v>0</v>
      </c>
      <c r="CC283" s="31">
        <f t="shared" si="466"/>
        <v>0</v>
      </c>
      <c r="CD283" s="230" t="str">
        <f t="shared" si="428"/>
        <v>NO OFERTADO</v>
      </c>
      <c r="CE283" s="32"/>
      <c r="CF283" s="229"/>
      <c r="CG283" s="34">
        <f t="shared" si="429"/>
        <v>0</v>
      </c>
      <c r="CH283" s="31">
        <f t="shared" si="466"/>
        <v>0</v>
      </c>
      <c r="CI283" s="230" t="str">
        <f t="shared" si="430"/>
        <v>NO OFERTADO</v>
      </c>
      <c r="CJ283" s="32"/>
      <c r="CK283" s="229"/>
      <c r="CL283" s="34">
        <f t="shared" si="431"/>
        <v>0</v>
      </c>
      <c r="CM283" s="31">
        <f t="shared" si="466"/>
        <v>0</v>
      </c>
      <c r="CN283" s="230" t="str">
        <f t="shared" si="432"/>
        <v>NO OFERTADO</v>
      </c>
      <c r="CO283" s="32"/>
      <c r="CP283" s="231"/>
      <c r="CQ283" s="34">
        <f t="shared" si="433"/>
        <v>0</v>
      </c>
      <c r="CR283" s="31">
        <f t="shared" si="466"/>
        <v>0</v>
      </c>
      <c r="CS283" s="230" t="str">
        <f t="shared" si="434"/>
        <v>NO OFERTADO</v>
      </c>
      <c r="CT283" s="32"/>
      <c r="CU283" s="229"/>
      <c r="CV283" s="34">
        <f t="shared" si="435"/>
        <v>0</v>
      </c>
      <c r="CW283" s="31">
        <f t="shared" si="466"/>
        <v>0</v>
      </c>
      <c r="CX283" s="230" t="str">
        <f t="shared" si="436"/>
        <v>NO OFERTADO</v>
      </c>
      <c r="CY283" s="32"/>
      <c r="CZ283" s="229"/>
      <c r="DA283" s="34">
        <f t="shared" si="449"/>
        <v>0</v>
      </c>
      <c r="DB283" s="31">
        <f t="shared" si="450"/>
        <v>0</v>
      </c>
      <c r="DC283" s="230" t="str">
        <f t="shared" si="437"/>
        <v>NO OFERTADO</v>
      </c>
      <c r="DD283" s="32"/>
      <c r="DE283" s="229"/>
      <c r="DF283" s="34">
        <f t="shared" si="451"/>
        <v>0</v>
      </c>
      <c r="DG283" s="31">
        <f t="shared" si="452"/>
        <v>0</v>
      </c>
      <c r="DH283" s="230" t="str">
        <f t="shared" si="438"/>
        <v>NO OFERTADO</v>
      </c>
      <c r="DI283" s="32"/>
      <c r="DJ283" s="229"/>
      <c r="DK283" s="34">
        <f t="shared" si="453"/>
        <v>0</v>
      </c>
      <c r="DL283" s="31">
        <f t="shared" si="454"/>
        <v>0</v>
      </c>
      <c r="DM283" s="230" t="str">
        <f t="shared" si="439"/>
        <v>NO OFERTADO</v>
      </c>
      <c r="DN283" s="32"/>
      <c r="DO283" s="229"/>
      <c r="DP283" s="34">
        <f t="shared" si="455"/>
        <v>0</v>
      </c>
      <c r="DQ283" s="31">
        <f t="shared" si="456"/>
        <v>0</v>
      </c>
      <c r="DR283" s="230" t="str">
        <f t="shared" si="440"/>
        <v>NO OFERTADO</v>
      </c>
      <c r="DS283" s="32"/>
      <c r="DT283" s="229"/>
      <c r="DU283" s="34">
        <f t="shared" si="457"/>
        <v>0</v>
      </c>
      <c r="DV283" s="31">
        <f t="shared" si="458"/>
        <v>0</v>
      </c>
      <c r="DW283" s="230" t="str">
        <f t="shared" si="441"/>
        <v>NO OFERTADO</v>
      </c>
      <c r="DX283" s="32"/>
      <c r="DY283" s="229">
        <f t="shared" si="389"/>
        <v>0</v>
      </c>
      <c r="DZ283" s="34">
        <f t="shared" si="442"/>
        <v>0</v>
      </c>
      <c r="EA283" s="31">
        <f t="shared" si="443"/>
        <v>0</v>
      </c>
      <c r="EB283" s="230" t="str">
        <f t="shared" si="444"/>
        <v>NO OFERTADO</v>
      </c>
      <c r="EC283" s="32"/>
      <c r="ED283" s="229"/>
      <c r="EE283" s="34">
        <f t="shared" si="459"/>
        <v>0</v>
      </c>
      <c r="EF283" s="31">
        <f t="shared" si="460"/>
        <v>0</v>
      </c>
      <c r="EG283" s="230" t="str">
        <f t="shared" si="445"/>
        <v>NO OFERTADO</v>
      </c>
      <c r="EH283" s="32">
        <v>1645500</v>
      </c>
      <c r="EI283" s="229">
        <v>0</v>
      </c>
      <c r="EJ283" s="34">
        <f t="shared" si="461"/>
        <v>1645500</v>
      </c>
      <c r="EK283" s="31">
        <f t="shared" si="462"/>
        <v>1645500</v>
      </c>
      <c r="EL283" s="230" t="str">
        <f t="shared" si="446"/>
        <v>HABILITA</v>
      </c>
    </row>
    <row r="284" spans="1:142" s="226" customFormat="1" ht="38.25" x14ac:dyDescent="0.2">
      <c r="A284" s="103">
        <v>275</v>
      </c>
      <c r="B284" s="202" t="s">
        <v>423</v>
      </c>
      <c r="C284" s="121" t="s">
        <v>424</v>
      </c>
      <c r="D284" s="146">
        <v>1</v>
      </c>
      <c r="E284" s="227" t="s">
        <v>53</v>
      </c>
      <c r="F284" s="228">
        <v>1</v>
      </c>
      <c r="G284" s="25">
        <v>862500</v>
      </c>
      <c r="H284" s="32"/>
      <c r="I284" s="229"/>
      <c r="J284" s="34">
        <f t="shared" si="447"/>
        <v>0</v>
      </c>
      <c r="K284" s="31">
        <f t="shared" si="448"/>
        <v>0</v>
      </c>
      <c r="L284" s="230" t="str">
        <f t="shared" si="397"/>
        <v>NO OFERTADO</v>
      </c>
      <c r="M284" s="32"/>
      <c r="N284" s="229">
        <v>0</v>
      </c>
      <c r="O284" s="34">
        <f t="shared" si="398"/>
        <v>0</v>
      </c>
      <c r="P284" s="31">
        <f t="shared" si="464"/>
        <v>0</v>
      </c>
      <c r="Q284" s="230" t="str">
        <f t="shared" si="400"/>
        <v>NO OFERTADO</v>
      </c>
      <c r="R284" s="32"/>
      <c r="S284" s="229"/>
      <c r="T284" s="34">
        <f t="shared" si="401"/>
        <v>0</v>
      </c>
      <c r="U284" s="31">
        <f t="shared" si="464"/>
        <v>0</v>
      </c>
      <c r="V284" s="230" t="str">
        <f t="shared" si="402"/>
        <v>NO OFERTADO</v>
      </c>
      <c r="W284" s="32"/>
      <c r="X284" s="229"/>
      <c r="Y284" s="34">
        <f t="shared" si="403"/>
        <v>0</v>
      </c>
      <c r="Z284" s="31">
        <f t="shared" si="464"/>
        <v>0</v>
      </c>
      <c r="AA284" s="230" t="str">
        <f t="shared" si="404"/>
        <v>NO OFERTADO</v>
      </c>
      <c r="AB284" s="32"/>
      <c r="AC284" s="229"/>
      <c r="AD284" s="34">
        <f t="shared" si="405"/>
        <v>0</v>
      </c>
      <c r="AE284" s="31">
        <f t="shared" si="464"/>
        <v>0</v>
      </c>
      <c r="AF284" s="230" t="str">
        <f t="shared" si="406"/>
        <v>NO OFERTADO</v>
      </c>
      <c r="AG284" s="32"/>
      <c r="AH284" s="229"/>
      <c r="AI284" s="34">
        <f t="shared" si="407"/>
        <v>0</v>
      </c>
      <c r="AJ284" s="31">
        <f t="shared" si="464"/>
        <v>0</v>
      </c>
      <c r="AK284" s="230" t="str">
        <f t="shared" si="408"/>
        <v>NO OFERTADO</v>
      </c>
      <c r="AL284" s="32"/>
      <c r="AM284" s="229"/>
      <c r="AN284" s="34">
        <f t="shared" si="409"/>
        <v>0</v>
      </c>
      <c r="AO284" s="31">
        <f t="shared" si="464"/>
        <v>0</v>
      </c>
      <c r="AP284" s="230" t="str">
        <f t="shared" si="410"/>
        <v>NO OFERTADO</v>
      </c>
      <c r="AQ284" s="32"/>
      <c r="AR284" s="229"/>
      <c r="AS284" s="34">
        <f t="shared" si="411"/>
        <v>0</v>
      </c>
      <c r="AT284" s="31">
        <f t="shared" si="464"/>
        <v>0</v>
      </c>
      <c r="AU284" s="230" t="str">
        <f t="shared" si="412"/>
        <v>NO OFERTADO</v>
      </c>
      <c r="AV284" s="32"/>
      <c r="AW284" s="229"/>
      <c r="AX284" s="34">
        <f t="shared" si="413"/>
        <v>0</v>
      </c>
      <c r="AY284" s="31">
        <f t="shared" si="464"/>
        <v>0</v>
      </c>
      <c r="AZ284" s="230" t="str">
        <f t="shared" si="414"/>
        <v>NO OFERTADO</v>
      </c>
      <c r="BA284" s="32"/>
      <c r="BB284" s="229">
        <f t="shared" si="465"/>
        <v>0</v>
      </c>
      <c r="BC284" s="34">
        <f t="shared" si="416"/>
        <v>0</v>
      </c>
      <c r="BD284" s="31">
        <f t="shared" si="464"/>
        <v>0</v>
      </c>
      <c r="BE284" s="230" t="str">
        <f t="shared" si="417"/>
        <v>NO OFERTADO</v>
      </c>
      <c r="BF284" s="32"/>
      <c r="BG284" s="229"/>
      <c r="BH284" s="34">
        <f t="shared" si="418"/>
        <v>0</v>
      </c>
      <c r="BI284" s="31">
        <f t="shared" si="464"/>
        <v>0</v>
      </c>
      <c r="BJ284" s="230" t="str">
        <f t="shared" si="419"/>
        <v>NO OFERTADO</v>
      </c>
      <c r="BK284" s="32"/>
      <c r="BL284" s="229"/>
      <c r="BM284" s="34">
        <f t="shared" si="420"/>
        <v>0</v>
      </c>
      <c r="BN284" s="31">
        <f t="shared" si="464"/>
        <v>0</v>
      </c>
      <c r="BO284" s="230" t="str">
        <f t="shared" si="421"/>
        <v>NO OFERTADO</v>
      </c>
      <c r="BP284" s="32"/>
      <c r="BQ284" s="229"/>
      <c r="BR284" s="34">
        <f t="shared" si="422"/>
        <v>0</v>
      </c>
      <c r="BS284" s="31">
        <f t="shared" si="464"/>
        <v>0</v>
      </c>
      <c r="BT284" s="230" t="str">
        <f t="shared" si="423"/>
        <v>NO OFERTADO</v>
      </c>
      <c r="BU284" s="32"/>
      <c r="BV284" s="229"/>
      <c r="BW284" s="34">
        <f t="shared" si="424"/>
        <v>0</v>
      </c>
      <c r="BX284" s="31">
        <f t="shared" si="466"/>
        <v>0</v>
      </c>
      <c r="BY284" s="230" t="str">
        <f t="shared" si="426"/>
        <v>NO OFERTADO</v>
      </c>
      <c r="BZ284" s="32"/>
      <c r="CA284" s="229"/>
      <c r="CB284" s="34">
        <f t="shared" si="427"/>
        <v>0</v>
      </c>
      <c r="CC284" s="31">
        <f t="shared" si="466"/>
        <v>0</v>
      </c>
      <c r="CD284" s="230" t="str">
        <f t="shared" si="428"/>
        <v>NO OFERTADO</v>
      </c>
      <c r="CE284" s="32"/>
      <c r="CF284" s="229"/>
      <c r="CG284" s="34">
        <f t="shared" si="429"/>
        <v>0</v>
      </c>
      <c r="CH284" s="31">
        <f t="shared" si="466"/>
        <v>0</v>
      </c>
      <c r="CI284" s="230" t="str">
        <f t="shared" si="430"/>
        <v>NO OFERTADO</v>
      </c>
      <c r="CJ284" s="32"/>
      <c r="CK284" s="229"/>
      <c r="CL284" s="34">
        <f t="shared" si="431"/>
        <v>0</v>
      </c>
      <c r="CM284" s="31">
        <f t="shared" si="466"/>
        <v>0</v>
      </c>
      <c r="CN284" s="230" t="str">
        <f t="shared" si="432"/>
        <v>NO OFERTADO</v>
      </c>
      <c r="CO284" s="32"/>
      <c r="CP284" s="231"/>
      <c r="CQ284" s="34">
        <f t="shared" si="433"/>
        <v>0</v>
      </c>
      <c r="CR284" s="31">
        <f t="shared" si="466"/>
        <v>0</v>
      </c>
      <c r="CS284" s="230" t="str">
        <f t="shared" si="434"/>
        <v>NO OFERTADO</v>
      </c>
      <c r="CT284" s="32"/>
      <c r="CU284" s="229"/>
      <c r="CV284" s="34">
        <f t="shared" si="435"/>
        <v>0</v>
      </c>
      <c r="CW284" s="31">
        <f t="shared" si="466"/>
        <v>0</v>
      </c>
      <c r="CX284" s="230" t="str">
        <f t="shared" si="436"/>
        <v>NO OFERTADO</v>
      </c>
      <c r="CY284" s="32"/>
      <c r="CZ284" s="229"/>
      <c r="DA284" s="34">
        <f t="shared" si="449"/>
        <v>0</v>
      </c>
      <c r="DB284" s="31">
        <f t="shared" si="450"/>
        <v>0</v>
      </c>
      <c r="DC284" s="230" t="str">
        <f t="shared" si="437"/>
        <v>NO OFERTADO</v>
      </c>
      <c r="DD284" s="32">
        <v>795530</v>
      </c>
      <c r="DE284" s="229">
        <v>0</v>
      </c>
      <c r="DF284" s="34">
        <f t="shared" si="451"/>
        <v>795530</v>
      </c>
      <c r="DG284" s="31">
        <f t="shared" si="452"/>
        <v>795530</v>
      </c>
      <c r="DH284" s="230" t="str">
        <f t="shared" si="438"/>
        <v>HABILITA</v>
      </c>
      <c r="DI284" s="32"/>
      <c r="DJ284" s="229"/>
      <c r="DK284" s="34">
        <f t="shared" si="453"/>
        <v>0</v>
      </c>
      <c r="DL284" s="31">
        <f t="shared" si="454"/>
        <v>0</v>
      </c>
      <c r="DM284" s="230" t="str">
        <f t="shared" si="439"/>
        <v>NO OFERTADO</v>
      </c>
      <c r="DN284" s="32"/>
      <c r="DO284" s="229"/>
      <c r="DP284" s="34">
        <f t="shared" si="455"/>
        <v>0</v>
      </c>
      <c r="DQ284" s="31">
        <f t="shared" si="456"/>
        <v>0</v>
      </c>
      <c r="DR284" s="230" t="str">
        <f t="shared" si="440"/>
        <v>NO OFERTADO</v>
      </c>
      <c r="DS284" s="32">
        <v>850000</v>
      </c>
      <c r="DT284" s="229">
        <v>0</v>
      </c>
      <c r="DU284" s="34">
        <f t="shared" si="457"/>
        <v>850000</v>
      </c>
      <c r="DV284" s="31">
        <f t="shared" si="458"/>
        <v>850000</v>
      </c>
      <c r="DW284" s="230" t="str">
        <f t="shared" si="441"/>
        <v>HABILITA</v>
      </c>
      <c r="DX284" s="32"/>
      <c r="DY284" s="229">
        <f t="shared" si="389"/>
        <v>0</v>
      </c>
      <c r="DZ284" s="34">
        <f t="shared" si="442"/>
        <v>0</v>
      </c>
      <c r="EA284" s="31">
        <f t="shared" si="443"/>
        <v>0</v>
      </c>
      <c r="EB284" s="230" t="str">
        <f t="shared" si="444"/>
        <v>NO OFERTADO</v>
      </c>
      <c r="EC284" s="32"/>
      <c r="ED284" s="229">
        <v>0</v>
      </c>
      <c r="EE284" s="34">
        <f t="shared" si="459"/>
        <v>0</v>
      </c>
      <c r="EF284" s="31">
        <f t="shared" si="460"/>
        <v>0</v>
      </c>
      <c r="EG284" s="230" t="str">
        <f t="shared" si="445"/>
        <v>NO OFERTADO</v>
      </c>
      <c r="EH284" s="32"/>
      <c r="EI284" s="229"/>
      <c r="EJ284" s="34">
        <f t="shared" si="461"/>
        <v>0</v>
      </c>
      <c r="EK284" s="31">
        <f t="shared" si="462"/>
        <v>0</v>
      </c>
      <c r="EL284" s="230" t="str">
        <f t="shared" si="446"/>
        <v>NO OFERTADO</v>
      </c>
    </row>
    <row r="285" spans="1:142" s="226" customFormat="1" ht="51" x14ac:dyDescent="0.2">
      <c r="A285" s="103">
        <v>276</v>
      </c>
      <c r="B285" s="202" t="s">
        <v>425</v>
      </c>
      <c r="C285" s="121" t="s">
        <v>426</v>
      </c>
      <c r="D285" s="146">
        <v>1</v>
      </c>
      <c r="E285" s="227" t="s">
        <v>53</v>
      </c>
      <c r="F285" s="228">
        <v>3.3333333333333335</v>
      </c>
      <c r="G285" s="25">
        <v>19281.765398000003</v>
      </c>
      <c r="H285" s="32"/>
      <c r="I285" s="229"/>
      <c r="J285" s="34">
        <f t="shared" si="447"/>
        <v>0</v>
      </c>
      <c r="K285" s="31">
        <f t="shared" si="448"/>
        <v>0</v>
      </c>
      <c r="L285" s="230" t="str">
        <f t="shared" si="397"/>
        <v>NO OFERTADO</v>
      </c>
      <c r="M285" s="32"/>
      <c r="N285" s="229">
        <v>0</v>
      </c>
      <c r="O285" s="34">
        <f t="shared" si="398"/>
        <v>0</v>
      </c>
      <c r="P285" s="31">
        <f t="shared" si="464"/>
        <v>0</v>
      </c>
      <c r="Q285" s="230" t="str">
        <f t="shared" si="400"/>
        <v>NO OFERTADO</v>
      </c>
      <c r="R285" s="32"/>
      <c r="S285" s="229"/>
      <c r="T285" s="34">
        <f t="shared" si="401"/>
        <v>0</v>
      </c>
      <c r="U285" s="31">
        <f t="shared" si="464"/>
        <v>0</v>
      </c>
      <c r="V285" s="230" t="str">
        <f t="shared" si="402"/>
        <v>NO OFERTADO</v>
      </c>
      <c r="W285" s="32"/>
      <c r="X285" s="229"/>
      <c r="Y285" s="34">
        <f t="shared" si="403"/>
        <v>0</v>
      </c>
      <c r="Z285" s="31">
        <f t="shared" si="464"/>
        <v>0</v>
      </c>
      <c r="AA285" s="230" t="str">
        <f t="shared" si="404"/>
        <v>NO OFERTADO</v>
      </c>
      <c r="AB285" s="32"/>
      <c r="AC285" s="229"/>
      <c r="AD285" s="34">
        <f t="shared" si="405"/>
        <v>0</v>
      </c>
      <c r="AE285" s="31">
        <f t="shared" si="464"/>
        <v>0</v>
      </c>
      <c r="AF285" s="230" t="str">
        <f t="shared" si="406"/>
        <v>NO OFERTADO</v>
      </c>
      <c r="AG285" s="32"/>
      <c r="AH285" s="229"/>
      <c r="AI285" s="34">
        <f t="shared" si="407"/>
        <v>0</v>
      </c>
      <c r="AJ285" s="31">
        <f t="shared" si="464"/>
        <v>0</v>
      </c>
      <c r="AK285" s="230" t="str">
        <f t="shared" si="408"/>
        <v>NO OFERTADO</v>
      </c>
      <c r="AL285" s="32"/>
      <c r="AM285" s="229"/>
      <c r="AN285" s="34">
        <f t="shared" si="409"/>
        <v>0</v>
      </c>
      <c r="AO285" s="31">
        <f t="shared" si="464"/>
        <v>0</v>
      </c>
      <c r="AP285" s="230" t="str">
        <f t="shared" si="410"/>
        <v>NO OFERTADO</v>
      </c>
      <c r="AQ285" s="32"/>
      <c r="AR285" s="229"/>
      <c r="AS285" s="34">
        <f t="shared" si="411"/>
        <v>0</v>
      </c>
      <c r="AT285" s="31">
        <f t="shared" si="464"/>
        <v>0</v>
      </c>
      <c r="AU285" s="230" t="str">
        <f t="shared" si="412"/>
        <v>NO OFERTADO</v>
      </c>
      <c r="AV285" s="32">
        <v>21023</v>
      </c>
      <c r="AW285" s="229">
        <v>0</v>
      </c>
      <c r="AX285" s="34">
        <f t="shared" si="413"/>
        <v>21023</v>
      </c>
      <c r="AY285" s="31">
        <f t="shared" si="464"/>
        <v>21023</v>
      </c>
      <c r="AZ285" s="230" t="str">
        <f t="shared" si="414"/>
        <v>HABILITA</v>
      </c>
      <c r="BA285" s="32"/>
      <c r="BB285" s="229">
        <f t="shared" si="465"/>
        <v>0</v>
      </c>
      <c r="BC285" s="34">
        <f t="shared" si="416"/>
        <v>0</v>
      </c>
      <c r="BD285" s="31">
        <f t="shared" si="464"/>
        <v>0</v>
      </c>
      <c r="BE285" s="230" t="str">
        <f t="shared" si="417"/>
        <v>NO OFERTADO</v>
      </c>
      <c r="BF285" s="32"/>
      <c r="BG285" s="229"/>
      <c r="BH285" s="34">
        <f t="shared" si="418"/>
        <v>0</v>
      </c>
      <c r="BI285" s="31">
        <f t="shared" si="464"/>
        <v>0</v>
      </c>
      <c r="BJ285" s="230" t="str">
        <f t="shared" si="419"/>
        <v>NO OFERTADO</v>
      </c>
      <c r="BK285" s="32"/>
      <c r="BL285" s="229"/>
      <c r="BM285" s="34">
        <f t="shared" si="420"/>
        <v>0</v>
      </c>
      <c r="BN285" s="31">
        <f t="shared" si="464"/>
        <v>0</v>
      </c>
      <c r="BO285" s="230" t="str">
        <f t="shared" si="421"/>
        <v>NO OFERTADO</v>
      </c>
      <c r="BP285" s="32"/>
      <c r="BQ285" s="229"/>
      <c r="BR285" s="34">
        <f t="shared" si="422"/>
        <v>0</v>
      </c>
      <c r="BS285" s="31">
        <f t="shared" si="464"/>
        <v>0</v>
      </c>
      <c r="BT285" s="230" t="str">
        <f t="shared" si="423"/>
        <v>NO OFERTADO</v>
      </c>
      <c r="BU285" s="32"/>
      <c r="BV285" s="229"/>
      <c r="BW285" s="34">
        <f t="shared" si="424"/>
        <v>0</v>
      </c>
      <c r="BX285" s="31">
        <f t="shared" si="466"/>
        <v>0</v>
      </c>
      <c r="BY285" s="230" t="str">
        <f t="shared" si="426"/>
        <v>NO OFERTADO</v>
      </c>
      <c r="BZ285" s="32"/>
      <c r="CA285" s="229"/>
      <c r="CB285" s="34">
        <f t="shared" si="427"/>
        <v>0</v>
      </c>
      <c r="CC285" s="31">
        <f t="shared" si="466"/>
        <v>0</v>
      </c>
      <c r="CD285" s="230" t="str">
        <f t="shared" si="428"/>
        <v>NO OFERTADO</v>
      </c>
      <c r="CE285" s="32">
        <v>25300</v>
      </c>
      <c r="CF285" s="229">
        <f t="shared" ref="CF285:CF286" si="467">CE285*0.19</f>
        <v>4807</v>
      </c>
      <c r="CG285" s="34">
        <f t="shared" si="429"/>
        <v>30107</v>
      </c>
      <c r="CH285" s="31">
        <f t="shared" si="466"/>
        <v>30107</v>
      </c>
      <c r="CI285" s="230" t="str">
        <f t="shared" si="430"/>
        <v>NO HABILITA</v>
      </c>
      <c r="CJ285" s="32"/>
      <c r="CK285" s="229"/>
      <c r="CL285" s="34">
        <f t="shared" si="431"/>
        <v>0</v>
      </c>
      <c r="CM285" s="31">
        <f t="shared" si="466"/>
        <v>0</v>
      </c>
      <c r="CN285" s="230" t="str">
        <f t="shared" si="432"/>
        <v>NO OFERTADO</v>
      </c>
      <c r="CO285" s="32"/>
      <c r="CP285" s="231"/>
      <c r="CQ285" s="34">
        <f t="shared" si="433"/>
        <v>0</v>
      </c>
      <c r="CR285" s="31">
        <f t="shared" si="466"/>
        <v>0</v>
      </c>
      <c r="CS285" s="230" t="str">
        <f t="shared" si="434"/>
        <v>NO OFERTADO</v>
      </c>
      <c r="CT285" s="32"/>
      <c r="CU285" s="229"/>
      <c r="CV285" s="34">
        <f t="shared" si="435"/>
        <v>0</v>
      </c>
      <c r="CW285" s="31">
        <f t="shared" si="466"/>
        <v>0</v>
      </c>
      <c r="CX285" s="230" t="str">
        <f t="shared" si="436"/>
        <v>NO OFERTADO</v>
      </c>
      <c r="CY285" s="32"/>
      <c r="CZ285" s="229"/>
      <c r="DA285" s="34">
        <f t="shared" si="449"/>
        <v>0</v>
      </c>
      <c r="DB285" s="31">
        <f t="shared" si="450"/>
        <v>0</v>
      </c>
      <c r="DC285" s="230" t="str">
        <f t="shared" si="437"/>
        <v>NO OFERTADO</v>
      </c>
      <c r="DD285" s="32">
        <v>23660</v>
      </c>
      <c r="DE285" s="229">
        <v>4495.3999999999996</v>
      </c>
      <c r="DF285" s="34">
        <f t="shared" si="451"/>
        <v>28155.4</v>
      </c>
      <c r="DG285" s="31">
        <f t="shared" si="452"/>
        <v>28155.4</v>
      </c>
      <c r="DH285" s="230" t="str">
        <f t="shared" si="438"/>
        <v>NO HABILITA</v>
      </c>
      <c r="DI285" s="32">
        <v>23710</v>
      </c>
      <c r="DJ285" s="229">
        <f t="shared" ref="DJ285:DJ287" si="468">DI285*0.19</f>
        <v>4504.8999999999996</v>
      </c>
      <c r="DK285" s="34">
        <f t="shared" si="453"/>
        <v>28214.9</v>
      </c>
      <c r="DL285" s="31">
        <f t="shared" si="454"/>
        <v>28214.9</v>
      </c>
      <c r="DM285" s="230" t="str">
        <f t="shared" si="439"/>
        <v>NO HABILITA</v>
      </c>
      <c r="DN285" s="32"/>
      <c r="DO285" s="229"/>
      <c r="DP285" s="34">
        <f t="shared" si="455"/>
        <v>0</v>
      </c>
      <c r="DQ285" s="31">
        <f t="shared" si="456"/>
        <v>0</v>
      </c>
      <c r="DR285" s="230" t="str">
        <f t="shared" si="440"/>
        <v>NO OFERTADO</v>
      </c>
      <c r="DS285" s="32"/>
      <c r="DT285" s="229"/>
      <c r="DU285" s="34">
        <f t="shared" si="457"/>
        <v>0</v>
      </c>
      <c r="DV285" s="31">
        <f t="shared" si="458"/>
        <v>0</v>
      </c>
      <c r="DW285" s="230" t="str">
        <f t="shared" si="441"/>
        <v>NO OFERTADO</v>
      </c>
      <c r="DX285" s="32"/>
      <c r="DY285" s="229">
        <f t="shared" si="389"/>
        <v>0</v>
      </c>
      <c r="DZ285" s="34">
        <f t="shared" si="442"/>
        <v>0</v>
      </c>
      <c r="EA285" s="31">
        <f t="shared" si="443"/>
        <v>0</v>
      </c>
      <c r="EB285" s="230" t="str">
        <f t="shared" si="444"/>
        <v>NO OFERTADO</v>
      </c>
      <c r="EC285" s="32"/>
      <c r="ED285" s="229"/>
      <c r="EE285" s="34">
        <f t="shared" si="459"/>
        <v>0</v>
      </c>
      <c r="EF285" s="31">
        <f t="shared" si="460"/>
        <v>0</v>
      </c>
      <c r="EG285" s="230" t="str">
        <f t="shared" si="445"/>
        <v>NO OFERTADO</v>
      </c>
      <c r="EH285" s="32"/>
      <c r="EI285" s="229"/>
      <c r="EJ285" s="34">
        <f t="shared" si="461"/>
        <v>0</v>
      </c>
      <c r="EK285" s="31">
        <f t="shared" si="462"/>
        <v>0</v>
      </c>
      <c r="EL285" s="230" t="str">
        <f t="shared" si="446"/>
        <v>NO OFERTADO</v>
      </c>
    </row>
    <row r="286" spans="1:142" s="226" customFormat="1" ht="51" x14ac:dyDescent="0.2">
      <c r="A286" s="103">
        <v>277</v>
      </c>
      <c r="B286" s="202" t="s">
        <v>427</v>
      </c>
      <c r="C286" s="121" t="s">
        <v>426</v>
      </c>
      <c r="D286" s="146">
        <v>1</v>
      </c>
      <c r="E286" s="227" t="s">
        <v>53</v>
      </c>
      <c r="F286" s="228">
        <v>2.3333333333333335</v>
      </c>
      <c r="G286" s="25">
        <v>19281.765398000003</v>
      </c>
      <c r="H286" s="32"/>
      <c r="I286" s="229"/>
      <c r="J286" s="34">
        <f t="shared" si="447"/>
        <v>0</v>
      </c>
      <c r="K286" s="31">
        <f t="shared" si="448"/>
        <v>0</v>
      </c>
      <c r="L286" s="230" t="str">
        <f t="shared" si="397"/>
        <v>NO OFERTADO</v>
      </c>
      <c r="M286" s="32"/>
      <c r="N286" s="229">
        <v>0</v>
      </c>
      <c r="O286" s="34">
        <f t="shared" si="398"/>
        <v>0</v>
      </c>
      <c r="P286" s="31">
        <f t="shared" si="464"/>
        <v>0</v>
      </c>
      <c r="Q286" s="230" t="str">
        <f t="shared" si="400"/>
        <v>NO OFERTADO</v>
      </c>
      <c r="R286" s="32"/>
      <c r="S286" s="229"/>
      <c r="T286" s="34">
        <f t="shared" si="401"/>
        <v>0</v>
      </c>
      <c r="U286" s="31">
        <f t="shared" si="464"/>
        <v>0</v>
      </c>
      <c r="V286" s="230" t="str">
        <f t="shared" si="402"/>
        <v>NO OFERTADO</v>
      </c>
      <c r="W286" s="32"/>
      <c r="X286" s="229"/>
      <c r="Y286" s="34">
        <f t="shared" si="403"/>
        <v>0</v>
      </c>
      <c r="Z286" s="31">
        <f t="shared" si="464"/>
        <v>0</v>
      </c>
      <c r="AA286" s="230" t="str">
        <f t="shared" si="404"/>
        <v>NO OFERTADO</v>
      </c>
      <c r="AB286" s="32"/>
      <c r="AC286" s="229"/>
      <c r="AD286" s="34">
        <f t="shared" si="405"/>
        <v>0</v>
      </c>
      <c r="AE286" s="31">
        <f t="shared" si="464"/>
        <v>0</v>
      </c>
      <c r="AF286" s="230" t="str">
        <f t="shared" si="406"/>
        <v>NO OFERTADO</v>
      </c>
      <c r="AG286" s="32"/>
      <c r="AH286" s="229"/>
      <c r="AI286" s="34">
        <f t="shared" si="407"/>
        <v>0</v>
      </c>
      <c r="AJ286" s="31">
        <f t="shared" si="464"/>
        <v>0</v>
      </c>
      <c r="AK286" s="230" t="str">
        <f t="shared" si="408"/>
        <v>NO OFERTADO</v>
      </c>
      <c r="AL286" s="32"/>
      <c r="AM286" s="229"/>
      <c r="AN286" s="34">
        <f t="shared" si="409"/>
        <v>0</v>
      </c>
      <c r="AO286" s="31">
        <f t="shared" si="464"/>
        <v>0</v>
      </c>
      <c r="AP286" s="230" t="str">
        <f t="shared" si="410"/>
        <v>NO OFERTADO</v>
      </c>
      <c r="AQ286" s="32"/>
      <c r="AR286" s="229"/>
      <c r="AS286" s="34">
        <f t="shared" si="411"/>
        <v>0</v>
      </c>
      <c r="AT286" s="31">
        <f t="shared" si="464"/>
        <v>0</v>
      </c>
      <c r="AU286" s="230" t="str">
        <f t="shared" si="412"/>
        <v>NO OFERTADO</v>
      </c>
      <c r="AV286" s="32">
        <v>21023</v>
      </c>
      <c r="AW286" s="229">
        <f t="shared" ref="AW286:AW287" si="469">AV286*0.19</f>
        <v>3994.37</v>
      </c>
      <c r="AX286" s="34">
        <f t="shared" si="413"/>
        <v>25017.37</v>
      </c>
      <c r="AY286" s="31">
        <f t="shared" si="464"/>
        <v>25017.37</v>
      </c>
      <c r="AZ286" s="230" t="str">
        <f t="shared" si="414"/>
        <v>HABILITA</v>
      </c>
      <c r="BA286" s="32"/>
      <c r="BB286" s="229">
        <f t="shared" si="465"/>
        <v>0</v>
      </c>
      <c r="BC286" s="34">
        <f t="shared" si="416"/>
        <v>0</v>
      </c>
      <c r="BD286" s="31">
        <f t="shared" si="464"/>
        <v>0</v>
      </c>
      <c r="BE286" s="230" t="str">
        <f t="shared" si="417"/>
        <v>NO OFERTADO</v>
      </c>
      <c r="BF286" s="32"/>
      <c r="BG286" s="229"/>
      <c r="BH286" s="34">
        <f t="shared" si="418"/>
        <v>0</v>
      </c>
      <c r="BI286" s="31">
        <f t="shared" si="464"/>
        <v>0</v>
      </c>
      <c r="BJ286" s="230" t="str">
        <f t="shared" si="419"/>
        <v>NO OFERTADO</v>
      </c>
      <c r="BK286" s="32"/>
      <c r="BL286" s="229"/>
      <c r="BM286" s="34">
        <f t="shared" si="420"/>
        <v>0</v>
      </c>
      <c r="BN286" s="31">
        <f t="shared" si="464"/>
        <v>0</v>
      </c>
      <c r="BO286" s="230" t="str">
        <f t="shared" si="421"/>
        <v>NO OFERTADO</v>
      </c>
      <c r="BP286" s="32"/>
      <c r="BQ286" s="229"/>
      <c r="BR286" s="34">
        <f t="shared" si="422"/>
        <v>0</v>
      </c>
      <c r="BS286" s="31">
        <f t="shared" si="464"/>
        <v>0</v>
      </c>
      <c r="BT286" s="230" t="str">
        <f t="shared" si="423"/>
        <v>NO OFERTADO</v>
      </c>
      <c r="BU286" s="32"/>
      <c r="BV286" s="229"/>
      <c r="BW286" s="34">
        <f t="shared" si="424"/>
        <v>0</v>
      </c>
      <c r="BX286" s="31">
        <f t="shared" si="466"/>
        <v>0</v>
      </c>
      <c r="BY286" s="230" t="str">
        <f t="shared" si="426"/>
        <v>NO OFERTADO</v>
      </c>
      <c r="BZ286" s="32"/>
      <c r="CA286" s="229"/>
      <c r="CB286" s="34">
        <f t="shared" si="427"/>
        <v>0</v>
      </c>
      <c r="CC286" s="31">
        <f t="shared" si="466"/>
        <v>0</v>
      </c>
      <c r="CD286" s="230" t="str">
        <f t="shared" si="428"/>
        <v>NO OFERTADO</v>
      </c>
      <c r="CE286" s="32">
        <v>21182</v>
      </c>
      <c r="CF286" s="229">
        <f t="shared" si="467"/>
        <v>4024.58</v>
      </c>
      <c r="CG286" s="34">
        <f t="shared" si="429"/>
        <v>25206.58</v>
      </c>
      <c r="CH286" s="31">
        <f t="shared" si="466"/>
        <v>25206.58</v>
      </c>
      <c r="CI286" s="230" t="str">
        <f t="shared" si="430"/>
        <v>NO HABILITA</v>
      </c>
      <c r="CJ286" s="32"/>
      <c r="CK286" s="229"/>
      <c r="CL286" s="34">
        <f t="shared" si="431"/>
        <v>0</v>
      </c>
      <c r="CM286" s="31">
        <f t="shared" si="466"/>
        <v>0</v>
      </c>
      <c r="CN286" s="230" t="str">
        <f t="shared" si="432"/>
        <v>NO OFERTADO</v>
      </c>
      <c r="CO286" s="32"/>
      <c r="CP286" s="231"/>
      <c r="CQ286" s="34">
        <f t="shared" si="433"/>
        <v>0</v>
      </c>
      <c r="CR286" s="31">
        <f t="shared" si="466"/>
        <v>0</v>
      </c>
      <c r="CS286" s="230" t="str">
        <f t="shared" si="434"/>
        <v>NO OFERTADO</v>
      </c>
      <c r="CT286" s="32"/>
      <c r="CU286" s="229"/>
      <c r="CV286" s="34">
        <f t="shared" si="435"/>
        <v>0</v>
      </c>
      <c r="CW286" s="31">
        <f t="shared" si="466"/>
        <v>0</v>
      </c>
      <c r="CX286" s="230" t="str">
        <f t="shared" si="436"/>
        <v>NO OFERTADO</v>
      </c>
      <c r="CY286" s="32"/>
      <c r="CZ286" s="229"/>
      <c r="DA286" s="34">
        <f t="shared" si="449"/>
        <v>0</v>
      </c>
      <c r="DB286" s="31">
        <f t="shared" si="450"/>
        <v>0</v>
      </c>
      <c r="DC286" s="230" t="str">
        <f t="shared" si="437"/>
        <v>NO OFERTADO</v>
      </c>
      <c r="DD286" s="32">
        <v>23660</v>
      </c>
      <c r="DE286" s="229">
        <v>4495.3999999999996</v>
      </c>
      <c r="DF286" s="34">
        <f t="shared" si="451"/>
        <v>28155.4</v>
      </c>
      <c r="DG286" s="31">
        <f t="shared" si="452"/>
        <v>28155.4</v>
      </c>
      <c r="DH286" s="230" t="str">
        <f t="shared" si="438"/>
        <v>NO HABILITA</v>
      </c>
      <c r="DI286" s="32">
        <v>23710</v>
      </c>
      <c r="DJ286" s="229">
        <f t="shared" si="468"/>
        <v>4504.8999999999996</v>
      </c>
      <c r="DK286" s="34">
        <f t="shared" si="453"/>
        <v>28214.9</v>
      </c>
      <c r="DL286" s="31">
        <f t="shared" si="454"/>
        <v>28214.9</v>
      </c>
      <c r="DM286" s="230" t="str">
        <f t="shared" si="439"/>
        <v>NO HABILITA</v>
      </c>
      <c r="DN286" s="32"/>
      <c r="DO286" s="229"/>
      <c r="DP286" s="34">
        <f t="shared" si="455"/>
        <v>0</v>
      </c>
      <c r="DQ286" s="31">
        <f t="shared" si="456"/>
        <v>0</v>
      </c>
      <c r="DR286" s="230" t="str">
        <f t="shared" si="440"/>
        <v>NO OFERTADO</v>
      </c>
      <c r="DS286" s="32"/>
      <c r="DT286" s="229"/>
      <c r="DU286" s="34">
        <f t="shared" si="457"/>
        <v>0</v>
      </c>
      <c r="DV286" s="31">
        <f t="shared" si="458"/>
        <v>0</v>
      </c>
      <c r="DW286" s="230" t="str">
        <f t="shared" si="441"/>
        <v>NO OFERTADO</v>
      </c>
      <c r="DX286" s="32"/>
      <c r="DY286" s="229">
        <f t="shared" si="389"/>
        <v>0</v>
      </c>
      <c r="DZ286" s="34">
        <f t="shared" si="442"/>
        <v>0</v>
      </c>
      <c r="EA286" s="31">
        <f t="shared" si="443"/>
        <v>0</v>
      </c>
      <c r="EB286" s="230" t="str">
        <f t="shared" si="444"/>
        <v>NO OFERTADO</v>
      </c>
      <c r="EC286" s="32"/>
      <c r="ED286" s="229"/>
      <c r="EE286" s="34">
        <f t="shared" si="459"/>
        <v>0</v>
      </c>
      <c r="EF286" s="31">
        <f t="shared" si="460"/>
        <v>0</v>
      </c>
      <c r="EG286" s="230" t="str">
        <f t="shared" si="445"/>
        <v>NO OFERTADO</v>
      </c>
      <c r="EH286" s="32"/>
      <c r="EI286" s="229"/>
      <c r="EJ286" s="34">
        <f t="shared" si="461"/>
        <v>0</v>
      </c>
      <c r="EK286" s="31">
        <f t="shared" si="462"/>
        <v>0</v>
      </c>
      <c r="EL286" s="230" t="str">
        <f t="shared" si="446"/>
        <v>NO OFERTADO</v>
      </c>
    </row>
    <row r="287" spans="1:142" s="226" customFormat="1" ht="51" x14ac:dyDescent="0.2">
      <c r="A287" s="103">
        <v>278</v>
      </c>
      <c r="B287" s="202" t="s">
        <v>428</v>
      </c>
      <c r="C287" s="121" t="s">
        <v>429</v>
      </c>
      <c r="D287" s="146">
        <v>1</v>
      </c>
      <c r="E287" s="227" t="s">
        <v>53</v>
      </c>
      <c r="F287" s="228">
        <v>91.666666666666671</v>
      </c>
      <c r="G287" s="25">
        <v>111862.14200000001</v>
      </c>
      <c r="H287" s="32"/>
      <c r="I287" s="229"/>
      <c r="J287" s="34">
        <f t="shared" si="447"/>
        <v>0</v>
      </c>
      <c r="K287" s="31">
        <f t="shared" si="448"/>
        <v>0</v>
      </c>
      <c r="L287" s="230" t="str">
        <f t="shared" si="397"/>
        <v>NO OFERTADO</v>
      </c>
      <c r="M287" s="32"/>
      <c r="N287" s="229">
        <v>0</v>
      </c>
      <c r="O287" s="34">
        <f t="shared" si="398"/>
        <v>0</v>
      </c>
      <c r="P287" s="31">
        <f t="shared" si="464"/>
        <v>0</v>
      </c>
      <c r="Q287" s="230" t="str">
        <f t="shared" si="400"/>
        <v>NO OFERTADO</v>
      </c>
      <c r="R287" s="32"/>
      <c r="S287" s="229"/>
      <c r="T287" s="34">
        <f t="shared" si="401"/>
        <v>0</v>
      </c>
      <c r="U287" s="31">
        <f t="shared" si="464"/>
        <v>0</v>
      </c>
      <c r="V287" s="230" t="str">
        <f t="shared" si="402"/>
        <v>NO OFERTADO</v>
      </c>
      <c r="W287" s="32"/>
      <c r="X287" s="229"/>
      <c r="Y287" s="34">
        <f t="shared" si="403"/>
        <v>0</v>
      </c>
      <c r="Z287" s="31">
        <f t="shared" si="464"/>
        <v>0</v>
      </c>
      <c r="AA287" s="230" t="str">
        <f t="shared" si="404"/>
        <v>NO OFERTADO</v>
      </c>
      <c r="AB287" s="32"/>
      <c r="AC287" s="229"/>
      <c r="AD287" s="34">
        <f t="shared" si="405"/>
        <v>0</v>
      </c>
      <c r="AE287" s="31">
        <f t="shared" si="464"/>
        <v>0</v>
      </c>
      <c r="AF287" s="230" t="str">
        <f t="shared" si="406"/>
        <v>NO OFERTADO</v>
      </c>
      <c r="AG287" s="32"/>
      <c r="AH287" s="229"/>
      <c r="AI287" s="34">
        <f t="shared" si="407"/>
        <v>0</v>
      </c>
      <c r="AJ287" s="31">
        <f t="shared" si="464"/>
        <v>0</v>
      </c>
      <c r="AK287" s="230" t="str">
        <f t="shared" si="408"/>
        <v>NO OFERTADO</v>
      </c>
      <c r="AL287" s="32"/>
      <c r="AM287" s="229"/>
      <c r="AN287" s="34">
        <f t="shared" si="409"/>
        <v>0</v>
      </c>
      <c r="AO287" s="31">
        <f t="shared" si="464"/>
        <v>0</v>
      </c>
      <c r="AP287" s="230" t="str">
        <f t="shared" si="410"/>
        <v>NO OFERTADO</v>
      </c>
      <c r="AQ287" s="32">
        <v>90000</v>
      </c>
      <c r="AR287" s="229">
        <f>AQ287*0.19</f>
        <v>17100</v>
      </c>
      <c r="AS287" s="34">
        <f t="shared" si="411"/>
        <v>107100</v>
      </c>
      <c r="AT287" s="31">
        <f t="shared" si="464"/>
        <v>107100</v>
      </c>
      <c r="AU287" s="230" t="str">
        <f t="shared" si="412"/>
        <v>HABILITA</v>
      </c>
      <c r="AV287" s="32">
        <v>135065</v>
      </c>
      <c r="AW287" s="229">
        <f t="shared" si="469"/>
        <v>25662.35</v>
      </c>
      <c r="AX287" s="34">
        <f t="shared" si="413"/>
        <v>160727.35</v>
      </c>
      <c r="AY287" s="31">
        <f t="shared" si="464"/>
        <v>160727.35</v>
      </c>
      <c r="AZ287" s="230" t="str">
        <f t="shared" si="414"/>
        <v>NO HABILITA</v>
      </c>
      <c r="BA287" s="32">
        <v>95000</v>
      </c>
      <c r="BB287" s="229">
        <f t="shared" si="465"/>
        <v>18050</v>
      </c>
      <c r="BC287" s="34">
        <f t="shared" si="416"/>
        <v>113050</v>
      </c>
      <c r="BD287" s="31">
        <f t="shared" si="464"/>
        <v>113050</v>
      </c>
      <c r="BE287" s="230" t="str">
        <f t="shared" si="417"/>
        <v>HABILITA</v>
      </c>
      <c r="BF287" s="32"/>
      <c r="BG287" s="229"/>
      <c r="BH287" s="34">
        <f t="shared" si="418"/>
        <v>0</v>
      </c>
      <c r="BI287" s="31">
        <f t="shared" si="464"/>
        <v>0</v>
      </c>
      <c r="BJ287" s="230" t="str">
        <f t="shared" si="419"/>
        <v>NO OFERTADO</v>
      </c>
      <c r="BK287" s="32"/>
      <c r="BL287" s="229"/>
      <c r="BM287" s="34">
        <f t="shared" si="420"/>
        <v>0</v>
      </c>
      <c r="BN287" s="31">
        <f t="shared" si="464"/>
        <v>0</v>
      </c>
      <c r="BO287" s="230" t="str">
        <f t="shared" si="421"/>
        <v>NO OFERTADO</v>
      </c>
      <c r="BP287" s="32"/>
      <c r="BQ287" s="229"/>
      <c r="BR287" s="34">
        <f t="shared" si="422"/>
        <v>0</v>
      </c>
      <c r="BS287" s="31">
        <f t="shared" si="464"/>
        <v>0</v>
      </c>
      <c r="BT287" s="230" t="str">
        <f t="shared" si="423"/>
        <v>NO OFERTADO</v>
      </c>
      <c r="BU287" s="32"/>
      <c r="BV287" s="229"/>
      <c r="BW287" s="34">
        <f t="shared" si="424"/>
        <v>0</v>
      </c>
      <c r="BX287" s="31">
        <f t="shared" si="466"/>
        <v>0</v>
      </c>
      <c r="BY287" s="230" t="str">
        <f t="shared" si="426"/>
        <v>NO OFERTADO</v>
      </c>
      <c r="BZ287" s="32"/>
      <c r="CA287" s="229"/>
      <c r="CB287" s="34">
        <f t="shared" si="427"/>
        <v>0</v>
      </c>
      <c r="CC287" s="31">
        <f t="shared" si="466"/>
        <v>0</v>
      </c>
      <c r="CD287" s="230" t="str">
        <f t="shared" si="428"/>
        <v>NO OFERTADO</v>
      </c>
      <c r="CE287" s="32"/>
      <c r="CF287" s="229"/>
      <c r="CG287" s="34">
        <f t="shared" si="429"/>
        <v>0</v>
      </c>
      <c r="CH287" s="31">
        <f t="shared" si="466"/>
        <v>0</v>
      </c>
      <c r="CI287" s="230" t="str">
        <f t="shared" si="430"/>
        <v>NO OFERTADO</v>
      </c>
      <c r="CJ287" s="32"/>
      <c r="CK287" s="229"/>
      <c r="CL287" s="34">
        <f t="shared" si="431"/>
        <v>0</v>
      </c>
      <c r="CM287" s="31">
        <f t="shared" si="466"/>
        <v>0</v>
      </c>
      <c r="CN287" s="230" t="str">
        <f t="shared" si="432"/>
        <v>NO OFERTADO</v>
      </c>
      <c r="CO287" s="32"/>
      <c r="CP287" s="231"/>
      <c r="CQ287" s="34">
        <f t="shared" si="433"/>
        <v>0</v>
      </c>
      <c r="CR287" s="31">
        <f t="shared" si="466"/>
        <v>0</v>
      </c>
      <c r="CS287" s="230" t="str">
        <f t="shared" si="434"/>
        <v>NO OFERTADO</v>
      </c>
      <c r="CT287" s="32"/>
      <c r="CU287" s="229"/>
      <c r="CV287" s="34">
        <f t="shared" si="435"/>
        <v>0</v>
      </c>
      <c r="CW287" s="31">
        <f t="shared" si="466"/>
        <v>0</v>
      </c>
      <c r="CX287" s="230" t="str">
        <f t="shared" si="436"/>
        <v>NO OFERTADO</v>
      </c>
      <c r="CY287" s="32"/>
      <c r="CZ287" s="229"/>
      <c r="DA287" s="34">
        <f t="shared" si="449"/>
        <v>0</v>
      </c>
      <c r="DB287" s="31">
        <f t="shared" si="450"/>
        <v>0</v>
      </c>
      <c r="DC287" s="230" t="str">
        <f t="shared" si="437"/>
        <v>NO OFERTADO</v>
      </c>
      <c r="DD287" s="32"/>
      <c r="DE287" s="229"/>
      <c r="DF287" s="34">
        <f t="shared" si="451"/>
        <v>0</v>
      </c>
      <c r="DG287" s="31">
        <f t="shared" si="452"/>
        <v>0</v>
      </c>
      <c r="DH287" s="230" t="str">
        <f t="shared" si="438"/>
        <v>NO OFERTADO</v>
      </c>
      <c r="DI287" s="32">
        <v>148011</v>
      </c>
      <c r="DJ287" s="229">
        <f t="shared" si="468"/>
        <v>28122.09</v>
      </c>
      <c r="DK287" s="34">
        <f t="shared" si="453"/>
        <v>176133.09</v>
      </c>
      <c r="DL287" s="31">
        <f t="shared" si="454"/>
        <v>176133.09</v>
      </c>
      <c r="DM287" s="230" t="str">
        <f t="shared" si="439"/>
        <v>NO HABILITA</v>
      </c>
      <c r="DN287" s="32"/>
      <c r="DO287" s="229"/>
      <c r="DP287" s="34">
        <f t="shared" si="455"/>
        <v>0</v>
      </c>
      <c r="DQ287" s="31">
        <f t="shared" si="456"/>
        <v>0</v>
      </c>
      <c r="DR287" s="230" t="str">
        <f t="shared" si="440"/>
        <v>NO OFERTADO</v>
      </c>
      <c r="DS287" s="32"/>
      <c r="DT287" s="229"/>
      <c r="DU287" s="34">
        <f t="shared" si="457"/>
        <v>0</v>
      </c>
      <c r="DV287" s="31">
        <f t="shared" si="458"/>
        <v>0</v>
      </c>
      <c r="DW287" s="230" t="str">
        <f t="shared" si="441"/>
        <v>NO OFERTADO</v>
      </c>
      <c r="DX287" s="32"/>
      <c r="DY287" s="229">
        <f t="shared" si="389"/>
        <v>0</v>
      </c>
      <c r="DZ287" s="34">
        <f t="shared" si="442"/>
        <v>0</v>
      </c>
      <c r="EA287" s="31">
        <f t="shared" si="443"/>
        <v>0</v>
      </c>
      <c r="EB287" s="230" t="str">
        <f t="shared" si="444"/>
        <v>NO OFERTADO</v>
      </c>
      <c r="EC287" s="32"/>
      <c r="ED287" s="229"/>
      <c r="EE287" s="34">
        <f t="shared" si="459"/>
        <v>0</v>
      </c>
      <c r="EF287" s="31">
        <f t="shared" si="460"/>
        <v>0</v>
      </c>
      <c r="EG287" s="230" t="str">
        <f t="shared" si="445"/>
        <v>NO OFERTADO</v>
      </c>
      <c r="EH287" s="32"/>
      <c r="EI287" s="229"/>
      <c r="EJ287" s="34">
        <f t="shared" si="461"/>
        <v>0</v>
      </c>
      <c r="EK287" s="31">
        <f t="shared" si="462"/>
        <v>0</v>
      </c>
      <c r="EL287" s="230" t="str">
        <f t="shared" si="446"/>
        <v>NO OFERTADO</v>
      </c>
    </row>
    <row r="288" spans="1:142" s="226" customFormat="1" ht="63.75" x14ac:dyDescent="0.2">
      <c r="A288" s="103">
        <v>279</v>
      </c>
      <c r="B288" s="202" t="s">
        <v>430</v>
      </c>
      <c r="C288" s="121" t="s">
        <v>431</v>
      </c>
      <c r="D288" s="146">
        <v>1</v>
      </c>
      <c r="E288" s="227" t="s">
        <v>53</v>
      </c>
      <c r="F288" s="228">
        <v>1</v>
      </c>
      <c r="G288" s="25">
        <v>546210</v>
      </c>
      <c r="H288" s="32"/>
      <c r="I288" s="229"/>
      <c r="J288" s="34">
        <f t="shared" si="447"/>
        <v>0</v>
      </c>
      <c r="K288" s="31">
        <f t="shared" si="448"/>
        <v>0</v>
      </c>
      <c r="L288" s="230" t="str">
        <f t="shared" si="397"/>
        <v>NO OFERTADO</v>
      </c>
      <c r="M288" s="32"/>
      <c r="N288" s="229">
        <v>0</v>
      </c>
      <c r="O288" s="34">
        <f t="shared" si="398"/>
        <v>0</v>
      </c>
      <c r="P288" s="31">
        <f t="shared" si="464"/>
        <v>0</v>
      </c>
      <c r="Q288" s="230" t="str">
        <f t="shared" si="400"/>
        <v>NO OFERTADO</v>
      </c>
      <c r="R288" s="32"/>
      <c r="S288" s="229"/>
      <c r="T288" s="34">
        <f t="shared" si="401"/>
        <v>0</v>
      </c>
      <c r="U288" s="31">
        <f t="shared" si="464"/>
        <v>0</v>
      </c>
      <c r="V288" s="230" t="str">
        <f t="shared" si="402"/>
        <v>NO OFERTADO</v>
      </c>
      <c r="W288" s="32"/>
      <c r="X288" s="229"/>
      <c r="Y288" s="34">
        <f t="shared" si="403"/>
        <v>0</v>
      </c>
      <c r="Z288" s="31">
        <f t="shared" si="464"/>
        <v>0</v>
      </c>
      <c r="AA288" s="230" t="str">
        <f t="shared" si="404"/>
        <v>NO OFERTADO</v>
      </c>
      <c r="AB288" s="32"/>
      <c r="AC288" s="229"/>
      <c r="AD288" s="34">
        <f t="shared" si="405"/>
        <v>0</v>
      </c>
      <c r="AE288" s="31">
        <f t="shared" si="464"/>
        <v>0</v>
      </c>
      <c r="AF288" s="230" t="str">
        <f t="shared" si="406"/>
        <v>NO OFERTADO</v>
      </c>
      <c r="AG288" s="32"/>
      <c r="AH288" s="229"/>
      <c r="AI288" s="34">
        <f t="shared" si="407"/>
        <v>0</v>
      </c>
      <c r="AJ288" s="31">
        <f t="shared" si="464"/>
        <v>0</v>
      </c>
      <c r="AK288" s="230" t="str">
        <f t="shared" si="408"/>
        <v>NO OFERTADO</v>
      </c>
      <c r="AL288" s="32"/>
      <c r="AM288" s="229"/>
      <c r="AN288" s="34">
        <f t="shared" si="409"/>
        <v>0</v>
      </c>
      <c r="AO288" s="31">
        <f t="shared" si="464"/>
        <v>0</v>
      </c>
      <c r="AP288" s="230" t="str">
        <f t="shared" si="410"/>
        <v>NO OFERTADO</v>
      </c>
      <c r="AQ288" s="32"/>
      <c r="AR288" s="229"/>
      <c r="AS288" s="34">
        <f t="shared" si="411"/>
        <v>0</v>
      </c>
      <c r="AT288" s="31">
        <f t="shared" si="464"/>
        <v>0</v>
      </c>
      <c r="AU288" s="230" t="str">
        <f t="shared" si="412"/>
        <v>NO OFERTADO</v>
      </c>
      <c r="AV288" s="32"/>
      <c r="AW288" s="229"/>
      <c r="AX288" s="34">
        <f t="shared" si="413"/>
        <v>0</v>
      </c>
      <c r="AY288" s="31">
        <f t="shared" si="464"/>
        <v>0</v>
      </c>
      <c r="AZ288" s="230" t="str">
        <f t="shared" si="414"/>
        <v>NO OFERTADO</v>
      </c>
      <c r="BA288" s="32"/>
      <c r="BB288" s="229">
        <f t="shared" si="465"/>
        <v>0</v>
      </c>
      <c r="BC288" s="34">
        <f t="shared" si="416"/>
        <v>0</v>
      </c>
      <c r="BD288" s="31">
        <f t="shared" si="464"/>
        <v>0</v>
      </c>
      <c r="BE288" s="230" t="str">
        <f t="shared" si="417"/>
        <v>NO OFERTADO</v>
      </c>
      <c r="BF288" s="32"/>
      <c r="BG288" s="229"/>
      <c r="BH288" s="34">
        <f t="shared" si="418"/>
        <v>0</v>
      </c>
      <c r="BI288" s="31">
        <f t="shared" si="464"/>
        <v>0</v>
      </c>
      <c r="BJ288" s="230" t="str">
        <f t="shared" si="419"/>
        <v>NO OFERTADO</v>
      </c>
      <c r="BK288" s="32"/>
      <c r="BL288" s="229"/>
      <c r="BM288" s="34">
        <f t="shared" si="420"/>
        <v>0</v>
      </c>
      <c r="BN288" s="31">
        <f t="shared" si="464"/>
        <v>0</v>
      </c>
      <c r="BO288" s="230" t="str">
        <f t="shared" si="421"/>
        <v>NO OFERTADO</v>
      </c>
      <c r="BP288" s="32">
        <v>459000</v>
      </c>
      <c r="BQ288" s="229">
        <f>BP288*0.19</f>
        <v>87210</v>
      </c>
      <c r="BR288" s="34">
        <f t="shared" si="422"/>
        <v>546210</v>
      </c>
      <c r="BS288" s="31">
        <f t="shared" si="464"/>
        <v>546210</v>
      </c>
      <c r="BT288" s="230" t="str">
        <f t="shared" si="423"/>
        <v>HABILITA</v>
      </c>
      <c r="BU288" s="32"/>
      <c r="BV288" s="229"/>
      <c r="BW288" s="34">
        <f t="shared" si="424"/>
        <v>0</v>
      </c>
      <c r="BX288" s="31">
        <f t="shared" si="466"/>
        <v>0</v>
      </c>
      <c r="BY288" s="230" t="str">
        <f t="shared" si="426"/>
        <v>NO OFERTADO</v>
      </c>
      <c r="BZ288" s="32"/>
      <c r="CA288" s="229"/>
      <c r="CB288" s="34">
        <f t="shared" si="427"/>
        <v>0</v>
      </c>
      <c r="CC288" s="31">
        <f t="shared" si="466"/>
        <v>0</v>
      </c>
      <c r="CD288" s="230" t="str">
        <f t="shared" si="428"/>
        <v>NO OFERTADO</v>
      </c>
      <c r="CE288" s="32"/>
      <c r="CF288" s="229"/>
      <c r="CG288" s="34">
        <f t="shared" si="429"/>
        <v>0</v>
      </c>
      <c r="CH288" s="31">
        <f t="shared" si="466"/>
        <v>0</v>
      </c>
      <c r="CI288" s="230" t="str">
        <f t="shared" si="430"/>
        <v>NO OFERTADO</v>
      </c>
      <c r="CJ288" s="32"/>
      <c r="CK288" s="229"/>
      <c r="CL288" s="34">
        <f t="shared" si="431"/>
        <v>0</v>
      </c>
      <c r="CM288" s="31">
        <f t="shared" si="466"/>
        <v>0</v>
      </c>
      <c r="CN288" s="230" t="str">
        <f t="shared" si="432"/>
        <v>NO OFERTADO</v>
      </c>
      <c r="CO288" s="32"/>
      <c r="CP288" s="231"/>
      <c r="CQ288" s="34">
        <f t="shared" si="433"/>
        <v>0</v>
      </c>
      <c r="CR288" s="31">
        <f t="shared" si="466"/>
        <v>0</v>
      </c>
      <c r="CS288" s="230" t="str">
        <f t="shared" si="434"/>
        <v>NO OFERTADO</v>
      </c>
      <c r="CT288" s="32"/>
      <c r="CU288" s="229"/>
      <c r="CV288" s="34">
        <f t="shared" si="435"/>
        <v>0</v>
      </c>
      <c r="CW288" s="31">
        <f t="shared" si="466"/>
        <v>0</v>
      </c>
      <c r="CX288" s="230" t="str">
        <f t="shared" si="436"/>
        <v>NO OFERTADO</v>
      </c>
      <c r="CY288" s="32"/>
      <c r="CZ288" s="229"/>
      <c r="DA288" s="34">
        <f t="shared" si="449"/>
        <v>0</v>
      </c>
      <c r="DB288" s="31">
        <f t="shared" si="450"/>
        <v>0</v>
      </c>
      <c r="DC288" s="230" t="str">
        <f t="shared" si="437"/>
        <v>NO OFERTADO</v>
      </c>
      <c r="DD288" s="32"/>
      <c r="DE288" s="229"/>
      <c r="DF288" s="34">
        <f t="shared" si="451"/>
        <v>0</v>
      </c>
      <c r="DG288" s="31">
        <f t="shared" si="452"/>
        <v>0</v>
      </c>
      <c r="DH288" s="230" t="str">
        <f t="shared" si="438"/>
        <v>NO OFERTADO</v>
      </c>
      <c r="DI288" s="32"/>
      <c r="DJ288" s="229"/>
      <c r="DK288" s="34">
        <f t="shared" si="453"/>
        <v>0</v>
      </c>
      <c r="DL288" s="31">
        <f t="shared" si="454"/>
        <v>0</v>
      </c>
      <c r="DM288" s="230" t="str">
        <f t="shared" si="439"/>
        <v>NO OFERTADO</v>
      </c>
      <c r="DN288" s="32"/>
      <c r="DO288" s="229"/>
      <c r="DP288" s="34">
        <f t="shared" si="455"/>
        <v>0</v>
      </c>
      <c r="DQ288" s="31">
        <f t="shared" si="456"/>
        <v>0</v>
      </c>
      <c r="DR288" s="230" t="str">
        <f t="shared" si="440"/>
        <v>NO OFERTADO</v>
      </c>
      <c r="DS288" s="32"/>
      <c r="DT288" s="229"/>
      <c r="DU288" s="34">
        <f t="shared" si="457"/>
        <v>0</v>
      </c>
      <c r="DV288" s="31">
        <f t="shared" si="458"/>
        <v>0</v>
      </c>
      <c r="DW288" s="230" t="str">
        <f t="shared" si="441"/>
        <v>NO OFERTADO</v>
      </c>
      <c r="DX288" s="32"/>
      <c r="DY288" s="229">
        <f t="shared" si="389"/>
        <v>0</v>
      </c>
      <c r="DZ288" s="34">
        <f t="shared" si="442"/>
        <v>0</v>
      </c>
      <c r="EA288" s="31">
        <f t="shared" si="443"/>
        <v>0</v>
      </c>
      <c r="EB288" s="230" t="str">
        <f t="shared" si="444"/>
        <v>NO OFERTADO</v>
      </c>
      <c r="EC288" s="32"/>
      <c r="ED288" s="229"/>
      <c r="EE288" s="34">
        <f t="shared" si="459"/>
        <v>0</v>
      </c>
      <c r="EF288" s="31">
        <f t="shared" si="460"/>
        <v>0</v>
      </c>
      <c r="EG288" s="230" t="str">
        <f t="shared" si="445"/>
        <v>NO OFERTADO</v>
      </c>
      <c r="EH288" s="32"/>
      <c r="EI288" s="229"/>
      <c r="EJ288" s="34">
        <f t="shared" si="461"/>
        <v>0</v>
      </c>
      <c r="EK288" s="31">
        <f t="shared" si="462"/>
        <v>0</v>
      </c>
      <c r="EL288" s="230" t="str">
        <f t="shared" si="446"/>
        <v>NO OFERTADO</v>
      </c>
    </row>
    <row r="289" spans="1:142" s="226" customFormat="1" ht="38.25" x14ac:dyDescent="0.2">
      <c r="A289" s="103">
        <v>280</v>
      </c>
      <c r="B289" s="202" t="s">
        <v>432</v>
      </c>
      <c r="C289" s="121" t="s">
        <v>433</v>
      </c>
      <c r="D289" s="146">
        <v>1</v>
      </c>
      <c r="E289" s="227" t="s">
        <v>53</v>
      </c>
      <c r="F289" s="228">
        <v>90.666666666666671</v>
      </c>
      <c r="G289" s="25">
        <v>251387.5</v>
      </c>
      <c r="H289" s="32"/>
      <c r="I289" s="229"/>
      <c r="J289" s="34">
        <f t="shared" si="447"/>
        <v>0</v>
      </c>
      <c r="K289" s="31">
        <f t="shared" si="448"/>
        <v>0</v>
      </c>
      <c r="L289" s="230" t="str">
        <f t="shared" si="397"/>
        <v>NO OFERTADO</v>
      </c>
      <c r="M289" s="32"/>
      <c r="N289" s="229">
        <v>0</v>
      </c>
      <c r="O289" s="34">
        <f t="shared" si="398"/>
        <v>0</v>
      </c>
      <c r="P289" s="31">
        <f t="shared" si="464"/>
        <v>0</v>
      </c>
      <c r="Q289" s="230" t="str">
        <f t="shared" si="400"/>
        <v>NO OFERTADO</v>
      </c>
      <c r="R289" s="32"/>
      <c r="S289" s="229"/>
      <c r="T289" s="34">
        <f t="shared" si="401"/>
        <v>0</v>
      </c>
      <c r="U289" s="31">
        <f t="shared" si="464"/>
        <v>0</v>
      </c>
      <c r="V289" s="230" t="str">
        <f t="shared" si="402"/>
        <v>NO OFERTADO</v>
      </c>
      <c r="W289" s="32"/>
      <c r="X289" s="229"/>
      <c r="Y289" s="34">
        <f t="shared" si="403"/>
        <v>0</v>
      </c>
      <c r="Z289" s="31">
        <f t="shared" si="464"/>
        <v>0</v>
      </c>
      <c r="AA289" s="230" t="str">
        <f t="shared" si="404"/>
        <v>NO OFERTADO</v>
      </c>
      <c r="AB289" s="32"/>
      <c r="AC289" s="229"/>
      <c r="AD289" s="34">
        <f t="shared" si="405"/>
        <v>0</v>
      </c>
      <c r="AE289" s="31">
        <f t="shared" si="464"/>
        <v>0</v>
      </c>
      <c r="AF289" s="230" t="str">
        <f t="shared" si="406"/>
        <v>NO OFERTADO</v>
      </c>
      <c r="AG289" s="32"/>
      <c r="AH289" s="229"/>
      <c r="AI289" s="34">
        <f t="shared" si="407"/>
        <v>0</v>
      </c>
      <c r="AJ289" s="31">
        <f t="shared" si="464"/>
        <v>0</v>
      </c>
      <c r="AK289" s="230" t="str">
        <f t="shared" si="408"/>
        <v>NO OFERTADO</v>
      </c>
      <c r="AL289" s="32"/>
      <c r="AM289" s="229"/>
      <c r="AN289" s="34">
        <f t="shared" si="409"/>
        <v>0</v>
      </c>
      <c r="AO289" s="31">
        <f t="shared" si="464"/>
        <v>0</v>
      </c>
      <c r="AP289" s="230" t="str">
        <f t="shared" si="410"/>
        <v>NO OFERTADO</v>
      </c>
      <c r="AQ289" s="32"/>
      <c r="AR289" s="229"/>
      <c r="AS289" s="34">
        <f t="shared" si="411"/>
        <v>0</v>
      </c>
      <c r="AT289" s="31">
        <f t="shared" si="464"/>
        <v>0</v>
      </c>
      <c r="AU289" s="230" t="str">
        <f t="shared" si="412"/>
        <v>NO OFERTADO</v>
      </c>
      <c r="AV289" s="32"/>
      <c r="AW289" s="229"/>
      <c r="AX289" s="34">
        <f t="shared" si="413"/>
        <v>0</v>
      </c>
      <c r="AY289" s="31">
        <f t="shared" si="464"/>
        <v>0</v>
      </c>
      <c r="AZ289" s="230" t="str">
        <f t="shared" si="414"/>
        <v>NO OFERTADO</v>
      </c>
      <c r="BA289" s="32"/>
      <c r="BB289" s="229">
        <f t="shared" si="465"/>
        <v>0</v>
      </c>
      <c r="BC289" s="34">
        <f t="shared" si="416"/>
        <v>0</v>
      </c>
      <c r="BD289" s="31">
        <f t="shared" si="464"/>
        <v>0</v>
      </c>
      <c r="BE289" s="230" t="str">
        <f t="shared" si="417"/>
        <v>NO OFERTADO</v>
      </c>
      <c r="BF289" s="32"/>
      <c r="BG289" s="229"/>
      <c r="BH289" s="34">
        <f t="shared" si="418"/>
        <v>0</v>
      </c>
      <c r="BI289" s="31">
        <f t="shared" si="464"/>
        <v>0</v>
      </c>
      <c r="BJ289" s="230" t="str">
        <f t="shared" si="419"/>
        <v>NO OFERTADO</v>
      </c>
      <c r="BK289" s="32"/>
      <c r="BL289" s="229"/>
      <c r="BM289" s="34">
        <f t="shared" si="420"/>
        <v>0</v>
      </c>
      <c r="BN289" s="31">
        <f t="shared" si="464"/>
        <v>0</v>
      </c>
      <c r="BO289" s="230" t="str">
        <f t="shared" si="421"/>
        <v>NO OFERTADO</v>
      </c>
      <c r="BP289" s="32"/>
      <c r="BQ289" s="229"/>
      <c r="BR289" s="34">
        <f t="shared" si="422"/>
        <v>0</v>
      </c>
      <c r="BS289" s="31">
        <f t="shared" si="464"/>
        <v>0</v>
      </c>
      <c r="BT289" s="230" t="str">
        <f t="shared" si="423"/>
        <v>NO OFERTADO</v>
      </c>
      <c r="BU289" s="32"/>
      <c r="BV289" s="229"/>
      <c r="BW289" s="34">
        <f t="shared" si="424"/>
        <v>0</v>
      </c>
      <c r="BX289" s="31">
        <f t="shared" si="466"/>
        <v>0</v>
      </c>
      <c r="BY289" s="230" t="str">
        <f t="shared" si="426"/>
        <v>NO OFERTADO</v>
      </c>
      <c r="BZ289" s="32"/>
      <c r="CA289" s="229"/>
      <c r="CB289" s="34">
        <f t="shared" si="427"/>
        <v>0</v>
      </c>
      <c r="CC289" s="31">
        <f t="shared" si="466"/>
        <v>0</v>
      </c>
      <c r="CD289" s="230" t="str">
        <f t="shared" si="428"/>
        <v>NO OFERTADO</v>
      </c>
      <c r="CE289" s="32"/>
      <c r="CF289" s="229"/>
      <c r="CG289" s="34">
        <f t="shared" si="429"/>
        <v>0</v>
      </c>
      <c r="CH289" s="31">
        <f t="shared" si="466"/>
        <v>0</v>
      </c>
      <c r="CI289" s="230" t="str">
        <f t="shared" si="430"/>
        <v>NO OFERTADO</v>
      </c>
      <c r="CJ289" s="32"/>
      <c r="CK289" s="229"/>
      <c r="CL289" s="34">
        <f t="shared" si="431"/>
        <v>0</v>
      </c>
      <c r="CM289" s="31">
        <f t="shared" si="466"/>
        <v>0</v>
      </c>
      <c r="CN289" s="230" t="str">
        <f t="shared" si="432"/>
        <v>NO OFERTADO</v>
      </c>
      <c r="CO289" s="32"/>
      <c r="CP289" s="231"/>
      <c r="CQ289" s="34">
        <f t="shared" si="433"/>
        <v>0</v>
      </c>
      <c r="CR289" s="31">
        <f t="shared" si="466"/>
        <v>0</v>
      </c>
      <c r="CS289" s="230" t="str">
        <f t="shared" si="434"/>
        <v>NO OFERTADO</v>
      </c>
      <c r="CT289" s="32"/>
      <c r="CU289" s="229"/>
      <c r="CV289" s="34">
        <f t="shared" si="435"/>
        <v>0</v>
      </c>
      <c r="CW289" s="31">
        <f t="shared" si="466"/>
        <v>0</v>
      </c>
      <c r="CX289" s="230" t="str">
        <f t="shared" si="436"/>
        <v>NO OFERTADO</v>
      </c>
      <c r="CY289" s="32"/>
      <c r="CZ289" s="229"/>
      <c r="DA289" s="34">
        <f t="shared" si="449"/>
        <v>0</v>
      </c>
      <c r="DB289" s="31">
        <f t="shared" si="450"/>
        <v>0</v>
      </c>
      <c r="DC289" s="230" t="str">
        <f t="shared" si="437"/>
        <v>NO OFERTADO</v>
      </c>
      <c r="DD289" s="32"/>
      <c r="DE289" s="229"/>
      <c r="DF289" s="34">
        <f t="shared" si="451"/>
        <v>0</v>
      </c>
      <c r="DG289" s="31">
        <f t="shared" si="452"/>
        <v>0</v>
      </c>
      <c r="DH289" s="230" t="str">
        <f t="shared" si="438"/>
        <v>NO OFERTADO</v>
      </c>
      <c r="DI289" s="32"/>
      <c r="DJ289" s="229"/>
      <c r="DK289" s="34">
        <f t="shared" si="453"/>
        <v>0</v>
      </c>
      <c r="DL289" s="31">
        <f t="shared" si="454"/>
        <v>0</v>
      </c>
      <c r="DM289" s="230" t="str">
        <f t="shared" si="439"/>
        <v>NO OFERTADO</v>
      </c>
      <c r="DN289" s="32"/>
      <c r="DO289" s="229"/>
      <c r="DP289" s="34">
        <f t="shared" si="455"/>
        <v>0</v>
      </c>
      <c r="DQ289" s="31">
        <f t="shared" si="456"/>
        <v>0</v>
      </c>
      <c r="DR289" s="230" t="str">
        <f t="shared" si="440"/>
        <v>NO OFERTADO</v>
      </c>
      <c r="DS289" s="32"/>
      <c r="DT289" s="229"/>
      <c r="DU289" s="34">
        <f t="shared" si="457"/>
        <v>0</v>
      </c>
      <c r="DV289" s="31">
        <f t="shared" si="458"/>
        <v>0</v>
      </c>
      <c r="DW289" s="230" t="str">
        <f t="shared" si="441"/>
        <v>NO OFERTADO</v>
      </c>
      <c r="DX289" s="32"/>
      <c r="DY289" s="229">
        <f t="shared" si="389"/>
        <v>0</v>
      </c>
      <c r="DZ289" s="34">
        <f t="shared" si="442"/>
        <v>0</v>
      </c>
      <c r="EA289" s="31">
        <f t="shared" si="443"/>
        <v>0</v>
      </c>
      <c r="EB289" s="230" t="str">
        <f t="shared" si="444"/>
        <v>NO OFERTADO</v>
      </c>
      <c r="EC289" s="32"/>
      <c r="ED289" s="229"/>
      <c r="EE289" s="34">
        <f t="shared" si="459"/>
        <v>0</v>
      </c>
      <c r="EF289" s="31">
        <f t="shared" si="460"/>
        <v>0</v>
      </c>
      <c r="EG289" s="230" t="str">
        <f t="shared" si="445"/>
        <v>NO OFERTADO</v>
      </c>
      <c r="EH289" s="32">
        <v>211250</v>
      </c>
      <c r="EI289" s="229">
        <v>40137.5</v>
      </c>
      <c r="EJ289" s="34">
        <f t="shared" si="461"/>
        <v>251387.5</v>
      </c>
      <c r="EK289" s="31">
        <f t="shared" si="462"/>
        <v>251387.5</v>
      </c>
      <c r="EL289" s="230" t="str">
        <f t="shared" si="446"/>
        <v>HABILITA</v>
      </c>
    </row>
    <row r="290" spans="1:142" s="226" customFormat="1" ht="63.75" x14ac:dyDescent="0.2">
      <c r="A290" s="103">
        <v>281</v>
      </c>
      <c r="B290" s="202" t="s">
        <v>434</v>
      </c>
      <c r="C290" s="121" t="s">
        <v>435</v>
      </c>
      <c r="D290" s="146">
        <v>1</v>
      </c>
      <c r="E290" s="227" t="s">
        <v>53</v>
      </c>
      <c r="F290" s="228">
        <v>1</v>
      </c>
      <c r="G290" s="25">
        <v>771479.38</v>
      </c>
      <c r="H290" s="32"/>
      <c r="I290" s="229"/>
      <c r="J290" s="34">
        <f t="shared" si="447"/>
        <v>0</v>
      </c>
      <c r="K290" s="31">
        <f t="shared" si="448"/>
        <v>0</v>
      </c>
      <c r="L290" s="230" t="str">
        <f t="shared" si="397"/>
        <v>NO OFERTADO</v>
      </c>
      <c r="M290" s="32"/>
      <c r="N290" s="229">
        <v>0</v>
      </c>
      <c r="O290" s="34">
        <f t="shared" si="398"/>
        <v>0</v>
      </c>
      <c r="P290" s="31">
        <f t="shared" si="464"/>
        <v>0</v>
      </c>
      <c r="Q290" s="230" t="str">
        <f t="shared" si="400"/>
        <v>NO OFERTADO</v>
      </c>
      <c r="R290" s="32"/>
      <c r="S290" s="229"/>
      <c r="T290" s="34">
        <f t="shared" si="401"/>
        <v>0</v>
      </c>
      <c r="U290" s="31">
        <f t="shared" si="464"/>
        <v>0</v>
      </c>
      <c r="V290" s="230" t="str">
        <f t="shared" si="402"/>
        <v>NO OFERTADO</v>
      </c>
      <c r="W290" s="32"/>
      <c r="X290" s="229"/>
      <c r="Y290" s="34">
        <f t="shared" si="403"/>
        <v>0</v>
      </c>
      <c r="Z290" s="31">
        <f t="shared" si="464"/>
        <v>0</v>
      </c>
      <c r="AA290" s="230" t="str">
        <f t="shared" si="404"/>
        <v>NO OFERTADO</v>
      </c>
      <c r="AB290" s="32"/>
      <c r="AC290" s="229"/>
      <c r="AD290" s="34">
        <f t="shared" si="405"/>
        <v>0</v>
      </c>
      <c r="AE290" s="31">
        <f t="shared" si="464"/>
        <v>0</v>
      </c>
      <c r="AF290" s="230" t="str">
        <f t="shared" si="406"/>
        <v>NO OFERTADO</v>
      </c>
      <c r="AG290" s="32"/>
      <c r="AH290" s="229"/>
      <c r="AI290" s="34">
        <f t="shared" si="407"/>
        <v>0</v>
      </c>
      <c r="AJ290" s="31">
        <f t="shared" si="464"/>
        <v>0</v>
      </c>
      <c r="AK290" s="230" t="str">
        <f t="shared" si="408"/>
        <v>NO OFERTADO</v>
      </c>
      <c r="AL290" s="32">
        <v>668000</v>
      </c>
      <c r="AM290" s="232">
        <f>AL290*0.19</f>
        <v>126920</v>
      </c>
      <c r="AN290" s="34">
        <f t="shared" si="409"/>
        <v>794920</v>
      </c>
      <c r="AO290" s="31">
        <f t="shared" si="464"/>
        <v>794920</v>
      </c>
      <c r="AP290" s="230" t="str">
        <f t="shared" si="410"/>
        <v>HABILITA</v>
      </c>
      <c r="AQ290" s="32"/>
      <c r="AR290" s="229"/>
      <c r="AS290" s="34">
        <f t="shared" si="411"/>
        <v>0</v>
      </c>
      <c r="AT290" s="31">
        <f t="shared" si="464"/>
        <v>0</v>
      </c>
      <c r="AU290" s="230" t="str">
        <f t="shared" si="412"/>
        <v>NO OFERTADO</v>
      </c>
      <c r="AV290" s="32">
        <v>633568</v>
      </c>
      <c r="AW290" s="229">
        <f>AV290*0.19</f>
        <v>120377.92</v>
      </c>
      <c r="AX290" s="34">
        <f t="shared" si="413"/>
        <v>753945.92</v>
      </c>
      <c r="AY290" s="31">
        <f t="shared" si="464"/>
        <v>753945.92</v>
      </c>
      <c r="AZ290" s="230" t="str">
        <f t="shared" si="414"/>
        <v>HABILITA</v>
      </c>
      <c r="BA290" s="32"/>
      <c r="BB290" s="229">
        <f t="shared" si="465"/>
        <v>0</v>
      </c>
      <c r="BC290" s="34">
        <f t="shared" si="416"/>
        <v>0</v>
      </c>
      <c r="BD290" s="31">
        <f t="shared" si="464"/>
        <v>0</v>
      </c>
      <c r="BE290" s="230" t="str">
        <f t="shared" si="417"/>
        <v>NO OFERTADO</v>
      </c>
      <c r="BF290" s="32"/>
      <c r="BG290" s="229"/>
      <c r="BH290" s="34">
        <f t="shared" si="418"/>
        <v>0</v>
      </c>
      <c r="BI290" s="31">
        <f t="shared" si="464"/>
        <v>0</v>
      </c>
      <c r="BJ290" s="230" t="str">
        <f t="shared" si="419"/>
        <v>NO OFERTADO</v>
      </c>
      <c r="BK290" s="32"/>
      <c r="BL290" s="229"/>
      <c r="BM290" s="34">
        <f t="shared" si="420"/>
        <v>0</v>
      </c>
      <c r="BN290" s="31">
        <f t="shared" si="464"/>
        <v>0</v>
      </c>
      <c r="BO290" s="230" t="str">
        <f t="shared" si="421"/>
        <v>NO OFERTADO</v>
      </c>
      <c r="BP290" s="32"/>
      <c r="BQ290" s="229"/>
      <c r="BR290" s="34">
        <f t="shared" si="422"/>
        <v>0</v>
      </c>
      <c r="BS290" s="31">
        <f t="shared" si="464"/>
        <v>0</v>
      </c>
      <c r="BT290" s="230" t="str">
        <f t="shared" si="423"/>
        <v>NO OFERTADO</v>
      </c>
      <c r="BU290" s="32"/>
      <c r="BV290" s="229"/>
      <c r="BW290" s="34">
        <f t="shared" si="424"/>
        <v>0</v>
      </c>
      <c r="BX290" s="31">
        <f t="shared" si="466"/>
        <v>0</v>
      </c>
      <c r="BY290" s="230" t="str">
        <f t="shared" si="426"/>
        <v>NO OFERTADO</v>
      </c>
      <c r="BZ290" s="32"/>
      <c r="CA290" s="229"/>
      <c r="CB290" s="34">
        <f t="shared" si="427"/>
        <v>0</v>
      </c>
      <c r="CC290" s="31">
        <f t="shared" si="466"/>
        <v>0</v>
      </c>
      <c r="CD290" s="230" t="str">
        <f t="shared" si="428"/>
        <v>NO OFERTADO</v>
      </c>
      <c r="CE290" s="32"/>
      <c r="CF290" s="229"/>
      <c r="CG290" s="34">
        <f t="shared" si="429"/>
        <v>0</v>
      </c>
      <c r="CH290" s="31">
        <f t="shared" si="466"/>
        <v>0</v>
      </c>
      <c r="CI290" s="230" t="str">
        <f t="shared" si="430"/>
        <v>NO OFERTADO</v>
      </c>
      <c r="CJ290" s="32"/>
      <c r="CK290" s="229"/>
      <c r="CL290" s="34">
        <f t="shared" si="431"/>
        <v>0</v>
      </c>
      <c r="CM290" s="31">
        <f t="shared" si="466"/>
        <v>0</v>
      </c>
      <c r="CN290" s="230" t="str">
        <f t="shared" si="432"/>
        <v>NO OFERTADO</v>
      </c>
      <c r="CO290" s="32"/>
      <c r="CP290" s="231"/>
      <c r="CQ290" s="34">
        <f t="shared" si="433"/>
        <v>0</v>
      </c>
      <c r="CR290" s="31">
        <f t="shared" si="466"/>
        <v>0</v>
      </c>
      <c r="CS290" s="230" t="str">
        <f t="shared" si="434"/>
        <v>NO OFERTADO</v>
      </c>
      <c r="CT290" s="32"/>
      <c r="CU290" s="229"/>
      <c r="CV290" s="34">
        <f t="shared" si="435"/>
        <v>0</v>
      </c>
      <c r="CW290" s="31">
        <f t="shared" si="466"/>
        <v>0</v>
      </c>
      <c r="CX290" s="230" t="str">
        <f t="shared" si="436"/>
        <v>NO OFERTADO</v>
      </c>
      <c r="CY290" s="32"/>
      <c r="CZ290" s="229"/>
      <c r="DA290" s="34">
        <f t="shared" si="449"/>
        <v>0</v>
      </c>
      <c r="DB290" s="31">
        <f t="shared" si="450"/>
        <v>0</v>
      </c>
      <c r="DC290" s="230" t="str">
        <f t="shared" si="437"/>
        <v>NO OFERTADO</v>
      </c>
      <c r="DD290" s="32"/>
      <c r="DE290" s="229"/>
      <c r="DF290" s="34">
        <f t="shared" si="451"/>
        <v>0</v>
      </c>
      <c r="DG290" s="31">
        <f t="shared" si="452"/>
        <v>0</v>
      </c>
      <c r="DH290" s="230" t="str">
        <f t="shared" si="438"/>
        <v>NO OFERTADO</v>
      </c>
      <c r="DI290" s="32">
        <v>674009</v>
      </c>
      <c r="DJ290" s="229">
        <f>DI290*0.19</f>
        <v>128061.71</v>
      </c>
      <c r="DK290" s="34">
        <f t="shared" si="453"/>
        <v>802070.71</v>
      </c>
      <c r="DL290" s="31">
        <f t="shared" si="454"/>
        <v>802070.71</v>
      </c>
      <c r="DM290" s="230" t="str">
        <f t="shared" si="439"/>
        <v>HABILITA</v>
      </c>
      <c r="DN290" s="32"/>
      <c r="DO290" s="229"/>
      <c r="DP290" s="34">
        <f t="shared" si="455"/>
        <v>0</v>
      </c>
      <c r="DQ290" s="31">
        <f t="shared" si="456"/>
        <v>0</v>
      </c>
      <c r="DR290" s="230" t="str">
        <f t="shared" si="440"/>
        <v>NO OFERTADO</v>
      </c>
      <c r="DS290" s="32"/>
      <c r="DT290" s="229"/>
      <c r="DU290" s="34">
        <f t="shared" si="457"/>
        <v>0</v>
      </c>
      <c r="DV290" s="31">
        <f t="shared" si="458"/>
        <v>0</v>
      </c>
      <c r="DW290" s="230" t="str">
        <f t="shared" si="441"/>
        <v>NO OFERTADO</v>
      </c>
      <c r="DX290" s="32"/>
      <c r="DY290" s="229">
        <f t="shared" si="389"/>
        <v>0</v>
      </c>
      <c r="DZ290" s="34">
        <f t="shared" si="442"/>
        <v>0</v>
      </c>
      <c r="EA290" s="31">
        <f t="shared" si="443"/>
        <v>0</v>
      </c>
      <c r="EB290" s="230" t="str">
        <f t="shared" si="444"/>
        <v>NO OFERTADO</v>
      </c>
      <c r="EC290" s="32"/>
      <c r="ED290" s="229"/>
      <c r="EE290" s="34">
        <f t="shared" si="459"/>
        <v>0</v>
      </c>
      <c r="EF290" s="31">
        <f t="shared" si="460"/>
        <v>0</v>
      </c>
      <c r="EG290" s="230" t="str">
        <f t="shared" si="445"/>
        <v>NO OFERTADO</v>
      </c>
      <c r="EH290" s="32"/>
      <c r="EI290" s="229"/>
      <c r="EJ290" s="34">
        <f t="shared" si="461"/>
        <v>0</v>
      </c>
      <c r="EK290" s="31">
        <f t="shared" si="462"/>
        <v>0</v>
      </c>
      <c r="EL290" s="230" t="str">
        <f t="shared" si="446"/>
        <v>NO OFERTADO</v>
      </c>
    </row>
    <row r="291" spans="1:142" s="226" customFormat="1" ht="38.25" x14ac:dyDescent="0.2">
      <c r="A291" s="103">
        <v>282</v>
      </c>
      <c r="B291" s="202" t="s">
        <v>436</v>
      </c>
      <c r="C291" s="121" t="s">
        <v>437</v>
      </c>
      <c r="D291" s="146">
        <v>1</v>
      </c>
      <c r="E291" s="227" t="s">
        <v>53</v>
      </c>
      <c r="F291" s="228">
        <v>1</v>
      </c>
      <c r="G291" s="25">
        <v>942658.5</v>
      </c>
      <c r="H291" s="32"/>
      <c r="I291" s="229"/>
      <c r="J291" s="34">
        <f t="shared" si="447"/>
        <v>0</v>
      </c>
      <c r="K291" s="31">
        <f t="shared" si="448"/>
        <v>0</v>
      </c>
      <c r="L291" s="230" t="str">
        <f t="shared" si="397"/>
        <v>NO OFERTADO</v>
      </c>
      <c r="M291" s="32"/>
      <c r="N291" s="229">
        <v>0</v>
      </c>
      <c r="O291" s="34">
        <f t="shared" si="398"/>
        <v>0</v>
      </c>
      <c r="P291" s="31">
        <f t="shared" si="464"/>
        <v>0</v>
      </c>
      <c r="Q291" s="230" t="str">
        <f t="shared" si="400"/>
        <v>NO OFERTADO</v>
      </c>
      <c r="R291" s="32"/>
      <c r="S291" s="229"/>
      <c r="T291" s="34">
        <f t="shared" si="401"/>
        <v>0</v>
      </c>
      <c r="U291" s="31">
        <f t="shared" si="464"/>
        <v>0</v>
      </c>
      <c r="V291" s="230" t="str">
        <f t="shared" si="402"/>
        <v>NO OFERTADO</v>
      </c>
      <c r="W291" s="32"/>
      <c r="X291" s="229"/>
      <c r="Y291" s="34">
        <f t="shared" si="403"/>
        <v>0</v>
      </c>
      <c r="Z291" s="31">
        <f t="shared" si="464"/>
        <v>0</v>
      </c>
      <c r="AA291" s="230" t="str">
        <f t="shared" si="404"/>
        <v>NO OFERTADO</v>
      </c>
      <c r="AB291" s="32"/>
      <c r="AC291" s="229"/>
      <c r="AD291" s="34">
        <f t="shared" si="405"/>
        <v>0</v>
      </c>
      <c r="AE291" s="31">
        <f t="shared" si="464"/>
        <v>0</v>
      </c>
      <c r="AF291" s="230" t="str">
        <f t="shared" si="406"/>
        <v>NO OFERTADO</v>
      </c>
      <c r="AG291" s="32"/>
      <c r="AH291" s="229"/>
      <c r="AI291" s="34">
        <f t="shared" si="407"/>
        <v>0</v>
      </c>
      <c r="AJ291" s="31">
        <f t="shared" si="464"/>
        <v>0</v>
      </c>
      <c r="AK291" s="230" t="str">
        <f t="shared" si="408"/>
        <v>NO OFERTADO</v>
      </c>
      <c r="AL291" s="32"/>
      <c r="AM291" s="229"/>
      <c r="AN291" s="34">
        <f t="shared" si="409"/>
        <v>0</v>
      </c>
      <c r="AO291" s="31">
        <f t="shared" si="464"/>
        <v>0</v>
      </c>
      <c r="AP291" s="230" t="str">
        <f t="shared" si="410"/>
        <v>NO OFERTADO</v>
      </c>
      <c r="AQ291" s="32"/>
      <c r="AR291" s="229"/>
      <c r="AS291" s="34">
        <f t="shared" si="411"/>
        <v>0</v>
      </c>
      <c r="AT291" s="31">
        <f t="shared" si="464"/>
        <v>0</v>
      </c>
      <c r="AU291" s="230" t="str">
        <f t="shared" si="412"/>
        <v>NO OFERTADO</v>
      </c>
      <c r="AV291" s="32"/>
      <c r="AW291" s="229"/>
      <c r="AX291" s="34">
        <f t="shared" si="413"/>
        <v>0</v>
      </c>
      <c r="AY291" s="31">
        <f t="shared" si="464"/>
        <v>0</v>
      </c>
      <c r="AZ291" s="230" t="str">
        <f t="shared" si="414"/>
        <v>NO OFERTADO</v>
      </c>
      <c r="BA291" s="32"/>
      <c r="BB291" s="229">
        <f t="shared" si="465"/>
        <v>0</v>
      </c>
      <c r="BC291" s="34">
        <f t="shared" si="416"/>
        <v>0</v>
      </c>
      <c r="BD291" s="31">
        <f t="shared" si="464"/>
        <v>0</v>
      </c>
      <c r="BE291" s="230" t="str">
        <f t="shared" si="417"/>
        <v>NO OFERTADO</v>
      </c>
      <c r="BF291" s="32"/>
      <c r="BG291" s="229"/>
      <c r="BH291" s="34">
        <f t="shared" si="418"/>
        <v>0</v>
      </c>
      <c r="BI291" s="31">
        <f t="shared" si="464"/>
        <v>0</v>
      </c>
      <c r="BJ291" s="230" t="str">
        <f t="shared" si="419"/>
        <v>NO OFERTADO</v>
      </c>
      <c r="BK291" s="32"/>
      <c r="BL291" s="229"/>
      <c r="BM291" s="34">
        <f t="shared" si="420"/>
        <v>0</v>
      </c>
      <c r="BN291" s="31">
        <f t="shared" si="464"/>
        <v>0</v>
      </c>
      <c r="BO291" s="230" t="str">
        <f t="shared" si="421"/>
        <v>NO OFERTADO</v>
      </c>
      <c r="BP291" s="32"/>
      <c r="BQ291" s="229"/>
      <c r="BR291" s="34">
        <f t="shared" si="422"/>
        <v>0</v>
      </c>
      <c r="BS291" s="31">
        <f t="shared" si="464"/>
        <v>0</v>
      </c>
      <c r="BT291" s="230" t="str">
        <f t="shared" si="423"/>
        <v>NO OFERTADO</v>
      </c>
      <c r="BU291" s="32"/>
      <c r="BV291" s="229"/>
      <c r="BW291" s="34">
        <f t="shared" si="424"/>
        <v>0</v>
      </c>
      <c r="BX291" s="31">
        <f t="shared" si="466"/>
        <v>0</v>
      </c>
      <c r="BY291" s="230" t="str">
        <f t="shared" si="426"/>
        <v>NO OFERTADO</v>
      </c>
      <c r="BZ291" s="32"/>
      <c r="CA291" s="229"/>
      <c r="CB291" s="34">
        <f t="shared" si="427"/>
        <v>0</v>
      </c>
      <c r="CC291" s="31">
        <f t="shared" si="466"/>
        <v>0</v>
      </c>
      <c r="CD291" s="230" t="str">
        <f t="shared" si="428"/>
        <v>NO OFERTADO</v>
      </c>
      <c r="CE291" s="32"/>
      <c r="CF291" s="229"/>
      <c r="CG291" s="34">
        <f t="shared" si="429"/>
        <v>0</v>
      </c>
      <c r="CH291" s="31">
        <f t="shared" si="466"/>
        <v>0</v>
      </c>
      <c r="CI291" s="230" t="str">
        <f t="shared" si="430"/>
        <v>NO OFERTADO</v>
      </c>
      <c r="CJ291" s="32"/>
      <c r="CK291" s="229"/>
      <c r="CL291" s="34">
        <f t="shared" si="431"/>
        <v>0</v>
      </c>
      <c r="CM291" s="31">
        <f t="shared" si="466"/>
        <v>0</v>
      </c>
      <c r="CN291" s="230" t="str">
        <f t="shared" si="432"/>
        <v>NO OFERTADO</v>
      </c>
      <c r="CO291" s="32"/>
      <c r="CP291" s="231"/>
      <c r="CQ291" s="34">
        <f t="shared" si="433"/>
        <v>0</v>
      </c>
      <c r="CR291" s="31">
        <f t="shared" si="466"/>
        <v>0</v>
      </c>
      <c r="CS291" s="230" t="str">
        <f t="shared" si="434"/>
        <v>NO OFERTADO</v>
      </c>
      <c r="CT291" s="32"/>
      <c r="CU291" s="229"/>
      <c r="CV291" s="34">
        <f t="shared" si="435"/>
        <v>0</v>
      </c>
      <c r="CW291" s="31">
        <f t="shared" si="466"/>
        <v>0</v>
      </c>
      <c r="CX291" s="230" t="str">
        <f t="shared" si="436"/>
        <v>NO OFERTADO</v>
      </c>
      <c r="CY291" s="32"/>
      <c r="CZ291" s="229"/>
      <c r="DA291" s="34">
        <f t="shared" si="449"/>
        <v>0</v>
      </c>
      <c r="DB291" s="31">
        <f t="shared" si="450"/>
        <v>0</v>
      </c>
      <c r="DC291" s="230" t="str">
        <f t="shared" si="437"/>
        <v>NO OFERTADO</v>
      </c>
      <c r="DD291" s="32">
        <v>795530</v>
      </c>
      <c r="DE291" s="229">
        <v>0</v>
      </c>
      <c r="DF291" s="34">
        <f t="shared" si="451"/>
        <v>795530</v>
      </c>
      <c r="DG291" s="31">
        <f t="shared" si="452"/>
        <v>795530</v>
      </c>
      <c r="DH291" s="230" t="str">
        <f t="shared" si="438"/>
        <v>HABILITA</v>
      </c>
      <c r="DI291" s="32"/>
      <c r="DJ291" s="229"/>
      <c r="DK291" s="34">
        <f t="shared" si="453"/>
        <v>0</v>
      </c>
      <c r="DL291" s="31">
        <f t="shared" si="454"/>
        <v>0</v>
      </c>
      <c r="DM291" s="230" t="str">
        <f t="shared" si="439"/>
        <v>NO OFERTADO</v>
      </c>
      <c r="DN291" s="32">
        <v>700000</v>
      </c>
      <c r="DO291" s="229">
        <v>0</v>
      </c>
      <c r="DP291" s="34">
        <f t="shared" si="455"/>
        <v>700000</v>
      </c>
      <c r="DQ291" s="31">
        <f t="shared" si="456"/>
        <v>700000</v>
      </c>
      <c r="DR291" s="230" t="str">
        <f t="shared" si="440"/>
        <v>HABILITA</v>
      </c>
      <c r="DS291" s="32">
        <v>850000</v>
      </c>
      <c r="DT291" s="229">
        <v>0</v>
      </c>
      <c r="DU291" s="34">
        <f t="shared" si="457"/>
        <v>850000</v>
      </c>
      <c r="DV291" s="31">
        <f t="shared" si="458"/>
        <v>850000</v>
      </c>
      <c r="DW291" s="230" t="str">
        <f t="shared" si="441"/>
        <v>HABILITA</v>
      </c>
      <c r="DX291" s="32"/>
      <c r="DY291" s="229">
        <f t="shared" si="389"/>
        <v>0</v>
      </c>
      <c r="DZ291" s="34">
        <f t="shared" si="442"/>
        <v>0</v>
      </c>
      <c r="EA291" s="31">
        <f t="shared" si="443"/>
        <v>0</v>
      </c>
      <c r="EB291" s="230" t="str">
        <f t="shared" si="444"/>
        <v>NO OFERTADO</v>
      </c>
      <c r="EC291" s="32"/>
      <c r="ED291" s="229"/>
      <c r="EE291" s="34">
        <f t="shared" si="459"/>
        <v>0</v>
      </c>
      <c r="EF291" s="31">
        <f t="shared" si="460"/>
        <v>0</v>
      </c>
      <c r="EG291" s="230" t="str">
        <f t="shared" si="445"/>
        <v>NO OFERTADO</v>
      </c>
      <c r="EH291" s="32"/>
      <c r="EI291" s="229"/>
      <c r="EJ291" s="34">
        <f t="shared" si="461"/>
        <v>0</v>
      </c>
      <c r="EK291" s="31">
        <f t="shared" si="462"/>
        <v>0</v>
      </c>
      <c r="EL291" s="230" t="str">
        <f t="shared" si="446"/>
        <v>NO OFERTADO</v>
      </c>
    </row>
    <row r="292" spans="1:142" s="226" customFormat="1" ht="114.75" x14ac:dyDescent="0.2">
      <c r="A292" s="103">
        <v>283</v>
      </c>
      <c r="B292" s="202" t="s">
        <v>438</v>
      </c>
      <c r="C292" s="121" t="s">
        <v>439</v>
      </c>
      <c r="D292" s="146">
        <v>1</v>
      </c>
      <c r="E292" s="227" t="s">
        <v>53</v>
      </c>
      <c r="F292" s="228">
        <v>1</v>
      </c>
      <c r="G292" s="25">
        <v>213664.5</v>
      </c>
      <c r="H292" s="32"/>
      <c r="I292" s="229"/>
      <c r="J292" s="34">
        <f t="shared" si="447"/>
        <v>0</v>
      </c>
      <c r="K292" s="31">
        <f t="shared" si="448"/>
        <v>0</v>
      </c>
      <c r="L292" s="230" t="str">
        <f t="shared" si="397"/>
        <v>NO OFERTADO</v>
      </c>
      <c r="M292" s="32"/>
      <c r="N292" s="229">
        <v>0</v>
      </c>
      <c r="O292" s="34">
        <f t="shared" si="398"/>
        <v>0</v>
      </c>
      <c r="P292" s="31">
        <f t="shared" si="464"/>
        <v>0</v>
      </c>
      <c r="Q292" s="230" t="str">
        <f t="shared" si="400"/>
        <v>NO OFERTADO</v>
      </c>
      <c r="R292" s="32"/>
      <c r="S292" s="229"/>
      <c r="T292" s="34">
        <f t="shared" si="401"/>
        <v>0</v>
      </c>
      <c r="U292" s="31">
        <f t="shared" si="464"/>
        <v>0</v>
      </c>
      <c r="V292" s="230" t="str">
        <f t="shared" si="402"/>
        <v>NO OFERTADO</v>
      </c>
      <c r="W292" s="32"/>
      <c r="X292" s="229"/>
      <c r="Y292" s="34">
        <f t="shared" si="403"/>
        <v>0</v>
      </c>
      <c r="Z292" s="31">
        <f t="shared" si="464"/>
        <v>0</v>
      </c>
      <c r="AA292" s="230" t="str">
        <f t="shared" si="404"/>
        <v>NO OFERTADO</v>
      </c>
      <c r="AB292" s="32"/>
      <c r="AC292" s="229"/>
      <c r="AD292" s="34">
        <f t="shared" si="405"/>
        <v>0</v>
      </c>
      <c r="AE292" s="31">
        <f t="shared" si="464"/>
        <v>0</v>
      </c>
      <c r="AF292" s="230" t="str">
        <f t="shared" si="406"/>
        <v>NO OFERTADO</v>
      </c>
      <c r="AG292" s="32"/>
      <c r="AH292" s="229"/>
      <c r="AI292" s="34">
        <f t="shared" si="407"/>
        <v>0</v>
      </c>
      <c r="AJ292" s="31">
        <f t="shared" si="464"/>
        <v>0</v>
      </c>
      <c r="AK292" s="230" t="str">
        <f t="shared" si="408"/>
        <v>NO OFERTADO</v>
      </c>
      <c r="AL292" s="32"/>
      <c r="AM292" s="229"/>
      <c r="AN292" s="34">
        <f t="shared" si="409"/>
        <v>0</v>
      </c>
      <c r="AO292" s="31">
        <f t="shared" si="464"/>
        <v>0</v>
      </c>
      <c r="AP292" s="230" t="str">
        <f t="shared" si="410"/>
        <v>NO OFERTADO</v>
      </c>
      <c r="AQ292" s="32"/>
      <c r="AR292" s="229"/>
      <c r="AS292" s="34">
        <f t="shared" si="411"/>
        <v>0</v>
      </c>
      <c r="AT292" s="31">
        <f t="shared" si="464"/>
        <v>0</v>
      </c>
      <c r="AU292" s="230" t="str">
        <f t="shared" si="412"/>
        <v>NO OFERTADO</v>
      </c>
      <c r="AV292" s="32"/>
      <c r="AW292" s="229"/>
      <c r="AX292" s="34">
        <f t="shared" si="413"/>
        <v>0</v>
      </c>
      <c r="AY292" s="31">
        <f t="shared" si="464"/>
        <v>0</v>
      </c>
      <c r="AZ292" s="230" t="str">
        <f t="shared" si="414"/>
        <v>NO OFERTADO</v>
      </c>
      <c r="BA292" s="32"/>
      <c r="BB292" s="229">
        <f t="shared" si="465"/>
        <v>0</v>
      </c>
      <c r="BC292" s="34">
        <f t="shared" si="416"/>
        <v>0</v>
      </c>
      <c r="BD292" s="31">
        <f t="shared" si="464"/>
        <v>0</v>
      </c>
      <c r="BE292" s="230" t="str">
        <f t="shared" si="417"/>
        <v>NO OFERTADO</v>
      </c>
      <c r="BF292" s="32"/>
      <c r="BG292" s="229"/>
      <c r="BH292" s="34">
        <f t="shared" si="418"/>
        <v>0</v>
      </c>
      <c r="BI292" s="31">
        <f t="shared" si="464"/>
        <v>0</v>
      </c>
      <c r="BJ292" s="230" t="str">
        <f t="shared" si="419"/>
        <v>NO OFERTADO</v>
      </c>
      <c r="BK292" s="32"/>
      <c r="BL292" s="229"/>
      <c r="BM292" s="34">
        <f t="shared" si="420"/>
        <v>0</v>
      </c>
      <c r="BN292" s="31">
        <f t="shared" si="464"/>
        <v>0</v>
      </c>
      <c r="BO292" s="230" t="str">
        <f t="shared" si="421"/>
        <v>NO OFERTADO</v>
      </c>
      <c r="BP292" s="32"/>
      <c r="BQ292" s="229"/>
      <c r="BR292" s="34">
        <f t="shared" si="422"/>
        <v>0</v>
      </c>
      <c r="BS292" s="31">
        <f t="shared" si="464"/>
        <v>0</v>
      </c>
      <c r="BT292" s="230" t="str">
        <f t="shared" si="423"/>
        <v>NO OFERTADO</v>
      </c>
      <c r="BU292" s="32"/>
      <c r="BV292" s="229"/>
      <c r="BW292" s="34">
        <f t="shared" si="424"/>
        <v>0</v>
      </c>
      <c r="BX292" s="31">
        <f t="shared" si="466"/>
        <v>0</v>
      </c>
      <c r="BY292" s="230" t="str">
        <f t="shared" si="426"/>
        <v>NO OFERTADO</v>
      </c>
      <c r="BZ292" s="32"/>
      <c r="CA292" s="229"/>
      <c r="CB292" s="34">
        <f t="shared" si="427"/>
        <v>0</v>
      </c>
      <c r="CC292" s="31">
        <f t="shared" si="466"/>
        <v>0</v>
      </c>
      <c r="CD292" s="230" t="str">
        <f t="shared" si="428"/>
        <v>NO OFERTADO</v>
      </c>
      <c r="CE292" s="32"/>
      <c r="CF292" s="229"/>
      <c r="CG292" s="34">
        <f t="shared" si="429"/>
        <v>0</v>
      </c>
      <c r="CH292" s="31">
        <f t="shared" si="466"/>
        <v>0</v>
      </c>
      <c r="CI292" s="230" t="str">
        <f t="shared" si="430"/>
        <v>NO OFERTADO</v>
      </c>
      <c r="CJ292" s="32"/>
      <c r="CK292" s="229"/>
      <c r="CL292" s="34">
        <f t="shared" si="431"/>
        <v>0</v>
      </c>
      <c r="CM292" s="31">
        <f t="shared" si="466"/>
        <v>0</v>
      </c>
      <c r="CN292" s="230" t="str">
        <f t="shared" si="432"/>
        <v>NO OFERTADO</v>
      </c>
      <c r="CO292" s="32"/>
      <c r="CP292" s="231"/>
      <c r="CQ292" s="34">
        <f t="shared" si="433"/>
        <v>0</v>
      </c>
      <c r="CR292" s="31">
        <f t="shared" si="466"/>
        <v>0</v>
      </c>
      <c r="CS292" s="230" t="str">
        <f t="shared" si="434"/>
        <v>NO OFERTADO</v>
      </c>
      <c r="CT292" s="32"/>
      <c r="CU292" s="229"/>
      <c r="CV292" s="34">
        <f t="shared" si="435"/>
        <v>0</v>
      </c>
      <c r="CW292" s="31">
        <f t="shared" si="466"/>
        <v>0</v>
      </c>
      <c r="CX292" s="230" t="str">
        <f t="shared" si="436"/>
        <v>NO OFERTADO</v>
      </c>
      <c r="CY292" s="32"/>
      <c r="CZ292" s="229"/>
      <c r="DA292" s="34">
        <f t="shared" si="449"/>
        <v>0</v>
      </c>
      <c r="DB292" s="31">
        <f t="shared" si="450"/>
        <v>0</v>
      </c>
      <c r="DC292" s="230" t="str">
        <f t="shared" si="437"/>
        <v>NO OFERTADO</v>
      </c>
      <c r="DD292" s="32"/>
      <c r="DE292" s="229"/>
      <c r="DF292" s="34">
        <f t="shared" si="451"/>
        <v>0</v>
      </c>
      <c r="DG292" s="31">
        <f t="shared" si="452"/>
        <v>0</v>
      </c>
      <c r="DH292" s="230" t="str">
        <f t="shared" si="438"/>
        <v>NO OFERTADO</v>
      </c>
      <c r="DI292" s="32"/>
      <c r="DJ292" s="229"/>
      <c r="DK292" s="34">
        <f t="shared" si="453"/>
        <v>0</v>
      </c>
      <c r="DL292" s="31">
        <f t="shared" si="454"/>
        <v>0</v>
      </c>
      <c r="DM292" s="230" t="str">
        <f t="shared" si="439"/>
        <v>NO OFERTADO</v>
      </c>
      <c r="DN292" s="32"/>
      <c r="DO292" s="229"/>
      <c r="DP292" s="34">
        <f t="shared" si="455"/>
        <v>0</v>
      </c>
      <c r="DQ292" s="31">
        <f t="shared" si="456"/>
        <v>0</v>
      </c>
      <c r="DR292" s="230" t="str">
        <f t="shared" si="440"/>
        <v>NO OFERTADO</v>
      </c>
      <c r="DS292" s="32"/>
      <c r="DT292" s="229"/>
      <c r="DU292" s="34">
        <f t="shared" si="457"/>
        <v>0</v>
      </c>
      <c r="DV292" s="31">
        <f t="shared" si="458"/>
        <v>0</v>
      </c>
      <c r="DW292" s="230" t="str">
        <f t="shared" si="441"/>
        <v>NO OFERTADO</v>
      </c>
      <c r="DX292" s="32"/>
      <c r="DY292" s="229">
        <f t="shared" si="389"/>
        <v>0</v>
      </c>
      <c r="DZ292" s="34">
        <f t="shared" si="442"/>
        <v>0</v>
      </c>
      <c r="EA292" s="31">
        <f t="shared" si="443"/>
        <v>0</v>
      </c>
      <c r="EB292" s="230" t="str">
        <f t="shared" si="444"/>
        <v>NO OFERTADO</v>
      </c>
      <c r="EC292" s="32"/>
      <c r="ED292" s="229"/>
      <c r="EE292" s="34">
        <f t="shared" si="459"/>
        <v>0</v>
      </c>
      <c r="EF292" s="31">
        <f t="shared" si="460"/>
        <v>0</v>
      </c>
      <c r="EG292" s="230" t="str">
        <f t="shared" si="445"/>
        <v>NO OFERTADO</v>
      </c>
      <c r="EH292" s="32">
        <v>179550</v>
      </c>
      <c r="EI292" s="229">
        <v>34114.5</v>
      </c>
      <c r="EJ292" s="34">
        <f t="shared" si="461"/>
        <v>213664.5</v>
      </c>
      <c r="EK292" s="31">
        <f t="shared" si="462"/>
        <v>213664.5</v>
      </c>
      <c r="EL292" s="230" t="str">
        <f t="shared" si="446"/>
        <v>HABILITA</v>
      </c>
    </row>
    <row r="293" spans="1:142" s="226" customFormat="1" ht="25.5" x14ac:dyDescent="0.2">
      <c r="A293" s="103">
        <v>284</v>
      </c>
      <c r="B293" s="202" t="s">
        <v>440</v>
      </c>
      <c r="C293" s="121" t="s">
        <v>441</v>
      </c>
      <c r="D293" s="146">
        <v>1</v>
      </c>
      <c r="E293" s="227" t="s">
        <v>53</v>
      </c>
      <c r="F293" s="228">
        <v>1</v>
      </c>
      <c r="G293" s="25">
        <v>679</v>
      </c>
      <c r="H293" s="32"/>
      <c r="I293" s="229"/>
      <c r="J293" s="34">
        <f t="shared" si="447"/>
        <v>0</v>
      </c>
      <c r="K293" s="31">
        <f t="shared" si="448"/>
        <v>0</v>
      </c>
      <c r="L293" s="230" t="str">
        <f t="shared" si="397"/>
        <v>NO OFERTADO</v>
      </c>
      <c r="M293" s="32"/>
      <c r="N293" s="229">
        <v>0</v>
      </c>
      <c r="O293" s="34">
        <f t="shared" si="398"/>
        <v>0</v>
      </c>
      <c r="P293" s="31">
        <f t="shared" si="464"/>
        <v>0</v>
      </c>
      <c r="Q293" s="230" t="str">
        <f t="shared" si="400"/>
        <v>NO OFERTADO</v>
      </c>
      <c r="R293" s="32"/>
      <c r="S293" s="229"/>
      <c r="T293" s="34">
        <f t="shared" si="401"/>
        <v>0</v>
      </c>
      <c r="U293" s="31">
        <f t="shared" si="464"/>
        <v>0</v>
      </c>
      <c r="V293" s="230" t="str">
        <f t="shared" si="402"/>
        <v>NO OFERTADO</v>
      </c>
      <c r="W293" s="32"/>
      <c r="X293" s="229"/>
      <c r="Y293" s="34">
        <f t="shared" si="403"/>
        <v>0</v>
      </c>
      <c r="Z293" s="31">
        <f t="shared" si="464"/>
        <v>0</v>
      </c>
      <c r="AA293" s="230" t="str">
        <f t="shared" si="404"/>
        <v>NO OFERTADO</v>
      </c>
      <c r="AB293" s="32"/>
      <c r="AC293" s="229"/>
      <c r="AD293" s="34">
        <f t="shared" si="405"/>
        <v>0</v>
      </c>
      <c r="AE293" s="31">
        <f t="shared" si="464"/>
        <v>0</v>
      </c>
      <c r="AF293" s="230" t="str">
        <f t="shared" si="406"/>
        <v>NO OFERTADO</v>
      </c>
      <c r="AG293" s="32"/>
      <c r="AH293" s="229"/>
      <c r="AI293" s="34">
        <f t="shared" si="407"/>
        <v>0</v>
      </c>
      <c r="AJ293" s="31">
        <f t="shared" si="464"/>
        <v>0</v>
      </c>
      <c r="AK293" s="230" t="str">
        <f t="shared" si="408"/>
        <v>NO OFERTADO</v>
      </c>
      <c r="AL293" s="32">
        <v>770</v>
      </c>
      <c r="AM293" s="229">
        <v>0</v>
      </c>
      <c r="AN293" s="34">
        <f t="shared" si="409"/>
        <v>770</v>
      </c>
      <c r="AO293" s="31">
        <f t="shared" si="464"/>
        <v>770</v>
      </c>
      <c r="AP293" s="230" t="str">
        <f t="shared" si="410"/>
        <v>HABILITA</v>
      </c>
      <c r="AQ293" s="32"/>
      <c r="AR293" s="229"/>
      <c r="AS293" s="34">
        <f t="shared" si="411"/>
        <v>0</v>
      </c>
      <c r="AT293" s="31">
        <f t="shared" si="464"/>
        <v>0</v>
      </c>
      <c r="AU293" s="230" t="str">
        <f t="shared" si="412"/>
        <v>NO OFERTADO</v>
      </c>
      <c r="AV293" s="32">
        <v>731</v>
      </c>
      <c r="AW293" s="229">
        <v>0</v>
      </c>
      <c r="AX293" s="34">
        <f t="shared" si="413"/>
        <v>731</v>
      </c>
      <c r="AY293" s="31">
        <f t="shared" si="464"/>
        <v>731</v>
      </c>
      <c r="AZ293" s="230" t="str">
        <f t="shared" si="414"/>
        <v>HABILITA</v>
      </c>
      <c r="BA293" s="32"/>
      <c r="BB293" s="229">
        <f t="shared" si="465"/>
        <v>0</v>
      </c>
      <c r="BC293" s="34">
        <f t="shared" si="416"/>
        <v>0</v>
      </c>
      <c r="BD293" s="31">
        <f t="shared" si="464"/>
        <v>0</v>
      </c>
      <c r="BE293" s="230" t="str">
        <f t="shared" si="417"/>
        <v>NO OFERTADO</v>
      </c>
      <c r="BF293" s="32"/>
      <c r="BG293" s="229"/>
      <c r="BH293" s="34">
        <f t="shared" si="418"/>
        <v>0</v>
      </c>
      <c r="BI293" s="31">
        <f t="shared" si="464"/>
        <v>0</v>
      </c>
      <c r="BJ293" s="230" t="str">
        <f t="shared" si="419"/>
        <v>NO OFERTADO</v>
      </c>
      <c r="BK293" s="32"/>
      <c r="BL293" s="229"/>
      <c r="BM293" s="34">
        <f t="shared" si="420"/>
        <v>0</v>
      </c>
      <c r="BN293" s="31">
        <f t="shared" si="464"/>
        <v>0</v>
      </c>
      <c r="BO293" s="230" t="str">
        <f t="shared" si="421"/>
        <v>NO OFERTADO</v>
      </c>
      <c r="BP293" s="32"/>
      <c r="BQ293" s="229"/>
      <c r="BR293" s="34">
        <f t="shared" si="422"/>
        <v>0</v>
      </c>
      <c r="BS293" s="31">
        <f t="shared" si="464"/>
        <v>0</v>
      </c>
      <c r="BT293" s="230" t="str">
        <f t="shared" si="423"/>
        <v>NO OFERTADO</v>
      </c>
      <c r="BU293" s="32"/>
      <c r="BV293" s="229"/>
      <c r="BW293" s="34">
        <f t="shared" si="424"/>
        <v>0</v>
      </c>
      <c r="BX293" s="31">
        <f t="shared" si="466"/>
        <v>0</v>
      </c>
      <c r="BY293" s="230" t="str">
        <f t="shared" si="426"/>
        <v>NO OFERTADO</v>
      </c>
      <c r="BZ293" s="32"/>
      <c r="CA293" s="229"/>
      <c r="CB293" s="34">
        <f t="shared" si="427"/>
        <v>0</v>
      </c>
      <c r="CC293" s="31">
        <f t="shared" si="466"/>
        <v>0</v>
      </c>
      <c r="CD293" s="230" t="str">
        <f t="shared" si="428"/>
        <v>NO OFERTADO</v>
      </c>
      <c r="CE293" s="32"/>
      <c r="CF293" s="229"/>
      <c r="CG293" s="34">
        <f t="shared" si="429"/>
        <v>0</v>
      </c>
      <c r="CH293" s="31">
        <f t="shared" si="466"/>
        <v>0</v>
      </c>
      <c r="CI293" s="230" t="str">
        <f t="shared" si="430"/>
        <v>NO OFERTADO</v>
      </c>
      <c r="CJ293" s="32">
        <v>69247</v>
      </c>
      <c r="CK293" s="229">
        <v>0</v>
      </c>
      <c r="CL293" s="34">
        <f t="shared" si="431"/>
        <v>69247</v>
      </c>
      <c r="CM293" s="31">
        <f t="shared" si="466"/>
        <v>69247</v>
      </c>
      <c r="CN293" s="230" t="str">
        <f t="shared" si="432"/>
        <v>NO HABILITA</v>
      </c>
      <c r="CO293" s="32"/>
      <c r="CP293" s="231"/>
      <c r="CQ293" s="34">
        <f t="shared" si="433"/>
        <v>0</v>
      </c>
      <c r="CR293" s="31">
        <f t="shared" si="466"/>
        <v>0</v>
      </c>
      <c r="CS293" s="230" t="str">
        <f t="shared" si="434"/>
        <v>NO OFERTADO</v>
      </c>
      <c r="CT293" s="32"/>
      <c r="CU293" s="229"/>
      <c r="CV293" s="34">
        <f t="shared" si="435"/>
        <v>0</v>
      </c>
      <c r="CW293" s="31">
        <f t="shared" si="466"/>
        <v>0</v>
      </c>
      <c r="CX293" s="230" t="str">
        <f t="shared" si="436"/>
        <v>NO OFERTADO</v>
      </c>
      <c r="CY293" s="32"/>
      <c r="CZ293" s="229"/>
      <c r="DA293" s="34">
        <f t="shared" si="449"/>
        <v>0</v>
      </c>
      <c r="DB293" s="31">
        <f t="shared" si="450"/>
        <v>0</v>
      </c>
      <c r="DC293" s="230" t="str">
        <f t="shared" si="437"/>
        <v>NO OFERTADO</v>
      </c>
      <c r="DD293" s="32"/>
      <c r="DE293" s="229"/>
      <c r="DF293" s="34">
        <f t="shared" si="451"/>
        <v>0</v>
      </c>
      <c r="DG293" s="31">
        <f t="shared" si="452"/>
        <v>0</v>
      </c>
      <c r="DH293" s="230" t="str">
        <f t="shared" si="438"/>
        <v>NO OFERTADO</v>
      </c>
      <c r="DI293" s="32"/>
      <c r="DJ293" s="229"/>
      <c r="DK293" s="34">
        <f t="shared" si="453"/>
        <v>0</v>
      </c>
      <c r="DL293" s="31">
        <f t="shared" si="454"/>
        <v>0</v>
      </c>
      <c r="DM293" s="230" t="str">
        <f t="shared" si="439"/>
        <v>NO OFERTADO</v>
      </c>
      <c r="DN293" s="32"/>
      <c r="DO293" s="229"/>
      <c r="DP293" s="34">
        <f t="shared" si="455"/>
        <v>0</v>
      </c>
      <c r="DQ293" s="31">
        <f t="shared" si="456"/>
        <v>0</v>
      </c>
      <c r="DR293" s="230" t="str">
        <f t="shared" si="440"/>
        <v>NO OFERTADO</v>
      </c>
      <c r="DS293" s="32"/>
      <c r="DT293" s="229"/>
      <c r="DU293" s="34">
        <f t="shared" si="457"/>
        <v>0</v>
      </c>
      <c r="DV293" s="31">
        <f t="shared" si="458"/>
        <v>0</v>
      </c>
      <c r="DW293" s="230" t="str">
        <f t="shared" si="441"/>
        <v>NO OFERTADO</v>
      </c>
      <c r="DX293" s="32"/>
      <c r="DY293" s="229">
        <f t="shared" si="389"/>
        <v>0</v>
      </c>
      <c r="DZ293" s="34">
        <f t="shared" si="442"/>
        <v>0</v>
      </c>
      <c r="EA293" s="31">
        <f t="shared" si="443"/>
        <v>0</v>
      </c>
      <c r="EB293" s="230" t="str">
        <f t="shared" si="444"/>
        <v>NO OFERTADO</v>
      </c>
      <c r="EC293" s="32"/>
      <c r="ED293" s="229"/>
      <c r="EE293" s="34">
        <f t="shared" si="459"/>
        <v>0</v>
      </c>
      <c r="EF293" s="31">
        <f t="shared" si="460"/>
        <v>0</v>
      </c>
      <c r="EG293" s="230" t="str">
        <f t="shared" si="445"/>
        <v>NO OFERTADO</v>
      </c>
      <c r="EH293" s="32"/>
      <c r="EI293" s="229"/>
      <c r="EJ293" s="34">
        <f t="shared" si="461"/>
        <v>0</v>
      </c>
      <c r="EK293" s="31">
        <f t="shared" si="462"/>
        <v>0</v>
      </c>
      <c r="EL293" s="230" t="str">
        <f t="shared" si="446"/>
        <v>NO OFERTADO</v>
      </c>
    </row>
    <row r="294" spans="1:142" s="226" customFormat="1" ht="38.25" x14ac:dyDescent="0.2">
      <c r="A294" s="103">
        <v>285</v>
      </c>
      <c r="B294" s="202" t="s">
        <v>442</v>
      </c>
      <c r="C294" s="121" t="s">
        <v>441</v>
      </c>
      <c r="D294" s="146">
        <v>1</v>
      </c>
      <c r="E294" s="227" t="s">
        <v>53</v>
      </c>
      <c r="F294" s="228">
        <v>0.66666666666666663</v>
      </c>
      <c r="G294" s="25">
        <v>19281.765398000003</v>
      </c>
      <c r="H294" s="32"/>
      <c r="I294" s="229"/>
      <c r="J294" s="34">
        <f t="shared" si="447"/>
        <v>0</v>
      </c>
      <c r="K294" s="31">
        <f t="shared" si="448"/>
        <v>0</v>
      </c>
      <c r="L294" s="230" t="str">
        <f t="shared" si="397"/>
        <v>NO OFERTADO</v>
      </c>
      <c r="M294" s="32"/>
      <c r="N294" s="229">
        <v>0</v>
      </c>
      <c r="O294" s="34">
        <f t="shared" si="398"/>
        <v>0</v>
      </c>
      <c r="P294" s="31">
        <f t="shared" si="464"/>
        <v>0</v>
      </c>
      <c r="Q294" s="230" t="str">
        <f t="shared" si="400"/>
        <v>NO OFERTADO</v>
      </c>
      <c r="R294" s="32"/>
      <c r="S294" s="229"/>
      <c r="T294" s="34">
        <f t="shared" si="401"/>
        <v>0</v>
      </c>
      <c r="U294" s="31">
        <f t="shared" si="464"/>
        <v>0</v>
      </c>
      <c r="V294" s="230" t="str">
        <f t="shared" si="402"/>
        <v>NO OFERTADO</v>
      </c>
      <c r="W294" s="32"/>
      <c r="X294" s="229"/>
      <c r="Y294" s="34">
        <f t="shared" si="403"/>
        <v>0</v>
      </c>
      <c r="Z294" s="31">
        <f t="shared" si="464"/>
        <v>0</v>
      </c>
      <c r="AA294" s="230" t="str">
        <f t="shared" si="404"/>
        <v>NO OFERTADO</v>
      </c>
      <c r="AB294" s="32"/>
      <c r="AC294" s="229"/>
      <c r="AD294" s="34">
        <f t="shared" si="405"/>
        <v>0</v>
      </c>
      <c r="AE294" s="31">
        <f t="shared" si="464"/>
        <v>0</v>
      </c>
      <c r="AF294" s="230" t="str">
        <f t="shared" si="406"/>
        <v>NO OFERTADO</v>
      </c>
      <c r="AG294" s="32"/>
      <c r="AH294" s="229"/>
      <c r="AI294" s="34">
        <f t="shared" si="407"/>
        <v>0</v>
      </c>
      <c r="AJ294" s="31">
        <f t="shared" si="464"/>
        <v>0</v>
      </c>
      <c r="AK294" s="230" t="str">
        <f t="shared" si="408"/>
        <v>NO OFERTADO</v>
      </c>
      <c r="AL294" s="32"/>
      <c r="AM294" s="229"/>
      <c r="AN294" s="34">
        <f t="shared" si="409"/>
        <v>0</v>
      </c>
      <c r="AO294" s="31">
        <f t="shared" si="464"/>
        <v>0</v>
      </c>
      <c r="AP294" s="230" t="str">
        <f t="shared" si="410"/>
        <v>NO OFERTADO</v>
      </c>
      <c r="AQ294" s="32"/>
      <c r="AR294" s="229"/>
      <c r="AS294" s="34">
        <f t="shared" si="411"/>
        <v>0</v>
      </c>
      <c r="AT294" s="31">
        <f t="shared" si="464"/>
        <v>0</v>
      </c>
      <c r="AU294" s="230" t="str">
        <f t="shared" si="412"/>
        <v>NO OFERTADO</v>
      </c>
      <c r="AV294" s="32">
        <v>197917</v>
      </c>
      <c r="AW294" s="229">
        <v>0</v>
      </c>
      <c r="AX294" s="34">
        <f t="shared" si="413"/>
        <v>197917</v>
      </c>
      <c r="AY294" s="31">
        <f t="shared" si="464"/>
        <v>197917</v>
      </c>
      <c r="AZ294" s="230" t="str">
        <f t="shared" si="414"/>
        <v>NO HABILITA</v>
      </c>
      <c r="BA294" s="32"/>
      <c r="BB294" s="229">
        <f t="shared" si="465"/>
        <v>0</v>
      </c>
      <c r="BC294" s="34">
        <f t="shared" si="416"/>
        <v>0</v>
      </c>
      <c r="BD294" s="31">
        <f t="shared" si="464"/>
        <v>0</v>
      </c>
      <c r="BE294" s="230" t="str">
        <f t="shared" si="417"/>
        <v>NO OFERTADO</v>
      </c>
      <c r="BF294" s="32"/>
      <c r="BG294" s="229"/>
      <c r="BH294" s="34">
        <f t="shared" si="418"/>
        <v>0</v>
      </c>
      <c r="BI294" s="31">
        <f t="shared" si="464"/>
        <v>0</v>
      </c>
      <c r="BJ294" s="230" t="str">
        <f t="shared" si="419"/>
        <v>NO OFERTADO</v>
      </c>
      <c r="BK294" s="32"/>
      <c r="BL294" s="229"/>
      <c r="BM294" s="34">
        <f t="shared" si="420"/>
        <v>0</v>
      </c>
      <c r="BN294" s="31">
        <f t="shared" si="464"/>
        <v>0</v>
      </c>
      <c r="BO294" s="230" t="str">
        <f t="shared" si="421"/>
        <v>NO OFERTADO</v>
      </c>
      <c r="BP294" s="32"/>
      <c r="BQ294" s="229"/>
      <c r="BR294" s="34">
        <f t="shared" si="422"/>
        <v>0</v>
      </c>
      <c r="BS294" s="31">
        <f t="shared" si="464"/>
        <v>0</v>
      </c>
      <c r="BT294" s="230" t="str">
        <f t="shared" si="423"/>
        <v>NO OFERTADO</v>
      </c>
      <c r="BU294" s="32"/>
      <c r="BV294" s="229"/>
      <c r="BW294" s="34">
        <f t="shared" si="424"/>
        <v>0</v>
      </c>
      <c r="BX294" s="31">
        <f t="shared" si="466"/>
        <v>0</v>
      </c>
      <c r="BY294" s="230" t="str">
        <f t="shared" si="426"/>
        <v>NO OFERTADO</v>
      </c>
      <c r="BZ294" s="32"/>
      <c r="CA294" s="229"/>
      <c r="CB294" s="34">
        <f t="shared" si="427"/>
        <v>0</v>
      </c>
      <c r="CC294" s="31">
        <f t="shared" si="466"/>
        <v>0</v>
      </c>
      <c r="CD294" s="230" t="str">
        <f t="shared" si="428"/>
        <v>NO OFERTADO</v>
      </c>
      <c r="CE294" s="32"/>
      <c r="CF294" s="229"/>
      <c r="CG294" s="34">
        <f t="shared" si="429"/>
        <v>0</v>
      </c>
      <c r="CH294" s="31">
        <f t="shared" si="466"/>
        <v>0</v>
      </c>
      <c r="CI294" s="230" t="str">
        <f t="shared" si="430"/>
        <v>NO OFERTADO</v>
      </c>
      <c r="CJ294" s="32">
        <v>125904</v>
      </c>
      <c r="CK294" s="229">
        <v>0</v>
      </c>
      <c r="CL294" s="34">
        <f t="shared" si="431"/>
        <v>125904</v>
      </c>
      <c r="CM294" s="31">
        <f t="shared" si="466"/>
        <v>125904</v>
      </c>
      <c r="CN294" s="230" t="str">
        <f t="shared" si="432"/>
        <v>NO HABILITA</v>
      </c>
      <c r="CO294" s="32"/>
      <c r="CP294" s="231"/>
      <c r="CQ294" s="34">
        <f t="shared" si="433"/>
        <v>0</v>
      </c>
      <c r="CR294" s="31">
        <f t="shared" si="466"/>
        <v>0</v>
      </c>
      <c r="CS294" s="230" t="str">
        <f t="shared" si="434"/>
        <v>NO OFERTADO</v>
      </c>
      <c r="CT294" s="32"/>
      <c r="CU294" s="229"/>
      <c r="CV294" s="34">
        <f t="shared" si="435"/>
        <v>0</v>
      </c>
      <c r="CW294" s="31">
        <f t="shared" si="466"/>
        <v>0</v>
      </c>
      <c r="CX294" s="230" t="str">
        <f t="shared" si="436"/>
        <v>NO OFERTADO</v>
      </c>
      <c r="CY294" s="32"/>
      <c r="CZ294" s="229"/>
      <c r="DA294" s="34">
        <f t="shared" si="449"/>
        <v>0</v>
      </c>
      <c r="DB294" s="31">
        <f t="shared" si="450"/>
        <v>0</v>
      </c>
      <c r="DC294" s="230" t="str">
        <f t="shared" si="437"/>
        <v>NO OFERTADO</v>
      </c>
      <c r="DD294" s="32"/>
      <c r="DE294" s="229"/>
      <c r="DF294" s="34">
        <f t="shared" si="451"/>
        <v>0</v>
      </c>
      <c r="DG294" s="31">
        <f t="shared" si="452"/>
        <v>0</v>
      </c>
      <c r="DH294" s="230" t="str">
        <f t="shared" si="438"/>
        <v>NO OFERTADO</v>
      </c>
      <c r="DI294" s="32"/>
      <c r="DJ294" s="229"/>
      <c r="DK294" s="34">
        <f t="shared" si="453"/>
        <v>0</v>
      </c>
      <c r="DL294" s="31">
        <f t="shared" si="454"/>
        <v>0</v>
      </c>
      <c r="DM294" s="230" t="str">
        <f t="shared" si="439"/>
        <v>NO OFERTADO</v>
      </c>
      <c r="DN294" s="32"/>
      <c r="DO294" s="229"/>
      <c r="DP294" s="34">
        <f t="shared" si="455"/>
        <v>0</v>
      </c>
      <c r="DQ294" s="31">
        <f t="shared" si="456"/>
        <v>0</v>
      </c>
      <c r="DR294" s="230" t="str">
        <f t="shared" si="440"/>
        <v>NO OFERTADO</v>
      </c>
      <c r="DS294" s="32">
        <v>210000</v>
      </c>
      <c r="DT294" s="229">
        <v>0</v>
      </c>
      <c r="DU294" s="34">
        <f t="shared" si="457"/>
        <v>210000</v>
      </c>
      <c r="DV294" s="31">
        <f t="shared" si="458"/>
        <v>210000</v>
      </c>
      <c r="DW294" s="230" t="str">
        <f t="shared" si="441"/>
        <v>NO HABILITA</v>
      </c>
      <c r="DX294" s="32"/>
      <c r="DY294" s="229">
        <f t="shared" si="389"/>
        <v>0</v>
      </c>
      <c r="DZ294" s="34">
        <f t="shared" si="442"/>
        <v>0</v>
      </c>
      <c r="EA294" s="31">
        <f t="shared" si="443"/>
        <v>0</v>
      </c>
      <c r="EB294" s="230" t="str">
        <f t="shared" si="444"/>
        <v>NO OFERTADO</v>
      </c>
      <c r="EC294" s="32"/>
      <c r="ED294" s="229"/>
      <c r="EE294" s="34">
        <f t="shared" si="459"/>
        <v>0</v>
      </c>
      <c r="EF294" s="31">
        <f t="shared" si="460"/>
        <v>0</v>
      </c>
      <c r="EG294" s="230" t="str">
        <f t="shared" si="445"/>
        <v>NO OFERTADO</v>
      </c>
      <c r="EH294" s="32"/>
      <c r="EI294" s="229"/>
      <c r="EJ294" s="34">
        <f t="shared" si="461"/>
        <v>0</v>
      </c>
      <c r="EK294" s="31">
        <f t="shared" si="462"/>
        <v>0</v>
      </c>
      <c r="EL294" s="230" t="str">
        <f t="shared" si="446"/>
        <v>NO OFERTADO</v>
      </c>
    </row>
    <row r="295" spans="1:142" s="226" customFormat="1" ht="25.5" x14ac:dyDescent="0.2">
      <c r="A295" s="103">
        <v>286</v>
      </c>
      <c r="B295" s="202" t="s">
        <v>443</v>
      </c>
      <c r="C295" s="121" t="s">
        <v>441</v>
      </c>
      <c r="D295" s="146">
        <v>1</v>
      </c>
      <c r="E295" s="227" t="s">
        <v>53</v>
      </c>
      <c r="F295" s="228">
        <v>2.3333333333333335</v>
      </c>
      <c r="G295" s="25">
        <v>45627</v>
      </c>
      <c r="H295" s="32"/>
      <c r="I295" s="229"/>
      <c r="J295" s="34">
        <f t="shared" si="447"/>
        <v>0</v>
      </c>
      <c r="K295" s="31">
        <f t="shared" si="448"/>
        <v>0</v>
      </c>
      <c r="L295" s="230" t="str">
        <f t="shared" si="397"/>
        <v>NO OFERTADO</v>
      </c>
      <c r="M295" s="32"/>
      <c r="N295" s="229">
        <v>0</v>
      </c>
      <c r="O295" s="34">
        <f t="shared" si="398"/>
        <v>0</v>
      </c>
      <c r="P295" s="31">
        <f t="shared" si="464"/>
        <v>0</v>
      </c>
      <c r="Q295" s="230" t="str">
        <f t="shared" si="400"/>
        <v>NO OFERTADO</v>
      </c>
      <c r="R295" s="32"/>
      <c r="S295" s="229"/>
      <c r="T295" s="34">
        <f t="shared" si="401"/>
        <v>0</v>
      </c>
      <c r="U295" s="31">
        <f t="shared" si="464"/>
        <v>0</v>
      </c>
      <c r="V295" s="230" t="str">
        <f t="shared" si="402"/>
        <v>NO OFERTADO</v>
      </c>
      <c r="W295" s="32"/>
      <c r="X295" s="229"/>
      <c r="Y295" s="34">
        <f t="shared" si="403"/>
        <v>0</v>
      </c>
      <c r="Z295" s="31">
        <f t="shared" si="464"/>
        <v>0</v>
      </c>
      <c r="AA295" s="230" t="str">
        <f t="shared" si="404"/>
        <v>NO OFERTADO</v>
      </c>
      <c r="AB295" s="32"/>
      <c r="AC295" s="229"/>
      <c r="AD295" s="34">
        <f t="shared" si="405"/>
        <v>0</v>
      </c>
      <c r="AE295" s="31">
        <f t="shared" si="464"/>
        <v>0</v>
      </c>
      <c r="AF295" s="230" t="str">
        <f t="shared" si="406"/>
        <v>NO OFERTADO</v>
      </c>
      <c r="AG295" s="32"/>
      <c r="AH295" s="229"/>
      <c r="AI295" s="34">
        <f t="shared" si="407"/>
        <v>0</v>
      </c>
      <c r="AJ295" s="31">
        <f t="shared" si="464"/>
        <v>0</v>
      </c>
      <c r="AK295" s="230" t="str">
        <f t="shared" si="408"/>
        <v>NO OFERTADO</v>
      </c>
      <c r="AL295" s="32">
        <v>55400</v>
      </c>
      <c r="AM295" s="229">
        <v>0</v>
      </c>
      <c r="AN295" s="34">
        <f t="shared" si="409"/>
        <v>55400</v>
      </c>
      <c r="AO295" s="31">
        <f t="shared" si="464"/>
        <v>55400</v>
      </c>
      <c r="AP295" s="230" t="str">
        <f t="shared" si="410"/>
        <v>HABILITA</v>
      </c>
      <c r="AQ295" s="32"/>
      <c r="AR295" s="229"/>
      <c r="AS295" s="34">
        <f t="shared" si="411"/>
        <v>0</v>
      </c>
      <c r="AT295" s="31">
        <f t="shared" si="464"/>
        <v>0</v>
      </c>
      <c r="AU295" s="230" t="str">
        <f t="shared" si="412"/>
        <v>NO OFERTADO</v>
      </c>
      <c r="AV295" s="32">
        <v>65909</v>
      </c>
      <c r="AW295" s="229">
        <v>0</v>
      </c>
      <c r="AX295" s="34">
        <f t="shared" si="413"/>
        <v>65909</v>
      </c>
      <c r="AY295" s="31">
        <f t="shared" si="464"/>
        <v>65909</v>
      </c>
      <c r="AZ295" s="230" t="str">
        <f t="shared" si="414"/>
        <v>NO HABILITA</v>
      </c>
      <c r="BA295" s="32"/>
      <c r="BB295" s="229">
        <f t="shared" si="465"/>
        <v>0</v>
      </c>
      <c r="BC295" s="34">
        <f t="shared" si="416"/>
        <v>0</v>
      </c>
      <c r="BD295" s="31">
        <f t="shared" si="464"/>
        <v>0</v>
      </c>
      <c r="BE295" s="230" t="str">
        <f t="shared" si="417"/>
        <v>NO OFERTADO</v>
      </c>
      <c r="BF295" s="32"/>
      <c r="BG295" s="229"/>
      <c r="BH295" s="34">
        <f t="shared" si="418"/>
        <v>0</v>
      </c>
      <c r="BI295" s="31">
        <f t="shared" si="464"/>
        <v>0</v>
      </c>
      <c r="BJ295" s="230" t="str">
        <f t="shared" si="419"/>
        <v>NO OFERTADO</v>
      </c>
      <c r="BK295" s="32"/>
      <c r="BL295" s="229"/>
      <c r="BM295" s="34">
        <f t="shared" si="420"/>
        <v>0</v>
      </c>
      <c r="BN295" s="31">
        <f t="shared" si="464"/>
        <v>0</v>
      </c>
      <c r="BO295" s="230" t="str">
        <f t="shared" si="421"/>
        <v>NO OFERTADO</v>
      </c>
      <c r="BP295" s="32"/>
      <c r="BQ295" s="229"/>
      <c r="BR295" s="34">
        <f t="shared" si="422"/>
        <v>0</v>
      </c>
      <c r="BS295" s="31">
        <f t="shared" si="464"/>
        <v>0</v>
      </c>
      <c r="BT295" s="230" t="str">
        <f t="shared" si="423"/>
        <v>NO OFERTADO</v>
      </c>
      <c r="BU295" s="32"/>
      <c r="BV295" s="229"/>
      <c r="BW295" s="34">
        <f t="shared" si="424"/>
        <v>0</v>
      </c>
      <c r="BX295" s="31">
        <f t="shared" si="466"/>
        <v>0</v>
      </c>
      <c r="BY295" s="230" t="str">
        <f t="shared" si="426"/>
        <v>NO OFERTADO</v>
      </c>
      <c r="BZ295" s="32"/>
      <c r="CA295" s="229"/>
      <c r="CB295" s="34">
        <f t="shared" si="427"/>
        <v>0</v>
      </c>
      <c r="CC295" s="31">
        <f t="shared" si="466"/>
        <v>0</v>
      </c>
      <c r="CD295" s="230" t="str">
        <f t="shared" si="428"/>
        <v>NO OFERTADO</v>
      </c>
      <c r="CE295" s="32"/>
      <c r="CF295" s="229"/>
      <c r="CG295" s="34">
        <f t="shared" si="429"/>
        <v>0</v>
      </c>
      <c r="CH295" s="31">
        <f t="shared" si="466"/>
        <v>0</v>
      </c>
      <c r="CI295" s="230" t="str">
        <f t="shared" si="430"/>
        <v>NO OFERTADO</v>
      </c>
      <c r="CJ295" s="32">
        <v>53552</v>
      </c>
      <c r="CK295" s="229">
        <v>0</v>
      </c>
      <c r="CL295" s="34">
        <f t="shared" si="431"/>
        <v>53552</v>
      </c>
      <c r="CM295" s="31">
        <f t="shared" si="466"/>
        <v>53552</v>
      </c>
      <c r="CN295" s="230" t="str">
        <f t="shared" si="432"/>
        <v>HABILITA</v>
      </c>
      <c r="CO295" s="32"/>
      <c r="CP295" s="231"/>
      <c r="CQ295" s="34">
        <f t="shared" si="433"/>
        <v>0</v>
      </c>
      <c r="CR295" s="31">
        <f t="shared" si="466"/>
        <v>0</v>
      </c>
      <c r="CS295" s="230" t="str">
        <f t="shared" si="434"/>
        <v>NO OFERTADO</v>
      </c>
      <c r="CT295" s="32"/>
      <c r="CU295" s="229"/>
      <c r="CV295" s="34">
        <f t="shared" si="435"/>
        <v>0</v>
      </c>
      <c r="CW295" s="31">
        <f t="shared" si="466"/>
        <v>0</v>
      </c>
      <c r="CX295" s="230" t="str">
        <f t="shared" si="436"/>
        <v>NO OFERTADO</v>
      </c>
      <c r="CY295" s="32"/>
      <c r="CZ295" s="229"/>
      <c r="DA295" s="34">
        <f t="shared" si="449"/>
        <v>0</v>
      </c>
      <c r="DB295" s="31">
        <f t="shared" si="450"/>
        <v>0</v>
      </c>
      <c r="DC295" s="230" t="str">
        <f t="shared" si="437"/>
        <v>NO OFERTADO</v>
      </c>
      <c r="DD295" s="32"/>
      <c r="DE295" s="229"/>
      <c r="DF295" s="34">
        <f t="shared" si="451"/>
        <v>0</v>
      </c>
      <c r="DG295" s="31">
        <f t="shared" si="452"/>
        <v>0</v>
      </c>
      <c r="DH295" s="230" t="str">
        <f t="shared" si="438"/>
        <v>NO OFERTADO</v>
      </c>
      <c r="DI295" s="32"/>
      <c r="DJ295" s="229"/>
      <c r="DK295" s="34">
        <f t="shared" si="453"/>
        <v>0</v>
      </c>
      <c r="DL295" s="31">
        <f t="shared" si="454"/>
        <v>0</v>
      </c>
      <c r="DM295" s="230" t="str">
        <f t="shared" si="439"/>
        <v>NO OFERTADO</v>
      </c>
      <c r="DN295" s="32"/>
      <c r="DO295" s="229"/>
      <c r="DP295" s="34">
        <f t="shared" si="455"/>
        <v>0</v>
      </c>
      <c r="DQ295" s="31">
        <f t="shared" si="456"/>
        <v>0</v>
      </c>
      <c r="DR295" s="230" t="str">
        <f t="shared" si="440"/>
        <v>NO OFERTADO</v>
      </c>
      <c r="DS295" s="32"/>
      <c r="DT295" s="229"/>
      <c r="DU295" s="34">
        <f t="shared" si="457"/>
        <v>0</v>
      </c>
      <c r="DV295" s="31">
        <f t="shared" si="458"/>
        <v>0</v>
      </c>
      <c r="DW295" s="230" t="str">
        <f t="shared" si="441"/>
        <v>NO OFERTADO</v>
      </c>
      <c r="DX295" s="32"/>
      <c r="DY295" s="229">
        <f t="shared" si="389"/>
        <v>0</v>
      </c>
      <c r="DZ295" s="34">
        <f t="shared" si="442"/>
        <v>0</v>
      </c>
      <c r="EA295" s="31">
        <f t="shared" si="443"/>
        <v>0</v>
      </c>
      <c r="EB295" s="230" t="str">
        <f t="shared" si="444"/>
        <v>NO OFERTADO</v>
      </c>
      <c r="EC295" s="32"/>
      <c r="ED295" s="229"/>
      <c r="EE295" s="34">
        <f t="shared" si="459"/>
        <v>0</v>
      </c>
      <c r="EF295" s="31">
        <f t="shared" si="460"/>
        <v>0</v>
      </c>
      <c r="EG295" s="230" t="str">
        <f t="shared" si="445"/>
        <v>NO OFERTADO</v>
      </c>
      <c r="EH295" s="32"/>
      <c r="EI295" s="229"/>
      <c r="EJ295" s="34">
        <f t="shared" si="461"/>
        <v>0</v>
      </c>
      <c r="EK295" s="31">
        <f t="shared" si="462"/>
        <v>0</v>
      </c>
      <c r="EL295" s="230" t="str">
        <f t="shared" si="446"/>
        <v>NO OFERTADO</v>
      </c>
    </row>
    <row r="296" spans="1:142" s="226" customFormat="1" ht="25.5" x14ac:dyDescent="0.2">
      <c r="A296" s="103">
        <v>287</v>
      </c>
      <c r="B296" s="202" t="s">
        <v>444</v>
      </c>
      <c r="C296" s="121" t="s">
        <v>441</v>
      </c>
      <c r="D296" s="146">
        <v>1</v>
      </c>
      <c r="E296" s="227" t="s">
        <v>53</v>
      </c>
      <c r="F296" s="228">
        <v>34</v>
      </c>
      <c r="G296" s="25">
        <v>58390</v>
      </c>
      <c r="H296" s="32"/>
      <c r="I296" s="229"/>
      <c r="J296" s="34">
        <f t="shared" si="447"/>
        <v>0</v>
      </c>
      <c r="K296" s="31">
        <f t="shared" si="448"/>
        <v>0</v>
      </c>
      <c r="L296" s="230" t="str">
        <f t="shared" si="397"/>
        <v>NO OFERTADO</v>
      </c>
      <c r="M296" s="32"/>
      <c r="N296" s="229">
        <v>0</v>
      </c>
      <c r="O296" s="34">
        <f t="shared" si="398"/>
        <v>0</v>
      </c>
      <c r="P296" s="31">
        <f t="shared" si="464"/>
        <v>0</v>
      </c>
      <c r="Q296" s="230" t="str">
        <f t="shared" si="400"/>
        <v>NO OFERTADO</v>
      </c>
      <c r="R296" s="32"/>
      <c r="S296" s="229"/>
      <c r="T296" s="34">
        <f t="shared" si="401"/>
        <v>0</v>
      </c>
      <c r="U296" s="31">
        <f t="shared" si="464"/>
        <v>0</v>
      </c>
      <c r="V296" s="230" t="str">
        <f t="shared" si="402"/>
        <v>NO OFERTADO</v>
      </c>
      <c r="W296" s="32"/>
      <c r="X296" s="229"/>
      <c r="Y296" s="34">
        <f t="shared" si="403"/>
        <v>0</v>
      </c>
      <c r="Z296" s="31">
        <f t="shared" si="464"/>
        <v>0</v>
      </c>
      <c r="AA296" s="230" t="str">
        <f t="shared" si="404"/>
        <v>NO OFERTADO</v>
      </c>
      <c r="AB296" s="32"/>
      <c r="AC296" s="229"/>
      <c r="AD296" s="34">
        <f t="shared" si="405"/>
        <v>0</v>
      </c>
      <c r="AE296" s="31">
        <f t="shared" si="464"/>
        <v>0</v>
      </c>
      <c r="AF296" s="230" t="str">
        <f t="shared" si="406"/>
        <v>NO OFERTADO</v>
      </c>
      <c r="AG296" s="32"/>
      <c r="AH296" s="229"/>
      <c r="AI296" s="34">
        <f t="shared" si="407"/>
        <v>0</v>
      </c>
      <c r="AJ296" s="31">
        <f t="shared" si="464"/>
        <v>0</v>
      </c>
      <c r="AK296" s="230" t="str">
        <f t="shared" si="408"/>
        <v>NO OFERTADO</v>
      </c>
      <c r="AL296" s="32">
        <v>56400</v>
      </c>
      <c r="AM296" s="229">
        <v>0</v>
      </c>
      <c r="AN296" s="34">
        <f t="shared" si="409"/>
        <v>56400</v>
      </c>
      <c r="AO296" s="31">
        <f t="shared" si="464"/>
        <v>56400</v>
      </c>
      <c r="AP296" s="230" t="str">
        <f t="shared" si="410"/>
        <v>HABILITA</v>
      </c>
      <c r="AQ296" s="32"/>
      <c r="AR296" s="229"/>
      <c r="AS296" s="34">
        <f t="shared" si="411"/>
        <v>0</v>
      </c>
      <c r="AT296" s="31">
        <f t="shared" si="464"/>
        <v>0</v>
      </c>
      <c r="AU296" s="230" t="str">
        <f t="shared" si="412"/>
        <v>NO OFERTADO</v>
      </c>
      <c r="AV296" s="32">
        <v>64686</v>
      </c>
      <c r="AW296" s="229">
        <v>0</v>
      </c>
      <c r="AX296" s="34">
        <f t="shared" si="413"/>
        <v>64686</v>
      </c>
      <c r="AY296" s="31">
        <f t="shared" si="464"/>
        <v>64686</v>
      </c>
      <c r="AZ296" s="230" t="str">
        <f t="shared" si="414"/>
        <v>HABILITA</v>
      </c>
      <c r="BA296" s="32"/>
      <c r="BB296" s="229">
        <f t="shared" si="465"/>
        <v>0</v>
      </c>
      <c r="BC296" s="34">
        <f t="shared" si="416"/>
        <v>0</v>
      </c>
      <c r="BD296" s="31">
        <f t="shared" si="464"/>
        <v>0</v>
      </c>
      <c r="BE296" s="230" t="str">
        <f t="shared" si="417"/>
        <v>NO OFERTADO</v>
      </c>
      <c r="BF296" s="32"/>
      <c r="BG296" s="229"/>
      <c r="BH296" s="34">
        <f t="shared" si="418"/>
        <v>0</v>
      </c>
      <c r="BI296" s="31">
        <f t="shared" si="464"/>
        <v>0</v>
      </c>
      <c r="BJ296" s="230" t="str">
        <f t="shared" si="419"/>
        <v>NO OFERTADO</v>
      </c>
      <c r="BK296" s="32"/>
      <c r="BL296" s="229"/>
      <c r="BM296" s="34">
        <f t="shared" si="420"/>
        <v>0</v>
      </c>
      <c r="BN296" s="31">
        <f t="shared" si="464"/>
        <v>0</v>
      </c>
      <c r="BO296" s="230" t="str">
        <f t="shared" si="421"/>
        <v>NO OFERTADO</v>
      </c>
      <c r="BP296" s="32"/>
      <c r="BQ296" s="229"/>
      <c r="BR296" s="34">
        <f t="shared" si="422"/>
        <v>0</v>
      </c>
      <c r="BS296" s="31">
        <f t="shared" si="464"/>
        <v>0</v>
      </c>
      <c r="BT296" s="230" t="str">
        <f t="shared" si="423"/>
        <v>NO OFERTADO</v>
      </c>
      <c r="BU296" s="32"/>
      <c r="BV296" s="229"/>
      <c r="BW296" s="34">
        <f t="shared" si="424"/>
        <v>0</v>
      </c>
      <c r="BX296" s="31">
        <f t="shared" si="466"/>
        <v>0</v>
      </c>
      <c r="BY296" s="230" t="str">
        <f t="shared" si="426"/>
        <v>NO OFERTADO</v>
      </c>
      <c r="BZ296" s="32">
        <v>58390</v>
      </c>
      <c r="CA296" s="229">
        <v>0</v>
      </c>
      <c r="CB296" s="34">
        <f t="shared" si="427"/>
        <v>58390</v>
      </c>
      <c r="CC296" s="31">
        <f t="shared" si="466"/>
        <v>58390</v>
      </c>
      <c r="CD296" s="230" t="str">
        <f t="shared" si="428"/>
        <v>HABILITA</v>
      </c>
      <c r="CE296" s="32"/>
      <c r="CF296" s="229"/>
      <c r="CG296" s="34">
        <f t="shared" si="429"/>
        <v>0</v>
      </c>
      <c r="CH296" s="31">
        <f t="shared" si="466"/>
        <v>0</v>
      </c>
      <c r="CI296" s="230" t="str">
        <f t="shared" si="430"/>
        <v>NO OFERTADO</v>
      </c>
      <c r="CJ296" s="32"/>
      <c r="CK296" s="229"/>
      <c r="CL296" s="34">
        <f t="shared" si="431"/>
        <v>0</v>
      </c>
      <c r="CM296" s="31">
        <f t="shared" si="466"/>
        <v>0</v>
      </c>
      <c r="CN296" s="230" t="str">
        <f t="shared" si="432"/>
        <v>NO OFERTADO</v>
      </c>
      <c r="CO296" s="32"/>
      <c r="CP296" s="231"/>
      <c r="CQ296" s="34">
        <f t="shared" si="433"/>
        <v>0</v>
      </c>
      <c r="CR296" s="31">
        <f t="shared" si="466"/>
        <v>0</v>
      </c>
      <c r="CS296" s="230" t="str">
        <f t="shared" si="434"/>
        <v>NO OFERTADO</v>
      </c>
      <c r="CT296" s="32"/>
      <c r="CU296" s="229"/>
      <c r="CV296" s="34">
        <f t="shared" si="435"/>
        <v>0</v>
      </c>
      <c r="CW296" s="31">
        <f t="shared" si="466"/>
        <v>0</v>
      </c>
      <c r="CX296" s="230" t="str">
        <f t="shared" si="436"/>
        <v>NO OFERTADO</v>
      </c>
      <c r="CY296" s="32"/>
      <c r="CZ296" s="229"/>
      <c r="DA296" s="34">
        <f t="shared" si="449"/>
        <v>0</v>
      </c>
      <c r="DB296" s="31">
        <f t="shared" si="450"/>
        <v>0</v>
      </c>
      <c r="DC296" s="230" t="str">
        <f t="shared" si="437"/>
        <v>NO OFERTADO</v>
      </c>
      <c r="DD296" s="32"/>
      <c r="DE296" s="229"/>
      <c r="DF296" s="34">
        <f t="shared" si="451"/>
        <v>0</v>
      </c>
      <c r="DG296" s="31">
        <f t="shared" si="452"/>
        <v>0</v>
      </c>
      <c r="DH296" s="230" t="str">
        <f t="shared" si="438"/>
        <v>NO OFERTADO</v>
      </c>
      <c r="DI296" s="32">
        <v>64686</v>
      </c>
      <c r="DJ296" s="229">
        <v>0</v>
      </c>
      <c r="DK296" s="34">
        <f t="shared" si="453"/>
        <v>64686</v>
      </c>
      <c r="DL296" s="31">
        <f t="shared" si="454"/>
        <v>64686</v>
      </c>
      <c r="DM296" s="230" t="str">
        <f t="shared" si="439"/>
        <v>HABILITA</v>
      </c>
      <c r="DN296" s="32"/>
      <c r="DO296" s="229"/>
      <c r="DP296" s="34">
        <f t="shared" si="455"/>
        <v>0</v>
      </c>
      <c r="DQ296" s="31">
        <f t="shared" si="456"/>
        <v>0</v>
      </c>
      <c r="DR296" s="230" t="str">
        <f t="shared" si="440"/>
        <v>NO OFERTADO</v>
      </c>
      <c r="DS296" s="32"/>
      <c r="DT296" s="229"/>
      <c r="DU296" s="34">
        <f t="shared" si="457"/>
        <v>0</v>
      </c>
      <c r="DV296" s="31">
        <f t="shared" si="458"/>
        <v>0</v>
      </c>
      <c r="DW296" s="230" t="str">
        <f t="shared" si="441"/>
        <v>NO OFERTADO</v>
      </c>
      <c r="DX296" s="32"/>
      <c r="DY296" s="229">
        <f t="shared" si="389"/>
        <v>0</v>
      </c>
      <c r="DZ296" s="34">
        <f t="shared" si="442"/>
        <v>0</v>
      </c>
      <c r="EA296" s="31">
        <f t="shared" si="443"/>
        <v>0</v>
      </c>
      <c r="EB296" s="230" t="str">
        <f t="shared" si="444"/>
        <v>NO OFERTADO</v>
      </c>
      <c r="EC296" s="32"/>
      <c r="ED296" s="229"/>
      <c r="EE296" s="34">
        <f t="shared" si="459"/>
        <v>0</v>
      </c>
      <c r="EF296" s="31">
        <f t="shared" si="460"/>
        <v>0</v>
      </c>
      <c r="EG296" s="230" t="str">
        <f t="shared" si="445"/>
        <v>NO OFERTADO</v>
      </c>
      <c r="EH296" s="32"/>
      <c r="EI296" s="229"/>
      <c r="EJ296" s="34">
        <f t="shared" si="461"/>
        <v>0</v>
      </c>
      <c r="EK296" s="31">
        <f t="shared" si="462"/>
        <v>0</v>
      </c>
      <c r="EL296" s="230" t="str">
        <f t="shared" si="446"/>
        <v>NO OFERTADO</v>
      </c>
    </row>
    <row r="297" spans="1:142" s="226" customFormat="1" ht="25.5" x14ac:dyDescent="0.2">
      <c r="A297" s="103">
        <v>288</v>
      </c>
      <c r="B297" s="202" t="s">
        <v>445</v>
      </c>
      <c r="C297" s="121" t="s">
        <v>441</v>
      </c>
      <c r="D297" s="146">
        <v>1</v>
      </c>
      <c r="E297" s="227" t="s">
        <v>53</v>
      </c>
      <c r="F297" s="228">
        <v>4.5</v>
      </c>
      <c r="G297" s="25">
        <v>45627</v>
      </c>
      <c r="H297" s="32"/>
      <c r="I297" s="229"/>
      <c r="J297" s="34">
        <f t="shared" si="447"/>
        <v>0</v>
      </c>
      <c r="K297" s="31">
        <f t="shared" si="448"/>
        <v>0</v>
      </c>
      <c r="L297" s="230" t="str">
        <f t="shared" si="397"/>
        <v>NO OFERTADO</v>
      </c>
      <c r="M297" s="32"/>
      <c r="N297" s="229">
        <v>0</v>
      </c>
      <c r="O297" s="34">
        <f t="shared" si="398"/>
        <v>0</v>
      </c>
      <c r="P297" s="31">
        <f t="shared" si="464"/>
        <v>0</v>
      </c>
      <c r="Q297" s="230" t="str">
        <f t="shared" si="400"/>
        <v>NO OFERTADO</v>
      </c>
      <c r="R297" s="32"/>
      <c r="S297" s="229"/>
      <c r="T297" s="34">
        <f t="shared" si="401"/>
        <v>0</v>
      </c>
      <c r="U297" s="31">
        <f t="shared" si="464"/>
        <v>0</v>
      </c>
      <c r="V297" s="230" t="str">
        <f t="shared" si="402"/>
        <v>NO OFERTADO</v>
      </c>
      <c r="W297" s="32"/>
      <c r="X297" s="229"/>
      <c r="Y297" s="34">
        <f t="shared" si="403"/>
        <v>0</v>
      </c>
      <c r="Z297" s="31">
        <f t="shared" si="464"/>
        <v>0</v>
      </c>
      <c r="AA297" s="230" t="str">
        <f t="shared" si="404"/>
        <v>NO OFERTADO</v>
      </c>
      <c r="AB297" s="32"/>
      <c r="AC297" s="229"/>
      <c r="AD297" s="34">
        <f t="shared" si="405"/>
        <v>0</v>
      </c>
      <c r="AE297" s="31">
        <f t="shared" si="464"/>
        <v>0</v>
      </c>
      <c r="AF297" s="230" t="str">
        <f t="shared" si="406"/>
        <v>NO OFERTADO</v>
      </c>
      <c r="AG297" s="32"/>
      <c r="AH297" s="229"/>
      <c r="AI297" s="34">
        <f t="shared" si="407"/>
        <v>0</v>
      </c>
      <c r="AJ297" s="31">
        <f t="shared" si="464"/>
        <v>0</v>
      </c>
      <c r="AK297" s="230" t="str">
        <f t="shared" si="408"/>
        <v>NO OFERTADO</v>
      </c>
      <c r="AL297" s="32"/>
      <c r="AM297" s="229"/>
      <c r="AN297" s="34">
        <f t="shared" si="409"/>
        <v>0</v>
      </c>
      <c r="AO297" s="31">
        <f t="shared" si="464"/>
        <v>0</v>
      </c>
      <c r="AP297" s="230" t="str">
        <f t="shared" si="410"/>
        <v>NO OFERTADO</v>
      </c>
      <c r="AQ297" s="32"/>
      <c r="AR297" s="229"/>
      <c r="AS297" s="34">
        <f t="shared" si="411"/>
        <v>0</v>
      </c>
      <c r="AT297" s="31">
        <f t="shared" si="464"/>
        <v>0</v>
      </c>
      <c r="AU297" s="230" t="str">
        <f t="shared" si="412"/>
        <v>NO OFERTADO</v>
      </c>
      <c r="AV297" s="32">
        <v>65747</v>
      </c>
      <c r="AW297" s="229">
        <v>0</v>
      </c>
      <c r="AX297" s="34">
        <f t="shared" si="413"/>
        <v>65747</v>
      </c>
      <c r="AY297" s="31">
        <f t="shared" si="464"/>
        <v>65747</v>
      </c>
      <c r="AZ297" s="230" t="str">
        <f t="shared" si="414"/>
        <v>NO HABILITA</v>
      </c>
      <c r="BA297" s="32"/>
      <c r="BB297" s="229">
        <f t="shared" si="465"/>
        <v>0</v>
      </c>
      <c r="BC297" s="34">
        <f t="shared" si="416"/>
        <v>0</v>
      </c>
      <c r="BD297" s="31">
        <f t="shared" si="464"/>
        <v>0</v>
      </c>
      <c r="BE297" s="230" t="str">
        <f t="shared" si="417"/>
        <v>NO OFERTADO</v>
      </c>
      <c r="BF297" s="32"/>
      <c r="BG297" s="229"/>
      <c r="BH297" s="34">
        <f t="shared" si="418"/>
        <v>0</v>
      </c>
      <c r="BI297" s="31">
        <f t="shared" si="464"/>
        <v>0</v>
      </c>
      <c r="BJ297" s="230" t="str">
        <f t="shared" si="419"/>
        <v>NO OFERTADO</v>
      </c>
      <c r="BK297" s="32"/>
      <c r="BL297" s="229"/>
      <c r="BM297" s="34">
        <f t="shared" si="420"/>
        <v>0</v>
      </c>
      <c r="BN297" s="31">
        <f t="shared" si="464"/>
        <v>0</v>
      </c>
      <c r="BO297" s="230" t="str">
        <f t="shared" si="421"/>
        <v>NO OFERTADO</v>
      </c>
      <c r="BP297" s="32"/>
      <c r="BQ297" s="229"/>
      <c r="BR297" s="34">
        <f t="shared" si="422"/>
        <v>0</v>
      </c>
      <c r="BS297" s="31">
        <f t="shared" si="464"/>
        <v>0</v>
      </c>
      <c r="BT297" s="230" t="str">
        <f t="shared" si="423"/>
        <v>NO OFERTADO</v>
      </c>
      <c r="BU297" s="32"/>
      <c r="BV297" s="229"/>
      <c r="BW297" s="34">
        <f t="shared" si="424"/>
        <v>0</v>
      </c>
      <c r="BX297" s="31">
        <f t="shared" si="466"/>
        <v>0</v>
      </c>
      <c r="BY297" s="230" t="str">
        <f t="shared" si="426"/>
        <v>NO OFERTADO</v>
      </c>
      <c r="BZ297" s="32"/>
      <c r="CA297" s="229"/>
      <c r="CB297" s="34">
        <f t="shared" si="427"/>
        <v>0</v>
      </c>
      <c r="CC297" s="31">
        <f t="shared" si="466"/>
        <v>0</v>
      </c>
      <c r="CD297" s="230" t="str">
        <f t="shared" si="428"/>
        <v>NO OFERTADO</v>
      </c>
      <c r="CE297" s="32"/>
      <c r="CF297" s="229"/>
      <c r="CG297" s="34">
        <f t="shared" si="429"/>
        <v>0</v>
      </c>
      <c r="CH297" s="31">
        <f t="shared" si="466"/>
        <v>0</v>
      </c>
      <c r="CI297" s="230" t="str">
        <f t="shared" si="430"/>
        <v>NO OFERTADO</v>
      </c>
      <c r="CJ297" s="32">
        <v>53552</v>
      </c>
      <c r="CK297" s="229">
        <v>0</v>
      </c>
      <c r="CL297" s="34">
        <f t="shared" si="431"/>
        <v>53552</v>
      </c>
      <c r="CM297" s="31">
        <f t="shared" si="466"/>
        <v>53552</v>
      </c>
      <c r="CN297" s="230" t="str">
        <f t="shared" si="432"/>
        <v>HABILITA</v>
      </c>
      <c r="CO297" s="32"/>
      <c r="CP297" s="231"/>
      <c r="CQ297" s="34">
        <f t="shared" si="433"/>
        <v>0</v>
      </c>
      <c r="CR297" s="31">
        <f t="shared" si="466"/>
        <v>0</v>
      </c>
      <c r="CS297" s="230" t="str">
        <f t="shared" si="434"/>
        <v>NO OFERTADO</v>
      </c>
      <c r="CT297" s="32"/>
      <c r="CU297" s="229"/>
      <c r="CV297" s="34">
        <f t="shared" si="435"/>
        <v>0</v>
      </c>
      <c r="CW297" s="31">
        <f t="shared" si="466"/>
        <v>0</v>
      </c>
      <c r="CX297" s="230" t="str">
        <f t="shared" si="436"/>
        <v>NO OFERTADO</v>
      </c>
      <c r="CY297" s="32"/>
      <c r="CZ297" s="229"/>
      <c r="DA297" s="34">
        <f t="shared" si="449"/>
        <v>0</v>
      </c>
      <c r="DB297" s="31">
        <f t="shared" si="450"/>
        <v>0</v>
      </c>
      <c r="DC297" s="230" t="str">
        <f t="shared" si="437"/>
        <v>NO OFERTADO</v>
      </c>
      <c r="DD297" s="32"/>
      <c r="DE297" s="229"/>
      <c r="DF297" s="34">
        <f t="shared" si="451"/>
        <v>0</v>
      </c>
      <c r="DG297" s="31">
        <f t="shared" si="452"/>
        <v>0</v>
      </c>
      <c r="DH297" s="230" t="str">
        <f t="shared" si="438"/>
        <v>NO OFERTADO</v>
      </c>
      <c r="DI297" s="32">
        <v>64686</v>
      </c>
      <c r="DJ297" s="229">
        <v>0</v>
      </c>
      <c r="DK297" s="34">
        <f t="shared" si="453"/>
        <v>64686</v>
      </c>
      <c r="DL297" s="31">
        <f t="shared" si="454"/>
        <v>64686</v>
      </c>
      <c r="DM297" s="230" t="str">
        <f t="shared" si="439"/>
        <v>NO HABILITA</v>
      </c>
      <c r="DN297" s="32"/>
      <c r="DO297" s="229"/>
      <c r="DP297" s="34">
        <f t="shared" si="455"/>
        <v>0</v>
      </c>
      <c r="DQ297" s="31">
        <f t="shared" si="456"/>
        <v>0</v>
      </c>
      <c r="DR297" s="230" t="str">
        <f t="shared" si="440"/>
        <v>NO OFERTADO</v>
      </c>
      <c r="DS297" s="32"/>
      <c r="DT297" s="229"/>
      <c r="DU297" s="34">
        <f t="shared" si="457"/>
        <v>0</v>
      </c>
      <c r="DV297" s="31">
        <f t="shared" si="458"/>
        <v>0</v>
      </c>
      <c r="DW297" s="230" t="str">
        <f t="shared" si="441"/>
        <v>NO OFERTADO</v>
      </c>
      <c r="DX297" s="32"/>
      <c r="DY297" s="229">
        <f t="shared" si="389"/>
        <v>0</v>
      </c>
      <c r="DZ297" s="34">
        <f t="shared" si="442"/>
        <v>0</v>
      </c>
      <c r="EA297" s="31">
        <f t="shared" si="443"/>
        <v>0</v>
      </c>
      <c r="EB297" s="230" t="str">
        <f t="shared" si="444"/>
        <v>NO OFERTADO</v>
      </c>
      <c r="EC297" s="32"/>
      <c r="ED297" s="229"/>
      <c r="EE297" s="34">
        <f t="shared" si="459"/>
        <v>0</v>
      </c>
      <c r="EF297" s="31">
        <f t="shared" si="460"/>
        <v>0</v>
      </c>
      <c r="EG297" s="230" t="str">
        <f t="shared" si="445"/>
        <v>NO OFERTADO</v>
      </c>
      <c r="EH297" s="32"/>
      <c r="EI297" s="229"/>
      <c r="EJ297" s="34">
        <f t="shared" si="461"/>
        <v>0</v>
      </c>
      <c r="EK297" s="31">
        <f t="shared" si="462"/>
        <v>0</v>
      </c>
      <c r="EL297" s="230" t="str">
        <f t="shared" si="446"/>
        <v>NO OFERTADO</v>
      </c>
    </row>
    <row r="298" spans="1:142" s="226" customFormat="1" ht="25.5" x14ac:dyDescent="0.2">
      <c r="A298" s="103">
        <v>289</v>
      </c>
      <c r="B298" s="202" t="s">
        <v>446</v>
      </c>
      <c r="C298" s="121" t="s">
        <v>441</v>
      </c>
      <c r="D298" s="146">
        <v>1</v>
      </c>
      <c r="E298" s="227" t="s">
        <v>53</v>
      </c>
      <c r="F298" s="228">
        <v>6</v>
      </c>
      <c r="G298" s="25">
        <v>45627</v>
      </c>
      <c r="H298" s="32"/>
      <c r="I298" s="229"/>
      <c r="J298" s="34">
        <f t="shared" si="447"/>
        <v>0</v>
      </c>
      <c r="K298" s="31">
        <f t="shared" si="448"/>
        <v>0</v>
      </c>
      <c r="L298" s="230" t="str">
        <f t="shared" si="397"/>
        <v>NO OFERTADO</v>
      </c>
      <c r="M298" s="32"/>
      <c r="N298" s="229">
        <v>0</v>
      </c>
      <c r="O298" s="34">
        <f t="shared" si="398"/>
        <v>0</v>
      </c>
      <c r="P298" s="31">
        <f t="shared" ref="P298:BS313" si="470">$D298*O298</f>
        <v>0</v>
      </c>
      <c r="Q298" s="230" t="str">
        <f t="shared" si="400"/>
        <v>NO OFERTADO</v>
      </c>
      <c r="R298" s="32"/>
      <c r="S298" s="229"/>
      <c r="T298" s="34">
        <f t="shared" si="401"/>
        <v>0</v>
      </c>
      <c r="U298" s="31">
        <f t="shared" si="470"/>
        <v>0</v>
      </c>
      <c r="V298" s="230" t="str">
        <f t="shared" si="402"/>
        <v>NO OFERTADO</v>
      </c>
      <c r="W298" s="32"/>
      <c r="X298" s="229"/>
      <c r="Y298" s="34">
        <f t="shared" si="403"/>
        <v>0</v>
      </c>
      <c r="Z298" s="31">
        <f t="shared" si="470"/>
        <v>0</v>
      </c>
      <c r="AA298" s="230" t="str">
        <f t="shared" si="404"/>
        <v>NO OFERTADO</v>
      </c>
      <c r="AB298" s="32"/>
      <c r="AC298" s="229"/>
      <c r="AD298" s="34">
        <f t="shared" si="405"/>
        <v>0</v>
      </c>
      <c r="AE298" s="31">
        <f t="shared" si="470"/>
        <v>0</v>
      </c>
      <c r="AF298" s="230" t="str">
        <f t="shared" si="406"/>
        <v>NO OFERTADO</v>
      </c>
      <c r="AG298" s="32"/>
      <c r="AH298" s="229"/>
      <c r="AI298" s="34">
        <f t="shared" si="407"/>
        <v>0</v>
      </c>
      <c r="AJ298" s="31">
        <f t="shared" si="470"/>
        <v>0</v>
      </c>
      <c r="AK298" s="230" t="str">
        <f t="shared" si="408"/>
        <v>NO OFERTADO</v>
      </c>
      <c r="AL298" s="32"/>
      <c r="AM298" s="229"/>
      <c r="AN298" s="34">
        <f t="shared" si="409"/>
        <v>0</v>
      </c>
      <c r="AO298" s="31">
        <f t="shared" si="470"/>
        <v>0</v>
      </c>
      <c r="AP298" s="230" t="str">
        <f t="shared" si="410"/>
        <v>NO OFERTADO</v>
      </c>
      <c r="AQ298" s="32"/>
      <c r="AR298" s="229"/>
      <c r="AS298" s="34">
        <f t="shared" si="411"/>
        <v>0</v>
      </c>
      <c r="AT298" s="31">
        <f t="shared" si="470"/>
        <v>0</v>
      </c>
      <c r="AU298" s="230" t="str">
        <f t="shared" si="412"/>
        <v>NO OFERTADO</v>
      </c>
      <c r="AV298" s="32">
        <v>65747</v>
      </c>
      <c r="AW298" s="229">
        <v>0</v>
      </c>
      <c r="AX298" s="34">
        <f t="shared" si="413"/>
        <v>65747</v>
      </c>
      <c r="AY298" s="31">
        <f t="shared" si="470"/>
        <v>65747</v>
      </c>
      <c r="AZ298" s="230" t="str">
        <f t="shared" si="414"/>
        <v>NO HABILITA</v>
      </c>
      <c r="BA298" s="32"/>
      <c r="BB298" s="229">
        <f t="shared" ref="BB298:BB313" si="471">BA298*0.19</f>
        <v>0</v>
      </c>
      <c r="BC298" s="34">
        <f t="shared" si="416"/>
        <v>0</v>
      </c>
      <c r="BD298" s="31">
        <f t="shared" si="470"/>
        <v>0</v>
      </c>
      <c r="BE298" s="230" t="str">
        <f t="shared" si="417"/>
        <v>NO OFERTADO</v>
      </c>
      <c r="BF298" s="32"/>
      <c r="BG298" s="229"/>
      <c r="BH298" s="34">
        <f t="shared" si="418"/>
        <v>0</v>
      </c>
      <c r="BI298" s="31">
        <f t="shared" si="470"/>
        <v>0</v>
      </c>
      <c r="BJ298" s="230" t="str">
        <f t="shared" si="419"/>
        <v>NO OFERTADO</v>
      </c>
      <c r="BK298" s="32"/>
      <c r="BL298" s="229"/>
      <c r="BM298" s="34">
        <f t="shared" si="420"/>
        <v>0</v>
      </c>
      <c r="BN298" s="31">
        <f t="shared" si="470"/>
        <v>0</v>
      </c>
      <c r="BO298" s="230" t="str">
        <f t="shared" si="421"/>
        <v>NO OFERTADO</v>
      </c>
      <c r="BP298" s="32"/>
      <c r="BQ298" s="229"/>
      <c r="BR298" s="34">
        <f t="shared" si="422"/>
        <v>0</v>
      </c>
      <c r="BS298" s="31">
        <f t="shared" si="470"/>
        <v>0</v>
      </c>
      <c r="BT298" s="230" t="str">
        <f t="shared" si="423"/>
        <v>NO OFERTADO</v>
      </c>
      <c r="BU298" s="32"/>
      <c r="BV298" s="229"/>
      <c r="BW298" s="34">
        <f t="shared" si="424"/>
        <v>0</v>
      </c>
      <c r="BX298" s="31">
        <f t="shared" ref="BX298:CW313" si="472">$D298*BW298</f>
        <v>0</v>
      </c>
      <c r="BY298" s="230" t="str">
        <f t="shared" si="426"/>
        <v>NO OFERTADO</v>
      </c>
      <c r="BZ298" s="32"/>
      <c r="CA298" s="229"/>
      <c r="CB298" s="34">
        <f t="shared" si="427"/>
        <v>0</v>
      </c>
      <c r="CC298" s="31">
        <f t="shared" si="472"/>
        <v>0</v>
      </c>
      <c r="CD298" s="230" t="str">
        <f t="shared" si="428"/>
        <v>NO OFERTADO</v>
      </c>
      <c r="CE298" s="32"/>
      <c r="CF298" s="229"/>
      <c r="CG298" s="34">
        <f t="shared" si="429"/>
        <v>0</v>
      </c>
      <c r="CH298" s="31">
        <f t="shared" si="472"/>
        <v>0</v>
      </c>
      <c r="CI298" s="230" t="str">
        <f t="shared" si="430"/>
        <v>NO OFERTADO</v>
      </c>
      <c r="CJ298" s="32">
        <v>52191</v>
      </c>
      <c r="CK298" s="229">
        <v>0</v>
      </c>
      <c r="CL298" s="34">
        <f t="shared" si="431"/>
        <v>52191</v>
      </c>
      <c r="CM298" s="31">
        <f t="shared" si="472"/>
        <v>52191</v>
      </c>
      <c r="CN298" s="230" t="str">
        <f t="shared" si="432"/>
        <v>HABILITA</v>
      </c>
      <c r="CO298" s="32"/>
      <c r="CP298" s="231"/>
      <c r="CQ298" s="34">
        <f t="shared" si="433"/>
        <v>0</v>
      </c>
      <c r="CR298" s="31">
        <f t="shared" si="472"/>
        <v>0</v>
      </c>
      <c r="CS298" s="230" t="str">
        <f t="shared" si="434"/>
        <v>NO OFERTADO</v>
      </c>
      <c r="CT298" s="32"/>
      <c r="CU298" s="229"/>
      <c r="CV298" s="34">
        <f t="shared" si="435"/>
        <v>0</v>
      </c>
      <c r="CW298" s="31">
        <f t="shared" si="472"/>
        <v>0</v>
      </c>
      <c r="CX298" s="230" t="str">
        <f t="shared" si="436"/>
        <v>NO OFERTADO</v>
      </c>
      <c r="CY298" s="32"/>
      <c r="CZ298" s="229"/>
      <c r="DA298" s="34">
        <f t="shared" si="449"/>
        <v>0</v>
      </c>
      <c r="DB298" s="31">
        <f t="shared" si="450"/>
        <v>0</v>
      </c>
      <c r="DC298" s="230" t="str">
        <f t="shared" si="437"/>
        <v>NO OFERTADO</v>
      </c>
      <c r="DD298" s="32"/>
      <c r="DE298" s="229"/>
      <c r="DF298" s="34">
        <f t="shared" si="451"/>
        <v>0</v>
      </c>
      <c r="DG298" s="31">
        <f t="shared" si="452"/>
        <v>0</v>
      </c>
      <c r="DH298" s="230" t="str">
        <f t="shared" si="438"/>
        <v>NO OFERTADO</v>
      </c>
      <c r="DI298" s="32">
        <v>64686</v>
      </c>
      <c r="DJ298" s="229">
        <v>0</v>
      </c>
      <c r="DK298" s="34">
        <f t="shared" si="453"/>
        <v>64686</v>
      </c>
      <c r="DL298" s="31">
        <f t="shared" si="454"/>
        <v>64686</v>
      </c>
      <c r="DM298" s="230" t="str">
        <f t="shared" si="439"/>
        <v>NO HABILITA</v>
      </c>
      <c r="DN298" s="32"/>
      <c r="DO298" s="229"/>
      <c r="DP298" s="34">
        <f t="shared" si="455"/>
        <v>0</v>
      </c>
      <c r="DQ298" s="31">
        <f t="shared" si="456"/>
        <v>0</v>
      </c>
      <c r="DR298" s="230" t="str">
        <f t="shared" si="440"/>
        <v>NO OFERTADO</v>
      </c>
      <c r="DS298" s="32"/>
      <c r="DT298" s="229"/>
      <c r="DU298" s="34">
        <f t="shared" si="457"/>
        <v>0</v>
      </c>
      <c r="DV298" s="31">
        <f t="shared" si="458"/>
        <v>0</v>
      </c>
      <c r="DW298" s="230" t="str">
        <f t="shared" si="441"/>
        <v>NO OFERTADO</v>
      </c>
      <c r="DX298" s="32"/>
      <c r="DY298" s="229">
        <f t="shared" ref="DY298:DY361" si="473">DX298*0.19</f>
        <v>0</v>
      </c>
      <c r="DZ298" s="34">
        <f t="shared" si="442"/>
        <v>0</v>
      </c>
      <c r="EA298" s="31">
        <f t="shared" si="443"/>
        <v>0</v>
      </c>
      <c r="EB298" s="230" t="str">
        <f t="shared" si="444"/>
        <v>NO OFERTADO</v>
      </c>
      <c r="EC298" s="32"/>
      <c r="ED298" s="229"/>
      <c r="EE298" s="34">
        <f t="shared" si="459"/>
        <v>0</v>
      </c>
      <c r="EF298" s="31">
        <f t="shared" si="460"/>
        <v>0</v>
      </c>
      <c r="EG298" s="230" t="str">
        <f t="shared" si="445"/>
        <v>NO OFERTADO</v>
      </c>
      <c r="EH298" s="32"/>
      <c r="EI298" s="229"/>
      <c r="EJ298" s="34">
        <f t="shared" si="461"/>
        <v>0</v>
      </c>
      <c r="EK298" s="31">
        <f t="shared" si="462"/>
        <v>0</v>
      </c>
      <c r="EL298" s="230" t="str">
        <f t="shared" si="446"/>
        <v>NO OFERTADO</v>
      </c>
    </row>
    <row r="299" spans="1:142" s="226" customFormat="1" ht="25.5" x14ac:dyDescent="0.2">
      <c r="A299" s="103">
        <v>290</v>
      </c>
      <c r="B299" s="202" t="s">
        <v>447</v>
      </c>
      <c r="C299" s="121" t="s">
        <v>441</v>
      </c>
      <c r="D299" s="146">
        <v>1</v>
      </c>
      <c r="E299" s="227" t="s">
        <v>53</v>
      </c>
      <c r="F299" s="228">
        <v>55.666666666666664</v>
      </c>
      <c r="G299" s="25">
        <v>640</v>
      </c>
      <c r="H299" s="32"/>
      <c r="I299" s="229"/>
      <c r="J299" s="34">
        <f t="shared" si="447"/>
        <v>0</v>
      </c>
      <c r="K299" s="31">
        <f t="shared" si="448"/>
        <v>0</v>
      </c>
      <c r="L299" s="230" t="str">
        <f t="shared" si="397"/>
        <v>NO OFERTADO</v>
      </c>
      <c r="M299" s="32"/>
      <c r="N299" s="229">
        <v>0</v>
      </c>
      <c r="O299" s="34">
        <f t="shared" si="398"/>
        <v>0</v>
      </c>
      <c r="P299" s="31">
        <f t="shared" si="470"/>
        <v>0</v>
      </c>
      <c r="Q299" s="230" t="str">
        <f t="shared" si="400"/>
        <v>NO OFERTADO</v>
      </c>
      <c r="R299" s="32"/>
      <c r="S299" s="229"/>
      <c r="T299" s="34">
        <f t="shared" si="401"/>
        <v>0</v>
      </c>
      <c r="U299" s="31">
        <f t="shared" si="470"/>
        <v>0</v>
      </c>
      <c r="V299" s="230" t="str">
        <f t="shared" si="402"/>
        <v>NO OFERTADO</v>
      </c>
      <c r="W299" s="32"/>
      <c r="X299" s="229"/>
      <c r="Y299" s="34">
        <f t="shared" si="403"/>
        <v>0</v>
      </c>
      <c r="Z299" s="31">
        <f t="shared" si="470"/>
        <v>0</v>
      </c>
      <c r="AA299" s="230" t="str">
        <f t="shared" si="404"/>
        <v>NO OFERTADO</v>
      </c>
      <c r="AB299" s="32"/>
      <c r="AC299" s="229"/>
      <c r="AD299" s="34">
        <f t="shared" si="405"/>
        <v>0</v>
      </c>
      <c r="AE299" s="31">
        <f t="shared" si="470"/>
        <v>0</v>
      </c>
      <c r="AF299" s="230" t="str">
        <f t="shared" si="406"/>
        <v>NO OFERTADO</v>
      </c>
      <c r="AG299" s="32"/>
      <c r="AH299" s="229"/>
      <c r="AI299" s="34">
        <f t="shared" si="407"/>
        <v>0</v>
      </c>
      <c r="AJ299" s="31">
        <f t="shared" si="470"/>
        <v>0</v>
      </c>
      <c r="AK299" s="230" t="str">
        <f t="shared" si="408"/>
        <v>NO OFERTADO</v>
      </c>
      <c r="AL299" s="32">
        <v>823</v>
      </c>
      <c r="AM299" s="229">
        <v>0</v>
      </c>
      <c r="AN299" s="34">
        <f t="shared" si="409"/>
        <v>823</v>
      </c>
      <c r="AO299" s="31">
        <f t="shared" si="470"/>
        <v>823</v>
      </c>
      <c r="AP299" s="230" t="str">
        <f t="shared" si="410"/>
        <v>HABILITA</v>
      </c>
      <c r="AQ299" s="32"/>
      <c r="AR299" s="229"/>
      <c r="AS299" s="34">
        <f t="shared" si="411"/>
        <v>0</v>
      </c>
      <c r="AT299" s="31">
        <f t="shared" si="470"/>
        <v>0</v>
      </c>
      <c r="AU299" s="230" t="str">
        <f t="shared" si="412"/>
        <v>NO OFERTADO</v>
      </c>
      <c r="AV299" s="32">
        <v>1023</v>
      </c>
      <c r="AW299" s="229">
        <v>0</v>
      </c>
      <c r="AX299" s="34">
        <f t="shared" si="413"/>
        <v>1023</v>
      </c>
      <c r="AY299" s="31">
        <f t="shared" si="470"/>
        <v>1023</v>
      </c>
      <c r="AZ299" s="230" t="str">
        <f t="shared" si="414"/>
        <v>NO HABILITA</v>
      </c>
      <c r="BA299" s="32"/>
      <c r="BB299" s="229">
        <f t="shared" si="471"/>
        <v>0</v>
      </c>
      <c r="BC299" s="34">
        <f t="shared" si="416"/>
        <v>0</v>
      </c>
      <c r="BD299" s="31">
        <f t="shared" si="470"/>
        <v>0</v>
      </c>
      <c r="BE299" s="230" t="str">
        <f t="shared" si="417"/>
        <v>NO OFERTADO</v>
      </c>
      <c r="BF299" s="32"/>
      <c r="BG299" s="229"/>
      <c r="BH299" s="34">
        <f t="shared" si="418"/>
        <v>0</v>
      </c>
      <c r="BI299" s="31">
        <f t="shared" si="470"/>
        <v>0</v>
      </c>
      <c r="BJ299" s="230" t="str">
        <f t="shared" si="419"/>
        <v>NO OFERTADO</v>
      </c>
      <c r="BK299" s="32"/>
      <c r="BL299" s="229"/>
      <c r="BM299" s="34">
        <f t="shared" si="420"/>
        <v>0</v>
      </c>
      <c r="BN299" s="31">
        <f t="shared" si="470"/>
        <v>0</v>
      </c>
      <c r="BO299" s="230" t="str">
        <f t="shared" si="421"/>
        <v>NO OFERTADO</v>
      </c>
      <c r="BP299" s="32"/>
      <c r="BQ299" s="229"/>
      <c r="BR299" s="34">
        <f t="shared" si="422"/>
        <v>0</v>
      </c>
      <c r="BS299" s="31">
        <f t="shared" si="470"/>
        <v>0</v>
      </c>
      <c r="BT299" s="230" t="str">
        <f t="shared" si="423"/>
        <v>NO OFERTADO</v>
      </c>
      <c r="BU299" s="32">
        <v>580</v>
      </c>
      <c r="BV299" s="229">
        <v>0</v>
      </c>
      <c r="BW299" s="34">
        <f t="shared" si="424"/>
        <v>580</v>
      </c>
      <c r="BX299" s="31">
        <f t="shared" si="472"/>
        <v>580</v>
      </c>
      <c r="BY299" s="230" t="str">
        <f t="shared" si="426"/>
        <v>HABILITA</v>
      </c>
      <c r="BZ299" s="32"/>
      <c r="CA299" s="229"/>
      <c r="CB299" s="34">
        <f t="shared" si="427"/>
        <v>0</v>
      </c>
      <c r="CC299" s="31">
        <f t="shared" si="472"/>
        <v>0</v>
      </c>
      <c r="CD299" s="230" t="str">
        <f t="shared" si="428"/>
        <v>NO OFERTADO</v>
      </c>
      <c r="CE299" s="32"/>
      <c r="CF299" s="229"/>
      <c r="CG299" s="34">
        <f t="shared" si="429"/>
        <v>0</v>
      </c>
      <c r="CH299" s="31">
        <f t="shared" si="472"/>
        <v>0</v>
      </c>
      <c r="CI299" s="230" t="str">
        <f t="shared" si="430"/>
        <v>NO OFERTADO</v>
      </c>
      <c r="CJ299" s="32">
        <v>33976</v>
      </c>
      <c r="CK299" s="229">
        <v>0</v>
      </c>
      <c r="CL299" s="34">
        <f t="shared" si="431"/>
        <v>33976</v>
      </c>
      <c r="CM299" s="31">
        <f t="shared" si="472"/>
        <v>33976</v>
      </c>
      <c r="CN299" s="230" t="str">
        <f t="shared" si="432"/>
        <v>NO HABILITA</v>
      </c>
      <c r="CO299" s="32"/>
      <c r="CP299" s="231"/>
      <c r="CQ299" s="34">
        <f t="shared" si="433"/>
        <v>0</v>
      </c>
      <c r="CR299" s="31">
        <f t="shared" si="472"/>
        <v>0</v>
      </c>
      <c r="CS299" s="230" t="str">
        <f t="shared" si="434"/>
        <v>NO OFERTADO</v>
      </c>
      <c r="CT299" s="32">
        <v>810</v>
      </c>
      <c r="CU299" s="229">
        <v>0</v>
      </c>
      <c r="CV299" s="34">
        <f t="shared" si="435"/>
        <v>810</v>
      </c>
      <c r="CW299" s="31">
        <f t="shared" si="472"/>
        <v>810</v>
      </c>
      <c r="CX299" s="230" t="str">
        <f t="shared" si="436"/>
        <v>HABILITA</v>
      </c>
      <c r="CY299" s="32"/>
      <c r="CZ299" s="229"/>
      <c r="DA299" s="34">
        <f t="shared" si="449"/>
        <v>0</v>
      </c>
      <c r="DB299" s="31">
        <f t="shared" si="450"/>
        <v>0</v>
      </c>
      <c r="DC299" s="230" t="str">
        <f t="shared" si="437"/>
        <v>NO OFERTADO</v>
      </c>
      <c r="DD299" s="32"/>
      <c r="DE299" s="229"/>
      <c r="DF299" s="34">
        <f t="shared" si="451"/>
        <v>0</v>
      </c>
      <c r="DG299" s="31">
        <f t="shared" si="452"/>
        <v>0</v>
      </c>
      <c r="DH299" s="230" t="str">
        <f t="shared" si="438"/>
        <v>NO OFERTADO</v>
      </c>
      <c r="DI299" s="32">
        <v>868</v>
      </c>
      <c r="DJ299" s="229">
        <v>0</v>
      </c>
      <c r="DK299" s="34">
        <f t="shared" si="453"/>
        <v>868</v>
      </c>
      <c r="DL299" s="31">
        <f t="shared" si="454"/>
        <v>868</v>
      </c>
      <c r="DM299" s="230" t="str">
        <f t="shared" si="439"/>
        <v>NO HABILITA</v>
      </c>
      <c r="DN299" s="32"/>
      <c r="DO299" s="229"/>
      <c r="DP299" s="34">
        <f t="shared" si="455"/>
        <v>0</v>
      </c>
      <c r="DQ299" s="31">
        <f t="shared" si="456"/>
        <v>0</v>
      </c>
      <c r="DR299" s="230" t="str">
        <f t="shared" si="440"/>
        <v>NO OFERTADO</v>
      </c>
      <c r="DS299" s="32"/>
      <c r="DT299" s="229"/>
      <c r="DU299" s="34">
        <f t="shared" si="457"/>
        <v>0</v>
      </c>
      <c r="DV299" s="31">
        <f t="shared" si="458"/>
        <v>0</v>
      </c>
      <c r="DW299" s="230" t="str">
        <f t="shared" si="441"/>
        <v>NO OFERTADO</v>
      </c>
      <c r="DX299" s="32"/>
      <c r="DY299" s="229">
        <f t="shared" si="473"/>
        <v>0</v>
      </c>
      <c r="DZ299" s="34">
        <f t="shared" si="442"/>
        <v>0</v>
      </c>
      <c r="EA299" s="31">
        <f t="shared" si="443"/>
        <v>0</v>
      </c>
      <c r="EB299" s="230" t="str">
        <f t="shared" si="444"/>
        <v>NO OFERTADO</v>
      </c>
      <c r="EC299" s="32"/>
      <c r="ED299" s="229"/>
      <c r="EE299" s="34">
        <f t="shared" si="459"/>
        <v>0</v>
      </c>
      <c r="EF299" s="31">
        <f t="shared" si="460"/>
        <v>0</v>
      </c>
      <c r="EG299" s="230" t="str">
        <f t="shared" si="445"/>
        <v>NO OFERTADO</v>
      </c>
      <c r="EH299" s="32"/>
      <c r="EI299" s="229"/>
      <c r="EJ299" s="34">
        <f t="shared" si="461"/>
        <v>0</v>
      </c>
      <c r="EK299" s="31">
        <f t="shared" si="462"/>
        <v>0</v>
      </c>
      <c r="EL299" s="230" t="str">
        <f t="shared" si="446"/>
        <v>NO OFERTADO</v>
      </c>
    </row>
    <row r="300" spans="1:142" s="226" customFormat="1" ht="25.5" x14ac:dyDescent="0.2">
      <c r="A300" s="103">
        <v>291</v>
      </c>
      <c r="B300" s="202" t="s">
        <v>448</v>
      </c>
      <c r="C300" s="121" t="s">
        <v>441</v>
      </c>
      <c r="D300" s="146">
        <v>1</v>
      </c>
      <c r="E300" s="227" t="s">
        <v>53</v>
      </c>
      <c r="F300" s="228">
        <v>81</v>
      </c>
      <c r="G300" s="25">
        <v>850</v>
      </c>
      <c r="H300" s="32"/>
      <c r="I300" s="229"/>
      <c r="J300" s="34">
        <f t="shared" si="447"/>
        <v>0</v>
      </c>
      <c r="K300" s="31">
        <f t="shared" si="448"/>
        <v>0</v>
      </c>
      <c r="L300" s="230" t="str">
        <f t="shared" si="397"/>
        <v>NO OFERTADO</v>
      </c>
      <c r="M300" s="32"/>
      <c r="N300" s="229">
        <v>0</v>
      </c>
      <c r="O300" s="34">
        <f t="shared" si="398"/>
        <v>0</v>
      </c>
      <c r="P300" s="31">
        <f t="shared" si="470"/>
        <v>0</v>
      </c>
      <c r="Q300" s="230" t="str">
        <f t="shared" si="400"/>
        <v>NO OFERTADO</v>
      </c>
      <c r="R300" s="32"/>
      <c r="S300" s="229"/>
      <c r="T300" s="34">
        <f t="shared" si="401"/>
        <v>0</v>
      </c>
      <c r="U300" s="31">
        <f t="shared" si="470"/>
        <v>0</v>
      </c>
      <c r="V300" s="230" t="str">
        <f t="shared" si="402"/>
        <v>NO OFERTADO</v>
      </c>
      <c r="W300" s="32"/>
      <c r="X300" s="229"/>
      <c r="Y300" s="34">
        <f t="shared" si="403"/>
        <v>0</v>
      </c>
      <c r="Z300" s="31">
        <f t="shared" si="470"/>
        <v>0</v>
      </c>
      <c r="AA300" s="230" t="str">
        <f t="shared" si="404"/>
        <v>NO OFERTADO</v>
      </c>
      <c r="AB300" s="32"/>
      <c r="AC300" s="229"/>
      <c r="AD300" s="34">
        <f t="shared" si="405"/>
        <v>0</v>
      </c>
      <c r="AE300" s="31">
        <f t="shared" si="470"/>
        <v>0</v>
      </c>
      <c r="AF300" s="230" t="str">
        <f t="shared" si="406"/>
        <v>NO OFERTADO</v>
      </c>
      <c r="AG300" s="32"/>
      <c r="AH300" s="229"/>
      <c r="AI300" s="34">
        <f t="shared" si="407"/>
        <v>0</v>
      </c>
      <c r="AJ300" s="31">
        <f t="shared" si="470"/>
        <v>0</v>
      </c>
      <c r="AK300" s="230" t="str">
        <f t="shared" si="408"/>
        <v>NO OFERTADO</v>
      </c>
      <c r="AL300" s="32"/>
      <c r="AM300" s="229"/>
      <c r="AN300" s="34">
        <f t="shared" si="409"/>
        <v>0</v>
      </c>
      <c r="AO300" s="31">
        <f t="shared" si="470"/>
        <v>0</v>
      </c>
      <c r="AP300" s="230" t="str">
        <f t="shared" si="410"/>
        <v>NO OFERTADO</v>
      </c>
      <c r="AQ300" s="32"/>
      <c r="AR300" s="229"/>
      <c r="AS300" s="34">
        <f t="shared" si="411"/>
        <v>0</v>
      </c>
      <c r="AT300" s="31">
        <f t="shared" si="470"/>
        <v>0</v>
      </c>
      <c r="AU300" s="230" t="str">
        <f t="shared" si="412"/>
        <v>NO OFERTADO</v>
      </c>
      <c r="AV300" s="32">
        <v>953</v>
      </c>
      <c r="AW300" s="229">
        <v>0</v>
      </c>
      <c r="AX300" s="34">
        <f t="shared" si="413"/>
        <v>953</v>
      </c>
      <c r="AY300" s="31">
        <f t="shared" si="470"/>
        <v>953</v>
      </c>
      <c r="AZ300" s="230" t="str">
        <f t="shared" si="414"/>
        <v>HABILITA</v>
      </c>
      <c r="BA300" s="32"/>
      <c r="BB300" s="229">
        <f t="shared" si="471"/>
        <v>0</v>
      </c>
      <c r="BC300" s="34">
        <f t="shared" si="416"/>
        <v>0</v>
      </c>
      <c r="BD300" s="31">
        <f t="shared" si="470"/>
        <v>0</v>
      </c>
      <c r="BE300" s="230" t="str">
        <f t="shared" si="417"/>
        <v>NO OFERTADO</v>
      </c>
      <c r="BF300" s="32"/>
      <c r="BG300" s="229"/>
      <c r="BH300" s="34">
        <f t="shared" si="418"/>
        <v>0</v>
      </c>
      <c r="BI300" s="31">
        <f t="shared" si="470"/>
        <v>0</v>
      </c>
      <c r="BJ300" s="230" t="str">
        <f t="shared" si="419"/>
        <v>NO OFERTADO</v>
      </c>
      <c r="BK300" s="32"/>
      <c r="BL300" s="229"/>
      <c r="BM300" s="34">
        <f t="shared" si="420"/>
        <v>0</v>
      </c>
      <c r="BN300" s="31">
        <f t="shared" si="470"/>
        <v>0</v>
      </c>
      <c r="BO300" s="230" t="str">
        <f t="shared" si="421"/>
        <v>NO OFERTADO</v>
      </c>
      <c r="BP300" s="32"/>
      <c r="BQ300" s="229"/>
      <c r="BR300" s="34">
        <f t="shared" si="422"/>
        <v>0</v>
      </c>
      <c r="BS300" s="31">
        <f t="shared" si="470"/>
        <v>0</v>
      </c>
      <c r="BT300" s="230" t="str">
        <f t="shared" si="423"/>
        <v>NO OFERTADO</v>
      </c>
      <c r="BU300" s="32">
        <v>710</v>
      </c>
      <c r="BV300" s="229">
        <v>0</v>
      </c>
      <c r="BW300" s="34">
        <f t="shared" si="424"/>
        <v>710</v>
      </c>
      <c r="BX300" s="31">
        <f t="shared" si="472"/>
        <v>710</v>
      </c>
      <c r="BY300" s="230" t="str">
        <f t="shared" si="426"/>
        <v>HABILITA</v>
      </c>
      <c r="BZ300" s="32"/>
      <c r="CA300" s="229"/>
      <c r="CB300" s="34">
        <f t="shared" si="427"/>
        <v>0</v>
      </c>
      <c r="CC300" s="31">
        <f t="shared" si="472"/>
        <v>0</v>
      </c>
      <c r="CD300" s="230" t="str">
        <f t="shared" si="428"/>
        <v>NO OFERTADO</v>
      </c>
      <c r="CE300" s="32"/>
      <c r="CF300" s="229"/>
      <c r="CG300" s="34">
        <f t="shared" si="429"/>
        <v>0</v>
      </c>
      <c r="CH300" s="31">
        <f t="shared" si="472"/>
        <v>0</v>
      </c>
      <c r="CI300" s="230" t="str">
        <f t="shared" si="430"/>
        <v>NO OFERTADO</v>
      </c>
      <c r="CJ300" s="32">
        <v>33976</v>
      </c>
      <c r="CK300" s="229">
        <v>0</v>
      </c>
      <c r="CL300" s="34">
        <f t="shared" si="431"/>
        <v>33976</v>
      </c>
      <c r="CM300" s="31">
        <f t="shared" si="472"/>
        <v>33976</v>
      </c>
      <c r="CN300" s="230" t="str">
        <f t="shared" si="432"/>
        <v>NO HABILITA</v>
      </c>
      <c r="CO300" s="32"/>
      <c r="CP300" s="231"/>
      <c r="CQ300" s="34">
        <f t="shared" si="433"/>
        <v>0</v>
      </c>
      <c r="CR300" s="31">
        <f t="shared" si="472"/>
        <v>0</v>
      </c>
      <c r="CS300" s="230" t="str">
        <f t="shared" si="434"/>
        <v>NO OFERTADO</v>
      </c>
      <c r="CT300" s="32">
        <v>905</v>
      </c>
      <c r="CU300" s="229">
        <v>0</v>
      </c>
      <c r="CV300" s="34">
        <f t="shared" si="435"/>
        <v>905</v>
      </c>
      <c r="CW300" s="31">
        <f t="shared" si="472"/>
        <v>905</v>
      </c>
      <c r="CX300" s="230" t="str">
        <f t="shared" si="436"/>
        <v>HABILITA</v>
      </c>
      <c r="CY300" s="32"/>
      <c r="CZ300" s="229"/>
      <c r="DA300" s="34">
        <f t="shared" si="449"/>
        <v>0</v>
      </c>
      <c r="DB300" s="31">
        <f t="shared" si="450"/>
        <v>0</v>
      </c>
      <c r="DC300" s="230" t="str">
        <f t="shared" si="437"/>
        <v>NO OFERTADO</v>
      </c>
      <c r="DD300" s="32"/>
      <c r="DE300" s="229"/>
      <c r="DF300" s="34">
        <f t="shared" si="451"/>
        <v>0</v>
      </c>
      <c r="DG300" s="31">
        <f t="shared" si="452"/>
        <v>0</v>
      </c>
      <c r="DH300" s="230" t="str">
        <f t="shared" si="438"/>
        <v>NO OFERTADO</v>
      </c>
      <c r="DI300" s="32">
        <v>1267</v>
      </c>
      <c r="DJ300" s="229">
        <v>0</v>
      </c>
      <c r="DK300" s="34">
        <f t="shared" si="453"/>
        <v>1267</v>
      </c>
      <c r="DL300" s="31">
        <f t="shared" si="454"/>
        <v>1267</v>
      </c>
      <c r="DM300" s="230" t="str">
        <f t="shared" si="439"/>
        <v>NO HABILITA</v>
      </c>
      <c r="DN300" s="32"/>
      <c r="DO300" s="229"/>
      <c r="DP300" s="34">
        <f t="shared" si="455"/>
        <v>0</v>
      </c>
      <c r="DQ300" s="31">
        <f t="shared" si="456"/>
        <v>0</v>
      </c>
      <c r="DR300" s="230" t="str">
        <f t="shared" si="440"/>
        <v>NO OFERTADO</v>
      </c>
      <c r="DS300" s="32"/>
      <c r="DT300" s="229"/>
      <c r="DU300" s="34">
        <f t="shared" si="457"/>
        <v>0</v>
      </c>
      <c r="DV300" s="31">
        <f t="shared" si="458"/>
        <v>0</v>
      </c>
      <c r="DW300" s="230" t="str">
        <f t="shared" si="441"/>
        <v>NO OFERTADO</v>
      </c>
      <c r="DX300" s="32"/>
      <c r="DY300" s="229">
        <f t="shared" si="473"/>
        <v>0</v>
      </c>
      <c r="DZ300" s="34">
        <f t="shared" si="442"/>
        <v>0</v>
      </c>
      <c r="EA300" s="31">
        <f t="shared" si="443"/>
        <v>0</v>
      </c>
      <c r="EB300" s="230" t="str">
        <f t="shared" si="444"/>
        <v>NO OFERTADO</v>
      </c>
      <c r="EC300" s="32"/>
      <c r="ED300" s="229"/>
      <c r="EE300" s="34">
        <f t="shared" si="459"/>
        <v>0</v>
      </c>
      <c r="EF300" s="31">
        <f t="shared" si="460"/>
        <v>0</v>
      </c>
      <c r="EG300" s="230" t="str">
        <f t="shared" si="445"/>
        <v>NO OFERTADO</v>
      </c>
      <c r="EH300" s="32"/>
      <c r="EI300" s="229"/>
      <c r="EJ300" s="34">
        <f t="shared" si="461"/>
        <v>0</v>
      </c>
      <c r="EK300" s="31">
        <f t="shared" si="462"/>
        <v>0</v>
      </c>
      <c r="EL300" s="230" t="str">
        <f t="shared" si="446"/>
        <v>NO OFERTADO</v>
      </c>
    </row>
    <row r="301" spans="1:142" s="226" customFormat="1" ht="25.5" x14ac:dyDescent="0.2">
      <c r="A301" s="103">
        <v>292</v>
      </c>
      <c r="B301" s="202" t="s">
        <v>449</v>
      </c>
      <c r="C301" s="121" t="s">
        <v>441</v>
      </c>
      <c r="D301" s="146">
        <v>1</v>
      </c>
      <c r="E301" s="227" t="s">
        <v>53</v>
      </c>
      <c r="F301" s="228">
        <v>3</v>
      </c>
      <c r="G301" s="25">
        <v>685</v>
      </c>
      <c r="H301" s="32"/>
      <c r="I301" s="229"/>
      <c r="J301" s="34">
        <f t="shared" si="447"/>
        <v>0</v>
      </c>
      <c r="K301" s="31">
        <f t="shared" si="448"/>
        <v>0</v>
      </c>
      <c r="L301" s="230" t="str">
        <f t="shared" si="397"/>
        <v>NO OFERTADO</v>
      </c>
      <c r="M301" s="32"/>
      <c r="N301" s="229">
        <v>0</v>
      </c>
      <c r="O301" s="34">
        <f t="shared" si="398"/>
        <v>0</v>
      </c>
      <c r="P301" s="31">
        <f t="shared" si="470"/>
        <v>0</v>
      </c>
      <c r="Q301" s="230" t="str">
        <f t="shared" si="400"/>
        <v>NO OFERTADO</v>
      </c>
      <c r="R301" s="32"/>
      <c r="S301" s="229"/>
      <c r="T301" s="34">
        <f t="shared" si="401"/>
        <v>0</v>
      </c>
      <c r="U301" s="31">
        <f t="shared" si="470"/>
        <v>0</v>
      </c>
      <c r="V301" s="230" t="str">
        <f t="shared" si="402"/>
        <v>NO OFERTADO</v>
      </c>
      <c r="W301" s="32"/>
      <c r="X301" s="229"/>
      <c r="Y301" s="34">
        <f t="shared" si="403"/>
        <v>0</v>
      </c>
      <c r="Z301" s="31">
        <f t="shared" si="470"/>
        <v>0</v>
      </c>
      <c r="AA301" s="230" t="str">
        <f t="shared" si="404"/>
        <v>NO OFERTADO</v>
      </c>
      <c r="AB301" s="32"/>
      <c r="AC301" s="229"/>
      <c r="AD301" s="34">
        <f t="shared" si="405"/>
        <v>0</v>
      </c>
      <c r="AE301" s="31">
        <f t="shared" si="470"/>
        <v>0</v>
      </c>
      <c r="AF301" s="230" t="str">
        <f t="shared" si="406"/>
        <v>NO OFERTADO</v>
      </c>
      <c r="AG301" s="32"/>
      <c r="AH301" s="229"/>
      <c r="AI301" s="34">
        <f t="shared" si="407"/>
        <v>0</v>
      </c>
      <c r="AJ301" s="31">
        <f t="shared" si="470"/>
        <v>0</v>
      </c>
      <c r="AK301" s="230" t="str">
        <f t="shared" si="408"/>
        <v>NO OFERTADO</v>
      </c>
      <c r="AL301" s="32">
        <v>740</v>
      </c>
      <c r="AM301" s="229">
        <v>0</v>
      </c>
      <c r="AN301" s="34">
        <f t="shared" si="409"/>
        <v>740</v>
      </c>
      <c r="AO301" s="31">
        <f t="shared" si="470"/>
        <v>740</v>
      </c>
      <c r="AP301" s="230" t="str">
        <f t="shared" si="410"/>
        <v>HABILITA</v>
      </c>
      <c r="AQ301" s="32"/>
      <c r="AR301" s="229"/>
      <c r="AS301" s="34">
        <f t="shared" si="411"/>
        <v>0</v>
      </c>
      <c r="AT301" s="31">
        <f t="shared" si="470"/>
        <v>0</v>
      </c>
      <c r="AU301" s="230" t="str">
        <f t="shared" si="412"/>
        <v>NO OFERTADO</v>
      </c>
      <c r="AV301" s="32">
        <v>734</v>
      </c>
      <c r="AW301" s="229">
        <v>0</v>
      </c>
      <c r="AX301" s="34">
        <f t="shared" si="413"/>
        <v>734</v>
      </c>
      <c r="AY301" s="31">
        <f t="shared" si="470"/>
        <v>734</v>
      </c>
      <c r="AZ301" s="230" t="str">
        <f t="shared" si="414"/>
        <v>HABILITA</v>
      </c>
      <c r="BA301" s="32"/>
      <c r="BB301" s="229">
        <f t="shared" si="471"/>
        <v>0</v>
      </c>
      <c r="BC301" s="34">
        <f t="shared" si="416"/>
        <v>0</v>
      </c>
      <c r="BD301" s="31">
        <f t="shared" si="470"/>
        <v>0</v>
      </c>
      <c r="BE301" s="230" t="str">
        <f t="shared" si="417"/>
        <v>NO OFERTADO</v>
      </c>
      <c r="BF301" s="32"/>
      <c r="BG301" s="229"/>
      <c r="BH301" s="34">
        <f t="shared" si="418"/>
        <v>0</v>
      </c>
      <c r="BI301" s="31">
        <f t="shared" si="470"/>
        <v>0</v>
      </c>
      <c r="BJ301" s="230" t="str">
        <f t="shared" si="419"/>
        <v>NO OFERTADO</v>
      </c>
      <c r="BK301" s="32"/>
      <c r="BL301" s="229"/>
      <c r="BM301" s="34">
        <f t="shared" si="420"/>
        <v>0</v>
      </c>
      <c r="BN301" s="31">
        <f t="shared" si="470"/>
        <v>0</v>
      </c>
      <c r="BO301" s="230" t="str">
        <f t="shared" si="421"/>
        <v>NO OFERTADO</v>
      </c>
      <c r="BP301" s="32"/>
      <c r="BQ301" s="229"/>
      <c r="BR301" s="34">
        <f t="shared" si="422"/>
        <v>0</v>
      </c>
      <c r="BS301" s="31">
        <f t="shared" si="470"/>
        <v>0</v>
      </c>
      <c r="BT301" s="230" t="str">
        <f t="shared" si="423"/>
        <v>NO OFERTADO</v>
      </c>
      <c r="BU301" s="32"/>
      <c r="BV301" s="229"/>
      <c r="BW301" s="34">
        <f t="shared" si="424"/>
        <v>0</v>
      </c>
      <c r="BX301" s="31">
        <f t="shared" si="472"/>
        <v>0</v>
      </c>
      <c r="BY301" s="230" t="str">
        <f t="shared" si="426"/>
        <v>NO OFERTADO</v>
      </c>
      <c r="BZ301" s="32"/>
      <c r="CA301" s="229"/>
      <c r="CB301" s="34">
        <f t="shared" si="427"/>
        <v>0</v>
      </c>
      <c r="CC301" s="31">
        <f t="shared" si="472"/>
        <v>0</v>
      </c>
      <c r="CD301" s="230" t="str">
        <f t="shared" si="428"/>
        <v>NO OFERTADO</v>
      </c>
      <c r="CE301" s="32"/>
      <c r="CF301" s="229"/>
      <c r="CG301" s="34">
        <f t="shared" si="429"/>
        <v>0</v>
      </c>
      <c r="CH301" s="31">
        <f t="shared" si="472"/>
        <v>0</v>
      </c>
      <c r="CI301" s="230" t="str">
        <f t="shared" si="430"/>
        <v>NO OFERTADO</v>
      </c>
      <c r="CJ301" s="32">
        <v>10603</v>
      </c>
      <c r="CK301" s="229">
        <v>0</v>
      </c>
      <c r="CL301" s="34">
        <f t="shared" si="431"/>
        <v>10603</v>
      </c>
      <c r="CM301" s="31">
        <f t="shared" si="472"/>
        <v>10603</v>
      </c>
      <c r="CN301" s="230" t="str">
        <f t="shared" si="432"/>
        <v>NO HABILITA</v>
      </c>
      <c r="CO301" s="32"/>
      <c r="CP301" s="231"/>
      <c r="CQ301" s="34">
        <f t="shared" si="433"/>
        <v>0</v>
      </c>
      <c r="CR301" s="31">
        <f t="shared" si="472"/>
        <v>0</v>
      </c>
      <c r="CS301" s="230" t="str">
        <f t="shared" si="434"/>
        <v>NO OFERTADO</v>
      </c>
      <c r="CT301" s="32">
        <v>762</v>
      </c>
      <c r="CU301" s="229">
        <v>0</v>
      </c>
      <c r="CV301" s="34">
        <f t="shared" si="435"/>
        <v>762</v>
      </c>
      <c r="CW301" s="31">
        <f t="shared" si="472"/>
        <v>762</v>
      </c>
      <c r="CX301" s="230" t="str">
        <f t="shared" si="436"/>
        <v>HABILITA</v>
      </c>
      <c r="CY301" s="32"/>
      <c r="CZ301" s="229"/>
      <c r="DA301" s="34">
        <f t="shared" si="449"/>
        <v>0</v>
      </c>
      <c r="DB301" s="31">
        <f t="shared" si="450"/>
        <v>0</v>
      </c>
      <c r="DC301" s="230" t="str">
        <f t="shared" si="437"/>
        <v>NO OFERTADO</v>
      </c>
      <c r="DD301" s="32"/>
      <c r="DE301" s="229"/>
      <c r="DF301" s="34">
        <f t="shared" si="451"/>
        <v>0</v>
      </c>
      <c r="DG301" s="31">
        <f t="shared" si="452"/>
        <v>0</v>
      </c>
      <c r="DH301" s="230" t="str">
        <f t="shared" si="438"/>
        <v>NO OFERTADO</v>
      </c>
      <c r="DI301" s="32"/>
      <c r="DJ301" s="229"/>
      <c r="DK301" s="34">
        <f t="shared" si="453"/>
        <v>0</v>
      </c>
      <c r="DL301" s="31">
        <f t="shared" si="454"/>
        <v>0</v>
      </c>
      <c r="DM301" s="230" t="str">
        <f t="shared" si="439"/>
        <v>NO OFERTADO</v>
      </c>
      <c r="DN301" s="32"/>
      <c r="DO301" s="229"/>
      <c r="DP301" s="34">
        <f t="shared" si="455"/>
        <v>0</v>
      </c>
      <c r="DQ301" s="31">
        <f t="shared" si="456"/>
        <v>0</v>
      </c>
      <c r="DR301" s="230" t="str">
        <f t="shared" si="440"/>
        <v>NO OFERTADO</v>
      </c>
      <c r="DS301" s="32"/>
      <c r="DT301" s="229"/>
      <c r="DU301" s="34">
        <f t="shared" si="457"/>
        <v>0</v>
      </c>
      <c r="DV301" s="31">
        <f t="shared" si="458"/>
        <v>0</v>
      </c>
      <c r="DW301" s="230" t="str">
        <f t="shared" si="441"/>
        <v>NO OFERTADO</v>
      </c>
      <c r="DX301" s="32"/>
      <c r="DY301" s="229">
        <f t="shared" si="473"/>
        <v>0</v>
      </c>
      <c r="DZ301" s="34">
        <f t="shared" si="442"/>
        <v>0</v>
      </c>
      <c r="EA301" s="31">
        <f t="shared" si="443"/>
        <v>0</v>
      </c>
      <c r="EB301" s="230" t="str">
        <f t="shared" si="444"/>
        <v>NO OFERTADO</v>
      </c>
      <c r="EC301" s="32"/>
      <c r="ED301" s="229"/>
      <c r="EE301" s="34">
        <f t="shared" si="459"/>
        <v>0</v>
      </c>
      <c r="EF301" s="31">
        <f t="shared" si="460"/>
        <v>0</v>
      </c>
      <c r="EG301" s="230" t="str">
        <f t="shared" si="445"/>
        <v>NO OFERTADO</v>
      </c>
      <c r="EH301" s="32"/>
      <c r="EI301" s="229"/>
      <c r="EJ301" s="34">
        <f t="shared" si="461"/>
        <v>0</v>
      </c>
      <c r="EK301" s="31">
        <f t="shared" si="462"/>
        <v>0</v>
      </c>
      <c r="EL301" s="230" t="str">
        <f t="shared" si="446"/>
        <v>NO OFERTADO</v>
      </c>
    </row>
    <row r="302" spans="1:142" s="226" customFormat="1" ht="25.5" x14ac:dyDescent="0.2">
      <c r="A302" s="103">
        <v>293</v>
      </c>
      <c r="B302" s="202" t="s">
        <v>450</v>
      </c>
      <c r="C302" s="121" t="s">
        <v>441</v>
      </c>
      <c r="D302" s="146">
        <v>1</v>
      </c>
      <c r="E302" s="227" t="s">
        <v>53</v>
      </c>
      <c r="F302" s="228">
        <v>10</v>
      </c>
      <c r="G302" s="25">
        <v>592</v>
      </c>
      <c r="H302" s="32"/>
      <c r="I302" s="229"/>
      <c r="J302" s="34">
        <f t="shared" si="447"/>
        <v>0</v>
      </c>
      <c r="K302" s="31">
        <f t="shared" si="448"/>
        <v>0</v>
      </c>
      <c r="L302" s="230" t="str">
        <f t="shared" si="397"/>
        <v>NO OFERTADO</v>
      </c>
      <c r="M302" s="32"/>
      <c r="N302" s="229">
        <v>0</v>
      </c>
      <c r="O302" s="34">
        <f t="shared" si="398"/>
        <v>0</v>
      </c>
      <c r="P302" s="31">
        <f t="shared" si="470"/>
        <v>0</v>
      </c>
      <c r="Q302" s="230" t="str">
        <f t="shared" si="400"/>
        <v>NO OFERTADO</v>
      </c>
      <c r="R302" s="32"/>
      <c r="S302" s="229"/>
      <c r="T302" s="34">
        <f t="shared" si="401"/>
        <v>0</v>
      </c>
      <c r="U302" s="31">
        <f t="shared" si="470"/>
        <v>0</v>
      </c>
      <c r="V302" s="230" t="str">
        <f t="shared" si="402"/>
        <v>NO OFERTADO</v>
      </c>
      <c r="W302" s="32"/>
      <c r="X302" s="229"/>
      <c r="Y302" s="34">
        <f t="shared" si="403"/>
        <v>0</v>
      </c>
      <c r="Z302" s="31">
        <f t="shared" si="470"/>
        <v>0</v>
      </c>
      <c r="AA302" s="230" t="str">
        <f t="shared" si="404"/>
        <v>NO OFERTADO</v>
      </c>
      <c r="AB302" s="32"/>
      <c r="AC302" s="229"/>
      <c r="AD302" s="34">
        <f t="shared" si="405"/>
        <v>0</v>
      </c>
      <c r="AE302" s="31">
        <f t="shared" si="470"/>
        <v>0</v>
      </c>
      <c r="AF302" s="230" t="str">
        <f t="shared" si="406"/>
        <v>NO OFERTADO</v>
      </c>
      <c r="AG302" s="32"/>
      <c r="AH302" s="229"/>
      <c r="AI302" s="34">
        <f t="shared" si="407"/>
        <v>0</v>
      </c>
      <c r="AJ302" s="31">
        <f t="shared" si="470"/>
        <v>0</v>
      </c>
      <c r="AK302" s="230" t="str">
        <f t="shared" si="408"/>
        <v>NO OFERTADO</v>
      </c>
      <c r="AL302" s="32">
        <v>526</v>
      </c>
      <c r="AM302" s="229">
        <v>0</v>
      </c>
      <c r="AN302" s="34">
        <f t="shared" si="409"/>
        <v>526</v>
      </c>
      <c r="AO302" s="31">
        <f t="shared" si="470"/>
        <v>526</v>
      </c>
      <c r="AP302" s="230" t="str">
        <f t="shared" si="410"/>
        <v>HABILITA</v>
      </c>
      <c r="AQ302" s="32"/>
      <c r="AR302" s="229"/>
      <c r="AS302" s="34">
        <f t="shared" si="411"/>
        <v>0</v>
      </c>
      <c r="AT302" s="31">
        <f t="shared" si="470"/>
        <v>0</v>
      </c>
      <c r="AU302" s="230" t="str">
        <f t="shared" si="412"/>
        <v>NO OFERTADO</v>
      </c>
      <c r="AV302" s="32">
        <v>770</v>
      </c>
      <c r="AW302" s="229">
        <v>0</v>
      </c>
      <c r="AX302" s="34">
        <f t="shared" si="413"/>
        <v>770</v>
      </c>
      <c r="AY302" s="31">
        <f t="shared" si="470"/>
        <v>770</v>
      </c>
      <c r="AZ302" s="230" t="str">
        <f t="shared" si="414"/>
        <v>NO HABILITA</v>
      </c>
      <c r="BA302" s="32"/>
      <c r="BB302" s="229">
        <f t="shared" si="471"/>
        <v>0</v>
      </c>
      <c r="BC302" s="34">
        <f t="shared" si="416"/>
        <v>0</v>
      </c>
      <c r="BD302" s="31">
        <f t="shared" si="470"/>
        <v>0</v>
      </c>
      <c r="BE302" s="230" t="str">
        <f t="shared" si="417"/>
        <v>NO OFERTADO</v>
      </c>
      <c r="BF302" s="32"/>
      <c r="BG302" s="229"/>
      <c r="BH302" s="34">
        <f t="shared" si="418"/>
        <v>0</v>
      </c>
      <c r="BI302" s="31">
        <f t="shared" si="470"/>
        <v>0</v>
      </c>
      <c r="BJ302" s="230" t="str">
        <f t="shared" si="419"/>
        <v>NO OFERTADO</v>
      </c>
      <c r="BK302" s="32"/>
      <c r="BL302" s="229"/>
      <c r="BM302" s="34">
        <f t="shared" si="420"/>
        <v>0</v>
      </c>
      <c r="BN302" s="31">
        <f t="shared" si="470"/>
        <v>0</v>
      </c>
      <c r="BO302" s="230" t="str">
        <f t="shared" si="421"/>
        <v>NO OFERTADO</v>
      </c>
      <c r="BP302" s="32"/>
      <c r="BQ302" s="229"/>
      <c r="BR302" s="34">
        <f t="shared" si="422"/>
        <v>0</v>
      </c>
      <c r="BS302" s="31">
        <f t="shared" si="470"/>
        <v>0</v>
      </c>
      <c r="BT302" s="230" t="str">
        <f t="shared" si="423"/>
        <v>NO OFERTADO</v>
      </c>
      <c r="BU302" s="32">
        <v>580</v>
      </c>
      <c r="BV302" s="229">
        <v>0</v>
      </c>
      <c r="BW302" s="34">
        <f t="shared" si="424"/>
        <v>580</v>
      </c>
      <c r="BX302" s="31">
        <f t="shared" si="472"/>
        <v>580</v>
      </c>
      <c r="BY302" s="230" t="str">
        <f t="shared" si="426"/>
        <v>HABILITA</v>
      </c>
      <c r="BZ302" s="32"/>
      <c r="CA302" s="229"/>
      <c r="CB302" s="34">
        <f t="shared" si="427"/>
        <v>0</v>
      </c>
      <c r="CC302" s="31">
        <f t="shared" si="472"/>
        <v>0</v>
      </c>
      <c r="CD302" s="230" t="str">
        <f t="shared" si="428"/>
        <v>NO OFERTADO</v>
      </c>
      <c r="CE302" s="32"/>
      <c r="CF302" s="229"/>
      <c r="CG302" s="34">
        <f t="shared" si="429"/>
        <v>0</v>
      </c>
      <c r="CH302" s="31">
        <f t="shared" si="472"/>
        <v>0</v>
      </c>
      <c r="CI302" s="230" t="str">
        <f t="shared" si="430"/>
        <v>NO OFERTADO</v>
      </c>
      <c r="CJ302" s="32"/>
      <c r="CK302" s="229"/>
      <c r="CL302" s="34">
        <f t="shared" si="431"/>
        <v>0</v>
      </c>
      <c r="CM302" s="31">
        <f t="shared" si="472"/>
        <v>0</v>
      </c>
      <c r="CN302" s="230" t="str">
        <f t="shared" si="432"/>
        <v>NO OFERTADO</v>
      </c>
      <c r="CO302" s="32"/>
      <c r="CP302" s="231"/>
      <c r="CQ302" s="34">
        <f t="shared" si="433"/>
        <v>0</v>
      </c>
      <c r="CR302" s="31">
        <f t="shared" si="472"/>
        <v>0</v>
      </c>
      <c r="CS302" s="230" t="str">
        <f t="shared" si="434"/>
        <v>NO OFERTADO</v>
      </c>
      <c r="CT302" s="32">
        <v>762</v>
      </c>
      <c r="CU302" s="229">
        <v>0</v>
      </c>
      <c r="CV302" s="34">
        <f t="shared" si="435"/>
        <v>762</v>
      </c>
      <c r="CW302" s="31">
        <f t="shared" si="472"/>
        <v>762</v>
      </c>
      <c r="CX302" s="230" t="str">
        <f t="shared" si="436"/>
        <v>HABILITA</v>
      </c>
      <c r="CY302" s="32"/>
      <c r="CZ302" s="229"/>
      <c r="DA302" s="34">
        <f t="shared" si="449"/>
        <v>0</v>
      </c>
      <c r="DB302" s="31">
        <f t="shared" si="450"/>
        <v>0</v>
      </c>
      <c r="DC302" s="230" t="str">
        <f t="shared" si="437"/>
        <v>NO OFERTADO</v>
      </c>
      <c r="DD302" s="32"/>
      <c r="DE302" s="229"/>
      <c r="DF302" s="34">
        <f t="shared" si="451"/>
        <v>0</v>
      </c>
      <c r="DG302" s="31">
        <f t="shared" si="452"/>
        <v>0</v>
      </c>
      <c r="DH302" s="230" t="str">
        <f t="shared" si="438"/>
        <v>NO OFERTADO</v>
      </c>
      <c r="DI302" s="32">
        <v>558</v>
      </c>
      <c r="DJ302" s="229">
        <v>0</v>
      </c>
      <c r="DK302" s="34">
        <f t="shared" si="453"/>
        <v>558</v>
      </c>
      <c r="DL302" s="31">
        <f t="shared" si="454"/>
        <v>558</v>
      </c>
      <c r="DM302" s="230" t="str">
        <f t="shared" si="439"/>
        <v>HABILITA</v>
      </c>
      <c r="DN302" s="32"/>
      <c r="DO302" s="229"/>
      <c r="DP302" s="34">
        <f t="shared" si="455"/>
        <v>0</v>
      </c>
      <c r="DQ302" s="31">
        <f t="shared" si="456"/>
        <v>0</v>
      </c>
      <c r="DR302" s="230" t="str">
        <f t="shared" si="440"/>
        <v>NO OFERTADO</v>
      </c>
      <c r="DS302" s="32"/>
      <c r="DT302" s="229"/>
      <c r="DU302" s="34">
        <f t="shared" si="457"/>
        <v>0</v>
      </c>
      <c r="DV302" s="31">
        <f t="shared" si="458"/>
        <v>0</v>
      </c>
      <c r="DW302" s="230" t="str">
        <f t="shared" si="441"/>
        <v>NO OFERTADO</v>
      </c>
      <c r="DX302" s="32"/>
      <c r="DY302" s="229">
        <f t="shared" si="473"/>
        <v>0</v>
      </c>
      <c r="DZ302" s="34">
        <f t="shared" si="442"/>
        <v>0</v>
      </c>
      <c r="EA302" s="31">
        <f t="shared" si="443"/>
        <v>0</v>
      </c>
      <c r="EB302" s="230" t="str">
        <f t="shared" si="444"/>
        <v>NO OFERTADO</v>
      </c>
      <c r="EC302" s="32"/>
      <c r="ED302" s="229"/>
      <c r="EE302" s="34">
        <f t="shared" si="459"/>
        <v>0</v>
      </c>
      <c r="EF302" s="31">
        <f t="shared" si="460"/>
        <v>0</v>
      </c>
      <c r="EG302" s="230" t="str">
        <f t="shared" si="445"/>
        <v>NO OFERTADO</v>
      </c>
      <c r="EH302" s="32"/>
      <c r="EI302" s="229"/>
      <c r="EJ302" s="34">
        <f t="shared" si="461"/>
        <v>0</v>
      </c>
      <c r="EK302" s="31">
        <f t="shared" si="462"/>
        <v>0</v>
      </c>
      <c r="EL302" s="230" t="str">
        <f t="shared" si="446"/>
        <v>NO OFERTADO</v>
      </c>
    </row>
    <row r="303" spans="1:142" s="226" customFormat="1" ht="25.5" x14ac:dyDescent="0.2">
      <c r="A303" s="103">
        <v>294</v>
      </c>
      <c r="B303" s="202" t="s">
        <v>451</v>
      </c>
      <c r="C303" s="121" t="s">
        <v>441</v>
      </c>
      <c r="D303" s="146">
        <v>1</v>
      </c>
      <c r="E303" s="227" t="s">
        <v>53</v>
      </c>
      <c r="F303" s="228">
        <v>16.333333333333332</v>
      </c>
      <c r="G303" s="25">
        <v>617</v>
      </c>
      <c r="H303" s="32"/>
      <c r="I303" s="229"/>
      <c r="J303" s="34">
        <f t="shared" si="447"/>
        <v>0</v>
      </c>
      <c r="K303" s="31">
        <f t="shared" si="448"/>
        <v>0</v>
      </c>
      <c r="L303" s="230" t="str">
        <f t="shared" si="397"/>
        <v>NO OFERTADO</v>
      </c>
      <c r="M303" s="32"/>
      <c r="N303" s="229">
        <v>0</v>
      </c>
      <c r="O303" s="34">
        <f t="shared" si="398"/>
        <v>0</v>
      </c>
      <c r="P303" s="31">
        <f t="shared" si="470"/>
        <v>0</v>
      </c>
      <c r="Q303" s="230" t="str">
        <f t="shared" si="400"/>
        <v>NO OFERTADO</v>
      </c>
      <c r="R303" s="32"/>
      <c r="S303" s="229"/>
      <c r="T303" s="34">
        <f t="shared" si="401"/>
        <v>0</v>
      </c>
      <c r="U303" s="31">
        <f t="shared" si="470"/>
        <v>0</v>
      </c>
      <c r="V303" s="230" t="str">
        <f t="shared" si="402"/>
        <v>NO OFERTADO</v>
      </c>
      <c r="W303" s="32"/>
      <c r="X303" s="229"/>
      <c r="Y303" s="34">
        <f t="shared" si="403"/>
        <v>0</v>
      </c>
      <c r="Z303" s="31">
        <f t="shared" si="470"/>
        <v>0</v>
      </c>
      <c r="AA303" s="230" t="str">
        <f t="shared" si="404"/>
        <v>NO OFERTADO</v>
      </c>
      <c r="AB303" s="32"/>
      <c r="AC303" s="229"/>
      <c r="AD303" s="34">
        <f t="shared" si="405"/>
        <v>0</v>
      </c>
      <c r="AE303" s="31">
        <f t="shared" si="470"/>
        <v>0</v>
      </c>
      <c r="AF303" s="230" t="str">
        <f t="shared" si="406"/>
        <v>NO OFERTADO</v>
      </c>
      <c r="AG303" s="32"/>
      <c r="AH303" s="229"/>
      <c r="AI303" s="34">
        <f t="shared" si="407"/>
        <v>0</v>
      </c>
      <c r="AJ303" s="31">
        <f t="shared" si="470"/>
        <v>0</v>
      </c>
      <c r="AK303" s="230" t="str">
        <f t="shared" si="408"/>
        <v>NO OFERTADO</v>
      </c>
      <c r="AL303" s="32"/>
      <c r="AM303" s="229"/>
      <c r="AN303" s="34">
        <f t="shared" si="409"/>
        <v>0</v>
      </c>
      <c r="AO303" s="31">
        <f t="shared" si="470"/>
        <v>0</v>
      </c>
      <c r="AP303" s="230" t="str">
        <f t="shared" si="410"/>
        <v>NO OFERTADO</v>
      </c>
      <c r="AQ303" s="32"/>
      <c r="AR303" s="229"/>
      <c r="AS303" s="34">
        <f t="shared" si="411"/>
        <v>0</v>
      </c>
      <c r="AT303" s="31">
        <f t="shared" si="470"/>
        <v>0</v>
      </c>
      <c r="AU303" s="230" t="str">
        <f t="shared" si="412"/>
        <v>NO OFERTADO</v>
      </c>
      <c r="AV303" s="32">
        <v>770</v>
      </c>
      <c r="AW303" s="229">
        <v>0</v>
      </c>
      <c r="AX303" s="34">
        <f t="shared" si="413"/>
        <v>770</v>
      </c>
      <c r="AY303" s="31">
        <f t="shared" si="470"/>
        <v>770</v>
      </c>
      <c r="AZ303" s="230" t="str">
        <f t="shared" si="414"/>
        <v>HABILITA</v>
      </c>
      <c r="BA303" s="32"/>
      <c r="BB303" s="229">
        <f t="shared" si="471"/>
        <v>0</v>
      </c>
      <c r="BC303" s="34">
        <f t="shared" si="416"/>
        <v>0</v>
      </c>
      <c r="BD303" s="31">
        <f t="shared" si="470"/>
        <v>0</v>
      </c>
      <c r="BE303" s="230" t="str">
        <f t="shared" si="417"/>
        <v>NO OFERTADO</v>
      </c>
      <c r="BF303" s="32"/>
      <c r="BG303" s="229"/>
      <c r="BH303" s="34">
        <f t="shared" si="418"/>
        <v>0</v>
      </c>
      <c r="BI303" s="31">
        <f t="shared" si="470"/>
        <v>0</v>
      </c>
      <c r="BJ303" s="230" t="str">
        <f t="shared" si="419"/>
        <v>NO OFERTADO</v>
      </c>
      <c r="BK303" s="32"/>
      <c r="BL303" s="229"/>
      <c r="BM303" s="34">
        <f t="shared" si="420"/>
        <v>0</v>
      </c>
      <c r="BN303" s="31">
        <f t="shared" si="470"/>
        <v>0</v>
      </c>
      <c r="BO303" s="230" t="str">
        <f t="shared" si="421"/>
        <v>NO OFERTADO</v>
      </c>
      <c r="BP303" s="32"/>
      <c r="BQ303" s="229"/>
      <c r="BR303" s="34">
        <f t="shared" si="422"/>
        <v>0</v>
      </c>
      <c r="BS303" s="31">
        <f t="shared" si="470"/>
        <v>0</v>
      </c>
      <c r="BT303" s="230" t="str">
        <f t="shared" si="423"/>
        <v>NO OFERTADO</v>
      </c>
      <c r="BU303" s="32">
        <v>580</v>
      </c>
      <c r="BV303" s="229">
        <v>0</v>
      </c>
      <c r="BW303" s="34">
        <f t="shared" si="424"/>
        <v>580</v>
      </c>
      <c r="BX303" s="31">
        <f t="shared" si="472"/>
        <v>580</v>
      </c>
      <c r="BY303" s="230" t="str">
        <f t="shared" si="426"/>
        <v>HABILITA</v>
      </c>
      <c r="BZ303" s="32"/>
      <c r="CA303" s="229"/>
      <c r="CB303" s="34">
        <f t="shared" si="427"/>
        <v>0</v>
      </c>
      <c r="CC303" s="31">
        <f t="shared" si="472"/>
        <v>0</v>
      </c>
      <c r="CD303" s="230" t="str">
        <f t="shared" si="428"/>
        <v>NO OFERTADO</v>
      </c>
      <c r="CE303" s="32"/>
      <c r="CF303" s="229"/>
      <c r="CG303" s="34">
        <f t="shared" si="429"/>
        <v>0</v>
      </c>
      <c r="CH303" s="31">
        <f t="shared" si="472"/>
        <v>0</v>
      </c>
      <c r="CI303" s="230" t="str">
        <f t="shared" si="430"/>
        <v>NO OFERTADO</v>
      </c>
      <c r="CJ303" s="32">
        <v>10603</v>
      </c>
      <c r="CK303" s="229">
        <v>0</v>
      </c>
      <c r="CL303" s="34">
        <f t="shared" si="431"/>
        <v>10603</v>
      </c>
      <c r="CM303" s="31">
        <f t="shared" si="472"/>
        <v>10603</v>
      </c>
      <c r="CN303" s="230" t="str">
        <f t="shared" si="432"/>
        <v>NO HABILITA</v>
      </c>
      <c r="CO303" s="32"/>
      <c r="CP303" s="231"/>
      <c r="CQ303" s="34">
        <f t="shared" si="433"/>
        <v>0</v>
      </c>
      <c r="CR303" s="31">
        <f t="shared" si="472"/>
        <v>0</v>
      </c>
      <c r="CS303" s="230" t="str">
        <f t="shared" si="434"/>
        <v>NO OFERTADO</v>
      </c>
      <c r="CT303" s="32">
        <v>762</v>
      </c>
      <c r="CU303" s="229">
        <v>0</v>
      </c>
      <c r="CV303" s="34">
        <f t="shared" si="435"/>
        <v>762</v>
      </c>
      <c r="CW303" s="31">
        <f t="shared" si="472"/>
        <v>762</v>
      </c>
      <c r="CX303" s="230" t="str">
        <f t="shared" si="436"/>
        <v>HABILITA</v>
      </c>
      <c r="CY303" s="32"/>
      <c r="CZ303" s="229"/>
      <c r="DA303" s="34">
        <f t="shared" si="449"/>
        <v>0</v>
      </c>
      <c r="DB303" s="31">
        <f t="shared" si="450"/>
        <v>0</v>
      </c>
      <c r="DC303" s="230" t="str">
        <f t="shared" si="437"/>
        <v>NO OFERTADO</v>
      </c>
      <c r="DD303" s="32"/>
      <c r="DE303" s="229"/>
      <c r="DF303" s="34">
        <f t="shared" si="451"/>
        <v>0</v>
      </c>
      <c r="DG303" s="31">
        <f t="shared" si="452"/>
        <v>0</v>
      </c>
      <c r="DH303" s="230" t="str">
        <f t="shared" si="438"/>
        <v>NO OFERTADO</v>
      </c>
      <c r="DI303" s="32">
        <v>582</v>
      </c>
      <c r="DJ303" s="229">
        <v>0</v>
      </c>
      <c r="DK303" s="34">
        <f t="shared" si="453"/>
        <v>582</v>
      </c>
      <c r="DL303" s="31">
        <f t="shared" si="454"/>
        <v>582</v>
      </c>
      <c r="DM303" s="230" t="str">
        <f t="shared" si="439"/>
        <v>HABILITA</v>
      </c>
      <c r="DN303" s="32"/>
      <c r="DO303" s="229"/>
      <c r="DP303" s="34">
        <f t="shared" si="455"/>
        <v>0</v>
      </c>
      <c r="DQ303" s="31">
        <f t="shared" si="456"/>
        <v>0</v>
      </c>
      <c r="DR303" s="230" t="str">
        <f t="shared" si="440"/>
        <v>NO OFERTADO</v>
      </c>
      <c r="DS303" s="32"/>
      <c r="DT303" s="229"/>
      <c r="DU303" s="34">
        <f t="shared" si="457"/>
        <v>0</v>
      </c>
      <c r="DV303" s="31">
        <f t="shared" si="458"/>
        <v>0</v>
      </c>
      <c r="DW303" s="230" t="str">
        <f t="shared" si="441"/>
        <v>NO OFERTADO</v>
      </c>
      <c r="DX303" s="32"/>
      <c r="DY303" s="229">
        <f t="shared" si="473"/>
        <v>0</v>
      </c>
      <c r="DZ303" s="34">
        <f t="shared" si="442"/>
        <v>0</v>
      </c>
      <c r="EA303" s="31">
        <f t="shared" si="443"/>
        <v>0</v>
      </c>
      <c r="EB303" s="230" t="str">
        <f t="shared" si="444"/>
        <v>NO OFERTADO</v>
      </c>
      <c r="EC303" s="32"/>
      <c r="ED303" s="229"/>
      <c r="EE303" s="34">
        <f t="shared" si="459"/>
        <v>0</v>
      </c>
      <c r="EF303" s="31">
        <f t="shared" si="460"/>
        <v>0</v>
      </c>
      <c r="EG303" s="230" t="str">
        <f t="shared" si="445"/>
        <v>NO OFERTADO</v>
      </c>
      <c r="EH303" s="32"/>
      <c r="EI303" s="229"/>
      <c r="EJ303" s="34">
        <f t="shared" si="461"/>
        <v>0</v>
      </c>
      <c r="EK303" s="31">
        <f t="shared" si="462"/>
        <v>0</v>
      </c>
      <c r="EL303" s="230" t="str">
        <f t="shared" si="446"/>
        <v>NO OFERTADO</v>
      </c>
    </row>
    <row r="304" spans="1:142" s="226" customFormat="1" ht="25.5" x14ac:dyDescent="0.2">
      <c r="A304" s="103">
        <v>295</v>
      </c>
      <c r="B304" s="202" t="s">
        <v>452</v>
      </c>
      <c r="C304" s="121" t="s">
        <v>441</v>
      </c>
      <c r="D304" s="146">
        <v>1</v>
      </c>
      <c r="E304" s="227" t="s">
        <v>53</v>
      </c>
      <c r="F304" s="228">
        <v>259.33333333333331</v>
      </c>
      <c r="G304" s="25">
        <v>396</v>
      </c>
      <c r="H304" s="32"/>
      <c r="I304" s="229"/>
      <c r="J304" s="34">
        <f t="shared" si="447"/>
        <v>0</v>
      </c>
      <c r="K304" s="31">
        <f t="shared" si="448"/>
        <v>0</v>
      </c>
      <c r="L304" s="230" t="str">
        <f t="shared" si="397"/>
        <v>NO OFERTADO</v>
      </c>
      <c r="M304" s="32"/>
      <c r="N304" s="229">
        <v>0</v>
      </c>
      <c r="O304" s="34">
        <f t="shared" si="398"/>
        <v>0</v>
      </c>
      <c r="P304" s="31">
        <f t="shared" si="470"/>
        <v>0</v>
      </c>
      <c r="Q304" s="230" t="str">
        <f t="shared" si="400"/>
        <v>NO OFERTADO</v>
      </c>
      <c r="R304" s="32"/>
      <c r="S304" s="229"/>
      <c r="T304" s="34">
        <f t="shared" si="401"/>
        <v>0</v>
      </c>
      <c r="U304" s="31">
        <f t="shared" si="470"/>
        <v>0</v>
      </c>
      <c r="V304" s="230" t="str">
        <f t="shared" si="402"/>
        <v>NO OFERTADO</v>
      </c>
      <c r="W304" s="32"/>
      <c r="X304" s="229"/>
      <c r="Y304" s="34">
        <f t="shared" si="403"/>
        <v>0</v>
      </c>
      <c r="Z304" s="31">
        <f t="shared" si="470"/>
        <v>0</v>
      </c>
      <c r="AA304" s="230" t="str">
        <f t="shared" si="404"/>
        <v>NO OFERTADO</v>
      </c>
      <c r="AB304" s="32"/>
      <c r="AC304" s="229"/>
      <c r="AD304" s="34">
        <f t="shared" si="405"/>
        <v>0</v>
      </c>
      <c r="AE304" s="31">
        <f t="shared" si="470"/>
        <v>0</v>
      </c>
      <c r="AF304" s="230" t="str">
        <f t="shared" si="406"/>
        <v>NO OFERTADO</v>
      </c>
      <c r="AG304" s="32"/>
      <c r="AH304" s="229"/>
      <c r="AI304" s="34">
        <f t="shared" si="407"/>
        <v>0</v>
      </c>
      <c r="AJ304" s="31">
        <f t="shared" si="470"/>
        <v>0</v>
      </c>
      <c r="AK304" s="230" t="str">
        <f t="shared" si="408"/>
        <v>NO OFERTADO</v>
      </c>
      <c r="AL304" s="32"/>
      <c r="AM304" s="229"/>
      <c r="AN304" s="34">
        <f t="shared" si="409"/>
        <v>0</v>
      </c>
      <c r="AO304" s="31">
        <f t="shared" si="470"/>
        <v>0</v>
      </c>
      <c r="AP304" s="230" t="str">
        <f t="shared" si="410"/>
        <v>NO OFERTADO</v>
      </c>
      <c r="AQ304" s="32"/>
      <c r="AR304" s="229"/>
      <c r="AS304" s="34">
        <f t="shared" si="411"/>
        <v>0</v>
      </c>
      <c r="AT304" s="31">
        <f t="shared" si="470"/>
        <v>0</v>
      </c>
      <c r="AU304" s="230" t="str">
        <f t="shared" si="412"/>
        <v>NO OFERTADO</v>
      </c>
      <c r="AV304" s="32">
        <v>441</v>
      </c>
      <c r="AW304" s="229">
        <v>0</v>
      </c>
      <c r="AX304" s="34">
        <f t="shared" si="413"/>
        <v>441</v>
      </c>
      <c r="AY304" s="31">
        <f t="shared" si="470"/>
        <v>441</v>
      </c>
      <c r="AZ304" s="230" t="str">
        <f t="shared" si="414"/>
        <v>HABILITA</v>
      </c>
      <c r="BA304" s="32"/>
      <c r="BB304" s="229">
        <f t="shared" si="471"/>
        <v>0</v>
      </c>
      <c r="BC304" s="34">
        <f t="shared" si="416"/>
        <v>0</v>
      </c>
      <c r="BD304" s="31">
        <f t="shared" si="470"/>
        <v>0</v>
      </c>
      <c r="BE304" s="230" t="str">
        <f t="shared" si="417"/>
        <v>NO OFERTADO</v>
      </c>
      <c r="BF304" s="32"/>
      <c r="BG304" s="229"/>
      <c r="BH304" s="34">
        <f t="shared" si="418"/>
        <v>0</v>
      </c>
      <c r="BI304" s="31">
        <f t="shared" si="470"/>
        <v>0</v>
      </c>
      <c r="BJ304" s="230" t="str">
        <f t="shared" si="419"/>
        <v>NO OFERTADO</v>
      </c>
      <c r="BK304" s="32"/>
      <c r="BL304" s="229"/>
      <c r="BM304" s="34">
        <f t="shared" si="420"/>
        <v>0</v>
      </c>
      <c r="BN304" s="31">
        <f t="shared" si="470"/>
        <v>0</v>
      </c>
      <c r="BO304" s="230" t="str">
        <f t="shared" si="421"/>
        <v>NO OFERTADO</v>
      </c>
      <c r="BP304" s="32"/>
      <c r="BQ304" s="229"/>
      <c r="BR304" s="34">
        <f t="shared" si="422"/>
        <v>0</v>
      </c>
      <c r="BS304" s="31">
        <f t="shared" si="470"/>
        <v>0</v>
      </c>
      <c r="BT304" s="230" t="str">
        <f t="shared" si="423"/>
        <v>NO OFERTADO</v>
      </c>
      <c r="BU304" s="32">
        <v>420</v>
      </c>
      <c r="BV304" s="229">
        <v>0</v>
      </c>
      <c r="BW304" s="34">
        <f t="shared" si="424"/>
        <v>420</v>
      </c>
      <c r="BX304" s="31">
        <f t="shared" si="472"/>
        <v>420</v>
      </c>
      <c r="BY304" s="230" t="str">
        <f t="shared" si="426"/>
        <v>HABILITA</v>
      </c>
      <c r="BZ304" s="32"/>
      <c r="CA304" s="229"/>
      <c r="CB304" s="34">
        <f t="shared" si="427"/>
        <v>0</v>
      </c>
      <c r="CC304" s="31">
        <f t="shared" si="472"/>
        <v>0</v>
      </c>
      <c r="CD304" s="230" t="str">
        <f t="shared" si="428"/>
        <v>NO OFERTADO</v>
      </c>
      <c r="CE304" s="32"/>
      <c r="CF304" s="229"/>
      <c r="CG304" s="34">
        <f t="shared" si="429"/>
        <v>0</v>
      </c>
      <c r="CH304" s="31">
        <f t="shared" si="472"/>
        <v>0</v>
      </c>
      <c r="CI304" s="230" t="str">
        <f t="shared" si="430"/>
        <v>NO OFERTADO</v>
      </c>
      <c r="CJ304" s="32">
        <v>605</v>
      </c>
      <c r="CK304" s="229">
        <v>0</v>
      </c>
      <c r="CL304" s="34">
        <f t="shared" si="431"/>
        <v>605</v>
      </c>
      <c r="CM304" s="31">
        <f t="shared" si="472"/>
        <v>605</v>
      </c>
      <c r="CN304" s="230" t="str">
        <f t="shared" si="432"/>
        <v>NO HABILITA</v>
      </c>
      <c r="CO304" s="32"/>
      <c r="CP304" s="231"/>
      <c r="CQ304" s="34">
        <f t="shared" si="433"/>
        <v>0</v>
      </c>
      <c r="CR304" s="31">
        <f t="shared" si="472"/>
        <v>0</v>
      </c>
      <c r="CS304" s="230" t="str">
        <f t="shared" si="434"/>
        <v>NO OFERTADO</v>
      </c>
      <c r="CT304" s="32"/>
      <c r="CU304" s="229"/>
      <c r="CV304" s="34">
        <f t="shared" si="435"/>
        <v>0</v>
      </c>
      <c r="CW304" s="31">
        <f t="shared" si="472"/>
        <v>0</v>
      </c>
      <c r="CX304" s="230" t="str">
        <f t="shared" si="436"/>
        <v>NO OFERTADO</v>
      </c>
      <c r="CY304" s="32"/>
      <c r="CZ304" s="229"/>
      <c r="DA304" s="34">
        <f t="shared" si="449"/>
        <v>0</v>
      </c>
      <c r="DB304" s="31">
        <f t="shared" si="450"/>
        <v>0</v>
      </c>
      <c r="DC304" s="230" t="str">
        <f t="shared" si="437"/>
        <v>NO OFERTADO</v>
      </c>
      <c r="DD304" s="32"/>
      <c r="DE304" s="229"/>
      <c r="DF304" s="34">
        <f t="shared" si="451"/>
        <v>0</v>
      </c>
      <c r="DG304" s="31">
        <f t="shared" si="452"/>
        <v>0</v>
      </c>
      <c r="DH304" s="230" t="str">
        <f t="shared" si="438"/>
        <v>NO OFERTADO</v>
      </c>
      <c r="DI304" s="32">
        <v>417</v>
      </c>
      <c r="DJ304" s="229">
        <v>0</v>
      </c>
      <c r="DK304" s="34">
        <f t="shared" si="453"/>
        <v>417</v>
      </c>
      <c r="DL304" s="31">
        <f t="shared" si="454"/>
        <v>417</v>
      </c>
      <c r="DM304" s="230" t="str">
        <f t="shared" si="439"/>
        <v>HABILITA</v>
      </c>
      <c r="DN304" s="32"/>
      <c r="DO304" s="229"/>
      <c r="DP304" s="34">
        <f t="shared" si="455"/>
        <v>0</v>
      </c>
      <c r="DQ304" s="31">
        <f t="shared" si="456"/>
        <v>0</v>
      </c>
      <c r="DR304" s="230" t="str">
        <f t="shared" si="440"/>
        <v>NO OFERTADO</v>
      </c>
      <c r="DS304" s="32"/>
      <c r="DT304" s="229"/>
      <c r="DU304" s="34">
        <f t="shared" si="457"/>
        <v>0</v>
      </c>
      <c r="DV304" s="31">
        <f t="shared" si="458"/>
        <v>0</v>
      </c>
      <c r="DW304" s="230" t="str">
        <f t="shared" si="441"/>
        <v>NO OFERTADO</v>
      </c>
      <c r="DX304" s="32"/>
      <c r="DY304" s="229">
        <f t="shared" si="473"/>
        <v>0</v>
      </c>
      <c r="DZ304" s="34">
        <f t="shared" si="442"/>
        <v>0</v>
      </c>
      <c r="EA304" s="31">
        <f t="shared" si="443"/>
        <v>0</v>
      </c>
      <c r="EB304" s="230" t="str">
        <f t="shared" si="444"/>
        <v>NO OFERTADO</v>
      </c>
      <c r="EC304" s="32"/>
      <c r="ED304" s="229"/>
      <c r="EE304" s="34">
        <f t="shared" si="459"/>
        <v>0</v>
      </c>
      <c r="EF304" s="31">
        <f t="shared" si="460"/>
        <v>0</v>
      </c>
      <c r="EG304" s="230" t="str">
        <f t="shared" si="445"/>
        <v>NO OFERTADO</v>
      </c>
      <c r="EH304" s="32"/>
      <c r="EI304" s="229"/>
      <c r="EJ304" s="34">
        <f t="shared" si="461"/>
        <v>0</v>
      </c>
      <c r="EK304" s="31">
        <f t="shared" si="462"/>
        <v>0</v>
      </c>
      <c r="EL304" s="230" t="str">
        <f t="shared" si="446"/>
        <v>NO OFERTADO</v>
      </c>
    </row>
    <row r="305" spans="1:142" s="226" customFormat="1" ht="25.5" x14ac:dyDescent="0.2">
      <c r="A305" s="103">
        <v>296</v>
      </c>
      <c r="B305" s="202" t="s">
        <v>453</v>
      </c>
      <c r="C305" s="121" t="s">
        <v>441</v>
      </c>
      <c r="D305" s="146">
        <v>1</v>
      </c>
      <c r="E305" s="227" t="s">
        <v>53</v>
      </c>
      <c r="F305" s="228">
        <v>440</v>
      </c>
      <c r="G305" s="25">
        <v>458</v>
      </c>
      <c r="H305" s="32"/>
      <c r="I305" s="229"/>
      <c r="J305" s="34">
        <f t="shared" si="447"/>
        <v>0</v>
      </c>
      <c r="K305" s="31">
        <f t="shared" si="448"/>
        <v>0</v>
      </c>
      <c r="L305" s="230" t="str">
        <f t="shared" si="397"/>
        <v>NO OFERTADO</v>
      </c>
      <c r="M305" s="32"/>
      <c r="N305" s="229">
        <v>0</v>
      </c>
      <c r="O305" s="34">
        <f t="shared" si="398"/>
        <v>0</v>
      </c>
      <c r="P305" s="31">
        <f t="shared" si="470"/>
        <v>0</v>
      </c>
      <c r="Q305" s="230" t="str">
        <f t="shared" si="400"/>
        <v>NO OFERTADO</v>
      </c>
      <c r="R305" s="32"/>
      <c r="S305" s="229"/>
      <c r="T305" s="34">
        <f t="shared" si="401"/>
        <v>0</v>
      </c>
      <c r="U305" s="31">
        <f t="shared" si="470"/>
        <v>0</v>
      </c>
      <c r="V305" s="230" t="str">
        <f t="shared" si="402"/>
        <v>NO OFERTADO</v>
      </c>
      <c r="W305" s="32"/>
      <c r="X305" s="229"/>
      <c r="Y305" s="34">
        <f t="shared" si="403"/>
        <v>0</v>
      </c>
      <c r="Z305" s="31">
        <f t="shared" si="470"/>
        <v>0</v>
      </c>
      <c r="AA305" s="230" t="str">
        <f t="shared" si="404"/>
        <v>NO OFERTADO</v>
      </c>
      <c r="AB305" s="32"/>
      <c r="AC305" s="229"/>
      <c r="AD305" s="34">
        <f t="shared" si="405"/>
        <v>0</v>
      </c>
      <c r="AE305" s="31">
        <f t="shared" si="470"/>
        <v>0</v>
      </c>
      <c r="AF305" s="230" t="str">
        <f t="shared" si="406"/>
        <v>NO OFERTADO</v>
      </c>
      <c r="AG305" s="32"/>
      <c r="AH305" s="229"/>
      <c r="AI305" s="34">
        <f t="shared" si="407"/>
        <v>0</v>
      </c>
      <c r="AJ305" s="31">
        <f t="shared" si="470"/>
        <v>0</v>
      </c>
      <c r="AK305" s="230" t="str">
        <f t="shared" si="408"/>
        <v>NO OFERTADO</v>
      </c>
      <c r="AL305" s="32"/>
      <c r="AM305" s="229"/>
      <c r="AN305" s="34">
        <f t="shared" si="409"/>
        <v>0</v>
      </c>
      <c r="AO305" s="31">
        <f t="shared" si="470"/>
        <v>0</v>
      </c>
      <c r="AP305" s="230" t="str">
        <f t="shared" si="410"/>
        <v>NO OFERTADO</v>
      </c>
      <c r="AQ305" s="32"/>
      <c r="AR305" s="229"/>
      <c r="AS305" s="34">
        <f t="shared" si="411"/>
        <v>0</v>
      </c>
      <c r="AT305" s="31">
        <f t="shared" si="470"/>
        <v>0</v>
      </c>
      <c r="AU305" s="230" t="str">
        <f t="shared" si="412"/>
        <v>NO OFERTADO</v>
      </c>
      <c r="AV305" s="32">
        <v>467</v>
      </c>
      <c r="AW305" s="229">
        <v>0</v>
      </c>
      <c r="AX305" s="34">
        <f t="shared" si="413"/>
        <v>467</v>
      </c>
      <c r="AY305" s="31">
        <f t="shared" si="470"/>
        <v>467</v>
      </c>
      <c r="AZ305" s="230" t="str">
        <f t="shared" si="414"/>
        <v>HABILITA</v>
      </c>
      <c r="BA305" s="32"/>
      <c r="BB305" s="229">
        <f t="shared" si="471"/>
        <v>0</v>
      </c>
      <c r="BC305" s="34">
        <f t="shared" si="416"/>
        <v>0</v>
      </c>
      <c r="BD305" s="31">
        <f t="shared" si="470"/>
        <v>0</v>
      </c>
      <c r="BE305" s="230" t="str">
        <f t="shared" si="417"/>
        <v>NO OFERTADO</v>
      </c>
      <c r="BF305" s="32"/>
      <c r="BG305" s="229"/>
      <c r="BH305" s="34">
        <f t="shared" si="418"/>
        <v>0</v>
      </c>
      <c r="BI305" s="31">
        <f t="shared" si="470"/>
        <v>0</v>
      </c>
      <c r="BJ305" s="230" t="str">
        <f t="shared" si="419"/>
        <v>NO OFERTADO</v>
      </c>
      <c r="BK305" s="32"/>
      <c r="BL305" s="229"/>
      <c r="BM305" s="34">
        <f t="shared" si="420"/>
        <v>0</v>
      </c>
      <c r="BN305" s="31">
        <f t="shared" si="470"/>
        <v>0</v>
      </c>
      <c r="BO305" s="230" t="str">
        <f t="shared" si="421"/>
        <v>NO OFERTADO</v>
      </c>
      <c r="BP305" s="32"/>
      <c r="BQ305" s="229"/>
      <c r="BR305" s="34">
        <f t="shared" si="422"/>
        <v>0</v>
      </c>
      <c r="BS305" s="31">
        <f t="shared" si="470"/>
        <v>0</v>
      </c>
      <c r="BT305" s="230" t="str">
        <f t="shared" si="423"/>
        <v>NO OFERTADO</v>
      </c>
      <c r="BU305" s="32">
        <v>420</v>
      </c>
      <c r="BV305" s="229">
        <v>0</v>
      </c>
      <c r="BW305" s="34">
        <f t="shared" si="424"/>
        <v>420</v>
      </c>
      <c r="BX305" s="31">
        <f t="shared" si="472"/>
        <v>420</v>
      </c>
      <c r="BY305" s="230" t="str">
        <f t="shared" si="426"/>
        <v>HABILITA</v>
      </c>
      <c r="BZ305" s="32"/>
      <c r="CA305" s="229"/>
      <c r="CB305" s="34">
        <f t="shared" si="427"/>
        <v>0</v>
      </c>
      <c r="CC305" s="31">
        <f t="shared" si="472"/>
        <v>0</v>
      </c>
      <c r="CD305" s="230" t="str">
        <f t="shared" si="428"/>
        <v>NO OFERTADO</v>
      </c>
      <c r="CE305" s="32"/>
      <c r="CF305" s="229"/>
      <c r="CG305" s="34">
        <f t="shared" si="429"/>
        <v>0</v>
      </c>
      <c r="CH305" s="31">
        <f t="shared" si="472"/>
        <v>0</v>
      </c>
      <c r="CI305" s="230" t="str">
        <f t="shared" si="430"/>
        <v>NO OFERTADO</v>
      </c>
      <c r="CJ305" s="32">
        <v>635</v>
      </c>
      <c r="CK305" s="229">
        <v>0</v>
      </c>
      <c r="CL305" s="34">
        <f t="shared" si="431"/>
        <v>635</v>
      </c>
      <c r="CM305" s="31">
        <f t="shared" si="472"/>
        <v>635</v>
      </c>
      <c r="CN305" s="230" t="str">
        <f t="shared" si="432"/>
        <v>NO HABILITA</v>
      </c>
      <c r="CO305" s="32"/>
      <c r="CP305" s="231"/>
      <c r="CQ305" s="34">
        <f t="shared" si="433"/>
        <v>0</v>
      </c>
      <c r="CR305" s="31">
        <f t="shared" si="472"/>
        <v>0</v>
      </c>
      <c r="CS305" s="230" t="str">
        <f t="shared" si="434"/>
        <v>NO OFERTADO</v>
      </c>
      <c r="CT305" s="32"/>
      <c r="CU305" s="229"/>
      <c r="CV305" s="34">
        <f t="shared" si="435"/>
        <v>0</v>
      </c>
      <c r="CW305" s="31">
        <f t="shared" si="472"/>
        <v>0</v>
      </c>
      <c r="CX305" s="230" t="str">
        <f t="shared" si="436"/>
        <v>NO OFERTADO</v>
      </c>
      <c r="CY305" s="32"/>
      <c r="CZ305" s="229"/>
      <c r="DA305" s="34">
        <f t="shared" si="449"/>
        <v>0</v>
      </c>
      <c r="DB305" s="31">
        <f t="shared" si="450"/>
        <v>0</v>
      </c>
      <c r="DC305" s="230" t="str">
        <f t="shared" si="437"/>
        <v>NO OFERTADO</v>
      </c>
      <c r="DD305" s="32"/>
      <c r="DE305" s="229"/>
      <c r="DF305" s="34">
        <f t="shared" si="451"/>
        <v>0</v>
      </c>
      <c r="DG305" s="31">
        <f t="shared" si="452"/>
        <v>0</v>
      </c>
      <c r="DH305" s="230" t="str">
        <f t="shared" si="438"/>
        <v>NO OFERTADO</v>
      </c>
      <c r="DI305" s="32">
        <v>432</v>
      </c>
      <c r="DJ305" s="229">
        <v>0</v>
      </c>
      <c r="DK305" s="34">
        <f t="shared" si="453"/>
        <v>432</v>
      </c>
      <c r="DL305" s="31">
        <f t="shared" si="454"/>
        <v>432</v>
      </c>
      <c r="DM305" s="230" t="str">
        <f t="shared" si="439"/>
        <v>HABILITA</v>
      </c>
      <c r="DN305" s="32"/>
      <c r="DO305" s="229"/>
      <c r="DP305" s="34">
        <f t="shared" si="455"/>
        <v>0</v>
      </c>
      <c r="DQ305" s="31">
        <f t="shared" si="456"/>
        <v>0</v>
      </c>
      <c r="DR305" s="230" t="str">
        <f t="shared" si="440"/>
        <v>NO OFERTADO</v>
      </c>
      <c r="DS305" s="32"/>
      <c r="DT305" s="229"/>
      <c r="DU305" s="34">
        <f t="shared" si="457"/>
        <v>0</v>
      </c>
      <c r="DV305" s="31">
        <f t="shared" si="458"/>
        <v>0</v>
      </c>
      <c r="DW305" s="230" t="str">
        <f t="shared" si="441"/>
        <v>NO OFERTADO</v>
      </c>
      <c r="DX305" s="32"/>
      <c r="DY305" s="229">
        <f t="shared" si="473"/>
        <v>0</v>
      </c>
      <c r="DZ305" s="34">
        <f t="shared" si="442"/>
        <v>0</v>
      </c>
      <c r="EA305" s="31">
        <f t="shared" si="443"/>
        <v>0</v>
      </c>
      <c r="EB305" s="230" t="str">
        <f t="shared" si="444"/>
        <v>NO OFERTADO</v>
      </c>
      <c r="EC305" s="32"/>
      <c r="ED305" s="229"/>
      <c r="EE305" s="34">
        <f t="shared" si="459"/>
        <v>0</v>
      </c>
      <c r="EF305" s="31">
        <f t="shared" si="460"/>
        <v>0</v>
      </c>
      <c r="EG305" s="230" t="str">
        <f t="shared" si="445"/>
        <v>NO OFERTADO</v>
      </c>
      <c r="EH305" s="32"/>
      <c r="EI305" s="229"/>
      <c r="EJ305" s="34">
        <f t="shared" si="461"/>
        <v>0</v>
      </c>
      <c r="EK305" s="31">
        <f t="shared" si="462"/>
        <v>0</v>
      </c>
      <c r="EL305" s="230" t="str">
        <f t="shared" si="446"/>
        <v>NO OFERTADO</v>
      </c>
    </row>
    <row r="306" spans="1:142" s="226" customFormat="1" ht="25.5" x14ac:dyDescent="0.2">
      <c r="A306" s="103">
        <v>297</v>
      </c>
      <c r="B306" s="202" t="s">
        <v>454</v>
      </c>
      <c r="C306" s="121" t="s">
        <v>441</v>
      </c>
      <c r="D306" s="146">
        <v>1</v>
      </c>
      <c r="E306" s="227" t="s">
        <v>53</v>
      </c>
      <c r="F306" s="228">
        <v>4276.666666666667</v>
      </c>
      <c r="G306" s="25">
        <v>435</v>
      </c>
      <c r="H306" s="32"/>
      <c r="I306" s="229"/>
      <c r="J306" s="34">
        <f t="shared" si="447"/>
        <v>0</v>
      </c>
      <c r="K306" s="31">
        <f t="shared" si="448"/>
        <v>0</v>
      </c>
      <c r="L306" s="230" t="str">
        <f t="shared" si="397"/>
        <v>NO OFERTADO</v>
      </c>
      <c r="M306" s="32"/>
      <c r="N306" s="229">
        <v>0</v>
      </c>
      <c r="O306" s="34">
        <f t="shared" si="398"/>
        <v>0</v>
      </c>
      <c r="P306" s="31">
        <f t="shared" si="470"/>
        <v>0</v>
      </c>
      <c r="Q306" s="230" t="str">
        <f t="shared" si="400"/>
        <v>NO OFERTADO</v>
      </c>
      <c r="R306" s="32"/>
      <c r="S306" s="229"/>
      <c r="T306" s="34">
        <f t="shared" si="401"/>
        <v>0</v>
      </c>
      <c r="U306" s="31">
        <f t="shared" si="470"/>
        <v>0</v>
      </c>
      <c r="V306" s="230" t="str">
        <f t="shared" si="402"/>
        <v>NO OFERTADO</v>
      </c>
      <c r="W306" s="32"/>
      <c r="X306" s="229"/>
      <c r="Y306" s="34">
        <f t="shared" si="403"/>
        <v>0</v>
      </c>
      <c r="Z306" s="31">
        <f t="shared" si="470"/>
        <v>0</v>
      </c>
      <c r="AA306" s="230" t="str">
        <f t="shared" si="404"/>
        <v>NO OFERTADO</v>
      </c>
      <c r="AB306" s="32"/>
      <c r="AC306" s="229"/>
      <c r="AD306" s="34">
        <f t="shared" si="405"/>
        <v>0</v>
      </c>
      <c r="AE306" s="31">
        <f t="shared" si="470"/>
        <v>0</v>
      </c>
      <c r="AF306" s="230" t="str">
        <f t="shared" si="406"/>
        <v>NO OFERTADO</v>
      </c>
      <c r="AG306" s="32"/>
      <c r="AH306" s="229"/>
      <c r="AI306" s="34">
        <f t="shared" si="407"/>
        <v>0</v>
      </c>
      <c r="AJ306" s="31">
        <f t="shared" si="470"/>
        <v>0</v>
      </c>
      <c r="AK306" s="230" t="str">
        <f t="shared" si="408"/>
        <v>NO OFERTADO</v>
      </c>
      <c r="AL306" s="32"/>
      <c r="AM306" s="229"/>
      <c r="AN306" s="34">
        <f t="shared" si="409"/>
        <v>0</v>
      </c>
      <c r="AO306" s="31">
        <f t="shared" si="470"/>
        <v>0</v>
      </c>
      <c r="AP306" s="230" t="str">
        <f t="shared" si="410"/>
        <v>NO OFERTADO</v>
      </c>
      <c r="AQ306" s="32"/>
      <c r="AR306" s="229"/>
      <c r="AS306" s="34">
        <f t="shared" si="411"/>
        <v>0</v>
      </c>
      <c r="AT306" s="31">
        <f t="shared" si="470"/>
        <v>0</v>
      </c>
      <c r="AU306" s="230" t="str">
        <f t="shared" si="412"/>
        <v>NO OFERTADO</v>
      </c>
      <c r="AV306" s="32">
        <v>485</v>
      </c>
      <c r="AW306" s="229">
        <v>0</v>
      </c>
      <c r="AX306" s="34">
        <f t="shared" si="413"/>
        <v>485</v>
      </c>
      <c r="AY306" s="31">
        <f t="shared" si="470"/>
        <v>485</v>
      </c>
      <c r="AZ306" s="230" t="str">
        <f t="shared" si="414"/>
        <v>HABILITA</v>
      </c>
      <c r="BA306" s="32"/>
      <c r="BB306" s="229">
        <f t="shared" si="471"/>
        <v>0</v>
      </c>
      <c r="BC306" s="34">
        <f t="shared" si="416"/>
        <v>0</v>
      </c>
      <c r="BD306" s="31">
        <f t="shared" si="470"/>
        <v>0</v>
      </c>
      <c r="BE306" s="230" t="str">
        <f t="shared" si="417"/>
        <v>NO OFERTADO</v>
      </c>
      <c r="BF306" s="32"/>
      <c r="BG306" s="229"/>
      <c r="BH306" s="34">
        <f t="shared" si="418"/>
        <v>0</v>
      </c>
      <c r="BI306" s="31">
        <f t="shared" si="470"/>
        <v>0</v>
      </c>
      <c r="BJ306" s="230" t="str">
        <f t="shared" si="419"/>
        <v>NO OFERTADO</v>
      </c>
      <c r="BK306" s="32"/>
      <c r="BL306" s="229"/>
      <c r="BM306" s="34">
        <f t="shared" si="420"/>
        <v>0</v>
      </c>
      <c r="BN306" s="31">
        <f t="shared" si="470"/>
        <v>0</v>
      </c>
      <c r="BO306" s="230" t="str">
        <f t="shared" si="421"/>
        <v>NO OFERTADO</v>
      </c>
      <c r="BP306" s="32"/>
      <c r="BQ306" s="229"/>
      <c r="BR306" s="34">
        <f t="shared" si="422"/>
        <v>0</v>
      </c>
      <c r="BS306" s="31">
        <f t="shared" si="470"/>
        <v>0</v>
      </c>
      <c r="BT306" s="230" t="str">
        <f t="shared" si="423"/>
        <v>NO OFERTADO</v>
      </c>
      <c r="BU306" s="32">
        <v>435</v>
      </c>
      <c r="BV306" s="229">
        <v>0</v>
      </c>
      <c r="BW306" s="34">
        <f t="shared" si="424"/>
        <v>435</v>
      </c>
      <c r="BX306" s="31">
        <f t="shared" si="472"/>
        <v>435</v>
      </c>
      <c r="BY306" s="230" t="str">
        <f t="shared" si="426"/>
        <v>HABILITA</v>
      </c>
      <c r="BZ306" s="32"/>
      <c r="CA306" s="229"/>
      <c r="CB306" s="34">
        <f t="shared" si="427"/>
        <v>0</v>
      </c>
      <c r="CC306" s="31">
        <f t="shared" si="472"/>
        <v>0</v>
      </c>
      <c r="CD306" s="230" t="str">
        <f t="shared" si="428"/>
        <v>NO OFERTADO</v>
      </c>
      <c r="CE306" s="32"/>
      <c r="CF306" s="229"/>
      <c r="CG306" s="34">
        <f t="shared" si="429"/>
        <v>0</v>
      </c>
      <c r="CH306" s="31">
        <f t="shared" si="472"/>
        <v>0</v>
      </c>
      <c r="CI306" s="230" t="str">
        <f t="shared" si="430"/>
        <v>NO OFERTADO</v>
      </c>
      <c r="CJ306" s="32">
        <v>664</v>
      </c>
      <c r="CK306" s="229">
        <v>0</v>
      </c>
      <c r="CL306" s="34">
        <f t="shared" si="431"/>
        <v>664</v>
      </c>
      <c r="CM306" s="31">
        <f t="shared" si="472"/>
        <v>664</v>
      </c>
      <c r="CN306" s="230" t="str">
        <f t="shared" si="432"/>
        <v>NO HABILITA</v>
      </c>
      <c r="CO306" s="32"/>
      <c r="CP306" s="231"/>
      <c r="CQ306" s="34">
        <f t="shared" si="433"/>
        <v>0</v>
      </c>
      <c r="CR306" s="31">
        <f t="shared" si="472"/>
        <v>0</v>
      </c>
      <c r="CS306" s="230" t="str">
        <f t="shared" si="434"/>
        <v>NO OFERTADO</v>
      </c>
      <c r="CT306" s="32"/>
      <c r="CU306" s="229"/>
      <c r="CV306" s="34">
        <f t="shared" si="435"/>
        <v>0</v>
      </c>
      <c r="CW306" s="31">
        <f t="shared" si="472"/>
        <v>0</v>
      </c>
      <c r="CX306" s="230" t="str">
        <f t="shared" si="436"/>
        <v>NO OFERTADO</v>
      </c>
      <c r="CY306" s="32"/>
      <c r="CZ306" s="229"/>
      <c r="DA306" s="34">
        <f t="shared" si="449"/>
        <v>0</v>
      </c>
      <c r="DB306" s="31">
        <f t="shared" si="450"/>
        <v>0</v>
      </c>
      <c r="DC306" s="230" t="str">
        <f t="shared" si="437"/>
        <v>NO OFERTADO</v>
      </c>
      <c r="DD306" s="32"/>
      <c r="DE306" s="229"/>
      <c r="DF306" s="34">
        <f t="shared" si="451"/>
        <v>0</v>
      </c>
      <c r="DG306" s="31">
        <f t="shared" si="452"/>
        <v>0</v>
      </c>
      <c r="DH306" s="230" t="str">
        <f t="shared" si="438"/>
        <v>NO OFERTADO</v>
      </c>
      <c r="DI306" s="32">
        <v>470</v>
      </c>
      <c r="DJ306" s="229">
        <v>0</v>
      </c>
      <c r="DK306" s="34">
        <f t="shared" si="453"/>
        <v>470</v>
      </c>
      <c r="DL306" s="31">
        <f t="shared" si="454"/>
        <v>470</v>
      </c>
      <c r="DM306" s="230" t="str">
        <f t="shared" si="439"/>
        <v>HABILITA</v>
      </c>
      <c r="DN306" s="32"/>
      <c r="DO306" s="229"/>
      <c r="DP306" s="34">
        <f t="shared" si="455"/>
        <v>0</v>
      </c>
      <c r="DQ306" s="31">
        <f t="shared" si="456"/>
        <v>0</v>
      </c>
      <c r="DR306" s="230" t="str">
        <f t="shared" si="440"/>
        <v>NO OFERTADO</v>
      </c>
      <c r="DS306" s="32"/>
      <c r="DT306" s="229"/>
      <c r="DU306" s="34">
        <f t="shared" si="457"/>
        <v>0</v>
      </c>
      <c r="DV306" s="31">
        <f t="shared" si="458"/>
        <v>0</v>
      </c>
      <c r="DW306" s="230" t="str">
        <f t="shared" si="441"/>
        <v>NO OFERTADO</v>
      </c>
      <c r="DX306" s="32"/>
      <c r="DY306" s="229">
        <f t="shared" si="473"/>
        <v>0</v>
      </c>
      <c r="DZ306" s="34">
        <f t="shared" si="442"/>
        <v>0</v>
      </c>
      <c r="EA306" s="31">
        <f t="shared" si="443"/>
        <v>0</v>
      </c>
      <c r="EB306" s="230" t="str">
        <f t="shared" si="444"/>
        <v>NO OFERTADO</v>
      </c>
      <c r="EC306" s="32"/>
      <c r="ED306" s="229"/>
      <c r="EE306" s="34">
        <f t="shared" si="459"/>
        <v>0</v>
      </c>
      <c r="EF306" s="31">
        <f t="shared" si="460"/>
        <v>0</v>
      </c>
      <c r="EG306" s="230" t="str">
        <f t="shared" si="445"/>
        <v>NO OFERTADO</v>
      </c>
      <c r="EH306" s="32"/>
      <c r="EI306" s="229"/>
      <c r="EJ306" s="34">
        <f t="shared" si="461"/>
        <v>0</v>
      </c>
      <c r="EK306" s="31">
        <f t="shared" si="462"/>
        <v>0</v>
      </c>
      <c r="EL306" s="230" t="str">
        <f t="shared" si="446"/>
        <v>NO OFERTADO</v>
      </c>
    </row>
    <row r="307" spans="1:142" s="226" customFormat="1" ht="25.5" x14ac:dyDescent="0.2">
      <c r="A307" s="103">
        <v>298</v>
      </c>
      <c r="B307" s="202" t="s">
        <v>455</v>
      </c>
      <c r="C307" s="121" t="s">
        <v>441</v>
      </c>
      <c r="D307" s="146">
        <v>1</v>
      </c>
      <c r="E307" s="227" t="s">
        <v>53</v>
      </c>
      <c r="F307" s="228">
        <v>1</v>
      </c>
      <c r="G307" s="25">
        <v>395</v>
      </c>
      <c r="H307" s="32"/>
      <c r="I307" s="229"/>
      <c r="J307" s="34">
        <f t="shared" si="447"/>
        <v>0</v>
      </c>
      <c r="K307" s="31">
        <f t="shared" si="448"/>
        <v>0</v>
      </c>
      <c r="L307" s="230" t="str">
        <f t="shared" si="397"/>
        <v>NO OFERTADO</v>
      </c>
      <c r="M307" s="32"/>
      <c r="N307" s="229">
        <v>0</v>
      </c>
      <c r="O307" s="34">
        <f t="shared" si="398"/>
        <v>0</v>
      </c>
      <c r="P307" s="31">
        <f t="shared" si="470"/>
        <v>0</v>
      </c>
      <c r="Q307" s="230" t="str">
        <f t="shared" si="400"/>
        <v>NO OFERTADO</v>
      </c>
      <c r="R307" s="32"/>
      <c r="S307" s="229"/>
      <c r="T307" s="34">
        <f t="shared" si="401"/>
        <v>0</v>
      </c>
      <c r="U307" s="31">
        <f t="shared" si="470"/>
        <v>0</v>
      </c>
      <c r="V307" s="230" t="str">
        <f t="shared" si="402"/>
        <v>NO OFERTADO</v>
      </c>
      <c r="W307" s="32"/>
      <c r="X307" s="229"/>
      <c r="Y307" s="34">
        <f t="shared" si="403"/>
        <v>0</v>
      </c>
      <c r="Z307" s="31">
        <f t="shared" si="470"/>
        <v>0</v>
      </c>
      <c r="AA307" s="230" t="str">
        <f t="shared" si="404"/>
        <v>NO OFERTADO</v>
      </c>
      <c r="AB307" s="32"/>
      <c r="AC307" s="229"/>
      <c r="AD307" s="34">
        <f t="shared" si="405"/>
        <v>0</v>
      </c>
      <c r="AE307" s="31">
        <f t="shared" si="470"/>
        <v>0</v>
      </c>
      <c r="AF307" s="230" t="str">
        <f t="shared" si="406"/>
        <v>NO OFERTADO</v>
      </c>
      <c r="AG307" s="32"/>
      <c r="AH307" s="229"/>
      <c r="AI307" s="34">
        <f t="shared" si="407"/>
        <v>0</v>
      </c>
      <c r="AJ307" s="31">
        <f t="shared" si="470"/>
        <v>0</v>
      </c>
      <c r="AK307" s="230" t="str">
        <f t="shared" si="408"/>
        <v>NO OFERTADO</v>
      </c>
      <c r="AL307" s="32"/>
      <c r="AM307" s="229"/>
      <c r="AN307" s="34">
        <f t="shared" si="409"/>
        <v>0</v>
      </c>
      <c r="AO307" s="31">
        <f t="shared" si="470"/>
        <v>0</v>
      </c>
      <c r="AP307" s="230" t="str">
        <f t="shared" si="410"/>
        <v>NO OFERTADO</v>
      </c>
      <c r="AQ307" s="32"/>
      <c r="AR307" s="229"/>
      <c r="AS307" s="34">
        <f t="shared" si="411"/>
        <v>0</v>
      </c>
      <c r="AT307" s="31">
        <f t="shared" si="470"/>
        <v>0</v>
      </c>
      <c r="AU307" s="230" t="str">
        <f t="shared" si="412"/>
        <v>NO OFERTADO</v>
      </c>
      <c r="AV307" s="32">
        <v>418</v>
      </c>
      <c r="AW307" s="229">
        <v>0</v>
      </c>
      <c r="AX307" s="34">
        <f t="shared" si="413"/>
        <v>418</v>
      </c>
      <c r="AY307" s="31">
        <f t="shared" si="470"/>
        <v>418</v>
      </c>
      <c r="AZ307" s="230" t="str">
        <f t="shared" si="414"/>
        <v>HABILITA</v>
      </c>
      <c r="BA307" s="32"/>
      <c r="BB307" s="229">
        <f t="shared" si="471"/>
        <v>0</v>
      </c>
      <c r="BC307" s="34">
        <f t="shared" si="416"/>
        <v>0</v>
      </c>
      <c r="BD307" s="31">
        <f t="shared" si="470"/>
        <v>0</v>
      </c>
      <c r="BE307" s="230" t="str">
        <f t="shared" si="417"/>
        <v>NO OFERTADO</v>
      </c>
      <c r="BF307" s="32"/>
      <c r="BG307" s="229"/>
      <c r="BH307" s="34">
        <f t="shared" si="418"/>
        <v>0</v>
      </c>
      <c r="BI307" s="31">
        <f t="shared" si="470"/>
        <v>0</v>
      </c>
      <c r="BJ307" s="230" t="str">
        <f t="shared" si="419"/>
        <v>NO OFERTADO</v>
      </c>
      <c r="BK307" s="32"/>
      <c r="BL307" s="229"/>
      <c r="BM307" s="34">
        <f t="shared" si="420"/>
        <v>0</v>
      </c>
      <c r="BN307" s="31">
        <f t="shared" si="470"/>
        <v>0</v>
      </c>
      <c r="BO307" s="230" t="str">
        <f t="shared" si="421"/>
        <v>NO OFERTADO</v>
      </c>
      <c r="BP307" s="32"/>
      <c r="BQ307" s="229"/>
      <c r="BR307" s="34">
        <f t="shared" si="422"/>
        <v>0</v>
      </c>
      <c r="BS307" s="31">
        <f t="shared" si="470"/>
        <v>0</v>
      </c>
      <c r="BT307" s="230" t="str">
        <f t="shared" si="423"/>
        <v>NO OFERTADO</v>
      </c>
      <c r="BU307" s="32">
        <v>365</v>
      </c>
      <c r="BV307" s="229">
        <v>0</v>
      </c>
      <c r="BW307" s="34">
        <f t="shared" si="424"/>
        <v>365</v>
      </c>
      <c r="BX307" s="31">
        <f t="shared" si="472"/>
        <v>365</v>
      </c>
      <c r="BY307" s="230" t="str">
        <f t="shared" si="426"/>
        <v>HABILITA</v>
      </c>
      <c r="BZ307" s="32"/>
      <c r="CA307" s="229"/>
      <c r="CB307" s="34">
        <f t="shared" si="427"/>
        <v>0</v>
      </c>
      <c r="CC307" s="31">
        <f t="shared" si="472"/>
        <v>0</v>
      </c>
      <c r="CD307" s="230" t="str">
        <f t="shared" si="428"/>
        <v>NO OFERTADO</v>
      </c>
      <c r="CE307" s="32"/>
      <c r="CF307" s="229"/>
      <c r="CG307" s="34">
        <f t="shared" si="429"/>
        <v>0</v>
      </c>
      <c r="CH307" s="31">
        <f t="shared" si="472"/>
        <v>0</v>
      </c>
      <c r="CI307" s="230" t="str">
        <f t="shared" si="430"/>
        <v>NO OFERTADO</v>
      </c>
      <c r="CJ307" s="32">
        <v>826</v>
      </c>
      <c r="CK307" s="229">
        <v>0</v>
      </c>
      <c r="CL307" s="34">
        <f t="shared" si="431"/>
        <v>826</v>
      </c>
      <c r="CM307" s="31">
        <f t="shared" si="472"/>
        <v>826</v>
      </c>
      <c r="CN307" s="230" t="str">
        <f t="shared" si="432"/>
        <v>NO HABILITA</v>
      </c>
      <c r="CO307" s="32"/>
      <c r="CP307" s="231"/>
      <c r="CQ307" s="34">
        <f t="shared" si="433"/>
        <v>0</v>
      </c>
      <c r="CR307" s="31">
        <f t="shared" si="472"/>
        <v>0</v>
      </c>
      <c r="CS307" s="230" t="str">
        <f t="shared" si="434"/>
        <v>NO OFERTADO</v>
      </c>
      <c r="CT307" s="32"/>
      <c r="CU307" s="229"/>
      <c r="CV307" s="34">
        <f t="shared" si="435"/>
        <v>0</v>
      </c>
      <c r="CW307" s="31">
        <f t="shared" si="472"/>
        <v>0</v>
      </c>
      <c r="CX307" s="230" t="str">
        <f t="shared" si="436"/>
        <v>NO OFERTADO</v>
      </c>
      <c r="CY307" s="32"/>
      <c r="CZ307" s="229"/>
      <c r="DA307" s="34">
        <f t="shared" si="449"/>
        <v>0</v>
      </c>
      <c r="DB307" s="31">
        <f t="shared" si="450"/>
        <v>0</v>
      </c>
      <c r="DC307" s="230" t="str">
        <f t="shared" si="437"/>
        <v>NO OFERTADO</v>
      </c>
      <c r="DD307" s="32"/>
      <c r="DE307" s="229"/>
      <c r="DF307" s="34">
        <f t="shared" si="451"/>
        <v>0</v>
      </c>
      <c r="DG307" s="31">
        <f t="shared" si="452"/>
        <v>0</v>
      </c>
      <c r="DH307" s="230" t="str">
        <f t="shared" si="438"/>
        <v>NO OFERTADO</v>
      </c>
      <c r="DI307" s="32">
        <v>652</v>
      </c>
      <c r="DJ307" s="229">
        <v>0</v>
      </c>
      <c r="DK307" s="34">
        <f t="shared" si="453"/>
        <v>652</v>
      </c>
      <c r="DL307" s="31">
        <f t="shared" si="454"/>
        <v>652</v>
      </c>
      <c r="DM307" s="230" t="str">
        <f t="shared" si="439"/>
        <v>NO HABILITA</v>
      </c>
      <c r="DN307" s="32"/>
      <c r="DO307" s="229"/>
      <c r="DP307" s="34">
        <f t="shared" si="455"/>
        <v>0</v>
      </c>
      <c r="DQ307" s="31">
        <f t="shared" si="456"/>
        <v>0</v>
      </c>
      <c r="DR307" s="230" t="str">
        <f t="shared" si="440"/>
        <v>NO OFERTADO</v>
      </c>
      <c r="DS307" s="32"/>
      <c r="DT307" s="229"/>
      <c r="DU307" s="34">
        <f t="shared" si="457"/>
        <v>0</v>
      </c>
      <c r="DV307" s="31">
        <f t="shared" si="458"/>
        <v>0</v>
      </c>
      <c r="DW307" s="230" t="str">
        <f t="shared" si="441"/>
        <v>NO OFERTADO</v>
      </c>
      <c r="DX307" s="32"/>
      <c r="DY307" s="229">
        <f t="shared" si="473"/>
        <v>0</v>
      </c>
      <c r="DZ307" s="34">
        <f t="shared" si="442"/>
        <v>0</v>
      </c>
      <c r="EA307" s="31">
        <f t="shared" si="443"/>
        <v>0</v>
      </c>
      <c r="EB307" s="230" t="str">
        <f t="shared" si="444"/>
        <v>NO OFERTADO</v>
      </c>
      <c r="EC307" s="32"/>
      <c r="ED307" s="229"/>
      <c r="EE307" s="34">
        <f t="shared" si="459"/>
        <v>0</v>
      </c>
      <c r="EF307" s="31">
        <f t="shared" si="460"/>
        <v>0</v>
      </c>
      <c r="EG307" s="230" t="str">
        <f t="shared" si="445"/>
        <v>NO OFERTADO</v>
      </c>
      <c r="EH307" s="32"/>
      <c r="EI307" s="229"/>
      <c r="EJ307" s="34">
        <f t="shared" si="461"/>
        <v>0</v>
      </c>
      <c r="EK307" s="31">
        <f t="shared" si="462"/>
        <v>0</v>
      </c>
      <c r="EL307" s="230" t="str">
        <f t="shared" si="446"/>
        <v>NO OFERTADO</v>
      </c>
    </row>
    <row r="308" spans="1:142" s="226" customFormat="1" ht="25.5" x14ac:dyDescent="0.2">
      <c r="A308" s="103">
        <v>299</v>
      </c>
      <c r="B308" s="202" t="s">
        <v>456</v>
      </c>
      <c r="C308" s="121" t="s">
        <v>441</v>
      </c>
      <c r="D308" s="146">
        <v>1</v>
      </c>
      <c r="E308" s="227" t="s">
        <v>53</v>
      </c>
      <c r="F308" s="228">
        <v>319.33333333333331</v>
      </c>
      <c r="G308" s="25">
        <v>568</v>
      </c>
      <c r="H308" s="32"/>
      <c r="I308" s="229"/>
      <c r="J308" s="34">
        <f t="shared" si="447"/>
        <v>0</v>
      </c>
      <c r="K308" s="31">
        <f t="shared" si="448"/>
        <v>0</v>
      </c>
      <c r="L308" s="230" t="str">
        <f t="shared" si="397"/>
        <v>NO OFERTADO</v>
      </c>
      <c r="M308" s="32"/>
      <c r="N308" s="229">
        <v>0</v>
      </c>
      <c r="O308" s="34">
        <f t="shared" si="398"/>
        <v>0</v>
      </c>
      <c r="P308" s="31">
        <f t="shared" si="470"/>
        <v>0</v>
      </c>
      <c r="Q308" s="230" t="str">
        <f t="shared" si="400"/>
        <v>NO OFERTADO</v>
      </c>
      <c r="R308" s="32"/>
      <c r="S308" s="229"/>
      <c r="T308" s="34">
        <f t="shared" si="401"/>
        <v>0</v>
      </c>
      <c r="U308" s="31">
        <f t="shared" si="470"/>
        <v>0</v>
      </c>
      <c r="V308" s="230" t="str">
        <f t="shared" si="402"/>
        <v>NO OFERTADO</v>
      </c>
      <c r="W308" s="32"/>
      <c r="X308" s="229"/>
      <c r="Y308" s="34">
        <f t="shared" si="403"/>
        <v>0</v>
      </c>
      <c r="Z308" s="31">
        <f t="shared" si="470"/>
        <v>0</v>
      </c>
      <c r="AA308" s="230" t="str">
        <f t="shared" si="404"/>
        <v>NO OFERTADO</v>
      </c>
      <c r="AB308" s="32"/>
      <c r="AC308" s="229"/>
      <c r="AD308" s="34">
        <f t="shared" si="405"/>
        <v>0</v>
      </c>
      <c r="AE308" s="31">
        <f t="shared" si="470"/>
        <v>0</v>
      </c>
      <c r="AF308" s="230" t="str">
        <f t="shared" si="406"/>
        <v>NO OFERTADO</v>
      </c>
      <c r="AG308" s="32"/>
      <c r="AH308" s="229"/>
      <c r="AI308" s="34">
        <f t="shared" si="407"/>
        <v>0</v>
      </c>
      <c r="AJ308" s="31">
        <f t="shared" si="470"/>
        <v>0</v>
      </c>
      <c r="AK308" s="230" t="str">
        <f t="shared" si="408"/>
        <v>NO OFERTADO</v>
      </c>
      <c r="AL308" s="32"/>
      <c r="AM308" s="229"/>
      <c r="AN308" s="34">
        <f t="shared" si="409"/>
        <v>0</v>
      </c>
      <c r="AO308" s="31">
        <f t="shared" si="470"/>
        <v>0</v>
      </c>
      <c r="AP308" s="230" t="str">
        <f t="shared" si="410"/>
        <v>NO OFERTADO</v>
      </c>
      <c r="AQ308" s="32"/>
      <c r="AR308" s="229"/>
      <c r="AS308" s="34">
        <f t="shared" si="411"/>
        <v>0</v>
      </c>
      <c r="AT308" s="31">
        <f t="shared" si="470"/>
        <v>0</v>
      </c>
      <c r="AU308" s="230" t="str">
        <f t="shared" si="412"/>
        <v>NO OFERTADO</v>
      </c>
      <c r="AV308" s="32">
        <v>671</v>
      </c>
      <c r="AW308" s="229">
        <v>0</v>
      </c>
      <c r="AX308" s="34">
        <f t="shared" si="413"/>
        <v>671</v>
      </c>
      <c r="AY308" s="31">
        <f t="shared" si="470"/>
        <v>671</v>
      </c>
      <c r="AZ308" s="230" t="str">
        <f t="shared" si="414"/>
        <v>HABILITA</v>
      </c>
      <c r="BA308" s="32"/>
      <c r="BB308" s="229">
        <f t="shared" si="471"/>
        <v>0</v>
      </c>
      <c r="BC308" s="34">
        <f t="shared" si="416"/>
        <v>0</v>
      </c>
      <c r="BD308" s="31">
        <f t="shared" si="470"/>
        <v>0</v>
      </c>
      <c r="BE308" s="230" t="str">
        <f t="shared" si="417"/>
        <v>NO OFERTADO</v>
      </c>
      <c r="BF308" s="32"/>
      <c r="BG308" s="229"/>
      <c r="BH308" s="34">
        <f t="shared" si="418"/>
        <v>0</v>
      </c>
      <c r="BI308" s="31">
        <f t="shared" si="470"/>
        <v>0</v>
      </c>
      <c r="BJ308" s="230" t="str">
        <f t="shared" si="419"/>
        <v>NO OFERTADO</v>
      </c>
      <c r="BK308" s="32"/>
      <c r="BL308" s="229"/>
      <c r="BM308" s="34">
        <f t="shared" si="420"/>
        <v>0</v>
      </c>
      <c r="BN308" s="31">
        <f t="shared" si="470"/>
        <v>0</v>
      </c>
      <c r="BO308" s="230" t="str">
        <f t="shared" si="421"/>
        <v>NO OFERTADO</v>
      </c>
      <c r="BP308" s="32"/>
      <c r="BQ308" s="229"/>
      <c r="BR308" s="34">
        <f t="shared" si="422"/>
        <v>0</v>
      </c>
      <c r="BS308" s="31">
        <f t="shared" si="470"/>
        <v>0</v>
      </c>
      <c r="BT308" s="230" t="str">
        <f t="shared" si="423"/>
        <v>NO OFERTADO</v>
      </c>
      <c r="BU308" s="32"/>
      <c r="BV308" s="229"/>
      <c r="BW308" s="34">
        <f t="shared" si="424"/>
        <v>0</v>
      </c>
      <c r="BX308" s="31">
        <f t="shared" si="472"/>
        <v>0</v>
      </c>
      <c r="BY308" s="230" t="str">
        <f t="shared" si="426"/>
        <v>NO OFERTADO</v>
      </c>
      <c r="BZ308" s="32"/>
      <c r="CA308" s="229"/>
      <c r="CB308" s="34">
        <f t="shared" si="427"/>
        <v>0</v>
      </c>
      <c r="CC308" s="31">
        <f t="shared" si="472"/>
        <v>0</v>
      </c>
      <c r="CD308" s="230" t="str">
        <f t="shared" si="428"/>
        <v>NO OFERTADO</v>
      </c>
      <c r="CE308" s="32"/>
      <c r="CF308" s="229"/>
      <c r="CG308" s="34">
        <f t="shared" si="429"/>
        <v>0</v>
      </c>
      <c r="CH308" s="31">
        <f t="shared" si="472"/>
        <v>0</v>
      </c>
      <c r="CI308" s="230" t="str">
        <f t="shared" si="430"/>
        <v>NO OFERTADO</v>
      </c>
      <c r="CJ308" s="32">
        <v>561</v>
      </c>
      <c r="CK308" s="229">
        <v>0</v>
      </c>
      <c r="CL308" s="34">
        <f t="shared" si="431"/>
        <v>561</v>
      </c>
      <c r="CM308" s="31">
        <f t="shared" si="472"/>
        <v>561</v>
      </c>
      <c r="CN308" s="230" t="str">
        <f t="shared" si="432"/>
        <v>HABILITA</v>
      </c>
      <c r="CO308" s="32"/>
      <c r="CP308" s="231"/>
      <c r="CQ308" s="34">
        <f t="shared" si="433"/>
        <v>0</v>
      </c>
      <c r="CR308" s="31">
        <f t="shared" si="472"/>
        <v>0</v>
      </c>
      <c r="CS308" s="230" t="str">
        <f t="shared" si="434"/>
        <v>NO OFERTADO</v>
      </c>
      <c r="CT308" s="32"/>
      <c r="CU308" s="229"/>
      <c r="CV308" s="34">
        <f t="shared" si="435"/>
        <v>0</v>
      </c>
      <c r="CW308" s="31">
        <f t="shared" si="472"/>
        <v>0</v>
      </c>
      <c r="CX308" s="230" t="str">
        <f t="shared" si="436"/>
        <v>NO OFERTADO</v>
      </c>
      <c r="CY308" s="32"/>
      <c r="CZ308" s="229"/>
      <c r="DA308" s="34">
        <f t="shared" si="449"/>
        <v>0</v>
      </c>
      <c r="DB308" s="31">
        <f t="shared" si="450"/>
        <v>0</v>
      </c>
      <c r="DC308" s="230" t="str">
        <f t="shared" si="437"/>
        <v>NO OFERTADO</v>
      </c>
      <c r="DD308" s="32"/>
      <c r="DE308" s="229"/>
      <c r="DF308" s="34">
        <f t="shared" si="451"/>
        <v>0</v>
      </c>
      <c r="DG308" s="31">
        <f t="shared" si="452"/>
        <v>0</v>
      </c>
      <c r="DH308" s="230" t="str">
        <f t="shared" si="438"/>
        <v>NO OFERTADO</v>
      </c>
      <c r="DI308" s="32"/>
      <c r="DJ308" s="229"/>
      <c r="DK308" s="34">
        <f t="shared" si="453"/>
        <v>0</v>
      </c>
      <c r="DL308" s="31">
        <f t="shared" si="454"/>
        <v>0</v>
      </c>
      <c r="DM308" s="230" t="str">
        <f t="shared" si="439"/>
        <v>NO OFERTADO</v>
      </c>
      <c r="DN308" s="32"/>
      <c r="DO308" s="229"/>
      <c r="DP308" s="34">
        <f t="shared" si="455"/>
        <v>0</v>
      </c>
      <c r="DQ308" s="31">
        <f t="shared" si="456"/>
        <v>0</v>
      </c>
      <c r="DR308" s="230" t="str">
        <f t="shared" si="440"/>
        <v>NO OFERTADO</v>
      </c>
      <c r="DS308" s="32"/>
      <c r="DT308" s="229"/>
      <c r="DU308" s="34">
        <f t="shared" si="457"/>
        <v>0</v>
      </c>
      <c r="DV308" s="31">
        <f t="shared" si="458"/>
        <v>0</v>
      </c>
      <c r="DW308" s="230" t="str">
        <f t="shared" si="441"/>
        <v>NO OFERTADO</v>
      </c>
      <c r="DX308" s="32"/>
      <c r="DY308" s="229">
        <f t="shared" si="473"/>
        <v>0</v>
      </c>
      <c r="DZ308" s="34">
        <f t="shared" si="442"/>
        <v>0</v>
      </c>
      <c r="EA308" s="31">
        <f t="shared" si="443"/>
        <v>0</v>
      </c>
      <c r="EB308" s="230" t="str">
        <f t="shared" si="444"/>
        <v>NO OFERTADO</v>
      </c>
      <c r="EC308" s="32"/>
      <c r="ED308" s="229"/>
      <c r="EE308" s="34">
        <f t="shared" si="459"/>
        <v>0</v>
      </c>
      <c r="EF308" s="31">
        <f t="shared" si="460"/>
        <v>0</v>
      </c>
      <c r="EG308" s="230" t="str">
        <f t="shared" si="445"/>
        <v>NO OFERTADO</v>
      </c>
      <c r="EH308" s="32"/>
      <c r="EI308" s="229"/>
      <c r="EJ308" s="34">
        <f t="shared" si="461"/>
        <v>0</v>
      </c>
      <c r="EK308" s="31">
        <f t="shared" si="462"/>
        <v>0</v>
      </c>
      <c r="EL308" s="230" t="str">
        <f t="shared" si="446"/>
        <v>NO OFERTADO</v>
      </c>
    </row>
    <row r="309" spans="1:142" s="226" customFormat="1" ht="25.5" x14ac:dyDescent="0.2">
      <c r="A309" s="103">
        <v>300</v>
      </c>
      <c r="B309" s="202" t="s">
        <v>457</v>
      </c>
      <c r="C309" s="121" t="s">
        <v>441</v>
      </c>
      <c r="D309" s="146">
        <v>1</v>
      </c>
      <c r="E309" s="227" t="s">
        <v>53</v>
      </c>
      <c r="F309" s="228">
        <v>1137</v>
      </c>
      <c r="G309" s="25">
        <v>385</v>
      </c>
      <c r="H309" s="32"/>
      <c r="I309" s="229"/>
      <c r="J309" s="34">
        <f t="shared" si="447"/>
        <v>0</v>
      </c>
      <c r="K309" s="31">
        <f t="shared" si="448"/>
        <v>0</v>
      </c>
      <c r="L309" s="230" t="str">
        <f t="shared" si="397"/>
        <v>NO OFERTADO</v>
      </c>
      <c r="M309" s="32"/>
      <c r="N309" s="229">
        <v>0</v>
      </c>
      <c r="O309" s="34">
        <f t="shared" si="398"/>
        <v>0</v>
      </c>
      <c r="P309" s="31">
        <f t="shared" si="470"/>
        <v>0</v>
      </c>
      <c r="Q309" s="230" t="str">
        <f t="shared" si="400"/>
        <v>NO OFERTADO</v>
      </c>
      <c r="R309" s="32"/>
      <c r="S309" s="229"/>
      <c r="T309" s="34">
        <f t="shared" si="401"/>
        <v>0</v>
      </c>
      <c r="U309" s="31">
        <f t="shared" si="470"/>
        <v>0</v>
      </c>
      <c r="V309" s="230" t="str">
        <f t="shared" si="402"/>
        <v>NO OFERTADO</v>
      </c>
      <c r="W309" s="32"/>
      <c r="X309" s="229"/>
      <c r="Y309" s="34">
        <f t="shared" si="403"/>
        <v>0</v>
      </c>
      <c r="Z309" s="31">
        <f t="shared" si="470"/>
        <v>0</v>
      </c>
      <c r="AA309" s="230" t="str">
        <f t="shared" si="404"/>
        <v>NO OFERTADO</v>
      </c>
      <c r="AB309" s="32"/>
      <c r="AC309" s="229"/>
      <c r="AD309" s="34">
        <f t="shared" si="405"/>
        <v>0</v>
      </c>
      <c r="AE309" s="31">
        <f t="shared" si="470"/>
        <v>0</v>
      </c>
      <c r="AF309" s="230" t="str">
        <f t="shared" si="406"/>
        <v>NO OFERTADO</v>
      </c>
      <c r="AG309" s="32"/>
      <c r="AH309" s="229"/>
      <c r="AI309" s="34">
        <f t="shared" si="407"/>
        <v>0</v>
      </c>
      <c r="AJ309" s="31">
        <f t="shared" si="470"/>
        <v>0</v>
      </c>
      <c r="AK309" s="230" t="str">
        <f t="shared" si="408"/>
        <v>NO OFERTADO</v>
      </c>
      <c r="AL309" s="32"/>
      <c r="AM309" s="229"/>
      <c r="AN309" s="34">
        <f t="shared" si="409"/>
        <v>0</v>
      </c>
      <c r="AO309" s="31">
        <f t="shared" si="470"/>
        <v>0</v>
      </c>
      <c r="AP309" s="230" t="str">
        <f t="shared" si="410"/>
        <v>NO OFERTADO</v>
      </c>
      <c r="AQ309" s="32"/>
      <c r="AR309" s="229"/>
      <c r="AS309" s="34">
        <f t="shared" si="411"/>
        <v>0</v>
      </c>
      <c r="AT309" s="31">
        <f t="shared" si="470"/>
        <v>0</v>
      </c>
      <c r="AU309" s="230" t="str">
        <f t="shared" si="412"/>
        <v>NO OFERTADO</v>
      </c>
      <c r="AV309" s="32">
        <v>417</v>
      </c>
      <c r="AW309" s="229">
        <v>0</v>
      </c>
      <c r="AX309" s="34">
        <f t="shared" si="413"/>
        <v>417</v>
      </c>
      <c r="AY309" s="31">
        <f t="shared" si="470"/>
        <v>417</v>
      </c>
      <c r="AZ309" s="230" t="str">
        <f t="shared" si="414"/>
        <v>HABILITA</v>
      </c>
      <c r="BA309" s="32"/>
      <c r="BB309" s="229">
        <f t="shared" si="471"/>
        <v>0</v>
      </c>
      <c r="BC309" s="34">
        <f t="shared" si="416"/>
        <v>0</v>
      </c>
      <c r="BD309" s="31">
        <f t="shared" si="470"/>
        <v>0</v>
      </c>
      <c r="BE309" s="230" t="str">
        <f t="shared" si="417"/>
        <v>NO OFERTADO</v>
      </c>
      <c r="BF309" s="32"/>
      <c r="BG309" s="229"/>
      <c r="BH309" s="34">
        <f t="shared" si="418"/>
        <v>0</v>
      </c>
      <c r="BI309" s="31">
        <f t="shared" si="470"/>
        <v>0</v>
      </c>
      <c r="BJ309" s="230" t="str">
        <f t="shared" si="419"/>
        <v>NO OFERTADO</v>
      </c>
      <c r="BK309" s="32"/>
      <c r="BL309" s="229"/>
      <c r="BM309" s="34">
        <f t="shared" si="420"/>
        <v>0</v>
      </c>
      <c r="BN309" s="31">
        <f t="shared" si="470"/>
        <v>0</v>
      </c>
      <c r="BO309" s="230" t="str">
        <f t="shared" si="421"/>
        <v>NO OFERTADO</v>
      </c>
      <c r="BP309" s="32"/>
      <c r="BQ309" s="229"/>
      <c r="BR309" s="34">
        <f t="shared" si="422"/>
        <v>0</v>
      </c>
      <c r="BS309" s="31">
        <f t="shared" si="470"/>
        <v>0</v>
      </c>
      <c r="BT309" s="230" t="str">
        <f t="shared" si="423"/>
        <v>NO OFERTADO</v>
      </c>
      <c r="BU309" s="32">
        <v>360</v>
      </c>
      <c r="BV309" s="229">
        <v>0</v>
      </c>
      <c r="BW309" s="34">
        <f t="shared" si="424"/>
        <v>360</v>
      </c>
      <c r="BX309" s="31">
        <f t="shared" si="472"/>
        <v>360</v>
      </c>
      <c r="BY309" s="230" t="str">
        <f t="shared" si="426"/>
        <v>HABILITA</v>
      </c>
      <c r="BZ309" s="32"/>
      <c r="CA309" s="229"/>
      <c r="CB309" s="34">
        <f t="shared" si="427"/>
        <v>0</v>
      </c>
      <c r="CC309" s="31">
        <f t="shared" si="472"/>
        <v>0</v>
      </c>
      <c r="CD309" s="230" t="str">
        <f t="shared" si="428"/>
        <v>NO OFERTADO</v>
      </c>
      <c r="CE309" s="32"/>
      <c r="CF309" s="229"/>
      <c r="CG309" s="34">
        <f t="shared" si="429"/>
        <v>0</v>
      </c>
      <c r="CH309" s="31">
        <f t="shared" si="472"/>
        <v>0</v>
      </c>
      <c r="CI309" s="230" t="str">
        <f t="shared" si="430"/>
        <v>NO OFERTADO</v>
      </c>
      <c r="CJ309" s="32">
        <v>561</v>
      </c>
      <c r="CK309" s="229">
        <v>0</v>
      </c>
      <c r="CL309" s="34">
        <f t="shared" si="431"/>
        <v>561</v>
      </c>
      <c r="CM309" s="31">
        <f t="shared" si="472"/>
        <v>561</v>
      </c>
      <c r="CN309" s="230" t="str">
        <f t="shared" si="432"/>
        <v>NO HABILITA</v>
      </c>
      <c r="CO309" s="32"/>
      <c r="CP309" s="231"/>
      <c r="CQ309" s="34">
        <f t="shared" si="433"/>
        <v>0</v>
      </c>
      <c r="CR309" s="31">
        <f t="shared" si="472"/>
        <v>0</v>
      </c>
      <c r="CS309" s="230" t="str">
        <f t="shared" si="434"/>
        <v>NO OFERTADO</v>
      </c>
      <c r="CT309" s="32"/>
      <c r="CU309" s="229"/>
      <c r="CV309" s="34">
        <f t="shared" si="435"/>
        <v>0</v>
      </c>
      <c r="CW309" s="31">
        <f t="shared" si="472"/>
        <v>0</v>
      </c>
      <c r="CX309" s="230" t="str">
        <f t="shared" si="436"/>
        <v>NO OFERTADO</v>
      </c>
      <c r="CY309" s="32"/>
      <c r="CZ309" s="229"/>
      <c r="DA309" s="34">
        <f t="shared" si="449"/>
        <v>0</v>
      </c>
      <c r="DB309" s="31">
        <f t="shared" si="450"/>
        <v>0</v>
      </c>
      <c r="DC309" s="230" t="str">
        <f t="shared" si="437"/>
        <v>NO OFERTADO</v>
      </c>
      <c r="DD309" s="32"/>
      <c r="DE309" s="229"/>
      <c r="DF309" s="34">
        <f t="shared" si="451"/>
        <v>0</v>
      </c>
      <c r="DG309" s="31">
        <f t="shared" si="452"/>
        <v>0</v>
      </c>
      <c r="DH309" s="230" t="str">
        <f t="shared" si="438"/>
        <v>NO OFERTADO</v>
      </c>
      <c r="DI309" s="32">
        <v>438</v>
      </c>
      <c r="DJ309" s="229">
        <v>0</v>
      </c>
      <c r="DK309" s="34">
        <f t="shared" si="453"/>
        <v>438</v>
      </c>
      <c r="DL309" s="31">
        <f t="shared" si="454"/>
        <v>438</v>
      </c>
      <c r="DM309" s="230" t="str">
        <f t="shared" si="439"/>
        <v>HABILITA</v>
      </c>
      <c r="DN309" s="32"/>
      <c r="DO309" s="229"/>
      <c r="DP309" s="34">
        <f t="shared" si="455"/>
        <v>0</v>
      </c>
      <c r="DQ309" s="31">
        <f t="shared" si="456"/>
        <v>0</v>
      </c>
      <c r="DR309" s="230" t="str">
        <f t="shared" si="440"/>
        <v>NO OFERTADO</v>
      </c>
      <c r="DS309" s="32"/>
      <c r="DT309" s="229"/>
      <c r="DU309" s="34">
        <f t="shared" si="457"/>
        <v>0</v>
      </c>
      <c r="DV309" s="31">
        <f t="shared" si="458"/>
        <v>0</v>
      </c>
      <c r="DW309" s="230" t="str">
        <f t="shared" si="441"/>
        <v>NO OFERTADO</v>
      </c>
      <c r="DX309" s="32"/>
      <c r="DY309" s="229">
        <f t="shared" si="473"/>
        <v>0</v>
      </c>
      <c r="DZ309" s="34">
        <f t="shared" si="442"/>
        <v>0</v>
      </c>
      <c r="EA309" s="31">
        <f t="shared" si="443"/>
        <v>0</v>
      </c>
      <c r="EB309" s="230" t="str">
        <f t="shared" si="444"/>
        <v>NO OFERTADO</v>
      </c>
      <c r="EC309" s="32"/>
      <c r="ED309" s="229"/>
      <c r="EE309" s="34">
        <f t="shared" si="459"/>
        <v>0</v>
      </c>
      <c r="EF309" s="31">
        <f t="shared" si="460"/>
        <v>0</v>
      </c>
      <c r="EG309" s="230" t="str">
        <f t="shared" si="445"/>
        <v>NO OFERTADO</v>
      </c>
      <c r="EH309" s="32"/>
      <c r="EI309" s="229"/>
      <c r="EJ309" s="34">
        <f t="shared" si="461"/>
        <v>0</v>
      </c>
      <c r="EK309" s="31">
        <f t="shared" si="462"/>
        <v>0</v>
      </c>
      <c r="EL309" s="230" t="str">
        <f t="shared" si="446"/>
        <v>NO OFERTADO</v>
      </c>
    </row>
    <row r="310" spans="1:142" s="226" customFormat="1" ht="25.5" x14ac:dyDescent="0.2">
      <c r="A310" s="103">
        <v>301</v>
      </c>
      <c r="B310" s="202" t="s">
        <v>458</v>
      </c>
      <c r="C310" s="121" t="s">
        <v>441</v>
      </c>
      <c r="D310" s="146">
        <v>1</v>
      </c>
      <c r="E310" s="227" t="s">
        <v>53</v>
      </c>
      <c r="F310" s="228">
        <v>1009.6666666666666</v>
      </c>
      <c r="G310" s="25">
        <v>370</v>
      </c>
      <c r="H310" s="32"/>
      <c r="I310" s="229"/>
      <c r="J310" s="34">
        <f t="shared" si="447"/>
        <v>0</v>
      </c>
      <c r="K310" s="31">
        <f t="shared" si="448"/>
        <v>0</v>
      </c>
      <c r="L310" s="230" t="str">
        <f t="shared" si="397"/>
        <v>NO OFERTADO</v>
      </c>
      <c r="M310" s="32"/>
      <c r="N310" s="229">
        <v>0</v>
      </c>
      <c r="O310" s="34">
        <f t="shared" si="398"/>
        <v>0</v>
      </c>
      <c r="P310" s="31">
        <f t="shared" si="470"/>
        <v>0</v>
      </c>
      <c r="Q310" s="230" t="str">
        <f t="shared" si="400"/>
        <v>NO OFERTADO</v>
      </c>
      <c r="R310" s="32"/>
      <c r="S310" s="229"/>
      <c r="T310" s="34">
        <f t="shared" si="401"/>
        <v>0</v>
      </c>
      <c r="U310" s="31">
        <f t="shared" si="470"/>
        <v>0</v>
      </c>
      <c r="V310" s="230" t="str">
        <f t="shared" si="402"/>
        <v>NO OFERTADO</v>
      </c>
      <c r="W310" s="32"/>
      <c r="X310" s="229"/>
      <c r="Y310" s="34">
        <f t="shared" si="403"/>
        <v>0</v>
      </c>
      <c r="Z310" s="31">
        <f t="shared" si="470"/>
        <v>0</v>
      </c>
      <c r="AA310" s="230" t="str">
        <f t="shared" si="404"/>
        <v>NO OFERTADO</v>
      </c>
      <c r="AB310" s="32"/>
      <c r="AC310" s="229"/>
      <c r="AD310" s="34">
        <f t="shared" si="405"/>
        <v>0</v>
      </c>
      <c r="AE310" s="31">
        <f t="shared" si="470"/>
        <v>0</v>
      </c>
      <c r="AF310" s="230" t="str">
        <f t="shared" si="406"/>
        <v>NO OFERTADO</v>
      </c>
      <c r="AG310" s="32"/>
      <c r="AH310" s="229"/>
      <c r="AI310" s="34">
        <f t="shared" si="407"/>
        <v>0</v>
      </c>
      <c r="AJ310" s="31">
        <f t="shared" si="470"/>
        <v>0</v>
      </c>
      <c r="AK310" s="230" t="str">
        <f t="shared" si="408"/>
        <v>NO OFERTADO</v>
      </c>
      <c r="AL310" s="32"/>
      <c r="AM310" s="229"/>
      <c r="AN310" s="34">
        <f t="shared" si="409"/>
        <v>0</v>
      </c>
      <c r="AO310" s="31">
        <f t="shared" si="470"/>
        <v>0</v>
      </c>
      <c r="AP310" s="230" t="str">
        <f t="shared" si="410"/>
        <v>NO OFERTADO</v>
      </c>
      <c r="AQ310" s="32"/>
      <c r="AR310" s="229"/>
      <c r="AS310" s="34">
        <f t="shared" si="411"/>
        <v>0</v>
      </c>
      <c r="AT310" s="31">
        <f t="shared" si="470"/>
        <v>0</v>
      </c>
      <c r="AU310" s="230" t="str">
        <f t="shared" si="412"/>
        <v>NO OFERTADO</v>
      </c>
      <c r="AV310" s="32">
        <v>425</v>
      </c>
      <c r="AW310" s="229">
        <v>0</v>
      </c>
      <c r="AX310" s="34">
        <f t="shared" si="413"/>
        <v>425</v>
      </c>
      <c r="AY310" s="31">
        <f t="shared" si="470"/>
        <v>425</v>
      </c>
      <c r="AZ310" s="230" t="str">
        <f t="shared" si="414"/>
        <v>HABILITA</v>
      </c>
      <c r="BA310" s="32"/>
      <c r="BB310" s="229">
        <f t="shared" si="471"/>
        <v>0</v>
      </c>
      <c r="BC310" s="34">
        <f t="shared" si="416"/>
        <v>0</v>
      </c>
      <c r="BD310" s="31">
        <f t="shared" si="470"/>
        <v>0</v>
      </c>
      <c r="BE310" s="230" t="str">
        <f t="shared" si="417"/>
        <v>NO OFERTADO</v>
      </c>
      <c r="BF310" s="32"/>
      <c r="BG310" s="229"/>
      <c r="BH310" s="34">
        <f t="shared" si="418"/>
        <v>0</v>
      </c>
      <c r="BI310" s="31">
        <f t="shared" si="470"/>
        <v>0</v>
      </c>
      <c r="BJ310" s="230" t="str">
        <f t="shared" si="419"/>
        <v>NO OFERTADO</v>
      </c>
      <c r="BK310" s="32"/>
      <c r="BL310" s="229"/>
      <c r="BM310" s="34">
        <f t="shared" si="420"/>
        <v>0</v>
      </c>
      <c r="BN310" s="31">
        <f t="shared" si="470"/>
        <v>0</v>
      </c>
      <c r="BO310" s="230" t="str">
        <f t="shared" si="421"/>
        <v>NO OFERTADO</v>
      </c>
      <c r="BP310" s="32"/>
      <c r="BQ310" s="229"/>
      <c r="BR310" s="34">
        <f t="shared" si="422"/>
        <v>0</v>
      </c>
      <c r="BS310" s="31">
        <f t="shared" si="470"/>
        <v>0</v>
      </c>
      <c r="BT310" s="230" t="str">
        <f t="shared" si="423"/>
        <v>NO OFERTADO</v>
      </c>
      <c r="BU310" s="32">
        <v>420</v>
      </c>
      <c r="BV310" s="229">
        <v>0</v>
      </c>
      <c r="BW310" s="34">
        <f t="shared" si="424"/>
        <v>420</v>
      </c>
      <c r="BX310" s="31">
        <f t="shared" si="472"/>
        <v>420</v>
      </c>
      <c r="BY310" s="230" t="str">
        <f t="shared" si="426"/>
        <v>HABILITA</v>
      </c>
      <c r="BZ310" s="32"/>
      <c r="CA310" s="229"/>
      <c r="CB310" s="34">
        <f t="shared" si="427"/>
        <v>0</v>
      </c>
      <c r="CC310" s="31">
        <f t="shared" si="472"/>
        <v>0</v>
      </c>
      <c r="CD310" s="230" t="str">
        <f t="shared" si="428"/>
        <v>NO OFERTADO</v>
      </c>
      <c r="CE310" s="32"/>
      <c r="CF310" s="229"/>
      <c r="CG310" s="34">
        <f t="shared" si="429"/>
        <v>0</v>
      </c>
      <c r="CH310" s="31">
        <f t="shared" si="472"/>
        <v>0</v>
      </c>
      <c r="CI310" s="230" t="str">
        <f t="shared" si="430"/>
        <v>NO OFERTADO</v>
      </c>
      <c r="CJ310" s="32">
        <v>576</v>
      </c>
      <c r="CK310" s="229">
        <v>0</v>
      </c>
      <c r="CL310" s="34">
        <f t="shared" si="431"/>
        <v>576</v>
      </c>
      <c r="CM310" s="31">
        <f t="shared" si="472"/>
        <v>576</v>
      </c>
      <c r="CN310" s="230" t="str">
        <f t="shared" si="432"/>
        <v>NO HABILITA</v>
      </c>
      <c r="CO310" s="32"/>
      <c r="CP310" s="231"/>
      <c r="CQ310" s="34">
        <f t="shared" si="433"/>
        <v>0</v>
      </c>
      <c r="CR310" s="31">
        <f t="shared" si="472"/>
        <v>0</v>
      </c>
      <c r="CS310" s="230" t="str">
        <f t="shared" si="434"/>
        <v>NO OFERTADO</v>
      </c>
      <c r="CT310" s="32"/>
      <c r="CU310" s="229"/>
      <c r="CV310" s="34">
        <f t="shared" si="435"/>
        <v>0</v>
      </c>
      <c r="CW310" s="31">
        <f t="shared" si="472"/>
        <v>0</v>
      </c>
      <c r="CX310" s="230" t="str">
        <f t="shared" si="436"/>
        <v>NO OFERTADO</v>
      </c>
      <c r="CY310" s="32"/>
      <c r="CZ310" s="229"/>
      <c r="DA310" s="34">
        <f t="shared" si="449"/>
        <v>0</v>
      </c>
      <c r="DB310" s="31">
        <f t="shared" si="450"/>
        <v>0</v>
      </c>
      <c r="DC310" s="230" t="str">
        <f t="shared" si="437"/>
        <v>NO OFERTADO</v>
      </c>
      <c r="DD310" s="32"/>
      <c r="DE310" s="229"/>
      <c r="DF310" s="34">
        <f t="shared" si="451"/>
        <v>0</v>
      </c>
      <c r="DG310" s="31">
        <f t="shared" si="452"/>
        <v>0</v>
      </c>
      <c r="DH310" s="230" t="str">
        <f t="shared" si="438"/>
        <v>NO OFERTADO</v>
      </c>
      <c r="DI310" s="32">
        <v>433</v>
      </c>
      <c r="DJ310" s="229">
        <v>0</v>
      </c>
      <c r="DK310" s="34">
        <f t="shared" si="453"/>
        <v>433</v>
      </c>
      <c r="DL310" s="31">
        <f t="shared" si="454"/>
        <v>433</v>
      </c>
      <c r="DM310" s="230" t="str">
        <f t="shared" si="439"/>
        <v>HABILITA</v>
      </c>
      <c r="DN310" s="32"/>
      <c r="DO310" s="229"/>
      <c r="DP310" s="34">
        <f t="shared" si="455"/>
        <v>0</v>
      </c>
      <c r="DQ310" s="31">
        <f t="shared" si="456"/>
        <v>0</v>
      </c>
      <c r="DR310" s="230" t="str">
        <f t="shared" si="440"/>
        <v>NO OFERTADO</v>
      </c>
      <c r="DS310" s="32"/>
      <c r="DT310" s="229"/>
      <c r="DU310" s="34">
        <f t="shared" si="457"/>
        <v>0</v>
      </c>
      <c r="DV310" s="31">
        <f t="shared" si="458"/>
        <v>0</v>
      </c>
      <c r="DW310" s="230" t="str">
        <f t="shared" si="441"/>
        <v>NO OFERTADO</v>
      </c>
      <c r="DX310" s="32"/>
      <c r="DY310" s="229">
        <f t="shared" si="473"/>
        <v>0</v>
      </c>
      <c r="DZ310" s="34">
        <f t="shared" si="442"/>
        <v>0</v>
      </c>
      <c r="EA310" s="31">
        <f t="shared" si="443"/>
        <v>0</v>
      </c>
      <c r="EB310" s="230" t="str">
        <f t="shared" si="444"/>
        <v>NO OFERTADO</v>
      </c>
      <c r="EC310" s="32"/>
      <c r="ED310" s="229"/>
      <c r="EE310" s="34">
        <f t="shared" si="459"/>
        <v>0</v>
      </c>
      <c r="EF310" s="31">
        <f t="shared" si="460"/>
        <v>0</v>
      </c>
      <c r="EG310" s="230" t="str">
        <f t="shared" si="445"/>
        <v>NO OFERTADO</v>
      </c>
      <c r="EH310" s="32"/>
      <c r="EI310" s="229"/>
      <c r="EJ310" s="34">
        <f t="shared" si="461"/>
        <v>0</v>
      </c>
      <c r="EK310" s="31">
        <f t="shared" si="462"/>
        <v>0</v>
      </c>
      <c r="EL310" s="230" t="str">
        <f t="shared" si="446"/>
        <v>NO OFERTADO</v>
      </c>
    </row>
    <row r="311" spans="1:142" s="226" customFormat="1" ht="25.5" x14ac:dyDescent="0.2">
      <c r="A311" s="103">
        <v>302</v>
      </c>
      <c r="B311" s="202" t="s">
        <v>459</v>
      </c>
      <c r="C311" s="121" t="s">
        <v>441</v>
      </c>
      <c r="D311" s="146">
        <v>1</v>
      </c>
      <c r="E311" s="227" t="s">
        <v>53</v>
      </c>
      <c r="F311" s="228">
        <v>17.666666666666668</v>
      </c>
      <c r="G311" s="25">
        <v>2580</v>
      </c>
      <c r="H311" s="32"/>
      <c r="I311" s="229"/>
      <c r="J311" s="34">
        <f t="shared" si="447"/>
        <v>0</v>
      </c>
      <c r="K311" s="31">
        <f t="shared" si="448"/>
        <v>0</v>
      </c>
      <c r="L311" s="230" t="str">
        <f t="shared" si="397"/>
        <v>NO OFERTADO</v>
      </c>
      <c r="M311" s="32"/>
      <c r="N311" s="229">
        <v>0</v>
      </c>
      <c r="O311" s="34">
        <f t="shared" si="398"/>
        <v>0</v>
      </c>
      <c r="P311" s="31">
        <f t="shared" si="470"/>
        <v>0</v>
      </c>
      <c r="Q311" s="230" t="str">
        <f t="shared" si="400"/>
        <v>NO OFERTADO</v>
      </c>
      <c r="R311" s="32"/>
      <c r="S311" s="229"/>
      <c r="T311" s="34">
        <f t="shared" si="401"/>
        <v>0</v>
      </c>
      <c r="U311" s="31">
        <f t="shared" si="470"/>
        <v>0</v>
      </c>
      <c r="V311" s="230" t="str">
        <f t="shared" si="402"/>
        <v>NO OFERTADO</v>
      </c>
      <c r="W311" s="32"/>
      <c r="X311" s="229"/>
      <c r="Y311" s="34">
        <f t="shared" si="403"/>
        <v>0</v>
      </c>
      <c r="Z311" s="31">
        <f t="shared" si="470"/>
        <v>0</v>
      </c>
      <c r="AA311" s="230" t="str">
        <f t="shared" si="404"/>
        <v>NO OFERTADO</v>
      </c>
      <c r="AB311" s="32"/>
      <c r="AC311" s="229"/>
      <c r="AD311" s="34">
        <f t="shared" si="405"/>
        <v>0</v>
      </c>
      <c r="AE311" s="31">
        <f t="shared" si="470"/>
        <v>0</v>
      </c>
      <c r="AF311" s="230" t="str">
        <f t="shared" si="406"/>
        <v>NO OFERTADO</v>
      </c>
      <c r="AG311" s="32"/>
      <c r="AH311" s="229"/>
      <c r="AI311" s="34">
        <f t="shared" si="407"/>
        <v>0</v>
      </c>
      <c r="AJ311" s="31">
        <f t="shared" si="470"/>
        <v>0</v>
      </c>
      <c r="AK311" s="230" t="str">
        <f t="shared" si="408"/>
        <v>NO OFERTADO</v>
      </c>
      <c r="AL311" s="32"/>
      <c r="AM311" s="229"/>
      <c r="AN311" s="34">
        <f t="shared" si="409"/>
        <v>0</v>
      </c>
      <c r="AO311" s="31">
        <f t="shared" si="470"/>
        <v>0</v>
      </c>
      <c r="AP311" s="230" t="str">
        <f t="shared" si="410"/>
        <v>NO OFERTADO</v>
      </c>
      <c r="AQ311" s="32"/>
      <c r="AR311" s="229"/>
      <c r="AS311" s="34">
        <f t="shared" si="411"/>
        <v>0</v>
      </c>
      <c r="AT311" s="31">
        <f t="shared" si="470"/>
        <v>0</v>
      </c>
      <c r="AU311" s="230" t="str">
        <f t="shared" si="412"/>
        <v>NO OFERTADO</v>
      </c>
      <c r="AV311" s="32">
        <v>3325</v>
      </c>
      <c r="AW311" s="229">
        <v>0</v>
      </c>
      <c r="AX311" s="34">
        <f t="shared" si="413"/>
        <v>3325</v>
      </c>
      <c r="AY311" s="31">
        <f t="shared" si="470"/>
        <v>3325</v>
      </c>
      <c r="AZ311" s="230" t="str">
        <f t="shared" si="414"/>
        <v>HABILITA</v>
      </c>
      <c r="BA311" s="32"/>
      <c r="BB311" s="229">
        <f t="shared" si="471"/>
        <v>0</v>
      </c>
      <c r="BC311" s="34">
        <f t="shared" si="416"/>
        <v>0</v>
      </c>
      <c r="BD311" s="31">
        <f t="shared" si="470"/>
        <v>0</v>
      </c>
      <c r="BE311" s="230" t="str">
        <f t="shared" si="417"/>
        <v>NO OFERTADO</v>
      </c>
      <c r="BF311" s="32"/>
      <c r="BG311" s="229"/>
      <c r="BH311" s="34">
        <f t="shared" si="418"/>
        <v>0</v>
      </c>
      <c r="BI311" s="31">
        <f t="shared" si="470"/>
        <v>0</v>
      </c>
      <c r="BJ311" s="230" t="str">
        <f t="shared" si="419"/>
        <v>NO OFERTADO</v>
      </c>
      <c r="BK311" s="32"/>
      <c r="BL311" s="229"/>
      <c r="BM311" s="34">
        <f t="shared" si="420"/>
        <v>0</v>
      </c>
      <c r="BN311" s="31">
        <f t="shared" si="470"/>
        <v>0</v>
      </c>
      <c r="BO311" s="230" t="str">
        <f t="shared" si="421"/>
        <v>NO OFERTADO</v>
      </c>
      <c r="BP311" s="32"/>
      <c r="BQ311" s="229"/>
      <c r="BR311" s="34">
        <f t="shared" si="422"/>
        <v>0</v>
      </c>
      <c r="BS311" s="31">
        <f t="shared" si="470"/>
        <v>0</v>
      </c>
      <c r="BT311" s="230" t="str">
        <f t="shared" si="423"/>
        <v>NO OFERTADO</v>
      </c>
      <c r="BU311" s="32"/>
      <c r="BV311" s="229"/>
      <c r="BW311" s="34">
        <f t="shared" si="424"/>
        <v>0</v>
      </c>
      <c r="BX311" s="31">
        <f t="shared" si="472"/>
        <v>0</v>
      </c>
      <c r="BY311" s="230" t="str">
        <f t="shared" si="426"/>
        <v>NO OFERTADO</v>
      </c>
      <c r="BZ311" s="32"/>
      <c r="CA311" s="229"/>
      <c r="CB311" s="34">
        <f t="shared" si="427"/>
        <v>0</v>
      </c>
      <c r="CC311" s="31">
        <f t="shared" si="472"/>
        <v>0</v>
      </c>
      <c r="CD311" s="230" t="str">
        <f t="shared" si="428"/>
        <v>NO OFERTADO</v>
      </c>
      <c r="CE311" s="32">
        <v>2443</v>
      </c>
      <c r="CF311" s="229">
        <v>0</v>
      </c>
      <c r="CG311" s="34">
        <f t="shared" si="429"/>
        <v>2443</v>
      </c>
      <c r="CH311" s="31">
        <f t="shared" si="472"/>
        <v>2443</v>
      </c>
      <c r="CI311" s="230" t="str">
        <f t="shared" si="430"/>
        <v>HABILITA</v>
      </c>
      <c r="CJ311" s="32"/>
      <c r="CK311" s="229"/>
      <c r="CL311" s="34">
        <f t="shared" si="431"/>
        <v>0</v>
      </c>
      <c r="CM311" s="31">
        <f t="shared" si="472"/>
        <v>0</v>
      </c>
      <c r="CN311" s="230" t="str">
        <f t="shared" si="432"/>
        <v>NO OFERTADO</v>
      </c>
      <c r="CO311" s="32"/>
      <c r="CP311" s="231"/>
      <c r="CQ311" s="34">
        <f t="shared" si="433"/>
        <v>0</v>
      </c>
      <c r="CR311" s="31">
        <f t="shared" si="472"/>
        <v>0</v>
      </c>
      <c r="CS311" s="230" t="str">
        <f t="shared" si="434"/>
        <v>NO OFERTADO</v>
      </c>
      <c r="CT311" s="32"/>
      <c r="CU311" s="229"/>
      <c r="CV311" s="34">
        <f t="shared" si="435"/>
        <v>0</v>
      </c>
      <c r="CW311" s="31">
        <f t="shared" si="472"/>
        <v>0</v>
      </c>
      <c r="CX311" s="230" t="str">
        <f t="shared" si="436"/>
        <v>NO OFERTADO</v>
      </c>
      <c r="CY311" s="32"/>
      <c r="CZ311" s="229"/>
      <c r="DA311" s="34">
        <f t="shared" si="449"/>
        <v>0</v>
      </c>
      <c r="DB311" s="31">
        <f t="shared" si="450"/>
        <v>0</v>
      </c>
      <c r="DC311" s="230" t="str">
        <f t="shared" si="437"/>
        <v>NO OFERTADO</v>
      </c>
      <c r="DD311" s="32">
        <v>2680</v>
      </c>
      <c r="DE311" s="229">
        <v>0</v>
      </c>
      <c r="DF311" s="34">
        <f t="shared" si="451"/>
        <v>2680</v>
      </c>
      <c r="DG311" s="31">
        <f t="shared" si="452"/>
        <v>2680</v>
      </c>
      <c r="DH311" s="230" t="str">
        <f t="shared" si="438"/>
        <v>HABILITA</v>
      </c>
      <c r="DI311" s="32">
        <v>2557</v>
      </c>
      <c r="DJ311" s="229">
        <v>0</v>
      </c>
      <c r="DK311" s="34">
        <f t="shared" si="453"/>
        <v>2557</v>
      </c>
      <c r="DL311" s="31">
        <f t="shared" si="454"/>
        <v>2557</v>
      </c>
      <c r="DM311" s="230" t="str">
        <f t="shared" si="439"/>
        <v>HABILITA</v>
      </c>
      <c r="DN311" s="32"/>
      <c r="DO311" s="229"/>
      <c r="DP311" s="34">
        <f t="shared" si="455"/>
        <v>0</v>
      </c>
      <c r="DQ311" s="31">
        <f t="shared" si="456"/>
        <v>0</v>
      </c>
      <c r="DR311" s="230" t="str">
        <f t="shared" si="440"/>
        <v>NO OFERTADO</v>
      </c>
      <c r="DS311" s="32"/>
      <c r="DT311" s="229"/>
      <c r="DU311" s="34">
        <f t="shared" si="457"/>
        <v>0</v>
      </c>
      <c r="DV311" s="31">
        <f t="shared" si="458"/>
        <v>0</v>
      </c>
      <c r="DW311" s="230" t="str">
        <f t="shared" si="441"/>
        <v>NO OFERTADO</v>
      </c>
      <c r="DX311" s="32"/>
      <c r="DY311" s="229">
        <f t="shared" si="473"/>
        <v>0</v>
      </c>
      <c r="DZ311" s="34">
        <f t="shared" si="442"/>
        <v>0</v>
      </c>
      <c r="EA311" s="31">
        <f t="shared" si="443"/>
        <v>0</v>
      </c>
      <c r="EB311" s="230" t="str">
        <f t="shared" si="444"/>
        <v>NO OFERTADO</v>
      </c>
      <c r="EC311" s="32"/>
      <c r="ED311" s="229"/>
      <c r="EE311" s="34">
        <f t="shared" si="459"/>
        <v>0</v>
      </c>
      <c r="EF311" s="31">
        <f t="shared" si="460"/>
        <v>0</v>
      </c>
      <c r="EG311" s="230" t="str">
        <f t="shared" si="445"/>
        <v>NO OFERTADO</v>
      </c>
      <c r="EH311" s="32"/>
      <c r="EI311" s="229"/>
      <c r="EJ311" s="34">
        <f t="shared" si="461"/>
        <v>0</v>
      </c>
      <c r="EK311" s="31">
        <f t="shared" si="462"/>
        <v>0</v>
      </c>
      <c r="EL311" s="230" t="str">
        <f t="shared" si="446"/>
        <v>NO OFERTADO</v>
      </c>
    </row>
    <row r="312" spans="1:142" s="226" customFormat="1" ht="25.5" x14ac:dyDescent="0.2">
      <c r="A312" s="103">
        <v>303</v>
      </c>
      <c r="B312" s="202" t="s">
        <v>460</v>
      </c>
      <c r="C312" s="121" t="s">
        <v>441</v>
      </c>
      <c r="D312" s="146">
        <v>1</v>
      </c>
      <c r="E312" s="227" t="s">
        <v>53</v>
      </c>
      <c r="F312" s="228">
        <v>10</v>
      </c>
      <c r="G312" s="25">
        <v>3190</v>
      </c>
      <c r="H312" s="32"/>
      <c r="I312" s="229"/>
      <c r="J312" s="34">
        <f t="shared" si="447"/>
        <v>0</v>
      </c>
      <c r="K312" s="31">
        <f t="shared" si="448"/>
        <v>0</v>
      </c>
      <c r="L312" s="230" t="str">
        <f t="shared" si="397"/>
        <v>NO OFERTADO</v>
      </c>
      <c r="M312" s="32"/>
      <c r="N312" s="229">
        <v>0</v>
      </c>
      <c r="O312" s="34">
        <f t="shared" si="398"/>
        <v>0</v>
      </c>
      <c r="P312" s="31">
        <f t="shared" si="470"/>
        <v>0</v>
      </c>
      <c r="Q312" s="230" t="str">
        <f t="shared" si="400"/>
        <v>NO OFERTADO</v>
      </c>
      <c r="R312" s="32"/>
      <c r="S312" s="229"/>
      <c r="T312" s="34">
        <f t="shared" si="401"/>
        <v>0</v>
      </c>
      <c r="U312" s="31">
        <f t="shared" si="470"/>
        <v>0</v>
      </c>
      <c r="V312" s="230" t="str">
        <f t="shared" si="402"/>
        <v>NO OFERTADO</v>
      </c>
      <c r="W312" s="32"/>
      <c r="X312" s="229"/>
      <c r="Y312" s="34">
        <f t="shared" si="403"/>
        <v>0</v>
      </c>
      <c r="Z312" s="31">
        <f t="shared" si="470"/>
        <v>0</v>
      </c>
      <c r="AA312" s="230" t="str">
        <f t="shared" si="404"/>
        <v>NO OFERTADO</v>
      </c>
      <c r="AB312" s="32"/>
      <c r="AC312" s="229"/>
      <c r="AD312" s="34">
        <f t="shared" si="405"/>
        <v>0</v>
      </c>
      <c r="AE312" s="31">
        <f t="shared" si="470"/>
        <v>0</v>
      </c>
      <c r="AF312" s="230" t="str">
        <f t="shared" si="406"/>
        <v>NO OFERTADO</v>
      </c>
      <c r="AG312" s="32"/>
      <c r="AH312" s="229"/>
      <c r="AI312" s="34">
        <f t="shared" si="407"/>
        <v>0</v>
      </c>
      <c r="AJ312" s="31">
        <f t="shared" si="470"/>
        <v>0</v>
      </c>
      <c r="AK312" s="230" t="str">
        <f t="shared" si="408"/>
        <v>NO OFERTADO</v>
      </c>
      <c r="AL312" s="32"/>
      <c r="AM312" s="229"/>
      <c r="AN312" s="34">
        <f t="shared" si="409"/>
        <v>0</v>
      </c>
      <c r="AO312" s="31">
        <f t="shared" si="470"/>
        <v>0</v>
      </c>
      <c r="AP312" s="230" t="str">
        <f t="shared" si="410"/>
        <v>NO OFERTADO</v>
      </c>
      <c r="AQ312" s="32"/>
      <c r="AR312" s="229"/>
      <c r="AS312" s="34">
        <f t="shared" si="411"/>
        <v>0</v>
      </c>
      <c r="AT312" s="31">
        <f t="shared" si="470"/>
        <v>0</v>
      </c>
      <c r="AU312" s="230" t="str">
        <f t="shared" si="412"/>
        <v>NO OFERTADO</v>
      </c>
      <c r="AV312" s="32">
        <v>3947</v>
      </c>
      <c r="AW312" s="229">
        <v>0</v>
      </c>
      <c r="AX312" s="34">
        <f t="shared" si="413"/>
        <v>3947</v>
      </c>
      <c r="AY312" s="31">
        <f t="shared" si="470"/>
        <v>3947</v>
      </c>
      <c r="AZ312" s="230" t="str">
        <f t="shared" si="414"/>
        <v>HABILITA</v>
      </c>
      <c r="BA312" s="32"/>
      <c r="BB312" s="229">
        <f t="shared" si="471"/>
        <v>0</v>
      </c>
      <c r="BC312" s="34">
        <f t="shared" si="416"/>
        <v>0</v>
      </c>
      <c r="BD312" s="31">
        <f t="shared" si="470"/>
        <v>0</v>
      </c>
      <c r="BE312" s="230" t="str">
        <f t="shared" si="417"/>
        <v>NO OFERTADO</v>
      </c>
      <c r="BF312" s="32"/>
      <c r="BG312" s="229"/>
      <c r="BH312" s="34">
        <f t="shared" si="418"/>
        <v>0</v>
      </c>
      <c r="BI312" s="31">
        <f t="shared" si="470"/>
        <v>0</v>
      </c>
      <c r="BJ312" s="230" t="str">
        <f t="shared" si="419"/>
        <v>NO OFERTADO</v>
      </c>
      <c r="BK312" s="32"/>
      <c r="BL312" s="229"/>
      <c r="BM312" s="34">
        <f t="shared" si="420"/>
        <v>0</v>
      </c>
      <c r="BN312" s="31">
        <f t="shared" si="470"/>
        <v>0</v>
      </c>
      <c r="BO312" s="230" t="str">
        <f t="shared" si="421"/>
        <v>NO OFERTADO</v>
      </c>
      <c r="BP312" s="32"/>
      <c r="BQ312" s="229"/>
      <c r="BR312" s="34">
        <f t="shared" si="422"/>
        <v>0</v>
      </c>
      <c r="BS312" s="31">
        <f t="shared" si="470"/>
        <v>0</v>
      </c>
      <c r="BT312" s="230" t="str">
        <f t="shared" si="423"/>
        <v>NO OFERTADO</v>
      </c>
      <c r="BU312" s="32">
        <v>3200</v>
      </c>
      <c r="BV312" s="229">
        <v>0</v>
      </c>
      <c r="BW312" s="34">
        <f t="shared" si="424"/>
        <v>3200</v>
      </c>
      <c r="BX312" s="31">
        <f t="shared" si="472"/>
        <v>3200</v>
      </c>
      <c r="BY312" s="230" t="str">
        <f t="shared" si="426"/>
        <v>HABILITA</v>
      </c>
      <c r="BZ312" s="32"/>
      <c r="CA312" s="229"/>
      <c r="CB312" s="34">
        <f t="shared" si="427"/>
        <v>0</v>
      </c>
      <c r="CC312" s="31">
        <f t="shared" si="472"/>
        <v>0</v>
      </c>
      <c r="CD312" s="230" t="str">
        <f t="shared" si="428"/>
        <v>NO OFERTADO</v>
      </c>
      <c r="CE312" s="32">
        <v>2443</v>
      </c>
      <c r="CF312" s="229">
        <v>0</v>
      </c>
      <c r="CG312" s="34">
        <f t="shared" si="429"/>
        <v>2443</v>
      </c>
      <c r="CH312" s="31">
        <f t="shared" si="472"/>
        <v>2443</v>
      </c>
      <c r="CI312" s="230" t="str">
        <f t="shared" si="430"/>
        <v>HABILITA</v>
      </c>
      <c r="CJ312" s="32"/>
      <c r="CK312" s="229"/>
      <c r="CL312" s="34">
        <f t="shared" si="431"/>
        <v>0</v>
      </c>
      <c r="CM312" s="31">
        <f t="shared" si="472"/>
        <v>0</v>
      </c>
      <c r="CN312" s="230" t="str">
        <f t="shared" si="432"/>
        <v>NO OFERTADO</v>
      </c>
      <c r="CO312" s="32"/>
      <c r="CP312" s="231"/>
      <c r="CQ312" s="34">
        <f t="shared" si="433"/>
        <v>0</v>
      </c>
      <c r="CR312" s="31">
        <f t="shared" si="472"/>
        <v>0</v>
      </c>
      <c r="CS312" s="230" t="str">
        <f t="shared" si="434"/>
        <v>NO OFERTADO</v>
      </c>
      <c r="CT312" s="32"/>
      <c r="CU312" s="229"/>
      <c r="CV312" s="34">
        <f t="shared" si="435"/>
        <v>0</v>
      </c>
      <c r="CW312" s="31">
        <f t="shared" si="472"/>
        <v>0</v>
      </c>
      <c r="CX312" s="230" t="str">
        <f t="shared" si="436"/>
        <v>NO OFERTADO</v>
      </c>
      <c r="CY312" s="32"/>
      <c r="CZ312" s="229"/>
      <c r="DA312" s="34">
        <f t="shared" si="449"/>
        <v>0</v>
      </c>
      <c r="DB312" s="31">
        <f t="shared" si="450"/>
        <v>0</v>
      </c>
      <c r="DC312" s="230" t="str">
        <f t="shared" si="437"/>
        <v>NO OFERTADO</v>
      </c>
      <c r="DD312" s="32">
        <v>3580</v>
      </c>
      <c r="DE312" s="229">
        <v>0</v>
      </c>
      <c r="DF312" s="34">
        <f t="shared" si="451"/>
        <v>3580</v>
      </c>
      <c r="DG312" s="31">
        <f t="shared" si="452"/>
        <v>3580</v>
      </c>
      <c r="DH312" s="230" t="str">
        <f t="shared" si="438"/>
        <v>HABILITA</v>
      </c>
      <c r="DI312" s="32">
        <v>3506</v>
      </c>
      <c r="DJ312" s="229">
        <v>0</v>
      </c>
      <c r="DK312" s="34">
        <f t="shared" si="453"/>
        <v>3506</v>
      </c>
      <c r="DL312" s="31">
        <f t="shared" si="454"/>
        <v>3506</v>
      </c>
      <c r="DM312" s="230" t="str">
        <f t="shared" si="439"/>
        <v>HABILITA</v>
      </c>
      <c r="DN312" s="32"/>
      <c r="DO312" s="229"/>
      <c r="DP312" s="34">
        <f t="shared" si="455"/>
        <v>0</v>
      </c>
      <c r="DQ312" s="31">
        <f t="shared" si="456"/>
        <v>0</v>
      </c>
      <c r="DR312" s="230" t="str">
        <f t="shared" si="440"/>
        <v>NO OFERTADO</v>
      </c>
      <c r="DS312" s="32"/>
      <c r="DT312" s="229"/>
      <c r="DU312" s="34">
        <f t="shared" si="457"/>
        <v>0</v>
      </c>
      <c r="DV312" s="31">
        <f t="shared" si="458"/>
        <v>0</v>
      </c>
      <c r="DW312" s="230" t="str">
        <f t="shared" si="441"/>
        <v>NO OFERTADO</v>
      </c>
      <c r="DX312" s="32"/>
      <c r="DY312" s="229">
        <f t="shared" si="473"/>
        <v>0</v>
      </c>
      <c r="DZ312" s="34">
        <f t="shared" si="442"/>
        <v>0</v>
      </c>
      <c r="EA312" s="31">
        <f t="shared" si="443"/>
        <v>0</v>
      </c>
      <c r="EB312" s="230" t="str">
        <f t="shared" si="444"/>
        <v>NO OFERTADO</v>
      </c>
      <c r="EC312" s="32"/>
      <c r="ED312" s="229"/>
      <c r="EE312" s="34">
        <f t="shared" si="459"/>
        <v>0</v>
      </c>
      <c r="EF312" s="31">
        <f t="shared" si="460"/>
        <v>0</v>
      </c>
      <c r="EG312" s="230" t="str">
        <f t="shared" si="445"/>
        <v>NO OFERTADO</v>
      </c>
      <c r="EH312" s="32"/>
      <c r="EI312" s="229"/>
      <c r="EJ312" s="34">
        <f t="shared" si="461"/>
        <v>0</v>
      </c>
      <c r="EK312" s="31">
        <f t="shared" si="462"/>
        <v>0</v>
      </c>
      <c r="EL312" s="230" t="str">
        <f t="shared" si="446"/>
        <v>NO OFERTADO</v>
      </c>
    </row>
    <row r="313" spans="1:142" s="226" customFormat="1" ht="25.5" x14ac:dyDescent="0.2">
      <c r="A313" s="103">
        <v>304</v>
      </c>
      <c r="B313" s="202" t="s">
        <v>461</v>
      </c>
      <c r="C313" s="121" t="s">
        <v>441</v>
      </c>
      <c r="D313" s="146">
        <v>1</v>
      </c>
      <c r="E313" s="227" t="s">
        <v>53</v>
      </c>
      <c r="F313" s="228">
        <v>9</v>
      </c>
      <c r="G313" s="25">
        <v>3190</v>
      </c>
      <c r="H313" s="32"/>
      <c r="I313" s="229"/>
      <c r="J313" s="34">
        <f t="shared" si="447"/>
        <v>0</v>
      </c>
      <c r="K313" s="31">
        <f t="shared" si="448"/>
        <v>0</v>
      </c>
      <c r="L313" s="230" t="str">
        <f t="shared" si="397"/>
        <v>NO OFERTADO</v>
      </c>
      <c r="M313" s="32"/>
      <c r="N313" s="229">
        <v>0</v>
      </c>
      <c r="O313" s="34">
        <f t="shared" si="398"/>
        <v>0</v>
      </c>
      <c r="P313" s="31">
        <f t="shared" si="470"/>
        <v>0</v>
      </c>
      <c r="Q313" s="230" t="str">
        <f t="shared" si="400"/>
        <v>NO OFERTADO</v>
      </c>
      <c r="R313" s="32"/>
      <c r="S313" s="229"/>
      <c r="T313" s="34">
        <f t="shared" si="401"/>
        <v>0</v>
      </c>
      <c r="U313" s="31">
        <f t="shared" si="470"/>
        <v>0</v>
      </c>
      <c r="V313" s="230" t="str">
        <f t="shared" si="402"/>
        <v>NO OFERTADO</v>
      </c>
      <c r="W313" s="32"/>
      <c r="X313" s="229"/>
      <c r="Y313" s="34">
        <f t="shared" si="403"/>
        <v>0</v>
      </c>
      <c r="Z313" s="31">
        <f t="shared" si="470"/>
        <v>0</v>
      </c>
      <c r="AA313" s="230" t="str">
        <f t="shared" si="404"/>
        <v>NO OFERTADO</v>
      </c>
      <c r="AB313" s="32"/>
      <c r="AC313" s="229"/>
      <c r="AD313" s="34">
        <f t="shared" si="405"/>
        <v>0</v>
      </c>
      <c r="AE313" s="31">
        <f t="shared" si="470"/>
        <v>0</v>
      </c>
      <c r="AF313" s="230" t="str">
        <f t="shared" si="406"/>
        <v>NO OFERTADO</v>
      </c>
      <c r="AG313" s="32"/>
      <c r="AH313" s="229"/>
      <c r="AI313" s="34">
        <f t="shared" si="407"/>
        <v>0</v>
      </c>
      <c r="AJ313" s="31">
        <f t="shared" si="470"/>
        <v>0</v>
      </c>
      <c r="AK313" s="230" t="str">
        <f t="shared" si="408"/>
        <v>NO OFERTADO</v>
      </c>
      <c r="AL313" s="32"/>
      <c r="AM313" s="229"/>
      <c r="AN313" s="34">
        <f t="shared" si="409"/>
        <v>0</v>
      </c>
      <c r="AO313" s="31">
        <f t="shared" si="470"/>
        <v>0</v>
      </c>
      <c r="AP313" s="230" t="str">
        <f t="shared" si="410"/>
        <v>NO OFERTADO</v>
      </c>
      <c r="AQ313" s="32"/>
      <c r="AR313" s="229"/>
      <c r="AS313" s="34">
        <f t="shared" si="411"/>
        <v>0</v>
      </c>
      <c r="AT313" s="31">
        <f t="shared" si="470"/>
        <v>0</v>
      </c>
      <c r="AU313" s="230" t="str">
        <f t="shared" si="412"/>
        <v>NO OFERTADO</v>
      </c>
      <c r="AV313" s="32">
        <v>3947</v>
      </c>
      <c r="AW313" s="229">
        <v>0</v>
      </c>
      <c r="AX313" s="34">
        <f t="shared" si="413"/>
        <v>3947</v>
      </c>
      <c r="AY313" s="31">
        <f t="shared" si="470"/>
        <v>3947</v>
      </c>
      <c r="AZ313" s="230" t="str">
        <f t="shared" si="414"/>
        <v>HABILITA</v>
      </c>
      <c r="BA313" s="32"/>
      <c r="BB313" s="229">
        <f t="shared" si="471"/>
        <v>0</v>
      </c>
      <c r="BC313" s="34">
        <f t="shared" si="416"/>
        <v>0</v>
      </c>
      <c r="BD313" s="31">
        <f t="shared" si="470"/>
        <v>0</v>
      </c>
      <c r="BE313" s="230" t="str">
        <f t="shared" si="417"/>
        <v>NO OFERTADO</v>
      </c>
      <c r="BF313" s="32"/>
      <c r="BG313" s="229"/>
      <c r="BH313" s="34">
        <f t="shared" si="418"/>
        <v>0</v>
      </c>
      <c r="BI313" s="31">
        <f t="shared" si="470"/>
        <v>0</v>
      </c>
      <c r="BJ313" s="230" t="str">
        <f t="shared" si="419"/>
        <v>NO OFERTADO</v>
      </c>
      <c r="BK313" s="32"/>
      <c r="BL313" s="229"/>
      <c r="BM313" s="34">
        <f t="shared" si="420"/>
        <v>0</v>
      </c>
      <c r="BN313" s="31">
        <f t="shared" si="470"/>
        <v>0</v>
      </c>
      <c r="BO313" s="230" t="str">
        <f t="shared" si="421"/>
        <v>NO OFERTADO</v>
      </c>
      <c r="BP313" s="32"/>
      <c r="BQ313" s="229"/>
      <c r="BR313" s="34">
        <f t="shared" si="422"/>
        <v>0</v>
      </c>
      <c r="BS313" s="31">
        <f t="shared" si="470"/>
        <v>0</v>
      </c>
      <c r="BT313" s="230" t="str">
        <f t="shared" si="423"/>
        <v>NO OFERTADO</v>
      </c>
      <c r="BU313" s="32">
        <v>3200</v>
      </c>
      <c r="BV313" s="229">
        <v>0</v>
      </c>
      <c r="BW313" s="34">
        <f t="shared" si="424"/>
        <v>3200</v>
      </c>
      <c r="BX313" s="31">
        <f t="shared" si="472"/>
        <v>3200</v>
      </c>
      <c r="BY313" s="230" t="str">
        <f t="shared" si="426"/>
        <v>HABILITA</v>
      </c>
      <c r="BZ313" s="32"/>
      <c r="CA313" s="229"/>
      <c r="CB313" s="34">
        <f t="shared" si="427"/>
        <v>0</v>
      </c>
      <c r="CC313" s="31">
        <f t="shared" si="472"/>
        <v>0</v>
      </c>
      <c r="CD313" s="230" t="str">
        <f t="shared" si="428"/>
        <v>NO OFERTADO</v>
      </c>
      <c r="CE313" s="32">
        <v>3181</v>
      </c>
      <c r="CF313" s="229">
        <v>0</v>
      </c>
      <c r="CG313" s="34">
        <f t="shared" si="429"/>
        <v>3181</v>
      </c>
      <c r="CH313" s="31">
        <f t="shared" si="472"/>
        <v>3181</v>
      </c>
      <c r="CI313" s="230" t="str">
        <f t="shared" si="430"/>
        <v>HABILITA</v>
      </c>
      <c r="CJ313" s="32"/>
      <c r="CK313" s="229"/>
      <c r="CL313" s="34">
        <f t="shared" si="431"/>
        <v>0</v>
      </c>
      <c r="CM313" s="31">
        <f t="shared" si="472"/>
        <v>0</v>
      </c>
      <c r="CN313" s="230" t="str">
        <f t="shared" si="432"/>
        <v>NO OFERTADO</v>
      </c>
      <c r="CO313" s="32"/>
      <c r="CP313" s="231"/>
      <c r="CQ313" s="34">
        <f t="shared" si="433"/>
        <v>0</v>
      </c>
      <c r="CR313" s="31">
        <f t="shared" si="472"/>
        <v>0</v>
      </c>
      <c r="CS313" s="230" t="str">
        <f t="shared" si="434"/>
        <v>NO OFERTADO</v>
      </c>
      <c r="CT313" s="32"/>
      <c r="CU313" s="229"/>
      <c r="CV313" s="34">
        <f t="shared" si="435"/>
        <v>0</v>
      </c>
      <c r="CW313" s="31">
        <f t="shared" si="472"/>
        <v>0</v>
      </c>
      <c r="CX313" s="230" t="str">
        <f t="shared" si="436"/>
        <v>NO OFERTADO</v>
      </c>
      <c r="CY313" s="32"/>
      <c r="CZ313" s="229"/>
      <c r="DA313" s="34">
        <f t="shared" si="449"/>
        <v>0</v>
      </c>
      <c r="DB313" s="31">
        <f t="shared" si="450"/>
        <v>0</v>
      </c>
      <c r="DC313" s="230" t="str">
        <f t="shared" si="437"/>
        <v>NO OFERTADO</v>
      </c>
      <c r="DD313" s="32">
        <v>3580</v>
      </c>
      <c r="DE313" s="229">
        <v>0</v>
      </c>
      <c r="DF313" s="34">
        <f t="shared" si="451"/>
        <v>3580</v>
      </c>
      <c r="DG313" s="31">
        <f t="shared" si="452"/>
        <v>3580</v>
      </c>
      <c r="DH313" s="230" t="str">
        <f t="shared" si="438"/>
        <v>HABILITA</v>
      </c>
      <c r="DI313" s="32">
        <v>3506</v>
      </c>
      <c r="DJ313" s="229">
        <v>0</v>
      </c>
      <c r="DK313" s="34">
        <f t="shared" si="453"/>
        <v>3506</v>
      </c>
      <c r="DL313" s="31">
        <f t="shared" si="454"/>
        <v>3506</v>
      </c>
      <c r="DM313" s="230" t="str">
        <f t="shared" si="439"/>
        <v>HABILITA</v>
      </c>
      <c r="DN313" s="32"/>
      <c r="DO313" s="229"/>
      <c r="DP313" s="34">
        <f t="shared" si="455"/>
        <v>0</v>
      </c>
      <c r="DQ313" s="31">
        <f t="shared" si="456"/>
        <v>0</v>
      </c>
      <c r="DR313" s="230" t="str">
        <f t="shared" si="440"/>
        <v>NO OFERTADO</v>
      </c>
      <c r="DS313" s="32"/>
      <c r="DT313" s="229"/>
      <c r="DU313" s="34">
        <f t="shared" si="457"/>
        <v>0</v>
      </c>
      <c r="DV313" s="31">
        <f t="shared" si="458"/>
        <v>0</v>
      </c>
      <c r="DW313" s="230" t="str">
        <f t="shared" si="441"/>
        <v>NO OFERTADO</v>
      </c>
      <c r="DX313" s="32"/>
      <c r="DY313" s="229">
        <f t="shared" si="473"/>
        <v>0</v>
      </c>
      <c r="DZ313" s="34">
        <f t="shared" si="442"/>
        <v>0</v>
      </c>
      <c r="EA313" s="31">
        <f t="shared" si="443"/>
        <v>0</v>
      </c>
      <c r="EB313" s="230" t="str">
        <f t="shared" si="444"/>
        <v>NO OFERTADO</v>
      </c>
      <c r="EC313" s="32"/>
      <c r="ED313" s="229"/>
      <c r="EE313" s="34">
        <f t="shared" si="459"/>
        <v>0</v>
      </c>
      <c r="EF313" s="31">
        <f t="shared" si="460"/>
        <v>0</v>
      </c>
      <c r="EG313" s="230" t="str">
        <f t="shared" si="445"/>
        <v>NO OFERTADO</v>
      </c>
      <c r="EH313" s="32"/>
      <c r="EI313" s="229"/>
      <c r="EJ313" s="34">
        <f t="shared" si="461"/>
        <v>0</v>
      </c>
      <c r="EK313" s="31">
        <f t="shared" si="462"/>
        <v>0</v>
      </c>
      <c r="EL313" s="230" t="str">
        <f t="shared" si="446"/>
        <v>NO OFERTADO</v>
      </c>
    </row>
    <row r="314" spans="1:142" s="226" customFormat="1" ht="25.5" x14ac:dyDescent="0.2">
      <c r="A314" s="103">
        <v>305</v>
      </c>
      <c r="B314" s="202" t="s">
        <v>462</v>
      </c>
      <c r="C314" s="121" t="s">
        <v>441</v>
      </c>
      <c r="D314" s="146">
        <v>1</v>
      </c>
      <c r="E314" s="227" t="s">
        <v>53</v>
      </c>
      <c r="F314" s="228">
        <v>6.666666666666667</v>
      </c>
      <c r="G314" s="25">
        <v>3190</v>
      </c>
      <c r="H314" s="32"/>
      <c r="I314" s="229"/>
      <c r="J314" s="34">
        <f t="shared" si="447"/>
        <v>0</v>
      </c>
      <c r="K314" s="31">
        <f t="shared" si="448"/>
        <v>0</v>
      </c>
      <c r="L314" s="230" t="str">
        <f t="shared" si="397"/>
        <v>NO OFERTADO</v>
      </c>
      <c r="M314" s="32"/>
      <c r="N314" s="229">
        <v>0</v>
      </c>
      <c r="O314" s="34">
        <f t="shared" si="398"/>
        <v>0</v>
      </c>
      <c r="P314" s="31">
        <f t="shared" ref="P314:BS329" si="474">$D314*O314</f>
        <v>0</v>
      </c>
      <c r="Q314" s="230" t="str">
        <f t="shared" si="400"/>
        <v>NO OFERTADO</v>
      </c>
      <c r="R314" s="32"/>
      <c r="S314" s="229"/>
      <c r="T314" s="34">
        <f t="shared" si="401"/>
        <v>0</v>
      </c>
      <c r="U314" s="31">
        <f t="shared" si="474"/>
        <v>0</v>
      </c>
      <c r="V314" s="230" t="str">
        <f t="shared" si="402"/>
        <v>NO OFERTADO</v>
      </c>
      <c r="W314" s="32"/>
      <c r="X314" s="229"/>
      <c r="Y314" s="34">
        <f t="shared" si="403"/>
        <v>0</v>
      </c>
      <c r="Z314" s="31">
        <f t="shared" si="474"/>
        <v>0</v>
      </c>
      <c r="AA314" s="230" t="str">
        <f t="shared" si="404"/>
        <v>NO OFERTADO</v>
      </c>
      <c r="AB314" s="32"/>
      <c r="AC314" s="229"/>
      <c r="AD314" s="34">
        <f t="shared" si="405"/>
        <v>0</v>
      </c>
      <c r="AE314" s="31">
        <f t="shared" si="474"/>
        <v>0</v>
      </c>
      <c r="AF314" s="230" t="str">
        <f t="shared" si="406"/>
        <v>NO OFERTADO</v>
      </c>
      <c r="AG314" s="32"/>
      <c r="AH314" s="229"/>
      <c r="AI314" s="34">
        <f t="shared" si="407"/>
        <v>0</v>
      </c>
      <c r="AJ314" s="31">
        <f t="shared" si="474"/>
        <v>0</v>
      </c>
      <c r="AK314" s="230" t="str">
        <f t="shared" si="408"/>
        <v>NO OFERTADO</v>
      </c>
      <c r="AL314" s="32"/>
      <c r="AM314" s="229"/>
      <c r="AN314" s="34">
        <f t="shared" si="409"/>
        <v>0</v>
      </c>
      <c r="AO314" s="31">
        <f t="shared" si="474"/>
        <v>0</v>
      </c>
      <c r="AP314" s="230" t="str">
        <f t="shared" si="410"/>
        <v>NO OFERTADO</v>
      </c>
      <c r="AQ314" s="32"/>
      <c r="AR314" s="229"/>
      <c r="AS314" s="34">
        <f t="shared" si="411"/>
        <v>0</v>
      </c>
      <c r="AT314" s="31">
        <f t="shared" si="474"/>
        <v>0</v>
      </c>
      <c r="AU314" s="230" t="str">
        <f t="shared" si="412"/>
        <v>NO OFERTADO</v>
      </c>
      <c r="AV314" s="32">
        <v>3947</v>
      </c>
      <c r="AW314" s="229">
        <v>0</v>
      </c>
      <c r="AX314" s="34">
        <f t="shared" si="413"/>
        <v>3947</v>
      </c>
      <c r="AY314" s="31">
        <f t="shared" si="474"/>
        <v>3947</v>
      </c>
      <c r="AZ314" s="230" t="str">
        <f t="shared" si="414"/>
        <v>HABILITA</v>
      </c>
      <c r="BA314" s="32"/>
      <c r="BB314" s="229">
        <f t="shared" ref="BB314:BB329" si="475">BA314*0.19</f>
        <v>0</v>
      </c>
      <c r="BC314" s="34">
        <f t="shared" si="416"/>
        <v>0</v>
      </c>
      <c r="BD314" s="31">
        <f t="shared" si="474"/>
        <v>0</v>
      </c>
      <c r="BE314" s="230" t="str">
        <f t="shared" si="417"/>
        <v>NO OFERTADO</v>
      </c>
      <c r="BF314" s="32"/>
      <c r="BG314" s="229"/>
      <c r="BH314" s="34">
        <f t="shared" si="418"/>
        <v>0</v>
      </c>
      <c r="BI314" s="31">
        <f t="shared" si="474"/>
        <v>0</v>
      </c>
      <c r="BJ314" s="230" t="str">
        <f t="shared" si="419"/>
        <v>NO OFERTADO</v>
      </c>
      <c r="BK314" s="32"/>
      <c r="BL314" s="229"/>
      <c r="BM314" s="34">
        <f t="shared" si="420"/>
        <v>0</v>
      </c>
      <c r="BN314" s="31">
        <f t="shared" si="474"/>
        <v>0</v>
      </c>
      <c r="BO314" s="230" t="str">
        <f t="shared" si="421"/>
        <v>NO OFERTADO</v>
      </c>
      <c r="BP314" s="32"/>
      <c r="BQ314" s="229"/>
      <c r="BR314" s="34">
        <f t="shared" si="422"/>
        <v>0</v>
      </c>
      <c r="BS314" s="31">
        <f t="shared" si="474"/>
        <v>0</v>
      </c>
      <c r="BT314" s="230" t="str">
        <f t="shared" si="423"/>
        <v>NO OFERTADO</v>
      </c>
      <c r="BU314" s="32">
        <v>3200</v>
      </c>
      <c r="BV314" s="229">
        <v>0</v>
      </c>
      <c r="BW314" s="34">
        <f t="shared" si="424"/>
        <v>3200</v>
      </c>
      <c r="BX314" s="31">
        <f t="shared" ref="BX314:CW329" si="476">$D314*BW314</f>
        <v>3200</v>
      </c>
      <c r="BY314" s="230" t="str">
        <f t="shared" si="426"/>
        <v>HABILITA</v>
      </c>
      <c r="BZ314" s="32"/>
      <c r="CA314" s="229"/>
      <c r="CB314" s="34">
        <f t="shared" si="427"/>
        <v>0</v>
      </c>
      <c r="CC314" s="31">
        <f t="shared" si="476"/>
        <v>0</v>
      </c>
      <c r="CD314" s="230" t="str">
        <f t="shared" si="428"/>
        <v>NO OFERTADO</v>
      </c>
      <c r="CE314" s="32">
        <v>3181</v>
      </c>
      <c r="CF314" s="229">
        <v>0</v>
      </c>
      <c r="CG314" s="34">
        <f t="shared" si="429"/>
        <v>3181</v>
      </c>
      <c r="CH314" s="31">
        <f t="shared" si="476"/>
        <v>3181</v>
      </c>
      <c r="CI314" s="230" t="str">
        <f t="shared" si="430"/>
        <v>HABILITA</v>
      </c>
      <c r="CJ314" s="32"/>
      <c r="CK314" s="229"/>
      <c r="CL314" s="34">
        <f t="shared" si="431"/>
        <v>0</v>
      </c>
      <c r="CM314" s="31">
        <f t="shared" si="476"/>
        <v>0</v>
      </c>
      <c r="CN314" s="230" t="str">
        <f t="shared" si="432"/>
        <v>NO OFERTADO</v>
      </c>
      <c r="CO314" s="32"/>
      <c r="CP314" s="231"/>
      <c r="CQ314" s="34">
        <f t="shared" si="433"/>
        <v>0</v>
      </c>
      <c r="CR314" s="31">
        <f t="shared" si="476"/>
        <v>0</v>
      </c>
      <c r="CS314" s="230" t="str">
        <f t="shared" si="434"/>
        <v>NO OFERTADO</v>
      </c>
      <c r="CT314" s="32"/>
      <c r="CU314" s="229"/>
      <c r="CV314" s="34">
        <f t="shared" si="435"/>
        <v>0</v>
      </c>
      <c r="CW314" s="31">
        <f t="shared" si="476"/>
        <v>0</v>
      </c>
      <c r="CX314" s="230" t="str">
        <f t="shared" si="436"/>
        <v>NO OFERTADO</v>
      </c>
      <c r="CY314" s="32"/>
      <c r="CZ314" s="229"/>
      <c r="DA314" s="34">
        <f t="shared" si="449"/>
        <v>0</v>
      </c>
      <c r="DB314" s="31">
        <f t="shared" si="450"/>
        <v>0</v>
      </c>
      <c r="DC314" s="230" t="str">
        <f t="shared" si="437"/>
        <v>NO OFERTADO</v>
      </c>
      <c r="DD314" s="32">
        <v>3580</v>
      </c>
      <c r="DE314" s="229">
        <v>0</v>
      </c>
      <c r="DF314" s="34">
        <f t="shared" si="451"/>
        <v>3580</v>
      </c>
      <c r="DG314" s="31">
        <f t="shared" si="452"/>
        <v>3580</v>
      </c>
      <c r="DH314" s="230" t="str">
        <f t="shared" si="438"/>
        <v>HABILITA</v>
      </c>
      <c r="DI314" s="32">
        <v>3506</v>
      </c>
      <c r="DJ314" s="229">
        <v>0</v>
      </c>
      <c r="DK314" s="34">
        <f t="shared" si="453"/>
        <v>3506</v>
      </c>
      <c r="DL314" s="31">
        <f t="shared" si="454"/>
        <v>3506</v>
      </c>
      <c r="DM314" s="230" t="str">
        <f t="shared" si="439"/>
        <v>HABILITA</v>
      </c>
      <c r="DN314" s="32"/>
      <c r="DO314" s="229"/>
      <c r="DP314" s="34">
        <f t="shared" si="455"/>
        <v>0</v>
      </c>
      <c r="DQ314" s="31">
        <f t="shared" si="456"/>
        <v>0</v>
      </c>
      <c r="DR314" s="230" t="str">
        <f t="shared" si="440"/>
        <v>NO OFERTADO</v>
      </c>
      <c r="DS314" s="32"/>
      <c r="DT314" s="229"/>
      <c r="DU314" s="34">
        <f t="shared" si="457"/>
        <v>0</v>
      </c>
      <c r="DV314" s="31">
        <f t="shared" si="458"/>
        <v>0</v>
      </c>
      <c r="DW314" s="230" t="str">
        <f t="shared" si="441"/>
        <v>NO OFERTADO</v>
      </c>
      <c r="DX314" s="32"/>
      <c r="DY314" s="229">
        <f t="shared" si="473"/>
        <v>0</v>
      </c>
      <c r="DZ314" s="34">
        <f t="shared" si="442"/>
        <v>0</v>
      </c>
      <c r="EA314" s="31">
        <f t="shared" si="443"/>
        <v>0</v>
      </c>
      <c r="EB314" s="230" t="str">
        <f t="shared" si="444"/>
        <v>NO OFERTADO</v>
      </c>
      <c r="EC314" s="32"/>
      <c r="ED314" s="229"/>
      <c r="EE314" s="34">
        <f t="shared" si="459"/>
        <v>0</v>
      </c>
      <c r="EF314" s="31">
        <f t="shared" si="460"/>
        <v>0</v>
      </c>
      <c r="EG314" s="230" t="str">
        <f t="shared" si="445"/>
        <v>NO OFERTADO</v>
      </c>
      <c r="EH314" s="32"/>
      <c r="EI314" s="229"/>
      <c r="EJ314" s="34">
        <f t="shared" si="461"/>
        <v>0</v>
      </c>
      <c r="EK314" s="31">
        <f t="shared" si="462"/>
        <v>0</v>
      </c>
      <c r="EL314" s="230" t="str">
        <f t="shared" si="446"/>
        <v>NO OFERTADO</v>
      </c>
    </row>
    <row r="315" spans="1:142" s="226" customFormat="1" ht="25.5" x14ac:dyDescent="0.2">
      <c r="A315" s="103">
        <v>306</v>
      </c>
      <c r="B315" s="202" t="s">
        <v>463</v>
      </c>
      <c r="C315" s="121" t="s">
        <v>464</v>
      </c>
      <c r="D315" s="146">
        <v>1</v>
      </c>
      <c r="E315" s="227" t="s">
        <v>53</v>
      </c>
      <c r="F315" s="228">
        <v>8.3333333333333339</v>
      </c>
      <c r="G315" s="25">
        <v>6178.8122480000002</v>
      </c>
      <c r="H315" s="32"/>
      <c r="I315" s="229"/>
      <c r="J315" s="34">
        <f t="shared" si="447"/>
        <v>0</v>
      </c>
      <c r="K315" s="31">
        <f t="shared" si="448"/>
        <v>0</v>
      </c>
      <c r="L315" s="230" t="str">
        <f t="shared" si="397"/>
        <v>NO OFERTADO</v>
      </c>
      <c r="M315" s="32"/>
      <c r="N315" s="229">
        <v>0</v>
      </c>
      <c r="O315" s="34">
        <f t="shared" si="398"/>
        <v>0</v>
      </c>
      <c r="P315" s="31">
        <f t="shared" si="474"/>
        <v>0</v>
      </c>
      <c r="Q315" s="230" t="str">
        <f t="shared" si="400"/>
        <v>NO OFERTADO</v>
      </c>
      <c r="R315" s="32"/>
      <c r="S315" s="229"/>
      <c r="T315" s="34">
        <f t="shared" si="401"/>
        <v>0</v>
      </c>
      <c r="U315" s="31">
        <f t="shared" si="474"/>
        <v>0</v>
      </c>
      <c r="V315" s="230" t="str">
        <f t="shared" si="402"/>
        <v>NO OFERTADO</v>
      </c>
      <c r="W315" s="32"/>
      <c r="X315" s="229"/>
      <c r="Y315" s="34">
        <f t="shared" si="403"/>
        <v>0</v>
      </c>
      <c r="Z315" s="31">
        <f t="shared" si="474"/>
        <v>0</v>
      </c>
      <c r="AA315" s="230" t="str">
        <f t="shared" si="404"/>
        <v>NO OFERTADO</v>
      </c>
      <c r="AB315" s="32"/>
      <c r="AC315" s="229"/>
      <c r="AD315" s="34">
        <f t="shared" si="405"/>
        <v>0</v>
      </c>
      <c r="AE315" s="31">
        <f t="shared" si="474"/>
        <v>0</v>
      </c>
      <c r="AF315" s="230" t="str">
        <f t="shared" si="406"/>
        <v>NO OFERTADO</v>
      </c>
      <c r="AG315" s="32"/>
      <c r="AH315" s="229"/>
      <c r="AI315" s="34">
        <f t="shared" si="407"/>
        <v>0</v>
      </c>
      <c r="AJ315" s="31">
        <f t="shared" si="474"/>
        <v>0</v>
      </c>
      <c r="AK315" s="230" t="str">
        <f t="shared" si="408"/>
        <v>NO OFERTADO</v>
      </c>
      <c r="AL315" s="32">
        <v>5190</v>
      </c>
      <c r="AM315" s="229">
        <v>0</v>
      </c>
      <c r="AN315" s="34">
        <f t="shared" si="409"/>
        <v>5190</v>
      </c>
      <c r="AO315" s="31">
        <f t="shared" si="474"/>
        <v>5190</v>
      </c>
      <c r="AP315" s="230" t="str">
        <f t="shared" si="410"/>
        <v>HABILITA</v>
      </c>
      <c r="AQ315" s="32"/>
      <c r="AR315" s="229"/>
      <c r="AS315" s="34">
        <f t="shared" si="411"/>
        <v>0</v>
      </c>
      <c r="AT315" s="31">
        <f t="shared" si="474"/>
        <v>0</v>
      </c>
      <c r="AU315" s="230" t="str">
        <f t="shared" si="412"/>
        <v>NO OFERTADO</v>
      </c>
      <c r="AV315" s="32"/>
      <c r="AW315" s="229"/>
      <c r="AX315" s="34">
        <f t="shared" si="413"/>
        <v>0</v>
      </c>
      <c r="AY315" s="31">
        <f t="shared" si="474"/>
        <v>0</v>
      </c>
      <c r="AZ315" s="230" t="str">
        <f t="shared" si="414"/>
        <v>NO OFERTADO</v>
      </c>
      <c r="BA315" s="32"/>
      <c r="BB315" s="229">
        <f t="shared" si="475"/>
        <v>0</v>
      </c>
      <c r="BC315" s="34">
        <f t="shared" si="416"/>
        <v>0</v>
      </c>
      <c r="BD315" s="31">
        <f t="shared" si="474"/>
        <v>0</v>
      </c>
      <c r="BE315" s="230" t="str">
        <f t="shared" si="417"/>
        <v>NO OFERTADO</v>
      </c>
      <c r="BF315" s="32"/>
      <c r="BG315" s="229"/>
      <c r="BH315" s="34">
        <f t="shared" si="418"/>
        <v>0</v>
      </c>
      <c r="BI315" s="31">
        <f t="shared" si="474"/>
        <v>0</v>
      </c>
      <c r="BJ315" s="230" t="str">
        <f t="shared" si="419"/>
        <v>NO OFERTADO</v>
      </c>
      <c r="BK315" s="32"/>
      <c r="BL315" s="229"/>
      <c r="BM315" s="34">
        <f t="shared" si="420"/>
        <v>0</v>
      </c>
      <c r="BN315" s="31">
        <f t="shared" si="474"/>
        <v>0</v>
      </c>
      <c r="BO315" s="230" t="str">
        <f t="shared" si="421"/>
        <v>NO OFERTADO</v>
      </c>
      <c r="BP315" s="32"/>
      <c r="BQ315" s="229"/>
      <c r="BR315" s="34">
        <f t="shared" si="422"/>
        <v>0</v>
      </c>
      <c r="BS315" s="31">
        <f t="shared" si="474"/>
        <v>0</v>
      </c>
      <c r="BT315" s="230" t="str">
        <f t="shared" si="423"/>
        <v>NO OFERTADO</v>
      </c>
      <c r="BU315" s="32"/>
      <c r="BV315" s="229"/>
      <c r="BW315" s="34">
        <f t="shared" si="424"/>
        <v>0</v>
      </c>
      <c r="BX315" s="31">
        <f t="shared" si="476"/>
        <v>0</v>
      </c>
      <c r="BY315" s="230" t="str">
        <f t="shared" si="426"/>
        <v>NO OFERTADO</v>
      </c>
      <c r="BZ315" s="32"/>
      <c r="CA315" s="229"/>
      <c r="CB315" s="34">
        <f t="shared" si="427"/>
        <v>0</v>
      </c>
      <c r="CC315" s="31">
        <f t="shared" si="476"/>
        <v>0</v>
      </c>
      <c r="CD315" s="230" t="str">
        <f t="shared" si="428"/>
        <v>NO OFERTADO</v>
      </c>
      <c r="CE315" s="32"/>
      <c r="CF315" s="229"/>
      <c r="CG315" s="34">
        <f t="shared" si="429"/>
        <v>0</v>
      </c>
      <c r="CH315" s="31">
        <f t="shared" si="476"/>
        <v>0</v>
      </c>
      <c r="CI315" s="230" t="str">
        <f t="shared" si="430"/>
        <v>NO OFERTADO</v>
      </c>
      <c r="CJ315" s="32"/>
      <c r="CK315" s="229"/>
      <c r="CL315" s="34">
        <f t="shared" si="431"/>
        <v>0</v>
      </c>
      <c r="CM315" s="31">
        <f t="shared" si="476"/>
        <v>0</v>
      </c>
      <c r="CN315" s="230" t="str">
        <f t="shared" si="432"/>
        <v>NO OFERTADO</v>
      </c>
      <c r="CO315" s="32"/>
      <c r="CP315" s="231"/>
      <c r="CQ315" s="34">
        <f t="shared" si="433"/>
        <v>0</v>
      </c>
      <c r="CR315" s="31">
        <f t="shared" si="476"/>
        <v>0</v>
      </c>
      <c r="CS315" s="230" t="str">
        <f t="shared" si="434"/>
        <v>NO OFERTADO</v>
      </c>
      <c r="CT315" s="32"/>
      <c r="CU315" s="229"/>
      <c r="CV315" s="34">
        <f t="shared" si="435"/>
        <v>0</v>
      </c>
      <c r="CW315" s="31">
        <f t="shared" si="476"/>
        <v>0</v>
      </c>
      <c r="CX315" s="230" t="str">
        <f t="shared" si="436"/>
        <v>NO OFERTADO</v>
      </c>
      <c r="CY315" s="32"/>
      <c r="CZ315" s="229"/>
      <c r="DA315" s="34">
        <f t="shared" si="449"/>
        <v>0</v>
      </c>
      <c r="DB315" s="31">
        <f t="shared" si="450"/>
        <v>0</v>
      </c>
      <c r="DC315" s="230" t="str">
        <f t="shared" si="437"/>
        <v>NO OFERTADO</v>
      </c>
      <c r="DD315" s="32"/>
      <c r="DE315" s="229"/>
      <c r="DF315" s="34">
        <f t="shared" si="451"/>
        <v>0</v>
      </c>
      <c r="DG315" s="31">
        <f t="shared" si="452"/>
        <v>0</v>
      </c>
      <c r="DH315" s="230" t="str">
        <f t="shared" si="438"/>
        <v>NO OFERTADO</v>
      </c>
      <c r="DI315" s="32"/>
      <c r="DJ315" s="229"/>
      <c r="DK315" s="34">
        <f t="shared" si="453"/>
        <v>0</v>
      </c>
      <c r="DL315" s="31">
        <f t="shared" si="454"/>
        <v>0</v>
      </c>
      <c r="DM315" s="230" t="str">
        <f t="shared" si="439"/>
        <v>NO OFERTADO</v>
      </c>
      <c r="DN315" s="32"/>
      <c r="DO315" s="229"/>
      <c r="DP315" s="34">
        <f t="shared" si="455"/>
        <v>0</v>
      </c>
      <c r="DQ315" s="31">
        <f t="shared" si="456"/>
        <v>0</v>
      </c>
      <c r="DR315" s="230" t="str">
        <f t="shared" si="440"/>
        <v>NO OFERTADO</v>
      </c>
      <c r="DS315" s="32"/>
      <c r="DT315" s="229"/>
      <c r="DU315" s="34">
        <f t="shared" si="457"/>
        <v>0</v>
      </c>
      <c r="DV315" s="31">
        <f t="shared" si="458"/>
        <v>0</v>
      </c>
      <c r="DW315" s="230" t="str">
        <f t="shared" si="441"/>
        <v>NO OFERTADO</v>
      </c>
      <c r="DX315" s="32"/>
      <c r="DY315" s="229">
        <f t="shared" si="473"/>
        <v>0</v>
      </c>
      <c r="DZ315" s="34">
        <f t="shared" si="442"/>
        <v>0</v>
      </c>
      <c r="EA315" s="31">
        <f t="shared" si="443"/>
        <v>0</v>
      </c>
      <c r="EB315" s="230" t="str">
        <f t="shared" si="444"/>
        <v>NO OFERTADO</v>
      </c>
      <c r="EC315" s="32">
        <v>132767</v>
      </c>
      <c r="ED315" s="229"/>
      <c r="EE315" s="34">
        <f t="shared" si="459"/>
        <v>132767</v>
      </c>
      <c r="EF315" s="31">
        <f t="shared" si="460"/>
        <v>132767</v>
      </c>
      <c r="EG315" s="230" t="str">
        <f t="shared" si="445"/>
        <v>NO HABILITA</v>
      </c>
      <c r="EH315" s="32"/>
      <c r="EI315" s="229"/>
      <c r="EJ315" s="34">
        <f t="shared" si="461"/>
        <v>0</v>
      </c>
      <c r="EK315" s="31">
        <f t="shared" si="462"/>
        <v>0</v>
      </c>
      <c r="EL315" s="230" t="str">
        <f t="shared" si="446"/>
        <v>NO OFERTADO</v>
      </c>
    </row>
    <row r="316" spans="1:142" s="226" customFormat="1" ht="38.25" x14ac:dyDescent="0.2">
      <c r="A316" s="103">
        <v>307</v>
      </c>
      <c r="B316" s="202" t="s">
        <v>465</v>
      </c>
      <c r="C316" s="121" t="s">
        <v>464</v>
      </c>
      <c r="D316" s="146">
        <v>1</v>
      </c>
      <c r="E316" s="227" t="s">
        <v>53</v>
      </c>
      <c r="F316" s="228">
        <v>23.333333333333332</v>
      </c>
      <c r="G316" s="25">
        <v>8246.3765579999999</v>
      </c>
      <c r="H316" s="32"/>
      <c r="I316" s="229"/>
      <c r="J316" s="34">
        <f t="shared" si="447"/>
        <v>0</v>
      </c>
      <c r="K316" s="31">
        <f t="shared" si="448"/>
        <v>0</v>
      </c>
      <c r="L316" s="230" t="str">
        <f t="shared" si="397"/>
        <v>NO OFERTADO</v>
      </c>
      <c r="M316" s="32"/>
      <c r="N316" s="229">
        <v>0</v>
      </c>
      <c r="O316" s="34">
        <f t="shared" si="398"/>
        <v>0</v>
      </c>
      <c r="P316" s="31">
        <f t="shared" si="474"/>
        <v>0</v>
      </c>
      <c r="Q316" s="230" t="str">
        <f t="shared" si="400"/>
        <v>NO OFERTADO</v>
      </c>
      <c r="R316" s="32"/>
      <c r="S316" s="229"/>
      <c r="T316" s="34">
        <f t="shared" si="401"/>
        <v>0</v>
      </c>
      <c r="U316" s="31">
        <f t="shared" si="474"/>
        <v>0</v>
      </c>
      <c r="V316" s="230" t="str">
        <f t="shared" si="402"/>
        <v>NO OFERTADO</v>
      </c>
      <c r="W316" s="32"/>
      <c r="X316" s="229"/>
      <c r="Y316" s="34">
        <f t="shared" si="403"/>
        <v>0</v>
      </c>
      <c r="Z316" s="31">
        <f t="shared" si="474"/>
        <v>0</v>
      </c>
      <c r="AA316" s="230" t="str">
        <f t="shared" si="404"/>
        <v>NO OFERTADO</v>
      </c>
      <c r="AB316" s="32"/>
      <c r="AC316" s="229"/>
      <c r="AD316" s="34">
        <f t="shared" si="405"/>
        <v>0</v>
      </c>
      <c r="AE316" s="31">
        <f t="shared" si="474"/>
        <v>0</v>
      </c>
      <c r="AF316" s="230" t="str">
        <f t="shared" si="406"/>
        <v>NO OFERTADO</v>
      </c>
      <c r="AG316" s="32"/>
      <c r="AH316" s="229"/>
      <c r="AI316" s="34">
        <f t="shared" si="407"/>
        <v>0</v>
      </c>
      <c r="AJ316" s="31">
        <f t="shared" si="474"/>
        <v>0</v>
      </c>
      <c r="AK316" s="230" t="str">
        <f t="shared" si="408"/>
        <v>NO OFERTADO</v>
      </c>
      <c r="AL316" s="32">
        <v>6800</v>
      </c>
      <c r="AM316" s="229">
        <v>0</v>
      </c>
      <c r="AN316" s="34">
        <f t="shared" si="409"/>
        <v>6800</v>
      </c>
      <c r="AO316" s="31">
        <f t="shared" si="474"/>
        <v>6800</v>
      </c>
      <c r="AP316" s="230" t="str">
        <f t="shared" si="410"/>
        <v>HABILITA</v>
      </c>
      <c r="AQ316" s="32"/>
      <c r="AR316" s="229"/>
      <c r="AS316" s="34">
        <f t="shared" si="411"/>
        <v>0</v>
      </c>
      <c r="AT316" s="31">
        <f t="shared" si="474"/>
        <v>0</v>
      </c>
      <c r="AU316" s="230" t="str">
        <f t="shared" si="412"/>
        <v>NO OFERTADO</v>
      </c>
      <c r="AV316" s="32"/>
      <c r="AW316" s="229"/>
      <c r="AX316" s="34">
        <f t="shared" si="413"/>
        <v>0</v>
      </c>
      <c r="AY316" s="31">
        <f t="shared" si="474"/>
        <v>0</v>
      </c>
      <c r="AZ316" s="230" t="str">
        <f t="shared" si="414"/>
        <v>NO OFERTADO</v>
      </c>
      <c r="BA316" s="32"/>
      <c r="BB316" s="229">
        <f t="shared" si="475"/>
        <v>0</v>
      </c>
      <c r="BC316" s="34">
        <f t="shared" si="416"/>
        <v>0</v>
      </c>
      <c r="BD316" s="31">
        <f t="shared" si="474"/>
        <v>0</v>
      </c>
      <c r="BE316" s="230" t="str">
        <f t="shared" si="417"/>
        <v>NO OFERTADO</v>
      </c>
      <c r="BF316" s="32"/>
      <c r="BG316" s="229"/>
      <c r="BH316" s="34">
        <f t="shared" si="418"/>
        <v>0</v>
      </c>
      <c r="BI316" s="31">
        <f t="shared" si="474"/>
        <v>0</v>
      </c>
      <c r="BJ316" s="230" t="str">
        <f t="shared" si="419"/>
        <v>NO OFERTADO</v>
      </c>
      <c r="BK316" s="32"/>
      <c r="BL316" s="229"/>
      <c r="BM316" s="34">
        <f t="shared" si="420"/>
        <v>0</v>
      </c>
      <c r="BN316" s="31">
        <f t="shared" si="474"/>
        <v>0</v>
      </c>
      <c r="BO316" s="230" t="str">
        <f t="shared" si="421"/>
        <v>NO OFERTADO</v>
      </c>
      <c r="BP316" s="32"/>
      <c r="BQ316" s="229"/>
      <c r="BR316" s="34">
        <f t="shared" si="422"/>
        <v>0</v>
      </c>
      <c r="BS316" s="31">
        <f t="shared" si="474"/>
        <v>0</v>
      </c>
      <c r="BT316" s="230" t="str">
        <f t="shared" si="423"/>
        <v>NO OFERTADO</v>
      </c>
      <c r="BU316" s="32"/>
      <c r="BV316" s="229"/>
      <c r="BW316" s="34">
        <f t="shared" si="424"/>
        <v>0</v>
      </c>
      <c r="BX316" s="31">
        <f t="shared" si="476"/>
        <v>0</v>
      </c>
      <c r="BY316" s="230" t="str">
        <f t="shared" si="426"/>
        <v>NO OFERTADO</v>
      </c>
      <c r="BZ316" s="32"/>
      <c r="CA316" s="229"/>
      <c r="CB316" s="34">
        <f t="shared" si="427"/>
        <v>0</v>
      </c>
      <c r="CC316" s="31">
        <f t="shared" si="476"/>
        <v>0</v>
      </c>
      <c r="CD316" s="230" t="str">
        <f t="shared" si="428"/>
        <v>NO OFERTADO</v>
      </c>
      <c r="CE316" s="32"/>
      <c r="CF316" s="229"/>
      <c r="CG316" s="34">
        <f t="shared" si="429"/>
        <v>0</v>
      </c>
      <c r="CH316" s="31">
        <f t="shared" si="476"/>
        <v>0</v>
      </c>
      <c r="CI316" s="230" t="str">
        <f t="shared" si="430"/>
        <v>NO OFERTADO</v>
      </c>
      <c r="CJ316" s="32"/>
      <c r="CK316" s="229"/>
      <c r="CL316" s="34">
        <f t="shared" si="431"/>
        <v>0</v>
      </c>
      <c r="CM316" s="31">
        <f t="shared" si="476"/>
        <v>0</v>
      </c>
      <c r="CN316" s="230" t="str">
        <f t="shared" si="432"/>
        <v>NO OFERTADO</v>
      </c>
      <c r="CO316" s="32"/>
      <c r="CP316" s="231"/>
      <c r="CQ316" s="34">
        <f t="shared" si="433"/>
        <v>0</v>
      </c>
      <c r="CR316" s="31">
        <f t="shared" si="476"/>
        <v>0</v>
      </c>
      <c r="CS316" s="230" t="str">
        <f t="shared" si="434"/>
        <v>NO OFERTADO</v>
      </c>
      <c r="CT316" s="32"/>
      <c r="CU316" s="229"/>
      <c r="CV316" s="34">
        <f t="shared" si="435"/>
        <v>0</v>
      </c>
      <c r="CW316" s="31">
        <f t="shared" si="476"/>
        <v>0</v>
      </c>
      <c r="CX316" s="230" t="str">
        <f t="shared" si="436"/>
        <v>NO OFERTADO</v>
      </c>
      <c r="CY316" s="32"/>
      <c r="CZ316" s="229"/>
      <c r="DA316" s="34">
        <f t="shared" si="449"/>
        <v>0</v>
      </c>
      <c r="DB316" s="31">
        <f t="shared" si="450"/>
        <v>0</v>
      </c>
      <c r="DC316" s="230" t="str">
        <f t="shared" si="437"/>
        <v>NO OFERTADO</v>
      </c>
      <c r="DD316" s="32"/>
      <c r="DE316" s="229"/>
      <c r="DF316" s="34">
        <f t="shared" si="451"/>
        <v>0</v>
      </c>
      <c r="DG316" s="31">
        <f t="shared" si="452"/>
        <v>0</v>
      </c>
      <c r="DH316" s="230" t="str">
        <f t="shared" si="438"/>
        <v>NO OFERTADO</v>
      </c>
      <c r="DI316" s="32"/>
      <c r="DJ316" s="229"/>
      <c r="DK316" s="34">
        <f t="shared" si="453"/>
        <v>0</v>
      </c>
      <c r="DL316" s="31">
        <f t="shared" si="454"/>
        <v>0</v>
      </c>
      <c r="DM316" s="230" t="str">
        <f t="shared" si="439"/>
        <v>NO OFERTADO</v>
      </c>
      <c r="DN316" s="32"/>
      <c r="DO316" s="229"/>
      <c r="DP316" s="34">
        <f t="shared" si="455"/>
        <v>0</v>
      </c>
      <c r="DQ316" s="31">
        <f t="shared" si="456"/>
        <v>0</v>
      </c>
      <c r="DR316" s="230" t="str">
        <f t="shared" si="440"/>
        <v>NO OFERTADO</v>
      </c>
      <c r="DS316" s="32"/>
      <c r="DT316" s="229"/>
      <c r="DU316" s="34">
        <f t="shared" si="457"/>
        <v>0</v>
      </c>
      <c r="DV316" s="31">
        <f t="shared" si="458"/>
        <v>0</v>
      </c>
      <c r="DW316" s="230" t="str">
        <f t="shared" si="441"/>
        <v>NO OFERTADO</v>
      </c>
      <c r="DX316" s="32"/>
      <c r="DY316" s="229">
        <f t="shared" si="473"/>
        <v>0</v>
      </c>
      <c r="DZ316" s="34">
        <f t="shared" si="442"/>
        <v>0</v>
      </c>
      <c r="EA316" s="31">
        <f t="shared" si="443"/>
        <v>0</v>
      </c>
      <c r="EB316" s="230" t="str">
        <f t="shared" si="444"/>
        <v>NO OFERTADO</v>
      </c>
      <c r="EC316" s="32">
        <v>4955</v>
      </c>
      <c r="ED316" s="229"/>
      <c r="EE316" s="34">
        <f t="shared" si="459"/>
        <v>4955</v>
      </c>
      <c r="EF316" s="31">
        <f t="shared" si="460"/>
        <v>4955</v>
      </c>
      <c r="EG316" s="230" t="str">
        <f t="shared" si="445"/>
        <v>HABILITA</v>
      </c>
      <c r="EH316" s="32"/>
      <c r="EI316" s="229"/>
      <c r="EJ316" s="34">
        <f t="shared" si="461"/>
        <v>0</v>
      </c>
      <c r="EK316" s="31">
        <f t="shared" si="462"/>
        <v>0</v>
      </c>
      <c r="EL316" s="230" t="str">
        <f t="shared" si="446"/>
        <v>NO OFERTADO</v>
      </c>
    </row>
    <row r="317" spans="1:142" s="226" customFormat="1" ht="38.25" x14ac:dyDescent="0.2">
      <c r="A317" s="103">
        <v>308</v>
      </c>
      <c r="B317" s="202" t="s">
        <v>466</v>
      </c>
      <c r="C317" s="121" t="s">
        <v>464</v>
      </c>
      <c r="D317" s="146">
        <v>1</v>
      </c>
      <c r="E317" s="227" t="s">
        <v>53</v>
      </c>
      <c r="F317" s="228">
        <v>21.666666666666668</v>
      </c>
      <c r="G317" s="25">
        <v>11168.617908</v>
      </c>
      <c r="H317" s="32"/>
      <c r="I317" s="229"/>
      <c r="J317" s="34">
        <f t="shared" si="447"/>
        <v>0</v>
      </c>
      <c r="K317" s="31">
        <f t="shared" si="448"/>
        <v>0</v>
      </c>
      <c r="L317" s="230" t="str">
        <f t="shared" si="397"/>
        <v>NO OFERTADO</v>
      </c>
      <c r="M317" s="32"/>
      <c r="N317" s="229">
        <v>0</v>
      </c>
      <c r="O317" s="34">
        <f t="shared" si="398"/>
        <v>0</v>
      </c>
      <c r="P317" s="31">
        <f t="shared" si="474"/>
        <v>0</v>
      </c>
      <c r="Q317" s="230" t="str">
        <f t="shared" si="400"/>
        <v>NO OFERTADO</v>
      </c>
      <c r="R317" s="32"/>
      <c r="S317" s="229"/>
      <c r="T317" s="34">
        <f t="shared" si="401"/>
        <v>0</v>
      </c>
      <c r="U317" s="31">
        <f t="shared" si="474"/>
        <v>0</v>
      </c>
      <c r="V317" s="230" t="str">
        <f t="shared" si="402"/>
        <v>NO OFERTADO</v>
      </c>
      <c r="W317" s="32"/>
      <c r="X317" s="229"/>
      <c r="Y317" s="34">
        <f t="shared" si="403"/>
        <v>0</v>
      </c>
      <c r="Z317" s="31">
        <f t="shared" si="474"/>
        <v>0</v>
      </c>
      <c r="AA317" s="230" t="str">
        <f t="shared" si="404"/>
        <v>NO OFERTADO</v>
      </c>
      <c r="AB317" s="32"/>
      <c r="AC317" s="229"/>
      <c r="AD317" s="34">
        <f t="shared" si="405"/>
        <v>0</v>
      </c>
      <c r="AE317" s="31">
        <f t="shared" si="474"/>
        <v>0</v>
      </c>
      <c r="AF317" s="230" t="str">
        <f t="shared" si="406"/>
        <v>NO OFERTADO</v>
      </c>
      <c r="AG317" s="32"/>
      <c r="AH317" s="229"/>
      <c r="AI317" s="34">
        <f t="shared" si="407"/>
        <v>0</v>
      </c>
      <c r="AJ317" s="31">
        <f t="shared" si="474"/>
        <v>0</v>
      </c>
      <c r="AK317" s="230" t="str">
        <f t="shared" si="408"/>
        <v>NO OFERTADO</v>
      </c>
      <c r="AL317" s="32">
        <v>9100</v>
      </c>
      <c r="AM317" s="229">
        <v>0</v>
      </c>
      <c r="AN317" s="34">
        <f t="shared" si="409"/>
        <v>9100</v>
      </c>
      <c r="AO317" s="31">
        <f t="shared" si="474"/>
        <v>9100</v>
      </c>
      <c r="AP317" s="230" t="str">
        <f t="shared" si="410"/>
        <v>HABILITA</v>
      </c>
      <c r="AQ317" s="32"/>
      <c r="AR317" s="229"/>
      <c r="AS317" s="34">
        <f t="shared" si="411"/>
        <v>0</v>
      </c>
      <c r="AT317" s="31">
        <f t="shared" si="474"/>
        <v>0</v>
      </c>
      <c r="AU317" s="230" t="str">
        <f t="shared" si="412"/>
        <v>NO OFERTADO</v>
      </c>
      <c r="AV317" s="32"/>
      <c r="AW317" s="229"/>
      <c r="AX317" s="34">
        <f t="shared" si="413"/>
        <v>0</v>
      </c>
      <c r="AY317" s="31">
        <f t="shared" si="474"/>
        <v>0</v>
      </c>
      <c r="AZ317" s="230" t="str">
        <f t="shared" si="414"/>
        <v>NO OFERTADO</v>
      </c>
      <c r="BA317" s="32"/>
      <c r="BB317" s="229">
        <f t="shared" si="475"/>
        <v>0</v>
      </c>
      <c r="BC317" s="34">
        <f t="shared" si="416"/>
        <v>0</v>
      </c>
      <c r="BD317" s="31">
        <f t="shared" si="474"/>
        <v>0</v>
      </c>
      <c r="BE317" s="230" t="str">
        <f t="shared" si="417"/>
        <v>NO OFERTADO</v>
      </c>
      <c r="BF317" s="32"/>
      <c r="BG317" s="229"/>
      <c r="BH317" s="34">
        <f t="shared" si="418"/>
        <v>0</v>
      </c>
      <c r="BI317" s="31">
        <f t="shared" si="474"/>
        <v>0</v>
      </c>
      <c r="BJ317" s="230" t="str">
        <f t="shared" si="419"/>
        <v>NO OFERTADO</v>
      </c>
      <c r="BK317" s="32"/>
      <c r="BL317" s="229"/>
      <c r="BM317" s="34">
        <f t="shared" si="420"/>
        <v>0</v>
      </c>
      <c r="BN317" s="31">
        <f t="shared" si="474"/>
        <v>0</v>
      </c>
      <c r="BO317" s="230" t="str">
        <f t="shared" si="421"/>
        <v>NO OFERTADO</v>
      </c>
      <c r="BP317" s="32"/>
      <c r="BQ317" s="229"/>
      <c r="BR317" s="34">
        <f t="shared" si="422"/>
        <v>0</v>
      </c>
      <c r="BS317" s="31">
        <f t="shared" si="474"/>
        <v>0</v>
      </c>
      <c r="BT317" s="230" t="str">
        <f t="shared" si="423"/>
        <v>NO OFERTADO</v>
      </c>
      <c r="BU317" s="32"/>
      <c r="BV317" s="229"/>
      <c r="BW317" s="34">
        <f t="shared" si="424"/>
        <v>0</v>
      </c>
      <c r="BX317" s="31">
        <f t="shared" si="476"/>
        <v>0</v>
      </c>
      <c r="BY317" s="230" t="str">
        <f t="shared" si="426"/>
        <v>NO OFERTADO</v>
      </c>
      <c r="BZ317" s="32"/>
      <c r="CA317" s="229"/>
      <c r="CB317" s="34">
        <f t="shared" si="427"/>
        <v>0</v>
      </c>
      <c r="CC317" s="31">
        <f t="shared" si="476"/>
        <v>0</v>
      </c>
      <c r="CD317" s="230" t="str">
        <f t="shared" si="428"/>
        <v>NO OFERTADO</v>
      </c>
      <c r="CE317" s="32"/>
      <c r="CF317" s="229"/>
      <c r="CG317" s="34">
        <f t="shared" si="429"/>
        <v>0</v>
      </c>
      <c r="CH317" s="31">
        <f t="shared" si="476"/>
        <v>0</v>
      </c>
      <c r="CI317" s="230" t="str">
        <f t="shared" si="430"/>
        <v>NO OFERTADO</v>
      </c>
      <c r="CJ317" s="32"/>
      <c r="CK317" s="229"/>
      <c r="CL317" s="34">
        <f t="shared" si="431"/>
        <v>0</v>
      </c>
      <c r="CM317" s="31">
        <f t="shared" si="476"/>
        <v>0</v>
      </c>
      <c r="CN317" s="230" t="str">
        <f t="shared" si="432"/>
        <v>NO OFERTADO</v>
      </c>
      <c r="CO317" s="32"/>
      <c r="CP317" s="231"/>
      <c r="CQ317" s="34">
        <f t="shared" si="433"/>
        <v>0</v>
      </c>
      <c r="CR317" s="31">
        <f t="shared" si="476"/>
        <v>0</v>
      </c>
      <c r="CS317" s="230" t="str">
        <f t="shared" si="434"/>
        <v>NO OFERTADO</v>
      </c>
      <c r="CT317" s="32"/>
      <c r="CU317" s="229"/>
      <c r="CV317" s="34">
        <f t="shared" si="435"/>
        <v>0</v>
      </c>
      <c r="CW317" s="31">
        <f t="shared" si="476"/>
        <v>0</v>
      </c>
      <c r="CX317" s="230" t="str">
        <f t="shared" si="436"/>
        <v>NO OFERTADO</v>
      </c>
      <c r="CY317" s="32"/>
      <c r="CZ317" s="229"/>
      <c r="DA317" s="34">
        <f t="shared" si="449"/>
        <v>0</v>
      </c>
      <c r="DB317" s="31">
        <f t="shared" si="450"/>
        <v>0</v>
      </c>
      <c r="DC317" s="230" t="str">
        <f t="shared" si="437"/>
        <v>NO OFERTADO</v>
      </c>
      <c r="DD317" s="32"/>
      <c r="DE317" s="229"/>
      <c r="DF317" s="34">
        <f t="shared" si="451"/>
        <v>0</v>
      </c>
      <c r="DG317" s="31">
        <f t="shared" si="452"/>
        <v>0</v>
      </c>
      <c r="DH317" s="230" t="str">
        <f t="shared" si="438"/>
        <v>NO OFERTADO</v>
      </c>
      <c r="DI317" s="32"/>
      <c r="DJ317" s="229"/>
      <c r="DK317" s="34">
        <f t="shared" si="453"/>
        <v>0</v>
      </c>
      <c r="DL317" s="31">
        <f t="shared" si="454"/>
        <v>0</v>
      </c>
      <c r="DM317" s="230" t="str">
        <f t="shared" si="439"/>
        <v>NO OFERTADO</v>
      </c>
      <c r="DN317" s="32"/>
      <c r="DO317" s="229"/>
      <c r="DP317" s="34">
        <f t="shared" si="455"/>
        <v>0</v>
      </c>
      <c r="DQ317" s="31">
        <f t="shared" si="456"/>
        <v>0</v>
      </c>
      <c r="DR317" s="230" t="str">
        <f t="shared" si="440"/>
        <v>NO OFERTADO</v>
      </c>
      <c r="DS317" s="32"/>
      <c r="DT317" s="229"/>
      <c r="DU317" s="34">
        <f t="shared" si="457"/>
        <v>0</v>
      </c>
      <c r="DV317" s="31">
        <f t="shared" si="458"/>
        <v>0</v>
      </c>
      <c r="DW317" s="230" t="str">
        <f t="shared" si="441"/>
        <v>NO OFERTADO</v>
      </c>
      <c r="DX317" s="32"/>
      <c r="DY317" s="229">
        <f t="shared" si="473"/>
        <v>0</v>
      </c>
      <c r="DZ317" s="34">
        <f t="shared" si="442"/>
        <v>0</v>
      </c>
      <c r="EA317" s="31">
        <f t="shared" si="443"/>
        <v>0</v>
      </c>
      <c r="EB317" s="230" t="str">
        <f t="shared" si="444"/>
        <v>NO OFERTADO</v>
      </c>
      <c r="EC317" s="32">
        <v>6671</v>
      </c>
      <c r="ED317" s="229"/>
      <c r="EE317" s="34">
        <f t="shared" si="459"/>
        <v>6671</v>
      </c>
      <c r="EF317" s="31">
        <f t="shared" si="460"/>
        <v>6671</v>
      </c>
      <c r="EG317" s="230" t="str">
        <f t="shared" si="445"/>
        <v>HABILITA</v>
      </c>
      <c r="EH317" s="32"/>
      <c r="EI317" s="229"/>
      <c r="EJ317" s="34">
        <f t="shared" si="461"/>
        <v>0</v>
      </c>
      <c r="EK317" s="31">
        <f t="shared" si="462"/>
        <v>0</v>
      </c>
      <c r="EL317" s="230" t="str">
        <f t="shared" si="446"/>
        <v>NO OFERTADO</v>
      </c>
    </row>
    <row r="318" spans="1:142" s="226" customFormat="1" ht="38.25" x14ac:dyDescent="0.2">
      <c r="A318" s="103">
        <v>309</v>
      </c>
      <c r="B318" s="202" t="s">
        <v>467</v>
      </c>
      <c r="C318" s="121" t="s">
        <v>468</v>
      </c>
      <c r="D318" s="146">
        <v>1</v>
      </c>
      <c r="E318" s="227" t="s">
        <v>53</v>
      </c>
      <c r="F318" s="228">
        <v>98.333333333333329</v>
      </c>
      <c r="G318" s="25">
        <v>9372</v>
      </c>
      <c r="H318" s="32"/>
      <c r="I318" s="229"/>
      <c r="J318" s="34">
        <f t="shared" si="447"/>
        <v>0</v>
      </c>
      <c r="K318" s="31">
        <f t="shared" si="448"/>
        <v>0</v>
      </c>
      <c r="L318" s="230" t="str">
        <f t="shared" si="397"/>
        <v>NO OFERTADO</v>
      </c>
      <c r="M318" s="32"/>
      <c r="N318" s="229">
        <v>0</v>
      </c>
      <c r="O318" s="34">
        <f t="shared" si="398"/>
        <v>0</v>
      </c>
      <c r="P318" s="31">
        <f t="shared" si="474"/>
        <v>0</v>
      </c>
      <c r="Q318" s="230" t="str">
        <f t="shared" si="400"/>
        <v>NO OFERTADO</v>
      </c>
      <c r="R318" s="32"/>
      <c r="S318" s="229"/>
      <c r="T318" s="34">
        <f t="shared" si="401"/>
        <v>0</v>
      </c>
      <c r="U318" s="31">
        <f t="shared" si="474"/>
        <v>0</v>
      </c>
      <c r="V318" s="230" t="str">
        <f t="shared" si="402"/>
        <v>NO OFERTADO</v>
      </c>
      <c r="W318" s="32"/>
      <c r="X318" s="229"/>
      <c r="Y318" s="34">
        <f t="shared" si="403"/>
        <v>0</v>
      </c>
      <c r="Z318" s="31">
        <f t="shared" si="474"/>
        <v>0</v>
      </c>
      <c r="AA318" s="230" t="str">
        <f t="shared" si="404"/>
        <v>NO OFERTADO</v>
      </c>
      <c r="AB318" s="32"/>
      <c r="AC318" s="229"/>
      <c r="AD318" s="34">
        <f t="shared" si="405"/>
        <v>0</v>
      </c>
      <c r="AE318" s="31">
        <f t="shared" si="474"/>
        <v>0</v>
      </c>
      <c r="AF318" s="230" t="str">
        <f t="shared" si="406"/>
        <v>NO OFERTADO</v>
      </c>
      <c r="AG318" s="32"/>
      <c r="AH318" s="229"/>
      <c r="AI318" s="34">
        <f t="shared" si="407"/>
        <v>0</v>
      </c>
      <c r="AJ318" s="31">
        <f t="shared" si="474"/>
        <v>0</v>
      </c>
      <c r="AK318" s="230" t="str">
        <f t="shared" si="408"/>
        <v>NO OFERTADO</v>
      </c>
      <c r="AL318" s="32">
        <v>65000</v>
      </c>
      <c r="AM318" s="229">
        <v>0</v>
      </c>
      <c r="AN318" s="34">
        <f t="shared" si="409"/>
        <v>65000</v>
      </c>
      <c r="AO318" s="31">
        <f t="shared" si="474"/>
        <v>65000</v>
      </c>
      <c r="AP318" s="230" t="str">
        <f t="shared" si="410"/>
        <v>NO HABILITA</v>
      </c>
      <c r="AQ318" s="32"/>
      <c r="AR318" s="229"/>
      <c r="AS318" s="34">
        <f t="shared" si="411"/>
        <v>0</v>
      </c>
      <c r="AT318" s="31">
        <f t="shared" si="474"/>
        <v>0</v>
      </c>
      <c r="AU318" s="230" t="str">
        <f t="shared" si="412"/>
        <v>NO OFERTADO</v>
      </c>
      <c r="AV318" s="32">
        <v>9159</v>
      </c>
      <c r="AW318" s="229">
        <v>0</v>
      </c>
      <c r="AX318" s="34">
        <f t="shared" si="413"/>
        <v>9159</v>
      </c>
      <c r="AY318" s="31">
        <f t="shared" si="474"/>
        <v>9159</v>
      </c>
      <c r="AZ318" s="230" t="str">
        <f t="shared" si="414"/>
        <v>HABILITA</v>
      </c>
      <c r="BA318" s="32"/>
      <c r="BB318" s="229">
        <f t="shared" si="475"/>
        <v>0</v>
      </c>
      <c r="BC318" s="34">
        <f t="shared" si="416"/>
        <v>0</v>
      </c>
      <c r="BD318" s="31">
        <f t="shared" si="474"/>
        <v>0</v>
      </c>
      <c r="BE318" s="230" t="str">
        <f t="shared" si="417"/>
        <v>NO OFERTADO</v>
      </c>
      <c r="BF318" s="32"/>
      <c r="BG318" s="229"/>
      <c r="BH318" s="34">
        <f t="shared" si="418"/>
        <v>0</v>
      </c>
      <c r="BI318" s="31">
        <f t="shared" si="474"/>
        <v>0</v>
      </c>
      <c r="BJ318" s="230" t="str">
        <f t="shared" si="419"/>
        <v>NO OFERTADO</v>
      </c>
      <c r="BK318" s="32"/>
      <c r="BL318" s="229"/>
      <c r="BM318" s="34">
        <f t="shared" si="420"/>
        <v>0</v>
      </c>
      <c r="BN318" s="31">
        <f t="shared" si="474"/>
        <v>0</v>
      </c>
      <c r="BO318" s="230" t="str">
        <f t="shared" si="421"/>
        <v>NO OFERTADO</v>
      </c>
      <c r="BP318" s="32"/>
      <c r="BQ318" s="229"/>
      <c r="BR318" s="34">
        <f t="shared" si="422"/>
        <v>0</v>
      </c>
      <c r="BS318" s="31">
        <f t="shared" si="474"/>
        <v>0</v>
      </c>
      <c r="BT318" s="230" t="str">
        <f t="shared" si="423"/>
        <v>NO OFERTADO</v>
      </c>
      <c r="BU318" s="32"/>
      <c r="BV318" s="229"/>
      <c r="BW318" s="34">
        <f t="shared" si="424"/>
        <v>0</v>
      </c>
      <c r="BX318" s="31">
        <f t="shared" si="476"/>
        <v>0</v>
      </c>
      <c r="BY318" s="230" t="str">
        <f t="shared" si="426"/>
        <v>NO OFERTADO</v>
      </c>
      <c r="BZ318" s="32"/>
      <c r="CA318" s="229"/>
      <c r="CB318" s="34">
        <f t="shared" si="427"/>
        <v>0</v>
      </c>
      <c r="CC318" s="31">
        <f t="shared" si="476"/>
        <v>0</v>
      </c>
      <c r="CD318" s="230" t="str">
        <f t="shared" si="428"/>
        <v>NO OFERTADO</v>
      </c>
      <c r="CE318" s="32"/>
      <c r="CF318" s="229"/>
      <c r="CG318" s="34">
        <f t="shared" si="429"/>
        <v>0</v>
      </c>
      <c r="CH318" s="31">
        <f t="shared" si="476"/>
        <v>0</v>
      </c>
      <c r="CI318" s="230" t="str">
        <f t="shared" si="430"/>
        <v>NO OFERTADO</v>
      </c>
      <c r="CJ318" s="32">
        <v>68676</v>
      </c>
      <c r="CK318" s="229">
        <f>CJ318*0.19</f>
        <v>13048.44</v>
      </c>
      <c r="CL318" s="34">
        <f t="shared" si="431"/>
        <v>81724.44</v>
      </c>
      <c r="CM318" s="31">
        <f t="shared" si="476"/>
        <v>81724.44</v>
      </c>
      <c r="CN318" s="230" t="str">
        <f t="shared" si="432"/>
        <v>NO HABILITA</v>
      </c>
      <c r="CO318" s="32"/>
      <c r="CP318" s="231"/>
      <c r="CQ318" s="34">
        <f t="shared" si="433"/>
        <v>0</v>
      </c>
      <c r="CR318" s="31">
        <f t="shared" si="476"/>
        <v>0</v>
      </c>
      <c r="CS318" s="230" t="str">
        <f t="shared" si="434"/>
        <v>NO OFERTADO</v>
      </c>
      <c r="CT318" s="32">
        <v>56889</v>
      </c>
      <c r="CU318" s="229">
        <v>0</v>
      </c>
      <c r="CV318" s="34">
        <f t="shared" si="435"/>
        <v>56889</v>
      </c>
      <c r="CW318" s="31">
        <f t="shared" si="476"/>
        <v>56889</v>
      </c>
      <c r="CX318" s="230" t="str">
        <f t="shared" si="436"/>
        <v>NO HABILITA</v>
      </c>
      <c r="CY318" s="32"/>
      <c r="CZ318" s="229"/>
      <c r="DA318" s="34">
        <f t="shared" si="449"/>
        <v>0</v>
      </c>
      <c r="DB318" s="31">
        <f t="shared" si="450"/>
        <v>0</v>
      </c>
      <c r="DC318" s="230" t="str">
        <f t="shared" si="437"/>
        <v>NO OFERTADO</v>
      </c>
      <c r="DD318" s="32"/>
      <c r="DE318" s="229"/>
      <c r="DF318" s="34">
        <f t="shared" si="451"/>
        <v>0</v>
      </c>
      <c r="DG318" s="31">
        <f t="shared" si="452"/>
        <v>0</v>
      </c>
      <c r="DH318" s="230" t="str">
        <f t="shared" si="438"/>
        <v>NO OFERTADO</v>
      </c>
      <c r="DI318" s="32"/>
      <c r="DJ318" s="229"/>
      <c r="DK318" s="34">
        <f t="shared" si="453"/>
        <v>0</v>
      </c>
      <c r="DL318" s="31">
        <f t="shared" si="454"/>
        <v>0</v>
      </c>
      <c r="DM318" s="230" t="str">
        <f t="shared" si="439"/>
        <v>NO OFERTADO</v>
      </c>
      <c r="DN318" s="32"/>
      <c r="DO318" s="229"/>
      <c r="DP318" s="34">
        <f t="shared" si="455"/>
        <v>0</v>
      </c>
      <c r="DQ318" s="31">
        <f t="shared" si="456"/>
        <v>0</v>
      </c>
      <c r="DR318" s="230" t="str">
        <f t="shared" si="440"/>
        <v>NO OFERTADO</v>
      </c>
      <c r="DS318" s="32"/>
      <c r="DT318" s="229"/>
      <c r="DU318" s="34">
        <f t="shared" si="457"/>
        <v>0</v>
      </c>
      <c r="DV318" s="31">
        <f t="shared" si="458"/>
        <v>0</v>
      </c>
      <c r="DW318" s="230" t="str">
        <f t="shared" si="441"/>
        <v>NO OFERTADO</v>
      </c>
      <c r="DX318" s="32"/>
      <c r="DY318" s="229">
        <f t="shared" si="473"/>
        <v>0</v>
      </c>
      <c r="DZ318" s="34">
        <f t="shared" si="442"/>
        <v>0</v>
      </c>
      <c r="EA318" s="31">
        <f t="shared" si="443"/>
        <v>0</v>
      </c>
      <c r="EB318" s="230" t="str">
        <f t="shared" si="444"/>
        <v>NO OFERTADO</v>
      </c>
      <c r="EC318" s="32"/>
      <c r="ED318" s="229"/>
      <c r="EE318" s="34">
        <f t="shared" si="459"/>
        <v>0</v>
      </c>
      <c r="EF318" s="31">
        <f t="shared" si="460"/>
        <v>0</v>
      </c>
      <c r="EG318" s="230" t="str">
        <f t="shared" si="445"/>
        <v>NO OFERTADO</v>
      </c>
      <c r="EH318" s="32"/>
      <c r="EI318" s="229"/>
      <c r="EJ318" s="34">
        <f t="shared" si="461"/>
        <v>0</v>
      </c>
      <c r="EK318" s="31">
        <f t="shared" si="462"/>
        <v>0</v>
      </c>
      <c r="EL318" s="230" t="str">
        <f t="shared" si="446"/>
        <v>NO OFERTADO</v>
      </c>
    </row>
    <row r="319" spans="1:142" s="226" customFormat="1" ht="51" x14ac:dyDescent="0.2">
      <c r="A319" s="103">
        <v>310</v>
      </c>
      <c r="B319" s="202" t="s">
        <v>469</v>
      </c>
      <c r="C319" s="121" t="s">
        <v>470</v>
      </c>
      <c r="D319" s="146">
        <v>1</v>
      </c>
      <c r="E319" s="227" t="s">
        <v>53</v>
      </c>
      <c r="F319" s="228">
        <v>1727</v>
      </c>
      <c r="G319" s="25">
        <v>1463.7</v>
      </c>
      <c r="H319" s="32"/>
      <c r="I319" s="229"/>
      <c r="J319" s="34">
        <f t="shared" si="447"/>
        <v>0</v>
      </c>
      <c r="K319" s="31">
        <f t="shared" si="448"/>
        <v>0</v>
      </c>
      <c r="L319" s="230" t="str">
        <f t="shared" si="397"/>
        <v>NO OFERTADO</v>
      </c>
      <c r="M319" s="32"/>
      <c r="N319" s="229">
        <v>0</v>
      </c>
      <c r="O319" s="34">
        <f t="shared" si="398"/>
        <v>0</v>
      </c>
      <c r="P319" s="31">
        <f t="shared" si="474"/>
        <v>0</v>
      </c>
      <c r="Q319" s="230" t="str">
        <f t="shared" si="400"/>
        <v>NO OFERTADO</v>
      </c>
      <c r="R319" s="32"/>
      <c r="S319" s="229"/>
      <c r="T319" s="34">
        <f t="shared" si="401"/>
        <v>0</v>
      </c>
      <c r="U319" s="31">
        <f t="shared" si="474"/>
        <v>0</v>
      </c>
      <c r="V319" s="230" t="str">
        <f t="shared" si="402"/>
        <v>NO OFERTADO</v>
      </c>
      <c r="W319" s="32"/>
      <c r="X319" s="229"/>
      <c r="Y319" s="34">
        <f t="shared" si="403"/>
        <v>0</v>
      </c>
      <c r="Z319" s="31">
        <f t="shared" si="474"/>
        <v>0</v>
      </c>
      <c r="AA319" s="230" t="str">
        <f t="shared" si="404"/>
        <v>NO OFERTADO</v>
      </c>
      <c r="AB319" s="32"/>
      <c r="AC319" s="229"/>
      <c r="AD319" s="34">
        <f t="shared" si="405"/>
        <v>0</v>
      </c>
      <c r="AE319" s="31">
        <f t="shared" si="474"/>
        <v>0</v>
      </c>
      <c r="AF319" s="230" t="str">
        <f t="shared" si="406"/>
        <v>NO OFERTADO</v>
      </c>
      <c r="AG319" s="32">
        <v>1230</v>
      </c>
      <c r="AH319" s="229">
        <f>AG319*0.19</f>
        <v>233.7</v>
      </c>
      <c r="AI319" s="34">
        <f t="shared" si="407"/>
        <v>1463.7</v>
      </c>
      <c r="AJ319" s="31">
        <f t="shared" si="474"/>
        <v>1463.7</v>
      </c>
      <c r="AK319" s="230" t="str">
        <f t="shared" si="408"/>
        <v>HABILITA</v>
      </c>
      <c r="AL319" s="32">
        <v>1242</v>
      </c>
      <c r="AM319" s="232">
        <f>AL319*0.19</f>
        <v>235.98</v>
      </c>
      <c r="AN319" s="34">
        <f t="shared" si="409"/>
        <v>1477.98</v>
      </c>
      <c r="AO319" s="31">
        <f t="shared" si="474"/>
        <v>1477.98</v>
      </c>
      <c r="AP319" s="230" t="str">
        <f t="shared" si="410"/>
        <v>HABILITA</v>
      </c>
      <c r="AQ319" s="32"/>
      <c r="AR319" s="229"/>
      <c r="AS319" s="34">
        <f t="shared" si="411"/>
        <v>0</v>
      </c>
      <c r="AT319" s="31">
        <f t="shared" si="474"/>
        <v>0</v>
      </c>
      <c r="AU319" s="230" t="str">
        <f t="shared" si="412"/>
        <v>NO OFERTADO</v>
      </c>
      <c r="AV319" s="32">
        <v>1233</v>
      </c>
      <c r="AW319" s="229">
        <f>AV319*0.19</f>
        <v>234.27</v>
      </c>
      <c r="AX319" s="34">
        <f t="shared" si="413"/>
        <v>1467.27</v>
      </c>
      <c r="AY319" s="31">
        <f t="shared" si="474"/>
        <v>1467.27</v>
      </c>
      <c r="AZ319" s="230" t="str">
        <f t="shared" si="414"/>
        <v>HABILITA</v>
      </c>
      <c r="BA319" s="32"/>
      <c r="BB319" s="229">
        <f t="shared" si="475"/>
        <v>0</v>
      </c>
      <c r="BC319" s="34">
        <f t="shared" si="416"/>
        <v>0</v>
      </c>
      <c r="BD319" s="31">
        <f t="shared" si="474"/>
        <v>0</v>
      </c>
      <c r="BE319" s="230" t="str">
        <f t="shared" si="417"/>
        <v>NO OFERTADO</v>
      </c>
      <c r="BF319" s="32"/>
      <c r="BG319" s="229"/>
      <c r="BH319" s="34">
        <f t="shared" si="418"/>
        <v>0</v>
      </c>
      <c r="BI319" s="31">
        <f t="shared" si="474"/>
        <v>0</v>
      </c>
      <c r="BJ319" s="230" t="str">
        <f t="shared" si="419"/>
        <v>NO OFERTADO</v>
      </c>
      <c r="BK319" s="32"/>
      <c r="BL319" s="229"/>
      <c r="BM319" s="34">
        <f t="shared" si="420"/>
        <v>0</v>
      </c>
      <c r="BN319" s="31">
        <f t="shared" si="474"/>
        <v>0</v>
      </c>
      <c r="BO319" s="230" t="str">
        <f t="shared" si="421"/>
        <v>NO OFERTADO</v>
      </c>
      <c r="BP319" s="32"/>
      <c r="BQ319" s="229"/>
      <c r="BR319" s="34">
        <f t="shared" si="422"/>
        <v>0</v>
      </c>
      <c r="BS319" s="31">
        <f t="shared" si="474"/>
        <v>0</v>
      </c>
      <c r="BT319" s="230" t="str">
        <f t="shared" si="423"/>
        <v>NO OFERTADO</v>
      </c>
      <c r="BU319" s="32"/>
      <c r="BV319" s="229"/>
      <c r="BW319" s="34">
        <f t="shared" si="424"/>
        <v>0</v>
      </c>
      <c r="BX319" s="31">
        <f t="shared" si="476"/>
        <v>0</v>
      </c>
      <c r="BY319" s="230" t="str">
        <f t="shared" si="426"/>
        <v>NO OFERTADO</v>
      </c>
      <c r="BZ319" s="32"/>
      <c r="CA319" s="229"/>
      <c r="CB319" s="34">
        <f t="shared" si="427"/>
        <v>0</v>
      </c>
      <c r="CC319" s="31">
        <f t="shared" si="476"/>
        <v>0</v>
      </c>
      <c r="CD319" s="230" t="str">
        <f t="shared" si="428"/>
        <v>NO OFERTADO</v>
      </c>
      <c r="CE319" s="32">
        <v>1534</v>
      </c>
      <c r="CF319" s="229">
        <f>CE319*0.19</f>
        <v>291.45999999999998</v>
      </c>
      <c r="CG319" s="34">
        <f t="shared" si="429"/>
        <v>1825.46</v>
      </c>
      <c r="CH319" s="31">
        <f t="shared" si="476"/>
        <v>1825.46</v>
      </c>
      <c r="CI319" s="230" t="str">
        <f t="shared" si="430"/>
        <v>HABILITA</v>
      </c>
      <c r="CJ319" s="32">
        <v>1699</v>
      </c>
      <c r="CK319" s="229">
        <f t="shared" ref="CK319" si="477">CJ319*0.19</f>
        <v>322.81</v>
      </c>
      <c r="CL319" s="34">
        <f t="shared" si="431"/>
        <v>2021.81</v>
      </c>
      <c r="CM319" s="31">
        <f t="shared" si="476"/>
        <v>2021.81</v>
      </c>
      <c r="CN319" s="230" t="str">
        <f t="shared" si="432"/>
        <v>NO HABILITA</v>
      </c>
      <c r="CO319" s="32"/>
      <c r="CP319" s="231"/>
      <c r="CQ319" s="34">
        <f t="shared" si="433"/>
        <v>0</v>
      </c>
      <c r="CR319" s="31">
        <f t="shared" si="476"/>
        <v>0</v>
      </c>
      <c r="CS319" s="230" t="str">
        <f t="shared" si="434"/>
        <v>NO OFERTADO</v>
      </c>
      <c r="CT319" s="32"/>
      <c r="CU319" s="229"/>
      <c r="CV319" s="34">
        <f t="shared" si="435"/>
        <v>0</v>
      </c>
      <c r="CW319" s="31">
        <f t="shared" si="476"/>
        <v>0</v>
      </c>
      <c r="CX319" s="230" t="str">
        <f t="shared" si="436"/>
        <v>NO OFERTADO</v>
      </c>
      <c r="CY319" s="32"/>
      <c r="CZ319" s="229"/>
      <c r="DA319" s="34">
        <f t="shared" si="449"/>
        <v>0</v>
      </c>
      <c r="DB319" s="31">
        <f t="shared" si="450"/>
        <v>0</v>
      </c>
      <c r="DC319" s="230" t="str">
        <f t="shared" si="437"/>
        <v>NO OFERTADO</v>
      </c>
      <c r="DD319" s="32"/>
      <c r="DE319" s="229"/>
      <c r="DF319" s="34">
        <f t="shared" si="451"/>
        <v>0</v>
      </c>
      <c r="DG319" s="31">
        <f t="shared" si="452"/>
        <v>0</v>
      </c>
      <c r="DH319" s="230" t="str">
        <f t="shared" si="438"/>
        <v>NO OFERTADO</v>
      </c>
      <c r="DI319" s="32">
        <v>1233</v>
      </c>
      <c r="DJ319" s="229">
        <f>DI319*0.19</f>
        <v>234.27</v>
      </c>
      <c r="DK319" s="34">
        <f t="shared" si="453"/>
        <v>1467.27</v>
      </c>
      <c r="DL319" s="31">
        <f t="shared" si="454"/>
        <v>1467.27</v>
      </c>
      <c r="DM319" s="230" t="str">
        <f t="shared" si="439"/>
        <v>HABILITA</v>
      </c>
      <c r="DN319" s="32"/>
      <c r="DO319" s="229"/>
      <c r="DP319" s="34">
        <f t="shared" si="455"/>
        <v>0</v>
      </c>
      <c r="DQ319" s="31">
        <f t="shared" si="456"/>
        <v>0</v>
      </c>
      <c r="DR319" s="230" t="str">
        <f t="shared" si="440"/>
        <v>NO OFERTADO</v>
      </c>
      <c r="DS319" s="32"/>
      <c r="DT319" s="229"/>
      <c r="DU319" s="34">
        <f t="shared" si="457"/>
        <v>0</v>
      </c>
      <c r="DV319" s="31">
        <f t="shared" si="458"/>
        <v>0</v>
      </c>
      <c r="DW319" s="230" t="str">
        <f t="shared" si="441"/>
        <v>NO OFERTADO</v>
      </c>
      <c r="DX319" s="32"/>
      <c r="DY319" s="229">
        <f t="shared" si="473"/>
        <v>0</v>
      </c>
      <c r="DZ319" s="34">
        <f t="shared" si="442"/>
        <v>0</v>
      </c>
      <c r="EA319" s="31">
        <f t="shared" si="443"/>
        <v>0</v>
      </c>
      <c r="EB319" s="230" t="str">
        <f t="shared" si="444"/>
        <v>NO OFERTADO</v>
      </c>
      <c r="EC319" s="32"/>
      <c r="ED319" s="229"/>
      <c r="EE319" s="34">
        <f t="shared" si="459"/>
        <v>0</v>
      </c>
      <c r="EF319" s="31">
        <f t="shared" si="460"/>
        <v>0</v>
      </c>
      <c r="EG319" s="230" t="str">
        <f t="shared" si="445"/>
        <v>NO OFERTADO</v>
      </c>
      <c r="EH319" s="32"/>
      <c r="EI319" s="229"/>
      <c r="EJ319" s="34">
        <f t="shared" si="461"/>
        <v>0</v>
      </c>
      <c r="EK319" s="31">
        <f t="shared" si="462"/>
        <v>0</v>
      </c>
      <c r="EL319" s="230" t="str">
        <f t="shared" si="446"/>
        <v>NO OFERTADO</v>
      </c>
    </row>
    <row r="320" spans="1:142" s="226" customFormat="1" ht="51" x14ac:dyDescent="0.2">
      <c r="A320" s="103">
        <v>311</v>
      </c>
      <c r="B320" s="202" t="s">
        <v>471</v>
      </c>
      <c r="C320" s="121" t="s">
        <v>52</v>
      </c>
      <c r="D320" s="146">
        <v>1</v>
      </c>
      <c r="E320" s="227" t="s">
        <v>53</v>
      </c>
      <c r="F320" s="228">
        <v>26.333333333333332</v>
      </c>
      <c r="G320" s="25">
        <v>7103</v>
      </c>
      <c r="H320" s="32"/>
      <c r="I320" s="229"/>
      <c r="J320" s="34">
        <f t="shared" si="447"/>
        <v>0</v>
      </c>
      <c r="K320" s="31">
        <f t="shared" si="448"/>
        <v>0</v>
      </c>
      <c r="L320" s="230" t="str">
        <f t="shared" si="397"/>
        <v>NO OFERTADO</v>
      </c>
      <c r="M320" s="32">
        <v>6900</v>
      </c>
      <c r="N320" s="229">
        <v>0</v>
      </c>
      <c r="O320" s="34">
        <f t="shared" si="398"/>
        <v>6900</v>
      </c>
      <c r="P320" s="31">
        <f t="shared" si="474"/>
        <v>6900</v>
      </c>
      <c r="Q320" s="230" t="str">
        <f t="shared" si="400"/>
        <v>HABILITA</v>
      </c>
      <c r="R320" s="32"/>
      <c r="S320" s="229"/>
      <c r="T320" s="34">
        <f t="shared" si="401"/>
        <v>0</v>
      </c>
      <c r="U320" s="31">
        <f t="shared" si="474"/>
        <v>0</v>
      </c>
      <c r="V320" s="230" t="str">
        <f t="shared" si="402"/>
        <v>NO OFERTADO</v>
      </c>
      <c r="W320" s="32"/>
      <c r="X320" s="229"/>
      <c r="Y320" s="34">
        <f t="shared" si="403"/>
        <v>0</v>
      </c>
      <c r="Z320" s="31">
        <f t="shared" si="474"/>
        <v>0</v>
      </c>
      <c r="AA320" s="230" t="str">
        <f t="shared" si="404"/>
        <v>NO OFERTADO</v>
      </c>
      <c r="AB320" s="32"/>
      <c r="AC320" s="229"/>
      <c r="AD320" s="34">
        <f t="shared" si="405"/>
        <v>0</v>
      </c>
      <c r="AE320" s="31">
        <f t="shared" si="474"/>
        <v>0</v>
      </c>
      <c r="AF320" s="230" t="str">
        <f t="shared" si="406"/>
        <v>NO OFERTADO</v>
      </c>
      <c r="AG320" s="32"/>
      <c r="AH320" s="229"/>
      <c r="AI320" s="34">
        <f t="shared" si="407"/>
        <v>0</v>
      </c>
      <c r="AJ320" s="31">
        <f t="shared" si="474"/>
        <v>0</v>
      </c>
      <c r="AK320" s="230" t="str">
        <f t="shared" si="408"/>
        <v>NO OFERTADO</v>
      </c>
      <c r="AL320" s="32"/>
      <c r="AM320" s="229"/>
      <c r="AN320" s="34">
        <f t="shared" si="409"/>
        <v>0</v>
      </c>
      <c r="AO320" s="31">
        <f t="shared" si="474"/>
        <v>0</v>
      </c>
      <c r="AP320" s="230" t="str">
        <f t="shared" si="410"/>
        <v>NO OFERTADO</v>
      </c>
      <c r="AQ320" s="32"/>
      <c r="AR320" s="229"/>
      <c r="AS320" s="34">
        <f t="shared" si="411"/>
        <v>0</v>
      </c>
      <c r="AT320" s="31">
        <f t="shared" si="474"/>
        <v>0</v>
      </c>
      <c r="AU320" s="230" t="str">
        <f t="shared" si="412"/>
        <v>NO OFERTADO</v>
      </c>
      <c r="AV320" s="32">
        <v>7000</v>
      </c>
      <c r="AW320" s="229">
        <v>0</v>
      </c>
      <c r="AX320" s="34">
        <f t="shared" si="413"/>
        <v>7000</v>
      </c>
      <c r="AY320" s="31">
        <f t="shared" si="474"/>
        <v>7000</v>
      </c>
      <c r="AZ320" s="230" t="str">
        <f t="shared" si="414"/>
        <v>HABILITA</v>
      </c>
      <c r="BA320" s="32"/>
      <c r="BB320" s="229">
        <f t="shared" si="475"/>
        <v>0</v>
      </c>
      <c r="BC320" s="34">
        <f t="shared" si="416"/>
        <v>0</v>
      </c>
      <c r="BD320" s="31">
        <f t="shared" si="474"/>
        <v>0</v>
      </c>
      <c r="BE320" s="230" t="str">
        <f t="shared" si="417"/>
        <v>NO OFERTADO</v>
      </c>
      <c r="BF320" s="32"/>
      <c r="BG320" s="229"/>
      <c r="BH320" s="34">
        <f t="shared" si="418"/>
        <v>0</v>
      </c>
      <c r="BI320" s="31">
        <f t="shared" si="474"/>
        <v>0</v>
      </c>
      <c r="BJ320" s="230" t="str">
        <f t="shared" si="419"/>
        <v>NO OFERTADO</v>
      </c>
      <c r="BK320" s="32">
        <v>5650</v>
      </c>
      <c r="BL320" s="229">
        <v>0</v>
      </c>
      <c r="BM320" s="34">
        <f t="shared" si="420"/>
        <v>5650</v>
      </c>
      <c r="BN320" s="31">
        <f t="shared" si="474"/>
        <v>5650</v>
      </c>
      <c r="BO320" s="230" t="str">
        <f t="shared" si="421"/>
        <v>HABILITA</v>
      </c>
      <c r="BP320" s="32"/>
      <c r="BQ320" s="229"/>
      <c r="BR320" s="34">
        <f t="shared" si="422"/>
        <v>0</v>
      </c>
      <c r="BS320" s="31">
        <f t="shared" si="474"/>
        <v>0</v>
      </c>
      <c r="BT320" s="230" t="str">
        <f t="shared" si="423"/>
        <v>NO OFERTADO</v>
      </c>
      <c r="BU320" s="32"/>
      <c r="BV320" s="229"/>
      <c r="BW320" s="34">
        <f t="shared" si="424"/>
        <v>0</v>
      </c>
      <c r="BX320" s="31">
        <f t="shared" si="476"/>
        <v>0</v>
      </c>
      <c r="BY320" s="230" t="str">
        <f t="shared" si="426"/>
        <v>NO OFERTADO</v>
      </c>
      <c r="BZ320" s="32"/>
      <c r="CA320" s="229"/>
      <c r="CB320" s="34">
        <f t="shared" si="427"/>
        <v>0</v>
      </c>
      <c r="CC320" s="31">
        <f t="shared" si="476"/>
        <v>0</v>
      </c>
      <c r="CD320" s="230" t="str">
        <f t="shared" si="428"/>
        <v>NO OFERTADO</v>
      </c>
      <c r="CE320" s="32"/>
      <c r="CF320" s="229"/>
      <c r="CG320" s="34">
        <f t="shared" si="429"/>
        <v>0</v>
      </c>
      <c r="CH320" s="31">
        <f t="shared" si="476"/>
        <v>0</v>
      </c>
      <c r="CI320" s="230" t="str">
        <f t="shared" si="430"/>
        <v>NO OFERTADO</v>
      </c>
      <c r="CJ320" s="32">
        <v>7017</v>
      </c>
      <c r="CK320" s="229">
        <v>0</v>
      </c>
      <c r="CL320" s="34">
        <f t="shared" si="431"/>
        <v>7017</v>
      </c>
      <c r="CM320" s="31">
        <f t="shared" si="476"/>
        <v>7017</v>
      </c>
      <c r="CN320" s="230" t="str">
        <f t="shared" si="432"/>
        <v>HABILITA</v>
      </c>
      <c r="CO320" s="32"/>
      <c r="CP320" s="231"/>
      <c r="CQ320" s="34">
        <f t="shared" si="433"/>
        <v>0</v>
      </c>
      <c r="CR320" s="31">
        <f t="shared" si="476"/>
        <v>0</v>
      </c>
      <c r="CS320" s="230" t="str">
        <f t="shared" si="434"/>
        <v>NO OFERTADO</v>
      </c>
      <c r="CT320" s="32">
        <v>6242</v>
      </c>
      <c r="CU320" s="229">
        <v>0</v>
      </c>
      <c r="CV320" s="34">
        <f t="shared" si="435"/>
        <v>6242</v>
      </c>
      <c r="CW320" s="31">
        <f t="shared" si="476"/>
        <v>6242</v>
      </c>
      <c r="CX320" s="230" t="str">
        <f t="shared" si="436"/>
        <v>HABILITA</v>
      </c>
      <c r="CY320" s="32"/>
      <c r="CZ320" s="229"/>
      <c r="DA320" s="34">
        <f t="shared" si="449"/>
        <v>0</v>
      </c>
      <c r="DB320" s="31">
        <f t="shared" si="450"/>
        <v>0</v>
      </c>
      <c r="DC320" s="230" t="str">
        <f t="shared" si="437"/>
        <v>NO OFERTADO</v>
      </c>
      <c r="DD320" s="32"/>
      <c r="DE320" s="229"/>
      <c r="DF320" s="34">
        <f t="shared" si="451"/>
        <v>0</v>
      </c>
      <c r="DG320" s="31">
        <f t="shared" si="452"/>
        <v>0</v>
      </c>
      <c r="DH320" s="230" t="str">
        <f t="shared" si="438"/>
        <v>NO OFERTADO</v>
      </c>
      <c r="DI320" s="32"/>
      <c r="DJ320" s="229"/>
      <c r="DK320" s="34">
        <f t="shared" si="453"/>
        <v>0</v>
      </c>
      <c r="DL320" s="31">
        <f t="shared" si="454"/>
        <v>0</v>
      </c>
      <c r="DM320" s="230" t="str">
        <f t="shared" si="439"/>
        <v>NO OFERTADO</v>
      </c>
      <c r="DN320" s="32"/>
      <c r="DO320" s="229"/>
      <c r="DP320" s="34">
        <f t="shared" si="455"/>
        <v>0</v>
      </c>
      <c r="DQ320" s="31">
        <f t="shared" si="456"/>
        <v>0</v>
      </c>
      <c r="DR320" s="230" t="str">
        <f t="shared" si="440"/>
        <v>NO OFERTADO</v>
      </c>
      <c r="DS320" s="32"/>
      <c r="DT320" s="229"/>
      <c r="DU320" s="34">
        <f t="shared" si="457"/>
        <v>0</v>
      </c>
      <c r="DV320" s="31">
        <f t="shared" si="458"/>
        <v>0</v>
      </c>
      <c r="DW320" s="230" t="str">
        <f t="shared" si="441"/>
        <v>NO OFERTADO</v>
      </c>
      <c r="DX320" s="32"/>
      <c r="DY320" s="229">
        <f t="shared" si="473"/>
        <v>0</v>
      </c>
      <c r="DZ320" s="34">
        <f t="shared" si="442"/>
        <v>0</v>
      </c>
      <c r="EA320" s="31">
        <f t="shared" si="443"/>
        <v>0</v>
      </c>
      <c r="EB320" s="230" t="str">
        <f t="shared" si="444"/>
        <v>NO OFERTADO</v>
      </c>
      <c r="EC320" s="32"/>
      <c r="ED320" s="229"/>
      <c r="EE320" s="34">
        <f t="shared" si="459"/>
        <v>0</v>
      </c>
      <c r="EF320" s="31">
        <f t="shared" si="460"/>
        <v>0</v>
      </c>
      <c r="EG320" s="230" t="str">
        <f t="shared" si="445"/>
        <v>NO OFERTADO</v>
      </c>
      <c r="EH320" s="32"/>
      <c r="EI320" s="229"/>
      <c r="EJ320" s="34">
        <f t="shared" si="461"/>
        <v>0</v>
      </c>
      <c r="EK320" s="31">
        <f t="shared" si="462"/>
        <v>0</v>
      </c>
      <c r="EL320" s="230" t="str">
        <f t="shared" si="446"/>
        <v>NO OFERTADO</v>
      </c>
    </row>
    <row r="321" spans="1:142" s="226" customFormat="1" ht="51" x14ac:dyDescent="0.2">
      <c r="A321" s="103">
        <v>312</v>
      </c>
      <c r="B321" s="202" t="s">
        <v>472</v>
      </c>
      <c r="C321" s="121" t="s">
        <v>52</v>
      </c>
      <c r="D321" s="146">
        <v>1</v>
      </c>
      <c r="E321" s="227" t="s">
        <v>53</v>
      </c>
      <c r="F321" s="228">
        <v>219.66666666666666</v>
      </c>
      <c r="G321" s="25">
        <v>5655.9510000000009</v>
      </c>
      <c r="H321" s="32"/>
      <c r="I321" s="229"/>
      <c r="J321" s="34">
        <f t="shared" si="447"/>
        <v>0</v>
      </c>
      <c r="K321" s="31">
        <f t="shared" si="448"/>
        <v>0</v>
      </c>
      <c r="L321" s="230" t="str">
        <f t="shared" si="397"/>
        <v>NO OFERTADO</v>
      </c>
      <c r="M321" s="32">
        <v>5500</v>
      </c>
      <c r="N321" s="229">
        <v>0</v>
      </c>
      <c r="O321" s="34">
        <f t="shared" si="398"/>
        <v>5500</v>
      </c>
      <c r="P321" s="31">
        <f t="shared" si="474"/>
        <v>5500</v>
      </c>
      <c r="Q321" s="230" t="str">
        <f t="shared" si="400"/>
        <v>HABILITA</v>
      </c>
      <c r="R321" s="32"/>
      <c r="S321" s="229"/>
      <c r="T321" s="34">
        <f t="shared" si="401"/>
        <v>0</v>
      </c>
      <c r="U321" s="31">
        <f t="shared" si="474"/>
        <v>0</v>
      </c>
      <c r="V321" s="230" t="str">
        <f t="shared" si="402"/>
        <v>NO OFERTADO</v>
      </c>
      <c r="W321" s="32"/>
      <c r="X321" s="229"/>
      <c r="Y321" s="34">
        <f t="shared" si="403"/>
        <v>0</v>
      </c>
      <c r="Z321" s="31">
        <f t="shared" si="474"/>
        <v>0</v>
      </c>
      <c r="AA321" s="230" t="str">
        <f t="shared" si="404"/>
        <v>NO OFERTADO</v>
      </c>
      <c r="AB321" s="32"/>
      <c r="AC321" s="229"/>
      <c r="AD321" s="34">
        <f t="shared" si="405"/>
        <v>0</v>
      </c>
      <c r="AE321" s="31">
        <f t="shared" si="474"/>
        <v>0</v>
      </c>
      <c r="AF321" s="230" t="str">
        <f t="shared" si="406"/>
        <v>NO OFERTADO</v>
      </c>
      <c r="AG321" s="32"/>
      <c r="AH321" s="229"/>
      <c r="AI321" s="34">
        <f t="shared" si="407"/>
        <v>0</v>
      </c>
      <c r="AJ321" s="31">
        <f t="shared" si="474"/>
        <v>0</v>
      </c>
      <c r="AK321" s="230" t="str">
        <f t="shared" si="408"/>
        <v>NO OFERTADO</v>
      </c>
      <c r="AL321" s="32"/>
      <c r="AM321" s="229"/>
      <c r="AN321" s="34">
        <f t="shared" si="409"/>
        <v>0</v>
      </c>
      <c r="AO321" s="31">
        <f t="shared" si="474"/>
        <v>0</v>
      </c>
      <c r="AP321" s="230" t="str">
        <f t="shared" si="410"/>
        <v>NO OFERTADO</v>
      </c>
      <c r="AQ321" s="32"/>
      <c r="AR321" s="229"/>
      <c r="AS321" s="34">
        <f t="shared" si="411"/>
        <v>0</v>
      </c>
      <c r="AT321" s="31">
        <f t="shared" si="474"/>
        <v>0</v>
      </c>
      <c r="AU321" s="230" t="str">
        <f t="shared" si="412"/>
        <v>NO OFERTADO</v>
      </c>
      <c r="AV321" s="32">
        <v>6591</v>
      </c>
      <c r="AW321" s="229">
        <v>0</v>
      </c>
      <c r="AX321" s="34">
        <f t="shared" si="413"/>
        <v>6591</v>
      </c>
      <c r="AY321" s="31">
        <f t="shared" si="474"/>
        <v>6591</v>
      </c>
      <c r="AZ321" s="230" t="str">
        <f t="shared" si="414"/>
        <v>HABILITA</v>
      </c>
      <c r="BA321" s="32"/>
      <c r="BB321" s="229">
        <f t="shared" si="475"/>
        <v>0</v>
      </c>
      <c r="BC321" s="34">
        <f t="shared" si="416"/>
        <v>0</v>
      </c>
      <c r="BD321" s="31">
        <f t="shared" si="474"/>
        <v>0</v>
      </c>
      <c r="BE321" s="230" t="str">
        <f t="shared" si="417"/>
        <v>NO OFERTADO</v>
      </c>
      <c r="BF321" s="32"/>
      <c r="BG321" s="229"/>
      <c r="BH321" s="34">
        <f t="shared" si="418"/>
        <v>0</v>
      </c>
      <c r="BI321" s="31">
        <f t="shared" si="474"/>
        <v>0</v>
      </c>
      <c r="BJ321" s="230" t="str">
        <f t="shared" si="419"/>
        <v>NO OFERTADO</v>
      </c>
      <c r="BK321" s="32">
        <v>4500</v>
      </c>
      <c r="BL321" s="229">
        <v>0</v>
      </c>
      <c r="BM321" s="34">
        <f t="shared" si="420"/>
        <v>4500</v>
      </c>
      <c r="BN321" s="31">
        <f t="shared" si="474"/>
        <v>4500</v>
      </c>
      <c r="BO321" s="230" t="str">
        <f t="shared" si="421"/>
        <v>HABILITA</v>
      </c>
      <c r="BP321" s="32"/>
      <c r="BQ321" s="229"/>
      <c r="BR321" s="34">
        <f t="shared" si="422"/>
        <v>0</v>
      </c>
      <c r="BS321" s="31">
        <f t="shared" si="474"/>
        <v>0</v>
      </c>
      <c r="BT321" s="230" t="str">
        <f t="shared" si="423"/>
        <v>NO OFERTADO</v>
      </c>
      <c r="BU321" s="32"/>
      <c r="BV321" s="229"/>
      <c r="BW321" s="34">
        <f t="shared" si="424"/>
        <v>0</v>
      </c>
      <c r="BX321" s="31">
        <f t="shared" si="476"/>
        <v>0</v>
      </c>
      <c r="BY321" s="230" t="str">
        <f t="shared" si="426"/>
        <v>NO OFERTADO</v>
      </c>
      <c r="BZ321" s="32"/>
      <c r="CA321" s="229"/>
      <c r="CB321" s="34">
        <f t="shared" si="427"/>
        <v>0</v>
      </c>
      <c r="CC321" s="31">
        <f t="shared" si="476"/>
        <v>0</v>
      </c>
      <c r="CD321" s="230" t="str">
        <f t="shared" si="428"/>
        <v>NO OFERTADO</v>
      </c>
      <c r="CE321" s="32"/>
      <c r="CF321" s="229"/>
      <c r="CG321" s="34">
        <f t="shared" si="429"/>
        <v>0</v>
      </c>
      <c r="CH321" s="31">
        <f t="shared" si="476"/>
        <v>0</v>
      </c>
      <c r="CI321" s="230" t="str">
        <f t="shared" si="430"/>
        <v>NO OFERTADO</v>
      </c>
      <c r="CJ321" s="32">
        <v>6746</v>
      </c>
      <c r="CK321" s="229">
        <v>0</v>
      </c>
      <c r="CL321" s="34">
        <f t="shared" si="431"/>
        <v>6746</v>
      </c>
      <c r="CM321" s="31">
        <f t="shared" si="476"/>
        <v>6746</v>
      </c>
      <c r="CN321" s="230" t="str">
        <f t="shared" si="432"/>
        <v>HABILITA</v>
      </c>
      <c r="CO321" s="32"/>
      <c r="CP321" s="231"/>
      <c r="CQ321" s="34">
        <f t="shared" si="433"/>
        <v>0</v>
      </c>
      <c r="CR321" s="31">
        <f t="shared" si="476"/>
        <v>0</v>
      </c>
      <c r="CS321" s="230" t="str">
        <f t="shared" si="434"/>
        <v>NO OFERTADO</v>
      </c>
      <c r="CT321" s="32">
        <v>6647</v>
      </c>
      <c r="CU321" s="229">
        <v>0</v>
      </c>
      <c r="CV321" s="34">
        <f t="shared" si="435"/>
        <v>6647</v>
      </c>
      <c r="CW321" s="31">
        <f t="shared" si="476"/>
        <v>6647</v>
      </c>
      <c r="CX321" s="230" t="str">
        <f t="shared" si="436"/>
        <v>HABILITA</v>
      </c>
      <c r="CY321" s="32"/>
      <c r="CZ321" s="229"/>
      <c r="DA321" s="34">
        <f t="shared" si="449"/>
        <v>0</v>
      </c>
      <c r="DB321" s="31">
        <f t="shared" si="450"/>
        <v>0</v>
      </c>
      <c r="DC321" s="230" t="str">
        <f t="shared" si="437"/>
        <v>NO OFERTADO</v>
      </c>
      <c r="DD321" s="32"/>
      <c r="DE321" s="229"/>
      <c r="DF321" s="34">
        <f t="shared" si="451"/>
        <v>0</v>
      </c>
      <c r="DG321" s="31">
        <f t="shared" si="452"/>
        <v>0</v>
      </c>
      <c r="DH321" s="230" t="str">
        <f t="shared" si="438"/>
        <v>NO OFERTADO</v>
      </c>
      <c r="DI321" s="32"/>
      <c r="DJ321" s="229"/>
      <c r="DK321" s="34">
        <f t="shared" si="453"/>
        <v>0</v>
      </c>
      <c r="DL321" s="31">
        <f t="shared" si="454"/>
        <v>0</v>
      </c>
      <c r="DM321" s="230" t="str">
        <f t="shared" si="439"/>
        <v>NO OFERTADO</v>
      </c>
      <c r="DN321" s="32"/>
      <c r="DO321" s="229"/>
      <c r="DP321" s="34">
        <f t="shared" si="455"/>
        <v>0</v>
      </c>
      <c r="DQ321" s="31">
        <f t="shared" si="456"/>
        <v>0</v>
      </c>
      <c r="DR321" s="230" t="str">
        <f t="shared" si="440"/>
        <v>NO OFERTADO</v>
      </c>
      <c r="DS321" s="32"/>
      <c r="DT321" s="229"/>
      <c r="DU321" s="34">
        <f t="shared" si="457"/>
        <v>0</v>
      </c>
      <c r="DV321" s="31">
        <f t="shared" si="458"/>
        <v>0</v>
      </c>
      <c r="DW321" s="230" t="str">
        <f t="shared" si="441"/>
        <v>NO OFERTADO</v>
      </c>
      <c r="DX321" s="32"/>
      <c r="DY321" s="229">
        <f t="shared" si="473"/>
        <v>0</v>
      </c>
      <c r="DZ321" s="34">
        <f t="shared" si="442"/>
        <v>0</v>
      </c>
      <c r="EA321" s="31">
        <f t="shared" si="443"/>
        <v>0</v>
      </c>
      <c r="EB321" s="230" t="str">
        <f t="shared" si="444"/>
        <v>NO OFERTADO</v>
      </c>
      <c r="EC321" s="32"/>
      <c r="ED321" s="229"/>
      <c r="EE321" s="34">
        <f t="shared" si="459"/>
        <v>0</v>
      </c>
      <c r="EF321" s="31">
        <f t="shared" si="460"/>
        <v>0</v>
      </c>
      <c r="EG321" s="230" t="str">
        <f t="shared" si="445"/>
        <v>NO OFERTADO</v>
      </c>
      <c r="EH321" s="32"/>
      <c r="EI321" s="229"/>
      <c r="EJ321" s="34">
        <f t="shared" si="461"/>
        <v>0</v>
      </c>
      <c r="EK321" s="31">
        <f t="shared" si="462"/>
        <v>0</v>
      </c>
      <c r="EL321" s="230" t="str">
        <f t="shared" si="446"/>
        <v>NO OFERTADO</v>
      </c>
    </row>
    <row r="322" spans="1:142" s="226" customFormat="1" ht="51" x14ac:dyDescent="0.2">
      <c r="A322" s="103">
        <v>313</v>
      </c>
      <c r="B322" s="202" t="s">
        <v>473</v>
      </c>
      <c r="C322" s="121" t="s">
        <v>52</v>
      </c>
      <c r="D322" s="146">
        <v>1</v>
      </c>
      <c r="E322" s="227" t="s">
        <v>53</v>
      </c>
      <c r="F322" s="228">
        <v>270</v>
      </c>
      <c r="G322" s="25">
        <v>5655.9510000000009</v>
      </c>
      <c r="H322" s="32"/>
      <c r="I322" s="229"/>
      <c r="J322" s="34">
        <f t="shared" si="447"/>
        <v>0</v>
      </c>
      <c r="K322" s="31">
        <f t="shared" si="448"/>
        <v>0</v>
      </c>
      <c r="L322" s="230" t="str">
        <f t="shared" si="397"/>
        <v>NO OFERTADO</v>
      </c>
      <c r="M322" s="32">
        <v>5500</v>
      </c>
      <c r="N322" s="229">
        <v>0</v>
      </c>
      <c r="O322" s="34">
        <f t="shared" si="398"/>
        <v>5500</v>
      </c>
      <c r="P322" s="31">
        <f t="shared" si="474"/>
        <v>5500</v>
      </c>
      <c r="Q322" s="230" t="str">
        <f t="shared" si="400"/>
        <v>HABILITA</v>
      </c>
      <c r="R322" s="32"/>
      <c r="S322" s="229"/>
      <c r="T322" s="34">
        <f t="shared" si="401"/>
        <v>0</v>
      </c>
      <c r="U322" s="31">
        <f t="shared" si="474"/>
        <v>0</v>
      </c>
      <c r="V322" s="230" t="str">
        <f t="shared" si="402"/>
        <v>NO OFERTADO</v>
      </c>
      <c r="W322" s="32"/>
      <c r="X322" s="229"/>
      <c r="Y322" s="34">
        <f t="shared" si="403"/>
        <v>0</v>
      </c>
      <c r="Z322" s="31">
        <f t="shared" si="474"/>
        <v>0</v>
      </c>
      <c r="AA322" s="230" t="str">
        <f t="shared" si="404"/>
        <v>NO OFERTADO</v>
      </c>
      <c r="AB322" s="32"/>
      <c r="AC322" s="229"/>
      <c r="AD322" s="34">
        <f t="shared" si="405"/>
        <v>0</v>
      </c>
      <c r="AE322" s="31">
        <f t="shared" si="474"/>
        <v>0</v>
      </c>
      <c r="AF322" s="230" t="str">
        <f t="shared" si="406"/>
        <v>NO OFERTADO</v>
      </c>
      <c r="AG322" s="32"/>
      <c r="AH322" s="229"/>
      <c r="AI322" s="34">
        <f t="shared" si="407"/>
        <v>0</v>
      </c>
      <c r="AJ322" s="31">
        <f t="shared" si="474"/>
        <v>0</v>
      </c>
      <c r="AK322" s="230" t="str">
        <f t="shared" si="408"/>
        <v>NO OFERTADO</v>
      </c>
      <c r="AL322" s="32"/>
      <c r="AM322" s="229"/>
      <c r="AN322" s="34">
        <f t="shared" si="409"/>
        <v>0</v>
      </c>
      <c r="AO322" s="31">
        <f t="shared" si="474"/>
        <v>0</v>
      </c>
      <c r="AP322" s="230" t="str">
        <f t="shared" si="410"/>
        <v>NO OFERTADO</v>
      </c>
      <c r="AQ322" s="32"/>
      <c r="AR322" s="229"/>
      <c r="AS322" s="34">
        <f t="shared" si="411"/>
        <v>0</v>
      </c>
      <c r="AT322" s="31">
        <f t="shared" si="474"/>
        <v>0</v>
      </c>
      <c r="AU322" s="230" t="str">
        <f t="shared" si="412"/>
        <v>NO OFERTADO</v>
      </c>
      <c r="AV322" s="32">
        <v>5682</v>
      </c>
      <c r="AW322" s="229">
        <v>0</v>
      </c>
      <c r="AX322" s="34">
        <f t="shared" si="413"/>
        <v>5682</v>
      </c>
      <c r="AY322" s="31">
        <f t="shared" si="474"/>
        <v>5682</v>
      </c>
      <c r="AZ322" s="230" t="str">
        <f t="shared" si="414"/>
        <v>HABILITA</v>
      </c>
      <c r="BA322" s="32"/>
      <c r="BB322" s="229">
        <f t="shared" si="475"/>
        <v>0</v>
      </c>
      <c r="BC322" s="34">
        <f t="shared" si="416"/>
        <v>0</v>
      </c>
      <c r="BD322" s="31">
        <f t="shared" si="474"/>
        <v>0</v>
      </c>
      <c r="BE322" s="230" t="str">
        <f t="shared" si="417"/>
        <v>NO OFERTADO</v>
      </c>
      <c r="BF322" s="32"/>
      <c r="BG322" s="229"/>
      <c r="BH322" s="34">
        <f t="shared" si="418"/>
        <v>0</v>
      </c>
      <c r="BI322" s="31">
        <f t="shared" si="474"/>
        <v>0</v>
      </c>
      <c r="BJ322" s="230" t="str">
        <f t="shared" si="419"/>
        <v>NO OFERTADO</v>
      </c>
      <c r="BK322" s="32">
        <v>4500</v>
      </c>
      <c r="BL322" s="229">
        <v>0</v>
      </c>
      <c r="BM322" s="34">
        <f t="shared" si="420"/>
        <v>4500</v>
      </c>
      <c r="BN322" s="31">
        <f t="shared" si="474"/>
        <v>4500</v>
      </c>
      <c r="BO322" s="230" t="str">
        <f t="shared" si="421"/>
        <v>HABILITA</v>
      </c>
      <c r="BP322" s="32"/>
      <c r="BQ322" s="229"/>
      <c r="BR322" s="34">
        <f t="shared" si="422"/>
        <v>0</v>
      </c>
      <c r="BS322" s="31">
        <f t="shared" si="474"/>
        <v>0</v>
      </c>
      <c r="BT322" s="230" t="str">
        <f t="shared" si="423"/>
        <v>NO OFERTADO</v>
      </c>
      <c r="BU322" s="32"/>
      <c r="BV322" s="229"/>
      <c r="BW322" s="34">
        <f t="shared" si="424"/>
        <v>0</v>
      </c>
      <c r="BX322" s="31">
        <f t="shared" si="476"/>
        <v>0</v>
      </c>
      <c r="BY322" s="230" t="str">
        <f t="shared" si="426"/>
        <v>NO OFERTADO</v>
      </c>
      <c r="BZ322" s="32"/>
      <c r="CA322" s="229"/>
      <c r="CB322" s="34">
        <f t="shared" si="427"/>
        <v>0</v>
      </c>
      <c r="CC322" s="31">
        <f t="shared" si="476"/>
        <v>0</v>
      </c>
      <c r="CD322" s="230" t="str">
        <f t="shared" si="428"/>
        <v>NO OFERTADO</v>
      </c>
      <c r="CE322" s="32"/>
      <c r="CF322" s="229"/>
      <c r="CG322" s="34">
        <f t="shared" si="429"/>
        <v>0</v>
      </c>
      <c r="CH322" s="31">
        <f t="shared" si="476"/>
        <v>0</v>
      </c>
      <c r="CI322" s="230" t="str">
        <f t="shared" si="430"/>
        <v>NO OFERTADO</v>
      </c>
      <c r="CJ322" s="32">
        <v>8538</v>
      </c>
      <c r="CK322" s="229">
        <v>0</v>
      </c>
      <c r="CL322" s="34">
        <f t="shared" si="431"/>
        <v>8538</v>
      </c>
      <c r="CM322" s="31">
        <f t="shared" si="476"/>
        <v>8538</v>
      </c>
      <c r="CN322" s="230" t="str">
        <f t="shared" si="432"/>
        <v>NO HABILITA</v>
      </c>
      <c r="CO322" s="32"/>
      <c r="CP322" s="231"/>
      <c r="CQ322" s="34">
        <f t="shared" si="433"/>
        <v>0</v>
      </c>
      <c r="CR322" s="31">
        <f t="shared" si="476"/>
        <v>0</v>
      </c>
      <c r="CS322" s="230" t="str">
        <f t="shared" si="434"/>
        <v>NO OFERTADO</v>
      </c>
      <c r="CT322" s="32">
        <v>5705</v>
      </c>
      <c r="CU322" s="229">
        <v>0</v>
      </c>
      <c r="CV322" s="34">
        <f t="shared" si="435"/>
        <v>5705</v>
      </c>
      <c r="CW322" s="31">
        <f t="shared" si="476"/>
        <v>5705</v>
      </c>
      <c r="CX322" s="230" t="str">
        <f t="shared" si="436"/>
        <v>HABILITA</v>
      </c>
      <c r="CY322" s="32"/>
      <c r="CZ322" s="229"/>
      <c r="DA322" s="34">
        <f t="shared" si="449"/>
        <v>0</v>
      </c>
      <c r="DB322" s="31">
        <f t="shared" si="450"/>
        <v>0</v>
      </c>
      <c r="DC322" s="230" t="str">
        <f t="shared" si="437"/>
        <v>NO OFERTADO</v>
      </c>
      <c r="DD322" s="32"/>
      <c r="DE322" s="229"/>
      <c r="DF322" s="34">
        <f t="shared" si="451"/>
        <v>0</v>
      </c>
      <c r="DG322" s="31">
        <f t="shared" si="452"/>
        <v>0</v>
      </c>
      <c r="DH322" s="230" t="str">
        <f t="shared" si="438"/>
        <v>NO OFERTADO</v>
      </c>
      <c r="DI322" s="32"/>
      <c r="DJ322" s="229"/>
      <c r="DK322" s="34">
        <f t="shared" si="453"/>
        <v>0</v>
      </c>
      <c r="DL322" s="31">
        <f t="shared" si="454"/>
        <v>0</v>
      </c>
      <c r="DM322" s="230" t="str">
        <f t="shared" si="439"/>
        <v>NO OFERTADO</v>
      </c>
      <c r="DN322" s="32"/>
      <c r="DO322" s="229"/>
      <c r="DP322" s="34">
        <f t="shared" si="455"/>
        <v>0</v>
      </c>
      <c r="DQ322" s="31">
        <f t="shared" si="456"/>
        <v>0</v>
      </c>
      <c r="DR322" s="230" t="str">
        <f t="shared" si="440"/>
        <v>NO OFERTADO</v>
      </c>
      <c r="DS322" s="32"/>
      <c r="DT322" s="229"/>
      <c r="DU322" s="34">
        <f t="shared" si="457"/>
        <v>0</v>
      </c>
      <c r="DV322" s="31">
        <f t="shared" si="458"/>
        <v>0</v>
      </c>
      <c r="DW322" s="230" t="str">
        <f t="shared" si="441"/>
        <v>NO OFERTADO</v>
      </c>
      <c r="DX322" s="32"/>
      <c r="DY322" s="229">
        <f t="shared" si="473"/>
        <v>0</v>
      </c>
      <c r="DZ322" s="34">
        <f t="shared" si="442"/>
        <v>0</v>
      </c>
      <c r="EA322" s="31">
        <f t="shared" si="443"/>
        <v>0</v>
      </c>
      <c r="EB322" s="230" t="str">
        <f t="shared" si="444"/>
        <v>NO OFERTADO</v>
      </c>
      <c r="EC322" s="32"/>
      <c r="ED322" s="229"/>
      <c r="EE322" s="34">
        <f t="shared" si="459"/>
        <v>0</v>
      </c>
      <c r="EF322" s="31">
        <f t="shared" si="460"/>
        <v>0</v>
      </c>
      <c r="EG322" s="230" t="str">
        <f t="shared" si="445"/>
        <v>NO OFERTADO</v>
      </c>
      <c r="EH322" s="32"/>
      <c r="EI322" s="229"/>
      <c r="EJ322" s="34">
        <f t="shared" si="461"/>
        <v>0</v>
      </c>
      <c r="EK322" s="31">
        <f t="shared" si="462"/>
        <v>0</v>
      </c>
      <c r="EL322" s="230" t="str">
        <f t="shared" si="446"/>
        <v>NO OFERTADO</v>
      </c>
    </row>
    <row r="323" spans="1:142" s="226" customFormat="1" ht="76.5" x14ac:dyDescent="0.2">
      <c r="A323" s="103">
        <v>314</v>
      </c>
      <c r="B323" s="202" t="s">
        <v>474</v>
      </c>
      <c r="C323" s="121" t="s">
        <v>52</v>
      </c>
      <c r="D323" s="146">
        <v>1</v>
      </c>
      <c r="E323" s="227" t="s">
        <v>53</v>
      </c>
      <c r="F323" s="228">
        <v>1</v>
      </c>
      <c r="G323" s="25">
        <v>64630</v>
      </c>
      <c r="H323" s="32"/>
      <c r="I323" s="229"/>
      <c r="J323" s="34">
        <f t="shared" si="447"/>
        <v>0</v>
      </c>
      <c r="K323" s="31">
        <f t="shared" si="448"/>
        <v>0</v>
      </c>
      <c r="L323" s="230" t="str">
        <f t="shared" si="397"/>
        <v>NO OFERTADO</v>
      </c>
      <c r="M323" s="32"/>
      <c r="N323" s="229">
        <v>0</v>
      </c>
      <c r="O323" s="34">
        <f t="shared" si="398"/>
        <v>0</v>
      </c>
      <c r="P323" s="31">
        <f t="shared" si="474"/>
        <v>0</v>
      </c>
      <c r="Q323" s="230" t="str">
        <f t="shared" si="400"/>
        <v>NO OFERTADO</v>
      </c>
      <c r="R323" s="32"/>
      <c r="S323" s="229"/>
      <c r="T323" s="34">
        <f t="shared" si="401"/>
        <v>0</v>
      </c>
      <c r="U323" s="31">
        <f t="shared" si="474"/>
        <v>0</v>
      </c>
      <c r="V323" s="230" t="str">
        <f t="shared" si="402"/>
        <v>NO OFERTADO</v>
      </c>
      <c r="W323" s="32"/>
      <c r="X323" s="229"/>
      <c r="Y323" s="34">
        <f t="shared" si="403"/>
        <v>0</v>
      </c>
      <c r="Z323" s="31">
        <f t="shared" si="474"/>
        <v>0</v>
      </c>
      <c r="AA323" s="230" t="str">
        <f t="shared" si="404"/>
        <v>NO OFERTADO</v>
      </c>
      <c r="AB323" s="32"/>
      <c r="AC323" s="229"/>
      <c r="AD323" s="34">
        <f t="shared" si="405"/>
        <v>0</v>
      </c>
      <c r="AE323" s="31">
        <f t="shared" si="474"/>
        <v>0</v>
      </c>
      <c r="AF323" s="230" t="str">
        <f t="shared" si="406"/>
        <v>NO OFERTADO</v>
      </c>
      <c r="AG323" s="32"/>
      <c r="AH323" s="229"/>
      <c r="AI323" s="34">
        <f t="shared" si="407"/>
        <v>0</v>
      </c>
      <c r="AJ323" s="31">
        <f t="shared" si="474"/>
        <v>0</v>
      </c>
      <c r="AK323" s="230" t="str">
        <f t="shared" si="408"/>
        <v>NO OFERTADO</v>
      </c>
      <c r="AL323" s="32"/>
      <c r="AM323" s="229"/>
      <c r="AN323" s="34">
        <f t="shared" si="409"/>
        <v>0</v>
      </c>
      <c r="AO323" s="31">
        <f t="shared" si="474"/>
        <v>0</v>
      </c>
      <c r="AP323" s="230" t="str">
        <f t="shared" si="410"/>
        <v>NO OFERTADO</v>
      </c>
      <c r="AQ323" s="32"/>
      <c r="AR323" s="229"/>
      <c r="AS323" s="34">
        <f t="shared" si="411"/>
        <v>0</v>
      </c>
      <c r="AT323" s="31">
        <f t="shared" si="474"/>
        <v>0</v>
      </c>
      <c r="AU323" s="230" t="str">
        <f t="shared" si="412"/>
        <v>NO OFERTADO</v>
      </c>
      <c r="AV323" s="32"/>
      <c r="AW323" s="229"/>
      <c r="AX323" s="34">
        <f t="shared" si="413"/>
        <v>0</v>
      </c>
      <c r="AY323" s="31">
        <f t="shared" si="474"/>
        <v>0</v>
      </c>
      <c r="AZ323" s="230" t="str">
        <f t="shared" si="414"/>
        <v>NO OFERTADO</v>
      </c>
      <c r="BA323" s="32"/>
      <c r="BB323" s="229">
        <f t="shared" si="475"/>
        <v>0</v>
      </c>
      <c r="BC323" s="34">
        <f t="shared" si="416"/>
        <v>0</v>
      </c>
      <c r="BD323" s="31">
        <f t="shared" si="474"/>
        <v>0</v>
      </c>
      <c r="BE323" s="230" t="str">
        <f t="shared" si="417"/>
        <v>NO OFERTADO</v>
      </c>
      <c r="BF323" s="32"/>
      <c r="BG323" s="229"/>
      <c r="BH323" s="34">
        <f t="shared" si="418"/>
        <v>0</v>
      </c>
      <c r="BI323" s="31">
        <f t="shared" si="474"/>
        <v>0</v>
      </c>
      <c r="BJ323" s="230" t="str">
        <f t="shared" si="419"/>
        <v>NO OFERTADO</v>
      </c>
      <c r="BK323" s="32">
        <v>56200</v>
      </c>
      <c r="BL323" s="229">
        <v>0</v>
      </c>
      <c r="BM323" s="34">
        <f t="shared" si="420"/>
        <v>56200</v>
      </c>
      <c r="BN323" s="31">
        <f t="shared" si="474"/>
        <v>56200</v>
      </c>
      <c r="BO323" s="230" t="str">
        <f t="shared" si="421"/>
        <v>HABILITA</v>
      </c>
      <c r="BP323" s="32"/>
      <c r="BQ323" s="229"/>
      <c r="BR323" s="34">
        <f t="shared" si="422"/>
        <v>0</v>
      </c>
      <c r="BS323" s="31">
        <f t="shared" si="474"/>
        <v>0</v>
      </c>
      <c r="BT323" s="230" t="str">
        <f t="shared" si="423"/>
        <v>NO OFERTADO</v>
      </c>
      <c r="BU323" s="32"/>
      <c r="BV323" s="229"/>
      <c r="BW323" s="34">
        <f t="shared" si="424"/>
        <v>0</v>
      </c>
      <c r="BX323" s="31">
        <f t="shared" si="476"/>
        <v>0</v>
      </c>
      <c r="BY323" s="230" t="str">
        <f t="shared" si="426"/>
        <v>NO OFERTADO</v>
      </c>
      <c r="BZ323" s="32"/>
      <c r="CA323" s="229"/>
      <c r="CB323" s="34">
        <f t="shared" si="427"/>
        <v>0</v>
      </c>
      <c r="CC323" s="31">
        <f t="shared" si="476"/>
        <v>0</v>
      </c>
      <c r="CD323" s="230" t="str">
        <f t="shared" si="428"/>
        <v>NO OFERTADO</v>
      </c>
      <c r="CE323" s="32"/>
      <c r="CF323" s="229"/>
      <c r="CG323" s="34">
        <f t="shared" si="429"/>
        <v>0</v>
      </c>
      <c r="CH323" s="31">
        <f t="shared" si="476"/>
        <v>0</v>
      </c>
      <c r="CI323" s="230" t="str">
        <f t="shared" si="430"/>
        <v>NO OFERTADO</v>
      </c>
      <c r="CJ323" s="32">
        <v>85478</v>
      </c>
      <c r="CK323" s="229"/>
      <c r="CL323" s="34">
        <f t="shared" si="431"/>
        <v>85478</v>
      </c>
      <c r="CM323" s="31">
        <f t="shared" si="476"/>
        <v>85478</v>
      </c>
      <c r="CN323" s="230" t="str">
        <f t="shared" si="432"/>
        <v>NO HABILITA</v>
      </c>
      <c r="CO323" s="32"/>
      <c r="CP323" s="231"/>
      <c r="CQ323" s="34">
        <f t="shared" si="433"/>
        <v>0</v>
      </c>
      <c r="CR323" s="31">
        <f t="shared" si="476"/>
        <v>0</v>
      </c>
      <c r="CS323" s="230" t="str">
        <f t="shared" si="434"/>
        <v>NO OFERTADO</v>
      </c>
      <c r="CT323" s="32"/>
      <c r="CU323" s="229"/>
      <c r="CV323" s="34">
        <f t="shared" si="435"/>
        <v>0</v>
      </c>
      <c r="CW323" s="31">
        <f t="shared" si="476"/>
        <v>0</v>
      </c>
      <c r="CX323" s="230" t="str">
        <f t="shared" si="436"/>
        <v>NO OFERTADO</v>
      </c>
      <c r="CY323" s="32"/>
      <c r="CZ323" s="229"/>
      <c r="DA323" s="34">
        <f t="shared" si="449"/>
        <v>0</v>
      </c>
      <c r="DB323" s="31">
        <f t="shared" si="450"/>
        <v>0</v>
      </c>
      <c r="DC323" s="230" t="str">
        <f t="shared" si="437"/>
        <v>NO OFERTADO</v>
      </c>
      <c r="DD323" s="32"/>
      <c r="DE323" s="229"/>
      <c r="DF323" s="34">
        <f t="shared" si="451"/>
        <v>0</v>
      </c>
      <c r="DG323" s="31">
        <f t="shared" si="452"/>
        <v>0</v>
      </c>
      <c r="DH323" s="230" t="str">
        <f t="shared" si="438"/>
        <v>NO OFERTADO</v>
      </c>
      <c r="DI323" s="32"/>
      <c r="DJ323" s="229"/>
      <c r="DK323" s="34">
        <f t="shared" si="453"/>
        <v>0</v>
      </c>
      <c r="DL323" s="31">
        <f t="shared" si="454"/>
        <v>0</v>
      </c>
      <c r="DM323" s="230" t="str">
        <f t="shared" si="439"/>
        <v>NO OFERTADO</v>
      </c>
      <c r="DN323" s="32"/>
      <c r="DO323" s="229"/>
      <c r="DP323" s="34">
        <f t="shared" si="455"/>
        <v>0</v>
      </c>
      <c r="DQ323" s="31">
        <f t="shared" si="456"/>
        <v>0</v>
      </c>
      <c r="DR323" s="230" t="str">
        <f t="shared" si="440"/>
        <v>NO OFERTADO</v>
      </c>
      <c r="DS323" s="32"/>
      <c r="DT323" s="229"/>
      <c r="DU323" s="34">
        <f t="shared" si="457"/>
        <v>0</v>
      </c>
      <c r="DV323" s="31">
        <f t="shared" si="458"/>
        <v>0</v>
      </c>
      <c r="DW323" s="230" t="str">
        <f t="shared" si="441"/>
        <v>NO OFERTADO</v>
      </c>
      <c r="DX323" s="32"/>
      <c r="DY323" s="229">
        <f t="shared" si="473"/>
        <v>0</v>
      </c>
      <c r="DZ323" s="34">
        <f t="shared" si="442"/>
        <v>0</v>
      </c>
      <c r="EA323" s="31">
        <f t="shared" si="443"/>
        <v>0</v>
      </c>
      <c r="EB323" s="230" t="str">
        <f t="shared" si="444"/>
        <v>NO OFERTADO</v>
      </c>
      <c r="EC323" s="32"/>
      <c r="ED323" s="229"/>
      <c r="EE323" s="34">
        <f t="shared" si="459"/>
        <v>0</v>
      </c>
      <c r="EF323" s="31">
        <f t="shared" si="460"/>
        <v>0</v>
      </c>
      <c r="EG323" s="230" t="str">
        <f t="shared" si="445"/>
        <v>NO OFERTADO</v>
      </c>
      <c r="EH323" s="32"/>
      <c r="EI323" s="229"/>
      <c r="EJ323" s="34">
        <f t="shared" si="461"/>
        <v>0</v>
      </c>
      <c r="EK323" s="31">
        <f t="shared" si="462"/>
        <v>0</v>
      </c>
      <c r="EL323" s="230" t="str">
        <f t="shared" si="446"/>
        <v>NO OFERTADO</v>
      </c>
    </row>
    <row r="324" spans="1:142" s="226" customFormat="1" ht="51" x14ac:dyDescent="0.2">
      <c r="A324" s="103">
        <v>315</v>
      </c>
      <c r="B324" s="202" t="s">
        <v>475</v>
      </c>
      <c r="C324" s="121" t="s">
        <v>52</v>
      </c>
      <c r="D324" s="146">
        <v>1</v>
      </c>
      <c r="E324" s="227" t="s">
        <v>53</v>
      </c>
      <c r="F324" s="228">
        <v>1</v>
      </c>
      <c r="G324" s="25">
        <v>51252.631578947374</v>
      </c>
      <c r="H324" s="32"/>
      <c r="I324" s="229"/>
      <c r="J324" s="34">
        <f t="shared" si="447"/>
        <v>0</v>
      </c>
      <c r="K324" s="31">
        <f t="shared" si="448"/>
        <v>0</v>
      </c>
      <c r="L324" s="230" t="str">
        <f t="shared" si="397"/>
        <v>NO OFERTADO</v>
      </c>
      <c r="M324" s="32">
        <v>41000</v>
      </c>
      <c r="N324" s="229">
        <v>0</v>
      </c>
      <c r="O324" s="34">
        <f t="shared" si="398"/>
        <v>41000</v>
      </c>
      <c r="P324" s="31">
        <f t="shared" si="474"/>
        <v>41000</v>
      </c>
      <c r="Q324" s="230" t="str">
        <f t="shared" si="400"/>
        <v>HABILITA</v>
      </c>
      <c r="R324" s="32"/>
      <c r="S324" s="229"/>
      <c r="T324" s="34">
        <f t="shared" si="401"/>
        <v>0</v>
      </c>
      <c r="U324" s="31">
        <f t="shared" si="474"/>
        <v>0</v>
      </c>
      <c r="V324" s="230" t="str">
        <f t="shared" si="402"/>
        <v>NO OFERTADO</v>
      </c>
      <c r="W324" s="32"/>
      <c r="X324" s="229"/>
      <c r="Y324" s="34">
        <f t="shared" si="403"/>
        <v>0</v>
      </c>
      <c r="Z324" s="31">
        <f t="shared" si="474"/>
        <v>0</v>
      </c>
      <c r="AA324" s="230" t="str">
        <f t="shared" si="404"/>
        <v>NO OFERTADO</v>
      </c>
      <c r="AB324" s="32"/>
      <c r="AC324" s="229"/>
      <c r="AD324" s="34">
        <f t="shared" si="405"/>
        <v>0</v>
      </c>
      <c r="AE324" s="31">
        <f t="shared" si="474"/>
        <v>0</v>
      </c>
      <c r="AF324" s="230" t="str">
        <f t="shared" si="406"/>
        <v>NO OFERTADO</v>
      </c>
      <c r="AG324" s="32"/>
      <c r="AH324" s="229"/>
      <c r="AI324" s="34">
        <f t="shared" si="407"/>
        <v>0</v>
      </c>
      <c r="AJ324" s="31">
        <f t="shared" si="474"/>
        <v>0</v>
      </c>
      <c r="AK324" s="230" t="str">
        <f t="shared" si="408"/>
        <v>NO OFERTADO</v>
      </c>
      <c r="AL324" s="32"/>
      <c r="AM324" s="229"/>
      <c r="AN324" s="34">
        <f t="shared" si="409"/>
        <v>0</v>
      </c>
      <c r="AO324" s="31">
        <f t="shared" si="474"/>
        <v>0</v>
      </c>
      <c r="AP324" s="230" t="str">
        <f t="shared" si="410"/>
        <v>NO OFERTADO</v>
      </c>
      <c r="AQ324" s="32"/>
      <c r="AR324" s="229"/>
      <c r="AS324" s="34">
        <f t="shared" si="411"/>
        <v>0</v>
      </c>
      <c r="AT324" s="31">
        <f t="shared" si="474"/>
        <v>0</v>
      </c>
      <c r="AU324" s="230" t="str">
        <f t="shared" si="412"/>
        <v>NO OFERTADO</v>
      </c>
      <c r="AV324" s="32"/>
      <c r="AW324" s="229"/>
      <c r="AX324" s="34">
        <f t="shared" si="413"/>
        <v>0</v>
      </c>
      <c r="AY324" s="31">
        <f t="shared" si="474"/>
        <v>0</v>
      </c>
      <c r="AZ324" s="230" t="str">
        <f t="shared" si="414"/>
        <v>NO OFERTADO</v>
      </c>
      <c r="BA324" s="32"/>
      <c r="BB324" s="229">
        <f t="shared" si="475"/>
        <v>0</v>
      </c>
      <c r="BC324" s="34">
        <f t="shared" si="416"/>
        <v>0</v>
      </c>
      <c r="BD324" s="31">
        <f t="shared" si="474"/>
        <v>0</v>
      </c>
      <c r="BE324" s="230" t="str">
        <f t="shared" si="417"/>
        <v>NO OFERTADO</v>
      </c>
      <c r="BF324" s="32"/>
      <c r="BG324" s="229"/>
      <c r="BH324" s="34">
        <f t="shared" si="418"/>
        <v>0</v>
      </c>
      <c r="BI324" s="31">
        <f t="shared" si="474"/>
        <v>0</v>
      </c>
      <c r="BJ324" s="230" t="str">
        <f t="shared" si="419"/>
        <v>NO OFERTADO</v>
      </c>
      <c r="BK324" s="32">
        <v>50000</v>
      </c>
      <c r="BL324" s="229">
        <v>0</v>
      </c>
      <c r="BM324" s="34">
        <f t="shared" si="420"/>
        <v>50000</v>
      </c>
      <c r="BN324" s="31">
        <f t="shared" si="474"/>
        <v>50000</v>
      </c>
      <c r="BO324" s="230" t="str">
        <f t="shared" si="421"/>
        <v>HABILITA</v>
      </c>
      <c r="BP324" s="32"/>
      <c r="BQ324" s="229"/>
      <c r="BR324" s="34">
        <f t="shared" si="422"/>
        <v>0</v>
      </c>
      <c r="BS324" s="31">
        <f t="shared" si="474"/>
        <v>0</v>
      </c>
      <c r="BT324" s="230" t="str">
        <f t="shared" si="423"/>
        <v>NO OFERTADO</v>
      </c>
      <c r="BU324" s="32"/>
      <c r="BV324" s="229"/>
      <c r="BW324" s="34">
        <f t="shared" si="424"/>
        <v>0</v>
      </c>
      <c r="BX324" s="31">
        <f t="shared" si="476"/>
        <v>0</v>
      </c>
      <c r="BY324" s="230" t="str">
        <f t="shared" si="426"/>
        <v>NO OFERTADO</v>
      </c>
      <c r="BZ324" s="32"/>
      <c r="CA324" s="229"/>
      <c r="CB324" s="34">
        <f t="shared" si="427"/>
        <v>0</v>
      </c>
      <c r="CC324" s="31">
        <f t="shared" si="476"/>
        <v>0</v>
      </c>
      <c r="CD324" s="230" t="str">
        <f t="shared" si="428"/>
        <v>NO OFERTADO</v>
      </c>
      <c r="CE324" s="32"/>
      <c r="CF324" s="229"/>
      <c r="CG324" s="34">
        <f t="shared" si="429"/>
        <v>0</v>
      </c>
      <c r="CH324" s="31">
        <f t="shared" si="476"/>
        <v>0</v>
      </c>
      <c r="CI324" s="230" t="str">
        <f t="shared" si="430"/>
        <v>NO OFERTADO</v>
      </c>
      <c r="CJ324" s="32">
        <v>54581</v>
      </c>
      <c r="CK324" s="229"/>
      <c r="CL324" s="34">
        <f t="shared" si="431"/>
        <v>54581</v>
      </c>
      <c r="CM324" s="31">
        <f t="shared" si="476"/>
        <v>54581</v>
      </c>
      <c r="CN324" s="230" t="str">
        <f t="shared" si="432"/>
        <v>HABILITA</v>
      </c>
      <c r="CO324" s="32"/>
      <c r="CP324" s="231"/>
      <c r="CQ324" s="34">
        <f t="shared" si="433"/>
        <v>0</v>
      </c>
      <c r="CR324" s="31">
        <f t="shared" si="476"/>
        <v>0</v>
      </c>
      <c r="CS324" s="230" t="str">
        <f t="shared" si="434"/>
        <v>NO OFERTADO</v>
      </c>
      <c r="CT324" s="32"/>
      <c r="CU324" s="229"/>
      <c r="CV324" s="34">
        <f t="shared" si="435"/>
        <v>0</v>
      </c>
      <c r="CW324" s="31">
        <f t="shared" si="476"/>
        <v>0</v>
      </c>
      <c r="CX324" s="230" t="str">
        <f t="shared" si="436"/>
        <v>NO OFERTADO</v>
      </c>
      <c r="CY324" s="32"/>
      <c r="CZ324" s="229"/>
      <c r="DA324" s="34">
        <f t="shared" si="449"/>
        <v>0</v>
      </c>
      <c r="DB324" s="31">
        <f t="shared" si="450"/>
        <v>0</v>
      </c>
      <c r="DC324" s="230" t="str">
        <f t="shared" si="437"/>
        <v>NO OFERTADO</v>
      </c>
      <c r="DD324" s="32"/>
      <c r="DE324" s="229"/>
      <c r="DF324" s="34">
        <f t="shared" si="451"/>
        <v>0</v>
      </c>
      <c r="DG324" s="31">
        <f t="shared" si="452"/>
        <v>0</v>
      </c>
      <c r="DH324" s="230" t="str">
        <f t="shared" si="438"/>
        <v>NO OFERTADO</v>
      </c>
      <c r="DI324" s="32"/>
      <c r="DJ324" s="229"/>
      <c r="DK324" s="34">
        <f t="shared" si="453"/>
        <v>0</v>
      </c>
      <c r="DL324" s="31">
        <f t="shared" si="454"/>
        <v>0</v>
      </c>
      <c r="DM324" s="230" t="str">
        <f t="shared" si="439"/>
        <v>NO OFERTADO</v>
      </c>
      <c r="DN324" s="32"/>
      <c r="DO324" s="229"/>
      <c r="DP324" s="34">
        <f t="shared" si="455"/>
        <v>0</v>
      </c>
      <c r="DQ324" s="31">
        <f t="shared" si="456"/>
        <v>0</v>
      </c>
      <c r="DR324" s="230" t="str">
        <f t="shared" si="440"/>
        <v>NO OFERTADO</v>
      </c>
      <c r="DS324" s="32"/>
      <c r="DT324" s="229"/>
      <c r="DU324" s="34">
        <f t="shared" si="457"/>
        <v>0</v>
      </c>
      <c r="DV324" s="31">
        <f t="shared" si="458"/>
        <v>0</v>
      </c>
      <c r="DW324" s="230" t="str">
        <f t="shared" si="441"/>
        <v>NO OFERTADO</v>
      </c>
      <c r="DX324" s="32"/>
      <c r="DY324" s="229">
        <f t="shared" si="473"/>
        <v>0</v>
      </c>
      <c r="DZ324" s="34">
        <f t="shared" si="442"/>
        <v>0</v>
      </c>
      <c r="EA324" s="31">
        <f t="shared" si="443"/>
        <v>0</v>
      </c>
      <c r="EB324" s="230" t="str">
        <f t="shared" si="444"/>
        <v>NO OFERTADO</v>
      </c>
      <c r="EC324" s="32"/>
      <c r="ED324" s="229"/>
      <c r="EE324" s="34">
        <f t="shared" si="459"/>
        <v>0</v>
      </c>
      <c r="EF324" s="31">
        <f t="shared" si="460"/>
        <v>0</v>
      </c>
      <c r="EG324" s="230" t="str">
        <f t="shared" si="445"/>
        <v>NO OFERTADO</v>
      </c>
      <c r="EH324" s="32"/>
      <c r="EI324" s="229"/>
      <c r="EJ324" s="34">
        <f t="shared" si="461"/>
        <v>0</v>
      </c>
      <c r="EK324" s="31">
        <f t="shared" si="462"/>
        <v>0</v>
      </c>
      <c r="EL324" s="230" t="str">
        <f t="shared" si="446"/>
        <v>NO OFERTADO</v>
      </c>
    </row>
    <row r="325" spans="1:142" s="226" customFormat="1" ht="51" x14ac:dyDescent="0.2">
      <c r="A325" s="103">
        <v>316</v>
      </c>
      <c r="B325" s="202" t="s">
        <v>476</v>
      </c>
      <c r="C325" s="121" t="s">
        <v>52</v>
      </c>
      <c r="D325" s="146">
        <v>1</v>
      </c>
      <c r="E325" s="227" t="s">
        <v>53</v>
      </c>
      <c r="F325" s="228">
        <v>2</v>
      </c>
      <c r="G325" s="25">
        <v>24760.496599999999</v>
      </c>
      <c r="H325" s="32"/>
      <c r="I325" s="229"/>
      <c r="J325" s="34">
        <f t="shared" si="447"/>
        <v>0</v>
      </c>
      <c r="K325" s="31">
        <f t="shared" si="448"/>
        <v>0</v>
      </c>
      <c r="L325" s="230" t="str">
        <f t="shared" si="397"/>
        <v>NO OFERTADO</v>
      </c>
      <c r="M325" s="32">
        <v>39000</v>
      </c>
      <c r="N325" s="229">
        <v>0</v>
      </c>
      <c r="O325" s="34">
        <f t="shared" si="398"/>
        <v>39000</v>
      </c>
      <c r="P325" s="31">
        <f t="shared" si="474"/>
        <v>39000</v>
      </c>
      <c r="Q325" s="230" t="str">
        <f t="shared" si="400"/>
        <v>NO HABILITA</v>
      </c>
      <c r="R325" s="32">
        <v>49400</v>
      </c>
      <c r="S325" s="229">
        <v>0</v>
      </c>
      <c r="T325" s="34">
        <f t="shared" si="401"/>
        <v>49400</v>
      </c>
      <c r="U325" s="31">
        <f t="shared" si="474"/>
        <v>49400</v>
      </c>
      <c r="V325" s="230" t="str">
        <f t="shared" si="402"/>
        <v>NO HABILITA</v>
      </c>
      <c r="W325" s="32"/>
      <c r="X325" s="229"/>
      <c r="Y325" s="34">
        <f t="shared" si="403"/>
        <v>0</v>
      </c>
      <c r="Z325" s="31">
        <f t="shared" si="474"/>
        <v>0</v>
      </c>
      <c r="AA325" s="230" t="str">
        <f t="shared" si="404"/>
        <v>NO OFERTADO</v>
      </c>
      <c r="AB325" s="32"/>
      <c r="AC325" s="229"/>
      <c r="AD325" s="34">
        <f t="shared" si="405"/>
        <v>0</v>
      </c>
      <c r="AE325" s="31">
        <f t="shared" si="474"/>
        <v>0</v>
      </c>
      <c r="AF325" s="230" t="str">
        <f t="shared" si="406"/>
        <v>NO OFERTADO</v>
      </c>
      <c r="AG325" s="32"/>
      <c r="AH325" s="229"/>
      <c r="AI325" s="34">
        <f t="shared" si="407"/>
        <v>0</v>
      </c>
      <c r="AJ325" s="31">
        <f t="shared" si="474"/>
        <v>0</v>
      </c>
      <c r="AK325" s="230" t="str">
        <f t="shared" si="408"/>
        <v>NO OFERTADO</v>
      </c>
      <c r="AL325" s="32"/>
      <c r="AM325" s="229"/>
      <c r="AN325" s="34">
        <f t="shared" si="409"/>
        <v>0</v>
      </c>
      <c r="AO325" s="31">
        <f t="shared" si="474"/>
        <v>0</v>
      </c>
      <c r="AP325" s="230" t="str">
        <f t="shared" si="410"/>
        <v>NO OFERTADO</v>
      </c>
      <c r="AQ325" s="32"/>
      <c r="AR325" s="229"/>
      <c r="AS325" s="34">
        <f t="shared" si="411"/>
        <v>0</v>
      </c>
      <c r="AT325" s="31">
        <f t="shared" si="474"/>
        <v>0</v>
      </c>
      <c r="AU325" s="230" t="str">
        <f t="shared" si="412"/>
        <v>NO OFERTADO</v>
      </c>
      <c r="AV325" s="32">
        <v>57955</v>
      </c>
      <c r="AW325" s="229">
        <v>0</v>
      </c>
      <c r="AX325" s="34">
        <f t="shared" si="413"/>
        <v>57955</v>
      </c>
      <c r="AY325" s="31">
        <f t="shared" si="474"/>
        <v>57955</v>
      </c>
      <c r="AZ325" s="230" t="str">
        <f t="shared" si="414"/>
        <v>NO HABILITA</v>
      </c>
      <c r="BA325" s="32"/>
      <c r="BB325" s="229">
        <f t="shared" si="475"/>
        <v>0</v>
      </c>
      <c r="BC325" s="34">
        <f t="shared" si="416"/>
        <v>0</v>
      </c>
      <c r="BD325" s="31">
        <f t="shared" si="474"/>
        <v>0</v>
      </c>
      <c r="BE325" s="230" t="str">
        <f t="shared" si="417"/>
        <v>NO OFERTADO</v>
      </c>
      <c r="BF325" s="32"/>
      <c r="BG325" s="229"/>
      <c r="BH325" s="34">
        <f t="shared" si="418"/>
        <v>0</v>
      </c>
      <c r="BI325" s="31">
        <f t="shared" si="474"/>
        <v>0</v>
      </c>
      <c r="BJ325" s="230" t="str">
        <f t="shared" si="419"/>
        <v>NO OFERTADO</v>
      </c>
      <c r="BK325" s="32">
        <v>19700</v>
      </c>
      <c r="BL325" s="229">
        <v>0</v>
      </c>
      <c r="BM325" s="34">
        <f t="shared" si="420"/>
        <v>19700</v>
      </c>
      <c r="BN325" s="31">
        <f t="shared" si="474"/>
        <v>19700</v>
      </c>
      <c r="BO325" s="230" t="str">
        <f t="shared" si="421"/>
        <v>HABILITA</v>
      </c>
      <c r="BP325" s="32"/>
      <c r="BQ325" s="229"/>
      <c r="BR325" s="34">
        <f t="shared" si="422"/>
        <v>0</v>
      </c>
      <c r="BS325" s="31">
        <f t="shared" si="474"/>
        <v>0</v>
      </c>
      <c r="BT325" s="230" t="str">
        <f t="shared" si="423"/>
        <v>NO OFERTADO</v>
      </c>
      <c r="BU325" s="32"/>
      <c r="BV325" s="229"/>
      <c r="BW325" s="34">
        <f t="shared" si="424"/>
        <v>0</v>
      </c>
      <c r="BX325" s="31">
        <f t="shared" si="476"/>
        <v>0</v>
      </c>
      <c r="BY325" s="230" t="str">
        <f t="shared" si="426"/>
        <v>NO OFERTADO</v>
      </c>
      <c r="BZ325" s="32"/>
      <c r="CA325" s="229"/>
      <c r="CB325" s="34">
        <f t="shared" si="427"/>
        <v>0</v>
      </c>
      <c r="CC325" s="31">
        <f t="shared" si="476"/>
        <v>0</v>
      </c>
      <c r="CD325" s="230" t="str">
        <f t="shared" si="428"/>
        <v>NO OFERTADO</v>
      </c>
      <c r="CE325" s="32"/>
      <c r="CF325" s="229"/>
      <c r="CG325" s="34">
        <f t="shared" si="429"/>
        <v>0</v>
      </c>
      <c r="CH325" s="31">
        <f t="shared" si="476"/>
        <v>0</v>
      </c>
      <c r="CI325" s="230" t="str">
        <f t="shared" si="430"/>
        <v>NO OFERTADO</v>
      </c>
      <c r="CJ325" s="32">
        <v>42311</v>
      </c>
      <c r="CK325" s="229">
        <v>0</v>
      </c>
      <c r="CL325" s="34">
        <f t="shared" si="431"/>
        <v>42311</v>
      </c>
      <c r="CM325" s="31">
        <f t="shared" si="476"/>
        <v>42311</v>
      </c>
      <c r="CN325" s="230" t="str">
        <f t="shared" si="432"/>
        <v>NO HABILITA</v>
      </c>
      <c r="CO325" s="32"/>
      <c r="CP325" s="231"/>
      <c r="CQ325" s="34">
        <f t="shared" si="433"/>
        <v>0</v>
      </c>
      <c r="CR325" s="31">
        <f t="shared" si="476"/>
        <v>0</v>
      </c>
      <c r="CS325" s="230" t="str">
        <f t="shared" si="434"/>
        <v>NO OFERTADO</v>
      </c>
      <c r="CT325" s="32">
        <v>56890</v>
      </c>
      <c r="CU325" s="229">
        <v>0</v>
      </c>
      <c r="CV325" s="34">
        <f t="shared" si="435"/>
        <v>56890</v>
      </c>
      <c r="CW325" s="31">
        <f t="shared" si="476"/>
        <v>56890</v>
      </c>
      <c r="CX325" s="230" t="str">
        <f t="shared" si="436"/>
        <v>NO HABILITA</v>
      </c>
      <c r="CY325" s="32"/>
      <c r="CZ325" s="229"/>
      <c r="DA325" s="34">
        <f t="shared" si="449"/>
        <v>0</v>
      </c>
      <c r="DB325" s="31">
        <f t="shared" si="450"/>
        <v>0</v>
      </c>
      <c r="DC325" s="230" t="str">
        <f t="shared" si="437"/>
        <v>NO OFERTADO</v>
      </c>
      <c r="DD325" s="32"/>
      <c r="DE325" s="229"/>
      <c r="DF325" s="34">
        <f t="shared" si="451"/>
        <v>0</v>
      </c>
      <c r="DG325" s="31">
        <f t="shared" si="452"/>
        <v>0</v>
      </c>
      <c r="DH325" s="230" t="str">
        <f t="shared" si="438"/>
        <v>NO OFERTADO</v>
      </c>
      <c r="DI325" s="32"/>
      <c r="DJ325" s="229"/>
      <c r="DK325" s="34">
        <f t="shared" si="453"/>
        <v>0</v>
      </c>
      <c r="DL325" s="31">
        <f t="shared" si="454"/>
        <v>0</v>
      </c>
      <c r="DM325" s="230" t="str">
        <f t="shared" si="439"/>
        <v>NO OFERTADO</v>
      </c>
      <c r="DN325" s="32"/>
      <c r="DO325" s="229"/>
      <c r="DP325" s="34">
        <f t="shared" si="455"/>
        <v>0</v>
      </c>
      <c r="DQ325" s="31">
        <f t="shared" si="456"/>
        <v>0</v>
      </c>
      <c r="DR325" s="230" t="str">
        <f t="shared" si="440"/>
        <v>NO OFERTADO</v>
      </c>
      <c r="DS325" s="32"/>
      <c r="DT325" s="229"/>
      <c r="DU325" s="34">
        <f t="shared" si="457"/>
        <v>0</v>
      </c>
      <c r="DV325" s="31">
        <f t="shared" si="458"/>
        <v>0</v>
      </c>
      <c r="DW325" s="230" t="str">
        <f t="shared" si="441"/>
        <v>NO OFERTADO</v>
      </c>
      <c r="DX325" s="32"/>
      <c r="DY325" s="229">
        <f t="shared" si="473"/>
        <v>0</v>
      </c>
      <c r="DZ325" s="34">
        <f t="shared" si="442"/>
        <v>0</v>
      </c>
      <c r="EA325" s="31">
        <f t="shared" si="443"/>
        <v>0</v>
      </c>
      <c r="EB325" s="230" t="str">
        <f t="shared" si="444"/>
        <v>NO OFERTADO</v>
      </c>
      <c r="EC325" s="32"/>
      <c r="ED325" s="229"/>
      <c r="EE325" s="34">
        <f t="shared" si="459"/>
        <v>0</v>
      </c>
      <c r="EF325" s="31">
        <f t="shared" si="460"/>
        <v>0</v>
      </c>
      <c r="EG325" s="230" t="str">
        <f t="shared" si="445"/>
        <v>NO OFERTADO</v>
      </c>
      <c r="EH325" s="32"/>
      <c r="EI325" s="229"/>
      <c r="EJ325" s="34">
        <f t="shared" si="461"/>
        <v>0</v>
      </c>
      <c r="EK325" s="31">
        <f t="shared" si="462"/>
        <v>0</v>
      </c>
      <c r="EL325" s="230" t="str">
        <f t="shared" si="446"/>
        <v>NO OFERTADO</v>
      </c>
    </row>
    <row r="326" spans="1:142" s="226" customFormat="1" ht="51" x14ac:dyDescent="0.2">
      <c r="A326" s="103">
        <v>317</v>
      </c>
      <c r="B326" s="202" t="s">
        <v>477</v>
      </c>
      <c r="C326" s="121" t="s">
        <v>52</v>
      </c>
      <c r="D326" s="146">
        <v>1</v>
      </c>
      <c r="E326" s="227" t="s">
        <v>53</v>
      </c>
      <c r="F326" s="228">
        <v>1</v>
      </c>
      <c r="G326" s="25">
        <v>11500</v>
      </c>
      <c r="H326" s="32"/>
      <c r="I326" s="229"/>
      <c r="J326" s="34">
        <f t="shared" si="447"/>
        <v>0</v>
      </c>
      <c r="K326" s="31">
        <f t="shared" si="448"/>
        <v>0</v>
      </c>
      <c r="L326" s="230" t="str">
        <f t="shared" si="397"/>
        <v>NO OFERTADO</v>
      </c>
      <c r="M326" s="32">
        <v>11300</v>
      </c>
      <c r="N326" s="229">
        <v>0</v>
      </c>
      <c r="O326" s="34">
        <f t="shared" si="398"/>
        <v>11300</v>
      </c>
      <c r="P326" s="31">
        <f t="shared" si="474"/>
        <v>11300</v>
      </c>
      <c r="Q326" s="230" t="str">
        <f t="shared" si="400"/>
        <v>HABILITA</v>
      </c>
      <c r="R326" s="32">
        <v>8500</v>
      </c>
      <c r="S326" s="229">
        <v>0</v>
      </c>
      <c r="T326" s="34">
        <f t="shared" si="401"/>
        <v>8500</v>
      </c>
      <c r="U326" s="31">
        <f t="shared" si="474"/>
        <v>8500</v>
      </c>
      <c r="V326" s="230" t="str">
        <f t="shared" si="402"/>
        <v>HABILITA</v>
      </c>
      <c r="W326" s="32"/>
      <c r="X326" s="229"/>
      <c r="Y326" s="34">
        <f t="shared" si="403"/>
        <v>0</v>
      </c>
      <c r="Z326" s="31">
        <f t="shared" si="474"/>
        <v>0</v>
      </c>
      <c r="AA326" s="230" t="str">
        <f t="shared" si="404"/>
        <v>NO OFERTADO</v>
      </c>
      <c r="AB326" s="32"/>
      <c r="AC326" s="229"/>
      <c r="AD326" s="34">
        <f t="shared" si="405"/>
        <v>0</v>
      </c>
      <c r="AE326" s="31">
        <f t="shared" si="474"/>
        <v>0</v>
      </c>
      <c r="AF326" s="230" t="str">
        <f t="shared" si="406"/>
        <v>NO OFERTADO</v>
      </c>
      <c r="AG326" s="32"/>
      <c r="AH326" s="229"/>
      <c r="AI326" s="34">
        <f t="shared" si="407"/>
        <v>0</v>
      </c>
      <c r="AJ326" s="31">
        <f t="shared" si="474"/>
        <v>0</v>
      </c>
      <c r="AK326" s="230" t="str">
        <f t="shared" si="408"/>
        <v>NO OFERTADO</v>
      </c>
      <c r="AL326" s="32"/>
      <c r="AM326" s="229"/>
      <c r="AN326" s="34">
        <f t="shared" si="409"/>
        <v>0</v>
      </c>
      <c r="AO326" s="31">
        <f t="shared" si="474"/>
        <v>0</v>
      </c>
      <c r="AP326" s="230" t="str">
        <f t="shared" si="410"/>
        <v>NO OFERTADO</v>
      </c>
      <c r="AQ326" s="32"/>
      <c r="AR326" s="229"/>
      <c r="AS326" s="34">
        <f t="shared" si="411"/>
        <v>0</v>
      </c>
      <c r="AT326" s="31">
        <f t="shared" si="474"/>
        <v>0</v>
      </c>
      <c r="AU326" s="230" t="str">
        <f t="shared" si="412"/>
        <v>NO OFERTADO</v>
      </c>
      <c r="AV326" s="32">
        <v>10063</v>
      </c>
      <c r="AW326" s="229">
        <v>0</v>
      </c>
      <c r="AX326" s="34">
        <f t="shared" si="413"/>
        <v>10063</v>
      </c>
      <c r="AY326" s="31">
        <f t="shared" si="474"/>
        <v>10063</v>
      </c>
      <c r="AZ326" s="230" t="str">
        <f t="shared" si="414"/>
        <v>HABILITA</v>
      </c>
      <c r="BA326" s="32"/>
      <c r="BB326" s="229">
        <f t="shared" si="475"/>
        <v>0</v>
      </c>
      <c r="BC326" s="34">
        <f t="shared" si="416"/>
        <v>0</v>
      </c>
      <c r="BD326" s="31">
        <f t="shared" si="474"/>
        <v>0</v>
      </c>
      <c r="BE326" s="230" t="str">
        <f t="shared" si="417"/>
        <v>NO OFERTADO</v>
      </c>
      <c r="BF326" s="32"/>
      <c r="BG326" s="229"/>
      <c r="BH326" s="34">
        <f t="shared" si="418"/>
        <v>0</v>
      </c>
      <c r="BI326" s="31">
        <f t="shared" si="474"/>
        <v>0</v>
      </c>
      <c r="BJ326" s="230" t="str">
        <f t="shared" si="419"/>
        <v>NO OFERTADO</v>
      </c>
      <c r="BK326" s="32">
        <v>10000</v>
      </c>
      <c r="BL326" s="229">
        <v>0</v>
      </c>
      <c r="BM326" s="34">
        <f t="shared" si="420"/>
        <v>10000</v>
      </c>
      <c r="BN326" s="31">
        <f t="shared" si="474"/>
        <v>10000</v>
      </c>
      <c r="BO326" s="230" t="str">
        <f t="shared" si="421"/>
        <v>HABILITA</v>
      </c>
      <c r="BP326" s="32"/>
      <c r="BQ326" s="229"/>
      <c r="BR326" s="34">
        <f t="shared" si="422"/>
        <v>0</v>
      </c>
      <c r="BS326" s="31">
        <f t="shared" si="474"/>
        <v>0</v>
      </c>
      <c r="BT326" s="230" t="str">
        <f t="shared" si="423"/>
        <v>NO OFERTADO</v>
      </c>
      <c r="BU326" s="32"/>
      <c r="BV326" s="229"/>
      <c r="BW326" s="34">
        <f t="shared" si="424"/>
        <v>0</v>
      </c>
      <c r="BX326" s="31">
        <f t="shared" si="476"/>
        <v>0</v>
      </c>
      <c r="BY326" s="230" t="str">
        <f t="shared" si="426"/>
        <v>NO OFERTADO</v>
      </c>
      <c r="BZ326" s="32"/>
      <c r="CA326" s="229"/>
      <c r="CB326" s="34">
        <f t="shared" si="427"/>
        <v>0</v>
      </c>
      <c r="CC326" s="31">
        <f t="shared" si="476"/>
        <v>0</v>
      </c>
      <c r="CD326" s="230" t="str">
        <f t="shared" si="428"/>
        <v>NO OFERTADO</v>
      </c>
      <c r="CE326" s="32"/>
      <c r="CF326" s="229"/>
      <c r="CG326" s="34">
        <f t="shared" si="429"/>
        <v>0</v>
      </c>
      <c r="CH326" s="31">
        <f t="shared" si="476"/>
        <v>0</v>
      </c>
      <c r="CI326" s="230" t="str">
        <f t="shared" si="430"/>
        <v>NO OFERTADO</v>
      </c>
      <c r="CJ326" s="32"/>
      <c r="CK326" s="229"/>
      <c r="CL326" s="34">
        <f t="shared" si="431"/>
        <v>0</v>
      </c>
      <c r="CM326" s="31">
        <f t="shared" si="476"/>
        <v>0</v>
      </c>
      <c r="CN326" s="230" t="str">
        <f t="shared" si="432"/>
        <v>NO OFERTADO</v>
      </c>
      <c r="CO326" s="32"/>
      <c r="CP326" s="231"/>
      <c r="CQ326" s="34">
        <f t="shared" si="433"/>
        <v>0</v>
      </c>
      <c r="CR326" s="31">
        <f t="shared" si="476"/>
        <v>0</v>
      </c>
      <c r="CS326" s="230" t="str">
        <f t="shared" si="434"/>
        <v>NO OFERTADO</v>
      </c>
      <c r="CT326" s="32"/>
      <c r="CU326" s="229"/>
      <c r="CV326" s="34">
        <f t="shared" si="435"/>
        <v>0</v>
      </c>
      <c r="CW326" s="31">
        <f t="shared" si="476"/>
        <v>0</v>
      </c>
      <c r="CX326" s="230" t="str">
        <f t="shared" si="436"/>
        <v>NO OFERTADO</v>
      </c>
      <c r="CY326" s="32"/>
      <c r="CZ326" s="229"/>
      <c r="DA326" s="34">
        <f t="shared" si="449"/>
        <v>0</v>
      </c>
      <c r="DB326" s="31">
        <f t="shared" si="450"/>
        <v>0</v>
      </c>
      <c r="DC326" s="230" t="str">
        <f t="shared" si="437"/>
        <v>NO OFERTADO</v>
      </c>
      <c r="DD326" s="32"/>
      <c r="DE326" s="229"/>
      <c r="DF326" s="34">
        <f t="shared" si="451"/>
        <v>0</v>
      </c>
      <c r="DG326" s="31">
        <f t="shared" si="452"/>
        <v>0</v>
      </c>
      <c r="DH326" s="230" t="str">
        <f t="shared" si="438"/>
        <v>NO OFERTADO</v>
      </c>
      <c r="DI326" s="32"/>
      <c r="DJ326" s="229"/>
      <c r="DK326" s="34">
        <f t="shared" si="453"/>
        <v>0</v>
      </c>
      <c r="DL326" s="31">
        <f t="shared" si="454"/>
        <v>0</v>
      </c>
      <c r="DM326" s="230" t="str">
        <f t="shared" si="439"/>
        <v>NO OFERTADO</v>
      </c>
      <c r="DN326" s="32"/>
      <c r="DO326" s="229"/>
      <c r="DP326" s="34">
        <f t="shared" si="455"/>
        <v>0</v>
      </c>
      <c r="DQ326" s="31">
        <f t="shared" si="456"/>
        <v>0</v>
      </c>
      <c r="DR326" s="230" t="str">
        <f t="shared" si="440"/>
        <v>NO OFERTADO</v>
      </c>
      <c r="DS326" s="32"/>
      <c r="DT326" s="229"/>
      <c r="DU326" s="34">
        <f t="shared" si="457"/>
        <v>0</v>
      </c>
      <c r="DV326" s="31">
        <f t="shared" si="458"/>
        <v>0</v>
      </c>
      <c r="DW326" s="230" t="str">
        <f t="shared" si="441"/>
        <v>NO OFERTADO</v>
      </c>
      <c r="DX326" s="32"/>
      <c r="DY326" s="229">
        <f t="shared" si="473"/>
        <v>0</v>
      </c>
      <c r="DZ326" s="34">
        <f t="shared" si="442"/>
        <v>0</v>
      </c>
      <c r="EA326" s="31">
        <f t="shared" si="443"/>
        <v>0</v>
      </c>
      <c r="EB326" s="230" t="str">
        <f t="shared" si="444"/>
        <v>NO OFERTADO</v>
      </c>
      <c r="EC326" s="32"/>
      <c r="ED326" s="229"/>
      <c r="EE326" s="34">
        <f t="shared" si="459"/>
        <v>0</v>
      </c>
      <c r="EF326" s="31">
        <f t="shared" si="460"/>
        <v>0</v>
      </c>
      <c r="EG326" s="230" t="str">
        <f t="shared" si="445"/>
        <v>NO OFERTADO</v>
      </c>
      <c r="EH326" s="32"/>
      <c r="EI326" s="229"/>
      <c r="EJ326" s="34">
        <f t="shared" si="461"/>
        <v>0</v>
      </c>
      <c r="EK326" s="31">
        <f t="shared" si="462"/>
        <v>0</v>
      </c>
      <c r="EL326" s="230" t="str">
        <f t="shared" si="446"/>
        <v>NO OFERTADO</v>
      </c>
    </row>
    <row r="327" spans="1:142" s="226" customFormat="1" ht="63.75" x14ac:dyDescent="0.2">
      <c r="A327" s="103">
        <v>318</v>
      </c>
      <c r="B327" s="202" t="s">
        <v>478</v>
      </c>
      <c r="C327" s="121" t="s">
        <v>52</v>
      </c>
      <c r="D327" s="146">
        <v>1</v>
      </c>
      <c r="E327" s="227" t="s">
        <v>53</v>
      </c>
      <c r="F327" s="228">
        <v>73.333333333333329</v>
      </c>
      <c r="G327" s="25">
        <v>4025</v>
      </c>
      <c r="H327" s="32"/>
      <c r="I327" s="229"/>
      <c r="J327" s="34">
        <f t="shared" si="447"/>
        <v>0</v>
      </c>
      <c r="K327" s="31">
        <f t="shared" si="448"/>
        <v>0</v>
      </c>
      <c r="L327" s="230" t="str">
        <f t="shared" si="397"/>
        <v>NO OFERTADO</v>
      </c>
      <c r="M327" s="32">
        <v>4000</v>
      </c>
      <c r="N327" s="229">
        <v>0</v>
      </c>
      <c r="O327" s="34">
        <f t="shared" si="398"/>
        <v>4000</v>
      </c>
      <c r="P327" s="31">
        <f t="shared" si="474"/>
        <v>4000</v>
      </c>
      <c r="Q327" s="230" t="str">
        <f t="shared" si="400"/>
        <v>HABILITA</v>
      </c>
      <c r="R327" s="32">
        <v>3850</v>
      </c>
      <c r="S327" s="229">
        <v>0</v>
      </c>
      <c r="T327" s="34">
        <f t="shared" si="401"/>
        <v>3850</v>
      </c>
      <c r="U327" s="31">
        <f t="shared" si="474"/>
        <v>3850</v>
      </c>
      <c r="V327" s="230" t="str">
        <f t="shared" si="402"/>
        <v>HABILITA</v>
      </c>
      <c r="W327" s="32"/>
      <c r="X327" s="229"/>
      <c r="Y327" s="34">
        <f t="shared" si="403"/>
        <v>0</v>
      </c>
      <c r="Z327" s="31">
        <f t="shared" si="474"/>
        <v>0</v>
      </c>
      <c r="AA327" s="230" t="str">
        <f t="shared" si="404"/>
        <v>NO OFERTADO</v>
      </c>
      <c r="AB327" s="32"/>
      <c r="AC327" s="229"/>
      <c r="AD327" s="34">
        <f t="shared" si="405"/>
        <v>0</v>
      </c>
      <c r="AE327" s="31">
        <f t="shared" si="474"/>
        <v>0</v>
      </c>
      <c r="AF327" s="230" t="str">
        <f t="shared" si="406"/>
        <v>NO OFERTADO</v>
      </c>
      <c r="AG327" s="32"/>
      <c r="AH327" s="229"/>
      <c r="AI327" s="34">
        <f t="shared" si="407"/>
        <v>0</v>
      </c>
      <c r="AJ327" s="31">
        <f t="shared" si="474"/>
        <v>0</v>
      </c>
      <c r="AK327" s="230" t="str">
        <f t="shared" si="408"/>
        <v>NO OFERTADO</v>
      </c>
      <c r="AL327" s="32"/>
      <c r="AM327" s="229"/>
      <c r="AN327" s="34">
        <f t="shared" si="409"/>
        <v>0</v>
      </c>
      <c r="AO327" s="31">
        <f t="shared" si="474"/>
        <v>0</v>
      </c>
      <c r="AP327" s="230" t="str">
        <f t="shared" si="410"/>
        <v>NO OFERTADO</v>
      </c>
      <c r="AQ327" s="32"/>
      <c r="AR327" s="229"/>
      <c r="AS327" s="34">
        <f t="shared" si="411"/>
        <v>0</v>
      </c>
      <c r="AT327" s="31">
        <f t="shared" si="474"/>
        <v>0</v>
      </c>
      <c r="AU327" s="230" t="str">
        <f t="shared" si="412"/>
        <v>NO OFERTADO</v>
      </c>
      <c r="AV327" s="32">
        <v>4489</v>
      </c>
      <c r="AW327" s="229">
        <v>0</v>
      </c>
      <c r="AX327" s="34">
        <f t="shared" si="413"/>
        <v>4489</v>
      </c>
      <c r="AY327" s="31">
        <f t="shared" si="474"/>
        <v>4489</v>
      </c>
      <c r="AZ327" s="230" t="str">
        <f t="shared" si="414"/>
        <v>HABILITA</v>
      </c>
      <c r="BA327" s="32"/>
      <c r="BB327" s="229">
        <f t="shared" si="475"/>
        <v>0</v>
      </c>
      <c r="BC327" s="34">
        <f t="shared" si="416"/>
        <v>0</v>
      </c>
      <c r="BD327" s="31">
        <f t="shared" si="474"/>
        <v>0</v>
      </c>
      <c r="BE327" s="230" t="str">
        <f t="shared" si="417"/>
        <v>NO OFERTADO</v>
      </c>
      <c r="BF327" s="32"/>
      <c r="BG327" s="229"/>
      <c r="BH327" s="34">
        <f t="shared" si="418"/>
        <v>0</v>
      </c>
      <c r="BI327" s="31">
        <f t="shared" si="474"/>
        <v>0</v>
      </c>
      <c r="BJ327" s="230" t="str">
        <f t="shared" si="419"/>
        <v>NO OFERTADO</v>
      </c>
      <c r="BK327" s="32">
        <v>3500</v>
      </c>
      <c r="BL327" s="229">
        <v>0</v>
      </c>
      <c r="BM327" s="34">
        <f t="shared" si="420"/>
        <v>3500</v>
      </c>
      <c r="BN327" s="31">
        <f t="shared" si="474"/>
        <v>3500</v>
      </c>
      <c r="BO327" s="230" t="str">
        <f t="shared" si="421"/>
        <v>HABILITA</v>
      </c>
      <c r="BP327" s="32"/>
      <c r="BQ327" s="229"/>
      <c r="BR327" s="34">
        <f t="shared" si="422"/>
        <v>0</v>
      </c>
      <c r="BS327" s="31">
        <f t="shared" si="474"/>
        <v>0</v>
      </c>
      <c r="BT327" s="230" t="str">
        <f t="shared" si="423"/>
        <v>NO OFERTADO</v>
      </c>
      <c r="BU327" s="32"/>
      <c r="BV327" s="229"/>
      <c r="BW327" s="34">
        <f t="shared" si="424"/>
        <v>0</v>
      </c>
      <c r="BX327" s="31">
        <f t="shared" si="476"/>
        <v>0</v>
      </c>
      <c r="BY327" s="230" t="str">
        <f t="shared" si="426"/>
        <v>NO OFERTADO</v>
      </c>
      <c r="BZ327" s="32"/>
      <c r="CA327" s="229"/>
      <c r="CB327" s="34">
        <f t="shared" si="427"/>
        <v>0</v>
      </c>
      <c r="CC327" s="31">
        <f t="shared" si="476"/>
        <v>0</v>
      </c>
      <c r="CD327" s="230" t="str">
        <f t="shared" si="428"/>
        <v>NO OFERTADO</v>
      </c>
      <c r="CE327" s="32"/>
      <c r="CF327" s="229"/>
      <c r="CG327" s="34">
        <f t="shared" si="429"/>
        <v>0</v>
      </c>
      <c r="CH327" s="31">
        <f t="shared" si="476"/>
        <v>0</v>
      </c>
      <c r="CI327" s="230" t="str">
        <f t="shared" si="430"/>
        <v>NO OFERTADO</v>
      </c>
      <c r="CJ327" s="32"/>
      <c r="CK327" s="229"/>
      <c r="CL327" s="34">
        <f t="shared" si="431"/>
        <v>0</v>
      </c>
      <c r="CM327" s="31">
        <f t="shared" si="476"/>
        <v>0</v>
      </c>
      <c r="CN327" s="230" t="str">
        <f t="shared" si="432"/>
        <v>NO OFERTADO</v>
      </c>
      <c r="CO327" s="32"/>
      <c r="CP327" s="231"/>
      <c r="CQ327" s="34">
        <f t="shared" si="433"/>
        <v>0</v>
      </c>
      <c r="CR327" s="31">
        <f t="shared" si="476"/>
        <v>0</v>
      </c>
      <c r="CS327" s="230" t="str">
        <f t="shared" si="434"/>
        <v>NO OFERTADO</v>
      </c>
      <c r="CT327" s="32"/>
      <c r="CU327" s="229"/>
      <c r="CV327" s="34">
        <f t="shared" si="435"/>
        <v>0</v>
      </c>
      <c r="CW327" s="31">
        <f t="shared" si="476"/>
        <v>0</v>
      </c>
      <c r="CX327" s="230" t="str">
        <f t="shared" si="436"/>
        <v>NO OFERTADO</v>
      </c>
      <c r="CY327" s="32"/>
      <c r="CZ327" s="229"/>
      <c r="DA327" s="34">
        <f t="shared" si="449"/>
        <v>0</v>
      </c>
      <c r="DB327" s="31">
        <f t="shared" si="450"/>
        <v>0</v>
      </c>
      <c r="DC327" s="230" t="str">
        <f t="shared" si="437"/>
        <v>NO OFERTADO</v>
      </c>
      <c r="DD327" s="32"/>
      <c r="DE327" s="229"/>
      <c r="DF327" s="34">
        <f t="shared" si="451"/>
        <v>0</v>
      </c>
      <c r="DG327" s="31">
        <f t="shared" si="452"/>
        <v>0</v>
      </c>
      <c r="DH327" s="230" t="str">
        <f t="shared" si="438"/>
        <v>NO OFERTADO</v>
      </c>
      <c r="DI327" s="32"/>
      <c r="DJ327" s="229"/>
      <c r="DK327" s="34">
        <f t="shared" si="453"/>
        <v>0</v>
      </c>
      <c r="DL327" s="31">
        <f t="shared" si="454"/>
        <v>0</v>
      </c>
      <c r="DM327" s="230" t="str">
        <f t="shared" si="439"/>
        <v>NO OFERTADO</v>
      </c>
      <c r="DN327" s="32"/>
      <c r="DO327" s="229"/>
      <c r="DP327" s="34">
        <f t="shared" si="455"/>
        <v>0</v>
      </c>
      <c r="DQ327" s="31">
        <f t="shared" si="456"/>
        <v>0</v>
      </c>
      <c r="DR327" s="230" t="str">
        <f t="shared" si="440"/>
        <v>NO OFERTADO</v>
      </c>
      <c r="DS327" s="32"/>
      <c r="DT327" s="229"/>
      <c r="DU327" s="34">
        <f t="shared" si="457"/>
        <v>0</v>
      </c>
      <c r="DV327" s="31">
        <f t="shared" si="458"/>
        <v>0</v>
      </c>
      <c r="DW327" s="230" t="str">
        <f t="shared" si="441"/>
        <v>NO OFERTADO</v>
      </c>
      <c r="DX327" s="32"/>
      <c r="DY327" s="229">
        <f t="shared" si="473"/>
        <v>0</v>
      </c>
      <c r="DZ327" s="34">
        <f t="shared" si="442"/>
        <v>0</v>
      </c>
      <c r="EA327" s="31">
        <f t="shared" si="443"/>
        <v>0</v>
      </c>
      <c r="EB327" s="230" t="str">
        <f t="shared" si="444"/>
        <v>NO OFERTADO</v>
      </c>
      <c r="EC327" s="32"/>
      <c r="ED327" s="229"/>
      <c r="EE327" s="34">
        <f t="shared" si="459"/>
        <v>0</v>
      </c>
      <c r="EF327" s="31">
        <f t="shared" si="460"/>
        <v>0</v>
      </c>
      <c r="EG327" s="230" t="str">
        <f t="shared" si="445"/>
        <v>NO OFERTADO</v>
      </c>
      <c r="EH327" s="32"/>
      <c r="EI327" s="229"/>
      <c r="EJ327" s="34">
        <f t="shared" si="461"/>
        <v>0</v>
      </c>
      <c r="EK327" s="31">
        <f t="shared" si="462"/>
        <v>0</v>
      </c>
      <c r="EL327" s="230" t="str">
        <f t="shared" si="446"/>
        <v>NO OFERTADO</v>
      </c>
    </row>
    <row r="328" spans="1:142" s="226" customFormat="1" ht="63.75" x14ac:dyDescent="0.2">
      <c r="A328" s="103">
        <v>319</v>
      </c>
      <c r="B328" s="202" t="s">
        <v>479</v>
      </c>
      <c r="C328" s="121" t="s">
        <v>52</v>
      </c>
      <c r="D328" s="146">
        <v>1</v>
      </c>
      <c r="E328" s="227" t="s">
        <v>53</v>
      </c>
      <c r="F328" s="228">
        <v>1</v>
      </c>
      <c r="G328" s="25">
        <v>4210.5412999999999</v>
      </c>
      <c r="H328" s="32"/>
      <c r="I328" s="229"/>
      <c r="J328" s="34">
        <f t="shared" si="447"/>
        <v>0</v>
      </c>
      <c r="K328" s="31">
        <f t="shared" si="448"/>
        <v>0</v>
      </c>
      <c r="L328" s="230" t="str">
        <f t="shared" si="397"/>
        <v>NO OFERTADO</v>
      </c>
      <c r="M328" s="32">
        <v>4200</v>
      </c>
      <c r="N328" s="229">
        <v>0</v>
      </c>
      <c r="O328" s="34">
        <f t="shared" si="398"/>
        <v>4200</v>
      </c>
      <c r="P328" s="31">
        <f t="shared" si="474"/>
        <v>4200</v>
      </c>
      <c r="Q328" s="230" t="str">
        <f t="shared" si="400"/>
        <v>HABILITA</v>
      </c>
      <c r="R328" s="32">
        <v>3450</v>
      </c>
      <c r="S328" s="229">
        <v>0</v>
      </c>
      <c r="T328" s="34">
        <f t="shared" si="401"/>
        <v>3450</v>
      </c>
      <c r="U328" s="31">
        <f t="shared" si="474"/>
        <v>3450</v>
      </c>
      <c r="V328" s="230" t="str">
        <f t="shared" si="402"/>
        <v>HABILITA</v>
      </c>
      <c r="W328" s="32"/>
      <c r="X328" s="229"/>
      <c r="Y328" s="34">
        <f t="shared" si="403"/>
        <v>0</v>
      </c>
      <c r="Z328" s="31">
        <f t="shared" si="474"/>
        <v>0</v>
      </c>
      <c r="AA328" s="230" t="str">
        <f t="shared" si="404"/>
        <v>NO OFERTADO</v>
      </c>
      <c r="AB328" s="32"/>
      <c r="AC328" s="229"/>
      <c r="AD328" s="34">
        <f t="shared" si="405"/>
        <v>0</v>
      </c>
      <c r="AE328" s="31">
        <f t="shared" si="474"/>
        <v>0</v>
      </c>
      <c r="AF328" s="230" t="str">
        <f t="shared" si="406"/>
        <v>NO OFERTADO</v>
      </c>
      <c r="AG328" s="32"/>
      <c r="AH328" s="229"/>
      <c r="AI328" s="34">
        <f t="shared" si="407"/>
        <v>0</v>
      </c>
      <c r="AJ328" s="31">
        <f t="shared" si="474"/>
        <v>0</v>
      </c>
      <c r="AK328" s="230" t="str">
        <f t="shared" si="408"/>
        <v>NO OFERTADO</v>
      </c>
      <c r="AL328" s="32"/>
      <c r="AM328" s="229"/>
      <c r="AN328" s="34">
        <f t="shared" si="409"/>
        <v>0</v>
      </c>
      <c r="AO328" s="31">
        <f t="shared" si="474"/>
        <v>0</v>
      </c>
      <c r="AP328" s="230" t="str">
        <f t="shared" si="410"/>
        <v>NO OFERTADO</v>
      </c>
      <c r="AQ328" s="32"/>
      <c r="AR328" s="229"/>
      <c r="AS328" s="34">
        <f t="shared" si="411"/>
        <v>0</v>
      </c>
      <c r="AT328" s="31">
        <f t="shared" si="474"/>
        <v>0</v>
      </c>
      <c r="AU328" s="230" t="str">
        <f t="shared" si="412"/>
        <v>NO OFERTADO</v>
      </c>
      <c r="AV328" s="32">
        <v>4128</v>
      </c>
      <c r="AW328" s="229">
        <v>0</v>
      </c>
      <c r="AX328" s="34">
        <f t="shared" si="413"/>
        <v>4128</v>
      </c>
      <c r="AY328" s="31">
        <f t="shared" si="474"/>
        <v>4128</v>
      </c>
      <c r="AZ328" s="230" t="str">
        <f t="shared" si="414"/>
        <v>HABILITA</v>
      </c>
      <c r="BA328" s="32"/>
      <c r="BB328" s="229">
        <f t="shared" si="475"/>
        <v>0</v>
      </c>
      <c r="BC328" s="34">
        <f t="shared" si="416"/>
        <v>0</v>
      </c>
      <c r="BD328" s="31">
        <f t="shared" si="474"/>
        <v>0</v>
      </c>
      <c r="BE328" s="230" t="str">
        <f t="shared" si="417"/>
        <v>NO OFERTADO</v>
      </c>
      <c r="BF328" s="32"/>
      <c r="BG328" s="229"/>
      <c r="BH328" s="34">
        <f t="shared" si="418"/>
        <v>0</v>
      </c>
      <c r="BI328" s="31">
        <f t="shared" si="474"/>
        <v>0</v>
      </c>
      <c r="BJ328" s="230" t="str">
        <f t="shared" si="419"/>
        <v>NO OFERTADO</v>
      </c>
      <c r="BK328" s="32">
        <v>3350</v>
      </c>
      <c r="BL328" s="229">
        <v>0</v>
      </c>
      <c r="BM328" s="34">
        <f t="shared" si="420"/>
        <v>3350</v>
      </c>
      <c r="BN328" s="31">
        <f t="shared" si="474"/>
        <v>3350</v>
      </c>
      <c r="BO328" s="230" t="str">
        <f t="shared" si="421"/>
        <v>HABILITA</v>
      </c>
      <c r="BP328" s="32"/>
      <c r="BQ328" s="229"/>
      <c r="BR328" s="34">
        <f t="shared" si="422"/>
        <v>0</v>
      </c>
      <c r="BS328" s="31">
        <f t="shared" si="474"/>
        <v>0</v>
      </c>
      <c r="BT328" s="230" t="str">
        <f t="shared" si="423"/>
        <v>NO OFERTADO</v>
      </c>
      <c r="BU328" s="32"/>
      <c r="BV328" s="229"/>
      <c r="BW328" s="34">
        <f t="shared" si="424"/>
        <v>0</v>
      </c>
      <c r="BX328" s="31">
        <f t="shared" si="476"/>
        <v>0</v>
      </c>
      <c r="BY328" s="230" t="str">
        <f t="shared" si="426"/>
        <v>NO OFERTADO</v>
      </c>
      <c r="BZ328" s="32"/>
      <c r="CA328" s="229"/>
      <c r="CB328" s="34">
        <f t="shared" si="427"/>
        <v>0</v>
      </c>
      <c r="CC328" s="31">
        <f t="shared" si="476"/>
        <v>0</v>
      </c>
      <c r="CD328" s="230" t="str">
        <f t="shared" si="428"/>
        <v>NO OFERTADO</v>
      </c>
      <c r="CE328" s="32"/>
      <c r="CF328" s="229"/>
      <c r="CG328" s="34">
        <f t="shared" si="429"/>
        <v>0</v>
      </c>
      <c r="CH328" s="31">
        <f t="shared" si="476"/>
        <v>0</v>
      </c>
      <c r="CI328" s="230" t="str">
        <f t="shared" si="430"/>
        <v>NO OFERTADO</v>
      </c>
      <c r="CJ328" s="32"/>
      <c r="CK328" s="229"/>
      <c r="CL328" s="34">
        <f t="shared" si="431"/>
        <v>0</v>
      </c>
      <c r="CM328" s="31">
        <f t="shared" si="476"/>
        <v>0</v>
      </c>
      <c r="CN328" s="230" t="str">
        <f t="shared" si="432"/>
        <v>NO OFERTADO</v>
      </c>
      <c r="CO328" s="32"/>
      <c r="CP328" s="231"/>
      <c r="CQ328" s="34">
        <f t="shared" si="433"/>
        <v>0</v>
      </c>
      <c r="CR328" s="31">
        <f t="shared" si="476"/>
        <v>0</v>
      </c>
      <c r="CS328" s="230" t="str">
        <f t="shared" si="434"/>
        <v>NO OFERTADO</v>
      </c>
      <c r="CT328" s="32"/>
      <c r="CU328" s="229"/>
      <c r="CV328" s="34">
        <f t="shared" si="435"/>
        <v>0</v>
      </c>
      <c r="CW328" s="31">
        <f t="shared" si="476"/>
        <v>0</v>
      </c>
      <c r="CX328" s="230" t="str">
        <f t="shared" si="436"/>
        <v>NO OFERTADO</v>
      </c>
      <c r="CY328" s="32"/>
      <c r="CZ328" s="229"/>
      <c r="DA328" s="34">
        <f t="shared" si="449"/>
        <v>0</v>
      </c>
      <c r="DB328" s="31">
        <f t="shared" si="450"/>
        <v>0</v>
      </c>
      <c r="DC328" s="230" t="str">
        <f t="shared" si="437"/>
        <v>NO OFERTADO</v>
      </c>
      <c r="DD328" s="32"/>
      <c r="DE328" s="229"/>
      <c r="DF328" s="34">
        <f t="shared" si="451"/>
        <v>0</v>
      </c>
      <c r="DG328" s="31">
        <f t="shared" si="452"/>
        <v>0</v>
      </c>
      <c r="DH328" s="230" t="str">
        <f t="shared" si="438"/>
        <v>NO OFERTADO</v>
      </c>
      <c r="DI328" s="32"/>
      <c r="DJ328" s="229"/>
      <c r="DK328" s="34">
        <f t="shared" si="453"/>
        <v>0</v>
      </c>
      <c r="DL328" s="31">
        <f t="shared" si="454"/>
        <v>0</v>
      </c>
      <c r="DM328" s="230" t="str">
        <f t="shared" si="439"/>
        <v>NO OFERTADO</v>
      </c>
      <c r="DN328" s="32"/>
      <c r="DO328" s="229"/>
      <c r="DP328" s="34">
        <f t="shared" si="455"/>
        <v>0</v>
      </c>
      <c r="DQ328" s="31">
        <f t="shared" si="456"/>
        <v>0</v>
      </c>
      <c r="DR328" s="230" t="str">
        <f t="shared" si="440"/>
        <v>NO OFERTADO</v>
      </c>
      <c r="DS328" s="32"/>
      <c r="DT328" s="229"/>
      <c r="DU328" s="34">
        <f t="shared" si="457"/>
        <v>0</v>
      </c>
      <c r="DV328" s="31">
        <f t="shared" si="458"/>
        <v>0</v>
      </c>
      <c r="DW328" s="230" t="str">
        <f t="shared" si="441"/>
        <v>NO OFERTADO</v>
      </c>
      <c r="DX328" s="32"/>
      <c r="DY328" s="229">
        <f t="shared" si="473"/>
        <v>0</v>
      </c>
      <c r="DZ328" s="34">
        <f t="shared" si="442"/>
        <v>0</v>
      </c>
      <c r="EA328" s="31">
        <f t="shared" si="443"/>
        <v>0</v>
      </c>
      <c r="EB328" s="230" t="str">
        <f t="shared" si="444"/>
        <v>NO OFERTADO</v>
      </c>
      <c r="EC328" s="32"/>
      <c r="ED328" s="229"/>
      <c r="EE328" s="34">
        <f t="shared" si="459"/>
        <v>0</v>
      </c>
      <c r="EF328" s="31">
        <f t="shared" si="460"/>
        <v>0</v>
      </c>
      <c r="EG328" s="230" t="str">
        <f t="shared" si="445"/>
        <v>NO OFERTADO</v>
      </c>
      <c r="EH328" s="32"/>
      <c r="EI328" s="229"/>
      <c r="EJ328" s="34">
        <f t="shared" si="461"/>
        <v>0</v>
      </c>
      <c r="EK328" s="31">
        <f t="shared" si="462"/>
        <v>0</v>
      </c>
      <c r="EL328" s="230" t="str">
        <f t="shared" si="446"/>
        <v>NO OFERTADO</v>
      </c>
    </row>
    <row r="329" spans="1:142" s="226" customFormat="1" ht="63.75" x14ac:dyDescent="0.2">
      <c r="A329" s="103">
        <v>320</v>
      </c>
      <c r="B329" s="202" t="s">
        <v>480</v>
      </c>
      <c r="C329" s="121" t="s">
        <v>52</v>
      </c>
      <c r="D329" s="146">
        <v>1</v>
      </c>
      <c r="E329" s="227" t="s">
        <v>53</v>
      </c>
      <c r="F329" s="228">
        <v>1</v>
      </c>
      <c r="G329" s="25">
        <v>13100</v>
      </c>
      <c r="H329" s="32"/>
      <c r="I329" s="229"/>
      <c r="J329" s="34">
        <f t="shared" si="447"/>
        <v>0</v>
      </c>
      <c r="K329" s="31">
        <f t="shared" si="448"/>
        <v>0</v>
      </c>
      <c r="L329" s="230" t="str">
        <f t="shared" si="397"/>
        <v>NO OFERTADO</v>
      </c>
      <c r="M329" s="32"/>
      <c r="N329" s="229">
        <v>0</v>
      </c>
      <c r="O329" s="34">
        <f t="shared" si="398"/>
        <v>0</v>
      </c>
      <c r="P329" s="31">
        <f t="shared" si="474"/>
        <v>0</v>
      </c>
      <c r="Q329" s="230" t="str">
        <f t="shared" si="400"/>
        <v>NO OFERTADO</v>
      </c>
      <c r="R329" s="32"/>
      <c r="S329" s="229"/>
      <c r="T329" s="34">
        <f t="shared" si="401"/>
        <v>0</v>
      </c>
      <c r="U329" s="31">
        <f t="shared" si="474"/>
        <v>0</v>
      </c>
      <c r="V329" s="230" t="str">
        <f t="shared" si="402"/>
        <v>NO OFERTADO</v>
      </c>
      <c r="W329" s="32"/>
      <c r="X329" s="229"/>
      <c r="Y329" s="34">
        <f t="shared" si="403"/>
        <v>0</v>
      </c>
      <c r="Z329" s="31">
        <f t="shared" si="474"/>
        <v>0</v>
      </c>
      <c r="AA329" s="230" t="str">
        <f t="shared" si="404"/>
        <v>NO OFERTADO</v>
      </c>
      <c r="AB329" s="32"/>
      <c r="AC329" s="229"/>
      <c r="AD329" s="34">
        <f t="shared" si="405"/>
        <v>0</v>
      </c>
      <c r="AE329" s="31">
        <f t="shared" si="474"/>
        <v>0</v>
      </c>
      <c r="AF329" s="230" t="str">
        <f t="shared" si="406"/>
        <v>NO OFERTADO</v>
      </c>
      <c r="AG329" s="32"/>
      <c r="AH329" s="229"/>
      <c r="AI329" s="34">
        <f t="shared" si="407"/>
        <v>0</v>
      </c>
      <c r="AJ329" s="31">
        <f t="shared" si="474"/>
        <v>0</v>
      </c>
      <c r="AK329" s="230" t="str">
        <f t="shared" si="408"/>
        <v>NO OFERTADO</v>
      </c>
      <c r="AL329" s="32"/>
      <c r="AM329" s="229"/>
      <c r="AN329" s="34">
        <f t="shared" si="409"/>
        <v>0</v>
      </c>
      <c r="AO329" s="31">
        <f t="shared" si="474"/>
        <v>0</v>
      </c>
      <c r="AP329" s="230" t="str">
        <f t="shared" si="410"/>
        <v>NO OFERTADO</v>
      </c>
      <c r="AQ329" s="32"/>
      <c r="AR329" s="229"/>
      <c r="AS329" s="34">
        <f t="shared" si="411"/>
        <v>0</v>
      </c>
      <c r="AT329" s="31">
        <f t="shared" si="474"/>
        <v>0</v>
      </c>
      <c r="AU329" s="230" t="str">
        <f t="shared" si="412"/>
        <v>NO OFERTADO</v>
      </c>
      <c r="AV329" s="32"/>
      <c r="AW329" s="229"/>
      <c r="AX329" s="34">
        <f t="shared" si="413"/>
        <v>0</v>
      </c>
      <c r="AY329" s="31">
        <f t="shared" si="474"/>
        <v>0</v>
      </c>
      <c r="AZ329" s="230" t="str">
        <f t="shared" si="414"/>
        <v>NO OFERTADO</v>
      </c>
      <c r="BA329" s="32"/>
      <c r="BB329" s="229">
        <f t="shared" si="475"/>
        <v>0</v>
      </c>
      <c r="BC329" s="34">
        <f t="shared" si="416"/>
        <v>0</v>
      </c>
      <c r="BD329" s="31">
        <f t="shared" si="474"/>
        <v>0</v>
      </c>
      <c r="BE329" s="230" t="str">
        <f t="shared" si="417"/>
        <v>NO OFERTADO</v>
      </c>
      <c r="BF329" s="32"/>
      <c r="BG329" s="229"/>
      <c r="BH329" s="34">
        <f t="shared" si="418"/>
        <v>0</v>
      </c>
      <c r="BI329" s="31">
        <f t="shared" si="474"/>
        <v>0</v>
      </c>
      <c r="BJ329" s="230" t="str">
        <f t="shared" si="419"/>
        <v>NO OFERTADO</v>
      </c>
      <c r="BK329" s="32">
        <v>20500</v>
      </c>
      <c r="BL329" s="229">
        <v>0</v>
      </c>
      <c r="BM329" s="34">
        <f t="shared" si="420"/>
        <v>20500</v>
      </c>
      <c r="BN329" s="31">
        <f t="shared" si="474"/>
        <v>20500</v>
      </c>
      <c r="BO329" s="230" t="str">
        <f t="shared" si="421"/>
        <v>NO HABILITA</v>
      </c>
      <c r="BP329" s="32"/>
      <c r="BQ329" s="229"/>
      <c r="BR329" s="34">
        <f t="shared" si="422"/>
        <v>0</v>
      </c>
      <c r="BS329" s="31">
        <f t="shared" si="474"/>
        <v>0</v>
      </c>
      <c r="BT329" s="230" t="str">
        <f t="shared" si="423"/>
        <v>NO OFERTADO</v>
      </c>
      <c r="BU329" s="32"/>
      <c r="BV329" s="229"/>
      <c r="BW329" s="34">
        <f t="shared" si="424"/>
        <v>0</v>
      </c>
      <c r="BX329" s="31">
        <f t="shared" si="476"/>
        <v>0</v>
      </c>
      <c r="BY329" s="230" t="str">
        <f t="shared" si="426"/>
        <v>NO OFERTADO</v>
      </c>
      <c r="BZ329" s="32"/>
      <c r="CA329" s="229"/>
      <c r="CB329" s="34">
        <f t="shared" si="427"/>
        <v>0</v>
      </c>
      <c r="CC329" s="31">
        <f t="shared" si="476"/>
        <v>0</v>
      </c>
      <c r="CD329" s="230" t="str">
        <f t="shared" si="428"/>
        <v>NO OFERTADO</v>
      </c>
      <c r="CE329" s="32"/>
      <c r="CF329" s="229"/>
      <c r="CG329" s="34">
        <f t="shared" si="429"/>
        <v>0</v>
      </c>
      <c r="CH329" s="31">
        <f t="shared" si="476"/>
        <v>0</v>
      </c>
      <c r="CI329" s="230" t="str">
        <f t="shared" si="430"/>
        <v>NO OFERTADO</v>
      </c>
      <c r="CJ329" s="32"/>
      <c r="CK329" s="229"/>
      <c r="CL329" s="34">
        <f t="shared" si="431"/>
        <v>0</v>
      </c>
      <c r="CM329" s="31">
        <f t="shared" si="476"/>
        <v>0</v>
      </c>
      <c r="CN329" s="230" t="str">
        <f t="shared" si="432"/>
        <v>NO OFERTADO</v>
      </c>
      <c r="CO329" s="32"/>
      <c r="CP329" s="231"/>
      <c r="CQ329" s="34">
        <f t="shared" si="433"/>
        <v>0</v>
      </c>
      <c r="CR329" s="31">
        <f t="shared" si="476"/>
        <v>0</v>
      </c>
      <c r="CS329" s="230" t="str">
        <f t="shared" si="434"/>
        <v>NO OFERTADO</v>
      </c>
      <c r="CT329" s="32"/>
      <c r="CU329" s="229"/>
      <c r="CV329" s="34">
        <f t="shared" si="435"/>
        <v>0</v>
      </c>
      <c r="CW329" s="31">
        <f t="shared" si="476"/>
        <v>0</v>
      </c>
      <c r="CX329" s="230" t="str">
        <f t="shared" si="436"/>
        <v>NO OFERTADO</v>
      </c>
      <c r="CY329" s="32"/>
      <c r="CZ329" s="229"/>
      <c r="DA329" s="34">
        <f t="shared" si="449"/>
        <v>0</v>
      </c>
      <c r="DB329" s="31">
        <f t="shared" si="450"/>
        <v>0</v>
      </c>
      <c r="DC329" s="230" t="str">
        <f t="shared" si="437"/>
        <v>NO OFERTADO</v>
      </c>
      <c r="DD329" s="32"/>
      <c r="DE329" s="229"/>
      <c r="DF329" s="34">
        <f t="shared" si="451"/>
        <v>0</v>
      </c>
      <c r="DG329" s="31">
        <f t="shared" si="452"/>
        <v>0</v>
      </c>
      <c r="DH329" s="230" t="str">
        <f t="shared" si="438"/>
        <v>NO OFERTADO</v>
      </c>
      <c r="DI329" s="32"/>
      <c r="DJ329" s="229"/>
      <c r="DK329" s="34">
        <f t="shared" si="453"/>
        <v>0</v>
      </c>
      <c r="DL329" s="31">
        <f t="shared" si="454"/>
        <v>0</v>
      </c>
      <c r="DM329" s="230" t="str">
        <f t="shared" si="439"/>
        <v>NO OFERTADO</v>
      </c>
      <c r="DN329" s="32"/>
      <c r="DO329" s="229"/>
      <c r="DP329" s="34">
        <f t="shared" si="455"/>
        <v>0</v>
      </c>
      <c r="DQ329" s="31">
        <f t="shared" si="456"/>
        <v>0</v>
      </c>
      <c r="DR329" s="230" t="str">
        <f t="shared" si="440"/>
        <v>NO OFERTADO</v>
      </c>
      <c r="DS329" s="32"/>
      <c r="DT329" s="229"/>
      <c r="DU329" s="34">
        <f t="shared" si="457"/>
        <v>0</v>
      </c>
      <c r="DV329" s="31">
        <f t="shared" si="458"/>
        <v>0</v>
      </c>
      <c r="DW329" s="230" t="str">
        <f t="shared" si="441"/>
        <v>NO OFERTADO</v>
      </c>
      <c r="DX329" s="32"/>
      <c r="DY329" s="229">
        <f t="shared" si="473"/>
        <v>0</v>
      </c>
      <c r="DZ329" s="34">
        <f t="shared" si="442"/>
        <v>0</v>
      </c>
      <c r="EA329" s="31">
        <f t="shared" si="443"/>
        <v>0</v>
      </c>
      <c r="EB329" s="230" t="str">
        <f t="shared" si="444"/>
        <v>NO OFERTADO</v>
      </c>
      <c r="EC329" s="32"/>
      <c r="ED329" s="229"/>
      <c r="EE329" s="34">
        <f t="shared" si="459"/>
        <v>0</v>
      </c>
      <c r="EF329" s="31">
        <f t="shared" si="460"/>
        <v>0</v>
      </c>
      <c r="EG329" s="230" t="str">
        <f t="shared" si="445"/>
        <v>NO OFERTADO</v>
      </c>
      <c r="EH329" s="32"/>
      <c r="EI329" s="229"/>
      <c r="EJ329" s="34">
        <f t="shared" si="461"/>
        <v>0</v>
      </c>
      <c r="EK329" s="31">
        <f t="shared" si="462"/>
        <v>0</v>
      </c>
      <c r="EL329" s="230" t="str">
        <f t="shared" si="446"/>
        <v>NO OFERTADO</v>
      </c>
    </row>
    <row r="330" spans="1:142" s="226" customFormat="1" ht="51" x14ac:dyDescent="0.2">
      <c r="A330" s="103">
        <v>321</v>
      </c>
      <c r="B330" s="202" t="s">
        <v>481</v>
      </c>
      <c r="C330" s="121" t="s">
        <v>52</v>
      </c>
      <c r="D330" s="146">
        <v>1</v>
      </c>
      <c r="E330" s="227" t="s">
        <v>53</v>
      </c>
      <c r="F330" s="228">
        <v>552.66666666666663</v>
      </c>
      <c r="G330" s="25">
        <v>4147.6974</v>
      </c>
      <c r="H330" s="32"/>
      <c r="I330" s="229"/>
      <c r="J330" s="34">
        <f t="shared" si="447"/>
        <v>0</v>
      </c>
      <c r="K330" s="31">
        <f t="shared" si="448"/>
        <v>0</v>
      </c>
      <c r="L330" s="230" t="str">
        <f t="shared" ref="L330:L387" si="478">+IF(J330=0,"NO OFERTADO",IF(J330&lt;=($G330*(1+$EL$4)),"HABILITA","NO HABILITA"))</f>
        <v>NO OFERTADO</v>
      </c>
      <c r="M330" s="32">
        <v>4000</v>
      </c>
      <c r="N330" s="229">
        <v>0</v>
      </c>
      <c r="O330" s="34">
        <f t="shared" ref="O330:O387" si="479">M330+N330</f>
        <v>4000</v>
      </c>
      <c r="P330" s="31">
        <f t="shared" ref="P330:BS345" si="480">$D330*O330</f>
        <v>4000</v>
      </c>
      <c r="Q330" s="230" t="str">
        <f t="shared" ref="Q330:Q387" si="481">+IF(O330=0,"NO OFERTADO",IF(O330&lt;=($G330*(1+$EL$4)),"HABILITA","NO HABILITA"))</f>
        <v>HABILITA</v>
      </c>
      <c r="R330" s="32">
        <v>4140</v>
      </c>
      <c r="S330" s="229">
        <v>0</v>
      </c>
      <c r="T330" s="34">
        <f t="shared" ref="T330:T387" si="482">R330+S330</f>
        <v>4140</v>
      </c>
      <c r="U330" s="31">
        <f t="shared" si="480"/>
        <v>4140</v>
      </c>
      <c r="V330" s="230" t="str">
        <f t="shared" ref="V330:V387" si="483">+IF(T330=0,"NO OFERTADO",IF(T330&lt;=($G330*(1+$EL$4)),"HABILITA","NO HABILITA"))</f>
        <v>HABILITA</v>
      </c>
      <c r="W330" s="32"/>
      <c r="X330" s="229"/>
      <c r="Y330" s="34">
        <f t="shared" ref="Y330:Y387" si="484">W330+X330</f>
        <v>0</v>
      </c>
      <c r="Z330" s="31">
        <f t="shared" si="480"/>
        <v>0</v>
      </c>
      <c r="AA330" s="230" t="str">
        <f t="shared" ref="AA330:AA387" si="485">+IF(Y330=0,"NO OFERTADO",IF(Y330&lt;=($G330*(1+$EL$4)),"HABILITA","NO HABILITA"))</f>
        <v>NO OFERTADO</v>
      </c>
      <c r="AB330" s="32"/>
      <c r="AC330" s="229"/>
      <c r="AD330" s="34">
        <f t="shared" ref="AD330:AD387" si="486">AB330+AC330</f>
        <v>0</v>
      </c>
      <c r="AE330" s="31">
        <f t="shared" si="480"/>
        <v>0</v>
      </c>
      <c r="AF330" s="230" t="str">
        <f t="shared" ref="AF330:AF387" si="487">+IF(AD330=0,"NO OFERTADO",IF(AD330&lt;=($G330*(1+$EL$4)),"HABILITA","NO HABILITA"))</f>
        <v>NO OFERTADO</v>
      </c>
      <c r="AG330" s="32"/>
      <c r="AH330" s="229"/>
      <c r="AI330" s="34">
        <f t="shared" ref="AI330:AI387" si="488">AG330+AH330</f>
        <v>0</v>
      </c>
      <c r="AJ330" s="31">
        <f t="shared" si="480"/>
        <v>0</v>
      </c>
      <c r="AK330" s="230" t="str">
        <f t="shared" ref="AK330:AK387" si="489">+IF(AI330=0,"NO OFERTADO",IF(AI330&lt;=($G330*(1+$EL$4)),"HABILITA","NO HABILITA"))</f>
        <v>NO OFERTADO</v>
      </c>
      <c r="AL330" s="32"/>
      <c r="AM330" s="229"/>
      <c r="AN330" s="34">
        <f t="shared" ref="AN330:AN387" si="490">AL330+AM330</f>
        <v>0</v>
      </c>
      <c r="AO330" s="31">
        <f t="shared" si="480"/>
        <v>0</v>
      </c>
      <c r="AP330" s="230" t="str">
        <f t="shared" ref="AP330:AP387" si="491">+IF(AN330=0,"NO OFERTADO",IF(AN330&lt;=($G330*(1+$EL$4)),"HABILITA","NO HABILITA"))</f>
        <v>NO OFERTADO</v>
      </c>
      <c r="AQ330" s="32"/>
      <c r="AR330" s="229"/>
      <c r="AS330" s="34">
        <f t="shared" ref="AS330:AS387" si="492">AQ330+AR330</f>
        <v>0</v>
      </c>
      <c r="AT330" s="31">
        <f t="shared" si="480"/>
        <v>0</v>
      </c>
      <c r="AU330" s="230" t="str">
        <f t="shared" ref="AU330:AU387" si="493">+IF(AS330=0,"NO OFERTADO",IF(AS330&lt;=($G330*(1+$EL$4)),"HABILITA","NO HABILITA"))</f>
        <v>NO OFERTADO</v>
      </c>
      <c r="AV330" s="32">
        <v>4830</v>
      </c>
      <c r="AW330" s="229">
        <v>0</v>
      </c>
      <c r="AX330" s="34">
        <f t="shared" ref="AX330:AX387" si="494">AV330+AW330</f>
        <v>4830</v>
      </c>
      <c r="AY330" s="31">
        <f t="shared" si="480"/>
        <v>4830</v>
      </c>
      <c r="AZ330" s="230" t="str">
        <f t="shared" ref="AZ330:AZ387" si="495">+IF(AX330=0,"NO OFERTADO",IF(AX330&lt;=($G330*(1+$EL$4)),"HABILITA","NO HABILITA"))</f>
        <v>HABILITA</v>
      </c>
      <c r="BA330" s="32"/>
      <c r="BB330" s="229">
        <f t="shared" ref="BB330:BB345" si="496">BA330*0.19</f>
        <v>0</v>
      </c>
      <c r="BC330" s="34">
        <f t="shared" ref="BC330:BC387" si="497">BA330+BB330</f>
        <v>0</v>
      </c>
      <c r="BD330" s="31">
        <f t="shared" si="480"/>
        <v>0</v>
      </c>
      <c r="BE330" s="230" t="str">
        <f t="shared" ref="BE330:BE387" si="498">+IF(BC330=0,"NO OFERTADO",IF(BC330&lt;=($G330*(1+$EL$4)),"HABILITA","NO HABILITA"))</f>
        <v>NO OFERTADO</v>
      </c>
      <c r="BF330" s="32"/>
      <c r="BG330" s="229"/>
      <c r="BH330" s="34">
        <f t="shared" ref="BH330:BH387" si="499">BF330+BG330</f>
        <v>0</v>
      </c>
      <c r="BI330" s="31">
        <f t="shared" si="480"/>
        <v>0</v>
      </c>
      <c r="BJ330" s="230" t="str">
        <f t="shared" ref="BJ330:BJ387" si="500">+IF(BH330=0,"NO OFERTADO",IF(BH330&lt;=($G330*(1+$EL$4)),"HABILITA","NO HABILITA"))</f>
        <v>NO OFERTADO</v>
      </c>
      <c r="BK330" s="32">
        <v>3300</v>
      </c>
      <c r="BL330" s="229">
        <v>0</v>
      </c>
      <c r="BM330" s="34">
        <f t="shared" ref="BM330:BM387" si="501">BK330+BL330</f>
        <v>3300</v>
      </c>
      <c r="BN330" s="31">
        <f t="shared" si="480"/>
        <v>3300</v>
      </c>
      <c r="BO330" s="230" t="str">
        <f t="shared" ref="BO330:BO387" si="502">+IF(BM330=0,"NO OFERTADO",IF(BM330&lt;=($G330*(1+$EL$4)),"HABILITA","NO HABILITA"))</f>
        <v>HABILITA</v>
      </c>
      <c r="BP330" s="32"/>
      <c r="BQ330" s="229"/>
      <c r="BR330" s="34">
        <f t="shared" ref="BR330:BR387" si="503">BP330+BQ330</f>
        <v>0</v>
      </c>
      <c r="BS330" s="31">
        <f t="shared" si="480"/>
        <v>0</v>
      </c>
      <c r="BT330" s="230" t="str">
        <f t="shared" ref="BT330:BT387" si="504">+IF(BR330=0,"NO OFERTADO",IF(BR330&lt;=($G330*(1+$EL$4)),"HABILITA","NO HABILITA"))</f>
        <v>NO OFERTADO</v>
      </c>
      <c r="BU330" s="32"/>
      <c r="BV330" s="229"/>
      <c r="BW330" s="34">
        <f t="shared" ref="BW330:BW387" si="505">BU330+BV330</f>
        <v>0</v>
      </c>
      <c r="BX330" s="31">
        <f t="shared" ref="BX330:CW345" si="506">$D330*BW330</f>
        <v>0</v>
      </c>
      <c r="BY330" s="230" t="str">
        <f t="shared" ref="BY330:BY387" si="507">+IF(BW330=0,"NO OFERTADO",IF(BW330&lt;=($G330*(1+$EL$4)),"HABILITA","NO HABILITA"))</f>
        <v>NO OFERTADO</v>
      </c>
      <c r="BZ330" s="32"/>
      <c r="CA330" s="229"/>
      <c r="CB330" s="34">
        <f t="shared" ref="CB330:CB387" si="508">BZ330+CA330</f>
        <v>0</v>
      </c>
      <c r="CC330" s="31">
        <f t="shared" si="506"/>
        <v>0</v>
      </c>
      <c r="CD330" s="230" t="str">
        <f t="shared" ref="CD330:CD387" si="509">+IF(CB330=0,"NO OFERTADO",IF(CB330&lt;=($G330*(1+$EL$4)),"HABILITA","NO HABILITA"))</f>
        <v>NO OFERTADO</v>
      </c>
      <c r="CE330" s="32"/>
      <c r="CF330" s="229"/>
      <c r="CG330" s="34">
        <f t="shared" ref="CG330:CG387" si="510">CE330+CF330</f>
        <v>0</v>
      </c>
      <c r="CH330" s="31">
        <f t="shared" si="506"/>
        <v>0</v>
      </c>
      <c r="CI330" s="230" t="str">
        <f t="shared" ref="CI330:CI387" si="511">+IF(CG330=0,"NO OFERTADO",IF(CG330&lt;=($G330*(1+$EL$4)),"HABILITA","NO HABILITA"))</f>
        <v>NO OFERTADO</v>
      </c>
      <c r="CJ330" s="32">
        <v>6717</v>
      </c>
      <c r="CK330" s="229">
        <v>0</v>
      </c>
      <c r="CL330" s="34">
        <f t="shared" ref="CL330:CL387" si="512">CJ330+CK330</f>
        <v>6717</v>
      </c>
      <c r="CM330" s="31">
        <f t="shared" si="506"/>
        <v>6717</v>
      </c>
      <c r="CN330" s="230" t="str">
        <f t="shared" ref="CN330:CN387" si="513">+IF(CL330=0,"NO OFERTADO",IF(CL330&lt;=($G330*(1+$EL$4)),"HABILITA","NO HABILITA"))</f>
        <v>NO HABILITA</v>
      </c>
      <c r="CO330" s="32"/>
      <c r="CP330" s="231"/>
      <c r="CQ330" s="34">
        <f t="shared" ref="CQ330:CQ387" si="514">CO330+CP330</f>
        <v>0</v>
      </c>
      <c r="CR330" s="31">
        <f t="shared" si="506"/>
        <v>0</v>
      </c>
      <c r="CS330" s="230" t="str">
        <f t="shared" ref="CS330:CS387" si="515">+IF(CQ330=0,"NO OFERTADO",IF(CQ330&lt;=($G330*(1+$EL$4)),"HABILITA","NO HABILITA"))</f>
        <v>NO OFERTADO</v>
      </c>
      <c r="CT330" s="32">
        <v>4675</v>
      </c>
      <c r="CU330" s="229">
        <v>0</v>
      </c>
      <c r="CV330" s="34">
        <f t="shared" ref="CV330:CV387" si="516">CT330+CU330</f>
        <v>4675</v>
      </c>
      <c r="CW330" s="31">
        <f t="shared" si="506"/>
        <v>4675</v>
      </c>
      <c r="CX330" s="230" t="str">
        <f t="shared" ref="CX330:CX387" si="517">+IF(CV330=0,"NO OFERTADO",IF(CV330&lt;=($G330*(1+$EL$4)),"HABILITA","NO HABILITA"))</f>
        <v>HABILITA</v>
      </c>
      <c r="CY330" s="32"/>
      <c r="CZ330" s="229"/>
      <c r="DA330" s="34">
        <f t="shared" si="449"/>
        <v>0</v>
      </c>
      <c r="DB330" s="31">
        <f t="shared" si="450"/>
        <v>0</v>
      </c>
      <c r="DC330" s="230" t="str">
        <f t="shared" ref="DC330:DC387" si="518">+IF(DA330=0,"NO OFERTADO",IF(DA330&lt;=($G330*(1+$EL$4)),"HABILITA","NO HABILITA"))</f>
        <v>NO OFERTADO</v>
      </c>
      <c r="DD330" s="32"/>
      <c r="DE330" s="229"/>
      <c r="DF330" s="34">
        <f t="shared" si="451"/>
        <v>0</v>
      </c>
      <c r="DG330" s="31">
        <f t="shared" si="452"/>
        <v>0</v>
      </c>
      <c r="DH330" s="230" t="str">
        <f t="shared" ref="DH330:DH387" si="519">+IF(DF330=0,"NO OFERTADO",IF(DF330&lt;=($G330*(1+$EL$4)),"HABILITA","NO HABILITA"))</f>
        <v>NO OFERTADO</v>
      </c>
      <c r="DI330" s="32"/>
      <c r="DJ330" s="229"/>
      <c r="DK330" s="34">
        <f t="shared" si="453"/>
        <v>0</v>
      </c>
      <c r="DL330" s="31">
        <f t="shared" si="454"/>
        <v>0</v>
      </c>
      <c r="DM330" s="230" t="str">
        <f t="shared" ref="DM330:DM387" si="520">+IF(DK330=0,"NO OFERTADO",IF(DK330&lt;=($G330*(1+$EL$4)),"HABILITA","NO HABILITA"))</f>
        <v>NO OFERTADO</v>
      </c>
      <c r="DN330" s="32"/>
      <c r="DO330" s="229"/>
      <c r="DP330" s="34">
        <f t="shared" si="455"/>
        <v>0</v>
      </c>
      <c r="DQ330" s="31">
        <f t="shared" si="456"/>
        <v>0</v>
      </c>
      <c r="DR330" s="230" t="str">
        <f t="shared" ref="DR330:DR387" si="521">+IF(DP330=0,"NO OFERTADO",IF(DP330&lt;=($G330*(1+$EL$4)),"HABILITA","NO HABILITA"))</f>
        <v>NO OFERTADO</v>
      </c>
      <c r="DS330" s="32"/>
      <c r="DT330" s="229"/>
      <c r="DU330" s="34">
        <f t="shared" si="457"/>
        <v>0</v>
      </c>
      <c r="DV330" s="31">
        <f t="shared" si="458"/>
        <v>0</v>
      </c>
      <c r="DW330" s="230" t="str">
        <f t="shared" ref="DW330:DW387" si="522">+IF(DU330=0,"NO OFERTADO",IF(DU330&lt;=($G330*(1+$EL$4)),"HABILITA","NO HABILITA"))</f>
        <v>NO OFERTADO</v>
      </c>
      <c r="DX330" s="32"/>
      <c r="DY330" s="229">
        <f t="shared" si="473"/>
        <v>0</v>
      </c>
      <c r="DZ330" s="34">
        <f t="shared" ref="DZ330:DZ387" si="523">DX330+DY330</f>
        <v>0</v>
      </c>
      <c r="EA330" s="31">
        <f t="shared" ref="EA330:EA387" si="524">$D330*DZ330</f>
        <v>0</v>
      </c>
      <c r="EB330" s="230" t="str">
        <f t="shared" ref="EB330:EB387" si="525">+IF(DZ330=0,"NO OFERTADO",IF(DZ330&lt;=($G330*(1+$EQ$4)),"HABILITA","NO HABILITA"))</f>
        <v>NO OFERTADO</v>
      </c>
      <c r="EC330" s="32"/>
      <c r="ED330" s="229"/>
      <c r="EE330" s="34">
        <f t="shared" si="459"/>
        <v>0</v>
      </c>
      <c r="EF330" s="31">
        <f t="shared" si="460"/>
        <v>0</v>
      </c>
      <c r="EG330" s="230" t="str">
        <f t="shared" ref="EG330:EG387" si="526">+IF(EE330=0,"NO OFERTADO",IF(EE330&lt;=($G330*(1+$EQ$4)),"HABILITA","NO HABILITA"))</f>
        <v>NO OFERTADO</v>
      </c>
      <c r="EH330" s="32"/>
      <c r="EI330" s="229"/>
      <c r="EJ330" s="34">
        <f t="shared" si="461"/>
        <v>0</v>
      </c>
      <c r="EK330" s="31">
        <f t="shared" si="462"/>
        <v>0</v>
      </c>
      <c r="EL330" s="230" t="str">
        <f t="shared" ref="EL330:EL387" si="527">+IF(EJ330=0,"NO OFERTADO",IF(EJ330&lt;=($G330*(1+$EL$4)),"HABILITA","NO HABILITA"))</f>
        <v>NO OFERTADO</v>
      </c>
    </row>
    <row r="331" spans="1:142" s="226" customFormat="1" ht="51" x14ac:dyDescent="0.2">
      <c r="A331" s="103">
        <v>322</v>
      </c>
      <c r="B331" s="202" t="s">
        <v>482</v>
      </c>
      <c r="C331" s="121" t="s">
        <v>52</v>
      </c>
      <c r="D331" s="146">
        <v>1</v>
      </c>
      <c r="E331" s="227" t="s">
        <v>53</v>
      </c>
      <c r="F331" s="228">
        <v>600</v>
      </c>
      <c r="G331" s="25">
        <v>4025</v>
      </c>
      <c r="H331" s="32"/>
      <c r="I331" s="229"/>
      <c r="J331" s="34">
        <f t="shared" ref="J331:J387" si="528">H331+I331</f>
        <v>0</v>
      </c>
      <c r="K331" s="31">
        <f t="shared" ref="K331:K387" si="529">$D331*J331</f>
        <v>0</v>
      </c>
      <c r="L331" s="230" t="str">
        <f t="shared" si="478"/>
        <v>NO OFERTADO</v>
      </c>
      <c r="M331" s="32">
        <v>4000</v>
      </c>
      <c r="N331" s="229">
        <v>0</v>
      </c>
      <c r="O331" s="34">
        <f t="shared" si="479"/>
        <v>4000</v>
      </c>
      <c r="P331" s="31">
        <f t="shared" si="480"/>
        <v>4000</v>
      </c>
      <c r="Q331" s="230" t="str">
        <f t="shared" si="481"/>
        <v>HABILITA</v>
      </c>
      <c r="R331" s="32">
        <v>4100</v>
      </c>
      <c r="S331" s="229">
        <v>0</v>
      </c>
      <c r="T331" s="34">
        <f t="shared" si="482"/>
        <v>4100</v>
      </c>
      <c r="U331" s="31">
        <f t="shared" si="480"/>
        <v>4100</v>
      </c>
      <c r="V331" s="230" t="str">
        <f t="shared" si="483"/>
        <v>HABILITA</v>
      </c>
      <c r="W331" s="32"/>
      <c r="X331" s="229"/>
      <c r="Y331" s="34">
        <f t="shared" si="484"/>
        <v>0</v>
      </c>
      <c r="Z331" s="31">
        <f t="shared" si="480"/>
        <v>0</v>
      </c>
      <c r="AA331" s="230" t="str">
        <f t="shared" si="485"/>
        <v>NO OFERTADO</v>
      </c>
      <c r="AB331" s="32"/>
      <c r="AC331" s="229"/>
      <c r="AD331" s="34">
        <f t="shared" si="486"/>
        <v>0</v>
      </c>
      <c r="AE331" s="31">
        <f t="shared" si="480"/>
        <v>0</v>
      </c>
      <c r="AF331" s="230" t="str">
        <f t="shared" si="487"/>
        <v>NO OFERTADO</v>
      </c>
      <c r="AG331" s="32"/>
      <c r="AH331" s="229"/>
      <c r="AI331" s="34">
        <f t="shared" si="488"/>
        <v>0</v>
      </c>
      <c r="AJ331" s="31">
        <f t="shared" si="480"/>
        <v>0</v>
      </c>
      <c r="AK331" s="230" t="str">
        <f t="shared" si="489"/>
        <v>NO OFERTADO</v>
      </c>
      <c r="AL331" s="32"/>
      <c r="AM331" s="229"/>
      <c r="AN331" s="34">
        <f t="shared" si="490"/>
        <v>0</v>
      </c>
      <c r="AO331" s="31">
        <f t="shared" si="480"/>
        <v>0</v>
      </c>
      <c r="AP331" s="230" t="str">
        <f t="shared" si="491"/>
        <v>NO OFERTADO</v>
      </c>
      <c r="AQ331" s="32"/>
      <c r="AR331" s="229"/>
      <c r="AS331" s="34">
        <f t="shared" si="492"/>
        <v>0</v>
      </c>
      <c r="AT331" s="31">
        <f t="shared" si="480"/>
        <v>0</v>
      </c>
      <c r="AU331" s="230" t="str">
        <f t="shared" si="493"/>
        <v>NO OFERTADO</v>
      </c>
      <c r="AV331" s="32">
        <v>4830</v>
      </c>
      <c r="AW331" s="229">
        <v>0</v>
      </c>
      <c r="AX331" s="34">
        <f t="shared" si="494"/>
        <v>4830</v>
      </c>
      <c r="AY331" s="31">
        <f t="shared" si="480"/>
        <v>4830</v>
      </c>
      <c r="AZ331" s="230" t="str">
        <f t="shared" si="495"/>
        <v>HABILITA</v>
      </c>
      <c r="BA331" s="32"/>
      <c r="BB331" s="229">
        <f t="shared" si="496"/>
        <v>0</v>
      </c>
      <c r="BC331" s="34">
        <f t="shared" si="497"/>
        <v>0</v>
      </c>
      <c r="BD331" s="31">
        <f t="shared" si="480"/>
        <v>0</v>
      </c>
      <c r="BE331" s="230" t="str">
        <f t="shared" si="498"/>
        <v>NO OFERTADO</v>
      </c>
      <c r="BF331" s="32"/>
      <c r="BG331" s="229"/>
      <c r="BH331" s="34">
        <f t="shared" si="499"/>
        <v>0</v>
      </c>
      <c r="BI331" s="31">
        <f t="shared" si="480"/>
        <v>0</v>
      </c>
      <c r="BJ331" s="230" t="str">
        <f t="shared" si="500"/>
        <v>NO OFERTADO</v>
      </c>
      <c r="BK331" s="32">
        <v>3500</v>
      </c>
      <c r="BL331" s="229">
        <v>0</v>
      </c>
      <c r="BM331" s="34">
        <f t="shared" si="501"/>
        <v>3500</v>
      </c>
      <c r="BN331" s="31">
        <f t="shared" si="480"/>
        <v>3500</v>
      </c>
      <c r="BO331" s="230" t="str">
        <f t="shared" si="502"/>
        <v>HABILITA</v>
      </c>
      <c r="BP331" s="32"/>
      <c r="BQ331" s="229"/>
      <c r="BR331" s="34">
        <f t="shared" si="503"/>
        <v>0</v>
      </c>
      <c r="BS331" s="31">
        <f t="shared" si="480"/>
        <v>0</v>
      </c>
      <c r="BT331" s="230" t="str">
        <f t="shared" si="504"/>
        <v>NO OFERTADO</v>
      </c>
      <c r="BU331" s="32"/>
      <c r="BV331" s="229"/>
      <c r="BW331" s="34">
        <f t="shared" si="505"/>
        <v>0</v>
      </c>
      <c r="BX331" s="31">
        <f t="shared" si="506"/>
        <v>0</v>
      </c>
      <c r="BY331" s="230" t="str">
        <f t="shared" si="507"/>
        <v>NO OFERTADO</v>
      </c>
      <c r="BZ331" s="32"/>
      <c r="CA331" s="229"/>
      <c r="CB331" s="34">
        <f t="shared" si="508"/>
        <v>0</v>
      </c>
      <c r="CC331" s="31">
        <f t="shared" si="506"/>
        <v>0</v>
      </c>
      <c r="CD331" s="230" t="str">
        <f t="shared" si="509"/>
        <v>NO OFERTADO</v>
      </c>
      <c r="CE331" s="32"/>
      <c r="CF331" s="229"/>
      <c r="CG331" s="34">
        <f t="shared" si="510"/>
        <v>0</v>
      </c>
      <c r="CH331" s="31">
        <f t="shared" si="506"/>
        <v>0</v>
      </c>
      <c r="CI331" s="230" t="str">
        <f t="shared" si="511"/>
        <v>NO OFERTADO</v>
      </c>
      <c r="CJ331" s="32">
        <v>6711</v>
      </c>
      <c r="CK331" s="229">
        <v>0</v>
      </c>
      <c r="CL331" s="34">
        <f t="shared" si="512"/>
        <v>6711</v>
      </c>
      <c r="CM331" s="31">
        <f t="shared" si="506"/>
        <v>6711</v>
      </c>
      <c r="CN331" s="230" t="str">
        <f t="shared" si="513"/>
        <v>NO HABILITA</v>
      </c>
      <c r="CO331" s="32"/>
      <c r="CP331" s="231"/>
      <c r="CQ331" s="34">
        <f t="shared" si="514"/>
        <v>0</v>
      </c>
      <c r="CR331" s="31">
        <f t="shared" si="506"/>
        <v>0</v>
      </c>
      <c r="CS331" s="230" t="str">
        <f t="shared" si="515"/>
        <v>NO OFERTADO</v>
      </c>
      <c r="CT331" s="32">
        <v>5501</v>
      </c>
      <c r="CU331" s="229">
        <v>0</v>
      </c>
      <c r="CV331" s="34">
        <f t="shared" si="516"/>
        <v>5501</v>
      </c>
      <c r="CW331" s="31">
        <f t="shared" si="506"/>
        <v>5501</v>
      </c>
      <c r="CX331" s="230" t="str">
        <f t="shared" si="517"/>
        <v>NO HABILITA</v>
      </c>
      <c r="CY331" s="32"/>
      <c r="CZ331" s="229"/>
      <c r="DA331" s="34">
        <f t="shared" ref="DA331:DA387" si="530">CY331+CZ331</f>
        <v>0</v>
      </c>
      <c r="DB331" s="31">
        <f t="shared" ref="DB331:DB387" si="531">$D331*DA331</f>
        <v>0</v>
      </c>
      <c r="DC331" s="230" t="str">
        <f t="shared" si="518"/>
        <v>NO OFERTADO</v>
      </c>
      <c r="DD331" s="32"/>
      <c r="DE331" s="229"/>
      <c r="DF331" s="34">
        <f t="shared" ref="DF331:DF387" si="532">DD331+DE331</f>
        <v>0</v>
      </c>
      <c r="DG331" s="31">
        <f t="shared" ref="DG331:DG387" si="533">$D331*DF331</f>
        <v>0</v>
      </c>
      <c r="DH331" s="230" t="str">
        <f t="shared" si="519"/>
        <v>NO OFERTADO</v>
      </c>
      <c r="DI331" s="32"/>
      <c r="DJ331" s="229"/>
      <c r="DK331" s="34">
        <f t="shared" ref="DK331:DK387" si="534">DI331+DJ331</f>
        <v>0</v>
      </c>
      <c r="DL331" s="31">
        <f t="shared" ref="DL331:DL387" si="535">$D331*DK331</f>
        <v>0</v>
      </c>
      <c r="DM331" s="230" t="str">
        <f t="shared" si="520"/>
        <v>NO OFERTADO</v>
      </c>
      <c r="DN331" s="32"/>
      <c r="DO331" s="229"/>
      <c r="DP331" s="34">
        <f t="shared" ref="DP331:DP387" si="536">DN331+DO331</f>
        <v>0</v>
      </c>
      <c r="DQ331" s="31">
        <f t="shared" ref="DQ331:DQ387" si="537">$D331*DP331</f>
        <v>0</v>
      </c>
      <c r="DR331" s="230" t="str">
        <f t="shared" si="521"/>
        <v>NO OFERTADO</v>
      </c>
      <c r="DS331" s="32"/>
      <c r="DT331" s="229"/>
      <c r="DU331" s="34">
        <f t="shared" ref="DU331:DU387" si="538">DS331+DT331</f>
        <v>0</v>
      </c>
      <c r="DV331" s="31">
        <f t="shared" ref="DV331:DV387" si="539">$D331*DU331</f>
        <v>0</v>
      </c>
      <c r="DW331" s="230" t="str">
        <f t="shared" si="522"/>
        <v>NO OFERTADO</v>
      </c>
      <c r="DX331" s="32"/>
      <c r="DY331" s="229">
        <f t="shared" si="473"/>
        <v>0</v>
      </c>
      <c r="DZ331" s="34">
        <f t="shared" si="523"/>
        <v>0</v>
      </c>
      <c r="EA331" s="31">
        <f t="shared" si="524"/>
        <v>0</v>
      </c>
      <c r="EB331" s="230" t="str">
        <f t="shared" si="525"/>
        <v>NO OFERTADO</v>
      </c>
      <c r="EC331" s="32"/>
      <c r="ED331" s="229"/>
      <c r="EE331" s="34">
        <f t="shared" ref="EE331:EE387" si="540">EC331+ED331</f>
        <v>0</v>
      </c>
      <c r="EF331" s="31">
        <f t="shared" ref="EF331:EF387" si="541">$D331*EE331</f>
        <v>0</v>
      </c>
      <c r="EG331" s="230" t="str">
        <f t="shared" si="526"/>
        <v>NO OFERTADO</v>
      </c>
      <c r="EH331" s="32"/>
      <c r="EI331" s="229"/>
      <c r="EJ331" s="34">
        <f t="shared" ref="EJ331:EJ387" si="542">EH331+EI331</f>
        <v>0</v>
      </c>
      <c r="EK331" s="31">
        <f t="shared" ref="EK331:EK387" si="543">$D331*EJ331</f>
        <v>0</v>
      </c>
      <c r="EL331" s="230" t="str">
        <f t="shared" si="527"/>
        <v>NO OFERTADO</v>
      </c>
    </row>
    <row r="332" spans="1:142" s="226" customFormat="1" ht="51" x14ac:dyDescent="0.2">
      <c r="A332" s="103">
        <v>323</v>
      </c>
      <c r="B332" s="202" t="s">
        <v>483</v>
      </c>
      <c r="C332" s="121" t="s">
        <v>52</v>
      </c>
      <c r="D332" s="146">
        <v>1</v>
      </c>
      <c r="E332" s="227" t="s">
        <v>53</v>
      </c>
      <c r="F332" s="228">
        <v>321</v>
      </c>
      <c r="G332" s="25">
        <v>4025</v>
      </c>
      <c r="H332" s="32"/>
      <c r="I332" s="229"/>
      <c r="J332" s="34">
        <f t="shared" si="528"/>
        <v>0</v>
      </c>
      <c r="K332" s="31">
        <f t="shared" si="529"/>
        <v>0</v>
      </c>
      <c r="L332" s="230" t="str">
        <f t="shared" si="478"/>
        <v>NO OFERTADO</v>
      </c>
      <c r="M332" s="32">
        <v>4000</v>
      </c>
      <c r="N332" s="229">
        <v>0</v>
      </c>
      <c r="O332" s="34">
        <f t="shared" si="479"/>
        <v>4000</v>
      </c>
      <c r="P332" s="31">
        <f t="shared" si="480"/>
        <v>4000</v>
      </c>
      <c r="Q332" s="230" t="str">
        <f t="shared" si="481"/>
        <v>HABILITA</v>
      </c>
      <c r="R332" s="32">
        <v>3900</v>
      </c>
      <c r="S332" s="229">
        <v>0</v>
      </c>
      <c r="T332" s="34">
        <f t="shared" si="482"/>
        <v>3900</v>
      </c>
      <c r="U332" s="31">
        <f t="shared" si="480"/>
        <v>3900</v>
      </c>
      <c r="V332" s="230" t="str">
        <f t="shared" si="483"/>
        <v>HABILITA</v>
      </c>
      <c r="W332" s="32"/>
      <c r="X332" s="229"/>
      <c r="Y332" s="34">
        <f t="shared" si="484"/>
        <v>0</v>
      </c>
      <c r="Z332" s="31">
        <f t="shared" si="480"/>
        <v>0</v>
      </c>
      <c r="AA332" s="230" t="str">
        <f t="shared" si="485"/>
        <v>NO OFERTADO</v>
      </c>
      <c r="AB332" s="32"/>
      <c r="AC332" s="229"/>
      <c r="AD332" s="34">
        <f t="shared" si="486"/>
        <v>0</v>
      </c>
      <c r="AE332" s="31">
        <f t="shared" si="480"/>
        <v>0</v>
      </c>
      <c r="AF332" s="230" t="str">
        <f t="shared" si="487"/>
        <v>NO OFERTADO</v>
      </c>
      <c r="AG332" s="32"/>
      <c r="AH332" s="229"/>
      <c r="AI332" s="34">
        <f t="shared" si="488"/>
        <v>0</v>
      </c>
      <c r="AJ332" s="31">
        <f t="shared" si="480"/>
        <v>0</v>
      </c>
      <c r="AK332" s="230" t="str">
        <f t="shared" si="489"/>
        <v>NO OFERTADO</v>
      </c>
      <c r="AL332" s="32"/>
      <c r="AM332" s="229"/>
      <c r="AN332" s="34">
        <f t="shared" si="490"/>
        <v>0</v>
      </c>
      <c r="AO332" s="31">
        <f t="shared" si="480"/>
        <v>0</v>
      </c>
      <c r="AP332" s="230" t="str">
        <f t="shared" si="491"/>
        <v>NO OFERTADO</v>
      </c>
      <c r="AQ332" s="32"/>
      <c r="AR332" s="229"/>
      <c r="AS332" s="34">
        <f t="shared" si="492"/>
        <v>0</v>
      </c>
      <c r="AT332" s="31">
        <f t="shared" si="480"/>
        <v>0</v>
      </c>
      <c r="AU332" s="230" t="str">
        <f t="shared" si="493"/>
        <v>NO OFERTADO</v>
      </c>
      <c r="AV332" s="32">
        <v>4602</v>
      </c>
      <c r="AW332" s="229">
        <v>0</v>
      </c>
      <c r="AX332" s="34">
        <f t="shared" si="494"/>
        <v>4602</v>
      </c>
      <c r="AY332" s="31">
        <f t="shared" si="480"/>
        <v>4602</v>
      </c>
      <c r="AZ332" s="230" t="str">
        <f t="shared" si="495"/>
        <v>HABILITA</v>
      </c>
      <c r="BA332" s="32"/>
      <c r="BB332" s="229">
        <f t="shared" si="496"/>
        <v>0</v>
      </c>
      <c r="BC332" s="34">
        <f t="shared" si="497"/>
        <v>0</v>
      </c>
      <c r="BD332" s="31">
        <f t="shared" si="480"/>
        <v>0</v>
      </c>
      <c r="BE332" s="230" t="str">
        <f t="shared" si="498"/>
        <v>NO OFERTADO</v>
      </c>
      <c r="BF332" s="32"/>
      <c r="BG332" s="229"/>
      <c r="BH332" s="34">
        <f t="shared" si="499"/>
        <v>0</v>
      </c>
      <c r="BI332" s="31">
        <f t="shared" si="480"/>
        <v>0</v>
      </c>
      <c r="BJ332" s="230" t="str">
        <f t="shared" si="500"/>
        <v>NO OFERTADO</v>
      </c>
      <c r="BK332" s="32">
        <v>3500</v>
      </c>
      <c r="BL332" s="229">
        <v>0</v>
      </c>
      <c r="BM332" s="34">
        <f t="shared" si="501"/>
        <v>3500</v>
      </c>
      <c r="BN332" s="31">
        <f t="shared" si="480"/>
        <v>3500</v>
      </c>
      <c r="BO332" s="230" t="str">
        <f t="shared" si="502"/>
        <v>HABILITA</v>
      </c>
      <c r="BP332" s="32"/>
      <c r="BQ332" s="229"/>
      <c r="BR332" s="34">
        <f t="shared" si="503"/>
        <v>0</v>
      </c>
      <c r="BS332" s="31">
        <f t="shared" si="480"/>
        <v>0</v>
      </c>
      <c r="BT332" s="230" t="str">
        <f t="shared" si="504"/>
        <v>NO OFERTADO</v>
      </c>
      <c r="BU332" s="32"/>
      <c r="BV332" s="229"/>
      <c r="BW332" s="34">
        <f t="shared" si="505"/>
        <v>0</v>
      </c>
      <c r="BX332" s="31">
        <f t="shared" si="506"/>
        <v>0</v>
      </c>
      <c r="BY332" s="230" t="str">
        <f t="shared" si="507"/>
        <v>NO OFERTADO</v>
      </c>
      <c r="BZ332" s="32"/>
      <c r="CA332" s="229"/>
      <c r="CB332" s="34">
        <f t="shared" si="508"/>
        <v>0</v>
      </c>
      <c r="CC332" s="31">
        <f t="shared" si="506"/>
        <v>0</v>
      </c>
      <c r="CD332" s="230" t="str">
        <f t="shared" si="509"/>
        <v>NO OFERTADO</v>
      </c>
      <c r="CE332" s="32"/>
      <c r="CF332" s="229"/>
      <c r="CG332" s="34">
        <f t="shared" si="510"/>
        <v>0</v>
      </c>
      <c r="CH332" s="31">
        <f t="shared" si="506"/>
        <v>0</v>
      </c>
      <c r="CI332" s="230" t="str">
        <f t="shared" si="511"/>
        <v>NO OFERTADO</v>
      </c>
      <c r="CJ332" s="32">
        <v>6886</v>
      </c>
      <c r="CK332" s="229">
        <v>0</v>
      </c>
      <c r="CL332" s="34">
        <f t="shared" si="512"/>
        <v>6886</v>
      </c>
      <c r="CM332" s="31">
        <f t="shared" si="506"/>
        <v>6886</v>
      </c>
      <c r="CN332" s="230" t="str">
        <f t="shared" si="513"/>
        <v>NO HABILITA</v>
      </c>
      <c r="CO332" s="32"/>
      <c r="CP332" s="231"/>
      <c r="CQ332" s="34">
        <f t="shared" si="514"/>
        <v>0</v>
      </c>
      <c r="CR332" s="31">
        <f t="shared" si="506"/>
        <v>0</v>
      </c>
      <c r="CS332" s="230" t="str">
        <f t="shared" si="515"/>
        <v>NO OFERTADO</v>
      </c>
      <c r="CT332" s="32">
        <v>5501</v>
      </c>
      <c r="CU332" s="229">
        <v>0</v>
      </c>
      <c r="CV332" s="34">
        <f t="shared" si="516"/>
        <v>5501</v>
      </c>
      <c r="CW332" s="31">
        <f t="shared" si="506"/>
        <v>5501</v>
      </c>
      <c r="CX332" s="230" t="str">
        <f t="shared" si="517"/>
        <v>NO HABILITA</v>
      </c>
      <c r="CY332" s="32"/>
      <c r="CZ332" s="229"/>
      <c r="DA332" s="34">
        <f t="shared" si="530"/>
        <v>0</v>
      </c>
      <c r="DB332" s="31">
        <f t="shared" si="531"/>
        <v>0</v>
      </c>
      <c r="DC332" s="230" t="str">
        <f t="shared" si="518"/>
        <v>NO OFERTADO</v>
      </c>
      <c r="DD332" s="32"/>
      <c r="DE332" s="229"/>
      <c r="DF332" s="34">
        <f t="shared" si="532"/>
        <v>0</v>
      </c>
      <c r="DG332" s="31">
        <f t="shared" si="533"/>
        <v>0</v>
      </c>
      <c r="DH332" s="230" t="str">
        <f t="shared" si="519"/>
        <v>NO OFERTADO</v>
      </c>
      <c r="DI332" s="32"/>
      <c r="DJ332" s="229"/>
      <c r="DK332" s="34">
        <f t="shared" si="534"/>
        <v>0</v>
      </c>
      <c r="DL332" s="31">
        <f t="shared" si="535"/>
        <v>0</v>
      </c>
      <c r="DM332" s="230" t="str">
        <f t="shared" si="520"/>
        <v>NO OFERTADO</v>
      </c>
      <c r="DN332" s="32"/>
      <c r="DO332" s="229"/>
      <c r="DP332" s="34">
        <f t="shared" si="536"/>
        <v>0</v>
      </c>
      <c r="DQ332" s="31">
        <f t="shared" si="537"/>
        <v>0</v>
      </c>
      <c r="DR332" s="230" t="str">
        <f t="shared" si="521"/>
        <v>NO OFERTADO</v>
      </c>
      <c r="DS332" s="32"/>
      <c r="DT332" s="229"/>
      <c r="DU332" s="34">
        <f t="shared" si="538"/>
        <v>0</v>
      </c>
      <c r="DV332" s="31">
        <f t="shared" si="539"/>
        <v>0</v>
      </c>
      <c r="DW332" s="230" t="str">
        <f t="shared" si="522"/>
        <v>NO OFERTADO</v>
      </c>
      <c r="DX332" s="32"/>
      <c r="DY332" s="229">
        <f t="shared" si="473"/>
        <v>0</v>
      </c>
      <c r="DZ332" s="34">
        <f t="shared" si="523"/>
        <v>0</v>
      </c>
      <c r="EA332" s="31">
        <f t="shared" si="524"/>
        <v>0</v>
      </c>
      <c r="EB332" s="230" t="str">
        <f t="shared" si="525"/>
        <v>NO OFERTADO</v>
      </c>
      <c r="EC332" s="32"/>
      <c r="ED332" s="229"/>
      <c r="EE332" s="34">
        <f t="shared" si="540"/>
        <v>0</v>
      </c>
      <c r="EF332" s="31">
        <f t="shared" si="541"/>
        <v>0</v>
      </c>
      <c r="EG332" s="230" t="str">
        <f t="shared" si="526"/>
        <v>NO OFERTADO</v>
      </c>
      <c r="EH332" s="32"/>
      <c r="EI332" s="229"/>
      <c r="EJ332" s="34">
        <f t="shared" si="542"/>
        <v>0</v>
      </c>
      <c r="EK332" s="31">
        <f t="shared" si="543"/>
        <v>0</v>
      </c>
      <c r="EL332" s="230" t="str">
        <f t="shared" si="527"/>
        <v>NO OFERTADO</v>
      </c>
    </row>
    <row r="333" spans="1:142" s="226" customFormat="1" ht="51" x14ac:dyDescent="0.2">
      <c r="A333" s="103">
        <v>324</v>
      </c>
      <c r="B333" s="202" t="s">
        <v>484</v>
      </c>
      <c r="C333" s="121" t="s">
        <v>52</v>
      </c>
      <c r="D333" s="146">
        <v>1</v>
      </c>
      <c r="E333" s="227" t="s">
        <v>53</v>
      </c>
      <c r="F333" s="228">
        <v>691.33333333333337</v>
      </c>
      <c r="G333" s="25">
        <v>4147.6974</v>
      </c>
      <c r="H333" s="32"/>
      <c r="I333" s="229"/>
      <c r="J333" s="34">
        <f t="shared" si="528"/>
        <v>0</v>
      </c>
      <c r="K333" s="31">
        <f t="shared" si="529"/>
        <v>0</v>
      </c>
      <c r="L333" s="230" t="str">
        <f t="shared" si="478"/>
        <v>NO OFERTADO</v>
      </c>
      <c r="M333" s="32">
        <v>3900</v>
      </c>
      <c r="N333" s="229">
        <v>0</v>
      </c>
      <c r="O333" s="34">
        <f t="shared" si="479"/>
        <v>3900</v>
      </c>
      <c r="P333" s="31">
        <f t="shared" si="480"/>
        <v>3900</v>
      </c>
      <c r="Q333" s="230" t="str">
        <f t="shared" si="481"/>
        <v>HABILITA</v>
      </c>
      <c r="R333" s="32">
        <v>4450</v>
      </c>
      <c r="S333" s="229">
        <v>0</v>
      </c>
      <c r="T333" s="34">
        <f t="shared" si="482"/>
        <v>4450</v>
      </c>
      <c r="U333" s="31">
        <f t="shared" si="480"/>
        <v>4450</v>
      </c>
      <c r="V333" s="230" t="str">
        <f t="shared" si="483"/>
        <v>HABILITA</v>
      </c>
      <c r="W333" s="32"/>
      <c r="X333" s="229"/>
      <c r="Y333" s="34">
        <f t="shared" si="484"/>
        <v>0</v>
      </c>
      <c r="Z333" s="31">
        <f t="shared" si="480"/>
        <v>0</v>
      </c>
      <c r="AA333" s="230" t="str">
        <f t="shared" si="485"/>
        <v>NO OFERTADO</v>
      </c>
      <c r="AB333" s="32"/>
      <c r="AC333" s="229"/>
      <c r="AD333" s="34">
        <f t="shared" si="486"/>
        <v>0</v>
      </c>
      <c r="AE333" s="31">
        <f t="shared" si="480"/>
        <v>0</v>
      </c>
      <c r="AF333" s="230" t="str">
        <f t="shared" si="487"/>
        <v>NO OFERTADO</v>
      </c>
      <c r="AG333" s="32"/>
      <c r="AH333" s="229"/>
      <c r="AI333" s="34">
        <f t="shared" si="488"/>
        <v>0</v>
      </c>
      <c r="AJ333" s="31">
        <f t="shared" si="480"/>
        <v>0</v>
      </c>
      <c r="AK333" s="230" t="str">
        <f t="shared" si="489"/>
        <v>NO OFERTADO</v>
      </c>
      <c r="AL333" s="32"/>
      <c r="AM333" s="229"/>
      <c r="AN333" s="34">
        <f t="shared" si="490"/>
        <v>0</v>
      </c>
      <c r="AO333" s="31">
        <f t="shared" si="480"/>
        <v>0</v>
      </c>
      <c r="AP333" s="230" t="str">
        <f t="shared" si="491"/>
        <v>NO OFERTADO</v>
      </c>
      <c r="AQ333" s="32"/>
      <c r="AR333" s="229"/>
      <c r="AS333" s="34">
        <f t="shared" si="492"/>
        <v>0</v>
      </c>
      <c r="AT333" s="31">
        <f t="shared" si="480"/>
        <v>0</v>
      </c>
      <c r="AU333" s="230" t="str">
        <f t="shared" si="493"/>
        <v>NO OFERTADO</v>
      </c>
      <c r="AV333" s="32">
        <v>5000</v>
      </c>
      <c r="AW333" s="229">
        <v>0</v>
      </c>
      <c r="AX333" s="34">
        <f t="shared" si="494"/>
        <v>5000</v>
      </c>
      <c r="AY333" s="31">
        <f t="shared" si="480"/>
        <v>5000</v>
      </c>
      <c r="AZ333" s="230" t="str">
        <f t="shared" si="495"/>
        <v>HABILITA</v>
      </c>
      <c r="BA333" s="32"/>
      <c r="BB333" s="229">
        <f t="shared" si="496"/>
        <v>0</v>
      </c>
      <c r="BC333" s="34">
        <f t="shared" si="497"/>
        <v>0</v>
      </c>
      <c r="BD333" s="31">
        <f t="shared" si="480"/>
        <v>0</v>
      </c>
      <c r="BE333" s="230" t="str">
        <f t="shared" si="498"/>
        <v>NO OFERTADO</v>
      </c>
      <c r="BF333" s="32"/>
      <c r="BG333" s="229"/>
      <c r="BH333" s="34">
        <f t="shared" si="499"/>
        <v>0</v>
      </c>
      <c r="BI333" s="31">
        <f t="shared" si="480"/>
        <v>0</v>
      </c>
      <c r="BJ333" s="230" t="str">
        <f t="shared" si="500"/>
        <v>NO OFERTADO</v>
      </c>
      <c r="BK333" s="32">
        <v>3300</v>
      </c>
      <c r="BL333" s="229">
        <v>0</v>
      </c>
      <c r="BM333" s="34">
        <f t="shared" si="501"/>
        <v>3300</v>
      </c>
      <c r="BN333" s="31">
        <f t="shared" si="480"/>
        <v>3300</v>
      </c>
      <c r="BO333" s="230" t="str">
        <f t="shared" si="502"/>
        <v>HABILITA</v>
      </c>
      <c r="BP333" s="32"/>
      <c r="BQ333" s="229"/>
      <c r="BR333" s="34">
        <f t="shared" si="503"/>
        <v>0</v>
      </c>
      <c r="BS333" s="31">
        <f t="shared" si="480"/>
        <v>0</v>
      </c>
      <c r="BT333" s="230" t="str">
        <f t="shared" si="504"/>
        <v>NO OFERTADO</v>
      </c>
      <c r="BU333" s="32"/>
      <c r="BV333" s="229"/>
      <c r="BW333" s="34">
        <f t="shared" si="505"/>
        <v>0</v>
      </c>
      <c r="BX333" s="31">
        <f t="shared" si="506"/>
        <v>0</v>
      </c>
      <c r="BY333" s="230" t="str">
        <f t="shared" si="507"/>
        <v>NO OFERTADO</v>
      </c>
      <c r="BZ333" s="32"/>
      <c r="CA333" s="229"/>
      <c r="CB333" s="34">
        <f t="shared" si="508"/>
        <v>0</v>
      </c>
      <c r="CC333" s="31">
        <f t="shared" si="506"/>
        <v>0</v>
      </c>
      <c r="CD333" s="230" t="str">
        <f t="shared" si="509"/>
        <v>NO OFERTADO</v>
      </c>
      <c r="CE333" s="32"/>
      <c r="CF333" s="229"/>
      <c r="CG333" s="34">
        <f t="shared" si="510"/>
        <v>0</v>
      </c>
      <c r="CH333" s="31">
        <f t="shared" si="506"/>
        <v>0</v>
      </c>
      <c r="CI333" s="230" t="str">
        <f t="shared" si="511"/>
        <v>NO OFERTADO</v>
      </c>
      <c r="CJ333" s="32">
        <v>6886</v>
      </c>
      <c r="CK333" s="229">
        <v>0</v>
      </c>
      <c r="CL333" s="34">
        <f t="shared" si="512"/>
        <v>6886</v>
      </c>
      <c r="CM333" s="31">
        <f t="shared" si="506"/>
        <v>6886</v>
      </c>
      <c r="CN333" s="230" t="str">
        <f t="shared" si="513"/>
        <v>NO HABILITA</v>
      </c>
      <c r="CO333" s="32"/>
      <c r="CP333" s="231"/>
      <c r="CQ333" s="34">
        <f t="shared" si="514"/>
        <v>0</v>
      </c>
      <c r="CR333" s="31">
        <f t="shared" si="506"/>
        <v>0</v>
      </c>
      <c r="CS333" s="230" t="str">
        <f t="shared" si="515"/>
        <v>NO OFERTADO</v>
      </c>
      <c r="CT333" s="32">
        <v>4755</v>
      </c>
      <c r="CU333" s="229">
        <v>0</v>
      </c>
      <c r="CV333" s="34">
        <f t="shared" si="516"/>
        <v>4755</v>
      </c>
      <c r="CW333" s="31">
        <f t="shared" si="506"/>
        <v>4755</v>
      </c>
      <c r="CX333" s="230" t="str">
        <f t="shared" si="517"/>
        <v>HABILITA</v>
      </c>
      <c r="CY333" s="32"/>
      <c r="CZ333" s="229"/>
      <c r="DA333" s="34">
        <f t="shared" si="530"/>
        <v>0</v>
      </c>
      <c r="DB333" s="31">
        <f t="shared" si="531"/>
        <v>0</v>
      </c>
      <c r="DC333" s="230" t="str">
        <f t="shared" si="518"/>
        <v>NO OFERTADO</v>
      </c>
      <c r="DD333" s="32"/>
      <c r="DE333" s="229"/>
      <c r="DF333" s="34">
        <f t="shared" si="532"/>
        <v>0</v>
      </c>
      <c r="DG333" s="31">
        <f t="shared" si="533"/>
        <v>0</v>
      </c>
      <c r="DH333" s="230" t="str">
        <f t="shared" si="519"/>
        <v>NO OFERTADO</v>
      </c>
      <c r="DI333" s="32"/>
      <c r="DJ333" s="229"/>
      <c r="DK333" s="34">
        <f t="shared" si="534"/>
        <v>0</v>
      </c>
      <c r="DL333" s="31">
        <f t="shared" si="535"/>
        <v>0</v>
      </c>
      <c r="DM333" s="230" t="str">
        <f t="shared" si="520"/>
        <v>NO OFERTADO</v>
      </c>
      <c r="DN333" s="32"/>
      <c r="DO333" s="229"/>
      <c r="DP333" s="34">
        <f t="shared" si="536"/>
        <v>0</v>
      </c>
      <c r="DQ333" s="31">
        <f t="shared" si="537"/>
        <v>0</v>
      </c>
      <c r="DR333" s="230" t="str">
        <f t="shared" si="521"/>
        <v>NO OFERTADO</v>
      </c>
      <c r="DS333" s="32"/>
      <c r="DT333" s="229"/>
      <c r="DU333" s="34">
        <f t="shared" si="538"/>
        <v>0</v>
      </c>
      <c r="DV333" s="31">
        <f t="shared" si="539"/>
        <v>0</v>
      </c>
      <c r="DW333" s="230" t="str">
        <f t="shared" si="522"/>
        <v>NO OFERTADO</v>
      </c>
      <c r="DX333" s="32"/>
      <c r="DY333" s="229">
        <f t="shared" si="473"/>
        <v>0</v>
      </c>
      <c r="DZ333" s="34">
        <f t="shared" si="523"/>
        <v>0</v>
      </c>
      <c r="EA333" s="31">
        <f t="shared" si="524"/>
        <v>0</v>
      </c>
      <c r="EB333" s="230" t="str">
        <f t="shared" si="525"/>
        <v>NO OFERTADO</v>
      </c>
      <c r="EC333" s="32"/>
      <c r="ED333" s="229"/>
      <c r="EE333" s="34">
        <f t="shared" si="540"/>
        <v>0</v>
      </c>
      <c r="EF333" s="31">
        <f t="shared" si="541"/>
        <v>0</v>
      </c>
      <c r="EG333" s="230" t="str">
        <f t="shared" si="526"/>
        <v>NO OFERTADO</v>
      </c>
      <c r="EH333" s="32"/>
      <c r="EI333" s="229"/>
      <c r="EJ333" s="34">
        <f t="shared" si="542"/>
        <v>0</v>
      </c>
      <c r="EK333" s="31">
        <f t="shared" si="543"/>
        <v>0</v>
      </c>
      <c r="EL333" s="230" t="str">
        <f t="shared" si="527"/>
        <v>NO OFERTADO</v>
      </c>
    </row>
    <row r="334" spans="1:142" s="226" customFormat="1" ht="51" x14ac:dyDescent="0.2">
      <c r="A334" s="103">
        <v>325</v>
      </c>
      <c r="B334" s="202" t="s">
        <v>485</v>
      </c>
      <c r="C334" s="121" t="s">
        <v>52</v>
      </c>
      <c r="D334" s="146">
        <v>1</v>
      </c>
      <c r="E334" s="227" t="s">
        <v>53</v>
      </c>
      <c r="F334" s="228">
        <v>334.66666666666669</v>
      </c>
      <c r="G334" s="25">
        <v>4273.3851999999997</v>
      </c>
      <c r="H334" s="32"/>
      <c r="I334" s="229"/>
      <c r="J334" s="34">
        <f t="shared" si="528"/>
        <v>0</v>
      </c>
      <c r="K334" s="31">
        <f t="shared" si="529"/>
        <v>0</v>
      </c>
      <c r="L334" s="230" t="str">
        <f t="shared" si="478"/>
        <v>NO OFERTADO</v>
      </c>
      <c r="M334" s="32">
        <v>4000</v>
      </c>
      <c r="N334" s="229">
        <v>0</v>
      </c>
      <c r="O334" s="34">
        <f t="shared" si="479"/>
        <v>4000</v>
      </c>
      <c r="P334" s="31">
        <f t="shared" si="480"/>
        <v>4000</v>
      </c>
      <c r="Q334" s="230" t="str">
        <f t="shared" si="481"/>
        <v>HABILITA</v>
      </c>
      <c r="R334" s="32">
        <v>3900</v>
      </c>
      <c r="S334" s="229">
        <v>0</v>
      </c>
      <c r="T334" s="34">
        <f t="shared" si="482"/>
        <v>3900</v>
      </c>
      <c r="U334" s="31">
        <f t="shared" si="480"/>
        <v>3900</v>
      </c>
      <c r="V334" s="230" t="str">
        <f t="shared" si="483"/>
        <v>HABILITA</v>
      </c>
      <c r="W334" s="32"/>
      <c r="X334" s="229"/>
      <c r="Y334" s="34">
        <f t="shared" si="484"/>
        <v>0</v>
      </c>
      <c r="Z334" s="31">
        <f t="shared" si="480"/>
        <v>0</v>
      </c>
      <c r="AA334" s="230" t="str">
        <f t="shared" si="485"/>
        <v>NO OFERTADO</v>
      </c>
      <c r="AB334" s="32"/>
      <c r="AC334" s="229"/>
      <c r="AD334" s="34">
        <f t="shared" si="486"/>
        <v>0</v>
      </c>
      <c r="AE334" s="31">
        <f t="shared" si="480"/>
        <v>0</v>
      </c>
      <c r="AF334" s="230" t="str">
        <f t="shared" si="487"/>
        <v>NO OFERTADO</v>
      </c>
      <c r="AG334" s="32"/>
      <c r="AH334" s="229"/>
      <c r="AI334" s="34">
        <f t="shared" si="488"/>
        <v>0</v>
      </c>
      <c r="AJ334" s="31">
        <f t="shared" si="480"/>
        <v>0</v>
      </c>
      <c r="AK334" s="230" t="str">
        <f t="shared" si="489"/>
        <v>NO OFERTADO</v>
      </c>
      <c r="AL334" s="32"/>
      <c r="AM334" s="229"/>
      <c r="AN334" s="34">
        <f t="shared" si="490"/>
        <v>0</v>
      </c>
      <c r="AO334" s="31">
        <f t="shared" si="480"/>
        <v>0</v>
      </c>
      <c r="AP334" s="230" t="str">
        <f t="shared" si="491"/>
        <v>NO OFERTADO</v>
      </c>
      <c r="AQ334" s="32"/>
      <c r="AR334" s="229"/>
      <c r="AS334" s="34">
        <f t="shared" si="492"/>
        <v>0</v>
      </c>
      <c r="AT334" s="31">
        <f t="shared" si="480"/>
        <v>0</v>
      </c>
      <c r="AU334" s="230" t="str">
        <f t="shared" si="493"/>
        <v>NO OFERTADO</v>
      </c>
      <c r="AV334" s="32">
        <v>4602</v>
      </c>
      <c r="AW334" s="229">
        <v>0</v>
      </c>
      <c r="AX334" s="34">
        <f t="shared" si="494"/>
        <v>4602</v>
      </c>
      <c r="AY334" s="31">
        <f t="shared" si="480"/>
        <v>4602</v>
      </c>
      <c r="AZ334" s="230" t="str">
        <f t="shared" si="495"/>
        <v>HABILITA</v>
      </c>
      <c r="BA334" s="32"/>
      <c r="BB334" s="229">
        <f t="shared" si="496"/>
        <v>0</v>
      </c>
      <c r="BC334" s="34">
        <f t="shared" si="497"/>
        <v>0</v>
      </c>
      <c r="BD334" s="31">
        <f t="shared" si="480"/>
        <v>0</v>
      </c>
      <c r="BE334" s="230" t="str">
        <f t="shared" si="498"/>
        <v>NO OFERTADO</v>
      </c>
      <c r="BF334" s="32"/>
      <c r="BG334" s="229"/>
      <c r="BH334" s="34">
        <f t="shared" si="499"/>
        <v>0</v>
      </c>
      <c r="BI334" s="31">
        <f t="shared" si="480"/>
        <v>0</v>
      </c>
      <c r="BJ334" s="230" t="str">
        <f t="shared" si="500"/>
        <v>NO OFERTADO</v>
      </c>
      <c r="BK334" s="32">
        <v>3400</v>
      </c>
      <c r="BL334" s="229">
        <v>0</v>
      </c>
      <c r="BM334" s="34">
        <f t="shared" si="501"/>
        <v>3400</v>
      </c>
      <c r="BN334" s="31">
        <f t="shared" si="480"/>
        <v>3400</v>
      </c>
      <c r="BO334" s="230" t="str">
        <f t="shared" si="502"/>
        <v>HABILITA</v>
      </c>
      <c r="BP334" s="32"/>
      <c r="BQ334" s="229"/>
      <c r="BR334" s="34">
        <f t="shared" si="503"/>
        <v>0</v>
      </c>
      <c r="BS334" s="31">
        <f t="shared" si="480"/>
        <v>0</v>
      </c>
      <c r="BT334" s="230" t="str">
        <f t="shared" si="504"/>
        <v>NO OFERTADO</v>
      </c>
      <c r="BU334" s="32"/>
      <c r="BV334" s="229"/>
      <c r="BW334" s="34">
        <f t="shared" si="505"/>
        <v>0</v>
      </c>
      <c r="BX334" s="31">
        <f t="shared" si="506"/>
        <v>0</v>
      </c>
      <c r="BY334" s="230" t="str">
        <f t="shared" si="507"/>
        <v>NO OFERTADO</v>
      </c>
      <c r="BZ334" s="32"/>
      <c r="CA334" s="229"/>
      <c r="CB334" s="34">
        <f t="shared" si="508"/>
        <v>0</v>
      </c>
      <c r="CC334" s="31">
        <f t="shared" si="506"/>
        <v>0</v>
      </c>
      <c r="CD334" s="230" t="str">
        <f t="shared" si="509"/>
        <v>NO OFERTADO</v>
      </c>
      <c r="CE334" s="32"/>
      <c r="CF334" s="229"/>
      <c r="CG334" s="34">
        <f t="shared" si="510"/>
        <v>0</v>
      </c>
      <c r="CH334" s="31">
        <f t="shared" si="506"/>
        <v>0</v>
      </c>
      <c r="CI334" s="230" t="str">
        <f t="shared" si="511"/>
        <v>NO OFERTADO</v>
      </c>
      <c r="CJ334" s="32">
        <v>6886</v>
      </c>
      <c r="CK334" s="229">
        <v>0</v>
      </c>
      <c r="CL334" s="34">
        <f t="shared" si="512"/>
        <v>6886</v>
      </c>
      <c r="CM334" s="31">
        <f t="shared" si="506"/>
        <v>6886</v>
      </c>
      <c r="CN334" s="230" t="str">
        <f t="shared" si="513"/>
        <v>NO HABILITA</v>
      </c>
      <c r="CO334" s="32"/>
      <c r="CP334" s="231"/>
      <c r="CQ334" s="34">
        <f t="shared" si="514"/>
        <v>0</v>
      </c>
      <c r="CR334" s="31">
        <f t="shared" si="506"/>
        <v>0</v>
      </c>
      <c r="CS334" s="230" t="str">
        <f t="shared" si="515"/>
        <v>NO OFERTADO</v>
      </c>
      <c r="CT334" s="32">
        <v>4755</v>
      </c>
      <c r="CU334" s="229">
        <v>0</v>
      </c>
      <c r="CV334" s="34">
        <f t="shared" si="516"/>
        <v>4755</v>
      </c>
      <c r="CW334" s="31">
        <f t="shared" si="506"/>
        <v>4755</v>
      </c>
      <c r="CX334" s="230" t="str">
        <f t="shared" si="517"/>
        <v>HABILITA</v>
      </c>
      <c r="CY334" s="32"/>
      <c r="CZ334" s="229"/>
      <c r="DA334" s="34">
        <f t="shared" si="530"/>
        <v>0</v>
      </c>
      <c r="DB334" s="31">
        <f t="shared" si="531"/>
        <v>0</v>
      </c>
      <c r="DC334" s="230" t="str">
        <f t="shared" si="518"/>
        <v>NO OFERTADO</v>
      </c>
      <c r="DD334" s="32"/>
      <c r="DE334" s="229"/>
      <c r="DF334" s="34">
        <f t="shared" si="532"/>
        <v>0</v>
      </c>
      <c r="DG334" s="31">
        <f t="shared" si="533"/>
        <v>0</v>
      </c>
      <c r="DH334" s="230" t="str">
        <f t="shared" si="519"/>
        <v>NO OFERTADO</v>
      </c>
      <c r="DI334" s="32"/>
      <c r="DJ334" s="229"/>
      <c r="DK334" s="34">
        <f t="shared" si="534"/>
        <v>0</v>
      </c>
      <c r="DL334" s="31">
        <f t="shared" si="535"/>
        <v>0</v>
      </c>
      <c r="DM334" s="230" t="str">
        <f t="shared" si="520"/>
        <v>NO OFERTADO</v>
      </c>
      <c r="DN334" s="32"/>
      <c r="DO334" s="229"/>
      <c r="DP334" s="34">
        <f t="shared" si="536"/>
        <v>0</v>
      </c>
      <c r="DQ334" s="31">
        <f t="shared" si="537"/>
        <v>0</v>
      </c>
      <c r="DR334" s="230" t="str">
        <f t="shared" si="521"/>
        <v>NO OFERTADO</v>
      </c>
      <c r="DS334" s="32"/>
      <c r="DT334" s="229"/>
      <c r="DU334" s="34">
        <f t="shared" si="538"/>
        <v>0</v>
      </c>
      <c r="DV334" s="31">
        <f t="shared" si="539"/>
        <v>0</v>
      </c>
      <c r="DW334" s="230" t="str">
        <f t="shared" si="522"/>
        <v>NO OFERTADO</v>
      </c>
      <c r="DX334" s="32"/>
      <c r="DY334" s="229">
        <f t="shared" si="473"/>
        <v>0</v>
      </c>
      <c r="DZ334" s="34">
        <f t="shared" si="523"/>
        <v>0</v>
      </c>
      <c r="EA334" s="31">
        <f t="shared" si="524"/>
        <v>0</v>
      </c>
      <c r="EB334" s="230" t="str">
        <f t="shared" si="525"/>
        <v>NO OFERTADO</v>
      </c>
      <c r="EC334" s="32"/>
      <c r="ED334" s="229"/>
      <c r="EE334" s="34">
        <f t="shared" si="540"/>
        <v>0</v>
      </c>
      <c r="EF334" s="31">
        <f t="shared" si="541"/>
        <v>0</v>
      </c>
      <c r="EG334" s="230" t="str">
        <f t="shared" si="526"/>
        <v>NO OFERTADO</v>
      </c>
      <c r="EH334" s="32"/>
      <c r="EI334" s="229"/>
      <c r="EJ334" s="34">
        <f t="shared" si="542"/>
        <v>0</v>
      </c>
      <c r="EK334" s="31">
        <f t="shared" si="543"/>
        <v>0</v>
      </c>
      <c r="EL334" s="230" t="str">
        <f t="shared" si="527"/>
        <v>NO OFERTADO</v>
      </c>
    </row>
    <row r="335" spans="1:142" s="226" customFormat="1" ht="63.75" x14ac:dyDescent="0.2">
      <c r="A335" s="103">
        <v>326</v>
      </c>
      <c r="B335" s="202" t="s">
        <v>486</v>
      </c>
      <c r="C335" s="121" t="s">
        <v>52</v>
      </c>
      <c r="D335" s="146">
        <v>1</v>
      </c>
      <c r="E335" s="227" t="s">
        <v>53</v>
      </c>
      <c r="F335" s="228">
        <v>23.333333333333332</v>
      </c>
      <c r="G335" s="25">
        <v>8798.1460000000006</v>
      </c>
      <c r="H335" s="32"/>
      <c r="I335" s="229"/>
      <c r="J335" s="34">
        <f t="shared" si="528"/>
        <v>0</v>
      </c>
      <c r="K335" s="31">
        <f t="shared" si="529"/>
        <v>0</v>
      </c>
      <c r="L335" s="230" t="str">
        <f t="shared" si="478"/>
        <v>NO OFERTADO</v>
      </c>
      <c r="M335" s="32">
        <v>19000</v>
      </c>
      <c r="N335" s="229">
        <v>0</v>
      </c>
      <c r="O335" s="34">
        <f t="shared" si="479"/>
        <v>19000</v>
      </c>
      <c r="P335" s="31">
        <f t="shared" si="480"/>
        <v>19000</v>
      </c>
      <c r="Q335" s="230" t="str">
        <f t="shared" si="481"/>
        <v>NO HABILITA</v>
      </c>
      <c r="R335" s="32">
        <v>10350</v>
      </c>
      <c r="S335" s="229">
        <v>0</v>
      </c>
      <c r="T335" s="34">
        <f t="shared" si="482"/>
        <v>10350</v>
      </c>
      <c r="U335" s="31">
        <f t="shared" si="480"/>
        <v>10350</v>
      </c>
      <c r="V335" s="230" t="str">
        <f t="shared" si="483"/>
        <v>HABILITA</v>
      </c>
      <c r="W335" s="32"/>
      <c r="X335" s="229"/>
      <c r="Y335" s="34">
        <f t="shared" si="484"/>
        <v>0</v>
      </c>
      <c r="Z335" s="31">
        <f t="shared" si="480"/>
        <v>0</v>
      </c>
      <c r="AA335" s="230" t="str">
        <f t="shared" si="485"/>
        <v>NO OFERTADO</v>
      </c>
      <c r="AB335" s="32"/>
      <c r="AC335" s="229"/>
      <c r="AD335" s="34">
        <f t="shared" si="486"/>
        <v>0</v>
      </c>
      <c r="AE335" s="31">
        <f t="shared" si="480"/>
        <v>0</v>
      </c>
      <c r="AF335" s="230" t="str">
        <f t="shared" si="487"/>
        <v>NO OFERTADO</v>
      </c>
      <c r="AG335" s="32"/>
      <c r="AH335" s="229"/>
      <c r="AI335" s="34">
        <f t="shared" si="488"/>
        <v>0</v>
      </c>
      <c r="AJ335" s="31">
        <f t="shared" si="480"/>
        <v>0</v>
      </c>
      <c r="AK335" s="230" t="str">
        <f t="shared" si="489"/>
        <v>NO OFERTADO</v>
      </c>
      <c r="AL335" s="32"/>
      <c r="AM335" s="229"/>
      <c r="AN335" s="34">
        <f t="shared" si="490"/>
        <v>0</v>
      </c>
      <c r="AO335" s="31">
        <f t="shared" si="480"/>
        <v>0</v>
      </c>
      <c r="AP335" s="230" t="str">
        <f t="shared" si="491"/>
        <v>NO OFERTADO</v>
      </c>
      <c r="AQ335" s="32"/>
      <c r="AR335" s="229"/>
      <c r="AS335" s="34">
        <f t="shared" si="492"/>
        <v>0</v>
      </c>
      <c r="AT335" s="31">
        <f t="shared" si="480"/>
        <v>0</v>
      </c>
      <c r="AU335" s="230" t="str">
        <f t="shared" si="493"/>
        <v>NO OFERTADO</v>
      </c>
      <c r="AV335" s="32">
        <v>12102</v>
      </c>
      <c r="AW335" s="229">
        <v>0</v>
      </c>
      <c r="AX335" s="34">
        <f t="shared" si="494"/>
        <v>12102</v>
      </c>
      <c r="AY335" s="31">
        <f t="shared" si="480"/>
        <v>12102</v>
      </c>
      <c r="AZ335" s="230" t="str">
        <f t="shared" si="495"/>
        <v>NO HABILITA</v>
      </c>
      <c r="BA335" s="32"/>
      <c r="BB335" s="229">
        <f t="shared" si="496"/>
        <v>0</v>
      </c>
      <c r="BC335" s="34">
        <f t="shared" si="497"/>
        <v>0</v>
      </c>
      <c r="BD335" s="31">
        <f t="shared" si="480"/>
        <v>0</v>
      </c>
      <c r="BE335" s="230" t="str">
        <f t="shared" si="498"/>
        <v>NO OFERTADO</v>
      </c>
      <c r="BF335" s="32"/>
      <c r="BG335" s="229"/>
      <c r="BH335" s="34">
        <f t="shared" si="499"/>
        <v>0</v>
      </c>
      <c r="BI335" s="31">
        <f t="shared" si="480"/>
        <v>0</v>
      </c>
      <c r="BJ335" s="230" t="str">
        <f t="shared" si="500"/>
        <v>NO OFERTADO</v>
      </c>
      <c r="BK335" s="32">
        <v>7000</v>
      </c>
      <c r="BL335" s="229">
        <v>0</v>
      </c>
      <c r="BM335" s="34">
        <f t="shared" si="501"/>
        <v>7000</v>
      </c>
      <c r="BN335" s="31">
        <f t="shared" si="480"/>
        <v>7000</v>
      </c>
      <c r="BO335" s="230" t="str">
        <f t="shared" si="502"/>
        <v>HABILITA</v>
      </c>
      <c r="BP335" s="32"/>
      <c r="BQ335" s="229"/>
      <c r="BR335" s="34">
        <f t="shared" si="503"/>
        <v>0</v>
      </c>
      <c r="BS335" s="31">
        <f t="shared" si="480"/>
        <v>0</v>
      </c>
      <c r="BT335" s="230" t="str">
        <f t="shared" si="504"/>
        <v>NO OFERTADO</v>
      </c>
      <c r="BU335" s="32"/>
      <c r="BV335" s="229"/>
      <c r="BW335" s="34">
        <f t="shared" si="505"/>
        <v>0</v>
      </c>
      <c r="BX335" s="31">
        <f t="shared" si="506"/>
        <v>0</v>
      </c>
      <c r="BY335" s="230" t="str">
        <f t="shared" si="507"/>
        <v>NO OFERTADO</v>
      </c>
      <c r="BZ335" s="32"/>
      <c r="CA335" s="229"/>
      <c r="CB335" s="34">
        <f t="shared" si="508"/>
        <v>0</v>
      </c>
      <c r="CC335" s="31">
        <f t="shared" si="506"/>
        <v>0</v>
      </c>
      <c r="CD335" s="230" t="str">
        <f t="shared" si="509"/>
        <v>NO OFERTADO</v>
      </c>
      <c r="CE335" s="32"/>
      <c r="CF335" s="229"/>
      <c r="CG335" s="34">
        <f t="shared" si="510"/>
        <v>0</v>
      </c>
      <c r="CH335" s="31">
        <f t="shared" si="506"/>
        <v>0</v>
      </c>
      <c r="CI335" s="230" t="str">
        <f t="shared" si="511"/>
        <v>NO OFERTADO</v>
      </c>
      <c r="CJ335" s="32">
        <v>15028</v>
      </c>
      <c r="CK335" s="229">
        <v>0</v>
      </c>
      <c r="CL335" s="34">
        <f t="shared" si="512"/>
        <v>15028</v>
      </c>
      <c r="CM335" s="31">
        <f t="shared" si="506"/>
        <v>15028</v>
      </c>
      <c r="CN335" s="230" t="str">
        <f t="shared" si="513"/>
        <v>NO HABILITA</v>
      </c>
      <c r="CO335" s="32"/>
      <c r="CP335" s="231"/>
      <c r="CQ335" s="34">
        <f t="shared" si="514"/>
        <v>0</v>
      </c>
      <c r="CR335" s="31">
        <f t="shared" si="506"/>
        <v>0</v>
      </c>
      <c r="CS335" s="230" t="str">
        <f t="shared" si="515"/>
        <v>NO OFERTADO</v>
      </c>
      <c r="CT335" s="32">
        <v>6958</v>
      </c>
      <c r="CU335" s="229">
        <v>0</v>
      </c>
      <c r="CV335" s="34">
        <f t="shared" si="516"/>
        <v>6958</v>
      </c>
      <c r="CW335" s="31">
        <f t="shared" si="506"/>
        <v>6958</v>
      </c>
      <c r="CX335" s="230" t="str">
        <f t="shared" si="517"/>
        <v>HABILITA</v>
      </c>
      <c r="CY335" s="32"/>
      <c r="CZ335" s="229"/>
      <c r="DA335" s="34">
        <f t="shared" si="530"/>
        <v>0</v>
      </c>
      <c r="DB335" s="31">
        <f t="shared" si="531"/>
        <v>0</v>
      </c>
      <c r="DC335" s="230" t="str">
        <f t="shared" si="518"/>
        <v>NO OFERTADO</v>
      </c>
      <c r="DD335" s="32"/>
      <c r="DE335" s="229"/>
      <c r="DF335" s="34">
        <f t="shared" si="532"/>
        <v>0</v>
      </c>
      <c r="DG335" s="31">
        <f t="shared" si="533"/>
        <v>0</v>
      </c>
      <c r="DH335" s="230" t="str">
        <f t="shared" si="519"/>
        <v>NO OFERTADO</v>
      </c>
      <c r="DI335" s="32"/>
      <c r="DJ335" s="229"/>
      <c r="DK335" s="34">
        <f t="shared" si="534"/>
        <v>0</v>
      </c>
      <c r="DL335" s="31">
        <f t="shared" si="535"/>
        <v>0</v>
      </c>
      <c r="DM335" s="230" t="str">
        <f t="shared" si="520"/>
        <v>NO OFERTADO</v>
      </c>
      <c r="DN335" s="32"/>
      <c r="DO335" s="229"/>
      <c r="DP335" s="34">
        <f t="shared" si="536"/>
        <v>0</v>
      </c>
      <c r="DQ335" s="31">
        <f t="shared" si="537"/>
        <v>0</v>
      </c>
      <c r="DR335" s="230" t="str">
        <f t="shared" si="521"/>
        <v>NO OFERTADO</v>
      </c>
      <c r="DS335" s="32"/>
      <c r="DT335" s="229"/>
      <c r="DU335" s="34">
        <f t="shared" si="538"/>
        <v>0</v>
      </c>
      <c r="DV335" s="31">
        <f t="shared" si="539"/>
        <v>0</v>
      </c>
      <c r="DW335" s="230" t="str">
        <f t="shared" si="522"/>
        <v>NO OFERTADO</v>
      </c>
      <c r="DX335" s="32"/>
      <c r="DY335" s="229">
        <f t="shared" si="473"/>
        <v>0</v>
      </c>
      <c r="DZ335" s="34">
        <f t="shared" si="523"/>
        <v>0</v>
      </c>
      <c r="EA335" s="31">
        <f t="shared" si="524"/>
        <v>0</v>
      </c>
      <c r="EB335" s="230" t="str">
        <f t="shared" si="525"/>
        <v>NO OFERTADO</v>
      </c>
      <c r="EC335" s="32"/>
      <c r="ED335" s="229"/>
      <c r="EE335" s="34">
        <f t="shared" si="540"/>
        <v>0</v>
      </c>
      <c r="EF335" s="31">
        <f t="shared" si="541"/>
        <v>0</v>
      </c>
      <c r="EG335" s="230" t="str">
        <f t="shared" si="526"/>
        <v>NO OFERTADO</v>
      </c>
      <c r="EH335" s="32"/>
      <c r="EI335" s="229"/>
      <c r="EJ335" s="34">
        <f t="shared" si="542"/>
        <v>0</v>
      </c>
      <c r="EK335" s="31">
        <f t="shared" si="543"/>
        <v>0</v>
      </c>
      <c r="EL335" s="230" t="str">
        <f t="shared" si="527"/>
        <v>NO OFERTADO</v>
      </c>
    </row>
    <row r="336" spans="1:142" s="226" customFormat="1" ht="51" x14ac:dyDescent="0.2">
      <c r="A336" s="103">
        <v>327</v>
      </c>
      <c r="B336" s="202" t="s">
        <v>487</v>
      </c>
      <c r="C336" s="121" t="s">
        <v>52</v>
      </c>
      <c r="D336" s="146">
        <v>1</v>
      </c>
      <c r="E336" s="227" t="s">
        <v>53</v>
      </c>
      <c r="F336" s="228">
        <v>55.666666666666664</v>
      </c>
      <c r="G336" s="25">
        <v>4273.3851999999997</v>
      </c>
      <c r="H336" s="32"/>
      <c r="I336" s="229"/>
      <c r="J336" s="34">
        <f t="shared" si="528"/>
        <v>0</v>
      </c>
      <c r="K336" s="31">
        <f t="shared" si="529"/>
        <v>0</v>
      </c>
      <c r="L336" s="230" t="str">
        <f t="shared" si="478"/>
        <v>NO OFERTADO</v>
      </c>
      <c r="M336" s="32">
        <v>4700</v>
      </c>
      <c r="N336" s="229">
        <v>0</v>
      </c>
      <c r="O336" s="34">
        <f t="shared" si="479"/>
        <v>4700</v>
      </c>
      <c r="P336" s="31">
        <f t="shared" si="480"/>
        <v>4700</v>
      </c>
      <c r="Q336" s="230" t="str">
        <f t="shared" si="481"/>
        <v>HABILITA</v>
      </c>
      <c r="R336" s="32">
        <v>4000</v>
      </c>
      <c r="S336" s="229">
        <v>0</v>
      </c>
      <c r="T336" s="34">
        <f t="shared" si="482"/>
        <v>4000</v>
      </c>
      <c r="U336" s="31">
        <f t="shared" si="480"/>
        <v>4000</v>
      </c>
      <c r="V336" s="230" t="str">
        <f t="shared" si="483"/>
        <v>HABILITA</v>
      </c>
      <c r="W336" s="32"/>
      <c r="X336" s="229"/>
      <c r="Y336" s="34">
        <f t="shared" si="484"/>
        <v>0</v>
      </c>
      <c r="Z336" s="31">
        <f t="shared" si="480"/>
        <v>0</v>
      </c>
      <c r="AA336" s="230" t="str">
        <f t="shared" si="485"/>
        <v>NO OFERTADO</v>
      </c>
      <c r="AB336" s="32"/>
      <c r="AC336" s="229"/>
      <c r="AD336" s="34">
        <f t="shared" si="486"/>
        <v>0</v>
      </c>
      <c r="AE336" s="31">
        <f t="shared" si="480"/>
        <v>0</v>
      </c>
      <c r="AF336" s="230" t="str">
        <f t="shared" si="487"/>
        <v>NO OFERTADO</v>
      </c>
      <c r="AG336" s="32"/>
      <c r="AH336" s="229"/>
      <c r="AI336" s="34">
        <f t="shared" si="488"/>
        <v>0</v>
      </c>
      <c r="AJ336" s="31">
        <f t="shared" si="480"/>
        <v>0</v>
      </c>
      <c r="AK336" s="230" t="str">
        <f t="shared" si="489"/>
        <v>NO OFERTADO</v>
      </c>
      <c r="AL336" s="32"/>
      <c r="AM336" s="229"/>
      <c r="AN336" s="34">
        <f t="shared" si="490"/>
        <v>0</v>
      </c>
      <c r="AO336" s="31">
        <f t="shared" si="480"/>
        <v>0</v>
      </c>
      <c r="AP336" s="230" t="str">
        <f t="shared" si="491"/>
        <v>NO OFERTADO</v>
      </c>
      <c r="AQ336" s="32"/>
      <c r="AR336" s="229"/>
      <c r="AS336" s="34">
        <f t="shared" si="492"/>
        <v>0</v>
      </c>
      <c r="AT336" s="31">
        <f t="shared" si="480"/>
        <v>0</v>
      </c>
      <c r="AU336" s="230" t="str">
        <f t="shared" si="493"/>
        <v>NO OFERTADO</v>
      </c>
      <c r="AV336" s="32">
        <v>4716</v>
      </c>
      <c r="AW336" s="229">
        <v>0</v>
      </c>
      <c r="AX336" s="34">
        <f t="shared" si="494"/>
        <v>4716</v>
      </c>
      <c r="AY336" s="31">
        <f t="shared" si="480"/>
        <v>4716</v>
      </c>
      <c r="AZ336" s="230" t="str">
        <f t="shared" si="495"/>
        <v>HABILITA</v>
      </c>
      <c r="BA336" s="32"/>
      <c r="BB336" s="229">
        <f t="shared" si="496"/>
        <v>0</v>
      </c>
      <c r="BC336" s="34">
        <f t="shared" si="497"/>
        <v>0</v>
      </c>
      <c r="BD336" s="31">
        <f t="shared" si="480"/>
        <v>0</v>
      </c>
      <c r="BE336" s="230" t="str">
        <f t="shared" si="498"/>
        <v>NO OFERTADO</v>
      </c>
      <c r="BF336" s="32"/>
      <c r="BG336" s="229"/>
      <c r="BH336" s="34">
        <f t="shared" si="499"/>
        <v>0</v>
      </c>
      <c r="BI336" s="31">
        <f t="shared" si="480"/>
        <v>0</v>
      </c>
      <c r="BJ336" s="230" t="str">
        <f t="shared" si="500"/>
        <v>NO OFERTADO</v>
      </c>
      <c r="BK336" s="32">
        <v>3400</v>
      </c>
      <c r="BL336" s="229">
        <v>0</v>
      </c>
      <c r="BM336" s="34">
        <f t="shared" si="501"/>
        <v>3400</v>
      </c>
      <c r="BN336" s="31">
        <f t="shared" si="480"/>
        <v>3400</v>
      </c>
      <c r="BO336" s="230" t="str">
        <f t="shared" si="502"/>
        <v>HABILITA</v>
      </c>
      <c r="BP336" s="32"/>
      <c r="BQ336" s="229"/>
      <c r="BR336" s="34">
        <f t="shared" si="503"/>
        <v>0</v>
      </c>
      <c r="BS336" s="31">
        <f t="shared" si="480"/>
        <v>0</v>
      </c>
      <c r="BT336" s="230" t="str">
        <f t="shared" si="504"/>
        <v>NO OFERTADO</v>
      </c>
      <c r="BU336" s="32"/>
      <c r="BV336" s="229"/>
      <c r="BW336" s="34">
        <f t="shared" si="505"/>
        <v>0</v>
      </c>
      <c r="BX336" s="31">
        <f t="shared" si="506"/>
        <v>0</v>
      </c>
      <c r="BY336" s="230" t="str">
        <f t="shared" si="507"/>
        <v>NO OFERTADO</v>
      </c>
      <c r="BZ336" s="32"/>
      <c r="CA336" s="229"/>
      <c r="CB336" s="34">
        <f t="shared" si="508"/>
        <v>0</v>
      </c>
      <c r="CC336" s="31">
        <f t="shared" si="506"/>
        <v>0</v>
      </c>
      <c r="CD336" s="230" t="str">
        <f t="shared" si="509"/>
        <v>NO OFERTADO</v>
      </c>
      <c r="CE336" s="32"/>
      <c r="CF336" s="229"/>
      <c r="CG336" s="34">
        <f t="shared" si="510"/>
        <v>0</v>
      </c>
      <c r="CH336" s="31">
        <f t="shared" si="506"/>
        <v>0</v>
      </c>
      <c r="CI336" s="230" t="str">
        <f t="shared" si="511"/>
        <v>NO OFERTADO</v>
      </c>
      <c r="CJ336" s="32"/>
      <c r="CK336" s="229"/>
      <c r="CL336" s="34">
        <f t="shared" si="512"/>
        <v>0</v>
      </c>
      <c r="CM336" s="31">
        <f t="shared" si="506"/>
        <v>0</v>
      </c>
      <c r="CN336" s="230" t="str">
        <f t="shared" si="513"/>
        <v>NO OFERTADO</v>
      </c>
      <c r="CO336" s="32"/>
      <c r="CP336" s="231"/>
      <c r="CQ336" s="34">
        <f t="shared" si="514"/>
        <v>0</v>
      </c>
      <c r="CR336" s="31">
        <f t="shared" si="506"/>
        <v>0</v>
      </c>
      <c r="CS336" s="230" t="str">
        <f t="shared" si="515"/>
        <v>NO OFERTADO</v>
      </c>
      <c r="CT336" s="32">
        <v>4597</v>
      </c>
      <c r="CU336" s="229">
        <v>0</v>
      </c>
      <c r="CV336" s="34">
        <f t="shared" si="516"/>
        <v>4597</v>
      </c>
      <c r="CW336" s="31">
        <f t="shared" si="506"/>
        <v>4597</v>
      </c>
      <c r="CX336" s="230" t="str">
        <f t="shared" si="517"/>
        <v>HABILITA</v>
      </c>
      <c r="CY336" s="32"/>
      <c r="CZ336" s="229"/>
      <c r="DA336" s="34">
        <f t="shared" si="530"/>
        <v>0</v>
      </c>
      <c r="DB336" s="31">
        <f t="shared" si="531"/>
        <v>0</v>
      </c>
      <c r="DC336" s="230" t="str">
        <f t="shared" si="518"/>
        <v>NO OFERTADO</v>
      </c>
      <c r="DD336" s="32"/>
      <c r="DE336" s="229"/>
      <c r="DF336" s="34">
        <f t="shared" si="532"/>
        <v>0</v>
      </c>
      <c r="DG336" s="31">
        <f t="shared" si="533"/>
        <v>0</v>
      </c>
      <c r="DH336" s="230" t="str">
        <f t="shared" si="519"/>
        <v>NO OFERTADO</v>
      </c>
      <c r="DI336" s="32"/>
      <c r="DJ336" s="229"/>
      <c r="DK336" s="34">
        <f t="shared" si="534"/>
        <v>0</v>
      </c>
      <c r="DL336" s="31">
        <f t="shared" si="535"/>
        <v>0</v>
      </c>
      <c r="DM336" s="230" t="str">
        <f t="shared" si="520"/>
        <v>NO OFERTADO</v>
      </c>
      <c r="DN336" s="32"/>
      <c r="DO336" s="229"/>
      <c r="DP336" s="34">
        <f t="shared" si="536"/>
        <v>0</v>
      </c>
      <c r="DQ336" s="31">
        <f t="shared" si="537"/>
        <v>0</v>
      </c>
      <c r="DR336" s="230" t="str">
        <f t="shared" si="521"/>
        <v>NO OFERTADO</v>
      </c>
      <c r="DS336" s="32"/>
      <c r="DT336" s="229"/>
      <c r="DU336" s="34">
        <f t="shared" si="538"/>
        <v>0</v>
      </c>
      <c r="DV336" s="31">
        <f t="shared" si="539"/>
        <v>0</v>
      </c>
      <c r="DW336" s="230" t="str">
        <f t="shared" si="522"/>
        <v>NO OFERTADO</v>
      </c>
      <c r="DX336" s="32"/>
      <c r="DY336" s="229">
        <f t="shared" si="473"/>
        <v>0</v>
      </c>
      <c r="DZ336" s="34">
        <f t="shared" si="523"/>
        <v>0</v>
      </c>
      <c r="EA336" s="31">
        <f t="shared" si="524"/>
        <v>0</v>
      </c>
      <c r="EB336" s="230" t="str">
        <f t="shared" si="525"/>
        <v>NO OFERTADO</v>
      </c>
      <c r="EC336" s="32"/>
      <c r="ED336" s="229"/>
      <c r="EE336" s="34">
        <f t="shared" si="540"/>
        <v>0</v>
      </c>
      <c r="EF336" s="31">
        <f t="shared" si="541"/>
        <v>0</v>
      </c>
      <c r="EG336" s="230" t="str">
        <f t="shared" si="526"/>
        <v>NO OFERTADO</v>
      </c>
      <c r="EH336" s="32"/>
      <c r="EI336" s="229"/>
      <c r="EJ336" s="34">
        <f t="shared" si="542"/>
        <v>0</v>
      </c>
      <c r="EK336" s="31">
        <f t="shared" si="543"/>
        <v>0</v>
      </c>
      <c r="EL336" s="230" t="str">
        <f t="shared" si="527"/>
        <v>NO OFERTADO</v>
      </c>
    </row>
    <row r="337" spans="1:142" s="226" customFormat="1" ht="51" x14ac:dyDescent="0.2">
      <c r="A337" s="103">
        <v>328</v>
      </c>
      <c r="B337" s="202" t="s">
        <v>488</v>
      </c>
      <c r="C337" s="121" t="s">
        <v>52</v>
      </c>
      <c r="D337" s="146">
        <v>1</v>
      </c>
      <c r="E337" s="227" t="s">
        <v>53</v>
      </c>
      <c r="F337" s="228">
        <v>133.33333333333334</v>
      </c>
      <c r="G337" s="25">
        <v>4273.3851999999997</v>
      </c>
      <c r="H337" s="32"/>
      <c r="I337" s="229"/>
      <c r="J337" s="34">
        <f t="shared" si="528"/>
        <v>0</v>
      </c>
      <c r="K337" s="31">
        <f t="shared" si="529"/>
        <v>0</v>
      </c>
      <c r="L337" s="230" t="str">
        <f t="shared" si="478"/>
        <v>NO OFERTADO</v>
      </c>
      <c r="M337" s="32">
        <v>4800</v>
      </c>
      <c r="N337" s="229">
        <v>0</v>
      </c>
      <c r="O337" s="34">
        <f t="shared" si="479"/>
        <v>4800</v>
      </c>
      <c r="P337" s="31">
        <f t="shared" si="480"/>
        <v>4800</v>
      </c>
      <c r="Q337" s="230" t="str">
        <f t="shared" si="481"/>
        <v>HABILITA</v>
      </c>
      <c r="R337" s="32">
        <v>4150</v>
      </c>
      <c r="S337" s="229">
        <v>0</v>
      </c>
      <c r="T337" s="34">
        <f t="shared" si="482"/>
        <v>4150</v>
      </c>
      <c r="U337" s="31">
        <f t="shared" si="480"/>
        <v>4150</v>
      </c>
      <c r="V337" s="230" t="str">
        <f t="shared" si="483"/>
        <v>HABILITA</v>
      </c>
      <c r="W337" s="32"/>
      <c r="X337" s="229"/>
      <c r="Y337" s="34">
        <f t="shared" si="484"/>
        <v>0</v>
      </c>
      <c r="Z337" s="31">
        <f t="shared" si="480"/>
        <v>0</v>
      </c>
      <c r="AA337" s="230" t="str">
        <f t="shared" si="485"/>
        <v>NO OFERTADO</v>
      </c>
      <c r="AB337" s="32"/>
      <c r="AC337" s="229"/>
      <c r="AD337" s="34">
        <f t="shared" si="486"/>
        <v>0</v>
      </c>
      <c r="AE337" s="31">
        <f t="shared" si="480"/>
        <v>0</v>
      </c>
      <c r="AF337" s="230" t="str">
        <f t="shared" si="487"/>
        <v>NO OFERTADO</v>
      </c>
      <c r="AG337" s="32"/>
      <c r="AH337" s="229"/>
      <c r="AI337" s="34">
        <f t="shared" si="488"/>
        <v>0</v>
      </c>
      <c r="AJ337" s="31">
        <f t="shared" si="480"/>
        <v>0</v>
      </c>
      <c r="AK337" s="230" t="str">
        <f t="shared" si="489"/>
        <v>NO OFERTADO</v>
      </c>
      <c r="AL337" s="32"/>
      <c r="AM337" s="229"/>
      <c r="AN337" s="34">
        <f t="shared" si="490"/>
        <v>0</v>
      </c>
      <c r="AO337" s="31">
        <f t="shared" si="480"/>
        <v>0</v>
      </c>
      <c r="AP337" s="230" t="str">
        <f t="shared" si="491"/>
        <v>NO OFERTADO</v>
      </c>
      <c r="AQ337" s="32"/>
      <c r="AR337" s="229"/>
      <c r="AS337" s="34">
        <f t="shared" si="492"/>
        <v>0</v>
      </c>
      <c r="AT337" s="31">
        <f t="shared" si="480"/>
        <v>0</v>
      </c>
      <c r="AU337" s="230" t="str">
        <f t="shared" si="493"/>
        <v>NO OFERTADO</v>
      </c>
      <c r="AV337" s="32">
        <v>4716</v>
      </c>
      <c r="AW337" s="229">
        <v>0</v>
      </c>
      <c r="AX337" s="34">
        <f t="shared" si="494"/>
        <v>4716</v>
      </c>
      <c r="AY337" s="31">
        <f t="shared" si="480"/>
        <v>4716</v>
      </c>
      <c r="AZ337" s="230" t="str">
        <f t="shared" si="495"/>
        <v>HABILITA</v>
      </c>
      <c r="BA337" s="32"/>
      <c r="BB337" s="229">
        <f t="shared" si="496"/>
        <v>0</v>
      </c>
      <c r="BC337" s="34">
        <f t="shared" si="497"/>
        <v>0</v>
      </c>
      <c r="BD337" s="31">
        <f t="shared" si="480"/>
        <v>0</v>
      </c>
      <c r="BE337" s="230" t="str">
        <f t="shared" si="498"/>
        <v>NO OFERTADO</v>
      </c>
      <c r="BF337" s="32"/>
      <c r="BG337" s="229"/>
      <c r="BH337" s="34">
        <f t="shared" si="499"/>
        <v>0</v>
      </c>
      <c r="BI337" s="31">
        <f t="shared" si="480"/>
        <v>0</v>
      </c>
      <c r="BJ337" s="230" t="str">
        <f t="shared" si="500"/>
        <v>NO OFERTADO</v>
      </c>
      <c r="BK337" s="32">
        <v>3400</v>
      </c>
      <c r="BL337" s="229">
        <v>0</v>
      </c>
      <c r="BM337" s="34">
        <f t="shared" si="501"/>
        <v>3400</v>
      </c>
      <c r="BN337" s="31">
        <f t="shared" si="480"/>
        <v>3400</v>
      </c>
      <c r="BO337" s="230" t="str">
        <f t="shared" si="502"/>
        <v>HABILITA</v>
      </c>
      <c r="BP337" s="32"/>
      <c r="BQ337" s="229"/>
      <c r="BR337" s="34">
        <f t="shared" si="503"/>
        <v>0</v>
      </c>
      <c r="BS337" s="31">
        <f t="shared" si="480"/>
        <v>0</v>
      </c>
      <c r="BT337" s="230" t="str">
        <f t="shared" si="504"/>
        <v>NO OFERTADO</v>
      </c>
      <c r="BU337" s="32"/>
      <c r="BV337" s="229"/>
      <c r="BW337" s="34">
        <f t="shared" si="505"/>
        <v>0</v>
      </c>
      <c r="BX337" s="31">
        <f t="shared" si="506"/>
        <v>0</v>
      </c>
      <c r="BY337" s="230" t="str">
        <f t="shared" si="507"/>
        <v>NO OFERTADO</v>
      </c>
      <c r="BZ337" s="32"/>
      <c r="CA337" s="229"/>
      <c r="CB337" s="34">
        <f t="shared" si="508"/>
        <v>0</v>
      </c>
      <c r="CC337" s="31">
        <f t="shared" si="506"/>
        <v>0</v>
      </c>
      <c r="CD337" s="230" t="str">
        <f t="shared" si="509"/>
        <v>NO OFERTADO</v>
      </c>
      <c r="CE337" s="32"/>
      <c r="CF337" s="229"/>
      <c r="CG337" s="34">
        <f t="shared" si="510"/>
        <v>0</v>
      </c>
      <c r="CH337" s="31">
        <f t="shared" si="506"/>
        <v>0</v>
      </c>
      <c r="CI337" s="230" t="str">
        <f t="shared" si="511"/>
        <v>NO OFERTADO</v>
      </c>
      <c r="CJ337" s="32"/>
      <c r="CK337" s="229"/>
      <c r="CL337" s="34">
        <f t="shared" si="512"/>
        <v>0</v>
      </c>
      <c r="CM337" s="31">
        <f t="shared" si="506"/>
        <v>0</v>
      </c>
      <c r="CN337" s="230" t="str">
        <f t="shared" si="513"/>
        <v>NO OFERTADO</v>
      </c>
      <c r="CO337" s="32"/>
      <c r="CP337" s="231"/>
      <c r="CQ337" s="34">
        <f t="shared" si="514"/>
        <v>0</v>
      </c>
      <c r="CR337" s="31">
        <f t="shared" si="506"/>
        <v>0</v>
      </c>
      <c r="CS337" s="230" t="str">
        <f t="shared" si="515"/>
        <v>NO OFERTADO</v>
      </c>
      <c r="CT337" s="32">
        <v>4597</v>
      </c>
      <c r="CU337" s="229">
        <v>0</v>
      </c>
      <c r="CV337" s="34">
        <f t="shared" si="516"/>
        <v>4597</v>
      </c>
      <c r="CW337" s="31">
        <f t="shared" si="506"/>
        <v>4597</v>
      </c>
      <c r="CX337" s="230" t="str">
        <f t="shared" si="517"/>
        <v>HABILITA</v>
      </c>
      <c r="CY337" s="32"/>
      <c r="CZ337" s="229"/>
      <c r="DA337" s="34">
        <f t="shared" si="530"/>
        <v>0</v>
      </c>
      <c r="DB337" s="31">
        <f t="shared" si="531"/>
        <v>0</v>
      </c>
      <c r="DC337" s="230" t="str">
        <f t="shared" si="518"/>
        <v>NO OFERTADO</v>
      </c>
      <c r="DD337" s="32"/>
      <c r="DE337" s="229"/>
      <c r="DF337" s="34">
        <f t="shared" si="532"/>
        <v>0</v>
      </c>
      <c r="DG337" s="31">
        <f t="shared" si="533"/>
        <v>0</v>
      </c>
      <c r="DH337" s="230" t="str">
        <f t="shared" si="519"/>
        <v>NO OFERTADO</v>
      </c>
      <c r="DI337" s="32"/>
      <c r="DJ337" s="229"/>
      <c r="DK337" s="34">
        <f t="shared" si="534"/>
        <v>0</v>
      </c>
      <c r="DL337" s="31">
        <f t="shared" si="535"/>
        <v>0</v>
      </c>
      <c r="DM337" s="230" t="str">
        <f t="shared" si="520"/>
        <v>NO OFERTADO</v>
      </c>
      <c r="DN337" s="32"/>
      <c r="DO337" s="229"/>
      <c r="DP337" s="34">
        <f t="shared" si="536"/>
        <v>0</v>
      </c>
      <c r="DQ337" s="31">
        <f t="shared" si="537"/>
        <v>0</v>
      </c>
      <c r="DR337" s="230" t="str">
        <f t="shared" si="521"/>
        <v>NO OFERTADO</v>
      </c>
      <c r="DS337" s="32"/>
      <c r="DT337" s="229"/>
      <c r="DU337" s="34">
        <f t="shared" si="538"/>
        <v>0</v>
      </c>
      <c r="DV337" s="31">
        <f t="shared" si="539"/>
        <v>0</v>
      </c>
      <c r="DW337" s="230" t="str">
        <f t="shared" si="522"/>
        <v>NO OFERTADO</v>
      </c>
      <c r="DX337" s="32"/>
      <c r="DY337" s="229">
        <f t="shared" si="473"/>
        <v>0</v>
      </c>
      <c r="DZ337" s="34">
        <f t="shared" si="523"/>
        <v>0</v>
      </c>
      <c r="EA337" s="31">
        <f t="shared" si="524"/>
        <v>0</v>
      </c>
      <c r="EB337" s="230" t="str">
        <f t="shared" si="525"/>
        <v>NO OFERTADO</v>
      </c>
      <c r="EC337" s="32"/>
      <c r="ED337" s="229"/>
      <c r="EE337" s="34">
        <f t="shared" si="540"/>
        <v>0</v>
      </c>
      <c r="EF337" s="31">
        <f t="shared" si="541"/>
        <v>0</v>
      </c>
      <c r="EG337" s="230" t="str">
        <f t="shared" si="526"/>
        <v>NO OFERTADO</v>
      </c>
      <c r="EH337" s="32"/>
      <c r="EI337" s="229"/>
      <c r="EJ337" s="34">
        <f t="shared" si="542"/>
        <v>0</v>
      </c>
      <c r="EK337" s="31">
        <f t="shared" si="543"/>
        <v>0</v>
      </c>
      <c r="EL337" s="230" t="str">
        <f t="shared" si="527"/>
        <v>NO OFERTADO</v>
      </c>
    </row>
    <row r="338" spans="1:142" s="226" customFormat="1" ht="51" x14ac:dyDescent="0.2">
      <c r="A338" s="103">
        <v>329</v>
      </c>
      <c r="B338" s="202" t="s">
        <v>489</v>
      </c>
      <c r="C338" s="121" t="s">
        <v>52</v>
      </c>
      <c r="D338" s="146">
        <v>1</v>
      </c>
      <c r="E338" s="227" t="s">
        <v>53</v>
      </c>
      <c r="F338" s="228">
        <v>113.66666666666667</v>
      </c>
      <c r="G338" s="25">
        <v>3267.8827999999999</v>
      </c>
      <c r="H338" s="32"/>
      <c r="I338" s="229"/>
      <c r="J338" s="34">
        <f t="shared" si="528"/>
        <v>0</v>
      </c>
      <c r="K338" s="31">
        <f t="shared" si="529"/>
        <v>0</v>
      </c>
      <c r="L338" s="230" t="str">
        <f t="shared" si="478"/>
        <v>NO OFERTADO</v>
      </c>
      <c r="M338" s="32">
        <v>3700</v>
      </c>
      <c r="N338" s="229">
        <v>0</v>
      </c>
      <c r="O338" s="34">
        <f t="shared" si="479"/>
        <v>3700</v>
      </c>
      <c r="P338" s="31">
        <f t="shared" si="480"/>
        <v>3700</v>
      </c>
      <c r="Q338" s="230" t="str">
        <f t="shared" si="481"/>
        <v>HABILITA</v>
      </c>
      <c r="R338" s="32">
        <v>3450</v>
      </c>
      <c r="S338" s="229">
        <v>0</v>
      </c>
      <c r="T338" s="34">
        <f t="shared" si="482"/>
        <v>3450</v>
      </c>
      <c r="U338" s="31">
        <f t="shared" si="480"/>
        <v>3450</v>
      </c>
      <c r="V338" s="230" t="str">
        <f t="shared" si="483"/>
        <v>HABILITA</v>
      </c>
      <c r="W338" s="32"/>
      <c r="X338" s="229"/>
      <c r="Y338" s="34">
        <f t="shared" si="484"/>
        <v>0</v>
      </c>
      <c r="Z338" s="31">
        <f t="shared" si="480"/>
        <v>0</v>
      </c>
      <c r="AA338" s="230" t="str">
        <f t="shared" si="485"/>
        <v>NO OFERTADO</v>
      </c>
      <c r="AB338" s="32"/>
      <c r="AC338" s="229"/>
      <c r="AD338" s="34">
        <f t="shared" si="486"/>
        <v>0</v>
      </c>
      <c r="AE338" s="31">
        <f t="shared" si="480"/>
        <v>0</v>
      </c>
      <c r="AF338" s="230" t="str">
        <f t="shared" si="487"/>
        <v>NO OFERTADO</v>
      </c>
      <c r="AG338" s="32"/>
      <c r="AH338" s="229"/>
      <c r="AI338" s="34">
        <f t="shared" si="488"/>
        <v>0</v>
      </c>
      <c r="AJ338" s="31">
        <f t="shared" si="480"/>
        <v>0</v>
      </c>
      <c r="AK338" s="230" t="str">
        <f t="shared" si="489"/>
        <v>NO OFERTADO</v>
      </c>
      <c r="AL338" s="32"/>
      <c r="AM338" s="229"/>
      <c r="AN338" s="34">
        <f t="shared" si="490"/>
        <v>0</v>
      </c>
      <c r="AO338" s="31">
        <f t="shared" si="480"/>
        <v>0</v>
      </c>
      <c r="AP338" s="230" t="str">
        <f t="shared" si="491"/>
        <v>NO OFERTADO</v>
      </c>
      <c r="AQ338" s="32"/>
      <c r="AR338" s="229"/>
      <c r="AS338" s="34">
        <f t="shared" si="492"/>
        <v>0</v>
      </c>
      <c r="AT338" s="31">
        <f t="shared" si="480"/>
        <v>0</v>
      </c>
      <c r="AU338" s="230" t="str">
        <f t="shared" si="493"/>
        <v>NO OFERTADO</v>
      </c>
      <c r="AV338" s="32">
        <v>4034</v>
      </c>
      <c r="AW338" s="229">
        <v>0</v>
      </c>
      <c r="AX338" s="34">
        <f t="shared" si="494"/>
        <v>4034</v>
      </c>
      <c r="AY338" s="31">
        <f t="shared" si="480"/>
        <v>4034</v>
      </c>
      <c r="AZ338" s="230" t="str">
        <f t="shared" si="495"/>
        <v>HABILITA</v>
      </c>
      <c r="BA338" s="32"/>
      <c r="BB338" s="229">
        <f t="shared" si="496"/>
        <v>0</v>
      </c>
      <c r="BC338" s="34">
        <f t="shared" si="497"/>
        <v>0</v>
      </c>
      <c r="BD338" s="31">
        <f t="shared" si="480"/>
        <v>0</v>
      </c>
      <c r="BE338" s="230" t="str">
        <f t="shared" si="498"/>
        <v>NO OFERTADO</v>
      </c>
      <c r="BF338" s="32"/>
      <c r="BG338" s="229"/>
      <c r="BH338" s="34">
        <f t="shared" si="499"/>
        <v>0</v>
      </c>
      <c r="BI338" s="31">
        <f t="shared" si="480"/>
        <v>0</v>
      </c>
      <c r="BJ338" s="230" t="str">
        <f t="shared" si="500"/>
        <v>NO OFERTADO</v>
      </c>
      <c r="BK338" s="32">
        <v>2600</v>
      </c>
      <c r="BL338" s="229">
        <v>0</v>
      </c>
      <c r="BM338" s="34">
        <f t="shared" si="501"/>
        <v>2600</v>
      </c>
      <c r="BN338" s="31">
        <f t="shared" si="480"/>
        <v>2600</v>
      </c>
      <c r="BO338" s="230" t="str">
        <f t="shared" si="502"/>
        <v>HABILITA</v>
      </c>
      <c r="BP338" s="32"/>
      <c r="BQ338" s="229"/>
      <c r="BR338" s="34">
        <f t="shared" si="503"/>
        <v>0</v>
      </c>
      <c r="BS338" s="31">
        <f t="shared" si="480"/>
        <v>0</v>
      </c>
      <c r="BT338" s="230" t="str">
        <f t="shared" si="504"/>
        <v>NO OFERTADO</v>
      </c>
      <c r="BU338" s="32"/>
      <c r="BV338" s="229"/>
      <c r="BW338" s="34">
        <f t="shared" si="505"/>
        <v>0</v>
      </c>
      <c r="BX338" s="31">
        <f t="shared" si="506"/>
        <v>0</v>
      </c>
      <c r="BY338" s="230" t="str">
        <f t="shared" si="507"/>
        <v>NO OFERTADO</v>
      </c>
      <c r="BZ338" s="32"/>
      <c r="CA338" s="229"/>
      <c r="CB338" s="34">
        <f t="shared" si="508"/>
        <v>0</v>
      </c>
      <c r="CC338" s="31">
        <f t="shared" si="506"/>
        <v>0</v>
      </c>
      <c r="CD338" s="230" t="str">
        <f t="shared" si="509"/>
        <v>NO OFERTADO</v>
      </c>
      <c r="CE338" s="32"/>
      <c r="CF338" s="229"/>
      <c r="CG338" s="34">
        <f t="shared" si="510"/>
        <v>0</v>
      </c>
      <c r="CH338" s="31">
        <f t="shared" si="506"/>
        <v>0</v>
      </c>
      <c r="CI338" s="230" t="str">
        <f t="shared" si="511"/>
        <v>NO OFERTADO</v>
      </c>
      <c r="CJ338" s="32">
        <v>4239</v>
      </c>
      <c r="CK338" s="229">
        <v>0</v>
      </c>
      <c r="CL338" s="34">
        <f t="shared" si="512"/>
        <v>4239</v>
      </c>
      <c r="CM338" s="31">
        <f t="shared" si="506"/>
        <v>4239</v>
      </c>
      <c r="CN338" s="230" t="str">
        <f t="shared" si="513"/>
        <v>HABILITA</v>
      </c>
      <c r="CO338" s="32"/>
      <c r="CP338" s="231"/>
      <c r="CQ338" s="34">
        <f t="shared" si="514"/>
        <v>0</v>
      </c>
      <c r="CR338" s="31">
        <f t="shared" si="506"/>
        <v>0</v>
      </c>
      <c r="CS338" s="230" t="str">
        <f t="shared" si="515"/>
        <v>NO OFERTADO</v>
      </c>
      <c r="CT338" s="32">
        <v>4235</v>
      </c>
      <c r="CU338" s="229">
        <v>0</v>
      </c>
      <c r="CV338" s="34">
        <f t="shared" si="516"/>
        <v>4235</v>
      </c>
      <c r="CW338" s="31">
        <f t="shared" si="506"/>
        <v>4235</v>
      </c>
      <c r="CX338" s="230" t="str">
        <f t="shared" si="517"/>
        <v>HABILITA</v>
      </c>
      <c r="CY338" s="32"/>
      <c r="CZ338" s="229"/>
      <c r="DA338" s="34">
        <f t="shared" si="530"/>
        <v>0</v>
      </c>
      <c r="DB338" s="31">
        <f t="shared" si="531"/>
        <v>0</v>
      </c>
      <c r="DC338" s="230" t="str">
        <f t="shared" si="518"/>
        <v>NO OFERTADO</v>
      </c>
      <c r="DD338" s="32"/>
      <c r="DE338" s="229"/>
      <c r="DF338" s="34">
        <f t="shared" si="532"/>
        <v>0</v>
      </c>
      <c r="DG338" s="31">
        <f t="shared" si="533"/>
        <v>0</v>
      </c>
      <c r="DH338" s="230" t="str">
        <f t="shared" si="519"/>
        <v>NO OFERTADO</v>
      </c>
      <c r="DI338" s="32"/>
      <c r="DJ338" s="229"/>
      <c r="DK338" s="34">
        <f t="shared" si="534"/>
        <v>0</v>
      </c>
      <c r="DL338" s="31">
        <f t="shared" si="535"/>
        <v>0</v>
      </c>
      <c r="DM338" s="230" t="str">
        <f t="shared" si="520"/>
        <v>NO OFERTADO</v>
      </c>
      <c r="DN338" s="32"/>
      <c r="DO338" s="229"/>
      <c r="DP338" s="34">
        <f t="shared" si="536"/>
        <v>0</v>
      </c>
      <c r="DQ338" s="31">
        <f t="shared" si="537"/>
        <v>0</v>
      </c>
      <c r="DR338" s="230" t="str">
        <f t="shared" si="521"/>
        <v>NO OFERTADO</v>
      </c>
      <c r="DS338" s="32"/>
      <c r="DT338" s="229"/>
      <c r="DU338" s="34">
        <f t="shared" si="538"/>
        <v>0</v>
      </c>
      <c r="DV338" s="31">
        <f t="shared" si="539"/>
        <v>0</v>
      </c>
      <c r="DW338" s="230" t="str">
        <f t="shared" si="522"/>
        <v>NO OFERTADO</v>
      </c>
      <c r="DX338" s="32"/>
      <c r="DY338" s="229">
        <f t="shared" si="473"/>
        <v>0</v>
      </c>
      <c r="DZ338" s="34">
        <f t="shared" si="523"/>
        <v>0</v>
      </c>
      <c r="EA338" s="31">
        <f t="shared" si="524"/>
        <v>0</v>
      </c>
      <c r="EB338" s="230" t="str">
        <f t="shared" si="525"/>
        <v>NO OFERTADO</v>
      </c>
      <c r="EC338" s="32"/>
      <c r="ED338" s="229"/>
      <c r="EE338" s="34">
        <f t="shared" si="540"/>
        <v>0</v>
      </c>
      <c r="EF338" s="31">
        <f t="shared" si="541"/>
        <v>0</v>
      </c>
      <c r="EG338" s="230" t="str">
        <f t="shared" si="526"/>
        <v>NO OFERTADO</v>
      </c>
      <c r="EH338" s="32"/>
      <c r="EI338" s="229"/>
      <c r="EJ338" s="34">
        <f t="shared" si="542"/>
        <v>0</v>
      </c>
      <c r="EK338" s="31">
        <f t="shared" si="543"/>
        <v>0</v>
      </c>
      <c r="EL338" s="230" t="str">
        <f t="shared" si="527"/>
        <v>NO OFERTADO</v>
      </c>
    </row>
    <row r="339" spans="1:142" s="226" customFormat="1" ht="38.25" x14ac:dyDescent="0.2">
      <c r="A339" s="103">
        <v>330</v>
      </c>
      <c r="B339" s="202" t="s">
        <v>490</v>
      </c>
      <c r="C339" s="121" t="s">
        <v>52</v>
      </c>
      <c r="D339" s="146">
        <v>1</v>
      </c>
      <c r="E339" s="227" t="s">
        <v>53</v>
      </c>
      <c r="F339" s="228">
        <v>25.333333333333332</v>
      </c>
      <c r="G339" s="25">
        <v>4600</v>
      </c>
      <c r="H339" s="32"/>
      <c r="I339" s="229"/>
      <c r="J339" s="34">
        <f t="shared" si="528"/>
        <v>0</v>
      </c>
      <c r="K339" s="31">
        <f t="shared" si="529"/>
        <v>0</v>
      </c>
      <c r="L339" s="230" t="str">
        <f t="shared" si="478"/>
        <v>NO OFERTADO</v>
      </c>
      <c r="M339" s="32">
        <v>4900</v>
      </c>
      <c r="N339" s="229">
        <v>0</v>
      </c>
      <c r="O339" s="34">
        <f t="shared" si="479"/>
        <v>4900</v>
      </c>
      <c r="P339" s="31">
        <f t="shared" si="480"/>
        <v>4900</v>
      </c>
      <c r="Q339" s="230" t="str">
        <f t="shared" si="481"/>
        <v>HABILITA</v>
      </c>
      <c r="R339" s="32">
        <v>4450</v>
      </c>
      <c r="S339" s="229">
        <v>0</v>
      </c>
      <c r="T339" s="34">
        <f t="shared" si="482"/>
        <v>4450</v>
      </c>
      <c r="U339" s="31">
        <f t="shared" si="480"/>
        <v>4450</v>
      </c>
      <c r="V339" s="230" t="str">
        <f t="shared" si="483"/>
        <v>HABILITA</v>
      </c>
      <c r="W339" s="32"/>
      <c r="X339" s="229"/>
      <c r="Y339" s="34">
        <f t="shared" si="484"/>
        <v>0</v>
      </c>
      <c r="Z339" s="31">
        <f t="shared" si="480"/>
        <v>0</v>
      </c>
      <c r="AA339" s="230" t="str">
        <f t="shared" si="485"/>
        <v>NO OFERTADO</v>
      </c>
      <c r="AB339" s="32"/>
      <c r="AC339" s="229"/>
      <c r="AD339" s="34">
        <f t="shared" si="486"/>
        <v>0</v>
      </c>
      <c r="AE339" s="31">
        <f t="shared" si="480"/>
        <v>0</v>
      </c>
      <c r="AF339" s="230" t="str">
        <f t="shared" si="487"/>
        <v>NO OFERTADO</v>
      </c>
      <c r="AG339" s="32"/>
      <c r="AH339" s="229"/>
      <c r="AI339" s="34">
        <f t="shared" si="488"/>
        <v>0</v>
      </c>
      <c r="AJ339" s="31">
        <f t="shared" si="480"/>
        <v>0</v>
      </c>
      <c r="AK339" s="230" t="str">
        <f t="shared" si="489"/>
        <v>NO OFERTADO</v>
      </c>
      <c r="AL339" s="32"/>
      <c r="AM339" s="229"/>
      <c r="AN339" s="34">
        <f t="shared" si="490"/>
        <v>0</v>
      </c>
      <c r="AO339" s="31">
        <f t="shared" si="480"/>
        <v>0</v>
      </c>
      <c r="AP339" s="230" t="str">
        <f t="shared" si="491"/>
        <v>NO OFERTADO</v>
      </c>
      <c r="AQ339" s="32"/>
      <c r="AR339" s="229"/>
      <c r="AS339" s="34">
        <f t="shared" si="492"/>
        <v>0</v>
      </c>
      <c r="AT339" s="31">
        <f t="shared" si="480"/>
        <v>0</v>
      </c>
      <c r="AU339" s="230" t="str">
        <f t="shared" si="493"/>
        <v>NO OFERTADO</v>
      </c>
      <c r="AV339" s="32">
        <v>5227</v>
      </c>
      <c r="AW339" s="229">
        <v>0</v>
      </c>
      <c r="AX339" s="34">
        <f t="shared" si="494"/>
        <v>5227</v>
      </c>
      <c r="AY339" s="31">
        <f t="shared" si="480"/>
        <v>5227</v>
      </c>
      <c r="AZ339" s="230" t="str">
        <f t="shared" si="495"/>
        <v>HABILITA</v>
      </c>
      <c r="BA339" s="32"/>
      <c r="BB339" s="229">
        <f t="shared" si="496"/>
        <v>0</v>
      </c>
      <c r="BC339" s="34">
        <f t="shared" si="497"/>
        <v>0</v>
      </c>
      <c r="BD339" s="31">
        <f t="shared" si="480"/>
        <v>0</v>
      </c>
      <c r="BE339" s="230" t="str">
        <f t="shared" si="498"/>
        <v>NO OFERTADO</v>
      </c>
      <c r="BF339" s="32"/>
      <c r="BG339" s="229"/>
      <c r="BH339" s="34">
        <f t="shared" si="499"/>
        <v>0</v>
      </c>
      <c r="BI339" s="31">
        <f t="shared" si="480"/>
        <v>0</v>
      </c>
      <c r="BJ339" s="230" t="str">
        <f t="shared" si="500"/>
        <v>NO OFERTADO</v>
      </c>
      <c r="BK339" s="32">
        <v>3550</v>
      </c>
      <c r="BL339" s="229">
        <v>0</v>
      </c>
      <c r="BM339" s="34">
        <f t="shared" si="501"/>
        <v>3550</v>
      </c>
      <c r="BN339" s="31">
        <f t="shared" si="480"/>
        <v>3550</v>
      </c>
      <c r="BO339" s="230" t="str">
        <f t="shared" si="502"/>
        <v>HABILITA</v>
      </c>
      <c r="BP339" s="32"/>
      <c r="BQ339" s="229"/>
      <c r="BR339" s="34">
        <f t="shared" si="503"/>
        <v>0</v>
      </c>
      <c r="BS339" s="31">
        <f t="shared" si="480"/>
        <v>0</v>
      </c>
      <c r="BT339" s="230" t="str">
        <f t="shared" si="504"/>
        <v>NO OFERTADO</v>
      </c>
      <c r="BU339" s="32"/>
      <c r="BV339" s="229"/>
      <c r="BW339" s="34">
        <f t="shared" si="505"/>
        <v>0</v>
      </c>
      <c r="BX339" s="31">
        <f t="shared" si="506"/>
        <v>0</v>
      </c>
      <c r="BY339" s="230" t="str">
        <f t="shared" si="507"/>
        <v>NO OFERTADO</v>
      </c>
      <c r="BZ339" s="32"/>
      <c r="CA339" s="229"/>
      <c r="CB339" s="34">
        <f t="shared" si="508"/>
        <v>0</v>
      </c>
      <c r="CC339" s="31">
        <f t="shared" si="506"/>
        <v>0</v>
      </c>
      <c r="CD339" s="230" t="str">
        <f t="shared" si="509"/>
        <v>NO OFERTADO</v>
      </c>
      <c r="CE339" s="32"/>
      <c r="CF339" s="229"/>
      <c r="CG339" s="34">
        <f t="shared" si="510"/>
        <v>0</v>
      </c>
      <c r="CH339" s="31">
        <f t="shared" si="506"/>
        <v>0</v>
      </c>
      <c r="CI339" s="230" t="str">
        <f t="shared" si="511"/>
        <v>NO OFERTADO</v>
      </c>
      <c r="CJ339" s="32"/>
      <c r="CK339" s="229"/>
      <c r="CL339" s="34">
        <f t="shared" si="512"/>
        <v>0</v>
      </c>
      <c r="CM339" s="31">
        <f t="shared" si="506"/>
        <v>0</v>
      </c>
      <c r="CN339" s="230" t="str">
        <f t="shared" si="513"/>
        <v>NO OFERTADO</v>
      </c>
      <c r="CO339" s="32"/>
      <c r="CP339" s="231"/>
      <c r="CQ339" s="34">
        <f t="shared" si="514"/>
        <v>0</v>
      </c>
      <c r="CR339" s="31">
        <f t="shared" si="506"/>
        <v>0</v>
      </c>
      <c r="CS339" s="230" t="str">
        <f t="shared" si="515"/>
        <v>NO OFERTADO</v>
      </c>
      <c r="CT339" s="32">
        <v>4235</v>
      </c>
      <c r="CU339" s="229">
        <v>0</v>
      </c>
      <c r="CV339" s="34">
        <f t="shared" si="516"/>
        <v>4235</v>
      </c>
      <c r="CW339" s="31">
        <f t="shared" si="506"/>
        <v>4235</v>
      </c>
      <c r="CX339" s="230" t="str">
        <f t="shared" si="517"/>
        <v>HABILITA</v>
      </c>
      <c r="CY339" s="32"/>
      <c r="CZ339" s="229"/>
      <c r="DA339" s="34">
        <f t="shared" si="530"/>
        <v>0</v>
      </c>
      <c r="DB339" s="31">
        <f t="shared" si="531"/>
        <v>0</v>
      </c>
      <c r="DC339" s="230" t="str">
        <f t="shared" si="518"/>
        <v>NO OFERTADO</v>
      </c>
      <c r="DD339" s="32"/>
      <c r="DE339" s="229"/>
      <c r="DF339" s="34">
        <f t="shared" si="532"/>
        <v>0</v>
      </c>
      <c r="DG339" s="31">
        <f t="shared" si="533"/>
        <v>0</v>
      </c>
      <c r="DH339" s="230" t="str">
        <f t="shared" si="519"/>
        <v>NO OFERTADO</v>
      </c>
      <c r="DI339" s="32"/>
      <c r="DJ339" s="229"/>
      <c r="DK339" s="34">
        <f t="shared" si="534"/>
        <v>0</v>
      </c>
      <c r="DL339" s="31">
        <f t="shared" si="535"/>
        <v>0</v>
      </c>
      <c r="DM339" s="230" t="str">
        <f t="shared" si="520"/>
        <v>NO OFERTADO</v>
      </c>
      <c r="DN339" s="32"/>
      <c r="DO339" s="229"/>
      <c r="DP339" s="34">
        <f t="shared" si="536"/>
        <v>0</v>
      </c>
      <c r="DQ339" s="31">
        <f t="shared" si="537"/>
        <v>0</v>
      </c>
      <c r="DR339" s="230" t="str">
        <f t="shared" si="521"/>
        <v>NO OFERTADO</v>
      </c>
      <c r="DS339" s="32"/>
      <c r="DT339" s="229"/>
      <c r="DU339" s="34">
        <f t="shared" si="538"/>
        <v>0</v>
      </c>
      <c r="DV339" s="31">
        <f t="shared" si="539"/>
        <v>0</v>
      </c>
      <c r="DW339" s="230" t="str">
        <f t="shared" si="522"/>
        <v>NO OFERTADO</v>
      </c>
      <c r="DX339" s="32"/>
      <c r="DY339" s="229">
        <f t="shared" si="473"/>
        <v>0</v>
      </c>
      <c r="DZ339" s="34">
        <f t="shared" si="523"/>
        <v>0</v>
      </c>
      <c r="EA339" s="31">
        <f t="shared" si="524"/>
        <v>0</v>
      </c>
      <c r="EB339" s="230" t="str">
        <f t="shared" si="525"/>
        <v>NO OFERTADO</v>
      </c>
      <c r="EC339" s="32"/>
      <c r="ED339" s="229"/>
      <c r="EE339" s="34">
        <f t="shared" si="540"/>
        <v>0</v>
      </c>
      <c r="EF339" s="31">
        <f t="shared" si="541"/>
        <v>0</v>
      </c>
      <c r="EG339" s="230" t="str">
        <f t="shared" si="526"/>
        <v>NO OFERTADO</v>
      </c>
      <c r="EH339" s="32"/>
      <c r="EI339" s="229"/>
      <c r="EJ339" s="34">
        <f t="shared" si="542"/>
        <v>0</v>
      </c>
      <c r="EK339" s="31">
        <f t="shared" si="543"/>
        <v>0</v>
      </c>
      <c r="EL339" s="230" t="str">
        <f t="shared" si="527"/>
        <v>NO OFERTADO</v>
      </c>
    </row>
    <row r="340" spans="1:142" s="226" customFormat="1" ht="51" x14ac:dyDescent="0.2">
      <c r="A340" s="103">
        <v>331</v>
      </c>
      <c r="B340" s="202" t="s">
        <v>491</v>
      </c>
      <c r="C340" s="121" t="s">
        <v>52</v>
      </c>
      <c r="D340" s="146">
        <v>1</v>
      </c>
      <c r="E340" s="227" t="s">
        <v>53</v>
      </c>
      <c r="F340" s="228">
        <v>18.5</v>
      </c>
      <c r="G340" s="25">
        <v>3267.8827999999999</v>
      </c>
      <c r="H340" s="32"/>
      <c r="I340" s="229"/>
      <c r="J340" s="34">
        <f t="shared" si="528"/>
        <v>0</v>
      </c>
      <c r="K340" s="31">
        <f t="shared" si="529"/>
        <v>0</v>
      </c>
      <c r="L340" s="230" t="str">
        <f t="shared" si="478"/>
        <v>NO OFERTADO</v>
      </c>
      <c r="M340" s="32">
        <v>3600</v>
      </c>
      <c r="N340" s="229">
        <v>0</v>
      </c>
      <c r="O340" s="34">
        <f t="shared" si="479"/>
        <v>3600</v>
      </c>
      <c r="P340" s="31">
        <f t="shared" si="480"/>
        <v>3600</v>
      </c>
      <c r="Q340" s="230" t="str">
        <f t="shared" si="481"/>
        <v>HABILITA</v>
      </c>
      <c r="R340" s="32">
        <v>3450</v>
      </c>
      <c r="S340" s="229">
        <v>0</v>
      </c>
      <c r="T340" s="34">
        <f t="shared" si="482"/>
        <v>3450</v>
      </c>
      <c r="U340" s="31">
        <f t="shared" si="480"/>
        <v>3450</v>
      </c>
      <c r="V340" s="230" t="str">
        <f t="shared" si="483"/>
        <v>HABILITA</v>
      </c>
      <c r="W340" s="32"/>
      <c r="X340" s="229"/>
      <c r="Y340" s="34">
        <f t="shared" si="484"/>
        <v>0</v>
      </c>
      <c r="Z340" s="31">
        <f t="shared" si="480"/>
        <v>0</v>
      </c>
      <c r="AA340" s="230" t="str">
        <f t="shared" si="485"/>
        <v>NO OFERTADO</v>
      </c>
      <c r="AB340" s="32"/>
      <c r="AC340" s="229"/>
      <c r="AD340" s="34">
        <f t="shared" si="486"/>
        <v>0</v>
      </c>
      <c r="AE340" s="31">
        <f t="shared" si="480"/>
        <v>0</v>
      </c>
      <c r="AF340" s="230" t="str">
        <f t="shared" si="487"/>
        <v>NO OFERTADO</v>
      </c>
      <c r="AG340" s="32"/>
      <c r="AH340" s="229"/>
      <c r="AI340" s="34">
        <f t="shared" si="488"/>
        <v>0</v>
      </c>
      <c r="AJ340" s="31">
        <f t="shared" si="480"/>
        <v>0</v>
      </c>
      <c r="AK340" s="230" t="str">
        <f t="shared" si="489"/>
        <v>NO OFERTADO</v>
      </c>
      <c r="AL340" s="32"/>
      <c r="AM340" s="229"/>
      <c r="AN340" s="34">
        <f t="shared" si="490"/>
        <v>0</v>
      </c>
      <c r="AO340" s="31">
        <f t="shared" si="480"/>
        <v>0</v>
      </c>
      <c r="AP340" s="230" t="str">
        <f t="shared" si="491"/>
        <v>NO OFERTADO</v>
      </c>
      <c r="AQ340" s="32"/>
      <c r="AR340" s="229"/>
      <c r="AS340" s="34">
        <f t="shared" si="492"/>
        <v>0</v>
      </c>
      <c r="AT340" s="31">
        <f t="shared" si="480"/>
        <v>0</v>
      </c>
      <c r="AU340" s="230" t="str">
        <f t="shared" si="493"/>
        <v>NO OFERTADO</v>
      </c>
      <c r="AV340" s="32">
        <v>4034</v>
      </c>
      <c r="AW340" s="229">
        <v>0</v>
      </c>
      <c r="AX340" s="34">
        <f t="shared" si="494"/>
        <v>4034</v>
      </c>
      <c r="AY340" s="31">
        <f t="shared" si="480"/>
        <v>4034</v>
      </c>
      <c r="AZ340" s="230" t="str">
        <f t="shared" si="495"/>
        <v>HABILITA</v>
      </c>
      <c r="BA340" s="32"/>
      <c r="BB340" s="229">
        <f t="shared" si="496"/>
        <v>0</v>
      </c>
      <c r="BC340" s="34">
        <f t="shared" si="497"/>
        <v>0</v>
      </c>
      <c r="BD340" s="31">
        <f t="shared" si="480"/>
        <v>0</v>
      </c>
      <c r="BE340" s="230" t="str">
        <f t="shared" si="498"/>
        <v>NO OFERTADO</v>
      </c>
      <c r="BF340" s="32"/>
      <c r="BG340" s="229"/>
      <c r="BH340" s="34">
        <f t="shared" si="499"/>
        <v>0</v>
      </c>
      <c r="BI340" s="31">
        <f t="shared" si="480"/>
        <v>0</v>
      </c>
      <c r="BJ340" s="230" t="str">
        <f t="shared" si="500"/>
        <v>NO OFERTADO</v>
      </c>
      <c r="BK340" s="32">
        <v>2600</v>
      </c>
      <c r="BL340" s="229">
        <v>0</v>
      </c>
      <c r="BM340" s="34">
        <f t="shared" si="501"/>
        <v>2600</v>
      </c>
      <c r="BN340" s="31">
        <f t="shared" si="480"/>
        <v>2600</v>
      </c>
      <c r="BO340" s="230" t="str">
        <f t="shared" si="502"/>
        <v>HABILITA</v>
      </c>
      <c r="BP340" s="32"/>
      <c r="BQ340" s="229"/>
      <c r="BR340" s="34">
        <f t="shared" si="503"/>
        <v>0</v>
      </c>
      <c r="BS340" s="31">
        <f t="shared" si="480"/>
        <v>0</v>
      </c>
      <c r="BT340" s="230" t="str">
        <f t="shared" si="504"/>
        <v>NO OFERTADO</v>
      </c>
      <c r="BU340" s="32"/>
      <c r="BV340" s="229"/>
      <c r="BW340" s="34">
        <f t="shared" si="505"/>
        <v>0</v>
      </c>
      <c r="BX340" s="31">
        <f t="shared" si="506"/>
        <v>0</v>
      </c>
      <c r="BY340" s="230" t="str">
        <f t="shared" si="507"/>
        <v>NO OFERTADO</v>
      </c>
      <c r="BZ340" s="32"/>
      <c r="CA340" s="229"/>
      <c r="CB340" s="34">
        <f t="shared" si="508"/>
        <v>0</v>
      </c>
      <c r="CC340" s="31">
        <f t="shared" si="506"/>
        <v>0</v>
      </c>
      <c r="CD340" s="230" t="str">
        <f t="shared" si="509"/>
        <v>NO OFERTADO</v>
      </c>
      <c r="CE340" s="32"/>
      <c r="CF340" s="229"/>
      <c r="CG340" s="34">
        <f t="shared" si="510"/>
        <v>0</v>
      </c>
      <c r="CH340" s="31">
        <f t="shared" si="506"/>
        <v>0</v>
      </c>
      <c r="CI340" s="230" t="str">
        <f t="shared" si="511"/>
        <v>NO OFERTADO</v>
      </c>
      <c r="CJ340" s="32"/>
      <c r="CK340" s="229"/>
      <c r="CL340" s="34">
        <f t="shared" si="512"/>
        <v>0</v>
      </c>
      <c r="CM340" s="31">
        <f t="shared" si="506"/>
        <v>0</v>
      </c>
      <c r="CN340" s="230" t="str">
        <f t="shared" si="513"/>
        <v>NO OFERTADO</v>
      </c>
      <c r="CO340" s="32"/>
      <c r="CP340" s="231"/>
      <c r="CQ340" s="34">
        <f t="shared" si="514"/>
        <v>0</v>
      </c>
      <c r="CR340" s="31">
        <f t="shared" si="506"/>
        <v>0</v>
      </c>
      <c r="CS340" s="230" t="str">
        <f t="shared" si="515"/>
        <v>NO OFERTADO</v>
      </c>
      <c r="CT340" s="32">
        <v>4235</v>
      </c>
      <c r="CU340" s="229">
        <v>0</v>
      </c>
      <c r="CV340" s="34">
        <f t="shared" si="516"/>
        <v>4235</v>
      </c>
      <c r="CW340" s="31">
        <f t="shared" si="506"/>
        <v>4235</v>
      </c>
      <c r="CX340" s="230" t="str">
        <f t="shared" si="517"/>
        <v>HABILITA</v>
      </c>
      <c r="CY340" s="32"/>
      <c r="CZ340" s="229"/>
      <c r="DA340" s="34">
        <f t="shared" si="530"/>
        <v>0</v>
      </c>
      <c r="DB340" s="31">
        <f t="shared" si="531"/>
        <v>0</v>
      </c>
      <c r="DC340" s="230" t="str">
        <f t="shared" si="518"/>
        <v>NO OFERTADO</v>
      </c>
      <c r="DD340" s="32"/>
      <c r="DE340" s="229"/>
      <c r="DF340" s="34">
        <f t="shared" si="532"/>
        <v>0</v>
      </c>
      <c r="DG340" s="31">
        <f t="shared" si="533"/>
        <v>0</v>
      </c>
      <c r="DH340" s="230" t="str">
        <f t="shared" si="519"/>
        <v>NO OFERTADO</v>
      </c>
      <c r="DI340" s="32"/>
      <c r="DJ340" s="229"/>
      <c r="DK340" s="34">
        <f t="shared" si="534"/>
        <v>0</v>
      </c>
      <c r="DL340" s="31">
        <f t="shared" si="535"/>
        <v>0</v>
      </c>
      <c r="DM340" s="230" t="str">
        <f t="shared" si="520"/>
        <v>NO OFERTADO</v>
      </c>
      <c r="DN340" s="32"/>
      <c r="DO340" s="229"/>
      <c r="DP340" s="34">
        <f t="shared" si="536"/>
        <v>0</v>
      </c>
      <c r="DQ340" s="31">
        <f t="shared" si="537"/>
        <v>0</v>
      </c>
      <c r="DR340" s="230" t="str">
        <f t="shared" si="521"/>
        <v>NO OFERTADO</v>
      </c>
      <c r="DS340" s="32"/>
      <c r="DT340" s="229"/>
      <c r="DU340" s="34">
        <f t="shared" si="538"/>
        <v>0</v>
      </c>
      <c r="DV340" s="31">
        <f t="shared" si="539"/>
        <v>0</v>
      </c>
      <c r="DW340" s="230" t="str">
        <f t="shared" si="522"/>
        <v>NO OFERTADO</v>
      </c>
      <c r="DX340" s="32"/>
      <c r="DY340" s="229">
        <f t="shared" si="473"/>
        <v>0</v>
      </c>
      <c r="DZ340" s="34">
        <f t="shared" si="523"/>
        <v>0</v>
      </c>
      <c r="EA340" s="31">
        <f t="shared" si="524"/>
        <v>0</v>
      </c>
      <c r="EB340" s="230" t="str">
        <f t="shared" si="525"/>
        <v>NO OFERTADO</v>
      </c>
      <c r="EC340" s="32"/>
      <c r="ED340" s="229"/>
      <c r="EE340" s="34">
        <f t="shared" si="540"/>
        <v>0</v>
      </c>
      <c r="EF340" s="31">
        <f t="shared" si="541"/>
        <v>0</v>
      </c>
      <c r="EG340" s="230" t="str">
        <f t="shared" si="526"/>
        <v>NO OFERTADO</v>
      </c>
      <c r="EH340" s="32"/>
      <c r="EI340" s="229"/>
      <c r="EJ340" s="34">
        <f t="shared" si="542"/>
        <v>0</v>
      </c>
      <c r="EK340" s="31">
        <f t="shared" si="543"/>
        <v>0</v>
      </c>
      <c r="EL340" s="230" t="str">
        <f t="shared" si="527"/>
        <v>NO OFERTADO</v>
      </c>
    </row>
    <row r="341" spans="1:142" s="226" customFormat="1" ht="38.25" x14ac:dyDescent="0.2">
      <c r="A341" s="103">
        <v>332</v>
      </c>
      <c r="B341" s="202" t="s">
        <v>492</v>
      </c>
      <c r="C341" s="121" t="s">
        <v>52</v>
      </c>
      <c r="D341" s="146">
        <v>1</v>
      </c>
      <c r="E341" s="227" t="s">
        <v>53</v>
      </c>
      <c r="F341" s="228">
        <v>116.66666666666667</v>
      </c>
      <c r="G341" s="25">
        <v>4600</v>
      </c>
      <c r="H341" s="32"/>
      <c r="I341" s="229"/>
      <c r="J341" s="34">
        <f t="shared" si="528"/>
        <v>0</v>
      </c>
      <c r="K341" s="31">
        <f t="shared" si="529"/>
        <v>0</v>
      </c>
      <c r="L341" s="230" t="str">
        <f t="shared" si="478"/>
        <v>NO OFERTADO</v>
      </c>
      <c r="M341" s="32">
        <v>4900</v>
      </c>
      <c r="N341" s="229">
        <v>0</v>
      </c>
      <c r="O341" s="34">
        <f t="shared" si="479"/>
        <v>4900</v>
      </c>
      <c r="P341" s="31">
        <f t="shared" si="480"/>
        <v>4900</v>
      </c>
      <c r="Q341" s="230" t="str">
        <f t="shared" si="481"/>
        <v>HABILITA</v>
      </c>
      <c r="R341" s="32">
        <v>4450</v>
      </c>
      <c r="S341" s="229">
        <v>0</v>
      </c>
      <c r="T341" s="34">
        <f t="shared" si="482"/>
        <v>4450</v>
      </c>
      <c r="U341" s="31">
        <f t="shared" si="480"/>
        <v>4450</v>
      </c>
      <c r="V341" s="230" t="str">
        <f t="shared" si="483"/>
        <v>HABILITA</v>
      </c>
      <c r="W341" s="32"/>
      <c r="X341" s="229"/>
      <c r="Y341" s="34">
        <f t="shared" si="484"/>
        <v>0</v>
      </c>
      <c r="Z341" s="31">
        <f t="shared" si="480"/>
        <v>0</v>
      </c>
      <c r="AA341" s="230" t="str">
        <f t="shared" si="485"/>
        <v>NO OFERTADO</v>
      </c>
      <c r="AB341" s="32"/>
      <c r="AC341" s="229"/>
      <c r="AD341" s="34">
        <f t="shared" si="486"/>
        <v>0</v>
      </c>
      <c r="AE341" s="31">
        <f t="shared" si="480"/>
        <v>0</v>
      </c>
      <c r="AF341" s="230" t="str">
        <f t="shared" si="487"/>
        <v>NO OFERTADO</v>
      </c>
      <c r="AG341" s="32"/>
      <c r="AH341" s="229"/>
      <c r="AI341" s="34">
        <f t="shared" si="488"/>
        <v>0</v>
      </c>
      <c r="AJ341" s="31">
        <f t="shared" si="480"/>
        <v>0</v>
      </c>
      <c r="AK341" s="230" t="str">
        <f t="shared" si="489"/>
        <v>NO OFERTADO</v>
      </c>
      <c r="AL341" s="32"/>
      <c r="AM341" s="229"/>
      <c r="AN341" s="34">
        <f t="shared" si="490"/>
        <v>0</v>
      </c>
      <c r="AO341" s="31">
        <f t="shared" si="480"/>
        <v>0</v>
      </c>
      <c r="AP341" s="230" t="str">
        <f t="shared" si="491"/>
        <v>NO OFERTADO</v>
      </c>
      <c r="AQ341" s="32"/>
      <c r="AR341" s="229"/>
      <c r="AS341" s="34">
        <f t="shared" si="492"/>
        <v>0</v>
      </c>
      <c r="AT341" s="31">
        <f t="shared" si="480"/>
        <v>0</v>
      </c>
      <c r="AU341" s="230" t="str">
        <f t="shared" si="493"/>
        <v>NO OFERTADO</v>
      </c>
      <c r="AV341" s="32">
        <v>5227</v>
      </c>
      <c r="AW341" s="229">
        <v>0</v>
      </c>
      <c r="AX341" s="34">
        <f t="shared" si="494"/>
        <v>5227</v>
      </c>
      <c r="AY341" s="31">
        <f t="shared" si="480"/>
        <v>5227</v>
      </c>
      <c r="AZ341" s="230" t="str">
        <f t="shared" si="495"/>
        <v>HABILITA</v>
      </c>
      <c r="BA341" s="32"/>
      <c r="BB341" s="229">
        <f t="shared" si="496"/>
        <v>0</v>
      </c>
      <c r="BC341" s="34">
        <f t="shared" si="497"/>
        <v>0</v>
      </c>
      <c r="BD341" s="31">
        <f t="shared" si="480"/>
        <v>0</v>
      </c>
      <c r="BE341" s="230" t="str">
        <f t="shared" si="498"/>
        <v>NO OFERTADO</v>
      </c>
      <c r="BF341" s="32"/>
      <c r="BG341" s="229"/>
      <c r="BH341" s="34">
        <f t="shared" si="499"/>
        <v>0</v>
      </c>
      <c r="BI341" s="31">
        <f t="shared" si="480"/>
        <v>0</v>
      </c>
      <c r="BJ341" s="230" t="str">
        <f t="shared" si="500"/>
        <v>NO OFERTADO</v>
      </c>
      <c r="BK341" s="32">
        <v>3800</v>
      </c>
      <c r="BL341" s="229">
        <v>0</v>
      </c>
      <c r="BM341" s="34">
        <f t="shared" si="501"/>
        <v>3800</v>
      </c>
      <c r="BN341" s="31">
        <f t="shared" si="480"/>
        <v>3800</v>
      </c>
      <c r="BO341" s="230" t="str">
        <f t="shared" si="502"/>
        <v>HABILITA</v>
      </c>
      <c r="BP341" s="32"/>
      <c r="BQ341" s="229"/>
      <c r="BR341" s="34">
        <f t="shared" si="503"/>
        <v>0</v>
      </c>
      <c r="BS341" s="31">
        <f t="shared" si="480"/>
        <v>0</v>
      </c>
      <c r="BT341" s="230" t="str">
        <f t="shared" si="504"/>
        <v>NO OFERTADO</v>
      </c>
      <c r="BU341" s="32"/>
      <c r="BV341" s="229"/>
      <c r="BW341" s="34">
        <f t="shared" si="505"/>
        <v>0</v>
      </c>
      <c r="BX341" s="31">
        <f t="shared" si="506"/>
        <v>0</v>
      </c>
      <c r="BY341" s="230" t="str">
        <f t="shared" si="507"/>
        <v>NO OFERTADO</v>
      </c>
      <c r="BZ341" s="32"/>
      <c r="CA341" s="229"/>
      <c r="CB341" s="34">
        <f t="shared" si="508"/>
        <v>0</v>
      </c>
      <c r="CC341" s="31">
        <f t="shared" si="506"/>
        <v>0</v>
      </c>
      <c r="CD341" s="230" t="str">
        <f t="shared" si="509"/>
        <v>NO OFERTADO</v>
      </c>
      <c r="CE341" s="32"/>
      <c r="CF341" s="229"/>
      <c r="CG341" s="34">
        <f t="shared" si="510"/>
        <v>0</v>
      </c>
      <c r="CH341" s="31">
        <f t="shared" si="506"/>
        <v>0</v>
      </c>
      <c r="CI341" s="230" t="str">
        <f t="shared" si="511"/>
        <v>NO OFERTADO</v>
      </c>
      <c r="CJ341" s="32"/>
      <c r="CK341" s="229"/>
      <c r="CL341" s="34">
        <f t="shared" si="512"/>
        <v>0</v>
      </c>
      <c r="CM341" s="31">
        <f t="shared" si="506"/>
        <v>0</v>
      </c>
      <c r="CN341" s="230" t="str">
        <f t="shared" si="513"/>
        <v>NO OFERTADO</v>
      </c>
      <c r="CO341" s="32"/>
      <c r="CP341" s="231"/>
      <c r="CQ341" s="34">
        <f t="shared" si="514"/>
        <v>0</v>
      </c>
      <c r="CR341" s="31">
        <f t="shared" si="506"/>
        <v>0</v>
      </c>
      <c r="CS341" s="230" t="str">
        <f t="shared" si="515"/>
        <v>NO OFERTADO</v>
      </c>
      <c r="CT341" s="32">
        <v>5114</v>
      </c>
      <c r="CU341" s="229">
        <v>0</v>
      </c>
      <c r="CV341" s="34">
        <f t="shared" si="516"/>
        <v>5114</v>
      </c>
      <c r="CW341" s="31">
        <f t="shared" si="506"/>
        <v>5114</v>
      </c>
      <c r="CX341" s="230" t="str">
        <f t="shared" si="517"/>
        <v>HABILITA</v>
      </c>
      <c r="CY341" s="32"/>
      <c r="CZ341" s="229"/>
      <c r="DA341" s="34">
        <f t="shared" si="530"/>
        <v>0</v>
      </c>
      <c r="DB341" s="31">
        <f t="shared" si="531"/>
        <v>0</v>
      </c>
      <c r="DC341" s="230" t="str">
        <f t="shared" si="518"/>
        <v>NO OFERTADO</v>
      </c>
      <c r="DD341" s="32"/>
      <c r="DE341" s="229"/>
      <c r="DF341" s="34">
        <f t="shared" si="532"/>
        <v>0</v>
      </c>
      <c r="DG341" s="31">
        <f t="shared" si="533"/>
        <v>0</v>
      </c>
      <c r="DH341" s="230" t="str">
        <f t="shared" si="519"/>
        <v>NO OFERTADO</v>
      </c>
      <c r="DI341" s="32"/>
      <c r="DJ341" s="229"/>
      <c r="DK341" s="34">
        <f t="shared" si="534"/>
        <v>0</v>
      </c>
      <c r="DL341" s="31">
        <f t="shared" si="535"/>
        <v>0</v>
      </c>
      <c r="DM341" s="230" t="str">
        <f t="shared" si="520"/>
        <v>NO OFERTADO</v>
      </c>
      <c r="DN341" s="32"/>
      <c r="DO341" s="229"/>
      <c r="DP341" s="34">
        <f t="shared" si="536"/>
        <v>0</v>
      </c>
      <c r="DQ341" s="31">
        <f t="shared" si="537"/>
        <v>0</v>
      </c>
      <c r="DR341" s="230" t="str">
        <f t="shared" si="521"/>
        <v>NO OFERTADO</v>
      </c>
      <c r="DS341" s="32"/>
      <c r="DT341" s="229"/>
      <c r="DU341" s="34">
        <f t="shared" si="538"/>
        <v>0</v>
      </c>
      <c r="DV341" s="31">
        <f t="shared" si="539"/>
        <v>0</v>
      </c>
      <c r="DW341" s="230" t="str">
        <f t="shared" si="522"/>
        <v>NO OFERTADO</v>
      </c>
      <c r="DX341" s="32"/>
      <c r="DY341" s="229">
        <f t="shared" si="473"/>
        <v>0</v>
      </c>
      <c r="DZ341" s="34">
        <f t="shared" si="523"/>
        <v>0</v>
      </c>
      <c r="EA341" s="31">
        <f t="shared" si="524"/>
        <v>0</v>
      </c>
      <c r="EB341" s="230" t="str">
        <f t="shared" si="525"/>
        <v>NO OFERTADO</v>
      </c>
      <c r="EC341" s="32"/>
      <c r="ED341" s="229"/>
      <c r="EE341" s="34">
        <f t="shared" si="540"/>
        <v>0</v>
      </c>
      <c r="EF341" s="31">
        <f t="shared" si="541"/>
        <v>0</v>
      </c>
      <c r="EG341" s="230" t="str">
        <f t="shared" si="526"/>
        <v>NO OFERTADO</v>
      </c>
      <c r="EH341" s="32"/>
      <c r="EI341" s="229"/>
      <c r="EJ341" s="34">
        <f t="shared" si="542"/>
        <v>0</v>
      </c>
      <c r="EK341" s="31">
        <f t="shared" si="543"/>
        <v>0</v>
      </c>
      <c r="EL341" s="230" t="str">
        <f t="shared" si="527"/>
        <v>NO OFERTADO</v>
      </c>
    </row>
    <row r="342" spans="1:142" s="226" customFormat="1" ht="51" x14ac:dyDescent="0.2">
      <c r="A342" s="103">
        <v>333</v>
      </c>
      <c r="B342" s="202" t="s">
        <v>493</v>
      </c>
      <c r="C342" s="121" t="s">
        <v>52</v>
      </c>
      <c r="D342" s="146">
        <v>1</v>
      </c>
      <c r="E342" s="227" t="s">
        <v>53</v>
      </c>
      <c r="F342" s="228">
        <v>1</v>
      </c>
      <c r="G342" s="25">
        <v>4312.5</v>
      </c>
      <c r="H342" s="32"/>
      <c r="I342" s="229"/>
      <c r="J342" s="34">
        <f t="shared" si="528"/>
        <v>0</v>
      </c>
      <c r="K342" s="31">
        <f t="shared" si="529"/>
        <v>0</v>
      </c>
      <c r="L342" s="230" t="str">
        <f t="shared" si="478"/>
        <v>NO OFERTADO</v>
      </c>
      <c r="M342" s="32"/>
      <c r="N342" s="229">
        <v>0</v>
      </c>
      <c r="O342" s="34">
        <f t="shared" si="479"/>
        <v>0</v>
      </c>
      <c r="P342" s="31">
        <f t="shared" si="480"/>
        <v>0</v>
      </c>
      <c r="Q342" s="230" t="str">
        <f t="shared" si="481"/>
        <v>NO OFERTADO</v>
      </c>
      <c r="R342" s="32">
        <v>3550</v>
      </c>
      <c r="S342" s="229">
        <v>0</v>
      </c>
      <c r="T342" s="34">
        <f t="shared" si="482"/>
        <v>3550</v>
      </c>
      <c r="U342" s="31">
        <f t="shared" si="480"/>
        <v>3550</v>
      </c>
      <c r="V342" s="230" t="str">
        <f t="shared" si="483"/>
        <v>HABILITA</v>
      </c>
      <c r="W342" s="32"/>
      <c r="X342" s="229"/>
      <c r="Y342" s="34">
        <f t="shared" si="484"/>
        <v>0</v>
      </c>
      <c r="Z342" s="31">
        <f t="shared" si="480"/>
        <v>0</v>
      </c>
      <c r="AA342" s="230" t="str">
        <f t="shared" si="485"/>
        <v>NO OFERTADO</v>
      </c>
      <c r="AB342" s="32"/>
      <c r="AC342" s="229"/>
      <c r="AD342" s="34">
        <f t="shared" si="486"/>
        <v>0</v>
      </c>
      <c r="AE342" s="31">
        <f t="shared" si="480"/>
        <v>0</v>
      </c>
      <c r="AF342" s="230" t="str">
        <f t="shared" si="487"/>
        <v>NO OFERTADO</v>
      </c>
      <c r="AG342" s="32"/>
      <c r="AH342" s="229"/>
      <c r="AI342" s="34">
        <f t="shared" si="488"/>
        <v>0</v>
      </c>
      <c r="AJ342" s="31">
        <f t="shared" si="480"/>
        <v>0</v>
      </c>
      <c r="AK342" s="230" t="str">
        <f t="shared" si="489"/>
        <v>NO OFERTADO</v>
      </c>
      <c r="AL342" s="32"/>
      <c r="AM342" s="229"/>
      <c r="AN342" s="34">
        <f t="shared" si="490"/>
        <v>0</v>
      </c>
      <c r="AO342" s="31">
        <f t="shared" si="480"/>
        <v>0</v>
      </c>
      <c r="AP342" s="230" t="str">
        <f t="shared" si="491"/>
        <v>NO OFERTADO</v>
      </c>
      <c r="AQ342" s="32"/>
      <c r="AR342" s="229"/>
      <c r="AS342" s="34">
        <f t="shared" si="492"/>
        <v>0</v>
      </c>
      <c r="AT342" s="31">
        <f t="shared" si="480"/>
        <v>0</v>
      </c>
      <c r="AU342" s="230" t="str">
        <f t="shared" si="493"/>
        <v>NO OFERTADO</v>
      </c>
      <c r="AV342" s="32">
        <v>4244</v>
      </c>
      <c r="AW342" s="229">
        <v>0</v>
      </c>
      <c r="AX342" s="34">
        <f t="shared" si="494"/>
        <v>4244</v>
      </c>
      <c r="AY342" s="31">
        <f t="shared" si="480"/>
        <v>4244</v>
      </c>
      <c r="AZ342" s="230" t="str">
        <f t="shared" si="495"/>
        <v>HABILITA</v>
      </c>
      <c r="BA342" s="32"/>
      <c r="BB342" s="229">
        <f t="shared" si="496"/>
        <v>0</v>
      </c>
      <c r="BC342" s="34">
        <f t="shared" si="497"/>
        <v>0</v>
      </c>
      <c r="BD342" s="31">
        <f t="shared" si="480"/>
        <v>0</v>
      </c>
      <c r="BE342" s="230" t="str">
        <f t="shared" si="498"/>
        <v>NO OFERTADO</v>
      </c>
      <c r="BF342" s="32"/>
      <c r="BG342" s="229"/>
      <c r="BH342" s="34">
        <f t="shared" si="499"/>
        <v>0</v>
      </c>
      <c r="BI342" s="31">
        <f t="shared" si="480"/>
        <v>0</v>
      </c>
      <c r="BJ342" s="230" t="str">
        <f t="shared" si="500"/>
        <v>NO OFERTADO</v>
      </c>
      <c r="BK342" s="32">
        <v>3750</v>
      </c>
      <c r="BL342" s="229">
        <v>0</v>
      </c>
      <c r="BM342" s="34">
        <f t="shared" si="501"/>
        <v>3750</v>
      </c>
      <c r="BN342" s="31">
        <f t="shared" si="480"/>
        <v>3750</v>
      </c>
      <c r="BO342" s="230" t="str">
        <f t="shared" si="502"/>
        <v>HABILITA</v>
      </c>
      <c r="BP342" s="32"/>
      <c r="BQ342" s="229"/>
      <c r="BR342" s="34">
        <f t="shared" si="503"/>
        <v>0</v>
      </c>
      <c r="BS342" s="31">
        <f t="shared" si="480"/>
        <v>0</v>
      </c>
      <c r="BT342" s="230" t="str">
        <f t="shared" si="504"/>
        <v>NO OFERTADO</v>
      </c>
      <c r="BU342" s="32"/>
      <c r="BV342" s="229"/>
      <c r="BW342" s="34">
        <f t="shared" si="505"/>
        <v>0</v>
      </c>
      <c r="BX342" s="31">
        <f t="shared" si="506"/>
        <v>0</v>
      </c>
      <c r="BY342" s="230" t="str">
        <f t="shared" si="507"/>
        <v>NO OFERTADO</v>
      </c>
      <c r="BZ342" s="32"/>
      <c r="CA342" s="229"/>
      <c r="CB342" s="34">
        <f t="shared" si="508"/>
        <v>0</v>
      </c>
      <c r="CC342" s="31">
        <f t="shared" si="506"/>
        <v>0</v>
      </c>
      <c r="CD342" s="230" t="str">
        <f t="shared" si="509"/>
        <v>NO OFERTADO</v>
      </c>
      <c r="CE342" s="32"/>
      <c r="CF342" s="229"/>
      <c r="CG342" s="34">
        <f t="shared" si="510"/>
        <v>0</v>
      </c>
      <c r="CH342" s="31">
        <f t="shared" si="506"/>
        <v>0</v>
      </c>
      <c r="CI342" s="230" t="str">
        <f t="shared" si="511"/>
        <v>NO OFERTADO</v>
      </c>
      <c r="CJ342" s="32"/>
      <c r="CK342" s="229"/>
      <c r="CL342" s="34">
        <f t="shared" si="512"/>
        <v>0</v>
      </c>
      <c r="CM342" s="31">
        <f t="shared" si="506"/>
        <v>0</v>
      </c>
      <c r="CN342" s="230" t="str">
        <f t="shared" si="513"/>
        <v>NO OFERTADO</v>
      </c>
      <c r="CO342" s="32"/>
      <c r="CP342" s="231"/>
      <c r="CQ342" s="34">
        <f t="shared" si="514"/>
        <v>0</v>
      </c>
      <c r="CR342" s="31">
        <f t="shared" si="506"/>
        <v>0</v>
      </c>
      <c r="CS342" s="230" t="str">
        <f t="shared" si="515"/>
        <v>NO OFERTADO</v>
      </c>
      <c r="CT342" s="32">
        <v>4392</v>
      </c>
      <c r="CU342" s="229">
        <v>0</v>
      </c>
      <c r="CV342" s="34">
        <f t="shared" si="516"/>
        <v>4392</v>
      </c>
      <c r="CW342" s="31">
        <f t="shared" si="506"/>
        <v>4392</v>
      </c>
      <c r="CX342" s="230" t="str">
        <f t="shared" si="517"/>
        <v>HABILITA</v>
      </c>
      <c r="CY342" s="32"/>
      <c r="CZ342" s="229"/>
      <c r="DA342" s="34">
        <f t="shared" si="530"/>
        <v>0</v>
      </c>
      <c r="DB342" s="31">
        <f t="shared" si="531"/>
        <v>0</v>
      </c>
      <c r="DC342" s="230" t="str">
        <f t="shared" si="518"/>
        <v>NO OFERTADO</v>
      </c>
      <c r="DD342" s="32"/>
      <c r="DE342" s="229"/>
      <c r="DF342" s="34">
        <f t="shared" si="532"/>
        <v>0</v>
      </c>
      <c r="DG342" s="31">
        <f t="shared" si="533"/>
        <v>0</v>
      </c>
      <c r="DH342" s="230" t="str">
        <f t="shared" si="519"/>
        <v>NO OFERTADO</v>
      </c>
      <c r="DI342" s="32"/>
      <c r="DJ342" s="229"/>
      <c r="DK342" s="34">
        <f t="shared" si="534"/>
        <v>0</v>
      </c>
      <c r="DL342" s="31">
        <f t="shared" si="535"/>
        <v>0</v>
      </c>
      <c r="DM342" s="230" t="str">
        <f t="shared" si="520"/>
        <v>NO OFERTADO</v>
      </c>
      <c r="DN342" s="32"/>
      <c r="DO342" s="229"/>
      <c r="DP342" s="34">
        <f t="shared" si="536"/>
        <v>0</v>
      </c>
      <c r="DQ342" s="31">
        <f t="shared" si="537"/>
        <v>0</v>
      </c>
      <c r="DR342" s="230" t="str">
        <f t="shared" si="521"/>
        <v>NO OFERTADO</v>
      </c>
      <c r="DS342" s="32"/>
      <c r="DT342" s="229"/>
      <c r="DU342" s="34">
        <f t="shared" si="538"/>
        <v>0</v>
      </c>
      <c r="DV342" s="31">
        <f t="shared" si="539"/>
        <v>0</v>
      </c>
      <c r="DW342" s="230" t="str">
        <f t="shared" si="522"/>
        <v>NO OFERTADO</v>
      </c>
      <c r="DX342" s="32"/>
      <c r="DY342" s="229">
        <f t="shared" si="473"/>
        <v>0</v>
      </c>
      <c r="DZ342" s="34">
        <f t="shared" si="523"/>
        <v>0</v>
      </c>
      <c r="EA342" s="31">
        <f t="shared" si="524"/>
        <v>0</v>
      </c>
      <c r="EB342" s="230" t="str">
        <f t="shared" si="525"/>
        <v>NO OFERTADO</v>
      </c>
      <c r="EC342" s="32"/>
      <c r="ED342" s="229"/>
      <c r="EE342" s="34">
        <f t="shared" si="540"/>
        <v>0</v>
      </c>
      <c r="EF342" s="31">
        <f t="shared" si="541"/>
        <v>0</v>
      </c>
      <c r="EG342" s="230" t="str">
        <f t="shared" si="526"/>
        <v>NO OFERTADO</v>
      </c>
      <c r="EH342" s="32"/>
      <c r="EI342" s="229"/>
      <c r="EJ342" s="34">
        <f t="shared" si="542"/>
        <v>0</v>
      </c>
      <c r="EK342" s="31">
        <f t="shared" si="543"/>
        <v>0</v>
      </c>
      <c r="EL342" s="230" t="str">
        <f t="shared" si="527"/>
        <v>NO OFERTADO</v>
      </c>
    </row>
    <row r="343" spans="1:142" s="226" customFormat="1" ht="76.5" x14ac:dyDescent="0.2">
      <c r="A343" s="103">
        <v>334</v>
      </c>
      <c r="B343" s="202" t="s">
        <v>494</v>
      </c>
      <c r="C343" s="121" t="s">
        <v>495</v>
      </c>
      <c r="D343" s="146">
        <v>1</v>
      </c>
      <c r="E343" s="227" t="s">
        <v>53</v>
      </c>
      <c r="F343" s="228">
        <v>1</v>
      </c>
      <c r="G343" s="25">
        <v>1527793.4</v>
      </c>
      <c r="H343" s="32"/>
      <c r="I343" s="229"/>
      <c r="J343" s="34">
        <f t="shared" si="528"/>
        <v>0</v>
      </c>
      <c r="K343" s="31">
        <f t="shared" si="529"/>
        <v>0</v>
      </c>
      <c r="L343" s="230" t="str">
        <f t="shared" si="478"/>
        <v>NO OFERTADO</v>
      </c>
      <c r="M343" s="32"/>
      <c r="N343" s="229">
        <v>0</v>
      </c>
      <c r="O343" s="34">
        <f t="shared" si="479"/>
        <v>0</v>
      </c>
      <c r="P343" s="31">
        <f t="shared" si="480"/>
        <v>0</v>
      </c>
      <c r="Q343" s="230" t="str">
        <f t="shared" si="481"/>
        <v>NO OFERTADO</v>
      </c>
      <c r="R343" s="32"/>
      <c r="S343" s="229"/>
      <c r="T343" s="34">
        <f t="shared" si="482"/>
        <v>0</v>
      </c>
      <c r="U343" s="31">
        <f t="shared" si="480"/>
        <v>0</v>
      </c>
      <c r="V343" s="230" t="str">
        <f t="shared" si="483"/>
        <v>NO OFERTADO</v>
      </c>
      <c r="W343" s="32"/>
      <c r="X343" s="229"/>
      <c r="Y343" s="34">
        <f t="shared" si="484"/>
        <v>0</v>
      </c>
      <c r="Z343" s="31">
        <f t="shared" si="480"/>
        <v>0</v>
      </c>
      <c r="AA343" s="230" t="str">
        <f t="shared" si="485"/>
        <v>NO OFERTADO</v>
      </c>
      <c r="AB343" s="32"/>
      <c r="AC343" s="229"/>
      <c r="AD343" s="34">
        <f t="shared" si="486"/>
        <v>0</v>
      </c>
      <c r="AE343" s="31">
        <f t="shared" si="480"/>
        <v>0</v>
      </c>
      <c r="AF343" s="230" t="str">
        <f t="shared" si="487"/>
        <v>NO OFERTADO</v>
      </c>
      <c r="AG343" s="32"/>
      <c r="AH343" s="229"/>
      <c r="AI343" s="34">
        <f t="shared" si="488"/>
        <v>0</v>
      </c>
      <c r="AJ343" s="31">
        <f t="shared" si="480"/>
        <v>0</v>
      </c>
      <c r="AK343" s="230" t="str">
        <f t="shared" si="489"/>
        <v>NO OFERTADO</v>
      </c>
      <c r="AL343" s="32"/>
      <c r="AM343" s="229"/>
      <c r="AN343" s="34">
        <f t="shared" si="490"/>
        <v>0</v>
      </c>
      <c r="AO343" s="31">
        <f t="shared" si="480"/>
        <v>0</v>
      </c>
      <c r="AP343" s="230" t="str">
        <f t="shared" si="491"/>
        <v>NO OFERTADO</v>
      </c>
      <c r="AQ343" s="32"/>
      <c r="AR343" s="229"/>
      <c r="AS343" s="34">
        <f t="shared" si="492"/>
        <v>0</v>
      </c>
      <c r="AT343" s="31">
        <f t="shared" si="480"/>
        <v>0</v>
      </c>
      <c r="AU343" s="230" t="str">
        <f t="shared" si="493"/>
        <v>NO OFERTADO</v>
      </c>
      <c r="AV343" s="32"/>
      <c r="AW343" s="229"/>
      <c r="AX343" s="34">
        <f t="shared" si="494"/>
        <v>0</v>
      </c>
      <c r="AY343" s="31">
        <f t="shared" si="480"/>
        <v>0</v>
      </c>
      <c r="AZ343" s="230" t="str">
        <f t="shared" si="495"/>
        <v>NO OFERTADO</v>
      </c>
      <c r="BA343" s="32"/>
      <c r="BB343" s="229">
        <f t="shared" si="496"/>
        <v>0</v>
      </c>
      <c r="BC343" s="34">
        <f t="shared" si="497"/>
        <v>0</v>
      </c>
      <c r="BD343" s="31">
        <f t="shared" si="480"/>
        <v>0</v>
      </c>
      <c r="BE343" s="230" t="str">
        <f t="shared" si="498"/>
        <v>NO OFERTADO</v>
      </c>
      <c r="BF343" s="32"/>
      <c r="BG343" s="229"/>
      <c r="BH343" s="34">
        <f t="shared" si="499"/>
        <v>0</v>
      </c>
      <c r="BI343" s="31">
        <f t="shared" si="480"/>
        <v>0</v>
      </c>
      <c r="BJ343" s="230" t="str">
        <f t="shared" si="500"/>
        <v>NO OFERTADO</v>
      </c>
      <c r="BK343" s="32">
        <v>1149892</v>
      </c>
      <c r="BL343" s="229">
        <f t="shared" ref="BL343:BL348" si="544">BK343*0.19</f>
        <v>218479.48</v>
      </c>
      <c r="BM343" s="34">
        <f t="shared" si="501"/>
        <v>1368371.48</v>
      </c>
      <c r="BN343" s="31">
        <f t="shared" si="480"/>
        <v>1368371.48</v>
      </c>
      <c r="BO343" s="230" t="str">
        <f t="shared" si="502"/>
        <v>HABILITA</v>
      </c>
      <c r="BP343" s="32"/>
      <c r="BQ343" s="229"/>
      <c r="BR343" s="34">
        <f t="shared" si="503"/>
        <v>0</v>
      </c>
      <c r="BS343" s="31">
        <f t="shared" si="480"/>
        <v>0</v>
      </c>
      <c r="BT343" s="230" t="str">
        <f t="shared" si="504"/>
        <v>NO OFERTADO</v>
      </c>
      <c r="BU343" s="32"/>
      <c r="BV343" s="229"/>
      <c r="BW343" s="34">
        <f t="shared" si="505"/>
        <v>0</v>
      </c>
      <c r="BX343" s="31">
        <f t="shared" si="506"/>
        <v>0</v>
      </c>
      <c r="BY343" s="230" t="str">
        <f t="shared" si="507"/>
        <v>NO OFERTADO</v>
      </c>
      <c r="BZ343" s="32"/>
      <c r="CA343" s="229"/>
      <c r="CB343" s="34">
        <f t="shared" si="508"/>
        <v>0</v>
      </c>
      <c r="CC343" s="31">
        <f t="shared" si="506"/>
        <v>0</v>
      </c>
      <c r="CD343" s="230" t="str">
        <f t="shared" si="509"/>
        <v>NO OFERTADO</v>
      </c>
      <c r="CE343" s="32"/>
      <c r="CF343" s="229"/>
      <c r="CG343" s="34">
        <f t="shared" si="510"/>
        <v>0</v>
      </c>
      <c r="CH343" s="31">
        <f t="shared" si="506"/>
        <v>0</v>
      </c>
      <c r="CI343" s="230" t="str">
        <f t="shared" si="511"/>
        <v>NO OFERTADO</v>
      </c>
      <c r="CJ343" s="32"/>
      <c r="CK343" s="229"/>
      <c r="CL343" s="34">
        <f t="shared" si="512"/>
        <v>0</v>
      </c>
      <c r="CM343" s="31">
        <f t="shared" si="506"/>
        <v>0</v>
      </c>
      <c r="CN343" s="230" t="str">
        <f t="shared" si="513"/>
        <v>NO OFERTADO</v>
      </c>
      <c r="CO343" s="32"/>
      <c r="CP343" s="231"/>
      <c r="CQ343" s="34">
        <f t="shared" si="514"/>
        <v>0</v>
      </c>
      <c r="CR343" s="31">
        <f t="shared" si="506"/>
        <v>0</v>
      </c>
      <c r="CS343" s="230" t="str">
        <f t="shared" si="515"/>
        <v>NO OFERTADO</v>
      </c>
      <c r="CT343" s="32"/>
      <c r="CU343" s="229"/>
      <c r="CV343" s="34">
        <f t="shared" si="516"/>
        <v>0</v>
      </c>
      <c r="CW343" s="31">
        <f t="shared" si="506"/>
        <v>0</v>
      </c>
      <c r="CX343" s="230" t="str">
        <f t="shared" si="517"/>
        <v>NO OFERTADO</v>
      </c>
      <c r="CY343" s="32"/>
      <c r="CZ343" s="229"/>
      <c r="DA343" s="34">
        <f t="shared" si="530"/>
        <v>0</v>
      </c>
      <c r="DB343" s="31">
        <f t="shared" si="531"/>
        <v>0</v>
      </c>
      <c r="DC343" s="230" t="str">
        <f t="shared" si="518"/>
        <v>NO OFERTADO</v>
      </c>
      <c r="DD343" s="32"/>
      <c r="DE343" s="229"/>
      <c r="DF343" s="34">
        <f t="shared" si="532"/>
        <v>0</v>
      </c>
      <c r="DG343" s="31">
        <f t="shared" si="533"/>
        <v>0</v>
      </c>
      <c r="DH343" s="230" t="str">
        <f t="shared" si="519"/>
        <v>NO OFERTADO</v>
      </c>
      <c r="DI343" s="32"/>
      <c r="DJ343" s="229"/>
      <c r="DK343" s="34">
        <f t="shared" si="534"/>
        <v>0</v>
      </c>
      <c r="DL343" s="31">
        <f t="shared" si="535"/>
        <v>0</v>
      </c>
      <c r="DM343" s="230" t="str">
        <f t="shared" si="520"/>
        <v>NO OFERTADO</v>
      </c>
      <c r="DN343" s="32"/>
      <c r="DO343" s="229"/>
      <c r="DP343" s="34">
        <f t="shared" si="536"/>
        <v>0</v>
      </c>
      <c r="DQ343" s="31">
        <f t="shared" si="537"/>
        <v>0</v>
      </c>
      <c r="DR343" s="230" t="str">
        <f t="shared" si="521"/>
        <v>NO OFERTADO</v>
      </c>
      <c r="DS343" s="32"/>
      <c r="DT343" s="229"/>
      <c r="DU343" s="34">
        <f t="shared" si="538"/>
        <v>0</v>
      </c>
      <c r="DV343" s="31">
        <f t="shared" si="539"/>
        <v>0</v>
      </c>
      <c r="DW343" s="230" t="str">
        <f t="shared" si="522"/>
        <v>NO OFERTADO</v>
      </c>
      <c r="DX343" s="32"/>
      <c r="DY343" s="229">
        <f t="shared" si="473"/>
        <v>0</v>
      </c>
      <c r="DZ343" s="34">
        <f t="shared" si="523"/>
        <v>0</v>
      </c>
      <c r="EA343" s="31">
        <f t="shared" si="524"/>
        <v>0</v>
      </c>
      <c r="EB343" s="230" t="str">
        <f t="shared" si="525"/>
        <v>NO OFERTADO</v>
      </c>
      <c r="EC343" s="32"/>
      <c r="ED343" s="229"/>
      <c r="EE343" s="34">
        <f t="shared" si="540"/>
        <v>0</v>
      </c>
      <c r="EF343" s="31">
        <f t="shared" si="541"/>
        <v>0</v>
      </c>
      <c r="EG343" s="230" t="str">
        <f t="shared" si="526"/>
        <v>NO OFERTADO</v>
      </c>
      <c r="EH343" s="32"/>
      <c r="EI343" s="229"/>
      <c r="EJ343" s="34">
        <f t="shared" si="542"/>
        <v>0</v>
      </c>
      <c r="EK343" s="31">
        <f t="shared" si="543"/>
        <v>0</v>
      </c>
      <c r="EL343" s="230" t="str">
        <f t="shared" si="527"/>
        <v>NO OFERTADO</v>
      </c>
    </row>
    <row r="344" spans="1:142" s="226" customFormat="1" ht="76.5" x14ac:dyDescent="0.2">
      <c r="A344" s="103">
        <v>335</v>
      </c>
      <c r="B344" s="202" t="s">
        <v>496</v>
      </c>
      <c r="C344" s="121" t="s">
        <v>497</v>
      </c>
      <c r="D344" s="146">
        <v>1</v>
      </c>
      <c r="E344" s="227" t="s">
        <v>53</v>
      </c>
      <c r="F344" s="228">
        <v>1</v>
      </c>
      <c r="G344" s="25">
        <v>1285021.5</v>
      </c>
      <c r="H344" s="32"/>
      <c r="I344" s="229"/>
      <c r="J344" s="34">
        <f t="shared" si="528"/>
        <v>0</v>
      </c>
      <c r="K344" s="31">
        <f t="shared" si="529"/>
        <v>0</v>
      </c>
      <c r="L344" s="230" t="str">
        <f t="shared" si="478"/>
        <v>NO OFERTADO</v>
      </c>
      <c r="M344" s="32"/>
      <c r="N344" s="229">
        <v>0</v>
      </c>
      <c r="O344" s="34">
        <f t="shared" si="479"/>
        <v>0</v>
      </c>
      <c r="P344" s="31">
        <f t="shared" si="480"/>
        <v>0</v>
      </c>
      <c r="Q344" s="230" t="str">
        <f t="shared" si="481"/>
        <v>NO OFERTADO</v>
      </c>
      <c r="R344" s="32"/>
      <c r="S344" s="229"/>
      <c r="T344" s="34">
        <f t="shared" si="482"/>
        <v>0</v>
      </c>
      <c r="U344" s="31">
        <f t="shared" si="480"/>
        <v>0</v>
      </c>
      <c r="V344" s="230" t="str">
        <f t="shared" si="483"/>
        <v>NO OFERTADO</v>
      </c>
      <c r="W344" s="32"/>
      <c r="X344" s="229"/>
      <c r="Y344" s="34">
        <f t="shared" si="484"/>
        <v>0</v>
      </c>
      <c r="Z344" s="31">
        <f t="shared" si="480"/>
        <v>0</v>
      </c>
      <c r="AA344" s="230" t="str">
        <f t="shared" si="485"/>
        <v>NO OFERTADO</v>
      </c>
      <c r="AB344" s="32"/>
      <c r="AC344" s="229"/>
      <c r="AD344" s="34">
        <f t="shared" si="486"/>
        <v>0</v>
      </c>
      <c r="AE344" s="31">
        <f t="shared" si="480"/>
        <v>0</v>
      </c>
      <c r="AF344" s="230" t="str">
        <f t="shared" si="487"/>
        <v>NO OFERTADO</v>
      </c>
      <c r="AG344" s="32"/>
      <c r="AH344" s="229"/>
      <c r="AI344" s="34">
        <f t="shared" si="488"/>
        <v>0</v>
      </c>
      <c r="AJ344" s="31">
        <f t="shared" si="480"/>
        <v>0</v>
      </c>
      <c r="AK344" s="230" t="str">
        <f t="shared" si="489"/>
        <v>NO OFERTADO</v>
      </c>
      <c r="AL344" s="32"/>
      <c r="AM344" s="229"/>
      <c r="AN344" s="34">
        <f t="shared" si="490"/>
        <v>0</v>
      </c>
      <c r="AO344" s="31">
        <f t="shared" si="480"/>
        <v>0</v>
      </c>
      <c r="AP344" s="230" t="str">
        <f t="shared" si="491"/>
        <v>NO OFERTADO</v>
      </c>
      <c r="AQ344" s="32"/>
      <c r="AR344" s="229"/>
      <c r="AS344" s="34">
        <f t="shared" si="492"/>
        <v>0</v>
      </c>
      <c r="AT344" s="31">
        <f t="shared" si="480"/>
        <v>0</v>
      </c>
      <c r="AU344" s="230" t="str">
        <f t="shared" si="493"/>
        <v>NO OFERTADO</v>
      </c>
      <c r="AV344" s="32">
        <v>2025513</v>
      </c>
      <c r="AW344" s="229">
        <f>AV344*0.19</f>
        <v>384847.47000000003</v>
      </c>
      <c r="AX344" s="34">
        <f t="shared" si="494"/>
        <v>2410360.4700000002</v>
      </c>
      <c r="AY344" s="31">
        <f t="shared" si="480"/>
        <v>2410360.4700000002</v>
      </c>
      <c r="AZ344" s="230" t="str">
        <f t="shared" si="495"/>
        <v>NO HABILITA</v>
      </c>
      <c r="BA344" s="32"/>
      <c r="BB344" s="229">
        <f t="shared" si="496"/>
        <v>0</v>
      </c>
      <c r="BC344" s="34">
        <f t="shared" si="497"/>
        <v>0</v>
      </c>
      <c r="BD344" s="31">
        <f t="shared" si="480"/>
        <v>0</v>
      </c>
      <c r="BE344" s="230" t="str">
        <f t="shared" si="498"/>
        <v>NO OFERTADO</v>
      </c>
      <c r="BF344" s="32"/>
      <c r="BG344" s="229"/>
      <c r="BH344" s="34">
        <f t="shared" si="499"/>
        <v>0</v>
      </c>
      <c r="BI344" s="31">
        <f t="shared" si="480"/>
        <v>0</v>
      </c>
      <c r="BJ344" s="230" t="str">
        <f t="shared" si="500"/>
        <v>NO OFERTADO</v>
      </c>
      <c r="BK344" s="32">
        <v>967170</v>
      </c>
      <c r="BL344" s="229">
        <f t="shared" si="544"/>
        <v>183762.3</v>
      </c>
      <c r="BM344" s="34">
        <f t="shared" si="501"/>
        <v>1150932.3</v>
      </c>
      <c r="BN344" s="31">
        <f t="shared" si="480"/>
        <v>1150932.3</v>
      </c>
      <c r="BO344" s="230" t="str">
        <f t="shared" si="502"/>
        <v>HABILITA</v>
      </c>
      <c r="BP344" s="32"/>
      <c r="BQ344" s="229"/>
      <c r="BR344" s="34">
        <f t="shared" si="503"/>
        <v>0</v>
      </c>
      <c r="BS344" s="31">
        <f t="shared" si="480"/>
        <v>0</v>
      </c>
      <c r="BT344" s="230" t="str">
        <f t="shared" si="504"/>
        <v>NO OFERTADO</v>
      </c>
      <c r="BU344" s="32"/>
      <c r="BV344" s="229"/>
      <c r="BW344" s="34">
        <f t="shared" si="505"/>
        <v>0</v>
      </c>
      <c r="BX344" s="31">
        <f t="shared" si="506"/>
        <v>0</v>
      </c>
      <c r="BY344" s="230" t="str">
        <f t="shared" si="507"/>
        <v>NO OFERTADO</v>
      </c>
      <c r="BZ344" s="32"/>
      <c r="CA344" s="229"/>
      <c r="CB344" s="34">
        <f t="shared" si="508"/>
        <v>0</v>
      </c>
      <c r="CC344" s="31">
        <f t="shared" si="506"/>
        <v>0</v>
      </c>
      <c r="CD344" s="230" t="str">
        <f t="shared" si="509"/>
        <v>NO OFERTADO</v>
      </c>
      <c r="CE344" s="32"/>
      <c r="CF344" s="229"/>
      <c r="CG344" s="34">
        <f t="shared" si="510"/>
        <v>0</v>
      </c>
      <c r="CH344" s="31">
        <f t="shared" si="506"/>
        <v>0</v>
      </c>
      <c r="CI344" s="230" t="str">
        <f t="shared" si="511"/>
        <v>NO OFERTADO</v>
      </c>
      <c r="CJ344" s="32"/>
      <c r="CK344" s="229"/>
      <c r="CL344" s="34">
        <f t="shared" si="512"/>
        <v>0</v>
      </c>
      <c r="CM344" s="31">
        <f t="shared" si="506"/>
        <v>0</v>
      </c>
      <c r="CN344" s="230" t="str">
        <f t="shared" si="513"/>
        <v>NO OFERTADO</v>
      </c>
      <c r="CO344" s="32"/>
      <c r="CP344" s="231"/>
      <c r="CQ344" s="34">
        <f t="shared" si="514"/>
        <v>0</v>
      </c>
      <c r="CR344" s="31">
        <f t="shared" si="506"/>
        <v>0</v>
      </c>
      <c r="CS344" s="230" t="str">
        <f t="shared" si="515"/>
        <v>NO OFERTADO</v>
      </c>
      <c r="CT344" s="32"/>
      <c r="CU344" s="229"/>
      <c r="CV344" s="34">
        <f t="shared" si="516"/>
        <v>0</v>
      </c>
      <c r="CW344" s="31">
        <f t="shared" si="506"/>
        <v>0</v>
      </c>
      <c r="CX344" s="230" t="str">
        <f t="shared" si="517"/>
        <v>NO OFERTADO</v>
      </c>
      <c r="CY344" s="32"/>
      <c r="CZ344" s="229"/>
      <c r="DA344" s="34">
        <f t="shared" si="530"/>
        <v>0</v>
      </c>
      <c r="DB344" s="31">
        <f t="shared" si="531"/>
        <v>0</v>
      </c>
      <c r="DC344" s="230" t="str">
        <f t="shared" si="518"/>
        <v>NO OFERTADO</v>
      </c>
      <c r="DD344" s="32"/>
      <c r="DE344" s="229"/>
      <c r="DF344" s="34">
        <f t="shared" si="532"/>
        <v>0</v>
      </c>
      <c r="DG344" s="31">
        <f t="shared" si="533"/>
        <v>0</v>
      </c>
      <c r="DH344" s="230" t="str">
        <f t="shared" si="519"/>
        <v>NO OFERTADO</v>
      </c>
      <c r="DI344" s="32"/>
      <c r="DJ344" s="229"/>
      <c r="DK344" s="34">
        <f t="shared" si="534"/>
        <v>0</v>
      </c>
      <c r="DL344" s="31">
        <f t="shared" si="535"/>
        <v>0</v>
      </c>
      <c r="DM344" s="230" t="str">
        <f t="shared" si="520"/>
        <v>NO OFERTADO</v>
      </c>
      <c r="DN344" s="32"/>
      <c r="DO344" s="229"/>
      <c r="DP344" s="34">
        <f t="shared" si="536"/>
        <v>0</v>
      </c>
      <c r="DQ344" s="31">
        <f t="shared" si="537"/>
        <v>0</v>
      </c>
      <c r="DR344" s="230" t="str">
        <f t="shared" si="521"/>
        <v>NO OFERTADO</v>
      </c>
      <c r="DS344" s="32"/>
      <c r="DT344" s="229"/>
      <c r="DU344" s="34">
        <f t="shared" si="538"/>
        <v>0</v>
      </c>
      <c r="DV344" s="31">
        <f t="shared" si="539"/>
        <v>0</v>
      </c>
      <c r="DW344" s="230" t="str">
        <f t="shared" si="522"/>
        <v>NO OFERTADO</v>
      </c>
      <c r="DX344" s="32"/>
      <c r="DY344" s="229">
        <f t="shared" si="473"/>
        <v>0</v>
      </c>
      <c r="DZ344" s="34">
        <f t="shared" si="523"/>
        <v>0</v>
      </c>
      <c r="EA344" s="31">
        <f t="shared" si="524"/>
        <v>0</v>
      </c>
      <c r="EB344" s="230" t="str">
        <f t="shared" si="525"/>
        <v>NO OFERTADO</v>
      </c>
      <c r="EC344" s="32"/>
      <c r="ED344" s="229"/>
      <c r="EE344" s="34">
        <f t="shared" si="540"/>
        <v>0</v>
      </c>
      <c r="EF344" s="31">
        <f t="shared" si="541"/>
        <v>0</v>
      </c>
      <c r="EG344" s="230" t="str">
        <f t="shared" si="526"/>
        <v>NO OFERTADO</v>
      </c>
      <c r="EH344" s="32"/>
      <c r="EI344" s="229"/>
      <c r="EJ344" s="34">
        <f t="shared" si="542"/>
        <v>0</v>
      </c>
      <c r="EK344" s="31">
        <f t="shared" si="543"/>
        <v>0</v>
      </c>
      <c r="EL344" s="230" t="str">
        <f t="shared" si="527"/>
        <v>NO OFERTADO</v>
      </c>
    </row>
    <row r="345" spans="1:142" s="226" customFormat="1" ht="38.25" x14ac:dyDescent="0.2">
      <c r="A345" s="103">
        <v>336</v>
      </c>
      <c r="B345" s="202" t="s">
        <v>498</v>
      </c>
      <c r="C345" s="121" t="s">
        <v>497</v>
      </c>
      <c r="D345" s="146">
        <v>1</v>
      </c>
      <c r="E345" s="227" t="s">
        <v>53</v>
      </c>
      <c r="F345" s="228">
        <v>2.5</v>
      </c>
      <c r="G345" s="25">
        <v>387226</v>
      </c>
      <c r="H345" s="32"/>
      <c r="I345" s="229"/>
      <c r="J345" s="34">
        <f t="shared" si="528"/>
        <v>0</v>
      </c>
      <c r="K345" s="31">
        <f t="shared" si="529"/>
        <v>0</v>
      </c>
      <c r="L345" s="230" t="str">
        <f t="shared" si="478"/>
        <v>NO OFERTADO</v>
      </c>
      <c r="M345" s="32"/>
      <c r="N345" s="229">
        <v>0</v>
      </c>
      <c r="O345" s="34">
        <f t="shared" si="479"/>
        <v>0</v>
      </c>
      <c r="P345" s="31">
        <f t="shared" si="480"/>
        <v>0</v>
      </c>
      <c r="Q345" s="230" t="str">
        <f t="shared" si="481"/>
        <v>NO OFERTADO</v>
      </c>
      <c r="R345" s="32"/>
      <c r="S345" s="229"/>
      <c r="T345" s="34">
        <f t="shared" si="482"/>
        <v>0</v>
      </c>
      <c r="U345" s="31">
        <f t="shared" si="480"/>
        <v>0</v>
      </c>
      <c r="V345" s="230" t="str">
        <f t="shared" si="483"/>
        <v>NO OFERTADO</v>
      </c>
      <c r="W345" s="32"/>
      <c r="X345" s="229"/>
      <c r="Y345" s="34">
        <f t="shared" si="484"/>
        <v>0</v>
      </c>
      <c r="Z345" s="31">
        <f t="shared" si="480"/>
        <v>0</v>
      </c>
      <c r="AA345" s="230" t="str">
        <f t="shared" si="485"/>
        <v>NO OFERTADO</v>
      </c>
      <c r="AB345" s="32"/>
      <c r="AC345" s="229"/>
      <c r="AD345" s="34">
        <f t="shared" si="486"/>
        <v>0</v>
      </c>
      <c r="AE345" s="31">
        <f t="shared" si="480"/>
        <v>0</v>
      </c>
      <c r="AF345" s="230" t="str">
        <f t="shared" si="487"/>
        <v>NO OFERTADO</v>
      </c>
      <c r="AG345" s="32"/>
      <c r="AH345" s="229"/>
      <c r="AI345" s="34">
        <f t="shared" si="488"/>
        <v>0</v>
      </c>
      <c r="AJ345" s="31">
        <f t="shared" si="480"/>
        <v>0</v>
      </c>
      <c r="AK345" s="230" t="str">
        <f t="shared" si="489"/>
        <v>NO OFERTADO</v>
      </c>
      <c r="AL345" s="32"/>
      <c r="AM345" s="229"/>
      <c r="AN345" s="34">
        <f t="shared" si="490"/>
        <v>0</v>
      </c>
      <c r="AO345" s="31">
        <f t="shared" si="480"/>
        <v>0</v>
      </c>
      <c r="AP345" s="230" t="str">
        <f t="shared" si="491"/>
        <v>NO OFERTADO</v>
      </c>
      <c r="AQ345" s="32"/>
      <c r="AR345" s="229"/>
      <c r="AS345" s="34">
        <f t="shared" si="492"/>
        <v>0</v>
      </c>
      <c r="AT345" s="31">
        <f t="shared" si="480"/>
        <v>0</v>
      </c>
      <c r="AU345" s="230" t="str">
        <f t="shared" si="493"/>
        <v>NO OFERTADO</v>
      </c>
      <c r="AV345" s="32"/>
      <c r="AW345" s="229"/>
      <c r="AX345" s="34">
        <f t="shared" si="494"/>
        <v>0</v>
      </c>
      <c r="AY345" s="31">
        <f t="shared" si="480"/>
        <v>0</v>
      </c>
      <c r="AZ345" s="230" t="str">
        <f t="shared" si="495"/>
        <v>NO OFERTADO</v>
      </c>
      <c r="BA345" s="32"/>
      <c r="BB345" s="229">
        <f t="shared" si="496"/>
        <v>0</v>
      </c>
      <c r="BC345" s="34">
        <f t="shared" si="497"/>
        <v>0</v>
      </c>
      <c r="BD345" s="31">
        <f t="shared" si="480"/>
        <v>0</v>
      </c>
      <c r="BE345" s="230" t="str">
        <f t="shared" si="498"/>
        <v>NO OFERTADO</v>
      </c>
      <c r="BF345" s="32"/>
      <c r="BG345" s="229"/>
      <c r="BH345" s="34">
        <f t="shared" si="499"/>
        <v>0</v>
      </c>
      <c r="BI345" s="31">
        <f t="shared" si="480"/>
        <v>0</v>
      </c>
      <c r="BJ345" s="230" t="str">
        <f t="shared" si="500"/>
        <v>NO OFERTADO</v>
      </c>
      <c r="BK345" s="32">
        <v>312745</v>
      </c>
      <c r="BL345" s="229">
        <f t="shared" si="544"/>
        <v>59421.55</v>
      </c>
      <c r="BM345" s="34">
        <f t="shared" si="501"/>
        <v>372166.55</v>
      </c>
      <c r="BN345" s="31">
        <f t="shared" si="480"/>
        <v>372166.55</v>
      </c>
      <c r="BO345" s="230" t="str">
        <f t="shared" si="502"/>
        <v>HABILITA</v>
      </c>
      <c r="BP345" s="32"/>
      <c r="BQ345" s="229"/>
      <c r="BR345" s="34">
        <f t="shared" si="503"/>
        <v>0</v>
      </c>
      <c r="BS345" s="31">
        <f t="shared" si="480"/>
        <v>0</v>
      </c>
      <c r="BT345" s="230" t="str">
        <f t="shared" si="504"/>
        <v>NO OFERTADO</v>
      </c>
      <c r="BU345" s="32"/>
      <c r="BV345" s="229"/>
      <c r="BW345" s="34">
        <f t="shared" si="505"/>
        <v>0</v>
      </c>
      <c r="BX345" s="31">
        <f t="shared" si="506"/>
        <v>0</v>
      </c>
      <c r="BY345" s="230" t="str">
        <f t="shared" si="507"/>
        <v>NO OFERTADO</v>
      </c>
      <c r="BZ345" s="32"/>
      <c r="CA345" s="229"/>
      <c r="CB345" s="34">
        <f t="shared" si="508"/>
        <v>0</v>
      </c>
      <c r="CC345" s="31">
        <f t="shared" si="506"/>
        <v>0</v>
      </c>
      <c r="CD345" s="230" t="str">
        <f t="shared" si="509"/>
        <v>NO OFERTADO</v>
      </c>
      <c r="CE345" s="32"/>
      <c r="CF345" s="229"/>
      <c r="CG345" s="34">
        <f t="shared" si="510"/>
        <v>0</v>
      </c>
      <c r="CH345" s="31">
        <f t="shared" si="506"/>
        <v>0</v>
      </c>
      <c r="CI345" s="230" t="str">
        <f t="shared" si="511"/>
        <v>NO OFERTADO</v>
      </c>
      <c r="CJ345" s="32"/>
      <c r="CK345" s="229"/>
      <c r="CL345" s="34">
        <f t="shared" si="512"/>
        <v>0</v>
      </c>
      <c r="CM345" s="31">
        <f t="shared" si="506"/>
        <v>0</v>
      </c>
      <c r="CN345" s="230" t="str">
        <f t="shared" si="513"/>
        <v>NO OFERTADO</v>
      </c>
      <c r="CO345" s="32"/>
      <c r="CP345" s="231"/>
      <c r="CQ345" s="34">
        <f t="shared" si="514"/>
        <v>0</v>
      </c>
      <c r="CR345" s="31">
        <f t="shared" si="506"/>
        <v>0</v>
      </c>
      <c r="CS345" s="230" t="str">
        <f t="shared" si="515"/>
        <v>NO OFERTADO</v>
      </c>
      <c r="CT345" s="32"/>
      <c r="CU345" s="229"/>
      <c r="CV345" s="34">
        <f t="shared" si="516"/>
        <v>0</v>
      </c>
      <c r="CW345" s="31">
        <f t="shared" si="506"/>
        <v>0</v>
      </c>
      <c r="CX345" s="230" t="str">
        <f t="shared" si="517"/>
        <v>NO OFERTADO</v>
      </c>
      <c r="CY345" s="32"/>
      <c r="CZ345" s="229"/>
      <c r="DA345" s="34">
        <f t="shared" si="530"/>
        <v>0</v>
      </c>
      <c r="DB345" s="31">
        <f t="shared" si="531"/>
        <v>0</v>
      </c>
      <c r="DC345" s="230" t="str">
        <f t="shared" si="518"/>
        <v>NO OFERTADO</v>
      </c>
      <c r="DD345" s="32"/>
      <c r="DE345" s="229"/>
      <c r="DF345" s="34">
        <f t="shared" si="532"/>
        <v>0</v>
      </c>
      <c r="DG345" s="31">
        <f t="shared" si="533"/>
        <v>0</v>
      </c>
      <c r="DH345" s="230" t="str">
        <f t="shared" si="519"/>
        <v>NO OFERTADO</v>
      </c>
      <c r="DI345" s="32"/>
      <c r="DJ345" s="229"/>
      <c r="DK345" s="34">
        <f t="shared" si="534"/>
        <v>0</v>
      </c>
      <c r="DL345" s="31">
        <f t="shared" si="535"/>
        <v>0</v>
      </c>
      <c r="DM345" s="230" t="str">
        <f t="shared" si="520"/>
        <v>NO OFERTADO</v>
      </c>
      <c r="DN345" s="32"/>
      <c r="DO345" s="229"/>
      <c r="DP345" s="34">
        <f t="shared" si="536"/>
        <v>0</v>
      </c>
      <c r="DQ345" s="31">
        <f t="shared" si="537"/>
        <v>0</v>
      </c>
      <c r="DR345" s="230" t="str">
        <f t="shared" si="521"/>
        <v>NO OFERTADO</v>
      </c>
      <c r="DS345" s="32"/>
      <c r="DT345" s="229"/>
      <c r="DU345" s="34">
        <f t="shared" si="538"/>
        <v>0</v>
      </c>
      <c r="DV345" s="31">
        <f t="shared" si="539"/>
        <v>0</v>
      </c>
      <c r="DW345" s="230" t="str">
        <f t="shared" si="522"/>
        <v>NO OFERTADO</v>
      </c>
      <c r="DX345" s="32"/>
      <c r="DY345" s="229">
        <f t="shared" si="473"/>
        <v>0</v>
      </c>
      <c r="DZ345" s="34">
        <f t="shared" si="523"/>
        <v>0</v>
      </c>
      <c r="EA345" s="31">
        <f t="shared" si="524"/>
        <v>0</v>
      </c>
      <c r="EB345" s="230" t="str">
        <f t="shared" si="525"/>
        <v>NO OFERTADO</v>
      </c>
      <c r="EC345" s="32"/>
      <c r="ED345" s="229"/>
      <c r="EE345" s="34">
        <f t="shared" si="540"/>
        <v>0</v>
      </c>
      <c r="EF345" s="31">
        <f t="shared" si="541"/>
        <v>0</v>
      </c>
      <c r="EG345" s="230" t="str">
        <f t="shared" si="526"/>
        <v>NO OFERTADO</v>
      </c>
      <c r="EH345" s="32">
        <v>364400</v>
      </c>
      <c r="EI345" s="229">
        <v>69236</v>
      </c>
      <c r="EJ345" s="34">
        <f t="shared" si="542"/>
        <v>433636</v>
      </c>
      <c r="EK345" s="31">
        <f t="shared" si="543"/>
        <v>433636</v>
      </c>
      <c r="EL345" s="230" t="str">
        <f t="shared" si="527"/>
        <v>HABILITA</v>
      </c>
    </row>
    <row r="346" spans="1:142" s="226" customFormat="1" ht="76.5" x14ac:dyDescent="0.2">
      <c r="A346" s="103">
        <v>337</v>
      </c>
      <c r="B346" s="202" t="s">
        <v>499</v>
      </c>
      <c r="C346" s="121" t="s">
        <v>497</v>
      </c>
      <c r="D346" s="146">
        <v>1</v>
      </c>
      <c r="E346" s="227" t="s">
        <v>53</v>
      </c>
      <c r="F346" s="228">
        <v>0.5</v>
      </c>
      <c r="G346" s="25">
        <v>1319721.8999999999</v>
      </c>
      <c r="H346" s="32"/>
      <c r="I346" s="229"/>
      <c r="J346" s="34">
        <f t="shared" si="528"/>
        <v>0</v>
      </c>
      <c r="K346" s="31">
        <f t="shared" si="529"/>
        <v>0</v>
      </c>
      <c r="L346" s="230" t="str">
        <f t="shared" si="478"/>
        <v>NO OFERTADO</v>
      </c>
      <c r="M346" s="32"/>
      <c r="N346" s="229">
        <v>0</v>
      </c>
      <c r="O346" s="34">
        <f t="shared" si="479"/>
        <v>0</v>
      </c>
      <c r="P346" s="31">
        <f t="shared" ref="P346:BS361" si="545">$D346*O346</f>
        <v>0</v>
      </c>
      <c r="Q346" s="230" t="str">
        <f t="shared" si="481"/>
        <v>NO OFERTADO</v>
      </c>
      <c r="R346" s="32"/>
      <c r="S346" s="229"/>
      <c r="T346" s="34">
        <f t="shared" si="482"/>
        <v>0</v>
      </c>
      <c r="U346" s="31">
        <f t="shared" si="545"/>
        <v>0</v>
      </c>
      <c r="V346" s="230" t="str">
        <f t="shared" si="483"/>
        <v>NO OFERTADO</v>
      </c>
      <c r="W346" s="32"/>
      <c r="X346" s="229"/>
      <c r="Y346" s="34">
        <f t="shared" si="484"/>
        <v>0</v>
      </c>
      <c r="Z346" s="31">
        <f t="shared" si="545"/>
        <v>0</v>
      </c>
      <c r="AA346" s="230" t="str">
        <f t="shared" si="485"/>
        <v>NO OFERTADO</v>
      </c>
      <c r="AB346" s="32"/>
      <c r="AC346" s="229"/>
      <c r="AD346" s="34">
        <f t="shared" si="486"/>
        <v>0</v>
      </c>
      <c r="AE346" s="31">
        <f t="shared" si="545"/>
        <v>0</v>
      </c>
      <c r="AF346" s="230" t="str">
        <f t="shared" si="487"/>
        <v>NO OFERTADO</v>
      </c>
      <c r="AG346" s="32"/>
      <c r="AH346" s="229"/>
      <c r="AI346" s="34">
        <f t="shared" si="488"/>
        <v>0</v>
      </c>
      <c r="AJ346" s="31">
        <f t="shared" si="545"/>
        <v>0</v>
      </c>
      <c r="AK346" s="230" t="str">
        <f t="shared" si="489"/>
        <v>NO OFERTADO</v>
      </c>
      <c r="AL346" s="32"/>
      <c r="AM346" s="229"/>
      <c r="AN346" s="34">
        <f t="shared" si="490"/>
        <v>0</v>
      </c>
      <c r="AO346" s="31">
        <f t="shared" si="545"/>
        <v>0</v>
      </c>
      <c r="AP346" s="230" t="str">
        <f t="shared" si="491"/>
        <v>NO OFERTADO</v>
      </c>
      <c r="AQ346" s="32"/>
      <c r="AR346" s="229"/>
      <c r="AS346" s="34">
        <f t="shared" si="492"/>
        <v>0</v>
      </c>
      <c r="AT346" s="31">
        <f t="shared" si="545"/>
        <v>0</v>
      </c>
      <c r="AU346" s="230" t="str">
        <f t="shared" si="493"/>
        <v>NO OFERTADO</v>
      </c>
      <c r="AV346" s="32"/>
      <c r="AW346" s="229"/>
      <c r="AX346" s="34">
        <f t="shared" si="494"/>
        <v>0</v>
      </c>
      <c r="AY346" s="31">
        <f t="shared" si="545"/>
        <v>0</v>
      </c>
      <c r="AZ346" s="230" t="str">
        <f t="shared" si="495"/>
        <v>NO OFERTADO</v>
      </c>
      <c r="BA346" s="32"/>
      <c r="BB346" s="229">
        <f t="shared" ref="BB346:BB361" si="546">BA346*0.19</f>
        <v>0</v>
      </c>
      <c r="BC346" s="34">
        <f t="shared" si="497"/>
        <v>0</v>
      </c>
      <c r="BD346" s="31">
        <f t="shared" si="545"/>
        <v>0</v>
      </c>
      <c r="BE346" s="230" t="str">
        <f t="shared" si="498"/>
        <v>NO OFERTADO</v>
      </c>
      <c r="BF346" s="32"/>
      <c r="BG346" s="229"/>
      <c r="BH346" s="34">
        <f t="shared" si="499"/>
        <v>0</v>
      </c>
      <c r="BI346" s="31">
        <f t="shared" si="545"/>
        <v>0</v>
      </c>
      <c r="BJ346" s="230" t="str">
        <f t="shared" si="500"/>
        <v>NO OFERTADO</v>
      </c>
      <c r="BK346" s="32">
        <v>1050000</v>
      </c>
      <c r="BL346" s="229">
        <f t="shared" si="544"/>
        <v>199500</v>
      </c>
      <c r="BM346" s="34">
        <f t="shared" si="501"/>
        <v>1249500</v>
      </c>
      <c r="BN346" s="31">
        <f t="shared" si="545"/>
        <v>1249500</v>
      </c>
      <c r="BO346" s="230" t="str">
        <f t="shared" si="502"/>
        <v>HABILITA</v>
      </c>
      <c r="BP346" s="32"/>
      <c r="BQ346" s="229"/>
      <c r="BR346" s="34">
        <f t="shared" si="503"/>
        <v>0</v>
      </c>
      <c r="BS346" s="31">
        <f t="shared" si="545"/>
        <v>0</v>
      </c>
      <c r="BT346" s="230" t="str">
        <f t="shared" si="504"/>
        <v>NO OFERTADO</v>
      </c>
      <c r="BU346" s="32"/>
      <c r="BV346" s="229"/>
      <c r="BW346" s="34">
        <f t="shared" si="505"/>
        <v>0</v>
      </c>
      <c r="BX346" s="31">
        <f t="shared" ref="BX346:CW361" si="547">$D346*BW346</f>
        <v>0</v>
      </c>
      <c r="BY346" s="230" t="str">
        <f t="shared" si="507"/>
        <v>NO OFERTADO</v>
      </c>
      <c r="BZ346" s="32"/>
      <c r="CA346" s="229"/>
      <c r="CB346" s="34">
        <f t="shared" si="508"/>
        <v>0</v>
      </c>
      <c r="CC346" s="31">
        <f t="shared" si="547"/>
        <v>0</v>
      </c>
      <c r="CD346" s="230" t="str">
        <f t="shared" si="509"/>
        <v>NO OFERTADO</v>
      </c>
      <c r="CE346" s="32"/>
      <c r="CF346" s="229"/>
      <c r="CG346" s="34">
        <f t="shared" si="510"/>
        <v>0</v>
      </c>
      <c r="CH346" s="31">
        <f t="shared" si="547"/>
        <v>0</v>
      </c>
      <c r="CI346" s="230" t="str">
        <f t="shared" si="511"/>
        <v>NO OFERTADO</v>
      </c>
      <c r="CJ346" s="32"/>
      <c r="CK346" s="229"/>
      <c r="CL346" s="34">
        <f t="shared" si="512"/>
        <v>0</v>
      </c>
      <c r="CM346" s="31">
        <f t="shared" si="547"/>
        <v>0</v>
      </c>
      <c r="CN346" s="230" t="str">
        <f t="shared" si="513"/>
        <v>NO OFERTADO</v>
      </c>
      <c r="CO346" s="32"/>
      <c r="CP346" s="231"/>
      <c r="CQ346" s="34">
        <f t="shared" si="514"/>
        <v>0</v>
      </c>
      <c r="CR346" s="31">
        <f t="shared" si="547"/>
        <v>0</v>
      </c>
      <c r="CS346" s="230" t="str">
        <f t="shared" si="515"/>
        <v>NO OFERTADO</v>
      </c>
      <c r="CT346" s="32"/>
      <c r="CU346" s="229"/>
      <c r="CV346" s="34">
        <f t="shared" si="516"/>
        <v>0</v>
      </c>
      <c r="CW346" s="31">
        <f t="shared" si="547"/>
        <v>0</v>
      </c>
      <c r="CX346" s="230" t="str">
        <f t="shared" si="517"/>
        <v>NO OFERTADO</v>
      </c>
      <c r="CY346" s="32"/>
      <c r="CZ346" s="229"/>
      <c r="DA346" s="34">
        <f t="shared" si="530"/>
        <v>0</v>
      </c>
      <c r="DB346" s="31">
        <f t="shared" si="531"/>
        <v>0</v>
      </c>
      <c r="DC346" s="230" t="str">
        <f t="shared" si="518"/>
        <v>NO OFERTADO</v>
      </c>
      <c r="DD346" s="32"/>
      <c r="DE346" s="229"/>
      <c r="DF346" s="34">
        <f t="shared" si="532"/>
        <v>0</v>
      </c>
      <c r="DG346" s="31">
        <f t="shared" si="533"/>
        <v>0</v>
      </c>
      <c r="DH346" s="230" t="str">
        <f t="shared" si="519"/>
        <v>NO OFERTADO</v>
      </c>
      <c r="DI346" s="32"/>
      <c r="DJ346" s="229"/>
      <c r="DK346" s="34">
        <f t="shared" si="534"/>
        <v>0</v>
      </c>
      <c r="DL346" s="31">
        <f t="shared" si="535"/>
        <v>0</v>
      </c>
      <c r="DM346" s="230" t="str">
        <f t="shared" si="520"/>
        <v>NO OFERTADO</v>
      </c>
      <c r="DN346" s="32"/>
      <c r="DO346" s="229"/>
      <c r="DP346" s="34">
        <f t="shared" si="536"/>
        <v>0</v>
      </c>
      <c r="DQ346" s="31">
        <f t="shared" si="537"/>
        <v>0</v>
      </c>
      <c r="DR346" s="230" t="str">
        <f t="shared" si="521"/>
        <v>NO OFERTADO</v>
      </c>
      <c r="DS346" s="32"/>
      <c r="DT346" s="229"/>
      <c r="DU346" s="34">
        <f t="shared" si="538"/>
        <v>0</v>
      </c>
      <c r="DV346" s="31">
        <f t="shared" si="539"/>
        <v>0</v>
      </c>
      <c r="DW346" s="230" t="str">
        <f t="shared" si="522"/>
        <v>NO OFERTADO</v>
      </c>
      <c r="DX346" s="32"/>
      <c r="DY346" s="229">
        <f t="shared" si="473"/>
        <v>0</v>
      </c>
      <c r="DZ346" s="34">
        <f t="shared" si="523"/>
        <v>0</v>
      </c>
      <c r="EA346" s="31">
        <f t="shared" si="524"/>
        <v>0</v>
      </c>
      <c r="EB346" s="230" t="str">
        <f t="shared" si="525"/>
        <v>NO OFERTADO</v>
      </c>
      <c r="EC346" s="32"/>
      <c r="ED346" s="229"/>
      <c r="EE346" s="34">
        <f t="shared" si="540"/>
        <v>0</v>
      </c>
      <c r="EF346" s="31">
        <f t="shared" si="541"/>
        <v>0</v>
      </c>
      <c r="EG346" s="230" t="str">
        <f t="shared" si="526"/>
        <v>NO OFERTADO</v>
      </c>
      <c r="EH346" s="32"/>
      <c r="EI346" s="229"/>
      <c r="EJ346" s="34">
        <f t="shared" si="542"/>
        <v>0</v>
      </c>
      <c r="EK346" s="31">
        <f t="shared" si="543"/>
        <v>0</v>
      </c>
      <c r="EL346" s="230" t="str">
        <f t="shared" si="527"/>
        <v>NO OFERTADO</v>
      </c>
    </row>
    <row r="347" spans="1:142" s="226" customFormat="1" ht="76.5" x14ac:dyDescent="0.2">
      <c r="A347" s="103">
        <v>338</v>
      </c>
      <c r="B347" s="202" t="s">
        <v>500</v>
      </c>
      <c r="C347" s="121" t="s">
        <v>497</v>
      </c>
      <c r="D347" s="146">
        <v>1</v>
      </c>
      <c r="E347" s="227" t="s">
        <v>53</v>
      </c>
      <c r="F347" s="228">
        <v>8</v>
      </c>
      <c r="G347" s="25">
        <v>387226</v>
      </c>
      <c r="H347" s="32"/>
      <c r="I347" s="229"/>
      <c r="J347" s="34">
        <f t="shared" si="528"/>
        <v>0</v>
      </c>
      <c r="K347" s="31">
        <f t="shared" si="529"/>
        <v>0</v>
      </c>
      <c r="L347" s="230" t="str">
        <f t="shared" si="478"/>
        <v>NO OFERTADO</v>
      </c>
      <c r="M347" s="32"/>
      <c r="N347" s="229">
        <v>0</v>
      </c>
      <c r="O347" s="34">
        <f t="shared" si="479"/>
        <v>0</v>
      </c>
      <c r="P347" s="31">
        <f t="shared" si="545"/>
        <v>0</v>
      </c>
      <c r="Q347" s="230" t="str">
        <f t="shared" si="481"/>
        <v>NO OFERTADO</v>
      </c>
      <c r="R347" s="32"/>
      <c r="S347" s="229"/>
      <c r="T347" s="34">
        <f t="shared" si="482"/>
        <v>0</v>
      </c>
      <c r="U347" s="31">
        <f t="shared" si="545"/>
        <v>0</v>
      </c>
      <c r="V347" s="230" t="str">
        <f t="shared" si="483"/>
        <v>NO OFERTADO</v>
      </c>
      <c r="W347" s="32"/>
      <c r="X347" s="229"/>
      <c r="Y347" s="34">
        <f t="shared" si="484"/>
        <v>0</v>
      </c>
      <c r="Z347" s="31">
        <f t="shared" si="545"/>
        <v>0</v>
      </c>
      <c r="AA347" s="230" t="str">
        <f t="shared" si="485"/>
        <v>NO OFERTADO</v>
      </c>
      <c r="AB347" s="32"/>
      <c r="AC347" s="229"/>
      <c r="AD347" s="34">
        <f t="shared" si="486"/>
        <v>0</v>
      </c>
      <c r="AE347" s="31">
        <f t="shared" si="545"/>
        <v>0</v>
      </c>
      <c r="AF347" s="230" t="str">
        <f t="shared" si="487"/>
        <v>NO OFERTADO</v>
      </c>
      <c r="AG347" s="32"/>
      <c r="AH347" s="229"/>
      <c r="AI347" s="34">
        <f t="shared" si="488"/>
        <v>0</v>
      </c>
      <c r="AJ347" s="31">
        <f t="shared" si="545"/>
        <v>0</v>
      </c>
      <c r="AK347" s="230" t="str">
        <f t="shared" si="489"/>
        <v>NO OFERTADO</v>
      </c>
      <c r="AL347" s="32"/>
      <c r="AM347" s="229"/>
      <c r="AN347" s="34">
        <f t="shared" si="490"/>
        <v>0</v>
      </c>
      <c r="AO347" s="31">
        <f t="shared" si="545"/>
        <v>0</v>
      </c>
      <c r="AP347" s="230" t="str">
        <f t="shared" si="491"/>
        <v>NO OFERTADO</v>
      </c>
      <c r="AQ347" s="32"/>
      <c r="AR347" s="229"/>
      <c r="AS347" s="34">
        <f t="shared" si="492"/>
        <v>0</v>
      </c>
      <c r="AT347" s="31">
        <f t="shared" si="545"/>
        <v>0</v>
      </c>
      <c r="AU347" s="230" t="str">
        <f t="shared" si="493"/>
        <v>NO OFERTADO</v>
      </c>
      <c r="AV347" s="32"/>
      <c r="AW347" s="229"/>
      <c r="AX347" s="34">
        <f t="shared" si="494"/>
        <v>0</v>
      </c>
      <c r="AY347" s="31">
        <f t="shared" si="545"/>
        <v>0</v>
      </c>
      <c r="AZ347" s="230" t="str">
        <f t="shared" si="495"/>
        <v>NO OFERTADO</v>
      </c>
      <c r="BA347" s="32"/>
      <c r="BB347" s="229">
        <f t="shared" si="546"/>
        <v>0</v>
      </c>
      <c r="BC347" s="34">
        <f t="shared" si="497"/>
        <v>0</v>
      </c>
      <c r="BD347" s="31">
        <f t="shared" si="545"/>
        <v>0</v>
      </c>
      <c r="BE347" s="230" t="str">
        <f t="shared" si="498"/>
        <v>NO OFERTADO</v>
      </c>
      <c r="BF347" s="32"/>
      <c r="BG347" s="229"/>
      <c r="BH347" s="34">
        <f t="shared" si="499"/>
        <v>0</v>
      </c>
      <c r="BI347" s="31">
        <f t="shared" si="545"/>
        <v>0</v>
      </c>
      <c r="BJ347" s="230" t="str">
        <f t="shared" si="500"/>
        <v>NO OFERTADO</v>
      </c>
      <c r="BK347" s="32">
        <v>293891</v>
      </c>
      <c r="BL347" s="229">
        <f t="shared" si="544"/>
        <v>55839.29</v>
      </c>
      <c r="BM347" s="34">
        <f t="shared" si="501"/>
        <v>349730.29</v>
      </c>
      <c r="BN347" s="31">
        <f t="shared" si="545"/>
        <v>349730.29</v>
      </c>
      <c r="BO347" s="230" t="str">
        <f t="shared" si="502"/>
        <v>HABILITA</v>
      </c>
      <c r="BP347" s="32"/>
      <c r="BQ347" s="229"/>
      <c r="BR347" s="34">
        <f t="shared" si="503"/>
        <v>0</v>
      </c>
      <c r="BS347" s="31">
        <f t="shared" si="545"/>
        <v>0</v>
      </c>
      <c r="BT347" s="230" t="str">
        <f t="shared" si="504"/>
        <v>NO OFERTADO</v>
      </c>
      <c r="BU347" s="32"/>
      <c r="BV347" s="229"/>
      <c r="BW347" s="34">
        <f t="shared" si="505"/>
        <v>0</v>
      </c>
      <c r="BX347" s="31">
        <f t="shared" si="547"/>
        <v>0</v>
      </c>
      <c r="BY347" s="230" t="str">
        <f t="shared" si="507"/>
        <v>NO OFERTADO</v>
      </c>
      <c r="BZ347" s="32"/>
      <c r="CA347" s="229"/>
      <c r="CB347" s="34">
        <f t="shared" si="508"/>
        <v>0</v>
      </c>
      <c r="CC347" s="31">
        <f t="shared" si="547"/>
        <v>0</v>
      </c>
      <c r="CD347" s="230" t="str">
        <f t="shared" si="509"/>
        <v>NO OFERTADO</v>
      </c>
      <c r="CE347" s="32"/>
      <c r="CF347" s="229"/>
      <c r="CG347" s="34">
        <f t="shared" si="510"/>
        <v>0</v>
      </c>
      <c r="CH347" s="31">
        <f t="shared" si="547"/>
        <v>0</v>
      </c>
      <c r="CI347" s="230" t="str">
        <f t="shared" si="511"/>
        <v>NO OFERTADO</v>
      </c>
      <c r="CJ347" s="32"/>
      <c r="CK347" s="229"/>
      <c r="CL347" s="34">
        <f t="shared" si="512"/>
        <v>0</v>
      </c>
      <c r="CM347" s="31">
        <f t="shared" si="547"/>
        <v>0</v>
      </c>
      <c r="CN347" s="230" t="str">
        <f t="shared" si="513"/>
        <v>NO OFERTADO</v>
      </c>
      <c r="CO347" s="32"/>
      <c r="CP347" s="231"/>
      <c r="CQ347" s="34">
        <f t="shared" si="514"/>
        <v>0</v>
      </c>
      <c r="CR347" s="31">
        <f t="shared" si="547"/>
        <v>0</v>
      </c>
      <c r="CS347" s="230" t="str">
        <f t="shared" si="515"/>
        <v>NO OFERTADO</v>
      </c>
      <c r="CT347" s="32"/>
      <c r="CU347" s="229"/>
      <c r="CV347" s="34">
        <f t="shared" si="516"/>
        <v>0</v>
      </c>
      <c r="CW347" s="31">
        <f t="shared" si="547"/>
        <v>0</v>
      </c>
      <c r="CX347" s="230" t="str">
        <f t="shared" si="517"/>
        <v>NO OFERTADO</v>
      </c>
      <c r="CY347" s="32"/>
      <c r="CZ347" s="229"/>
      <c r="DA347" s="34">
        <f t="shared" si="530"/>
        <v>0</v>
      </c>
      <c r="DB347" s="31">
        <f t="shared" si="531"/>
        <v>0</v>
      </c>
      <c r="DC347" s="230" t="str">
        <f t="shared" si="518"/>
        <v>NO OFERTADO</v>
      </c>
      <c r="DD347" s="32"/>
      <c r="DE347" s="229"/>
      <c r="DF347" s="34">
        <f t="shared" si="532"/>
        <v>0</v>
      </c>
      <c r="DG347" s="31">
        <f t="shared" si="533"/>
        <v>0</v>
      </c>
      <c r="DH347" s="230" t="str">
        <f t="shared" si="519"/>
        <v>NO OFERTADO</v>
      </c>
      <c r="DI347" s="32"/>
      <c r="DJ347" s="229"/>
      <c r="DK347" s="34">
        <f t="shared" si="534"/>
        <v>0</v>
      </c>
      <c r="DL347" s="31">
        <f t="shared" si="535"/>
        <v>0</v>
      </c>
      <c r="DM347" s="230" t="str">
        <f t="shared" si="520"/>
        <v>NO OFERTADO</v>
      </c>
      <c r="DN347" s="32"/>
      <c r="DO347" s="229"/>
      <c r="DP347" s="34">
        <f t="shared" si="536"/>
        <v>0</v>
      </c>
      <c r="DQ347" s="31">
        <f t="shared" si="537"/>
        <v>0</v>
      </c>
      <c r="DR347" s="230" t="str">
        <f t="shared" si="521"/>
        <v>NO OFERTADO</v>
      </c>
      <c r="DS347" s="32"/>
      <c r="DT347" s="229"/>
      <c r="DU347" s="34">
        <f t="shared" si="538"/>
        <v>0</v>
      </c>
      <c r="DV347" s="31">
        <f t="shared" si="539"/>
        <v>0</v>
      </c>
      <c r="DW347" s="230" t="str">
        <f t="shared" si="522"/>
        <v>NO OFERTADO</v>
      </c>
      <c r="DX347" s="32"/>
      <c r="DY347" s="229">
        <f t="shared" si="473"/>
        <v>0</v>
      </c>
      <c r="DZ347" s="34">
        <f t="shared" si="523"/>
        <v>0</v>
      </c>
      <c r="EA347" s="31">
        <f t="shared" si="524"/>
        <v>0</v>
      </c>
      <c r="EB347" s="230" t="str">
        <f t="shared" si="525"/>
        <v>NO OFERTADO</v>
      </c>
      <c r="EC347" s="32"/>
      <c r="ED347" s="229"/>
      <c r="EE347" s="34">
        <f t="shared" si="540"/>
        <v>0</v>
      </c>
      <c r="EF347" s="31">
        <f t="shared" si="541"/>
        <v>0</v>
      </c>
      <c r="EG347" s="230" t="str">
        <f t="shared" si="526"/>
        <v>NO OFERTADO</v>
      </c>
      <c r="EH347" s="32">
        <v>325000</v>
      </c>
      <c r="EI347" s="229">
        <v>61750</v>
      </c>
      <c r="EJ347" s="34">
        <f t="shared" si="542"/>
        <v>386750</v>
      </c>
      <c r="EK347" s="31">
        <f t="shared" si="543"/>
        <v>386750</v>
      </c>
      <c r="EL347" s="230" t="str">
        <f t="shared" si="527"/>
        <v>HABILITA</v>
      </c>
    </row>
    <row r="348" spans="1:142" s="226" customFormat="1" ht="76.5" x14ac:dyDescent="0.2">
      <c r="A348" s="103">
        <v>339</v>
      </c>
      <c r="B348" s="202" t="s">
        <v>501</v>
      </c>
      <c r="C348" s="121" t="s">
        <v>497</v>
      </c>
      <c r="D348" s="146">
        <v>1</v>
      </c>
      <c r="E348" s="227" t="s">
        <v>53</v>
      </c>
      <c r="F348" s="228">
        <v>0.5</v>
      </c>
      <c r="G348" s="25">
        <v>1282895.3746000002</v>
      </c>
      <c r="H348" s="32"/>
      <c r="I348" s="229"/>
      <c r="J348" s="34">
        <f t="shared" si="528"/>
        <v>0</v>
      </c>
      <c r="K348" s="31">
        <f t="shared" si="529"/>
        <v>0</v>
      </c>
      <c r="L348" s="230" t="str">
        <f t="shared" si="478"/>
        <v>NO OFERTADO</v>
      </c>
      <c r="M348" s="32"/>
      <c r="N348" s="229">
        <v>0</v>
      </c>
      <c r="O348" s="34">
        <f t="shared" si="479"/>
        <v>0</v>
      </c>
      <c r="P348" s="31">
        <f t="shared" si="545"/>
        <v>0</v>
      </c>
      <c r="Q348" s="230" t="str">
        <f t="shared" si="481"/>
        <v>NO OFERTADO</v>
      </c>
      <c r="R348" s="32"/>
      <c r="S348" s="229"/>
      <c r="T348" s="34">
        <f t="shared" si="482"/>
        <v>0</v>
      </c>
      <c r="U348" s="31">
        <f t="shared" si="545"/>
        <v>0</v>
      </c>
      <c r="V348" s="230" t="str">
        <f t="shared" si="483"/>
        <v>NO OFERTADO</v>
      </c>
      <c r="W348" s="32"/>
      <c r="X348" s="229"/>
      <c r="Y348" s="34">
        <f t="shared" si="484"/>
        <v>0</v>
      </c>
      <c r="Z348" s="31">
        <f t="shared" si="545"/>
        <v>0</v>
      </c>
      <c r="AA348" s="230" t="str">
        <f t="shared" si="485"/>
        <v>NO OFERTADO</v>
      </c>
      <c r="AB348" s="32"/>
      <c r="AC348" s="229"/>
      <c r="AD348" s="34">
        <f t="shared" si="486"/>
        <v>0</v>
      </c>
      <c r="AE348" s="31">
        <f t="shared" si="545"/>
        <v>0</v>
      </c>
      <c r="AF348" s="230" t="str">
        <f t="shared" si="487"/>
        <v>NO OFERTADO</v>
      </c>
      <c r="AG348" s="32"/>
      <c r="AH348" s="229"/>
      <c r="AI348" s="34">
        <f t="shared" si="488"/>
        <v>0</v>
      </c>
      <c r="AJ348" s="31">
        <f t="shared" si="545"/>
        <v>0</v>
      </c>
      <c r="AK348" s="230" t="str">
        <f t="shared" si="489"/>
        <v>NO OFERTADO</v>
      </c>
      <c r="AL348" s="32"/>
      <c r="AM348" s="229"/>
      <c r="AN348" s="34">
        <f t="shared" si="490"/>
        <v>0</v>
      </c>
      <c r="AO348" s="31">
        <f t="shared" si="545"/>
        <v>0</v>
      </c>
      <c r="AP348" s="230" t="str">
        <f t="shared" si="491"/>
        <v>NO OFERTADO</v>
      </c>
      <c r="AQ348" s="32"/>
      <c r="AR348" s="229"/>
      <c r="AS348" s="34">
        <f t="shared" si="492"/>
        <v>0</v>
      </c>
      <c r="AT348" s="31">
        <f t="shared" si="545"/>
        <v>0</v>
      </c>
      <c r="AU348" s="230" t="str">
        <f t="shared" si="493"/>
        <v>NO OFERTADO</v>
      </c>
      <c r="AV348" s="32"/>
      <c r="AW348" s="229"/>
      <c r="AX348" s="34">
        <f t="shared" si="494"/>
        <v>0</v>
      </c>
      <c r="AY348" s="31">
        <f t="shared" si="545"/>
        <v>0</v>
      </c>
      <c r="AZ348" s="230" t="str">
        <f t="shared" si="495"/>
        <v>NO OFERTADO</v>
      </c>
      <c r="BA348" s="32"/>
      <c r="BB348" s="229">
        <f t="shared" si="546"/>
        <v>0</v>
      </c>
      <c r="BC348" s="34">
        <f t="shared" si="497"/>
        <v>0</v>
      </c>
      <c r="BD348" s="31">
        <f t="shared" si="545"/>
        <v>0</v>
      </c>
      <c r="BE348" s="230" t="str">
        <f t="shared" si="498"/>
        <v>NO OFERTADO</v>
      </c>
      <c r="BF348" s="32"/>
      <c r="BG348" s="229"/>
      <c r="BH348" s="34">
        <f t="shared" si="499"/>
        <v>0</v>
      </c>
      <c r="BI348" s="31">
        <f t="shared" si="545"/>
        <v>0</v>
      </c>
      <c r="BJ348" s="230" t="str">
        <f t="shared" si="500"/>
        <v>NO OFERTADO</v>
      </c>
      <c r="BK348" s="32">
        <v>1020700</v>
      </c>
      <c r="BL348" s="229">
        <f t="shared" si="544"/>
        <v>193933</v>
      </c>
      <c r="BM348" s="34">
        <f t="shared" si="501"/>
        <v>1214633</v>
      </c>
      <c r="BN348" s="31">
        <f t="shared" si="545"/>
        <v>1214633</v>
      </c>
      <c r="BO348" s="230" t="str">
        <f t="shared" si="502"/>
        <v>HABILITA</v>
      </c>
      <c r="BP348" s="32"/>
      <c r="BQ348" s="229"/>
      <c r="BR348" s="34">
        <f t="shared" si="503"/>
        <v>0</v>
      </c>
      <c r="BS348" s="31">
        <f t="shared" si="545"/>
        <v>0</v>
      </c>
      <c r="BT348" s="230" t="str">
        <f t="shared" si="504"/>
        <v>NO OFERTADO</v>
      </c>
      <c r="BU348" s="32"/>
      <c r="BV348" s="229"/>
      <c r="BW348" s="34">
        <f t="shared" si="505"/>
        <v>0</v>
      </c>
      <c r="BX348" s="31">
        <f t="shared" si="547"/>
        <v>0</v>
      </c>
      <c r="BY348" s="230" t="str">
        <f t="shared" si="507"/>
        <v>NO OFERTADO</v>
      </c>
      <c r="BZ348" s="32"/>
      <c r="CA348" s="229"/>
      <c r="CB348" s="34">
        <f t="shared" si="508"/>
        <v>0</v>
      </c>
      <c r="CC348" s="31">
        <f t="shared" si="547"/>
        <v>0</v>
      </c>
      <c r="CD348" s="230" t="str">
        <f t="shared" si="509"/>
        <v>NO OFERTADO</v>
      </c>
      <c r="CE348" s="32"/>
      <c r="CF348" s="229"/>
      <c r="CG348" s="34">
        <f t="shared" si="510"/>
        <v>0</v>
      </c>
      <c r="CH348" s="31">
        <f t="shared" si="547"/>
        <v>0</v>
      </c>
      <c r="CI348" s="230" t="str">
        <f t="shared" si="511"/>
        <v>NO OFERTADO</v>
      </c>
      <c r="CJ348" s="32"/>
      <c r="CK348" s="229"/>
      <c r="CL348" s="34">
        <f t="shared" si="512"/>
        <v>0</v>
      </c>
      <c r="CM348" s="31">
        <f t="shared" si="547"/>
        <v>0</v>
      </c>
      <c r="CN348" s="230" t="str">
        <f t="shared" si="513"/>
        <v>NO OFERTADO</v>
      </c>
      <c r="CO348" s="32"/>
      <c r="CP348" s="231"/>
      <c r="CQ348" s="34">
        <f t="shared" si="514"/>
        <v>0</v>
      </c>
      <c r="CR348" s="31">
        <f t="shared" si="547"/>
        <v>0</v>
      </c>
      <c r="CS348" s="230" t="str">
        <f t="shared" si="515"/>
        <v>NO OFERTADO</v>
      </c>
      <c r="CT348" s="32"/>
      <c r="CU348" s="229"/>
      <c r="CV348" s="34">
        <f t="shared" si="516"/>
        <v>0</v>
      </c>
      <c r="CW348" s="31">
        <f t="shared" si="547"/>
        <v>0</v>
      </c>
      <c r="CX348" s="230" t="str">
        <f t="shared" si="517"/>
        <v>NO OFERTADO</v>
      </c>
      <c r="CY348" s="32"/>
      <c r="CZ348" s="229"/>
      <c r="DA348" s="34">
        <f t="shared" si="530"/>
        <v>0</v>
      </c>
      <c r="DB348" s="31">
        <f t="shared" si="531"/>
        <v>0</v>
      </c>
      <c r="DC348" s="230" t="str">
        <f t="shared" si="518"/>
        <v>NO OFERTADO</v>
      </c>
      <c r="DD348" s="32"/>
      <c r="DE348" s="229"/>
      <c r="DF348" s="34">
        <f t="shared" si="532"/>
        <v>0</v>
      </c>
      <c r="DG348" s="31">
        <f t="shared" si="533"/>
        <v>0</v>
      </c>
      <c r="DH348" s="230" t="str">
        <f t="shared" si="519"/>
        <v>NO OFERTADO</v>
      </c>
      <c r="DI348" s="32"/>
      <c r="DJ348" s="229"/>
      <c r="DK348" s="34">
        <f t="shared" si="534"/>
        <v>0</v>
      </c>
      <c r="DL348" s="31">
        <f t="shared" si="535"/>
        <v>0</v>
      </c>
      <c r="DM348" s="230" t="str">
        <f t="shared" si="520"/>
        <v>NO OFERTADO</v>
      </c>
      <c r="DN348" s="32"/>
      <c r="DO348" s="229"/>
      <c r="DP348" s="34">
        <f t="shared" si="536"/>
        <v>0</v>
      </c>
      <c r="DQ348" s="31">
        <f t="shared" si="537"/>
        <v>0</v>
      </c>
      <c r="DR348" s="230" t="str">
        <f t="shared" si="521"/>
        <v>NO OFERTADO</v>
      </c>
      <c r="DS348" s="32"/>
      <c r="DT348" s="229"/>
      <c r="DU348" s="34">
        <f t="shared" si="538"/>
        <v>0</v>
      </c>
      <c r="DV348" s="31">
        <f t="shared" si="539"/>
        <v>0</v>
      </c>
      <c r="DW348" s="230" t="str">
        <f t="shared" si="522"/>
        <v>NO OFERTADO</v>
      </c>
      <c r="DX348" s="32"/>
      <c r="DY348" s="229">
        <f t="shared" si="473"/>
        <v>0</v>
      </c>
      <c r="DZ348" s="34">
        <f t="shared" si="523"/>
        <v>0</v>
      </c>
      <c r="EA348" s="31">
        <f t="shared" si="524"/>
        <v>0</v>
      </c>
      <c r="EB348" s="230" t="str">
        <f t="shared" si="525"/>
        <v>NO OFERTADO</v>
      </c>
      <c r="EC348" s="32"/>
      <c r="ED348" s="229"/>
      <c r="EE348" s="34">
        <f t="shared" si="540"/>
        <v>0</v>
      </c>
      <c r="EF348" s="31">
        <f t="shared" si="541"/>
        <v>0</v>
      </c>
      <c r="EG348" s="230" t="str">
        <f t="shared" si="526"/>
        <v>NO OFERTADO</v>
      </c>
      <c r="EH348" s="32"/>
      <c r="EI348" s="229"/>
      <c r="EJ348" s="34">
        <f t="shared" si="542"/>
        <v>0</v>
      </c>
      <c r="EK348" s="31">
        <f t="shared" si="543"/>
        <v>0</v>
      </c>
      <c r="EL348" s="230" t="str">
        <f t="shared" si="527"/>
        <v>NO OFERTADO</v>
      </c>
    </row>
    <row r="349" spans="1:142" s="226" customFormat="1" ht="51" x14ac:dyDescent="0.2">
      <c r="A349" s="103">
        <v>340</v>
      </c>
      <c r="B349" s="202" t="s">
        <v>502</v>
      </c>
      <c r="C349" s="121" t="s">
        <v>503</v>
      </c>
      <c r="D349" s="146">
        <v>1</v>
      </c>
      <c r="E349" s="227" t="s">
        <v>53</v>
      </c>
      <c r="F349" s="228">
        <v>2</v>
      </c>
      <c r="G349" s="25">
        <v>862500</v>
      </c>
      <c r="H349" s="32"/>
      <c r="I349" s="229"/>
      <c r="J349" s="34">
        <f t="shared" si="528"/>
        <v>0</v>
      </c>
      <c r="K349" s="31">
        <f t="shared" si="529"/>
        <v>0</v>
      </c>
      <c r="L349" s="230" t="str">
        <f t="shared" si="478"/>
        <v>NO OFERTADO</v>
      </c>
      <c r="M349" s="32"/>
      <c r="N349" s="229">
        <v>0</v>
      </c>
      <c r="O349" s="34">
        <f t="shared" si="479"/>
        <v>0</v>
      </c>
      <c r="P349" s="31">
        <f t="shared" si="545"/>
        <v>0</v>
      </c>
      <c r="Q349" s="230" t="str">
        <f t="shared" si="481"/>
        <v>NO OFERTADO</v>
      </c>
      <c r="R349" s="32"/>
      <c r="S349" s="229"/>
      <c r="T349" s="34">
        <f t="shared" si="482"/>
        <v>0</v>
      </c>
      <c r="U349" s="31">
        <f t="shared" si="545"/>
        <v>0</v>
      </c>
      <c r="V349" s="230" t="str">
        <f t="shared" si="483"/>
        <v>NO OFERTADO</v>
      </c>
      <c r="W349" s="32"/>
      <c r="X349" s="229"/>
      <c r="Y349" s="34">
        <f t="shared" si="484"/>
        <v>0</v>
      </c>
      <c r="Z349" s="31">
        <f t="shared" si="545"/>
        <v>0</v>
      </c>
      <c r="AA349" s="230" t="str">
        <f t="shared" si="485"/>
        <v>NO OFERTADO</v>
      </c>
      <c r="AB349" s="32"/>
      <c r="AC349" s="229"/>
      <c r="AD349" s="34">
        <f t="shared" si="486"/>
        <v>0</v>
      </c>
      <c r="AE349" s="31">
        <f t="shared" si="545"/>
        <v>0</v>
      </c>
      <c r="AF349" s="230" t="str">
        <f t="shared" si="487"/>
        <v>NO OFERTADO</v>
      </c>
      <c r="AG349" s="32"/>
      <c r="AH349" s="229"/>
      <c r="AI349" s="34">
        <f t="shared" si="488"/>
        <v>0</v>
      </c>
      <c r="AJ349" s="31">
        <f t="shared" si="545"/>
        <v>0</v>
      </c>
      <c r="AK349" s="230" t="str">
        <f t="shared" si="489"/>
        <v>NO OFERTADO</v>
      </c>
      <c r="AL349" s="32"/>
      <c r="AM349" s="229"/>
      <c r="AN349" s="34">
        <f t="shared" si="490"/>
        <v>0</v>
      </c>
      <c r="AO349" s="31">
        <f t="shared" si="545"/>
        <v>0</v>
      </c>
      <c r="AP349" s="230" t="str">
        <f t="shared" si="491"/>
        <v>NO OFERTADO</v>
      </c>
      <c r="AQ349" s="32"/>
      <c r="AR349" s="229"/>
      <c r="AS349" s="34">
        <f t="shared" si="492"/>
        <v>0</v>
      </c>
      <c r="AT349" s="31">
        <f t="shared" si="545"/>
        <v>0</v>
      </c>
      <c r="AU349" s="230" t="str">
        <f t="shared" si="493"/>
        <v>NO OFERTADO</v>
      </c>
      <c r="AV349" s="32">
        <v>1278191</v>
      </c>
      <c r="AW349" s="229">
        <v>0</v>
      </c>
      <c r="AX349" s="34">
        <f t="shared" si="494"/>
        <v>1278191</v>
      </c>
      <c r="AY349" s="31">
        <f t="shared" si="545"/>
        <v>1278191</v>
      </c>
      <c r="AZ349" s="230" t="str">
        <f t="shared" si="495"/>
        <v>NO HABILITA</v>
      </c>
      <c r="BA349" s="32"/>
      <c r="BB349" s="229">
        <f t="shared" si="546"/>
        <v>0</v>
      </c>
      <c r="BC349" s="34">
        <f t="shared" si="497"/>
        <v>0</v>
      </c>
      <c r="BD349" s="31">
        <f t="shared" si="545"/>
        <v>0</v>
      </c>
      <c r="BE349" s="230" t="str">
        <f t="shared" si="498"/>
        <v>NO OFERTADO</v>
      </c>
      <c r="BF349" s="32"/>
      <c r="BG349" s="229"/>
      <c r="BH349" s="34">
        <f t="shared" si="499"/>
        <v>0</v>
      </c>
      <c r="BI349" s="31">
        <f t="shared" si="545"/>
        <v>0</v>
      </c>
      <c r="BJ349" s="230" t="str">
        <f t="shared" si="500"/>
        <v>NO OFERTADO</v>
      </c>
      <c r="BK349" s="32"/>
      <c r="BL349" s="229"/>
      <c r="BM349" s="34">
        <f t="shared" si="501"/>
        <v>0</v>
      </c>
      <c r="BN349" s="31">
        <f t="shared" si="545"/>
        <v>0</v>
      </c>
      <c r="BO349" s="230" t="str">
        <f t="shared" si="502"/>
        <v>NO OFERTADO</v>
      </c>
      <c r="BP349" s="32"/>
      <c r="BQ349" s="229"/>
      <c r="BR349" s="34">
        <f t="shared" si="503"/>
        <v>0</v>
      </c>
      <c r="BS349" s="31">
        <f t="shared" si="545"/>
        <v>0</v>
      </c>
      <c r="BT349" s="230" t="str">
        <f t="shared" si="504"/>
        <v>NO OFERTADO</v>
      </c>
      <c r="BU349" s="32"/>
      <c r="BV349" s="229"/>
      <c r="BW349" s="34">
        <f t="shared" si="505"/>
        <v>0</v>
      </c>
      <c r="BX349" s="31">
        <f t="shared" si="547"/>
        <v>0</v>
      </c>
      <c r="BY349" s="230" t="str">
        <f t="shared" si="507"/>
        <v>NO OFERTADO</v>
      </c>
      <c r="BZ349" s="32"/>
      <c r="CA349" s="229"/>
      <c r="CB349" s="34">
        <f t="shared" si="508"/>
        <v>0</v>
      </c>
      <c r="CC349" s="31">
        <f t="shared" si="547"/>
        <v>0</v>
      </c>
      <c r="CD349" s="230" t="str">
        <f t="shared" si="509"/>
        <v>NO OFERTADO</v>
      </c>
      <c r="CE349" s="32"/>
      <c r="CF349" s="229"/>
      <c r="CG349" s="34">
        <f t="shared" si="510"/>
        <v>0</v>
      </c>
      <c r="CH349" s="31">
        <f t="shared" si="547"/>
        <v>0</v>
      </c>
      <c r="CI349" s="230" t="str">
        <f t="shared" si="511"/>
        <v>NO OFERTADO</v>
      </c>
      <c r="CJ349" s="32"/>
      <c r="CK349" s="229"/>
      <c r="CL349" s="34">
        <f t="shared" si="512"/>
        <v>0</v>
      </c>
      <c r="CM349" s="31">
        <f t="shared" si="547"/>
        <v>0</v>
      </c>
      <c r="CN349" s="230" t="str">
        <f t="shared" si="513"/>
        <v>NO OFERTADO</v>
      </c>
      <c r="CO349" s="32"/>
      <c r="CP349" s="231"/>
      <c r="CQ349" s="34">
        <f t="shared" si="514"/>
        <v>0</v>
      </c>
      <c r="CR349" s="31">
        <f t="shared" si="547"/>
        <v>0</v>
      </c>
      <c r="CS349" s="230" t="str">
        <f t="shared" si="515"/>
        <v>NO OFERTADO</v>
      </c>
      <c r="CT349" s="32"/>
      <c r="CU349" s="229"/>
      <c r="CV349" s="34">
        <f t="shared" si="516"/>
        <v>0</v>
      </c>
      <c r="CW349" s="31">
        <f t="shared" si="547"/>
        <v>0</v>
      </c>
      <c r="CX349" s="230" t="str">
        <f t="shared" si="517"/>
        <v>NO OFERTADO</v>
      </c>
      <c r="CY349" s="32"/>
      <c r="CZ349" s="229"/>
      <c r="DA349" s="34">
        <f t="shared" si="530"/>
        <v>0</v>
      </c>
      <c r="DB349" s="31">
        <f t="shared" si="531"/>
        <v>0</v>
      </c>
      <c r="DC349" s="230" t="str">
        <f t="shared" si="518"/>
        <v>NO OFERTADO</v>
      </c>
      <c r="DD349" s="32">
        <v>795530</v>
      </c>
      <c r="DE349" s="229">
        <v>0</v>
      </c>
      <c r="DF349" s="34">
        <f t="shared" si="532"/>
        <v>795530</v>
      </c>
      <c r="DG349" s="31">
        <f t="shared" si="533"/>
        <v>795530</v>
      </c>
      <c r="DH349" s="230" t="str">
        <f t="shared" si="519"/>
        <v>HABILITA</v>
      </c>
      <c r="DI349" s="32"/>
      <c r="DJ349" s="229"/>
      <c r="DK349" s="34">
        <f t="shared" si="534"/>
        <v>0</v>
      </c>
      <c r="DL349" s="31">
        <f t="shared" si="535"/>
        <v>0</v>
      </c>
      <c r="DM349" s="230" t="str">
        <f t="shared" si="520"/>
        <v>NO OFERTADO</v>
      </c>
      <c r="DN349" s="32">
        <v>700000</v>
      </c>
      <c r="DO349" s="229">
        <v>0</v>
      </c>
      <c r="DP349" s="34">
        <f t="shared" si="536"/>
        <v>700000</v>
      </c>
      <c r="DQ349" s="31">
        <f t="shared" si="537"/>
        <v>700000</v>
      </c>
      <c r="DR349" s="230" t="str">
        <f t="shared" si="521"/>
        <v>HABILITA</v>
      </c>
      <c r="DS349" s="32">
        <v>850000</v>
      </c>
      <c r="DT349" s="229">
        <v>0</v>
      </c>
      <c r="DU349" s="34">
        <f t="shared" si="538"/>
        <v>850000</v>
      </c>
      <c r="DV349" s="31">
        <f t="shared" si="539"/>
        <v>850000</v>
      </c>
      <c r="DW349" s="230" t="str">
        <f t="shared" si="522"/>
        <v>HABILITA</v>
      </c>
      <c r="DX349" s="32"/>
      <c r="DY349" s="229">
        <f t="shared" si="473"/>
        <v>0</v>
      </c>
      <c r="DZ349" s="34">
        <f t="shared" si="523"/>
        <v>0</v>
      </c>
      <c r="EA349" s="31">
        <f t="shared" si="524"/>
        <v>0</v>
      </c>
      <c r="EB349" s="230" t="str">
        <f t="shared" si="525"/>
        <v>NO OFERTADO</v>
      </c>
      <c r="EC349" s="32"/>
      <c r="ED349" s="229"/>
      <c r="EE349" s="34">
        <f t="shared" si="540"/>
        <v>0</v>
      </c>
      <c r="EF349" s="31">
        <f t="shared" si="541"/>
        <v>0</v>
      </c>
      <c r="EG349" s="230" t="str">
        <f t="shared" si="526"/>
        <v>NO OFERTADO</v>
      </c>
      <c r="EH349" s="32"/>
      <c r="EI349" s="229"/>
      <c r="EJ349" s="34">
        <f t="shared" si="542"/>
        <v>0</v>
      </c>
      <c r="EK349" s="31">
        <f t="shared" si="543"/>
        <v>0</v>
      </c>
      <c r="EL349" s="230" t="str">
        <f t="shared" si="527"/>
        <v>NO OFERTADO</v>
      </c>
    </row>
    <row r="350" spans="1:142" s="226" customFormat="1" ht="38.25" x14ac:dyDescent="0.2">
      <c r="A350" s="103">
        <v>341</v>
      </c>
      <c r="B350" s="202" t="s">
        <v>504</v>
      </c>
      <c r="C350" s="121" t="s">
        <v>505</v>
      </c>
      <c r="D350" s="146">
        <v>1</v>
      </c>
      <c r="E350" s="227" t="s">
        <v>53</v>
      </c>
      <c r="F350" s="228">
        <v>37.333333333333336</v>
      </c>
      <c r="G350" s="25">
        <v>51531.998000000007</v>
      </c>
      <c r="H350" s="32"/>
      <c r="I350" s="229"/>
      <c r="J350" s="34">
        <f t="shared" si="528"/>
        <v>0</v>
      </c>
      <c r="K350" s="31">
        <f t="shared" si="529"/>
        <v>0</v>
      </c>
      <c r="L350" s="230" t="str">
        <f t="shared" si="478"/>
        <v>NO OFERTADO</v>
      </c>
      <c r="M350" s="32"/>
      <c r="N350" s="229">
        <v>0</v>
      </c>
      <c r="O350" s="34">
        <f t="shared" si="479"/>
        <v>0</v>
      </c>
      <c r="P350" s="31">
        <f t="shared" si="545"/>
        <v>0</v>
      </c>
      <c r="Q350" s="230" t="str">
        <f t="shared" si="481"/>
        <v>NO OFERTADO</v>
      </c>
      <c r="R350" s="32"/>
      <c r="S350" s="229"/>
      <c r="T350" s="34">
        <f t="shared" si="482"/>
        <v>0</v>
      </c>
      <c r="U350" s="31">
        <f t="shared" si="545"/>
        <v>0</v>
      </c>
      <c r="V350" s="230" t="str">
        <f t="shared" si="483"/>
        <v>NO OFERTADO</v>
      </c>
      <c r="W350" s="32"/>
      <c r="X350" s="229"/>
      <c r="Y350" s="34">
        <f t="shared" si="484"/>
        <v>0</v>
      </c>
      <c r="Z350" s="31">
        <f t="shared" si="545"/>
        <v>0</v>
      </c>
      <c r="AA350" s="230" t="str">
        <f t="shared" si="485"/>
        <v>NO OFERTADO</v>
      </c>
      <c r="AB350" s="32"/>
      <c r="AC350" s="229"/>
      <c r="AD350" s="34">
        <f t="shared" si="486"/>
        <v>0</v>
      </c>
      <c r="AE350" s="31">
        <f t="shared" si="545"/>
        <v>0</v>
      </c>
      <c r="AF350" s="230" t="str">
        <f t="shared" si="487"/>
        <v>NO OFERTADO</v>
      </c>
      <c r="AG350" s="32"/>
      <c r="AH350" s="229"/>
      <c r="AI350" s="34">
        <f t="shared" si="488"/>
        <v>0</v>
      </c>
      <c r="AJ350" s="31">
        <f t="shared" si="545"/>
        <v>0</v>
      </c>
      <c r="AK350" s="230" t="str">
        <f t="shared" si="489"/>
        <v>NO OFERTADO</v>
      </c>
      <c r="AL350" s="32"/>
      <c r="AM350" s="229"/>
      <c r="AN350" s="34">
        <f t="shared" si="490"/>
        <v>0</v>
      </c>
      <c r="AO350" s="31">
        <f t="shared" si="545"/>
        <v>0</v>
      </c>
      <c r="AP350" s="230" t="str">
        <f t="shared" si="491"/>
        <v>NO OFERTADO</v>
      </c>
      <c r="AQ350" s="32"/>
      <c r="AR350" s="229"/>
      <c r="AS350" s="34">
        <f t="shared" si="492"/>
        <v>0</v>
      </c>
      <c r="AT350" s="31">
        <f t="shared" si="545"/>
        <v>0</v>
      </c>
      <c r="AU350" s="230" t="str">
        <f t="shared" si="493"/>
        <v>NO OFERTADO</v>
      </c>
      <c r="AV350" s="32"/>
      <c r="AW350" s="229"/>
      <c r="AX350" s="34">
        <f t="shared" si="494"/>
        <v>0</v>
      </c>
      <c r="AY350" s="31">
        <f t="shared" si="545"/>
        <v>0</v>
      </c>
      <c r="AZ350" s="230" t="str">
        <f t="shared" si="495"/>
        <v>NO OFERTADO</v>
      </c>
      <c r="BA350" s="32"/>
      <c r="BB350" s="229">
        <f t="shared" si="546"/>
        <v>0</v>
      </c>
      <c r="BC350" s="34">
        <f t="shared" si="497"/>
        <v>0</v>
      </c>
      <c r="BD350" s="31">
        <f t="shared" si="545"/>
        <v>0</v>
      </c>
      <c r="BE350" s="230" t="str">
        <f t="shared" si="498"/>
        <v>NO OFERTADO</v>
      </c>
      <c r="BF350" s="32"/>
      <c r="BG350" s="229"/>
      <c r="BH350" s="34">
        <f t="shared" si="499"/>
        <v>0</v>
      </c>
      <c r="BI350" s="31">
        <f t="shared" si="545"/>
        <v>0</v>
      </c>
      <c r="BJ350" s="230" t="str">
        <f t="shared" si="500"/>
        <v>NO OFERTADO</v>
      </c>
      <c r="BK350" s="32"/>
      <c r="BL350" s="229"/>
      <c r="BM350" s="34">
        <f t="shared" si="501"/>
        <v>0</v>
      </c>
      <c r="BN350" s="31">
        <f t="shared" si="545"/>
        <v>0</v>
      </c>
      <c r="BO350" s="230" t="str">
        <f t="shared" si="502"/>
        <v>NO OFERTADO</v>
      </c>
      <c r="BP350" s="32">
        <v>49000</v>
      </c>
      <c r="BQ350" s="229">
        <f>BP350*0.19</f>
        <v>9310</v>
      </c>
      <c r="BR350" s="34">
        <f t="shared" si="503"/>
        <v>58310</v>
      </c>
      <c r="BS350" s="31">
        <f t="shared" si="545"/>
        <v>58310</v>
      </c>
      <c r="BT350" s="230" t="str">
        <f t="shared" si="504"/>
        <v>HABILITA</v>
      </c>
      <c r="BU350" s="32"/>
      <c r="BV350" s="229"/>
      <c r="BW350" s="34">
        <f t="shared" si="505"/>
        <v>0</v>
      </c>
      <c r="BX350" s="31">
        <f t="shared" si="547"/>
        <v>0</v>
      </c>
      <c r="BY350" s="230" t="str">
        <f t="shared" si="507"/>
        <v>NO OFERTADO</v>
      </c>
      <c r="BZ350" s="32"/>
      <c r="CA350" s="229"/>
      <c r="CB350" s="34">
        <f t="shared" si="508"/>
        <v>0</v>
      </c>
      <c r="CC350" s="31">
        <f t="shared" si="547"/>
        <v>0</v>
      </c>
      <c r="CD350" s="230" t="str">
        <f t="shared" si="509"/>
        <v>NO OFERTADO</v>
      </c>
      <c r="CE350" s="32"/>
      <c r="CF350" s="229"/>
      <c r="CG350" s="34">
        <f t="shared" si="510"/>
        <v>0</v>
      </c>
      <c r="CH350" s="31">
        <f t="shared" si="547"/>
        <v>0</v>
      </c>
      <c r="CI350" s="230" t="str">
        <f t="shared" si="511"/>
        <v>NO OFERTADO</v>
      </c>
      <c r="CJ350" s="32"/>
      <c r="CK350" s="229"/>
      <c r="CL350" s="34">
        <f t="shared" si="512"/>
        <v>0</v>
      </c>
      <c r="CM350" s="31">
        <f t="shared" si="547"/>
        <v>0</v>
      </c>
      <c r="CN350" s="230" t="str">
        <f t="shared" si="513"/>
        <v>NO OFERTADO</v>
      </c>
      <c r="CO350" s="32"/>
      <c r="CP350" s="231"/>
      <c r="CQ350" s="34">
        <f t="shared" si="514"/>
        <v>0</v>
      </c>
      <c r="CR350" s="31">
        <f t="shared" si="547"/>
        <v>0</v>
      </c>
      <c r="CS350" s="230" t="str">
        <f t="shared" si="515"/>
        <v>NO OFERTADO</v>
      </c>
      <c r="CT350" s="32"/>
      <c r="CU350" s="229"/>
      <c r="CV350" s="34">
        <f t="shared" si="516"/>
        <v>0</v>
      </c>
      <c r="CW350" s="31">
        <f t="shared" si="547"/>
        <v>0</v>
      </c>
      <c r="CX350" s="230" t="str">
        <f t="shared" si="517"/>
        <v>NO OFERTADO</v>
      </c>
      <c r="CY350" s="32"/>
      <c r="CZ350" s="229"/>
      <c r="DA350" s="34">
        <f t="shared" si="530"/>
        <v>0</v>
      </c>
      <c r="DB350" s="31">
        <f t="shared" si="531"/>
        <v>0</v>
      </c>
      <c r="DC350" s="230" t="str">
        <f t="shared" si="518"/>
        <v>NO OFERTADO</v>
      </c>
      <c r="DD350" s="32"/>
      <c r="DE350" s="229"/>
      <c r="DF350" s="34">
        <f t="shared" si="532"/>
        <v>0</v>
      </c>
      <c r="DG350" s="31">
        <f t="shared" si="533"/>
        <v>0</v>
      </c>
      <c r="DH350" s="230" t="str">
        <f t="shared" si="519"/>
        <v>NO OFERTADO</v>
      </c>
      <c r="DI350" s="32"/>
      <c r="DJ350" s="229"/>
      <c r="DK350" s="34">
        <f t="shared" si="534"/>
        <v>0</v>
      </c>
      <c r="DL350" s="31">
        <f t="shared" si="535"/>
        <v>0</v>
      </c>
      <c r="DM350" s="230" t="str">
        <f t="shared" si="520"/>
        <v>NO OFERTADO</v>
      </c>
      <c r="DN350" s="32"/>
      <c r="DO350" s="229"/>
      <c r="DP350" s="34">
        <f t="shared" si="536"/>
        <v>0</v>
      </c>
      <c r="DQ350" s="31">
        <f t="shared" si="537"/>
        <v>0</v>
      </c>
      <c r="DR350" s="230" t="str">
        <f t="shared" si="521"/>
        <v>NO OFERTADO</v>
      </c>
      <c r="DS350" s="32"/>
      <c r="DT350" s="229"/>
      <c r="DU350" s="34">
        <f t="shared" si="538"/>
        <v>0</v>
      </c>
      <c r="DV350" s="31">
        <f t="shared" si="539"/>
        <v>0</v>
      </c>
      <c r="DW350" s="230" t="str">
        <f t="shared" si="522"/>
        <v>NO OFERTADO</v>
      </c>
      <c r="DX350" s="32"/>
      <c r="DY350" s="229">
        <f t="shared" si="473"/>
        <v>0</v>
      </c>
      <c r="DZ350" s="34">
        <f t="shared" si="523"/>
        <v>0</v>
      </c>
      <c r="EA350" s="31">
        <f t="shared" si="524"/>
        <v>0</v>
      </c>
      <c r="EB350" s="230" t="str">
        <f t="shared" si="525"/>
        <v>NO OFERTADO</v>
      </c>
      <c r="EC350" s="32"/>
      <c r="ED350" s="229"/>
      <c r="EE350" s="34">
        <f t="shared" si="540"/>
        <v>0</v>
      </c>
      <c r="EF350" s="31">
        <f t="shared" si="541"/>
        <v>0</v>
      </c>
      <c r="EG350" s="230" t="str">
        <f t="shared" si="526"/>
        <v>NO OFERTADO</v>
      </c>
      <c r="EH350" s="32"/>
      <c r="EI350" s="229"/>
      <c r="EJ350" s="34">
        <f t="shared" si="542"/>
        <v>0</v>
      </c>
      <c r="EK350" s="31">
        <f t="shared" si="543"/>
        <v>0</v>
      </c>
      <c r="EL350" s="230" t="str">
        <f t="shared" si="527"/>
        <v>NO OFERTADO</v>
      </c>
    </row>
    <row r="351" spans="1:142" s="226" customFormat="1" ht="51" x14ac:dyDescent="0.2">
      <c r="A351" s="103">
        <v>342</v>
      </c>
      <c r="B351" s="202" t="s">
        <v>506</v>
      </c>
      <c r="C351" s="121" t="s">
        <v>52</v>
      </c>
      <c r="D351" s="146">
        <v>1</v>
      </c>
      <c r="E351" s="227" t="s">
        <v>53</v>
      </c>
      <c r="F351" s="228">
        <v>4.5</v>
      </c>
      <c r="G351" s="25">
        <v>8798.1460000000006</v>
      </c>
      <c r="H351" s="32"/>
      <c r="I351" s="229"/>
      <c r="J351" s="34">
        <f t="shared" si="528"/>
        <v>0</v>
      </c>
      <c r="K351" s="31">
        <f t="shared" si="529"/>
        <v>0</v>
      </c>
      <c r="L351" s="230" t="str">
        <f t="shared" si="478"/>
        <v>NO OFERTADO</v>
      </c>
      <c r="M351" s="32">
        <v>8500</v>
      </c>
      <c r="N351" s="229">
        <v>0</v>
      </c>
      <c r="O351" s="34">
        <f t="shared" si="479"/>
        <v>8500</v>
      </c>
      <c r="P351" s="31">
        <f t="shared" si="545"/>
        <v>8500</v>
      </c>
      <c r="Q351" s="230" t="str">
        <f t="shared" si="481"/>
        <v>HABILITA</v>
      </c>
      <c r="R351" s="32"/>
      <c r="S351" s="229"/>
      <c r="T351" s="34">
        <f t="shared" si="482"/>
        <v>0</v>
      </c>
      <c r="U351" s="31">
        <f t="shared" si="545"/>
        <v>0</v>
      </c>
      <c r="V351" s="230" t="str">
        <f t="shared" si="483"/>
        <v>NO OFERTADO</v>
      </c>
      <c r="W351" s="32"/>
      <c r="X351" s="229"/>
      <c r="Y351" s="34">
        <f t="shared" si="484"/>
        <v>0</v>
      </c>
      <c r="Z351" s="31">
        <f t="shared" si="545"/>
        <v>0</v>
      </c>
      <c r="AA351" s="230" t="str">
        <f t="shared" si="485"/>
        <v>NO OFERTADO</v>
      </c>
      <c r="AB351" s="32"/>
      <c r="AC351" s="229"/>
      <c r="AD351" s="34">
        <f t="shared" si="486"/>
        <v>0</v>
      </c>
      <c r="AE351" s="31">
        <f t="shared" si="545"/>
        <v>0</v>
      </c>
      <c r="AF351" s="230" t="str">
        <f t="shared" si="487"/>
        <v>NO OFERTADO</v>
      </c>
      <c r="AG351" s="32"/>
      <c r="AH351" s="229"/>
      <c r="AI351" s="34">
        <f t="shared" si="488"/>
        <v>0</v>
      </c>
      <c r="AJ351" s="31">
        <f t="shared" si="545"/>
        <v>0</v>
      </c>
      <c r="AK351" s="230" t="str">
        <f t="shared" si="489"/>
        <v>NO OFERTADO</v>
      </c>
      <c r="AL351" s="32"/>
      <c r="AM351" s="229"/>
      <c r="AN351" s="34">
        <f t="shared" si="490"/>
        <v>0</v>
      </c>
      <c r="AO351" s="31">
        <f t="shared" si="545"/>
        <v>0</v>
      </c>
      <c r="AP351" s="230" t="str">
        <f t="shared" si="491"/>
        <v>NO OFERTADO</v>
      </c>
      <c r="AQ351" s="32"/>
      <c r="AR351" s="229"/>
      <c r="AS351" s="34">
        <f t="shared" si="492"/>
        <v>0</v>
      </c>
      <c r="AT351" s="31">
        <f t="shared" si="545"/>
        <v>0</v>
      </c>
      <c r="AU351" s="230" t="str">
        <f t="shared" si="493"/>
        <v>NO OFERTADO</v>
      </c>
      <c r="AV351" s="32">
        <v>6563</v>
      </c>
      <c r="AW351" s="229">
        <v>0</v>
      </c>
      <c r="AX351" s="34">
        <f t="shared" si="494"/>
        <v>6563</v>
      </c>
      <c r="AY351" s="31">
        <f t="shared" si="545"/>
        <v>6563</v>
      </c>
      <c r="AZ351" s="230" t="str">
        <f t="shared" si="495"/>
        <v>HABILITA</v>
      </c>
      <c r="BA351" s="32"/>
      <c r="BB351" s="229">
        <f t="shared" si="546"/>
        <v>0</v>
      </c>
      <c r="BC351" s="34">
        <f t="shared" si="497"/>
        <v>0</v>
      </c>
      <c r="BD351" s="31">
        <f t="shared" si="545"/>
        <v>0</v>
      </c>
      <c r="BE351" s="230" t="str">
        <f t="shared" si="498"/>
        <v>NO OFERTADO</v>
      </c>
      <c r="BF351" s="32"/>
      <c r="BG351" s="229"/>
      <c r="BH351" s="34">
        <f t="shared" si="499"/>
        <v>0</v>
      </c>
      <c r="BI351" s="31">
        <f t="shared" si="545"/>
        <v>0</v>
      </c>
      <c r="BJ351" s="230" t="str">
        <f t="shared" si="500"/>
        <v>NO OFERTADO</v>
      </c>
      <c r="BK351" s="32">
        <v>7000</v>
      </c>
      <c r="BL351" s="229">
        <v>0</v>
      </c>
      <c r="BM351" s="34">
        <f t="shared" si="501"/>
        <v>7000</v>
      </c>
      <c r="BN351" s="31">
        <f t="shared" si="545"/>
        <v>7000</v>
      </c>
      <c r="BO351" s="230" t="str">
        <f t="shared" si="502"/>
        <v>HABILITA</v>
      </c>
      <c r="BP351" s="32"/>
      <c r="BQ351" s="229"/>
      <c r="BR351" s="34">
        <f t="shared" si="503"/>
        <v>0</v>
      </c>
      <c r="BS351" s="31">
        <f t="shared" si="545"/>
        <v>0</v>
      </c>
      <c r="BT351" s="230" t="str">
        <f t="shared" si="504"/>
        <v>NO OFERTADO</v>
      </c>
      <c r="BU351" s="32"/>
      <c r="BV351" s="229"/>
      <c r="BW351" s="34">
        <f t="shared" si="505"/>
        <v>0</v>
      </c>
      <c r="BX351" s="31">
        <f t="shared" si="547"/>
        <v>0</v>
      </c>
      <c r="BY351" s="230" t="str">
        <f t="shared" si="507"/>
        <v>NO OFERTADO</v>
      </c>
      <c r="BZ351" s="32"/>
      <c r="CA351" s="229"/>
      <c r="CB351" s="34">
        <f t="shared" si="508"/>
        <v>0</v>
      </c>
      <c r="CC351" s="31">
        <f t="shared" si="547"/>
        <v>0</v>
      </c>
      <c r="CD351" s="230" t="str">
        <f t="shared" si="509"/>
        <v>NO OFERTADO</v>
      </c>
      <c r="CE351" s="32"/>
      <c r="CF351" s="229"/>
      <c r="CG351" s="34">
        <f t="shared" si="510"/>
        <v>0</v>
      </c>
      <c r="CH351" s="31">
        <f t="shared" si="547"/>
        <v>0</v>
      </c>
      <c r="CI351" s="230" t="str">
        <f t="shared" si="511"/>
        <v>NO OFERTADO</v>
      </c>
      <c r="CJ351" s="32"/>
      <c r="CK351" s="229"/>
      <c r="CL351" s="34">
        <f t="shared" si="512"/>
        <v>0</v>
      </c>
      <c r="CM351" s="31">
        <f t="shared" si="547"/>
        <v>0</v>
      </c>
      <c r="CN351" s="230" t="str">
        <f t="shared" si="513"/>
        <v>NO OFERTADO</v>
      </c>
      <c r="CO351" s="32"/>
      <c r="CP351" s="231"/>
      <c r="CQ351" s="34">
        <f t="shared" si="514"/>
        <v>0</v>
      </c>
      <c r="CR351" s="31">
        <f t="shared" si="547"/>
        <v>0</v>
      </c>
      <c r="CS351" s="230" t="str">
        <f t="shared" si="515"/>
        <v>NO OFERTADO</v>
      </c>
      <c r="CT351" s="32">
        <v>6000</v>
      </c>
      <c r="CU351" s="229">
        <v>0</v>
      </c>
      <c r="CV351" s="34">
        <f t="shared" si="516"/>
        <v>6000</v>
      </c>
      <c r="CW351" s="31">
        <f t="shared" si="547"/>
        <v>6000</v>
      </c>
      <c r="CX351" s="230" t="str">
        <f t="shared" si="517"/>
        <v>HABILITA</v>
      </c>
      <c r="CY351" s="32"/>
      <c r="CZ351" s="229"/>
      <c r="DA351" s="34">
        <f t="shared" si="530"/>
        <v>0</v>
      </c>
      <c r="DB351" s="31">
        <f t="shared" si="531"/>
        <v>0</v>
      </c>
      <c r="DC351" s="230" t="str">
        <f t="shared" si="518"/>
        <v>NO OFERTADO</v>
      </c>
      <c r="DD351" s="32"/>
      <c r="DE351" s="229"/>
      <c r="DF351" s="34">
        <f t="shared" si="532"/>
        <v>0</v>
      </c>
      <c r="DG351" s="31">
        <f t="shared" si="533"/>
        <v>0</v>
      </c>
      <c r="DH351" s="230" t="str">
        <f t="shared" si="519"/>
        <v>NO OFERTADO</v>
      </c>
      <c r="DI351" s="32"/>
      <c r="DJ351" s="229"/>
      <c r="DK351" s="34">
        <f t="shared" si="534"/>
        <v>0</v>
      </c>
      <c r="DL351" s="31">
        <f t="shared" si="535"/>
        <v>0</v>
      </c>
      <c r="DM351" s="230" t="str">
        <f t="shared" si="520"/>
        <v>NO OFERTADO</v>
      </c>
      <c r="DN351" s="32"/>
      <c r="DO351" s="229"/>
      <c r="DP351" s="34">
        <f t="shared" si="536"/>
        <v>0</v>
      </c>
      <c r="DQ351" s="31">
        <f t="shared" si="537"/>
        <v>0</v>
      </c>
      <c r="DR351" s="230" t="str">
        <f t="shared" si="521"/>
        <v>NO OFERTADO</v>
      </c>
      <c r="DS351" s="32"/>
      <c r="DT351" s="229"/>
      <c r="DU351" s="34">
        <f t="shared" si="538"/>
        <v>0</v>
      </c>
      <c r="DV351" s="31">
        <f t="shared" si="539"/>
        <v>0</v>
      </c>
      <c r="DW351" s="230" t="str">
        <f t="shared" si="522"/>
        <v>NO OFERTADO</v>
      </c>
      <c r="DX351" s="32"/>
      <c r="DY351" s="229">
        <f t="shared" si="473"/>
        <v>0</v>
      </c>
      <c r="DZ351" s="34">
        <f t="shared" si="523"/>
        <v>0</v>
      </c>
      <c r="EA351" s="31">
        <f t="shared" si="524"/>
        <v>0</v>
      </c>
      <c r="EB351" s="230" t="str">
        <f t="shared" si="525"/>
        <v>NO OFERTADO</v>
      </c>
      <c r="EC351" s="32"/>
      <c r="ED351" s="229"/>
      <c r="EE351" s="34">
        <f t="shared" si="540"/>
        <v>0</v>
      </c>
      <c r="EF351" s="31">
        <f t="shared" si="541"/>
        <v>0</v>
      </c>
      <c r="EG351" s="230" t="str">
        <f t="shared" si="526"/>
        <v>NO OFERTADO</v>
      </c>
      <c r="EH351" s="32"/>
      <c r="EI351" s="229"/>
      <c r="EJ351" s="34">
        <f t="shared" si="542"/>
        <v>0</v>
      </c>
      <c r="EK351" s="31">
        <f t="shared" si="543"/>
        <v>0</v>
      </c>
      <c r="EL351" s="230" t="str">
        <f t="shared" si="527"/>
        <v>NO OFERTADO</v>
      </c>
    </row>
    <row r="352" spans="1:142" s="226" customFormat="1" ht="38.25" x14ac:dyDescent="0.2">
      <c r="A352" s="103">
        <v>343</v>
      </c>
      <c r="B352" s="202" t="s">
        <v>507</v>
      </c>
      <c r="C352" s="121" t="s">
        <v>508</v>
      </c>
      <c r="D352" s="146">
        <v>1</v>
      </c>
      <c r="E352" s="227" t="s">
        <v>53</v>
      </c>
      <c r="F352" s="228">
        <v>1</v>
      </c>
      <c r="G352" s="25">
        <v>198611</v>
      </c>
      <c r="H352" s="32"/>
      <c r="I352" s="229"/>
      <c r="J352" s="34">
        <f t="shared" si="528"/>
        <v>0</v>
      </c>
      <c r="K352" s="31">
        <f t="shared" si="529"/>
        <v>0</v>
      </c>
      <c r="L352" s="230" t="str">
        <f t="shared" si="478"/>
        <v>NO OFERTADO</v>
      </c>
      <c r="M352" s="32"/>
      <c r="N352" s="229">
        <v>0</v>
      </c>
      <c r="O352" s="34">
        <f t="shared" si="479"/>
        <v>0</v>
      </c>
      <c r="P352" s="31">
        <f t="shared" si="545"/>
        <v>0</v>
      </c>
      <c r="Q352" s="230" t="str">
        <f t="shared" si="481"/>
        <v>NO OFERTADO</v>
      </c>
      <c r="R352" s="32"/>
      <c r="S352" s="229"/>
      <c r="T352" s="34">
        <f t="shared" si="482"/>
        <v>0</v>
      </c>
      <c r="U352" s="31">
        <f t="shared" si="545"/>
        <v>0</v>
      </c>
      <c r="V352" s="230" t="str">
        <f t="shared" si="483"/>
        <v>NO OFERTADO</v>
      </c>
      <c r="W352" s="32"/>
      <c r="X352" s="229"/>
      <c r="Y352" s="34">
        <f t="shared" si="484"/>
        <v>0</v>
      </c>
      <c r="Z352" s="31">
        <f t="shared" si="545"/>
        <v>0</v>
      </c>
      <c r="AA352" s="230" t="str">
        <f t="shared" si="485"/>
        <v>NO OFERTADO</v>
      </c>
      <c r="AB352" s="32"/>
      <c r="AC352" s="229"/>
      <c r="AD352" s="34">
        <f t="shared" si="486"/>
        <v>0</v>
      </c>
      <c r="AE352" s="31">
        <f t="shared" si="545"/>
        <v>0</v>
      </c>
      <c r="AF352" s="230" t="str">
        <f t="shared" si="487"/>
        <v>NO OFERTADO</v>
      </c>
      <c r="AG352" s="32"/>
      <c r="AH352" s="229"/>
      <c r="AI352" s="34">
        <f t="shared" si="488"/>
        <v>0</v>
      </c>
      <c r="AJ352" s="31">
        <f t="shared" si="545"/>
        <v>0</v>
      </c>
      <c r="AK352" s="230" t="str">
        <f t="shared" si="489"/>
        <v>NO OFERTADO</v>
      </c>
      <c r="AL352" s="32"/>
      <c r="AM352" s="229"/>
      <c r="AN352" s="34">
        <f t="shared" si="490"/>
        <v>0</v>
      </c>
      <c r="AO352" s="31">
        <f t="shared" si="545"/>
        <v>0</v>
      </c>
      <c r="AP352" s="230" t="str">
        <f t="shared" si="491"/>
        <v>NO OFERTADO</v>
      </c>
      <c r="AQ352" s="32"/>
      <c r="AR352" s="229"/>
      <c r="AS352" s="34">
        <f t="shared" si="492"/>
        <v>0</v>
      </c>
      <c r="AT352" s="31">
        <f t="shared" si="545"/>
        <v>0</v>
      </c>
      <c r="AU352" s="230" t="str">
        <f t="shared" si="493"/>
        <v>NO OFERTADO</v>
      </c>
      <c r="AV352" s="32">
        <v>201527</v>
      </c>
      <c r="AW352" s="229">
        <f>AV352*0.19</f>
        <v>38290.129999999997</v>
      </c>
      <c r="AX352" s="34">
        <f t="shared" si="494"/>
        <v>239817.13</v>
      </c>
      <c r="AY352" s="31">
        <f t="shared" si="545"/>
        <v>239817.13</v>
      </c>
      <c r="AZ352" s="230" t="str">
        <f t="shared" si="495"/>
        <v>HABILITA</v>
      </c>
      <c r="BA352" s="32"/>
      <c r="BB352" s="229">
        <f t="shared" si="546"/>
        <v>0</v>
      </c>
      <c r="BC352" s="34">
        <f t="shared" si="497"/>
        <v>0</v>
      </c>
      <c r="BD352" s="31">
        <f t="shared" si="545"/>
        <v>0</v>
      </c>
      <c r="BE352" s="230" t="str">
        <f t="shared" si="498"/>
        <v>NO OFERTADO</v>
      </c>
      <c r="BF352" s="32"/>
      <c r="BG352" s="229"/>
      <c r="BH352" s="34">
        <f t="shared" si="499"/>
        <v>0</v>
      </c>
      <c r="BI352" s="31">
        <f t="shared" si="545"/>
        <v>0</v>
      </c>
      <c r="BJ352" s="230" t="str">
        <f t="shared" si="500"/>
        <v>NO OFERTADO</v>
      </c>
      <c r="BK352" s="32">
        <v>100840</v>
      </c>
      <c r="BL352" s="229">
        <f t="shared" ref="BL352:BL360" si="548">BK352*0.19</f>
        <v>19159.599999999999</v>
      </c>
      <c r="BM352" s="34">
        <f t="shared" si="501"/>
        <v>119999.6</v>
      </c>
      <c r="BN352" s="31">
        <f t="shared" si="545"/>
        <v>119999.6</v>
      </c>
      <c r="BO352" s="230" t="str">
        <f t="shared" si="502"/>
        <v>HABILITA</v>
      </c>
      <c r="BP352" s="32"/>
      <c r="BQ352" s="229"/>
      <c r="BR352" s="34">
        <f t="shared" si="503"/>
        <v>0</v>
      </c>
      <c r="BS352" s="31">
        <f t="shared" si="545"/>
        <v>0</v>
      </c>
      <c r="BT352" s="230" t="str">
        <f t="shared" si="504"/>
        <v>NO OFERTADO</v>
      </c>
      <c r="BU352" s="32"/>
      <c r="BV352" s="229"/>
      <c r="BW352" s="34">
        <f t="shared" si="505"/>
        <v>0</v>
      </c>
      <c r="BX352" s="31">
        <f t="shared" si="547"/>
        <v>0</v>
      </c>
      <c r="BY352" s="230" t="str">
        <f t="shared" si="507"/>
        <v>NO OFERTADO</v>
      </c>
      <c r="BZ352" s="32"/>
      <c r="CA352" s="229"/>
      <c r="CB352" s="34">
        <f t="shared" si="508"/>
        <v>0</v>
      </c>
      <c r="CC352" s="31">
        <f t="shared" si="547"/>
        <v>0</v>
      </c>
      <c r="CD352" s="230" t="str">
        <f t="shared" si="509"/>
        <v>NO OFERTADO</v>
      </c>
      <c r="CE352" s="32"/>
      <c r="CF352" s="229"/>
      <c r="CG352" s="34">
        <f t="shared" si="510"/>
        <v>0</v>
      </c>
      <c r="CH352" s="31">
        <f t="shared" si="547"/>
        <v>0</v>
      </c>
      <c r="CI352" s="230" t="str">
        <f t="shared" si="511"/>
        <v>NO OFERTADO</v>
      </c>
      <c r="CJ352" s="32"/>
      <c r="CK352" s="229"/>
      <c r="CL352" s="34">
        <f t="shared" si="512"/>
        <v>0</v>
      </c>
      <c r="CM352" s="31">
        <f t="shared" si="547"/>
        <v>0</v>
      </c>
      <c r="CN352" s="230" t="str">
        <f t="shared" si="513"/>
        <v>NO OFERTADO</v>
      </c>
      <c r="CO352" s="32"/>
      <c r="CP352" s="231"/>
      <c r="CQ352" s="34">
        <f t="shared" si="514"/>
        <v>0</v>
      </c>
      <c r="CR352" s="31">
        <f t="shared" si="547"/>
        <v>0</v>
      </c>
      <c r="CS352" s="230" t="str">
        <f t="shared" si="515"/>
        <v>NO OFERTADO</v>
      </c>
      <c r="CT352" s="32"/>
      <c r="CU352" s="229"/>
      <c r="CV352" s="34">
        <f t="shared" si="516"/>
        <v>0</v>
      </c>
      <c r="CW352" s="31">
        <f t="shared" si="547"/>
        <v>0</v>
      </c>
      <c r="CX352" s="230" t="str">
        <f t="shared" si="517"/>
        <v>NO OFERTADO</v>
      </c>
      <c r="CY352" s="32"/>
      <c r="CZ352" s="229"/>
      <c r="DA352" s="34">
        <f t="shared" si="530"/>
        <v>0</v>
      </c>
      <c r="DB352" s="31">
        <f t="shared" si="531"/>
        <v>0</v>
      </c>
      <c r="DC352" s="230" t="str">
        <f t="shared" si="518"/>
        <v>NO OFERTADO</v>
      </c>
      <c r="DD352" s="32"/>
      <c r="DE352" s="229"/>
      <c r="DF352" s="34">
        <f t="shared" si="532"/>
        <v>0</v>
      </c>
      <c r="DG352" s="31">
        <f t="shared" si="533"/>
        <v>0</v>
      </c>
      <c r="DH352" s="230" t="str">
        <f t="shared" si="519"/>
        <v>NO OFERTADO</v>
      </c>
      <c r="DI352" s="32"/>
      <c r="DJ352" s="229"/>
      <c r="DK352" s="34">
        <f t="shared" si="534"/>
        <v>0</v>
      </c>
      <c r="DL352" s="31">
        <f t="shared" si="535"/>
        <v>0</v>
      </c>
      <c r="DM352" s="230" t="str">
        <f t="shared" si="520"/>
        <v>NO OFERTADO</v>
      </c>
      <c r="DN352" s="32"/>
      <c r="DO352" s="229"/>
      <c r="DP352" s="34">
        <f t="shared" si="536"/>
        <v>0</v>
      </c>
      <c r="DQ352" s="31">
        <f t="shared" si="537"/>
        <v>0</v>
      </c>
      <c r="DR352" s="230" t="str">
        <f t="shared" si="521"/>
        <v>NO OFERTADO</v>
      </c>
      <c r="DS352" s="32"/>
      <c r="DT352" s="229"/>
      <c r="DU352" s="34">
        <f t="shared" si="538"/>
        <v>0</v>
      </c>
      <c r="DV352" s="31">
        <f t="shared" si="539"/>
        <v>0</v>
      </c>
      <c r="DW352" s="230" t="str">
        <f t="shared" si="522"/>
        <v>NO OFERTADO</v>
      </c>
      <c r="DX352" s="32"/>
      <c r="DY352" s="229">
        <f t="shared" si="473"/>
        <v>0</v>
      </c>
      <c r="DZ352" s="34">
        <f t="shared" si="523"/>
        <v>0</v>
      </c>
      <c r="EA352" s="31">
        <f t="shared" si="524"/>
        <v>0</v>
      </c>
      <c r="EB352" s="230" t="str">
        <f t="shared" si="525"/>
        <v>NO OFERTADO</v>
      </c>
      <c r="EC352" s="32"/>
      <c r="ED352" s="229"/>
      <c r="EE352" s="34">
        <f t="shared" si="540"/>
        <v>0</v>
      </c>
      <c r="EF352" s="31">
        <f t="shared" si="541"/>
        <v>0</v>
      </c>
      <c r="EG352" s="230" t="str">
        <f t="shared" si="526"/>
        <v>NO OFERTADO</v>
      </c>
      <c r="EH352" s="32">
        <v>166900</v>
      </c>
      <c r="EI352" s="229">
        <v>31711</v>
      </c>
      <c r="EJ352" s="34">
        <f t="shared" si="542"/>
        <v>198611</v>
      </c>
      <c r="EK352" s="31">
        <f t="shared" si="543"/>
        <v>198611</v>
      </c>
      <c r="EL352" s="230" t="str">
        <f t="shared" si="527"/>
        <v>HABILITA</v>
      </c>
    </row>
    <row r="353" spans="1:142" s="226" customFormat="1" ht="38.25" x14ac:dyDescent="0.2">
      <c r="A353" s="103">
        <v>344</v>
      </c>
      <c r="B353" s="202" t="s">
        <v>509</v>
      </c>
      <c r="C353" s="121" t="s">
        <v>508</v>
      </c>
      <c r="D353" s="146">
        <v>1</v>
      </c>
      <c r="E353" s="227" t="s">
        <v>53</v>
      </c>
      <c r="F353" s="228">
        <v>1</v>
      </c>
      <c r="G353" s="25">
        <v>213664.5</v>
      </c>
      <c r="H353" s="32"/>
      <c r="I353" s="229"/>
      <c r="J353" s="34">
        <f t="shared" si="528"/>
        <v>0</v>
      </c>
      <c r="K353" s="31">
        <f t="shared" si="529"/>
        <v>0</v>
      </c>
      <c r="L353" s="230" t="str">
        <f t="shared" si="478"/>
        <v>NO OFERTADO</v>
      </c>
      <c r="M353" s="32"/>
      <c r="N353" s="229">
        <v>0</v>
      </c>
      <c r="O353" s="34">
        <f t="shared" si="479"/>
        <v>0</v>
      </c>
      <c r="P353" s="31">
        <f t="shared" si="545"/>
        <v>0</v>
      </c>
      <c r="Q353" s="230" t="str">
        <f t="shared" si="481"/>
        <v>NO OFERTADO</v>
      </c>
      <c r="R353" s="32"/>
      <c r="S353" s="229"/>
      <c r="T353" s="34">
        <f t="shared" si="482"/>
        <v>0</v>
      </c>
      <c r="U353" s="31">
        <f t="shared" si="545"/>
        <v>0</v>
      </c>
      <c r="V353" s="230" t="str">
        <f t="shared" si="483"/>
        <v>NO OFERTADO</v>
      </c>
      <c r="W353" s="32"/>
      <c r="X353" s="229"/>
      <c r="Y353" s="34">
        <f t="shared" si="484"/>
        <v>0</v>
      </c>
      <c r="Z353" s="31">
        <f t="shared" si="545"/>
        <v>0</v>
      </c>
      <c r="AA353" s="230" t="str">
        <f t="shared" si="485"/>
        <v>NO OFERTADO</v>
      </c>
      <c r="AB353" s="32"/>
      <c r="AC353" s="229"/>
      <c r="AD353" s="34">
        <f t="shared" si="486"/>
        <v>0</v>
      </c>
      <c r="AE353" s="31">
        <f t="shared" si="545"/>
        <v>0</v>
      </c>
      <c r="AF353" s="230" t="str">
        <f t="shared" si="487"/>
        <v>NO OFERTADO</v>
      </c>
      <c r="AG353" s="32"/>
      <c r="AH353" s="229"/>
      <c r="AI353" s="34">
        <f t="shared" si="488"/>
        <v>0</v>
      </c>
      <c r="AJ353" s="31">
        <f t="shared" si="545"/>
        <v>0</v>
      </c>
      <c r="AK353" s="230" t="str">
        <f t="shared" si="489"/>
        <v>NO OFERTADO</v>
      </c>
      <c r="AL353" s="32"/>
      <c r="AM353" s="229"/>
      <c r="AN353" s="34">
        <f t="shared" si="490"/>
        <v>0</v>
      </c>
      <c r="AO353" s="31">
        <f t="shared" si="545"/>
        <v>0</v>
      </c>
      <c r="AP353" s="230" t="str">
        <f t="shared" si="491"/>
        <v>NO OFERTADO</v>
      </c>
      <c r="AQ353" s="32"/>
      <c r="AR353" s="229"/>
      <c r="AS353" s="34">
        <f t="shared" si="492"/>
        <v>0</v>
      </c>
      <c r="AT353" s="31">
        <f t="shared" si="545"/>
        <v>0</v>
      </c>
      <c r="AU353" s="230" t="str">
        <f t="shared" si="493"/>
        <v>NO OFERTADO</v>
      </c>
      <c r="AV353" s="32"/>
      <c r="AW353" s="229"/>
      <c r="AX353" s="34">
        <f t="shared" si="494"/>
        <v>0</v>
      </c>
      <c r="AY353" s="31">
        <f t="shared" si="545"/>
        <v>0</v>
      </c>
      <c r="AZ353" s="230" t="str">
        <f t="shared" si="495"/>
        <v>NO OFERTADO</v>
      </c>
      <c r="BA353" s="32"/>
      <c r="BB353" s="229">
        <f t="shared" si="546"/>
        <v>0</v>
      </c>
      <c r="BC353" s="34">
        <f t="shared" si="497"/>
        <v>0</v>
      </c>
      <c r="BD353" s="31">
        <f t="shared" si="545"/>
        <v>0</v>
      </c>
      <c r="BE353" s="230" t="str">
        <f t="shared" si="498"/>
        <v>NO OFERTADO</v>
      </c>
      <c r="BF353" s="32"/>
      <c r="BG353" s="229"/>
      <c r="BH353" s="34">
        <f t="shared" si="499"/>
        <v>0</v>
      </c>
      <c r="BI353" s="31">
        <f t="shared" si="545"/>
        <v>0</v>
      </c>
      <c r="BJ353" s="230" t="str">
        <f t="shared" si="500"/>
        <v>NO OFERTADO</v>
      </c>
      <c r="BK353" s="32">
        <v>100840</v>
      </c>
      <c r="BL353" s="229">
        <f t="shared" si="548"/>
        <v>19159.599999999999</v>
      </c>
      <c r="BM353" s="34">
        <f t="shared" si="501"/>
        <v>119999.6</v>
      </c>
      <c r="BN353" s="31">
        <f t="shared" si="545"/>
        <v>119999.6</v>
      </c>
      <c r="BO353" s="230" t="str">
        <f t="shared" si="502"/>
        <v>HABILITA</v>
      </c>
      <c r="BP353" s="32"/>
      <c r="BQ353" s="229"/>
      <c r="BR353" s="34">
        <f t="shared" si="503"/>
        <v>0</v>
      </c>
      <c r="BS353" s="31">
        <f t="shared" si="545"/>
        <v>0</v>
      </c>
      <c r="BT353" s="230" t="str">
        <f t="shared" si="504"/>
        <v>NO OFERTADO</v>
      </c>
      <c r="BU353" s="32"/>
      <c r="BV353" s="229"/>
      <c r="BW353" s="34">
        <f t="shared" si="505"/>
        <v>0</v>
      </c>
      <c r="BX353" s="31">
        <f t="shared" si="547"/>
        <v>0</v>
      </c>
      <c r="BY353" s="230" t="str">
        <f t="shared" si="507"/>
        <v>NO OFERTADO</v>
      </c>
      <c r="BZ353" s="32"/>
      <c r="CA353" s="229"/>
      <c r="CB353" s="34">
        <f t="shared" si="508"/>
        <v>0</v>
      </c>
      <c r="CC353" s="31">
        <f t="shared" si="547"/>
        <v>0</v>
      </c>
      <c r="CD353" s="230" t="str">
        <f t="shared" si="509"/>
        <v>NO OFERTADO</v>
      </c>
      <c r="CE353" s="32"/>
      <c r="CF353" s="229"/>
      <c r="CG353" s="34">
        <f t="shared" si="510"/>
        <v>0</v>
      </c>
      <c r="CH353" s="31">
        <f t="shared" si="547"/>
        <v>0</v>
      </c>
      <c r="CI353" s="230" t="str">
        <f t="shared" si="511"/>
        <v>NO OFERTADO</v>
      </c>
      <c r="CJ353" s="32">
        <v>189878</v>
      </c>
      <c r="CK353" s="229">
        <f>CJ353*0.19</f>
        <v>36076.82</v>
      </c>
      <c r="CL353" s="34">
        <f t="shared" si="512"/>
        <v>225954.82</v>
      </c>
      <c r="CM353" s="31">
        <f t="shared" si="547"/>
        <v>225954.82</v>
      </c>
      <c r="CN353" s="230" t="str">
        <f t="shared" si="513"/>
        <v>HABILITA</v>
      </c>
      <c r="CO353" s="32"/>
      <c r="CP353" s="231"/>
      <c r="CQ353" s="34">
        <f t="shared" si="514"/>
        <v>0</v>
      </c>
      <c r="CR353" s="31">
        <f t="shared" si="547"/>
        <v>0</v>
      </c>
      <c r="CS353" s="230" t="str">
        <f t="shared" si="515"/>
        <v>NO OFERTADO</v>
      </c>
      <c r="CT353" s="32"/>
      <c r="CU353" s="229"/>
      <c r="CV353" s="34">
        <f t="shared" si="516"/>
        <v>0</v>
      </c>
      <c r="CW353" s="31">
        <f t="shared" si="547"/>
        <v>0</v>
      </c>
      <c r="CX353" s="230" t="str">
        <f t="shared" si="517"/>
        <v>NO OFERTADO</v>
      </c>
      <c r="CY353" s="32"/>
      <c r="CZ353" s="229"/>
      <c r="DA353" s="34">
        <f t="shared" si="530"/>
        <v>0</v>
      </c>
      <c r="DB353" s="31">
        <f t="shared" si="531"/>
        <v>0</v>
      </c>
      <c r="DC353" s="230" t="str">
        <f t="shared" si="518"/>
        <v>NO OFERTADO</v>
      </c>
      <c r="DD353" s="32"/>
      <c r="DE353" s="229"/>
      <c r="DF353" s="34">
        <f t="shared" si="532"/>
        <v>0</v>
      </c>
      <c r="DG353" s="31">
        <f t="shared" si="533"/>
        <v>0</v>
      </c>
      <c r="DH353" s="230" t="str">
        <f t="shared" si="519"/>
        <v>NO OFERTADO</v>
      </c>
      <c r="DI353" s="32"/>
      <c r="DJ353" s="229"/>
      <c r="DK353" s="34">
        <f t="shared" si="534"/>
        <v>0</v>
      </c>
      <c r="DL353" s="31">
        <f t="shared" si="535"/>
        <v>0</v>
      </c>
      <c r="DM353" s="230" t="str">
        <f t="shared" si="520"/>
        <v>NO OFERTADO</v>
      </c>
      <c r="DN353" s="32"/>
      <c r="DO353" s="229"/>
      <c r="DP353" s="34">
        <f t="shared" si="536"/>
        <v>0</v>
      </c>
      <c r="DQ353" s="31">
        <f t="shared" si="537"/>
        <v>0</v>
      </c>
      <c r="DR353" s="230" t="str">
        <f t="shared" si="521"/>
        <v>NO OFERTADO</v>
      </c>
      <c r="DS353" s="32"/>
      <c r="DT353" s="229"/>
      <c r="DU353" s="34">
        <f t="shared" si="538"/>
        <v>0</v>
      </c>
      <c r="DV353" s="31">
        <f t="shared" si="539"/>
        <v>0</v>
      </c>
      <c r="DW353" s="230" t="str">
        <f t="shared" si="522"/>
        <v>NO OFERTADO</v>
      </c>
      <c r="DX353" s="32"/>
      <c r="DY353" s="229">
        <f t="shared" si="473"/>
        <v>0</v>
      </c>
      <c r="DZ353" s="34">
        <f t="shared" si="523"/>
        <v>0</v>
      </c>
      <c r="EA353" s="31">
        <f t="shared" si="524"/>
        <v>0</v>
      </c>
      <c r="EB353" s="230" t="str">
        <f t="shared" si="525"/>
        <v>NO OFERTADO</v>
      </c>
      <c r="EC353" s="32"/>
      <c r="ED353" s="229"/>
      <c r="EE353" s="34">
        <f t="shared" si="540"/>
        <v>0</v>
      </c>
      <c r="EF353" s="31">
        <f t="shared" si="541"/>
        <v>0</v>
      </c>
      <c r="EG353" s="230" t="str">
        <f t="shared" si="526"/>
        <v>NO OFERTADO</v>
      </c>
      <c r="EH353" s="32">
        <v>179550</v>
      </c>
      <c r="EI353" s="229">
        <v>34114.5</v>
      </c>
      <c r="EJ353" s="34">
        <f t="shared" si="542"/>
        <v>213664.5</v>
      </c>
      <c r="EK353" s="31">
        <f t="shared" si="543"/>
        <v>213664.5</v>
      </c>
      <c r="EL353" s="230" t="str">
        <f t="shared" si="527"/>
        <v>HABILITA</v>
      </c>
    </row>
    <row r="354" spans="1:142" s="226" customFormat="1" ht="38.25" x14ac:dyDescent="0.2">
      <c r="A354" s="103">
        <v>345</v>
      </c>
      <c r="B354" s="202" t="s">
        <v>510</v>
      </c>
      <c r="C354" s="121" t="s">
        <v>508</v>
      </c>
      <c r="D354" s="146">
        <v>1</v>
      </c>
      <c r="E354" s="227" t="s">
        <v>53</v>
      </c>
      <c r="F354" s="228">
        <v>1</v>
      </c>
      <c r="G354" s="25">
        <v>198611</v>
      </c>
      <c r="H354" s="32"/>
      <c r="I354" s="229"/>
      <c r="J354" s="34">
        <f t="shared" si="528"/>
        <v>0</v>
      </c>
      <c r="K354" s="31">
        <f t="shared" si="529"/>
        <v>0</v>
      </c>
      <c r="L354" s="230" t="str">
        <f t="shared" si="478"/>
        <v>NO OFERTADO</v>
      </c>
      <c r="M354" s="32"/>
      <c r="N354" s="229">
        <v>0</v>
      </c>
      <c r="O354" s="34">
        <f t="shared" si="479"/>
        <v>0</v>
      </c>
      <c r="P354" s="31">
        <f t="shared" si="545"/>
        <v>0</v>
      </c>
      <c r="Q354" s="230" t="str">
        <f t="shared" si="481"/>
        <v>NO OFERTADO</v>
      </c>
      <c r="R354" s="32"/>
      <c r="S354" s="229"/>
      <c r="T354" s="34">
        <f t="shared" si="482"/>
        <v>0</v>
      </c>
      <c r="U354" s="31">
        <f t="shared" si="545"/>
        <v>0</v>
      </c>
      <c r="V354" s="230" t="str">
        <f t="shared" si="483"/>
        <v>NO OFERTADO</v>
      </c>
      <c r="W354" s="32"/>
      <c r="X354" s="229"/>
      <c r="Y354" s="34">
        <f t="shared" si="484"/>
        <v>0</v>
      </c>
      <c r="Z354" s="31">
        <f t="shared" si="545"/>
        <v>0</v>
      </c>
      <c r="AA354" s="230" t="str">
        <f t="shared" si="485"/>
        <v>NO OFERTADO</v>
      </c>
      <c r="AB354" s="32"/>
      <c r="AC354" s="229"/>
      <c r="AD354" s="34">
        <f t="shared" si="486"/>
        <v>0</v>
      </c>
      <c r="AE354" s="31">
        <f t="shared" si="545"/>
        <v>0</v>
      </c>
      <c r="AF354" s="230" t="str">
        <f t="shared" si="487"/>
        <v>NO OFERTADO</v>
      </c>
      <c r="AG354" s="32"/>
      <c r="AH354" s="229"/>
      <c r="AI354" s="34">
        <f t="shared" si="488"/>
        <v>0</v>
      </c>
      <c r="AJ354" s="31">
        <f t="shared" si="545"/>
        <v>0</v>
      </c>
      <c r="AK354" s="230" t="str">
        <f t="shared" si="489"/>
        <v>NO OFERTADO</v>
      </c>
      <c r="AL354" s="32"/>
      <c r="AM354" s="229"/>
      <c r="AN354" s="34">
        <f t="shared" si="490"/>
        <v>0</v>
      </c>
      <c r="AO354" s="31">
        <f t="shared" si="545"/>
        <v>0</v>
      </c>
      <c r="AP354" s="230" t="str">
        <f t="shared" si="491"/>
        <v>NO OFERTADO</v>
      </c>
      <c r="AQ354" s="32"/>
      <c r="AR354" s="229"/>
      <c r="AS354" s="34">
        <f t="shared" si="492"/>
        <v>0</v>
      </c>
      <c r="AT354" s="31">
        <f t="shared" si="545"/>
        <v>0</v>
      </c>
      <c r="AU354" s="230" t="str">
        <f t="shared" si="493"/>
        <v>NO OFERTADO</v>
      </c>
      <c r="AV354" s="32">
        <v>211743</v>
      </c>
      <c r="AW354" s="229">
        <f>AV354*0.19</f>
        <v>40231.17</v>
      </c>
      <c r="AX354" s="34">
        <f t="shared" si="494"/>
        <v>251974.16999999998</v>
      </c>
      <c r="AY354" s="31">
        <f t="shared" si="545"/>
        <v>251974.16999999998</v>
      </c>
      <c r="AZ354" s="230" t="str">
        <f t="shared" si="495"/>
        <v>HABILITA</v>
      </c>
      <c r="BA354" s="32"/>
      <c r="BB354" s="229">
        <f t="shared" si="546"/>
        <v>0</v>
      </c>
      <c r="BC354" s="34">
        <f t="shared" si="497"/>
        <v>0</v>
      </c>
      <c r="BD354" s="31">
        <f t="shared" si="545"/>
        <v>0</v>
      </c>
      <c r="BE354" s="230" t="str">
        <f t="shared" si="498"/>
        <v>NO OFERTADO</v>
      </c>
      <c r="BF354" s="32"/>
      <c r="BG354" s="229"/>
      <c r="BH354" s="34">
        <f t="shared" si="499"/>
        <v>0</v>
      </c>
      <c r="BI354" s="31">
        <f t="shared" si="545"/>
        <v>0</v>
      </c>
      <c r="BJ354" s="230" t="str">
        <f t="shared" si="500"/>
        <v>NO OFERTADO</v>
      </c>
      <c r="BK354" s="32">
        <v>100840</v>
      </c>
      <c r="BL354" s="229">
        <f t="shared" si="548"/>
        <v>19159.599999999999</v>
      </c>
      <c r="BM354" s="34">
        <f t="shared" si="501"/>
        <v>119999.6</v>
      </c>
      <c r="BN354" s="31">
        <f t="shared" si="545"/>
        <v>119999.6</v>
      </c>
      <c r="BO354" s="230" t="str">
        <f t="shared" si="502"/>
        <v>HABILITA</v>
      </c>
      <c r="BP354" s="32"/>
      <c r="BQ354" s="229"/>
      <c r="BR354" s="34">
        <f t="shared" si="503"/>
        <v>0</v>
      </c>
      <c r="BS354" s="31">
        <f t="shared" si="545"/>
        <v>0</v>
      </c>
      <c r="BT354" s="230" t="str">
        <f t="shared" si="504"/>
        <v>NO OFERTADO</v>
      </c>
      <c r="BU354" s="32"/>
      <c r="BV354" s="229"/>
      <c r="BW354" s="34">
        <f t="shared" si="505"/>
        <v>0</v>
      </c>
      <c r="BX354" s="31">
        <f t="shared" si="547"/>
        <v>0</v>
      </c>
      <c r="BY354" s="230" t="str">
        <f t="shared" si="507"/>
        <v>NO OFERTADO</v>
      </c>
      <c r="BZ354" s="32"/>
      <c r="CA354" s="229"/>
      <c r="CB354" s="34">
        <f t="shared" si="508"/>
        <v>0</v>
      </c>
      <c r="CC354" s="31">
        <f t="shared" si="547"/>
        <v>0</v>
      </c>
      <c r="CD354" s="230" t="str">
        <f t="shared" si="509"/>
        <v>NO OFERTADO</v>
      </c>
      <c r="CE354" s="32"/>
      <c r="CF354" s="229"/>
      <c r="CG354" s="34">
        <f t="shared" si="510"/>
        <v>0</v>
      </c>
      <c r="CH354" s="31">
        <f t="shared" si="547"/>
        <v>0</v>
      </c>
      <c r="CI354" s="230" t="str">
        <f t="shared" si="511"/>
        <v>NO OFERTADO</v>
      </c>
      <c r="CJ354" s="32"/>
      <c r="CK354" s="229"/>
      <c r="CL354" s="34">
        <f t="shared" si="512"/>
        <v>0</v>
      </c>
      <c r="CM354" s="31">
        <f t="shared" si="547"/>
        <v>0</v>
      </c>
      <c r="CN354" s="230" t="str">
        <f t="shared" si="513"/>
        <v>NO OFERTADO</v>
      </c>
      <c r="CO354" s="32"/>
      <c r="CP354" s="231"/>
      <c r="CQ354" s="34">
        <f t="shared" si="514"/>
        <v>0</v>
      </c>
      <c r="CR354" s="31">
        <f t="shared" si="547"/>
        <v>0</v>
      </c>
      <c r="CS354" s="230" t="str">
        <f t="shared" si="515"/>
        <v>NO OFERTADO</v>
      </c>
      <c r="CT354" s="32"/>
      <c r="CU354" s="229"/>
      <c r="CV354" s="34">
        <f t="shared" si="516"/>
        <v>0</v>
      </c>
      <c r="CW354" s="31">
        <f t="shared" si="547"/>
        <v>0</v>
      </c>
      <c r="CX354" s="230" t="str">
        <f t="shared" si="517"/>
        <v>NO OFERTADO</v>
      </c>
      <c r="CY354" s="32"/>
      <c r="CZ354" s="229"/>
      <c r="DA354" s="34">
        <f t="shared" si="530"/>
        <v>0</v>
      </c>
      <c r="DB354" s="31">
        <f t="shared" si="531"/>
        <v>0</v>
      </c>
      <c r="DC354" s="230" t="str">
        <f t="shared" si="518"/>
        <v>NO OFERTADO</v>
      </c>
      <c r="DD354" s="32"/>
      <c r="DE354" s="229"/>
      <c r="DF354" s="34">
        <f t="shared" si="532"/>
        <v>0</v>
      </c>
      <c r="DG354" s="31">
        <f t="shared" si="533"/>
        <v>0</v>
      </c>
      <c r="DH354" s="230" t="str">
        <f t="shared" si="519"/>
        <v>NO OFERTADO</v>
      </c>
      <c r="DI354" s="32"/>
      <c r="DJ354" s="229"/>
      <c r="DK354" s="34">
        <f t="shared" si="534"/>
        <v>0</v>
      </c>
      <c r="DL354" s="31">
        <f t="shared" si="535"/>
        <v>0</v>
      </c>
      <c r="DM354" s="230" t="str">
        <f t="shared" si="520"/>
        <v>NO OFERTADO</v>
      </c>
      <c r="DN354" s="32"/>
      <c r="DO354" s="229"/>
      <c r="DP354" s="34">
        <f t="shared" si="536"/>
        <v>0</v>
      </c>
      <c r="DQ354" s="31">
        <f t="shared" si="537"/>
        <v>0</v>
      </c>
      <c r="DR354" s="230" t="str">
        <f t="shared" si="521"/>
        <v>NO OFERTADO</v>
      </c>
      <c r="DS354" s="32"/>
      <c r="DT354" s="229"/>
      <c r="DU354" s="34">
        <f t="shared" si="538"/>
        <v>0</v>
      </c>
      <c r="DV354" s="31">
        <f t="shared" si="539"/>
        <v>0</v>
      </c>
      <c r="DW354" s="230" t="str">
        <f t="shared" si="522"/>
        <v>NO OFERTADO</v>
      </c>
      <c r="DX354" s="32"/>
      <c r="DY354" s="229">
        <f t="shared" si="473"/>
        <v>0</v>
      </c>
      <c r="DZ354" s="34">
        <f t="shared" si="523"/>
        <v>0</v>
      </c>
      <c r="EA354" s="31">
        <f t="shared" si="524"/>
        <v>0</v>
      </c>
      <c r="EB354" s="230" t="str">
        <f t="shared" si="525"/>
        <v>NO OFERTADO</v>
      </c>
      <c r="EC354" s="32"/>
      <c r="ED354" s="229"/>
      <c r="EE354" s="34">
        <f t="shared" si="540"/>
        <v>0</v>
      </c>
      <c r="EF354" s="31">
        <f t="shared" si="541"/>
        <v>0</v>
      </c>
      <c r="EG354" s="230" t="str">
        <f t="shared" si="526"/>
        <v>NO OFERTADO</v>
      </c>
      <c r="EH354" s="32">
        <v>166900</v>
      </c>
      <c r="EI354" s="229">
        <v>31711</v>
      </c>
      <c r="EJ354" s="34">
        <f t="shared" si="542"/>
        <v>198611</v>
      </c>
      <c r="EK354" s="31">
        <f t="shared" si="543"/>
        <v>198611</v>
      </c>
      <c r="EL354" s="230" t="str">
        <f t="shared" si="527"/>
        <v>HABILITA</v>
      </c>
    </row>
    <row r="355" spans="1:142" s="226" customFormat="1" ht="51" x14ac:dyDescent="0.2">
      <c r="A355" s="103">
        <v>346</v>
      </c>
      <c r="B355" s="202" t="s">
        <v>511</v>
      </c>
      <c r="C355" s="121" t="s">
        <v>508</v>
      </c>
      <c r="D355" s="146">
        <v>1</v>
      </c>
      <c r="E355" s="227" t="s">
        <v>53</v>
      </c>
      <c r="F355" s="228">
        <v>1</v>
      </c>
      <c r="G355" s="25">
        <v>198611</v>
      </c>
      <c r="H355" s="32"/>
      <c r="I355" s="229"/>
      <c r="J355" s="34">
        <f t="shared" si="528"/>
        <v>0</v>
      </c>
      <c r="K355" s="31">
        <f t="shared" si="529"/>
        <v>0</v>
      </c>
      <c r="L355" s="230" t="str">
        <f t="shared" si="478"/>
        <v>NO OFERTADO</v>
      </c>
      <c r="M355" s="32"/>
      <c r="N355" s="229">
        <v>0</v>
      </c>
      <c r="O355" s="34">
        <f t="shared" si="479"/>
        <v>0</v>
      </c>
      <c r="P355" s="31">
        <f t="shared" si="545"/>
        <v>0</v>
      </c>
      <c r="Q355" s="230" t="str">
        <f t="shared" si="481"/>
        <v>NO OFERTADO</v>
      </c>
      <c r="R355" s="32"/>
      <c r="S355" s="229"/>
      <c r="T355" s="34">
        <f t="shared" si="482"/>
        <v>0</v>
      </c>
      <c r="U355" s="31">
        <f t="shared" si="545"/>
        <v>0</v>
      </c>
      <c r="V355" s="230" t="str">
        <f t="shared" si="483"/>
        <v>NO OFERTADO</v>
      </c>
      <c r="W355" s="32"/>
      <c r="X355" s="229"/>
      <c r="Y355" s="34">
        <f t="shared" si="484"/>
        <v>0</v>
      </c>
      <c r="Z355" s="31">
        <f t="shared" si="545"/>
        <v>0</v>
      </c>
      <c r="AA355" s="230" t="str">
        <f t="shared" si="485"/>
        <v>NO OFERTADO</v>
      </c>
      <c r="AB355" s="32"/>
      <c r="AC355" s="229"/>
      <c r="AD355" s="34">
        <f t="shared" si="486"/>
        <v>0</v>
      </c>
      <c r="AE355" s="31">
        <f t="shared" si="545"/>
        <v>0</v>
      </c>
      <c r="AF355" s="230" t="str">
        <f t="shared" si="487"/>
        <v>NO OFERTADO</v>
      </c>
      <c r="AG355" s="32"/>
      <c r="AH355" s="229"/>
      <c r="AI355" s="34">
        <f t="shared" si="488"/>
        <v>0</v>
      </c>
      <c r="AJ355" s="31">
        <f t="shared" si="545"/>
        <v>0</v>
      </c>
      <c r="AK355" s="230" t="str">
        <f t="shared" si="489"/>
        <v>NO OFERTADO</v>
      </c>
      <c r="AL355" s="32"/>
      <c r="AM355" s="229"/>
      <c r="AN355" s="34">
        <f t="shared" si="490"/>
        <v>0</v>
      </c>
      <c r="AO355" s="31">
        <f t="shared" si="545"/>
        <v>0</v>
      </c>
      <c r="AP355" s="230" t="str">
        <f t="shared" si="491"/>
        <v>NO OFERTADO</v>
      </c>
      <c r="AQ355" s="32"/>
      <c r="AR355" s="229"/>
      <c r="AS355" s="34">
        <f t="shared" si="492"/>
        <v>0</v>
      </c>
      <c r="AT355" s="31">
        <f t="shared" si="545"/>
        <v>0</v>
      </c>
      <c r="AU355" s="230" t="str">
        <f t="shared" si="493"/>
        <v>NO OFERTADO</v>
      </c>
      <c r="AV355" s="32"/>
      <c r="AW355" s="229"/>
      <c r="AX355" s="34">
        <f t="shared" si="494"/>
        <v>0</v>
      </c>
      <c r="AY355" s="31">
        <f t="shared" si="545"/>
        <v>0</v>
      </c>
      <c r="AZ355" s="230" t="str">
        <f t="shared" si="495"/>
        <v>NO OFERTADO</v>
      </c>
      <c r="BA355" s="32"/>
      <c r="BB355" s="229">
        <f t="shared" si="546"/>
        <v>0</v>
      </c>
      <c r="BC355" s="34">
        <f t="shared" si="497"/>
        <v>0</v>
      </c>
      <c r="BD355" s="31">
        <f t="shared" si="545"/>
        <v>0</v>
      </c>
      <c r="BE355" s="230" t="str">
        <f t="shared" si="498"/>
        <v>NO OFERTADO</v>
      </c>
      <c r="BF355" s="32"/>
      <c r="BG355" s="229"/>
      <c r="BH355" s="34">
        <f t="shared" si="499"/>
        <v>0</v>
      </c>
      <c r="BI355" s="31">
        <f t="shared" si="545"/>
        <v>0</v>
      </c>
      <c r="BJ355" s="230" t="str">
        <f t="shared" si="500"/>
        <v>NO OFERTADO</v>
      </c>
      <c r="BK355" s="32">
        <v>160000</v>
      </c>
      <c r="BL355" s="229">
        <f t="shared" si="548"/>
        <v>30400</v>
      </c>
      <c r="BM355" s="34">
        <f t="shared" si="501"/>
        <v>190400</v>
      </c>
      <c r="BN355" s="31">
        <f t="shared" si="545"/>
        <v>190400</v>
      </c>
      <c r="BO355" s="230" t="str">
        <f t="shared" si="502"/>
        <v>HABILITA</v>
      </c>
      <c r="BP355" s="32"/>
      <c r="BQ355" s="229"/>
      <c r="BR355" s="34">
        <f t="shared" si="503"/>
        <v>0</v>
      </c>
      <c r="BS355" s="31">
        <f t="shared" si="545"/>
        <v>0</v>
      </c>
      <c r="BT355" s="230" t="str">
        <f t="shared" si="504"/>
        <v>NO OFERTADO</v>
      </c>
      <c r="BU355" s="32"/>
      <c r="BV355" s="229"/>
      <c r="BW355" s="34">
        <f t="shared" si="505"/>
        <v>0</v>
      </c>
      <c r="BX355" s="31">
        <f t="shared" si="547"/>
        <v>0</v>
      </c>
      <c r="BY355" s="230" t="str">
        <f t="shared" si="507"/>
        <v>NO OFERTADO</v>
      </c>
      <c r="BZ355" s="32"/>
      <c r="CA355" s="229"/>
      <c r="CB355" s="34">
        <f t="shared" si="508"/>
        <v>0</v>
      </c>
      <c r="CC355" s="31">
        <f t="shared" si="547"/>
        <v>0</v>
      </c>
      <c r="CD355" s="230" t="str">
        <f t="shared" si="509"/>
        <v>NO OFERTADO</v>
      </c>
      <c r="CE355" s="32"/>
      <c r="CF355" s="229"/>
      <c r="CG355" s="34">
        <f t="shared" si="510"/>
        <v>0</v>
      </c>
      <c r="CH355" s="31">
        <f t="shared" si="547"/>
        <v>0</v>
      </c>
      <c r="CI355" s="230" t="str">
        <f t="shared" si="511"/>
        <v>NO OFERTADO</v>
      </c>
      <c r="CJ355" s="32"/>
      <c r="CK355" s="229"/>
      <c r="CL355" s="34">
        <f t="shared" si="512"/>
        <v>0</v>
      </c>
      <c r="CM355" s="31">
        <f t="shared" si="547"/>
        <v>0</v>
      </c>
      <c r="CN355" s="230" t="str">
        <f t="shared" si="513"/>
        <v>NO OFERTADO</v>
      </c>
      <c r="CO355" s="32"/>
      <c r="CP355" s="231"/>
      <c r="CQ355" s="34">
        <f t="shared" si="514"/>
        <v>0</v>
      </c>
      <c r="CR355" s="31">
        <f t="shared" si="547"/>
        <v>0</v>
      </c>
      <c r="CS355" s="230" t="str">
        <f t="shared" si="515"/>
        <v>NO OFERTADO</v>
      </c>
      <c r="CT355" s="32"/>
      <c r="CU355" s="229"/>
      <c r="CV355" s="34">
        <f t="shared" si="516"/>
        <v>0</v>
      </c>
      <c r="CW355" s="31">
        <f t="shared" si="547"/>
        <v>0</v>
      </c>
      <c r="CX355" s="230" t="str">
        <f t="shared" si="517"/>
        <v>NO OFERTADO</v>
      </c>
      <c r="CY355" s="32"/>
      <c r="CZ355" s="229"/>
      <c r="DA355" s="34">
        <f t="shared" si="530"/>
        <v>0</v>
      </c>
      <c r="DB355" s="31">
        <f t="shared" si="531"/>
        <v>0</v>
      </c>
      <c r="DC355" s="230" t="str">
        <f t="shared" si="518"/>
        <v>NO OFERTADO</v>
      </c>
      <c r="DD355" s="32"/>
      <c r="DE355" s="229"/>
      <c r="DF355" s="34">
        <f t="shared" si="532"/>
        <v>0</v>
      </c>
      <c r="DG355" s="31">
        <f t="shared" si="533"/>
        <v>0</v>
      </c>
      <c r="DH355" s="230" t="str">
        <f t="shared" si="519"/>
        <v>NO OFERTADO</v>
      </c>
      <c r="DI355" s="32"/>
      <c r="DJ355" s="229"/>
      <c r="DK355" s="34">
        <f t="shared" si="534"/>
        <v>0</v>
      </c>
      <c r="DL355" s="31">
        <f t="shared" si="535"/>
        <v>0</v>
      </c>
      <c r="DM355" s="230" t="str">
        <f t="shared" si="520"/>
        <v>NO OFERTADO</v>
      </c>
      <c r="DN355" s="32"/>
      <c r="DO355" s="229"/>
      <c r="DP355" s="34">
        <f t="shared" si="536"/>
        <v>0</v>
      </c>
      <c r="DQ355" s="31">
        <f t="shared" si="537"/>
        <v>0</v>
      </c>
      <c r="DR355" s="230" t="str">
        <f t="shared" si="521"/>
        <v>NO OFERTADO</v>
      </c>
      <c r="DS355" s="32"/>
      <c r="DT355" s="229"/>
      <c r="DU355" s="34">
        <f t="shared" si="538"/>
        <v>0</v>
      </c>
      <c r="DV355" s="31">
        <f t="shared" si="539"/>
        <v>0</v>
      </c>
      <c r="DW355" s="230" t="str">
        <f t="shared" si="522"/>
        <v>NO OFERTADO</v>
      </c>
      <c r="DX355" s="32"/>
      <c r="DY355" s="229">
        <f t="shared" si="473"/>
        <v>0</v>
      </c>
      <c r="DZ355" s="34">
        <f t="shared" si="523"/>
        <v>0</v>
      </c>
      <c r="EA355" s="31">
        <f t="shared" si="524"/>
        <v>0</v>
      </c>
      <c r="EB355" s="230" t="str">
        <f t="shared" si="525"/>
        <v>NO OFERTADO</v>
      </c>
      <c r="EC355" s="32"/>
      <c r="ED355" s="229"/>
      <c r="EE355" s="34">
        <f t="shared" si="540"/>
        <v>0</v>
      </c>
      <c r="EF355" s="31">
        <f t="shared" si="541"/>
        <v>0</v>
      </c>
      <c r="EG355" s="230" t="str">
        <f t="shared" si="526"/>
        <v>NO OFERTADO</v>
      </c>
      <c r="EH355" s="32">
        <v>166900</v>
      </c>
      <c r="EI355" s="229">
        <v>31711</v>
      </c>
      <c r="EJ355" s="34">
        <f t="shared" si="542"/>
        <v>198611</v>
      </c>
      <c r="EK355" s="31">
        <f t="shared" si="543"/>
        <v>198611</v>
      </c>
      <c r="EL355" s="230" t="str">
        <f t="shared" si="527"/>
        <v>HABILITA</v>
      </c>
    </row>
    <row r="356" spans="1:142" s="226" customFormat="1" ht="38.25" x14ac:dyDescent="0.2">
      <c r="A356" s="103">
        <v>347</v>
      </c>
      <c r="B356" s="202" t="s">
        <v>512</v>
      </c>
      <c r="C356" s="121" t="s">
        <v>508</v>
      </c>
      <c r="D356" s="146">
        <v>1</v>
      </c>
      <c r="E356" s="227" t="s">
        <v>53</v>
      </c>
      <c r="F356" s="228">
        <v>31</v>
      </c>
      <c r="G356" s="25">
        <v>126743.57751999999</v>
      </c>
      <c r="H356" s="32"/>
      <c r="I356" s="229"/>
      <c r="J356" s="34">
        <f t="shared" si="528"/>
        <v>0</v>
      </c>
      <c r="K356" s="31">
        <f t="shared" si="529"/>
        <v>0</v>
      </c>
      <c r="L356" s="230" t="str">
        <f t="shared" si="478"/>
        <v>NO OFERTADO</v>
      </c>
      <c r="M356" s="32"/>
      <c r="N356" s="229">
        <v>0</v>
      </c>
      <c r="O356" s="34">
        <f t="shared" si="479"/>
        <v>0</v>
      </c>
      <c r="P356" s="31">
        <f t="shared" si="545"/>
        <v>0</v>
      </c>
      <c r="Q356" s="230" t="str">
        <f t="shared" si="481"/>
        <v>NO OFERTADO</v>
      </c>
      <c r="R356" s="32"/>
      <c r="S356" s="229"/>
      <c r="T356" s="34">
        <f t="shared" si="482"/>
        <v>0</v>
      </c>
      <c r="U356" s="31">
        <f t="shared" si="545"/>
        <v>0</v>
      </c>
      <c r="V356" s="230" t="str">
        <f t="shared" si="483"/>
        <v>NO OFERTADO</v>
      </c>
      <c r="W356" s="32"/>
      <c r="X356" s="229"/>
      <c r="Y356" s="34">
        <f t="shared" si="484"/>
        <v>0</v>
      </c>
      <c r="Z356" s="31">
        <f t="shared" si="545"/>
        <v>0</v>
      </c>
      <c r="AA356" s="230" t="str">
        <f t="shared" si="485"/>
        <v>NO OFERTADO</v>
      </c>
      <c r="AB356" s="32"/>
      <c r="AC356" s="229"/>
      <c r="AD356" s="34">
        <f t="shared" si="486"/>
        <v>0</v>
      </c>
      <c r="AE356" s="31">
        <f t="shared" si="545"/>
        <v>0</v>
      </c>
      <c r="AF356" s="230" t="str">
        <f t="shared" si="487"/>
        <v>NO OFERTADO</v>
      </c>
      <c r="AG356" s="32"/>
      <c r="AH356" s="229"/>
      <c r="AI356" s="34">
        <f t="shared" si="488"/>
        <v>0</v>
      </c>
      <c r="AJ356" s="31">
        <f t="shared" si="545"/>
        <v>0</v>
      </c>
      <c r="AK356" s="230" t="str">
        <f t="shared" si="489"/>
        <v>NO OFERTADO</v>
      </c>
      <c r="AL356" s="32"/>
      <c r="AM356" s="229"/>
      <c r="AN356" s="34">
        <f t="shared" si="490"/>
        <v>0</v>
      </c>
      <c r="AO356" s="31">
        <f t="shared" si="545"/>
        <v>0</v>
      </c>
      <c r="AP356" s="230" t="str">
        <f t="shared" si="491"/>
        <v>NO OFERTADO</v>
      </c>
      <c r="AQ356" s="32"/>
      <c r="AR356" s="229"/>
      <c r="AS356" s="34">
        <f t="shared" si="492"/>
        <v>0</v>
      </c>
      <c r="AT356" s="31">
        <f t="shared" si="545"/>
        <v>0</v>
      </c>
      <c r="AU356" s="230" t="str">
        <f t="shared" si="493"/>
        <v>NO OFERTADO</v>
      </c>
      <c r="AV356" s="32">
        <v>223861</v>
      </c>
      <c r="AW356" s="229">
        <f>AV356*0.19</f>
        <v>42533.590000000004</v>
      </c>
      <c r="AX356" s="34">
        <f t="shared" si="494"/>
        <v>266394.59000000003</v>
      </c>
      <c r="AY356" s="31">
        <f t="shared" si="545"/>
        <v>266394.59000000003</v>
      </c>
      <c r="AZ356" s="230" t="str">
        <f t="shared" si="495"/>
        <v>NO HABILITA</v>
      </c>
      <c r="BA356" s="32"/>
      <c r="BB356" s="229">
        <f t="shared" si="546"/>
        <v>0</v>
      </c>
      <c r="BC356" s="34">
        <f t="shared" si="497"/>
        <v>0</v>
      </c>
      <c r="BD356" s="31">
        <f t="shared" si="545"/>
        <v>0</v>
      </c>
      <c r="BE356" s="230" t="str">
        <f t="shared" si="498"/>
        <v>NO OFERTADO</v>
      </c>
      <c r="BF356" s="32"/>
      <c r="BG356" s="229"/>
      <c r="BH356" s="34">
        <f t="shared" si="499"/>
        <v>0</v>
      </c>
      <c r="BI356" s="31">
        <f t="shared" si="545"/>
        <v>0</v>
      </c>
      <c r="BJ356" s="230" t="str">
        <f t="shared" si="500"/>
        <v>NO OFERTADO</v>
      </c>
      <c r="BK356" s="32">
        <v>100840</v>
      </c>
      <c r="BL356" s="229">
        <f t="shared" si="548"/>
        <v>19159.599999999999</v>
      </c>
      <c r="BM356" s="34">
        <f t="shared" si="501"/>
        <v>119999.6</v>
      </c>
      <c r="BN356" s="31">
        <f t="shared" si="545"/>
        <v>119999.6</v>
      </c>
      <c r="BO356" s="230" t="str">
        <f t="shared" si="502"/>
        <v>HABILITA</v>
      </c>
      <c r="BP356" s="32"/>
      <c r="BQ356" s="229"/>
      <c r="BR356" s="34">
        <f t="shared" si="503"/>
        <v>0</v>
      </c>
      <c r="BS356" s="31">
        <f t="shared" si="545"/>
        <v>0</v>
      </c>
      <c r="BT356" s="230" t="str">
        <f t="shared" si="504"/>
        <v>NO OFERTADO</v>
      </c>
      <c r="BU356" s="32"/>
      <c r="BV356" s="229"/>
      <c r="BW356" s="34">
        <f t="shared" si="505"/>
        <v>0</v>
      </c>
      <c r="BX356" s="31">
        <f t="shared" si="547"/>
        <v>0</v>
      </c>
      <c r="BY356" s="230" t="str">
        <f t="shared" si="507"/>
        <v>NO OFERTADO</v>
      </c>
      <c r="BZ356" s="32"/>
      <c r="CA356" s="229"/>
      <c r="CB356" s="34">
        <f t="shared" si="508"/>
        <v>0</v>
      </c>
      <c r="CC356" s="31">
        <f t="shared" si="547"/>
        <v>0</v>
      </c>
      <c r="CD356" s="230" t="str">
        <f t="shared" si="509"/>
        <v>NO OFERTADO</v>
      </c>
      <c r="CE356" s="32"/>
      <c r="CF356" s="229"/>
      <c r="CG356" s="34">
        <f t="shared" si="510"/>
        <v>0</v>
      </c>
      <c r="CH356" s="31">
        <f t="shared" si="547"/>
        <v>0</v>
      </c>
      <c r="CI356" s="230" t="str">
        <f t="shared" si="511"/>
        <v>NO OFERTADO</v>
      </c>
      <c r="CJ356" s="32"/>
      <c r="CK356" s="229"/>
      <c r="CL356" s="34">
        <f t="shared" si="512"/>
        <v>0</v>
      </c>
      <c r="CM356" s="31">
        <f t="shared" si="547"/>
        <v>0</v>
      </c>
      <c r="CN356" s="230" t="str">
        <f t="shared" si="513"/>
        <v>NO OFERTADO</v>
      </c>
      <c r="CO356" s="32"/>
      <c r="CP356" s="231"/>
      <c r="CQ356" s="34">
        <f t="shared" si="514"/>
        <v>0</v>
      </c>
      <c r="CR356" s="31">
        <f t="shared" si="547"/>
        <v>0</v>
      </c>
      <c r="CS356" s="230" t="str">
        <f t="shared" si="515"/>
        <v>NO OFERTADO</v>
      </c>
      <c r="CT356" s="32"/>
      <c r="CU356" s="229"/>
      <c r="CV356" s="34">
        <f t="shared" si="516"/>
        <v>0</v>
      </c>
      <c r="CW356" s="31">
        <f t="shared" si="547"/>
        <v>0</v>
      </c>
      <c r="CX356" s="230" t="str">
        <f t="shared" si="517"/>
        <v>NO OFERTADO</v>
      </c>
      <c r="CY356" s="32"/>
      <c r="CZ356" s="229"/>
      <c r="DA356" s="34">
        <f t="shared" si="530"/>
        <v>0</v>
      </c>
      <c r="DB356" s="31">
        <f t="shared" si="531"/>
        <v>0</v>
      </c>
      <c r="DC356" s="230" t="str">
        <f t="shared" si="518"/>
        <v>NO OFERTADO</v>
      </c>
      <c r="DD356" s="32"/>
      <c r="DE356" s="229"/>
      <c r="DF356" s="34">
        <f t="shared" si="532"/>
        <v>0</v>
      </c>
      <c r="DG356" s="31">
        <f t="shared" si="533"/>
        <v>0</v>
      </c>
      <c r="DH356" s="230" t="str">
        <f t="shared" si="519"/>
        <v>NO OFERTADO</v>
      </c>
      <c r="DI356" s="32"/>
      <c r="DJ356" s="229"/>
      <c r="DK356" s="34">
        <f t="shared" si="534"/>
        <v>0</v>
      </c>
      <c r="DL356" s="31">
        <f t="shared" si="535"/>
        <v>0</v>
      </c>
      <c r="DM356" s="230" t="str">
        <f t="shared" si="520"/>
        <v>NO OFERTADO</v>
      </c>
      <c r="DN356" s="32"/>
      <c r="DO356" s="229"/>
      <c r="DP356" s="34">
        <f t="shared" si="536"/>
        <v>0</v>
      </c>
      <c r="DQ356" s="31">
        <f t="shared" si="537"/>
        <v>0</v>
      </c>
      <c r="DR356" s="230" t="str">
        <f t="shared" si="521"/>
        <v>NO OFERTADO</v>
      </c>
      <c r="DS356" s="32"/>
      <c r="DT356" s="229"/>
      <c r="DU356" s="34">
        <f t="shared" si="538"/>
        <v>0</v>
      </c>
      <c r="DV356" s="31">
        <f t="shared" si="539"/>
        <v>0</v>
      </c>
      <c r="DW356" s="230" t="str">
        <f t="shared" si="522"/>
        <v>NO OFERTADO</v>
      </c>
      <c r="DX356" s="32"/>
      <c r="DY356" s="229">
        <f t="shared" si="473"/>
        <v>0</v>
      </c>
      <c r="DZ356" s="34">
        <f t="shared" si="523"/>
        <v>0</v>
      </c>
      <c r="EA356" s="31">
        <f t="shared" si="524"/>
        <v>0</v>
      </c>
      <c r="EB356" s="230" t="str">
        <f t="shared" si="525"/>
        <v>NO OFERTADO</v>
      </c>
      <c r="EC356" s="32"/>
      <c r="ED356" s="229"/>
      <c r="EE356" s="34">
        <f t="shared" si="540"/>
        <v>0</v>
      </c>
      <c r="EF356" s="31">
        <f t="shared" si="541"/>
        <v>0</v>
      </c>
      <c r="EG356" s="230" t="str">
        <f t="shared" si="526"/>
        <v>NO OFERTADO</v>
      </c>
      <c r="EH356" s="32">
        <v>179600</v>
      </c>
      <c r="EI356" s="229">
        <v>34124</v>
      </c>
      <c r="EJ356" s="34">
        <f t="shared" si="542"/>
        <v>213724</v>
      </c>
      <c r="EK356" s="31">
        <f t="shared" si="543"/>
        <v>213724</v>
      </c>
      <c r="EL356" s="230" t="str">
        <f t="shared" si="527"/>
        <v>NO HABILITA</v>
      </c>
    </row>
    <row r="357" spans="1:142" s="226" customFormat="1" ht="51" x14ac:dyDescent="0.2">
      <c r="A357" s="103">
        <v>348</v>
      </c>
      <c r="B357" s="202" t="s">
        <v>513</v>
      </c>
      <c r="C357" s="121" t="s">
        <v>508</v>
      </c>
      <c r="D357" s="146">
        <v>1</v>
      </c>
      <c r="E357" s="227" t="s">
        <v>53</v>
      </c>
      <c r="F357" s="228">
        <v>0.5</v>
      </c>
      <c r="G357" s="25">
        <v>190400</v>
      </c>
      <c r="H357" s="32"/>
      <c r="I357" s="229"/>
      <c r="J357" s="34">
        <f t="shared" si="528"/>
        <v>0</v>
      </c>
      <c r="K357" s="31">
        <f t="shared" si="529"/>
        <v>0</v>
      </c>
      <c r="L357" s="230" t="str">
        <f t="shared" si="478"/>
        <v>NO OFERTADO</v>
      </c>
      <c r="M357" s="32"/>
      <c r="N357" s="229">
        <v>0</v>
      </c>
      <c r="O357" s="34">
        <f t="shared" si="479"/>
        <v>0</v>
      </c>
      <c r="P357" s="31">
        <f t="shared" si="545"/>
        <v>0</v>
      </c>
      <c r="Q357" s="230" t="str">
        <f t="shared" si="481"/>
        <v>NO OFERTADO</v>
      </c>
      <c r="R357" s="32"/>
      <c r="S357" s="229"/>
      <c r="T357" s="34">
        <f t="shared" si="482"/>
        <v>0</v>
      </c>
      <c r="U357" s="31">
        <f t="shared" si="545"/>
        <v>0</v>
      </c>
      <c r="V357" s="230" t="str">
        <f t="shared" si="483"/>
        <v>NO OFERTADO</v>
      </c>
      <c r="W357" s="32"/>
      <c r="X357" s="229"/>
      <c r="Y357" s="34">
        <f t="shared" si="484"/>
        <v>0</v>
      </c>
      <c r="Z357" s="31">
        <f t="shared" si="545"/>
        <v>0</v>
      </c>
      <c r="AA357" s="230" t="str">
        <f t="shared" si="485"/>
        <v>NO OFERTADO</v>
      </c>
      <c r="AB357" s="32"/>
      <c r="AC357" s="229"/>
      <c r="AD357" s="34">
        <f t="shared" si="486"/>
        <v>0</v>
      </c>
      <c r="AE357" s="31">
        <f t="shared" si="545"/>
        <v>0</v>
      </c>
      <c r="AF357" s="230" t="str">
        <f t="shared" si="487"/>
        <v>NO OFERTADO</v>
      </c>
      <c r="AG357" s="32"/>
      <c r="AH357" s="229"/>
      <c r="AI357" s="34">
        <f t="shared" si="488"/>
        <v>0</v>
      </c>
      <c r="AJ357" s="31">
        <f t="shared" si="545"/>
        <v>0</v>
      </c>
      <c r="AK357" s="230" t="str">
        <f t="shared" si="489"/>
        <v>NO OFERTADO</v>
      </c>
      <c r="AL357" s="32"/>
      <c r="AM357" s="229"/>
      <c r="AN357" s="34">
        <f t="shared" si="490"/>
        <v>0</v>
      </c>
      <c r="AO357" s="31">
        <f t="shared" si="545"/>
        <v>0</v>
      </c>
      <c r="AP357" s="230" t="str">
        <f t="shared" si="491"/>
        <v>NO OFERTADO</v>
      </c>
      <c r="AQ357" s="32"/>
      <c r="AR357" s="229"/>
      <c r="AS357" s="34">
        <f t="shared" si="492"/>
        <v>0</v>
      </c>
      <c r="AT357" s="31">
        <f t="shared" si="545"/>
        <v>0</v>
      </c>
      <c r="AU357" s="230" t="str">
        <f t="shared" si="493"/>
        <v>NO OFERTADO</v>
      </c>
      <c r="AV357" s="32"/>
      <c r="AW357" s="229"/>
      <c r="AX357" s="34">
        <f t="shared" si="494"/>
        <v>0</v>
      </c>
      <c r="AY357" s="31">
        <f t="shared" si="545"/>
        <v>0</v>
      </c>
      <c r="AZ357" s="230" t="str">
        <f t="shared" si="495"/>
        <v>NO OFERTADO</v>
      </c>
      <c r="BA357" s="32"/>
      <c r="BB357" s="229">
        <f t="shared" si="546"/>
        <v>0</v>
      </c>
      <c r="BC357" s="34">
        <f t="shared" si="497"/>
        <v>0</v>
      </c>
      <c r="BD357" s="31">
        <f t="shared" si="545"/>
        <v>0</v>
      </c>
      <c r="BE357" s="230" t="str">
        <f t="shared" si="498"/>
        <v>NO OFERTADO</v>
      </c>
      <c r="BF357" s="32"/>
      <c r="BG357" s="229"/>
      <c r="BH357" s="34">
        <f t="shared" si="499"/>
        <v>0</v>
      </c>
      <c r="BI357" s="31">
        <f t="shared" si="545"/>
        <v>0</v>
      </c>
      <c r="BJ357" s="230" t="str">
        <f t="shared" si="500"/>
        <v>NO OFERTADO</v>
      </c>
      <c r="BK357" s="32">
        <v>160000</v>
      </c>
      <c r="BL357" s="229">
        <f t="shared" si="548"/>
        <v>30400</v>
      </c>
      <c r="BM357" s="34">
        <f t="shared" si="501"/>
        <v>190400</v>
      </c>
      <c r="BN357" s="31">
        <f t="shared" si="545"/>
        <v>190400</v>
      </c>
      <c r="BO357" s="230" t="str">
        <f t="shared" si="502"/>
        <v>HABILITA</v>
      </c>
      <c r="BP357" s="32"/>
      <c r="BQ357" s="229"/>
      <c r="BR357" s="34">
        <f t="shared" si="503"/>
        <v>0</v>
      </c>
      <c r="BS357" s="31">
        <f t="shared" si="545"/>
        <v>0</v>
      </c>
      <c r="BT357" s="230" t="str">
        <f t="shared" si="504"/>
        <v>NO OFERTADO</v>
      </c>
      <c r="BU357" s="32"/>
      <c r="BV357" s="229"/>
      <c r="BW357" s="34">
        <f t="shared" si="505"/>
        <v>0</v>
      </c>
      <c r="BX357" s="31">
        <f t="shared" si="547"/>
        <v>0</v>
      </c>
      <c r="BY357" s="230" t="str">
        <f t="shared" si="507"/>
        <v>NO OFERTADO</v>
      </c>
      <c r="BZ357" s="32"/>
      <c r="CA357" s="229"/>
      <c r="CB357" s="34">
        <f t="shared" si="508"/>
        <v>0</v>
      </c>
      <c r="CC357" s="31">
        <f t="shared" si="547"/>
        <v>0</v>
      </c>
      <c r="CD357" s="230" t="str">
        <f t="shared" si="509"/>
        <v>NO OFERTADO</v>
      </c>
      <c r="CE357" s="32"/>
      <c r="CF357" s="229"/>
      <c r="CG357" s="34">
        <f t="shared" si="510"/>
        <v>0</v>
      </c>
      <c r="CH357" s="31">
        <f t="shared" si="547"/>
        <v>0</v>
      </c>
      <c r="CI357" s="230" t="str">
        <f t="shared" si="511"/>
        <v>NO OFERTADO</v>
      </c>
      <c r="CJ357" s="32"/>
      <c r="CK357" s="229"/>
      <c r="CL357" s="34">
        <f t="shared" si="512"/>
        <v>0</v>
      </c>
      <c r="CM357" s="31">
        <f t="shared" si="547"/>
        <v>0</v>
      </c>
      <c r="CN357" s="230" t="str">
        <f t="shared" si="513"/>
        <v>NO OFERTADO</v>
      </c>
      <c r="CO357" s="32"/>
      <c r="CP357" s="231"/>
      <c r="CQ357" s="34">
        <f t="shared" si="514"/>
        <v>0</v>
      </c>
      <c r="CR357" s="31">
        <f t="shared" si="547"/>
        <v>0</v>
      </c>
      <c r="CS357" s="230" t="str">
        <f t="shared" si="515"/>
        <v>NO OFERTADO</v>
      </c>
      <c r="CT357" s="32"/>
      <c r="CU357" s="229"/>
      <c r="CV357" s="34">
        <f t="shared" si="516"/>
        <v>0</v>
      </c>
      <c r="CW357" s="31">
        <f t="shared" si="547"/>
        <v>0</v>
      </c>
      <c r="CX357" s="230" t="str">
        <f t="shared" si="517"/>
        <v>NO OFERTADO</v>
      </c>
      <c r="CY357" s="32"/>
      <c r="CZ357" s="229"/>
      <c r="DA357" s="34">
        <f t="shared" si="530"/>
        <v>0</v>
      </c>
      <c r="DB357" s="31">
        <f t="shared" si="531"/>
        <v>0</v>
      </c>
      <c r="DC357" s="230" t="str">
        <f t="shared" si="518"/>
        <v>NO OFERTADO</v>
      </c>
      <c r="DD357" s="32"/>
      <c r="DE357" s="229"/>
      <c r="DF357" s="34">
        <f t="shared" si="532"/>
        <v>0</v>
      </c>
      <c r="DG357" s="31">
        <f t="shared" si="533"/>
        <v>0</v>
      </c>
      <c r="DH357" s="230" t="str">
        <f t="shared" si="519"/>
        <v>NO OFERTADO</v>
      </c>
      <c r="DI357" s="32"/>
      <c r="DJ357" s="229"/>
      <c r="DK357" s="34">
        <f t="shared" si="534"/>
        <v>0</v>
      </c>
      <c r="DL357" s="31">
        <f t="shared" si="535"/>
        <v>0</v>
      </c>
      <c r="DM357" s="230" t="str">
        <f t="shared" si="520"/>
        <v>NO OFERTADO</v>
      </c>
      <c r="DN357" s="32"/>
      <c r="DO357" s="229"/>
      <c r="DP357" s="34">
        <f t="shared" si="536"/>
        <v>0</v>
      </c>
      <c r="DQ357" s="31">
        <f t="shared" si="537"/>
        <v>0</v>
      </c>
      <c r="DR357" s="230" t="str">
        <f t="shared" si="521"/>
        <v>NO OFERTADO</v>
      </c>
      <c r="DS357" s="32"/>
      <c r="DT357" s="229"/>
      <c r="DU357" s="34">
        <f t="shared" si="538"/>
        <v>0</v>
      </c>
      <c r="DV357" s="31">
        <f t="shared" si="539"/>
        <v>0</v>
      </c>
      <c r="DW357" s="230" t="str">
        <f t="shared" si="522"/>
        <v>NO OFERTADO</v>
      </c>
      <c r="DX357" s="32"/>
      <c r="DY357" s="229">
        <f t="shared" si="473"/>
        <v>0</v>
      </c>
      <c r="DZ357" s="34">
        <f t="shared" si="523"/>
        <v>0</v>
      </c>
      <c r="EA357" s="31">
        <f t="shared" si="524"/>
        <v>0</v>
      </c>
      <c r="EB357" s="230" t="str">
        <f t="shared" si="525"/>
        <v>NO OFERTADO</v>
      </c>
      <c r="EC357" s="32"/>
      <c r="ED357" s="229"/>
      <c r="EE357" s="34">
        <f t="shared" si="540"/>
        <v>0</v>
      </c>
      <c r="EF357" s="31">
        <f t="shared" si="541"/>
        <v>0</v>
      </c>
      <c r="EG357" s="230" t="str">
        <f t="shared" si="526"/>
        <v>NO OFERTADO</v>
      </c>
      <c r="EH357" s="32">
        <v>150000</v>
      </c>
      <c r="EI357" s="229">
        <v>28500</v>
      </c>
      <c r="EJ357" s="34">
        <f t="shared" si="542"/>
        <v>178500</v>
      </c>
      <c r="EK357" s="31">
        <f t="shared" si="543"/>
        <v>178500</v>
      </c>
      <c r="EL357" s="230" t="str">
        <f t="shared" si="527"/>
        <v>HABILITA</v>
      </c>
    </row>
    <row r="358" spans="1:142" s="226" customFormat="1" ht="38.25" x14ac:dyDescent="0.2">
      <c r="A358" s="103">
        <v>349</v>
      </c>
      <c r="B358" s="202" t="s">
        <v>514</v>
      </c>
      <c r="C358" s="121" t="s">
        <v>508</v>
      </c>
      <c r="D358" s="146">
        <v>1</v>
      </c>
      <c r="E358" s="227" t="s">
        <v>53</v>
      </c>
      <c r="F358" s="228">
        <v>1</v>
      </c>
      <c r="G358" s="25">
        <v>126743.57751999999</v>
      </c>
      <c r="H358" s="32"/>
      <c r="I358" s="229"/>
      <c r="J358" s="34">
        <f t="shared" si="528"/>
        <v>0</v>
      </c>
      <c r="K358" s="31">
        <f t="shared" si="529"/>
        <v>0</v>
      </c>
      <c r="L358" s="230" t="str">
        <f t="shared" si="478"/>
        <v>NO OFERTADO</v>
      </c>
      <c r="M358" s="32"/>
      <c r="N358" s="229">
        <v>0</v>
      </c>
      <c r="O358" s="34">
        <f t="shared" si="479"/>
        <v>0</v>
      </c>
      <c r="P358" s="31">
        <f t="shared" si="545"/>
        <v>0</v>
      </c>
      <c r="Q358" s="230" t="str">
        <f t="shared" si="481"/>
        <v>NO OFERTADO</v>
      </c>
      <c r="R358" s="32"/>
      <c r="S358" s="229"/>
      <c r="T358" s="34">
        <f t="shared" si="482"/>
        <v>0</v>
      </c>
      <c r="U358" s="31">
        <f t="shared" si="545"/>
        <v>0</v>
      </c>
      <c r="V358" s="230" t="str">
        <f t="shared" si="483"/>
        <v>NO OFERTADO</v>
      </c>
      <c r="W358" s="32"/>
      <c r="X358" s="229"/>
      <c r="Y358" s="34">
        <f t="shared" si="484"/>
        <v>0</v>
      </c>
      <c r="Z358" s="31">
        <f t="shared" si="545"/>
        <v>0</v>
      </c>
      <c r="AA358" s="230" t="str">
        <f t="shared" si="485"/>
        <v>NO OFERTADO</v>
      </c>
      <c r="AB358" s="32"/>
      <c r="AC358" s="229"/>
      <c r="AD358" s="34">
        <f t="shared" si="486"/>
        <v>0</v>
      </c>
      <c r="AE358" s="31">
        <f t="shared" si="545"/>
        <v>0</v>
      </c>
      <c r="AF358" s="230" t="str">
        <f t="shared" si="487"/>
        <v>NO OFERTADO</v>
      </c>
      <c r="AG358" s="32"/>
      <c r="AH358" s="229"/>
      <c r="AI358" s="34">
        <f t="shared" si="488"/>
        <v>0</v>
      </c>
      <c r="AJ358" s="31">
        <f t="shared" si="545"/>
        <v>0</v>
      </c>
      <c r="AK358" s="230" t="str">
        <f t="shared" si="489"/>
        <v>NO OFERTADO</v>
      </c>
      <c r="AL358" s="32"/>
      <c r="AM358" s="229"/>
      <c r="AN358" s="34">
        <f t="shared" si="490"/>
        <v>0</v>
      </c>
      <c r="AO358" s="31">
        <f t="shared" si="545"/>
        <v>0</v>
      </c>
      <c r="AP358" s="230" t="str">
        <f t="shared" si="491"/>
        <v>NO OFERTADO</v>
      </c>
      <c r="AQ358" s="32"/>
      <c r="AR358" s="229"/>
      <c r="AS358" s="34">
        <f t="shared" si="492"/>
        <v>0</v>
      </c>
      <c r="AT358" s="31">
        <f t="shared" si="545"/>
        <v>0</v>
      </c>
      <c r="AU358" s="230" t="str">
        <f t="shared" si="493"/>
        <v>NO OFERTADO</v>
      </c>
      <c r="AV358" s="32">
        <v>173939</v>
      </c>
      <c r="AW358" s="229">
        <f>AV358*0.19</f>
        <v>33048.410000000003</v>
      </c>
      <c r="AX358" s="34">
        <f t="shared" si="494"/>
        <v>206987.41</v>
      </c>
      <c r="AY358" s="31">
        <f t="shared" si="545"/>
        <v>206987.41</v>
      </c>
      <c r="AZ358" s="230" t="str">
        <f t="shared" si="495"/>
        <v>NO HABILITA</v>
      </c>
      <c r="BA358" s="32"/>
      <c r="BB358" s="229">
        <f t="shared" si="546"/>
        <v>0</v>
      </c>
      <c r="BC358" s="34">
        <f t="shared" si="497"/>
        <v>0</v>
      </c>
      <c r="BD358" s="31">
        <f t="shared" si="545"/>
        <v>0</v>
      </c>
      <c r="BE358" s="230" t="str">
        <f t="shared" si="498"/>
        <v>NO OFERTADO</v>
      </c>
      <c r="BF358" s="32"/>
      <c r="BG358" s="229"/>
      <c r="BH358" s="34">
        <f t="shared" si="499"/>
        <v>0</v>
      </c>
      <c r="BI358" s="31">
        <f t="shared" si="545"/>
        <v>0</v>
      </c>
      <c r="BJ358" s="230" t="str">
        <f t="shared" si="500"/>
        <v>NO OFERTADO</v>
      </c>
      <c r="BK358" s="32">
        <v>100840</v>
      </c>
      <c r="BL358" s="229">
        <f t="shared" si="548"/>
        <v>19159.599999999999</v>
      </c>
      <c r="BM358" s="34">
        <f t="shared" si="501"/>
        <v>119999.6</v>
      </c>
      <c r="BN358" s="31">
        <f t="shared" si="545"/>
        <v>119999.6</v>
      </c>
      <c r="BO358" s="230" t="str">
        <f t="shared" si="502"/>
        <v>HABILITA</v>
      </c>
      <c r="BP358" s="32"/>
      <c r="BQ358" s="229"/>
      <c r="BR358" s="34">
        <f t="shared" si="503"/>
        <v>0</v>
      </c>
      <c r="BS358" s="31">
        <f t="shared" si="545"/>
        <v>0</v>
      </c>
      <c r="BT358" s="230" t="str">
        <f t="shared" si="504"/>
        <v>NO OFERTADO</v>
      </c>
      <c r="BU358" s="32"/>
      <c r="BV358" s="229"/>
      <c r="BW358" s="34">
        <f t="shared" si="505"/>
        <v>0</v>
      </c>
      <c r="BX358" s="31">
        <f t="shared" si="547"/>
        <v>0</v>
      </c>
      <c r="BY358" s="230" t="str">
        <f t="shared" si="507"/>
        <v>NO OFERTADO</v>
      </c>
      <c r="BZ358" s="32"/>
      <c r="CA358" s="229"/>
      <c r="CB358" s="34">
        <f t="shared" si="508"/>
        <v>0</v>
      </c>
      <c r="CC358" s="31">
        <f t="shared" si="547"/>
        <v>0</v>
      </c>
      <c r="CD358" s="230" t="str">
        <f t="shared" si="509"/>
        <v>NO OFERTADO</v>
      </c>
      <c r="CE358" s="32"/>
      <c r="CF358" s="229"/>
      <c r="CG358" s="34">
        <f t="shared" si="510"/>
        <v>0</v>
      </c>
      <c r="CH358" s="31">
        <f t="shared" si="547"/>
        <v>0</v>
      </c>
      <c r="CI358" s="230" t="str">
        <f t="shared" si="511"/>
        <v>NO OFERTADO</v>
      </c>
      <c r="CJ358" s="32">
        <v>147534</v>
      </c>
      <c r="CK358" s="229">
        <f>CJ358*0.19</f>
        <v>28031.46</v>
      </c>
      <c r="CL358" s="34">
        <f t="shared" si="512"/>
        <v>175565.46</v>
      </c>
      <c r="CM358" s="31">
        <f t="shared" si="547"/>
        <v>175565.46</v>
      </c>
      <c r="CN358" s="230" t="str">
        <f t="shared" si="513"/>
        <v>NO HABILITA</v>
      </c>
      <c r="CO358" s="32"/>
      <c r="CP358" s="231"/>
      <c r="CQ358" s="34">
        <f t="shared" si="514"/>
        <v>0</v>
      </c>
      <c r="CR358" s="31">
        <f t="shared" si="547"/>
        <v>0</v>
      </c>
      <c r="CS358" s="230" t="str">
        <f t="shared" si="515"/>
        <v>NO OFERTADO</v>
      </c>
      <c r="CT358" s="32"/>
      <c r="CU358" s="229"/>
      <c r="CV358" s="34">
        <f t="shared" si="516"/>
        <v>0</v>
      </c>
      <c r="CW358" s="31">
        <f t="shared" si="547"/>
        <v>0</v>
      </c>
      <c r="CX358" s="230" t="str">
        <f t="shared" si="517"/>
        <v>NO OFERTADO</v>
      </c>
      <c r="CY358" s="32"/>
      <c r="CZ358" s="229"/>
      <c r="DA358" s="34">
        <f t="shared" si="530"/>
        <v>0</v>
      </c>
      <c r="DB358" s="31">
        <f t="shared" si="531"/>
        <v>0</v>
      </c>
      <c r="DC358" s="230" t="str">
        <f t="shared" si="518"/>
        <v>NO OFERTADO</v>
      </c>
      <c r="DD358" s="32"/>
      <c r="DE358" s="229"/>
      <c r="DF358" s="34">
        <f t="shared" si="532"/>
        <v>0</v>
      </c>
      <c r="DG358" s="31">
        <f t="shared" si="533"/>
        <v>0</v>
      </c>
      <c r="DH358" s="230" t="str">
        <f t="shared" si="519"/>
        <v>NO OFERTADO</v>
      </c>
      <c r="DI358" s="32"/>
      <c r="DJ358" s="229"/>
      <c r="DK358" s="34">
        <f t="shared" si="534"/>
        <v>0</v>
      </c>
      <c r="DL358" s="31">
        <f t="shared" si="535"/>
        <v>0</v>
      </c>
      <c r="DM358" s="230" t="str">
        <f t="shared" si="520"/>
        <v>NO OFERTADO</v>
      </c>
      <c r="DN358" s="32"/>
      <c r="DO358" s="229"/>
      <c r="DP358" s="34">
        <f t="shared" si="536"/>
        <v>0</v>
      </c>
      <c r="DQ358" s="31">
        <f t="shared" si="537"/>
        <v>0</v>
      </c>
      <c r="DR358" s="230" t="str">
        <f t="shared" si="521"/>
        <v>NO OFERTADO</v>
      </c>
      <c r="DS358" s="32"/>
      <c r="DT358" s="229"/>
      <c r="DU358" s="34">
        <f t="shared" si="538"/>
        <v>0</v>
      </c>
      <c r="DV358" s="31">
        <f t="shared" si="539"/>
        <v>0</v>
      </c>
      <c r="DW358" s="230" t="str">
        <f t="shared" si="522"/>
        <v>NO OFERTADO</v>
      </c>
      <c r="DX358" s="32"/>
      <c r="DY358" s="229">
        <f t="shared" si="473"/>
        <v>0</v>
      </c>
      <c r="DZ358" s="34">
        <f t="shared" si="523"/>
        <v>0</v>
      </c>
      <c r="EA358" s="31">
        <f t="shared" si="524"/>
        <v>0</v>
      </c>
      <c r="EB358" s="230" t="str">
        <f t="shared" si="525"/>
        <v>NO OFERTADO</v>
      </c>
      <c r="EC358" s="32"/>
      <c r="ED358" s="229"/>
      <c r="EE358" s="34">
        <f t="shared" si="540"/>
        <v>0</v>
      </c>
      <c r="EF358" s="31">
        <f t="shared" si="541"/>
        <v>0</v>
      </c>
      <c r="EG358" s="230" t="str">
        <f t="shared" si="526"/>
        <v>NO OFERTADO</v>
      </c>
      <c r="EH358" s="32">
        <v>145000</v>
      </c>
      <c r="EI358" s="229">
        <v>27550</v>
      </c>
      <c r="EJ358" s="34">
        <f t="shared" si="542"/>
        <v>172550</v>
      </c>
      <c r="EK358" s="31">
        <f t="shared" si="543"/>
        <v>172550</v>
      </c>
      <c r="EL358" s="230" t="str">
        <f t="shared" si="527"/>
        <v>NO HABILITA</v>
      </c>
    </row>
    <row r="359" spans="1:142" s="226" customFormat="1" ht="51" x14ac:dyDescent="0.2">
      <c r="A359" s="103">
        <v>350</v>
      </c>
      <c r="B359" s="202" t="s">
        <v>515</v>
      </c>
      <c r="C359" s="121" t="s">
        <v>508</v>
      </c>
      <c r="D359" s="146">
        <v>1</v>
      </c>
      <c r="E359" s="227" t="s">
        <v>53</v>
      </c>
      <c r="F359" s="228">
        <v>1</v>
      </c>
      <c r="G359" s="25">
        <v>272272</v>
      </c>
      <c r="H359" s="32"/>
      <c r="I359" s="229"/>
      <c r="J359" s="34">
        <f t="shared" si="528"/>
        <v>0</v>
      </c>
      <c r="K359" s="31">
        <f t="shared" si="529"/>
        <v>0</v>
      </c>
      <c r="L359" s="230" t="str">
        <f t="shared" si="478"/>
        <v>NO OFERTADO</v>
      </c>
      <c r="M359" s="32"/>
      <c r="N359" s="229">
        <v>0</v>
      </c>
      <c r="O359" s="34">
        <f t="shared" si="479"/>
        <v>0</v>
      </c>
      <c r="P359" s="31">
        <f t="shared" si="545"/>
        <v>0</v>
      </c>
      <c r="Q359" s="230" t="str">
        <f t="shared" si="481"/>
        <v>NO OFERTADO</v>
      </c>
      <c r="R359" s="32"/>
      <c r="S359" s="229"/>
      <c r="T359" s="34">
        <f t="shared" si="482"/>
        <v>0</v>
      </c>
      <c r="U359" s="31">
        <f t="shared" si="545"/>
        <v>0</v>
      </c>
      <c r="V359" s="230" t="str">
        <f t="shared" si="483"/>
        <v>NO OFERTADO</v>
      </c>
      <c r="W359" s="32"/>
      <c r="X359" s="229"/>
      <c r="Y359" s="34">
        <f t="shared" si="484"/>
        <v>0</v>
      </c>
      <c r="Z359" s="31">
        <f t="shared" si="545"/>
        <v>0</v>
      </c>
      <c r="AA359" s="230" t="str">
        <f t="shared" si="485"/>
        <v>NO OFERTADO</v>
      </c>
      <c r="AB359" s="32"/>
      <c r="AC359" s="229"/>
      <c r="AD359" s="34">
        <f t="shared" si="486"/>
        <v>0</v>
      </c>
      <c r="AE359" s="31">
        <f t="shared" si="545"/>
        <v>0</v>
      </c>
      <c r="AF359" s="230" t="str">
        <f t="shared" si="487"/>
        <v>NO OFERTADO</v>
      </c>
      <c r="AG359" s="32"/>
      <c r="AH359" s="229"/>
      <c r="AI359" s="34">
        <f t="shared" si="488"/>
        <v>0</v>
      </c>
      <c r="AJ359" s="31">
        <f t="shared" si="545"/>
        <v>0</v>
      </c>
      <c r="AK359" s="230" t="str">
        <f t="shared" si="489"/>
        <v>NO OFERTADO</v>
      </c>
      <c r="AL359" s="32"/>
      <c r="AM359" s="229"/>
      <c r="AN359" s="34">
        <f t="shared" si="490"/>
        <v>0</v>
      </c>
      <c r="AO359" s="31">
        <f t="shared" si="545"/>
        <v>0</v>
      </c>
      <c r="AP359" s="230" t="str">
        <f t="shared" si="491"/>
        <v>NO OFERTADO</v>
      </c>
      <c r="AQ359" s="32"/>
      <c r="AR359" s="229"/>
      <c r="AS359" s="34">
        <f t="shared" si="492"/>
        <v>0</v>
      </c>
      <c r="AT359" s="31">
        <f t="shared" si="545"/>
        <v>0</v>
      </c>
      <c r="AU359" s="230" t="str">
        <f t="shared" si="493"/>
        <v>NO OFERTADO</v>
      </c>
      <c r="AV359" s="32"/>
      <c r="AW359" s="229"/>
      <c r="AX359" s="34">
        <f t="shared" si="494"/>
        <v>0</v>
      </c>
      <c r="AY359" s="31">
        <f t="shared" si="545"/>
        <v>0</v>
      </c>
      <c r="AZ359" s="230" t="str">
        <f t="shared" si="495"/>
        <v>NO OFERTADO</v>
      </c>
      <c r="BA359" s="32"/>
      <c r="BB359" s="229">
        <f t="shared" si="546"/>
        <v>0</v>
      </c>
      <c r="BC359" s="34">
        <f t="shared" si="497"/>
        <v>0</v>
      </c>
      <c r="BD359" s="31">
        <f t="shared" si="545"/>
        <v>0</v>
      </c>
      <c r="BE359" s="230" t="str">
        <f t="shared" si="498"/>
        <v>NO OFERTADO</v>
      </c>
      <c r="BF359" s="32"/>
      <c r="BG359" s="229"/>
      <c r="BH359" s="34">
        <f t="shared" si="499"/>
        <v>0</v>
      </c>
      <c r="BI359" s="31">
        <f t="shared" si="545"/>
        <v>0</v>
      </c>
      <c r="BJ359" s="230" t="str">
        <f t="shared" si="500"/>
        <v>NO OFERTADO</v>
      </c>
      <c r="BK359" s="32">
        <v>201600</v>
      </c>
      <c r="BL359" s="229">
        <f t="shared" si="548"/>
        <v>38304</v>
      </c>
      <c r="BM359" s="34">
        <f t="shared" si="501"/>
        <v>239904</v>
      </c>
      <c r="BN359" s="31">
        <f t="shared" si="545"/>
        <v>239904</v>
      </c>
      <c r="BO359" s="230" t="str">
        <f t="shared" si="502"/>
        <v>HABILITA</v>
      </c>
      <c r="BP359" s="32"/>
      <c r="BQ359" s="229"/>
      <c r="BR359" s="34">
        <f t="shared" si="503"/>
        <v>0</v>
      </c>
      <c r="BS359" s="31">
        <f t="shared" si="545"/>
        <v>0</v>
      </c>
      <c r="BT359" s="230" t="str">
        <f t="shared" si="504"/>
        <v>NO OFERTADO</v>
      </c>
      <c r="BU359" s="32"/>
      <c r="BV359" s="229"/>
      <c r="BW359" s="34">
        <f t="shared" si="505"/>
        <v>0</v>
      </c>
      <c r="BX359" s="31">
        <f t="shared" si="547"/>
        <v>0</v>
      </c>
      <c r="BY359" s="230" t="str">
        <f t="shared" si="507"/>
        <v>NO OFERTADO</v>
      </c>
      <c r="BZ359" s="32"/>
      <c r="CA359" s="229"/>
      <c r="CB359" s="34">
        <f t="shared" si="508"/>
        <v>0</v>
      </c>
      <c r="CC359" s="31">
        <f t="shared" si="547"/>
        <v>0</v>
      </c>
      <c r="CD359" s="230" t="str">
        <f t="shared" si="509"/>
        <v>NO OFERTADO</v>
      </c>
      <c r="CE359" s="32"/>
      <c r="CF359" s="229"/>
      <c r="CG359" s="34">
        <f t="shared" si="510"/>
        <v>0</v>
      </c>
      <c r="CH359" s="31">
        <f t="shared" si="547"/>
        <v>0</v>
      </c>
      <c r="CI359" s="230" t="str">
        <f t="shared" si="511"/>
        <v>NO OFERTADO</v>
      </c>
      <c r="CJ359" s="32"/>
      <c r="CK359" s="229"/>
      <c r="CL359" s="34">
        <f t="shared" si="512"/>
        <v>0</v>
      </c>
      <c r="CM359" s="31">
        <f t="shared" si="547"/>
        <v>0</v>
      </c>
      <c r="CN359" s="230" t="str">
        <f t="shared" si="513"/>
        <v>NO OFERTADO</v>
      </c>
      <c r="CO359" s="32"/>
      <c r="CP359" s="231"/>
      <c r="CQ359" s="34">
        <f t="shared" si="514"/>
        <v>0</v>
      </c>
      <c r="CR359" s="31">
        <f t="shared" si="547"/>
        <v>0</v>
      </c>
      <c r="CS359" s="230" t="str">
        <f t="shared" si="515"/>
        <v>NO OFERTADO</v>
      </c>
      <c r="CT359" s="32"/>
      <c r="CU359" s="229"/>
      <c r="CV359" s="34">
        <f t="shared" si="516"/>
        <v>0</v>
      </c>
      <c r="CW359" s="31">
        <f t="shared" si="547"/>
        <v>0</v>
      </c>
      <c r="CX359" s="230" t="str">
        <f t="shared" si="517"/>
        <v>NO OFERTADO</v>
      </c>
      <c r="CY359" s="32"/>
      <c r="CZ359" s="229"/>
      <c r="DA359" s="34">
        <f t="shared" si="530"/>
        <v>0</v>
      </c>
      <c r="DB359" s="31">
        <f t="shared" si="531"/>
        <v>0</v>
      </c>
      <c r="DC359" s="230" t="str">
        <f t="shared" si="518"/>
        <v>NO OFERTADO</v>
      </c>
      <c r="DD359" s="32"/>
      <c r="DE359" s="229"/>
      <c r="DF359" s="34">
        <f t="shared" si="532"/>
        <v>0</v>
      </c>
      <c r="DG359" s="31">
        <f t="shared" si="533"/>
        <v>0</v>
      </c>
      <c r="DH359" s="230" t="str">
        <f t="shared" si="519"/>
        <v>NO OFERTADO</v>
      </c>
      <c r="DI359" s="32"/>
      <c r="DJ359" s="229"/>
      <c r="DK359" s="34">
        <f t="shared" si="534"/>
        <v>0</v>
      </c>
      <c r="DL359" s="31">
        <f t="shared" si="535"/>
        <v>0</v>
      </c>
      <c r="DM359" s="230" t="str">
        <f t="shared" si="520"/>
        <v>NO OFERTADO</v>
      </c>
      <c r="DN359" s="32"/>
      <c r="DO359" s="229"/>
      <c r="DP359" s="34">
        <f t="shared" si="536"/>
        <v>0</v>
      </c>
      <c r="DQ359" s="31">
        <f t="shared" si="537"/>
        <v>0</v>
      </c>
      <c r="DR359" s="230" t="str">
        <f t="shared" si="521"/>
        <v>NO OFERTADO</v>
      </c>
      <c r="DS359" s="32"/>
      <c r="DT359" s="229"/>
      <c r="DU359" s="34">
        <f t="shared" si="538"/>
        <v>0</v>
      </c>
      <c r="DV359" s="31">
        <f t="shared" si="539"/>
        <v>0</v>
      </c>
      <c r="DW359" s="230" t="str">
        <f t="shared" si="522"/>
        <v>NO OFERTADO</v>
      </c>
      <c r="DX359" s="32"/>
      <c r="DY359" s="229">
        <f t="shared" si="473"/>
        <v>0</v>
      </c>
      <c r="DZ359" s="34">
        <f t="shared" si="523"/>
        <v>0</v>
      </c>
      <c r="EA359" s="31">
        <f t="shared" si="524"/>
        <v>0</v>
      </c>
      <c r="EB359" s="230" t="str">
        <f t="shared" si="525"/>
        <v>NO OFERTADO</v>
      </c>
      <c r="EC359" s="32"/>
      <c r="ED359" s="229"/>
      <c r="EE359" s="34">
        <f t="shared" si="540"/>
        <v>0</v>
      </c>
      <c r="EF359" s="31">
        <f t="shared" si="541"/>
        <v>0</v>
      </c>
      <c r="EG359" s="230" t="str">
        <f t="shared" si="526"/>
        <v>NO OFERTADO</v>
      </c>
      <c r="EH359" s="32"/>
      <c r="EI359" s="229"/>
      <c r="EJ359" s="34">
        <f t="shared" si="542"/>
        <v>0</v>
      </c>
      <c r="EK359" s="31">
        <f t="shared" si="543"/>
        <v>0</v>
      </c>
      <c r="EL359" s="230" t="str">
        <f t="shared" si="527"/>
        <v>NO OFERTADO</v>
      </c>
    </row>
    <row r="360" spans="1:142" s="226" customFormat="1" ht="38.25" x14ac:dyDescent="0.2">
      <c r="A360" s="103">
        <v>351</v>
      </c>
      <c r="B360" s="202" t="s">
        <v>516</v>
      </c>
      <c r="C360" s="121" t="s">
        <v>508</v>
      </c>
      <c r="D360" s="146">
        <v>1</v>
      </c>
      <c r="E360" s="227" t="s">
        <v>53</v>
      </c>
      <c r="F360" s="228">
        <v>1</v>
      </c>
      <c r="G360" s="25">
        <v>374969</v>
      </c>
      <c r="H360" s="32"/>
      <c r="I360" s="229"/>
      <c r="J360" s="34">
        <f t="shared" si="528"/>
        <v>0</v>
      </c>
      <c r="K360" s="31">
        <f t="shared" si="529"/>
        <v>0</v>
      </c>
      <c r="L360" s="230" t="str">
        <f t="shared" si="478"/>
        <v>NO OFERTADO</v>
      </c>
      <c r="M360" s="32"/>
      <c r="N360" s="229">
        <v>0</v>
      </c>
      <c r="O360" s="34">
        <f t="shared" si="479"/>
        <v>0</v>
      </c>
      <c r="P360" s="31">
        <f t="shared" si="545"/>
        <v>0</v>
      </c>
      <c r="Q360" s="230" t="str">
        <f t="shared" si="481"/>
        <v>NO OFERTADO</v>
      </c>
      <c r="R360" s="32"/>
      <c r="S360" s="229"/>
      <c r="T360" s="34">
        <f t="shared" si="482"/>
        <v>0</v>
      </c>
      <c r="U360" s="31">
        <f t="shared" si="545"/>
        <v>0</v>
      </c>
      <c r="V360" s="230" t="str">
        <f t="shared" si="483"/>
        <v>NO OFERTADO</v>
      </c>
      <c r="W360" s="32"/>
      <c r="X360" s="229"/>
      <c r="Y360" s="34">
        <f t="shared" si="484"/>
        <v>0</v>
      </c>
      <c r="Z360" s="31">
        <f t="shared" si="545"/>
        <v>0</v>
      </c>
      <c r="AA360" s="230" t="str">
        <f t="shared" si="485"/>
        <v>NO OFERTADO</v>
      </c>
      <c r="AB360" s="32"/>
      <c r="AC360" s="229"/>
      <c r="AD360" s="34">
        <f t="shared" si="486"/>
        <v>0</v>
      </c>
      <c r="AE360" s="31">
        <f t="shared" si="545"/>
        <v>0</v>
      </c>
      <c r="AF360" s="230" t="str">
        <f t="shared" si="487"/>
        <v>NO OFERTADO</v>
      </c>
      <c r="AG360" s="32"/>
      <c r="AH360" s="229"/>
      <c r="AI360" s="34">
        <f t="shared" si="488"/>
        <v>0</v>
      </c>
      <c r="AJ360" s="31">
        <f t="shared" si="545"/>
        <v>0</v>
      </c>
      <c r="AK360" s="230" t="str">
        <f t="shared" si="489"/>
        <v>NO OFERTADO</v>
      </c>
      <c r="AL360" s="32"/>
      <c r="AM360" s="229"/>
      <c r="AN360" s="34">
        <f t="shared" si="490"/>
        <v>0</v>
      </c>
      <c r="AO360" s="31">
        <f t="shared" si="545"/>
        <v>0</v>
      </c>
      <c r="AP360" s="230" t="str">
        <f t="shared" si="491"/>
        <v>NO OFERTADO</v>
      </c>
      <c r="AQ360" s="32"/>
      <c r="AR360" s="229"/>
      <c r="AS360" s="34">
        <f t="shared" si="492"/>
        <v>0</v>
      </c>
      <c r="AT360" s="31">
        <f t="shared" si="545"/>
        <v>0</v>
      </c>
      <c r="AU360" s="230" t="str">
        <f t="shared" si="493"/>
        <v>NO OFERTADO</v>
      </c>
      <c r="AV360" s="32"/>
      <c r="AW360" s="229"/>
      <c r="AX360" s="34">
        <f t="shared" si="494"/>
        <v>0</v>
      </c>
      <c r="AY360" s="31">
        <f t="shared" si="545"/>
        <v>0</v>
      </c>
      <c r="AZ360" s="230" t="str">
        <f t="shared" si="495"/>
        <v>NO OFERTADO</v>
      </c>
      <c r="BA360" s="32"/>
      <c r="BB360" s="229">
        <f t="shared" si="546"/>
        <v>0</v>
      </c>
      <c r="BC360" s="34">
        <f t="shared" si="497"/>
        <v>0</v>
      </c>
      <c r="BD360" s="31">
        <f t="shared" si="545"/>
        <v>0</v>
      </c>
      <c r="BE360" s="230" t="str">
        <f t="shared" si="498"/>
        <v>NO OFERTADO</v>
      </c>
      <c r="BF360" s="32"/>
      <c r="BG360" s="229"/>
      <c r="BH360" s="34">
        <f t="shared" si="499"/>
        <v>0</v>
      </c>
      <c r="BI360" s="31">
        <f t="shared" si="545"/>
        <v>0</v>
      </c>
      <c r="BJ360" s="230" t="str">
        <f t="shared" si="500"/>
        <v>NO OFERTADO</v>
      </c>
      <c r="BK360" s="32">
        <v>274000</v>
      </c>
      <c r="BL360" s="229">
        <f t="shared" si="548"/>
        <v>52060</v>
      </c>
      <c r="BM360" s="34">
        <f t="shared" si="501"/>
        <v>326060</v>
      </c>
      <c r="BN360" s="31">
        <f t="shared" si="545"/>
        <v>326060</v>
      </c>
      <c r="BO360" s="230" t="str">
        <f t="shared" si="502"/>
        <v>HABILITA</v>
      </c>
      <c r="BP360" s="32"/>
      <c r="BQ360" s="229"/>
      <c r="BR360" s="34">
        <f t="shared" si="503"/>
        <v>0</v>
      </c>
      <c r="BS360" s="31">
        <f t="shared" si="545"/>
        <v>0</v>
      </c>
      <c r="BT360" s="230" t="str">
        <f t="shared" si="504"/>
        <v>NO OFERTADO</v>
      </c>
      <c r="BU360" s="32"/>
      <c r="BV360" s="229"/>
      <c r="BW360" s="34">
        <f t="shared" si="505"/>
        <v>0</v>
      </c>
      <c r="BX360" s="31">
        <f t="shared" si="547"/>
        <v>0</v>
      </c>
      <c r="BY360" s="230" t="str">
        <f t="shared" si="507"/>
        <v>NO OFERTADO</v>
      </c>
      <c r="BZ360" s="32"/>
      <c r="CA360" s="229"/>
      <c r="CB360" s="34">
        <f t="shared" si="508"/>
        <v>0</v>
      </c>
      <c r="CC360" s="31">
        <f t="shared" si="547"/>
        <v>0</v>
      </c>
      <c r="CD360" s="230" t="str">
        <f t="shared" si="509"/>
        <v>NO OFERTADO</v>
      </c>
      <c r="CE360" s="32"/>
      <c r="CF360" s="229"/>
      <c r="CG360" s="34">
        <f t="shared" si="510"/>
        <v>0</v>
      </c>
      <c r="CH360" s="31">
        <f t="shared" si="547"/>
        <v>0</v>
      </c>
      <c r="CI360" s="230" t="str">
        <f t="shared" si="511"/>
        <v>NO OFERTADO</v>
      </c>
      <c r="CJ360" s="32"/>
      <c r="CK360" s="229"/>
      <c r="CL360" s="34">
        <f t="shared" si="512"/>
        <v>0</v>
      </c>
      <c r="CM360" s="31">
        <f t="shared" si="547"/>
        <v>0</v>
      </c>
      <c r="CN360" s="230" t="str">
        <f t="shared" si="513"/>
        <v>NO OFERTADO</v>
      </c>
      <c r="CO360" s="32"/>
      <c r="CP360" s="231"/>
      <c r="CQ360" s="34">
        <f t="shared" si="514"/>
        <v>0</v>
      </c>
      <c r="CR360" s="31">
        <f t="shared" si="547"/>
        <v>0</v>
      </c>
      <c r="CS360" s="230" t="str">
        <f t="shared" si="515"/>
        <v>NO OFERTADO</v>
      </c>
      <c r="CT360" s="32"/>
      <c r="CU360" s="229"/>
      <c r="CV360" s="34">
        <f t="shared" si="516"/>
        <v>0</v>
      </c>
      <c r="CW360" s="31">
        <f t="shared" si="547"/>
        <v>0</v>
      </c>
      <c r="CX360" s="230" t="str">
        <f t="shared" si="517"/>
        <v>NO OFERTADO</v>
      </c>
      <c r="CY360" s="32"/>
      <c r="CZ360" s="229"/>
      <c r="DA360" s="34">
        <f t="shared" si="530"/>
        <v>0</v>
      </c>
      <c r="DB360" s="31">
        <f t="shared" si="531"/>
        <v>0</v>
      </c>
      <c r="DC360" s="230" t="str">
        <f t="shared" si="518"/>
        <v>NO OFERTADO</v>
      </c>
      <c r="DD360" s="32"/>
      <c r="DE360" s="229"/>
      <c r="DF360" s="34">
        <f t="shared" si="532"/>
        <v>0</v>
      </c>
      <c r="DG360" s="31">
        <f t="shared" si="533"/>
        <v>0</v>
      </c>
      <c r="DH360" s="230" t="str">
        <f t="shared" si="519"/>
        <v>NO OFERTADO</v>
      </c>
      <c r="DI360" s="32"/>
      <c r="DJ360" s="229"/>
      <c r="DK360" s="34">
        <f t="shared" si="534"/>
        <v>0</v>
      </c>
      <c r="DL360" s="31">
        <f t="shared" si="535"/>
        <v>0</v>
      </c>
      <c r="DM360" s="230" t="str">
        <f t="shared" si="520"/>
        <v>NO OFERTADO</v>
      </c>
      <c r="DN360" s="32"/>
      <c r="DO360" s="229"/>
      <c r="DP360" s="34">
        <f t="shared" si="536"/>
        <v>0</v>
      </c>
      <c r="DQ360" s="31">
        <f t="shared" si="537"/>
        <v>0</v>
      </c>
      <c r="DR360" s="230" t="str">
        <f t="shared" si="521"/>
        <v>NO OFERTADO</v>
      </c>
      <c r="DS360" s="32"/>
      <c r="DT360" s="229"/>
      <c r="DU360" s="34">
        <f t="shared" si="538"/>
        <v>0</v>
      </c>
      <c r="DV360" s="31">
        <f t="shared" si="539"/>
        <v>0</v>
      </c>
      <c r="DW360" s="230" t="str">
        <f t="shared" si="522"/>
        <v>NO OFERTADO</v>
      </c>
      <c r="DX360" s="32"/>
      <c r="DY360" s="229">
        <f t="shared" si="473"/>
        <v>0</v>
      </c>
      <c r="DZ360" s="34">
        <f t="shared" si="523"/>
        <v>0</v>
      </c>
      <c r="EA360" s="31">
        <f t="shared" si="524"/>
        <v>0</v>
      </c>
      <c r="EB360" s="230" t="str">
        <f t="shared" si="525"/>
        <v>NO OFERTADO</v>
      </c>
      <c r="EC360" s="32"/>
      <c r="ED360" s="229"/>
      <c r="EE360" s="34">
        <f t="shared" si="540"/>
        <v>0</v>
      </c>
      <c r="EF360" s="31">
        <f t="shared" si="541"/>
        <v>0</v>
      </c>
      <c r="EG360" s="230" t="str">
        <f t="shared" si="526"/>
        <v>NO OFERTADO</v>
      </c>
      <c r="EH360" s="32"/>
      <c r="EI360" s="229"/>
      <c r="EJ360" s="34">
        <f t="shared" si="542"/>
        <v>0</v>
      </c>
      <c r="EK360" s="31">
        <f t="shared" si="543"/>
        <v>0</v>
      </c>
      <c r="EL360" s="230" t="str">
        <f t="shared" si="527"/>
        <v>NO OFERTADO</v>
      </c>
    </row>
    <row r="361" spans="1:142" s="226" customFormat="1" ht="76.5" x14ac:dyDescent="0.2">
      <c r="A361" s="103">
        <v>352</v>
      </c>
      <c r="B361" s="202" t="s">
        <v>517</v>
      </c>
      <c r="C361" s="121" t="s">
        <v>508</v>
      </c>
      <c r="D361" s="146">
        <v>1</v>
      </c>
      <c r="E361" s="227" t="s">
        <v>53</v>
      </c>
      <c r="F361" s="228">
        <v>1</v>
      </c>
      <c r="G361" s="25">
        <v>2121532</v>
      </c>
      <c r="H361" s="32"/>
      <c r="I361" s="229"/>
      <c r="J361" s="34">
        <f t="shared" si="528"/>
        <v>0</v>
      </c>
      <c r="K361" s="31">
        <f t="shared" si="529"/>
        <v>0</v>
      </c>
      <c r="L361" s="230" t="str">
        <f t="shared" si="478"/>
        <v>NO OFERTADO</v>
      </c>
      <c r="M361" s="32"/>
      <c r="N361" s="229">
        <v>0</v>
      </c>
      <c r="O361" s="34">
        <f t="shared" si="479"/>
        <v>0</v>
      </c>
      <c r="P361" s="31">
        <f t="shared" si="545"/>
        <v>0</v>
      </c>
      <c r="Q361" s="230" t="str">
        <f t="shared" si="481"/>
        <v>NO OFERTADO</v>
      </c>
      <c r="R361" s="32"/>
      <c r="S361" s="229"/>
      <c r="T361" s="34">
        <f t="shared" si="482"/>
        <v>0</v>
      </c>
      <c r="U361" s="31">
        <f t="shared" si="545"/>
        <v>0</v>
      </c>
      <c r="V361" s="230" t="str">
        <f t="shared" si="483"/>
        <v>NO OFERTADO</v>
      </c>
      <c r="W361" s="32"/>
      <c r="X361" s="229"/>
      <c r="Y361" s="34">
        <f t="shared" si="484"/>
        <v>0</v>
      </c>
      <c r="Z361" s="31">
        <f t="shared" si="545"/>
        <v>0</v>
      </c>
      <c r="AA361" s="230" t="str">
        <f t="shared" si="485"/>
        <v>NO OFERTADO</v>
      </c>
      <c r="AB361" s="32"/>
      <c r="AC361" s="229"/>
      <c r="AD361" s="34">
        <f t="shared" si="486"/>
        <v>0</v>
      </c>
      <c r="AE361" s="31">
        <f t="shared" si="545"/>
        <v>0</v>
      </c>
      <c r="AF361" s="230" t="str">
        <f t="shared" si="487"/>
        <v>NO OFERTADO</v>
      </c>
      <c r="AG361" s="32"/>
      <c r="AH361" s="229"/>
      <c r="AI361" s="34">
        <f t="shared" si="488"/>
        <v>0</v>
      </c>
      <c r="AJ361" s="31">
        <f t="shared" si="545"/>
        <v>0</v>
      </c>
      <c r="AK361" s="230" t="str">
        <f t="shared" si="489"/>
        <v>NO OFERTADO</v>
      </c>
      <c r="AL361" s="32"/>
      <c r="AM361" s="229"/>
      <c r="AN361" s="34">
        <f t="shared" si="490"/>
        <v>0</v>
      </c>
      <c r="AO361" s="31">
        <f t="shared" si="545"/>
        <v>0</v>
      </c>
      <c r="AP361" s="230" t="str">
        <f t="shared" si="491"/>
        <v>NO OFERTADO</v>
      </c>
      <c r="AQ361" s="32"/>
      <c r="AR361" s="229"/>
      <c r="AS361" s="34">
        <f t="shared" si="492"/>
        <v>0</v>
      </c>
      <c r="AT361" s="31">
        <f t="shared" si="545"/>
        <v>0</v>
      </c>
      <c r="AU361" s="230" t="str">
        <f t="shared" si="493"/>
        <v>NO OFERTADO</v>
      </c>
      <c r="AV361" s="32"/>
      <c r="AW361" s="229"/>
      <c r="AX361" s="34">
        <f t="shared" si="494"/>
        <v>0</v>
      </c>
      <c r="AY361" s="31">
        <f t="shared" si="545"/>
        <v>0</v>
      </c>
      <c r="AZ361" s="230" t="str">
        <f t="shared" si="495"/>
        <v>NO OFERTADO</v>
      </c>
      <c r="BA361" s="32"/>
      <c r="BB361" s="229">
        <f t="shared" si="546"/>
        <v>0</v>
      </c>
      <c r="BC361" s="34">
        <f t="shared" si="497"/>
        <v>0</v>
      </c>
      <c r="BD361" s="31">
        <f t="shared" si="545"/>
        <v>0</v>
      </c>
      <c r="BE361" s="230" t="str">
        <f t="shared" si="498"/>
        <v>NO OFERTADO</v>
      </c>
      <c r="BF361" s="32"/>
      <c r="BG361" s="229"/>
      <c r="BH361" s="34">
        <f t="shared" si="499"/>
        <v>0</v>
      </c>
      <c r="BI361" s="31">
        <f t="shared" si="545"/>
        <v>0</v>
      </c>
      <c r="BJ361" s="230" t="str">
        <f t="shared" si="500"/>
        <v>NO OFERTADO</v>
      </c>
      <c r="BK361" s="32"/>
      <c r="BL361" s="229"/>
      <c r="BM361" s="34">
        <f t="shared" si="501"/>
        <v>0</v>
      </c>
      <c r="BN361" s="31">
        <f t="shared" si="545"/>
        <v>0</v>
      </c>
      <c r="BO361" s="230" t="str">
        <f t="shared" si="502"/>
        <v>NO OFERTADO</v>
      </c>
      <c r="BP361" s="32"/>
      <c r="BQ361" s="229"/>
      <c r="BR361" s="34">
        <f t="shared" si="503"/>
        <v>0</v>
      </c>
      <c r="BS361" s="31">
        <f t="shared" si="545"/>
        <v>0</v>
      </c>
      <c r="BT361" s="230" t="str">
        <f t="shared" si="504"/>
        <v>NO OFERTADO</v>
      </c>
      <c r="BU361" s="32"/>
      <c r="BV361" s="229"/>
      <c r="BW361" s="34">
        <f t="shared" si="505"/>
        <v>0</v>
      </c>
      <c r="BX361" s="31">
        <f t="shared" si="547"/>
        <v>0</v>
      </c>
      <c r="BY361" s="230" t="str">
        <f t="shared" si="507"/>
        <v>NO OFERTADO</v>
      </c>
      <c r="BZ361" s="32"/>
      <c r="CA361" s="229"/>
      <c r="CB361" s="34">
        <f t="shared" si="508"/>
        <v>0</v>
      </c>
      <c r="CC361" s="31">
        <f t="shared" si="547"/>
        <v>0</v>
      </c>
      <c r="CD361" s="230" t="str">
        <f t="shared" si="509"/>
        <v>NO OFERTADO</v>
      </c>
      <c r="CE361" s="32"/>
      <c r="CF361" s="229"/>
      <c r="CG361" s="34">
        <f t="shared" si="510"/>
        <v>0</v>
      </c>
      <c r="CH361" s="31">
        <f t="shared" si="547"/>
        <v>0</v>
      </c>
      <c r="CI361" s="230" t="str">
        <f t="shared" si="511"/>
        <v>NO OFERTADO</v>
      </c>
      <c r="CJ361" s="32"/>
      <c r="CK361" s="229"/>
      <c r="CL361" s="34">
        <f t="shared" si="512"/>
        <v>0</v>
      </c>
      <c r="CM361" s="31">
        <f t="shared" si="547"/>
        <v>0</v>
      </c>
      <c r="CN361" s="230" t="str">
        <f t="shared" si="513"/>
        <v>NO OFERTADO</v>
      </c>
      <c r="CO361" s="32"/>
      <c r="CP361" s="231"/>
      <c r="CQ361" s="34">
        <f t="shared" si="514"/>
        <v>0</v>
      </c>
      <c r="CR361" s="31">
        <f t="shared" si="547"/>
        <v>0</v>
      </c>
      <c r="CS361" s="230" t="str">
        <f t="shared" si="515"/>
        <v>NO OFERTADO</v>
      </c>
      <c r="CT361" s="32"/>
      <c r="CU361" s="229"/>
      <c r="CV361" s="34">
        <f t="shared" si="516"/>
        <v>0</v>
      </c>
      <c r="CW361" s="31">
        <f t="shared" si="547"/>
        <v>0</v>
      </c>
      <c r="CX361" s="230" t="str">
        <f t="shared" si="517"/>
        <v>NO OFERTADO</v>
      </c>
      <c r="CY361" s="32"/>
      <c r="CZ361" s="229"/>
      <c r="DA361" s="34">
        <f t="shared" si="530"/>
        <v>0</v>
      </c>
      <c r="DB361" s="31">
        <f t="shared" si="531"/>
        <v>0</v>
      </c>
      <c r="DC361" s="230" t="str">
        <f t="shared" si="518"/>
        <v>NO OFERTADO</v>
      </c>
      <c r="DD361" s="32"/>
      <c r="DE361" s="229"/>
      <c r="DF361" s="34">
        <f t="shared" si="532"/>
        <v>0</v>
      </c>
      <c r="DG361" s="31">
        <f t="shared" si="533"/>
        <v>0</v>
      </c>
      <c r="DH361" s="230" t="str">
        <f t="shared" si="519"/>
        <v>NO OFERTADO</v>
      </c>
      <c r="DI361" s="32"/>
      <c r="DJ361" s="229"/>
      <c r="DK361" s="34">
        <f t="shared" si="534"/>
        <v>0</v>
      </c>
      <c r="DL361" s="31">
        <f t="shared" si="535"/>
        <v>0</v>
      </c>
      <c r="DM361" s="230" t="str">
        <f t="shared" si="520"/>
        <v>NO OFERTADO</v>
      </c>
      <c r="DN361" s="32"/>
      <c r="DO361" s="229"/>
      <c r="DP361" s="34">
        <f t="shared" si="536"/>
        <v>0</v>
      </c>
      <c r="DQ361" s="31">
        <f t="shared" si="537"/>
        <v>0</v>
      </c>
      <c r="DR361" s="230" t="str">
        <f t="shared" si="521"/>
        <v>NO OFERTADO</v>
      </c>
      <c r="DS361" s="32"/>
      <c r="DT361" s="229"/>
      <c r="DU361" s="34">
        <f t="shared" si="538"/>
        <v>0</v>
      </c>
      <c r="DV361" s="31">
        <f t="shared" si="539"/>
        <v>0</v>
      </c>
      <c r="DW361" s="230" t="str">
        <f t="shared" si="522"/>
        <v>NO OFERTADO</v>
      </c>
      <c r="DX361" s="32"/>
      <c r="DY361" s="229">
        <f t="shared" si="473"/>
        <v>0</v>
      </c>
      <c r="DZ361" s="34">
        <f t="shared" si="523"/>
        <v>0</v>
      </c>
      <c r="EA361" s="31">
        <f t="shared" si="524"/>
        <v>0</v>
      </c>
      <c r="EB361" s="230" t="str">
        <f t="shared" si="525"/>
        <v>NO OFERTADO</v>
      </c>
      <c r="EC361" s="32"/>
      <c r="ED361" s="229"/>
      <c r="EE361" s="34">
        <f t="shared" si="540"/>
        <v>0</v>
      </c>
      <c r="EF361" s="31">
        <f t="shared" si="541"/>
        <v>0</v>
      </c>
      <c r="EG361" s="230" t="str">
        <f t="shared" si="526"/>
        <v>NO OFERTADO</v>
      </c>
      <c r="EH361" s="32">
        <v>1782800</v>
      </c>
      <c r="EI361" s="229">
        <v>338732</v>
      </c>
      <c r="EJ361" s="34">
        <f t="shared" si="542"/>
        <v>2121532</v>
      </c>
      <c r="EK361" s="31">
        <f t="shared" si="543"/>
        <v>2121532</v>
      </c>
      <c r="EL361" s="230" t="str">
        <f t="shared" si="527"/>
        <v>HABILITA</v>
      </c>
    </row>
    <row r="362" spans="1:142" s="226" customFormat="1" ht="25.5" x14ac:dyDescent="0.2">
      <c r="A362" s="103">
        <v>353</v>
      </c>
      <c r="B362" s="202" t="s">
        <v>518</v>
      </c>
      <c r="C362" s="121" t="s">
        <v>508</v>
      </c>
      <c r="D362" s="146">
        <v>1</v>
      </c>
      <c r="E362" s="227" t="s">
        <v>53</v>
      </c>
      <c r="F362" s="228">
        <v>1</v>
      </c>
      <c r="G362" s="25">
        <v>239076.95</v>
      </c>
      <c r="H362" s="32"/>
      <c r="I362" s="229"/>
      <c r="J362" s="34">
        <f t="shared" si="528"/>
        <v>0</v>
      </c>
      <c r="K362" s="31">
        <f t="shared" si="529"/>
        <v>0</v>
      </c>
      <c r="L362" s="230" t="str">
        <f t="shared" si="478"/>
        <v>NO OFERTADO</v>
      </c>
      <c r="M362" s="32"/>
      <c r="N362" s="229">
        <v>0</v>
      </c>
      <c r="O362" s="34">
        <f t="shared" si="479"/>
        <v>0</v>
      </c>
      <c r="P362" s="31">
        <f t="shared" ref="P362:BS377" si="549">$D362*O362</f>
        <v>0</v>
      </c>
      <c r="Q362" s="230" t="str">
        <f t="shared" si="481"/>
        <v>NO OFERTADO</v>
      </c>
      <c r="R362" s="32"/>
      <c r="S362" s="229"/>
      <c r="T362" s="34">
        <f t="shared" si="482"/>
        <v>0</v>
      </c>
      <c r="U362" s="31">
        <f t="shared" si="549"/>
        <v>0</v>
      </c>
      <c r="V362" s="230" t="str">
        <f t="shared" si="483"/>
        <v>NO OFERTADO</v>
      </c>
      <c r="W362" s="32"/>
      <c r="X362" s="229"/>
      <c r="Y362" s="34">
        <f t="shared" si="484"/>
        <v>0</v>
      </c>
      <c r="Z362" s="31">
        <f t="shared" si="549"/>
        <v>0</v>
      </c>
      <c r="AA362" s="230" t="str">
        <f t="shared" si="485"/>
        <v>NO OFERTADO</v>
      </c>
      <c r="AB362" s="32"/>
      <c r="AC362" s="229"/>
      <c r="AD362" s="34">
        <f t="shared" si="486"/>
        <v>0</v>
      </c>
      <c r="AE362" s="31">
        <f t="shared" si="549"/>
        <v>0</v>
      </c>
      <c r="AF362" s="230" t="str">
        <f t="shared" si="487"/>
        <v>NO OFERTADO</v>
      </c>
      <c r="AG362" s="32"/>
      <c r="AH362" s="229"/>
      <c r="AI362" s="34">
        <f t="shared" si="488"/>
        <v>0</v>
      </c>
      <c r="AJ362" s="31">
        <f t="shared" si="549"/>
        <v>0</v>
      </c>
      <c r="AK362" s="230" t="str">
        <f t="shared" si="489"/>
        <v>NO OFERTADO</v>
      </c>
      <c r="AL362" s="32"/>
      <c r="AM362" s="229"/>
      <c r="AN362" s="34">
        <f t="shared" si="490"/>
        <v>0</v>
      </c>
      <c r="AO362" s="31">
        <f t="shared" si="549"/>
        <v>0</v>
      </c>
      <c r="AP362" s="230" t="str">
        <f t="shared" si="491"/>
        <v>NO OFERTADO</v>
      </c>
      <c r="AQ362" s="32"/>
      <c r="AR362" s="229"/>
      <c r="AS362" s="34">
        <f t="shared" si="492"/>
        <v>0</v>
      </c>
      <c r="AT362" s="31">
        <f t="shared" si="549"/>
        <v>0</v>
      </c>
      <c r="AU362" s="230" t="str">
        <f t="shared" si="493"/>
        <v>NO OFERTADO</v>
      </c>
      <c r="AV362" s="32">
        <v>179848</v>
      </c>
      <c r="AW362" s="229">
        <f t="shared" ref="AW362:AW363" si="550">AV362*0.19</f>
        <v>34171.120000000003</v>
      </c>
      <c r="AX362" s="34">
        <f t="shared" si="494"/>
        <v>214019.12</v>
      </c>
      <c r="AY362" s="31">
        <f t="shared" si="549"/>
        <v>214019.12</v>
      </c>
      <c r="AZ362" s="230" t="str">
        <f t="shared" si="495"/>
        <v>HABILITA</v>
      </c>
      <c r="BA362" s="32"/>
      <c r="BB362" s="229">
        <f t="shared" ref="AR362:BB377" si="551">BA362*0.19</f>
        <v>0</v>
      </c>
      <c r="BC362" s="34">
        <f t="shared" si="497"/>
        <v>0</v>
      </c>
      <c r="BD362" s="31">
        <f t="shared" si="549"/>
        <v>0</v>
      </c>
      <c r="BE362" s="230" t="str">
        <f t="shared" si="498"/>
        <v>NO OFERTADO</v>
      </c>
      <c r="BF362" s="32"/>
      <c r="BG362" s="229"/>
      <c r="BH362" s="34">
        <f t="shared" si="499"/>
        <v>0</v>
      </c>
      <c r="BI362" s="31">
        <f t="shared" si="549"/>
        <v>0</v>
      </c>
      <c r="BJ362" s="230" t="str">
        <f t="shared" si="500"/>
        <v>NO OFERTADO</v>
      </c>
      <c r="BK362" s="32">
        <v>174700</v>
      </c>
      <c r="BL362" s="229">
        <f>BK362*0.19</f>
        <v>33193</v>
      </c>
      <c r="BM362" s="34">
        <f t="shared" si="501"/>
        <v>207893</v>
      </c>
      <c r="BN362" s="31">
        <f t="shared" si="549"/>
        <v>207893</v>
      </c>
      <c r="BO362" s="230" t="str">
        <f t="shared" si="502"/>
        <v>HABILITA</v>
      </c>
      <c r="BP362" s="32"/>
      <c r="BQ362" s="229"/>
      <c r="BR362" s="34">
        <f t="shared" si="503"/>
        <v>0</v>
      </c>
      <c r="BS362" s="31">
        <f t="shared" si="549"/>
        <v>0</v>
      </c>
      <c r="BT362" s="230" t="str">
        <f t="shared" si="504"/>
        <v>NO OFERTADO</v>
      </c>
      <c r="BU362" s="32"/>
      <c r="BV362" s="229"/>
      <c r="BW362" s="34">
        <f t="shared" si="505"/>
        <v>0</v>
      </c>
      <c r="BX362" s="31">
        <f t="shared" ref="BX362:CW377" si="552">$D362*BW362</f>
        <v>0</v>
      </c>
      <c r="BY362" s="230" t="str">
        <f t="shared" si="507"/>
        <v>NO OFERTADO</v>
      </c>
      <c r="BZ362" s="32"/>
      <c r="CA362" s="229"/>
      <c r="CB362" s="34">
        <f t="shared" si="508"/>
        <v>0</v>
      </c>
      <c r="CC362" s="31">
        <f t="shared" si="552"/>
        <v>0</v>
      </c>
      <c r="CD362" s="230" t="str">
        <f t="shared" si="509"/>
        <v>NO OFERTADO</v>
      </c>
      <c r="CE362" s="32"/>
      <c r="CF362" s="229"/>
      <c r="CG362" s="34">
        <f t="shared" si="510"/>
        <v>0</v>
      </c>
      <c r="CH362" s="31">
        <f t="shared" si="552"/>
        <v>0</v>
      </c>
      <c r="CI362" s="230" t="str">
        <f t="shared" si="511"/>
        <v>NO OFERTADO</v>
      </c>
      <c r="CJ362" s="32"/>
      <c r="CK362" s="229"/>
      <c r="CL362" s="34">
        <f t="shared" si="512"/>
        <v>0</v>
      </c>
      <c r="CM362" s="31">
        <f t="shared" si="552"/>
        <v>0</v>
      </c>
      <c r="CN362" s="230" t="str">
        <f t="shared" si="513"/>
        <v>NO OFERTADO</v>
      </c>
      <c r="CO362" s="32"/>
      <c r="CP362" s="231"/>
      <c r="CQ362" s="34">
        <f t="shared" si="514"/>
        <v>0</v>
      </c>
      <c r="CR362" s="31">
        <f t="shared" si="552"/>
        <v>0</v>
      </c>
      <c r="CS362" s="230" t="str">
        <f t="shared" si="515"/>
        <v>NO OFERTADO</v>
      </c>
      <c r="CT362" s="32"/>
      <c r="CU362" s="229"/>
      <c r="CV362" s="34">
        <f t="shared" si="516"/>
        <v>0</v>
      </c>
      <c r="CW362" s="31">
        <f t="shared" si="552"/>
        <v>0</v>
      </c>
      <c r="CX362" s="230" t="str">
        <f t="shared" si="517"/>
        <v>NO OFERTADO</v>
      </c>
      <c r="CY362" s="32"/>
      <c r="CZ362" s="229"/>
      <c r="DA362" s="34">
        <f t="shared" si="530"/>
        <v>0</v>
      </c>
      <c r="DB362" s="31">
        <f t="shared" si="531"/>
        <v>0</v>
      </c>
      <c r="DC362" s="230" t="str">
        <f t="shared" si="518"/>
        <v>NO OFERTADO</v>
      </c>
      <c r="DD362" s="32"/>
      <c r="DE362" s="229"/>
      <c r="DF362" s="34">
        <f t="shared" si="532"/>
        <v>0</v>
      </c>
      <c r="DG362" s="31">
        <f t="shared" si="533"/>
        <v>0</v>
      </c>
      <c r="DH362" s="230" t="str">
        <f t="shared" si="519"/>
        <v>NO OFERTADO</v>
      </c>
      <c r="DI362" s="32"/>
      <c r="DJ362" s="229"/>
      <c r="DK362" s="34">
        <f t="shared" si="534"/>
        <v>0</v>
      </c>
      <c r="DL362" s="31">
        <f t="shared" si="535"/>
        <v>0</v>
      </c>
      <c r="DM362" s="230" t="str">
        <f t="shared" si="520"/>
        <v>NO OFERTADO</v>
      </c>
      <c r="DN362" s="32"/>
      <c r="DO362" s="229"/>
      <c r="DP362" s="34">
        <f t="shared" si="536"/>
        <v>0</v>
      </c>
      <c r="DQ362" s="31">
        <f t="shared" si="537"/>
        <v>0</v>
      </c>
      <c r="DR362" s="230" t="str">
        <f t="shared" si="521"/>
        <v>NO OFERTADO</v>
      </c>
      <c r="DS362" s="32"/>
      <c r="DT362" s="229"/>
      <c r="DU362" s="34">
        <f t="shared" si="538"/>
        <v>0</v>
      </c>
      <c r="DV362" s="31">
        <f t="shared" si="539"/>
        <v>0</v>
      </c>
      <c r="DW362" s="230" t="str">
        <f t="shared" si="522"/>
        <v>NO OFERTADO</v>
      </c>
      <c r="DX362" s="32"/>
      <c r="DY362" s="229">
        <f t="shared" ref="DY362:DY387" si="553">DX362*0.19</f>
        <v>0</v>
      </c>
      <c r="DZ362" s="34">
        <f t="shared" si="523"/>
        <v>0</v>
      </c>
      <c r="EA362" s="31">
        <f t="shared" si="524"/>
        <v>0</v>
      </c>
      <c r="EB362" s="230" t="str">
        <f t="shared" si="525"/>
        <v>NO OFERTADO</v>
      </c>
      <c r="EC362" s="32"/>
      <c r="ED362" s="229"/>
      <c r="EE362" s="34">
        <f t="shared" si="540"/>
        <v>0</v>
      </c>
      <c r="EF362" s="31">
        <f t="shared" si="541"/>
        <v>0</v>
      </c>
      <c r="EG362" s="230" t="str">
        <f t="shared" si="526"/>
        <v>NO OFERTADO</v>
      </c>
      <c r="EH362" s="32"/>
      <c r="EI362" s="229"/>
      <c r="EJ362" s="34">
        <f t="shared" si="542"/>
        <v>0</v>
      </c>
      <c r="EK362" s="31">
        <f t="shared" si="543"/>
        <v>0</v>
      </c>
      <c r="EL362" s="230" t="str">
        <f t="shared" si="527"/>
        <v>NO OFERTADO</v>
      </c>
    </row>
    <row r="363" spans="1:142" s="226" customFormat="1" ht="38.25" x14ac:dyDescent="0.2">
      <c r="A363" s="103">
        <v>354</v>
      </c>
      <c r="B363" s="202" t="s">
        <v>519</v>
      </c>
      <c r="C363" s="121" t="s">
        <v>520</v>
      </c>
      <c r="D363" s="146">
        <v>1</v>
      </c>
      <c r="E363" s="227" t="s">
        <v>53</v>
      </c>
      <c r="F363" s="228">
        <v>1603</v>
      </c>
      <c r="G363" s="25">
        <v>3683.05</v>
      </c>
      <c r="H363" s="32"/>
      <c r="I363" s="229"/>
      <c r="J363" s="34">
        <f t="shared" si="528"/>
        <v>0</v>
      </c>
      <c r="K363" s="31">
        <f t="shared" si="529"/>
        <v>0</v>
      </c>
      <c r="L363" s="230" t="str">
        <f t="shared" si="478"/>
        <v>NO OFERTADO</v>
      </c>
      <c r="M363" s="32"/>
      <c r="N363" s="229">
        <v>0</v>
      </c>
      <c r="O363" s="34">
        <f t="shared" si="479"/>
        <v>0</v>
      </c>
      <c r="P363" s="31">
        <f t="shared" si="549"/>
        <v>0</v>
      </c>
      <c r="Q363" s="230" t="str">
        <f t="shared" si="481"/>
        <v>NO OFERTADO</v>
      </c>
      <c r="R363" s="32"/>
      <c r="S363" s="229"/>
      <c r="T363" s="34">
        <f t="shared" si="482"/>
        <v>0</v>
      </c>
      <c r="U363" s="31">
        <f t="shared" si="549"/>
        <v>0</v>
      </c>
      <c r="V363" s="230" t="str">
        <f t="shared" si="483"/>
        <v>NO OFERTADO</v>
      </c>
      <c r="W363" s="32"/>
      <c r="X363" s="229"/>
      <c r="Y363" s="34">
        <f t="shared" si="484"/>
        <v>0</v>
      </c>
      <c r="Z363" s="31">
        <f t="shared" si="549"/>
        <v>0</v>
      </c>
      <c r="AA363" s="230" t="str">
        <f t="shared" si="485"/>
        <v>NO OFERTADO</v>
      </c>
      <c r="AB363" s="32"/>
      <c r="AC363" s="229"/>
      <c r="AD363" s="34">
        <f t="shared" si="486"/>
        <v>0</v>
      </c>
      <c r="AE363" s="31">
        <f t="shared" si="549"/>
        <v>0</v>
      </c>
      <c r="AF363" s="230" t="str">
        <f t="shared" si="487"/>
        <v>NO OFERTADO</v>
      </c>
      <c r="AG363" s="32">
        <v>3080</v>
      </c>
      <c r="AH363" s="229">
        <f>AG363*0.19</f>
        <v>585.20000000000005</v>
      </c>
      <c r="AI363" s="34">
        <f t="shared" si="488"/>
        <v>3665.2</v>
      </c>
      <c r="AJ363" s="31">
        <f t="shared" si="549"/>
        <v>3665.2</v>
      </c>
      <c r="AK363" s="230" t="str">
        <f t="shared" si="489"/>
        <v>HABILITA</v>
      </c>
      <c r="AL363" s="32"/>
      <c r="AM363" s="229"/>
      <c r="AN363" s="34">
        <f t="shared" si="490"/>
        <v>0</v>
      </c>
      <c r="AO363" s="31">
        <f t="shared" si="549"/>
        <v>0</v>
      </c>
      <c r="AP363" s="230" t="str">
        <f t="shared" si="491"/>
        <v>NO OFERTADO</v>
      </c>
      <c r="AQ363" s="32"/>
      <c r="AR363" s="229"/>
      <c r="AS363" s="34">
        <f t="shared" si="492"/>
        <v>0</v>
      </c>
      <c r="AT363" s="31">
        <f t="shared" si="549"/>
        <v>0</v>
      </c>
      <c r="AU363" s="230" t="str">
        <f t="shared" si="493"/>
        <v>NO OFERTADO</v>
      </c>
      <c r="AV363" s="32">
        <v>3375</v>
      </c>
      <c r="AW363" s="229">
        <f t="shared" si="550"/>
        <v>641.25</v>
      </c>
      <c r="AX363" s="34">
        <f t="shared" si="494"/>
        <v>4016.25</v>
      </c>
      <c r="AY363" s="31">
        <f t="shared" si="549"/>
        <v>4016.25</v>
      </c>
      <c r="AZ363" s="230" t="str">
        <f t="shared" si="495"/>
        <v>HABILITA</v>
      </c>
      <c r="BA363" s="32"/>
      <c r="BB363" s="229">
        <f t="shared" si="551"/>
        <v>0</v>
      </c>
      <c r="BC363" s="34">
        <f t="shared" si="497"/>
        <v>0</v>
      </c>
      <c r="BD363" s="31">
        <f t="shared" si="549"/>
        <v>0</v>
      </c>
      <c r="BE363" s="230" t="str">
        <f t="shared" si="498"/>
        <v>NO OFERTADO</v>
      </c>
      <c r="BF363" s="32"/>
      <c r="BG363" s="229"/>
      <c r="BH363" s="34">
        <f t="shared" si="499"/>
        <v>0</v>
      </c>
      <c r="BI363" s="31">
        <f t="shared" si="549"/>
        <v>0</v>
      </c>
      <c r="BJ363" s="230" t="str">
        <f t="shared" si="500"/>
        <v>NO OFERTADO</v>
      </c>
      <c r="BK363" s="32"/>
      <c r="BL363" s="229"/>
      <c r="BM363" s="34">
        <f t="shared" si="501"/>
        <v>0</v>
      </c>
      <c r="BN363" s="31">
        <f t="shared" si="549"/>
        <v>0</v>
      </c>
      <c r="BO363" s="230" t="str">
        <f t="shared" si="502"/>
        <v>NO OFERTADO</v>
      </c>
      <c r="BP363" s="32"/>
      <c r="BQ363" s="229"/>
      <c r="BR363" s="34">
        <f t="shared" si="503"/>
        <v>0</v>
      </c>
      <c r="BS363" s="31">
        <f t="shared" si="549"/>
        <v>0</v>
      </c>
      <c r="BT363" s="230" t="str">
        <f t="shared" si="504"/>
        <v>NO OFERTADO</v>
      </c>
      <c r="BU363" s="32"/>
      <c r="BV363" s="229"/>
      <c r="BW363" s="34">
        <f t="shared" si="505"/>
        <v>0</v>
      </c>
      <c r="BX363" s="31">
        <f t="shared" si="552"/>
        <v>0</v>
      </c>
      <c r="BY363" s="230" t="str">
        <f t="shared" si="507"/>
        <v>NO OFERTADO</v>
      </c>
      <c r="BZ363" s="32"/>
      <c r="CA363" s="229"/>
      <c r="CB363" s="34">
        <f t="shared" si="508"/>
        <v>0</v>
      </c>
      <c r="CC363" s="31">
        <f t="shared" si="552"/>
        <v>0</v>
      </c>
      <c r="CD363" s="230" t="str">
        <f t="shared" si="509"/>
        <v>NO OFERTADO</v>
      </c>
      <c r="CE363" s="32"/>
      <c r="CF363" s="229"/>
      <c r="CG363" s="34">
        <f t="shared" si="510"/>
        <v>0</v>
      </c>
      <c r="CH363" s="31">
        <f t="shared" si="552"/>
        <v>0</v>
      </c>
      <c r="CI363" s="230" t="str">
        <f t="shared" si="511"/>
        <v>NO OFERTADO</v>
      </c>
      <c r="CJ363" s="32"/>
      <c r="CK363" s="229"/>
      <c r="CL363" s="34">
        <f t="shared" si="512"/>
        <v>0</v>
      </c>
      <c r="CM363" s="31">
        <f t="shared" si="552"/>
        <v>0</v>
      </c>
      <c r="CN363" s="230" t="str">
        <f t="shared" si="513"/>
        <v>NO OFERTADO</v>
      </c>
      <c r="CO363" s="32"/>
      <c r="CP363" s="231"/>
      <c r="CQ363" s="34">
        <f t="shared" si="514"/>
        <v>0</v>
      </c>
      <c r="CR363" s="31">
        <f t="shared" si="552"/>
        <v>0</v>
      </c>
      <c r="CS363" s="230" t="str">
        <f t="shared" si="515"/>
        <v>NO OFERTADO</v>
      </c>
      <c r="CT363" s="32"/>
      <c r="CU363" s="229"/>
      <c r="CV363" s="34">
        <f t="shared" si="516"/>
        <v>0</v>
      </c>
      <c r="CW363" s="31">
        <f t="shared" si="552"/>
        <v>0</v>
      </c>
      <c r="CX363" s="230" t="str">
        <f t="shared" si="517"/>
        <v>NO OFERTADO</v>
      </c>
      <c r="CY363" s="32"/>
      <c r="CZ363" s="229"/>
      <c r="DA363" s="34">
        <f t="shared" si="530"/>
        <v>0</v>
      </c>
      <c r="DB363" s="31">
        <f t="shared" si="531"/>
        <v>0</v>
      </c>
      <c r="DC363" s="230" t="str">
        <f t="shared" si="518"/>
        <v>NO OFERTADO</v>
      </c>
      <c r="DD363" s="32">
        <v>4070</v>
      </c>
      <c r="DE363" s="229">
        <v>773.3</v>
      </c>
      <c r="DF363" s="34">
        <f t="shared" si="532"/>
        <v>4843.3</v>
      </c>
      <c r="DG363" s="31">
        <f t="shared" si="533"/>
        <v>4843.3</v>
      </c>
      <c r="DH363" s="230" t="str">
        <f t="shared" si="519"/>
        <v>NO HABILITA</v>
      </c>
      <c r="DI363" s="32"/>
      <c r="DJ363" s="229"/>
      <c r="DK363" s="34">
        <f t="shared" si="534"/>
        <v>0</v>
      </c>
      <c r="DL363" s="31">
        <f t="shared" si="535"/>
        <v>0</v>
      </c>
      <c r="DM363" s="230" t="str">
        <f t="shared" si="520"/>
        <v>NO OFERTADO</v>
      </c>
      <c r="DN363" s="32"/>
      <c r="DO363" s="229"/>
      <c r="DP363" s="34">
        <f t="shared" si="536"/>
        <v>0</v>
      </c>
      <c r="DQ363" s="31">
        <f t="shared" si="537"/>
        <v>0</v>
      </c>
      <c r="DR363" s="230" t="str">
        <f t="shared" si="521"/>
        <v>NO OFERTADO</v>
      </c>
      <c r="DS363" s="32"/>
      <c r="DT363" s="229"/>
      <c r="DU363" s="34">
        <f t="shared" si="538"/>
        <v>0</v>
      </c>
      <c r="DV363" s="31">
        <f t="shared" si="539"/>
        <v>0</v>
      </c>
      <c r="DW363" s="230" t="str">
        <f t="shared" si="522"/>
        <v>NO OFERTADO</v>
      </c>
      <c r="DX363" s="32"/>
      <c r="DY363" s="229">
        <f t="shared" si="553"/>
        <v>0</v>
      </c>
      <c r="DZ363" s="34">
        <f t="shared" si="523"/>
        <v>0</v>
      </c>
      <c r="EA363" s="31">
        <f t="shared" si="524"/>
        <v>0</v>
      </c>
      <c r="EB363" s="230" t="str">
        <f t="shared" si="525"/>
        <v>NO OFERTADO</v>
      </c>
      <c r="EC363" s="32"/>
      <c r="ED363" s="229"/>
      <c r="EE363" s="34">
        <f t="shared" si="540"/>
        <v>0</v>
      </c>
      <c r="EF363" s="31">
        <f t="shared" si="541"/>
        <v>0</v>
      </c>
      <c r="EG363" s="230" t="str">
        <f t="shared" si="526"/>
        <v>NO OFERTADO</v>
      </c>
      <c r="EH363" s="32"/>
      <c r="EI363" s="229"/>
      <c r="EJ363" s="34">
        <f t="shared" si="542"/>
        <v>0</v>
      </c>
      <c r="EK363" s="31">
        <f t="shared" si="543"/>
        <v>0</v>
      </c>
      <c r="EL363" s="230" t="str">
        <f t="shared" si="527"/>
        <v>NO OFERTADO</v>
      </c>
    </row>
    <row r="364" spans="1:142" s="226" customFormat="1" ht="25.5" x14ac:dyDescent="0.2">
      <c r="A364" s="103">
        <v>355</v>
      </c>
      <c r="B364" s="202" t="s">
        <v>521</v>
      </c>
      <c r="C364" s="121" t="s">
        <v>522</v>
      </c>
      <c r="D364" s="146">
        <v>1</v>
      </c>
      <c r="E364" s="227" t="s">
        <v>53</v>
      </c>
      <c r="F364" s="228">
        <v>1</v>
      </c>
      <c r="G364" s="25">
        <v>2227</v>
      </c>
      <c r="H364" s="32"/>
      <c r="I364" s="229"/>
      <c r="J364" s="34">
        <f t="shared" si="528"/>
        <v>0</v>
      </c>
      <c r="K364" s="31">
        <f t="shared" si="529"/>
        <v>0</v>
      </c>
      <c r="L364" s="230" t="str">
        <f t="shared" si="478"/>
        <v>NO OFERTADO</v>
      </c>
      <c r="M364" s="32"/>
      <c r="N364" s="229">
        <v>0</v>
      </c>
      <c r="O364" s="34">
        <f t="shared" si="479"/>
        <v>0</v>
      </c>
      <c r="P364" s="31">
        <f t="shared" si="549"/>
        <v>0</v>
      </c>
      <c r="Q364" s="230" t="str">
        <f t="shared" si="481"/>
        <v>NO OFERTADO</v>
      </c>
      <c r="R364" s="32"/>
      <c r="S364" s="229"/>
      <c r="T364" s="34">
        <f t="shared" si="482"/>
        <v>0</v>
      </c>
      <c r="U364" s="31">
        <f t="shared" si="549"/>
        <v>0</v>
      </c>
      <c r="V364" s="230" t="str">
        <f t="shared" si="483"/>
        <v>NO OFERTADO</v>
      </c>
      <c r="W364" s="32"/>
      <c r="X364" s="229"/>
      <c r="Y364" s="34">
        <f t="shared" si="484"/>
        <v>0</v>
      </c>
      <c r="Z364" s="31">
        <f t="shared" si="549"/>
        <v>0</v>
      </c>
      <c r="AA364" s="230" t="str">
        <f t="shared" si="485"/>
        <v>NO OFERTADO</v>
      </c>
      <c r="AB364" s="32"/>
      <c r="AC364" s="229"/>
      <c r="AD364" s="34">
        <f t="shared" si="486"/>
        <v>0</v>
      </c>
      <c r="AE364" s="31">
        <f t="shared" si="549"/>
        <v>0</v>
      </c>
      <c r="AF364" s="230" t="str">
        <f t="shared" si="487"/>
        <v>NO OFERTADO</v>
      </c>
      <c r="AG364" s="32"/>
      <c r="AH364" s="229"/>
      <c r="AI364" s="34">
        <f t="shared" si="488"/>
        <v>0</v>
      </c>
      <c r="AJ364" s="31">
        <f t="shared" si="549"/>
        <v>0</v>
      </c>
      <c r="AK364" s="230" t="str">
        <f t="shared" si="489"/>
        <v>NO OFERTADO</v>
      </c>
      <c r="AL364" s="32">
        <v>2410</v>
      </c>
      <c r="AM364" s="229">
        <v>0</v>
      </c>
      <c r="AN364" s="34">
        <f t="shared" si="490"/>
        <v>2410</v>
      </c>
      <c r="AO364" s="31">
        <f t="shared" si="549"/>
        <v>2410</v>
      </c>
      <c r="AP364" s="230" t="str">
        <f t="shared" si="491"/>
        <v>HABILITA</v>
      </c>
      <c r="AQ364" s="32"/>
      <c r="AR364" s="229"/>
      <c r="AS364" s="34">
        <f t="shared" si="492"/>
        <v>0</v>
      </c>
      <c r="AT364" s="31">
        <f t="shared" si="549"/>
        <v>0</v>
      </c>
      <c r="AU364" s="230" t="str">
        <f t="shared" si="493"/>
        <v>NO OFERTADO</v>
      </c>
      <c r="AV364" s="32">
        <v>2176</v>
      </c>
      <c r="AW364" s="229">
        <v>0</v>
      </c>
      <c r="AX364" s="34">
        <f t="shared" si="494"/>
        <v>2176</v>
      </c>
      <c r="AY364" s="31">
        <f t="shared" si="549"/>
        <v>2176</v>
      </c>
      <c r="AZ364" s="230" t="str">
        <f t="shared" si="495"/>
        <v>HABILITA</v>
      </c>
      <c r="BA364" s="32"/>
      <c r="BB364" s="229">
        <f t="shared" si="551"/>
        <v>0</v>
      </c>
      <c r="BC364" s="34">
        <f t="shared" si="497"/>
        <v>0</v>
      </c>
      <c r="BD364" s="31">
        <f t="shared" si="549"/>
        <v>0</v>
      </c>
      <c r="BE364" s="230" t="str">
        <f t="shared" si="498"/>
        <v>NO OFERTADO</v>
      </c>
      <c r="BF364" s="32"/>
      <c r="BG364" s="229"/>
      <c r="BH364" s="34">
        <f t="shared" si="499"/>
        <v>0</v>
      </c>
      <c r="BI364" s="31">
        <f t="shared" si="549"/>
        <v>0</v>
      </c>
      <c r="BJ364" s="230" t="str">
        <f t="shared" si="500"/>
        <v>NO OFERTADO</v>
      </c>
      <c r="BK364" s="32"/>
      <c r="BL364" s="229"/>
      <c r="BM364" s="34">
        <f t="shared" si="501"/>
        <v>0</v>
      </c>
      <c r="BN364" s="31">
        <f t="shared" si="549"/>
        <v>0</v>
      </c>
      <c r="BO364" s="230" t="str">
        <f t="shared" si="502"/>
        <v>NO OFERTADO</v>
      </c>
      <c r="BP364" s="32"/>
      <c r="BQ364" s="229"/>
      <c r="BR364" s="34">
        <f t="shared" si="503"/>
        <v>0</v>
      </c>
      <c r="BS364" s="31">
        <f t="shared" si="549"/>
        <v>0</v>
      </c>
      <c r="BT364" s="230" t="str">
        <f t="shared" si="504"/>
        <v>NO OFERTADO</v>
      </c>
      <c r="BU364" s="32"/>
      <c r="BV364" s="229"/>
      <c r="BW364" s="34">
        <f t="shared" si="505"/>
        <v>0</v>
      </c>
      <c r="BX364" s="31">
        <f t="shared" si="552"/>
        <v>0</v>
      </c>
      <c r="BY364" s="230" t="str">
        <f t="shared" si="507"/>
        <v>NO OFERTADO</v>
      </c>
      <c r="BZ364" s="32"/>
      <c r="CA364" s="229"/>
      <c r="CB364" s="34">
        <f t="shared" si="508"/>
        <v>0</v>
      </c>
      <c r="CC364" s="31">
        <f t="shared" si="552"/>
        <v>0</v>
      </c>
      <c r="CD364" s="230" t="str">
        <f t="shared" si="509"/>
        <v>NO OFERTADO</v>
      </c>
      <c r="CE364" s="32"/>
      <c r="CF364" s="229"/>
      <c r="CG364" s="34">
        <f t="shared" si="510"/>
        <v>0</v>
      </c>
      <c r="CH364" s="31">
        <f t="shared" si="552"/>
        <v>0</v>
      </c>
      <c r="CI364" s="230" t="str">
        <f t="shared" si="511"/>
        <v>NO OFERTADO</v>
      </c>
      <c r="CJ364" s="32">
        <v>2293</v>
      </c>
      <c r="CK364" s="229">
        <v>0</v>
      </c>
      <c r="CL364" s="34">
        <f t="shared" si="512"/>
        <v>2293</v>
      </c>
      <c r="CM364" s="31">
        <f t="shared" si="552"/>
        <v>2293</v>
      </c>
      <c r="CN364" s="230" t="str">
        <f t="shared" si="513"/>
        <v>HABILITA</v>
      </c>
      <c r="CO364" s="32"/>
      <c r="CP364" s="231"/>
      <c r="CQ364" s="34">
        <f t="shared" si="514"/>
        <v>0</v>
      </c>
      <c r="CR364" s="31">
        <f t="shared" si="552"/>
        <v>0</v>
      </c>
      <c r="CS364" s="230" t="str">
        <f t="shared" si="515"/>
        <v>NO OFERTADO</v>
      </c>
      <c r="CT364" s="32">
        <v>2239.2117647058826</v>
      </c>
      <c r="CU364" s="229">
        <v>0</v>
      </c>
      <c r="CV364" s="34">
        <f t="shared" si="516"/>
        <v>2239.2117647058826</v>
      </c>
      <c r="CW364" s="31">
        <f t="shared" si="552"/>
        <v>2239.2117647058826</v>
      </c>
      <c r="CX364" s="230" t="str">
        <f t="shared" si="517"/>
        <v>HABILITA</v>
      </c>
      <c r="CY364" s="32"/>
      <c r="CZ364" s="229"/>
      <c r="DA364" s="34">
        <f t="shared" si="530"/>
        <v>0</v>
      </c>
      <c r="DB364" s="31">
        <f t="shared" si="531"/>
        <v>0</v>
      </c>
      <c r="DC364" s="230" t="str">
        <f t="shared" si="518"/>
        <v>NO OFERTADO</v>
      </c>
      <c r="DD364" s="32"/>
      <c r="DE364" s="229"/>
      <c r="DF364" s="34">
        <f t="shared" si="532"/>
        <v>0</v>
      </c>
      <c r="DG364" s="31">
        <f t="shared" si="533"/>
        <v>0</v>
      </c>
      <c r="DH364" s="230" t="str">
        <f t="shared" si="519"/>
        <v>NO OFERTADO</v>
      </c>
      <c r="DI364" s="32"/>
      <c r="DJ364" s="229"/>
      <c r="DK364" s="34">
        <f t="shared" si="534"/>
        <v>0</v>
      </c>
      <c r="DL364" s="31">
        <f t="shared" si="535"/>
        <v>0</v>
      </c>
      <c r="DM364" s="230" t="str">
        <f t="shared" si="520"/>
        <v>NO OFERTADO</v>
      </c>
      <c r="DN364" s="32"/>
      <c r="DO364" s="229"/>
      <c r="DP364" s="34">
        <f t="shared" si="536"/>
        <v>0</v>
      </c>
      <c r="DQ364" s="31">
        <f t="shared" si="537"/>
        <v>0</v>
      </c>
      <c r="DR364" s="230" t="str">
        <f t="shared" si="521"/>
        <v>NO OFERTADO</v>
      </c>
      <c r="DS364" s="32"/>
      <c r="DT364" s="229"/>
      <c r="DU364" s="34">
        <f t="shared" si="538"/>
        <v>0</v>
      </c>
      <c r="DV364" s="31">
        <f t="shared" si="539"/>
        <v>0</v>
      </c>
      <c r="DW364" s="230" t="str">
        <f t="shared" si="522"/>
        <v>NO OFERTADO</v>
      </c>
      <c r="DX364" s="32"/>
      <c r="DY364" s="229">
        <f t="shared" si="553"/>
        <v>0</v>
      </c>
      <c r="DZ364" s="34">
        <f t="shared" si="523"/>
        <v>0</v>
      </c>
      <c r="EA364" s="31">
        <f t="shared" si="524"/>
        <v>0</v>
      </c>
      <c r="EB364" s="230" t="str">
        <f t="shared" si="525"/>
        <v>NO OFERTADO</v>
      </c>
      <c r="EC364" s="32"/>
      <c r="ED364" s="229"/>
      <c r="EE364" s="34">
        <f t="shared" si="540"/>
        <v>0</v>
      </c>
      <c r="EF364" s="31">
        <f t="shared" si="541"/>
        <v>0</v>
      </c>
      <c r="EG364" s="230" t="str">
        <f t="shared" si="526"/>
        <v>NO OFERTADO</v>
      </c>
      <c r="EH364" s="32"/>
      <c r="EI364" s="229"/>
      <c r="EJ364" s="34">
        <f t="shared" si="542"/>
        <v>0</v>
      </c>
      <c r="EK364" s="31">
        <f t="shared" si="543"/>
        <v>0</v>
      </c>
      <c r="EL364" s="230" t="str">
        <f t="shared" si="527"/>
        <v>NO OFERTADO</v>
      </c>
    </row>
    <row r="365" spans="1:142" s="226" customFormat="1" ht="25.5" x14ac:dyDescent="0.2">
      <c r="A365" s="103">
        <v>356</v>
      </c>
      <c r="B365" s="202" t="s">
        <v>523</v>
      </c>
      <c r="C365" s="121" t="s">
        <v>522</v>
      </c>
      <c r="D365" s="146">
        <v>1</v>
      </c>
      <c r="E365" s="227" t="s">
        <v>53</v>
      </c>
      <c r="F365" s="228">
        <v>4.666666666666667</v>
      </c>
      <c r="G365" s="25">
        <v>2608</v>
      </c>
      <c r="H365" s="32"/>
      <c r="I365" s="229"/>
      <c r="J365" s="34">
        <f t="shared" si="528"/>
        <v>0</v>
      </c>
      <c r="K365" s="31">
        <f t="shared" si="529"/>
        <v>0</v>
      </c>
      <c r="L365" s="230" t="str">
        <f t="shared" si="478"/>
        <v>NO OFERTADO</v>
      </c>
      <c r="M365" s="32"/>
      <c r="N365" s="229">
        <v>0</v>
      </c>
      <c r="O365" s="34">
        <f t="shared" si="479"/>
        <v>0</v>
      </c>
      <c r="P365" s="31">
        <f t="shared" si="549"/>
        <v>0</v>
      </c>
      <c r="Q365" s="230" t="str">
        <f t="shared" si="481"/>
        <v>NO OFERTADO</v>
      </c>
      <c r="R365" s="32"/>
      <c r="S365" s="229"/>
      <c r="T365" s="34">
        <f t="shared" si="482"/>
        <v>0</v>
      </c>
      <c r="U365" s="31">
        <f t="shared" si="549"/>
        <v>0</v>
      </c>
      <c r="V365" s="230" t="str">
        <f t="shared" si="483"/>
        <v>NO OFERTADO</v>
      </c>
      <c r="W365" s="32"/>
      <c r="X365" s="229"/>
      <c r="Y365" s="34">
        <f t="shared" si="484"/>
        <v>0</v>
      </c>
      <c r="Z365" s="31">
        <f t="shared" si="549"/>
        <v>0</v>
      </c>
      <c r="AA365" s="230" t="str">
        <f t="shared" si="485"/>
        <v>NO OFERTADO</v>
      </c>
      <c r="AB365" s="32"/>
      <c r="AC365" s="229"/>
      <c r="AD365" s="34">
        <f t="shared" si="486"/>
        <v>0</v>
      </c>
      <c r="AE365" s="31">
        <f t="shared" si="549"/>
        <v>0</v>
      </c>
      <c r="AF365" s="230" t="str">
        <f t="shared" si="487"/>
        <v>NO OFERTADO</v>
      </c>
      <c r="AG365" s="32"/>
      <c r="AH365" s="229"/>
      <c r="AI365" s="34">
        <f t="shared" si="488"/>
        <v>0</v>
      </c>
      <c r="AJ365" s="31">
        <f t="shared" si="549"/>
        <v>0</v>
      </c>
      <c r="AK365" s="230" t="str">
        <f t="shared" si="489"/>
        <v>NO OFERTADO</v>
      </c>
      <c r="AL365" s="32">
        <v>2785</v>
      </c>
      <c r="AM365" s="229">
        <v>0</v>
      </c>
      <c r="AN365" s="34">
        <f t="shared" si="490"/>
        <v>2785</v>
      </c>
      <c r="AO365" s="31">
        <f t="shared" si="549"/>
        <v>2785</v>
      </c>
      <c r="AP365" s="230" t="str">
        <f t="shared" si="491"/>
        <v>HABILITA</v>
      </c>
      <c r="AQ365" s="32"/>
      <c r="AR365" s="229"/>
      <c r="AS365" s="34">
        <f t="shared" si="492"/>
        <v>0</v>
      </c>
      <c r="AT365" s="31">
        <f t="shared" si="549"/>
        <v>0</v>
      </c>
      <c r="AU365" s="230" t="str">
        <f t="shared" si="493"/>
        <v>NO OFERTADO</v>
      </c>
      <c r="AV365" s="32">
        <v>2752</v>
      </c>
      <c r="AW365" s="229">
        <v>0</v>
      </c>
      <c r="AX365" s="34">
        <f t="shared" si="494"/>
        <v>2752</v>
      </c>
      <c r="AY365" s="31">
        <f t="shared" si="549"/>
        <v>2752</v>
      </c>
      <c r="AZ365" s="230" t="str">
        <f t="shared" si="495"/>
        <v>HABILITA</v>
      </c>
      <c r="BA365" s="32"/>
      <c r="BB365" s="229">
        <f t="shared" si="551"/>
        <v>0</v>
      </c>
      <c r="BC365" s="34">
        <f t="shared" si="497"/>
        <v>0</v>
      </c>
      <c r="BD365" s="31">
        <f t="shared" si="549"/>
        <v>0</v>
      </c>
      <c r="BE365" s="230" t="str">
        <f t="shared" si="498"/>
        <v>NO OFERTADO</v>
      </c>
      <c r="BF365" s="32"/>
      <c r="BG365" s="229"/>
      <c r="BH365" s="34">
        <f t="shared" si="499"/>
        <v>0</v>
      </c>
      <c r="BI365" s="31">
        <f t="shared" si="549"/>
        <v>0</v>
      </c>
      <c r="BJ365" s="230" t="str">
        <f t="shared" si="500"/>
        <v>NO OFERTADO</v>
      </c>
      <c r="BK365" s="32"/>
      <c r="BL365" s="229"/>
      <c r="BM365" s="34">
        <f t="shared" si="501"/>
        <v>0</v>
      </c>
      <c r="BN365" s="31">
        <f t="shared" si="549"/>
        <v>0</v>
      </c>
      <c r="BO365" s="230" t="str">
        <f t="shared" si="502"/>
        <v>NO OFERTADO</v>
      </c>
      <c r="BP365" s="32"/>
      <c r="BQ365" s="229"/>
      <c r="BR365" s="34">
        <f t="shared" si="503"/>
        <v>0</v>
      </c>
      <c r="BS365" s="31">
        <f t="shared" si="549"/>
        <v>0</v>
      </c>
      <c r="BT365" s="230" t="str">
        <f t="shared" si="504"/>
        <v>NO OFERTADO</v>
      </c>
      <c r="BU365" s="32"/>
      <c r="BV365" s="229"/>
      <c r="BW365" s="34">
        <f t="shared" si="505"/>
        <v>0</v>
      </c>
      <c r="BX365" s="31">
        <f t="shared" si="552"/>
        <v>0</v>
      </c>
      <c r="BY365" s="230" t="str">
        <f t="shared" si="507"/>
        <v>NO OFERTADO</v>
      </c>
      <c r="BZ365" s="32"/>
      <c r="CA365" s="229"/>
      <c r="CB365" s="34">
        <f t="shared" si="508"/>
        <v>0</v>
      </c>
      <c r="CC365" s="31">
        <f t="shared" si="552"/>
        <v>0</v>
      </c>
      <c r="CD365" s="230" t="str">
        <f t="shared" si="509"/>
        <v>NO OFERTADO</v>
      </c>
      <c r="CE365" s="32"/>
      <c r="CF365" s="229"/>
      <c r="CG365" s="34">
        <f t="shared" si="510"/>
        <v>0</v>
      </c>
      <c r="CH365" s="31">
        <f t="shared" si="552"/>
        <v>0</v>
      </c>
      <c r="CI365" s="230" t="str">
        <f t="shared" si="511"/>
        <v>NO OFERTADO</v>
      </c>
      <c r="CJ365" s="32">
        <v>2586</v>
      </c>
      <c r="CK365" s="229">
        <v>0</v>
      </c>
      <c r="CL365" s="34">
        <f t="shared" si="512"/>
        <v>2586</v>
      </c>
      <c r="CM365" s="31">
        <f t="shared" si="552"/>
        <v>2586</v>
      </c>
      <c r="CN365" s="230" t="str">
        <f t="shared" si="513"/>
        <v>HABILITA</v>
      </c>
      <c r="CO365" s="32"/>
      <c r="CP365" s="231"/>
      <c r="CQ365" s="34">
        <f t="shared" si="514"/>
        <v>0</v>
      </c>
      <c r="CR365" s="31">
        <f t="shared" si="552"/>
        <v>0</v>
      </c>
      <c r="CS365" s="230" t="str">
        <f t="shared" si="515"/>
        <v>NO OFERTADO</v>
      </c>
      <c r="CT365" s="32">
        <v>2525.2117647058826</v>
      </c>
      <c r="CU365" s="229">
        <v>0</v>
      </c>
      <c r="CV365" s="34">
        <f t="shared" si="516"/>
        <v>2525.2117647058826</v>
      </c>
      <c r="CW365" s="31">
        <f t="shared" si="552"/>
        <v>2525.2117647058826</v>
      </c>
      <c r="CX365" s="230" t="str">
        <f t="shared" si="517"/>
        <v>HABILITA</v>
      </c>
      <c r="CY365" s="32"/>
      <c r="CZ365" s="229"/>
      <c r="DA365" s="34">
        <f t="shared" si="530"/>
        <v>0</v>
      </c>
      <c r="DB365" s="31">
        <f t="shared" si="531"/>
        <v>0</v>
      </c>
      <c r="DC365" s="230" t="str">
        <f t="shared" si="518"/>
        <v>NO OFERTADO</v>
      </c>
      <c r="DD365" s="32"/>
      <c r="DE365" s="229"/>
      <c r="DF365" s="34">
        <f t="shared" si="532"/>
        <v>0</v>
      </c>
      <c r="DG365" s="31">
        <f t="shared" si="533"/>
        <v>0</v>
      </c>
      <c r="DH365" s="230" t="str">
        <f t="shared" si="519"/>
        <v>NO OFERTADO</v>
      </c>
      <c r="DI365" s="32">
        <v>4659</v>
      </c>
      <c r="DJ365" s="229">
        <v>0</v>
      </c>
      <c r="DK365" s="34">
        <f t="shared" si="534"/>
        <v>4659</v>
      </c>
      <c r="DL365" s="31">
        <f t="shared" si="535"/>
        <v>4659</v>
      </c>
      <c r="DM365" s="230" t="str">
        <f t="shared" si="520"/>
        <v>NO HABILITA</v>
      </c>
      <c r="DN365" s="32"/>
      <c r="DO365" s="229"/>
      <c r="DP365" s="34">
        <f t="shared" si="536"/>
        <v>0</v>
      </c>
      <c r="DQ365" s="31">
        <f t="shared" si="537"/>
        <v>0</v>
      </c>
      <c r="DR365" s="230" t="str">
        <f t="shared" si="521"/>
        <v>NO OFERTADO</v>
      </c>
      <c r="DS365" s="32"/>
      <c r="DT365" s="229"/>
      <c r="DU365" s="34">
        <f t="shared" si="538"/>
        <v>0</v>
      </c>
      <c r="DV365" s="31">
        <f t="shared" si="539"/>
        <v>0</v>
      </c>
      <c r="DW365" s="230" t="str">
        <f t="shared" si="522"/>
        <v>NO OFERTADO</v>
      </c>
      <c r="DX365" s="32"/>
      <c r="DY365" s="229">
        <f t="shared" si="553"/>
        <v>0</v>
      </c>
      <c r="DZ365" s="34">
        <f t="shared" si="523"/>
        <v>0</v>
      </c>
      <c r="EA365" s="31">
        <f t="shared" si="524"/>
        <v>0</v>
      </c>
      <c r="EB365" s="230" t="str">
        <f t="shared" si="525"/>
        <v>NO OFERTADO</v>
      </c>
      <c r="EC365" s="32"/>
      <c r="ED365" s="229"/>
      <c r="EE365" s="34">
        <f t="shared" si="540"/>
        <v>0</v>
      </c>
      <c r="EF365" s="31">
        <f t="shared" si="541"/>
        <v>0</v>
      </c>
      <c r="EG365" s="230" t="str">
        <f t="shared" si="526"/>
        <v>NO OFERTADO</v>
      </c>
      <c r="EH365" s="32"/>
      <c r="EI365" s="229"/>
      <c r="EJ365" s="34">
        <f t="shared" si="542"/>
        <v>0</v>
      </c>
      <c r="EK365" s="31">
        <f t="shared" si="543"/>
        <v>0</v>
      </c>
      <c r="EL365" s="230" t="str">
        <f t="shared" si="527"/>
        <v>NO OFERTADO</v>
      </c>
    </row>
    <row r="366" spans="1:142" s="226" customFormat="1" ht="25.5" x14ac:dyDescent="0.2">
      <c r="A366" s="103">
        <v>357</v>
      </c>
      <c r="B366" s="202" t="s">
        <v>524</v>
      </c>
      <c r="C366" s="121" t="s">
        <v>522</v>
      </c>
      <c r="D366" s="146">
        <v>1</v>
      </c>
      <c r="E366" s="227" t="s">
        <v>53</v>
      </c>
      <c r="F366" s="228">
        <v>42</v>
      </c>
      <c r="G366" s="25">
        <v>2720</v>
      </c>
      <c r="H366" s="32"/>
      <c r="I366" s="229"/>
      <c r="J366" s="34">
        <f t="shared" si="528"/>
        <v>0</v>
      </c>
      <c r="K366" s="31">
        <f t="shared" si="529"/>
        <v>0</v>
      </c>
      <c r="L366" s="230" t="str">
        <f t="shared" si="478"/>
        <v>NO OFERTADO</v>
      </c>
      <c r="M366" s="32"/>
      <c r="N366" s="229">
        <v>0</v>
      </c>
      <c r="O366" s="34">
        <f t="shared" si="479"/>
        <v>0</v>
      </c>
      <c r="P366" s="31">
        <f t="shared" si="549"/>
        <v>0</v>
      </c>
      <c r="Q366" s="230" t="str">
        <f t="shared" si="481"/>
        <v>NO OFERTADO</v>
      </c>
      <c r="R366" s="32"/>
      <c r="S366" s="229"/>
      <c r="T366" s="34">
        <f t="shared" si="482"/>
        <v>0</v>
      </c>
      <c r="U366" s="31">
        <f t="shared" si="549"/>
        <v>0</v>
      </c>
      <c r="V366" s="230" t="str">
        <f t="shared" si="483"/>
        <v>NO OFERTADO</v>
      </c>
      <c r="W366" s="32"/>
      <c r="X366" s="229"/>
      <c r="Y366" s="34">
        <f t="shared" si="484"/>
        <v>0</v>
      </c>
      <c r="Z366" s="31">
        <f t="shared" si="549"/>
        <v>0</v>
      </c>
      <c r="AA366" s="230" t="str">
        <f t="shared" si="485"/>
        <v>NO OFERTADO</v>
      </c>
      <c r="AB366" s="32"/>
      <c r="AC366" s="229"/>
      <c r="AD366" s="34">
        <f t="shared" si="486"/>
        <v>0</v>
      </c>
      <c r="AE366" s="31">
        <f t="shared" si="549"/>
        <v>0</v>
      </c>
      <c r="AF366" s="230" t="str">
        <f t="shared" si="487"/>
        <v>NO OFERTADO</v>
      </c>
      <c r="AG366" s="32"/>
      <c r="AH366" s="229"/>
      <c r="AI366" s="34">
        <f t="shared" si="488"/>
        <v>0</v>
      </c>
      <c r="AJ366" s="31">
        <f t="shared" si="549"/>
        <v>0</v>
      </c>
      <c r="AK366" s="230" t="str">
        <f t="shared" si="489"/>
        <v>NO OFERTADO</v>
      </c>
      <c r="AL366" s="32">
        <v>2999</v>
      </c>
      <c r="AM366" s="229">
        <v>0</v>
      </c>
      <c r="AN366" s="34">
        <f t="shared" si="490"/>
        <v>2999</v>
      </c>
      <c r="AO366" s="31">
        <f t="shared" si="549"/>
        <v>2999</v>
      </c>
      <c r="AP366" s="230" t="str">
        <f t="shared" si="491"/>
        <v>HABILITA</v>
      </c>
      <c r="AQ366" s="32"/>
      <c r="AR366" s="229"/>
      <c r="AS366" s="34">
        <f t="shared" si="492"/>
        <v>0</v>
      </c>
      <c r="AT366" s="31">
        <f t="shared" si="549"/>
        <v>0</v>
      </c>
      <c r="AU366" s="230" t="str">
        <f t="shared" si="493"/>
        <v>NO OFERTADO</v>
      </c>
      <c r="AV366" s="32">
        <v>3119</v>
      </c>
      <c r="AW366" s="229">
        <v>0</v>
      </c>
      <c r="AX366" s="34">
        <f t="shared" si="494"/>
        <v>3119</v>
      </c>
      <c r="AY366" s="31">
        <f t="shared" si="549"/>
        <v>3119</v>
      </c>
      <c r="AZ366" s="230" t="str">
        <f t="shared" si="495"/>
        <v>HABILITA</v>
      </c>
      <c r="BA366" s="32"/>
      <c r="BB366" s="229">
        <f t="shared" si="551"/>
        <v>0</v>
      </c>
      <c r="BC366" s="34">
        <f t="shared" si="497"/>
        <v>0</v>
      </c>
      <c r="BD366" s="31">
        <f t="shared" si="549"/>
        <v>0</v>
      </c>
      <c r="BE366" s="230" t="str">
        <f t="shared" si="498"/>
        <v>NO OFERTADO</v>
      </c>
      <c r="BF366" s="32"/>
      <c r="BG366" s="229"/>
      <c r="BH366" s="34">
        <f t="shared" si="499"/>
        <v>0</v>
      </c>
      <c r="BI366" s="31">
        <f t="shared" si="549"/>
        <v>0</v>
      </c>
      <c r="BJ366" s="230" t="str">
        <f t="shared" si="500"/>
        <v>NO OFERTADO</v>
      </c>
      <c r="BK366" s="32"/>
      <c r="BL366" s="229"/>
      <c r="BM366" s="34">
        <f t="shared" si="501"/>
        <v>0</v>
      </c>
      <c r="BN366" s="31">
        <f t="shared" si="549"/>
        <v>0</v>
      </c>
      <c r="BO366" s="230" t="str">
        <f t="shared" si="502"/>
        <v>NO OFERTADO</v>
      </c>
      <c r="BP366" s="32"/>
      <c r="BQ366" s="229"/>
      <c r="BR366" s="34">
        <f t="shared" si="503"/>
        <v>0</v>
      </c>
      <c r="BS366" s="31">
        <f t="shared" si="549"/>
        <v>0</v>
      </c>
      <c r="BT366" s="230" t="str">
        <f t="shared" si="504"/>
        <v>NO OFERTADO</v>
      </c>
      <c r="BU366" s="32"/>
      <c r="BV366" s="229"/>
      <c r="BW366" s="34">
        <f t="shared" si="505"/>
        <v>0</v>
      </c>
      <c r="BX366" s="31">
        <f t="shared" si="552"/>
        <v>0</v>
      </c>
      <c r="BY366" s="230" t="str">
        <f t="shared" si="507"/>
        <v>NO OFERTADO</v>
      </c>
      <c r="BZ366" s="32"/>
      <c r="CA366" s="229"/>
      <c r="CB366" s="34">
        <f t="shared" si="508"/>
        <v>0</v>
      </c>
      <c r="CC366" s="31">
        <f t="shared" si="552"/>
        <v>0</v>
      </c>
      <c r="CD366" s="230" t="str">
        <f t="shared" si="509"/>
        <v>NO OFERTADO</v>
      </c>
      <c r="CE366" s="32"/>
      <c r="CF366" s="229"/>
      <c r="CG366" s="34">
        <f t="shared" si="510"/>
        <v>0</v>
      </c>
      <c r="CH366" s="31">
        <f t="shared" si="552"/>
        <v>0</v>
      </c>
      <c r="CI366" s="230" t="str">
        <f t="shared" si="511"/>
        <v>NO OFERTADO</v>
      </c>
      <c r="CJ366" s="32">
        <v>2685</v>
      </c>
      <c r="CK366" s="229">
        <v>0</v>
      </c>
      <c r="CL366" s="34">
        <f t="shared" si="512"/>
        <v>2685</v>
      </c>
      <c r="CM366" s="31">
        <f t="shared" si="552"/>
        <v>2685</v>
      </c>
      <c r="CN366" s="230" t="str">
        <f t="shared" si="513"/>
        <v>HABILITA</v>
      </c>
      <c r="CO366" s="32"/>
      <c r="CP366" s="231"/>
      <c r="CQ366" s="34">
        <f t="shared" si="514"/>
        <v>0</v>
      </c>
      <c r="CR366" s="31">
        <f t="shared" si="552"/>
        <v>0</v>
      </c>
      <c r="CS366" s="230" t="str">
        <f t="shared" si="515"/>
        <v>NO OFERTADO</v>
      </c>
      <c r="CT366" s="32">
        <v>2620.2647058823536</v>
      </c>
      <c r="CU366" s="229">
        <v>0</v>
      </c>
      <c r="CV366" s="34">
        <f t="shared" si="516"/>
        <v>2620.2647058823536</v>
      </c>
      <c r="CW366" s="31">
        <f t="shared" si="552"/>
        <v>2620.2647058823536</v>
      </c>
      <c r="CX366" s="230" t="str">
        <f t="shared" si="517"/>
        <v>HABILITA</v>
      </c>
      <c r="CY366" s="32"/>
      <c r="CZ366" s="229"/>
      <c r="DA366" s="34">
        <f t="shared" si="530"/>
        <v>0</v>
      </c>
      <c r="DB366" s="31">
        <f t="shared" si="531"/>
        <v>0</v>
      </c>
      <c r="DC366" s="230" t="str">
        <f t="shared" si="518"/>
        <v>NO OFERTADO</v>
      </c>
      <c r="DD366" s="32"/>
      <c r="DE366" s="229"/>
      <c r="DF366" s="34">
        <f t="shared" si="532"/>
        <v>0</v>
      </c>
      <c r="DG366" s="31">
        <f t="shared" si="533"/>
        <v>0</v>
      </c>
      <c r="DH366" s="230" t="str">
        <f t="shared" si="519"/>
        <v>NO OFERTADO</v>
      </c>
      <c r="DI366" s="32">
        <v>4659</v>
      </c>
      <c r="DJ366" s="229">
        <v>0</v>
      </c>
      <c r="DK366" s="34">
        <f t="shared" si="534"/>
        <v>4659</v>
      </c>
      <c r="DL366" s="31">
        <f t="shared" si="535"/>
        <v>4659</v>
      </c>
      <c r="DM366" s="230" t="str">
        <f t="shared" si="520"/>
        <v>NO HABILITA</v>
      </c>
      <c r="DN366" s="32"/>
      <c r="DO366" s="229"/>
      <c r="DP366" s="34">
        <f t="shared" si="536"/>
        <v>0</v>
      </c>
      <c r="DQ366" s="31">
        <f t="shared" si="537"/>
        <v>0</v>
      </c>
      <c r="DR366" s="230" t="str">
        <f t="shared" si="521"/>
        <v>NO OFERTADO</v>
      </c>
      <c r="DS366" s="32"/>
      <c r="DT366" s="229"/>
      <c r="DU366" s="34">
        <f t="shared" si="538"/>
        <v>0</v>
      </c>
      <c r="DV366" s="31">
        <f t="shared" si="539"/>
        <v>0</v>
      </c>
      <c r="DW366" s="230" t="str">
        <f t="shared" si="522"/>
        <v>NO OFERTADO</v>
      </c>
      <c r="DX366" s="32"/>
      <c r="DY366" s="229">
        <f t="shared" si="553"/>
        <v>0</v>
      </c>
      <c r="DZ366" s="34">
        <f t="shared" si="523"/>
        <v>0</v>
      </c>
      <c r="EA366" s="31">
        <f t="shared" si="524"/>
        <v>0</v>
      </c>
      <c r="EB366" s="230" t="str">
        <f t="shared" si="525"/>
        <v>NO OFERTADO</v>
      </c>
      <c r="EC366" s="32"/>
      <c r="ED366" s="229"/>
      <c r="EE366" s="34">
        <f t="shared" si="540"/>
        <v>0</v>
      </c>
      <c r="EF366" s="31">
        <f t="shared" si="541"/>
        <v>0</v>
      </c>
      <c r="EG366" s="230" t="str">
        <f t="shared" si="526"/>
        <v>NO OFERTADO</v>
      </c>
      <c r="EH366" s="32"/>
      <c r="EI366" s="229"/>
      <c r="EJ366" s="34">
        <f t="shared" si="542"/>
        <v>0</v>
      </c>
      <c r="EK366" s="31">
        <f t="shared" si="543"/>
        <v>0</v>
      </c>
      <c r="EL366" s="230" t="str">
        <f t="shared" si="527"/>
        <v>NO OFERTADO</v>
      </c>
    </row>
    <row r="367" spans="1:142" s="226" customFormat="1" ht="25.5" x14ac:dyDescent="0.2">
      <c r="A367" s="103">
        <v>358</v>
      </c>
      <c r="B367" s="202" t="s">
        <v>525</v>
      </c>
      <c r="C367" s="121" t="s">
        <v>526</v>
      </c>
      <c r="D367" s="146">
        <v>1</v>
      </c>
      <c r="E367" s="227" t="s">
        <v>53</v>
      </c>
      <c r="F367" s="228">
        <v>1</v>
      </c>
      <c r="G367" s="25">
        <v>186204.06</v>
      </c>
      <c r="H367" s="32"/>
      <c r="I367" s="229"/>
      <c r="J367" s="34">
        <f t="shared" si="528"/>
        <v>0</v>
      </c>
      <c r="K367" s="31">
        <f t="shared" si="529"/>
        <v>0</v>
      </c>
      <c r="L367" s="230" t="str">
        <f t="shared" si="478"/>
        <v>NO OFERTADO</v>
      </c>
      <c r="M367" s="32"/>
      <c r="N367" s="229">
        <v>0</v>
      </c>
      <c r="O367" s="34">
        <f t="shared" si="479"/>
        <v>0</v>
      </c>
      <c r="P367" s="31">
        <f t="shared" si="549"/>
        <v>0</v>
      </c>
      <c r="Q367" s="230" t="str">
        <f t="shared" si="481"/>
        <v>NO OFERTADO</v>
      </c>
      <c r="R367" s="32"/>
      <c r="S367" s="229"/>
      <c r="T367" s="34">
        <f t="shared" si="482"/>
        <v>0</v>
      </c>
      <c r="U367" s="31">
        <f t="shared" si="549"/>
        <v>0</v>
      </c>
      <c r="V367" s="230" t="str">
        <f t="shared" si="483"/>
        <v>NO OFERTADO</v>
      </c>
      <c r="W367" s="32"/>
      <c r="X367" s="229"/>
      <c r="Y367" s="34">
        <f t="shared" si="484"/>
        <v>0</v>
      </c>
      <c r="Z367" s="31">
        <f t="shared" si="549"/>
        <v>0</v>
      </c>
      <c r="AA367" s="230" t="str">
        <f t="shared" si="485"/>
        <v>NO OFERTADO</v>
      </c>
      <c r="AB367" s="32"/>
      <c r="AC367" s="229"/>
      <c r="AD367" s="34">
        <f t="shared" si="486"/>
        <v>0</v>
      </c>
      <c r="AE367" s="31">
        <f t="shared" si="549"/>
        <v>0</v>
      </c>
      <c r="AF367" s="230" t="str">
        <f t="shared" si="487"/>
        <v>NO OFERTADO</v>
      </c>
      <c r="AG367" s="32"/>
      <c r="AH367" s="229"/>
      <c r="AI367" s="34">
        <f t="shared" si="488"/>
        <v>0</v>
      </c>
      <c r="AJ367" s="31">
        <f t="shared" si="549"/>
        <v>0</v>
      </c>
      <c r="AK367" s="230" t="str">
        <f t="shared" si="489"/>
        <v>NO OFERTADO</v>
      </c>
      <c r="AL367" s="32"/>
      <c r="AM367" s="229"/>
      <c r="AN367" s="34">
        <f t="shared" si="490"/>
        <v>0</v>
      </c>
      <c r="AO367" s="31">
        <f t="shared" si="549"/>
        <v>0</v>
      </c>
      <c r="AP367" s="230" t="str">
        <f t="shared" si="491"/>
        <v>NO OFERTADO</v>
      </c>
      <c r="AQ367" s="32">
        <v>150000</v>
      </c>
      <c r="AR367" s="229">
        <f t="shared" ref="AR367:AR372" si="554">AQ367*0.19</f>
        <v>28500</v>
      </c>
      <c r="AS367" s="34">
        <f t="shared" si="492"/>
        <v>178500</v>
      </c>
      <c r="AT367" s="31">
        <f t="shared" si="549"/>
        <v>178500</v>
      </c>
      <c r="AU367" s="230" t="str">
        <f t="shared" si="493"/>
        <v>HABILITA</v>
      </c>
      <c r="AV367" s="32"/>
      <c r="AW367" s="229"/>
      <c r="AX367" s="34">
        <f t="shared" si="494"/>
        <v>0</v>
      </c>
      <c r="AY367" s="31">
        <f t="shared" si="549"/>
        <v>0</v>
      </c>
      <c r="AZ367" s="230" t="str">
        <f t="shared" si="495"/>
        <v>NO OFERTADO</v>
      </c>
      <c r="BA367" s="32"/>
      <c r="BB367" s="229">
        <f t="shared" si="551"/>
        <v>0</v>
      </c>
      <c r="BC367" s="34">
        <f t="shared" si="497"/>
        <v>0</v>
      </c>
      <c r="BD367" s="31">
        <f t="shared" si="549"/>
        <v>0</v>
      </c>
      <c r="BE367" s="230" t="str">
        <f t="shared" si="498"/>
        <v>NO OFERTADO</v>
      </c>
      <c r="BF367" s="32"/>
      <c r="BG367" s="229"/>
      <c r="BH367" s="34">
        <f t="shared" si="499"/>
        <v>0</v>
      </c>
      <c r="BI367" s="31">
        <f t="shared" si="549"/>
        <v>0</v>
      </c>
      <c r="BJ367" s="230" t="str">
        <f t="shared" si="500"/>
        <v>NO OFERTADO</v>
      </c>
      <c r="BK367" s="32"/>
      <c r="BL367" s="229"/>
      <c r="BM367" s="34">
        <f t="shared" si="501"/>
        <v>0</v>
      </c>
      <c r="BN367" s="31">
        <f t="shared" si="549"/>
        <v>0</v>
      </c>
      <c r="BO367" s="230" t="str">
        <f t="shared" si="502"/>
        <v>NO OFERTADO</v>
      </c>
      <c r="BP367" s="32"/>
      <c r="BQ367" s="229"/>
      <c r="BR367" s="34">
        <f t="shared" si="503"/>
        <v>0</v>
      </c>
      <c r="BS367" s="31">
        <f t="shared" si="549"/>
        <v>0</v>
      </c>
      <c r="BT367" s="230" t="str">
        <f t="shared" si="504"/>
        <v>NO OFERTADO</v>
      </c>
      <c r="BU367" s="32"/>
      <c r="BV367" s="229"/>
      <c r="BW367" s="34">
        <f t="shared" si="505"/>
        <v>0</v>
      </c>
      <c r="BX367" s="31">
        <f t="shared" si="552"/>
        <v>0</v>
      </c>
      <c r="BY367" s="230" t="str">
        <f t="shared" si="507"/>
        <v>NO OFERTADO</v>
      </c>
      <c r="BZ367" s="32"/>
      <c r="CA367" s="229"/>
      <c r="CB367" s="34">
        <f t="shared" si="508"/>
        <v>0</v>
      </c>
      <c r="CC367" s="31">
        <f t="shared" si="552"/>
        <v>0</v>
      </c>
      <c r="CD367" s="230" t="str">
        <f t="shared" si="509"/>
        <v>NO OFERTADO</v>
      </c>
      <c r="CE367" s="32"/>
      <c r="CF367" s="229"/>
      <c r="CG367" s="34">
        <f t="shared" si="510"/>
        <v>0</v>
      </c>
      <c r="CH367" s="31">
        <f t="shared" si="552"/>
        <v>0</v>
      </c>
      <c r="CI367" s="230" t="str">
        <f t="shared" si="511"/>
        <v>NO OFERTADO</v>
      </c>
      <c r="CJ367" s="32">
        <v>154588</v>
      </c>
      <c r="CK367" s="229">
        <f t="shared" ref="CK367:CK372" si="555">CJ367*0.19</f>
        <v>29371.72</v>
      </c>
      <c r="CL367" s="34">
        <f t="shared" si="512"/>
        <v>183959.72</v>
      </c>
      <c r="CM367" s="31">
        <f t="shared" si="552"/>
        <v>183959.72</v>
      </c>
      <c r="CN367" s="230" t="str">
        <f t="shared" si="513"/>
        <v>HABILITA</v>
      </c>
      <c r="CO367" s="32"/>
      <c r="CP367" s="231"/>
      <c r="CQ367" s="34">
        <f t="shared" si="514"/>
        <v>0</v>
      </c>
      <c r="CR367" s="31">
        <f t="shared" si="552"/>
        <v>0</v>
      </c>
      <c r="CS367" s="230" t="str">
        <f t="shared" si="515"/>
        <v>NO OFERTADO</v>
      </c>
      <c r="CT367" s="32"/>
      <c r="CU367" s="229"/>
      <c r="CV367" s="34">
        <f t="shared" si="516"/>
        <v>0</v>
      </c>
      <c r="CW367" s="31">
        <f t="shared" si="552"/>
        <v>0</v>
      </c>
      <c r="CX367" s="230" t="str">
        <f t="shared" si="517"/>
        <v>NO OFERTADO</v>
      </c>
      <c r="CY367" s="32"/>
      <c r="CZ367" s="229"/>
      <c r="DA367" s="34">
        <f t="shared" si="530"/>
        <v>0</v>
      </c>
      <c r="DB367" s="31">
        <f t="shared" si="531"/>
        <v>0</v>
      </c>
      <c r="DC367" s="230" t="str">
        <f t="shared" si="518"/>
        <v>NO OFERTADO</v>
      </c>
      <c r="DD367" s="32">
        <v>186640</v>
      </c>
      <c r="DE367" s="229">
        <v>35461.599999999999</v>
      </c>
      <c r="DF367" s="34">
        <f t="shared" si="532"/>
        <v>222101.6</v>
      </c>
      <c r="DG367" s="31">
        <f t="shared" si="533"/>
        <v>222101.6</v>
      </c>
      <c r="DH367" s="230" t="str">
        <f t="shared" si="519"/>
        <v>HABILITA</v>
      </c>
      <c r="DI367" s="32"/>
      <c r="DJ367" s="229"/>
      <c r="DK367" s="34">
        <f t="shared" si="534"/>
        <v>0</v>
      </c>
      <c r="DL367" s="31">
        <f t="shared" si="535"/>
        <v>0</v>
      </c>
      <c r="DM367" s="230" t="str">
        <f t="shared" si="520"/>
        <v>NO OFERTADO</v>
      </c>
      <c r="DN367" s="32"/>
      <c r="DO367" s="229"/>
      <c r="DP367" s="34">
        <f t="shared" si="536"/>
        <v>0</v>
      </c>
      <c r="DQ367" s="31">
        <f t="shared" si="537"/>
        <v>0</v>
      </c>
      <c r="DR367" s="230" t="str">
        <f t="shared" si="521"/>
        <v>NO OFERTADO</v>
      </c>
      <c r="DS367" s="32"/>
      <c r="DT367" s="229"/>
      <c r="DU367" s="34">
        <f t="shared" si="538"/>
        <v>0</v>
      </c>
      <c r="DV367" s="31">
        <f t="shared" si="539"/>
        <v>0</v>
      </c>
      <c r="DW367" s="230" t="str">
        <f t="shared" si="522"/>
        <v>NO OFERTADO</v>
      </c>
      <c r="DX367" s="32"/>
      <c r="DY367" s="229">
        <f t="shared" si="553"/>
        <v>0</v>
      </c>
      <c r="DZ367" s="34">
        <f t="shared" si="523"/>
        <v>0</v>
      </c>
      <c r="EA367" s="31">
        <f t="shared" si="524"/>
        <v>0</v>
      </c>
      <c r="EB367" s="230" t="str">
        <f t="shared" si="525"/>
        <v>NO OFERTADO</v>
      </c>
      <c r="EC367" s="32"/>
      <c r="ED367" s="229"/>
      <c r="EE367" s="34">
        <f t="shared" si="540"/>
        <v>0</v>
      </c>
      <c r="EF367" s="31">
        <f t="shared" si="541"/>
        <v>0</v>
      </c>
      <c r="EG367" s="230" t="str">
        <f t="shared" si="526"/>
        <v>NO OFERTADO</v>
      </c>
      <c r="EH367" s="32"/>
      <c r="EI367" s="229"/>
      <c r="EJ367" s="34">
        <f t="shared" si="542"/>
        <v>0</v>
      </c>
      <c r="EK367" s="31">
        <f t="shared" si="543"/>
        <v>0</v>
      </c>
      <c r="EL367" s="230" t="str">
        <f t="shared" si="527"/>
        <v>NO OFERTADO</v>
      </c>
    </row>
    <row r="368" spans="1:142" s="226" customFormat="1" ht="25.5" x14ac:dyDescent="0.2">
      <c r="A368" s="103">
        <v>359</v>
      </c>
      <c r="B368" s="202" t="s">
        <v>527</v>
      </c>
      <c r="C368" s="121" t="s">
        <v>526</v>
      </c>
      <c r="D368" s="146">
        <v>1</v>
      </c>
      <c r="E368" s="227" t="s">
        <v>53</v>
      </c>
      <c r="F368" s="228">
        <v>1</v>
      </c>
      <c r="G368" s="25">
        <v>195489.63</v>
      </c>
      <c r="H368" s="32"/>
      <c r="I368" s="229"/>
      <c r="J368" s="34">
        <f t="shared" si="528"/>
        <v>0</v>
      </c>
      <c r="K368" s="31">
        <f t="shared" si="529"/>
        <v>0</v>
      </c>
      <c r="L368" s="230" t="str">
        <f t="shared" si="478"/>
        <v>NO OFERTADO</v>
      </c>
      <c r="M368" s="32"/>
      <c r="N368" s="229">
        <v>0</v>
      </c>
      <c r="O368" s="34">
        <f t="shared" si="479"/>
        <v>0</v>
      </c>
      <c r="P368" s="31">
        <f t="shared" si="549"/>
        <v>0</v>
      </c>
      <c r="Q368" s="230" t="str">
        <f t="shared" si="481"/>
        <v>NO OFERTADO</v>
      </c>
      <c r="R368" s="32"/>
      <c r="S368" s="229"/>
      <c r="T368" s="34">
        <f t="shared" si="482"/>
        <v>0</v>
      </c>
      <c r="U368" s="31">
        <f t="shared" si="549"/>
        <v>0</v>
      </c>
      <c r="V368" s="230" t="str">
        <f t="shared" si="483"/>
        <v>NO OFERTADO</v>
      </c>
      <c r="W368" s="32"/>
      <c r="X368" s="229"/>
      <c r="Y368" s="34">
        <f t="shared" si="484"/>
        <v>0</v>
      </c>
      <c r="Z368" s="31">
        <f t="shared" si="549"/>
        <v>0</v>
      </c>
      <c r="AA368" s="230" t="str">
        <f t="shared" si="485"/>
        <v>NO OFERTADO</v>
      </c>
      <c r="AB368" s="32"/>
      <c r="AC368" s="229"/>
      <c r="AD368" s="34">
        <f t="shared" si="486"/>
        <v>0</v>
      </c>
      <c r="AE368" s="31">
        <f t="shared" si="549"/>
        <v>0</v>
      </c>
      <c r="AF368" s="230" t="str">
        <f t="shared" si="487"/>
        <v>NO OFERTADO</v>
      </c>
      <c r="AG368" s="32"/>
      <c r="AH368" s="229"/>
      <c r="AI368" s="34">
        <f t="shared" si="488"/>
        <v>0</v>
      </c>
      <c r="AJ368" s="31">
        <f t="shared" si="549"/>
        <v>0</v>
      </c>
      <c r="AK368" s="230" t="str">
        <f t="shared" si="489"/>
        <v>NO OFERTADO</v>
      </c>
      <c r="AL368" s="32"/>
      <c r="AM368" s="229"/>
      <c r="AN368" s="34">
        <f t="shared" si="490"/>
        <v>0</v>
      </c>
      <c r="AO368" s="31">
        <f t="shared" si="549"/>
        <v>0</v>
      </c>
      <c r="AP368" s="230" t="str">
        <f t="shared" si="491"/>
        <v>NO OFERTADO</v>
      </c>
      <c r="AQ368" s="32">
        <v>150000</v>
      </c>
      <c r="AR368" s="229">
        <f t="shared" si="554"/>
        <v>28500</v>
      </c>
      <c r="AS368" s="34">
        <f t="shared" si="492"/>
        <v>178500</v>
      </c>
      <c r="AT368" s="31">
        <f t="shared" si="549"/>
        <v>178500</v>
      </c>
      <c r="AU368" s="230" t="str">
        <f t="shared" si="493"/>
        <v>HABILITA</v>
      </c>
      <c r="AV368" s="32"/>
      <c r="AW368" s="229"/>
      <c r="AX368" s="34">
        <f t="shared" si="494"/>
        <v>0</v>
      </c>
      <c r="AY368" s="31">
        <f t="shared" si="549"/>
        <v>0</v>
      </c>
      <c r="AZ368" s="230" t="str">
        <f t="shared" si="495"/>
        <v>NO OFERTADO</v>
      </c>
      <c r="BA368" s="32"/>
      <c r="BB368" s="229">
        <f t="shared" si="551"/>
        <v>0</v>
      </c>
      <c r="BC368" s="34">
        <f t="shared" si="497"/>
        <v>0</v>
      </c>
      <c r="BD368" s="31">
        <f t="shared" si="549"/>
        <v>0</v>
      </c>
      <c r="BE368" s="230" t="str">
        <f t="shared" si="498"/>
        <v>NO OFERTADO</v>
      </c>
      <c r="BF368" s="32"/>
      <c r="BG368" s="229"/>
      <c r="BH368" s="34">
        <f t="shared" si="499"/>
        <v>0</v>
      </c>
      <c r="BI368" s="31">
        <f t="shared" si="549"/>
        <v>0</v>
      </c>
      <c r="BJ368" s="230" t="str">
        <f t="shared" si="500"/>
        <v>NO OFERTADO</v>
      </c>
      <c r="BK368" s="32"/>
      <c r="BL368" s="229"/>
      <c r="BM368" s="34">
        <f t="shared" si="501"/>
        <v>0</v>
      </c>
      <c r="BN368" s="31">
        <f t="shared" si="549"/>
        <v>0</v>
      </c>
      <c r="BO368" s="230" t="str">
        <f t="shared" si="502"/>
        <v>NO OFERTADO</v>
      </c>
      <c r="BP368" s="32"/>
      <c r="BQ368" s="229"/>
      <c r="BR368" s="34">
        <f t="shared" si="503"/>
        <v>0</v>
      </c>
      <c r="BS368" s="31">
        <f t="shared" si="549"/>
        <v>0</v>
      </c>
      <c r="BT368" s="230" t="str">
        <f t="shared" si="504"/>
        <v>NO OFERTADO</v>
      </c>
      <c r="BU368" s="32"/>
      <c r="BV368" s="229"/>
      <c r="BW368" s="34">
        <f t="shared" si="505"/>
        <v>0</v>
      </c>
      <c r="BX368" s="31">
        <f t="shared" si="552"/>
        <v>0</v>
      </c>
      <c r="BY368" s="230" t="str">
        <f t="shared" si="507"/>
        <v>NO OFERTADO</v>
      </c>
      <c r="BZ368" s="32"/>
      <c r="CA368" s="229"/>
      <c r="CB368" s="34">
        <f t="shared" si="508"/>
        <v>0</v>
      </c>
      <c r="CC368" s="31">
        <f t="shared" si="552"/>
        <v>0</v>
      </c>
      <c r="CD368" s="230" t="str">
        <f t="shared" si="509"/>
        <v>NO OFERTADO</v>
      </c>
      <c r="CE368" s="32"/>
      <c r="CF368" s="229"/>
      <c r="CG368" s="34">
        <f t="shared" si="510"/>
        <v>0</v>
      </c>
      <c r="CH368" s="31">
        <f t="shared" si="552"/>
        <v>0</v>
      </c>
      <c r="CI368" s="230" t="str">
        <f t="shared" si="511"/>
        <v>NO OFERTADO</v>
      </c>
      <c r="CJ368" s="32">
        <v>162298</v>
      </c>
      <c r="CK368" s="229">
        <f t="shared" si="555"/>
        <v>30836.62</v>
      </c>
      <c r="CL368" s="34">
        <f t="shared" si="512"/>
        <v>193134.62</v>
      </c>
      <c r="CM368" s="31">
        <f t="shared" si="552"/>
        <v>193134.62</v>
      </c>
      <c r="CN368" s="230" t="str">
        <f t="shared" si="513"/>
        <v>HABILITA</v>
      </c>
      <c r="CO368" s="32"/>
      <c r="CP368" s="231"/>
      <c r="CQ368" s="34">
        <f t="shared" si="514"/>
        <v>0</v>
      </c>
      <c r="CR368" s="31">
        <f t="shared" si="552"/>
        <v>0</v>
      </c>
      <c r="CS368" s="230" t="str">
        <f t="shared" si="515"/>
        <v>NO OFERTADO</v>
      </c>
      <c r="CT368" s="32"/>
      <c r="CU368" s="229"/>
      <c r="CV368" s="34">
        <f t="shared" si="516"/>
        <v>0</v>
      </c>
      <c r="CW368" s="31">
        <f t="shared" si="552"/>
        <v>0</v>
      </c>
      <c r="CX368" s="230" t="str">
        <f t="shared" si="517"/>
        <v>NO OFERTADO</v>
      </c>
      <c r="CY368" s="32"/>
      <c r="CZ368" s="229"/>
      <c r="DA368" s="34">
        <f t="shared" si="530"/>
        <v>0</v>
      </c>
      <c r="DB368" s="31">
        <f t="shared" si="531"/>
        <v>0</v>
      </c>
      <c r="DC368" s="230" t="str">
        <f t="shared" si="518"/>
        <v>NO OFERTADO</v>
      </c>
      <c r="DD368" s="32">
        <v>186640</v>
      </c>
      <c r="DE368" s="229">
        <v>35461.599999999999</v>
      </c>
      <c r="DF368" s="34">
        <f t="shared" si="532"/>
        <v>222101.6</v>
      </c>
      <c r="DG368" s="31">
        <f t="shared" si="533"/>
        <v>222101.6</v>
      </c>
      <c r="DH368" s="230" t="str">
        <f t="shared" si="519"/>
        <v>HABILITA</v>
      </c>
      <c r="DI368" s="32"/>
      <c r="DJ368" s="229"/>
      <c r="DK368" s="34">
        <f t="shared" si="534"/>
        <v>0</v>
      </c>
      <c r="DL368" s="31">
        <f t="shared" si="535"/>
        <v>0</v>
      </c>
      <c r="DM368" s="230" t="str">
        <f t="shared" si="520"/>
        <v>NO OFERTADO</v>
      </c>
      <c r="DN368" s="32"/>
      <c r="DO368" s="229"/>
      <c r="DP368" s="34">
        <f t="shared" si="536"/>
        <v>0</v>
      </c>
      <c r="DQ368" s="31">
        <f t="shared" si="537"/>
        <v>0</v>
      </c>
      <c r="DR368" s="230" t="str">
        <f t="shared" si="521"/>
        <v>NO OFERTADO</v>
      </c>
      <c r="DS368" s="32"/>
      <c r="DT368" s="229"/>
      <c r="DU368" s="34">
        <f t="shared" si="538"/>
        <v>0</v>
      </c>
      <c r="DV368" s="31">
        <f t="shared" si="539"/>
        <v>0</v>
      </c>
      <c r="DW368" s="230" t="str">
        <f t="shared" si="522"/>
        <v>NO OFERTADO</v>
      </c>
      <c r="DX368" s="32"/>
      <c r="DY368" s="229">
        <f t="shared" si="553"/>
        <v>0</v>
      </c>
      <c r="DZ368" s="34">
        <f t="shared" si="523"/>
        <v>0</v>
      </c>
      <c r="EA368" s="31">
        <f t="shared" si="524"/>
        <v>0</v>
      </c>
      <c r="EB368" s="230" t="str">
        <f t="shared" si="525"/>
        <v>NO OFERTADO</v>
      </c>
      <c r="EC368" s="32"/>
      <c r="ED368" s="229"/>
      <c r="EE368" s="34">
        <f t="shared" si="540"/>
        <v>0</v>
      </c>
      <c r="EF368" s="31">
        <f t="shared" si="541"/>
        <v>0</v>
      </c>
      <c r="EG368" s="230" t="str">
        <f t="shared" si="526"/>
        <v>NO OFERTADO</v>
      </c>
      <c r="EH368" s="32"/>
      <c r="EI368" s="229"/>
      <c r="EJ368" s="34">
        <f t="shared" si="542"/>
        <v>0</v>
      </c>
      <c r="EK368" s="31">
        <f t="shared" si="543"/>
        <v>0</v>
      </c>
      <c r="EL368" s="230" t="str">
        <f t="shared" si="527"/>
        <v>NO OFERTADO</v>
      </c>
    </row>
    <row r="369" spans="1:142" s="226" customFormat="1" ht="25.5" x14ac:dyDescent="0.2">
      <c r="A369" s="103">
        <v>360</v>
      </c>
      <c r="B369" s="202" t="s">
        <v>528</v>
      </c>
      <c r="C369" s="121" t="s">
        <v>526</v>
      </c>
      <c r="D369" s="146">
        <v>1</v>
      </c>
      <c r="E369" s="227" t="s">
        <v>53</v>
      </c>
      <c r="F369" s="228">
        <v>5.5</v>
      </c>
      <c r="G369" s="25">
        <v>195489.63</v>
      </c>
      <c r="H369" s="32"/>
      <c r="I369" s="229"/>
      <c r="J369" s="34">
        <f t="shared" si="528"/>
        <v>0</v>
      </c>
      <c r="K369" s="31">
        <f t="shared" si="529"/>
        <v>0</v>
      </c>
      <c r="L369" s="230" t="str">
        <f t="shared" si="478"/>
        <v>NO OFERTADO</v>
      </c>
      <c r="M369" s="32"/>
      <c r="N369" s="229">
        <v>0</v>
      </c>
      <c r="O369" s="34">
        <f t="shared" si="479"/>
        <v>0</v>
      </c>
      <c r="P369" s="31">
        <f t="shared" si="549"/>
        <v>0</v>
      </c>
      <c r="Q369" s="230" t="str">
        <f t="shared" si="481"/>
        <v>NO OFERTADO</v>
      </c>
      <c r="R369" s="32"/>
      <c r="S369" s="229"/>
      <c r="T369" s="34">
        <f t="shared" si="482"/>
        <v>0</v>
      </c>
      <c r="U369" s="31">
        <f t="shared" si="549"/>
        <v>0</v>
      </c>
      <c r="V369" s="230" t="str">
        <f t="shared" si="483"/>
        <v>NO OFERTADO</v>
      </c>
      <c r="W369" s="32"/>
      <c r="X369" s="229"/>
      <c r="Y369" s="34">
        <f t="shared" si="484"/>
        <v>0</v>
      </c>
      <c r="Z369" s="31">
        <f t="shared" si="549"/>
        <v>0</v>
      </c>
      <c r="AA369" s="230" t="str">
        <f t="shared" si="485"/>
        <v>NO OFERTADO</v>
      </c>
      <c r="AB369" s="32"/>
      <c r="AC369" s="229"/>
      <c r="AD369" s="34">
        <f t="shared" si="486"/>
        <v>0</v>
      </c>
      <c r="AE369" s="31">
        <f t="shared" si="549"/>
        <v>0</v>
      </c>
      <c r="AF369" s="230" t="str">
        <f t="shared" si="487"/>
        <v>NO OFERTADO</v>
      </c>
      <c r="AG369" s="32"/>
      <c r="AH369" s="229"/>
      <c r="AI369" s="34">
        <f t="shared" si="488"/>
        <v>0</v>
      </c>
      <c r="AJ369" s="31">
        <f t="shared" si="549"/>
        <v>0</v>
      </c>
      <c r="AK369" s="230" t="str">
        <f t="shared" si="489"/>
        <v>NO OFERTADO</v>
      </c>
      <c r="AL369" s="32"/>
      <c r="AM369" s="229"/>
      <c r="AN369" s="34">
        <f t="shared" si="490"/>
        <v>0</v>
      </c>
      <c r="AO369" s="31">
        <f t="shared" si="549"/>
        <v>0</v>
      </c>
      <c r="AP369" s="230" t="str">
        <f t="shared" si="491"/>
        <v>NO OFERTADO</v>
      </c>
      <c r="AQ369" s="32">
        <v>150000</v>
      </c>
      <c r="AR369" s="229">
        <f t="shared" si="554"/>
        <v>28500</v>
      </c>
      <c r="AS369" s="34">
        <f t="shared" si="492"/>
        <v>178500</v>
      </c>
      <c r="AT369" s="31">
        <f t="shared" si="549"/>
        <v>178500</v>
      </c>
      <c r="AU369" s="230" t="str">
        <f t="shared" si="493"/>
        <v>HABILITA</v>
      </c>
      <c r="AV369" s="32"/>
      <c r="AW369" s="229"/>
      <c r="AX369" s="34">
        <f t="shared" si="494"/>
        <v>0</v>
      </c>
      <c r="AY369" s="31">
        <f t="shared" si="549"/>
        <v>0</v>
      </c>
      <c r="AZ369" s="230" t="str">
        <f t="shared" si="495"/>
        <v>NO OFERTADO</v>
      </c>
      <c r="BA369" s="32"/>
      <c r="BB369" s="229">
        <f t="shared" si="551"/>
        <v>0</v>
      </c>
      <c r="BC369" s="34">
        <f t="shared" si="497"/>
        <v>0</v>
      </c>
      <c r="BD369" s="31">
        <f t="shared" si="549"/>
        <v>0</v>
      </c>
      <c r="BE369" s="230" t="str">
        <f t="shared" si="498"/>
        <v>NO OFERTADO</v>
      </c>
      <c r="BF369" s="32"/>
      <c r="BG369" s="229"/>
      <c r="BH369" s="34">
        <f t="shared" si="499"/>
        <v>0</v>
      </c>
      <c r="BI369" s="31">
        <f t="shared" si="549"/>
        <v>0</v>
      </c>
      <c r="BJ369" s="230" t="str">
        <f t="shared" si="500"/>
        <v>NO OFERTADO</v>
      </c>
      <c r="BK369" s="32"/>
      <c r="BL369" s="229"/>
      <c r="BM369" s="34">
        <f t="shared" si="501"/>
        <v>0</v>
      </c>
      <c r="BN369" s="31">
        <f t="shared" si="549"/>
        <v>0</v>
      </c>
      <c r="BO369" s="230" t="str">
        <f t="shared" si="502"/>
        <v>NO OFERTADO</v>
      </c>
      <c r="BP369" s="32"/>
      <c r="BQ369" s="229"/>
      <c r="BR369" s="34">
        <f t="shared" si="503"/>
        <v>0</v>
      </c>
      <c r="BS369" s="31">
        <f t="shared" si="549"/>
        <v>0</v>
      </c>
      <c r="BT369" s="230" t="str">
        <f t="shared" si="504"/>
        <v>NO OFERTADO</v>
      </c>
      <c r="BU369" s="32"/>
      <c r="BV369" s="229"/>
      <c r="BW369" s="34">
        <f t="shared" si="505"/>
        <v>0</v>
      </c>
      <c r="BX369" s="31">
        <f t="shared" si="552"/>
        <v>0</v>
      </c>
      <c r="BY369" s="230" t="str">
        <f t="shared" si="507"/>
        <v>NO OFERTADO</v>
      </c>
      <c r="BZ369" s="32"/>
      <c r="CA369" s="229"/>
      <c r="CB369" s="34">
        <f t="shared" si="508"/>
        <v>0</v>
      </c>
      <c r="CC369" s="31">
        <f t="shared" si="552"/>
        <v>0</v>
      </c>
      <c r="CD369" s="230" t="str">
        <f t="shared" si="509"/>
        <v>NO OFERTADO</v>
      </c>
      <c r="CE369" s="32"/>
      <c r="CF369" s="229"/>
      <c r="CG369" s="34">
        <f t="shared" si="510"/>
        <v>0</v>
      </c>
      <c r="CH369" s="31">
        <f t="shared" si="552"/>
        <v>0</v>
      </c>
      <c r="CI369" s="230" t="str">
        <f t="shared" si="511"/>
        <v>NO OFERTADO</v>
      </c>
      <c r="CJ369" s="32">
        <v>162298</v>
      </c>
      <c r="CK369" s="229">
        <f t="shared" si="555"/>
        <v>30836.62</v>
      </c>
      <c r="CL369" s="34">
        <f t="shared" si="512"/>
        <v>193134.62</v>
      </c>
      <c r="CM369" s="31">
        <f t="shared" si="552"/>
        <v>193134.62</v>
      </c>
      <c r="CN369" s="230" t="str">
        <f t="shared" si="513"/>
        <v>HABILITA</v>
      </c>
      <c r="CO369" s="32"/>
      <c r="CP369" s="231"/>
      <c r="CQ369" s="34">
        <f t="shared" si="514"/>
        <v>0</v>
      </c>
      <c r="CR369" s="31">
        <f t="shared" si="552"/>
        <v>0</v>
      </c>
      <c r="CS369" s="230" t="str">
        <f t="shared" si="515"/>
        <v>NO OFERTADO</v>
      </c>
      <c r="CT369" s="32"/>
      <c r="CU369" s="229"/>
      <c r="CV369" s="34">
        <f t="shared" si="516"/>
        <v>0</v>
      </c>
      <c r="CW369" s="31">
        <f t="shared" si="552"/>
        <v>0</v>
      </c>
      <c r="CX369" s="230" t="str">
        <f t="shared" si="517"/>
        <v>NO OFERTADO</v>
      </c>
      <c r="CY369" s="32"/>
      <c r="CZ369" s="229"/>
      <c r="DA369" s="34">
        <f t="shared" si="530"/>
        <v>0</v>
      </c>
      <c r="DB369" s="31">
        <f t="shared" si="531"/>
        <v>0</v>
      </c>
      <c r="DC369" s="230" t="str">
        <f t="shared" si="518"/>
        <v>NO OFERTADO</v>
      </c>
      <c r="DD369" s="32">
        <v>186640</v>
      </c>
      <c r="DE369" s="229">
        <v>35461.599999999999</v>
      </c>
      <c r="DF369" s="34">
        <f t="shared" si="532"/>
        <v>222101.6</v>
      </c>
      <c r="DG369" s="31">
        <f t="shared" si="533"/>
        <v>222101.6</v>
      </c>
      <c r="DH369" s="230" t="str">
        <f t="shared" si="519"/>
        <v>HABILITA</v>
      </c>
      <c r="DI369" s="32"/>
      <c r="DJ369" s="229"/>
      <c r="DK369" s="34">
        <f t="shared" si="534"/>
        <v>0</v>
      </c>
      <c r="DL369" s="31">
        <f t="shared" si="535"/>
        <v>0</v>
      </c>
      <c r="DM369" s="230" t="str">
        <f t="shared" si="520"/>
        <v>NO OFERTADO</v>
      </c>
      <c r="DN369" s="32"/>
      <c r="DO369" s="229"/>
      <c r="DP369" s="34">
        <f t="shared" si="536"/>
        <v>0</v>
      </c>
      <c r="DQ369" s="31">
        <f t="shared" si="537"/>
        <v>0</v>
      </c>
      <c r="DR369" s="230" t="str">
        <f t="shared" si="521"/>
        <v>NO OFERTADO</v>
      </c>
      <c r="DS369" s="32"/>
      <c r="DT369" s="229"/>
      <c r="DU369" s="34">
        <f t="shared" si="538"/>
        <v>0</v>
      </c>
      <c r="DV369" s="31">
        <f t="shared" si="539"/>
        <v>0</v>
      </c>
      <c r="DW369" s="230" t="str">
        <f t="shared" si="522"/>
        <v>NO OFERTADO</v>
      </c>
      <c r="DX369" s="32"/>
      <c r="DY369" s="229">
        <f t="shared" si="553"/>
        <v>0</v>
      </c>
      <c r="DZ369" s="34">
        <f t="shared" si="523"/>
        <v>0</v>
      </c>
      <c r="EA369" s="31">
        <f t="shared" si="524"/>
        <v>0</v>
      </c>
      <c r="EB369" s="230" t="str">
        <f t="shared" si="525"/>
        <v>NO OFERTADO</v>
      </c>
      <c r="EC369" s="32"/>
      <c r="ED369" s="229"/>
      <c r="EE369" s="34">
        <f t="shared" si="540"/>
        <v>0</v>
      </c>
      <c r="EF369" s="31">
        <f t="shared" si="541"/>
        <v>0</v>
      </c>
      <c r="EG369" s="230" t="str">
        <f t="shared" si="526"/>
        <v>NO OFERTADO</v>
      </c>
      <c r="EH369" s="32"/>
      <c r="EI369" s="229"/>
      <c r="EJ369" s="34">
        <f t="shared" si="542"/>
        <v>0</v>
      </c>
      <c r="EK369" s="31">
        <f t="shared" si="543"/>
        <v>0</v>
      </c>
      <c r="EL369" s="230" t="str">
        <f t="shared" si="527"/>
        <v>NO OFERTADO</v>
      </c>
    </row>
    <row r="370" spans="1:142" s="226" customFormat="1" ht="25.5" x14ac:dyDescent="0.2">
      <c r="A370" s="103">
        <v>361</v>
      </c>
      <c r="B370" s="202" t="s">
        <v>529</v>
      </c>
      <c r="C370" s="121" t="s">
        <v>526</v>
      </c>
      <c r="D370" s="146">
        <v>1</v>
      </c>
      <c r="E370" s="227" t="s">
        <v>53</v>
      </c>
      <c r="F370" s="228">
        <v>1</v>
      </c>
      <c r="G370" s="25">
        <v>190517.81</v>
      </c>
      <c r="H370" s="32"/>
      <c r="I370" s="229"/>
      <c r="J370" s="34">
        <f t="shared" si="528"/>
        <v>0</v>
      </c>
      <c r="K370" s="31">
        <f t="shared" si="529"/>
        <v>0</v>
      </c>
      <c r="L370" s="230" t="str">
        <f t="shared" si="478"/>
        <v>NO OFERTADO</v>
      </c>
      <c r="M370" s="32"/>
      <c r="N370" s="229">
        <v>0</v>
      </c>
      <c r="O370" s="34">
        <f t="shared" si="479"/>
        <v>0</v>
      </c>
      <c r="P370" s="31">
        <f t="shared" si="549"/>
        <v>0</v>
      </c>
      <c r="Q370" s="230" t="str">
        <f t="shared" si="481"/>
        <v>NO OFERTADO</v>
      </c>
      <c r="R370" s="32"/>
      <c r="S370" s="229"/>
      <c r="T370" s="34">
        <f t="shared" si="482"/>
        <v>0</v>
      </c>
      <c r="U370" s="31">
        <f t="shared" si="549"/>
        <v>0</v>
      </c>
      <c r="V370" s="230" t="str">
        <f t="shared" si="483"/>
        <v>NO OFERTADO</v>
      </c>
      <c r="W370" s="32"/>
      <c r="X370" s="229"/>
      <c r="Y370" s="34">
        <f t="shared" si="484"/>
        <v>0</v>
      </c>
      <c r="Z370" s="31">
        <f t="shared" si="549"/>
        <v>0</v>
      </c>
      <c r="AA370" s="230" t="str">
        <f t="shared" si="485"/>
        <v>NO OFERTADO</v>
      </c>
      <c r="AB370" s="32"/>
      <c r="AC370" s="229"/>
      <c r="AD370" s="34">
        <f t="shared" si="486"/>
        <v>0</v>
      </c>
      <c r="AE370" s="31">
        <f t="shared" si="549"/>
        <v>0</v>
      </c>
      <c r="AF370" s="230" t="str">
        <f t="shared" si="487"/>
        <v>NO OFERTADO</v>
      </c>
      <c r="AG370" s="32"/>
      <c r="AH370" s="229"/>
      <c r="AI370" s="34">
        <f t="shared" si="488"/>
        <v>0</v>
      </c>
      <c r="AJ370" s="31">
        <f t="shared" si="549"/>
        <v>0</v>
      </c>
      <c r="AK370" s="230" t="str">
        <f t="shared" si="489"/>
        <v>NO OFERTADO</v>
      </c>
      <c r="AL370" s="32"/>
      <c r="AM370" s="229"/>
      <c r="AN370" s="34">
        <f t="shared" si="490"/>
        <v>0</v>
      </c>
      <c r="AO370" s="31">
        <f t="shared" si="549"/>
        <v>0</v>
      </c>
      <c r="AP370" s="230" t="str">
        <f t="shared" si="491"/>
        <v>NO OFERTADO</v>
      </c>
      <c r="AQ370" s="32">
        <v>150000</v>
      </c>
      <c r="AR370" s="229">
        <f t="shared" si="554"/>
        <v>28500</v>
      </c>
      <c r="AS370" s="34">
        <f t="shared" si="492"/>
        <v>178500</v>
      </c>
      <c r="AT370" s="31">
        <f t="shared" si="549"/>
        <v>178500</v>
      </c>
      <c r="AU370" s="230" t="str">
        <f t="shared" si="493"/>
        <v>HABILITA</v>
      </c>
      <c r="AV370" s="32"/>
      <c r="AW370" s="229"/>
      <c r="AX370" s="34">
        <f t="shared" si="494"/>
        <v>0</v>
      </c>
      <c r="AY370" s="31">
        <f t="shared" si="549"/>
        <v>0</v>
      </c>
      <c r="AZ370" s="230" t="str">
        <f t="shared" si="495"/>
        <v>NO OFERTADO</v>
      </c>
      <c r="BA370" s="32"/>
      <c r="BB370" s="229">
        <f t="shared" si="551"/>
        <v>0</v>
      </c>
      <c r="BC370" s="34">
        <f t="shared" si="497"/>
        <v>0</v>
      </c>
      <c r="BD370" s="31">
        <f t="shared" si="549"/>
        <v>0</v>
      </c>
      <c r="BE370" s="230" t="str">
        <f t="shared" si="498"/>
        <v>NO OFERTADO</v>
      </c>
      <c r="BF370" s="32"/>
      <c r="BG370" s="229"/>
      <c r="BH370" s="34">
        <f t="shared" si="499"/>
        <v>0</v>
      </c>
      <c r="BI370" s="31">
        <f t="shared" si="549"/>
        <v>0</v>
      </c>
      <c r="BJ370" s="230" t="str">
        <f t="shared" si="500"/>
        <v>NO OFERTADO</v>
      </c>
      <c r="BK370" s="32"/>
      <c r="BL370" s="229"/>
      <c r="BM370" s="34">
        <f t="shared" si="501"/>
        <v>0</v>
      </c>
      <c r="BN370" s="31">
        <f t="shared" si="549"/>
        <v>0</v>
      </c>
      <c r="BO370" s="230" t="str">
        <f t="shared" si="502"/>
        <v>NO OFERTADO</v>
      </c>
      <c r="BP370" s="32"/>
      <c r="BQ370" s="229"/>
      <c r="BR370" s="34">
        <f t="shared" si="503"/>
        <v>0</v>
      </c>
      <c r="BS370" s="31">
        <f t="shared" si="549"/>
        <v>0</v>
      </c>
      <c r="BT370" s="230" t="str">
        <f t="shared" si="504"/>
        <v>NO OFERTADO</v>
      </c>
      <c r="BU370" s="32"/>
      <c r="BV370" s="229"/>
      <c r="BW370" s="34">
        <f t="shared" si="505"/>
        <v>0</v>
      </c>
      <c r="BX370" s="31">
        <f t="shared" si="552"/>
        <v>0</v>
      </c>
      <c r="BY370" s="230" t="str">
        <f t="shared" si="507"/>
        <v>NO OFERTADO</v>
      </c>
      <c r="BZ370" s="32"/>
      <c r="CA370" s="229"/>
      <c r="CB370" s="34">
        <f t="shared" si="508"/>
        <v>0</v>
      </c>
      <c r="CC370" s="31">
        <f t="shared" si="552"/>
        <v>0</v>
      </c>
      <c r="CD370" s="230" t="str">
        <f t="shared" si="509"/>
        <v>NO OFERTADO</v>
      </c>
      <c r="CE370" s="32"/>
      <c r="CF370" s="229"/>
      <c r="CG370" s="34">
        <f t="shared" si="510"/>
        <v>0</v>
      </c>
      <c r="CH370" s="31">
        <f t="shared" si="552"/>
        <v>0</v>
      </c>
      <c r="CI370" s="230" t="str">
        <f t="shared" si="511"/>
        <v>NO OFERTADO</v>
      </c>
      <c r="CJ370" s="32">
        <v>158171</v>
      </c>
      <c r="CK370" s="229">
        <f t="shared" si="555"/>
        <v>30052.49</v>
      </c>
      <c r="CL370" s="34">
        <f t="shared" si="512"/>
        <v>188223.49</v>
      </c>
      <c r="CM370" s="31">
        <f t="shared" si="552"/>
        <v>188223.49</v>
      </c>
      <c r="CN370" s="230" t="str">
        <f t="shared" si="513"/>
        <v>HABILITA</v>
      </c>
      <c r="CO370" s="32"/>
      <c r="CP370" s="231"/>
      <c r="CQ370" s="34">
        <f t="shared" si="514"/>
        <v>0</v>
      </c>
      <c r="CR370" s="31">
        <f t="shared" si="552"/>
        <v>0</v>
      </c>
      <c r="CS370" s="230" t="str">
        <f t="shared" si="515"/>
        <v>NO OFERTADO</v>
      </c>
      <c r="CT370" s="32"/>
      <c r="CU370" s="229"/>
      <c r="CV370" s="34">
        <f t="shared" si="516"/>
        <v>0</v>
      </c>
      <c r="CW370" s="31">
        <f t="shared" si="552"/>
        <v>0</v>
      </c>
      <c r="CX370" s="230" t="str">
        <f t="shared" si="517"/>
        <v>NO OFERTADO</v>
      </c>
      <c r="CY370" s="32"/>
      <c r="CZ370" s="229"/>
      <c r="DA370" s="34">
        <f t="shared" si="530"/>
        <v>0</v>
      </c>
      <c r="DB370" s="31">
        <f t="shared" si="531"/>
        <v>0</v>
      </c>
      <c r="DC370" s="230" t="str">
        <f t="shared" si="518"/>
        <v>NO OFERTADO</v>
      </c>
      <c r="DD370" s="32">
        <v>186640</v>
      </c>
      <c r="DE370" s="229">
        <v>35461.599999999999</v>
      </c>
      <c r="DF370" s="34">
        <f t="shared" si="532"/>
        <v>222101.6</v>
      </c>
      <c r="DG370" s="31">
        <f t="shared" si="533"/>
        <v>222101.6</v>
      </c>
      <c r="DH370" s="230" t="str">
        <f t="shared" si="519"/>
        <v>HABILITA</v>
      </c>
      <c r="DI370" s="32"/>
      <c r="DJ370" s="229"/>
      <c r="DK370" s="34">
        <f t="shared" si="534"/>
        <v>0</v>
      </c>
      <c r="DL370" s="31">
        <f t="shared" si="535"/>
        <v>0</v>
      </c>
      <c r="DM370" s="230" t="str">
        <f t="shared" si="520"/>
        <v>NO OFERTADO</v>
      </c>
      <c r="DN370" s="32"/>
      <c r="DO370" s="229"/>
      <c r="DP370" s="34">
        <f t="shared" si="536"/>
        <v>0</v>
      </c>
      <c r="DQ370" s="31">
        <f t="shared" si="537"/>
        <v>0</v>
      </c>
      <c r="DR370" s="230" t="str">
        <f t="shared" si="521"/>
        <v>NO OFERTADO</v>
      </c>
      <c r="DS370" s="32"/>
      <c r="DT370" s="229"/>
      <c r="DU370" s="34">
        <f t="shared" si="538"/>
        <v>0</v>
      </c>
      <c r="DV370" s="31">
        <f t="shared" si="539"/>
        <v>0</v>
      </c>
      <c r="DW370" s="230" t="str">
        <f t="shared" si="522"/>
        <v>NO OFERTADO</v>
      </c>
      <c r="DX370" s="32"/>
      <c r="DY370" s="229">
        <f t="shared" si="553"/>
        <v>0</v>
      </c>
      <c r="DZ370" s="34">
        <f t="shared" si="523"/>
        <v>0</v>
      </c>
      <c r="EA370" s="31">
        <f t="shared" si="524"/>
        <v>0</v>
      </c>
      <c r="EB370" s="230" t="str">
        <f t="shared" si="525"/>
        <v>NO OFERTADO</v>
      </c>
      <c r="EC370" s="32"/>
      <c r="ED370" s="229"/>
      <c r="EE370" s="34">
        <f t="shared" si="540"/>
        <v>0</v>
      </c>
      <c r="EF370" s="31">
        <f t="shared" si="541"/>
        <v>0</v>
      </c>
      <c r="EG370" s="230" t="str">
        <f t="shared" si="526"/>
        <v>NO OFERTADO</v>
      </c>
      <c r="EH370" s="32"/>
      <c r="EI370" s="229"/>
      <c r="EJ370" s="34">
        <f t="shared" si="542"/>
        <v>0</v>
      </c>
      <c r="EK370" s="31">
        <f t="shared" si="543"/>
        <v>0</v>
      </c>
      <c r="EL370" s="230" t="str">
        <f t="shared" si="527"/>
        <v>NO OFERTADO</v>
      </c>
    </row>
    <row r="371" spans="1:142" s="226" customFormat="1" ht="25.5" x14ac:dyDescent="0.2">
      <c r="A371" s="103">
        <v>362</v>
      </c>
      <c r="B371" s="202" t="s">
        <v>530</v>
      </c>
      <c r="C371" s="121" t="s">
        <v>526</v>
      </c>
      <c r="D371" s="146">
        <v>1</v>
      </c>
      <c r="E371" s="227" t="s">
        <v>53</v>
      </c>
      <c r="F371" s="228">
        <v>0.66666666666666663</v>
      </c>
      <c r="G371" s="25">
        <v>190517.81</v>
      </c>
      <c r="H371" s="32"/>
      <c r="I371" s="229"/>
      <c r="J371" s="34">
        <f t="shared" si="528"/>
        <v>0</v>
      </c>
      <c r="K371" s="31">
        <f t="shared" si="529"/>
        <v>0</v>
      </c>
      <c r="L371" s="230" t="str">
        <f t="shared" si="478"/>
        <v>NO OFERTADO</v>
      </c>
      <c r="M371" s="32"/>
      <c r="N371" s="229">
        <v>0</v>
      </c>
      <c r="O371" s="34">
        <f t="shared" si="479"/>
        <v>0</v>
      </c>
      <c r="P371" s="31">
        <f t="shared" si="549"/>
        <v>0</v>
      </c>
      <c r="Q371" s="230" t="str">
        <f t="shared" si="481"/>
        <v>NO OFERTADO</v>
      </c>
      <c r="R371" s="32"/>
      <c r="S371" s="229"/>
      <c r="T371" s="34">
        <f t="shared" si="482"/>
        <v>0</v>
      </c>
      <c r="U371" s="31">
        <f t="shared" si="549"/>
        <v>0</v>
      </c>
      <c r="V371" s="230" t="str">
        <f t="shared" si="483"/>
        <v>NO OFERTADO</v>
      </c>
      <c r="W371" s="32"/>
      <c r="X371" s="229"/>
      <c r="Y371" s="34">
        <f t="shared" si="484"/>
        <v>0</v>
      </c>
      <c r="Z371" s="31">
        <f t="shared" si="549"/>
        <v>0</v>
      </c>
      <c r="AA371" s="230" t="str">
        <f t="shared" si="485"/>
        <v>NO OFERTADO</v>
      </c>
      <c r="AB371" s="32"/>
      <c r="AC371" s="229"/>
      <c r="AD371" s="34">
        <f t="shared" si="486"/>
        <v>0</v>
      </c>
      <c r="AE371" s="31">
        <f t="shared" si="549"/>
        <v>0</v>
      </c>
      <c r="AF371" s="230" t="str">
        <f t="shared" si="487"/>
        <v>NO OFERTADO</v>
      </c>
      <c r="AG371" s="32"/>
      <c r="AH371" s="229"/>
      <c r="AI371" s="34">
        <f t="shared" si="488"/>
        <v>0</v>
      </c>
      <c r="AJ371" s="31">
        <f t="shared" si="549"/>
        <v>0</v>
      </c>
      <c r="AK371" s="230" t="str">
        <f t="shared" si="489"/>
        <v>NO OFERTADO</v>
      </c>
      <c r="AL371" s="32"/>
      <c r="AM371" s="229"/>
      <c r="AN371" s="34">
        <f t="shared" si="490"/>
        <v>0</v>
      </c>
      <c r="AO371" s="31">
        <f t="shared" si="549"/>
        <v>0</v>
      </c>
      <c r="AP371" s="230" t="str">
        <f t="shared" si="491"/>
        <v>NO OFERTADO</v>
      </c>
      <c r="AQ371" s="32">
        <v>150000</v>
      </c>
      <c r="AR371" s="229">
        <f t="shared" si="554"/>
        <v>28500</v>
      </c>
      <c r="AS371" s="34">
        <f t="shared" si="492"/>
        <v>178500</v>
      </c>
      <c r="AT371" s="31">
        <f t="shared" si="549"/>
        <v>178500</v>
      </c>
      <c r="AU371" s="230" t="str">
        <f t="shared" si="493"/>
        <v>HABILITA</v>
      </c>
      <c r="AV371" s="32"/>
      <c r="AW371" s="229"/>
      <c r="AX371" s="34">
        <f t="shared" si="494"/>
        <v>0</v>
      </c>
      <c r="AY371" s="31">
        <f t="shared" si="549"/>
        <v>0</v>
      </c>
      <c r="AZ371" s="230" t="str">
        <f t="shared" si="495"/>
        <v>NO OFERTADO</v>
      </c>
      <c r="BA371" s="32"/>
      <c r="BB371" s="229">
        <f t="shared" si="551"/>
        <v>0</v>
      </c>
      <c r="BC371" s="34">
        <f t="shared" si="497"/>
        <v>0</v>
      </c>
      <c r="BD371" s="31">
        <f t="shared" si="549"/>
        <v>0</v>
      </c>
      <c r="BE371" s="230" t="str">
        <f t="shared" si="498"/>
        <v>NO OFERTADO</v>
      </c>
      <c r="BF371" s="32"/>
      <c r="BG371" s="229"/>
      <c r="BH371" s="34">
        <f t="shared" si="499"/>
        <v>0</v>
      </c>
      <c r="BI371" s="31">
        <f t="shared" si="549"/>
        <v>0</v>
      </c>
      <c r="BJ371" s="230" t="str">
        <f t="shared" si="500"/>
        <v>NO OFERTADO</v>
      </c>
      <c r="BK371" s="32"/>
      <c r="BL371" s="229"/>
      <c r="BM371" s="34">
        <f t="shared" si="501"/>
        <v>0</v>
      </c>
      <c r="BN371" s="31">
        <f t="shared" si="549"/>
        <v>0</v>
      </c>
      <c r="BO371" s="230" t="str">
        <f t="shared" si="502"/>
        <v>NO OFERTADO</v>
      </c>
      <c r="BP371" s="32"/>
      <c r="BQ371" s="229"/>
      <c r="BR371" s="34">
        <f t="shared" si="503"/>
        <v>0</v>
      </c>
      <c r="BS371" s="31">
        <f t="shared" si="549"/>
        <v>0</v>
      </c>
      <c r="BT371" s="230" t="str">
        <f t="shared" si="504"/>
        <v>NO OFERTADO</v>
      </c>
      <c r="BU371" s="32"/>
      <c r="BV371" s="229"/>
      <c r="BW371" s="34">
        <f t="shared" si="505"/>
        <v>0</v>
      </c>
      <c r="BX371" s="31">
        <f t="shared" si="552"/>
        <v>0</v>
      </c>
      <c r="BY371" s="230" t="str">
        <f t="shared" si="507"/>
        <v>NO OFERTADO</v>
      </c>
      <c r="BZ371" s="32"/>
      <c r="CA371" s="229"/>
      <c r="CB371" s="34">
        <f t="shared" si="508"/>
        <v>0</v>
      </c>
      <c r="CC371" s="31">
        <f t="shared" si="552"/>
        <v>0</v>
      </c>
      <c r="CD371" s="230" t="str">
        <f t="shared" si="509"/>
        <v>NO OFERTADO</v>
      </c>
      <c r="CE371" s="32"/>
      <c r="CF371" s="229"/>
      <c r="CG371" s="34">
        <f t="shared" si="510"/>
        <v>0</v>
      </c>
      <c r="CH371" s="31">
        <f t="shared" si="552"/>
        <v>0</v>
      </c>
      <c r="CI371" s="230" t="str">
        <f t="shared" si="511"/>
        <v>NO OFERTADO</v>
      </c>
      <c r="CJ371" s="32">
        <v>158171</v>
      </c>
      <c r="CK371" s="229">
        <f t="shared" si="555"/>
        <v>30052.49</v>
      </c>
      <c r="CL371" s="34">
        <f t="shared" si="512"/>
        <v>188223.49</v>
      </c>
      <c r="CM371" s="31">
        <f t="shared" si="552"/>
        <v>188223.49</v>
      </c>
      <c r="CN371" s="230" t="str">
        <f t="shared" si="513"/>
        <v>HABILITA</v>
      </c>
      <c r="CO371" s="32"/>
      <c r="CP371" s="231"/>
      <c r="CQ371" s="34">
        <f t="shared" si="514"/>
        <v>0</v>
      </c>
      <c r="CR371" s="31">
        <f t="shared" si="552"/>
        <v>0</v>
      </c>
      <c r="CS371" s="230" t="str">
        <f t="shared" si="515"/>
        <v>NO OFERTADO</v>
      </c>
      <c r="CT371" s="32"/>
      <c r="CU371" s="229"/>
      <c r="CV371" s="34">
        <f t="shared" si="516"/>
        <v>0</v>
      </c>
      <c r="CW371" s="31">
        <f t="shared" si="552"/>
        <v>0</v>
      </c>
      <c r="CX371" s="230" t="str">
        <f t="shared" si="517"/>
        <v>NO OFERTADO</v>
      </c>
      <c r="CY371" s="32"/>
      <c r="CZ371" s="229"/>
      <c r="DA371" s="34">
        <f t="shared" si="530"/>
        <v>0</v>
      </c>
      <c r="DB371" s="31">
        <f t="shared" si="531"/>
        <v>0</v>
      </c>
      <c r="DC371" s="230" t="str">
        <f t="shared" si="518"/>
        <v>NO OFERTADO</v>
      </c>
      <c r="DD371" s="32">
        <v>186640</v>
      </c>
      <c r="DE371" s="229">
        <v>35461.599999999999</v>
      </c>
      <c r="DF371" s="34">
        <f t="shared" si="532"/>
        <v>222101.6</v>
      </c>
      <c r="DG371" s="31">
        <f t="shared" si="533"/>
        <v>222101.6</v>
      </c>
      <c r="DH371" s="230" t="str">
        <f t="shared" si="519"/>
        <v>HABILITA</v>
      </c>
      <c r="DI371" s="32"/>
      <c r="DJ371" s="229"/>
      <c r="DK371" s="34">
        <f t="shared" si="534"/>
        <v>0</v>
      </c>
      <c r="DL371" s="31">
        <f t="shared" si="535"/>
        <v>0</v>
      </c>
      <c r="DM371" s="230" t="str">
        <f t="shared" si="520"/>
        <v>NO OFERTADO</v>
      </c>
      <c r="DN371" s="32"/>
      <c r="DO371" s="229"/>
      <c r="DP371" s="34">
        <f t="shared" si="536"/>
        <v>0</v>
      </c>
      <c r="DQ371" s="31">
        <f t="shared" si="537"/>
        <v>0</v>
      </c>
      <c r="DR371" s="230" t="str">
        <f t="shared" si="521"/>
        <v>NO OFERTADO</v>
      </c>
      <c r="DS371" s="32"/>
      <c r="DT371" s="229"/>
      <c r="DU371" s="34">
        <f t="shared" si="538"/>
        <v>0</v>
      </c>
      <c r="DV371" s="31">
        <f t="shared" si="539"/>
        <v>0</v>
      </c>
      <c r="DW371" s="230" t="str">
        <f t="shared" si="522"/>
        <v>NO OFERTADO</v>
      </c>
      <c r="DX371" s="32"/>
      <c r="DY371" s="229">
        <f t="shared" si="553"/>
        <v>0</v>
      </c>
      <c r="DZ371" s="34">
        <f t="shared" si="523"/>
        <v>0</v>
      </c>
      <c r="EA371" s="31">
        <f t="shared" si="524"/>
        <v>0</v>
      </c>
      <c r="EB371" s="230" t="str">
        <f t="shared" si="525"/>
        <v>NO OFERTADO</v>
      </c>
      <c r="EC371" s="32"/>
      <c r="ED371" s="229"/>
      <c r="EE371" s="34">
        <f t="shared" si="540"/>
        <v>0</v>
      </c>
      <c r="EF371" s="31">
        <f t="shared" si="541"/>
        <v>0</v>
      </c>
      <c r="EG371" s="230" t="str">
        <f t="shared" si="526"/>
        <v>NO OFERTADO</v>
      </c>
      <c r="EH371" s="32"/>
      <c r="EI371" s="229"/>
      <c r="EJ371" s="34">
        <f t="shared" si="542"/>
        <v>0</v>
      </c>
      <c r="EK371" s="31">
        <f t="shared" si="543"/>
        <v>0</v>
      </c>
      <c r="EL371" s="230" t="str">
        <f t="shared" si="527"/>
        <v>NO OFERTADO</v>
      </c>
    </row>
    <row r="372" spans="1:142" s="226" customFormat="1" ht="25.5" x14ac:dyDescent="0.2">
      <c r="A372" s="103">
        <v>363</v>
      </c>
      <c r="B372" s="202" t="s">
        <v>531</v>
      </c>
      <c r="C372" s="121" t="s">
        <v>526</v>
      </c>
      <c r="D372" s="146">
        <v>1</v>
      </c>
      <c r="E372" s="227" t="s">
        <v>53</v>
      </c>
      <c r="F372" s="228">
        <v>1</v>
      </c>
      <c r="G372" s="25">
        <v>191423.4</v>
      </c>
      <c r="H372" s="32"/>
      <c r="I372" s="229"/>
      <c r="J372" s="34">
        <f t="shared" si="528"/>
        <v>0</v>
      </c>
      <c r="K372" s="31">
        <f t="shared" si="529"/>
        <v>0</v>
      </c>
      <c r="L372" s="230" t="str">
        <f t="shared" si="478"/>
        <v>NO OFERTADO</v>
      </c>
      <c r="M372" s="32"/>
      <c r="N372" s="229">
        <v>0</v>
      </c>
      <c r="O372" s="34">
        <f t="shared" si="479"/>
        <v>0</v>
      </c>
      <c r="P372" s="31">
        <f t="shared" si="549"/>
        <v>0</v>
      </c>
      <c r="Q372" s="230" t="str">
        <f t="shared" si="481"/>
        <v>NO OFERTADO</v>
      </c>
      <c r="R372" s="32"/>
      <c r="S372" s="229"/>
      <c r="T372" s="34">
        <f t="shared" si="482"/>
        <v>0</v>
      </c>
      <c r="U372" s="31">
        <f t="shared" si="549"/>
        <v>0</v>
      </c>
      <c r="V372" s="230" t="str">
        <f t="shared" si="483"/>
        <v>NO OFERTADO</v>
      </c>
      <c r="W372" s="32"/>
      <c r="X372" s="229"/>
      <c r="Y372" s="34">
        <f t="shared" si="484"/>
        <v>0</v>
      </c>
      <c r="Z372" s="31">
        <f t="shared" si="549"/>
        <v>0</v>
      </c>
      <c r="AA372" s="230" t="str">
        <f t="shared" si="485"/>
        <v>NO OFERTADO</v>
      </c>
      <c r="AB372" s="32"/>
      <c r="AC372" s="229"/>
      <c r="AD372" s="34">
        <f t="shared" si="486"/>
        <v>0</v>
      </c>
      <c r="AE372" s="31">
        <f t="shared" si="549"/>
        <v>0</v>
      </c>
      <c r="AF372" s="230" t="str">
        <f t="shared" si="487"/>
        <v>NO OFERTADO</v>
      </c>
      <c r="AG372" s="32"/>
      <c r="AH372" s="229"/>
      <c r="AI372" s="34">
        <f t="shared" si="488"/>
        <v>0</v>
      </c>
      <c r="AJ372" s="31">
        <f t="shared" si="549"/>
        <v>0</v>
      </c>
      <c r="AK372" s="230" t="str">
        <f t="shared" si="489"/>
        <v>NO OFERTADO</v>
      </c>
      <c r="AL372" s="32"/>
      <c r="AM372" s="229"/>
      <c r="AN372" s="34">
        <f t="shared" si="490"/>
        <v>0</v>
      </c>
      <c r="AO372" s="31">
        <f t="shared" si="549"/>
        <v>0</v>
      </c>
      <c r="AP372" s="230" t="str">
        <f t="shared" si="491"/>
        <v>NO OFERTADO</v>
      </c>
      <c r="AQ372" s="32">
        <v>150000</v>
      </c>
      <c r="AR372" s="229">
        <f t="shared" si="554"/>
        <v>28500</v>
      </c>
      <c r="AS372" s="34">
        <f t="shared" si="492"/>
        <v>178500</v>
      </c>
      <c r="AT372" s="31">
        <f t="shared" si="549"/>
        <v>178500</v>
      </c>
      <c r="AU372" s="230" t="str">
        <f t="shared" si="493"/>
        <v>HABILITA</v>
      </c>
      <c r="AV372" s="32"/>
      <c r="AW372" s="229"/>
      <c r="AX372" s="34">
        <f t="shared" si="494"/>
        <v>0</v>
      </c>
      <c r="AY372" s="31">
        <f t="shared" si="549"/>
        <v>0</v>
      </c>
      <c r="AZ372" s="230" t="str">
        <f t="shared" si="495"/>
        <v>NO OFERTADO</v>
      </c>
      <c r="BA372" s="32"/>
      <c r="BB372" s="229">
        <f t="shared" si="551"/>
        <v>0</v>
      </c>
      <c r="BC372" s="34">
        <f t="shared" si="497"/>
        <v>0</v>
      </c>
      <c r="BD372" s="31">
        <f t="shared" si="549"/>
        <v>0</v>
      </c>
      <c r="BE372" s="230" t="str">
        <f t="shared" si="498"/>
        <v>NO OFERTADO</v>
      </c>
      <c r="BF372" s="32"/>
      <c r="BG372" s="229"/>
      <c r="BH372" s="34">
        <f t="shared" si="499"/>
        <v>0</v>
      </c>
      <c r="BI372" s="31">
        <f t="shared" si="549"/>
        <v>0</v>
      </c>
      <c r="BJ372" s="230" t="str">
        <f t="shared" si="500"/>
        <v>NO OFERTADO</v>
      </c>
      <c r="BK372" s="32"/>
      <c r="BL372" s="229"/>
      <c r="BM372" s="34">
        <f t="shared" si="501"/>
        <v>0</v>
      </c>
      <c r="BN372" s="31">
        <f t="shared" si="549"/>
        <v>0</v>
      </c>
      <c r="BO372" s="230" t="str">
        <f t="shared" si="502"/>
        <v>NO OFERTADO</v>
      </c>
      <c r="BP372" s="32"/>
      <c r="BQ372" s="229"/>
      <c r="BR372" s="34">
        <f t="shared" si="503"/>
        <v>0</v>
      </c>
      <c r="BS372" s="31">
        <f t="shared" si="549"/>
        <v>0</v>
      </c>
      <c r="BT372" s="230" t="str">
        <f t="shared" si="504"/>
        <v>NO OFERTADO</v>
      </c>
      <c r="BU372" s="32"/>
      <c r="BV372" s="229"/>
      <c r="BW372" s="34">
        <f t="shared" si="505"/>
        <v>0</v>
      </c>
      <c r="BX372" s="31">
        <f t="shared" si="552"/>
        <v>0</v>
      </c>
      <c r="BY372" s="230" t="str">
        <f t="shared" si="507"/>
        <v>NO OFERTADO</v>
      </c>
      <c r="BZ372" s="32"/>
      <c r="CA372" s="229"/>
      <c r="CB372" s="34">
        <f t="shared" si="508"/>
        <v>0</v>
      </c>
      <c r="CC372" s="31">
        <f t="shared" si="552"/>
        <v>0</v>
      </c>
      <c r="CD372" s="230" t="str">
        <f t="shared" si="509"/>
        <v>NO OFERTADO</v>
      </c>
      <c r="CE372" s="32"/>
      <c r="CF372" s="229"/>
      <c r="CG372" s="34">
        <f t="shared" si="510"/>
        <v>0</v>
      </c>
      <c r="CH372" s="31">
        <f t="shared" si="552"/>
        <v>0</v>
      </c>
      <c r="CI372" s="230" t="str">
        <f t="shared" si="511"/>
        <v>NO OFERTADO</v>
      </c>
      <c r="CJ372" s="32">
        <v>158923</v>
      </c>
      <c r="CK372" s="229">
        <f t="shared" si="555"/>
        <v>30195.37</v>
      </c>
      <c r="CL372" s="34">
        <f t="shared" si="512"/>
        <v>189118.37</v>
      </c>
      <c r="CM372" s="31">
        <f t="shared" si="552"/>
        <v>189118.37</v>
      </c>
      <c r="CN372" s="230" t="str">
        <f t="shared" si="513"/>
        <v>HABILITA</v>
      </c>
      <c r="CO372" s="32"/>
      <c r="CP372" s="231"/>
      <c r="CQ372" s="34">
        <f t="shared" si="514"/>
        <v>0</v>
      </c>
      <c r="CR372" s="31">
        <f t="shared" si="552"/>
        <v>0</v>
      </c>
      <c r="CS372" s="230" t="str">
        <f t="shared" si="515"/>
        <v>NO OFERTADO</v>
      </c>
      <c r="CT372" s="32"/>
      <c r="CU372" s="229"/>
      <c r="CV372" s="34">
        <f t="shared" si="516"/>
        <v>0</v>
      </c>
      <c r="CW372" s="31">
        <f t="shared" si="552"/>
        <v>0</v>
      </c>
      <c r="CX372" s="230" t="str">
        <f t="shared" si="517"/>
        <v>NO OFERTADO</v>
      </c>
      <c r="CY372" s="32"/>
      <c r="CZ372" s="229"/>
      <c r="DA372" s="34">
        <f t="shared" si="530"/>
        <v>0</v>
      </c>
      <c r="DB372" s="31">
        <f t="shared" si="531"/>
        <v>0</v>
      </c>
      <c r="DC372" s="230" t="str">
        <f t="shared" si="518"/>
        <v>NO OFERTADO</v>
      </c>
      <c r="DD372" s="32">
        <v>186640</v>
      </c>
      <c r="DE372" s="229">
        <v>35461.599999999999</v>
      </c>
      <c r="DF372" s="34">
        <f t="shared" si="532"/>
        <v>222101.6</v>
      </c>
      <c r="DG372" s="31">
        <f t="shared" si="533"/>
        <v>222101.6</v>
      </c>
      <c r="DH372" s="230" t="str">
        <f t="shared" si="519"/>
        <v>HABILITA</v>
      </c>
      <c r="DI372" s="32"/>
      <c r="DJ372" s="229"/>
      <c r="DK372" s="34">
        <f t="shared" si="534"/>
        <v>0</v>
      </c>
      <c r="DL372" s="31">
        <f t="shared" si="535"/>
        <v>0</v>
      </c>
      <c r="DM372" s="230" t="str">
        <f t="shared" si="520"/>
        <v>NO OFERTADO</v>
      </c>
      <c r="DN372" s="32"/>
      <c r="DO372" s="229"/>
      <c r="DP372" s="34">
        <f t="shared" si="536"/>
        <v>0</v>
      </c>
      <c r="DQ372" s="31">
        <f t="shared" si="537"/>
        <v>0</v>
      </c>
      <c r="DR372" s="230" t="str">
        <f t="shared" si="521"/>
        <v>NO OFERTADO</v>
      </c>
      <c r="DS372" s="32"/>
      <c r="DT372" s="229"/>
      <c r="DU372" s="34">
        <f t="shared" si="538"/>
        <v>0</v>
      </c>
      <c r="DV372" s="31">
        <f t="shared" si="539"/>
        <v>0</v>
      </c>
      <c r="DW372" s="230" t="str">
        <f t="shared" si="522"/>
        <v>NO OFERTADO</v>
      </c>
      <c r="DX372" s="32"/>
      <c r="DY372" s="229">
        <f t="shared" si="553"/>
        <v>0</v>
      </c>
      <c r="DZ372" s="34">
        <f t="shared" si="523"/>
        <v>0</v>
      </c>
      <c r="EA372" s="31">
        <f t="shared" si="524"/>
        <v>0</v>
      </c>
      <c r="EB372" s="230" t="str">
        <f t="shared" si="525"/>
        <v>NO OFERTADO</v>
      </c>
      <c r="EC372" s="32"/>
      <c r="ED372" s="229"/>
      <c r="EE372" s="34">
        <f t="shared" si="540"/>
        <v>0</v>
      </c>
      <c r="EF372" s="31">
        <f t="shared" si="541"/>
        <v>0</v>
      </c>
      <c r="EG372" s="230" t="str">
        <f t="shared" si="526"/>
        <v>NO OFERTADO</v>
      </c>
      <c r="EH372" s="32"/>
      <c r="EI372" s="229"/>
      <c r="EJ372" s="34">
        <f t="shared" si="542"/>
        <v>0</v>
      </c>
      <c r="EK372" s="31">
        <f t="shared" si="543"/>
        <v>0</v>
      </c>
      <c r="EL372" s="230" t="str">
        <f t="shared" si="527"/>
        <v>NO OFERTADO</v>
      </c>
    </row>
    <row r="373" spans="1:142" s="226" customFormat="1" ht="25.5" x14ac:dyDescent="0.2">
      <c r="A373" s="103">
        <v>364</v>
      </c>
      <c r="B373" s="202" t="s">
        <v>532</v>
      </c>
      <c r="C373" s="121" t="s">
        <v>533</v>
      </c>
      <c r="D373" s="146">
        <v>1</v>
      </c>
      <c r="E373" s="227" t="s">
        <v>53</v>
      </c>
      <c r="F373" s="228">
        <v>2.3333333333333335</v>
      </c>
      <c r="G373" s="25">
        <v>2437.12</v>
      </c>
      <c r="H373" s="32"/>
      <c r="I373" s="229"/>
      <c r="J373" s="34">
        <f t="shared" si="528"/>
        <v>0</v>
      </c>
      <c r="K373" s="31">
        <f t="shared" si="529"/>
        <v>0</v>
      </c>
      <c r="L373" s="230" t="str">
        <f t="shared" si="478"/>
        <v>NO OFERTADO</v>
      </c>
      <c r="M373" s="32"/>
      <c r="N373" s="229">
        <v>0</v>
      </c>
      <c r="O373" s="34">
        <f t="shared" si="479"/>
        <v>0</v>
      </c>
      <c r="P373" s="31">
        <f t="shared" si="549"/>
        <v>0</v>
      </c>
      <c r="Q373" s="230" t="str">
        <f t="shared" si="481"/>
        <v>NO OFERTADO</v>
      </c>
      <c r="R373" s="32"/>
      <c r="S373" s="229"/>
      <c r="T373" s="34">
        <f t="shared" si="482"/>
        <v>0</v>
      </c>
      <c r="U373" s="31">
        <f t="shared" si="549"/>
        <v>0</v>
      </c>
      <c r="V373" s="230" t="str">
        <f t="shared" si="483"/>
        <v>NO OFERTADO</v>
      </c>
      <c r="W373" s="32"/>
      <c r="X373" s="229"/>
      <c r="Y373" s="34">
        <f t="shared" si="484"/>
        <v>0</v>
      </c>
      <c r="Z373" s="31">
        <f t="shared" si="549"/>
        <v>0</v>
      </c>
      <c r="AA373" s="230" t="str">
        <f t="shared" si="485"/>
        <v>NO OFERTADO</v>
      </c>
      <c r="AB373" s="32"/>
      <c r="AC373" s="229"/>
      <c r="AD373" s="34">
        <f t="shared" si="486"/>
        <v>0</v>
      </c>
      <c r="AE373" s="31">
        <f t="shared" si="549"/>
        <v>0</v>
      </c>
      <c r="AF373" s="230" t="str">
        <f t="shared" si="487"/>
        <v>NO OFERTADO</v>
      </c>
      <c r="AG373" s="32"/>
      <c r="AH373" s="229"/>
      <c r="AI373" s="34">
        <f t="shared" si="488"/>
        <v>0</v>
      </c>
      <c r="AJ373" s="31">
        <f t="shared" si="549"/>
        <v>0</v>
      </c>
      <c r="AK373" s="230" t="str">
        <f t="shared" si="489"/>
        <v>NO OFERTADO</v>
      </c>
      <c r="AL373" s="32">
        <v>2099</v>
      </c>
      <c r="AM373" s="232">
        <f>AL373*0.19</f>
        <v>398.81</v>
      </c>
      <c r="AN373" s="34">
        <f t="shared" si="490"/>
        <v>2497.81</v>
      </c>
      <c r="AO373" s="31">
        <f t="shared" si="549"/>
        <v>2497.81</v>
      </c>
      <c r="AP373" s="230" t="str">
        <f t="shared" si="491"/>
        <v>HABILITA</v>
      </c>
      <c r="AQ373" s="32"/>
      <c r="AR373" s="229"/>
      <c r="AS373" s="34">
        <f t="shared" si="492"/>
        <v>0</v>
      </c>
      <c r="AT373" s="31">
        <f t="shared" si="549"/>
        <v>0</v>
      </c>
      <c r="AU373" s="230" t="str">
        <f t="shared" si="493"/>
        <v>NO OFERTADO</v>
      </c>
      <c r="AV373" s="32">
        <v>2650</v>
      </c>
      <c r="AW373" s="229">
        <f t="shared" ref="AW373:AW376" si="556">AV373*0.19</f>
        <v>503.5</v>
      </c>
      <c r="AX373" s="34">
        <f t="shared" si="494"/>
        <v>3153.5</v>
      </c>
      <c r="AY373" s="31">
        <f t="shared" si="549"/>
        <v>3153.5</v>
      </c>
      <c r="AZ373" s="230" t="str">
        <f t="shared" si="495"/>
        <v>HABILITA</v>
      </c>
      <c r="BA373" s="32"/>
      <c r="BB373" s="229">
        <f t="shared" si="551"/>
        <v>0</v>
      </c>
      <c r="BC373" s="34">
        <f t="shared" si="497"/>
        <v>0</v>
      </c>
      <c r="BD373" s="31">
        <f t="shared" si="549"/>
        <v>0</v>
      </c>
      <c r="BE373" s="230" t="str">
        <f t="shared" si="498"/>
        <v>NO OFERTADO</v>
      </c>
      <c r="BF373" s="32"/>
      <c r="BG373" s="229"/>
      <c r="BH373" s="34">
        <f t="shared" si="499"/>
        <v>0</v>
      </c>
      <c r="BI373" s="31">
        <f t="shared" si="549"/>
        <v>0</v>
      </c>
      <c r="BJ373" s="230" t="str">
        <f t="shared" si="500"/>
        <v>NO OFERTADO</v>
      </c>
      <c r="BK373" s="32"/>
      <c r="BL373" s="229"/>
      <c r="BM373" s="34">
        <f t="shared" si="501"/>
        <v>0</v>
      </c>
      <c r="BN373" s="31">
        <f t="shared" si="549"/>
        <v>0</v>
      </c>
      <c r="BO373" s="230" t="str">
        <f t="shared" si="502"/>
        <v>NO OFERTADO</v>
      </c>
      <c r="BP373" s="32"/>
      <c r="BQ373" s="229"/>
      <c r="BR373" s="34">
        <f t="shared" si="503"/>
        <v>0</v>
      </c>
      <c r="BS373" s="31">
        <f t="shared" si="549"/>
        <v>0</v>
      </c>
      <c r="BT373" s="230" t="str">
        <f t="shared" si="504"/>
        <v>NO OFERTADO</v>
      </c>
      <c r="BU373" s="32"/>
      <c r="BV373" s="229"/>
      <c r="BW373" s="34">
        <f t="shared" si="505"/>
        <v>0</v>
      </c>
      <c r="BX373" s="31">
        <f t="shared" si="552"/>
        <v>0</v>
      </c>
      <c r="BY373" s="230" t="str">
        <f t="shared" si="507"/>
        <v>NO OFERTADO</v>
      </c>
      <c r="BZ373" s="32"/>
      <c r="CA373" s="229"/>
      <c r="CB373" s="34">
        <f t="shared" si="508"/>
        <v>0</v>
      </c>
      <c r="CC373" s="31">
        <f t="shared" si="552"/>
        <v>0</v>
      </c>
      <c r="CD373" s="230" t="str">
        <f t="shared" si="509"/>
        <v>NO OFERTADO</v>
      </c>
      <c r="CE373" s="32"/>
      <c r="CF373" s="229"/>
      <c r="CG373" s="34">
        <f t="shared" si="510"/>
        <v>0</v>
      </c>
      <c r="CH373" s="31">
        <f t="shared" si="552"/>
        <v>0</v>
      </c>
      <c r="CI373" s="230" t="str">
        <f t="shared" si="511"/>
        <v>NO OFERTADO</v>
      </c>
      <c r="CJ373" s="32"/>
      <c r="CK373" s="229"/>
      <c r="CL373" s="34">
        <f t="shared" si="512"/>
        <v>0</v>
      </c>
      <c r="CM373" s="31">
        <f t="shared" si="552"/>
        <v>0</v>
      </c>
      <c r="CN373" s="230" t="str">
        <f t="shared" si="513"/>
        <v>NO OFERTADO</v>
      </c>
      <c r="CO373" s="32"/>
      <c r="CP373" s="231"/>
      <c r="CQ373" s="34">
        <f t="shared" si="514"/>
        <v>0</v>
      </c>
      <c r="CR373" s="31">
        <f t="shared" si="552"/>
        <v>0</v>
      </c>
      <c r="CS373" s="230" t="str">
        <f t="shared" si="515"/>
        <v>NO OFERTADO</v>
      </c>
      <c r="CT373" s="32">
        <v>2769</v>
      </c>
      <c r="CU373" s="229">
        <f t="shared" ref="CU373:CU376" si="557">CT373*0.19</f>
        <v>526.11</v>
      </c>
      <c r="CV373" s="34">
        <f t="shared" si="516"/>
        <v>3295.11</v>
      </c>
      <c r="CW373" s="31">
        <f t="shared" si="552"/>
        <v>3295.11</v>
      </c>
      <c r="CX373" s="230" t="str">
        <f t="shared" si="517"/>
        <v>NO HABILITA</v>
      </c>
      <c r="CY373" s="32"/>
      <c r="CZ373" s="229"/>
      <c r="DA373" s="34">
        <f t="shared" si="530"/>
        <v>0</v>
      </c>
      <c r="DB373" s="31">
        <f t="shared" si="531"/>
        <v>0</v>
      </c>
      <c r="DC373" s="230" t="str">
        <f t="shared" si="518"/>
        <v>NO OFERTADO</v>
      </c>
      <c r="DD373" s="32">
        <v>2350</v>
      </c>
      <c r="DE373" s="229">
        <v>446.5</v>
      </c>
      <c r="DF373" s="34">
        <f t="shared" si="532"/>
        <v>2796.5</v>
      </c>
      <c r="DG373" s="31">
        <f t="shared" si="533"/>
        <v>2796.5</v>
      </c>
      <c r="DH373" s="230" t="str">
        <f t="shared" si="519"/>
        <v>HABILITA</v>
      </c>
      <c r="DI373" s="32">
        <v>1932</v>
      </c>
      <c r="DJ373" s="229">
        <f t="shared" ref="DJ373:DJ376" si="558">DI373*0.19</f>
        <v>367.08</v>
      </c>
      <c r="DK373" s="34">
        <f t="shared" si="534"/>
        <v>2299.08</v>
      </c>
      <c r="DL373" s="31">
        <f t="shared" si="535"/>
        <v>2299.08</v>
      </c>
      <c r="DM373" s="230" t="str">
        <f t="shared" si="520"/>
        <v>HABILITA</v>
      </c>
      <c r="DN373" s="32"/>
      <c r="DO373" s="229"/>
      <c r="DP373" s="34">
        <f t="shared" si="536"/>
        <v>0</v>
      </c>
      <c r="DQ373" s="31">
        <f t="shared" si="537"/>
        <v>0</v>
      </c>
      <c r="DR373" s="230" t="str">
        <f t="shared" si="521"/>
        <v>NO OFERTADO</v>
      </c>
      <c r="DS373" s="32"/>
      <c r="DT373" s="229"/>
      <c r="DU373" s="34">
        <f t="shared" si="538"/>
        <v>0</v>
      </c>
      <c r="DV373" s="31">
        <f t="shared" si="539"/>
        <v>0</v>
      </c>
      <c r="DW373" s="230" t="str">
        <f t="shared" si="522"/>
        <v>NO OFERTADO</v>
      </c>
      <c r="DX373" s="32"/>
      <c r="DY373" s="229">
        <f t="shared" si="553"/>
        <v>0</v>
      </c>
      <c r="DZ373" s="34">
        <f t="shared" si="523"/>
        <v>0</v>
      </c>
      <c r="EA373" s="31">
        <f t="shared" si="524"/>
        <v>0</v>
      </c>
      <c r="EB373" s="230" t="str">
        <f t="shared" si="525"/>
        <v>NO OFERTADO</v>
      </c>
      <c r="EC373" s="32"/>
      <c r="ED373" s="229"/>
      <c r="EE373" s="34">
        <f t="shared" si="540"/>
        <v>0</v>
      </c>
      <c r="EF373" s="31">
        <f t="shared" si="541"/>
        <v>0</v>
      </c>
      <c r="EG373" s="230" t="str">
        <f t="shared" si="526"/>
        <v>NO OFERTADO</v>
      </c>
      <c r="EH373" s="32"/>
      <c r="EI373" s="229"/>
      <c r="EJ373" s="34">
        <f t="shared" si="542"/>
        <v>0</v>
      </c>
      <c r="EK373" s="31">
        <f t="shared" si="543"/>
        <v>0</v>
      </c>
      <c r="EL373" s="230" t="str">
        <f t="shared" si="527"/>
        <v>NO OFERTADO</v>
      </c>
    </row>
    <row r="374" spans="1:142" s="226" customFormat="1" ht="25.5" x14ac:dyDescent="0.2">
      <c r="A374" s="103">
        <v>365</v>
      </c>
      <c r="B374" s="202" t="s">
        <v>534</v>
      </c>
      <c r="C374" s="121" t="s">
        <v>533</v>
      </c>
      <c r="D374" s="146">
        <v>1</v>
      </c>
      <c r="E374" s="227" t="s">
        <v>53</v>
      </c>
      <c r="F374" s="228">
        <v>4.333333333333333</v>
      </c>
      <c r="G374" s="25">
        <v>1856.4088059999999</v>
      </c>
      <c r="H374" s="32"/>
      <c r="I374" s="229"/>
      <c r="J374" s="34">
        <f t="shared" si="528"/>
        <v>0</v>
      </c>
      <c r="K374" s="31">
        <f t="shared" si="529"/>
        <v>0</v>
      </c>
      <c r="L374" s="230" t="str">
        <f t="shared" si="478"/>
        <v>NO OFERTADO</v>
      </c>
      <c r="M374" s="32"/>
      <c r="N374" s="229">
        <v>0</v>
      </c>
      <c r="O374" s="34">
        <f t="shared" si="479"/>
        <v>0</v>
      </c>
      <c r="P374" s="31">
        <f t="shared" si="549"/>
        <v>0</v>
      </c>
      <c r="Q374" s="230" t="str">
        <f t="shared" si="481"/>
        <v>NO OFERTADO</v>
      </c>
      <c r="R374" s="32"/>
      <c r="S374" s="229"/>
      <c r="T374" s="34">
        <f t="shared" si="482"/>
        <v>0</v>
      </c>
      <c r="U374" s="31">
        <f t="shared" si="549"/>
        <v>0</v>
      </c>
      <c r="V374" s="230" t="str">
        <f t="shared" si="483"/>
        <v>NO OFERTADO</v>
      </c>
      <c r="W374" s="32"/>
      <c r="X374" s="229"/>
      <c r="Y374" s="34">
        <f t="shared" si="484"/>
        <v>0</v>
      </c>
      <c r="Z374" s="31">
        <f t="shared" si="549"/>
        <v>0</v>
      </c>
      <c r="AA374" s="230" t="str">
        <f t="shared" si="485"/>
        <v>NO OFERTADO</v>
      </c>
      <c r="AB374" s="32"/>
      <c r="AC374" s="229"/>
      <c r="AD374" s="34">
        <f t="shared" si="486"/>
        <v>0</v>
      </c>
      <c r="AE374" s="31">
        <f t="shared" si="549"/>
        <v>0</v>
      </c>
      <c r="AF374" s="230" t="str">
        <f t="shared" si="487"/>
        <v>NO OFERTADO</v>
      </c>
      <c r="AG374" s="32"/>
      <c r="AH374" s="229"/>
      <c r="AI374" s="34">
        <f t="shared" si="488"/>
        <v>0</v>
      </c>
      <c r="AJ374" s="31">
        <f t="shared" si="549"/>
        <v>0</v>
      </c>
      <c r="AK374" s="230" t="str">
        <f t="shared" si="489"/>
        <v>NO OFERTADO</v>
      </c>
      <c r="AL374" s="32"/>
      <c r="AM374" s="229"/>
      <c r="AN374" s="34">
        <f t="shared" si="490"/>
        <v>0</v>
      </c>
      <c r="AO374" s="31">
        <f t="shared" si="549"/>
        <v>0</v>
      </c>
      <c r="AP374" s="230" t="str">
        <f t="shared" si="491"/>
        <v>NO OFERTADO</v>
      </c>
      <c r="AQ374" s="32"/>
      <c r="AR374" s="229"/>
      <c r="AS374" s="34">
        <f t="shared" si="492"/>
        <v>0</v>
      </c>
      <c r="AT374" s="31">
        <f t="shared" si="549"/>
        <v>0</v>
      </c>
      <c r="AU374" s="230" t="str">
        <f t="shared" si="493"/>
        <v>NO OFERTADO</v>
      </c>
      <c r="AV374" s="32">
        <v>3385</v>
      </c>
      <c r="AW374" s="229">
        <f t="shared" si="556"/>
        <v>643.15</v>
      </c>
      <c r="AX374" s="34">
        <f t="shared" si="494"/>
        <v>4028.15</v>
      </c>
      <c r="AY374" s="31">
        <f t="shared" si="549"/>
        <v>4028.15</v>
      </c>
      <c r="AZ374" s="230" t="str">
        <f t="shared" si="495"/>
        <v>NO HABILITA</v>
      </c>
      <c r="BA374" s="32"/>
      <c r="BB374" s="229">
        <f t="shared" si="551"/>
        <v>0</v>
      </c>
      <c r="BC374" s="34">
        <f t="shared" si="497"/>
        <v>0</v>
      </c>
      <c r="BD374" s="31">
        <f t="shared" si="549"/>
        <v>0</v>
      </c>
      <c r="BE374" s="230" t="str">
        <f t="shared" si="498"/>
        <v>NO OFERTADO</v>
      </c>
      <c r="BF374" s="32"/>
      <c r="BG374" s="229"/>
      <c r="BH374" s="34">
        <f t="shared" si="499"/>
        <v>0</v>
      </c>
      <c r="BI374" s="31">
        <f t="shared" si="549"/>
        <v>0</v>
      </c>
      <c r="BJ374" s="230" t="str">
        <f t="shared" si="500"/>
        <v>NO OFERTADO</v>
      </c>
      <c r="BK374" s="32"/>
      <c r="BL374" s="229"/>
      <c r="BM374" s="34">
        <f t="shared" si="501"/>
        <v>0</v>
      </c>
      <c r="BN374" s="31">
        <f t="shared" si="549"/>
        <v>0</v>
      </c>
      <c r="BO374" s="230" t="str">
        <f t="shared" si="502"/>
        <v>NO OFERTADO</v>
      </c>
      <c r="BP374" s="32"/>
      <c r="BQ374" s="229"/>
      <c r="BR374" s="34">
        <f t="shared" si="503"/>
        <v>0</v>
      </c>
      <c r="BS374" s="31">
        <f t="shared" si="549"/>
        <v>0</v>
      </c>
      <c r="BT374" s="230" t="str">
        <f t="shared" si="504"/>
        <v>NO OFERTADO</v>
      </c>
      <c r="BU374" s="32"/>
      <c r="BV374" s="229"/>
      <c r="BW374" s="34">
        <f t="shared" si="505"/>
        <v>0</v>
      </c>
      <c r="BX374" s="31">
        <f t="shared" si="552"/>
        <v>0</v>
      </c>
      <c r="BY374" s="230" t="str">
        <f t="shared" si="507"/>
        <v>NO OFERTADO</v>
      </c>
      <c r="BZ374" s="32"/>
      <c r="CA374" s="229"/>
      <c r="CB374" s="34">
        <f t="shared" si="508"/>
        <v>0</v>
      </c>
      <c r="CC374" s="31">
        <f t="shared" si="552"/>
        <v>0</v>
      </c>
      <c r="CD374" s="230" t="str">
        <f t="shared" si="509"/>
        <v>NO OFERTADO</v>
      </c>
      <c r="CE374" s="32"/>
      <c r="CF374" s="229"/>
      <c r="CG374" s="34">
        <f t="shared" si="510"/>
        <v>0</v>
      </c>
      <c r="CH374" s="31">
        <f t="shared" si="552"/>
        <v>0</v>
      </c>
      <c r="CI374" s="230" t="str">
        <f t="shared" si="511"/>
        <v>NO OFERTADO</v>
      </c>
      <c r="CJ374" s="32"/>
      <c r="CK374" s="229"/>
      <c r="CL374" s="34">
        <f t="shared" si="512"/>
        <v>0</v>
      </c>
      <c r="CM374" s="31">
        <f t="shared" si="552"/>
        <v>0</v>
      </c>
      <c r="CN374" s="230" t="str">
        <f t="shared" si="513"/>
        <v>NO OFERTADO</v>
      </c>
      <c r="CO374" s="32"/>
      <c r="CP374" s="231"/>
      <c r="CQ374" s="34">
        <f t="shared" si="514"/>
        <v>0</v>
      </c>
      <c r="CR374" s="31">
        <f t="shared" si="552"/>
        <v>0</v>
      </c>
      <c r="CS374" s="230" t="str">
        <f t="shared" si="515"/>
        <v>NO OFERTADO</v>
      </c>
      <c r="CT374" s="32">
        <v>1700</v>
      </c>
      <c r="CU374" s="229">
        <f t="shared" si="557"/>
        <v>323</v>
      </c>
      <c r="CV374" s="34">
        <f t="shared" si="516"/>
        <v>2023</v>
      </c>
      <c r="CW374" s="31">
        <f t="shared" si="552"/>
        <v>2023</v>
      </c>
      <c r="CX374" s="230" t="str">
        <f t="shared" si="517"/>
        <v>HABILITA</v>
      </c>
      <c r="CY374" s="32"/>
      <c r="CZ374" s="229"/>
      <c r="DA374" s="34">
        <f t="shared" si="530"/>
        <v>0</v>
      </c>
      <c r="DB374" s="31">
        <f t="shared" si="531"/>
        <v>0</v>
      </c>
      <c r="DC374" s="230" t="str">
        <f t="shared" si="518"/>
        <v>NO OFERTADO</v>
      </c>
      <c r="DD374" s="32">
        <v>2350</v>
      </c>
      <c r="DE374" s="229">
        <v>446.5</v>
      </c>
      <c r="DF374" s="34">
        <f t="shared" si="532"/>
        <v>2796.5</v>
      </c>
      <c r="DG374" s="31">
        <f t="shared" si="533"/>
        <v>2796.5</v>
      </c>
      <c r="DH374" s="230" t="str">
        <f t="shared" si="519"/>
        <v>NO HABILITA</v>
      </c>
      <c r="DI374" s="32">
        <v>1932</v>
      </c>
      <c r="DJ374" s="229">
        <f t="shared" si="558"/>
        <v>367.08</v>
      </c>
      <c r="DK374" s="34">
        <f t="shared" si="534"/>
        <v>2299.08</v>
      </c>
      <c r="DL374" s="31">
        <f t="shared" si="535"/>
        <v>2299.08</v>
      </c>
      <c r="DM374" s="230" t="str">
        <f t="shared" si="520"/>
        <v>HABILITA</v>
      </c>
      <c r="DN374" s="32"/>
      <c r="DO374" s="229"/>
      <c r="DP374" s="34">
        <f t="shared" si="536"/>
        <v>0</v>
      </c>
      <c r="DQ374" s="31">
        <f t="shared" si="537"/>
        <v>0</v>
      </c>
      <c r="DR374" s="230" t="str">
        <f t="shared" si="521"/>
        <v>NO OFERTADO</v>
      </c>
      <c r="DS374" s="32"/>
      <c r="DT374" s="229"/>
      <c r="DU374" s="34">
        <f t="shared" si="538"/>
        <v>0</v>
      </c>
      <c r="DV374" s="31">
        <f t="shared" si="539"/>
        <v>0</v>
      </c>
      <c r="DW374" s="230" t="str">
        <f t="shared" si="522"/>
        <v>NO OFERTADO</v>
      </c>
      <c r="DX374" s="32"/>
      <c r="DY374" s="229">
        <f t="shared" si="553"/>
        <v>0</v>
      </c>
      <c r="DZ374" s="34">
        <f t="shared" si="523"/>
        <v>0</v>
      </c>
      <c r="EA374" s="31">
        <f t="shared" si="524"/>
        <v>0</v>
      </c>
      <c r="EB374" s="230" t="str">
        <f t="shared" si="525"/>
        <v>NO OFERTADO</v>
      </c>
      <c r="EC374" s="32"/>
      <c r="ED374" s="229"/>
      <c r="EE374" s="34">
        <f t="shared" si="540"/>
        <v>0</v>
      </c>
      <c r="EF374" s="31">
        <f t="shared" si="541"/>
        <v>0</v>
      </c>
      <c r="EG374" s="230" t="str">
        <f t="shared" si="526"/>
        <v>NO OFERTADO</v>
      </c>
      <c r="EH374" s="32"/>
      <c r="EI374" s="229"/>
      <c r="EJ374" s="34">
        <f t="shared" si="542"/>
        <v>0</v>
      </c>
      <c r="EK374" s="31">
        <f t="shared" si="543"/>
        <v>0</v>
      </c>
      <c r="EL374" s="230" t="str">
        <f t="shared" si="527"/>
        <v>NO OFERTADO</v>
      </c>
    </row>
    <row r="375" spans="1:142" s="226" customFormat="1" ht="25.5" x14ac:dyDescent="0.2">
      <c r="A375" s="103">
        <v>366</v>
      </c>
      <c r="B375" s="202" t="s">
        <v>535</v>
      </c>
      <c r="C375" s="121" t="s">
        <v>533</v>
      </c>
      <c r="D375" s="146">
        <v>1</v>
      </c>
      <c r="E375" s="227" t="s">
        <v>53</v>
      </c>
      <c r="F375" s="228">
        <v>20</v>
      </c>
      <c r="G375" s="25">
        <v>1933.75</v>
      </c>
      <c r="H375" s="32"/>
      <c r="I375" s="229"/>
      <c r="J375" s="34">
        <f t="shared" si="528"/>
        <v>0</v>
      </c>
      <c r="K375" s="31">
        <f t="shared" si="529"/>
        <v>0</v>
      </c>
      <c r="L375" s="230" t="str">
        <f t="shared" si="478"/>
        <v>NO OFERTADO</v>
      </c>
      <c r="M375" s="32"/>
      <c r="N375" s="229">
        <v>0</v>
      </c>
      <c r="O375" s="34">
        <f t="shared" si="479"/>
        <v>0</v>
      </c>
      <c r="P375" s="31">
        <f t="shared" si="549"/>
        <v>0</v>
      </c>
      <c r="Q375" s="230" t="str">
        <f t="shared" si="481"/>
        <v>NO OFERTADO</v>
      </c>
      <c r="R375" s="32"/>
      <c r="S375" s="229"/>
      <c r="T375" s="34">
        <f t="shared" si="482"/>
        <v>0</v>
      </c>
      <c r="U375" s="31">
        <f t="shared" si="549"/>
        <v>0</v>
      </c>
      <c r="V375" s="230" t="str">
        <f t="shared" si="483"/>
        <v>NO OFERTADO</v>
      </c>
      <c r="W375" s="32"/>
      <c r="X375" s="229"/>
      <c r="Y375" s="34">
        <f t="shared" si="484"/>
        <v>0</v>
      </c>
      <c r="Z375" s="31">
        <f t="shared" si="549"/>
        <v>0</v>
      </c>
      <c r="AA375" s="230" t="str">
        <f t="shared" si="485"/>
        <v>NO OFERTADO</v>
      </c>
      <c r="AB375" s="32"/>
      <c r="AC375" s="229"/>
      <c r="AD375" s="34">
        <f t="shared" si="486"/>
        <v>0</v>
      </c>
      <c r="AE375" s="31">
        <f t="shared" si="549"/>
        <v>0</v>
      </c>
      <c r="AF375" s="230" t="str">
        <f t="shared" si="487"/>
        <v>NO OFERTADO</v>
      </c>
      <c r="AG375" s="32"/>
      <c r="AH375" s="229"/>
      <c r="AI375" s="34">
        <f t="shared" si="488"/>
        <v>0</v>
      </c>
      <c r="AJ375" s="31">
        <f t="shared" si="549"/>
        <v>0</v>
      </c>
      <c r="AK375" s="230" t="str">
        <f t="shared" si="489"/>
        <v>NO OFERTADO</v>
      </c>
      <c r="AL375" s="32">
        <v>1555</v>
      </c>
      <c r="AM375" s="232">
        <f t="shared" ref="AM375:AM376" si="559">AL375*0.19</f>
        <v>295.45</v>
      </c>
      <c r="AN375" s="34">
        <f t="shared" si="490"/>
        <v>1850.45</v>
      </c>
      <c r="AO375" s="31">
        <f t="shared" si="549"/>
        <v>1850.45</v>
      </c>
      <c r="AP375" s="230" t="str">
        <f t="shared" si="491"/>
        <v>HABILITA</v>
      </c>
      <c r="AQ375" s="32"/>
      <c r="AR375" s="229"/>
      <c r="AS375" s="34">
        <f t="shared" si="492"/>
        <v>0</v>
      </c>
      <c r="AT375" s="31">
        <f t="shared" si="549"/>
        <v>0</v>
      </c>
      <c r="AU375" s="230" t="str">
        <f t="shared" si="493"/>
        <v>NO OFERTADO</v>
      </c>
      <c r="AV375" s="32">
        <v>3385</v>
      </c>
      <c r="AW375" s="229">
        <f t="shared" si="556"/>
        <v>643.15</v>
      </c>
      <c r="AX375" s="34">
        <f t="shared" si="494"/>
        <v>4028.15</v>
      </c>
      <c r="AY375" s="31">
        <f t="shared" si="549"/>
        <v>4028.15</v>
      </c>
      <c r="AZ375" s="230" t="str">
        <f t="shared" si="495"/>
        <v>NO HABILITA</v>
      </c>
      <c r="BA375" s="32"/>
      <c r="BB375" s="229">
        <f t="shared" si="551"/>
        <v>0</v>
      </c>
      <c r="BC375" s="34">
        <f t="shared" si="497"/>
        <v>0</v>
      </c>
      <c r="BD375" s="31">
        <f t="shared" si="549"/>
        <v>0</v>
      </c>
      <c r="BE375" s="230" t="str">
        <f t="shared" si="498"/>
        <v>NO OFERTADO</v>
      </c>
      <c r="BF375" s="32"/>
      <c r="BG375" s="229"/>
      <c r="BH375" s="34">
        <f t="shared" si="499"/>
        <v>0</v>
      </c>
      <c r="BI375" s="31">
        <f t="shared" si="549"/>
        <v>0</v>
      </c>
      <c r="BJ375" s="230" t="str">
        <f t="shared" si="500"/>
        <v>NO OFERTADO</v>
      </c>
      <c r="BK375" s="32"/>
      <c r="BL375" s="229"/>
      <c r="BM375" s="34">
        <f t="shared" si="501"/>
        <v>0</v>
      </c>
      <c r="BN375" s="31">
        <f t="shared" si="549"/>
        <v>0</v>
      </c>
      <c r="BO375" s="230" t="str">
        <f t="shared" si="502"/>
        <v>NO OFERTADO</v>
      </c>
      <c r="BP375" s="32"/>
      <c r="BQ375" s="229"/>
      <c r="BR375" s="34">
        <f t="shared" si="503"/>
        <v>0</v>
      </c>
      <c r="BS375" s="31">
        <f t="shared" si="549"/>
        <v>0</v>
      </c>
      <c r="BT375" s="230" t="str">
        <f t="shared" si="504"/>
        <v>NO OFERTADO</v>
      </c>
      <c r="BU375" s="32"/>
      <c r="BV375" s="229"/>
      <c r="BW375" s="34">
        <f t="shared" si="505"/>
        <v>0</v>
      </c>
      <c r="BX375" s="31">
        <f t="shared" si="552"/>
        <v>0</v>
      </c>
      <c r="BY375" s="230" t="str">
        <f t="shared" si="507"/>
        <v>NO OFERTADO</v>
      </c>
      <c r="BZ375" s="32"/>
      <c r="CA375" s="229"/>
      <c r="CB375" s="34">
        <f t="shared" si="508"/>
        <v>0</v>
      </c>
      <c r="CC375" s="31">
        <f t="shared" si="552"/>
        <v>0</v>
      </c>
      <c r="CD375" s="230" t="str">
        <f t="shared" si="509"/>
        <v>NO OFERTADO</v>
      </c>
      <c r="CE375" s="32"/>
      <c r="CF375" s="229"/>
      <c r="CG375" s="34">
        <f t="shared" si="510"/>
        <v>0</v>
      </c>
      <c r="CH375" s="31">
        <f t="shared" si="552"/>
        <v>0</v>
      </c>
      <c r="CI375" s="230" t="str">
        <f t="shared" si="511"/>
        <v>NO OFERTADO</v>
      </c>
      <c r="CJ375" s="32">
        <v>1567</v>
      </c>
      <c r="CK375" s="229">
        <f t="shared" ref="CK375:CK376" si="560">CJ375*0.19</f>
        <v>297.73</v>
      </c>
      <c r="CL375" s="34">
        <f t="shared" si="512"/>
        <v>1864.73</v>
      </c>
      <c r="CM375" s="31">
        <f t="shared" si="552"/>
        <v>1864.73</v>
      </c>
      <c r="CN375" s="230" t="str">
        <f t="shared" si="513"/>
        <v>HABILITA</v>
      </c>
      <c r="CO375" s="32"/>
      <c r="CP375" s="231"/>
      <c r="CQ375" s="34">
        <f t="shared" si="514"/>
        <v>0</v>
      </c>
      <c r="CR375" s="31">
        <f t="shared" si="552"/>
        <v>0</v>
      </c>
      <c r="CS375" s="230" t="str">
        <f t="shared" si="515"/>
        <v>NO OFERTADO</v>
      </c>
      <c r="CT375" s="32">
        <v>1700</v>
      </c>
      <c r="CU375" s="229">
        <f t="shared" si="557"/>
        <v>323</v>
      </c>
      <c r="CV375" s="34">
        <f t="shared" si="516"/>
        <v>2023</v>
      </c>
      <c r="CW375" s="31">
        <f t="shared" si="552"/>
        <v>2023</v>
      </c>
      <c r="CX375" s="230" t="str">
        <f t="shared" si="517"/>
        <v>HABILITA</v>
      </c>
      <c r="CY375" s="32"/>
      <c r="CZ375" s="229"/>
      <c r="DA375" s="34">
        <f t="shared" si="530"/>
        <v>0</v>
      </c>
      <c r="DB375" s="31">
        <f t="shared" si="531"/>
        <v>0</v>
      </c>
      <c r="DC375" s="230" t="str">
        <f t="shared" si="518"/>
        <v>NO OFERTADO</v>
      </c>
      <c r="DD375" s="32">
        <v>2350</v>
      </c>
      <c r="DE375" s="229">
        <v>446.5</v>
      </c>
      <c r="DF375" s="34">
        <f t="shared" si="532"/>
        <v>2796.5</v>
      </c>
      <c r="DG375" s="31">
        <f t="shared" si="533"/>
        <v>2796.5</v>
      </c>
      <c r="DH375" s="230" t="str">
        <f t="shared" si="519"/>
        <v>NO HABILITA</v>
      </c>
      <c r="DI375" s="32">
        <v>1932</v>
      </c>
      <c r="DJ375" s="229">
        <f t="shared" si="558"/>
        <v>367.08</v>
      </c>
      <c r="DK375" s="34">
        <f t="shared" si="534"/>
        <v>2299.08</v>
      </c>
      <c r="DL375" s="31">
        <f t="shared" si="535"/>
        <v>2299.08</v>
      </c>
      <c r="DM375" s="230" t="str">
        <f t="shared" si="520"/>
        <v>HABILITA</v>
      </c>
      <c r="DN375" s="32"/>
      <c r="DO375" s="229"/>
      <c r="DP375" s="34">
        <f t="shared" si="536"/>
        <v>0</v>
      </c>
      <c r="DQ375" s="31">
        <f t="shared" si="537"/>
        <v>0</v>
      </c>
      <c r="DR375" s="230" t="str">
        <f t="shared" si="521"/>
        <v>NO OFERTADO</v>
      </c>
      <c r="DS375" s="32"/>
      <c r="DT375" s="229"/>
      <c r="DU375" s="34">
        <f t="shared" si="538"/>
        <v>0</v>
      </c>
      <c r="DV375" s="31">
        <f t="shared" si="539"/>
        <v>0</v>
      </c>
      <c r="DW375" s="230" t="str">
        <f t="shared" si="522"/>
        <v>NO OFERTADO</v>
      </c>
      <c r="DX375" s="32"/>
      <c r="DY375" s="229">
        <f t="shared" si="553"/>
        <v>0</v>
      </c>
      <c r="DZ375" s="34">
        <f t="shared" si="523"/>
        <v>0</v>
      </c>
      <c r="EA375" s="31">
        <f t="shared" si="524"/>
        <v>0</v>
      </c>
      <c r="EB375" s="230" t="str">
        <f t="shared" si="525"/>
        <v>NO OFERTADO</v>
      </c>
      <c r="EC375" s="32"/>
      <c r="ED375" s="229"/>
      <c r="EE375" s="34">
        <f t="shared" si="540"/>
        <v>0</v>
      </c>
      <c r="EF375" s="31">
        <f t="shared" si="541"/>
        <v>0</v>
      </c>
      <c r="EG375" s="230" t="str">
        <f t="shared" si="526"/>
        <v>NO OFERTADO</v>
      </c>
      <c r="EH375" s="32"/>
      <c r="EI375" s="229"/>
      <c r="EJ375" s="34">
        <f t="shared" si="542"/>
        <v>0</v>
      </c>
      <c r="EK375" s="31">
        <f t="shared" si="543"/>
        <v>0</v>
      </c>
      <c r="EL375" s="230" t="str">
        <f t="shared" si="527"/>
        <v>NO OFERTADO</v>
      </c>
    </row>
    <row r="376" spans="1:142" s="226" customFormat="1" ht="38.25" x14ac:dyDescent="0.2">
      <c r="A376" s="103">
        <v>367</v>
      </c>
      <c r="B376" s="202" t="s">
        <v>536</v>
      </c>
      <c r="C376" s="121" t="s">
        <v>533</v>
      </c>
      <c r="D376" s="146">
        <v>1</v>
      </c>
      <c r="E376" s="227" t="s">
        <v>53</v>
      </c>
      <c r="F376" s="228">
        <v>7</v>
      </c>
      <c r="G376" s="25">
        <v>3058.3</v>
      </c>
      <c r="H376" s="32"/>
      <c r="I376" s="229"/>
      <c r="J376" s="34">
        <f t="shared" si="528"/>
        <v>0</v>
      </c>
      <c r="K376" s="31">
        <f t="shared" si="529"/>
        <v>0</v>
      </c>
      <c r="L376" s="230" t="str">
        <f t="shared" si="478"/>
        <v>NO OFERTADO</v>
      </c>
      <c r="M376" s="32"/>
      <c r="N376" s="229">
        <v>0</v>
      </c>
      <c r="O376" s="34">
        <f t="shared" si="479"/>
        <v>0</v>
      </c>
      <c r="P376" s="31">
        <f t="shared" si="549"/>
        <v>0</v>
      </c>
      <c r="Q376" s="230" t="str">
        <f t="shared" si="481"/>
        <v>NO OFERTADO</v>
      </c>
      <c r="R376" s="32"/>
      <c r="S376" s="229"/>
      <c r="T376" s="34">
        <f t="shared" si="482"/>
        <v>0</v>
      </c>
      <c r="U376" s="31">
        <f t="shared" si="549"/>
        <v>0</v>
      </c>
      <c r="V376" s="230" t="str">
        <f t="shared" si="483"/>
        <v>NO OFERTADO</v>
      </c>
      <c r="W376" s="32"/>
      <c r="X376" s="229"/>
      <c r="Y376" s="34">
        <f t="shared" si="484"/>
        <v>0</v>
      </c>
      <c r="Z376" s="31">
        <f t="shared" si="549"/>
        <v>0</v>
      </c>
      <c r="AA376" s="230" t="str">
        <f t="shared" si="485"/>
        <v>NO OFERTADO</v>
      </c>
      <c r="AB376" s="32"/>
      <c r="AC376" s="229"/>
      <c r="AD376" s="34">
        <f t="shared" si="486"/>
        <v>0</v>
      </c>
      <c r="AE376" s="31">
        <f t="shared" si="549"/>
        <v>0</v>
      </c>
      <c r="AF376" s="230" t="str">
        <f t="shared" si="487"/>
        <v>NO OFERTADO</v>
      </c>
      <c r="AG376" s="32"/>
      <c r="AH376" s="229"/>
      <c r="AI376" s="34">
        <f t="shared" si="488"/>
        <v>0</v>
      </c>
      <c r="AJ376" s="31">
        <f t="shared" si="549"/>
        <v>0</v>
      </c>
      <c r="AK376" s="230" t="str">
        <f t="shared" si="489"/>
        <v>NO OFERTADO</v>
      </c>
      <c r="AL376" s="32">
        <v>2330</v>
      </c>
      <c r="AM376" s="232">
        <f t="shared" si="559"/>
        <v>442.7</v>
      </c>
      <c r="AN376" s="34">
        <f t="shared" si="490"/>
        <v>2772.7</v>
      </c>
      <c r="AO376" s="31">
        <f t="shared" si="549"/>
        <v>2772.7</v>
      </c>
      <c r="AP376" s="230" t="str">
        <f t="shared" si="491"/>
        <v>HABILITA</v>
      </c>
      <c r="AQ376" s="32"/>
      <c r="AR376" s="229">
        <f t="shared" si="551"/>
        <v>0</v>
      </c>
      <c r="AS376" s="34">
        <f t="shared" si="492"/>
        <v>0</v>
      </c>
      <c r="AT376" s="31">
        <f t="shared" si="549"/>
        <v>0</v>
      </c>
      <c r="AU376" s="230" t="str">
        <f t="shared" si="493"/>
        <v>NO OFERTADO</v>
      </c>
      <c r="AV376" s="32">
        <v>3385</v>
      </c>
      <c r="AW376" s="229">
        <f t="shared" si="556"/>
        <v>643.15</v>
      </c>
      <c r="AX376" s="34">
        <f t="shared" si="494"/>
        <v>4028.15</v>
      </c>
      <c r="AY376" s="31">
        <f t="shared" si="549"/>
        <v>4028.15</v>
      </c>
      <c r="AZ376" s="230" t="str">
        <f t="shared" si="495"/>
        <v>NO HABILITA</v>
      </c>
      <c r="BA376" s="32"/>
      <c r="BB376" s="229">
        <f t="shared" si="551"/>
        <v>0</v>
      </c>
      <c r="BC376" s="34">
        <f t="shared" si="497"/>
        <v>0</v>
      </c>
      <c r="BD376" s="31">
        <f t="shared" si="549"/>
        <v>0</v>
      </c>
      <c r="BE376" s="230" t="str">
        <f t="shared" si="498"/>
        <v>NO OFERTADO</v>
      </c>
      <c r="BF376" s="32"/>
      <c r="BG376" s="229"/>
      <c r="BH376" s="34">
        <f t="shared" si="499"/>
        <v>0</v>
      </c>
      <c r="BI376" s="31">
        <f t="shared" si="549"/>
        <v>0</v>
      </c>
      <c r="BJ376" s="230" t="str">
        <f t="shared" si="500"/>
        <v>NO OFERTADO</v>
      </c>
      <c r="BK376" s="32"/>
      <c r="BL376" s="229"/>
      <c r="BM376" s="34">
        <f t="shared" si="501"/>
        <v>0</v>
      </c>
      <c r="BN376" s="31">
        <f t="shared" si="549"/>
        <v>0</v>
      </c>
      <c r="BO376" s="230" t="str">
        <f t="shared" si="502"/>
        <v>NO OFERTADO</v>
      </c>
      <c r="BP376" s="32"/>
      <c r="BQ376" s="229"/>
      <c r="BR376" s="34">
        <f t="shared" si="503"/>
        <v>0</v>
      </c>
      <c r="BS376" s="31">
        <f t="shared" si="549"/>
        <v>0</v>
      </c>
      <c r="BT376" s="230" t="str">
        <f t="shared" si="504"/>
        <v>NO OFERTADO</v>
      </c>
      <c r="BU376" s="32"/>
      <c r="BV376" s="229"/>
      <c r="BW376" s="34">
        <f t="shared" si="505"/>
        <v>0</v>
      </c>
      <c r="BX376" s="31">
        <f t="shared" si="552"/>
        <v>0</v>
      </c>
      <c r="BY376" s="230" t="str">
        <f t="shared" si="507"/>
        <v>NO OFERTADO</v>
      </c>
      <c r="BZ376" s="32"/>
      <c r="CA376" s="229"/>
      <c r="CB376" s="34">
        <f t="shared" si="508"/>
        <v>0</v>
      </c>
      <c r="CC376" s="31">
        <f t="shared" si="552"/>
        <v>0</v>
      </c>
      <c r="CD376" s="230" t="str">
        <f t="shared" si="509"/>
        <v>NO OFERTADO</v>
      </c>
      <c r="CE376" s="32"/>
      <c r="CF376" s="229"/>
      <c r="CG376" s="34">
        <f t="shared" si="510"/>
        <v>0</v>
      </c>
      <c r="CH376" s="31">
        <f t="shared" si="552"/>
        <v>0</v>
      </c>
      <c r="CI376" s="230" t="str">
        <f t="shared" si="511"/>
        <v>NO OFERTADO</v>
      </c>
      <c r="CJ376" s="32">
        <v>2711</v>
      </c>
      <c r="CK376" s="229">
        <f t="shared" si="560"/>
        <v>515.09</v>
      </c>
      <c r="CL376" s="34">
        <f t="shared" si="512"/>
        <v>3226.09</v>
      </c>
      <c r="CM376" s="31">
        <f t="shared" si="552"/>
        <v>3226.09</v>
      </c>
      <c r="CN376" s="230" t="str">
        <f t="shared" si="513"/>
        <v>HABILITA</v>
      </c>
      <c r="CO376" s="32"/>
      <c r="CP376" s="231"/>
      <c r="CQ376" s="34">
        <f t="shared" si="514"/>
        <v>0</v>
      </c>
      <c r="CR376" s="31">
        <f t="shared" si="552"/>
        <v>0</v>
      </c>
      <c r="CS376" s="230" t="str">
        <f t="shared" si="515"/>
        <v>NO OFERTADO</v>
      </c>
      <c r="CT376" s="32">
        <v>2586</v>
      </c>
      <c r="CU376" s="229">
        <f t="shared" si="557"/>
        <v>491.34000000000003</v>
      </c>
      <c r="CV376" s="34">
        <f t="shared" si="516"/>
        <v>3077.34</v>
      </c>
      <c r="CW376" s="31">
        <f t="shared" si="552"/>
        <v>3077.34</v>
      </c>
      <c r="CX376" s="230" t="str">
        <f t="shared" si="517"/>
        <v>HABILITA</v>
      </c>
      <c r="CY376" s="32"/>
      <c r="CZ376" s="229"/>
      <c r="DA376" s="34">
        <f t="shared" si="530"/>
        <v>0</v>
      </c>
      <c r="DB376" s="31">
        <f t="shared" si="531"/>
        <v>0</v>
      </c>
      <c r="DC376" s="230" t="str">
        <f t="shared" si="518"/>
        <v>NO OFERTADO</v>
      </c>
      <c r="DD376" s="32">
        <v>3490</v>
      </c>
      <c r="DE376" s="229">
        <v>663.1</v>
      </c>
      <c r="DF376" s="34">
        <f t="shared" si="532"/>
        <v>4153.1000000000004</v>
      </c>
      <c r="DG376" s="31">
        <f t="shared" si="533"/>
        <v>4153.1000000000004</v>
      </c>
      <c r="DH376" s="230" t="str">
        <f t="shared" si="519"/>
        <v>NO HABILITA</v>
      </c>
      <c r="DI376" s="32">
        <v>2727</v>
      </c>
      <c r="DJ376" s="229">
        <f t="shared" si="558"/>
        <v>518.13</v>
      </c>
      <c r="DK376" s="34">
        <f t="shared" si="534"/>
        <v>3245.13</v>
      </c>
      <c r="DL376" s="31">
        <f t="shared" si="535"/>
        <v>3245.13</v>
      </c>
      <c r="DM376" s="230" t="str">
        <f t="shared" si="520"/>
        <v>HABILITA</v>
      </c>
      <c r="DN376" s="32"/>
      <c r="DO376" s="229"/>
      <c r="DP376" s="34">
        <f t="shared" si="536"/>
        <v>0</v>
      </c>
      <c r="DQ376" s="31">
        <f t="shared" si="537"/>
        <v>0</v>
      </c>
      <c r="DR376" s="230" t="str">
        <f t="shared" si="521"/>
        <v>NO OFERTADO</v>
      </c>
      <c r="DS376" s="32"/>
      <c r="DT376" s="229"/>
      <c r="DU376" s="34">
        <f t="shared" si="538"/>
        <v>0</v>
      </c>
      <c r="DV376" s="31">
        <f t="shared" si="539"/>
        <v>0</v>
      </c>
      <c r="DW376" s="230" t="str">
        <f t="shared" si="522"/>
        <v>NO OFERTADO</v>
      </c>
      <c r="DX376" s="32"/>
      <c r="DY376" s="229">
        <f t="shared" si="553"/>
        <v>0</v>
      </c>
      <c r="DZ376" s="34">
        <f t="shared" si="523"/>
        <v>0</v>
      </c>
      <c r="EA376" s="31">
        <f t="shared" si="524"/>
        <v>0</v>
      </c>
      <c r="EB376" s="230" t="str">
        <f t="shared" si="525"/>
        <v>NO OFERTADO</v>
      </c>
      <c r="EC376" s="32"/>
      <c r="ED376" s="229"/>
      <c r="EE376" s="34">
        <f t="shared" si="540"/>
        <v>0</v>
      </c>
      <c r="EF376" s="31">
        <f t="shared" si="541"/>
        <v>0</v>
      </c>
      <c r="EG376" s="230" t="str">
        <f t="shared" si="526"/>
        <v>NO OFERTADO</v>
      </c>
      <c r="EH376" s="32"/>
      <c r="EI376" s="229"/>
      <c r="EJ376" s="34">
        <f t="shared" si="542"/>
        <v>0</v>
      </c>
      <c r="EK376" s="31">
        <f t="shared" si="543"/>
        <v>0</v>
      </c>
      <c r="EL376" s="230" t="str">
        <f t="shared" si="527"/>
        <v>NO OFERTADO</v>
      </c>
    </row>
    <row r="377" spans="1:142" s="226" customFormat="1" ht="25.5" x14ac:dyDescent="0.2">
      <c r="A377" s="103">
        <v>368</v>
      </c>
      <c r="B377" s="202" t="s">
        <v>537</v>
      </c>
      <c r="C377" s="121" t="s">
        <v>538</v>
      </c>
      <c r="D377" s="146">
        <v>1</v>
      </c>
      <c r="E377" s="227" t="s">
        <v>53</v>
      </c>
      <c r="F377" s="228">
        <v>622.66666666666663</v>
      </c>
      <c r="G377" s="25">
        <v>1240</v>
      </c>
      <c r="H377" s="32"/>
      <c r="I377" s="229"/>
      <c r="J377" s="34">
        <f t="shared" si="528"/>
        <v>0</v>
      </c>
      <c r="K377" s="31">
        <f t="shared" si="529"/>
        <v>0</v>
      </c>
      <c r="L377" s="230" t="str">
        <f t="shared" si="478"/>
        <v>NO OFERTADO</v>
      </c>
      <c r="M377" s="32"/>
      <c r="N377" s="229">
        <v>0</v>
      </c>
      <c r="O377" s="34">
        <f t="shared" si="479"/>
        <v>0</v>
      </c>
      <c r="P377" s="31">
        <f t="shared" si="549"/>
        <v>0</v>
      </c>
      <c r="Q377" s="230" t="str">
        <f t="shared" si="481"/>
        <v>NO OFERTADO</v>
      </c>
      <c r="R377" s="32"/>
      <c r="S377" s="229"/>
      <c r="T377" s="34">
        <f t="shared" si="482"/>
        <v>0</v>
      </c>
      <c r="U377" s="31">
        <f t="shared" si="549"/>
        <v>0</v>
      </c>
      <c r="V377" s="230" t="str">
        <f t="shared" si="483"/>
        <v>NO OFERTADO</v>
      </c>
      <c r="W377" s="32"/>
      <c r="X377" s="229"/>
      <c r="Y377" s="34">
        <f t="shared" si="484"/>
        <v>0</v>
      </c>
      <c r="Z377" s="31">
        <f t="shared" si="549"/>
        <v>0</v>
      </c>
      <c r="AA377" s="230" t="str">
        <f t="shared" si="485"/>
        <v>NO OFERTADO</v>
      </c>
      <c r="AB377" s="32"/>
      <c r="AC377" s="229"/>
      <c r="AD377" s="34">
        <f t="shared" si="486"/>
        <v>0</v>
      </c>
      <c r="AE377" s="31">
        <f t="shared" si="549"/>
        <v>0</v>
      </c>
      <c r="AF377" s="230" t="str">
        <f t="shared" si="487"/>
        <v>NO OFERTADO</v>
      </c>
      <c r="AG377" s="32">
        <v>1240</v>
      </c>
      <c r="AH377" s="229">
        <v>0</v>
      </c>
      <c r="AI377" s="34">
        <f t="shared" si="488"/>
        <v>1240</v>
      </c>
      <c r="AJ377" s="31">
        <f t="shared" si="549"/>
        <v>1240</v>
      </c>
      <c r="AK377" s="230" t="str">
        <f t="shared" si="489"/>
        <v>HABILITA</v>
      </c>
      <c r="AL377" s="32">
        <v>1295</v>
      </c>
      <c r="AM377" s="229">
        <v>0</v>
      </c>
      <c r="AN377" s="34">
        <f t="shared" si="490"/>
        <v>1295</v>
      </c>
      <c r="AO377" s="31">
        <f t="shared" si="549"/>
        <v>1295</v>
      </c>
      <c r="AP377" s="230" t="str">
        <f t="shared" si="491"/>
        <v>HABILITA</v>
      </c>
      <c r="AQ377" s="32"/>
      <c r="AR377" s="229">
        <f t="shared" si="551"/>
        <v>0</v>
      </c>
      <c r="AS377" s="34">
        <f t="shared" si="492"/>
        <v>0</v>
      </c>
      <c r="AT377" s="31">
        <f t="shared" si="549"/>
        <v>0</v>
      </c>
      <c r="AU377" s="230" t="str">
        <f t="shared" si="493"/>
        <v>NO OFERTADO</v>
      </c>
      <c r="AV377" s="32">
        <v>1591</v>
      </c>
      <c r="AW377" s="229">
        <v>0</v>
      </c>
      <c r="AX377" s="34">
        <f t="shared" si="494"/>
        <v>1591</v>
      </c>
      <c r="AY377" s="31">
        <f t="shared" si="549"/>
        <v>1591</v>
      </c>
      <c r="AZ377" s="230" t="str">
        <f t="shared" si="495"/>
        <v>HABILITA</v>
      </c>
      <c r="BA377" s="32"/>
      <c r="BB377" s="229">
        <f t="shared" si="551"/>
        <v>0</v>
      </c>
      <c r="BC377" s="34">
        <f t="shared" si="497"/>
        <v>0</v>
      </c>
      <c r="BD377" s="31">
        <f t="shared" si="549"/>
        <v>0</v>
      </c>
      <c r="BE377" s="230" t="str">
        <f t="shared" si="498"/>
        <v>NO OFERTADO</v>
      </c>
      <c r="BF377" s="32"/>
      <c r="BG377" s="229"/>
      <c r="BH377" s="34">
        <f t="shared" si="499"/>
        <v>0</v>
      </c>
      <c r="BI377" s="31">
        <f t="shared" si="549"/>
        <v>0</v>
      </c>
      <c r="BJ377" s="230" t="str">
        <f t="shared" si="500"/>
        <v>NO OFERTADO</v>
      </c>
      <c r="BK377" s="32"/>
      <c r="BL377" s="229"/>
      <c r="BM377" s="34">
        <f t="shared" si="501"/>
        <v>0</v>
      </c>
      <c r="BN377" s="31">
        <f t="shared" si="549"/>
        <v>0</v>
      </c>
      <c r="BO377" s="230" t="str">
        <f t="shared" si="502"/>
        <v>NO OFERTADO</v>
      </c>
      <c r="BP377" s="32"/>
      <c r="BQ377" s="229"/>
      <c r="BR377" s="34">
        <f t="shared" si="503"/>
        <v>0</v>
      </c>
      <c r="BS377" s="31">
        <f t="shared" si="549"/>
        <v>0</v>
      </c>
      <c r="BT377" s="230" t="str">
        <f t="shared" si="504"/>
        <v>NO OFERTADO</v>
      </c>
      <c r="BU377" s="32">
        <v>1625</v>
      </c>
      <c r="BV377" s="229">
        <v>0</v>
      </c>
      <c r="BW377" s="34">
        <f t="shared" si="505"/>
        <v>1625</v>
      </c>
      <c r="BX377" s="31">
        <f t="shared" si="552"/>
        <v>1625</v>
      </c>
      <c r="BY377" s="230" t="str">
        <f t="shared" si="507"/>
        <v>NO HABILITA</v>
      </c>
      <c r="BZ377" s="32"/>
      <c r="CA377" s="229"/>
      <c r="CB377" s="34">
        <f t="shared" si="508"/>
        <v>0</v>
      </c>
      <c r="CC377" s="31">
        <f t="shared" si="552"/>
        <v>0</v>
      </c>
      <c r="CD377" s="230" t="str">
        <f t="shared" si="509"/>
        <v>NO OFERTADO</v>
      </c>
      <c r="CE377" s="32">
        <v>1259</v>
      </c>
      <c r="CF377" s="229">
        <v>0</v>
      </c>
      <c r="CG377" s="34">
        <f t="shared" si="510"/>
        <v>1259</v>
      </c>
      <c r="CH377" s="31">
        <f t="shared" si="552"/>
        <v>1259</v>
      </c>
      <c r="CI377" s="230" t="str">
        <f t="shared" si="511"/>
        <v>HABILITA</v>
      </c>
      <c r="CJ377" s="32">
        <v>1446</v>
      </c>
      <c r="CK377" s="229">
        <v>0</v>
      </c>
      <c r="CL377" s="34">
        <f t="shared" si="512"/>
        <v>1446</v>
      </c>
      <c r="CM377" s="31">
        <f t="shared" si="552"/>
        <v>1446</v>
      </c>
      <c r="CN377" s="230" t="str">
        <f t="shared" si="513"/>
        <v>HABILITA</v>
      </c>
      <c r="CO377" s="32"/>
      <c r="CP377" s="231"/>
      <c r="CQ377" s="34">
        <f t="shared" si="514"/>
        <v>0</v>
      </c>
      <c r="CR377" s="31">
        <f t="shared" si="552"/>
        <v>0</v>
      </c>
      <c r="CS377" s="230" t="str">
        <f t="shared" si="515"/>
        <v>NO OFERTADO</v>
      </c>
      <c r="CT377" s="32">
        <v>1835</v>
      </c>
      <c r="CU377" s="229">
        <v>0</v>
      </c>
      <c r="CV377" s="34">
        <f t="shared" si="516"/>
        <v>1835</v>
      </c>
      <c r="CW377" s="31">
        <f t="shared" si="552"/>
        <v>1835</v>
      </c>
      <c r="CX377" s="230" t="str">
        <f t="shared" si="517"/>
        <v>NO HABILITA</v>
      </c>
      <c r="CY377" s="32"/>
      <c r="CZ377" s="229"/>
      <c r="DA377" s="34">
        <f t="shared" si="530"/>
        <v>0</v>
      </c>
      <c r="DB377" s="31">
        <f t="shared" si="531"/>
        <v>0</v>
      </c>
      <c r="DC377" s="230" t="str">
        <f t="shared" si="518"/>
        <v>NO OFERTADO</v>
      </c>
      <c r="DD377" s="32"/>
      <c r="DE377" s="229"/>
      <c r="DF377" s="34">
        <f t="shared" si="532"/>
        <v>0</v>
      </c>
      <c r="DG377" s="31">
        <f t="shared" si="533"/>
        <v>0</v>
      </c>
      <c r="DH377" s="230" t="str">
        <f t="shared" si="519"/>
        <v>NO OFERTADO</v>
      </c>
      <c r="DI377" s="32">
        <v>1757</v>
      </c>
      <c r="DJ377" s="229">
        <v>0</v>
      </c>
      <c r="DK377" s="34">
        <f t="shared" si="534"/>
        <v>1757</v>
      </c>
      <c r="DL377" s="31">
        <f t="shared" si="535"/>
        <v>1757</v>
      </c>
      <c r="DM377" s="230" t="str">
        <f t="shared" si="520"/>
        <v>NO HABILITA</v>
      </c>
      <c r="DN377" s="32"/>
      <c r="DO377" s="229"/>
      <c r="DP377" s="34">
        <f t="shared" si="536"/>
        <v>0</v>
      </c>
      <c r="DQ377" s="31">
        <f t="shared" si="537"/>
        <v>0</v>
      </c>
      <c r="DR377" s="230" t="str">
        <f t="shared" si="521"/>
        <v>NO OFERTADO</v>
      </c>
      <c r="DS377" s="32"/>
      <c r="DT377" s="229"/>
      <c r="DU377" s="34">
        <f t="shared" si="538"/>
        <v>0</v>
      </c>
      <c r="DV377" s="31">
        <f t="shared" si="539"/>
        <v>0</v>
      </c>
      <c r="DW377" s="230" t="str">
        <f t="shared" si="522"/>
        <v>NO OFERTADO</v>
      </c>
      <c r="DX377" s="32"/>
      <c r="DY377" s="229">
        <f t="shared" si="553"/>
        <v>0</v>
      </c>
      <c r="DZ377" s="34">
        <f t="shared" si="523"/>
        <v>0</v>
      </c>
      <c r="EA377" s="31">
        <f t="shared" si="524"/>
        <v>0</v>
      </c>
      <c r="EB377" s="230" t="str">
        <f t="shared" si="525"/>
        <v>NO OFERTADO</v>
      </c>
      <c r="EC377" s="32"/>
      <c r="ED377" s="229"/>
      <c r="EE377" s="34">
        <f t="shared" si="540"/>
        <v>0</v>
      </c>
      <c r="EF377" s="31">
        <f t="shared" si="541"/>
        <v>0</v>
      </c>
      <c r="EG377" s="230" t="str">
        <f t="shared" si="526"/>
        <v>NO OFERTADO</v>
      </c>
      <c r="EH377" s="32"/>
      <c r="EI377" s="229"/>
      <c r="EJ377" s="34">
        <f t="shared" si="542"/>
        <v>0</v>
      </c>
      <c r="EK377" s="31">
        <f t="shared" si="543"/>
        <v>0</v>
      </c>
      <c r="EL377" s="230" t="str">
        <f t="shared" si="527"/>
        <v>NO OFERTADO</v>
      </c>
    </row>
    <row r="378" spans="1:142" s="226" customFormat="1" ht="25.5" x14ac:dyDescent="0.2">
      <c r="A378" s="103">
        <v>369</v>
      </c>
      <c r="B378" s="202" t="s">
        <v>539</v>
      </c>
      <c r="C378" s="121" t="s">
        <v>538</v>
      </c>
      <c r="D378" s="146">
        <v>1</v>
      </c>
      <c r="E378" s="227" t="s">
        <v>53</v>
      </c>
      <c r="F378" s="228">
        <v>401.33333333333331</v>
      </c>
      <c r="G378" s="25">
        <v>1590</v>
      </c>
      <c r="H378" s="32"/>
      <c r="I378" s="229"/>
      <c r="J378" s="34">
        <f t="shared" si="528"/>
        <v>0</v>
      </c>
      <c r="K378" s="31">
        <f t="shared" si="529"/>
        <v>0</v>
      </c>
      <c r="L378" s="230" t="str">
        <f t="shared" si="478"/>
        <v>NO OFERTADO</v>
      </c>
      <c r="M378" s="32"/>
      <c r="N378" s="229">
        <v>0</v>
      </c>
      <c r="O378" s="34">
        <f t="shared" si="479"/>
        <v>0</v>
      </c>
      <c r="P378" s="31">
        <f t="shared" ref="P378:BS387" si="561">$D378*O378</f>
        <v>0</v>
      </c>
      <c r="Q378" s="230" t="str">
        <f t="shared" si="481"/>
        <v>NO OFERTADO</v>
      </c>
      <c r="R378" s="32"/>
      <c r="S378" s="229"/>
      <c r="T378" s="34">
        <f t="shared" si="482"/>
        <v>0</v>
      </c>
      <c r="U378" s="31">
        <f t="shared" si="561"/>
        <v>0</v>
      </c>
      <c r="V378" s="230" t="str">
        <f t="shared" si="483"/>
        <v>NO OFERTADO</v>
      </c>
      <c r="W378" s="32"/>
      <c r="X378" s="229"/>
      <c r="Y378" s="34">
        <f t="shared" si="484"/>
        <v>0</v>
      </c>
      <c r="Z378" s="31">
        <f t="shared" si="561"/>
        <v>0</v>
      </c>
      <c r="AA378" s="230" t="str">
        <f t="shared" si="485"/>
        <v>NO OFERTADO</v>
      </c>
      <c r="AB378" s="32"/>
      <c r="AC378" s="229"/>
      <c r="AD378" s="34">
        <f t="shared" si="486"/>
        <v>0</v>
      </c>
      <c r="AE378" s="31">
        <f t="shared" si="561"/>
        <v>0</v>
      </c>
      <c r="AF378" s="230" t="str">
        <f t="shared" si="487"/>
        <v>NO OFERTADO</v>
      </c>
      <c r="AG378" s="32">
        <v>1590</v>
      </c>
      <c r="AH378" s="229">
        <v>0</v>
      </c>
      <c r="AI378" s="34">
        <f t="shared" si="488"/>
        <v>1590</v>
      </c>
      <c r="AJ378" s="31">
        <f t="shared" si="561"/>
        <v>1590</v>
      </c>
      <c r="AK378" s="230" t="str">
        <f t="shared" si="489"/>
        <v>HABILITA</v>
      </c>
      <c r="AL378" s="32">
        <v>1559</v>
      </c>
      <c r="AM378" s="229">
        <v>0</v>
      </c>
      <c r="AN378" s="34">
        <f t="shared" si="490"/>
        <v>1559</v>
      </c>
      <c r="AO378" s="31">
        <f t="shared" si="561"/>
        <v>1559</v>
      </c>
      <c r="AP378" s="230" t="str">
        <f t="shared" si="491"/>
        <v>HABILITA</v>
      </c>
      <c r="AQ378" s="32"/>
      <c r="AR378" s="229">
        <f t="shared" ref="AR378:BG387" si="562">AQ378*0.19</f>
        <v>0</v>
      </c>
      <c r="AS378" s="34">
        <f t="shared" si="492"/>
        <v>0</v>
      </c>
      <c r="AT378" s="31">
        <f t="shared" si="561"/>
        <v>0</v>
      </c>
      <c r="AU378" s="230" t="str">
        <f t="shared" si="493"/>
        <v>NO OFERTADO</v>
      </c>
      <c r="AV378" s="32">
        <v>1909</v>
      </c>
      <c r="AW378" s="229">
        <v>0</v>
      </c>
      <c r="AX378" s="34">
        <f t="shared" si="494"/>
        <v>1909</v>
      </c>
      <c r="AY378" s="31">
        <f t="shared" si="561"/>
        <v>1909</v>
      </c>
      <c r="AZ378" s="230" t="str">
        <f t="shared" si="495"/>
        <v>HABILITA</v>
      </c>
      <c r="BA378" s="32"/>
      <c r="BB378" s="229">
        <f t="shared" si="562"/>
        <v>0</v>
      </c>
      <c r="BC378" s="34">
        <f t="shared" si="497"/>
        <v>0</v>
      </c>
      <c r="BD378" s="31">
        <f t="shared" si="561"/>
        <v>0</v>
      </c>
      <c r="BE378" s="230" t="str">
        <f t="shared" si="498"/>
        <v>NO OFERTADO</v>
      </c>
      <c r="BF378" s="32"/>
      <c r="BG378" s="229"/>
      <c r="BH378" s="34">
        <f t="shared" si="499"/>
        <v>0</v>
      </c>
      <c r="BI378" s="31">
        <f t="shared" si="561"/>
        <v>0</v>
      </c>
      <c r="BJ378" s="230" t="str">
        <f t="shared" si="500"/>
        <v>NO OFERTADO</v>
      </c>
      <c r="BK378" s="32"/>
      <c r="BL378" s="229"/>
      <c r="BM378" s="34">
        <f t="shared" si="501"/>
        <v>0</v>
      </c>
      <c r="BN378" s="31">
        <f t="shared" si="561"/>
        <v>0</v>
      </c>
      <c r="BO378" s="230" t="str">
        <f t="shared" si="502"/>
        <v>NO OFERTADO</v>
      </c>
      <c r="BP378" s="32"/>
      <c r="BQ378" s="229"/>
      <c r="BR378" s="34">
        <f t="shared" si="503"/>
        <v>0</v>
      </c>
      <c r="BS378" s="31">
        <f t="shared" si="561"/>
        <v>0</v>
      </c>
      <c r="BT378" s="230" t="str">
        <f t="shared" si="504"/>
        <v>NO OFERTADO</v>
      </c>
      <c r="BU378" s="32">
        <v>1950</v>
      </c>
      <c r="BV378" s="229">
        <v>0</v>
      </c>
      <c r="BW378" s="34">
        <f t="shared" si="505"/>
        <v>1950</v>
      </c>
      <c r="BX378" s="31">
        <f t="shared" ref="BX378:CW387" si="563">$D378*BW378</f>
        <v>1950</v>
      </c>
      <c r="BY378" s="230" t="str">
        <f t="shared" si="507"/>
        <v>HABILITA</v>
      </c>
      <c r="BZ378" s="32"/>
      <c r="CA378" s="229"/>
      <c r="CB378" s="34">
        <f t="shared" si="508"/>
        <v>0</v>
      </c>
      <c r="CC378" s="31">
        <f t="shared" si="563"/>
        <v>0</v>
      </c>
      <c r="CD378" s="230" t="str">
        <f t="shared" si="509"/>
        <v>NO OFERTADO</v>
      </c>
      <c r="CE378" s="32">
        <v>1511</v>
      </c>
      <c r="CF378" s="229">
        <v>0</v>
      </c>
      <c r="CG378" s="34">
        <f t="shared" si="510"/>
        <v>1511</v>
      </c>
      <c r="CH378" s="31">
        <f t="shared" si="563"/>
        <v>1511</v>
      </c>
      <c r="CI378" s="230" t="str">
        <f t="shared" si="511"/>
        <v>HABILITA</v>
      </c>
      <c r="CJ378" s="32">
        <v>1687</v>
      </c>
      <c r="CK378" s="229">
        <v>0</v>
      </c>
      <c r="CL378" s="34">
        <f t="shared" si="512"/>
        <v>1687</v>
      </c>
      <c r="CM378" s="31">
        <f t="shared" si="563"/>
        <v>1687</v>
      </c>
      <c r="CN378" s="230" t="str">
        <f t="shared" si="513"/>
        <v>HABILITA</v>
      </c>
      <c r="CO378" s="32"/>
      <c r="CP378" s="231"/>
      <c r="CQ378" s="34">
        <f t="shared" si="514"/>
        <v>0</v>
      </c>
      <c r="CR378" s="31">
        <f t="shared" si="563"/>
        <v>0</v>
      </c>
      <c r="CS378" s="230" t="str">
        <f t="shared" si="515"/>
        <v>NO OFERTADO</v>
      </c>
      <c r="CT378" s="32">
        <v>2647.0588235294117</v>
      </c>
      <c r="CU378" s="229">
        <v>0</v>
      </c>
      <c r="CV378" s="34">
        <f t="shared" si="516"/>
        <v>2647.0588235294117</v>
      </c>
      <c r="CW378" s="31">
        <f t="shared" si="563"/>
        <v>2647.0588235294117</v>
      </c>
      <c r="CX378" s="230" t="str">
        <f t="shared" si="517"/>
        <v>NO HABILITA</v>
      </c>
      <c r="CY378" s="32"/>
      <c r="CZ378" s="229"/>
      <c r="DA378" s="34">
        <f t="shared" si="530"/>
        <v>0</v>
      </c>
      <c r="DB378" s="31">
        <f t="shared" si="531"/>
        <v>0</v>
      </c>
      <c r="DC378" s="230" t="str">
        <f t="shared" si="518"/>
        <v>NO OFERTADO</v>
      </c>
      <c r="DD378" s="32"/>
      <c r="DE378" s="229"/>
      <c r="DF378" s="34">
        <f t="shared" si="532"/>
        <v>0</v>
      </c>
      <c r="DG378" s="31">
        <f t="shared" si="533"/>
        <v>0</v>
      </c>
      <c r="DH378" s="230" t="str">
        <f t="shared" si="519"/>
        <v>NO OFERTADO</v>
      </c>
      <c r="DI378" s="32">
        <v>2034</v>
      </c>
      <c r="DJ378" s="229">
        <v>0</v>
      </c>
      <c r="DK378" s="34">
        <f t="shared" si="534"/>
        <v>2034</v>
      </c>
      <c r="DL378" s="31">
        <f t="shared" si="535"/>
        <v>2034</v>
      </c>
      <c r="DM378" s="230" t="str">
        <f t="shared" si="520"/>
        <v>HABILITA</v>
      </c>
      <c r="DN378" s="32"/>
      <c r="DO378" s="229"/>
      <c r="DP378" s="34">
        <f t="shared" si="536"/>
        <v>0</v>
      </c>
      <c r="DQ378" s="31">
        <f t="shared" si="537"/>
        <v>0</v>
      </c>
      <c r="DR378" s="230" t="str">
        <f t="shared" si="521"/>
        <v>NO OFERTADO</v>
      </c>
      <c r="DS378" s="32"/>
      <c r="DT378" s="229"/>
      <c r="DU378" s="34">
        <f t="shared" si="538"/>
        <v>0</v>
      </c>
      <c r="DV378" s="31">
        <f t="shared" si="539"/>
        <v>0</v>
      </c>
      <c r="DW378" s="230" t="str">
        <f t="shared" si="522"/>
        <v>NO OFERTADO</v>
      </c>
      <c r="DX378" s="32"/>
      <c r="DY378" s="229">
        <f t="shared" si="553"/>
        <v>0</v>
      </c>
      <c r="DZ378" s="34">
        <f t="shared" si="523"/>
        <v>0</v>
      </c>
      <c r="EA378" s="31">
        <f t="shared" si="524"/>
        <v>0</v>
      </c>
      <c r="EB378" s="230" t="str">
        <f t="shared" si="525"/>
        <v>NO OFERTADO</v>
      </c>
      <c r="EC378" s="32"/>
      <c r="ED378" s="229"/>
      <c r="EE378" s="34">
        <f t="shared" si="540"/>
        <v>0</v>
      </c>
      <c r="EF378" s="31">
        <f t="shared" si="541"/>
        <v>0</v>
      </c>
      <c r="EG378" s="230" t="str">
        <f t="shared" si="526"/>
        <v>NO OFERTADO</v>
      </c>
      <c r="EH378" s="32"/>
      <c r="EI378" s="229"/>
      <c r="EJ378" s="34">
        <f t="shared" si="542"/>
        <v>0</v>
      </c>
      <c r="EK378" s="31">
        <f t="shared" si="543"/>
        <v>0</v>
      </c>
      <c r="EL378" s="230" t="str">
        <f t="shared" si="527"/>
        <v>NO OFERTADO</v>
      </c>
    </row>
    <row r="379" spans="1:142" s="226" customFormat="1" ht="25.5" x14ac:dyDescent="0.2">
      <c r="A379" s="103">
        <v>370</v>
      </c>
      <c r="B379" s="202" t="s">
        <v>540</v>
      </c>
      <c r="C379" s="121" t="s">
        <v>538</v>
      </c>
      <c r="D379" s="146">
        <v>1</v>
      </c>
      <c r="E379" s="227" t="s">
        <v>53</v>
      </c>
      <c r="F379" s="228">
        <v>1</v>
      </c>
      <c r="G379" s="25">
        <v>1784.76676</v>
      </c>
      <c r="H379" s="32"/>
      <c r="I379" s="229"/>
      <c r="J379" s="34">
        <f t="shared" si="528"/>
        <v>0</v>
      </c>
      <c r="K379" s="31">
        <f t="shared" si="529"/>
        <v>0</v>
      </c>
      <c r="L379" s="230" t="str">
        <f t="shared" si="478"/>
        <v>NO OFERTADO</v>
      </c>
      <c r="M379" s="32"/>
      <c r="N379" s="229">
        <v>0</v>
      </c>
      <c r="O379" s="34">
        <f t="shared" si="479"/>
        <v>0</v>
      </c>
      <c r="P379" s="31">
        <f t="shared" si="561"/>
        <v>0</v>
      </c>
      <c r="Q379" s="230" t="str">
        <f t="shared" si="481"/>
        <v>NO OFERTADO</v>
      </c>
      <c r="R379" s="32"/>
      <c r="S379" s="229"/>
      <c r="T379" s="34">
        <f t="shared" si="482"/>
        <v>0</v>
      </c>
      <c r="U379" s="31">
        <f t="shared" si="561"/>
        <v>0</v>
      </c>
      <c r="V379" s="230" t="str">
        <f t="shared" si="483"/>
        <v>NO OFERTADO</v>
      </c>
      <c r="W379" s="32"/>
      <c r="X379" s="229"/>
      <c r="Y379" s="34">
        <f t="shared" si="484"/>
        <v>0</v>
      </c>
      <c r="Z379" s="31">
        <f t="shared" si="561"/>
        <v>0</v>
      </c>
      <c r="AA379" s="230" t="str">
        <f t="shared" si="485"/>
        <v>NO OFERTADO</v>
      </c>
      <c r="AB379" s="32"/>
      <c r="AC379" s="229"/>
      <c r="AD379" s="34">
        <f t="shared" si="486"/>
        <v>0</v>
      </c>
      <c r="AE379" s="31">
        <f t="shared" si="561"/>
        <v>0</v>
      </c>
      <c r="AF379" s="230" t="str">
        <f t="shared" si="487"/>
        <v>NO OFERTADO</v>
      </c>
      <c r="AG379" s="32"/>
      <c r="AH379" s="229"/>
      <c r="AI379" s="34">
        <f t="shared" si="488"/>
        <v>0</v>
      </c>
      <c r="AJ379" s="31">
        <f t="shared" si="561"/>
        <v>0</v>
      </c>
      <c r="AK379" s="230" t="str">
        <f t="shared" si="489"/>
        <v>NO OFERTADO</v>
      </c>
      <c r="AL379" s="32"/>
      <c r="AM379" s="229"/>
      <c r="AN379" s="34">
        <f t="shared" si="490"/>
        <v>0</v>
      </c>
      <c r="AO379" s="31">
        <f t="shared" si="561"/>
        <v>0</v>
      </c>
      <c r="AP379" s="230" t="str">
        <f t="shared" si="491"/>
        <v>NO OFERTADO</v>
      </c>
      <c r="AQ379" s="32"/>
      <c r="AR379" s="229">
        <f t="shared" si="562"/>
        <v>0</v>
      </c>
      <c r="AS379" s="34">
        <f t="shared" si="492"/>
        <v>0</v>
      </c>
      <c r="AT379" s="31">
        <f t="shared" si="561"/>
        <v>0</v>
      </c>
      <c r="AU379" s="230" t="str">
        <f t="shared" si="493"/>
        <v>NO OFERTADO</v>
      </c>
      <c r="AV379" s="32">
        <v>2841</v>
      </c>
      <c r="AW379" s="229">
        <v>0</v>
      </c>
      <c r="AX379" s="34">
        <f t="shared" si="494"/>
        <v>2841</v>
      </c>
      <c r="AY379" s="31">
        <f t="shared" si="561"/>
        <v>2841</v>
      </c>
      <c r="AZ379" s="230" t="str">
        <f t="shared" si="495"/>
        <v>NO HABILITA</v>
      </c>
      <c r="BA379" s="32"/>
      <c r="BB379" s="229">
        <f t="shared" si="562"/>
        <v>0</v>
      </c>
      <c r="BC379" s="34">
        <f t="shared" si="497"/>
        <v>0</v>
      </c>
      <c r="BD379" s="31">
        <f t="shared" si="561"/>
        <v>0</v>
      </c>
      <c r="BE379" s="230" t="str">
        <f t="shared" si="498"/>
        <v>NO OFERTADO</v>
      </c>
      <c r="BF379" s="32"/>
      <c r="BG379" s="229"/>
      <c r="BH379" s="34">
        <f t="shared" si="499"/>
        <v>0</v>
      </c>
      <c r="BI379" s="31">
        <f t="shared" si="561"/>
        <v>0</v>
      </c>
      <c r="BJ379" s="230" t="str">
        <f t="shared" si="500"/>
        <v>NO OFERTADO</v>
      </c>
      <c r="BK379" s="32"/>
      <c r="BL379" s="229"/>
      <c r="BM379" s="34">
        <f t="shared" si="501"/>
        <v>0</v>
      </c>
      <c r="BN379" s="31">
        <f t="shared" si="561"/>
        <v>0</v>
      </c>
      <c r="BO379" s="230" t="str">
        <f t="shared" si="502"/>
        <v>NO OFERTADO</v>
      </c>
      <c r="BP379" s="32">
        <v>3000</v>
      </c>
      <c r="BQ379" s="229">
        <v>0</v>
      </c>
      <c r="BR379" s="34">
        <f t="shared" si="503"/>
        <v>3000</v>
      </c>
      <c r="BS379" s="31">
        <f t="shared" si="561"/>
        <v>3000</v>
      </c>
      <c r="BT379" s="230" t="str">
        <f t="shared" si="504"/>
        <v>NO HABILITA</v>
      </c>
      <c r="BU379" s="32">
        <v>2937.5</v>
      </c>
      <c r="BV379" s="229">
        <v>0</v>
      </c>
      <c r="BW379" s="34">
        <f t="shared" si="505"/>
        <v>2937.5</v>
      </c>
      <c r="BX379" s="31">
        <f t="shared" si="563"/>
        <v>2937.5</v>
      </c>
      <c r="BY379" s="230" t="str">
        <f t="shared" si="507"/>
        <v>NO HABILITA</v>
      </c>
      <c r="BZ379" s="32"/>
      <c r="CA379" s="229"/>
      <c r="CB379" s="34">
        <f t="shared" si="508"/>
        <v>0</v>
      </c>
      <c r="CC379" s="31">
        <f t="shared" si="563"/>
        <v>0</v>
      </c>
      <c r="CD379" s="230" t="str">
        <f t="shared" si="509"/>
        <v>NO OFERTADO</v>
      </c>
      <c r="CE379" s="32">
        <v>2220</v>
      </c>
      <c r="CF379" s="229">
        <v>0</v>
      </c>
      <c r="CG379" s="34">
        <f t="shared" si="510"/>
        <v>2220</v>
      </c>
      <c r="CH379" s="31">
        <f t="shared" si="563"/>
        <v>2220</v>
      </c>
      <c r="CI379" s="230" t="str">
        <f t="shared" si="511"/>
        <v>HABILITA</v>
      </c>
      <c r="CJ379" s="32">
        <v>2521</v>
      </c>
      <c r="CK379" s="229">
        <v>0</v>
      </c>
      <c r="CL379" s="34">
        <f t="shared" si="512"/>
        <v>2521</v>
      </c>
      <c r="CM379" s="31">
        <f t="shared" si="563"/>
        <v>2521</v>
      </c>
      <c r="CN379" s="230" t="str">
        <f t="shared" si="513"/>
        <v>NO HABILITA</v>
      </c>
      <c r="CO379" s="32"/>
      <c r="CP379" s="231"/>
      <c r="CQ379" s="34">
        <f t="shared" si="514"/>
        <v>0</v>
      </c>
      <c r="CR379" s="31">
        <f t="shared" si="563"/>
        <v>0</v>
      </c>
      <c r="CS379" s="230" t="str">
        <f t="shared" si="515"/>
        <v>NO OFERTADO</v>
      </c>
      <c r="CT379" s="32">
        <v>2764.7058823529414</v>
      </c>
      <c r="CU379" s="229">
        <v>0</v>
      </c>
      <c r="CV379" s="34">
        <f t="shared" si="516"/>
        <v>2764.7058823529414</v>
      </c>
      <c r="CW379" s="31">
        <f t="shared" si="563"/>
        <v>2764.7058823529414</v>
      </c>
      <c r="CX379" s="230" t="str">
        <f t="shared" si="517"/>
        <v>NO HABILITA</v>
      </c>
      <c r="CY379" s="32"/>
      <c r="CZ379" s="229"/>
      <c r="DA379" s="34">
        <f t="shared" si="530"/>
        <v>0</v>
      </c>
      <c r="DB379" s="31">
        <f t="shared" si="531"/>
        <v>0</v>
      </c>
      <c r="DC379" s="230" t="str">
        <f t="shared" si="518"/>
        <v>NO OFERTADO</v>
      </c>
      <c r="DD379" s="32"/>
      <c r="DE379" s="229"/>
      <c r="DF379" s="34">
        <f t="shared" si="532"/>
        <v>0</v>
      </c>
      <c r="DG379" s="31">
        <f t="shared" si="533"/>
        <v>0</v>
      </c>
      <c r="DH379" s="230" t="str">
        <f t="shared" si="519"/>
        <v>NO OFERTADO</v>
      </c>
      <c r="DI379" s="32"/>
      <c r="DJ379" s="229"/>
      <c r="DK379" s="34">
        <f t="shared" si="534"/>
        <v>0</v>
      </c>
      <c r="DL379" s="31">
        <f t="shared" si="535"/>
        <v>0</v>
      </c>
      <c r="DM379" s="230" t="str">
        <f t="shared" si="520"/>
        <v>NO OFERTADO</v>
      </c>
      <c r="DN379" s="32"/>
      <c r="DO379" s="229"/>
      <c r="DP379" s="34">
        <f t="shared" si="536"/>
        <v>0</v>
      </c>
      <c r="DQ379" s="31">
        <f t="shared" si="537"/>
        <v>0</v>
      </c>
      <c r="DR379" s="230" t="str">
        <f t="shared" si="521"/>
        <v>NO OFERTADO</v>
      </c>
      <c r="DS379" s="32"/>
      <c r="DT379" s="229"/>
      <c r="DU379" s="34">
        <f t="shared" si="538"/>
        <v>0</v>
      </c>
      <c r="DV379" s="31">
        <f t="shared" si="539"/>
        <v>0</v>
      </c>
      <c r="DW379" s="230" t="str">
        <f t="shared" si="522"/>
        <v>NO OFERTADO</v>
      </c>
      <c r="DX379" s="32"/>
      <c r="DY379" s="229">
        <f t="shared" si="553"/>
        <v>0</v>
      </c>
      <c r="DZ379" s="34">
        <f t="shared" si="523"/>
        <v>0</v>
      </c>
      <c r="EA379" s="31">
        <f t="shared" si="524"/>
        <v>0</v>
      </c>
      <c r="EB379" s="230" t="str">
        <f t="shared" si="525"/>
        <v>NO OFERTADO</v>
      </c>
      <c r="EC379" s="32"/>
      <c r="ED379" s="229"/>
      <c r="EE379" s="34">
        <f t="shared" si="540"/>
        <v>0</v>
      </c>
      <c r="EF379" s="31">
        <f t="shared" si="541"/>
        <v>0</v>
      </c>
      <c r="EG379" s="230" t="str">
        <f t="shared" si="526"/>
        <v>NO OFERTADO</v>
      </c>
      <c r="EH379" s="32"/>
      <c r="EI379" s="229"/>
      <c r="EJ379" s="34">
        <f t="shared" si="542"/>
        <v>0</v>
      </c>
      <c r="EK379" s="31">
        <f t="shared" si="543"/>
        <v>0</v>
      </c>
      <c r="EL379" s="230" t="str">
        <f t="shared" si="527"/>
        <v>NO OFERTADO</v>
      </c>
    </row>
    <row r="380" spans="1:142" s="226" customFormat="1" ht="25.5" x14ac:dyDescent="0.2">
      <c r="A380" s="103">
        <v>371</v>
      </c>
      <c r="B380" s="202" t="s">
        <v>541</v>
      </c>
      <c r="C380" s="121" t="s">
        <v>538</v>
      </c>
      <c r="D380" s="146">
        <v>1</v>
      </c>
      <c r="E380" s="227" t="s">
        <v>53</v>
      </c>
      <c r="F380" s="228">
        <v>2</v>
      </c>
      <c r="G380" s="25">
        <v>3025</v>
      </c>
      <c r="H380" s="32"/>
      <c r="I380" s="229"/>
      <c r="J380" s="34">
        <f t="shared" si="528"/>
        <v>0</v>
      </c>
      <c r="K380" s="31">
        <f t="shared" si="529"/>
        <v>0</v>
      </c>
      <c r="L380" s="230" t="str">
        <f t="shared" si="478"/>
        <v>NO OFERTADO</v>
      </c>
      <c r="M380" s="32"/>
      <c r="N380" s="229">
        <v>0</v>
      </c>
      <c r="O380" s="34">
        <f t="shared" si="479"/>
        <v>0</v>
      </c>
      <c r="P380" s="31">
        <f t="shared" si="561"/>
        <v>0</v>
      </c>
      <c r="Q380" s="230" t="str">
        <f t="shared" si="481"/>
        <v>NO OFERTADO</v>
      </c>
      <c r="R380" s="32"/>
      <c r="S380" s="229"/>
      <c r="T380" s="34">
        <f t="shared" si="482"/>
        <v>0</v>
      </c>
      <c r="U380" s="31">
        <f t="shared" si="561"/>
        <v>0</v>
      </c>
      <c r="V380" s="230" t="str">
        <f t="shared" si="483"/>
        <v>NO OFERTADO</v>
      </c>
      <c r="W380" s="32"/>
      <c r="X380" s="229"/>
      <c r="Y380" s="34">
        <f t="shared" si="484"/>
        <v>0</v>
      </c>
      <c r="Z380" s="31">
        <f t="shared" si="561"/>
        <v>0</v>
      </c>
      <c r="AA380" s="230" t="str">
        <f t="shared" si="485"/>
        <v>NO OFERTADO</v>
      </c>
      <c r="AB380" s="32"/>
      <c r="AC380" s="229"/>
      <c r="AD380" s="34">
        <f t="shared" si="486"/>
        <v>0</v>
      </c>
      <c r="AE380" s="31">
        <f t="shared" si="561"/>
        <v>0</v>
      </c>
      <c r="AF380" s="230" t="str">
        <f t="shared" si="487"/>
        <v>NO OFERTADO</v>
      </c>
      <c r="AG380" s="32"/>
      <c r="AH380" s="229"/>
      <c r="AI380" s="34">
        <f t="shared" si="488"/>
        <v>0</v>
      </c>
      <c r="AJ380" s="31">
        <f t="shared" si="561"/>
        <v>0</v>
      </c>
      <c r="AK380" s="230" t="str">
        <f t="shared" si="489"/>
        <v>NO OFERTADO</v>
      </c>
      <c r="AL380" s="32"/>
      <c r="AM380" s="229"/>
      <c r="AN380" s="34">
        <f t="shared" si="490"/>
        <v>0</v>
      </c>
      <c r="AO380" s="31">
        <f t="shared" si="561"/>
        <v>0</v>
      </c>
      <c r="AP380" s="230" t="str">
        <f t="shared" si="491"/>
        <v>NO OFERTADO</v>
      </c>
      <c r="AQ380" s="32"/>
      <c r="AR380" s="229">
        <f t="shared" si="562"/>
        <v>0</v>
      </c>
      <c r="AS380" s="34">
        <f t="shared" si="492"/>
        <v>0</v>
      </c>
      <c r="AT380" s="31">
        <f t="shared" si="561"/>
        <v>0</v>
      </c>
      <c r="AU380" s="230" t="str">
        <f t="shared" si="493"/>
        <v>NO OFERTADO</v>
      </c>
      <c r="AV380" s="32">
        <v>3409</v>
      </c>
      <c r="AW380" s="229">
        <v>0</v>
      </c>
      <c r="AX380" s="34">
        <f t="shared" si="494"/>
        <v>3409</v>
      </c>
      <c r="AY380" s="31">
        <f t="shared" si="561"/>
        <v>3409</v>
      </c>
      <c r="AZ380" s="230" t="str">
        <f t="shared" si="495"/>
        <v>HABILITA</v>
      </c>
      <c r="BA380" s="32"/>
      <c r="BB380" s="229">
        <f t="shared" si="562"/>
        <v>0</v>
      </c>
      <c r="BC380" s="34">
        <f t="shared" si="497"/>
        <v>0</v>
      </c>
      <c r="BD380" s="31">
        <f t="shared" si="561"/>
        <v>0</v>
      </c>
      <c r="BE380" s="230" t="str">
        <f t="shared" si="498"/>
        <v>NO OFERTADO</v>
      </c>
      <c r="BF380" s="32"/>
      <c r="BG380" s="229"/>
      <c r="BH380" s="34">
        <f t="shared" si="499"/>
        <v>0</v>
      </c>
      <c r="BI380" s="31">
        <f t="shared" si="561"/>
        <v>0</v>
      </c>
      <c r="BJ380" s="230" t="str">
        <f t="shared" si="500"/>
        <v>NO OFERTADO</v>
      </c>
      <c r="BK380" s="32"/>
      <c r="BL380" s="229"/>
      <c r="BM380" s="34">
        <f t="shared" si="501"/>
        <v>0</v>
      </c>
      <c r="BN380" s="31">
        <f t="shared" si="561"/>
        <v>0</v>
      </c>
      <c r="BO380" s="230" t="str">
        <f t="shared" si="502"/>
        <v>NO OFERTADO</v>
      </c>
      <c r="BP380" s="32">
        <v>3900</v>
      </c>
      <c r="BQ380" s="229">
        <v>0</v>
      </c>
      <c r="BR380" s="34">
        <f t="shared" si="503"/>
        <v>3900</v>
      </c>
      <c r="BS380" s="31">
        <f t="shared" si="561"/>
        <v>3900</v>
      </c>
      <c r="BT380" s="230" t="str">
        <f t="shared" si="504"/>
        <v>HABILITA</v>
      </c>
      <c r="BU380" s="32">
        <v>3525</v>
      </c>
      <c r="BV380" s="229">
        <v>0</v>
      </c>
      <c r="BW380" s="34">
        <f t="shared" si="505"/>
        <v>3525</v>
      </c>
      <c r="BX380" s="31">
        <f t="shared" si="563"/>
        <v>3525</v>
      </c>
      <c r="BY380" s="230" t="str">
        <f t="shared" si="507"/>
        <v>HABILITA</v>
      </c>
      <c r="BZ380" s="32"/>
      <c r="CA380" s="229"/>
      <c r="CB380" s="34">
        <f t="shared" si="508"/>
        <v>0</v>
      </c>
      <c r="CC380" s="31">
        <f t="shared" si="563"/>
        <v>0</v>
      </c>
      <c r="CD380" s="230" t="str">
        <f t="shared" si="509"/>
        <v>NO OFERTADO</v>
      </c>
      <c r="CE380" s="32">
        <v>2567</v>
      </c>
      <c r="CF380" s="229">
        <v>0</v>
      </c>
      <c r="CG380" s="34">
        <f t="shared" si="510"/>
        <v>2567</v>
      </c>
      <c r="CH380" s="31">
        <f t="shared" si="563"/>
        <v>2567</v>
      </c>
      <c r="CI380" s="230" t="str">
        <f t="shared" si="511"/>
        <v>HABILITA</v>
      </c>
      <c r="CJ380" s="32">
        <v>3025</v>
      </c>
      <c r="CK380" s="229">
        <v>0</v>
      </c>
      <c r="CL380" s="34">
        <f t="shared" si="512"/>
        <v>3025</v>
      </c>
      <c r="CM380" s="31">
        <f t="shared" si="563"/>
        <v>3025</v>
      </c>
      <c r="CN380" s="230" t="str">
        <f t="shared" si="513"/>
        <v>HABILITA</v>
      </c>
      <c r="CO380" s="32"/>
      <c r="CP380" s="231"/>
      <c r="CQ380" s="34">
        <f t="shared" si="514"/>
        <v>0</v>
      </c>
      <c r="CR380" s="31">
        <f t="shared" si="563"/>
        <v>0</v>
      </c>
      <c r="CS380" s="230" t="str">
        <f t="shared" si="515"/>
        <v>NO OFERTADO</v>
      </c>
      <c r="CT380" s="32">
        <v>3317.6470588235293</v>
      </c>
      <c r="CU380" s="229">
        <v>0</v>
      </c>
      <c r="CV380" s="34">
        <f t="shared" si="516"/>
        <v>3317.6470588235293</v>
      </c>
      <c r="CW380" s="31">
        <f t="shared" si="563"/>
        <v>3317.6470588235293</v>
      </c>
      <c r="CX380" s="230" t="str">
        <f t="shared" si="517"/>
        <v>HABILITA</v>
      </c>
      <c r="CY380" s="32"/>
      <c r="CZ380" s="229"/>
      <c r="DA380" s="34">
        <f t="shared" si="530"/>
        <v>0</v>
      </c>
      <c r="DB380" s="31">
        <f t="shared" si="531"/>
        <v>0</v>
      </c>
      <c r="DC380" s="230" t="str">
        <f t="shared" si="518"/>
        <v>NO OFERTADO</v>
      </c>
      <c r="DD380" s="32"/>
      <c r="DE380" s="229"/>
      <c r="DF380" s="34">
        <f t="shared" si="532"/>
        <v>0</v>
      </c>
      <c r="DG380" s="31">
        <f t="shared" si="533"/>
        <v>0</v>
      </c>
      <c r="DH380" s="230" t="str">
        <f t="shared" si="519"/>
        <v>NO OFERTADO</v>
      </c>
      <c r="DI380" s="32"/>
      <c r="DJ380" s="229"/>
      <c r="DK380" s="34">
        <f t="shared" si="534"/>
        <v>0</v>
      </c>
      <c r="DL380" s="31">
        <f t="shared" si="535"/>
        <v>0</v>
      </c>
      <c r="DM380" s="230" t="str">
        <f t="shared" si="520"/>
        <v>NO OFERTADO</v>
      </c>
      <c r="DN380" s="32"/>
      <c r="DO380" s="229"/>
      <c r="DP380" s="34">
        <f t="shared" si="536"/>
        <v>0</v>
      </c>
      <c r="DQ380" s="31">
        <f t="shared" si="537"/>
        <v>0</v>
      </c>
      <c r="DR380" s="230" t="str">
        <f t="shared" si="521"/>
        <v>NO OFERTADO</v>
      </c>
      <c r="DS380" s="32"/>
      <c r="DT380" s="229"/>
      <c r="DU380" s="34">
        <f t="shared" si="538"/>
        <v>0</v>
      </c>
      <c r="DV380" s="31">
        <f t="shared" si="539"/>
        <v>0</v>
      </c>
      <c r="DW380" s="230" t="str">
        <f t="shared" si="522"/>
        <v>NO OFERTADO</v>
      </c>
      <c r="DX380" s="32"/>
      <c r="DY380" s="229">
        <f t="shared" si="553"/>
        <v>0</v>
      </c>
      <c r="DZ380" s="34">
        <f t="shared" si="523"/>
        <v>0</v>
      </c>
      <c r="EA380" s="31">
        <f t="shared" si="524"/>
        <v>0</v>
      </c>
      <c r="EB380" s="230" t="str">
        <f t="shared" si="525"/>
        <v>NO OFERTADO</v>
      </c>
      <c r="EC380" s="32"/>
      <c r="ED380" s="229"/>
      <c r="EE380" s="34">
        <f t="shared" si="540"/>
        <v>0</v>
      </c>
      <c r="EF380" s="31">
        <f t="shared" si="541"/>
        <v>0</v>
      </c>
      <c r="EG380" s="230" t="str">
        <f t="shared" si="526"/>
        <v>NO OFERTADO</v>
      </c>
      <c r="EH380" s="32"/>
      <c r="EI380" s="229"/>
      <c r="EJ380" s="34">
        <f t="shared" si="542"/>
        <v>0</v>
      </c>
      <c r="EK380" s="31">
        <f t="shared" si="543"/>
        <v>0</v>
      </c>
      <c r="EL380" s="230" t="str">
        <f t="shared" si="527"/>
        <v>NO OFERTADO</v>
      </c>
    </row>
    <row r="381" spans="1:142" s="226" customFormat="1" ht="25.5" x14ac:dyDescent="0.2">
      <c r="A381" s="103">
        <v>372</v>
      </c>
      <c r="B381" s="202" t="s">
        <v>542</v>
      </c>
      <c r="C381" s="121" t="s">
        <v>538</v>
      </c>
      <c r="D381" s="146">
        <v>1</v>
      </c>
      <c r="E381" s="227" t="s">
        <v>53</v>
      </c>
      <c r="F381" s="228">
        <v>858.33333333333337</v>
      </c>
      <c r="G381" s="25">
        <v>1407</v>
      </c>
      <c r="H381" s="32">
        <v>1540</v>
      </c>
      <c r="I381" s="229">
        <v>0</v>
      </c>
      <c r="J381" s="34">
        <f t="shared" si="528"/>
        <v>1540</v>
      </c>
      <c r="K381" s="31">
        <f t="shared" si="529"/>
        <v>1540</v>
      </c>
      <c r="L381" s="230" t="str">
        <f t="shared" si="478"/>
        <v>HABILITA</v>
      </c>
      <c r="M381" s="32"/>
      <c r="N381" s="229">
        <v>0</v>
      </c>
      <c r="O381" s="34">
        <f t="shared" si="479"/>
        <v>0</v>
      </c>
      <c r="P381" s="31">
        <f t="shared" si="561"/>
        <v>0</v>
      </c>
      <c r="Q381" s="230" t="str">
        <f t="shared" si="481"/>
        <v>NO OFERTADO</v>
      </c>
      <c r="R381" s="32"/>
      <c r="S381" s="229"/>
      <c r="T381" s="34">
        <f t="shared" si="482"/>
        <v>0</v>
      </c>
      <c r="U381" s="31">
        <f t="shared" si="561"/>
        <v>0</v>
      </c>
      <c r="V381" s="230" t="str">
        <f t="shared" si="483"/>
        <v>NO OFERTADO</v>
      </c>
      <c r="W381" s="32"/>
      <c r="X381" s="229"/>
      <c r="Y381" s="34">
        <f t="shared" si="484"/>
        <v>0</v>
      </c>
      <c r="Z381" s="31">
        <f t="shared" si="561"/>
        <v>0</v>
      </c>
      <c r="AA381" s="230" t="str">
        <f t="shared" si="485"/>
        <v>NO OFERTADO</v>
      </c>
      <c r="AB381" s="32"/>
      <c r="AC381" s="229"/>
      <c r="AD381" s="34">
        <f t="shared" si="486"/>
        <v>0</v>
      </c>
      <c r="AE381" s="31">
        <f t="shared" si="561"/>
        <v>0</v>
      </c>
      <c r="AF381" s="230" t="str">
        <f t="shared" si="487"/>
        <v>NO OFERTADO</v>
      </c>
      <c r="AG381" s="32">
        <v>1498</v>
      </c>
      <c r="AH381" s="229">
        <v>0</v>
      </c>
      <c r="AI381" s="34">
        <f t="shared" si="488"/>
        <v>1498</v>
      </c>
      <c r="AJ381" s="31">
        <f t="shared" si="561"/>
        <v>1498</v>
      </c>
      <c r="AK381" s="230" t="str">
        <f t="shared" si="489"/>
        <v>HABILITA</v>
      </c>
      <c r="AL381" s="32">
        <v>1460</v>
      </c>
      <c r="AM381" s="229">
        <v>0</v>
      </c>
      <c r="AN381" s="34">
        <f t="shared" si="490"/>
        <v>1460</v>
      </c>
      <c r="AO381" s="31">
        <f t="shared" si="561"/>
        <v>1460</v>
      </c>
      <c r="AP381" s="230" t="str">
        <f t="shared" si="491"/>
        <v>HABILITA</v>
      </c>
      <c r="AQ381" s="32"/>
      <c r="AR381" s="229">
        <f t="shared" si="562"/>
        <v>0</v>
      </c>
      <c r="AS381" s="34">
        <f t="shared" si="492"/>
        <v>0</v>
      </c>
      <c r="AT381" s="31">
        <f t="shared" si="561"/>
        <v>0</v>
      </c>
      <c r="AU381" s="230" t="str">
        <f t="shared" si="493"/>
        <v>NO OFERTADO</v>
      </c>
      <c r="AV381" s="32">
        <v>1773</v>
      </c>
      <c r="AW381" s="229">
        <v>0</v>
      </c>
      <c r="AX381" s="34">
        <f t="shared" si="494"/>
        <v>1773</v>
      </c>
      <c r="AY381" s="31">
        <f t="shared" si="561"/>
        <v>1773</v>
      </c>
      <c r="AZ381" s="230" t="str">
        <f t="shared" si="495"/>
        <v>HABILITA</v>
      </c>
      <c r="BA381" s="32"/>
      <c r="BB381" s="229">
        <f t="shared" si="562"/>
        <v>0</v>
      </c>
      <c r="BC381" s="34">
        <f t="shared" si="497"/>
        <v>0</v>
      </c>
      <c r="BD381" s="31">
        <f t="shared" si="561"/>
        <v>0</v>
      </c>
      <c r="BE381" s="230" t="str">
        <f t="shared" si="498"/>
        <v>NO OFERTADO</v>
      </c>
      <c r="BF381" s="32"/>
      <c r="BG381" s="229"/>
      <c r="BH381" s="34">
        <f t="shared" si="499"/>
        <v>0</v>
      </c>
      <c r="BI381" s="31">
        <f t="shared" si="561"/>
        <v>0</v>
      </c>
      <c r="BJ381" s="230" t="str">
        <f t="shared" si="500"/>
        <v>NO OFERTADO</v>
      </c>
      <c r="BK381" s="32"/>
      <c r="BL381" s="229"/>
      <c r="BM381" s="34">
        <f t="shared" si="501"/>
        <v>0</v>
      </c>
      <c r="BN381" s="31">
        <f t="shared" si="561"/>
        <v>0</v>
      </c>
      <c r="BO381" s="230" t="str">
        <f t="shared" si="502"/>
        <v>NO OFERTADO</v>
      </c>
      <c r="BP381" s="32"/>
      <c r="BQ381" s="229"/>
      <c r="BR381" s="34">
        <f t="shared" si="503"/>
        <v>0</v>
      </c>
      <c r="BS381" s="31">
        <f t="shared" si="561"/>
        <v>0</v>
      </c>
      <c r="BT381" s="230" t="str">
        <f t="shared" si="504"/>
        <v>NO OFERTADO</v>
      </c>
      <c r="BU381" s="32">
        <v>1800</v>
      </c>
      <c r="BV381" s="229">
        <v>0</v>
      </c>
      <c r="BW381" s="34">
        <f t="shared" si="505"/>
        <v>1800</v>
      </c>
      <c r="BX381" s="31">
        <f t="shared" si="563"/>
        <v>1800</v>
      </c>
      <c r="BY381" s="230" t="str">
        <f t="shared" si="507"/>
        <v>HABILITA</v>
      </c>
      <c r="BZ381" s="32"/>
      <c r="CA381" s="229"/>
      <c r="CB381" s="34">
        <f t="shared" si="508"/>
        <v>0</v>
      </c>
      <c r="CC381" s="31">
        <f t="shared" si="563"/>
        <v>0</v>
      </c>
      <c r="CD381" s="230" t="str">
        <f t="shared" si="509"/>
        <v>NO OFERTADO</v>
      </c>
      <c r="CE381" s="32">
        <v>1325</v>
      </c>
      <c r="CF381" s="229">
        <v>0</v>
      </c>
      <c r="CG381" s="34">
        <f t="shared" si="510"/>
        <v>1325</v>
      </c>
      <c r="CH381" s="31">
        <f t="shared" si="563"/>
        <v>1325</v>
      </c>
      <c r="CI381" s="230" t="str">
        <f t="shared" si="511"/>
        <v>HABILITA</v>
      </c>
      <c r="CJ381" s="32">
        <v>1580</v>
      </c>
      <c r="CK381" s="229">
        <v>0</v>
      </c>
      <c r="CL381" s="34">
        <f t="shared" si="512"/>
        <v>1580</v>
      </c>
      <c r="CM381" s="31">
        <f t="shared" si="563"/>
        <v>1580</v>
      </c>
      <c r="CN381" s="230" t="str">
        <f t="shared" si="513"/>
        <v>HABILITA</v>
      </c>
      <c r="CO381" s="32"/>
      <c r="CP381" s="231"/>
      <c r="CQ381" s="34">
        <f t="shared" si="514"/>
        <v>0</v>
      </c>
      <c r="CR381" s="31">
        <f t="shared" si="563"/>
        <v>0</v>
      </c>
      <c r="CS381" s="230" t="str">
        <f t="shared" si="515"/>
        <v>NO OFERTADO</v>
      </c>
      <c r="CT381" s="32">
        <v>1687</v>
      </c>
      <c r="CU381" s="229">
        <v>0</v>
      </c>
      <c r="CV381" s="34">
        <f t="shared" si="516"/>
        <v>1687</v>
      </c>
      <c r="CW381" s="31">
        <f t="shared" si="563"/>
        <v>1687</v>
      </c>
      <c r="CX381" s="230" t="str">
        <f t="shared" si="517"/>
        <v>HABILITA</v>
      </c>
      <c r="CY381" s="32"/>
      <c r="CZ381" s="229"/>
      <c r="DA381" s="34">
        <f t="shared" si="530"/>
        <v>0</v>
      </c>
      <c r="DB381" s="31">
        <f t="shared" si="531"/>
        <v>0</v>
      </c>
      <c r="DC381" s="230" t="str">
        <f t="shared" si="518"/>
        <v>NO OFERTADO</v>
      </c>
      <c r="DD381" s="32"/>
      <c r="DE381" s="229"/>
      <c r="DF381" s="34">
        <f t="shared" si="532"/>
        <v>0</v>
      </c>
      <c r="DG381" s="31">
        <f t="shared" si="533"/>
        <v>0</v>
      </c>
      <c r="DH381" s="230" t="str">
        <f t="shared" si="519"/>
        <v>NO OFERTADO</v>
      </c>
      <c r="DI381" s="32">
        <v>1682</v>
      </c>
      <c r="DJ381" s="229">
        <v>0</v>
      </c>
      <c r="DK381" s="34">
        <f t="shared" si="534"/>
        <v>1682</v>
      </c>
      <c r="DL381" s="31">
        <f t="shared" si="535"/>
        <v>1682</v>
      </c>
      <c r="DM381" s="230" t="str">
        <f t="shared" si="520"/>
        <v>HABILITA</v>
      </c>
      <c r="DN381" s="32"/>
      <c r="DO381" s="229"/>
      <c r="DP381" s="34">
        <f t="shared" si="536"/>
        <v>0</v>
      </c>
      <c r="DQ381" s="31">
        <f t="shared" si="537"/>
        <v>0</v>
      </c>
      <c r="DR381" s="230" t="str">
        <f t="shared" si="521"/>
        <v>NO OFERTADO</v>
      </c>
      <c r="DS381" s="32"/>
      <c r="DT381" s="229"/>
      <c r="DU381" s="34">
        <f t="shared" si="538"/>
        <v>0</v>
      </c>
      <c r="DV381" s="31">
        <f t="shared" si="539"/>
        <v>0</v>
      </c>
      <c r="DW381" s="230" t="str">
        <f t="shared" si="522"/>
        <v>NO OFERTADO</v>
      </c>
      <c r="DX381" s="32"/>
      <c r="DY381" s="229">
        <f t="shared" si="553"/>
        <v>0</v>
      </c>
      <c r="DZ381" s="34">
        <f t="shared" si="523"/>
        <v>0</v>
      </c>
      <c r="EA381" s="31">
        <f t="shared" si="524"/>
        <v>0</v>
      </c>
      <c r="EB381" s="230" t="str">
        <f t="shared" si="525"/>
        <v>NO OFERTADO</v>
      </c>
      <c r="EC381" s="32"/>
      <c r="ED381" s="229"/>
      <c r="EE381" s="34">
        <f t="shared" si="540"/>
        <v>0</v>
      </c>
      <c r="EF381" s="31">
        <f t="shared" si="541"/>
        <v>0</v>
      </c>
      <c r="EG381" s="230" t="str">
        <f t="shared" si="526"/>
        <v>NO OFERTADO</v>
      </c>
      <c r="EH381" s="32"/>
      <c r="EI381" s="229"/>
      <c r="EJ381" s="34">
        <f t="shared" si="542"/>
        <v>0</v>
      </c>
      <c r="EK381" s="31">
        <f t="shared" si="543"/>
        <v>0</v>
      </c>
      <c r="EL381" s="230" t="str">
        <f t="shared" si="527"/>
        <v>NO OFERTADO</v>
      </c>
    </row>
    <row r="382" spans="1:142" s="226" customFormat="1" ht="25.5" x14ac:dyDescent="0.2">
      <c r="A382" s="103">
        <v>373</v>
      </c>
      <c r="B382" s="202" t="s">
        <v>543</v>
      </c>
      <c r="C382" s="121" t="s">
        <v>538</v>
      </c>
      <c r="D382" s="146">
        <v>1</v>
      </c>
      <c r="E382" s="227" t="s">
        <v>53</v>
      </c>
      <c r="F382" s="228">
        <v>721.33333333333337</v>
      </c>
      <c r="G382" s="25">
        <v>1629</v>
      </c>
      <c r="H382" s="32">
        <v>1870</v>
      </c>
      <c r="I382" s="229">
        <v>0</v>
      </c>
      <c r="J382" s="34">
        <f t="shared" si="528"/>
        <v>1870</v>
      </c>
      <c r="K382" s="31">
        <f t="shared" si="529"/>
        <v>1870</v>
      </c>
      <c r="L382" s="230" t="str">
        <f t="shared" si="478"/>
        <v>HABILITA</v>
      </c>
      <c r="M382" s="32"/>
      <c r="N382" s="229">
        <v>0</v>
      </c>
      <c r="O382" s="34">
        <f t="shared" si="479"/>
        <v>0</v>
      </c>
      <c r="P382" s="31">
        <f t="shared" si="561"/>
        <v>0</v>
      </c>
      <c r="Q382" s="230" t="str">
        <f t="shared" si="481"/>
        <v>NO OFERTADO</v>
      </c>
      <c r="R382" s="32"/>
      <c r="S382" s="229"/>
      <c r="T382" s="34">
        <f t="shared" si="482"/>
        <v>0</v>
      </c>
      <c r="U382" s="31">
        <f t="shared" si="561"/>
        <v>0</v>
      </c>
      <c r="V382" s="230" t="str">
        <f t="shared" si="483"/>
        <v>NO OFERTADO</v>
      </c>
      <c r="W382" s="32"/>
      <c r="X382" s="229"/>
      <c r="Y382" s="34">
        <f t="shared" si="484"/>
        <v>0</v>
      </c>
      <c r="Z382" s="31">
        <f t="shared" si="561"/>
        <v>0</v>
      </c>
      <c r="AA382" s="230" t="str">
        <f t="shared" si="485"/>
        <v>NO OFERTADO</v>
      </c>
      <c r="AB382" s="32"/>
      <c r="AC382" s="229"/>
      <c r="AD382" s="34">
        <f t="shared" si="486"/>
        <v>0</v>
      </c>
      <c r="AE382" s="31">
        <f t="shared" si="561"/>
        <v>0</v>
      </c>
      <c r="AF382" s="230" t="str">
        <f t="shared" si="487"/>
        <v>NO OFERTADO</v>
      </c>
      <c r="AG382" s="32">
        <v>1890</v>
      </c>
      <c r="AH382" s="229">
        <v>0</v>
      </c>
      <c r="AI382" s="34">
        <f t="shared" si="488"/>
        <v>1890</v>
      </c>
      <c r="AJ382" s="31">
        <f t="shared" si="561"/>
        <v>1890</v>
      </c>
      <c r="AK382" s="230" t="str">
        <f t="shared" si="489"/>
        <v>HABILITA</v>
      </c>
      <c r="AL382" s="32"/>
      <c r="AM382" s="229"/>
      <c r="AN382" s="34">
        <f t="shared" si="490"/>
        <v>0</v>
      </c>
      <c r="AO382" s="31">
        <f t="shared" si="561"/>
        <v>0</v>
      </c>
      <c r="AP382" s="230" t="str">
        <f t="shared" si="491"/>
        <v>NO OFERTADO</v>
      </c>
      <c r="AQ382" s="32"/>
      <c r="AR382" s="229">
        <f t="shared" si="562"/>
        <v>0</v>
      </c>
      <c r="AS382" s="34">
        <f t="shared" si="492"/>
        <v>0</v>
      </c>
      <c r="AT382" s="31">
        <f t="shared" si="561"/>
        <v>0</v>
      </c>
      <c r="AU382" s="230" t="str">
        <f t="shared" si="493"/>
        <v>NO OFERTADO</v>
      </c>
      <c r="AV382" s="32">
        <v>2216</v>
      </c>
      <c r="AW382" s="229">
        <v>0</v>
      </c>
      <c r="AX382" s="34">
        <f t="shared" si="494"/>
        <v>2216</v>
      </c>
      <c r="AY382" s="31">
        <f t="shared" si="561"/>
        <v>2216</v>
      </c>
      <c r="AZ382" s="230" t="str">
        <f t="shared" si="495"/>
        <v>NO HABILITA</v>
      </c>
      <c r="BA382" s="32"/>
      <c r="BB382" s="229">
        <f t="shared" si="562"/>
        <v>0</v>
      </c>
      <c r="BC382" s="34">
        <f t="shared" si="497"/>
        <v>0</v>
      </c>
      <c r="BD382" s="31">
        <f t="shared" si="561"/>
        <v>0</v>
      </c>
      <c r="BE382" s="230" t="str">
        <f t="shared" si="498"/>
        <v>NO OFERTADO</v>
      </c>
      <c r="BF382" s="32"/>
      <c r="BG382" s="229"/>
      <c r="BH382" s="34">
        <f t="shared" si="499"/>
        <v>0</v>
      </c>
      <c r="BI382" s="31">
        <f t="shared" si="561"/>
        <v>0</v>
      </c>
      <c r="BJ382" s="230" t="str">
        <f t="shared" si="500"/>
        <v>NO OFERTADO</v>
      </c>
      <c r="BK382" s="32"/>
      <c r="BL382" s="229"/>
      <c r="BM382" s="34">
        <f t="shared" si="501"/>
        <v>0</v>
      </c>
      <c r="BN382" s="31">
        <f t="shared" si="561"/>
        <v>0</v>
      </c>
      <c r="BO382" s="230" t="str">
        <f t="shared" si="502"/>
        <v>NO OFERTADO</v>
      </c>
      <c r="BP382" s="32"/>
      <c r="BQ382" s="229"/>
      <c r="BR382" s="34">
        <f t="shared" si="503"/>
        <v>0</v>
      </c>
      <c r="BS382" s="31">
        <f t="shared" si="561"/>
        <v>0</v>
      </c>
      <c r="BT382" s="230" t="str">
        <f t="shared" si="504"/>
        <v>NO OFERTADO</v>
      </c>
      <c r="BU382" s="32">
        <v>2250</v>
      </c>
      <c r="BV382" s="229">
        <v>0</v>
      </c>
      <c r="BW382" s="34">
        <f t="shared" si="505"/>
        <v>2250</v>
      </c>
      <c r="BX382" s="31">
        <f t="shared" si="563"/>
        <v>2250</v>
      </c>
      <c r="BY382" s="230" t="str">
        <f t="shared" si="507"/>
        <v>NO HABILITA</v>
      </c>
      <c r="BZ382" s="32"/>
      <c r="CA382" s="229"/>
      <c r="CB382" s="34">
        <f t="shared" si="508"/>
        <v>0</v>
      </c>
      <c r="CC382" s="31">
        <f t="shared" si="563"/>
        <v>0</v>
      </c>
      <c r="CD382" s="230" t="str">
        <f t="shared" si="509"/>
        <v>NO OFERTADO</v>
      </c>
      <c r="CE382" s="32">
        <v>1516</v>
      </c>
      <c r="CF382" s="229">
        <v>0</v>
      </c>
      <c r="CG382" s="34">
        <f t="shared" si="510"/>
        <v>1516</v>
      </c>
      <c r="CH382" s="31">
        <f t="shared" si="563"/>
        <v>1516</v>
      </c>
      <c r="CI382" s="230" t="str">
        <f t="shared" si="511"/>
        <v>HABILITA</v>
      </c>
      <c r="CJ382" s="32">
        <v>1975</v>
      </c>
      <c r="CK382" s="229">
        <v>0</v>
      </c>
      <c r="CL382" s="34">
        <f t="shared" si="512"/>
        <v>1975</v>
      </c>
      <c r="CM382" s="31">
        <f t="shared" si="563"/>
        <v>1975</v>
      </c>
      <c r="CN382" s="230" t="str">
        <f t="shared" si="513"/>
        <v>HABILITA</v>
      </c>
      <c r="CO382" s="32"/>
      <c r="CP382" s="231"/>
      <c r="CQ382" s="34">
        <f t="shared" si="514"/>
        <v>0</v>
      </c>
      <c r="CR382" s="31">
        <f t="shared" si="563"/>
        <v>0</v>
      </c>
      <c r="CS382" s="230" t="str">
        <f t="shared" si="515"/>
        <v>NO OFERTADO</v>
      </c>
      <c r="CT382" s="32">
        <v>2068</v>
      </c>
      <c r="CU382" s="229">
        <v>0</v>
      </c>
      <c r="CV382" s="34">
        <f t="shared" si="516"/>
        <v>2068</v>
      </c>
      <c r="CW382" s="31">
        <f t="shared" si="563"/>
        <v>2068</v>
      </c>
      <c r="CX382" s="230" t="str">
        <f t="shared" si="517"/>
        <v>HABILITA</v>
      </c>
      <c r="CY382" s="32"/>
      <c r="CZ382" s="229"/>
      <c r="DA382" s="34">
        <f t="shared" si="530"/>
        <v>0</v>
      </c>
      <c r="DB382" s="31">
        <f t="shared" si="531"/>
        <v>0</v>
      </c>
      <c r="DC382" s="230" t="str">
        <f t="shared" si="518"/>
        <v>NO OFERTADO</v>
      </c>
      <c r="DD382" s="32"/>
      <c r="DE382" s="229"/>
      <c r="DF382" s="34">
        <f t="shared" si="532"/>
        <v>0</v>
      </c>
      <c r="DG382" s="31">
        <f t="shared" si="533"/>
        <v>0</v>
      </c>
      <c r="DH382" s="230" t="str">
        <f t="shared" si="519"/>
        <v>NO OFERTADO</v>
      </c>
      <c r="DI382" s="32">
        <v>2034</v>
      </c>
      <c r="DJ382" s="229">
        <v>0</v>
      </c>
      <c r="DK382" s="34">
        <f t="shared" si="534"/>
        <v>2034</v>
      </c>
      <c r="DL382" s="31">
        <f t="shared" si="535"/>
        <v>2034</v>
      </c>
      <c r="DM382" s="230" t="str">
        <f t="shared" si="520"/>
        <v>HABILITA</v>
      </c>
      <c r="DN382" s="32"/>
      <c r="DO382" s="229"/>
      <c r="DP382" s="34">
        <f t="shared" si="536"/>
        <v>0</v>
      </c>
      <c r="DQ382" s="31">
        <f t="shared" si="537"/>
        <v>0</v>
      </c>
      <c r="DR382" s="230" t="str">
        <f t="shared" si="521"/>
        <v>NO OFERTADO</v>
      </c>
      <c r="DS382" s="32"/>
      <c r="DT382" s="229"/>
      <c r="DU382" s="34">
        <f t="shared" si="538"/>
        <v>0</v>
      </c>
      <c r="DV382" s="31">
        <f t="shared" si="539"/>
        <v>0</v>
      </c>
      <c r="DW382" s="230" t="str">
        <f t="shared" si="522"/>
        <v>NO OFERTADO</v>
      </c>
      <c r="DX382" s="32"/>
      <c r="DY382" s="229">
        <f t="shared" si="553"/>
        <v>0</v>
      </c>
      <c r="DZ382" s="34">
        <f t="shared" si="523"/>
        <v>0</v>
      </c>
      <c r="EA382" s="31">
        <f t="shared" si="524"/>
        <v>0</v>
      </c>
      <c r="EB382" s="230" t="str">
        <f t="shared" si="525"/>
        <v>NO OFERTADO</v>
      </c>
      <c r="EC382" s="32"/>
      <c r="ED382" s="229"/>
      <c r="EE382" s="34">
        <f t="shared" si="540"/>
        <v>0</v>
      </c>
      <c r="EF382" s="31">
        <f t="shared" si="541"/>
        <v>0</v>
      </c>
      <c r="EG382" s="230" t="str">
        <f t="shared" si="526"/>
        <v>NO OFERTADO</v>
      </c>
      <c r="EH382" s="32"/>
      <c r="EI382" s="229"/>
      <c r="EJ382" s="34">
        <f t="shared" si="542"/>
        <v>0</v>
      </c>
      <c r="EK382" s="31">
        <f t="shared" si="543"/>
        <v>0</v>
      </c>
      <c r="EL382" s="230" t="str">
        <f t="shared" si="527"/>
        <v>NO OFERTADO</v>
      </c>
    </row>
    <row r="383" spans="1:142" s="226" customFormat="1" ht="25.5" x14ac:dyDescent="0.2">
      <c r="A383" s="103">
        <v>374</v>
      </c>
      <c r="B383" s="202" t="s">
        <v>544</v>
      </c>
      <c r="C383" s="121" t="s">
        <v>545</v>
      </c>
      <c r="D383" s="146">
        <v>1</v>
      </c>
      <c r="E383" s="227" t="s">
        <v>53</v>
      </c>
      <c r="F383" s="228">
        <v>1</v>
      </c>
      <c r="G383" s="25">
        <v>1371.2538979999999</v>
      </c>
      <c r="H383" s="32"/>
      <c r="I383" s="229"/>
      <c r="J383" s="34">
        <f t="shared" si="528"/>
        <v>0</v>
      </c>
      <c r="K383" s="31">
        <f t="shared" si="529"/>
        <v>0</v>
      </c>
      <c r="L383" s="230" t="str">
        <f t="shared" si="478"/>
        <v>NO OFERTADO</v>
      </c>
      <c r="M383" s="32"/>
      <c r="N383" s="229">
        <v>0</v>
      </c>
      <c r="O383" s="34">
        <f t="shared" si="479"/>
        <v>0</v>
      </c>
      <c r="P383" s="31">
        <f t="shared" si="561"/>
        <v>0</v>
      </c>
      <c r="Q383" s="230" t="str">
        <f t="shared" si="481"/>
        <v>NO OFERTADO</v>
      </c>
      <c r="R383" s="32"/>
      <c r="S383" s="229"/>
      <c r="T383" s="34">
        <f t="shared" si="482"/>
        <v>0</v>
      </c>
      <c r="U383" s="31">
        <f t="shared" si="561"/>
        <v>0</v>
      </c>
      <c r="V383" s="230" t="str">
        <f t="shared" si="483"/>
        <v>NO OFERTADO</v>
      </c>
      <c r="W383" s="32"/>
      <c r="X383" s="229"/>
      <c r="Y383" s="34">
        <f t="shared" si="484"/>
        <v>0</v>
      </c>
      <c r="Z383" s="31">
        <f t="shared" si="561"/>
        <v>0</v>
      </c>
      <c r="AA383" s="230" t="str">
        <f t="shared" si="485"/>
        <v>NO OFERTADO</v>
      </c>
      <c r="AB383" s="32"/>
      <c r="AC383" s="229"/>
      <c r="AD383" s="34">
        <f t="shared" si="486"/>
        <v>0</v>
      </c>
      <c r="AE383" s="31">
        <f t="shared" si="561"/>
        <v>0</v>
      </c>
      <c r="AF383" s="230" t="str">
        <f t="shared" si="487"/>
        <v>NO OFERTADO</v>
      </c>
      <c r="AG383" s="32"/>
      <c r="AH383" s="229"/>
      <c r="AI383" s="34">
        <f t="shared" si="488"/>
        <v>0</v>
      </c>
      <c r="AJ383" s="31">
        <f t="shared" si="561"/>
        <v>0</v>
      </c>
      <c r="AK383" s="230" t="str">
        <f t="shared" si="489"/>
        <v>NO OFERTADO</v>
      </c>
      <c r="AL383" s="32"/>
      <c r="AM383" s="229"/>
      <c r="AN383" s="34">
        <f t="shared" si="490"/>
        <v>0</v>
      </c>
      <c r="AO383" s="31">
        <f t="shared" si="561"/>
        <v>0</v>
      </c>
      <c r="AP383" s="230" t="str">
        <f t="shared" si="491"/>
        <v>NO OFERTADO</v>
      </c>
      <c r="AQ383" s="32"/>
      <c r="AR383" s="229">
        <f t="shared" si="562"/>
        <v>0</v>
      </c>
      <c r="AS383" s="34">
        <f t="shared" si="492"/>
        <v>0</v>
      </c>
      <c r="AT383" s="31">
        <f t="shared" si="561"/>
        <v>0</v>
      </c>
      <c r="AU383" s="230" t="str">
        <f t="shared" si="493"/>
        <v>NO OFERTADO</v>
      </c>
      <c r="AV383" s="32"/>
      <c r="AW383" s="229"/>
      <c r="AX383" s="34">
        <f t="shared" si="494"/>
        <v>0</v>
      </c>
      <c r="AY383" s="31">
        <f t="shared" si="561"/>
        <v>0</v>
      </c>
      <c r="AZ383" s="230" t="str">
        <f t="shared" si="495"/>
        <v>NO OFERTADO</v>
      </c>
      <c r="BA383" s="32"/>
      <c r="BB383" s="229">
        <f t="shared" si="562"/>
        <v>0</v>
      </c>
      <c r="BC383" s="34">
        <f t="shared" si="497"/>
        <v>0</v>
      </c>
      <c r="BD383" s="31">
        <f t="shared" si="561"/>
        <v>0</v>
      </c>
      <c r="BE383" s="230" t="str">
        <f t="shared" si="498"/>
        <v>NO OFERTADO</v>
      </c>
      <c r="BF383" s="32"/>
      <c r="BG383" s="229"/>
      <c r="BH383" s="34">
        <f t="shared" si="499"/>
        <v>0</v>
      </c>
      <c r="BI383" s="31">
        <f t="shared" si="561"/>
        <v>0</v>
      </c>
      <c r="BJ383" s="230" t="str">
        <f t="shared" si="500"/>
        <v>NO OFERTADO</v>
      </c>
      <c r="BK383" s="32"/>
      <c r="BL383" s="229"/>
      <c r="BM383" s="34">
        <f t="shared" si="501"/>
        <v>0</v>
      </c>
      <c r="BN383" s="31">
        <f t="shared" si="561"/>
        <v>0</v>
      </c>
      <c r="BO383" s="230" t="str">
        <f t="shared" si="502"/>
        <v>NO OFERTADO</v>
      </c>
      <c r="BP383" s="32">
        <v>8500</v>
      </c>
      <c r="BQ383" s="229">
        <v>0</v>
      </c>
      <c r="BR383" s="34">
        <f t="shared" si="503"/>
        <v>8500</v>
      </c>
      <c r="BS383" s="31">
        <f t="shared" si="561"/>
        <v>8500</v>
      </c>
      <c r="BT383" s="230" t="str">
        <f t="shared" si="504"/>
        <v>NO HABILITA</v>
      </c>
      <c r="BU383" s="32"/>
      <c r="BV383" s="229"/>
      <c r="BW383" s="34">
        <f t="shared" si="505"/>
        <v>0</v>
      </c>
      <c r="BX383" s="31">
        <f t="shared" si="563"/>
        <v>0</v>
      </c>
      <c r="BY383" s="230" t="str">
        <f t="shared" si="507"/>
        <v>NO OFERTADO</v>
      </c>
      <c r="BZ383" s="32"/>
      <c r="CA383" s="229"/>
      <c r="CB383" s="34">
        <f t="shared" si="508"/>
        <v>0</v>
      </c>
      <c r="CC383" s="31">
        <f t="shared" si="563"/>
        <v>0</v>
      </c>
      <c r="CD383" s="230" t="str">
        <f t="shared" si="509"/>
        <v>NO OFERTADO</v>
      </c>
      <c r="CE383" s="32"/>
      <c r="CF383" s="229"/>
      <c r="CG383" s="34">
        <f t="shared" si="510"/>
        <v>0</v>
      </c>
      <c r="CH383" s="31">
        <f t="shared" si="563"/>
        <v>0</v>
      </c>
      <c r="CI383" s="230" t="str">
        <f t="shared" si="511"/>
        <v>NO OFERTADO</v>
      </c>
      <c r="CJ383" s="32"/>
      <c r="CK383" s="229"/>
      <c r="CL383" s="34">
        <f t="shared" si="512"/>
        <v>0</v>
      </c>
      <c r="CM383" s="31">
        <f t="shared" si="563"/>
        <v>0</v>
      </c>
      <c r="CN383" s="230" t="str">
        <f t="shared" si="513"/>
        <v>NO OFERTADO</v>
      </c>
      <c r="CO383" s="32"/>
      <c r="CP383" s="231"/>
      <c r="CQ383" s="34">
        <f t="shared" si="514"/>
        <v>0</v>
      </c>
      <c r="CR383" s="31">
        <f t="shared" si="563"/>
        <v>0</v>
      </c>
      <c r="CS383" s="230" t="str">
        <f t="shared" si="515"/>
        <v>NO OFERTADO</v>
      </c>
      <c r="CT383" s="32"/>
      <c r="CU383" s="229"/>
      <c r="CV383" s="34">
        <f t="shared" si="516"/>
        <v>0</v>
      </c>
      <c r="CW383" s="31">
        <f t="shared" si="563"/>
        <v>0</v>
      </c>
      <c r="CX383" s="230" t="str">
        <f t="shared" si="517"/>
        <v>NO OFERTADO</v>
      </c>
      <c r="CY383" s="32"/>
      <c r="CZ383" s="229"/>
      <c r="DA383" s="34">
        <f t="shared" si="530"/>
        <v>0</v>
      </c>
      <c r="DB383" s="31">
        <f t="shared" si="531"/>
        <v>0</v>
      </c>
      <c r="DC383" s="230" t="str">
        <f t="shared" si="518"/>
        <v>NO OFERTADO</v>
      </c>
      <c r="DD383" s="32"/>
      <c r="DE383" s="229"/>
      <c r="DF383" s="34">
        <f t="shared" si="532"/>
        <v>0</v>
      </c>
      <c r="DG383" s="31">
        <f t="shared" si="533"/>
        <v>0</v>
      </c>
      <c r="DH383" s="230" t="str">
        <f t="shared" si="519"/>
        <v>NO OFERTADO</v>
      </c>
      <c r="DI383" s="32">
        <v>9477</v>
      </c>
      <c r="DJ383" s="229">
        <v>0</v>
      </c>
      <c r="DK383" s="34">
        <f t="shared" si="534"/>
        <v>9477</v>
      </c>
      <c r="DL383" s="31">
        <f t="shared" si="535"/>
        <v>9477</v>
      </c>
      <c r="DM383" s="230" t="str">
        <f t="shared" si="520"/>
        <v>NO HABILITA</v>
      </c>
      <c r="DN383" s="32"/>
      <c r="DO383" s="229"/>
      <c r="DP383" s="34">
        <f t="shared" si="536"/>
        <v>0</v>
      </c>
      <c r="DQ383" s="31">
        <f t="shared" si="537"/>
        <v>0</v>
      </c>
      <c r="DR383" s="230" t="str">
        <f t="shared" si="521"/>
        <v>NO OFERTADO</v>
      </c>
      <c r="DS383" s="32"/>
      <c r="DT383" s="229"/>
      <c r="DU383" s="34">
        <f t="shared" si="538"/>
        <v>0</v>
      </c>
      <c r="DV383" s="31">
        <f t="shared" si="539"/>
        <v>0</v>
      </c>
      <c r="DW383" s="230" t="str">
        <f t="shared" si="522"/>
        <v>NO OFERTADO</v>
      </c>
      <c r="DX383" s="32"/>
      <c r="DY383" s="229">
        <f t="shared" si="553"/>
        <v>0</v>
      </c>
      <c r="DZ383" s="34">
        <f t="shared" si="523"/>
        <v>0</v>
      </c>
      <c r="EA383" s="31">
        <f t="shared" si="524"/>
        <v>0</v>
      </c>
      <c r="EB383" s="230" t="str">
        <f t="shared" si="525"/>
        <v>NO OFERTADO</v>
      </c>
      <c r="EC383" s="32"/>
      <c r="ED383" s="229"/>
      <c r="EE383" s="34">
        <f t="shared" si="540"/>
        <v>0</v>
      </c>
      <c r="EF383" s="31">
        <f t="shared" si="541"/>
        <v>0</v>
      </c>
      <c r="EG383" s="230" t="str">
        <f t="shared" si="526"/>
        <v>NO OFERTADO</v>
      </c>
      <c r="EH383" s="32"/>
      <c r="EI383" s="229"/>
      <c r="EJ383" s="34">
        <f t="shared" si="542"/>
        <v>0</v>
      </c>
      <c r="EK383" s="31">
        <f t="shared" si="543"/>
        <v>0</v>
      </c>
      <c r="EL383" s="230" t="str">
        <f t="shared" si="527"/>
        <v>NO OFERTADO</v>
      </c>
    </row>
    <row r="384" spans="1:142" s="226" customFormat="1" ht="25.5" x14ac:dyDescent="0.2">
      <c r="A384" s="103">
        <v>375</v>
      </c>
      <c r="B384" s="202" t="s">
        <v>546</v>
      </c>
      <c r="C384" s="121" t="s">
        <v>545</v>
      </c>
      <c r="D384" s="146">
        <v>1</v>
      </c>
      <c r="E384" s="227" t="s">
        <v>53</v>
      </c>
      <c r="F384" s="228">
        <v>1</v>
      </c>
      <c r="G384" s="25">
        <v>1842.5831480000002</v>
      </c>
      <c r="H384" s="32"/>
      <c r="I384" s="229"/>
      <c r="J384" s="34">
        <f t="shared" si="528"/>
        <v>0</v>
      </c>
      <c r="K384" s="31">
        <f t="shared" si="529"/>
        <v>0</v>
      </c>
      <c r="L384" s="230" t="str">
        <f t="shared" si="478"/>
        <v>NO OFERTADO</v>
      </c>
      <c r="M384" s="32"/>
      <c r="N384" s="229">
        <v>0</v>
      </c>
      <c r="O384" s="34">
        <f t="shared" si="479"/>
        <v>0</v>
      </c>
      <c r="P384" s="31">
        <f t="shared" si="561"/>
        <v>0</v>
      </c>
      <c r="Q384" s="230" t="str">
        <f t="shared" si="481"/>
        <v>NO OFERTADO</v>
      </c>
      <c r="R384" s="32"/>
      <c r="S384" s="229"/>
      <c r="T384" s="34">
        <f t="shared" si="482"/>
        <v>0</v>
      </c>
      <c r="U384" s="31">
        <f t="shared" si="561"/>
        <v>0</v>
      </c>
      <c r="V384" s="230" t="str">
        <f t="shared" si="483"/>
        <v>NO OFERTADO</v>
      </c>
      <c r="W384" s="32"/>
      <c r="X384" s="229"/>
      <c r="Y384" s="34">
        <f t="shared" si="484"/>
        <v>0</v>
      </c>
      <c r="Z384" s="31">
        <f t="shared" si="561"/>
        <v>0</v>
      </c>
      <c r="AA384" s="230" t="str">
        <f t="shared" si="485"/>
        <v>NO OFERTADO</v>
      </c>
      <c r="AB384" s="32"/>
      <c r="AC384" s="229"/>
      <c r="AD384" s="34">
        <f t="shared" si="486"/>
        <v>0</v>
      </c>
      <c r="AE384" s="31">
        <f t="shared" si="561"/>
        <v>0</v>
      </c>
      <c r="AF384" s="230" t="str">
        <f t="shared" si="487"/>
        <v>NO OFERTADO</v>
      </c>
      <c r="AG384" s="32"/>
      <c r="AH384" s="229"/>
      <c r="AI384" s="34">
        <f t="shared" si="488"/>
        <v>0</v>
      </c>
      <c r="AJ384" s="31">
        <f t="shared" si="561"/>
        <v>0</v>
      </c>
      <c r="AK384" s="230" t="str">
        <f t="shared" si="489"/>
        <v>NO OFERTADO</v>
      </c>
      <c r="AL384" s="32"/>
      <c r="AM384" s="229"/>
      <c r="AN384" s="34">
        <f t="shared" si="490"/>
        <v>0</v>
      </c>
      <c r="AO384" s="31">
        <f t="shared" si="561"/>
        <v>0</v>
      </c>
      <c r="AP384" s="230" t="str">
        <f t="shared" si="491"/>
        <v>NO OFERTADO</v>
      </c>
      <c r="AQ384" s="32"/>
      <c r="AR384" s="229">
        <f t="shared" si="562"/>
        <v>0</v>
      </c>
      <c r="AS384" s="34">
        <f t="shared" si="492"/>
        <v>0</v>
      </c>
      <c r="AT384" s="31">
        <f t="shared" si="561"/>
        <v>0</v>
      </c>
      <c r="AU384" s="230" t="str">
        <f t="shared" si="493"/>
        <v>NO OFERTADO</v>
      </c>
      <c r="AV384" s="32"/>
      <c r="AW384" s="229"/>
      <c r="AX384" s="34">
        <f t="shared" si="494"/>
        <v>0</v>
      </c>
      <c r="AY384" s="31">
        <f t="shared" si="561"/>
        <v>0</v>
      </c>
      <c r="AZ384" s="230" t="str">
        <f t="shared" si="495"/>
        <v>NO OFERTADO</v>
      </c>
      <c r="BA384" s="32"/>
      <c r="BB384" s="229">
        <f t="shared" si="562"/>
        <v>0</v>
      </c>
      <c r="BC384" s="34">
        <f t="shared" si="497"/>
        <v>0</v>
      </c>
      <c r="BD384" s="31">
        <f t="shared" si="561"/>
        <v>0</v>
      </c>
      <c r="BE384" s="230" t="str">
        <f t="shared" si="498"/>
        <v>NO OFERTADO</v>
      </c>
      <c r="BF384" s="32"/>
      <c r="BG384" s="229"/>
      <c r="BH384" s="34">
        <f t="shared" si="499"/>
        <v>0</v>
      </c>
      <c r="BI384" s="31">
        <f t="shared" si="561"/>
        <v>0</v>
      </c>
      <c r="BJ384" s="230" t="str">
        <f t="shared" si="500"/>
        <v>NO OFERTADO</v>
      </c>
      <c r="BK384" s="32"/>
      <c r="BL384" s="229"/>
      <c r="BM384" s="34">
        <f t="shared" si="501"/>
        <v>0</v>
      </c>
      <c r="BN384" s="31">
        <f t="shared" si="561"/>
        <v>0</v>
      </c>
      <c r="BO384" s="230" t="str">
        <f t="shared" si="502"/>
        <v>NO OFERTADO</v>
      </c>
      <c r="BP384" s="32">
        <v>9000</v>
      </c>
      <c r="BQ384" s="229">
        <v>0</v>
      </c>
      <c r="BR384" s="34">
        <f t="shared" si="503"/>
        <v>9000</v>
      </c>
      <c r="BS384" s="31">
        <f t="shared" si="561"/>
        <v>9000</v>
      </c>
      <c r="BT384" s="230" t="str">
        <f t="shared" si="504"/>
        <v>NO HABILITA</v>
      </c>
      <c r="BU384" s="32"/>
      <c r="BV384" s="229"/>
      <c r="BW384" s="34">
        <f t="shared" si="505"/>
        <v>0</v>
      </c>
      <c r="BX384" s="31">
        <f t="shared" si="563"/>
        <v>0</v>
      </c>
      <c r="BY384" s="230" t="str">
        <f t="shared" si="507"/>
        <v>NO OFERTADO</v>
      </c>
      <c r="BZ384" s="32"/>
      <c r="CA384" s="229"/>
      <c r="CB384" s="34">
        <f t="shared" si="508"/>
        <v>0</v>
      </c>
      <c r="CC384" s="31">
        <f t="shared" si="563"/>
        <v>0</v>
      </c>
      <c r="CD384" s="230" t="str">
        <f t="shared" si="509"/>
        <v>NO OFERTADO</v>
      </c>
      <c r="CE384" s="32"/>
      <c r="CF384" s="229"/>
      <c r="CG384" s="34">
        <f t="shared" si="510"/>
        <v>0</v>
      </c>
      <c r="CH384" s="31">
        <f t="shared" si="563"/>
        <v>0</v>
      </c>
      <c r="CI384" s="230" t="str">
        <f t="shared" si="511"/>
        <v>NO OFERTADO</v>
      </c>
      <c r="CJ384" s="32"/>
      <c r="CK384" s="229"/>
      <c r="CL384" s="34">
        <f t="shared" si="512"/>
        <v>0</v>
      </c>
      <c r="CM384" s="31">
        <f t="shared" si="563"/>
        <v>0</v>
      </c>
      <c r="CN384" s="230" t="str">
        <f t="shared" si="513"/>
        <v>NO OFERTADO</v>
      </c>
      <c r="CO384" s="32"/>
      <c r="CP384" s="231"/>
      <c r="CQ384" s="34">
        <f t="shared" si="514"/>
        <v>0</v>
      </c>
      <c r="CR384" s="31">
        <f t="shared" si="563"/>
        <v>0</v>
      </c>
      <c r="CS384" s="230" t="str">
        <f t="shared" si="515"/>
        <v>NO OFERTADO</v>
      </c>
      <c r="CT384" s="32"/>
      <c r="CU384" s="229"/>
      <c r="CV384" s="34">
        <f t="shared" si="516"/>
        <v>0</v>
      </c>
      <c r="CW384" s="31">
        <f t="shared" si="563"/>
        <v>0</v>
      </c>
      <c r="CX384" s="230" t="str">
        <f t="shared" si="517"/>
        <v>NO OFERTADO</v>
      </c>
      <c r="CY384" s="32"/>
      <c r="CZ384" s="229"/>
      <c r="DA384" s="34">
        <f t="shared" si="530"/>
        <v>0</v>
      </c>
      <c r="DB384" s="31">
        <f t="shared" si="531"/>
        <v>0</v>
      </c>
      <c r="DC384" s="230" t="str">
        <f t="shared" si="518"/>
        <v>NO OFERTADO</v>
      </c>
      <c r="DD384" s="32"/>
      <c r="DE384" s="229"/>
      <c r="DF384" s="34">
        <f t="shared" si="532"/>
        <v>0</v>
      </c>
      <c r="DG384" s="31">
        <f t="shared" si="533"/>
        <v>0</v>
      </c>
      <c r="DH384" s="230" t="str">
        <f t="shared" si="519"/>
        <v>NO OFERTADO</v>
      </c>
      <c r="DI384" s="32">
        <v>19561</v>
      </c>
      <c r="DJ384" s="229">
        <v>0</v>
      </c>
      <c r="DK384" s="34">
        <f t="shared" si="534"/>
        <v>19561</v>
      </c>
      <c r="DL384" s="31">
        <f t="shared" si="535"/>
        <v>19561</v>
      </c>
      <c r="DM384" s="230" t="str">
        <f t="shared" si="520"/>
        <v>NO HABILITA</v>
      </c>
      <c r="DN384" s="32"/>
      <c r="DO384" s="229"/>
      <c r="DP384" s="34">
        <f t="shared" si="536"/>
        <v>0</v>
      </c>
      <c r="DQ384" s="31">
        <f t="shared" si="537"/>
        <v>0</v>
      </c>
      <c r="DR384" s="230" t="str">
        <f t="shared" si="521"/>
        <v>NO OFERTADO</v>
      </c>
      <c r="DS384" s="32"/>
      <c r="DT384" s="229"/>
      <c r="DU384" s="34">
        <f t="shared" si="538"/>
        <v>0</v>
      </c>
      <c r="DV384" s="31">
        <f t="shared" si="539"/>
        <v>0</v>
      </c>
      <c r="DW384" s="230" t="str">
        <f t="shared" si="522"/>
        <v>NO OFERTADO</v>
      </c>
      <c r="DX384" s="32"/>
      <c r="DY384" s="229">
        <f t="shared" si="553"/>
        <v>0</v>
      </c>
      <c r="DZ384" s="34">
        <f t="shared" si="523"/>
        <v>0</v>
      </c>
      <c r="EA384" s="31">
        <f t="shared" si="524"/>
        <v>0</v>
      </c>
      <c r="EB384" s="230" t="str">
        <f t="shared" si="525"/>
        <v>NO OFERTADO</v>
      </c>
      <c r="EC384" s="32"/>
      <c r="ED384" s="229"/>
      <c r="EE384" s="34">
        <f t="shared" si="540"/>
        <v>0</v>
      </c>
      <c r="EF384" s="31">
        <f t="shared" si="541"/>
        <v>0</v>
      </c>
      <c r="EG384" s="230" t="str">
        <f t="shared" si="526"/>
        <v>NO OFERTADO</v>
      </c>
      <c r="EH384" s="32"/>
      <c r="EI384" s="229"/>
      <c r="EJ384" s="34">
        <f t="shared" si="542"/>
        <v>0</v>
      </c>
      <c r="EK384" s="31">
        <f t="shared" si="543"/>
        <v>0</v>
      </c>
      <c r="EL384" s="230" t="str">
        <f t="shared" si="527"/>
        <v>NO OFERTADO</v>
      </c>
    </row>
    <row r="385" spans="1:144" s="226" customFormat="1" ht="165.75" x14ac:dyDescent="0.2">
      <c r="A385" s="103">
        <v>376</v>
      </c>
      <c r="B385" s="202" t="s">
        <v>547</v>
      </c>
      <c r="C385" s="121" t="s">
        <v>548</v>
      </c>
      <c r="D385" s="146">
        <v>1</v>
      </c>
      <c r="E385" s="227" t="s">
        <v>53</v>
      </c>
      <c r="F385" s="228">
        <v>1</v>
      </c>
      <c r="G385" s="25">
        <v>414715</v>
      </c>
      <c r="H385" s="32"/>
      <c r="I385" s="229"/>
      <c r="J385" s="34">
        <f t="shared" si="528"/>
        <v>0</v>
      </c>
      <c r="K385" s="31">
        <f t="shared" si="529"/>
        <v>0</v>
      </c>
      <c r="L385" s="230" t="str">
        <f t="shared" si="478"/>
        <v>NO OFERTADO</v>
      </c>
      <c r="M385" s="32"/>
      <c r="N385" s="229">
        <v>0</v>
      </c>
      <c r="O385" s="34">
        <f t="shared" si="479"/>
        <v>0</v>
      </c>
      <c r="P385" s="31">
        <f t="shared" si="561"/>
        <v>0</v>
      </c>
      <c r="Q385" s="230" t="str">
        <f t="shared" si="481"/>
        <v>NO OFERTADO</v>
      </c>
      <c r="R385" s="32"/>
      <c r="S385" s="229"/>
      <c r="T385" s="34">
        <f t="shared" si="482"/>
        <v>0</v>
      </c>
      <c r="U385" s="31">
        <f t="shared" si="561"/>
        <v>0</v>
      </c>
      <c r="V385" s="230" t="str">
        <f t="shared" si="483"/>
        <v>NO OFERTADO</v>
      </c>
      <c r="W385" s="32"/>
      <c r="X385" s="229"/>
      <c r="Y385" s="34">
        <f t="shared" si="484"/>
        <v>0</v>
      </c>
      <c r="Z385" s="31">
        <f t="shared" si="561"/>
        <v>0</v>
      </c>
      <c r="AA385" s="230" t="str">
        <f t="shared" si="485"/>
        <v>NO OFERTADO</v>
      </c>
      <c r="AB385" s="32"/>
      <c r="AC385" s="229"/>
      <c r="AD385" s="34">
        <f t="shared" si="486"/>
        <v>0</v>
      </c>
      <c r="AE385" s="31">
        <f t="shared" si="561"/>
        <v>0</v>
      </c>
      <c r="AF385" s="230" t="str">
        <f t="shared" si="487"/>
        <v>NO OFERTADO</v>
      </c>
      <c r="AG385" s="32"/>
      <c r="AH385" s="229"/>
      <c r="AI385" s="34">
        <f t="shared" si="488"/>
        <v>0</v>
      </c>
      <c r="AJ385" s="31">
        <f t="shared" si="561"/>
        <v>0</v>
      </c>
      <c r="AK385" s="230" t="str">
        <f t="shared" si="489"/>
        <v>NO OFERTADO</v>
      </c>
      <c r="AL385" s="32"/>
      <c r="AM385" s="229"/>
      <c r="AN385" s="34">
        <f t="shared" si="490"/>
        <v>0</v>
      </c>
      <c r="AO385" s="31">
        <f t="shared" si="561"/>
        <v>0</v>
      </c>
      <c r="AP385" s="230" t="str">
        <f t="shared" si="491"/>
        <v>NO OFERTADO</v>
      </c>
      <c r="AQ385" s="32"/>
      <c r="AR385" s="229">
        <f t="shared" si="562"/>
        <v>0</v>
      </c>
      <c r="AS385" s="34">
        <f t="shared" si="492"/>
        <v>0</v>
      </c>
      <c r="AT385" s="31">
        <f t="shared" si="561"/>
        <v>0</v>
      </c>
      <c r="AU385" s="230" t="str">
        <f t="shared" si="493"/>
        <v>NO OFERTADO</v>
      </c>
      <c r="AV385" s="32"/>
      <c r="AW385" s="229"/>
      <c r="AX385" s="34">
        <f t="shared" si="494"/>
        <v>0</v>
      </c>
      <c r="AY385" s="31">
        <f t="shared" si="561"/>
        <v>0</v>
      </c>
      <c r="AZ385" s="230" t="str">
        <f t="shared" si="495"/>
        <v>NO OFERTADO</v>
      </c>
      <c r="BA385" s="32"/>
      <c r="BB385" s="229">
        <f t="shared" si="562"/>
        <v>0</v>
      </c>
      <c r="BC385" s="34">
        <f t="shared" si="497"/>
        <v>0</v>
      </c>
      <c r="BD385" s="31">
        <f t="shared" si="561"/>
        <v>0</v>
      </c>
      <c r="BE385" s="230" t="str">
        <f t="shared" si="498"/>
        <v>NO OFERTADO</v>
      </c>
      <c r="BF385" s="32"/>
      <c r="BG385" s="229"/>
      <c r="BH385" s="34">
        <f t="shared" si="499"/>
        <v>0</v>
      </c>
      <c r="BI385" s="31">
        <f t="shared" si="561"/>
        <v>0</v>
      </c>
      <c r="BJ385" s="230" t="str">
        <f t="shared" si="500"/>
        <v>NO OFERTADO</v>
      </c>
      <c r="BK385" s="32">
        <v>303000</v>
      </c>
      <c r="BL385" s="229">
        <f t="shared" ref="BL385:BL386" si="564">BK385*0.19</f>
        <v>57570</v>
      </c>
      <c r="BM385" s="34">
        <f t="shared" si="501"/>
        <v>360570</v>
      </c>
      <c r="BN385" s="31">
        <f t="shared" si="561"/>
        <v>360570</v>
      </c>
      <c r="BO385" s="230" t="str">
        <f t="shared" si="502"/>
        <v>HABILITA</v>
      </c>
      <c r="BP385" s="32"/>
      <c r="BQ385" s="229"/>
      <c r="BR385" s="34">
        <f t="shared" si="503"/>
        <v>0</v>
      </c>
      <c r="BS385" s="31">
        <f t="shared" si="561"/>
        <v>0</v>
      </c>
      <c r="BT385" s="230" t="str">
        <f t="shared" si="504"/>
        <v>NO OFERTADO</v>
      </c>
      <c r="BU385" s="32"/>
      <c r="BV385" s="229"/>
      <c r="BW385" s="34">
        <f t="shared" si="505"/>
        <v>0</v>
      </c>
      <c r="BX385" s="31">
        <f t="shared" si="563"/>
        <v>0</v>
      </c>
      <c r="BY385" s="230" t="str">
        <f t="shared" si="507"/>
        <v>NO OFERTADO</v>
      </c>
      <c r="BZ385" s="32"/>
      <c r="CA385" s="229"/>
      <c r="CB385" s="34">
        <f t="shared" si="508"/>
        <v>0</v>
      </c>
      <c r="CC385" s="31">
        <f t="shared" si="563"/>
        <v>0</v>
      </c>
      <c r="CD385" s="230" t="str">
        <f t="shared" si="509"/>
        <v>NO OFERTADO</v>
      </c>
      <c r="CE385" s="32"/>
      <c r="CF385" s="229"/>
      <c r="CG385" s="34">
        <f t="shared" si="510"/>
        <v>0</v>
      </c>
      <c r="CH385" s="31">
        <f t="shared" si="563"/>
        <v>0</v>
      </c>
      <c r="CI385" s="230" t="str">
        <f t="shared" si="511"/>
        <v>NO OFERTADO</v>
      </c>
      <c r="CJ385" s="32"/>
      <c r="CK385" s="229"/>
      <c r="CL385" s="34">
        <f t="shared" si="512"/>
        <v>0</v>
      </c>
      <c r="CM385" s="31">
        <f t="shared" si="563"/>
        <v>0</v>
      </c>
      <c r="CN385" s="230" t="str">
        <f t="shared" si="513"/>
        <v>NO OFERTADO</v>
      </c>
      <c r="CO385" s="32"/>
      <c r="CP385" s="231"/>
      <c r="CQ385" s="34">
        <f t="shared" si="514"/>
        <v>0</v>
      </c>
      <c r="CR385" s="31">
        <f t="shared" si="563"/>
        <v>0</v>
      </c>
      <c r="CS385" s="230" t="str">
        <f t="shared" si="515"/>
        <v>NO OFERTADO</v>
      </c>
      <c r="CT385" s="32"/>
      <c r="CU385" s="229"/>
      <c r="CV385" s="34">
        <f t="shared" si="516"/>
        <v>0</v>
      </c>
      <c r="CW385" s="31">
        <f t="shared" si="563"/>
        <v>0</v>
      </c>
      <c r="CX385" s="230" t="str">
        <f t="shared" si="517"/>
        <v>NO OFERTADO</v>
      </c>
      <c r="CY385" s="32"/>
      <c r="CZ385" s="229"/>
      <c r="DA385" s="34">
        <f t="shared" si="530"/>
        <v>0</v>
      </c>
      <c r="DB385" s="31">
        <f t="shared" si="531"/>
        <v>0</v>
      </c>
      <c r="DC385" s="230" t="str">
        <f t="shared" si="518"/>
        <v>NO OFERTADO</v>
      </c>
      <c r="DD385" s="32"/>
      <c r="DE385" s="229"/>
      <c r="DF385" s="34">
        <f t="shared" si="532"/>
        <v>0</v>
      </c>
      <c r="DG385" s="31">
        <f t="shared" si="533"/>
        <v>0</v>
      </c>
      <c r="DH385" s="230" t="str">
        <f t="shared" si="519"/>
        <v>NO OFERTADO</v>
      </c>
      <c r="DI385" s="32"/>
      <c r="DJ385" s="229"/>
      <c r="DK385" s="34">
        <f t="shared" si="534"/>
        <v>0</v>
      </c>
      <c r="DL385" s="31">
        <f t="shared" si="535"/>
        <v>0</v>
      </c>
      <c r="DM385" s="230" t="str">
        <f t="shared" si="520"/>
        <v>NO OFERTADO</v>
      </c>
      <c r="DN385" s="32"/>
      <c r="DO385" s="229"/>
      <c r="DP385" s="34">
        <f t="shared" si="536"/>
        <v>0</v>
      </c>
      <c r="DQ385" s="31">
        <f t="shared" si="537"/>
        <v>0</v>
      </c>
      <c r="DR385" s="230" t="str">
        <f t="shared" si="521"/>
        <v>NO OFERTADO</v>
      </c>
      <c r="DS385" s="32"/>
      <c r="DT385" s="229"/>
      <c r="DU385" s="34">
        <f t="shared" si="538"/>
        <v>0</v>
      </c>
      <c r="DV385" s="31">
        <f t="shared" si="539"/>
        <v>0</v>
      </c>
      <c r="DW385" s="230" t="str">
        <f t="shared" si="522"/>
        <v>NO OFERTADO</v>
      </c>
      <c r="DX385" s="32"/>
      <c r="DY385" s="229">
        <f t="shared" si="553"/>
        <v>0</v>
      </c>
      <c r="DZ385" s="34">
        <f t="shared" si="523"/>
        <v>0</v>
      </c>
      <c r="EA385" s="31">
        <f t="shared" si="524"/>
        <v>0</v>
      </c>
      <c r="EB385" s="230" t="str">
        <f t="shared" si="525"/>
        <v>NO OFERTADO</v>
      </c>
      <c r="EC385" s="32"/>
      <c r="ED385" s="229"/>
      <c r="EE385" s="34">
        <f t="shared" si="540"/>
        <v>0</v>
      </c>
      <c r="EF385" s="31">
        <f t="shared" si="541"/>
        <v>0</v>
      </c>
      <c r="EG385" s="230" t="str">
        <f t="shared" si="526"/>
        <v>NO OFERTADO</v>
      </c>
      <c r="EH385" s="32">
        <v>348500</v>
      </c>
      <c r="EI385" s="229">
        <v>66215</v>
      </c>
      <c r="EJ385" s="34">
        <f t="shared" si="542"/>
        <v>414715</v>
      </c>
      <c r="EK385" s="31">
        <f t="shared" si="543"/>
        <v>414715</v>
      </c>
      <c r="EL385" s="230" t="str">
        <f t="shared" si="527"/>
        <v>HABILITA</v>
      </c>
    </row>
    <row r="386" spans="1:144" s="226" customFormat="1" ht="165.75" x14ac:dyDescent="0.2">
      <c r="A386" s="103">
        <v>377</v>
      </c>
      <c r="B386" s="202" t="s">
        <v>549</v>
      </c>
      <c r="C386" s="121" t="s">
        <v>550</v>
      </c>
      <c r="D386" s="146">
        <v>1</v>
      </c>
      <c r="E386" s="227" t="s">
        <v>53</v>
      </c>
      <c r="F386" s="228">
        <v>1</v>
      </c>
      <c r="G386" s="25">
        <v>414715</v>
      </c>
      <c r="H386" s="32"/>
      <c r="I386" s="229"/>
      <c r="J386" s="34">
        <f t="shared" si="528"/>
        <v>0</v>
      </c>
      <c r="K386" s="31">
        <f t="shared" si="529"/>
        <v>0</v>
      </c>
      <c r="L386" s="230" t="str">
        <f t="shared" si="478"/>
        <v>NO OFERTADO</v>
      </c>
      <c r="M386" s="32"/>
      <c r="N386" s="229">
        <v>0</v>
      </c>
      <c r="O386" s="34">
        <f t="shared" si="479"/>
        <v>0</v>
      </c>
      <c r="P386" s="31">
        <f t="shared" si="561"/>
        <v>0</v>
      </c>
      <c r="Q386" s="230" t="str">
        <f t="shared" si="481"/>
        <v>NO OFERTADO</v>
      </c>
      <c r="R386" s="32"/>
      <c r="S386" s="229"/>
      <c r="T386" s="34">
        <f t="shared" si="482"/>
        <v>0</v>
      </c>
      <c r="U386" s="31">
        <f t="shared" si="561"/>
        <v>0</v>
      </c>
      <c r="V386" s="230" t="str">
        <f t="shared" si="483"/>
        <v>NO OFERTADO</v>
      </c>
      <c r="W386" s="32"/>
      <c r="X386" s="229"/>
      <c r="Y386" s="34">
        <f t="shared" si="484"/>
        <v>0</v>
      </c>
      <c r="Z386" s="31">
        <f t="shared" si="561"/>
        <v>0</v>
      </c>
      <c r="AA386" s="230" t="str">
        <f t="shared" si="485"/>
        <v>NO OFERTADO</v>
      </c>
      <c r="AB386" s="32"/>
      <c r="AC386" s="229"/>
      <c r="AD386" s="34">
        <f t="shared" si="486"/>
        <v>0</v>
      </c>
      <c r="AE386" s="31">
        <f t="shared" si="561"/>
        <v>0</v>
      </c>
      <c r="AF386" s="230" t="str">
        <f t="shared" si="487"/>
        <v>NO OFERTADO</v>
      </c>
      <c r="AG386" s="32"/>
      <c r="AH386" s="229"/>
      <c r="AI386" s="34">
        <f t="shared" si="488"/>
        <v>0</v>
      </c>
      <c r="AJ386" s="31">
        <f t="shared" si="561"/>
        <v>0</v>
      </c>
      <c r="AK386" s="230" t="str">
        <f t="shared" si="489"/>
        <v>NO OFERTADO</v>
      </c>
      <c r="AL386" s="32"/>
      <c r="AM386" s="229"/>
      <c r="AN386" s="34">
        <f t="shared" si="490"/>
        <v>0</v>
      </c>
      <c r="AO386" s="31">
        <f t="shared" si="561"/>
        <v>0</v>
      </c>
      <c r="AP386" s="230" t="str">
        <f t="shared" si="491"/>
        <v>NO OFERTADO</v>
      </c>
      <c r="AQ386" s="32"/>
      <c r="AR386" s="229">
        <f t="shared" si="562"/>
        <v>0</v>
      </c>
      <c r="AS386" s="34">
        <f t="shared" si="492"/>
        <v>0</v>
      </c>
      <c r="AT386" s="31">
        <f t="shared" si="561"/>
        <v>0</v>
      </c>
      <c r="AU386" s="230" t="str">
        <f t="shared" si="493"/>
        <v>NO OFERTADO</v>
      </c>
      <c r="AV386" s="32"/>
      <c r="AW386" s="229"/>
      <c r="AX386" s="34">
        <f t="shared" si="494"/>
        <v>0</v>
      </c>
      <c r="AY386" s="31">
        <f t="shared" si="561"/>
        <v>0</v>
      </c>
      <c r="AZ386" s="230" t="str">
        <f t="shared" si="495"/>
        <v>NO OFERTADO</v>
      </c>
      <c r="BA386" s="32"/>
      <c r="BB386" s="229">
        <f t="shared" si="562"/>
        <v>0</v>
      </c>
      <c r="BC386" s="34">
        <f t="shared" si="497"/>
        <v>0</v>
      </c>
      <c r="BD386" s="31">
        <f t="shared" si="561"/>
        <v>0</v>
      </c>
      <c r="BE386" s="230" t="str">
        <f t="shared" si="498"/>
        <v>NO OFERTADO</v>
      </c>
      <c r="BF386" s="32"/>
      <c r="BG386" s="229"/>
      <c r="BH386" s="34">
        <f t="shared" si="499"/>
        <v>0</v>
      </c>
      <c r="BI386" s="31">
        <f t="shared" si="561"/>
        <v>0</v>
      </c>
      <c r="BJ386" s="230" t="str">
        <f t="shared" si="500"/>
        <v>NO OFERTADO</v>
      </c>
      <c r="BK386" s="32">
        <v>303000</v>
      </c>
      <c r="BL386" s="229">
        <f t="shared" si="564"/>
        <v>57570</v>
      </c>
      <c r="BM386" s="34">
        <f t="shared" si="501"/>
        <v>360570</v>
      </c>
      <c r="BN386" s="31">
        <f t="shared" si="561"/>
        <v>360570</v>
      </c>
      <c r="BO386" s="230" t="str">
        <f t="shared" si="502"/>
        <v>HABILITA</v>
      </c>
      <c r="BP386" s="32"/>
      <c r="BQ386" s="229"/>
      <c r="BR386" s="34">
        <f t="shared" si="503"/>
        <v>0</v>
      </c>
      <c r="BS386" s="31">
        <f t="shared" si="561"/>
        <v>0</v>
      </c>
      <c r="BT386" s="230" t="str">
        <f t="shared" si="504"/>
        <v>NO OFERTADO</v>
      </c>
      <c r="BU386" s="32"/>
      <c r="BV386" s="229"/>
      <c r="BW386" s="34">
        <f t="shared" si="505"/>
        <v>0</v>
      </c>
      <c r="BX386" s="31">
        <f t="shared" si="563"/>
        <v>0</v>
      </c>
      <c r="BY386" s="230" t="str">
        <f t="shared" si="507"/>
        <v>NO OFERTADO</v>
      </c>
      <c r="BZ386" s="32"/>
      <c r="CA386" s="229"/>
      <c r="CB386" s="34">
        <f t="shared" si="508"/>
        <v>0</v>
      </c>
      <c r="CC386" s="31">
        <f t="shared" si="563"/>
        <v>0</v>
      </c>
      <c r="CD386" s="230" t="str">
        <f t="shared" si="509"/>
        <v>NO OFERTADO</v>
      </c>
      <c r="CE386" s="32"/>
      <c r="CF386" s="229"/>
      <c r="CG386" s="34">
        <f t="shared" si="510"/>
        <v>0</v>
      </c>
      <c r="CH386" s="31">
        <f t="shared" si="563"/>
        <v>0</v>
      </c>
      <c r="CI386" s="230" t="str">
        <f t="shared" si="511"/>
        <v>NO OFERTADO</v>
      </c>
      <c r="CJ386" s="32"/>
      <c r="CK386" s="229"/>
      <c r="CL386" s="34">
        <f t="shared" si="512"/>
        <v>0</v>
      </c>
      <c r="CM386" s="31">
        <f t="shared" si="563"/>
        <v>0</v>
      </c>
      <c r="CN386" s="230" t="str">
        <f t="shared" si="513"/>
        <v>NO OFERTADO</v>
      </c>
      <c r="CO386" s="32"/>
      <c r="CP386" s="231"/>
      <c r="CQ386" s="34">
        <f t="shared" si="514"/>
        <v>0</v>
      </c>
      <c r="CR386" s="31">
        <f t="shared" si="563"/>
        <v>0</v>
      </c>
      <c r="CS386" s="230" t="str">
        <f t="shared" si="515"/>
        <v>NO OFERTADO</v>
      </c>
      <c r="CT386" s="32"/>
      <c r="CU386" s="229"/>
      <c r="CV386" s="34">
        <f t="shared" si="516"/>
        <v>0</v>
      </c>
      <c r="CW386" s="31">
        <f t="shared" si="563"/>
        <v>0</v>
      </c>
      <c r="CX386" s="230" t="str">
        <f t="shared" si="517"/>
        <v>NO OFERTADO</v>
      </c>
      <c r="CY386" s="32"/>
      <c r="CZ386" s="229"/>
      <c r="DA386" s="34">
        <f t="shared" si="530"/>
        <v>0</v>
      </c>
      <c r="DB386" s="31">
        <f t="shared" si="531"/>
        <v>0</v>
      </c>
      <c r="DC386" s="230" t="str">
        <f t="shared" si="518"/>
        <v>NO OFERTADO</v>
      </c>
      <c r="DD386" s="32"/>
      <c r="DE386" s="229"/>
      <c r="DF386" s="34">
        <f t="shared" si="532"/>
        <v>0</v>
      </c>
      <c r="DG386" s="31">
        <f t="shared" si="533"/>
        <v>0</v>
      </c>
      <c r="DH386" s="230" t="str">
        <f t="shared" si="519"/>
        <v>NO OFERTADO</v>
      </c>
      <c r="DI386" s="32"/>
      <c r="DJ386" s="229"/>
      <c r="DK386" s="34">
        <f t="shared" si="534"/>
        <v>0</v>
      </c>
      <c r="DL386" s="31">
        <f t="shared" si="535"/>
        <v>0</v>
      </c>
      <c r="DM386" s="230" t="str">
        <f t="shared" si="520"/>
        <v>NO OFERTADO</v>
      </c>
      <c r="DN386" s="32"/>
      <c r="DO386" s="229"/>
      <c r="DP386" s="34">
        <f t="shared" si="536"/>
        <v>0</v>
      </c>
      <c r="DQ386" s="31">
        <f t="shared" si="537"/>
        <v>0</v>
      </c>
      <c r="DR386" s="230" t="str">
        <f t="shared" si="521"/>
        <v>NO OFERTADO</v>
      </c>
      <c r="DS386" s="32"/>
      <c r="DT386" s="229"/>
      <c r="DU386" s="34">
        <f t="shared" si="538"/>
        <v>0</v>
      </c>
      <c r="DV386" s="31">
        <f t="shared" si="539"/>
        <v>0</v>
      </c>
      <c r="DW386" s="230" t="str">
        <f t="shared" si="522"/>
        <v>NO OFERTADO</v>
      </c>
      <c r="DX386" s="32"/>
      <c r="DY386" s="229">
        <f t="shared" si="553"/>
        <v>0</v>
      </c>
      <c r="DZ386" s="34">
        <f t="shared" si="523"/>
        <v>0</v>
      </c>
      <c r="EA386" s="31">
        <f t="shared" si="524"/>
        <v>0</v>
      </c>
      <c r="EB386" s="230" t="str">
        <f t="shared" si="525"/>
        <v>NO OFERTADO</v>
      </c>
      <c r="EC386" s="32"/>
      <c r="ED386" s="229"/>
      <c r="EE386" s="34">
        <f t="shared" si="540"/>
        <v>0</v>
      </c>
      <c r="EF386" s="31">
        <f t="shared" si="541"/>
        <v>0</v>
      </c>
      <c r="EG386" s="230" t="str">
        <f t="shared" si="526"/>
        <v>NO OFERTADO</v>
      </c>
      <c r="EH386" s="32">
        <v>348500</v>
      </c>
      <c r="EI386" s="229">
        <v>66215</v>
      </c>
      <c r="EJ386" s="34">
        <f t="shared" si="542"/>
        <v>414715</v>
      </c>
      <c r="EK386" s="31">
        <f t="shared" si="543"/>
        <v>414715</v>
      </c>
      <c r="EL386" s="230" t="str">
        <f t="shared" si="527"/>
        <v>HABILITA</v>
      </c>
    </row>
    <row r="387" spans="1:144" s="226" customFormat="1" ht="25.5" x14ac:dyDescent="0.2">
      <c r="A387" s="103">
        <v>378</v>
      </c>
      <c r="B387" s="202" t="s">
        <v>551</v>
      </c>
      <c r="C387" s="121" t="s">
        <v>265</v>
      </c>
      <c r="D387" s="146">
        <v>1</v>
      </c>
      <c r="E387" s="227" t="s">
        <v>53</v>
      </c>
      <c r="F387" s="228">
        <v>182</v>
      </c>
      <c r="G387" s="25">
        <v>190.4</v>
      </c>
      <c r="H387" s="32"/>
      <c r="I387" s="229"/>
      <c r="J387" s="34">
        <f t="shared" si="528"/>
        <v>0</v>
      </c>
      <c r="K387" s="31">
        <f t="shared" si="529"/>
        <v>0</v>
      </c>
      <c r="L387" s="230" t="str">
        <f t="shared" si="478"/>
        <v>NO OFERTADO</v>
      </c>
      <c r="M387" s="32"/>
      <c r="N387" s="229">
        <v>0</v>
      </c>
      <c r="O387" s="34">
        <f t="shared" si="479"/>
        <v>0</v>
      </c>
      <c r="P387" s="31">
        <f t="shared" si="561"/>
        <v>0</v>
      </c>
      <c r="Q387" s="230" t="str">
        <f t="shared" si="481"/>
        <v>NO OFERTADO</v>
      </c>
      <c r="R387" s="32"/>
      <c r="S387" s="229"/>
      <c r="T387" s="34">
        <f t="shared" si="482"/>
        <v>0</v>
      </c>
      <c r="U387" s="31">
        <f t="shared" si="561"/>
        <v>0</v>
      </c>
      <c r="V387" s="230" t="str">
        <f t="shared" si="483"/>
        <v>NO OFERTADO</v>
      </c>
      <c r="W387" s="32"/>
      <c r="X387" s="229"/>
      <c r="Y387" s="34">
        <f t="shared" si="484"/>
        <v>0</v>
      </c>
      <c r="Z387" s="31">
        <f t="shared" si="561"/>
        <v>0</v>
      </c>
      <c r="AA387" s="230" t="str">
        <f t="shared" si="485"/>
        <v>NO OFERTADO</v>
      </c>
      <c r="AB387" s="32"/>
      <c r="AC387" s="229"/>
      <c r="AD387" s="34">
        <f t="shared" si="486"/>
        <v>0</v>
      </c>
      <c r="AE387" s="31">
        <f t="shared" si="561"/>
        <v>0</v>
      </c>
      <c r="AF387" s="230" t="str">
        <f t="shared" si="487"/>
        <v>NO OFERTADO</v>
      </c>
      <c r="AG387" s="32"/>
      <c r="AH387" s="229"/>
      <c r="AI387" s="34">
        <f t="shared" si="488"/>
        <v>0</v>
      </c>
      <c r="AJ387" s="31">
        <f t="shared" si="561"/>
        <v>0</v>
      </c>
      <c r="AK387" s="230" t="str">
        <f t="shared" si="489"/>
        <v>NO OFERTADO</v>
      </c>
      <c r="AL387" s="32">
        <v>178</v>
      </c>
      <c r="AM387" s="232">
        <f>AL387*0.19</f>
        <v>33.82</v>
      </c>
      <c r="AN387" s="34">
        <f t="shared" si="490"/>
        <v>211.82</v>
      </c>
      <c r="AO387" s="31">
        <f t="shared" si="561"/>
        <v>211.82</v>
      </c>
      <c r="AP387" s="230" t="str">
        <f t="shared" si="491"/>
        <v>HABILITA</v>
      </c>
      <c r="AQ387" s="32"/>
      <c r="AR387" s="229">
        <f t="shared" si="562"/>
        <v>0</v>
      </c>
      <c r="AS387" s="34">
        <f t="shared" si="492"/>
        <v>0</v>
      </c>
      <c r="AT387" s="31">
        <f t="shared" si="561"/>
        <v>0</v>
      </c>
      <c r="AU387" s="230" t="str">
        <f t="shared" si="493"/>
        <v>NO OFERTADO</v>
      </c>
      <c r="AV387" s="32">
        <v>165</v>
      </c>
      <c r="AW387" s="229">
        <f>AV387*0.19</f>
        <v>31.35</v>
      </c>
      <c r="AX387" s="34">
        <f t="shared" si="494"/>
        <v>196.35</v>
      </c>
      <c r="AY387" s="31">
        <f t="shared" si="561"/>
        <v>196.35</v>
      </c>
      <c r="AZ387" s="230" t="str">
        <f t="shared" si="495"/>
        <v>HABILITA</v>
      </c>
      <c r="BA387" s="32"/>
      <c r="BB387" s="229">
        <f t="shared" si="562"/>
        <v>0</v>
      </c>
      <c r="BC387" s="34">
        <f t="shared" si="497"/>
        <v>0</v>
      </c>
      <c r="BD387" s="31">
        <f t="shared" si="561"/>
        <v>0</v>
      </c>
      <c r="BE387" s="230" t="str">
        <f t="shared" si="498"/>
        <v>NO OFERTADO</v>
      </c>
      <c r="BF387" s="32"/>
      <c r="BG387" s="229">
        <f t="shared" si="562"/>
        <v>0</v>
      </c>
      <c r="BH387" s="34">
        <f t="shared" si="499"/>
        <v>0</v>
      </c>
      <c r="BI387" s="31">
        <f t="shared" si="561"/>
        <v>0</v>
      </c>
      <c r="BJ387" s="230" t="str">
        <f t="shared" si="500"/>
        <v>NO OFERTADO</v>
      </c>
      <c r="BK387" s="32"/>
      <c r="BL387" s="229"/>
      <c r="BM387" s="34">
        <f t="shared" si="501"/>
        <v>0</v>
      </c>
      <c r="BN387" s="31">
        <f t="shared" si="561"/>
        <v>0</v>
      </c>
      <c r="BO387" s="230" t="str">
        <f t="shared" si="502"/>
        <v>NO OFERTADO</v>
      </c>
      <c r="BP387" s="32"/>
      <c r="BQ387" s="229"/>
      <c r="BR387" s="34">
        <f t="shared" si="503"/>
        <v>0</v>
      </c>
      <c r="BS387" s="31">
        <f t="shared" si="561"/>
        <v>0</v>
      </c>
      <c r="BT387" s="230" t="str">
        <f t="shared" si="504"/>
        <v>NO OFERTADO</v>
      </c>
      <c r="BU387" s="32">
        <v>152</v>
      </c>
      <c r="BV387" s="229">
        <f>BU387*0.19</f>
        <v>28.88</v>
      </c>
      <c r="BW387" s="34">
        <f t="shared" si="505"/>
        <v>180.88</v>
      </c>
      <c r="BX387" s="31">
        <f t="shared" si="563"/>
        <v>180.88</v>
      </c>
      <c r="BY387" s="230" t="str">
        <f t="shared" si="507"/>
        <v>HABILITA</v>
      </c>
      <c r="BZ387" s="32"/>
      <c r="CA387" s="229"/>
      <c r="CB387" s="34">
        <f t="shared" si="508"/>
        <v>0</v>
      </c>
      <c r="CC387" s="31">
        <f t="shared" si="563"/>
        <v>0</v>
      </c>
      <c r="CD387" s="230" t="str">
        <f t="shared" si="509"/>
        <v>NO OFERTADO</v>
      </c>
      <c r="CE387" s="32"/>
      <c r="CF387" s="229"/>
      <c r="CG387" s="34">
        <f t="shared" si="510"/>
        <v>0</v>
      </c>
      <c r="CH387" s="31">
        <f t="shared" si="563"/>
        <v>0</v>
      </c>
      <c r="CI387" s="230" t="str">
        <f t="shared" si="511"/>
        <v>NO OFERTADO</v>
      </c>
      <c r="CJ387" s="32"/>
      <c r="CK387" s="229"/>
      <c r="CL387" s="34">
        <f t="shared" si="512"/>
        <v>0</v>
      </c>
      <c r="CM387" s="31">
        <f t="shared" si="563"/>
        <v>0</v>
      </c>
      <c r="CN387" s="230" t="str">
        <f t="shared" si="513"/>
        <v>NO OFERTADO</v>
      </c>
      <c r="CO387" s="32"/>
      <c r="CP387" s="231"/>
      <c r="CQ387" s="34">
        <f t="shared" si="514"/>
        <v>0</v>
      </c>
      <c r="CR387" s="31">
        <f t="shared" si="563"/>
        <v>0</v>
      </c>
      <c r="CS387" s="230" t="str">
        <f t="shared" si="515"/>
        <v>NO OFERTADO</v>
      </c>
      <c r="CT387" s="32"/>
      <c r="CU387" s="229"/>
      <c r="CV387" s="34">
        <f t="shared" si="516"/>
        <v>0</v>
      </c>
      <c r="CW387" s="31">
        <f t="shared" si="563"/>
        <v>0</v>
      </c>
      <c r="CX387" s="230" t="str">
        <f t="shared" si="517"/>
        <v>NO OFERTADO</v>
      </c>
      <c r="CY387" s="32"/>
      <c r="CZ387" s="229"/>
      <c r="DA387" s="34">
        <f t="shared" si="530"/>
        <v>0</v>
      </c>
      <c r="DB387" s="31">
        <f t="shared" si="531"/>
        <v>0</v>
      </c>
      <c r="DC387" s="230" t="str">
        <f t="shared" si="518"/>
        <v>NO OFERTADO</v>
      </c>
      <c r="DD387" s="32"/>
      <c r="DE387" s="229"/>
      <c r="DF387" s="34">
        <f t="shared" si="532"/>
        <v>0</v>
      </c>
      <c r="DG387" s="31">
        <f t="shared" si="533"/>
        <v>0</v>
      </c>
      <c r="DH387" s="230" t="str">
        <f t="shared" si="519"/>
        <v>NO OFERTADO</v>
      </c>
      <c r="DI387" s="32"/>
      <c r="DJ387" s="229"/>
      <c r="DK387" s="34">
        <f t="shared" si="534"/>
        <v>0</v>
      </c>
      <c r="DL387" s="31">
        <f t="shared" si="535"/>
        <v>0</v>
      </c>
      <c r="DM387" s="230" t="str">
        <f t="shared" si="520"/>
        <v>NO OFERTADO</v>
      </c>
      <c r="DN387" s="32"/>
      <c r="DO387" s="229"/>
      <c r="DP387" s="34">
        <f t="shared" si="536"/>
        <v>0</v>
      </c>
      <c r="DQ387" s="31">
        <f t="shared" si="537"/>
        <v>0</v>
      </c>
      <c r="DR387" s="230" t="str">
        <f t="shared" si="521"/>
        <v>NO OFERTADO</v>
      </c>
      <c r="DS387" s="32"/>
      <c r="DT387" s="229"/>
      <c r="DU387" s="34">
        <f t="shared" si="538"/>
        <v>0</v>
      </c>
      <c r="DV387" s="31">
        <f t="shared" si="539"/>
        <v>0</v>
      </c>
      <c r="DW387" s="230" t="str">
        <f t="shared" si="522"/>
        <v>NO OFERTADO</v>
      </c>
      <c r="DX387" s="32"/>
      <c r="DY387" s="229">
        <f t="shared" si="553"/>
        <v>0</v>
      </c>
      <c r="DZ387" s="34">
        <f t="shared" si="523"/>
        <v>0</v>
      </c>
      <c r="EA387" s="31">
        <f t="shared" si="524"/>
        <v>0</v>
      </c>
      <c r="EB387" s="230" t="str">
        <f t="shared" si="525"/>
        <v>NO OFERTADO</v>
      </c>
      <c r="EC387" s="32"/>
      <c r="ED387" s="229"/>
      <c r="EE387" s="34">
        <f t="shared" si="540"/>
        <v>0</v>
      </c>
      <c r="EF387" s="31">
        <f t="shared" si="541"/>
        <v>0</v>
      </c>
      <c r="EG387" s="230" t="str">
        <f t="shared" si="526"/>
        <v>NO OFERTADO</v>
      </c>
      <c r="EH387" s="32"/>
      <c r="EI387" s="229"/>
      <c r="EJ387" s="34">
        <f t="shared" si="542"/>
        <v>0</v>
      </c>
      <c r="EK387" s="31">
        <f t="shared" si="543"/>
        <v>0</v>
      </c>
      <c r="EL387" s="230" t="str">
        <f t="shared" si="527"/>
        <v>NO OFERTADO</v>
      </c>
    </row>
    <row r="388" spans="1:144" s="30" customFormat="1" ht="15.75" thickBot="1" x14ac:dyDescent="0.3">
      <c r="A388" s="234" t="s">
        <v>11</v>
      </c>
      <c r="B388" s="235"/>
      <c r="C388" s="155"/>
      <c r="D388" s="236"/>
      <c r="E388" s="236"/>
      <c r="F388" s="237"/>
      <c r="G388" s="238">
        <f>SUM(G10:G387)</f>
        <v>105350399.76700774</v>
      </c>
      <c r="H388" s="239"/>
      <c r="I388" s="240"/>
      <c r="J388" s="33"/>
      <c r="K388" s="241">
        <f>SUM(K10:K387)</f>
        <v>162876.20000000001</v>
      </c>
      <c r="L388" s="242"/>
      <c r="M388" s="239"/>
      <c r="N388" s="240"/>
      <c r="O388" s="33"/>
      <c r="P388" s="241">
        <f t="shared" ref="P388" si="565">SUM(P10:P387)</f>
        <v>551620</v>
      </c>
      <c r="Q388" s="242"/>
      <c r="R388" s="239"/>
      <c r="S388" s="240"/>
      <c r="T388" s="33"/>
      <c r="U388" s="241">
        <f t="shared" ref="U388" si="566">SUM(U10:U387)</f>
        <v>454040</v>
      </c>
      <c r="V388" s="242"/>
      <c r="W388" s="239"/>
      <c r="X388" s="240"/>
      <c r="Y388" s="33"/>
      <c r="Z388" s="241">
        <f t="shared" ref="Z388" si="567">SUM(Z10:Z387)</f>
        <v>399108.70999999996</v>
      </c>
      <c r="AA388" s="242"/>
      <c r="AB388" s="239"/>
      <c r="AC388" s="240"/>
      <c r="AD388" s="33"/>
      <c r="AE388" s="241">
        <f t="shared" ref="AE388" si="568">SUM(AE10:AE387)</f>
        <v>100149.48000000001</v>
      </c>
      <c r="AF388" s="242"/>
      <c r="AG388" s="239"/>
      <c r="AH388" s="240"/>
      <c r="AI388" s="33"/>
      <c r="AJ388" s="241">
        <f t="shared" ref="AJ388" si="569">SUM(AJ10:AJ387)</f>
        <v>490032.67</v>
      </c>
      <c r="AK388" s="242"/>
      <c r="AL388" s="239"/>
      <c r="AM388" s="240"/>
      <c r="AN388" s="33"/>
      <c r="AO388" s="241">
        <f t="shared" ref="AO388" si="570">SUM(AO10:AO387)</f>
        <v>10888074.379999999</v>
      </c>
      <c r="AP388" s="242"/>
      <c r="AQ388" s="239"/>
      <c r="AR388" s="240"/>
      <c r="AS388" s="33"/>
      <c r="AT388" s="241">
        <f t="shared" ref="AT388" si="571">SUM(AT10:AT387)</f>
        <v>3002852</v>
      </c>
      <c r="AU388" s="242"/>
      <c r="AV388" s="239"/>
      <c r="AW388" s="240"/>
      <c r="AX388" s="33"/>
      <c r="AY388" s="241">
        <f t="shared" ref="AY388" si="572">SUM(AY10:AY387)</f>
        <v>36412278.540000007</v>
      </c>
      <c r="AZ388" s="242"/>
      <c r="BA388" s="239"/>
      <c r="BB388" s="240"/>
      <c r="BC388" s="33"/>
      <c r="BD388" s="241">
        <f t="shared" ref="BD388" si="573">SUM(BD10:BD387)</f>
        <v>113050</v>
      </c>
      <c r="BE388" s="242"/>
      <c r="BF388" s="239"/>
      <c r="BG388" s="240"/>
      <c r="BH388" s="33"/>
      <c r="BI388" s="241">
        <f t="shared" ref="BI388" si="574">SUM(BI10:BI387)</f>
        <v>306922.42</v>
      </c>
      <c r="BJ388" s="242"/>
      <c r="BK388" s="239"/>
      <c r="BL388" s="240"/>
      <c r="BM388" s="33"/>
      <c r="BN388" s="241">
        <f t="shared" ref="BN388" si="575">SUM(BN10:BN387)</f>
        <v>64633958.079999946</v>
      </c>
      <c r="BO388" s="242"/>
      <c r="BP388" s="239"/>
      <c r="BQ388" s="240"/>
      <c r="BR388" s="33"/>
      <c r="BS388" s="241">
        <f t="shared" ref="BS388" si="576">SUM(BS10:BS387)</f>
        <v>2292087.7600000002</v>
      </c>
      <c r="BT388" s="242"/>
      <c r="BU388" s="239"/>
      <c r="BV388" s="240"/>
      <c r="BW388" s="33"/>
      <c r="BX388" s="241">
        <f t="shared" ref="BX388" si="577">SUM(BX10:BX387)</f>
        <v>4684954.7024999997</v>
      </c>
      <c r="BY388" s="242"/>
      <c r="BZ388" s="239"/>
      <c r="CA388" s="240"/>
      <c r="CB388" s="33"/>
      <c r="CC388" s="241">
        <f t="shared" ref="CC388" si="578">SUM(CC10:CC387)</f>
        <v>63768.800000000003</v>
      </c>
      <c r="CD388" s="242"/>
      <c r="CE388" s="239"/>
      <c r="CF388" s="240"/>
      <c r="CG388" s="33"/>
      <c r="CH388" s="241">
        <f t="shared" ref="CH388" si="579">SUM(CH10:CH387)</f>
        <v>220228.83</v>
      </c>
      <c r="CI388" s="242"/>
      <c r="CJ388" s="239"/>
      <c r="CK388" s="240"/>
      <c r="CL388" s="33"/>
      <c r="CM388" s="241">
        <f t="shared" ref="CM388" si="580">SUM(CM10:CM387)</f>
        <v>28690497.182168685</v>
      </c>
      <c r="CN388" s="242"/>
      <c r="CO388" s="239"/>
      <c r="CP388" s="243"/>
      <c r="CQ388" s="33"/>
      <c r="CR388" s="241">
        <f t="shared" ref="CR388" si="581">SUM(CR10:CR387)</f>
        <v>5997.6</v>
      </c>
      <c r="CS388" s="242"/>
      <c r="CT388" s="239"/>
      <c r="CU388" s="240"/>
      <c r="CV388" s="33"/>
      <c r="CW388" s="241">
        <f t="shared" ref="CW388" si="582">SUM(CW10:CW387)</f>
        <v>3410399.0050000004</v>
      </c>
      <c r="CX388" s="242"/>
      <c r="CY388" s="239"/>
      <c r="CZ388" s="240"/>
      <c r="DA388" s="33"/>
      <c r="DB388" s="241">
        <f>SUM(DB10:DB387)</f>
        <v>131255</v>
      </c>
      <c r="DC388" s="242"/>
      <c r="DD388" s="239"/>
      <c r="DE388" s="240"/>
      <c r="DF388" s="33"/>
      <c r="DG388" s="241">
        <f>SUM(DG10:DG387)</f>
        <v>4848687.9999999991</v>
      </c>
      <c r="DH388" s="242"/>
      <c r="DI388" s="239"/>
      <c r="DJ388" s="240"/>
      <c r="DK388" s="33"/>
      <c r="DL388" s="241">
        <f>SUM(DL10:DL387)</f>
        <v>3591482.4299999997</v>
      </c>
      <c r="DM388" s="242"/>
      <c r="DN388" s="239"/>
      <c r="DO388" s="240"/>
      <c r="DP388" s="33"/>
      <c r="DQ388" s="241">
        <f>SUM(DQ10:DQ387)</f>
        <v>17031449</v>
      </c>
      <c r="DR388" s="242"/>
      <c r="DS388" s="239"/>
      <c r="DT388" s="240"/>
      <c r="DU388" s="33"/>
      <c r="DV388" s="241">
        <f>SUM(DV10:DV387)</f>
        <v>3610000</v>
      </c>
      <c r="DW388" s="242"/>
      <c r="DX388" s="239"/>
      <c r="DY388" s="240"/>
      <c r="DZ388" s="33"/>
      <c r="EA388" s="241">
        <f t="shared" ref="EA388" si="583">SUM(EA10:EA387)</f>
        <v>77112</v>
      </c>
      <c r="EB388" s="242"/>
      <c r="EC388" s="239"/>
      <c r="ED388" s="240"/>
      <c r="EE388" s="33"/>
      <c r="EF388" s="241">
        <f>SUM(EF10:EF387)</f>
        <v>896329</v>
      </c>
      <c r="EG388" s="242"/>
      <c r="EH388" s="239"/>
      <c r="EI388" s="240"/>
      <c r="EJ388" s="33"/>
      <c r="EK388" s="241">
        <f>SUM(EK10:EK387)</f>
        <v>28019532.5</v>
      </c>
      <c r="EL388" s="242"/>
    </row>
    <row r="389" spans="1:144" ht="15.75" x14ac:dyDescent="0.25">
      <c r="A389" s="26"/>
      <c r="B389" s="27"/>
      <c r="C389" s="27"/>
      <c r="D389" s="21"/>
      <c r="E389" s="21"/>
      <c r="F389" s="169"/>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c r="AN389" s="28"/>
      <c r="AO389" s="28"/>
      <c r="AP389" s="28"/>
      <c r="AQ389" s="28"/>
      <c r="AR389" s="28"/>
      <c r="AS389" s="28"/>
      <c r="AT389" s="28"/>
      <c r="AU389" s="28"/>
      <c r="AV389" s="28"/>
      <c r="AW389" s="28"/>
      <c r="AX389" s="28"/>
      <c r="AY389" s="28"/>
      <c r="AZ389" s="28"/>
      <c r="BA389" s="28"/>
      <c r="BB389" s="28"/>
      <c r="BC389" s="28"/>
      <c r="BD389" s="28"/>
      <c r="BE389" s="28"/>
      <c r="BF389" s="28"/>
      <c r="BG389" s="28"/>
      <c r="BH389" s="28"/>
      <c r="BI389" s="28"/>
      <c r="BJ389" s="28"/>
      <c r="BK389" s="28"/>
      <c r="BL389" s="28"/>
      <c r="BM389" s="28"/>
      <c r="BN389" s="28"/>
      <c r="BO389" s="28"/>
      <c r="BP389" s="28"/>
      <c r="BQ389" s="28"/>
      <c r="BR389" s="28"/>
      <c r="BS389" s="28"/>
      <c r="BT389" s="28"/>
      <c r="BU389" s="28"/>
      <c r="BV389" s="28"/>
      <c r="BW389" s="28"/>
      <c r="BX389" s="28"/>
      <c r="BY389" s="28"/>
      <c r="BZ389" s="28"/>
      <c r="CA389" s="28"/>
      <c r="CB389" s="28"/>
      <c r="CC389" s="28"/>
      <c r="CD389" s="28"/>
      <c r="CE389" s="28"/>
      <c r="CF389" s="28"/>
      <c r="CG389" s="28"/>
      <c r="CH389" s="28"/>
      <c r="CI389" s="28"/>
      <c r="CJ389" s="28"/>
      <c r="CK389" s="28"/>
      <c r="CL389" s="28"/>
      <c r="CM389" s="28"/>
      <c r="CN389" s="28"/>
      <c r="CO389" s="28"/>
      <c r="CP389" s="183"/>
      <c r="CQ389" s="28"/>
      <c r="CR389" s="28"/>
      <c r="CS389" s="28"/>
      <c r="CT389" s="28"/>
      <c r="CU389" s="28"/>
      <c r="CV389" s="28"/>
      <c r="CW389" s="28"/>
      <c r="CX389" s="28"/>
      <c r="CY389" s="28"/>
      <c r="CZ389" s="28"/>
      <c r="DA389" s="28"/>
      <c r="DB389" s="28"/>
      <c r="DC389" s="28"/>
      <c r="DD389" s="28"/>
      <c r="DE389" s="28"/>
      <c r="DF389" s="28"/>
      <c r="DG389" s="28"/>
      <c r="DH389" s="28"/>
      <c r="DI389" s="28"/>
      <c r="DJ389" s="28"/>
      <c r="DK389" s="28"/>
      <c r="DL389" s="28"/>
      <c r="DM389" s="28"/>
      <c r="DN389" s="28"/>
      <c r="DO389" s="28"/>
      <c r="DP389" s="28"/>
      <c r="DQ389" s="28"/>
      <c r="DR389" s="28"/>
      <c r="DS389" s="28"/>
      <c r="DT389" s="28"/>
      <c r="DU389" s="28"/>
      <c r="DV389" s="28"/>
      <c r="DW389" s="28"/>
      <c r="DX389" s="28"/>
      <c r="DY389" s="28"/>
      <c r="DZ389" s="28"/>
      <c r="EA389" s="28"/>
      <c r="EB389" s="28"/>
      <c r="EC389" s="28"/>
      <c r="ED389" s="28"/>
      <c r="EE389" s="28"/>
      <c r="EF389" s="28"/>
      <c r="EG389" s="28"/>
      <c r="EH389" s="28"/>
      <c r="EI389" s="27"/>
      <c r="EJ389" s="27"/>
      <c r="EK389" s="27"/>
      <c r="EL389" s="29"/>
      <c r="EN389" s="35"/>
    </row>
    <row r="390" spans="1:144" ht="15" customHeight="1" x14ac:dyDescent="0.2">
      <c r="A390" s="271" t="s">
        <v>608</v>
      </c>
      <c r="B390" s="272"/>
      <c r="C390" s="272"/>
      <c r="D390" s="135"/>
      <c r="E390" s="135"/>
      <c r="F390" s="135"/>
      <c r="G390" s="135"/>
      <c r="H390" s="135"/>
      <c r="I390" s="135"/>
      <c r="J390" s="135"/>
      <c r="K390" s="135"/>
      <c r="L390" s="135"/>
      <c r="M390" s="135"/>
      <c r="N390" s="135"/>
      <c r="O390" s="135"/>
      <c r="P390" s="135"/>
      <c r="Q390" s="135"/>
      <c r="R390" s="135"/>
      <c r="S390" s="135"/>
      <c r="T390" s="135"/>
      <c r="U390" s="135"/>
      <c r="V390" s="135"/>
      <c r="W390" s="135"/>
      <c r="X390" s="135"/>
      <c r="Y390" s="135"/>
      <c r="Z390" s="135"/>
      <c r="AA390" s="135"/>
      <c r="AB390" s="135"/>
      <c r="AC390" s="135"/>
      <c r="AD390" s="135"/>
      <c r="AE390" s="135"/>
      <c r="AF390" s="135"/>
      <c r="AG390" s="135"/>
      <c r="AH390" s="135"/>
      <c r="AI390" s="135"/>
      <c r="AJ390" s="135"/>
      <c r="AK390" s="135"/>
      <c r="AL390" s="135"/>
      <c r="AM390" s="135"/>
      <c r="AN390" s="135"/>
      <c r="AO390" s="135"/>
      <c r="AP390" s="135"/>
      <c r="AQ390" s="135"/>
      <c r="AR390" s="135"/>
      <c r="AS390" s="135"/>
      <c r="AT390" s="135"/>
      <c r="AU390" s="135"/>
      <c r="AV390" s="135"/>
      <c r="AW390" s="135"/>
      <c r="AX390" s="135"/>
      <c r="AY390" s="135"/>
      <c r="AZ390" s="135"/>
      <c r="BA390" s="135"/>
      <c r="BB390" s="135"/>
      <c r="BC390" s="135"/>
      <c r="BD390" s="135"/>
      <c r="BE390" s="135"/>
      <c r="BF390" s="135"/>
      <c r="BG390" s="135"/>
      <c r="BH390" s="135"/>
      <c r="BI390" s="135"/>
      <c r="BJ390" s="135"/>
      <c r="BK390" s="135"/>
      <c r="BL390" s="135"/>
      <c r="BM390" s="135"/>
      <c r="BN390" s="135"/>
      <c r="BO390" s="135"/>
      <c r="BP390" s="135"/>
      <c r="BQ390" s="135"/>
      <c r="BR390" s="135"/>
      <c r="BS390" s="135"/>
      <c r="BT390" s="135"/>
      <c r="BU390" s="135"/>
      <c r="BV390" s="135"/>
      <c r="BW390" s="135"/>
      <c r="BX390" s="135"/>
      <c r="BY390" s="135"/>
      <c r="BZ390" s="135"/>
      <c r="CA390" s="135"/>
      <c r="CB390" s="135"/>
      <c r="CC390" s="135"/>
      <c r="CD390" s="135"/>
      <c r="CE390" s="135"/>
      <c r="CF390" s="135"/>
      <c r="CG390" s="135"/>
      <c r="CH390" s="135"/>
      <c r="CI390" s="135"/>
      <c r="CJ390" s="135"/>
      <c r="CK390" s="135"/>
      <c r="CL390" s="135"/>
      <c r="CM390" s="135"/>
      <c r="CN390" s="135"/>
      <c r="CO390" s="135"/>
      <c r="CP390" s="184"/>
      <c r="CQ390" s="135"/>
      <c r="CR390" s="135"/>
      <c r="CS390" s="135"/>
      <c r="CT390" s="135"/>
      <c r="CU390" s="135"/>
      <c r="CV390" s="135"/>
      <c r="CW390" s="135"/>
      <c r="CX390" s="135"/>
      <c r="CY390" s="135"/>
      <c r="CZ390" s="135"/>
      <c r="DA390" s="135"/>
      <c r="DB390" s="135"/>
      <c r="DC390" s="135"/>
      <c r="DD390" s="135"/>
      <c r="DE390" s="135"/>
      <c r="DF390" s="135"/>
      <c r="DG390" s="135"/>
      <c r="DH390" s="135"/>
      <c r="DI390" s="135"/>
      <c r="DJ390" s="135"/>
      <c r="DK390" s="135"/>
      <c r="DL390" s="135"/>
      <c r="DM390" s="135"/>
      <c r="DN390" s="135"/>
      <c r="DO390" s="135"/>
      <c r="DP390" s="135"/>
      <c r="DQ390" s="135"/>
      <c r="DR390" s="135"/>
      <c r="DS390" s="135"/>
      <c r="DT390" s="135"/>
      <c r="DU390" s="135"/>
      <c r="DV390" s="135"/>
      <c r="DW390" s="135"/>
      <c r="DX390" s="135"/>
      <c r="DY390" s="135"/>
      <c r="DZ390" s="135"/>
      <c r="EA390" s="135"/>
      <c r="EB390" s="135"/>
      <c r="EC390" s="135"/>
      <c r="ED390" s="135"/>
      <c r="EE390" s="135"/>
      <c r="EF390" s="135"/>
      <c r="EG390" s="135"/>
      <c r="EH390" s="135"/>
      <c r="EI390" s="135"/>
      <c r="EJ390" s="135"/>
      <c r="EK390" s="135"/>
      <c r="EL390" s="136"/>
      <c r="EN390" s="35"/>
    </row>
    <row r="391" spans="1:144" x14ac:dyDescent="0.2">
      <c r="A391" s="210"/>
      <c r="B391" s="211"/>
      <c r="C391" s="122"/>
      <c r="D391" s="17"/>
      <c r="E391" s="17"/>
      <c r="F391" s="170"/>
      <c r="G391" s="211"/>
      <c r="H391" s="211"/>
      <c r="I391" s="211"/>
      <c r="J391" s="211"/>
      <c r="K391" s="211"/>
      <c r="L391" s="211"/>
      <c r="M391" s="211"/>
      <c r="N391" s="211"/>
      <c r="O391" s="211"/>
      <c r="P391" s="211"/>
      <c r="Q391" s="211"/>
      <c r="R391" s="211"/>
      <c r="S391" s="211"/>
      <c r="T391" s="211"/>
      <c r="U391" s="211"/>
      <c r="V391" s="211"/>
      <c r="W391" s="211"/>
      <c r="X391" s="211"/>
      <c r="Y391" s="211"/>
      <c r="Z391" s="211"/>
      <c r="AA391" s="211"/>
      <c r="AB391" s="211"/>
      <c r="AC391" s="211"/>
      <c r="AD391" s="211"/>
      <c r="AE391" s="211"/>
      <c r="AF391" s="211"/>
      <c r="AG391" s="211"/>
      <c r="AH391" s="211"/>
      <c r="AI391" s="211"/>
      <c r="AJ391" s="211"/>
      <c r="AK391" s="211"/>
      <c r="AL391" s="211"/>
      <c r="AM391" s="211"/>
      <c r="AN391" s="211"/>
      <c r="AO391" s="211"/>
      <c r="AP391" s="211"/>
      <c r="AQ391" s="211"/>
      <c r="AR391" s="211"/>
      <c r="AS391" s="211"/>
      <c r="AT391" s="211"/>
      <c r="AU391" s="211"/>
      <c r="AV391" s="211"/>
      <c r="AW391" s="211"/>
      <c r="AX391" s="211"/>
      <c r="AY391" s="211"/>
      <c r="AZ391" s="211"/>
      <c r="BA391" s="211"/>
      <c r="BB391" s="211"/>
      <c r="BC391" s="211"/>
      <c r="BD391" s="211"/>
      <c r="BE391" s="211"/>
      <c r="BF391" s="211"/>
      <c r="BG391" s="211"/>
      <c r="BH391" s="211"/>
      <c r="BI391" s="211"/>
      <c r="BJ391" s="211"/>
      <c r="BK391" s="211"/>
      <c r="BL391" s="211"/>
      <c r="BM391" s="211"/>
      <c r="BN391" s="211"/>
      <c r="BO391" s="211"/>
      <c r="BP391" s="211"/>
      <c r="BQ391" s="211"/>
      <c r="BR391" s="211"/>
      <c r="BS391" s="211"/>
      <c r="BT391" s="211"/>
      <c r="BU391" s="211"/>
      <c r="BV391" s="211"/>
      <c r="BW391" s="211"/>
      <c r="BX391" s="211"/>
      <c r="BY391" s="211"/>
      <c r="BZ391" s="211"/>
      <c r="CA391" s="211"/>
      <c r="CB391" s="211"/>
      <c r="CC391" s="211"/>
      <c r="CD391" s="211"/>
      <c r="CE391" s="211"/>
      <c r="CF391" s="211"/>
      <c r="CG391" s="211"/>
      <c r="CH391" s="211"/>
      <c r="CI391" s="211"/>
      <c r="CJ391" s="211"/>
      <c r="CK391" s="211"/>
      <c r="CL391" s="211"/>
      <c r="CM391" s="211"/>
      <c r="CN391" s="211"/>
      <c r="CO391" s="211"/>
      <c r="CP391" s="185"/>
      <c r="CQ391" s="211"/>
      <c r="CR391" s="211"/>
      <c r="CS391" s="211"/>
      <c r="CT391" s="211"/>
      <c r="CU391" s="211"/>
      <c r="CV391" s="211"/>
      <c r="CW391" s="211"/>
      <c r="CX391" s="211"/>
      <c r="CY391" s="211"/>
      <c r="CZ391" s="211"/>
      <c r="DA391" s="211"/>
      <c r="DB391" s="211"/>
      <c r="DC391" s="211"/>
      <c r="DD391" s="211"/>
      <c r="DE391" s="211"/>
      <c r="DF391" s="211"/>
      <c r="DG391" s="211"/>
      <c r="DH391" s="211"/>
      <c r="DI391" s="211"/>
      <c r="DJ391" s="211"/>
      <c r="DK391" s="211"/>
      <c r="DL391" s="211"/>
      <c r="DM391" s="211"/>
      <c r="DN391" s="211"/>
      <c r="DO391" s="211"/>
      <c r="DP391" s="211"/>
      <c r="DQ391" s="211"/>
      <c r="DR391" s="211"/>
      <c r="DS391" s="211"/>
      <c r="DT391" s="211"/>
      <c r="DU391" s="211"/>
      <c r="DV391" s="211"/>
      <c r="DW391" s="211"/>
      <c r="DX391" s="211"/>
      <c r="DY391" s="211"/>
      <c r="DZ391" s="211"/>
      <c r="EA391" s="211"/>
      <c r="EB391" s="211"/>
      <c r="EC391" s="211"/>
      <c r="ED391" s="211"/>
      <c r="EE391" s="211"/>
      <c r="EF391" s="211"/>
      <c r="EG391" s="211"/>
      <c r="EH391" s="211"/>
      <c r="EI391" s="211"/>
      <c r="EJ391" s="211"/>
      <c r="EK391" s="211"/>
      <c r="EL391" s="7"/>
      <c r="EN391" s="35"/>
    </row>
    <row r="392" spans="1:144" ht="15" customHeight="1" x14ac:dyDescent="0.2">
      <c r="A392" s="266" t="s">
        <v>19</v>
      </c>
      <c r="B392" s="267"/>
      <c r="C392" s="267"/>
      <c r="D392" s="130"/>
      <c r="E392" s="130"/>
      <c r="F392" s="130"/>
      <c r="G392" s="130"/>
      <c r="H392" s="130"/>
      <c r="I392" s="130"/>
      <c r="J392" s="130"/>
      <c r="K392" s="130"/>
      <c r="L392" s="130"/>
      <c r="M392" s="130"/>
      <c r="N392" s="130"/>
      <c r="O392" s="130"/>
      <c r="P392" s="130"/>
      <c r="Q392" s="130"/>
      <c r="R392" s="130"/>
      <c r="S392" s="130"/>
      <c r="T392" s="130"/>
      <c r="U392" s="130"/>
      <c r="V392" s="130"/>
      <c r="W392" s="130"/>
      <c r="X392" s="130"/>
      <c r="Y392" s="130"/>
      <c r="Z392" s="130"/>
      <c r="AA392" s="130"/>
      <c r="AB392" s="130"/>
      <c r="AC392" s="130"/>
      <c r="AD392" s="130"/>
      <c r="AE392" s="130"/>
      <c r="AF392" s="130"/>
      <c r="AG392" s="130"/>
      <c r="AH392" s="130"/>
      <c r="AI392" s="130"/>
      <c r="AJ392" s="130"/>
      <c r="AK392" s="130"/>
      <c r="AL392" s="130"/>
      <c r="AM392" s="130"/>
      <c r="AN392" s="130"/>
      <c r="AO392" s="130"/>
      <c r="AP392" s="130"/>
      <c r="AQ392" s="130"/>
      <c r="AR392" s="130"/>
      <c r="AS392" s="130"/>
      <c r="AT392" s="130"/>
      <c r="AU392" s="130"/>
      <c r="AV392" s="130"/>
      <c r="AW392" s="130"/>
      <c r="AX392" s="130"/>
      <c r="AY392" s="130"/>
      <c r="AZ392" s="130"/>
      <c r="BA392" s="130"/>
      <c r="BB392" s="130"/>
      <c r="BC392" s="130"/>
      <c r="BD392" s="130"/>
      <c r="BE392" s="130"/>
      <c r="BF392" s="130"/>
      <c r="BG392" s="130"/>
      <c r="BH392" s="130"/>
      <c r="BI392" s="130"/>
      <c r="BJ392" s="130"/>
      <c r="BK392" s="130"/>
      <c r="BL392" s="130"/>
      <c r="BM392" s="130"/>
      <c r="BN392" s="130"/>
      <c r="BO392" s="130"/>
      <c r="BP392" s="130"/>
      <c r="BQ392" s="130"/>
      <c r="BR392" s="130"/>
      <c r="BS392" s="130"/>
      <c r="BT392" s="130"/>
      <c r="BU392" s="130"/>
      <c r="BV392" s="130"/>
      <c r="BW392" s="130"/>
      <c r="BX392" s="130"/>
      <c r="BY392" s="130"/>
      <c r="BZ392" s="130"/>
      <c r="CA392" s="130"/>
      <c r="CB392" s="130"/>
      <c r="CC392" s="130"/>
      <c r="CD392" s="130"/>
      <c r="CE392" s="130"/>
      <c r="CF392" s="130"/>
      <c r="CG392" s="130"/>
      <c r="CH392" s="130"/>
      <c r="CI392" s="130"/>
      <c r="CJ392" s="130"/>
      <c r="CK392" s="130"/>
      <c r="CL392" s="130"/>
      <c r="CM392" s="130"/>
      <c r="CN392" s="130"/>
      <c r="CO392" s="130"/>
      <c r="CP392" s="186"/>
      <c r="CQ392" s="130"/>
      <c r="CR392" s="130"/>
      <c r="CS392" s="130"/>
      <c r="CT392" s="130"/>
      <c r="CU392" s="130"/>
      <c r="CV392" s="130"/>
      <c r="CW392" s="130"/>
      <c r="CX392" s="130"/>
      <c r="CY392" s="130"/>
      <c r="CZ392" s="130"/>
      <c r="DA392" s="130"/>
      <c r="DB392" s="130"/>
      <c r="DC392" s="130"/>
      <c r="DD392" s="130"/>
      <c r="DE392" s="130"/>
      <c r="DF392" s="130"/>
      <c r="DG392" s="130"/>
      <c r="DH392" s="130"/>
      <c r="DI392" s="130"/>
      <c r="DJ392" s="130"/>
      <c r="DK392" s="130"/>
      <c r="DL392" s="130"/>
      <c r="DM392" s="130"/>
      <c r="DN392" s="130"/>
      <c r="DO392" s="130"/>
      <c r="DP392" s="130"/>
      <c r="DQ392" s="130"/>
      <c r="DR392" s="130"/>
      <c r="DS392" s="130"/>
      <c r="DT392" s="130"/>
      <c r="DU392" s="130"/>
      <c r="DV392" s="130"/>
      <c r="DW392" s="130"/>
      <c r="DX392" s="130"/>
      <c r="DY392" s="130"/>
      <c r="DZ392" s="130"/>
      <c r="EA392" s="130"/>
      <c r="EB392" s="130"/>
      <c r="EC392" s="130"/>
      <c r="ED392" s="130"/>
      <c r="EE392" s="130"/>
      <c r="EF392" s="130"/>
      <c r="EG392" s="130"/>
      <c r="EH392" s="130"/>
      <c r="EI392" s="130"/>
      <c r="EJ392" s="130"/>
      <c r="EK392" s="130"/>
      <c r="EL392" s="131"/>
    </row>
    <row r="393" spans="1:144" ht="20.25" customHeight="1" thickBot="1" x14ac:dyDescent="0.25">
      <c r="A393" s="132"/>
      <c r="B393" s="133"/>
      <c r="C393" s="133"/>
      <c r="D393" s="133"/>
      <c r="E393" s="133"/>
      <c r="F393" s="133"/>
      <c r="G393" s="133"/>
      <c r="H393" s="133"/>
      <c r="I393" s="133"/>
      <c r="J393" s="133"/>
      <c r="K393" s="133"/>
      <c r="L393" s="133"/>
      <c r="M393" s="133"/>
      <c r="N393" s="133"/>
      <c r="O393" s="133"/>
      <c r="P393" s="133"/>
      <c r="Q393" s="133"/>
      <c r="R393" s="133"/>
      <c r="S393" s="133"/>
      <c r="T393" s="133"/>
      <c r="U393" s="133"/>
      <c r="V393" s="133"/>
      <c r="W393" s="133"/>
      <c r="X393" s="133"/>
      <c r="Y393" s="133"/>
      <c r="Z393" s="133"/>
      <c r="AA393" s="133"/>
      <c r="AB393" s="133"/>
      <c r="AC393" s="133"/>
      <c r="AD393" s="133"/>
      <c r="AE393" s="133"/>
      <c r="AF393" s="133"/>
      <c r="AG393" s="133"/>
      <c r="AH393" s="133"/>
      <c r="AI393" s="133"/>
      <c r="AJ393" s="133"/>
      <c r="AK393" s="133"/>
      <c r="AL393" s="133"/>
      <c r="AM393" s="133"/>
      <c r="AN393" s="133"/>
      <c r="AO393" s="133"/>
      <c r="AP393" s="133"/>
      <c r="AQ393" s="133"/>
      <c r="AR393" s="133"/>
      <c r="AS393" s="133"/>
      <c r="AT393" s="133"/>
      <c r="AU393" s="133"/>
      <c r="AV393" s="133"/>
      <c r="AW393" s="133"/>
      <c r="AX393" s="133"/>
      <c r="AY393" s="133"/>
      <c r="AZ393" s="133"/>
      <c r="BA393" s="133"/>
      <c r="BB393" s="133"/>
      <c r="BC393" s="133"/>
      <c r="BD393" s="133"/>
      <c r="BE393" s="133"/>
      <c r="BF393" s="133"/>
      <c r="BG393" s="133"/>
      <c r="BH393" s="133"/>
      <c r="BI393" s="133"/>
      <c r="BJ393" s="133"/>
      <c r="BK393" s="133"/>
      <c r="BL393" s="133"/>
      <c r="BM393" s="133"/>
      <c r="BN393" s="133"/>
      <c r="BO393" s="133"/>
      <c r="BP393" s="133"/>
      <c r="BQ393" s="133"/>
      <c r="BR393" s="133"/>
      <c r="BS393" s="133"/>
      <c r="BT393" s="133"/>
      <c r="BU393" s="133"/>
      <c r="BV393" s="133"/>
      <c r="BW393" s="133"/>
      <c r="BX393" s="133"/>
      <c r="BY393" s="133"/>
      <c r="BZ393" s="133"/>
      <c r="CA393" s="133"/>
      <c r="CB393" s="133"/>
      <c r="CC393" s="133"/>
      <c r="CD393" s="133"/>
      <c r="CE393" s="133"/>
      <c r="CF393" s="133"/>
      <c r="CG393" s="133"/>
      <c r="CH393" s="133"/>
      <c r="CI393" s="133"/>
      <c r="CJ393" s="133"/>
      <c r="CK393" s="133"/>
      <c r="CL393" s="133"/>
      <c r="CM393" s="133"/>
      <c r="CN393" s="133"/>
      <c r="CO393" s="133"/>
      <c r="CP393" s="187"/>
      <c r="CQ393" s="133"/>
      <c r="CR393" s="133"/>
      <c r="CS393" s="133"/>
      <c r="CT393" s="133"/>
      <c r="CU393" s="133"/>
      <c r="CV393" s="133"/>
      <c r="CW393" s="133"/>
      <c r="CX393" s="133"/>
      <c r="CY393" s="133"/>
      <c r="CZ393" s="133"/>
      <c r="DA393" s="133"/>
      <c r="DB393" s="133"/>
      <c r="DC393" s="133"/>
      <c r="DD393" s="133"/>
      <c r="DE393" s="133"/>
      <c r="DF393" s="133"/>
      <c r="DG393" s="133"/>
      <c r="DH393" s="133"/>
      <c r="DI393" s="133"/>
      <c r="DJ393" s="133"/>
      <c r="DK393" s="133"/>
      <c r="DL393" s="133"/>
      <c r="DM393" s="133"/>
      <c r="DN393" s="133"/>
      <c r="DO393" s="133"/>
      <c r="DP393" s="133"/>
      <c r="DQ393" s="133"/>
      <c r="DR393" s="133"/>
      <c r="DS393" s="133"/>
      <c r="DT393" s="133"/>
      <c r="DU393" s="133"/>
      <c r="DV393" s="133"/>
      <c r="DW393" s="133"/>
      <c r="DX393" s="133"/>
      <c r="DY393" s="133"/>
      <c r="DZ393" s="133"/>
      <c r="EA393" s="133"/>
      <c r="EB393" s="133"/>
      <c r="EC393" s="133"/>
      <c r="ED393" s="133"/>
      <c r="EE393" s="133"/>
      <c r="EF393" s="133"/>
      <c r="EG393" s="133"/>
      <c r="EH393" s="133"/>
      <c r="EI393" s="133"/>
      <c r="EJ393" s="133"/>
      <c r="EK393" s="133"/>
      <c r="EL393" s="134"/>
    </row>
    <row r="394" spans="1:144" x14ac:dyDescent="0.2">
      <c r="A394" s="8"/>
      <c r="B394" s="9"/>
      <c r="C394" s="123"/>
      <c r="D394" s="18"/>
      <c r="E394" s="18"/>
      <c r="F394" s="171"/>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188"/>
      <c r="CQ394" s="9"/>
      <c r="CR394" s="9"/>
      <c r="CS394" s="9"/>
      <c r="CT394" s="9"/>
      <c r="CU394" s="9"/>
      <c r="CV394" s="9"/>
      <c r="CW394" s="9"/>
      <c r="CX394" s="9"/>
      <c r="CY394" s="9"/>
      <c r="CZ394" s="9"/>
      <c r="DA394" s="9"/>
      <c r="DB394" s="9"/>
      <c r="DC394" s="9"/>
      <c r="DD394" s="9"/>
      <c r="DE394" s="9"/>
      <c r="DF394" s="9"/>
      <c r="DG394" s="9"/>
      <c r="DH394" s="9"/>
      <c r="DI394" s="9"/>
      <c r="DJ394" s="9"/>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5"/>
    </row>
    <row r="395" spans="1:144" x14ac:dyDescent="0.2">
      <c r="A395" s="10"/>
      <c r="B395" s="209"/>
      <c r="C395" s="124"/>
      <c r="D395" s="19"/>
      <c r="E395" s="19"/>
      <c r="F395" s="172"/>
      <c r="G395" s="209"/>
      <c r="H395" s="209"/>
      <c r="I395" s="209"/>
      <c r="J395" s="209"/>
      <c r="K395" s="209"/>
      <c r="L395" s="209"/>
      <c r="M395" s="209"/>
      <c r="N395" s="209"/>
      <c r="O395" s="209"/>
      <c r="P395" s="209"/>
      <c r="Q395" s="209"/>
      <c r="R395" s="209"/>
      <c r="S395" s="209"/>
      <c r="T395" s="209"/>
      <c r="U395" s="209"/>
      <c r="V395" s="209"/>
      <c r="W395" s="209"/>
      <c r="X395" s="209"/>
      <c r="Y395" s="209"/>
      <c r="Z395" s="209"/>
      <c r="AA395" s="209"/>
      <c r="AB395" s="209"/>
      <c r="AC395" s="209"/>
      <c r="AD395" s="209"/>
      <c r="AE395" s="209"/>
      <c r="AF395" s="209"/>
      <c r="AG395" s="209"/>
      <c r="AH395" s="209"/>
      <c r="AI395" s="209"/>
      <c r="AJ395" s="209"/>
      <c r="AK395" s="209"/>
      <c r="AL395" s="209"/>
      <c r="AM395" s="209"/>
      <c r="AN395" s="209"/>
      <c r="AO395" s="209"/>
      <c r="AP395" s="209"/>
      <c r="AQ395" s="209"/>
      <c r="AR395" s="209"/>
      <c r="AS395" s="209"/>
      <c r="AT395" s="209"/>
      <c r="AU395" s="209"/>
      <c r="AV395" s="209"/>
      <c r="AW395" s="209"/>
      <c r="AX395" s="209"/>
      <c r="AY395" s="209"/>
      <c r="AZ395" s="209"/>
      <c r="BA395" s="209"/>
      <c r="BB395" s="209"/>
      <c r="BC395" s="209"/>
      <c r="BD395" s="209"/>
      <c r="BE395" s="209"/>
      <c r="BF395" s="209"/>
      <c r="BG395" s="209"/>
      <c r="BH395" s="209"/>
      <c r="BI395" s="209"/>
      <c r="BJ395" s="209"/>
      <c r="BK395" s="209"/>
      <c r="BL395" s="209"/>
      <c r="BM395" s="209"/>
      <c r="BN395" s="209"/>
      <c r="BO395" s="209"/>
      <c r="BP395" s="209"/>
      <c r="BQ395" s="209"/>
      <c r="BR395" s="209"/>
      <c r="BS395" s="209"/>
      <c r="BT395" s="209"/>
      <c r="BU395" s="209"/>
      <c r="BV395" s="209"/>
      <c r="BW395" s="209"/>
      <c r="BX395" s="209"/>
      <c r="BY395" s="209"/>
      <c r="BZ395" s="209"/>
      <c r="CA395" s="209"/>
      <c r="CB395" s="209"/>
      <c r="CC395" s="209"/>
      <c r="CD395" s="209"/>
      <c r="CE395" s="209"/>
      <c r="CF395" s="209"/>
      <c r="CG395" s="209"/>
      <c r="CH395" s="209"/>
      <c r="CI395" s="209"/>
      <c r="CJ395" s="209"/>
      <c r="CK395" s="209"/>
      <c r="CL395" s="209"/>
      <c r="CM395" s="209"/>
      <c r="CN395" s="209"/>
      <c r="CO395" s="209"/>
      <c r="CP395" s="189"/>
      <c r="CQ395" s="209"/>
      <c r="CR395" s="209"/>
      <c r="CS395" s="209"/>
      <c r="CT395" s="209"/>
      <c r="CU395" s="209"/>
      <c r="CV395" s="209"/>
      <c r="CW395" s="209"/>
      <c r="CX395" s="209"/>
      <c r="CY395" s="209"/>
      <c r="CZ395" s="209"/>
      <c r="DA395" s="209"/>
      <c r="DB395" s="209"/>
      <c r="DC395" s="209"/>
      <c r="DD395" s="209"/>
      <c r="DE395" s="209"/>
      <c r="DF395" s="209"/>
      <c r="DG395" s="209"/>
      <c r="DH395" s="209"/>
      <c r="DI395" s="209"/>
      <c r="DJ395" s="209"/>
      <c r="DK395" s="209"/>
      <c r="DL395" s="209"/>
      <c r="DM395" s="209"/>
      <c r="DN395" s="209"/>
      <c r="DO395" s="209"/>
      <c r="DP395" s="209"/>
      <c r="DQ395" s="209"/>
      <c r="DR395" s="209"/>
      <c r="DS395" s="209"/>
      <c r="DT395" s="209"/>
      <c r="DU395" s="209"/>
      <c r="DV395" s="209"/>
      <c r="DW395" s="209"/>
      <c r="DX395" s="209"/>
      <c r="DY395" s="209"/>
      <c r="DZ395" s="209"/>
      <c r="EA395" s="209"/>
      <c r="EB395" s="209"/>
      <c r="EC395" s="209"/>
      <c r="ED395" s="209"/>
      <c r="EE395" s="209"/>
      <c r="EF395" s="209"/>
      <c r="EG395" s="209"/>
      <c r="EH395" s="209"/>
      <c r="EI395" s="209"/>
      <c r="EJ395" s="209"/>
      <c r="EK395" s="209"/>
      <c r="EL395" s="7"/>
    </row>
    <row r="396" spans="1:144" ht="15.75" x14ac:dyDescent="0.2">
      <c r="A396" s="266"/>
      <c r="B396" s="267"/>
      <c r="C396" s="125"/>
      <c r="D396" s="20"/>
      <c r="E396" s="20"/>
      <c r="F396" s="173"/>
      <c r="G396" s="208"/>
      <c r="H396" s="208"/>
      <c r="I396" s="208"/>
      <c r="J396" s="208"/>
      <c r="K396" s="208"/>
      <c r="L396" s="208"/>
      <c r="M396" s="208"/>
      <c r="N396" s="208"/>
      <c r="O396" s="208"/>
      <c r="P396" s="208"/>
      <c r="Q396" s="208"/>
      <c r="R396" s="208"/>
      <c r="S396" s="208"/>
      <c r="T396" s="208"/>
      <c r="U396" s="208"/>
      <c r="V396" s="208"/>
      <c r="W396" s="208"/>
      <c r="X396" s="208"/>
      <c r="Y396" s="208"/>
      <c r="Z396" s="208"/>
      <c r="AA396" s="208"/>
      <c r="AB396" s="208"/>
      <c r="AC396" s="208"/>
      <c r="AD396" s="208"/>
      <c r="AE396" s="208"/>
      <c r="AF396" s="208"/>
      <c r="AG396" s="208"/>
      <c r="AH396" s="208"/>
      <c r="AI396" s="208"/>
      <c r="AJ396" s="208"/>
      <c r="AK396" s="208"/>
      <c r="AL396" s="208"/>
      <c r="AM396" s="208"/>
      <c r="AN396" s="208"/>
      <c r="AO396" s="208"/>
      <c r="AP396" s="208"/>
      <c r="AQ396" s="208"/>
      <c r="AR396" s="208"/>
      <c r="AS396" s="208"/>
      <c r="AT396" s="208"/>
      <c r="AU396" s="208"/>
      <c r="AV396" s="208"/>
      <c r="AW396" s="208"/>
      <c r="AX396" s="208"/>
      <c r="AY396" s="208"/>
      <c r="AZ396" s="208"/>
      <c r="BA396" s="208"/>
      <c r="BB396" s="208"/>
      <c r="BC396" s="208"/>
      <c r="BD396" s="208"/>
      <c r="BE396" s="208"/>
      <c r="BF396" s="208"/>
      <c r="BG396" s="208"/>
      <c r="BH396" s="208"/>
      <c r="BI396" s="208"/>
      <c r="BJ396" s="208"/>
      <c r="BK396" s="208"/>
      <c r="BL396" s="208"/>
      <c r="BM396" s="208"/>
      <c r="BN396" s="208"/>
      <c r="BO396" s="208"/>
      <c r="BP396" s="208"/>
      <c r="BQ396" s="208"/>
      <c r="BR396" s="208"/>
      <c r="BS396" s="208"/>
      <c r="BT396" s="208"/>
      <c r="BU396" s="208"/>
      <c r="BV396" s="208"/>
      <c r="BW396" s="208"/>
      <c r="BX396" s="208"/>
      <c r="BY396" s="208"/>
      <c r="BZ396" s="208"/>
      <c r="CA396" s="208"/>
      <c r="CB396" s="208"/>
      <c r="CC396" s="208"/>
      <c r="CD396" s="208"/>
      <c r="CE396" s="208"/>
      <c r="CF396" s="208"/>
      <c r="CG396" s="208"/>
      <c r="CH396" s="208"/>
      <c r="CI396" s="208"/>
      <c r="CJ396" s="208"/>
      <c r="CK396" s="208"/>
      <c r="CL396" s="208"/>
      <c r="CM396" s="208"/>
      <c r="CN396" s="208"/>
      <c r="CO396" s="208"/>
      <c r="CP396" s="190"/>
      <c r="CQ396" s="208"/>
      <c r="CR396" s="208"/>
      <c r="CS396" s="208"/>
      <c r="CT396" s="208"/>
      <c r="CU396" s="208"/>
      <c r="CV396" s="208"/>
      <c r="CW396" s="208"/>
      <c r="CX396" s="208"/>
      <c r="CY396" s="208"/>
      <c r="CZ396" s="208"/>
      <c r="DA396" s="208"/>
      <c r="DB396" s="208"/>
      <c r="DC396" s="208"/>
      <c r="DD396" s="208"/>
      <c r="DE396" s="208"/>
      <c r="DF396" s="208"/>
      <c r="DG396" s="208"/>
      <c r="DH396" s="208"/>
      <c r="DI396" s="208"/>
      <c r="DJ396" s="208"/>
      <c r="DK396" s="208"/>
      <c r="DL396" s="208"/>
      <c r="DM396" s="208"/>
      <c r="DN396" s="208"/>
      <c r="DO396" s="208"/>
      <c r="DP396" s="208"/>
      <c r="DQ396" s="208"/>
      <c r="DR396" s="208"/>
      <c r="DS396" s="208"/>
      <c r="DT396" s="208"/>
      <c r="DU396" s="208"/>
      <c r="DV396" s="208"/>
      <c r="DW396" s="208"/>
      <c r="DX396" s="208"/>
      <c r="DY396" s="208"/>
      <c r="DZ396" s="208"/>
      <c r="EA396" s="208"/>
      <c r="EB396" s="208"/>
      <c r="EC396" s="208"/>
      <c r="ED396" s="208"/>
      <c r="EE396" s="208"/>
      <c r="EF396" s="208"/>
      <c r="EG396" s="208"/>
      <c r="EH396" s="208"/>
      <c r="EI396" s="208"/>
      <c r="EJ396" s="208"/>
      <c r="EK396" s="208"/>
      <c r="EL396" s="7"/>
    </row>
    <row r="397" spans="1:144" ht="15.75" x14ac:dyDescent="0.25">
      <c r="A397" s="11"/>
      <c r="B397" s="12" t="s">
        <v>12</v>
      </c>
      <c r="C397" s="27"/>
      <c r="D397" s="21"/>
      <c r="E397" s="21"/>
      <c r="F397" s="169"/>
      <c r="G397" s="12"/>
      <c r="H397" s="12"/>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2"/>
      <c r="BN397" s="12"/>
      <c r="BO397" s="12"/>
      <c r="BP397" s="12"/>
      <c r="BQ397" s="12"/>
      <c r="BR397" s="12"/>
      <c r="BS397" s="12"/>
      <c r="BT397" s="12"/>
      <c r="BU397" s="12"/>
      <c r="BV397" s="12"/>
      <c r="BW397" s="12"/>
      <c r="BX397" s="12"/>
      <c r="BY397" s="12"/>
      <c r="BZ397" s="12"/>
      <c r="CA397" s="12"/>
      <c r="CB397" s="12"/>
      <c r="CC397" s="12"/>
      <c r="CD397" s="12"/>
      <c r="CE397" s="12"/>
      <c r="CF397" s="12"/>
      <c r="CG397" s="12"/>
      <c r="CH397" s="12"/>
      <c r="CI397" s="12"/>
      <c r="CJ397" s="12"/>
      <c r="CK397" s="12"/>
      <c r="CL397" s="12"/>
      <c r="CM397" s="12"/>
      <c r="CN397" s="12"/>
      <c r="CO397" s="12"/>
      <c r="CP397" s="191"/>
      <c r="CQ397" s="12"/>
      <c r="CR397" s="12"/>
      <c r="CS397" s="12"/>
      <c r="CT397" s="12"/>
      <c r="CU397" s="12"/>
      <c r="CV397" s="12"/>
      <c r="CW397" s="12"/>
      <c r="CX397" s="12"/>
      <c r="CY397" s="12"/>
      <c r="CZ397" s="12"/>
      <c r="DA397" s="12"/>
      <c r="DB397" s="12"/>
      <c r="DC397" s="12"/>
      <c r="DD397" s="12"/>
      <c r="DE397" s="12"/>
      <c r="DF397" s="12"/>
      <c r="DG397" s="12"/>
      <c r="DH397" s="12"/>
      <c r="DI397" s="12"/>
      <c r="DJ397" s="12"/>
      <c r="DK397" s="12"/>
      <c r="DL397" s="12"/>
      <c r="DM397" s="12"/>
      <c r="DN397" s="12"/>
      <c r="DO397" s="12"/>
      <c r="DP397" s="12"/>
      <c r="DQ397" s="12"/>
      <c r="DR397" s="12"/>
      <c r="DS397" s="12"/>
      <c r="DT397" s="12"/>
      <c r="DU397" s="12"/>
      <c r="DV397" s="12"/>
      <c r="DW397" s="12"/>
      <c r="DX397" s="12"/>
      <c r="DY397" s="12"/>
      <c r="DZ397" s="12"/>
      <c r="EA397" s="12"/>
      <c r="EB397" s="12"/>
      <c r="EC397" s="12"/>
      <c r="ED397" s="12"/>
      <c r="EE397" s="12"/>
      <c r="EF397" s="12"/>
      <c r="EG397" s="12"/>
      <c r="EH397" s="12"/>
      <c r="EI397" s="12"/>
      <c r="EJ397" s="12"/>
      <c r="EK397" s="12"/>
      <c r="EL397" s="7"/>
    </row>
    <row r="398" spans="1:144" x14ac:dyDescent="0.2">
      <c r="A398" s="11"/>
      <c r="B398" s="289" t="s">
        <v>10</v>
      </c>
      <c r="C398" s="289"/>
      <c r="D398" s="289"/>
      <c r="E398" s="209"/>
      <c r="F398" s="174"/>
      <c r="G398" s="209"/>
      <c r="H398" s="209"/>
      <c r="I398" s="209"/>
      <c r="J398" s="209"/>
      <c r="K398" s="209"/>
      <c r="L398" s="209"/>
      <c r="M398" s="209"/>
      <c r="N398" s="209"/>
      <c r="O398" s="209"/>
      <c r="P398" s="209"/>
      <c r="Q398" s="209"/>
      <c r="R398" s="209"/>
      <c r="S398" s="209"/>
      <c r="T398" s="209"/>
      <c r="U398" s="209"/>
      <c r="V398" s="209"/>
      <c r="W398" s="209"/>
      <c r="X398" s="209"/>
      <c r="Y398" s="209"/>
      <c r="Z398" s="209"/>
      <c r="AA398" s="209"/>
      <c r="AB398" s="209"/>
      <c r="AC398" s="209"/>
      <c r="AD398" s="209"/>
      <c r="AE398" s="209"/>
      <c r="AF398" s="209"/>
      <c r="AG398" s="209"/>
      <c r="AH398" s="209"/>
      <c r="AI398" s="209"/>
      <c r="AJ398" s="209"/>
      <c r="AK398" s="209"/>
      <c r="AL398" s="209"/>
      <c r="AM398" s="209"/>
      <c r="AN398" s="209"/>
      <c r="AO398" s="209"/>
      <c r="AP398" s="209"/>
      <c r="AQ398" s="209"/>
      <c r="AR398" s="209"/>
      <c r="AS398" s="209"/>
      <c r="AT398" s="209"/>
      <c r="AU398" s="209"/>
      <c r="AV398" s="209"/>
      <c r="AW398" s="209"/>
      <c r="AX398" s="209"/>
      <c r="AY398" s="209"/>
      <c r="AZ398" s="209"/>
      <c r="BA398" s="209"/>
      <c r="BB398" s="209"/>
      <c r="BC398" s="209"/>
      <c r="BD398" s="209"/>
      <c r="BE398" s="209"/>
      <c r="BF398" s="209"/>
      <c r="BG398" s="209"/>
      <c r="BH398" s="209"/>
      <c r="BI398" s="209"/>
      <c r="BJ398" s="209"/>
      <c r="BK398" s="209"/>
      <c r="BL398" s="209"/>
      <c r="BM398" s="209"/>
      <c r="BN398" s="209"/>
      <c r="BO398" s="209"/>
      <c r="BP398" s="209"/>
      <c r="BQ398" s="209"/>
      <c r="BR398" s="209"/>
      <c r="BS398" s="209"/>
      <c r="BT398" s="209"/>
      <c r="BU398" s="209"/>
      <c r="BV398" s="209"/>
      <c r="BW398" s="209"/>
      <c r="BX398" s="209"/>
      <c r="BY398" s="209"/>
      <c r="BZ398" s="209"/>
      <c r="CA398" s="209"/>
      <c r="CB398" s="209"/>
      <c r="CC398" s="209"/>
      <c r="CD398" s="209"/>
      <c r="CE398" s="209"/>
      <c r="CF398" s="209"/>
      <c r="CG398" s="209"/>
      <c r="CH398" s="209"/>
      <c r="CI398" s="209"/>
      <c r="CJ398" s="209"/>
      <c r="CK398" s="209"/>
      <c r="CL398" s="209"/>
      <c r="CM398" s="209"/>
      <c r="CN398" s="209"/>
      <c r="CO398" s="209"/>
      <c r="CP398" s="189"/>
      <c r="CQ398" s="209"/>
      <c r="CR398" s="209"/>
      <c r="CS398" s="209"/>
      <c r="CT398" s="209"/>
      <c r="CU398" s="209"/>
      <c r="CV398" s="209"/>
      <c r="CW398" s="209"/>
      <c r="CX398" s="209"/>
      <c r="CY398" s="209"/>
      <c r="CZ398" s="209"/>
      <c r="DA398" s="209"/>
      <c r="DB398" s="209"/>
      <c r="DC398" s="209"/>
      <c r="DD398" s="209"/>
      <c r="DE398" s="209"/>
      <c r="DF398" s="209"/>
      <c r="DG398" s="209"/>
      <c r="DH398" s="209"/>
      <c r="DI398" s="209"/>
      <c r="DJ398" s="209"/>
      <c r="DK398" s="209"/>
      <c r="DL398" s="209"/>
      <c r="DM398" s="209"/>
      <c r="DN398" s="209"/>
      <c r="DO398" s="209"/>
      <c r="DP398" s="209"/>
      <c r="DQ398" s="209"/>
      <c r="DR398" s="209"/>
      <c r="DS398" s="209"/>
      <c r="DT398" s="209"/>
      <c r="DU398" s="209"/>
      <c r="DV398" s="209"/>
      <c r="DW398" s="209"/>
      <c r="DX398" s="209"/>
      <c r="DY398" s="209"/>
      <c r="DZ398" s="209"/>
      <c r="EA398" s="209"/>
      <c r="EB398" s="209"/>
      <c r="EC398" s="209"/>
      <c r="ED398" s="209"/>
      <c r="EE398" s="209"/>
      <c r="EF398" s="209"/>
      <c r="EG398" s="209"/>
      <c r="EH398" s="209"/>
      <c r="EI398" s="209"/>
      <c r="EJ398" s="209"/>
      <c r="EK398" s="209"/>
      <c r="EL398" s="7"/>
    </row>
    <row r="399" spans="1:144" ht="15.75" x14ac:dyDescent="0.25">
      <c r="A399" s="11"/>
      <c r="B399" s="12"/>
      <c r="C399" s="27"/>
      <c r="D399" s="21"/>
      <c r="E399" s="21"/>
      <c r="F399" s="169"/>
      <c r="G399" s="12"/>
      <c r="H399" s="12"/>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12"/>
      <c r="BN399" s="12"/>
      <c r="BO399" s="12"/>
      <c r="BP399" s="12"/>
      <c r="BQ399" s="12"/>
      <c r="BR399" s="12"/>
      <c r="BS399" s="12"/>
      <c r="BT399" s="12"/>
      <c r="BU399" s="12"/>
      <c r="BV399" s="12"/>
      <c r="BW399" s="12"/>
      <c r="BX399" s="12"/>
      <c r="BY399" s="12"/>
      <c r="BZ399" s="12"/>
      <c r="CA399" s="12"/>
      <c r="CB399" s="12"/>
      <c r="CC399" s="12"/>
      <c r="CD399" s="12"/>
      <c r="CE399" s="12"/>
      <c r="CF399" s="12"/>
      <c r="CG399" s="12"/>
      <c r="CH399" s="12"/>
      <c r="CI399" s="12"/>
      <c r="CJ399" s="12"/>
      <c r="CK399" s="12"/>
      <c r="CL399" s="12"/>
      <c r="CM399" s="12"/>
      <c r="CN399" s="12"/>
      <c r="CO399" s="12"/>
      <c r="CP399" s="191"/>
      <c r="CQ399" s="12"/>
      <c r="CR399" s="12"/>
      <c r="CS399" s="12"/>
      <c r="CT399" s="12"/>
      <c r="CU399" s="12"/>
      <c r="CV399" s="12"/>
      <c r="CW399" s="12"/>
      <c r="CX399" s="12"/>
      <c r="CY399" s="12"/>
      <c r="CZ399" s="12"/>
      <c r="DA399" s="12"/>
      <c r="DB399" s="12"/>
      <c r="DC399" s="12"/>
      <c r="DD399" s="12"/>
      <c r="DE399" s="12"/>
      <c r="DF399" s="12"/>
      <c r="DG399" s="12"/>
      <c r="DH399" s="12"/>
      <c r="DI399" s="12"/>
      <c r="DJ399" s="12"/>
      <c r="DK399" s="12"/>
      <c r="DL399" s="12"/>
      <c r="DM399" s="12"/>
      <c r="DN399" s="12"/>
      <c r="DO399" s="12"/>
      <c r="DP399" s="12"/>
      <c r="DQ399" s="12"/>
      <c r="DR399" s="12"/>
      <c r="DS399" s="12"/>
      <c r="DT399" s="12"/>
      <c r="DU399" s="12"/>
      <c r="DV399" s="12"/>
      <c r="DW399" s="12"/>
      <c r="DX399" s="12"/>
      <c r="DY399" s="12"/>
      <c r="DZ399" s="12"/>
      <c r="EA399" s="12"/>
      <c r="EB399" s="12"/>
      <c r="EC399" s="12"/>
      <c r="ED399" s="12"/>
      <c r="EE399" s="12"/>
      <c r="EF399" s="12"/>
      <c r="EG399" s="12"/>
      <c r="EH399" s="12"/>
      <c r="EI399" s="12"/>
      <c r="EJ399" s="12"/>
      <c r="EK399" s="12"/>
      <c r="EL399" s="7"/>
    </row>
    <row r="400" spans="1:144" ht="15.75" x14ac:dyDescent="0.25">
      <c r="A400" s="11" t="s">
        <v>4</v>
      </c>
      <c r="B400" s="6" t="s">
        <v>9</v>
      </c>
      <c r="C400" s="126"/>
      <c r="D400" s="22"/>
      <c r="E400" s="22"/>
      <c r="F400" s="175"/>
      <c r="G400" s="12"/>
      <c r="H400" s="12"/>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2"/>
      <c r="BN400" s="12"/>
      <c r="BO400" s="12"/>
      <c r="BP400" s="12"/>
      <c r="BQ400" s="12"/>
      <c r="BR400" s="12"/>
      <c r="BS400" s="12"/>
      <c r="BT400" s="12"/>
      <c r="BU400" s="12"/>
      <c r="BV400" s="12"/>
      <c r="BW400" s="12"/>
      <c r="BX400" s="12"/>
      <c r="BY400" s="12"/>
      <c r="BZ400" s="12"/>
      <c r="CA400" s="12"/>
      <c r="CB400" s="12"/>
      <c r="CC400" s="12"/>
      <c r="CD400" s="12"/>
      <c r="CE400" s="12"/>
      <c r="CF400" s="12"/>
      <c r="CG400" s="12"/>
      <c r="CH400" s="12"/>
      <c r="CI400" s="12"/>
      <c r="CJ400" s="12"/>
      <c r="CK400" s="12"/>
      <c r="CL400" s="12"/>
      <c r="CM400" s="12"/>
      <c r="CN400" s="12"/>
      <c r="CO400" s="12"/>
      <c r="CP400" s="191"/>
      <c r="CQ400" s="12"/>
      <c r="CR400" s="12"/>
      <c r="CS400" s="12"/>
      <c r="CT400" s="12"/>
      <c r="CU400" s="12"/>
      <c r="CV400" s="12"/>
      <c r="CW400" s="12"/>
      <c r="CX400" s="12"/>
      <c r="CY400" s="12"/>
      <c r="CZ400" s="12"/>
      <c r="DA400" s="12"/>
      <c r="DB400" s="12"/>
      <c r="DC400" s="12"/>
      <c r="DD400" s="12"/>
      <c r="DE400" s="12"/>
      <c r="DF400" s="12"/>
      <c r="DG400" s="12"/>
      <c r="DH400" s="12"/>
      <c r="DI400" s="12"/>
      <c r="DJ400" s="12"/>
      <c r="DK400" s="12"/>
      <c r="DL400" s="12"/>
      <c r="DM400" s="12"/>
      <c r="DN400" s="12"/>
      <c r="DO400" s="12"/>
      <c r="DP400" s="12"/>
      <c r="DQ400" s="12"/>
      <c r="DR400" s="12"/>
      <c r="DS400" s="12"/>
      <c r="DT400" s="12"/>
      <c r="DU400" s="12"/>
      <c r="DV400" s="12"/>
      <c r="DW400" s="12"/>
      <c r="DX400" s="12"/>
      <c r="DY400" s="12"/>
      <c r="DZ400" s="12"/>
      <c r="EA400" s="12"/>
      <c r="EB400" s="12"/>
      <c r="EC400" s="12"/>
      <c r="ED400" s="12"/>
      <c r="EE400" s="12"/>
      <c r="EF400" s="12"/>
      <c r="EG400" s="12"/>
      <c r="EH400" s="12"/>
      <c r="EI400" s="12"/>
      <c r="EJ400" s="12"/>
      <c r="EK400" s="12"/>
      <c r="EL400" s="7"/>
    </row>
    <row r="401" spans="1:142" x14ac:dyDescent="0.2">
      <c r="A401" s="11" t="s">
        <v>5</v>
      </c>
      <c r="B401" s="6" t="s">
        <v>10</v>
      </c>
      <c r="C401" s="126"/>
      <c r="D401" s="22"/>
      <c r="E401" s="22"/>
      <c r="F401" s="175"/>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6"/>
      <c r="BL401" s="6"/>
      <c r="BM401" s="6"/>
      <c r="BN401" s="6"/>
      <c r="BO401" s="6"/>
      <c r="BP401" s="6"/>
      <c r="BQ401" s="6"/>
      <c r="BR401" s="6"/>
      <c r="BS401" s="6"/>
      <c r="BT401" s="6"/>
      <c r="BU401" s="6"/>
      <c r="BV401" s="6"/>
      <c r="BW401" s="6"/>
      <c r="BX401" s="6"/>
      <c r="BY401" s="6"/>
      <c r="BZ401" s="6"/>
      <c r="CA401" s="6"/>
      <c r="CB401" s="6"/>
      <c r="CC401" s="6"/>
      <c r="CD401" s="6"/>
      <c r="CE401" s="6"/>
      <c r="CF401" s="6"/>
      <c r="CG401" s="6"/>
      <c r="CH401" s="6"/>
      <c r="CI401" s="6"/>
      <c r="CJ401" s="6"/>
      <c r="CK401" s="6"/>
      <c r="CL401" s="6"/>
      <c r="CM401" s="6"/>
      <c r="CN401" s="6"/>
      <c r="CO401" s="6"/>
      <c r="CP401" s="192"/>
      <c r="CQ401" s="6"/>
      <c r="CR401" s="6"/>
      <c r="CS401" s="6"/>
      <c r="CT401" s="6"/>
      <c r="CU401" s="6"/>
      <c r="CV401" s="6"/>
      <c r="CW401" s="6"/>
      <c r="CX401" s="6"/>
      <c r="CY401" s="6"/>
      <c r="CZ401" s="6"/>
      <c r="DA401" s="6"/>
      <c r="DB401" s="6"/>
      <c r="DC401" s="6"/>
      <c r="DD401" s="6"/>
      <c r="DE401" s="6"/>
      <c r="DF401" s="6"/>
      <c r="DG401" s="6"/>
      <c r="DH401" s="6"/>
      <c r="DI401" s="6"/>
      <c r="DJ401" s="6"/>
      <c r="DK401" s="6"/>
      <c r="DL401" s="6"/>
      <c r="DM401" s="6"/>
      <c r="DN401" s="6"/>
      <c r="DO401" s="6"/>
      <c r="DP401" s="6"/>
      <c r="DQ401" s="6"/>
      <c r="DR401" s="6"/>
      <c r="DS401" s="6"/>
      <c r="DT401" s="6"/>
      <c r="DU401" s="6"/>
      <c r="DV401" s="6"/>
      <c r="DW401" s="6"/>
      <c r="DX401" s="6"/>
      <c r="DY401" s="6"/>
      <c r="DZ401" s="6"/>
      <c r="EA401" s="6"/>
      <c r="EB401" s="6"/>
      <c r="EC401" s="6"/>
      <c r="ED401" s="6"/>
      <c r="EE401" s="6"/>
      <c r="EF401" s="6"/>
      <c r="EG401" s="6"/>
      <c r="EH401" s="6"/>
      <c r="EI401" s="6"/>
      <c r="EJ401" s="6"/>
      <c r="EK401" s="6"/>
      <c r="EL401" s="7"/>
    </row>
    <row r="402" spans="1:142" ht="15.75" thickBot="1" x14ac:dyDescent="0.25">
      <c r="A402" s="13"/>
      <c r="B402" s="14"/>
      <c r="C402" s="127"/>
      <c r="D402" s="23"/>
      <c r="E402" s="23"/>
      <c r="F402" s="176"/>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93"/>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c r="EA402" s="14"/>
      <c r="EB402" s="14"/>
      <c r="EC402" s="14"/>
      <c r="ED402" s="14"/>
      <c r="EE402" s="14"/>
      <c r="EF402" s="14"/>
      <c r="EG402" s="14"/>
      <c r="EH402" s="14"/>
      <c r="EI402" s="14"/>
      <c r="EJ402" s="14"/>
      <c r="EK402" s="14"/>
      <c r="EL402" s="15"/>
    </row>
    <row r="404" spans="1:142" x14ac:dyDescent="0.2">
      <c r="A404" s="244"/>
    </row>
    <row r="405" spans="1:142" x14ac:dyDescent="0.2">
      <c r="A405" s="244"/>
    </row>
    <row r="406" spans="1:142" x14ac:dyDescent="0.2">
      <c r="A406" s="244"/>
    </row>
    <row r="407" spans="1:142" x14ac:dyDescent="0.2">
      <c r="A407" s="244"/>
    </row>
    <row r="408" spans="1:142" x14ac:dyDescent="0.2">
      <c r="A408" s="244"/>
    </row>
    <row r="409" spans="1:142" x14ac:dyDescent="0.2">
      <c r="A409" s="244"/>
    </row>
    <row r="410" spans="1:142" x14ac:dyDescent="0.2">
      <c r="A410" s="244"/>
    </row>
    <row r="411" spans="1:142" x14ac:dyDescent="0.2">
      <c r="A411" s="244"/>
    </row>
    <row r="412" spans="1:142" x14ac:dyDescent="0.2">
      <c r="A412" s="244"/>
    </row>
    <row r="413" spans="1:142" x14ac:dyDescent="0.2">
      <c r="A413" s="244"/>
    </row>
    <row r="414" spans="1:142" x14ac:dyDescent="0.2">
      <c r="A414" s="244"/>
    </row>
    <row r="415" spans="1:142" x14ac:dyDescent="0.2">
      <c r="A415" s="244"/>
    </row>
    <row r="416" spans="1:142" x14ac:dyDescent="0.2">
      <c r="A416" s="244"/>
    </row>
  </sheetData>
  <sheetProtection algorithmName="SHA-512" hashValue="7GMXbrFIQxc2v9g7j5g0Hlrj5BWq3dZzh3sZEP7hdTXM1/kdkkQcbMgp1agVmAIiYj9DoYuWDYRLSFAdzm0z+w==" saltValue="qsOADuXiTMObTixJ5LMS9A==" spinCount="100000" sheet="1" objects="1" scenarios="1"/>
  <autoFilter ref="A9:EN388" xr:uid="{64396C03-48A7-4671-B145-780B3275F3B2}"/>
  <mergeCells count="43">
    <mergeCell ref="A396:B396"/>
    <mergeCell ref="B398:D398"/>
    <mergeCell ref="H8:L8"/>
    <mergeCell ref="EH8:EL8"/>
    <mergeCell ref="A8:A9"/>
    <mergeCell ref="B8:B9"/>
    <mergeCell ref="D8:D9"/>
    <mergeCell ref="G8:G9"/>
    <mergeCell ref="C8:C9"/>
    <mergeCell ref="CY8:DC8"/>
    <mergeCell ref="DD8:DH8"/>
    <mergeCell ref="DI8:DM8"/>
    <mergeCell ref="DN8:DR8"/>
    <mergeCell ref="E8:E9"/>
    <mergeCell ref="F8:F9"/>
    <mergeCell ref="M8:Q8"/>
    <mergeCell ref="W8:AA8"/>
    <mergeCell ref="AB8:AF8"/>
    <mergeCell ref="AG8:AK8"/>
    <mergeCell ref="A390:C390"/>
    <mergeCell ref="A1:A3"/>
    <mergeCell ref="B1:EI3"/>
    <mergeCell ref="A5:EL5"/>
    <mergeCell ref="A6:EL6"/>
    <mergeCell ref="A7:EL7"/>
    <mergeCell ref="DX8:EB8"/>
    <mergeCell ref="EC8:EG8"/>
    <mergeCell ref="A392:C392"/>
    <mergeCell ref="DS8:DW8"/>
    <mergeCell ref="BK8:BO8"/>
    <mergeCell ref="BP8:BT8"/>
    <mergeCell ref="CO8:CS8"/>
    <mergeCell ref="CT8:CX8"/>
    <mergeCell ref="BU8:BY8"/>
    <mergeCell ref="BZ8:CD8"/>
    <mergeCell ref="CE8:CI8"/>
    <mergeCell ref="CJ8:CN8"/>
    <mergeCell ref="AL8:AP8"/>
    <mergeCell ref="AQ8:AU8"/>
    <mergeCell ref="AV8:AZ8"/>
    <mergeCell ref="BA8:BE8"/>
    <mergeCell ref="BF8:BJ8"/>
    <mergeCell ref="R8:V8"/>
  </mergeCells>
  <conditionalFormatting sqref="B10:C10">
    <cfRule type="duplicateValues" dxfId="83" priority="1"/>
  </conditionalFormatting>
  <conditionalFormatting sqref="B11:C387">
    <cfRule type="duplicateValues" dxfId="82" priority="21"/>
  </conditionalFormatting>
  <pageMargins left="0.70866141732283472" right="0.70866141732283472" top="0.74803149606299213" bottom="0.74803149606299213" header="0.31496062992125984" footer="0.31496062992125984"/>
  <pageSetup scale="4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416"/>
  <sheetViews>
    <sheetView topLeftCell="A8" zoomScale="90" zoomScaleNormal="90" workbookViewId="0">
      <pane xSplit="3" ySplit="2" topLeftCell="P10" activePane="bottomRight" state="frozen"/>
      <selection activeCell="A8" sqref="A8"/>
      <selection pane="topRight" activeCell="D8" sqref="D8"/>
      <selection pane="bottomLeft" activeCell="A10" sqref="A10"/>
      <selection pane="bottomRight" activeCell="R64" sqref="R64"/>
    </sheetView>
  </sheetViews>
  <sheetFormatPr baseColWidth="10" defaultRowHeight="15" x14ac:dyDescent="0.2"/>
  <cols>
    <col min="1" max="1" width="4.85546875" style="2" customWidth="1"/>
    <col min="2" max="2" width="42.7109375" style="2" customWidth="1"/>
    <col min="3" max="3" width="18.7109375" style="2" customWidth="1"/>
    <col min="4" max="4" width="11" style="16" bestFit="1" customWidth="1"/>
    <col min="5" max="6" width="11" style="16" customWidth="1"/>
    <col min="7" max="7" width="16.140625" style="2" customWidth="1"/>
    <col min="8" max="8" width="12.85546875" style="2" customWidth="1"/>
    <col min="9" max="9" width="13" style="2" bestFit="1" customWidth="1"/>
    <col min="10" max="19" width="13" style="2" customWidth="1"/>
    <col min="20" max="20" width="14.140625" style="2" customWidth="1"/>
    <col min="21" max="23" width="13" style="2" customWidth="1"/>
    <col min="24" max="24" width="14" style="2" customWidth="1"/>
    <col min="25" max="29" width="13" style="2" customWidth="1"/>
    <col min="30" max="30" width="14.42578125" style="2" customWidth="1"/>
    <col min="31" max="39" width="13" style="2" customWidth="1"/>
    <col min="40" max="40" width="15.42578125" style="2" customWidth="1"/>
    <col min="41" max="49" width="13" style="2" customWidth="1"/>
    <col min="50" max="51" width="13" style="2" bestFit="1" customWidth="1"/>
    <col min="52" max="52" width="14.140625" style="2" bestFit="1" customWidth="1"/>
    <col min="53" max="59" width="13" style="2" customWidth="1"/>
    <col min="60" max="60" width="16.140625" style="2" bestFit="1" customWidth="1"/>
    <col min="61" max="61" width="13" style="2" bestFit="1" customWidth="1"/>
    <col min="62" max="62" width="11.42578125" style="2" customWidth="1"/>
    <col min="63" max="63" width="16" style="2" bestFit="1" customWidth="1"/>
    <col min="64" max="16384" width="11.42578125" style="2"/>
  </cols>
  <sheetData>
    <row r="1" spans="1:61" ht="20.25" customHeight="1" x14ac:dyDescent="0.2">
      <c r="A1" s="273"/>
      <c r="B1" s="276" t="s">
        <v>3</v>
      </c>
      <c r="C1" s="277"/>
      <c r="D1" s="277"/>
      <c r="E1" s="277"/>
      <c r="F1" s="277"/>
      <c r="G1" s="277"/>
      <c r="H1" s="277"/>
      <c r="I1" s="277"/>
      <c r="J1" s="277"/>
      <c r="K1" s="277"/>
      <c r="L1" s="277"/>
      <c r="M1" s="277"/>
      <c r="N1" s="277"/>
      <c r="O1" s="277"/>
      <c r="P1" s="277"/>
      <c r="Q1" s="277"/>
      <c r="R1" s="277"/>
      <c r="S1" s="277"/>
      <c r="T1" s="277"/>
      <c r="U1" s="277"/>
      <c r="V1" s="277"/>
      <c r="W1" s="277"/>
      <c r="X1" s="277"/>
      <c r="Y1" s="277"/>
      <c r="Z1" s="277"/>
      <c r="AA1" s="277"/>
      <c r="AB1" s="277"/>
      <c r="AC1" s="277"/>
      <c r="AD1" s="277"/>
      <c r="AE1" s="277"/>
      <c r="AF1" s="277"/>
      <c r="AG1" s="277"/>
      <c r="AH1" s="277"/>
      <c r="AI1" s="277"/>
      <c r="AJ1" s="277"/>
      <c r="AK1" s="277"/>
      <c r="AL1" s="277"/>
      <c r="AM1" s="277"/>
      <c r="AN1" s="277"/>
      <c r="AO1" s="277"/>
      <c r="AP1" s="277"/>
      <c r="AQ1" s="277"/>
      <c r="AR1" s="277"/>
      <c r="AS1" s="277"/>
      <c r="AT1" s="277"/>
      <c r="AU1" s="277"/>
      <c r="AV1" s="277"/>
      <c r="AW1" s="277"/>
      <c r="AX1" s="277"/>
      <c r="AY1" s="277"/>
      <c r="AZ1" s="245"/>
      <c r="BA1" s="245"/>
      <c r="BB1" s="245"/>
      <c r="BC1" s="245"/>
      <c r="BD1" s="245"/>
      <c r="BE1" s="245"/>
      <c r="BF1" s="245"/>
      <c r="BG1" s="245"/>
      <c r="BH1" s="217" t="s">
        <v>0</v>
      </c>
    </row>
    <row r="2" spans="1:61" ht="21.75" customHeight="1" x14ac:dyDescent="0.2">
      <c r="A2" s="274"/>
      <c r="B2" s="276"/>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277"/>
      <c r="AK2" s="277"/>
      <c r="AL2" s="277"/>
      <c r="AM2" s="277"/>
      <c r="AN2" s="277"/>
      <c r="AO2" s="277"/>
      <c r="AP2" s="277"/>
      <c r="AQ2" s="277"/>
      <c r="AR2" s="277"/>
      <c r="AS2" s="277"/>
      <c r="AT2" s="277"/>
      <c r="AU2" s="277"/>
      <c r="AV2" s="277"/>
      <c r="AW2" s="277"/>
      <c r="AX2" s="277"/>
      <c r="AY2" s="277"/>
      <c r="AZ2" s="245"/>
      <c r="BA2" s="245"/>
      <c r="BB2" s="245"/>
      <c r="BC2" s="245"/>
      <c r="BD2" s="245"/>
      <c r="BE2" s="245"/>
      <c r="BF2" s="245"/>
      <c r="BG2" s="245"/>
      <c r="BH2" s="218" t="s">
        <v>1</v>
      </c>
    </row>
    <row r="3" spans="1:61" ht="27" customHeight="1" thickBot="1" x14ac:dyDescent="0.25">
      <c r="A3" s="275"/>
      <c r="B3" s="276"/>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c r="AN3" s="277"/>
      <c r="AO3" s="277"/>
      <c r="AP3" s="277"/>
      <c r="AQ3" s="277"/>
      <c r="AR3" s="277"/>
      <c r="AS3" s="277"/>
      <c r="AT3" s="277"/>
      <c r="AU3" s="277"/>
      <c r="AV3" s="277"/>
      <c r="AW3" s="277"/>
      <c r="AX3" s="277"/>
      <c r="AY3" s="277"/>
      <c r="AZ3" s="245"/>
      <c r="BA3" s="245"/>
      <c r="BB3" s="245"/>
      <c r="BC3" s="245"/>
      <c r="BD3" s="245"/>
      <c r="BE3" s="245"/>
      <c r="BF3" s="245"/>
      <c r="BG3" s="245"/>
      <c r="BH3" s="219" t="s">
        <v>2</v>
      </c>
    </row>
    <row r="4" spans="1:61" ht="15.75" thickBot="1" x14ac:dyDescent="0.25">
      <c r="BI4" s="220">
        <v>0</v>
      </c>
    </row>
    <row r="5" spans="1:61" ht="15.75" customHeight="1" x14ac:dyDescent="0.2">
      <c r="A5" s="279" t="str">
        <f>'EV ECONOMICA'!A5:EL5</f>
        <v>1. INVITACION IC-102-2022</v>
      </c>
      <c r="B5" s="280"/>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1"/>
    </row>
    <row r="6" spans="1:61" ht="7.5" customHeight="1" x14ac:dyDescent="0.2">
      <c r="A6" s="282"/>
      <c r="B6" s="283"/>
      <c r="C6" s="283"/>
      <c r="D6" s="283"/>
      <c r="E6" s="283"/>
      <c r="F6" s="283"/>
      <c r="G6" s="283"/>
      <c r="H6" s="283"/>
      <c r="I6" s="283"/>
      <c r="J6" s="283"/>
      <c r="K6" s="283"/>
      <c r="L6" s="283"/>
      <c r="M6" s="283"/>
      <c r="N6" s="283"/>
      <c r="O6" s="283"/>
      <c r="P6" s="283"/>
      <c r="Q6" s="283"/>
      <c r="R6" s="283"/>
      <c r="S6" s="283"/>
      <c r="T6" s="283"/>
      <c r="U6" s="283"/>
      <c r="V6" s="283"/>
      <c r="W6" s="283"/>
      <c r="X6" s="283"/>
      <c r="Y6" s="283"/>
      <c r="Z6" s="283"/>
      <c r="AA6" s="283"/>
      <c r="AB6" s="283"/>
      <c r="AC6" s="283"/>
      <c r="AD6" s="283"/>
      <c r="AE6" s="283"/>
      <c r="AF6" s="283"/>
      <c r="AG6" s="283"/>
      <c r="AH6" s="283"/>
      <c r="AI6" s="283"/>
      <c r="AJ6" s="283"/>
      <c r="AK6" s="283"/>
      <c r="AL6" s="283"/>
      <c r="AM6" s="283"/>
      <c r="AN6" s="283"/>
      <c r="AO6" s="283"/>
      <c r="AP6" s="283"/>
      <c r="AQ6" s="283"/>
      <c r="AR6" s="283"/>
      <c r="AS6" s="283"/>
      <c r="AT6" s="283"/>
      <c r="AU6" s="283"/>
      <c r="AV6" s="283"/>
      <c r="AW6" s="283"/>
      <c r="AX6" s="283"/>
      <c r="AY6" s="283"/>
      <c r="AZ6" s="283"/>
      <c r="BA6" s="283"/>
      <c r="BB6" s="283"/>
      <c r="BC6" s="283"/>
      <c r="BD6" s="283"/>
      <c r="BE6" s="283"/>
      <c r="BF6" s="283"/>
      <c r="BG6" s="283"/>
      <c r="BH6" s="283"/>
      <c r="BI6" s="284"/>
    </row>
    <row r="7" spans="1:61" ht="39.75" customHeight="1" thickBot="1" x14ac:dyDescent="0.25">
      <c r="A7" s="285" t="str">
        <f>'EV ECONOMICA'!A7:EL7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286"/>
      <c r="C7" s="286"/>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8"/>
    </row>
    <row r="8" spans="1:61" s="221" customFormat="1" ht="51" customHeight="1" thickBot="1" x14ac:dyDescent="0.25">
      <c r="A8" s="290" t="s">
        <v>16</v>
      </c>
      <c r="B8" s="292" t="s">
        <v>37</v>
      </c>
      <c r="C8" s="298" t="s">
        <v>22</v>
      </c>
      <c r="D8" s="299" t="s">
        <v>17</v>
      </c>
      <c r="E8" s="299" t="s">
        <v>50</v>
      </c>
      <c r="F8" s="304" t="s">
        <v>552</v>
      </c>
      <c r="G8" s="293" t="s">
        <v>15</v>
      </c>
      <c r="H8" s="302" t="str">
        <f>LISTA!A2</f>
        <v>ALFA TRADING S.A.S</v>
      </c>
      <c r="I8" s="303"/>
      <c r="J8" s="302" t="str">
        <f>LISTA!B2</f>
        <v>ARPA MEDICAL SAS</v>
      </c>
      <c r="K8" s="303"/>
      <c r="L8" s="302" t="str">
        <f>LISTA!C2</f>
        <v>ASSUT MEDICAL LTDA</v>
      </c>
      <c r="M8" s="303"/>
      <c r="N8" s="302" t="str">
        <f>LISTA!D2</f>
        <v>AYGPHARMA SAS</v>
      </c>
      <c r="O8" s="303"/>
      <c r="P8" s="302" t="str">
        <f>LISTA!E2</f>
        <v>BECTON DICKINSON DE COLOMBIA LTDA</v>
      </c>
      <c r="Q8" s="303"/>
      <c r="R8" s="302" t="str">
        <f>LISTA!F2</f>
        <v>BIOPLAST SAS</v>
      </c>
      <c r="S8" s="303"/>
      <c r="T8" s="302" t="str">
        <f>LISTA!G2</f>
        <v xml:space="preserve">COMPANY MEDIQBOY OC SAS </v>
      </c>
      <c r="U8" s="303"/>
      <c r="V8" s="302" t="str">
        <f>LISTA!H2</f>
        <v>COMPAÑIA DE REPRESENTACIONES MEDICAS S A C T P MEDICA S A</v>
      </c>
      <c r="W8" s="303"/>
      <c r="X8" s="302" t="str">
        <f>LISTA!I2</f>
        <v>DISTRIBUIDORA COLOMBIANA DE MEDICAMENTOS S.A.S. – DISCOLMEDICA S.A.S</v>
      </c>
      <c r="Y8" s="303"/>
      <c r="Z8" s="302" t="str">
        <f>LISTA!J2</f>
        <v>INVERSIONES DRILLTEX SAS</v>
      </c>
      <c r="AA8" s="303"/>
      <c r="AB8" s="302" t="str">
        <f>LISTA!K2</f>
        <v>HOSPITECNICA SAS</v>
      </c>
      <c r="AC8" s="303"/>
      <c r="AD8" s="302" t="str">
        <f>LISTA!L2</f>
        <v>JOHNSON &amp; JOHNSON DE COLOMBIA SA</v>
      </c>
      <c r="AE8" s="303"/>
      <c r="AF8" s="302" t="str">
        <f>LISTA!M2</f>
        <v>LABORATORIOS GOTHAPLAST LTDA</v>
      </c>
      <c r="AG8" s="303"/>
      <c r="AH8" s="302" t="str">
        <f>LISTA!N2</f>
        <v xml:space="preserve">LIFE SUMINISTROS MEDICOS SAS </v>
      </c>
      <c r="AI8" s="303"/>
      <c r="AJ8" s="302" t="str">
        <f>LISTA!O2</f>
        <v>LM INSTRUMENTS S A</v>
      </c>
      <c r="AK8" s="303"/>
      <c r="AL8" s="302" t="str">
        <f>LISTA!P2</f>
        <v>MEDICAL GROUP ANMA S.A.S</v>
      </c>
      <c r="AM8" s="303"/>
      <c r="AN8" s="302" t="str">
        <f>LISTA!Q2</f>
        <v>MEDICOX LTDA</v>
      </c>
      <c r="AO8" s="303"/>
      <c r="AP8" s="302" t="str">
        <f>LISTA!R2</f>
        <v>NIPRO MEDICAL CORPORATION</v>
      </c>
      <c r="AQ8" s="303"/>
      <c r="AR8" s="302" t="str">
        <f>LISTA!S2</f>
        <v>POLIMEDIC'S FARMACEUTICA S.A.S.</v>
      </c>
      <c r="AS8" s="303"/>
      <c r="AT8" s="302" t="str">
        <f>LISTA!T2</f>
        <v>ASEPSIS PRODUCTS DE COLOMBIA SOCIEDAD POR ACCIONES</v>
      </c>
      <c r="AU8" s="303"/>
      <c r="AV8" s="302" t="str">
        <f>LISTA!U2</f>
        <v>QUIRURGICOS LTDA</v>
      </c>
      <c r="AW8" s="303"/>
      <c r="AX8" s="302" t="str">
        <f>LISTA!V2</f>
        <v>RAFAEL ANTONIO SALAMANCA</v>
      </c>
      <c r="AY8" s="303"/>
      <c r="AZ8" s="302" t="str">
        <f>LISTA!W2</f>
        <v>R P MEDICAS SA</v>
      </c>
      <c r="BA8" s="303"/>
      <c r="BB8" s="302" t="str">
        <f>LISTA!X2</f>
        <v>TECNOLOGÍAS MÉDICAS COLOMBIA SAS</v>
      </c>
      <c r="BC8" s="303"/>
      <c r="BD8" s="302" t="str">
        <f>LISTA!Y2</f>
        <v>KCI COLOMBIA SAS</v>
      </c>
      <c r="BE8" s="303"/>
      <c r="BF8" s="302" t="str">
        <f>LISTA!Z2</f>
        <v>TWITY S.A.S.</v>
      </c>
      <c r="BG8" s="303"/>
      <c r="BH8" s="302" t="str">
        <f>LISTA!AA2</f>
        <v>UCIPHARMA S.A.</v>
      </c>
      <c r="BI8" s="303"/>
    </row>
    <row r="9" spans="1:61" s="226" customFormat="1" ht="47.25" customHeight="1" x14ac:dyDescent="0.2">
      <c r="A9" s="291"/>
      <c r="B9" s="293"/>
      <c r="C9" s="292"/>
      <c r="D9" s="299"/>
      <c r="E9" s="299"/>
      <c r="F9" s="304"/>
      <c r="G9" s="293"/>
      <c r="H9" s="246" t="s">
        <v>14</v>
      </c>
      <c r="I9" s="224" t="s">
        <v>35</v>
      </c>
      <c r="J9" s="246" t="s">
        <v>14</v>
      </c>
      <c r="K9" s="224" t="s">
        <v>35</v>
      </c>
      <c r="L9" s="246" t="s">
        <v>14</v>
      </c>
      <c r="M9" s="224" t="s">
        <v>35</v>
      </c>
      <c r="N9" s="246" t="s">
        <v>14</v>
      </c>
      <c r="O9" s="224" t="s">
        <v>35</v>
      </c>
      <c r="P9" s="246" t="s">
        <v>14</v>
      </c>
      <c r="Q9" s="224" t="s">
        <v>35</v>
      </c>
      <c r="R9" s="246" t="s">
        <v>14</v>
      </c>
      <c r="S9" s="224" t="s">
        <v>35</v>
      </c>
      <c r="T9" s="246" t="s">
        <v>14</v>
      </c>
      <c r="U9" s="224" t="s">
        <v>35</v>
      </c>
      <c r="V9" s="246" t="s">
        <v>14</v>
      </c>
      <c r="W9" s="224" t="s">
        <v>35</v>
      </c>
      <c r="X9" s="246" t="s">
        <v>14</v>
      </c>
      <c r="Y9" s="224" t="s">
        <v>35</v>
      </c>
      <c r="Z9" s="246" t="s">
        <v>14</v>
      </c>
      <c r="AA9" s="224" t="s">
        <v>35</v>
      </c>
      <c r="AB9" s="246" t="s">
        <v>14</v>
      </c>
      <c r="AC9" s="224" t="s">
        <v>35</v>
      </c>
      <c r="AD9" s="246" t="s">
        <v>14</v>
      </c>
      <c r="AE9" s="224" t="s">
        <v>35</v>
      </c>
      <c r="AF9" s="246" t="s">
        <v>14</v>
      </c>
      <c r="AG9" s="224" t="s">
        <v>35</v>
      </c>
      <c r="AH9" s="246" t="s">
        <v>14</v>
      </c>
      <c r="AI9" s="224" t="s">
        <v>35</v>
      </c>
      <c r="AJ9" s="246" t="s">
        <v>14</v>
      </c>
      <c r="AK9" s="224" t="s">
        <v>35</v>
      </c>
      <c r="AL9" s="246" t="s">
        <v>14</v>
      </c>
      <c r="AM9" s="224" t="s">
        <v>35</v>
      </c>
      <c r="AN9" s="246" t="s">
        <v>14</v>
      </c>
      <c r="AO9" s="224" t="s">
        <v>35</v>
      </c>
      <c r="AP9" s="246" t="s">
        <v>14</v>
      </c>
      <c r="AQ9" s="224" t="s">
        <v>35</v>
      </c>
      <c r="AR9" s="246" t="s">
        <v>14</v>
      </c>
      <c r="AS9" s="224" t="s">
        <v>35</v>
      </c>
      <c r="AT9" s="246" t="s">
        <v>14</v>
      </c>
      <c r="AU9" s="224" t="s">
        <v>35</v>
      </c>
      <c r="AV9" s="246" t="s">
        <v>14</v>
      </c>
      <c r="AW9" s="224" t="s">
        <v>35</v>
      </c>
      <c r="AX9" s="246" t="s">
        <v>14</v>
      </c>
      <c r="AY9" s="224" t="s">
        <v>35</v>
      </c>
      <c r="AZ9" s="246" t="s">
        <v>14</v>
      </c>
      <c r="BA9" s="224" t="s">
        <v>35</v>
      </c>
      <c r="BB9" s="246" t="s">
        <v>14</v>
      </c>
      <c r="BC9" s="224" t="s">
        <v>35</v>
      </c>
      <c r="BD9" s="246" t="s">
        <v>14</v>
      </c>
      <c r="BE9" s="224" t="s">
        <v>35</v>
      </c>
      <c r="BF9" s="246" t="s">
        <v>14</v>
      </c>
      <c r="BG9" s="224" t="s">
        <v>35</v>
      </c>
      <c r="BH9" s="246" t="s">
        <v>14</v>
      </c>
      <c r="BI9" s="224" t="s">
        <v>35</v>
      </c>
    </row>
    <row r="10" spans="1:61" s="226" customFormat="1" ht="38.25" x14ac:dyDescent="0.2">
      <c r="A10" s="103">
        <v>1</v>
      </c>
      <c r="B10" s="202" t="s">
        <v>51</v>
      </c>
      <c r="C10" s="121" t="s">
        <v>52</v>
      </c>
      <c r="D10" s="146">
        <v>1</v>
      </c>
      <c r="E10" s="227" t="s">
        <v>53</v>
      </c>
      <c r="F10" s="228">
        <v>194.66666666666666</v>
      </c>
      <c r="G10" s="25">
        <v>6912.8290000000006</v>
      </c>
      <c r="H10" s="128">
        <f>'EV ECONOMICA'!J10</f>
        <v>0</v>
      </c>
      <c r="I10" s="230"/>
      <c r="J10" s="128">
        <f>'EV ECONOMICA'!O10</f>
        <v>9100</v>
      </c>
      <c r="K10" s="230" t="s">
        <v>39</v>
      </c>
      <c r="L10" s="128">
        <f>'EV ECONOMICA'!T10</f>
        <v>6900</v>
      </c>
      <c r="M10" s="230" t="s">
        <v>39</v>
      </c>
      <c r="N10" s="128">
        <f>'EV ECONOMICA'!Y10</f>
        <v>0</v>
      </c>
      <c r="O10" s="230"/>
      <c r="P10" s="128">
        <f>'EV ECONOMICA'!AD10</f>
        <v>0</v>
      </c>
      <c r="Q10" s="230"/>
      <c r="R10" s="128">
        <f>'EV ECONOMICA'!AI10</f>
        <v>0</v>
      </c>
      <c r="S10" s="230"/>
      <c r="T10" s="128">
        <f>'EV ECONOMICA'!AN10</f>
        <v>0</v>
      </c>
      <c r="U10" s="230"/>
      <c r="V10" s="128">
        <f>'EV ECONOMICA'!AS10</f>
        <v>0</v>
      </c>
      <c r="W10" s="230"/>
      <c r="X10" s="128">
        <f>'EV ECONOMICA'!AX10</f>
        <v>8068</v>
      </c>
      <c r="Y10" s="230" t="s">
        <v>38</v>
      </c>
      <c r="Z10" s="128">
        <f>'EV ECONOMICA'!BC10</f>
        <v>0</v>
      </c>
      <c r="AA10" s="230"/>
      <c r="AB10" s="128">
        <f>'EV ECONOMICA'!BH10</f>
        <v>0</v>
      </c>
      <c r="AC10" s="230"/>
      <c r="AD10" s="128">
        <f>'EV ECONOMICA'!BM10</f>
        <v>5500</v>
      </c>
      <c r="AE10" s="230" t="s">
        <v>39</v>
      </c>
      <c r="AF10" s="128">
        <f>'EV ECONOMICA'!BR10</f>
        <v>0</v>
      </c>
      <c r="AG10" s="230"/>
      <c r="AH10" s="128">
        <f>'EV ECONOMICA'!BW10</f>
        <v>0</v>
      </c>
      <c r="AI10" s="230"/>
      <c r="AJ10" s="128">
        <f>'EV ECONOMICA'!CB10</f>
        <v>0</v>
      </c>
      <c r="AK10" s="230"/>
      <c r="AL10" s="128">
        <f>'EV ECONOMICA'!CG10</f>
        <v>0</v>
      </c>
      <c r="AM10" s="230"/>
      <c r="AN10" s="128">
        <f>'EV ECONOMICA'!CL10</f>
        <v>14321</v>
      </c>
      <c r="AO10" s="230" t="s">
        <v>39</v>
      </c>
      <c r="AP10" s="128">
        <f>'EV ECONOMICA'!CQ10</f>
        <v>0</v>
      </c>
      <c r="AQ10" s="230"/>
      <c r="AR10" s="128">
        <f>'EV ECONOMICA'!CV10</f>
        <v>6458</v>
      </c>
      <c r="AS10" s="230" t="s">
        <v>39</v>
      </c>
      <c r="AT10" s="128">
        <f>'EV ECONOMICA'!DA10</f>
        <v>0</v>
      </c>
      <c r="AU10" s="230"/>
      <c r="AV10" s="128">
        <f>'EV ECONOMICA'!DF10</f>
        <v>0</v>
      </c>
      <c r="AW10" s="230"/>
      <c r="AX10" s="128">
        <f>'EV ECONOMICA'!DK10</f>
        <v>0</v>
      </c>
      <c r="AY10" s="230"/>
      <c r="AZ10" s="128">
        <f>'EV ECONOMICA'!DP10</f>
        <v>0</v>
      </c>
      <c r="BA10" s="230"/>
      <c r="BB10" s="128">
        <f>'EV ECONOMICA'!DU10</f>
        <v>0</v>
      </c>
      <c r="BC10" s="230"/>
      <c r="BD10" s="128">
        <f>'EV ECONOMICA'!DZ10</f>
        <v>0</v>
      </c>
      <c r="BE10" s="230"/>
      <c r="BF10" s="128">
        <f>'EV ECONOMICA'!EE10</f>
        <v>0</v>
      </c>
      <c r="BG10" s="230"/>
      <c r="BH10" s="128">
        <f>'EV ECONOMICA'!EJ10</f>
        <v>0</v>
      </c>
      <c r="BI10" s="230"/>
    </row>
    <row r="11" spans="1:61" s="226" customFormat="1" ht="38.25" x14ac:dyDescent="0.2">
      <c r="A11" s="103">
        <v>2</v>
      </c>
      <c r="B11" s="202" t="s">
        <v>54</v>
      </c>
      <c r="C11" s="121" t="s">
        <v>52</v>
      </c>
      <c r="D11" s="146">
        <v>1</v>
      </c>
      <c r="E11" s="227" t="s">
        <v>53</v>
      </c>
      <c r="F11" s="228">
        <v>32.333333333333336</v>
      </c>
      <c r="G11" s="25">
        <v>6912.8290000000006</v>
      </c>
      <c r="H11" s="128">
        <f>'EV ECONOMICA'!J11</f>
        <v>0</v>
      </c>
      <c r="I11" s="230"/>
      <c r="J11" s="128">
        <f>'EV ECONOMICA'!O11</f>
        <v>9000</v>
      </c>
      <c r="K11" s="230" t="s">
        <v>39</v>
      </c>
      <c r="L11" s="128">
        <f>'EV ECONOMICA'!T11</f>
        <v>6300</v>
      </c>
      <c r="M11" s="230" t="s">
        <v>39</v>
      </c>
      <c r="N11" s="128">
        <f>'EV ECONOMICA'!Y11</f>
        <v>0</v>
      </c>
      <c r="O11" s="230"/>
      <c r="P11" s="128">
        <f>'EV ECONOMICA'!AD11</f>
        <v>0</v>
      </c>
      <c r="Q11" s="230"/>
      <c r="R11" s="128">
        <f>'EV ECONOMICA'!AI11</f>
        <v>0</v>
      </c>
      <c r="S11" s="230"/>
      <c r="T11" s="128">
        <f>'EV ECONOMICA'!AN11</f>
        <v>0</v>
      </c>
      <c r="U11" s="230"/>
      <c r="V11" s="128">
        <f>'EV ECONOMICA'!AS11</f>
        <v>0</v>
      </c>
      <c r="W11" s="230"/>
      <c r="X11" s="128">
        <f>'EV ECONOMICA'!AX11</f>
        <v>7386</v>
      </c>
      <c r="Y11" s="230" t="s">
        <v>38</v>
      </c>
      <c r="Z11" s="128">
        <f>'EV ECONOMICA'!BC11</f>
        <v>0</v>
      </c>
      <c r="AA11" s="230"/>
      <c r="AB11" s="128">
        <f>'EV ECONOMICA'!BH11</f>
        <v>0</v>
      </c>
      <c r="AC11" s="230"/>
      <c r="AD11" s="128">
        <f>'EV ECONOMICA'!BM11</f>
        <v>5500</v>
      </c>
      <c r="AE11" s="230" t="s">
        <v>39</v>
      </c>
      <c r="AF11" s="128">
        <f>'EV ECONOMICA'!BR11</f>
        <v>0</v>
      </c>
      <c r="AG11" s="230"/>
      <c r="AH11" s="128">
        <f>'EV ECONOMICA'!BW11</f>
        <v>0</v>
      </c>
      <c r="AI11" s="230"/>
      <c r="AJ11" s="128">
        <f>'EV ECONOMICA'!CB11</f>
        <v>0</v>
      </c>
      <c r="AK11" s="230"/>
      <c r="AL11" s="128">
        <f>'EV ECONOMICA'!CG11</f>
        <v>0</v>
      </c>
      <c r="AM11" s="230"/>
      <c r="AN11" s="128">
        <f>'EV ECONOMICA'!CL11</f>
        <v>0</v>
      </c>
      <c r="AO11" s="230"/>
      <c r="AP11" s="128">
        <f>'EV ECONOMICA'!CQ11</f>
        <v>0</v>
      </c>
      <c r="AQ11" s="230"/>
      <c r="AR11" s="128">
        <f>'EV ECONOMICA'!CV11</f>
        <v>6458</v>
      </c>
      <c r="AS11" s="230" t="s">
        <v>39</v>
      </c>
      <c r="AT11" s="128">
        <f>'EV ECONOMICA'!DA11</f>
        <v>0</v>
      </c>
      <c r="AU11" s="230"/>
      <c r="AV11" s="128">
        <f>'EV ECONOMICA'!DF11</f>
        <v>0</v>
      </c>
      <c r="AW11" s="230"/>
      <c r="AX11" s="128">
        <f>'EV ECONOMICA'!DK11</f>
        <v>0</v>
      </c>
      <c r="AY11" s="230"/>
      <c r="AZ11" s="128">
        <f>'EV ECONOMICA'!DP11</f>
        <v>0</v>
      </c>
      <c r="BA11" s="230"/>
      <c r="BB11" s="128">
        <f>'EV ECONOMICA'!DU11</f>
        <v>0</v>
      </c>
      <c r="BC11" s="230"/>
      <c r="BD11" s="128">
        <f>'EV ECONOMICA'!DZ11</f>
        <v>0</v>
      </c>
      <c r="BE11" s="230"/>
      <c r="BF11" s="128">
        <f>'EV ECONOMICA'!EE11</f>
        <v>0</v>
      </c>
      <c r="BG11" s="230"/>
      <c r="BH11" s="128">
        <f>'EV ECONOMICA'!EJ11</f>
        <v>0</v>
      </c>
      <c r="BI11" s="230"/>
    </row>
    <row r="12" spans="1:61" s="226" customFormat="1" ht="38.25" x14ac:dyDescent="0.2">
      <c r="A12" s="103">
        <v>3</v>
      </c>
      <c r="B12" s="202" t="s">
        <v>55</v>
      </c>
      <c r="C12" s="121" t="s">
        <v>52</v>
      </c>
      <c r="D12" s="146">
        <v>1</v>
      </c>
      <c r="E12" s="227" t="s">
        <v>53</v>
      </c>
      <c r="F12" s="228">
        <v>209</v>
      </c>
      <c r="G12" s="25">
        <v>10100</v>
      </c>
      <c r="H12" s="128">
        <f>'EV ECONOMICA'!J12</f>
        <v>0</v>
      </c>
      <c r="I12" s="230"/>
      <c r="J12" s="128">
        <f>'EV ECONOMICA'!O12</f>
        <v>9100</v>
      </c>
      <c r="K12" s="230" t="s">
        <v>39</v>
      </c>
      <c r="L12" s="128">
        <f>'EV ECONOMICA'!T12</f>
        <v>6200</v>
      </c>
      <c r="M12" s="230" t="s">
        <v>39</v>
      </c>
      <c r="N12" s="128">
        <f>'EV ECONOMICA'!Y12</f>
        <v>0</v>
      </c>
      <c r="O12" s="230"/>
      <c r="P12" s="128">
        <f>'EV ECONOMICA'!AD12</f>
        <v>0</v>
      </c>
      <c r="Q12" s="230"/>
      <c r="R12" s="128">
        <f>'EV ECONOMICA'!AI12</f>
        <v>0</v>
      </c>
      <c r="S12" s="230"/>
      <c r="T12" s="128">
        <f>'EV ECONOMICA'!AN12</f>
        <v>0</v>
      </c>
      <c r="U12" s="230"/>
      <c r="V12" s="128">
        <f>'EV ECONOMICA'!AS12</f>
        <v>0</v>
      </c>
      <c r="W12" s="230"/>
      <c r="X12" s="128">
        <f>'EV ECONOMICA'!AX12</f>
        <v>8000</v>
      </c>
      <c r="Y12" s="230" t="s">
        <v>38</v>
      </c>
      <c r="Z12" s="128">
        <f>'EV ECONOMICA'!BC12</f>
        <v>0</v>
      </c>
      <c r="AA12" s="230"/>
      <c r="AB12" s="128">
        <f>'EV ECONOMICA'!BH12</f>
        <v>0</v>
      </c>
      <c r="AC12" s="230"/>
      <c r="AD12" s="128">
        <f>'EV ECONOMICA'!BM12</f>
        <v>7550</v>
      </c>
      <c r="AE12" s="230" t="s">
        <v>39</v>
      </c>
      <c r="AF12" s="128">
        <f>'EV ECONOMICA'!BR12</f>
        <v>0</v>
      </c>
      <c r="AG12" s="230"/>
      <c r="AH12" s="128">
        <f>'EV ECONOMICA'!BW12</f>
        <v>0</v>
      </c>
      <c r="AI12" s="230"/>
      <c r="AJ12" s="128">
        <f>'EV ECONOMICA'!CB12</f>
        <v>0</v>
      </c>
      <c r="AK12" s="230"/>
      <c r="AL12" s="128">
        <f>'EV ECONOMICA'!CG12</f>
        <v>0</v>
      </c>
      <c r="AM12" s="230"/>
      <c r="AN12" s="128">
        <f>'EV ECONOMICA'!CL12</f>
        <v>0</v>
      </c>
      <c r="AO12" s="230"/>
      <c r="AP12" s="128">
        <f>'EV ECONOMICA'!CQ12</f>
        <v>0</v>
      </c>
      <c r="AQ12" s="230"/>
      <c r="AR12" s="128">
        <f>'EV ECONOMICA'!CV12</f>
        <v>5698</v>
      </c>
      <c r="AS12" s="230" t="s">
        <v>39</v>
      </c>
      <c r="AT12" s="128">
        <f>'EV ECONOMICA'!DA12</f>
        <v>0</v>
      </c>
      <c r="AU12" s="230"/>
      <c r="AV12" s="128">
        <f>'EV ECONOMICA'!DF12</f>
        <v>0</v>
      </c>
      <c r="AW12" s="230"/>
      <c r="AX12" s="128">
        <f>'EV ECONOMICA'!DK12</f>
        <v>0</v>
      </c>
      <c r="AY12" s="230"/>
      <c r="AZ12" s="128">
        <f>'EV ECONOMICA'!DP12</f>
        <v>0</v>
      </c>
      <c r="BA12" s="230"/>
      <c r="BB12" s="128">
        <f>'EV ECONOMICA'!DU12</f>
        <v>0</v>
      </c>
      <c r="BC12" s="230"/>
      <c r="BD12" s="128">
        <f>'EV ECONOMICA'!DZ12</f>
        <v>0</v>
      </c>
      <c r="BE12" s="230"/>
      <c r="BF12" s="128">
        <f>'EV ECONOMICA'!EE12</f>
        <v>0</v>
      </c>
      <c r="BG12" s="230"/>
      <c r="BH12" s="128">
        <f>'EV ECONOMICA'!EJ12</f>
        <v>0</v>
      </c>
      <c r="BI12" s="230"/>
    </row>
    <row r="13" spans="1:61" s="226" customFormat="1" ht="38.25" x14ac:dyDescent="0.2">
      <c r="A13" s="103">
        <v>4</v>
      </c>
      <c r="B13" s="202" t="s">
        <v>56</v>
      </c>
      <c r="C13" s="146" t="s">
        <v>52</v>
      </c>
      <c r="D13" s="146">
        <v>1</v>
      </c>
      <c r="E13" s="227" t="s">
        <v>53</v>
      </c>
      <c r="F13" s="228">
        <v>1</v>
      </c>
      <c r="G13" s="25">
        <v>7475</v>
      </c>
      <c r="H13" s="128">
        <f>'EV ECONOMICA'!J13</f>
        <v>0</v>
      </c>
      <c r="I13" s="230"/>
      <c r="J13" s="128">
        <f>'EV ECONOMICA'!O13</f>
        <v>11000</v>
      </c>
      <c r="K13" s="230" t="s">
        <v>39</v>
      </c>
      <c r="L13" s="128">
        <f>'EV ECONOMICA'!T13</f>
        <v>0</v>
      </c>
      <c r="M13" s="230"/>
      <c r="N13" s="128">
        <f>'EV ECONOMICA'!Y13</f>
        <v>0</v>
      </c>
      <c r="O13" s="230"/>
      <c r="P13" s="128">
        <f>'EV ECONOMICA'!AD13</f>
        <v>0</v>
      </c>
      <c r="Q13" s="230"/>
      <c r="R13" s="128">
        <f>'EV ECONOMICA'!AI13</f>
        <v>0</v>
      </c>
      <c r="S13" s="230"/>
      <c r="T13" s="128">
        <f>'EV ECONOMICA'!AN13</f>
        <v>0</v>
      </c>
      <c r="U13" s="230"/>
      <c r="V13" s="128">
        <f>'EV ECONOMICA'!AS13</f>
        <v>0</v>
      </c>
      <c r="W13" s="230"/>
      <c r="X13" s="128">
        <f>'EV ECONOMICA'!AX13</f>
        <v>0</v>
      </c>
      <c r="Y13" s="230"/>
      <c r="Z13" s="128">
        <f>'EV ECONOMICA'!BC13</f>
        <v>0</v>
      </c>
      <c r="AA13" s="230"/>
      <c r="AB13" s="128">
        <f>'EV ECONOMICA'!BH13</f>
        <v>0</v>
      </c>
      <c r="AC13" s="230"/>
      <c r="AD13" s="128">
        <f>'EV ECONOMICA'!BM13</f>
        <v>6500</v>
      </c>
      <c r="AE13" s="230" t="s">
        <v>39</v>
      </c>
      <c r="AF13" s="128">
        <f>'EV ECONOMICA'!BR13</f>
        <v>0</v>
      </c>
      <c r="AG13" s="230"/>
      <c r="AH13" s="128">
        <f>'EV ECONOMICA'!BW13</f>
        <v>0</v>
      </c>
      <c r="AI13" s="230"/>
      <c r="AJ13" s="128">
        <f>'EV ECONOMICA'!CB13</f>
        <v>0</v>
      </c>
      <c r="AK13" s="230"/>
      <c r="AL13" s="128">
        <f>'EV ECONOMICA'!CG13</f>
        <v>0</v>
      </c>
      <c r="AM13" s="230"/>
      <c r="AN13" s="128">
        <f>'EV ECONOMICA'!CL13</f>
        <v>0</v>
      </c>
      <c r="AO13" s="230"/>
      <c r="AP13" s="128">
        <f>'EV ECONOMICA'!CQ13</f>
        <v>0</v>
      </c>
      <c r="AQ13" s="230"/>
      <c r="AR13" s="128">
        <f>'EV ECONOMICA'!CV13</f>
        <v>7020</v>
      </c>
      <c r="AS13" s="230" t="s">
        <v>39</v>
      </c>
      <c r="AT13" s="128">
        <f>'EV ECONOMICA'!DA13</f>
        <v>0</v>
      </c>
      <c r="AU13" s="230"/>
      <c r="AV13" s="128">
        <f>'EV ECONOMICA'!DF13</f>
        <v>0</v>
      </c>
      <c r="AW13" s="230"/>
      <c r="AX13" s="128">
        <f>'EV ECONOMICA'!DK13</f>
        <v>0</v>
      </c>
      <c r="AY13" s="230"/>
      <c r="AZ13" s="128">
        <f>'EV ECONOMICA'!DP13</f>
        <v>0</v>
      </c>
      <c r="BA13" s="230"/>
      <c r="BB13" s="128">
        <f>'EV ECONOMICA'!DU13</f>
        <v>0</v>
      </c>
      <c r="BC13" s="230"/>
      <c r="BD13" s="128">
        <f>'EV ECONOMICA'!DZ13</f>
        <v>0</v>
      </c>
      <c r="BE13" s="230"/>
      <c r="BF13" s="128">
        <f>'EV ECONOMICA'!EE13</f>
        <v>0</v>
      </c>
      <c r="BG13" s="230"/>
      <c r="BH13" s="128">
        <f>'EV ECONOMICA'!EJ13</f>
        <v>0</v>
      </c>
      <c r="BI13" s="230"/>
    </row>
    <row r="14" spans="1:61" s="226" customFormat="1" ht="38.25" x14ac:dyDescent="0.2">
      <c r="A14" s="103">
        <v>5</v>
      </c>
      <c r="B14" s="202" t="s">
        <v>57</v>
      </c>
      <c r="C14" s="121" t="s">
        <v>52</v>
      </c>
      <c r="D14" s="146">
        <v>1</v>
      </c>
      <c r="E14" s="227" t="s">
        <v>53</v>
      </c>
      <c r="F14" s="228">
        <v>1</v>
      </c>
      <c r="G14" s="25">
        <v>34500</v>
      </c>
      <c r="H14" s="128">
        <f>'EV ECONOMICA'!J14</f>
        <v>0</v>
      </c>
      <c r="I14" s="230"/>
      <c r="J14" s="128">
        <f>'EV ECONOMICA'!O14</f>
        <v>29600</v>
      </c>
      <c r="K14" s="230" t="s">
        <v>39</v>
      </c>
      <c r="L14" s="128">
        <f>'EV ECONOMICA'!T14</f>
        <v>22000</v>
      </c>
      <c r="M14" s="230" t="s">
        <v>39</v>
      </c>
      <c r="N14" s="128">
        <f>'EV ECONOMICA'!Y14</f>
        <v>0</v>
      </c>
      <c r="O14" s="230"/>
      <c r="P14" s="128">
        <f>'EV ECONOMICA'!AD14</f>
        <v>0</v>
      </c>
      <c r="Q14" s="230"/>
      <c r="R14" s="128">
        <f>'EV ECONOMICA'!AI14</f>
        <v>0</v>
      </c>
      <c r="S14" s="230"/>
      <c r="T14" s="128">
        <f>'EV ECONOMICA'!AN14</f>
        <v>0</v>
      </c>
      <c r="U14" s="230"/>
      <c r="V14" s="128">
        <f>'EV ECONOMICA'!AS14</f>
        <v>0</v>
      </c>
      <c r="W14" s="230"/>
      <c r="X14" s="128">
        <f>'EV ECONOMICA'!AX14</f>
        <v>0</v>
      </c>
      <c r="Y14" s="230"/>
      <c r="Z14" s="128">
        <f>'EV ECONOMICA'!BC14</f>
        <v>0</v>
      </c>
      <c r="AA14" s="230"/>
      <c r="AB14" s="128">
        <f>'EV ECONOMICA'!BH14</f>
        <v>0</v>
      </c>
      <c r="AC14" s="230"/>
      <c r="AD14" s="128">
        <f>'EV ECONOMICA'!BM14</f>
        <v>30000</v>
      </c>
      <c r="AE14" s="230" t="s">
        <v>39</v>
      </c>
      <c r="AF14" s="128">
        <f>'EV ECONOMICA'!BR14</f>
        <v>0</v>
      </c>
      <c r="AG14" s="230"/>
      <c r="AH14" s="128">
        <f>'EV ECONOMICA'!BW14</f>
        <v>0</v>
      </c>
      <c r="AI14" s="230"/>
      <c r="AJ14" s="128">
        <f>'EV ECONOMICA'!CB14</f>
        <v>0</v>
      </c>
      <c r="AK14" s="230"/>
      <c r="AL14" s="128">
        <f>'EV ECONOMICA'!CG14</f>
        <v>0</v>
      </c>
      <c r="AM14" s="230"/>
      <c r="AN14" s="128">
        <f>'EV ECONOMICA'!CL14</f>
        <v>0</v>
      </c>
      <c r="AO14" s="230"/>
      <c r="AP14" s="128">
        <f>'EV ECONOMICA'!CQ14</f>
        <v>0</v>
      </c>
      <c r="AQ14" s="230"/>
      <c r="AR14" s="128">
        <f>'EV ECONOMICA'!CV14</f>
        <v>0</v>
      </c>
      <c r="AS14" s="230"/>
      <c r="AT14" s="128">
        <f>'EV ECONOMICA'!DA14</f>
        <v>0</v>
      </c>
      <c r="AU14" s="230"/>
      <c r="AV14" s="128">
        <f>'EV ECONOMICA'!DF14</f>
        <v>0</v>
      </c>
      <c r="AW14" s="230"/>
      <c r="AX14" s="128">
        <f>'EV ECONOMICA'!DK14</f>
        <v>0</v>
      </c>
      <c r="AY14" s="230"/>
      <c r="AZ14" s="128">
        <f>'EV ECONOMICA'!DP14</f>
        <v>0</v>
      </c>
      <c r="BA14" s="230"/>
      <c r="BB14" s="128">
        <f>'EV ECONOMICA'!DU14</f>
        <v>0</v>
      </c>
      <c r="BC14" s="230"/>
      <c r="BD14" s="128">
        <f>'EV ECONOMICA'!DZ14</f>
        <v>0</v>
      </c>
      <c r="BE14" s="230"/>
      <c r="BF14" s="128">
        <f>'EV ECONOMICA'!EE14</f>
        <v>0</v>
      </c>
      <c r="BG14" s="230"/>
      <c r="BH14" s="128">
        <f>'EV ECONOMICA'!EJ14</f>
        <v>0</v>
      </c>
      <c r="BI14" s="230"/>
    </row>
    <row r="15" spans="1:61" s="226" customFormat="1" ht="38.25" x14ac:dyDescent="0.2">
      <c r="A15" s="103">
        <v>6</v>
      </c>
      <c r="B15" s="202" t="s">
        <v>58</v>
      </c>
      <c r="C15" s="121" t="s">
        <v>52</v>
      </c>
      <c r="D15" s="146">
        <v>1</v>
      </c>
      <c r="E15" s="227" t="s">
        <v>53</v>
      </c>
      <c r="F15" s="228">
        <v>1</v>
      </c>
      <c r="G15" s="25">
        <v>34500</v>
      </c>
      <c r="H15" s="128">
        <f>'EV ECONOMICA'!J15</f>
        <v>0</v>
      </c>
      <c r="I15" s="230"/>
      <c r="J15" s="128">
        <f>'EV ECONOMICA'!O15</f>
        <v>0</v>
      </c>
      <c r="K15" s="230"/>
      <c r="L15" s="128">
        <f>'EV ECONOMICA'!T15</f>
        <v>20000</v>
      </c>
      <c r="M15" s="230" t="s">
        <v>39</v>
      </c>
      <c r="N15" s="128">
        <f>'EV ECONOMICA'!Y15</f>
        <v>0</v>
      </c>
      <c r="O15" s="230"/>
      <c r="P15" s="128">
        <f>'EV ECONOMICA'!AD15</f>
        <v>0</v>
      </c>
      <c r="Q15" s="230"/>
      <c r="R15" s="128">
        <f>'EV ECONOMICA'!AI15</f>
        <v>0</v>
      </c>
      <c r="S15" s="230"/>
      <c r="T15" s="128">
        <f>'EV ECONOMICA'!AN15</f>
        <v>0</v>
      </c>
      <c r="U15" s="230"/>
      <c r="V15" s="128">
        <f>'EV ECONOMICA'!AS15</f>
        <v>0</v>
      </c>
      <c r="W15" s="230"/>
      <c r="X15" s="128">
        <f>'EV ECONOMICA'!AX15</f>
        <v>33409</v>
      </c>
      <c r="Y15" s="230" t="s">
        <v>38</v>
      </c>
      <c r="Z15" s="128">
        <f>'EV ECONOMICA'!BC15</f>
        <v>0</v>
      </c>
      <c r="AA15" s="230"/>
      <c r="AB15" s="128">
        <f>'EV ECONOMICA'!BH15</f>
        <v>0</v>
      </c>
      <c r="AC15" s="230"/>
      <c r="AD15" s="128">
        <f>'EV ECONOMICA'!BM15</f>
        <v>30000</v>
      </c>
      <c r="AE15" s="230" t="s">
        <v>39</v>
      </c>
      <c r="AF15" s="128">
        <f>'EV ECONOMICA'!BR15</f>
        <v>0</v>
      </c>
      <c r="AG15" s="230"/>
      <c r="AH15" s="128">
        <f>'EV ECONOMICA'!BW15</f>
        <v>0</v>
      </c>
      <c r="AI15" s="230"/>
      <c r="AJ15" s="128">
        <f>'EV ECONOMICA'!CB15</f>
        <v>0</v>
      </c>
      <c r="AK15" s="230"/>
      <c r="AL15" s="128">
        <f>'EV ECONOMICA'!CG15</f>
        <v>0</v>
      </c>
      <c r="AM15" s="230"/>
      <c r="AN15" s="128">
        <f>'EV ECONOMICA'!CL15</f>
        <v>0</v>
      </c>
      <c r="AO15" s="230"/>
      <c r="AP15" s="128">
        <f>'EV ECONOMICA'!CQ15</f>
        <v>0</v>
      </c>
      <c r="AQ15" s="230"/>
      <c r="AR15" s="128">
        <f>'EV ECONOMICA'!CV15</f>
        <v>0</v>
      </c>
      <c r="AS15" s="230"/>
      <c r="AT15" s="128">
        <f>'EV ECONOMICA'!DA15</f>
        <v>0</v>
      </c>
      <c r="AU15" s="230"/>
      <c r="AV15" s="128">
        <f>'EV ECONOMICA'!DF15</f>
        <v>0</v>
      </c>
      <c r="AW15" s="230"/>
      <c r="AX15" s="128">
        <f>'EV ECONOMICA'!DK15</f>
        <v>0</v>
      </c>
      <c r="AY15" s="230"/>
      <c r="AZ15" s="128">
        <f>'EV ECONOMICA'!DP15</f>
        <v>0</v>
      </c>
      <c r="BA15" s="230"/>
      <c r="BB15" s="128">
        <f>'EV ECONOMICA'!DU15</f>
        <v>0</v>
      </c>
      <c r="BC15" s="230"/>
      <c r="BD15" s="128">
        <f>'EV ECONOMICA'!DZ15</f>
        <v>0</v>
      </c>
      <c r="BE15" s="230"/>
      <c r="BF15" s="128">
        <f>'EV ECONOMICA'!EE15</f>
        <v>0</v>
      </c>
      <c r="BG15" s="230"/>
      <c r="BH15" s="128">
        <f>'EV ECONOMICA'!EJ15</f>
        <v>0</v>
      </c>
      <c r="BI15" s="230"/>
    </row>
    <row r="16" spans="1:61" s="226" customFormat="1" ht="38.25" x14ac:dyDescent="0.2">
      <c r="A16" s="103">
        <v>7</v>
      </c>
      <c r="B16" s="202" t="s">
        <v>59</v>
      </c>
      <c r="C16" s="121" t="s">
        <v>52</v>
      </c>
      <c r="D16" s="146">
        <v>1</v>
      </c>
      <c r="E16" s="227" t="s">
        <v>53</v>
      </c>
      <c r="F16" s="228">
        <v>1062.6666666666667</v>
      </c>
      <c r="G16" s="25">
        <v>8672.4581999999991</v>
      </c>
      <c r="H16" s="128">
        <f>'EV ECONOMICA'!J16</f>
        <v>0</v>
      </c>
      <c r="I16" s="230"/>
      <c r="J16" s="128">
        <f>'EV ECONOMICA'!O16</f>
        <v>8500</v>
      </c>
      <c r="K16" s="230" t="s">
        <v>39</v>
      </c>
      <c r="L16" s="128">
        <f>'EV ECONOMICA'!T16</f>
        <v>7400</v>
      </c>
      <c r="M16" s="230" t="s">
        <v>39</v>
      </c>
      <c r="N16" s="128">
        <f>'EV ECONOMICA'!Y16</f>
        <v>0</v>
      </c>
      <c r="O16" s="230"/>
      <c r="P16" s="128">
        <f>'EV ECONOMICA'!AD16</f>
        <v>0</v>
      </c>
      <c r="Q16" s="230"/>
      <c r="R16" s="128">
        <f>'EV ECONOMICA'!AI16</f>
        <v>0</v>
      </c>
      <c r="S16" s="230"/>
      <c r="T16" s="128">
        <f>'EV ECONOMICA'!AN16</f>
        <v>0</v>
      </c>
      <c r="U16" s="230"/>
      <c r="V16" s="128">
        <f>'EV ECONOMICA'!AS16</f>
        <v>0</v>
      </c>
      <c r="W16" s="230"/>
      <c r="X16" s="128">
        <f>'EV ECONOMICA'!AX16</f>
        <v>8693</v>
      </c>
      <c r="Y16" s="230" t="s">
        <v>38</v>
      </c>
      <c r="Z16" s="128">
        <f>'EV ECONOMICA'!BC16</f>
        <v>0</v>
      </c>
      <c r="AA16" s="230"/>
      <c r="AB16" s="128">
        <f>'EV ECONOMICA'!BH16</f>
        <v>0</v>
      </c>
      <c r="AC16" s="230"/>
      <c r="AD16" s="128">
        <f>'EV ECONOMICA'!BM16</f>
        <v>6900</v>
      </c>
      <c r="AE16" s="230" t="s">
        <v>39</v>
      </c>
      <c r="AF16" s="128">
        <f>'EV ECONOMICA'!BR16</f>
        <v>0</v>
      </c>
      <c r="AG16" s="230"/>
      <c r="AH16" s="128">
        <f>'EV ECONOMICA'!BW16</f>
        <v>0</v>
      </c>
      <c r="AI16" s="230"/>
      <c r="AJ16" s="128">
        <f>'EV ECONOMICA'!CB16</f>
        <v>0</v>
      </c>
      <c r="AK16" s="230"/>
      <c r="AL16" s="128">
        <f>'EV ECONOMICA'!CG16</f>
        <v>0</v>
      </c>
      <c r="AM16" s="230"/>
      <c r="AN16" s="128">
        <f>'EV ECONOMICA'!CL16</f>
        <v>0</v>
      </c>
      <c r="AO16" s="230"/>
      <c r="AP16" s="128">
        <f>'EV ECONOMICA'!CQ16</f>
        <v>0</v>
      </c>
      <c r="AQ16" s="230"/>
      <c r="AR16" s="128">
        <f>'EV ECONOMICA'!CV16</f>
        <v>6735</v>
      </c>
      <c r="AS16" s="230" t="s">
        <v>39</v>
      </c>
      <c r="AT16" s="128">
        <f>'EV ECONOMICA'!DA16</f>
        <v>0</v>
      </c>
      <c r="AU16" s="230"/>
      <c r="AV16" s="128">
        <f>'EV ECONOMICA'!DF16</f>
        <v>0</v>
      </c>
      <c r="AW16" s="230"/>
      <c r="AX16" s="128">
        <f>'EV ECONOMICA'!DK16</f>
        <v>0</v>
      </c>
      <c r="AY16" s="230"/>
      <c r="AZ16" s="128">
        <f>'EV ECONOMICA'!DP16</f>
        <v>0</v>
      </c>
      <c r="BA16" s="230"/>
      <c r="BB16" s="128">
        <f>'EV ECONOMICA'!DU16</f>
        <v>0</v>
      </c>
      <c r="BC16" s="230"/>
      <c r="BD16" s="128">
        <f>'EV ECONOMICA'!DZ16</f>
        <v>0</v>
      </c>
      <c r="BE16" s="230"/>
      <c r="BF16" s="128">
        <f>'EV ECONOMICA'!EE16</f>
        <v>0</v>
      </c>
      <c r="BG16" s="230"/>
      <c r="BH16" s="128">
        <f>'EV ECONOMICA'!EJ16</f>
        <v>0</v>
      </c>
      <c r="BI16" s="230"/>
    </row>
    <row r="17" spans="1:61" s="226" customFormat="1" ht="38.25" x14ac:dyDescent="0.2">
      <c r="A17" s="103">
        <v>8</v>
      </c>
      <c r="B17" s="202" t="s">
        <v>60</v>
      </c>
      <c r="C17" s="121" t="s">
        <v>52</v>
      </c>
      <c r="D17" s="146">
        <v>1</v>
      </c>
      <c r="E17" s="227" t="s">
        <v>53</v>
      </c>
      <c r="F17" s="228">
        <v>87</v>
      </c>
      <c r="G17" s="25">
        <v>6912.8290000000006</v>
      </c>
      <c r="H17" s="128">
        <f>'EV ECONOMICA'!J17</f>
        <v>0</v>
      </c>
      <c r="I17" s="230"/>
      <c r="J17" s="128">
        <f>'EV ECONOMICA'!O17</f>
        <v>9000</v>
      </c>
      <c r="K17" s="230" t="s">
        <v>39</v>
      </c>
      <c r="L17" s="128">
        <f>'EV ECONOMICA'!T17</f>
        <v>6550</v>
      </c>
      <c r="M17" s="230" t="s">
        <v>39</v>
      </c>
      <c r="N17" s="128">
        <f>'EV ECONOMICA'!Y17</f>
        <v>0</v>
      </c>
      <c r="O17" s="230"/>
      <c r="P17" s="128">
        <f>'EV ECONOMICA'!AD17</f>
        <v>0</v>
      </c>
      <c r="Q17" s="230"/>
      <c r="R17" s="128">
        <f>'EV ECONOMICA'!AI17</f>
        <v>0</v>
      </c>
      <c r="S17" s="230"/>
      <c r="T17" s="128">
        <f>'EV ECONOMICA'!AN17</f>
        <v>0</v>
      </c>
      <c r="U17" s="230"/>
      <c r="V17" s="128">
        <f>'EV ECONOMICA'!AS17</f>
        <v>0</v>
      </c>
      <c r="W17" s="230"/>
      <c r="X17" s="128">
        <f>'EV ECONOMICA'!AX17</f>
        <v>8239</v>
      </c>
      <c r="Y17" s="230" t="s">
        <v>38</v>
      </c>
      <c r="Z17" s="128">
        <f>'EV ECONOMICA'!BC17</f>
        <v>0</v>
      </c>
      <c r="AA17" s="230"/>
      <c r="AB17" s="128">
        <f>'EV ECONOMICA'!BH17</f>
        <v>0</v>
      </c>
      <c r="AC17" s="230"/>
      <c r="AD17" s="128">
        <f>'EV ECONOMICA'!BM17</f>
        <v>5500</v>
      </c>
      <c r="AE17" s="230" t="s">
        <v>39</v>
      </c>
      <c r="AF17" s="128">
        <f>'EV ECONOMICA'!BR17</f>
        <v>0</v>
      </c>
      <c r="AG17" s="230"/>
      <c r="AH17" s="128">
        <f>'EV ECONOMICA'!BW17</f>
        <v>0</v>
      </c>
      <c r="AI17" s="230"/>
      <c r="AJ17" s="128">
        <f>'EV ECONOMICA'!CB17</f>
        <v>0</v>
      </c>
      <c r="AK17" s="230"/>
      <c r="AL17" s="128">
        <f>'EV ECONOMICA'!CG17</f>
        <v>0</v>
      </c>
      <c r="AM17" s="230"/>
      <c r="AN17" s="128">
        <f>'EV ECONOMICA'!CL17</f>
        <v>0</v>
      </c>
      <c r="AO17" s="230"/>
      <c r="AP17" s="128">
        <f>'EV ECONOMICA'!CQ17</f>
        <v>0</v>
      </c>
      <c r="AQ17" s="230"/>
      <c r="AR17" s="128">
        <f>'EV ECONOMICA'!CV17</f>
        <v>6274</v>
      </c>
      <c r="AS17" s="230" t="s">
        <v>39</v>
      </c>
      <c r="AT17" s="128">
        <f>'EV ECONOMICA'!DA17</f>
        <v>0</v>
      </c>
      <c r="AU17" s="230"/>
      <c r="AV17" s="128">
        <f>'EV ECONOMICA'!DF17</f>
        <v>0</v>
      </c>
      <c r="AW17" s="230"/>
      <c r="AX17" s="128">
        <f>'EV ECONOMICA'!DK17</f>
        <v>0</v>
      </c>
      <c r="AY17" s="230"/>
      <c r="AZ17" s="128">
        <f>'EV ECONOMICA'!DP17</f>
        <v>0</v>
      </c>
      <c r="BA17" s="230"/>
      <c r="BB17" s="128">
        <f>'EV ECONOMICA'!DU17</f>
        <v>0</v>
      </c>
      <c r="BC17" s="230"/>
      <c r="BD17" s="128">
        <f>'EV ECONOMICA'!DZ17</f>
        <v>0</v>
      </c>
      <c r="BE17" s="230"/>
      <c r="BF17" s="128">
        <f>'EV ECONOMICA'!EE17</f>
        <v>0</v>
      </c>
      <c r="BG17" s="230"/>
      <c r="BH17" s="128">
        <f>'EV ECONOMICA'!EJ17</f>
        <v>0</v>
      </c>
      <c r="BI17" s="230"/>
    </row>
    <row r="18" spans="1:61" s="226" customFormat="1" ht="38.25" x14ac:dyDescent="0.2">
      <c r="A18" s="103">
        <v>9</v>
      </c>
      <c r="B18" s="202" t="s">
        <v>61</v>
      </c>
      <c r="C18" s="121" t="s">
        <v>52</v>
      </c>
      <c r="D18" s="146">
        <v>1</v>
      </c>
      <c r="E18" s="227" t="s">
        <v>53</v>
      </c>
      <c r="F18" s="228">
        <v>1</v>
      </c>
      <c r="G18" s="25">
        <v>6912.8290000000006</v>
      </c>
      <c r="H18" s="128">
        <f>'EV ECONOMICA'!J18</f>
        <v>0</v>
      </c>
      <c r="I18" s="230"/>
      <c r="J18" s="128">
        <f>'EV ECONOMICA'!O18</f>
        <v>8500</v>
      </c>
      <c r="K18" s="230" t="s">
        <v>39</v>
      </c>
      <c r="L18" s="128">
        <f>'EV ECONOMICA'!T18</f>
        <v>6550</v>
      </c>
      <c r="M18" s="230" t="s">
        <v>39</v>
      </c>
      <c r="N18" s="128">
        <f>'EV ECONOMICA'!Y18</f>
        <v>0</v>
      </c>
      <c r="O18" s="230"/>
      <c r="P18" s="128">
        <f>'EV ECONOMICA'!AD18</f>
        <v>0</v>
      </c>
      <c r="Q18" s="230"/>
      <c r="R18" s="128">
        <f>'EV ECONOMICA'!AI18</f>
        <v>0</v>
      </c>
      <c r="S18" s="230"/>
      <c r="T18" s="128">
        <f>'EV ECONOMICA'!AN18</f>
        <v>0</v>
      </c>
      <c r="U18" s="230"/>
      <c r="V18" s="128">
        <f>'EV ECONOMICA'!AS18</f>
        <v>0</v>
      </c>
      <c r="W18" s="230"/>
      <c r="X18" s="128">
        <f>'EV ECONOMICA'!AX18</f>
        <v>7670</v>
      </c>
      <c r="Y18" s="230" t="s">
        <v>38</v>
      </c>
      <c r="Z18" s="128">
        <f>'EV ECONOMICA'!BC18</f>
        <v>0</v>
      </c>
      <c r="AA18" s="230"/>
      <c r="AB18" s="128">
        <f>'EV ECONOMICA'!BH18</f>
        <v>0</v>
      </c>
      <c r="AC18" s="230"/>
      <c r="AD18" s="128">
        <f>'EV ECONOMICA'!BM18</f>
        <v>5500</v>
      </c>
      <c r="AE18" s="230" t="s">
        <v>39</v>
      </c>
      <c r="AF18" s="128">
        <f>'EV ECONOMICA'!BR18</f>
        <v>0</v>
      </c>
      <c r="AG18" s="230"/>
      <c r="AH18" s="128">
        <f>'EV ECONOMICA'!BW18</f>
        <v>0</v>
      </c>
      <c r="AI18" s="230"/>
      <c r="AJ18" s="128">
        <f>'EV ECONOMICA'!CB18</f>
        <v>0</v>
      </c>
      <c r="AK18" s="230"/>
      <c r="AL18" s="128">
        <f>'EV ECONOMICA'!CG18</f>
        <v>0</v>
      </c>
      <c r="AM18" s="230"/>
      <c r="AN18" s="128">
        <f>'EV ECONOMICA'!CL18</f>
        <v>0</v>
      </c>
      <c r="AO18" s="230"/>
      <c r="AP18" s="128">
        <f>'EV ECONOMICA'!CQ18</f>
        <v>0</v>
      </c>
      <c r="AQ18" s="230"/>
      <c r="AR18" s="128">
        <f>'EV ECONOMICA'!CV18</f>
        <v>5638</v>
      </c>
      <c r="AS18" s="230" t="s">
        <v>39</v>
      </c>
      <c r="AT18" s="128">
        <f>'EV ECONOMICA'!DA18</f>
        <v>0</v>
      </c>
      <c r="AU18" s="230"/>
      <c r="AV18" s="128">
        <f>'EV ECONOMICA'!DF18</f>
        <v>0</v>
      </c>
      <c r="AW18" s="230"/>
      <c r="AX18" s="128">
        <f>'EV ECONOMICA'!DK18</f>
        <v>0</v>
      </c>
      <c r="AY18" s="230"/>
      <c r="AZ18" s="128">
        <f>'EV ECONOMICA'!DP18</f>
        <v>0</v>
      </c>
      <c r="BA18" s="230"/>
      <c r="BB18" s="128">
        <f>'EV ECONOMICA'!DU18</f>
        <v>0</v>
      </c>
      <c r="BC18" s="230"/>
      <c r="BD18" s="128">
        <f>'EV ECONOMICA'!DZ18</f>
        <v>0</v>
      </c>
      <c r="BE18" s="230"/>
      <c r="BF18" s="128">
        <f>'EV ECONOMICA'!EE18</f>
        <v>0</v>
      </c>
      <c r="BG18" s="230"/>
      <c r="BH18" s="128">
        <f>'EV ECONOMICA'!EJ18</f>
        <v>0</v>
      </c>
      <c r="BI18" s="230"/>
    </row>
    <row r="19" spans="1:61" s="226" customFormat="1" ht="38.25" x14ac:dyDescent="0.2">
      <c r="A19" s="103">
        <v>10</v>
      </c>
      <c r="B19" s="202" t="s">
        <v>62</v>
      </c>
      <c r="C19" s="121" t="s">
        <v>52</v>
      </c>
      <c r="D19" s="146">
        <v>1</v>
      </c>
      <c r="E19" s="227" t="s">
        <v>53</v>
      </c>
      <c r="F19" s="228">
        <v>41</v>
      </c>
      <c r="G19" s="25">
        <v>6472.9217000000008</v>
      </c>
      <c r="H19" s="128">
        <f>'EV ECONOMICA'!J19</f>
        <v>0</v>
      </c>
      <c r="I19" s="230"/>
      <c r="J19" s="128">
        <f>'EV ECONOMICA'!O19</f>
        <v>9000</v>
      </c>
      <c r="K19" s="230" t="s">
        <v>39</v>
      </c>
      <c r="L19" s="128">
        <f>'EV ECONOMICA'!T19</f>
        <v>5450</v>
      </c>
      <c r="M19" s="230" t="s">
        <v>39</v>
      </c>
      <c r="N19" s="128">
        <f>'EV ECONOMICA'!Y19</f>
        <v>0</v>
      </c>
      <c r="O19" s="230"/>
      <c r="P19" s="128">
        <f>'EV ECONOMICA'!AD19</f>
        <v>0</v>
      </c>
      <c r="Q19" s="230"/>
      <c r="R19" s="128">
        <f>'EV ECONOMICA'!AI19</f>
        <v>0</v>
      </c>
      <c r="S19" s="230"/>
      <c r="T19" s="128">
        <f>'EV ECONOMICA'!AN19</f>
        <v>0</v>
      </c>
      <c r="U19" s="230"/>
      <c r="V19" s="128">
        <f>'EV ECONOMICA'!AS19</f>
        <v>0</v>
      </c>
      <c r="W19" s="230"/>
      <c r="X19" s="128">
        <f>'EV ECONOMICA'!AX19</f>
        <v>6364</v>
      </c>
      <c r="Y19" s="230" t="s">
        <v>38</v>
      </c>
      <c r="Z19" s="128">
        <f>'EV ECONOMICA'!BC19</f>
        <v>0</v>
      </c>
      <c r="AA19" s="230"/>
      <c r="AB19" s="128">
        <f>'EV ECONOMICA'!BH19</f>
        <v>0</v>
      </c>
      <c r="AC19" s="230"/>
      <c r="AD19" s="128">
        <f>'EV ECONOMICA'!BM19</f>
        <v>5150</v>
      </c>
      <c r="AE19" s="230" t="s">
        <v>39</v>
      </c>
      <c r="AF19" s="128">
        <f>'EV ECONOMICA'!BR19</f>
        <v>0</v>
      </c>
      <c r="AG19" s="230"/>
      <c r="AH19" s="128">
        <f>'EV ECONOMICA'!BW19</f>
        <v>0</v>
      </c>
      <c r="AI19" s="230"/>
      <c r="AJ19" s="128">
        <f>'EV ECONOMICA'!CB19</f>
        <v>0</v>
      </c>
      <c r="AK19" s="230"/>
      <c r="AL19" s="128">
        <f>'EV ECONOMICA'!CG19</f>
        <v>0</v>
      </c>
      <c r="AM19" s="230"/>
      <c r="AN19" s="128">
        <f>'EV ECONOMICA'!CL19</f>
        <v>0</v>
      </c>
      <c r="AO19" s="230"/>
      <c r="AP19" s="128">
        <f>'EV ECONOMICA'!CQ19</f>
        <v>0</v>
      </c>
      <c r="AQ19" s="230"/>
      <c r="AR19" s="128">
        <f>'EV ECONOMICA'!CV19</f>
        <v>5500</v>
      </c>
      <c r="AS19" s="230" t="s">
        <v>39</v>
      </c>
      <c r="AT19" s="128">
        <f>'EV ECONOMICA'!DA19</f>
        <v>0</v>
      </c>
      <c r="AU19" s="230"/>
      <c r="AV19" s="128">
        <f>'EV ECONOMICA'!DF19</f>
        <v>0</v>
      </c>
      <c r="AW19" s="230"/>
      <c r="AX19" s="128">
        <f>'EV ECONOMICA'!DK19</f>
        <v>0</v>
      </c>
      <c r="AY19" s="230"/>
      <c r="AZ19" s="128">
        <f>'EV ECONOMICA'!DP19</f>
        <v>0</v>
      </c>
      <c r="BA19" s="230"/>
      <c r="BB19" s="128">
        <f>'EV ECONOMICA'!DU19</f>
        <v>0</v>
      </c>
      <c r="BC19" s="230"/>
      <c r="BD19" s="128">
        <f>'EV ECONOMICA'!DZ19</f>
        <v>0</v>
      </c>
      <c r="BE19" s="230"/>
      <c r="BF19" s="128">
        <f>'EV ECONOMICA'!EE19</f>
        <v>0</v>
      </c>
      <c r="BG19" s="230"/>
      <c r="BH19" s="128">
        <f>'EV ECONOMICA'!EJ19</f>
        <v>0</v>
      </c>
      <c r="BI19" s="230"/>
    </row>
    <row r="20" spans="1:61" s="226" customFormat="1" ht="38.25" x14ac:dyDescent="0.2">
      <c r="A20" s="103">
        <v>11</v>
      </c>
      <c r="B20" s="202" t="s">
        <v>63</v>
      </c>
      <c r="C20" s="121" t="s">
        <v>52</v>
      </c>
      <c r="D20" s="146">
        <v>1</v>
      </c>
      <c r="E20" s="227" t="s">
        <v>53</v>
      </c>
      <c r="F20" s="228">
        <v>1</v>
      </c>
      <c r="G20" s="25">
        <v>8034</v>
      </c>
      <c r="H20" s="128">
        <f>'EV ECONOMICA'!J20</f>
        <v>0</v>
      </c>
      <c r="I20" s="230"/>
      <c r="J20" s="128">
        <f>'EV ECONOMICA'!O20</f>
        <v>8000</v>
      </c>
      <c r="K20" s="230" t="s">
        <v>39</v>
      </c>
      <c r="L20" s="128">
        <f>'EV ECONOMICA'!T20</f>
        <v>5750</v>
      </c>
      <c r="M20" s="230" t="s">
        <v>39</v>
      </c>
      <c r="N20" s="128">
        <f>'EV ECONOMICA'!Y20</f>
        <v>0</v>
      </c>
      <c r="O20" s="230"/>
      <c r="P20" s="128">
        <f>'EV ECONOMICA'!AD20</f>
        <v>0</v>
      </c>
      <c r="Q20" s="230"/>
      <c r="R20" s="128">
        <f>'EV ECONOMICA'!AI20</f>
        <v>0</v>
      </c>
      <c r="S20" s="230"/>
      <c r="T20" s="128">
        <f>'EV ECONOMICA'!AN20</f>
        <v>0</v>
      </c>
      <c r="U20" s="230"/>
      <c r="V20" s="128">
        <f>'EV ECONOMICA'!AS20</f>
        <v>0</v>
      </c>
      <c r="W20" s="230"/>
      <c r="X20" s="128">
        <f>'EV ECONOMICA'!AX20</f>
        <v>7438</v>
      </c>
      <c r="Y20" s="230" t="s">
        <v>38</v>
      </c>
      <c r="Z20" s="128">
        <f>'EV ECONOMICA'!BC20</f>
        <v>0</v>
      </c>
      <c r="AA20" s="230"/>
      <c r="AB20" s="128">
        <f>'EV ECONOMICA'!BH20</f>
        <v>0</v>
      </c>
      <c r="AC20" s="230"/>
      <c r="AD20" s="128">
        <f>'EV ECONOMICA'!BM20</f>
        <v>6500</v>
      </c>
      <c r="AE20" s="230" t="s">
        <v>39</v>
      </c>
      <c r="AF20" s="128">
        <f>'EV ECONOMICA'!BR20</f>
        <v>0</v>
      </c>
      <c r="AG20" s="230"/>
      <c r="AH20" s="128">
        <f>'EV ECONOMICA'!BW20</f>
        <v>0</v>
      </c>
      <c r="AI20" s="230"/>
      <c r="AJ20" s="128">
        <f>'EV ECONOMICA'!CB20</f>
        <v>0</v>
      </c>
      <c r="AK20" s="230"/>
      <c r="AL20" s="128">
        <f>'EV ECONOMICA'!CG20</f>
        <v>0</v>
      </c>
      <c r="AM20" s="230"/>
      <c r="AN20" s="128">
        <f>'EV ECONOMICA'!CL20</f>
        <v>0</v>
      </c>
      <c r="AO20" s="230"/>
      <c r="AP20" s="128">
        <f>'EV ECONOMICA'!CQ20</f>
        <v>0</v>
      </c>
      <c r="AQ20" s="230"/>
      <c r="AR20" s="128">
        <f>'EV ECONOMICA'!CV20</f>
        <v>5689</v>
      </c>
      <c r="AS20" s="230" t="s">
        <v>39</v>
      </c>
      <c r="AT20" s="128">
        <f>'EV ECONOMICA'!DA20</f>
        <v>0</v>
      </c>
      <c r="AU20" s="230"/>
      <c r="AV20" s="128">
        <f>'EV ECONOMICA'!DF20</f>
        <v>0</v>
      </c>
      <c r="AW20" s="230"/>
      <c r="AX20" s="128">
        <f>'EV ECONOMICA'!DK20</f>
        <v>0</v>
      </c>
      <c r="AY20" s="230"/>
      <c r="AZ20" s="128">
        <f>'EV ECONOMICA'!DP20</f>
        <v>0</v>
      </c>
      <c r="BA20" s="230"/>
      <c r="BB20" s="128">
        <f>'EV ECONOMICA'!DU20</f>
        <v>0</v>
      </c>
      <c r="BC20" s="230"/>
      <c r="BD20" s="128">
        <f>'EV ECONOMICA'!DZ20</f>
        <v>0</v>
      </c>
      <c r="BE20" s="230"/>
      <c r="BF20" s="128">
        <f>'EV ECONOMICA'!EE20</f>
        <v>0</v>
      </c>
      <c r="BG20" s="230"/>
      <c r="BH20" s="128">
        <f>'EV ECONOMICA'!EJ20</f>
        <v>0</v>
      </c>
      <c r="BI20" s="230"/>
    </row>
    <row r="21" spans="1:61" s="226" customFormat="1" ht="38.25" x14ac:dyDescent="0.2">
      <c r="A21" s="103">
        <v>12</v>
      </c>
      <c r="B21" s="202" t="s">
        <v>64</v>
      </c>
      <c r="C21" s="121" t="s">
        <v>52</v>
      </c>
      <c r="D21" s="146">
        <v>1</v>
      </c>
      <c r="E21" s="227" t="s">
        <v>53</v>
      </c>
      <c r="F21" s="228">
        <v>189</v>
      </c>
      <c r="G21" s="25">
        <v>6787.1412</v>
      </c>
      <c r="H21" s="128">
        <f>'EV ECONOMICA'!J21</f>
        <v>0</v>
      </c>
      <c r="I21" s="230"/>
      <c r="J21" s="128">
        <f>'EV ECONOMICA'!O21</f>
        <v>6780</v>
      </c>
      <c r="K21" s="230" t="s">
        <v>39</v>
      </c>
      <c r="L21" s="128">
        <f>'EV ECONOMICA'!T21</f>
        <v>5900</v>
      </c>
      <c r="M21" s="230" t="s">
        <v>39</v>
      </c>
      <c r="N21" s="128">
        <f>'EV ECONOMICA'!Y21</f>
        <v>0</v>
      </c>
      <c r="O21" s="230"/>
      <c r="P21" s="128">
        <f>'EV ECONOMICA'!AD21</f>
        <v>0</v>
      </c>
      <c r="Q21" s="230"/>
      <c r="R21" s="128">
        <f>'EV ECONOMICA'!AI21</f>
        <v>0</v>
      </c>
      <c r="S21" s="230"/>
      <c r="T21" s="128">
        <f>'EV ECONOMICA'!AN21</f>
        <v>0</v>
      </c>
      <c r="U21" s="230"/>
      <c r="V21" s="128">
        <f>'EV ECONOMICA'!AS21</f>
        <v>0</v>
      </c>
      <c r="W21" s="230"/>
      <c r="X21" s="128">
        <f>'EV ECONOMICA'!AX21</f>
        <v>6932</v>
      </c>
      <c r="Y21" s="230" t="s">
        <v>38</v>
      </c>
      <c r="Z21" s="128">
        <f>'EV ECONOMICA'!BC21</f>
        <v>0</v>
      </c>
      <c r="AA21" s="230"/>
      <c r="AB21" s="128">
        <f>'EV ECONOMICA'!BH21</f>
        <v>0</v>
      </c>
      <c r="AC21" s="230"/>
      <c r="AD21" s="128">
        <f>'EV ECONOMICA'!BM21</f>
        <v>5400</v>
      </c>
      <c r="AE21" s="230" t="s">
        <v>39</v>
      </c>
      <c r="AF21" s="128">
        <f>'EV ECONOMICA'!BR21</f>
        <v>0</v>
      </c>
      <c r="AG21" s="230"/>
      <c r="AH21" s="128">
        <f>'EV ECONOMICA'!BW21</f>
        <v>0</v>
      </c>
      <c r="AI21" s="230"/>
      <c r="AJ21" s="128">
        <f>'EV ECONOMICA'!CB21</f>
        <v>0</v>
      </c>
      <c r="AK21" s="230"/>
      <c r="AL21" s="128">
        <f>'EV ECONOMICA'!CG21</f>
        <v>0</v>
      </c>
      <c r="AM21" s="230"/>
      <c r="AN21" s="128">
        <f>'EV ECONOMICA'!CL21</f>
        <v>0</v>
      </c>
      <c r="AO21" s="230"/>
      <c r="AP21" s="128">
        <f>'EV ECONOMICA'!CQ21</f>
        <v>0</v>
      </c>
      <c r="AQ21" s="230"/>
      <c r="AR21" s="128">
        <f>'EV ECONOMICA'!CV21</f>
        <v>6991</v>
      </c>
      <c r="AS21" s="230" t="s">
        <v>39</v>
      </c>
      <c r="AT21" s="128">
        <f>'EV ECONOMICA'!DA21</f>
        <v>0</v>
      </c>
      <c r="AU21" s="230"/>
      <c r="AV21" s="128">
        <f>'EV ECONOMICA'!DF21</f>
        <v>0</v>
      </c>
      <c r="AW21" s="230"/>
      <c r="AX21" s="128">
        <f>'EV ECONOMICA'!DK21</f>
        <v>0</v>
      </c>
      <c r="AY21" s="230"/>
      <c r="AZ21" s="128">
        <f>'EV ECONOMICA'!DP21</f>
        <v>0</v>
      </c>
      <c r="BA21" s="230"/>
      <c r="BB21" s="128">
        <f>'EV ECONOMICA'!DU21</f>
        <v>0</v>
      </c>
      <c r="BC21" s="230"/>
      <c r="BD21" s="128">
        <f>'EV ECONOMICA'!DZ21</f>
        <v>0</v>
      </c>
      <c r="BE21" s="230"/>
      <c r="BF21" s="128">
        <f>'EV ECONOMICA'!EE21</f>
        <v>0</v>
      </c>
      <c r="BG21" s="230"/>
      <c r="BH21" s="128">
        <f>'EV ECONOMICA'!EJ21</f>
        <v>0</v>
      </c>
      <c r="BI21" s="230"/>
    </row>
    <row r="22" spans="1:61" s="226" customFormat="1" ht="51" x14ac:dyDescent="0.2">
      <c r="A22" s="103">
        <v>13</v>
      </c>
      <c r="B22" s="202" t="s">
        <v>65</v>
      </c>
      <c r="C22" s="121" t="s">
        <v>52</v>
      </c>
      <c r="D22" s="146">
        <v>1</v>
      </c>
      <c r="E22" s="227" t="s">
        <v>53</v>
      </c>
      <c r="F22" s="228">
        <v>1</v>
      </c>
      <c r="G22" s="25">
        <v>10100</v>
      </c>
      <c r="H22" s="128">
        <f>'EV ECONOMICA'!J22</f>
        <v>0</v>
      </c>
      <c r="I22" s="230"/>
      <c r="J22" s="128">
        <f>'EV ECONOMICA'!O22</f>
        <v>9100</v>
      </c>
      <c r="K22" s="230" t="s">
        <v>39</v>
      </c>
      <c r="L22" s="128">
        <f>'EV ECONOMICA'!T22</f>
        <v>0</v>
      </c>
      <c r="M22" s="230"/>
      <c r="N22" s="128">
        <f>'EV ECONOMICA'!Y22</f>
        <v>0</v>
      </c>
      <c r="O22" s="230"/>
      <c r="P22" s="128">
        <f>'EV ECONOMICA'!AD22</f>
        <v>0</v>
      </c>
      <c r="Q22" s="230"/>
      <c r="R22" s="128">
        <f>'EV ECONOMICA'!AI22</f>
        <v>0</v>
      </c>
      <c r="S22" s="230"/>
      <c r="T22" s="128">
        <f>'EV ECONOMICA'!AN22</f>
        <v>0</v>
      </c>
      <c r="U22" s="230"/>
      <c r="V22" s="128">
        <f>'EV ECONOMICA'!AS22</f>
        <v>0</v>
      </c>
      <c r="W22" s="230"/>
      <c r="X22" s="128">
        <f>'EV ECONOMICA'!AX22</f>
        <v>0</v>
      </c>
      <c r="Y22" s="230"/>
      <c r="Z22" s="128">
        <f>'EV ECONOMICA'!BC22</f>
        <v>0</v>
      </c>
      <c r="AA22" s="230"/>
      <c r="AB22" s="128">
        <f>'EV ECONOMICA'!BH22</f>
        <v>0</v>
      </c>
      <c r="AC22" s="230"/>
      <c r="AD22" s="128">
        <f>'EV ECONOMICA'!BM22</f>
        <v>5500</v>
      </c>
      <c r="AE22" s="230" t="s">
        <v>39</v>
      </c>
      <c r="AF22" s="128">
        <f>'EV ECONOMICA'!BR22</f>
        <v>0</v>
      </c>
      <c r="AG22" s="230"/>
      <c r="AH22" s="128">
        <f>'EV ECONOMICA'!BW22</f>
        <v>0</v>
      </c>
      <c r="AI22" s="230"/>
      <c r="AJ22" s="128">
        <f>'EV ECONOMICA'!CB22</f>
        <v>0</v>
      </c>
      <c r="AK22" s="230"/>
      <c r="AL22" s="128">
        <f>'EV ECONOMICA'!CG22</f>
        <v>0</v>
      </c>
      <c r="AM22" s="230"/>
      <c r="AN22" s="128">
        <f>'EV ECONOMICA'!CL22</f>
        <v>0</v>
      </c>
      <c r="AO22" s="230"/>
      <c r="AP22" s="128">
        <f>'EV ECONOMICA'!CQ22</f>
        <v>0</v>
      </c>
      <c r="AQ22" s="230"/>
      <c r="AR22" s="128">
        <f>'EV ECONOMICA'!CV22</f>
        <v>0</v>
      </c>
      <c r="AS22" s="230"/>
      <c r="AT22" s="128">
        <f>'EV ECONOMICA'!DA22</f>
        <v>0</v>
      </c>
      <c r="AU22" s="230"/>
      <c r="AV22" s="128">
        <f>'EV ECONOMICA'!DF22</f>
        <v>0</v>
      </c>
      <c r="AW22" s="230"/>
      <c r="AX22" s="128">
        <f>'EV ECONOMICA'!DK22</f>
        <v>0</v>
      </c>
      <c r="AY22" s="230"/>
      <c r="AZ22" s="128">
        <f>'EV ECONOMICA'!DP22</f>
        <v>0</v>
      </c>
      <c r="BA22" s="230"/>
      <c r="BB22" s="128">
        <f>'EV ECONOMICA'!DU22</f>
        <v>0</v>
      </c>
      <c r="BC22" s="230"/>
      <c r="BD22" s="128">
        <f>'EV ECONOMICA'!DZ22</f>
        <v>0</v>
      </c>
      <c r="BE22" s="230"/>
      <c r="BF22" s="128">
        <f>'EV ECONOMICA'!EE22</f>
        <v>0</v>
      </c>
      <c r="BG22" s="230"/>
      <c r="BH22" s="128">
        <f>'EV ECONOMICA'!EJ22</f>
        <v>0</v>
      </c>
      <c r="BI22" s="230"/>
    </row>
    <row r="23" spans="1:61" s="226" customFormat="1" ht="51" x14ac:dyDescent="0.2">
      <c r="A23" s="103">
        <v>14</v>
      </c>
      <c r="B23" s="202" t="s">
        <v>66</v>
      </c>
      <c r="C23" s="121" t="s">
        <v>52</v>
      </c>
      <c r="D23" s="146">
        <v>1</v>
      </c>
      <c r="E23" s="227" t="s">
        <v>53</v>
      </c>
      <c r="F23" s="228">
        <v>1</v>
      </c>
      <c r="G23" s="25">
        <v>10100</v>
      </c>
      <c r="H23" s="128">
        <f>'EV ECONOMICA'!J23</f>
        <v>0</v>
      </c>
      <c r="I23" s="230"/>
      <c r="J23" s="128">
        <f>'EV ECONOMICA'!O23</f>
        <v>9000</v>
      </c>
      <c r="K23" s="230" t="s">
        <v>39</v>
      </c>
      <c r="L23" s="128">
        <f>'EV ECONOMICA'!T23</f>
        <v>0</v>
      </c>
      <c r="M23" s="230"/>
      <c r="N23" s="128">
        <f>'EV ECONOMICA'!Y23</f>
        <v>0</v>
      </c>
      <c r="O23" s="230"/>
      <c r="P23" s="128">
        <f>'EV ECONOMICA'!AD23</f>
        <v>0</v>
      </c>
      <c r="Q23" s="230"/>
      <c r="R23" s="128">
        <f>'EV ECONOMICA'!AI23</f>
        <v>0</v>
      </c>
      <c r="S23" s="230"/>
      <c r="T23" s="128">
        <f>'EV ECONOMICA'!AN23</f>
        <v>0</v>
      </c>
      <c r="U23" s="230"/>
      <c r="V23" s="128">
        <f>'EV ECONOMICA'!AS23</f>
        <v>0</v>
      </c>
      <c r="W23" s="230"/>
      <c r="X23" s="128">
        <f>'EV ECONOMICA'!AX23</f>
        <v>0</v>
      </c>
      <c r="Y23" s="230"/>
      <c r="Z23" s="128">
        <f>'EV ECONOMICA'!BC23</f>
        <v>0</v>
      </c>
      <c r="AA23" s="230"/>
      <c r="AB23" s="128">
        <f>'EV ECONOMICA'!BH23</f>
        <v>0</v>
      </c>
      <c r="AC23" s="230"/>
      <c r="AD23" s="128">
        <f>'EV ECONOMICA'!BM23</f>
        <v>5500</v>
      </c>
      <c r="AE23" s="230" t="s">
        <v>39</v>
      </c>
      <c r="AF23" s="128">
        <f>'EV ECONOMICA'!BR23</f>
        <v>0</v>
      </c>
      <c r="AG23" s="230"/>
      <c r="AH23" s="128">
        <f>'EV ECONOMICA'!BW23</f>
        <v>0</v>
      </c>
      <c r="AI23" s="230"/>
      <c r="AJ23" s="128">
        <f>'EV ECONOMICA'!CB23</f>
        <v>0</v>
      </c>
      <c r="AK23" s="230"/>
      <c r="AL23" s="128">
        <f>'EV ECONOMICA'!CG23</f>
        <v>0</v>
      </c>
      <c r="AM23" s="230"/>
      <c r="AN23" s="128">
        <f>'EV ECONOMICA'!CL23</f>
        <v>0</v>
      </c>
      <c r="AO23" s="230"/>
      <c r="AP23" s="128">
        <f>'EV ECONOMICA'!CQ23</f>
        <v>0</v>
      </c>
      <c r="AQ23" s="230"/>
      <c r="AR23" s="128">
        <f>'EV ECONOMICA'!CV23</f>
        <v>0</v>
      </c>
      <c r="AS23" s="230"/>
      <c r="AT23" s="128">
        <f>'EV ECONOMICA'!DA23</f>
        <v>0</v>
      </c>
      <c r="AU23" s="230"/>
      <c r="AV23" s="128">
        <f>'EV ECONOMICA'!DF23</f>
        <v>0</v>
      </c>
      <c r="AW23" s="230"/>
      <c r="AX23" s="128">
        <f>'EV ECONOMICA'!DK23</f>
        <v>0</v>
      </c>
      <c r="AY23" s="230"/>
      <c r="AZ23" s="128">
        <f>'EV ECONOMICA'!DP23</f>
        <v>0</v>
      </c>
      <c r="BA23" s="230"/>
      <c r="BB23" s="128">
        <f>'EV ECONOMICA'!DU23</f>
        <v>0</v>
      </c>
      <c r="BC23" s="230"/>
      <c r="BD23" s="128">
        <f>'EV ECONOMICA'!DZ23</f>
        <v>0</v>
      </c>
      <c r="BE23" s="230"/>
      <c r="BF23" s="128">
        <f>'EV ECONOMICA'!EE23</f>
        <v>0</v>
      </c>
      <c r="BG23" s="230"/>
      <c r="BH23" s="128">
        <f>'EV ECONOMICA'!EJ23</f>
        <v>0</v>
      </c>
      <c r="BI23" s="230"/>
    </row>
    <row r="24" spans="1:61" s="226" customFormat="1" ht="51" x14ac:dyDescent="0.2">
      <c r="A24" s="103">
        <v>15</v>
      </c>
      <c r="B24" s="202" t="s">
        <v>67</v>
      </c>
      <c r="C24" s="121" t="s">
        <v>52</v>
      </c>
      <c r="D24" s="146">
        <v>1</v>
      </c>
      <c r="E24" s="227" t="s">
        <v>53</v>
      </c>
      <c r="F24" s="228">
        <v>1</v>
      </c>
      <c r="G24" s="25">
        <v>6842.5</v>
      </c>
      <c r="H24" s="128">
        <f>'EV ECONOMICA'!J24</f>
        <v>0</v>
      </c>
      <c r="I24" s="230"/>
      <c r="J24" s="128">
        <f>'EV ECONOMICA'!O24</f>
        <v>6800</v>
      </c>
      <c r="K24" s="230" t="s">
        <v>39</v>
      </c>
      <c r="L24" s="128">
        <f>'EV ECONOMICA'!T24</f>
        <v>0</v>
      </c>
      <c r="M24" s="230"/>
      <c r="N24" s="128">
        <f>'EV ECONOMICA'!Y24</f>
        <v>0</v>
      </c>
      <c r="O24" s="230"/>
      <c r="P24" s="128">
        <f>'EV ECONOMICA'!AD24</f>
        <v>0</v>
      </c>
      <c r="Q24" s="230"/>
      <c r="R24" s="128">
        <f>'EV ECONOMICA'!AI24</f>
        <v>0</v>
      </c>
      <c r="S24" s="230"/>
      <c r="T24" s="128">
        <f>'EV ECONOMICA'!AN24</f>
        <v>0</v>
      </c>
      <c r="U24" s="230"/>
      <c r="V24" s="128">
        <f>'EV ECONOMICA'!AS24</f>
        <v>0</v>
      </c>
      <c r="W24" s="230"/>
      <c r="X24" s="128">
        <f>'EV ECONOMICA'!AX24</f>
        <v>0</v>
      </c>
      <c r="Y24" s="230"/>
      <c r="Z24" s="128">
        <f>'EV ECONOMICA'!BC24</f>
        <v>0</v>
      </c>
      <c r="AA24" s="230"/>
      <c r="AB24" s="128">
        <f>'EV ECONOMICA'!BH24</f>
        <v>0</v>
      </c>
      <c r="AC24" s="230"/>
      <c r="AD24" s="128">
        <f>'EV ECONOMICA'!BM24</f>
        <v>5950</v>
      </c>
      <c r="AE24" s="230" t="s">
        <v>39</v>
      </c>
      <c r="AF24" s="128">
        <f>'EV ECONOMICA'!BR24</f>
        <v>0</v>
      </c>
      <c r="AG24" s="230"/>
      <c r="AH24" s="128">
        <f>'EV ECONOMICA'!BW24</f>
        <v>0</v>
      </c>
      <c r="AI24" s="230"/>
      <c r="AJ24" s="128">
        <f>'EV ECONOMICA'!CB24</f>
        <v>0</v>
      </c>
      <c r="AK24" s="230"/>
      <c r="AL24" s="128">
        <f>'EV ECONOMICA'!CG24</f>
        <v>0</v>
      </c>
      <c r="AM24" s="230"/>
      <c r="AN24" s="128">
        <f>'EV ECONOMICA'!CL24</f>
        <v>0</v>
      </c>
      <c r="AO24" s="230"/>
      <c r="AP24" s="128">
        <f>'EV ECONOMICA'!CQ24</f>
        <v>0</v>
      </c>
      <c r="AQ24" s="230"/>
      <c r="AR24" s="128">
        <f>'EV ECONOMICA'!CV24</f>
        <v>0</v>
      </c>
      <c r="AS24" s="230"/>
      <c r="AT24" s="128">
        <f>'EV ECONOMICA'!DA24</f>
        <v>0</v>
      </c>
      <c r="AU24" s="230"/>
      <c r="AV24" s="128">
        <f>'EV ECONOMICA'!DF24</f>
        <v>0</v>
      </c>
      <c r="AW24" s="230"/>
      <c r="AX24" s="128">
        <f>'EV ECONOMICA'!DK24</f>
        <v>0</v>
      </c>
      <c r="AY24" s="230"/>
      <c r="AZ24" s="128">
        <f>'EV ECONOMICA'!DP24</f>
        <v>0</v>
      </c>
      <c r="BA24" s="230"/>
      <c r="BB24" s="128">
        <f>'EV ECONOMICA'!DU24</f>
        <v>0</v>
      </c>
      <c r="BC24" s="230"/>
      <c r="BD24" s="128">
        <f>'EV ECONOMICA'!DZ24</f>
        <v>0</v>
      </c>
      <c r="BE24" s="230"/>
      <c r="BF24" s="128">
        <f>'EV ECONOMICA'!EE24</f>
        <v>0</v>
      </c>
      <c r="BG24" s="230"/>
      <c r="BH24" s="128">
        <f>'EV ECONOMICA'!EJ24</f>
        <v>0</v>
      </c>
      <c r="BI24" s="230"/>
    </row>
    <row r="25" spans="1:61" s="226" customFormat="1" ht="51" x14ac:dyDescent="0.2">
      <c r="A25" s="103">
        <v>16</v>
      </c>
      <c r="B25" s="202" t="s">
        <v>68</v>
      </c>
      <c r="C25" s="121" t="s">
        <v>52</v>
      </c>
      <c r="D25" s="146">
        <v>1</v>
      </c>
      <c r="E25" s="227" t="s">
        <v>53</v>
      </c>
      <c r="F25" s="228">
        <v>1</v>
      </c>
      <c r="G25" s="25">
        <v>10100</v>
      </c>
      <c r="H25" s="128">
        <f>'EV ECONOMICA'!J25</f>
        <v>0</v>
      </c>
      <c r="I25" s="230"/>
      <c r="J25" s="128">
        <f>'EV ECONOMICA'!O25</f>
        <v>9100</v>
      </c>
      <c r="K25" s="230" t="s">
        <v>39</v>
      </c>
      <c r="L25" s="128">
        <f>'EV ECONOMICA'!T25</f>
        <v>0</v>
      </c>
      <c r="M25" s="230"/>
      <c r="N25" s="128">
        <f>'EV ECONOMICA'!Y25</f>
        <v>0</v>
      </c>
      <c r="O25" s="230"/>
      <c r="P25" s="128">
        <f>'EV ECONOMICA'!AD25</f>
        <v>0</v>
      </c>
      <c r="Q25" s="230"/>
      <c r="R25" s="128">
        <f>'EV ECONOMICA'!AI25</f>
        <v>0</v>
      </c>
      <c r="S25" s="230"/>
      <c r="T25" s="128">
        <f>'EV ECONOMICA'!AN25</f>
        <v>0</v>
      </c>
      <c r="U25" s="230"/>
      <c r="V25" s="128">
        <f>'EV ECONOMICA'!AS25</f>
        <v>0</v>
      </c>
      <c r="W25" s="230"/>
      <c r="X25" s="128">
        <f>'EV ECONOMICA'!AX25</f>
        <v>0</v>
      </c>
      <c r="Y25" s="230"/>
      <c r="Z25" s="128">
        <f>'EV ECONOMICA'!BC25</f>
        <v>0</v>
      </c>
      <c r="AA25" s="230"/>
      <c r="AB25" s="128">
        <f>'EV ECONOMICA'!BH25</f>
        <v>0</v>
      </c>
      <c r="AC25" s="230"/>
      <c r="AD25" s="128">
        <f>'EV ECONOMICA'!BM25</f>
        <v>7500</v>
      </c>
      <c r="AE25" s="230" t="s">
        <v>39</v>
      </c>
      <c r="AF25" s="128">
        <f>'EV ECONOMICA'!BR25</f>
        <v>0</v>
      </c>
      <c r="AG25" s="230"/>
      <c r="AH25" s="128">
        <f>'EV ECONOMICA'!BW25</f>
        <v>0</v>
      </c>
      <c r="AI25" s="230"/>
      <c r="AJ25" s="128">
        <f>'EV ECONOMICA'!CB25</f>
        <v>0</v>
      </c>
      <c r="AK25" s="230"/>
      <c r="AL25" s="128">
        <f>'EV ECONOMICA'!CG25</f>
        <v>0</v>
      </c>
      <c r="AM25" s="230"/>
      <c r="AN25" s="128">
        <f>'EV ECONOMICA'!CL25</f>
        <v>0</v>
      </c>
      <c r="AO25" s="230"/>
      <c r="AP25" s="128">
        <f>'EV ECONOMICA'!CQ25</f>
        <v>0</v>
      </c>
      <c r="AQ25" s="230"/>
      <c r="AR25" s="128">
        <f>'EV ECONOMICA'!CV25</f>
        <v>0</v>
      </c>
      <c r="AS25" s="230"/>
      <c r="AT25" s="128">
        <f>'EV ECONOMICA'!DA25</f>
        <v>0</v>
      </c>
      <c r="AU25" s="230"/>
      <c r="AV25" s="128">
        <f>'EV ECONOMICA'!DF25</f>
        <v>0</v>
      </c>
      <c r="AW25" s="230"/>
      <c r="AX25" s="128">
        <f>'EV ECONOMICA'!DK25</f>
        <v>0</v>
      </c>
      <c r="AY25" s="230"/>
      <c r="AZ25" s="128">
        <f>'EV ECONOMICA'!DP25</f>
        <v>0</v>
      </c>
      <c r="BA25" s="230"/>
      <c r="BB25" s="128">
        <f>'EV ECONOMICA'!DU25</f>
        <v>0</v>
      </c>
      <c r="BC25" s="230"/>
      <c r="BD25" s="128">
        <f>'EV ECONOMICA'!DZ25</f>
        <v>0</v>
      </c>
      <c r="BE25" s="230"/>
      <c r="BF25" s="128">
        <f>'EV ECONOMICA'!EE25</f>
        <v>0</v>
      </c>
      <c r="BG25" s="230"/>
      <c r="BH25" s="128">
        <f>'EV ECONOMICA'!EJ25</f>
        <v>0</v>
      </c>
      <c r="BI25" s="230"/>
    </row>
    <row r="26" spans="1:61" s="226" customFormat="1" ht="51" x14ac:dyDescent="0.2">
      <c r="A26" s="103">
        <v>17</v>
      </c>
      <c r="B26" s="202" t="s">
        <v>69</v>
      </c>
      <c r="C26" s="121" t="s">
        <v>52</v>
      </c>
      <c r="D26" s="146">
        <v>1</v>
      </c>
      <c r="E26" s="227" t="s">
        <v>53</v>
      </c>
      <c r="F26" s="228">
        <v>1</v>
      </c>
      <c r="G26" s="25">
        <v>10100</v>
      </c>
      <c r="H26" s="128">
        <f>'EV ECONOMICA'!J26</f>
        <v>0</v>
      </c>
      <c r="I26" s="230"/>
      <c r="J26" s="128">
        <f>'EV ECONOMICA'!O26</f>
        <v>9100</v>
      </c>
      <c r="K26" s="230" t="s">
        <v>39</v>
      </c>
      <c r="L26" s="128">
        <f>'EV ECONOMICA'!T26</f>
        <v>0</v>
      </c>
      <c r="M26" s="230"/>
      <c r="N26" s="128">
        <f>'EV ECONOMICA'!Y26</f>
        <v>0</v>
      </c>
      <c r="O26" s="230"/>
      <c r="P26" s="128">
        <f>'EV ECONOMICA'!AD26</f>
        <v>0</v>
      </c>
      <c r="Q26" s="230"/>
      <c r="R26" s="128">
        <f>'EV ECONOMICA'!AI26</f>
        <v>0</v>
      </c>
      <c r="S26" s="230"/>
      <c r="T26" s="128">
        <f>'EV ECONOMICA'!AN26</f>
        <v>0</v>
      </c>
      <c r="U26" s="230"/>
      <c r="V26" s="128">
        <f>'EV ECONOMICA'!AS26</f>
        <v>0</v>
      </c>
      <c r="W26" s="230"/>
      <c r="X26" s="128">
        <f>'EV ECONOMICA'!AX26</f>
        <v>0</v>
      </c>
      <c r="Y26" s="230"/>
      <c r="Z26" s="128">
        <f>'EV ECONOMICA'!BC26</f>
        <v>0</v>
      </c>
      <c r="AA26" s="230"/>
      <c r="AB26" s="128">
        <f>'EV ECONOMICA'!BH26</f>
        <v>0</v>
      </c>
      <c r="AC26" s="230"/>
      <c r="AD26" s="128">
        <f>'EV ECONOMICA'!BM26</f>
        <v>5500</v>
      </c>
      <c r="AE26" s="230" t="s">
        <v>39</v>
      </c>
      <c r="AF26" s="128">
        <f>'EV ECONOMICA'!BR26</f>
        <v>0</v>
      </c>
      <c r="AG26" s="230"/>
      <c r="AH26" s="128">
        <f>'EV ECONOMICA'!BW26</f>
        <v>0</v>
      </c>
      <c r="AI26" s="230"/>
      <c r="AJ26" s="128">
        <f>'EV ECONOMICA'!CB26</f>
        <v>0</v>
      </c>
      <c r="AK26" s="230"/>
      <c r="AL26" s="128">
        <f>'EV ECONOMICA'!CG26</f>
        <v>0</v>
      </c>
      <c r="AM26" s="230"/>
      <c r="AN26" s="128">
        <f>'EV ECONOMICA'!CL26</f>
        <v>0</v>
      </c>
      <c r="AO26" s="230"/>
      <c r="AP26" s="128">
        <f>'EV ECONOMICA'!CQ26</f>
        <v>0</v>
      </c>
      <c r="AQ26" s="230"/>
      <c r="AR26" s="128">
        <f>'EV ECONOMICA'!CV26</f>
        <v>0</v>
      </c>
      <c r="AS26" s="230"/>
      <c r="AT26" s="128">
        <f>'EV ECONOMICA'!DA26</f>
        <v>0</v>
      </c>
      <c r="AU26" s="230"/>
      <c r="AV26" s="128">
        <f>'EV ECONOMICA'!DF26</f>
        <v>0</v>
      </c>
      <c r="AW26" s="230"/>
      <c r="AX26" s="128">
        <f>'EV ECONOMICA'!DK26</f>
        <v>0</v>
      </c>
      <c r="AY26" s="230"/>
      <c r="AZ26" s="128">
        <f>'EV ECONOMICA'!DP26</f>
        <v>0</v>
      </c>
      <c r="BA26" s="230"/>
      <c r="BB26" s="128">
        <f>'EV ECONOMICA'!DU26</f>
        <v>0</v>
      </c>
      <c r="BC26" s="230"/>
      <c r="BD26" s="128">
        <f>'EV ECONOMICA'!DZ26</f>
        <v>0</v>
      </c>
      <c r="BE26" s="230"/>
      <c r="BF26" s="128">
        <f>'EV ECONOMICA'!EE26</f>
        <v>0</v>
      </c>
      <c r="BG26" s="230"/>
      <c r="BH26" s="128">
        <f>'EV ECONOMICA'!EJ26</f>
        <v>0</v>
      </c>
      <c r="BI26" s="230"/>
    </row>
    <row r="27" spans="1:61" s="226" customFormat="1" ht="51" x14ac:dyDescent="0.2">
      <c r="A27" s="103">
        <v>18</v>
      </c>
      <c r="B27" s="202" t="s">
        <v>70</v>
      </c>
      <c r="C27" s="121" t="s">
        <v>52</v>
      </c>
      <c r="D27" s="146">
        <v>1</v>
      </c>
      <c r="E27" s="227" t="s">
        <v>53</v>
      </c>
      <c r="F27" s="228">
        <v>1</v>
      </c>
      <c r="G27" s="25">
        <v>10100</v>
      </c>
      <c r="H27" s="128">
        <f>'EV ECONOMICA'!J27</f>
        <v>0</v>
      </c>
      <c r="I27" s="230"/>
      <c r="J27" s="128">
        <f>'EV ECONOMICA'!O27</f>
        <v>8500</v>
      </c>
      <c r="K27" s="230" t="s">
        <v>39</v>
      </c>
      <c r="L27" s="128">
        <f>'EV ECONOMICA'!T27</f>
        <v>0</v>
      </c>
      <c r="M27" s="230"/>
      <c r="N27" s="128">
        <f>'EV ECONOMICA'!Y27</f>
        <v>0</v>
      </c>
      <c r="O27" s="230"/>
      <c r="P27" s="128">
        <f>'EV ECONOMICA'!AD27</f>
        <v>0</v>
      </c>
      <c r="Q27" s="230"/>
      <c r="R27" s="128">
        <f>'EV ECONOMICA'!AI27</f>
        <v>0</v>
      </c>
      <c r="S27" s="230"/>
      <c r="T27" s="128">
        <f>'EV ECONOMICA'!AN27</f>
        <v>0</v>
      </c>
      <c r="U27" s="230"/>
      <c r="V27" s="128">
        <f>'EV ECONOMICA'!AS27</f>
        <v>0</v>
      </c>
      <c r="W27" s="230"/>
      <c r="X27" s="128">
        <f>'EV ECONOMICA'!AX27</f>
        <v>0</v>
      </c>
      <c r="Y27" s="230"/>
      <c r="Z27" s="128">
        <f>'EV ECONOMICA'!BC27</f>
        <v>0</v>
      </c>
      <c r="AA27" s="230"/>
      <c r="AB27" s="128">
        <f>'EV ECONOMICA'!BH27</f>
        <v>0</v>
      </c>
      <c r="AC27" s="230"/>
      <c r="AD27" s="128">
        <f>'EV ECONOMICA'!BM27</f>
        <v>6900</v>
      </c>
      <c r="AE27" s="230" t="s">
        <v>39</v>
      </c>
      <c r="AF27" s="128">
        <f>'EV ECONOMICA'!BR27</f>
        <v>0</v>
      </c>
      <c r="AG27" s="230"/>
      <c r="AH27" s="128">
        <f>'EV ECONOMICA'!BW27</f>
        <v>0</v>
      </c>
      <c r="AI27" s="230"/>
      <c r="AJ27" s="128">
        <f>'EV ECONOMICA'!CB27</f>
        <v>0</v>
      </c>
      <c r="AK27" s="230"/>
      <c r="AL27" s="128">
        <f>'EV ECONOMICA'!CG27</f>
        <v>0</v>
      </c>
      <c r="AM27" s="230"/>
      <c r="AN27" s="128">
        <f>'EV ECONOMICA'!CL27</f>
        <v>0</v>
      </c>
      <c r="AO27" s="230"/>
      <c r="AP27" s="128">
        <f>'EV ECONOMICA'!CQ27</f>
        <v>0</v>
      </c>
      <c r="AQ27" s="230"/>
      <c r="AR27" s="128">
        <f>'EV ECONOMICA'!CV27</f>
        <v>0</v>
      </c>
      <c r="AS27" s="230"/>
      <c r="AT27" s="128">
        <f>'EV ECONOMICA'!DA27</f>
        <v>0</v>
      </c>
      <c r="AU27" s="230"/>
      <c r="AV27" s="128">
        <f>'EV ECONOMICA'!DF27</f>
        <v>0</v>
      </c>
      <c r="AW27" s="230"/>
      <c r="AX27" s="128">
        <f>'EV ECONOMICA'!DK27</f>
        <v>0</v>
      </c>
      <c r="AY27" s="230"/>
      <c r="AZ27" s="128">
        <f>'EV ECONOMICA'!DP27</f>
        <v>0</v>
      </c>
      <c r="BA27" s="230"/>
      <c r="BB27" s="128">
        <f>'EV ECONOMICA'!DU27</f>
        <v>0</v>
      </c>
      <c r="BC27" s="230"/>
      <c r="BD27" s="128">
        <f>'EV ECONOMICA'!DZ27</f>
        <v>0</v>
      </c>
      <c r="BE27" s="230"/>
      <c r="BF27" s="128">
        <f>'EV ECONOMICA'!EE27</f>
        <v>0</v>
      </c>
      <c r="BG27" s="230"/>
      <c r="BH27" s="128">
        <f>'EV ECONOMICA'!EJ27</f>
        <v>0</v>
      </c>
      <c r="BI27" s="230"/>
    </row>
    <row r="28" spans="1:61" s="226" customFormat="1" ht="51" x14ac:dyDescent="0.2">
      <c r="A28" s="103">
        <v>19</v>
      </c>
      <c r="B28" s="202" t="s">
        <v>71</v>
      </c>
      <c r="C28" s="121" t="s">
        <v>52</v>
      </c>
      <c r="D28" s="146">
        <v>1</v>
      </c>
      <c r="E28" s="227" t="s">
        <v>53</v>
      </c>
      <c r="F28" s="228">
        <v>205.66666666666666</v>
      </c>
      <c r="G28" s="25">
        <v>10100</v>
      </c>
      <c r="H28" s="128">
        <f>'EV ECONOMICA'!J28</f>
        <v>0</v>
      </c>
      <c r="I28" s="230"/>
      <c r="J28" s="128">
        <f>'EV ECONOMICA'!O28</f>
        <v>8500</v>
      </c>
      <c r="K28" s="230" t="s">
        <v>39</v>
      </c>
      <c r="L28" s="128">
        <f>'EV ECONOMICA'!T28</f>
        <v>0</v>
      </c>
      <c r="M28" s="230"/>
      <c r="N28" s="128">
        <f>'EV ECONOMICA'!Y28</f>
        <v>0</v>
      </c>
      <c r="O28" s="230"/>
      <c r="P28" s="128">
        <f>'EV ECONOMICA'!AD28</f>
        <v>0</v>
      </c>
      <c r="Q28" s="230"/>
      <c r="R28" s="128">
        <f>'EV ECONOMICA'!AI28</f>
        <v>0</v>
      </c>
      <c r="S28" s="230"/>
      <c r="T28" s="128">
        <f>'EV ECONOMICA'!AN28</f>
        <v>0</v>
      </c>
      <c r="U28" s="230"/>
      <c r="V28" s="128">
        <f>'EV ECONOMICA'!AS28</f>
        <v>0</v>
      </c>
      <c r="W28" s="230"/>
      <c r="X28" s="128">
        <f>'EV ECONOMICA'!AX28</f>
        <v>0</v>
      </c>
      <c r="Y28" s="230"/>
      <c r="Z28" s="128">
        <f>'EV ECONOMICA'!BC28</f>
        <v>0</v>
      </c>
      <c r="AA28" s="230"/>
      <c r="AB28" s="128">
        <f>'EV ECONOMICA'!BH28</f>
        <v>0</v>
      </c>
      <c r="AC28" s="230"/>
      <c r="AD28" s="128">
        <f>'EV ECONOMICA'!BM28</f>
        <v>5500</v>
      </c>
      <c r="AE28" s="230" t="s">
        <v>39</v>
      </c>
      <c r="AF28" s="128">
        <f>'EV ECONOMICA'!BR28</f>
        <v>0</v>
      </c>
      <c r="AG28" s="230"/>
      <c r="AH28" s="128">
        <f>'EV ECONOMICA'!BW28</f>
        <v>0</v>
      </c>
      <c r="AI28" s="230"/>
      <c r="AJ28" s="128">
        <f>'EV ECONOMICA'!CB28</f>
        <v>0</v>
      </c>
      <c r="AK28" s="230"/>
      <c r="AL28" s="128">
        <f>'EV ECONOMICA'!CG28</f>
        <v>0</v>
      </c>
      <c r="AM28" s="230"/>
      <c r="AN28" s="128">
        <f>'EV ECONOMICA'!CL28</f>
        <v>0</v>
      </c>
      <c r="AO28" s="230"/>
      <c r="AP28" s="128">
        <f>'EV ECONOMICA'!CQ28</f>
        <v>0</v>
      </c>
      <c r="AQ28" s="230"/>
      <c r="AR28" s="128">
        <f>'EV ECONOMICA'!CV28</f>
        <v>0</v>
      </c>
      <c r="AS28" s="230"/>
      <c r="AT28" s="128">
        <f>'EV ECONOMICA'!DA28</f>
        <v>0</v>
      </c>
      <c r="AU28" s="230"/>
      <c r="AV28" s="128">
        <f>'EV ECONOMICA'!DF28</f>
        <v>0</v>
      </c>
      <c r="AW28" s="230"/>
      <c r="AX28" s="128">
        <f>'EV ECONOMICA'!DK28</f>
        <v>0</v>
      </c>
      <c r="AY28" s="230"/>
      <c r="AZ28" s="128">
        <f>'EV ECONOMICA'!DP28</f>
        <v>0</v>
      </c>
      <c r="BA28" s="230"/>
      <c r="BB28" s="128">
        <f>'EV ECONOMICA'!DU28</f>
        <v>0</v>
      </c>
      <c r="BC28" s="230"/>
      <c r="BD28" s="128">
        <f>'EV ECONOMICA'!DZ28</f>
        <v>0</v>
      </c>
      <c r="BE28" s="230"/>
      <c r="BF28" s="128">
        <f>'EV ECONOMICA'!EE28</f>
        <v>0</v>
      </c>
      <c r="BG28" s="230"/>
      <c r="BH28" s="128">
        <f>'EV ECONOMICA'!EJ28</f>
        <v>0</v>
      </c>
      <c r="BI28" s="230"/>
    </row>
    <row r="29" spans="1:61" s="226" customFormat="1" ht="63.75" x14ac:dyDescent="0.2">
      <c r="A29" s="103">
        <v>20</v>
      </c>
      <c r="B29" s="202" t="s">
        <v>72</v>
      </c>
      <c r="C29" s="121" t="s">
        <v>52</v>
      </c>
      <c r="D29" s="146">
        <v>1</v>
      </c>
      <c r="E29" s="227" t="s">
        <v>53</v>
      </c>
      <c r="F29" s="228">
        <v>1</v>
      </c>
      <c r="G29" s="25">
        <v>10100</v>
      </c>
      <c r="H29" s="128">
        <f>'EV ECONOMICA'!J29</f>
        <v>0</v>
      </c>
      <c r="I29" s="230"/>
      <c r="J29" s="128">
        <f>'EV ECONOMICA'!O29</f>
        <v>9100</v>
      </c>
      <c r="K29" s="230" t="s">
        <v>39</v>
      </c>
      <c r="L29" s="128">
        <f>'EV ECONOMICA'!T29</f>
        <v>8500</v>
      </c>
      <c r="M29" s="230" t="s">
        <v>39</v>
      </c>
      <c r="N29" s="128">
        <f>'EV ECONOMICA'!Y29</f>
        <v>0</v>
      </c>
      <c r="O29" s="230"/>
      <c r="P29" s="128">
        <f>'EV ECONOMICA'!AD29</f>
        <v>0</v>
      </c>
      <c r="Q29" s="230"/>
      <c r="R29" s="128">
        <f>'EV ECONOMICA'!AI29</f>
        <v>0</v>
      </c>
      <c r="S29" s="230"/>
      <c r="T29" s="128">
        <f>'EV ECONOMICA'!AN29</f>
        <v>0</v>
      </c>
      <c r="U29" s="230"/>
      <c r="V29" s="128">
        <f>'EV ECONOMICA'!AS29</f>
        <v>0</v>
      </c>
      <c r="W29" s="230"/>
      <c r="X29" s="128">
        <f>'EV ECONOMICA'!AX29</f>
        <v>0</v>
      </c>
      <c r="Y29" s="230"/>
      <c r="Z29" s="128">
        <f>'EV ECONOMICA'!BC29</f>
        <v>0</v>
      </c>
      <c r="AA29" s="230"/>
      <c r="AB29" s="128">
        <f>'EV ECONOMICA'!BH29</f>
        <v>0</v>
      </c>
      <c r="AC29" s="230"/>
      <c r="AD29" s="128">
        <f>'EV ECONOMICA'!BM29</f>
        <v>8600</v>
      </c>
      <c r="AE29" s="230" t="s">
        <v>39</v>
      </c>
      <c r="AF29" s="128">
        <f>'EV ECONOMICA'!BR29</f>
        <v>0</v>
      </c>
      <c r="AG29" s="230"/>
      <c r="AH29" s="128">
        <f>'EV ECONOMICA'!BW29</f>
        <v>0</v>
      </c>
      <c r="AI29" s="230"/>
      <c r="AJ29" s="128">
        <f>'EV ECONOMICA'!CB29</f>
        <v>0</v>
      </c>
      <c r="AK29" s="230"/>
      <c r="AL29" s="128">
        <f>'EV ECONOMICA'!CG29</f>
        <v>0</v>
      </c>
      <c r="AM29" s="230"/>
      <c r="AN29" s="128">
        <f>'EV ECONOMICA'!CL29</f>
        <v>0</v>
      </c>
      <c r="AO29" s="230"/>
      <c r="AP29" s="128">
        <f>'EV ECONOMICA'!CQ29</f>
        <v>0</v>
      </c>
      <c r="AQ29" s="230"/>
      <c r="AR29" s="128">
        <f>'EV ECONOMICA'!CV29</f>
        <v>0</v>
      </c>
      <c r="AS29" s="230"/>
      <c r="AT29" s="128">
        <f>'EV ECONOMICA'!DA29</f>
        <v>0</v>
      </c>
      <c r="AU29" s="230"/>
      <c r="AV29" s="128">
        <f>'EV ECONOMICA'!DF29</f>
        <v>0</v>
      </c>
      <c r="AW29" s="230"/>
      <c r="AX29" s="128">
        <f>'EV ECONOMICA'!DK29</f>
        <v>0</v>
      </c>
      <c r="AY29" s="230"/>
      <c r="AZ29" s="128">
        <f>'EV ECONOMICA'!DP29</f>
        <v>0</v>
      </c>
      <c r="BA29" s="230"/>
      <c r="BB29" s="128">
        <f>'EV ECONOMICA'!DU29</f>
        <v>0</v>
      </c>
      <c r="BC29" s="230"/>
      <c r="BD29" s="128">
        <f>'EV ECONOMICA'!DZ29</f>
        <v>0</v>
      </c>
      <c r="BE29" s="230"/>
      <c r="BF29" s="128">
        <f>'EV ECONOMICA'!EE29</f>
        <v>0</v>
      </c>
      <c r="BG29" s="230"/>
      <c r="BH29" s="128">
        <f>'EV ECONOMICA'!EJ29</f>
        <v>0</v>
      </c>
      <c r="BI29" s="230"/>
    </row>
    <row r="30" spans="1:61" s="226" customFormat="1" ht="38.25" x14ac:dyDescent="0.2">
      <c r="A30" s="103">
        <v>21</v>
      </c>
      <c r="B30" s="202" t="s">
        <v>73</v>
      </c>
      <c r="C30" s="121" t="s">
        <v>52</v>
      </c>
      <c r="D30" s="146">
        <v>1</v>
      </c>
      <c r="E30" s="227" t="s">
        <v>53</v>
      </c>
      <c r="F30" s="228">
        <v>1</v>
      </c>
      <c r="G30" s="25">
        <v>10100</v>
      </c>
      <c r="H30" s="128">
        <f>'EV ECONOMICA'!J30</f>
        <v>0</v>
      </c>
      <c r="I30" s="230"/>
      <c r="J30" s="128">
        <f>'EV ECONOMICA'!O30</f>
        <v>8500</v>
      </c>
      <c r="K30" s="230" t="s">
        <v>39</v>
      </c>
      <c r="L30" s="128">
        <f>'EV ECONOMICA'!T30</f>
        <v>0</v>
      </c>
      <c r="M30" s="230"/>
      <c r="N30" s="128">
        <f>'EV ECONOMICA'!Y30</f>
        <v>0</v>
      </c>
      <c r="O30" s="230"/>
      <c r="P30" s="128">
        <f>'EV ECONOMICA'!AD30</f>
        <v>0</v>
      </c>
      <c r="Q30" s="230"/>
      <c r="R30" s="128">
        <f>'EV ECONOMICA'!AI30</f>
        <v>0</v>
      </c>
      <c r="S30" s="230"/>
      <c r="T30" s="128">
        <f>'EV ECONOMICA'!AN30</f>
        <v>0</v>
      </c>
      <c r="U30" s="230"/>
      <c r="V30" s="128">
        <f>'EV ECONOMICA'!AS30</f>
        <v>0</v>
      </c>
      <c r="W30" s="230"/>
      <c r="X30" s="128">
        <f>'EV ECONOMICA'!AX30</f>
        <v>0</v>
      </c>
      <c r="Y30" s="230"/>
      <c r="Z30" s="128">
        <f>'EV ECONOMICA'!BC30</f>
        <v>0</v>
      </c>
      <c r="AA30" s="230"/>
      <c r="AB30" s="128">
        <f>'EV ECONOMICA'!BH30</f>
        <v>0</v>
      </c>
      <c r="AC30" s="230"/>
      <c r="AD30" s="128">
        <f>'EV ECONOMICA'!BM30</f>
        <v>5400</v>
      </c>
      <c r="AE30" s="230" t="s">
        <v>39</v>
      </c>
      <c r="AF30" s="128">
        <f>'EV ECONOMICA'!BR30</f>
        <v>0</v>
      </c>
      <c r="AG30" s="230"/>
      <c r="AH30" s="128">
        <f>'EV ECONOMICA'!BW30</f>
        <v>0</v>
      </c>
      <c r="AI30" s="230"/>
      <c r="AJ30" s="128">
        <f>'EV ECONOMICA'!CB30</f>
        <v>0</v>
      </c>
      <c r="AK30" s="230"/>
      <c r="AL30" s="128">
        <f>'EV ECONOMICA'!CG30</f>
        <v>0</v>
      </c>
      <c r="AM30" s="230"/>
      <c r="AN30" s="128">
        <f>'EV ECONOMICA'!CL30</f>
        <v>0</v>
      </c>
      <c r="AO30" s="230"/>
      <c r="AP30" s="128">
        <f>'EV ECONOMICA'!CQ30</f>
        <v>0</v>
      </c>
      <c r="AQ30" s="230"/>
      <c r="AR30" s="128">
        <f>'EV ECONOMICA'!CV30</f>
        <v>0</v>
      </c>
      <c r="AS30" s="230"/>
      <c r="AT30" s="128">
        <f>'EV ECONOMICA'!DA30</f>
        <v>0</v>
      </c>
      <c r="AU30" s="230"/>
      <c r="AV30" s="128">
        <f>'EV ECONOMICA'!DF30</f>
        <v>0</v>
      </c>
      <c r="AW30" s="230"/>
      <c r="AX30" s="128">
        <f>'EV ECONOMICA'!DK30</f>
        <v>0</v>
      </c>
      <c r="AY30" s="230"/>
      <c r="AZ30" s="128">
        <f>'EV ECONOMICA'!DP30</f>
        <v>0</v>
      </c>
      <c r="BA30" s="230"/>
      <c r="BB30" s="128">
        <f>'EV ECONOMICA'!DU30</f>
        <v>0</v>
      </c>
      <c r="BC30" s="230"/>
      <c r="BD30" s="128">
        <f>'EV ECONOMICA'!DZ30</f>
        <v>0</v>
      </c>
      <c r="BE30" s="230"/>
      <c r="BF30" s="128">
        <f>'EV ECONOMICA'!EE30</f>
        <v>0</v>
      </c>
      <c r="BG30" s="230"/>
      <c r="BH30" s="128">
        <f>'EV ECONOMICA'!EJ30</f>
        <v>0</v>
      </c>
      <c r="BI30" s="230"/>
    </row>
    <row r="31" spans="1:61" s="226" customFormat="1" ht="25.5" x14ac:dyDescent="0.2">
      <c r="A31" s="103">
        <v>22</v>
      </c>
      <c r="B31" s="202" t="s">
        <v>74</v>
      </c>
      <c r="C31" s="121" t="s">
        <v>75</v>
      </c>
      <c r="D31" s="146">
        <v>1</v>
      </c>
      <c r="E31" s="227" t="s">
        <v>53</v>
      </c>
      <c r="F31" s="228">
        <v>50</v>
      </c>
      <c r="G31" s="25">
        <v>57.816388000000003</v>
      </c>
      <c r="H31" s="128">
        <f>'EV ECONOMICA'!J31</f>
        <v>77.349999999999994</v>
      </c>
      <c r="I31" s="230" t="s">
        <v>575</v>
      </c>
      <c r="J31" s="128">
        <f>'EV ECONOMICA'!O31</f>
        <v>0</v>
      </c>
      <c r="K31" s="230"/>
      <c r="L31" s="128">
        <f>'EV ECONOMICA'!T31</f>
        <v>0</v>
      </c>
      <c r="M31" s="230"/>
      <c r="N31" s="128">
        <f>'EV ECONOMICA'!Y31</f>
        <v>0</v>
      </c>
      <c r="O31" s="230"/>
      <c r="P31" s="128">
        <f>'EV ECONOMICA'!AD31</f>
        <v>0</v>
      </c>
      <c r="Q31" s="230"/>
      <c r="R31" s="128">
        <f>'EV ECONOMICA'!AI31</f>
        <v>0</v>
      </c>
      <c r="S31" s="230"/>
      <c r="T31" s="128">
        <f>'EV ECONOMICA'!AN31</f>
        <v>0</v>
      </c>
      <c r="U31" s="230"/>
      <c r="V31" s="128">
        <f>'EV ECONOMICA'!AS31</f>
        <v>0</v>
      </c>
      <c r="W31" s="230"/>
      <c r="X31" s="128">
        <f>'EV ECONOMICA'!AX31</f>
        <v>70.210000000000008</v>
      </c>
      <c r="Y31" s="230" t="s">
        <v>575</v>
      </c>
      <c r="Z31" s="128">
        <f>'EV ECONOMICA'!BC31</f>
        <v>0</v>
      </c>
      <c r="AA31" s="230"/>
      <c r="AB31" s="128">
        <f>'EV ECONOMICA'!BH31</f>
        <v>0</v>
      </c>
      <c r="AC31" s="230"/>
      <c r="AD31" s="128">
        <f>'EV ECONOMICA'!BM31</f>
        <v>0</v>
      </c>
      <c r="AE31" s="230"/>
      <c r="AF31" s="128">
        <f>'EV ECONOMICA'!BR31</f>
        <v>0</v>
      </c>
      <c r="AG31" s="230"/>
      <c r="AH31" s="128">
        <f>'EV ECONOMICA'!BW31</f>
        <v>77.349999999999994</v>
      </c>
      <c r="AI31" s="230" t="s">
        <v>39</v>
      </c>
      <c r="AJ31" s="128">
        <f>'EV ECONOMICA'!CB31</f>
        <v>0</v>
      </c>
      <c r="AK31" s="230"/>
      <c r="AL31" s="128">
        <f>'EV ECONOMICA'!CG31</f>
        <v>70.210000000000008</v>
      </c>
      <c r="AM31" s="230" t="s">
        <v>39</v>
      </c>
      <c r="AN31" s="128">
        <f>'EV ECONOMICA'!CL31</f>
        <v>0</v>
      </c>
      <c r="AO31" s="230"/>
      <c r="AP31" s="128">
        <f>'EV ECONOMICA'!CQ31</f>
        <v>83.3</v>
      </c>
      <c r="AQ31" s="230" t="s">
        <v>39</v>
      </c>
      <c r="AR31" s="128">
        <f>'EV ECONOMICA'!CV31</f>
        <v>76.16</v>
      </c>
      <c r="AS31" s="230" t="s">
        <v>39</v>
      </c>
      <c r="AT31" s="128">
        <f>'EV ECONOMICA'!DA31</f>
        <v>0</v>
      </c>
      <c r="AU31" s="230"/>
      <c r="AV31" s="128">
        <f>'EV ECONOMICA'!DF31</f>
        <v>0</v>
      </c>
      <c r="AW31" s="230"/>
      <c r="AX31" s="128">
        <f>'EV ECONOMICA'!DK31</f>
        <v>78.540000000000006</v>
      </c>
      <c r="AY31" s="230" t="s">
        <v>39</v>
      </c>
      <c r="AZ31" s="128">
        <f>'EV ECONOMICA'!DP31</f>
        <v>0</v>
      </c>
      <c r="BA31" s="230"/>
      <c r="BB31" s="128">
        <f>'EV ECONOMICA'!DU31</f>
        <v>0</v>
      </c>
      <c r="BC31" s="230"/>
      <c r="BD31" s="128">
        <f>'EV ECONOMICA'!DZ31</f>
        <v>0</v>
      </c>
      <c r="BE31" s="230"/>
      <c r="BF31" s="128">
        <f>'EV ECONOMICA'!EE31</f>
        <v>0</v>
      </c>
      <c r="BG31" s="230"/>
      <c r="BH31" s="128">
        <f>'EV ECONOMICA'!EJ31</f>
        <v>0</v>
      </c>
      <c r="BI31" s="230"/>
    </row>
    <row r="32" spans="1:61" s="226" customFormat="1" ht="25.5" x14ac:dyDescent="0.2">
      <c r="A32" s="103">
        <v>23</v>
      </c>
      <c r="B32" s="202" t="s">
        <v>76</v>
      </c>
      <c r="C32" s="121" t="s">
        <v>75</v>
      </c>
      <c r="D32" s="146">
        <v>1</v>
      </c>
      <c r="E32" s="227" t="s">
        <v>53</v>
      </c>
      <c r="F32" s="228">
        <v>124.66666666666667</v>
      </c>
      <c r="G32" s="25">
        <v>57.816388000000003</v>
      </c>
      <c r="H32" s="128">
        <f>'EV ECONOMICA'!J32</f>
        <v>77.349999999999994</v>
      </c>
      <c r="I32" s="230" t="s">
        <v>575</v>
      </c>
      <c r="J32" s="128">
        <f>'EV ECONOMICA'!O32</f>
        <v>0</v>
      </c>
      <c r="K32" s="230"/>
      <c r="L32" s="128">
        <f>'EV ECONOMICA'!T32</f>
        <v>0</v>
      </c>
      <c r="M32" s="230"/>
      <c r="N32" s="128">
        <f>'EV ECONOMICA'!Y32</f>
        <v>0</v>
      </c>
      <c r="O32" s="230"/>
      <c r="P32" s="128">
        <f>'EV ECONOMICA'!AD32</f>
        <v>0</v>
      </c>
      <c r="Q32" s="230"/>
      <c r="R32" s="128">
        <f>'EV ECONOMICA'!AI32</f>
        <v>0</v>
      </c>
      <c r="S32" s="230"/>
      <c r="T32" s="128">
        <f>'EV ECONOMICA'!AN32</f>
        <v>0</v>
      </c>
      <c r="U32" s="230"/>
      <c r="V32" s="128">
        <f>'EV ECONOMICA'!AS32</f>
        <v>0</v>
      </c>
      <c r="W32" s="230"/>
      <c r="X32" s="128">
        <f>'EV ECONOMICA'!AX32</f>
        <v>70.210000000000008</v>
      </c>
      <c r="Y32" s="230" t="s">
        <v>575</v>
      </c>
      <c r="Z32" s="128">
        <f>'EV ECONOMICA'!BC32</f>
        <v>0</v>
      </c>
      <c r="AA32" s="230"/>
      <c r="AB32" s="128">
        <f>'EV ECONOMICA'!BH32</f>
        <v>0</v>
      </c>
      <c r="AC32" s="230"/>
      <c r="AD32" s="128">
        <f>'EV ECONOMICA'!BM32</f>
        <v>0</v>
      </c>
      <c r="AE32" s="230"/>
      <c r="AF32" s="128">
        <f>'EV ECONOMICA'!BR32</f>
        <v>0</v>
      </c>
      <c r="AG32" s="230"/>
      <c r="AH32" s="128">
        <f>'EV ECONOMICA'!BW32</f>
        <v>77.349999999999994</v>
      </c>
      <c r="AI32" s="230" t="s">
        <v>39</v>
      </c>
      <c r="AJ32" s="128">
        <f>'EV ECONOMICA'!CB32</f>
        <v>0</v>
      </c>
      <c r="AK32" s="230"/>
      <c r="AL32" s="128">
        <f>'EV ECONOMICA'!CG32</f>
        <v>70.210000000000008</v>
      </c>
      <c r="AM32" s="230" t="s">
        <v>39</v>
      </c>
      <c r="AN32" s="128">
        <f>'EV ECONOMICA'!CL32</f>
        <v>85.68</v>
      </c>
      <c r="AO32" s="230" t="s">
        <v>39</v>
      </c>
      <c r="AP32" s="128">
        <f>'EV ECONOMICA'!CQ32</f>
        <v>83.3</v>
      </c>
      <c r="AQ32" s="230" t="s">
        <v>39</v>
      </c>
      <c r="AR32" s="128">
        <f>'EV ECONOMICA'!CV32</f>
        <v>76.16</v>
      </c>
      <c r="AS32" s="230" t="s">
        <v>39</v>
      </c>
      <c r="AT32" s="128">
        <f>'EV ECONOMICA'!DA32</f>
        <v>0</v>
      </c>
      <c r="AU32" s="230"/>
      <c r="AV32" s="128">
        <f>'EV ECONOMICA'!DF32</f>
        <v>0</v>
      </c>
      <c r="AW32" s="230"/>
      <c r="AX32" s="128">
        <f>'EV ECONOMICA'!DK32</f>
        <v>78.540000000000006</v>
      </c>
      <c r="AY32" s="230" t="s">
        <v>39</v>
      </c>
      <c r="AZ32" s="128">
        <f>'EV ECONOMICA'!DP32</f>
        <v>0</v>
      </c>
      <c r="BA32" s="230"/>
      <c r="BB32" s="128">
        <f>'EV ECONOMICA'!DU32</f>
        <v>0</v>
      </c>
      <c r="BC32" s="230"/>
      <c r="BD32" s="128">
        <f>'EV ECONOMICA'!DZ32</f>
        <v>0</v>
      </c>
      <c r="BE32" s="230"/>
      <c r="BF32" s="128">
        <f>'EV ECONOMICA'!EE32</f>
        <v>0</v>
      </c>
      <c r="BG32" s="230"/>
      <c r="BH32" s="128">
        <f>'EV ECONOMICA'!EJ32</f>
        <v>0</v>
      </c>
      <c r="BI32" s="230"/>
    </row>
    <row r="33" spans="1:61" s="226" customFormat="1" ht="25.5" x14ac:dyDescent="0.2">
      <c r="A33" s="103">
        <v>24</v>
      </c>
      <c r="B33" s="202" t="s">
        <v>77</v>
      </c>
      <c r="C33" s="121" t="s">
        <v>75</v>
      </c>
      <c r="D33" s="146">
        <v>1</v>
      </c>
      <c r="E33" s="227" t="s">
        <v>53</v>
      </c>
      <c r="F33" s="228">
        <v>350</v>
      </c>
      <c r="G33" s="25">
        <v>57.816388000000003</v>
      </c>
      <c r="H33" s="128">
        <f>'EV ECONOMICA'!J33</f>
        <v>0</v>
      </c>
      <c r="I33" s="230"/>
      <c r="J33" s="128">
        <f>'EV ECONOMICA'!O33</f>
        <v>0</v>
      </c>
      <c r="K33" s="230"/>
      <c r="L33" s="128">
        <f>'EV ECONOMICA'!T33</f>
        <v>0</v>
      </c>
      <c r="M33" s="230"/>
      <c r="N33" s="128">
        <f>'EV ECONOMICA'!Y33</f>
        <v>0</v>
      </c>
      <c r="O33" s="230"/>
      <c r="P33" s="128">
        <f>'EV ECONOMICA'!AD33</f>
        <v>0</v>
      </c>
      <c r="Q33" s="230"/>
      <c r="R33" s="128">
        <f>'EV ECONOMICA'!AI33</f>
        <v>0</v>
      </c>
      <c r="S33" s="230"/>
      <c r="T33" s="128">
        <f>'EV ECONOMICA'!AN33</f>
        <v>0</v>
      </c>
      <c r="U33" s="230"/>
      <c r="V33" s="128">
        <f>'EV ECONOMICA'!AS33</f>
        <v>0</v>
      </c>
      <c r="W33" s="230"/>
      <c r="X33" s="128">
        <f>'EV ECONOMICA'!AX33</f>
        <v>70.210000000000008</v>
      </c>
      <c r="Y33" s="230" t="s">
        <v>575</v>
      </c>
      <c r="Z33" s="128">
        <f>'EV ECONOMICA'!BC33</f>
        <v>0</v>
      </c>
      <c r="AA33" s="230"/>
      <c r="AB33" s="128">
        <f>'EV ECONOMICA'!BH33</f>
        <v>0</v>
      </c>
      <c r="AC33" s="230"/>
      <c r="AD33" s="128">
        <f>'EV ECONOMICA'!BM33</f>
        <v>0</v>
      </c>
      <c r="AE33" s="230"/>
      <c r="AF33" s="128">
        <f>'EV ECONOMICA'!BR33</f>
        <v>0</v>
      </c>
      <c r="AG33" s="230"/>
      <c r="AH33" s="128">
        <f>'EV ECONOMICA'!BW33</f>
        <v>0</v>
      </c>
      <c r="AI33" s="230"/>
      <c r="AJ33" s="128">
        <f>'EV ECONOMICA'!CB33</f>
        <v>0</v>
      </c>
      <c r="AK33" s="230"/>
      <c r="AL33" s="128">
        <f>'EV ECONOMICA'!CG33</f>
        <v>70.210000000000008</v>
      </c>
      <c r="AM33" s="230" t="s">
        <v>39</v>
      </c>
      <c r="AN33" s="128">
        <f>'EV ECONOMICA'!CL33</f>
        <v>0</v>
      </c>
      <c r="AO33" s="230"/>
      <c r="AP33" s="128">
        <f>'EV ECONOMICA'!CQ33</f>
        <v>0</v>
      </c>
      <c r="AQ33" s="230"/>
      <c r="AR33" s="128">
        <f>'EV ECONOMICA'!CV33</f>
        <v>76.16</v>
      </c>
      <c r="AS33" s="230" t="s">
        <v>39</v>
      </c>
      <c r="AT33" s="128">
        <f>'EV ECONOMICA'!DA33</f>
        <v>0</v>
      </c>
      <c r="AU33" s="230"/>
      <c r="AV33" s="128">
        <f>'EV ECONOMICA'!DF33</f>
        <v>0</v>
      </c>
      <c r="AW33" s="230"/>
      <c r="AX33" s="128">
        <f>'EV ECONOMICA'!DK33</f>
        <v>0</v>
      </c>
      <c r="AY33" s="230"/>
      <c r="AZ33" s="128">
        <f>'EV ECONOMICA'!DP33</f>
        <v>0</v>
      </c>
      <c r="BA33" s="230"/>
      <c r="BB33" s="128">
        <f>'EV ECONOMICA'!DU33</f>
        <v>0</v>
      </c>
      <c r="BC33" s="230"/>
      <c r="BD33" s="128">
        <f>'EV ECONOMICA'!DZ33</f>
        <v>0</v>
      </c>
      <c r="BE33" s="230"/>
      <c r="BF33" s="128">
        <f>'EV ECONOMICA'!EE33</f>
        <v>0</v>
      </c>
      <c r="BG33" s="230"/>
      <c r="BH33" s="128">
        <f>'EV ECONOMICA'!EJ33</f>
        <v>0</v>
      </c>
      <c r="BI33" s="230"/>
    </row>
    <row r="34" spans="1:61" s="226" customFormat="1" ht="63.75" x14ac:dyDescent="0.2">
      <c r="A34" s="103">
        <v>25</v>
      </c>
      <c r="B34" s="202" t="s">
        <v>78</v>
      </c>
      <c r="C34" s="121" t="s">
        <v>75</v>
      </c>
      <c r="D34" s="146">
        <v>1</v>
      </c>
      <c r="E34" s="227" t="s">
        <v>53</v>
      </c>
      <c r="F34" s="228">
        <v>1</v>
      </c>
      <c r="G34" s="25">
        <v>86221.830800000011</v>
      </c>
      <c r="H34" s="128">
        <f>'EV ECONOMICA'!J34</f>
        <v>0</v>
      </c>
      <c r="I34" s="230"/>
      <c r="J34" s="128">
        <f>'EV ECONOMICA'!O34</f>
        <v>0</v>
      </c>
      <c r="K34" s="230"/>
      <c r="L34" s="128">
        <f>'EV ECONOMICA'!T34</f>
        <v>0</v>
      </c>
      <c r="M34" s="230"/>
      <c r="N34" s="128">
        <f>'EV ECONOMICA'!Y34</f>
        <v>0</v>
      </c>
      <c r="O34" s="230"/>
      <c r="P34" s="128">
        <f>'EV ECONOMICA'!AD34</f>
        <v>0</v>
      </c>
      <c r="Q34" s="230"/>
      <c r="R34" s="128">
        <f>'EV ECONOMICA'!AI34</f>
        <v>0</v>
      </c>
      <c r="S34" s="230"/>
      <c r="T34" s="128">
        <f>'EV ECONOMICA'!AN34</f>
        <v>83298.81</v>
      </c>
      <c r="U34" s="230" t="s">
        <v>39</v>
      </c>
      <c r="V34" s="128">
        <f>'EV ECONOMICA'!AS34</f>
        <v>0</v>
      </c>
      <c r="W34" s="230"/>
      <c r="X34" s="128">
        <f>'EV ECONOMICA'!AX34</f>
        <v>104220.2</v>
      </c>
      <c r="Y34" s="230" t="s">
        <v>575</v>
      </c>
      <c r="Z34" s="128">
        <f>'EV ECONOMICA'!BC34</f>
        <v>0</v>
      </c>
      <c r="AA34" s="230"/>
      <c r="AB34" s="128">
        <f>'EV ECONOMICA'!BH34</f>
        <v>0</v>
      </c>
      <c r="AC34" s="230"/>
      <c r="AD34" s="128">
        <f>'EV ECONOMICA'!BM34</f>
        <v>0</v>
      </c>
      <c r="AE34" s="230"/>
      <c r="AF34" s="128">
        <f>'EV ECONOMICA'!BR34</f>
        <v>0</v>
      </c>
      <c r="AG34" s="230"/>
      <c r="AH34" s="128">
        <f>'EV ECONOMICA'!BW34</f>
        <v>0</v>
      </c>
      <c r="AI34" s="230"/>
      <c r="AJ34" s="128">
        <f>'EV ECONOMICA'!CB34</f>
        <v>0</v>
      </c>
      <c r="AK34" s="230"/>
      <c r="AL34" s="128">
        <f>'EV ECONOMICA'!CG34</f>
        <v>0</v>
      </c>
      <c r="AM34" s="230"/>
      <c r="AN34" s="128">
        <f>'EV ECONOMICA'!CL34</f>
        <v>0</v>
      </c>
      <c r="AO34" s="230"/>
      <c r="AP34" s="128">
        <f>'EV ECONOMICA'!CQ34</f>
        <v>0</v>
      </c>
      <c r="AQ34" s="230"/>
      <c r="AR34" s="128">
        <f>'EV ECONOMICA'!CV34</f>
        <v>0</v>
      </c>
      <c r="AS34" s="230"/>
      <c r="AT34" s="128">
        <f>'EV ECONOMICA'!DA34</f>
        <v>0</v>
      </c>
      <c r="AU34" s="230"/>
      <c r="AV34" s="128">
        <f>'EV ECONOMICA'!DF34</f>
        <v>111038.9</v>
      </c>
      <c r="AW34" s="230" t="s">
        <v>575</v>
      </c>
      <c r="AX34" s="128">
        <f>'EV ECONOMICA'!DK34</f>
        <v>0</v>
      </c>
      <c r="AY34" s="230"/>
      <c r="AZ34" s="128">
        <f>'EV ECONOMICA'!DP34</f>
        <v>0</v>
      </c>
      <c r="BA34" s="230"/>
      <c r="BB34" s="128">
        <f>'EV ECONOMICA'!DU34</f>
        <v>0</v>
      </c>
      <c r="BC34" s="230"/>
      <c r="BD34" s="128">
        <f>'EV ECONOMICA'!DZ34</f>
        <v>0</v>
      </c>
      <c r="BE34" s="230"/>
      <c r="BF34" s="128">
        <f>'EV ECONOMICA'!EE34</f>
        <v>0</v>
      </c>
      <c r="BG34" s="230"/>
      <c r="BH34" s="128">
        <f>'EV ECONOMICA'!EJ34</f>
        <v>0</v>
      </c>
      <c r="BI34" s="230"/>
    </row>
    <row r="35" spans="1:61" s="226" customFormat="1" ht="25.5" x14ac:dyDescent="0.2">
      <c r="A35" s="103">
        <v>26</v>
      </c>
      <c r="B35" s="202" t="s">
        <v>79</v>
      </c>
      <c r="C35" s="121" t="s">
        <v>75</v>
      </c>
      <c r="D35" s="146">
        <v>1</v>
      </c>
      <c r="E35" s="227" t="s">
        <v>53</v>
      </c>
      <c r="F35" s="228">
        <v>1</v>
      </c>
      <c r="G35" s="25">
        <v>360</v>
      </c>
      <c r="H35" s="128">
        <f>'EV ECONOMICA'!J35</f>
        <v>0</v>
      </c>
      <c r="I35" s="230"/>
      <c r="J35" s="128">
        <f>'EV ECONOMICA'!O35</f>
        <v>0</v>
      </c>
      <c r="K35" s="230"/>
      <c r="L35" s="128">
        <f>'EV ECONOMICA'!T35</f>
        <v>0</v>
      </c>
      <c r="M35" s="230"/>
      <c r="N35" s="128">
        <f>'EV ECONOMICA'!Y35</f>
        <v>0</v>
      </c>
      <c r="O35" s="230"/>
      <c r="P35" s="128">
        <f>'EV ECONOMICA'!AD35</f>
        <v>0</v>
      </c>
      <c r="Q35" s="230"/>
      <c r="R35" s="128">
        <f>'EV ECONOMICA'!AI35</f>
        <v>0</v>
      </c>
      <c r="S35" s="230"/>
      <c r="T35" s="128">
        <f>'EV ECONOMICA'!AN35</f>
        <v>0</v>
      </c>
      <c r="U35" s="230"/>
      <c r="V35" s="128">
        <f>'EV ECONOMICA'!AS35</f>
        <v>0</v>
      </c>
      <c r="W35" s="230"/>
      <c r="X35" s="128">
        <f>'EV ECONOMICA'!AX35</f>
        <v>352</v>
      </c>
      <c r="Y35" s="230" t="s">
        <v>575</v>
      </c>
      <c r="Z35" s="128">
        <f>'EV ECONOMICA'!BC35</f>
        <v>0</v>
      </c>
      <c r="AA35" s="230"/>
      <c r="AB35" s="128">
        <f>'EV ECONOMICA'!BH35</f>
        <v>0</v>
      </c>
      <c r="AC35" s="230"/>
      <c r="AD35" s="128">
        <f>'EV ECONOMICA'!BM35</f>
        <v>0</v>
      </c>
      <c r="AE35" s="230"/>
      <c r="AF35" s="128">
        <f>'EV ECONOMICA'!BR35</f>
        <v>450</v>
      </c>
      <c r="AG35" s="230" t="s">
        <v>575</v>
      </c>
      <c r="AH35" s="128">
        <f>'EV ECONOMICA'!BW35</f>
        <v>0</v>
      </c>
      <c r="AI35" s="230"/>
      <c r="AJ35" s="128">
        <f>'EV ECONOMICA'!CB35</f>
        <v>0</v>
      </c>
      <c r="AK35" s="230"/>
      <c r="AL35" s="128">
        <f>'EV ECONOMICA'!CG35</f>
        <v>0</v>
      </c>
      <c r="AM35" s="230"/>
      <c r="AN35" s="128">
        <f>'EV ECONOMICA'!CL35</f>
        <v>0</v>
      </c>
      <c r="AO35" s="230"/>
      <c r="AP35" s="128">
        <f>'EV ECONOMICA'!CQ35</f>
        <v>0</v>
      </c>
      <c r="AQ35" s="230"/>
      <c r="AR35" s="128">
        <f>'EV ECONOMICA'!CV35</f>
        <v>506</v>
      </c>
      <c r="AS35" s="230" t="s">
        <v>39</v>
      </c>
      <c r="AT35" s="128">
        <f>'EV ECONOMICA'!DA35</f>
        <v>0</v>
      </c>
      <c r="AU35" s="230"/>
      <c r="AV35" s="128">
        <f>'EV ECONOMICA'!DF35</f>
        <v>0</v>
      </c>
      <c r="AW35" s="230"/>
      <c r="AX35" s="128">
        <f>'EV ECONOMICA'!DK35</f>
        <v>0</v>
      </c>
      <c r="AY35" s="230"/>
      <c r="AZ35" s="128">
        <f>'EV ECONOMICA'!DP35</f>
        <v>0</v>
      </c>
      <c r="BA35" s="230"/>
      <c r="BB35" s="128">
        <f>'EV ECONOMICA'!DU35</f>
        <v>0</v>
      </c>
      <c r="BC35" s="230"/>
      <c r="BD35" s="128">
        <f>'EV ECONOMICA'!DZ35</f>
        <v>0</v>
      </c>
      <c r="BE35" s="230"/>
      <c r="BF35" s="128">
        <f>'EV ECONOMICA'!EE35</f>
        <v>0</v>
      </c>
      <c r="BG35" s="230"/>
      <c r="BH35" s="128">
        <f>'EV ECONOMICA'!EJ35</f>
        <v>0</v>
      </c>
      <c r="BI35" s="230"/>
    </row>
    <row r="36" spans="1:61" s="226" customFormat="1" ht="25.5" x14ac:dyDescent="0.2">
      <c r="A36" s="103">
        <v>27</v>
      </c>
      <c r="B36" s="202" t="s">
        <v>80</v>
      </c>
      <c r="C36" s="121" t="s">
        <v>75</v>
      </c>
      <c r="D36" s="146">
        <v>1</v>
      </c>
      <c r="E36" s="227" t="s">
        <v>53</v>
      </c>
      <c r="F36" s="228">
        <v>1</v>
      </c>
      <c r="G36" s="25">
        <v>360</v>
      </c>
      <c r="H36" s="128">
        <f>'EV ECONOMICA'!J36</f>
        <v>0</v>
      </c>
      <c r="I36" s="230"/>
      <c r="J36" s="128">
        <f>'EV ECONOMICA'!O36</f>
        <v>0</v>
      </c>
      <c r="K36" s="230"/>
      <c r="L36" s="128">
        <f>'EV ECONOMICA'!T36</f>
        <v>0</v>
      </c>
      <c r="M36" s="230"/>
      <c r="N36" s="128">
        <f>'EV ECONOMICA'!Y36</f>
        <v>0</v>
      </c>
      <c r="O36" s="230"/>
      <c r="P36" s="128">
        <f>'EV ECONOMICA'!AD36</f>
        <v>0</v>
      </c>
      <c r="Q36" s="230"/>
      <c r="R36" s="128">
        <f>'EV ECONOMICA'!AI36</f>
        <v>0</v>
      </c>
      <c r="S36" s="230"/>
      <c r="T36" s="128">
        <f>'EV ECONOMICA'!AN36</f>
        <v>0</v>
      </c>
      <c r="U36" s="230"/>
      <c r="V36" s="128">
        <f>'EV ECONOMICA'!AS36</f>
        <v>0</v>
      </c>
      <c r="W36" s="230"/>
      <c r="X36" s="128">
        <f>'EV ECONOMICA'!AX36</f>
        <v>352</v>
      </c>
      <c r="Y36" s="230" t="s">
        <v>575</v>
      </c>
      <c r="Z36" s="128">
        <f>'EV ECONOMICA'!BC36</f>
        <v>0</v>
      </c>
      <c r="AA36" s="230"/>
      <c r="AB36" s="128">
        <f>'EV ECONOMICA'!BH36</f>
        <v>0</v>
      </c>
      <c r="AC36" s="230"/>
      <c r="AD36" s="128">
        <f>'EV ECONOMICA'!BM36</f>
        <v>0</v>
      </c>
      <c r="AE36" s="230"/>
      <c r="AF36" s="128">
        <f>'EV ECONOMICA'!BR36</f>
        <v>450</v>
      </c>
      <c r="AG36" s="230" t="s">
        <v>575</v>
      </c>
      <c r="AH36" s="128">
        <f>'EV ECONOMICA'!BW36</f>
        <v>0</v>
      </c>
      <c r="AI36" s="230"/>
      <c r="AJ36" s="128">
        <f>'EV ECONOMICA'!CB36</f>
        <v>0</v>
      </c>
      <c r="AK36" s="230"/>
      <c r="AL36" s="128">
        <f>'EV ECONOMICA'!CG36</f>
        <v>0</v>
      </c>
      <c r="AM36" s="230"/>
      <c r="AN36" s="128">
        <f>'EV ECONOMICA'!CL36</f>
        <v>0</v>
      </c>
      <c r="AO36" s="230"/>
      <c r="AP36" s="128">
        <f>'EV ECONOMICA'!CQ36</f>
        <v>0</v>
      </c>
      <c r="AQ36" s="230"/>
      <c r="AR36" s="128">
        <f>'EV ECONOMICA'!CV36</f>
        <v>506</v>
      </c>
      <c r="AS36" s="230" t="s">
        <v>39</v>
      </c>
      <c r="AT36" s="128">
        <f>'EV ECONOMICA'!DA36</f>
        <v>0</v>
      </c>
      <c r="AU36" s="230"/>
      <c r="AV36" s="128">
        <f>'EV ECONOMICA'!DF36</f>
        <v>0</v>
      </c>
      <c r="AW36" s="230"/>
      <c r="AX36" s="128">
        <f>'EV ECONOMICA'!DK36</f>
        <v>0</v>
      </c>
      <c r="AY36" s="230"/>
      <c r="AZ36" s="128">
        <f>'EV ECONOMICA'!DP36</f>
        <v>0</v>
      </c>
      <c r="BA36" s="230"/>
      <c r="BB36" s="128">
        <f>'EV ECONOMICA'!DU36</f>
        <v>0</v>
      </c>
      <c r="BC36" s="230"/>
      <c r="BD36" s="128">
        <f>'EV ECONOMICA'!DZ36</f>
        <v>0</v>
      </c>
      <c r="BE36" s="230"/>
      <c r="BF36" s="128">
        <f>'EV ECONOMICA'!EE36</f>
        <v>0</v>
      </c>
      <c r="BG36" s="230"/>
      <c r="BH36" s="128">
        <f>'EV ECONOMICA'!EJ36</f>
        <v>0</v>
      </c>
      <c r="BI36" s="230"/>
    </row>
    <row r="37" spans="1:61" s="226" customFormat="1" ht="25.5" x14ac:dyDescent="0.2">
      <c r="A37" s="103">
        <v>28</v>
      </c>
      <c r="B37" s="202" t="s">
        <v>81</v>
      </c>
      <c r="C37" s="121" t="s">
        <v>75</v>
      </c>
      <c r="D37" s="146">
        <v>1</v>
      </c>
      <c r="E37" s="227" t="s">
        <v>53</v>
      </c>
      <c r="F37" s="228">
        <v>18.666666666666668</v>
      </c>
      <c r="G37" s="25">
        <v>77350</v>
      </c>
      <c r="H37" s="128">
        <f>'EV ECONOMICA'!J37</f>
        <v>0</v>
      </c>
      <c r="I37" s="230"/>
      <c r="J37" s="128">
        <f>'EV ECONOMICA'!O37</f>
        <v>0</v>
      </c>
      <c r="K37" s="230"/>
      <c r="L37" s="128">
        <f>'EV ECONOMICA'!T37</f>
        <v>0</v>
      </c>
      <c r="M37" s="230"/>
      <c r="N37" s="128">
        <f>'EV ECONOMICA'!Y37</f>
        <v>0</v>
      </c>
      <c r="O37" s="230"/>
      <c r="P37" s="128">
        <f>'EV ECONOMICA'!AD37</f>
        <v>77350</v>
      </c>
      <c r="Q37" s="230" t="s">
        <v>39</v>
      </c>
      <c r="R37" s="128">
        <f>'EV ECONOMICA'!AI37</f>
        <v>0</v>
      </c>
      <c r="S37" s="230"/>
      <c r="T37" s="128">
        <f>'EV ECONOMICA'!AN37</f>
        <v>69236.58</v>
      </c>
      <c r="U37" s="230" t="s">
        <v>38</v>
      </c>
      <c r="V37" s="128">
        <f>'EV ECONOMICA'!AS37</f>
        <v>0</v>
      </c>
      <c r="W37" s="230"/>
      <c r="X37" s="128">
        <f>'EV ECONOMICA'!AX37</f>
        <v>104220.2</v>
      </c>
      <c r="Y37" s="230" t="s">
        <v>38</v>
      </c>
      <c r="Z37" s="128">
        <f>'EV ECONOMICA'!BC37</f>
        <v>0</v>
      </c>
      <c r="AA37" s="230"/>
      <c r="AB37" s="128">
        <f>'EV ECONOMICA'!BH37</f>
        <v>0</v>
      </c>
      <c r="AC37" s="230"/>
      <c r="AD37" s="128">
        <f>'EV ECONOMICA'!BM37</f>
        <v>0</v>
      </c>
      <c r="AE37" s="230"/>
      <c r="AF37" s="128">
        <f>'EV ECONOMICA'!BR37</f>
        <v>0</v>
      </c>
      <c r="AG37" s="230"/>
      <c r="AH37" s="128">
        <f>'EV ECONOMICA'!BW37</f>
        <v>0</v>
      </c>
      <c r="AI37" s="230"/>
      <c r="AJ37" s="128">
        <f>'EV ECONOMICA'!CB37</f>
        <v>0</v>
      </c>
      <c r="AK37" s="230"/>
      <c r="AL37" s="128">
        <f>'EV ECONOMICA'!CG37</f>
        <v>0</v>
      </c>
      <c r="AM37" s="230"/>
      <c r="AN37" s="128">
        <f>'EV ECONOMICA'!CL37</f>
        <v>0</v>
      </c>
      <c r="AO37" s="230"/>
      <c r="AP37" s="128">
        <f>'EV ECONOMICA'!CQ37</f>
        <v>0</v>
      </c>
      <c r="AQ37" s="230"/>
      <c r="AR37" s="128">
        <f>'EV ECONOMICA'!CV37</f>
        <v>0</v>
      </c>
      <c r="AS37" s="230"/>
      <c r="AT37" s="128">
        <f>'EV ECONOMICA'!DA37</f>
        <v>0</v>
      </c>
      <c r="AU37" s="230"/>
      <c r="AV37" s="128">
        <f>'EV ECONOMICA'!DF37</f>
        <v>111038.9</v>
      </c>
      <c r="AW37" s="230" t="s">
        <v>38</v>
      </c>
      <c r="AX37" s="128">
        <f>'EV ECONOMICA'!DK37</f>
        <v>0</v>
      </c>
      <c r="AY37" s="230"/>
      <c r="AZ37" s="128">
        <f>'EV ECONOMICA'!DP37</f>
        <v>74970</v>
      </c>
      <c r="BA37" s="230" t="s">
        <v>38</v>
      </c>
      <c r="BB37" s="128">
        <f>'EV ECONOMICA'!DU37</f>
        <v>0</v>
      </c>
      <c r="BC37" s="230"/>
      <c r="BD37" s="128">
        <f>'EV ECONOMICA'!DZ37</f>
        <v>0</v>
      </c>
      <c r="BE37" s="230"/>
      <c r="BF37" s="128">
        <f>'EV ECONOMICA'!EE37</f>
        <v>0</v>
      </c>
      <c r="BG37" s="230"/>
      <c r="BH37" s="128">
        <f>'EV ECONOMICA'!EJ37</f>
        <v>0</v>
      </c>
      <c r="BI37" s="230"/>
    </row>
    <row r="38" spans="1:61" s="226" customFormat="1" ht="51" x14ac:dyDescent="0.2">
      <c r="A38" s="103">
        <v>29</v>
      </c>
      <c r="B38" s="202" t="s">
        <v>82</v>
      </c>
      <c r="C38" s="121" t="s">
        <v>83</v>
      </c>
      <c r="D38" s="146">
        <v>1</v>
      </c>
      <c r="E38" s="227" t="s">
        <v>53</v>
      </c>
      <c r="F38" s="228">
        <v>1008.3333333333334</v>
      </c>
      <c r="G38" s="25">
        <v>3237</v>
      </c>
      <c r="H38" s="128">
        <f>'EV ECONOMICA'!J38</f>
        <v>0</v>
      </c>
      <c r="I38" s="230"/>
      <c r="J38" s="128">
        <f>'EV ECONOMICA'!O38</f>
        <v>0</v>
      </c>
      <c r="K38" s="230"/>
      <c r="L38" s="128">
        <f>'EV ECONOMICA'!T38</f>
        <v>0</v>
      </c>
      <c r="M38" s="230"/>
      <c r="N38" s="128">
        <f>'EV ECONOMICA'!Y38</f>
        <v>0</v>
      </c>
      <c r="O38" s="230"/>
      <c r="P38" s="128">
        <f>'EV ECONOMICA'!AD38</f>
        <v>0</v>
      </c>
      <c r="Q38" s="230"/>
      <c r="R38" s="128">
        <f>'EV ECONOMICA'!AI38</f>
        <v>4098</v>
      </c>
      <c r="S38" s="230" t="s">
        <v>575</v>
      </c>
      <c r="T38" s="128">
        <f>'EV ECONOMICA'!AN38</f>
        <v>4500</v>
      </c>
      <c r="U38" s="230" t="s">
        <v>39</v>
      </c>
      <c r="V38" s="128">
        <f>'EV ECONOMICA'!AS38</f>
        <v>0</v>
      </c>
      <c r="W38" s="230"/>
      <c r="X38" s="128">
        <f>'EV ECONOMICA'!AX38</f>
        <v>3759</v>
      </c>
      <c r="Y38" s="230" t="s">
        <v>39</v>
      </c>
      <c r="Z38" s="128">
        <f>'EV ECONOMICA'!BC38</f>
        <v>0</v>
      </c>
      <c r="AA38" s="230"/>
      <c r="AB38" s="128">
        <f>'EV ECONOMICA'!BH38</f>
        <v>0</v>
      </c>
      <c r="AC38" s="230"/>
      <c r="AD38" s="128">
        <f>'EV ECONOMICA'!BM38</f>
        <v>0</v>
      </c>
      <c r="AE38" s="230"/>
      <c r="AF38" s="128">
        <f>'EV ECONOMICA'!BR38</f>
        <v>0</v>
      </c>
      <c r="AG38" s="230"/>
      <c r="AH38" s="128">
        <f>'EV ECONOMICA'!BW38</f>
        <v>0</v>
      </c>
      <c r="AI38" s="230"/>
      <c r="AJ38" s="128">
        <f>'EV ECONOMICA'!CB38</f>
        <v>0</v>
      </c>
      <c r="AK38" s="230"/>
      <c r="AL38" s="128">
        <f>'EV ECONOMICA'!CG38</f>
        <v>3632</v>
      </c>
      <c r="AM38" s="230" t="s">
        <v>39</v>
      </c>
      <c r="AN38" s="128">
        <f>'EV ECONOMICA'!CL38</f>
        <v>0</v>
      </c>
      <c r="AO38" s="230"/>
      <c r="AP38" s="128">
        <f>'EV ECONOMICA'!CQ38</f>
        <v>0</v>
      </c>
      <c r="AQ38" s="230"/>
      <c r="AR38" s="128">
        <f>'EV ECONOMICA'!CV38</f>
        <v>4100</v>
      </c>
      <c r="AS38" s="230" t="s">
        <v>39</v>
      </c>
      <c r="AT38" s="128">
        <f>'EV ECONOMICA'!DA38</f>
        <v>0</v>
      </c>
      <c r="AU38" s="230"/>
      <c r="AV38" s="128">
        <f>'EV ECONOMICA'!DF38</f>
        <v>0</v>
      </c>
      <c r="AW38" s="230"/>
      <c r="AX38" s="128">
        <f>'EV ECONOMICA'!DK38</f>
        <v>3720</v>
      </c>
      <c r="AY38" s="230" t="s">
        <v>39</v>
      </c>
      <c r="AZ38" s="128">
        <f>'EV ECONOMICA'!DP38</f>
        <v>0</v>
      </c>
      <c r="BA38" s="230"/>
      <c r="BB38" s="128">
        <f>'EV ECONOMICA'!DU38</f>
        <v>0</v>
      </c>
      <c r="BC38" s="230"/>
      <c r="BD38" s="128">
        <f>'EV ECONOMICA'!DZ38</f>
        <v>0</v>
      </c>
      <c r="BE38" s="230"/>
      <c r="BF38" s="128">
        <f>'EV ECONOMICA'!EE38</f>
        <v>0</v>
      </c>
      <c r="BG38" s="230"/>
      <c r="BH38" s="128">
        <f>'EV ECONOMICA'!EJ38</f>
        <v>0</v>
      </c>
      <c r="BI38" s="230"/>
    </row>
    <row r="39" spans="1:61" s="226" customFormat="1" ht="51" x14ac:dyDescent="0.2">
      <c r="A39" s="103">
        <v>30</v>
      </c>
      <c r="B39" s="202" t="s">
        <v>84</v>
      </c>
      <c r="C39" s="121" t="s">
        <v>85</v>
      </c>
      <c r="D39" s="146">
        <v>1</v>
      </c>
      <c r="E39" s="227" t="s">
        <v>53</v>
      </c>
      <c r="F39" s="228">
        <v>4.666666666666667</v>
      </c>
      <c r="G39" s="25">
        <v>9478</v>
      </c>
      <c r="H39" s="128">
        <f>'EV ECONOMICA'!J39</f>
        <v>0</v>
      </c>
      <c r="I39" s="230"/>
      <c r="J39" s="128">
        <f>'EV ECONOMICA'!O39</f>
        <v>0</v>
      </c>
      <c r="K39" s="230"/>
      <c r="L39" s="128">
        <f>'EV ECONOMICA'!T39</f>
        <v>0</v>
      </c>
      <c r="M39" s="230"/>
      <c r="N39" s="128">
        <f>'EV ECONOMICA'!Y39</f>
        <v>0</v>
      </c>
      <c r="O39" s="230"/>
      <c r="P39" s="128">
        <f>'EV ECONOMICA'!AD39</f>
        <v>0</v>
      </c>
      <c r="Q39" s="230"/>
      <c r="R39" s="128">
        <f>'EV ECONOMICA'!AI39</f>
        <v>11958</v>
      </c>
      <c r="S39" s="230" t="s">
        <v>39</v>
      </c>
      <c r="T39" s="128">
        <f>'EV ECONOMICA'!AN39</f>
        <v>0</v>
      </c>
      <c r="U39" s="230"/>
      <c r="V39" s="128">
        <f>'EV ECONOMICA'!AS39</f>
        <v>0</v>
      </c>
      <c r="W39" s="230"/>
      <c r="X39" s="128">
        <f>'EV ECONOMICA'!AX39</f>
        <v>11003</v>
      </c>
      <c r="Y39" s="230" t="s">
        <v>575</v>
      </c>
      <c r="Z39" s="128">
        <f>'EV ECONOMICA'!BC39</f>
        <v>0</v>
      </c>
      <c r="AA39" s="230"/>
      <c r="AB39" s="128">
        <f>'EV ECONOMICA'!BH39</f>
        <v>0</v>
      </c>
      <c r="AC39" s="230"/>
      <c r="AD39" s="128">
        <f>'EV ECONOMICA'!BM39</f>
        <v>0</v>
      </c>
      <c r="AE39" s="230"/>
      <c r="AF39" s="128">
        <f>'EV ECONOMICA'!BR39</f>
        <v>0</v>
      </c>
      <c r="AG39" s="230"/>
      <c r="AH39" s="128">
        <f>'EV ECONOMICA'!BW39</f>
        <v>0</v>
      </c>
      <c r="AI39" s="230"/>
      <c r="AJ39" s="128">
        <f>'EV ECONOMICA'!CB39</f>
        <v>0</v>
      </c>
      <c r="AK39" s="230"/>
      <c r="AL39" s="128">
        <f>'EV ECONOMICA'!CG39</f>
        <v>10722</v>
      </c>
      <c r="AM39" s="230" t="s">
        <v>39</v>
      </c>
      <c r="AN39" s="128">
        <f>'EV ECONOMICA'!CL39</f>
        <v>11721.686746987953</v>
      </c>
      <c r="AO39" s="230" t="s">
        <v>39</v>
      </c>
      <c r="AP39" s="128">
        <f>'EV ECONOMICA'!CQ39</f>
        <v>0</v>
      </c>
      <c r="AQ39" s="230"/>
      <c r="AR39" s="128">
        <f>'EV ECONOMICA'!CV39</f>
        <v>12100</v>
      </c>
      <c r="AS39" s="230" t="s">
        <v>39</v>
      </c>
      <c r="AT39" s="128">
        <f>'EV ECONOMICA'!DA39</f>
        <v>0</v>
      </c>
      <c r="AU39" s="230"/>
      <c r="AV39" s="128">
        <f>'EV ECONOMICA'!DF39</f>
        <v>0</v>
      </c>
      <c r="AW39" s="230"/>
      <c r="AX39" s="128">
        <f>'EV ECONOMICA'!DK39</f>
        <v>11467</v>
      </c>
      <c r="AY39" s="230" t="s">
        <v>39</v>
      </c>
      <c r="AZ39" s="128">
        <f>'EV ECONOMICA'!DP39</f>
        <v>0</v>
      </c>
      <c r="BA39" s="230"/>
      <c r="BB39" s="128">
        <f>'EV ECONOMICA'!DU39</f>
        <v>0</v>
      </c>
      <c r="BC39" s="230"/>
      <c r="BD39" s="128">
        <f>'EV ECONOMICA'!DZ39</f>
        <v>0</v>
      </c>
      <c r="BE39" s="230"/>
      <c r="BF39" s="128">
        <f>'EV ECONOMICA'!EE39</f>
        <v>0</v>
      </c>
      <c r="BG39" s="230"/>
      <c r="BH39" s="128">
        <f>'EV ECONOMICA'!EJ39</f>
        <v>0</v>
      </c>
      <c r="BI39" s="230"/>
    </row>
    <row r="40" spans="1:61" s="226" customFormat="1" ht="25.5" x14ac:dyDescent="0.2">
      <c r="A40" s="103">
        <v>31</v>
      </c>
      <c r="B40" s="202" t="s">
        <v>86</v>
      </c>
      <c r="C40" s="121" t="s">
        <v>87</v>
      </c>
      <c r="D40" s="146">
        <v>1</v>
      </c>
      <c r="E40" s="227" t="s">
        <v>53</v>
      </c>
      <c r="F40" s="228">
        <v>42.333333333333336</v>
      </c>
      <c r="G40" s="25">
        <v>40220.096000000005</v>
      </c>
      <c r="H40" s="128">
        <f>'EV ECONOMICA'!J40</f>
        <v>0</v>
      </c>
      <c r="I40" s="230"/>
      <c r="J40" s="128">
        <f>'EV ECONOMICA'!O40</f>
        <v>0</v>
      </c>
      <c r="K40" s="230"/>
      <c r="L40" s="128">
        <f>'EV ECONOMICA'!T40</f>
        <v>0</v>
      </c>
      <c r="M40" s="230"/>
      <c r="N40" s="128">
        <f>'EV ECONOMICA'!Y40</f>
        <v>0</v>
      </c>
      <c r="O40" s="230"/>
      <c r="P40" s="128">
        <f>'EV ECONOMICA'!AD40</f>
        <v>0</v>
      </c>
      <c r="Q40" s="230"/>
      <c r="R40" s="128">
        <f>'EV ECONOMICA'!AI40</f>
        <v>0</v>
      </c>
      <c r="S40" s="230"/>
      <c r="T40" s="128">
        <f>'EV ECONOMICA'!AN40</f>
        <v>32500</v>
      </c>
      <c r="U40" s="230" t="s">
        <v>38</v>
      </c>
      <c r="V40" s="128">
        <f>'EV ECONOMICA'!AS40</f>
        <v>36100</v>
      </c>
      <c r="W40" s="230" t="s">
        <v>38</v>
      </c>
      <c r="X40" s="128">
        <f>'EV ECONOMICA'!AX40</f>
        <v>34343</v>
      </c>
      <c r="Y40" s="230" t="s">
        <v>575</v>
      </c>
      <c r="Z40" s="128">
        <f>'EV ECONOMICA'!BC40</f>
        <v>0</v>
      </c>
      <c r="AA40" s="230"/>
      <c r="AB40" s="128">
        <f>'EV ECONOMICA'!BH40</f>
        <v>0</v>
      </c>
      <c r="AC40" s="230"/>
      <c r="AD40" s="128">
        <f>'EV ECONOMICA'!BM40</f>
        <v>0</v>
      </c>
      <c r="AE40" s="230"/>
      <c r="AF40" s="128">
        <f>'EV ECONOMICA'!BR40</f>
        <v>0</v>
      </c>
      <c r="AG40" s="230"/>
      <c r="AH40" s="128">
        <f>'EV ECONOMICA'!BW40</f>
        <v>0</v>
      </c>
      <c r="AI40" s="230"/>
      <c r="AJ40" s="128">
        <f>'EV ECONOMICA'!CB40</f>
        <v>0</v>
      </c>
      <c r="AK40" s="230"/>
      <c r="AL40" s="128">
        <f>'EV ECONOMICA'!CG40</f>
        <v>0</v>
      </c>
      <c r="AM40" s="230"/>
      <c r="AN40" s="128">
        <f>'EV ECONOMICA'!CL40</f>
        <v>0</v>
      </c>
      <c r="AO40" s="230"/>
      <c r="AP40" s="128">
        <f>'EV ECONOMICA'!CQ40</f>
        <v>0</v>
      </c>
      <c r="AQ40" s="230"/>
      <c r="AR40" s="128">
        <f>'EV ECONOMICA'!CV40</f>
        <v>0</v>
      </c>
      <c r="AS40" s="230"/>
      <c r="AT40" s="128">
        <f>'EV ECONOMICA'!DA40</f>
        <v>14900</v>
      </c>
      <c r="AU40" s="230" t="s">
        <v>38</v>
      </c>
      <c r="AV40" s="128">
        <f>'EV ECONOMICA'!DF40</f>
        <v>0</v>
      </c>
      <c r="AW40" s="230"/>
      <c r="AX40" s="128">
        <f>'EV ECONOMICA'!DK40</f>
        <v>43364</v>
      </c>
      <c r="AY40" s="230" t="s">
        <v>38</v>
      </c>
      <c r="AZ40" s="128">
        <f>'EV ECONOMICA'!DP40</f>
        <v>0</v>
      </c>
      <c r="BA40" s="230"/>
      <c r="BB40" s="128">
        <f>'EV ECONOMICA'!DU40</f>
        <v>0</v>
      </c>
      <c r="BC40" s="230"/>
      <c r="BD40" s="128">
        <f>'EV ECONOMICA'!DZ40</f>
        <v>23184</v>
      </c>
      <c r="BE40" s="230" t="s">
        <v>38</v>
      </c>
      <c r="BF40" s="128">
        <f>'EV ECONOMICA'!EE40</f>
        <v>0</v>
      </c>
      <c r="BG40" s="230"/>
      <c r="BH40" s="128">
        <f>'EV ECONOMICA'!EJ40</f>
        <v>0</v>
      </c>
      <c r="BI40" s="230"/>
    </row>
    <row r="41" spans="1:61" s="226" customFormat="1" ht="25.5" x14ac:dyDescent="0.2">
      <c r="A41" s="103">
        <v>32</v>
      </c>
      <c r="B41" s="202" t="s">
        <v>88</v>
      </c>
      <c r="C41" s="121" t="s">
        <v>87</v>
      </c>
      <c r="D41" s="146">
        <v>1</v>
      </c>
      <c r="E41" s="227" t="s">
        <v>53</v>
      </c>
      <c r="F41" s="228">
        <v>79.333333333333329</v>
      </c>
      <c r="G41" s="25">
        <v>12568.78</v>
      </c>
      <c r="H41" s="128">
        <f>'EV ECONOMICA'!J41</f>
        <v>0</v>
      </c>
      <c r="I41" s="230"/>
      <c r="J41" s="128">
        <f>'EV ECONOMICA'!O41</f>
        <v>0</v>
      </c>
      <c r="K41" s="230"/>
      <c r="L41" s="128">
        <f>'EV ECONOMICA'!T41</f>
        <v>0</v>
      </c>
      <c r="M41" s="230"/>
      <c r="N41" s="128">
        <f>'EV ECONOMICA'!Y41</f>
        <v>0</v>
      </c>
      <c r="O41" s="230"/>
      <c r="P41" s="128">
        <f>'EV ECONOMICA'!AD41</f>
        <v>0</v>
      </c>
      <c r="Q41" s="230"/>
      <c r="R41" s="128">
        <f>'EV ECONOMICA'!AI41</f>
        <v>0</v>
      </c>
      <c r="S41" s="230"/>
      <c r="T41" s="128">
        <f>'EV ECONOMICA'!AN41</f>
        <v>0</v>
      </c>
      <c r="U41" s="230"/>
      <c r="V41" s="128">
        <f>'EV ECONOMICA'!AS41</f>
        <v>0</v>
      </c>
      <c r="W41" s="230"/>
      <c r="X41" s="128">
        <f>'EV ECONOMICA'!AX41</f>
        <v>50290</v>
      </c>
      <c r="Y41" s="230" t="s">
        <v>575</v>
      </c>
      <c r="Z41" s="128">
        <f>'EV ECONOMICA'!BC41</f>
        <v>0</v>
      </c>
      <c r="AA41" s="230"/>
      <c r="AB41" s="128">
        <f>'EV ECONOMICA'!BH41</f>
        <v>0</v>
      </c>
      <c r="AC41" s="230"/>
      <c r="AD41" s="128">
        <f>'EV ECONOMICA'!BM41</f>
        <v>0</v>
      </c>
      <c r="AE41" s="230"/>
      <c r="AF41" s="128">
        <f>'EV ECONOMICA'!BR41</f>
        <v>0</v>
      </c>
      <c r="AG41" s="230"/>
      <c r="AH41" s="128">
        <f>'EV ECONOMICA'!BW41</f>
        <v>0</v>
      </c>
      <c r="AI41" s="230"/>
      <c r="AJ41" s="128">
        <f>'EV ECONOMICA'!CB41</f>
        <v>0</v>
      </c>
      <c r="AK41" s="230"/>
      <c r="AL41" s="128">
        <f>'EV ECONOMICA'!CG41</f>
        <v>0</v>
      </c>
      <c r="AM41" s="230"/>
      <c r="AN41" s="128">
        <f>'EV ECONOMICA'!CL41</f>
        <v>27109</v>
      </c>
      <c r="AO41" s="230" t="s">
        <v>39</v>
      </c>
      <c r="AP41" s="128">
        <f>'EV ECONOMICA'!CQ41</f>
        <v>0</v>
      </c>
      <c r="AQ41" s="230"/>
      <c r="AR41" s="128">
        <f>'EV ECONOMICA'!CV41</f>
        <v>0</v>
      </c>
      <c r="AS41" s="230"/>
      <c r="AT41" s="128">
        <f>'EV ECONOMICA'!DA41</f>
        <v>0</v>
      </c>
      <c r="AU41" s="230"/>
      <c r="AV41" s="128">
        <f>'EV ECONOMICA'!DF41</f>
        <v>0</v>
      </c>
      <c r="AW41" s="230"/>
      <c r="AX41" s="128">
        <f>'EV ECONOMICA'!DK41</f>
        <v>72957</v>
      </c>
      <c r="AY41" s="230" t="s">
        <v>39</v>
      </c>
      <c r="AZ41" s="128">
        <f>'EV ECONOMICA'!DP41</f>
        <v>0</v>
      </c>
      <c r="BA41" s="230"/>
      <c r="BB41" s="128">
        <f>'EV ECONOMICA'!DU41</f>
        <v>0</v>
      </c>
      <c r="BC41" s="230"/>
      <c r="BD41" s="128">
        <f>'EV ECONOMICA'!DZ41</f>
        <v>53928</v>
      </c>
      <c r="BE41" s="230" t="s">
        <v>38</v>
      </c>
      <c r="BF41" s="128">
        <f>'EV ECONOMICA'!EE41</f>
        <v>0</v>
      </c>
      <c r="BG41" s="230"/>
      <c r="BH41" s="128">
        <f>'EV ECONOMICA'!EJ41</f>
        <v>0</v>
      </c>
      <c r="BI41" s="230"/>
    </row>
    <row r="42" spans="1:61" s="226" customFormat="1" ht="38.25" x14ac:dyDescent="0.2">
      <c r="A42" s="103">
        <v>33</v>
      </c>
      <c r="B42" s="202" t="s">
        <v>89</v>
      </c>
      <c r="C42" s="121" t="s">
        <v>87</v>
      </c>
      <c r="D42" s="146">
        <v>1</v>
      </c>
      <c r="E42" s="227" t="s">
        <v>53</v>
      </c>
      <c r="F42" s="228">
        <v>3.3333333333333335</v>
      </c>
      <c r="G42" s="25">
        <v>73089</v>
      </c>
      <c r="H42" s="128">
        <f>'EV ECONOMICA'!J42</f>
        <v>0</v>
      </c>
      <c r="I42" s="230"/>
      <c r="J42" s="128">
        <f>'EV ECONOMICA'!O42</f>
        <v>0</v>
      </c>
      <c r="K42" s="230"/>
      <c r="L42" s="128">
        <f>'EV ECONOMICA'!T42</f>
        <v>0</v>
      </c>
      <c r="M42" s="230"/>
      <c r="N42" s="128">
        <f>'EV ECONOMICA'!Y42</f>
        <v>0</v>
      </c>
      <c r="O42" s="230"/>
      <c r="P42" s="128">
        <f>'EV ECONOMICA'!AD42</f>
        <v>0</v>
      </c>
      <c r="Q42" s="230"/>
      <c r="R42" s="128">
        <f>'EV ECONOMICA'!AI42</f>
        <v>0</v>
      </c>
      <c r="S42" s="230"/>
      <c r="T42" s="128">
        <f>'EV ECONOMICA'!AN42</f>
        <v>85760</v>
      </c>
      <c r="U42" s="230" t="s">
        <v>39</v>
      </c>
      <c r="V42" s="128">
        <f>'EV ECONOMICA'!AS42</f>
        <v>0</v>
      </c>
      <c r="W42" s="230"/>
      <c r="X42" s="128">
        <f>'EV ECONOMICA'!AX42</f>
        <v>0</v>
      </c>
      <c r="Y42" s="230"/>
      <c r="Z42" s="128">
        <f>'EV ECONOMICA'!BC42</f>
        <v>0</v>
      </c>
      <c r="AA42" s="230"/>
      <c r="AB42" s="128">
        <f>'EV ECONOMICA'!BH42</f>
        <v>0</v>
      </c>
      <c r="AC42" s="230"/>
      <c r="AD42" s="128">
        <f>'EV ECONOMICA'!BM42</f>
        <v>0</v>
      </c>
      <c r="AE42" s="230"/>
      <c r="AF42" s="128">
        <f>'EV ECONOMICA'!BR42</f>
        <v>0</v>
      </c>
      <c r="AG42" s="230"/>
      <c r="AH42" s="128">
        <f>'EV ECONOMICA'!BW42</f>
        <v>0</v>
      </c>
      <c r="AI42" s="230"/>
      <c r="AJ42" s="128">
        <f>'EV ECONOMICA'!CB42</f>
        <v>0</v>
      </c>
      <c r="AK42" s="230"/>
      <c r="AL42" s="128">
        <f>'EV ECONOMICA'!CG42</f>
        <v>0</v>
      </c>
      <c r="AM42" s="230"/>
      <c r="AN42" s="128">
        <f>'EV ECONOMICA'!CL42</f>
        <v>0</v>
      </c>
      <c r="AO42" s="230"/>
      <c r="AP42" s="128">
        <f>'EV ECONOMICA'!CQ42</f>
        <v>0</v>
      </c>
      <c r="AQ42" s="230"/>
      <c r="AR42" s="128">
        <f>'EV ECONOMICA'!CV42</f>
        <v>0</v>
      </c>
      <c r="AS42" s="230"/>
      <c r="AT42" s="128">
        <f>'EV ECONOMICA'!DA42</f>
        <v>0</v>
      </c>
      <c r="AU42" s="230"/>
      <c r="AV42" s="128">
        <f>'EV ECONOMICA'!DF42</f>
        <v>0</v>
      </c>
      <c r="AW42" s="230"/>
      <c r="AX42" s="128">
        <f>'EV ECONOMICA'!DK42</f>
        <v>75000</v>
      </c>
      <c r="AY42" s="230" t="s">
        <v>39</v>
      </c>
      <c r="AZ42" s="128">
        <f>'EV ECONOMICA'!DP42</f>
        <v>0</v>
      </c>
      <c r="BA42" s="230"/>
      <c r="BB42" s="128">
        <f>'EV ECONOMICA'!DU42</f>
        <v>0</v>
      </c>
      <c r="BC42" s="230"/>
      <c r="BD42" s="128">
        <f>'EV ECONOMICA'!DZ42</f>
        <v>0</v>
      </c>
      <c r="BE42" s="230"/>
      <c r="BF42" s="128">
        <f>'EV ECONOMICA'!EE42</f>
        <v>0</v>
      </c>
      <c r="BG42" s="230"/>
      <c r="BH42" s="128">
        <f>'EV ECONOMICA'!EJ42</f>
        <v>0</v>
      </c>
      <c r="BI42" s="230"/>
    </row>
    <row r="43" spans="1:61" s="226" customFormat="1" ht="38.25" x14ac:dyDescent="0.2">
      <c r="A43" s="103">
        <v>34</v>
      </c>
      <c r="B43" s="202" t="s">
        <v>90</v>
      </c>
      <c r="C43" s="121" t="s">
        <v>87</v>
      </c>
      <c r="D43" s="146">
        <v>1</v>
      </c>
      <c r="E43" s="227" t="s">
        <v>53</v>
      </c>
      <c r="F43" s="228">
        <v>1</v>
      </c>
      <c r="G43" s="25">
        <v>1428</v>
      </c>
      <c r="H43" s="128">
        <f>'EV ECONOMICA'!J43</f>
        <v>1400</v>
      </c>
      <c r="I43" s="230" t="s">
        <v>575</v>
      </c>
      <c r="J43" s="128">
        <f>'EV ECONOMICA'!O43</f>
        <v>0</v>
      </c>
      <c r="K43" s="230"/>
      <c r="L43" s="128">
        <f>'EV ECONOMICA'!T43</f>
        <v>0</v>
      </c>
      <c r="M43" s="230"/>
      <c r="N43" s="128">
        <f>'EV ECONOMICA'!Y43</f>
        <v>0</v>
      </c>
      <c r="O43" s="230"/>
      <c r="P43" s="128">
        <f>'EV ECONOMICA'!AD43</f>
        <v>0</v>
      </c>
      <c r="Q43" s="230"/>
      <c r="R43" s="128">
        <f>'EV ECONOMICA'!AI43</f>
        <v>0</v>
      </c>
      <c r="S43" s="230"/>
      <c r="T43" s="128">
        <f>'EV ECONOMICA'!AN43</f>
        <v>2480</v>
      </c>
      <c r="U43" s="230" t="s">
        <v>39</v>
      </c>
      <c r="V43" s="128">
        <f>'EV ECONOMICA'!AS43</f>
        <v>0</v>
      </c>
      <c r="W43" s="230"/>
      <c r="X43" s="128">
        <f>'EV ECONOMICA'!AX43</f>
        <v>3158</v>
      </c>
      <c r="Y43" s="230" t="s">
        <v>39</v>
      </c>
      <c r="Z43" s="128">
        <f>'EV ECONOMICA'!BC43</f>
        <v>0</v>
      </c>
      <c r="AA43" s="230"/>
      <c r="AB43" s="128">
        <f>'EV ECONOMICA'!BH43</f>
        <v>0</v>
      </c>
      <c r="AC43" s="230"/>
      <c r="AD43" s="128">
        <f>'EV ECONOMICA'!BM43</f>
        <v>0</v>
      </c>
      <c r="AE43" s="230"/>
      <c r="AF43" s="128">
        <f>'EV ECONOMICA'!BR43</f>
        <v>2700</v>
      </c>
      <c r="AG43" s="230" t="s">
        <v>38</v>
      </c>
      <c r="AH43" s="128">
        <f>'EV ECONOMICA'!BW43</f>
        <v>0</v>
      </c>
      <c r="AI43" s="230"/>
      <c r="AJ43" s="128">
        <f>'EV ECONOMICA'!CB43</f>
        <v>0</v>
      </c>
      <c r="AK43" s="230"/>
      <c r="AL43" s="128">
        <f>'EV ECONOMICA'!CG43</f>
        <v>0</v>
      </c>
      <c r="AM43" s="230"/>
      <c r="AN43" s="128">
        <f>'EV ECONOMICA'!CL43</f>
        <v>2945</v>
      </c>
      <c r="AO43" s="230" t="s">
        <v>39</v>
      </c>
      <c r="AP43" s="128">
        <f>'EV ECONOMICA'!CQ43</f>
        <v>0</v>
      </c>
      <c r="AQ43" s="230"/>
      <c r="AR43" s="128">
        <f>'EV ECONOMICA'!CV43</f>
        <v>0</v>
      </c>
      <c r="AS43" s="230"/>
      <c r="AT43" s="128">
        <f>'EV ECONOMICA'!DA43</f>
        <v>1950</v>
      </c>
      <c r="AU43" s="230" t="s">
        <v>39</v>
      </c>
      <c r="AV43" s="128">
        <f>'EV ECONOMICA'!DF43</f>
        <v>0</v>
      </c>
      <c r="AW43" s="230"/>
      <c r="AX43" s="128">
        <f>'EV ECONOMICA'!DK43</f>
        <v>4552</v>
      </c>
      <c r="AY43" s="230" t="s">
        <v>39</v>
      </c>
      <c r="AZ43" s="128">
        <f>'EV ECONOMICA'!DP43</f>
        <v>0</v>
      </c>
      <c r="BA43" s="230"/>
      <c r="BB43" s="128">
        <f>'EV ECONOMICA'!DU43</f>
        <v>0</v>
      </c>
      <c r="BC43" s="230"/>
      <c r="BD43" s="128">
        <f>'EV ECONOMICA'!DZ43</f>
        <v>0</v>
      </c>
      <c r="BE43" s="230"/>
      <c r="BF43" s="128">
        <f>'EV ECONOMICA'!EE43</f>
        <v>0</v>
      </c>
      <c r="BG43" s="230"/>
      <c r="BH43" s="128">
        <f>'EV ECONOMICA'!EJ43</f>
        <v>0</v>
      </c>
      <c r="BI43" s="230"/>
    </row>
    <row r="44" spans="1:61" s="226" customFormat="1" ht="63.75" x14ac:dyDescent="0.2">
      <c r="A44" s="103">
        <v>35</v>
      </c>
      <c r="B44" s="202" t="s">
        <v>91</v>
      </c>
      <c r="C44" s="121" t="s">
        <v>87</v>
      </c>
      <c r="D44" s="146">
        <v>1</v>
      </c>
      <c r="E44" s="227" t="s">
        <v>53</v>
      </c>
      <c r="F44" s="228">
        <v>333</v>
      </c>
      <c r="G44" s="25">
        <v>3362</v>
      </c>
      <c r="H44" s="128">
        <f>'EV ECONOMICA'!J44</f>
        <v>3000</v>
      </c>
      <c r="I44" s="230" t="s">
        <v>38</v>
      </c>
      <c r="J44" s="128">
        <f>'EV ECONOMICA'!O44</f>
        <v>0</v>
      </c>
      <c r="K44" s="230"/>
      <c r="L44" s="128">
        <f>'EV ECONOMICA'!T44</f>
        <v>0</v>
      </c>
      <c r="M44" s="230"/>
      <c r="N44" s="128">
        <f>'EV ECONOMICA'!Y44</f>
        <v>0</v>
      </c>
      <c r="O44" s="230"/>
      <c r="P44" s="128">
        <f>'EV ECONOMICA'!AD44</f>
        <v>0</v>
      </c>
      <c r="Q44" s="230"/>
      <c r="R44" s="128">
        <f>'EV ECONOMICA'!AI44</f>
        <v>0</v>
      </c>
      <c r="S44" s="230"/>
      <c r="T44" s="128">
        <f>'EV ECONOMICA'!AN44</f>
        <v>0</v>
      </c>
      <c r="U44" s="230"/>
      <c r="V44" s="128">
        <f>'EV ECONOMICA'!AS44</f>
        <v>0</v>
      </c>
      <c r="W44" s="230"/>
      <c r="X44" s="128">
        <f>'EV ECONOMICA'!AX44</f>
        <v>3309</v>
      </c>
      <c r="Y44" s="230" t="s">
        <v>575</v>
      </c>
      <c r="Z44" s="128">
        <f>'EV ECONOMICA'!BC44</f>
        <v>0</v>
      </c>
      <c r="AA44" s="230"/>
      <c r="AB44" s="128">
        <f>'EV ECONOMICA'!BH44</f>
        <v>0</v>
      </c>
      <c r="AC44" s="230"/>
      <c r="AD44" s="128">
        <f>'EV ECONOMICA'!BM44</f>
        <v>0</v>
      </c>
      <c r="AE44" s="230"/>
      <c r="AF44" s="128">
        <f>'EV ECONOMICA'!BR44</f>
        <v>0</v>
      </c>
      <c r="AG44" s="230"/>
      <c r="AH44" s="128">
        <f>'EV ECONOMICA'!BW44</f>
        <v>0</v>
      </c>
      <c r="AI44" s="230"/>
      <c r="AJ44" s="128">
        <f>'EV ECONOMICA'!CB44</f>
        <v>0</v>
      </c>
      <c r="AK44" s="230"/>
      <c r="AL44" s="128">
        <f>'EV ECONOMICA'!CG44</f>
        <v>0</v>
      </c>
      <c r="AM44" s="230"/>
      <c r="AN44" s="128">
        <f>'EV ECONOMICA'!CL44</f>
        <v>0</v>
      </c>
      <c r="AO44" s="230"/>
      <c r="AP44" s="128">
        <f>'EV ECONOMICA'!CQ44</f>
        <v>0</v>
      </c>
      <c r="AQ44" s="230"/>
      <c r="AR44" s="128">
        <f>'EV ECONOMICA'!CV44</f>
        <v>0</v>
      </c>
      <c r="AS44" s="230"/>
      <c r="AT44" s="128">
        <f>'EV ECONOMICA'!DA44</f>
        <v>1950</v>
      </c>
      <c r="AU44" s="230" t="s">
        <v>38</v>
      </c>
      <c r="AV44" s="128">
        <f>'EV ECONOMICA'!DF44</f>
        <v>0</v>
      </c>
      <c r="AW44" s="230"/>
      <c r="AX44" s="128">
        <f>'EV ECONOMICA'!DK44</f>
        <v>4552</v>
      </c>
      <c r="AY44" s="230" t="s">
        <v>39</v>
      </c>
      <c r="AZ44" s="128">
        <f>'EV ECONOMICA'!DP44</f>
        <v>0</v>
      </c>
      <c r="BA44" s="230"/>
      <c r="BB44" s="128">
        <f>'EV ECONOMICA'!DU44</f>
        <v>0</v>
      </c>
      <c r="BC44" s="230"/>
      <c r="BD44" s="128">
        <f>'EV ECONOMICA'!DZ44</f>
        <v>0</v>
      </c>
      <c r="BE44" s="230"/>
      <c r="BF44" s="128">
        <f>'EV ECONOMICA'!EE44</f>
        <v>0</v>
      </c>
      <c r="BG44" s="230"/>
      <c r="BH44" s="128">
        <f>'EV ECONOMICA'!EJ44</f>
        <v>0</v>
      </c>
      <c r="BI44" s="230"/>
    </row>
    <row r="45" spans="1:61" s="226" customFormat="1" ht="51" x14ac:dyDescent="0.2">
      <c r="A45" s="103">
        <v>36</v>
      </c>
      <c r="B45" s="202" t="s">
        <v>92</v>
      </c>
      <c r="C45" s="121" t="s">
        <v>93</v>
      </c>
      <c r="D45" s="146">
        <v>1</v>
      </c>
      <c r="E45" s="227" t="s">
        <v>53</v>
      </c>
      <c r="F45" s="228">
        <v>38.666666666666664</v>
      </c>
      <c r="G45" s="25">
        <v>12625.33951</v>
      </c>
      <c r="H45" s="128">
        <f>'EV ECONOMICA'!J45</f>
        <v>0</v>
      </c>
      <c r="I45" s="230"/>
      <c r="J45" s="128">
        <f>'EV ECONOMICA'!O45</f>
        <v>0</v>
      </c>
      <c r="K45" s="230"/>
      <c r="L45" s="128">
        <f>'EV ECONOMICA'!T45</f>
        <v>0</v>
      </c>
      <c r="M45" s="230"/>
      <c r="N45" s="128">
        <f>'EV ECONOMICA'!Y45</f>
        <v>0</v>
      </c>
      <c r="O45" s="230"/>
      <c r="P45" s="128">
        <f>'EV ECONOMICA'!AD45</f>
        <v>0</v>
      </c>
      <c r="Q45" s="230"/>
      <c r="R45" s="128">
        <f>'EV ECONOMICA'!AI45</f>
        <v>18900</v>
      </c>
      <c r="S45" s="230" t="s">
        <v>575</v>
      </c>
      <c r="T45" s="128">
        <f>'EV ECONOMICA'!AN45</f>
        <v>10600</v>
      </c>
      <c r="U45" s="230" t="s">
        <v>38</v>
      </c>
      <c r="V45" s="128">
        <f>'EV ECONOMICA'!AS45</f>
        <v>0</v>
      </c>
      <c r="W45" s="230"/>
      <c r="X45" s="128">
        <f>'EV ECONOMICA'!AX45</f>
        <v>0</v>
      </c>
      <c r="Y45" s="230"/>
      <c r="Z45" s="128">
        <f>'EV ECONOMICA'!BC45</f>
        <v>0</v>
      </c>
      <c r="AA45" s="230"/>
      <c r="AB45" s="128">
        <f>'EV ECONOMICA'!BH45</f>
        <v>0</v>
      </c>
      <c r="AC45" s="230"/>
      <c r="AD45" s="128">
        <f>'EV ECONOMICA'!BM45</f>
        <v>0</v>
      </c>
      <c r="AE45" s="230"/>
      <c r="AF45" s="128">
        <f>'EV ECONOMICA'!BR45</f>
        <v>0</v>
      </c>
      <c r="AG45" s="230"/>
      <c r="AH45" s="128">
        <f>'EV ECONOMICA'!BW45</f>
        <v>0</v>
      </c>
      <c r="AI45" s="230"/>
      <c r="AJ45" s="128">
        <f>'EV ECONOMICA'!CB45</f>
        <v>0</v>
      </c>
      <c r="AK45" s="230"/>
      <c r="AL45" s="128">
        <f>'EV ECONOMICA'!CG45</f>
        <v>0</v>
      </c>
      <c r="AM45" s="230"/>
      <c r="AN45" s="128">
        <f>'EV ECONOMICA'!CL45</f>
        <v>17127</v>
      </c>
      <c r="AO45" s="230" t="s">
        <v>39</v>
      </c>
      <c r="AP45" s="128">
        <f>'EV ECONOMICA'!CQ45</f>
        <v>0</v>
      </c>
      <c r="AQ45" s="230"/>
      <c r="AR45" s="128">
        <f>'EV ECONOMICA'!CV45</f>
        <v>0</v>
      </c>
      <c r="AS45" s="230"/>
      <c r="AT45" s="128">
        <f>'EV ECONOMICA'!DA45</f>
        <v>0</v>
      </c>
      <c r="AU45" s="230"/>
      <c r="AV45" s="128">
        <f>'EV ECONOMICA'!DF45</f>
        <v>0</v>
      </c>
      <c r="AW45" s="230"/>
      <c r="AX45" s="128">
        <f>'EV ECONOMICA'!DK45</f>
        <v>33309</v>
      </c>
      <c r="AY45" s="230" t="s">
        <v>39</v>
      </c>
      <c r="AZ45" s="128">
        <f>'EV ECONOMICA'!DP45</f>
        <v>0</v>
      </c>
      <c r="BA45" s="230"/>
      <c r="BB45" s="128">
        <f>'EV ECONOMICA'!DU45</f>
        <v>0</v>
      </c>
      <c r="BC45" s="230"/>
      <c r="BD45" s="128">
        <f>'EV ECONOMICA'!DZ45</f>
        <v>0</v>
      </c>
      <c r="BE45" s="230"/>
      <c r="BF45" s="128">
        <f>'EV ECONOMICA'!EE45</f>
        <v>0</v>
      </c>
      <c r="BG45" s="230"/>
      <c r="BH45" s="128">
        <f>'EV ECONOMICA'!EJ45</f>
        <v>0</v>
      </c>
      <c r="BI45" s="230"/>
    </row>
    <row r="46" spans="1:61" s="226" customFormat="1" ht="25.5" x14ac:dyDescent="0.2">
      <c r="A46" s="103">
        <v>37</v>
      </c>
      <c r="B46" s="202" t="s">
        <v>94</v>
      </c>
      <c r="C46" s="121" t="s">
        <v>95</v>
      </c>
      <c r="D46" s="146">
        <v>1</v>
      </c>
      <c r="E46" s="227" t="s">
        <v>53</v>
      </c>
      <c r="F46" s="228">
        <v>1</v>
      </c>
      <c r="G46" s="25">
        <v>24700</v>
      </c>
      <c r="H46" s="128">
        <f>'EV ECONOMICA'!J46</f>
        <v>0</v>
      </c>
      <c r="I46" s="230"/>
      <c r="J46" s="128">
        <f>'EV ECONOMICA'!O46</f>
        <v>0</v>
      </c>
      <c r="K46" s="230"/>
      <c r="L46" s="128">
        <f>'EV ECONOMICA'!T46</f>
        <v>0</v>
      </c>
      <c r="M46" s="230"/>
      <c r="N46" s="128">
        <f>'EV ECONOMICA'!Y46</f>
        <v>0</v>
      </c>
      <c r="O46" s="230"/>
      <c r="P46" s="128">
        <f>'EV ECONOMICA'!AD46</f>
        <v>0</v>
      </c>
      <c r="Q46" s="230"/>
      <c r="R46" s="128">
        <f>'EV ECONOMICA'!AI46</f>
        <v>24700</v>
      </c>
      <c r="S46" s="230" t="s">
        <v>575</v>
      </c>
      <c r="T46" s="128">
        <f>'EV ECONOMICA'!AN46</f>
        <v>42800</v>
      </c>
      <c r="U46" s="230" t="s">
        <v>39</v>
      </c>
      <c r="V46" s="128">
        <f>'EV ECONOMICA'!AS46</f>
        <v>0</v>
      </c>
      <c r="W46" s="230"/>
      <c r="X46" s="128">
        <f>'EV ECONOMICA'!AX46</f>
        <v>42693</v>
      </c>
      <c r="Y46" s="230" t="s">
        <v>575</v>
      </c>
      <c r="Z46" s="128">
        <f>'EV ECONOMICA'!BC46</f>
        <v>0</v>
      </c>
      <c r="AA46" s="230"/>
      <c r="AB46" s="128">
        <f>'EV ECONOMICA'!BH46</f>
        <v>0</v>
      </c>
      <c r="AC46" s="230"/>
      <c r="AD46" s="128">
        <f>'EV ECONOMICA'!BM46</f>
        <v>0</v>
      </c>
      <c r="AE46" s="230"/>
      <c r="AF46" s="128">
        <f>'EV ECONOMICA'!BR46</f>
        <v>0</v>
      </c>
      <c r="AG46" s="230"/>
      <c r="AH46" s="128">
        <f>'EV ECONOMICA'!BW46</f>
        <v>0</v>
      </c>
      <c r="AI46" s="230"/>
      <c r="AJ46" s="128">
        <f>'EV ECONOMICA'!CB46</f>
        <v>0</v>
      </c>
      <c r="AK46" s="230"/>
      <c r="AL46" s="128">
        <f>'EV ECONOMICA'!CG46</f>
        <v>0</v>
      </c>
      <c r="AM46" s="230"/>
      <c r="AN46" s="128">
        <f>'EV ECONOMICA'!CL46</f>
        <v>0</v>
      </c>
      <c r="AO46" s="230"/>
      <c r="AP46" s="128">
        <f>'EV ECONOMICA'!CQ46</f>
        <v>0</v>
      </c>
      <c r="AQ46" s="230"/>
      <c r="AR46" s="128">
        <f>'EV ECONOMICA'!CV46</f>
        <v>0</v>
      </c>
      <c r="AS46" s="230"/>
      <c r="AT46" s="128">
        <f>'EV ECONOMICA'!DA46</f>
        <v>0</v>
      </c>
      <c r="AU46" s="230"/>
      <c r="AV46" s="128">
        <f>'EV ECONOMICA'!DF46</f>
        <v>0</v>
      </c>
      <c r="AW46" s="230"/>
      <c r="AX46" s="128">
        <f>'EV ECONOMICA'!DK46</f>
        <v>45418</v>
      </c>
      <c r="AY46" s="230" t="s">
        <v>39</v>
      </c>
      <c r="AZ46" s="128">
        <f>'EV ECONOMICA'!DP46</f>
        <v>0</v>
      </c>
      <c r="BA46" s="230"/>
      <c r="BB46" s="128">
        <f>'EV ECONOMICA'!DU46</f>
        <v>0</v>
      </c>
      <c r="BC46" s="230"/>
      <c r="BD46" s="128">
        <f>'EV ECONOMICA'!DZ46</f>
        <v>0</v>
      </c>
      <c r="BE46" s="230"/>
      <c r="BF46" s="128">
        <f>'EV ECONOMICA'!EE46</f>
        <v>0</v>
      </c>
      <c r="BG46" s="230"/>
      <c r="BH46" s="128">
        <f>'EV ECONOMICA'!EJ46</f>
        <v>0</v>
      </c>
      <c r="BI46" s="230"/>
    </row>
    <row r="47" spans="1:61" s="226" customFormat="1" ht="25.5" x14ac:dyDescent="0.2">
      <c r="A47" s="103">
        <v>38</v>
      </c>
      <c r="B47" s="202" t="s">
        <v>96</v>
      </c>
      <c r="C47" s="121" t="s">
        <v>97</v>
      </c>
      <c r="D47" s="146">
        <v>1</v>
      </c>
      <c r="E47" s="227" t="s">
        <v>53</v>
      </c>
      <c r="F47" s="228">
        <v>2928.6666666666665</v>
      </c>
      <c r="G47" s="25">
        <v>2195.5500000000002</v>
      </c>
      <c r="H47" s="128">
        <f>'EV ECONOMICA'!J47</f>
        <v>2499</v>
      </c>
      <c r="I47" s="230" t="s">
        <v>575</v>
      </c>
      <c r="J47" s="128">
        <f>'EV ECONOMICA'!O47</f>
        <v>0</v>
      </c>
      <c r="K47" s="230"/>
      <c r="L47" s="128">
        <f>'EV ECONOMICA'!T47</f>
        <v>0</v>
      </c>
      <c r="M47" s="230"/>
      <c r="N47" s="128">
        <f>'EV ECONOMICA'!Y47</f>
        <v>0</v>
      </c>
      <c r="O47" s="230"/>
      <c r="P47" s="128">
        <f>'EV ECONOMICA'!AD47</f>
        <v>0</v>
      </c>
      <c r="Q47" s="230"/>
      <c r="R47" s="128">
        <f>'EV ECONOMICA'!AI47</f>
        <v>2187.2200000000003</v>
      </c>
      <c r="S47" s="230" t="s">
        <v>575</v>
      </c>
      <c r="T47" s="128">
        <f>'EV ECONOMICA'!AN47</f>
        <v>2378.81</v>
      </c>
      <c r="U47" s="230" t="s">
        <v>39</v>
      </c>
      <c r="V47" s="128">
        <f>'EV ECONOMICA'!AS47</f>
        <v>0</v>
      </c>
      <c r="W47" s="230"/>
      <c r="X47" s="128">
        <f>'EV ECONOMICA'!AX47</f>
        <v>2276.4700000000003</v>
      </c>
      <c r="Y47" s="230" t="s">
        <v>39</v>
      </c>
      <c r="Z47" s="128">
        <f>'EV ECONOMICA'!BC47</f>
        <v>0</v>
      </c>
      <c r="AA47" s="230"/>
      <c r="AB47" s="128">
        <f>'EV ECONOMICA'!BH47</f>
        <v>0</v>
      </c>
      <c r="AC47" s="230"/>
      <c r="AD47" s="128">
        <f>'EV ECONOMICA'!BM47</f>
        <v>0</v>
      </c>
      <c r="AE47" s="230"/>
      <c r="AF47" s="128">
        <f>'EV ECONOMICA'!BR47</f>
        <v>0</v>
      </c>
      <c r="AG47" s="230"/>
      <c r="AH47" s="128">
        <f>'EV ECONOMICA'!BW47</f>
        <v>0</v>
      </c>
      <c r="AI47" s="230"/>
      <c r="AJ47" s="128">
        <f>'EV ECONOMICA'!CB47</f>
        <v>0</v>
      </c>
      <c r="AK47" s="230"/>
      <c r="AL47" s="128">
        <f>'EV ECONOMICA'!CG47</f>
        <v>2394.2800000000002</v>
      </c>
      <c r="AM47" s="230" t="s">
        <v>38</v>
      </c>
      <c r="AN47" s="128">
        <f>'EV ECONOMICA'!CL47</f>
        <v>2602.5300000000002</v>
      </c>
      <c r="AO47" s="230" t="s">
        <v>39</v>
      </c>
      <c r="AP47" s="128">
        <f>'EV ECONOMICA'!CQ47</f>
        <v>0</v>
      </c>
      <c r="AQ47" s="230"/>
      <c r="AR47" s="128">
        <f>'EV ECONOMICA'!CV47</f>
        <v>2246.7200000000003</v>
      </c>
      <c r="AS47" s="230" t="s">
        <v>39</v>
      </c>
      <c r="AT47" s="128">
        <f>'EV ECONOMICA'!DA47</f>
        <v>0</v>
      </c>
      <c r="AU47" s="230"/>
      <c r="AV47" s="128">
        <f>'EV ECONOMICA'!DF47</f>
        <v>0</v>
      </c>
      <c r="AW47" s="230"/>
      <c r="AX47" s="128">
        <f>'EV ECONOMICA'!DK47</f>
        <v>1961.12</v>
      </c>
      <c r="AY47" s="230" t="s">
        <v>39</v>
      </c>
      <c r="AZ47" s="128">
        <f>'EV ECONOMICA'!DP47</f>
        <v>0</v>
      </c>
      <c r="BA47" s="230"/>
      <c r="BB47" s="128">
        <f>'EV ECONOMICA'!DU47</f>
        <v>0</v>
      </c>
      <c r="BC47" s="230"/>
      <c r="BD47" s="128">
        <f>'EV ECONOMICA'!DZ47</f>
        <v>0</v>
      </c>
      <c r="BE47" s="230"/>
      <c r="BF47" s="128">
        <f>'EV ECONOMICA'!EE47</f>
        <v>0</v>
      </c>
      <c r="BG47" s="230"/>
      <c r="BH47" s="128">
        <f>'EV ECONOMICA'!EJ47</f>
        <v>0</v>
      </c>
      <c r="BI47" s="230"/>
    </row>
    <row r="48" spans="1:61" s="226" customFormat="1" ht="51" x14ac:dyDescent="0.2">
      <c r="A48" s="103">
        <v>39</v>
      </c>
      <c r="B48" s="202" t="s">
        <v>98</v>
      </c>
      <c r="C48" s="121" t="s">
        <v>99</v>
      </c>
      <c r="D48" s="146">
        <v>1</v>
      </c>
      <c r="E48" s="227" t="s">
        <v>53</v>
      </c>
      <c r="F48" s="228">
        <v>1052.9666666666667</v>
      </c>
      <c r="G48" s="25">
        <v>4811.17</v>
      </c>
      <c r="H48" s="128">
        <f>'EV ECONOMICA'!J48</f>
        <v>0</v>
      </c>
      <c r="I48" s="230"/>
      <c r="J48" s="128">
        <f>'EV ECONOMICA'!O48</f>
        <v>0</v>
      </c>
      <c r="K48" s="230"/>
      <c r="L48" s="128">
        <f>'EV ECONOMICA'!T48</f>
        <v>0</v>
      </c>
      <c r="M48" s="230"/>
      <c r="N48" s="128">
        <f>'EV ECONOMICA'!Y48</f>
        <v>0</v>
      </c>
      <c r="O48" s="230"/>
      <c r="P48" s="128">
        <f>'EV ECONOMICA'!AD48</f>
        <v>0</v>
      </c>
      <c r="Q48" s="230"/>
      <c r="R48" s="128">
        <f>'EV ECONOMICA'!AI48</f>
        <v>4212.6000000000004</v>
      </c>
      <c r="S48" s="230" t="s">
        <v>575</v>
      </c>
      <c r="T48" s="128">
        <f>'EV ECONOMICA'!AN48</f>
        <v>5593</v>
      </c>
      <c r="U48" s="230" t="s">
        <v>39</v>
      </c>
      <c r="V48" s="128">
        <f>'EV ECONOMICA'!AS48</f>
        <v>0</v>
      </c>
      <c r="W48" s="230"/>
      <c r="X48" s="128">
        <f>'EV ECONOMICA'!AX48</f>
        <v>4687.41</v>
      </c>
      <c r="Y48" s="230" t="s">
        <v>39</v>
      </c>
      <c r="Z48" s="128">
        <f>'EV ECONOMICA'!BC48</f>
        <v>0</v>
      </c>
      <c r="AA48" s="230"/>
      <c r="AB48" s="128">
        <f>'EV ECONOMICA'!BH48</f>
        <v>0</v>
      </c>
      <c r="AC48" s="230"/>
      <c r="AD48" s="128">
        <f>'EV ECONOMICA'!BM48</f>
        <v>0</v>
      </c>
      <c r="AE48" s="230"/>
      <c r="AF48" s="128">
        <f>'EV ECONOMICA'!BR48</f>
        <v>4811.17</v>
      </c>
      <c r="AG48" s="230" t="s">
        <v>39</v>
      </c>
      <c r="AH48" s="128">
        <f>'EV ECONOMICA'!BW48</f>
        <v>0</v>
      </c>
      <c r="AI48" s="230"/>
      <c r="AJ48" s="128">
        <f>'EV ECONOMICA'!CB48</f>
        <v>0</v>
      </c>
      <c r="AK48" s="230"/>
      <c r="AL48" s="128">
        <f>'EV ECONOMICA'!CG48</f>
        <v>4964.68</v>
      </c>
      <c r="AM48" s="230" t="s">
        <v>39</v>
      </c>
      <c r="AN48" s="128">
        <f>'EV ECONOMICA'!CL48</f>
        <v>0</v>
      </c>
      <c r="AO48" s="230"/>
      <c r="AP48" s="128">
        <f>'EV ECONOMICA'!CQ48</f>
        <v>0</v>
      </c>
      <c r="AQ48" s="230"/>
      <c r="AR48" s="128">
        <f>'EV ECONOMICA'!CV48</f>
        <v>5557.58</v>
      </c>
      <c r="AS48" s="230" t="s">
        <v>39</v>
      </c>
      <c r="AT48" s="128">
        <f>'EV ECONOMICA'!DA48</f>
        <v>0</v>
      </c>
      <c r="AU48" s="230"/>
      <c r="AV48" s="128">
        <f>'EV ECONOMICA'!DF48</f>
        <v>5854.8</v>
      </c>
      <c r="AW48" s="230" t="s">
        <v>39</v>
      </c>
      <c r="AX48" s="128">
        <f>'EV ECONOMICA'!DK48</f>
        <v>4367.3</v>
      </c>
      <c r="AY48" s="230" t="s">
        <v>39</v>
      </c>
      <c r="AZ48" s="128">
        <f>'EV ECONOMICA'!DP48</f>
        <v>0</v>
      </c>
      <c r="BA48" s="230"/>
      <c r="BB48" s="128">
        <f>'EV ECONOMICA'!DU48</f>
        <v>0</v>
      </c>
      <c r="BC48" s="230"/>
      <c r="BD48" s="128">
        <f>'EV ECONOMICA'!DZ48</f>
        <v>0</v>
      </c>
      <c r="BE48" s="230"/>
      <c r="BF48" s="128">
        <f>'EV ECONOMICA'!EE48</f>
        <v>0</v>
      </c>
      <c r="BG48" s="230"/>
      <c r="BH48" s="128">
        <f>'EV ECONOMICA'!EJ48</f>
        <v>0</v>
      </c>
      <c r="BI48" s="230"/>
    </row>
    <row r="49" spans="1:61" s="226" customFormat="1" ht="51" x14ac:dyDescent="0.2">
      <c r="A49" s="103">
        <v>40</v>
      </c>
      <c r="B49" s="202" t="s">
        <v>100</v>
      </c>
      <c r="C49" s="121" t="s">
        <v>99</v>
      </c>
      <c r="D49" s="146">
        <v>1</v>
      </c>
      <c r="E49" s="227" t="s">
        <v>53</v>
      </c>
      <c r="F49" s="228">
        <v>34.333333333333336</v>
      </c>
      <c r="G49" s="25">
        <v>4776.1364000000003</v>
      </c>
      <c r="H49" s="128">
        <f>'EV ECONOMICA'!J49</f>
        <v>0</v>
      </c>
      <c r="I49" s="230"/>
      <c r="J49" s="128">
        <f>'EV ECONOMICA'!O49</f>
        <v>0</v>
      </c>
      <c r="K49" s="230"/>
      <c r="L49" s="128">
        <f>'EV ECONOMICA'!T49</f>
        <v>0</v>
      </c>
      <c r="M49" s="230"/>
      <c r="N49" s="128">
        <f>'EV ECONOMICA'!Y49</f>
        <v>0</v>
      </c>
      <c r="O49" s="230"/>
      <c r="P49" s="128">
        <f>'EV ECONOMICA'!AD49</f>
        <v>0</v>
      </c>
      <c r="Q49" s="230"/>
      <c r="R49" s="128">
        <f>'EV ECONOMICA'!AI49</f>
        <v>4748.1000000000004</v>
      </c>
      <c r="S49" s="230" t="s">
        <v>575</v>
      </c>
      <c r="T49" s="128">
        <f>'EV ECONOMICA'!AN49</f>
        <v>0</v>
      </c>
      <c r="U49" s="230"/>
      <c r="V49" s="128">
        <f>'EV ECONOMICA'!AS49</f>
        <v>0</v>
      </c>
      <c r="W49" s="230"/>
      <c r="X49" s="128">
        <f>'EV ECONOMICA'!AX49</f>
        <v>8896.44</v>
      </c>
      <c r="Y49" s="230" t="s">
        <v>39</v>
      </c>
      <c r="Z49" s="128">
        <f>'EV ECONOMICA'!BC49</f>
        <v>0</v>
      </c>
      <c r="AA49" s="230"/>
      <c r="AB49" s="128">
        <f>'EV ECONOMICA'!BH49</f>
        <v>0</v>
      </c>
      <c r="AC49" s="230"/>
      <c r="AD49" s="128">
        <f>'EV ECONOMICA'!BM49</f>
        <v>0</v>
      </c>
      <c r="AE49" s="230"/>
      <c r="AF49" s="128">
        <f>'EV ECONOMICA'!BR49</f>
        <v>4760</v>
      </c>
      <c r="AG49" s="230" t="s">
        <v>39</v>
      </c>
      <c r="AH49" s="128">
        <f>'EV ECONOMICA'!BW49</f>
        <v>0</v>
      </c>
      <c r="AI49" s="230"/>
      <c r="AJ49" s="128">
        <f>'EV ECONOMICA'!CB49</f>
        <v>0</v>
      </c>
      <c r="AK49" s="230"/>
      <c r="AL49" s="128">
        <f>'EV ECONOMICA'!CG49</f>
        <v>0</v>
      </c>
      <c r="AM49" s="230"/>
      <c r="AN49" s="128">
        <f>'EV ECONOMICA'!CL49</f>
        <v>0</v>
      </c>
      <c r="AO49" s="230"/>
      <c r="AP49" s="128">
        <f>'EV ECONOMICA'!CQ49</f>
        <v>0</v>
      </c>
      <c r="AQ49" s="230"/>
      <c r="AR49" s="128">
        <f>'EV ECONOMICA'!CV49</f>
        <v>0</v>
      </c>
      <c r="AS49" s="230"/>
      <c r="AT49" s="128">
        <f>'EV ECONOMICA'!DA49</f>
        <v>0</v>
      </c>
      <c r="AU49" s="230"/>
      <c r="AV49" s="128">
        <f>'EV ECONOMICA'!DF49</f>
        <v>0</v>
      </c>
      <c r="AW49" s="230"/>
      <c r="AX49" s="128">
        <f>'EV ECONOMICA'!DK49</f>
        <v>4928.9799999999996</v>
      </c>
      <c r="AY49" s="230" t="s">
        <v>39</v>
      </c>
      <c r="AZ49" s="128">
        <f>'EV ECONOMICA'!DP49</f>
        <v>0</v>
      </c>
      <c r="BA49" s="230"/>
      <c r="BB49" s="128">
        <f>'EV ECONOMICA'!DU49</f>
        <v>0</v>
      </c>
      <c r="BC49" s="230"/>
      <c r="BD49" s="128">
        <f>'EV ECONOMICA'!DZ49</f>
        <v>0</v>
      </c>
      <c r="BE49" s="230"/>
      <c r="BF49" s="128">
        <f>'EV ECONOMICA'!EE49</f>
        <v>0</v>
      </c>
      <c r="BG49" s="230"/>
      <c r="BH49" s="128">
        <f>'EV ECONOMICA'!EJ49</f>
        <v>0</v>
      </c>
      <c r="BI49" s="230"/>
    </row>
    <row r="50" spans="1:61" s="226" customFormat="1" ht="38.25" x14ac:dyDescent="0.2">
      <c r="A50" s="103">
        <v>41</v>
      </c>
      <c r="B50" s="202" t="s">
        <v>101</v>
      </c>
      <c r="C50" s="121" t="s">
        <v>102</v>
      </c>
      <c r="D50" s="146">
        <v>1</v>
      </c>
      <c r="E50" s="227" t="s">
        <v>53</v>
      </c>
      <c r="F50" s="228">
        <v>58</v>
      </c>
      <c r="G50" s="25">
        <v>27043.94</v>
      </c>
      <c r="H50" s="128">
        <f>'EV ECONOMICA'!J50</f>
        <v>0</v>
      </c>
      <c r="I50" s="230"/>
      <c r="J50" s="128">
        <f>'EV ECONOMICA'!O50</f>
        <v>0</v>
      </c>
      <c r="K50" s="230"/>
      <c r="L50" s="128">
        <f>'EV ECONOMICA'!T50</f>
        <v>0</v>
      </c>
      <c r="M50" s="230"/>
      <c r="N50" s="128">
        <f>'EV ECONOMICA'!Y50</f>
        <v>0</v>
      </c>
      <c r="O50" s="230"/>
      <c r="P50" s="128">
        <f>'EV ECONOMICA'!AD50</f>
        <v>0</v>
      </c>
      <c r="Q50" s="230"/>
      <c r="R50" s="128">
        <f>'EV ECONOMICA'!AI50</f>
        <v>0</v>
      </c>
      <c r="S50" s="230"/>
      <c r="T50" s="128">
        <f>'EV ECONOMICA'!AN50</f>
        <v>27089.16</v>
      </c>
      <c r="U50" s="230" t="s">
        <v>39</v>
      </c>
      <c r="V50" s="128">
        <f>'EV ECONOMICA'!AS50</f>
        <v>0</v>
      </c>
      <c r="W50" s="230"/>
      <c r="X50" s="128">
        <f>'EV ECONOMICA'!AX50</f>
        <v>26957.07</v>
      </c>
      <c r="Y50" s="230" t="s">
        <v>39</v>
      </c>
      <c r="Z50" s="128">
        <f>'EV ECONOMICA'!BC50</f>
        <v>0</v>
      </c>
      <c r="AA50" s="230"/>
      <c r="AB50" s="128">
        <f>'EV ECONOMICA'!BH50</f>
        <v>0</v>
      </c>
      <c r="AC50" s="230"/>
      <c r="AD50" s="128">
        <f>'EV ECONOMICA'!BM50</f>
        <v>0</v>
      </c>
      <c r="AE50" s="230"/>
      <c r="AF50" s="128">
        <f>'EV ECONOMICA'!BR50</f>
        <v>0</v>
      </c>
      <c r="AG50" s="230"/>
      <c r="AH50" s="128">
        <f>'EV ECONOMICA'!BW50</f>
        <v>0</v>
      </c>
      <c r="AI50" s="230"/>
      <c r="AJ50" s="128">
        <f>'EV ECONOMICA'!CB50</f>
        <v>0</v>
      </c>
      <c r="AK50" s="230"/>
      <c r="AL50" s="128">
        <f>'EV ECONOMICA'!CG50</f>
        <v>0</v>
      </c>
      <c r="AM50" s="230"/>
      <c r="AN50" s="128">
        <f>'EV ECONOMICA'!CL50</f>
        <v>0</v>
      </c>
      <c r="AO50" s="230"/>
      <c r="AP50" s="128">
        <f>'EV ECONOMICA'!CQ50</f>
        <v>0</v>
      </c>
      <c r="AQ50" s="230"/>
      <c r="AR50" s="128">
        <f>'EV ECONOMICA'!CV50</f>
        <v>31237.5</v>
      </c>
      <c r="AS50" s="230" t="s">
        <v>39</v>
      </c>
      <c r="AT50" s="128">
        <f>'EV ECONOMICA'!DA50</f>
        <v>0</v>
      </c>
      <c r="AU50" s="230"/>
      <c r="AV50" s="128">
        <f>'EV ECONOMICA'!DF50</f>
        <v>0</v>
      </c>
      <c r="AW50" s="230"/>
      <c r="AX50" s="128">
        <f>'EV ECONOMICA'!DK50</f>
        <v>0</v>
      </c>
      <c r="AY50" s="230"/>
      <c r="AZ50" s="128">
        <f>'EV ECONOMICA'!DP50</f>
        <v>0</v>
      </c>
      <c r="BA50" s="230"/>
      <c r="BB50" s="128">
        <f>'EV ECONOMICA'!DU50</f>
        <v>0</v>
      </c>
      <c r="BC50" s="230"/>
      <c r="BD50" s="128">
        <f>'EV ECONOMICA'!DZ50</f>
        <v>0</v>
      </c>
      <c r="BE50" s="230"/>
      <c r="BF50" s="128">
        <f>'EV ECONOMICA'!EE50</f>
        <v>0</v>
      </c>
      <c r="BG50" s="230"/>
      <c r="BH50" s="128">
        <f>'EV ECONOMICA'!EJ50</f>
        <v>0</v>
      </c>
      <c r="BI50" s="230"/>
    </row>
    <row r="51" spans="1:61" s="226" customFormat="1" ht="38.25" x14ac:dyDescent="0.2">
      <c r="A51" s="103">
        <v>42</v>
      </c>
      <c r="B51" s="202" t="s">
        <v>103</v>
      </c>
      <c r="C51" s="121" t="s">
        <v>102</v>
      </c>
      <c r="D51" s="146">
        <v>1</v>
      </c>
      <c r="E51" s="227" t="s">
        <v>53</v>
      </c>
      <c r="F51" s="228">
        <v>28.333333333333332</v>
      </c>
      <c r="G51" s="25">
        <v>19986.05</v>
      </c>
      <c r="H51" s="128">
        <f>'EV ECONOMICA'!J51</f>
        <v>0</v>
      </c>
      <c r="I51" s="230"/>
      <c r="J51" s="128">
        <f>'EV ECONOMICA'!O51</f>
        <v>0</v>
      </c>
      <c r="K51" s="230"/>
      <c r="L51" s="128">
        <f>'EV ECONOMICA'!T51</f>
        <v>0</v>
      </c>
      <c r="M51" s="230"/>
      <c r="N51" s="128">
        <f>'EV ECONOMICA'!Y51</f>
        <v>0</v>
      </c>
      <c r="O51" s="230"/>
      <c r="P51" s="128">
        <f>'EV ECONOMICA'!AD51</f>
        <v>0</v>
      </c>
      <c r="Q51" s="230"/>
      <c r="R51" s="128">
        <f>'EV ECONOMICA'!AI51</f>
        <v>0</v>
      </c>
      <c r="S51" s="230"/>
      <c r="T51" s="128">
        <f>'EV ECONOMICA'!AN51</f>
        <v>22253</v>
      </c>
      <c r="U51" s="230" t="s">
        <v>39</v>
      </c>
      <c r="V51" s="128">
        <f>'EV ECONOMICA'!AS51</f>
        <v>0</v>
      </c>
      <c r="W51" s="230"/>
      <c r="X51" s="128">
        <f>'EV ECONOMICA'!AX51</f>
        <v>20118.14</v>
      </c>
      <c r="Y51" s="230" t="s">
        <v>39</v>
      </c>
      <c r="Z51" s="128">
        <f>'EV ECONOMICA'!BC51</f>
        <v>0</v>
      </c>
      <c r="AA51" s="230"/>
      <c r="AB51" s="128">
        <f>'EV ECONOMICA'!BH51</f>
        <v>0</v>
      </c>
      <c r="AC51" s="230"/>
      <c r="AD51" s="128">
        <f>'EV ECONOMICA'!BM51</f>
        <v>0</v>
      </c>
      <c r="AE51" s="230"/>
      <c r="AF51" s="128">
        <f>'EV ECONOMICA'!BR51</f>
        <v>0</v>
      </c>
      <c r="AG51" s="230"/>
      <c r="AH51" s="128">
        <f>'EV ECONOMICA'!BW51</f>
        <v>0</v>
      </c>
      <c r="AI51" s="230"/>
      <c r="AJ51" s="128">
        <f>'EV ECONOMICA'!CB51</f>
        <v>0</v>
      </c>
      <c r="AK51" s="230"/>
      <c r="AL51" s="128">
        <f>'EV ECONOMICA'!CG51</f>
        <v>0</v>
      </c>
      <c r="AM51" s="230"/>
      <c r="AN51" s="128">
        <f>'EV ECONOMICA'!CL51</f>
        <v>0</v>
      </c>
      <c r="AO51" s="230"/>
      <c r="AP51" s="128">
        <f>'EV ECONOMICA'!CQ51</f>
        <v>0</v>
      </c>
      <c r="AQ51" s="230"/>
      <c r="AR51" s="128">
        <f>'EV ECONOMICA'!CV51</f>
        <v>31237.5</v>
      </c>
      <c r="AS51" s="230" t="s">
        <v>39</v>
      </c>
      <c r="AT51" s="128">
        <f>'EV ECONOMICA'!DA51</f>
        <v>0</v>
      </c>
      <c r="AU51" s="230"/>
      <c r="AV51" s="128">
        <f>'EV ECONOMICA'!DF51</f>
        <v>0</v>
      </c>
      <c r="AW51" s="230"/>
      <c r="AX51" s="128">
        <f>'EV ECONOMICA'!DK51</f>
        <v>0</v>
      </c>
      <c r="AY51" s="230"/>
      <c r="AZ51" s="128">
        <f>'EV ECONOMICA'!DP51</f>
        <v>0</v>
      </c>
      <c r="BA51" s="230"/>
      <c r="BB51" s="128">
        <f>'EV ECONOMICA'!DU51</f>
        <v>0</v>
      </c>
      <c r="BC51" s="230"/>
      <c r="BD51" s="128">
        <f>'EV ECONOMICA'!DZ51</f>
        <v>0</v>
      </c>
      <c r="BE51" s="230"/>
      <c r="BF51" s="128">
        <f>'EV ECONOMICA'!EE51</f>
        <v>0</v>
      </c>
      <c r="BG51" s="230"/>
      <c r="BH51" s="128">
        <f>'EV ECONOMICA'!EJ51</f>
        <v>0</v>
      </c>
      <c r="BI51" s="230"/>
    </row>
    <row r="52" spans="1:61" s="226" customFormat="1" ht="89.25" x14ac:dyDescent="0.2">
      <c r="A52" s="103">
        <v>43</v>
      </c>
      <c r="B52" s="202" t="s">
        <v>104</v>
      </c>
      <c r="C52" s="121" t="s">
        <v>105</v>
      </c>
      <c r="D52" s="146">
        <v>1</v>
      </c>
      <c r="E52" s="227" t="s">
        <v>53</v>
      </c>
      <c r="F52" s="228">
        <v>58</v>
      </c>
      <c r="G52" s="25">
        <v>28908.194000000003</v>
      </c>
      <c r="H52" s="128">
        <f>'EV ECONOMICA'!J52</f>
        <v>0</v>
      </c>
      <c r="I52" s="230"/>
      <c r="J52" s="128">
        <f>'EV ECONOMICA'!O52</f>
        <v>0</v>
      </c>
      <c r="K52" s="230"/>
      <c r="L52" s="128">
        <f>'EV ECONOMICA'!T52</f>
        <v>0</v>
      </c>
      <c r="M52" s="230"/>
      <c r="N52" s="128">
        <f>'EV ECONOMICA'!Y52</f>
        <v>0</v>
      </c>
      <c r="O52" s="230"/>
      <c r="P52" s="128">
        <f>'EV ECONOMICA'!AD52</f>
        <v>0</v>
      </c>
      <c r="Q52" s="230"/>
      <c r="R52" s="128">
        <f>'EV ECONOMICA'!AI52</f>
        <v>0</v>
      </c>
      <c r="S52" s="230"/>
      <c r="T52" s="128">
        <f>'EV ECONOMICA'!AN52</f>
        <v>0</v>
      </c>
      <c r="U52" s="230"/>
      <c r="V52" s="128">
        <f>'EV ECONOMICA'!AS52</f>
        <v>0</v>
      </c>
      <c r="W52" s="230"/>
      <c r="X52" s="128">
        <f>'EV ECONOMICA'!AX52</f>
        <v>50710.66</v>
      </c>
      <c r="Y52" s="230" t="s">
        <v>39</v>
      </c>
      <c r="Z52" s="128">
        <f>'EV ECONOMICA'!BC52</f>
        <v>0</v>
      </c>
      <c r="AA52" s="230"/>
      <c r="AB52" s="128">
        <f>'EV ECONOMICA'!BH52</f>
        <v>0</v>
      </c>
      <c r="AC52" s="230"/>
      <c r="AD52" s="128">
        <f>'EV ECONOMICA'!BM52</f>
        <v>0</v>
      </c>
      <c r="AE52" s="230"/>
      <c r="AF52" s="128">
        <f>'EV ECONOMICA'!BR52</f>
        <v>0</v>
      </c>
      <c r="AG52" s="230"/>
      <c r="AH52" s="128">
        <f>'EV ECONOMICA'!BW52</f>
        <v>28113.75</v>
      </c>
      <c r="AI52" s="230" t="s">
        <v>39</v>
      </c>
      <c r="AJ52" s="128">
        <f>'EV ECONOMICA'!CB52</f>
        <v>0</v>
      </c>
      <c r="AK52" s="230"/>
      <c r="AL52" s="128">
        <f>'EV ECONOMICA'!CG52</f>
        <v>0</v>
      </c>
      <c r="AM52" s="230"/>
      <c r="AN52" s="128">
        <f>'EV ECONOMICA'!CL52</f>
        <v>0</v>
      </c>
      <c r="AO52" s="230"/>
      <c r="AP52" s="128">
        <f>'EV ECONOMICA'!CQ52</f>
        <v>0</v>
      </c>
      <c r="AQ52" s="230"/>
      <c r="AR52" s="128">
        <f>'EV ECONOMICA'!CV52</f>
        <v>35224</v>
      </c>
      <c r="AS52" s="230" t="s">
        <v>39</v>
      </c>
      <c r="AT52" s="128">
        <f>'EV ECONOMICA'!DA52</f>
        <v>0</v>
      </c>
      <c r="AU52" s="230"/>
      <c r="AV52" s="128">
        <f>'EV ECONOMICA'!DF52</f>
        <v>0</v>
      </c>
      <c r="AW52" s="230"/>
      <c r="AX52" s="128">
        <f>'EV ECONOMICA'!DK52</f>
        <v>0</v>
      </c>
      <c r="AY52" s="230"/>
      <c r="AZ52" s="128">
        <f>'EV ECONOMICA'!DP52</f>
        <v>0</v>
      </c>
      <c r="BA52" s="230"/>
      <c r="BB52" s="128">
        <f>'EV ECONOMICA'!DU52</f>
        <v>0</v>
      </c>
      <c r="BC52" s="230"/>
      <c r="BD52" s="128">
        <f>'EV ECONOMICA'!DZ52</f>
        <v>0</v>
      </c>
      <c r="BE52" s="230"/>
      <c r="BF52" s="128">
        <f>'EV ECONOMICA'!EE52</f>
        <v>0</v>
      </c>
      <c r="BG52" s="230"/>
      <c r="BH52" s="128">
        <f>'EV ECONOMICA'!EJ52</f>
        <v>0</v>
      </c>
      <c r="BI52" s="230"/>
    </row>
    <row r="53" spans="1:61" s="226" customFormat="1" ht="38.25" x14ac:dyDescent="0.2">
      <c r="A53" s="103">
        <v>44</v>
      </c>
      <c r="B53" s="202" t="s">
        <v>106</v>
      </c>
      <c r="C53" s="121" t="s">
        <v>102</v>
      </c>
      <c r="D53" s="146">
        <v>1</v>
      </c>
      <c r="E53" s="227" t="s">
        <v>53</v>
      </c>
      <c r="F53" s="228">
        <v>32</v>
      </c>
      <c r="G53" s="25">
        <v>21215.32</v>
      </c>
      <c r="H53" s="128">
        <f>'EV ECONOMICA'!J53</f>
        <v>0</v>
      </c>
      <c r="I53" s="230"/>
      <c r="J53" s="128">
        <f>'EV ECONOMICA'!O53</f>
        <v>0</v>
      </c>
      <c r="K53" s="230"/>
      <c r="L53" s="128">
        <f>'EV ECONOMICA'!T53</f>
        <v>0</v>
      </c>
      <c r="M53" s="230"/>
      <c r="N53" s="128">
        <f>'EV ECONOMICA'!Y53</f>
        <v>0</v>
      </c>
      <c r="O53" s="230"/>
      <c r="P53" s="128">
        <f>'EV ECONOMICA'!AD53</f>
        <v>0</v>
      </c>
      <c r="Q53" s="230"/>
      <c r="R53" s="128">
        <f>'EV ECONOMICA'!AI53</f>
        <v>0</v>
      </c>
      <c r="S53" s="230"/>
      <c r="T53" s="128">
        <f>'EV ECONOMICA'!AN53</f>
        <v>21539</v>
      </c>
      <c r="U53" s="230" t="s">
        <v>39</v>
      </c>
      <c r="V53" s="128">
        <f>'EV ECONOMICA'!AS53</f>
        <v>0</v>
      </c>
      <c r="W53" s="230"/>
      <c r="X53" s="128">
        <f>'EV ECONOMICA'!AX53</f>
        <v>21354.55</v>
      </c>
      <c r="Y53" s="230" t="s">
        <v>575</v>
      </c>
      <c r="Z53" s="128">
        <f>'EV ECONOMICA'!BC53</f>
        <v>0</v>
      </c>
      <c r="AA53" s="230"/>
      <c r="AB53" s="128">
        <f>'EV ECONOMICA'!BH53</f>
        <v>0</v>
      </c>
      <c r="AC53" s="230"/>
      <c r="AD53" s="128">
        <f>'EV ECONOMICA'!BM53</f>
        <v>0</v>
      </c>
      <c r="AE53" s="230"/>
      <c r="AF53" s="128">
        <f>'EV ECONOMICA'!BR53</f>
        <v>0</v>
      </c>
      <c r="AG53" s="230"/>
      <c r="AH53" s="128">
        <f>'EV ECONOMICA'!BW53</f>
        <v>0</v>
      </c>
      <c r="AI53" s="230"/>
      <c r="AJ53" s="128">
        <f>'EV ECONOMICA'!CB53</f>
        <v>0</v>
      </c>
      <c r="AK53" s="230"/>
      <c r="AL53" s="128">
        <f>'EV ECONOMICA'!CG53</f>
        <v>0</v>
      </c>
      <c r="AM53" s="230"/>
      <c r="AN53" s="128">
        <f>'EV ECONOMICA'!CL53</f>
        <v>0</v>
      </c>
      <c r="AO53" s="230"/>
      <c r="AP53" s="128">
        <f>'EV ECONOMICA'!CQ53</f>
        <v>0</v>
      </c>
      <c r="AQ53" s="230"/>
      <c r="AR53" s="128">
        <f>'EV ECONOMICA'!CV53</f>
        <v>0</v>
      </c>
      <c r="AS53" s="230"/>
      <c r="AT53" s="128">
        <f>'EV ECONOMICA'!DA53</f>
        <v>0</v>
      </c>
      <c r="AU53" s="230"/>
      <c r="AV53" s="128">
        <f>'EV ECONOMICA'!DF53</f>
        <v>0</v>
      </c>
      <c r="AW53" s="230"/>
      <c r="AX53" s="128">
        <f>'EV ECONOMICA'!DK53</f>
        <v>0</v>
      </c>
      <c r="AY53" s="230"/>
      <c r="AZ53" s="128">
        <f>'EV ECONOMICA'!DP53</f>
        <v>0</v>
      </c>
      <c r="BA53" s="230"/>
      <c r="BB53" s="128">
        <f>'EV ECONOMICA'!DU53</f>
        <v>0</v>
      </c>
      <c r="BC53" s="230"/>
      <c r="BD53" s="128">
        <f>'EV ECONOMICA'!DZ53</f>
        <v>0</v>
      </c>
      <c r="BE53" s="230"/>
      <c r="BF53" s="128">
        <f>'EV ECONOMICA'!EE53</f>
        <v>0</v>
      </c>
      <c r="BG53" s="230"/>
      <c r="BH53" s="128">
        <f>'EV ECONOMICA'!EJ53</f>
        <v>0</v>
      </c>
      <c r="BI53" s="230"/>
    </row>
    <row r="54" spans="1:61" s="226" customFormat="1" ht="63.75" x14ac:dyDescent="0.2">
      <c r="A54" s="103">
        <v>45</v>
      </c>
      <c r="B54" s="202" t="s">
        <v>107</v>
      </c>
      <c r="C54" s="121" t="s">
        <v>108</v>
      </c>
      <c r="D54" s="146">
        <v>1</v>
      </c>
      <c r="E54" s="227" t="s">
        <v>53</v>
      </c>
      <c r="F54" s="228">
        <v>4418</v>
      </c>
      <c r="G54" s="25">
        <v>2145</v>
      </c>
      <c r="H54" s="128">
        <f>'EV ECONOMICA'!J54</f>
        <v>2800</v>
      </c>
      <c r="I54" s="230" t="s">
        <v>575</v>
      </c>
      <c r="J54" s="128">
        <f>'EV ECONOMICA'!O54</f>
        <v>0</v>
      </c>
      <c r="K54" s="230"/>
      <c r="L54" s="128">
        <f>'EV ECONOMICA'!T54</f>
        <v>0</v>
      </c>
      <c r="M54" s="230"/>
      <c r="N54" s="128">
        <f>'EV ECONOMICA'!Y54</f>
        <v>0</v>
      </c>
      <c r="O54" s="230"/>
      <c r="P54" s="128">
        <f>'EV ECONOMICA'!AD54</f>
        <v>0</v>
      </c>
      <c r="Q54" s="230"/>
      <c r="R54" s="128">
        <f>'EV ECONOMICA'!AI54</f>
        <v>0</v>
      </c>
      <c r="S54" s="230"/>
      <c r="T54" s="128">
        <f>'EV ECONOMICA'!AN54</f>
        <v>0</v>
      </c>
      <c r="U54" s="230"/>
      <c r="V54" s="128">
        <f>'EV ECONOMICA'!AS54</f>
        <v>0</v>
      </c>
      <c r="W54" s="230"/>
      <c r="X54" s="128">
        <f>'EV ECONOMICA'!AX54</f>
        <v>2097</v>
      </c>
      <c r="Y54" s="230" t="s">
        <v>575</v>
      </c>
      <c r="Z54" s="128">
        <f>'EV ECONOMICA'!BC54</f>
        <v>0</v>
      </c>
      <c r="AA54" s="230"/>
      <c r="AB54" s="128">
        <f>'EV ECONOMICA'!BH54</f>
        <v>0</v>
      </c>
      <c r="AC54" s="230"/>
      <c r="AD54" s="128">
        <f>'EV ECONOMICA'!BM54</f>
        <v>0</v>
      </c>
      <c r="AE54" s="230"/>
      <c r="AF54" s="128">
        <f>'EV ECONOMICA'!BR54</f>
        <v>2290</v>
      </c>
      <c r="AG54" s="230" t="s">
        <v>39</v>
      </c>
      <c r="AH54" s="128">
        <f>'EV ECONOMICA'!BW54</f>
        <v>3391.5</v>
      </c>
      <c r="AI54" s="230" t="s">
        <v>39</v>
      </c>
      <c r="AJ54" s="128">
        <f>'EV ECONOMICA'!CB54</f>
        <v>0</v>
      </c>
      <c r="AK54" s="230"/>
      <c r="AL54" s="128">
        <f>'EV ECONOMICA'!CG54</f>
        <v>3169</v>
      </c>
      <c r="AM54" s="230" t="s">
        <v>38</v>
      </c>
      <c r="AN54" s="128">
        <f>'EV ECONOMICA'!CL54</f>
        <v>3075</v>
      </c>
      <c r="AO54" s="230" t="s">
        <v>39</v>
      </c>
      <c r="AP54" s="128">
        <f>'EV ECONOMICA'!CQ54</f>
        <v>0</v>
      </c>
      <c r="AQ54" s="230"/>
      <c r="AR54" s="128">
        <f>'EV ECONOMICA'!CV54</f>
        <v>2529.4117647058824</v>
      </c>
      <c r="AS54" s="230" t="s">
        <v>39</v>
      </c>
      <c r="AT54" s="128">
        <f>'EV ECONOMICA'!DA54</f>
        <v>0</v>
      </c>
      <c r="AU54" s="230"/>
      <c r="AV54" s="128">
        <f>'EV ECONOMICA'!DF54</f>
        <v>0</v>
      </c>
      <c r="AW54" s="230"/>
      <c r="AX54" s="128">
        <f>'EV ECONOMICA'!DK54</f>
        <v>2556</v>
      </c>
      <c r="AY54" s="230" t="s">
        <v>39</v>
      </c>
      <c r="AZ54" s="128">
        <f>'EV ECONOMICA'!DP54</f>
        <v>0</v>
      </c>
      <c r="BA54" s="230"/>
      <c r="BB54" s="128">
        <f>'EV ECONOMICA'!DU54</f>
        <v>0</v>
      </c>
      <c r="BC54" s="230"/>
      <c r="BD54" s="128">
        <f>'EV ECONOMICA'!DZ54</f>
        <v>0</v>
      </c>
      <c r="BE54" s="230"/>
      <c r="BF54" s="128">
        <f>'EV ECONOMICA'!EE54</f>
        <v>0</v>
      </c>
      <c r="BG54" s="230"/>
      <c r="BH54" s="128">
        <f>'EV ECONOMICA'!EJ54</f>
        <v>0</v>
      </c>
      <c r="BI54" s="230"/>
    </row>
    <row r="55" spans="1:61" s="226" customFormat="1" ht="25.5" x14ac:dyDescent="0.2">
      <c r="A55" s="103">
        <v>46</v>
      </c>
      <c r="B55" s="202" t="s">
        <v>109</v>
      </c>
      <c r="C55" s="121" t="s">
        <v>110</v>
      </c>
      <c r="D55" s="146">
        <v>1</v>
      </c>
      <c r="E55" s="227" t="s">
        <v>53</v>
      </c>
      <c r="F55" s="228">
        <v>7</v>
      </c>
      <c r="G55" s="25">
        <v>5770</v>
      </c>
      <c r="H55" s="128">
        <f>'EV ECONOMICA'!J55</f>
        <v>0</v>
      </c>
      <c r="I55" s="230"/>
      <c r="J55" s="128">
        <f>'EV ECONOMICA'!O55</f>
        <v>0</v>
      </c>
      <c r="K55" s="230"/>
      <c r="L55" s="128">
        <f>'EV ECONOMICA'!T55</f>
        <v>0</v>
      </c>
      <c r="M55" s="230"/>
      <c r="N55" s="128">
        <f>'EV ECONOMICA'!Y55</f>
        <v>0</v>
      </c>
      <c r="O55" s="230"/>
      <c r="P55" s="128">
        <f>'EV ECONOMICA'!AD55</f>
        <v>0</v>
      </c>
      <c r="Q55" s="230"/>
      <c r="R55" s="128">
        <f>'EV ECONOMICA'!AI55</f>
        <v>5770</v>
      </c>
      <c r="S55" s="230" t="s">
        <v>39</v>
      </c>
      <c r="T55" s="128">
        <f>'EV ECONOMICA'!AN55</f>
        <v>6200</v>
      </c>
      <c r="U55" s="230" t="s">
        <v>39</v>
      </c>
      <c r="V55" s="128">
        <f>'EV ECONOMICA'!AS55</f>
        <v>0</v>
      </c>
      <c r="W55" s="230"/>
      <c r="X55" s="128">
        <f>'EV ECONOMICA'!AX55</f>
        <v>6443</v>
      </c>
      <c r="Y55" s="230" t="s">
        <v>575</v>
      </c>
      <c r="Z55" s="128">
        <f>'EV ECONOMICA'!BC55</f>
        <v>0</v>
      </c>
      <c r="AA55" s="230"/>
      <c r="AB55" s="128">
        <f>'EV ECONOMICA'!BH55</f>
        <v>0</v>
      </c>
      <c r="AC55" s="230"/>
      <c r="AD55" s="128">
        <f>'EV ECONOMICA'!BM55</f>
        <v>0</v>
      </c>
      <c r="AE55" s="230"/>
      <c r="AF55" s="128">
        <f>'EV ECONOMICA'!BR55</f>
        <v>0</v>
      </c>
      <c r="AG55" s="230"/>
      <c r="AH55" s="128">
        <f>'EV ECONOMICA'!BW55</f>
        <v>0</v>
      </c>
      <c r="AI55" s="230"/>
      <c r="AJ55" s="128">
        <f>'EV ECONOMICA'!CB55</f>
        <v>0</v>
      </c>
      <c r="AK55" s="230"/>
      <c r="AL55" s="128">
        <f>'EV ECONOMICA'!CG55</f>
        <v>0</v>
      </c>
      <c r="AM55" s="230"/>
      <c r="AN55" s="128">
        <f>'EV ECONOMICA'!CL55</f>
        <v>9940</v>
      </c>
      <c r="AO55" s="230" t="s">
        <v>38</v>
      </c>
      <c r="AP55" s="128">
        <f>'EV ECONOMICA'!CQ55</f>
        <v>0</v>
      </c>
      <c r="AQ55" s="230"/>
      <c r="AR55" s="128">
        <f>'EV ECONOMICA'!CV55</f>
        <v>8893</v>
      </c>
      <c r="AS55" s="230" t="s">
        <v>575</v>
      </c>
      <c r="AT55" s="128">
        <f>'EV ECONOMICA'!DA55</f>
        <v>0</v>
      </c>
      <c r="AU55" s="230"/>
      <c r="AV55" s="128">
        <f>'EV ECONOMICA'!DF55</f>
        <v>0</v>
      </c>
      <c r="AW55" s="230"/>
      <c r="AX55" s="128">
        <f>'EV ECONOMICA'!DK55</f>
        <v>8523</v>
      </c>
      <c r="AY55" s="230" t="s">
        <v>39</v>
      </c>
      <c r="AZ55" s="128">
        <f>'EV ECONOMICA'!DP55</f>
        <v>0</v>
      </c>
      <c r="BA55" s="230"/>
      <c r="BB55" s="128">
        <f>'EV ECONOMICA'!DU55</f>
        <v>0</v>
      </c>
      <c r="BC55" s="230"/>
      <c r="BD55" s="128">
        <f>'EV ECONOMICA'!DZ55</f>
        <v>0</v>
      </c>
      <c r="BE55" s="230"/>
      <c r="BF55" s="128">
        <f>'EV ECONOMICA'!EE55</f>
        <v>0</v>
      </c>
      <c r="BG55" s="230"/>
      <c r="BH55" s="128">
        <f>'EV ECONOMICA'!EJ55</f>
        <v>0</v>
      </c>
      <c r="BI55" s="230"/>
    </row>
    <row r="56" spans="1:61" s="226" customFormat="1" ht="25.5" x14ac:dyDescent="0.2">
      <c r="A56" s="103">
        <v>47</v>
      </c>
      <c r="B56" s="202" t="s">
        <v>111</v>
      </c>
      <c r="C56" s="121" t="s">
        <v>110</v>
      </c>
      <c r="D56" s="146">
        <v>1</v>
      </c>
      <c r="E56" s="227" t="s">
        <v>53</v>
      </c>
      <c r="F56" s="228">
        <v>2.6666666666666665</v>
      </c>
      <c r="G56" s="25">
        <v>5770</v>
      </c>
      <c r="H56" s="128">
        <f>'EV ECONOMICA'!J56</f>
        <v>0</v>
      </c>
      <c r="I56" s="230"/>
      <c r="J56" s="128">
        <f>'EV ECONOMICA'!O56</f>
        <v>0</v>
      </c>
      <c r="K56" s="230"/>
      <c r="L56" s="128">
        <f>'EV ECONOMICA'!T56</f>
        <v>0</v>
      </c>
      <c r="M56" s="230"/>
      <c r="N56" s="128">
        <f>'EV ECONOMICA'!Y56</f>
        <v>0</v>
      </c>
      <c r="O56" s="230"/>
      <c r="P56" s="128">
        <f>'EV ECONOMICA'!AD56</f>
        <v>0</v>
      </c>
      <c r="Q56" s="230"/>
      <c r="R56" s="128">
        <f>'EV ECONOMICA'!AI56</f>
        <v>5770</v>
      </c>
      <c r="S56" s="230" t="s">
        <v>39</v>
      </c>
      <c r="T56" s="128">
        <f>'EV ECONOMICA'!AN56</f>
        <v>6200</v>
      </c>
      <c r="U56" s="230" t="s">
        <v>39</v>
      </c>
      <c r="V56" s="128">
        <f>'EV ECONOMICA'!AS56</f>
        <v>0</v>
      </c>
      <c r="W56" s="230"/>
      <c r="X56" s="128">
        <f>'EV ECONOMICA'!AX56</f>
        <v>8182</v>
      </c>
      <c r="Y56" s="230" t="s">
        <v>575</v>
      </c>
      <c r="Z56" s="128">
        <f>'EV ECONOMICA'!BC56</f>
        <v>0</v>
      </c>
      <c r="AA56" s="230"/>
      <c r="AB56" s="128">
        <f>'EV ECONOMICA'!BH56</f>
        <v>0</v>
      </c>
      <c r="AC56" s="230"/>
      <c r="AD56" s="128">
        <f>'EV ECONOMICA'!BM56</f>
        <v>0</v>
      </c>
      <c r="AE56" s="230"/>
      <c r="AF56" s="128">
        <f>'EV ECONOMICA'!BR56</f>
        <v>0</v>
      </c>
      <c r="AG56" s="230"/>
      <c r="AH56" s="128">
        <f>'EV ECONOMICA'!BW56</f>
        <v>0</v>
      </c>
      <c r="AI56" s="230"/>
      <c r="AJ56" s="128">
        <f>'EV ECONOMICA'!CB56</f>
        <v>0</v>
      </c>
      <c r="AK56" s="230"/>
      <c r="AL56" s="128">
        <f>'EV ECONOMICA'!CG56</f>
        <v>0</v>
      </c>
      <c r="AM56" s="230"/>
      <c r="AN56" s="128">
        <f>'EV ECONOMICA'!CL56</f>
        <v>9543</v>
      </c>
      <c r="AO56" s="230" t="s">
        <v>39</v>
      </c>
      <c r="AP56" s="128">
        <f>'EV ECONOMICA'!CQ56</f>
        <v>0</v>
      </c>
      <c r="AQ56" s="230"/>
      <c r="AR56" s="128">
        <f>'EV ECONOMICA'!CV56</f>
        <v>8893</v>
      </c>
      <c r="AS56" s="230" t="s">
        <v>575</v>
      </c>
      <c r="AT56" s="128">
        <f>'EV ECONOMICA'!DA56</f>
        <v>0</v>
      </c>
      <c r="AU56" s="230"/>
      <c r="AV56" s="128">
        <f>'EV ECONOMICA'!DF56</f>
        <v>0</v>
      </c>
      <c r="AW56" s="230"/>
      <c r="AX56" s="128">
        <f>'EV ECONOMICA'!DK56</f>
        <v>8523</v>
      </c>
      <c r="AY56" s="230" t="s">
        <v>39</v>
      </c>
      <c r="AZ56" s="128">
        <f>'EV ECONOMICA'!DP56</f>
        <v>0</v>
      </c>
      <c r="BA56" s="230"/>
      <c r="BB56" s="128">
        <f>'EV ECONOMICA'!DU56</f>
        <v>0</v>
      </c>
      <c r="BC56" s="230"/>
      <c r="BD56" s="128">
        <f>'EV ECONOMICA'!DZ56</f>
        <v>0</v>
      </c>
      <c r="BE56" s="230"/>
      <c r="BF56" s="128">
        <f>'EV ECONOMICA'!EE56</f>
        <v>0</v>
      </c>
      <c r="BG56" s="230"/>
      <c r="BH56" s="128">
        <f>'EV ECONOMICA'!EJ56</f>
        <v>0</v>
      </c>
      <c r="BI56" s="230"/>
    </row>
    <row r="57" spans="1:61" s="226" customFormat="1" ht="51" x14ac:dyDescent="0.2">
      <c r="A57" s="103">
        <v>48</v>
      </c>
      <c r="B57" s="202" t="s">
        <v>112</v>
      </c>
      <c r="C57" s="121" t="s">
        <v>113</v>
      </c>
      <c r="D57" s="146">
        <v>1</v>
      </c>
      <c r="E57" s="227" t="s">
        <v>53</v>
      </c>
      <c r="F57" s="228">
        <v>1</v>
      </c>
      <c r="G57" s="25">
        <v>16213.726199999999</v>
      </c>
      <c r="H57" s="128">
        <f>'EV ECONOMICA'!J57</f>
        <v>0</v>
      </c>
      <c r="I57" s="230"/>
      <c r="J57" s="128">
        <f>'EV ECONOMICA'!O57</f>
        <v>0</v>
      </c>
      <c r="K57" s="230"/>
      <c r="L57" s="128">
        <f>'EV ECONOMICA'!T57</f>
        <v>0</v>
      </c>
      <c r="M57" s="230"/>
      <c r="N57" s="128">
        <f>'EV ECONOMICA'!Y57</f>
        <v>0</v>
      </c>
      <c r="O57" s="230"/>
      <c r="P57" s="128">
        <f>'EV ECONOMICA'!AD57</f>
        <v>0</v>
      </c>
      <c r="Q57" s="230"/>
      <c r="R57" s="128">
        <f>'EV ECONOMICA'!AI57</f>
        <v>0</v>
      </c>
      <c r="S57" s="230"/>
      <c r="T57" s="128">
        <f>'EV ECONOMICA'!AN57</f>
        <v>0</v>
      </c>
      <c r="U57" s="230"/>
      <c r="V57" s="128">
        <f>'EV ECONOMICA'!AS57</f>
        <v>0</v>
      </c>
      <c r="W57" s="230"/>
      <c r="X57" s="128">
        <f>'EV ECONOMICA'!AX57</f>
        <v>0</v>
      </c>
      <c r="Y57" s="230"/>
      <c r="Z57" s="128">
        <f>'EV ECONOMICA'!BC57</f>
        <v>0</v>
      </c>
      <c r="AA57" s="230"/>
      <c r="AB57" s="128">
        <f>'EV ECONOMICA'!BH57</f>
        <v>0</v>
      </c>
      <c r="AC57" s="230"/>
      <c r="AD57" s="128">
        <f>'EV ECONOMICA'!BM57</f>
        <v>0</v>
      </c>
      <c r="AE57" s="230"/>
      <c r="AF57" s="128">
        <f>'EV ECONOMICA'!BR57</f>
        <v>18088</v>
      </c>
      <c r="AG57" s="230" t="s">
        <v>38</v>
      </c>
      <c r="AH57" s="128">
        <f>'EV ECONOMICA'!BW57</f>
        <v>0</v>
      </c>
      <c r="AI57" s="230"/>
      <c r="AJ57" s="128">
        <f>'EV ECONOMICA'!CB57</f>
        <v>0</v>
      </c>
      <c r="AK57" s="230"/>
      <c r="AL57" s="128">
        <f>'EV ECONOMICA'!CG57</f>
        <v>0</v>
      </c>
      <c r="AM57" s="230"/>
      <c r="AN57" s="128">
        <f>'EV ECONOMICA'!CL57</f>
        <v>0</v>
      </c>
      <c r="AO57" s="230"/>
      <c r="AP57" s="128">
        <f>'EV ECONOMICA'!CQ57</f>
        <v>0</v>
      </c>
      <c r="AQ57" s="230"/>
      <c r="AR57" s="128">
        <f>'EV ECONOMICA'!CV57</f>
        <v>0</v>
      </c>
      <c r="AS57" s="230"/>
      <c r="AT57" s="128">
        <f>'EV ECONOMICA'!DA57</f>
        <v>0</v>
      </c>
      <c r="AU57" s="230"/>
      <c r="AV57" s="128">
        <f>'EV ECONOMICA'!DF57</f>
        <v>0</v>
      </c>
      <c r="AW57" s="230"/>
      <c r="AX57" s="128">
        <f>'EV ECONOMICA'!DK57</f>
        <v>0</v>
      </c>
      <c r="AY57" s="230"/>
      <c r="AZ57" s="128">
        <f>'EV ECONOMICA'!DP57</f>
        <v>0</v>
      </c>
      <c r="BA57" s="230"/>
      <c r="BB57" s="128">
        <f>'EV ECONOMICA'!DU57</f>
        <v>0</v>
      </c>
      <c r="BC57" s="230"/>
      <c r="BD57" s="128">
        <f>'EV ECONOMICA'!DZ57</f>
        <v>0</v>
      </c>
      <c r="BE57" s="230"/>
      <c r="BF57" s="128">
        <f>'EV ECONOMICA'!EE57</f>
        <v>0</v>
      </c>
      <c r="BG57" s="230"/>
      <c r="BH57" s="128">
        <f>'EV ECONOMICA'!EJ57</f>
        <v>86870</v>
      </c>
      <c r="BI57" s="230" t="s">
        <v>38</v>
      </c>
    </row>
    <row r="58" spans="1:61" s="226" customFormat="1" ht="25.5" x14ac:dyDescent="0.2">
      <c r="A58" s="103">
        <v>49</v>
      </c>
      <c r="B58" s="202" t="s">
        <v>114</v>
      </c>
      <c r="C58" s="121" t="s">
        <v>115</v>
      </c>
      <c r="D58" s="146">
        <v>1</v>
      </c>
      <c r="E58" s="227" t="s">
        <v>53</v>
      </c>
      <c r="F58" s="228">
        <v>8</v>
      </c>
      <c r="G58" s="25">
        <v>1191.520344</v>
      </c>
      <c r="H58" s="128">
        <f>'EV ECONOMICA'!J58</f>
        <v>0</v>
      </c>
      <c r="I58" s="230"/>
      <c r="J58" s="128">
        <f>'EV ECONOMICA'!O58</f>
        <v>0</v>
      </c>
      <c r="K58" s="230"/>
      <c r="L58" s="128">
        <f>'EV ECONOMICA'!T58</f>
        <v>0</v>
      </c>
      <c r="M58" s="230"/>
      <c r="N58" s="128">
        <f>'EV ECONOMICA'!Y58</f>
        <v>0</v>
      </c>
      <c r="O58" s="230"/>
      <c r="P58" s="128">
        <f>'EV ECONOMICA'!AD58</f>
        <v>0</v>
      </c>
      <c r="Q58" s="230"/>
      <c r="R58" s="128">
        <f>'EV ECONOMICA'!AI58</f>
        <v>0</v>
      </c>
      <c r="S58" s="230"/>
      <c r="T58" s="128">
        <f>'EV ECONOMICA'!AN58</f>
        <v>1188.81</v>
      </c>
      <c r="U58" s="230" t="s">
        <v>38</v>
      </c>
      <c r="V58" s="128">
        <f>'EV ECONOMICA'!AS58</f>
        <v>0</v>
      </c>
      <c r="W58" s="230"/>
      <c r="X58" s="128">
        <f>'EV ECONOMICA'!AX58</f>
        <v>2195.5500000000002</v>
      </c>
      <c r="Y58" s="230" t="s">
        <v>575</v>
      </c>
      <c r="Z58" s="128">
        <f>'EV ECONOMICA'!BC58</f>
        <v>0</v>
      </c>
      <c r="AA58" s="230"/>
      <c r="AB58" s="128">
        <f>'EV ECONOMICA'!BH58</f>
        <v>0</v>
      </c>
      <c r="AC58" s="230"/>
      <c r="AD58" s="128">
        <f>'EV ECONOMICA'!BM58</f>
        <v>0</v>
      </c>
      <c r="AE58" s="230"/>
      <c r="AF58" s="128">
        <f>'EV ECONOMICA'!BR58</f>
        <v>0</v>
      </c>
      <c r="AG58" s="230"/>
      <c r="AH58" s="128">
        <f>'EV ECONOMICA'!BW58</f>
        <v>0</v>
      </c>
      <c r="AI58" s="230"/>
      <c r="AJ58" s="128">
        <f>'EV ECONOMICA'!CB58</f>
        <v>0</v>
      </c>
      <c r="AK58" s="230"/>
      <c r="AL58" s="128">
        <f>'EV ECONOMICA'!CG58</f>
        <v>0</v>
      </c>
      <c r="AM58" s="230"/>
      <c r="AN58" s="128">
        <f>'EV ECONOMICA'!CL58</f>
        <v>0</v>
      </c>
      <c r="AO58" s="230"/>
      <c r="AP58" s="128">
        <f>'EV ECONOMICA'!CQ58</f>
        <v>0</v>
      </c>
      <c r="AQ58" s="230"/>
      <c r="AR58" s="128">
        <f>'EV ECONOMICA'!CV58</f>
        <v>0</v>
      </c>
      <c r="AS58" s="230"/>
      <c r="AT58" s="128">
        <f>'EV ECONOMICA'!DA58</f>
        <v>0</v>
      </c>
      <c r="AU58" s="230"/>
      <c r="AV58" s="128">
        <f>'EV ECONOMICA'!DF58</f>
        <v>0</v>
      </c>
      <c r="AW58" s="230"/>
      <c r="AX58" s="128">
        <f>'EV ECONOMICA'!DK58</f>
        <v>0</v>
      </c>
      <c r="AY58" s="230"/>
      <c r="AZ58" s="128">
        <f>'EV ECONOMICA'!DP58</f>
        <v>0</v>
      </c>
      <c r="BA58" s="230"/>
      <c r="BB58" s="128">
        <f>'EV ECONOMICA'!DU58</f>
        <v>0</v>
      </c>
      <c r="BC58" s="230"/>
      <c r="BD58" s="128">
        <f>'EV ECONOMICA'!DZ58</f>
        <v>0</v>
      </c>
      <c r="BE58" s="230"/>
      <c r="BF58" s="128">
        <f>'EV ECONOMICA'!EE58</f>
        <v>0</v>
      </c>
      <c r="BG58" s="230"/>
      <c r="BH58" s="128">
        <f>'EV ECONOMICA'!EJ58</f>
        <v>0</v>
      </c>
      <c r="BI58" s="230"/>
    </row>
    <row r="59" spans="1:61" s="226" customFormat="1" ht="25.5" x14ac:dyDescent="0.2">
      <c r="A59" s="103">
        <v>50</v>
      </c>
      <c r="B59" s="202" t="s">
        <v>116</v>
      </c>
      <c r="C59" s="121" t="s">
        <v>115</v>
      </c>
      <c r="D59" s="146">
        <v>1</v>
      </c>
      <c r="E59" s="227" t="s">
        <v>53</v>
      </c>
      <c r="F59" s="228">
        <v>1</v>
      </c>
      <c r="G59" s="25">
        <v>182819.18948999999</v>
      </c>
      <c r="H59" s="128">
        <f>'EV ECONOMICA'!J59</f>
        <v>0</v>
      </c>
      <c r="I59" s="230"/>
      <c r="J59" s="128">
        <f>'EV ECONOMICA'!O59</f>
        <v>0</v>
      </c>
      <c r="K59" s="230"/>
      <c r="L59" s="128">
        <f>'EV ECONOMICA'!T59</f>
        <v>0</v>
      </c>
      <c r="M59" s="230"/>
      <c r="N59" s="128">
        <f>'EV ECONOMICA'!Y59</f>
        <v>0</v>
      </c>
      <c r="O59" s="230"/>
      <c r="P59" s="128">
        <f>'EV ECONOMICA'!AD59</f>
        <v>0</v>
      </c>
      <c r="Q59" s="230"/>
      <c r="R59" s="128">
        <f>'EV ECONOMICA'!AI59</f>
        <v>0</v>
      </c>
      <c r="S59" s="230"/>
      <c r="T59" s="128">
        <f>'EV ECONOMICA'!AN59</f>
        <v>165410</v>
      </c>
      <c r="U59" s="230" t="s">
        <v>575</v>
      </c>
      <c r="V59" s="128">
        <f>'EV ECONOMICA'!AS59</f>
        <v>0</v>
      </c>
      <c r="W59" s="230"/>
      <c r="X59" s="128">
        <f>'EV ECONOMICA'!AX59</f>
        <v>540908.55000000005</v>
      </c>
      <c r="Y59" s="230" t="s">
        <v>575</v>
      </c>
      <c r="Z59" s="128">
        <f>'EV ECONOMICA'!BC59</f>
        <v>0</v>
      </c>
      <c r="AA59" s="230"/>
      <c r="AB59" s="128">
        <f>'EV ECONOMICA'!BH59</f>
        <v>0</v>
      </c>
      <c r="AC59" s="230"/>
      <c r="AD59" s="128">
        <f>'EV ECONOMICA'!BM59</f>
        <v>0</v>
      </c>
      <c r="AE59" s="230"/>
      <c r="AF59" s="128">
        <f>'EV ECONOMICA'!BR59</f>
        <v>0</v>
      </c>
      <c r="AG59" s="230"/>
      <c r="AH59" s="128">
        <f>'EV ECONOMICA'!BW59</f>
        <v>0</v>
      </c>
      <c r="AI59" s="230"/>
      <c r="AJ59" s="128">
        <f>'EV ECONOMICA'!CB59</f>
        <v>0</v>
      </c>
      <c r="AK59" s="230"/>
      <c r="AL59" s="128">
        <f>'EV ECONOMICA'!CG59</f>
        <v>0</v>
      </c>
      <c r="AM59" s="230"/>
      <c r="AN59" s="128">
        <f>'EV ECONOMICA'!CL59</f>
        <v>0</v>
      </c>
      <c r="AO59" s="230"/>
      <c r="AP59" s="128">
        <f>'EV ECONOMICA'!CQ59</f>
        <v>0</v>
      </c>
      <c r="AQ59" s="230"/>
      <c r="AR59" s="128">
        <f>'EV ECONOMICA'!CV59</f>
        <v>0</v>
      </c>
      <c r="AS59" s="230"/>
      <c r="AT59" s="128">
        <f>'EV ECONOMICA'!DA59</f>
        <v>0</v>
      </c>
      <c r="AU59" s="230"/>
      <c r="AV59" s="128">
        <f>'EV ECONOMICA'!DF59</f>
        <v>0</v>
      </c>
      <c r="AW59" s="230"/>
      <c r="AX59" s="128">
        <f>'EV ECONOMICA'!DK59</f>
        <v>0</v>
      </c>
      <c r="AY59" s="230"/>
      <c r="AZ59" s="128">
        <f>'EV ECONOMICA'!DP59</f>
        <v>0</v>
      </c>
      <c r="BA59" s="230"/>
      <c r="BB59" s="128">
        <f>'EV ECONOMICA'!DU59</f>
        <v>0</v>
      </c>
      <c r="BC59" s="230"/>
      <c r="BD59" s="128">
        <f>'EV ECONOMICA'!DZ59</f>
        <v>0</v>
      </c>
      <c r="BE59" s="230"/>
      <c r="BF59" s="128">
        <f>'EV ECONOMICA'!EE59</f>
        <v>0</v>
      </c>
      <c r="BG59" s="230"/>
      <c r="BH59" s="128">
        <f>'EV ECONOMICA'!EJ59</f>
        <v>0</v>
      </c>
      <c r="BI59" s="230"/>
    </row>
    <row r="60" spans="1:61" s="226" customFormat="1" ht="25.5" x14ac:dyDescent="0.2">
      <c r="A60" s="103">
        <v>51</v>
      </c>
      <c r="B60" s="202" t="s">
        <v>117</v>
      </c>
      <c r="C60" s="121" t="s">
        <v>115</v>
      </c>
      <c r="D60" s="146">
        <v>1</v>
      </c>
      <c r="E60" s="227" t="s">
        <v>53</v>
      </c>
      <c r="F60" s="228">
        <v>1</v>
      </c>
      <c r="G60" s="25">
        <v>137986.35123</v>
      </c>
      <c r="H60" s="128">
        <f>'EV ECONOMICA'!J60</f>
        <v>0</v>
      </c>
      <c r="I60" s="230"/>
      <c r="J60" s="128">
        <f>'EV ECONOMICA'!O60</f>
        <v>0</v>
      </c>
      <c r="K60" s="230"/>
      <c r="L60" s="128">
        <f>'EV ECONOMICA'!T60</f>
        <v>0</v>
      </c>
      <c r="M60" s="230"/>
      <c r="N60" s="128">
        <f>'EV ECONOMICA'!Y60</f>
        <v>0</v>
      </c>
      <c r="O60" s="230"/>
      <c r="P60" s="128">
        <f>'EV ECONOMICA'!AD60</f>
        <v>0</v>
      </c>
      <c r="Q60" s="230"/>
      <c r="R60" s="128">
        <f>'EV ECONOMICA'!AI60</f>
        <v>0</v>
      </c>
      <c r="S60" s="230"/>
      <c r="T60" s="128">
        <f>'EV ECONOMICA'!AN60</f>
        <v>136522.75</v>
      </c>
      <c r="U60" s="230" t="s">
        <v>575</v>
      </c>
      <c r="V60" s="128">
        <f>'EV ECONOMICA'!AS60</f>
        <v>0</v>
      </c>
      <c r="W60" s="230"/>
      <c r="X60" s="128">
        <f>'EV ECONOMICA'!AX60</f>
        <v>528738.42000000004</v>
      </c>
      <c r="Y60" s="230" t="s">
        <v>575</v>
      </c>
      <c r="Z60" s="128">
        <f>'EV ECONOMICA'!BC60</f>
        <v>0</v>
      </c>
      <c r="AA60" s="230"/>
      <c r="AB60" s="128">
        <f>'EV ECONOMICA'!BH60</f>
        <v>0</v>
      </c>
      <c r="AC60" s="230"/>
      <c r="AD60" s="128">
        <f>'EV ECONOMICA'!BM60</f>
        <v>0</v>
      </c>
      <c r="AE60" s="230"/>
      <c r="AF60" s="128">
        <f>'EV ECONOMICA'!BR60</f>
        <v>0</v>
      </c>
      <c r="AG60" s="230"/>
      <c r="AH60" s="128">
        <f>'EV ECONOMICA'!BW60</f>
        <v>0</v>
      </c>
      <c r="AI60" s="230"/>
      <c r="AJ60" s="128">
        <f>'EV ECONOMICA'!CB60</f>
        <v>0</v>
      </c>
      <c r="AK60" s="230"/>
      <c r="AL60" s="128">
        <f>'EV ECONOMICA'!CG60</f>
        <v>0</v>
      </c>
      <c r="AM60" s="230"/>
      <c r="AN60" s="128">
        <f>'EV ECONOMICA'!CL60</f>
        <v>0</v>
      </c>
      <c r="AO60" s="230"/>
      <c r="AP60" s="128">
        <f>'EV ECONOMICA'!CQ60</f>
        <v>0</v>
      </c>
      <c r="AQ60" s="230"/>
      <c r="AR60" s="128">
        <f>'EV ECONOMICA'!CV60</f>
        <v>0</v>
      </c>
      <c r="AS60" s="230"/>
      <c r="AT60" s="128">
        <f>'EV ECONOMICA'!DA60</f>
        <v>0</v>
      </c>
      <c r="AU60" s="230"/>
      <c r="AV60" s="128">
        <f>'EV ECONOMICA'!DF60</f>
        <v>0</v>
      </c>
      <c r="AW60" s="230"/>
      <c r="AX60" s="128">
        <f>'EV ECONOMICA'!DK60</f>
        <v>0</v>
      </c>
      <c r="AY60" s="230"/>
      <c r="AZ60" s="128">
        <f>'EV ECONOMICA'!DP60</f>
        <v>0</v>
      </c>
      <c r="BA60" s="230"/>
      <c r="BB60" s="128">
        <f>'EV ECONOMICA'!DU60</f>
        <v>0</v>
      </c>
      <c r="BC60" s="230"/>
      <c r="BD60" s="128">
        <f>'EV ECONOMICA'!DZ60</f>
        <v>0</v>
      </c>
      <c r="BE60" s="230"/>
      <c r="BF60" s="128">
        <f>'EV ECONOMICA'!EE60</f>
        <v>0</v>
      </c>
      <c r="BG60" s="230"/>
      <c r="BH60" s="128">
        <f>'EV ECONOMICA'!EJ60</f>
        <v>0</v>
      </c>
      <c r="BI60" s="230"/>
    </row>
    <row r="61" spans="1:61" s="226" customFormat="1" ht="25.5" x14ac:dyDescent="0.2">
      <c r="A61" s="103">
        <v>52</v>
      </c>
      <c r="B61" s="202" t="s">
        <v>118</v>
      </c>
      <c r="C61" s="121" t="s">
        <v>115</v>
      </c>
      <c r="D61" s="146">
        <v>1</v>
      </c>
      <c r="E61" s="227" t="s">
        <v>53</v>
      </c>
      <c r="F61" s="228">
        <v>13.333333333333334</v>
      </c>
      <c r="G61" s="25">
        <v>247132.06</v>
      </c>
      <c r="H61" s="128">
        <f>'EV ECONOMICA'!J61</f>
        <v>0</v>
      </c>
      <c r="I61" s="230"/>
      <c r="J61" s="128">
        <f>'EV ECONOMICA'!O61</f>
        <v>0</v>
      </c>
      <c r="K61" s="230"/>
      <c r="L61" s="128">
        <f>'EV ECONOMICA'!T61</f>
        <v>0</v>
      </c>
      <c r="M61" s="230"/>
      <c r="N61" s="128">
        <f>'EV ECONOMICA'!Y61</f>
        <v>0</v>
      </c>
      <c r="O61" s="230"/>
      <c r="P61" s="128">
        <f>'EV ECONOMICA'!AD61</f>
        <v>0</v>
      </c>
      <c r="Q61" s="230"/>
      <c r="R61" s="128">
        <f>'EV ECONOMICA'!AI61</f>
        <v>0</v>
      </c>
      <c r="S61" s="230"/>
      <c r="T61" s="128">
        <f>'EV ECONOMICA'!AN61</f>
        <v>266560</v>
      </c>
      <c r="U61" s="230" t="s">
        <v>38</v>
      </c>
      <c r="V61" s="128">
        <f>'EV ECONOMICA'!AS61</f>
        <v>0</v>
      </c>
      <c r="W61" s="230"/>
      <c r="X61" s="128">
        <f>'EV ECONOMICA'!AX61</f>
        <v>241516.45</v>
      </c>
      <c r="Y61" s="230" t="s">
        <v>575</v>
      </c>
      <c r="Z61" s="128">
        <f>'EV ECONOMICA'!BC61</f>
        <v>0</v>
      </c>
      <c r="AA61" s="230"/>
      <c r="AB61" s="128">
        <f>'EV ECONOMICA'!BH61</f>
        <v>0</v>
      </c>
      <c r="AC61" s="230"/>
      <c r="AD61" s="128">
        <f>'EV ECONOMICA'!BM61</f>
        <v>0</v>
      </c>
      <c r="AE61" s="230"/>
      <c r="AF61" s="128">
        <f>'EV ECONOMICA'!BR61</f>
        <v>0</v>
      </c>
      <c r="AG61" s="230"/>
      <c r="AH61" s="128">
        <f>'EV ECONOMICA'!BW61</f>
        <v>0</v>
      </c>
      <c r="AI61" s="230"/>
      <c r="AJ61" s="128">
        <f>'EV ECONOMICA'!CB61</f>
        <v>0</v>
      </c>
      <c r="AK61" s="230"/>
      <c r="AL61" s="128">
        <f>'EV ECONOMICA'!CG61</f>
        <v>0</v>
      </c>
      <c r="AM61" s="230"/>
      <c r="AN61" s="128">
        <f>'EV ECONOMICA'!CL61</f>
        <v>0</v>
      </c>
      <c r="AO61" s="230"/>
      <c r="AP61" s="128">
        <f>'EV ECONOMICA'!CQ61</f>
        <v>0</v>
      </c>
      <c r="AQ61" s="230"/>
      <c r="AR61" s="128">
        <f>'EV ECONOMICA'!CV61</f>
        <v>0</v>
      </c>
      <c r="AS61" s="230"/>
      <c r="AT61" s="128">
        <f>'EV ECONOMICA'!DA61</f>
        <v>0</v>
      </c>
      <c r="AU61" s="230"/>
      <c r="AV61" s="128">
        <f>'EV ECONOMICA'!DF61</f>
        <v>0</v>
      </c>
      <c r="AW61" s="230"/>
      <c r="AX61" s="128">
        <f>'EV ECONOMICA'!DK61</f>
        <v>260589.77000000002</v>
      </c>
      <c r="AY61" s="230" t="s">
        <v>39</v>
      </c>
      <c r="AZ61" s="128">
        <f>'EV ECONOMICA'!DP61</f>
        <v>0</v>
      </c>
      <c r="BA61" s="230"/>
      <c r="BB61" s="128">
        <f>'EV ECONOMICA'!DU61</f>
        <v>0</v>
      </c>
      <c r="BC61" s="230"/>
      <c r="BD61" s="128">
        <f>'EV ECONOMICA'!DZ61</f>
        <v>0</v>
      </c>
      <c r="BE61" s="230"/>
      <c r="BF61" s="128">
        <f>'EV ECONOMICA'!EE61</f>
        <v>0</v>
      </c>
      <c r="BG61" s="230"/>
      <c r="BH61" s="128">
        <f>'EV ECONOMICA'!EJ61</f>
        <v>0</v>
      </c>
      <c r="BI61" s="230"/>
    </row>
    <row r="62" spans="1:61" s="226" customFormat="1" ht="25.5" x14ac:dyDescent="0.2">
      <c r="A62" s="103">
        <v>53</v>
      </c>
      <c r="B62" s="202" t="s">
        <v>119</v>
      </c>
      <c r="C62" s="121" t="s">
        <v>115</v>
      </c>
      <c r="D62" s="146">
        <v>1</v>
      </c>
      <c r="E62" s="227" t="s">
        <v>53</v>
      </c>
      <c r="F62" s="228">
        <v>15.666666666666666</v>
      </c>
      <c r="G62" s="25">
        <v>236477.99</v>
      </c>
      <c r="H62" s="128">
        <f>'EV ECONOMICA'!J62</f>
        <v>0</v>
      </c>
      <c r="I62" s="230"/>
      <c r="J62" s="128">
        <f>'EV ECONOMICA'!O62</f>
        <v>0</v>
      </c>
      <c r="K62" s="230"/>
      <c r="L62" s="128">
        <f>'EV ECONOMICA'!T62</f>
        <v>0</v>
      </c>
      <c r="M62" s="230"/>
      <c r="N62" s="128">
        <f>'EV ECONOMICA'!Y62</f>
        <v>0</v>
      </c>
      <c r="O62" s="230"/>
      <c r="P62" s="128">
        <f>'EV ECONOMICA'!AD62</f>
        <v>0</v>
      </c>
      <c r="Q62" s="230"/>
      <c r="R62" s="128">
        <f>'EV ECONOMICA'!AI62</f>
        <v>0</v>
      </c>
      <c r="S62" s="230"/>
      <c r="T62" s="128">
        <f>'EV ECONOMICA'!AN62</f>
        <v>266560</v>
      </c>
      <c r="U62" s="230" t="s">
        <v>38</v>
      </c>
      <c r="V62" s="128">
        <f>'EV ECONOMICA'!AS62</f>
        <v>0</v>
      </c>
      <c r="W62" s="230"/>
      <c r="X62" s="128">
        <f>'EV ECONOMICA'!AX62</f>
        <v>231103.95</v>
      </c>
      <c r="Y62" s="230" t="s">
        <v>38</v>
      </c>
      <c r="Z62" s="128">
        <f>'EV ECONOMICA'!BC62</f>
        <v>0</v>
      </c>
      <c r="AA62" s="230"/>
      <c r="AB62" s="128">
        <f>'EV ECONOMICA'!BH62</f>
        <v>0</v>
      </c>
      <c r="AC62" s="230"/>
      <c r="AD62" s="128">
        <f>'EV ECONOMICA'!BM62</f>
        <v>0</v>
      </c>
      <c r="AE62" s="230"/>
      <c r="AF62" s="128">
        <f>'EV ECONOMICA'!BR62</f>
        <v>0</v>
      </c>
      <c r="AG62" s="230"/>
      <c r="AH62" s="128">
        <f>'EV ECONOMICA'!BW62</f>
        <v>0</v>
      </c>
      <c r="AI62" s="230"/>
      <c r="AJ62" s="128">
        <f>'EV ECONOMICA'!CB62</f>
        <v>0</v>
      </c>
      <c r="AK62" s="230"/>
      <c r="AL62" s="128">
        <f>'EV ECONOMICA'!CG62</f>
        <v>0</v>
      </c>
      <c r="AM62" s="230"/>
      <c r="AN62" s="128">
        <f>'EV ECONOMICA'!CL62</f>
        <v>0</v>
      </c>
      <c r="AO62" s="230"/>
      <c r="AP62" s="128">
        <f>'EV ECONOMICA'!CQ62</f>
        <v>0</v>
      </c>
      <c r="AQ62" s="230"/>
      <c r="AR62" s="128">
        <f>'EV ECONOMICA'!CV62</f>
        <v>0</v>
      </c>
      <c r="AS62" s="230"/>
      <c r="AT62" s="128">
        <f>'EV ECONOMICA'!DA62</f>
        <v>0</v>
      </c>
      <c r="AU62" s="230"/>
      <c r="AV62" s="128">
        <f>'EV ECONOMICA'!DF62</f>
        <v>0</v>
      </c>
      <c r="AW62" s="230"/>
      <c r="AX62" s="128">
        <f>'EV ECONOMICA'!DK62</f>
        <v>594939.31000000006</v>
      </c>
      <c r="AY62" s="230" t="s">
        <v>39</v>
      </c>
      <c r="AZ62" s="128">
        <f>'EV ECONOMICA'!DP62</f>
        <v>0</v>
      </c>
      <c r="BA62" s="230"/>
      <c r="BB62" s="128">
        <f>'EV ECONOMICA'!DU62</f>
        <v>0</v>
      </c>
      <c r="BC62" s="230"/>
      <c r="BD62" s="128">
        <f>'EV ECONOMICA'!DZ62</f>
        <v>0</v>
      </c>
      <c r="BE62" s="230"/>
      <c r="BF62" s="128">
        <f>'EV ECONOMICA'!EE62</f>
        <v>0</v>
      </c>
      <c r="BG62" s="230"/>
      <c r="BH62" s="128">
        <f>'EV ECONOMICA'!EJ62</f>
        <v>0</v>
      </c>
      <c r="BI62" s="230"/>
    </row>
    <row r="63" spans="1:61" s="226" customFormat="1" ht="38.25" x14ac:dyDescent="0.2">
      <c r="A63" s="103">
        <v>54</v>
      </c>
      <c r="B63" s="202" t="s">
        <v>120</v>
      </c>
      <c r="C63" s="121" t="s">
        <v>115</v>
      </c>
      <c r="D63" s="146">
        <v>1</v>
      </c>
      <c r="E63" s="227" t="s">
        <v>53</v>
      </c>
      <c r="F63" s="228">
        <v>6.333333333333333</v>
      </c>
      <c r="G63" s="25">
        <v>254743.3</v>
      </c>
      <c r="H63" s="128">
        <f>'EV ECONOMICA'!J63</f>
        <v>0</v>
      </c>
      <c r="I63" s="230"/>
      <c r="J63" s="128">
        <f>'EV ECONOMICA'!O63</f>
        <v>0</v>
      </c>
      <c r="K63" s="230"/>
      <c r="L63" s="128">
        <f>'EV ECONOMICA'!T63</f>
        <v>0</v>
      </c>
      <c r="M63" s="230"/>
      <c r="N63" s="128">
        <f>'EV ECONOMICA'!Y63</f>
        <v>0</v>
      </c>
      <c r="O63" s="230"/>
      <c r="P63" s="128">
        <f>'EV ECONOMICA'!AD63</f>
        <v>0</v>
      </c>
      <c r="Q63" s="230"/>
      <c r="R63" s="128">
        <f>'EV ECONOMICA'!AI63</f>
        <v>0</v>
      </c>
      <c r="S63" s="230"/>
      <c r="T63" s="128">
        <f>'EV ECONOMICA'!AN63</f>
        <v>266560</v>
      </c>
      <c r="U63" s="230" t="s">
        <v>38</v>
      </c>
      <c r="V63" s="128">
        <f>'EV ECONOMICA'!AS63</f>
        <v>0</v>
      </c>
      <c r="W63" s="230"/>
      <c r="X63" s="128">
        <f>'EV ECONOMICA'!AX63</f>
        <v>248953.95</v>
      </c>
      <c r="Y63" s="230" t="s">
        <v>38</v>
      </c>
      <c r="Z63" s="128">
        <f>'EV ECONOMICA'!BC63</f>
        <v>0</v>
      </c>
      <c r="AA63" s="230"/>
      <c r="AB63" s="128">
        <f>'EV ECONOMICA'!BH63</f>
        <v>0</v>
      </c>
      <c r="AC63" s="230"/>
      <c r="AD63" s="128">
        <f>'EV ECONOMICA'!BM63</f>
        <v>0</v>
      </c>
      <c r="AE63" s="230"/>
      <c r="AF63" s="128">
        <f>'EV ECONOMICA'!BR63</f>
        <v>0</v>
      </c>
      <c r="AG63" s="230"/>
      <c r="AH63" s="128">
        <f>'EV ECONOMICA'!BW63</f>
        <v>0</v>
      </c>
      <c r="AI63" s="230"/>
      <c r="AJ63" s="128">
        <f>'EV ECONOMICA'!CB63</f>
        <v>0</v>
      </c>
      <c r="AK63" s="230"/>
      <c r="AL63" s="128">
        <f>'EV ECONOMICA'!CG63</f>
        <v>0</v>
      </c>
      <c r="AM63" s="230"/>
      <c r="AN63" s="128">
        <f>'EV ECONOMICA'!CL63</f>
        <v>0</v>
      </c>
      <c r="AO63" s="230"/>
      <c r="AP63" s="128">
        <f>'EV ECONOMICA'!CQ63</f>
        <v>0</v>
      </c>
      <c r="AQ63" s="230"/>
      <c r="AR63" s="128">
        <f>'EV ECONOMICA'!CV63</f>
        <v>0</v>
      </c>
      <c r="AS63" s="230"/>
      <c r="AT63" s="128">
        <f>'EV ECONOMICA'!DA63</f>
        <v>0</v>
      </c>
      <c r="AU63" s="230"/>
      <c r="AV63" s="128">
        <f>'EV ECONOMICA'!DF63</f>
        <v>0</v>
      </c>
      <c r="AW63" s="230"/>
      <c r="AX63" s="128">
        <f>'EV ECONOMICA'!DK63</f>
        <v>594939.31000000006</v>
      </c>
      <c r="AY63" s="230" t="s">
        <v>39</v>
      </c>
      <c r="AZ63" s="128">
        <f>'EV ECONOMICA'!DP63</f>
        <v>0</v>
      </c>
      <c r="BA63" s="230"/>
      <c r="BB63" s="128">
        <f>'EV ECONOMICA'!DU63</f>
        <v>0</v>
      </c>
      <c r="BC63" s="230"/>
      <c r="BD63" s="128">
        <f>'EV ECONOMICA'!DZ63</f>
        <v>0</v>
      </c>
      <c r="BE63" s="230"/>
      <c r="BF63" s="128">
        <f>'EV ECONOMICA'!EE63</f>
        <v>0</v>
      </c>
      <c r="BG63" s="230"/>
      <c r="BH63" s="128">
        <f>'EV ECONOMICA'!EJ63</f>
        <v>0</v>
      </c>
      <c r="BI63" s="230"/>
    </row>
    <row r="64" spans="1:61" s="226" customFormat="1" ht="25.5" x14ac:dyDescent="0.2">
      <c r="A64" s="103">
        <v>55</v>
      </c>
      <c r="B64" s="202" t="s">
        <v>121</v>
      </c>
      <c r="C64" s="121" t="s">
        <v>115</v>
      </c>
      <c r="D64" s="146">
        <v>1</v>
      </c>
      <c r="E64" s="227" t="s">
        <v>53</v>
      </c>
      <c r="F64" s="228">
        <v>122.33333333333333</v>
      </c>
      <c r="G64" s="25">
        <v>1200.71</v>
      </c>
      <c r="H64" s="128">
        <f>'EV ECONOMICA'!J64</f>
        <v>0</v>
      </c>
      <c r="I64" s="230"/>
      <c r="J64" s="128">
        <f>'EV ECONOMICA'!O64</f>
        <v>0</v>
      </c>
      <c r="K64" s="230"/>
      <c r="L64" s="128">
        <f>'EV ECONOMICA'!T64</f>
        <v>0</v>
      </c>
      <c r="M64" s="230"/>
      <c r="N64" s="128">
        <f>'EV ECONOMICA'!Y64</f>
        <v>0</v>
      </c>
      <c r="O64" s="230"/>
      <c r="P64" s="128">
        <f>'EV ECONOMICA'!AD64</f>
        <v>0</v>
      </c>
      <c r="Q64" s="230"/>
      <c r="R64" s="128">
        <f>'EV ECONOMICA'!AI64</f>
        <v>1541.05</v>
      </c>
      <c r="S64" s="230" t="s">
        <v>39</v>
      </c>
      <c r="T64" s="128">
        <f>'EV ECONOMICA'!AN64</f>
        <v>1666</v>
      </c>
      <c r="U64" s="230" t="s">
        <v>39</v>
      </c>
      <c r="V64" s="128">
        <f>'EV ECONOMICA'!AS64</f>
        <v>0</v>
      </c>
      <c r="W64" s="230"/>
      <c r="X64" s="128">
        <f>'EV ECONOMICA'!AX64</f>
        <v>1173.3399999999999</v>
      </c>
      <c r="Y64" s="230" t="s">
        <v>38</v>
      </c>
      <c r="Z64" s="128">
        <f>'EV ECONOMICA'!BC64</f>
        <v>0</v>
      </c>
      <c r="AA64" s="230"/>
      <c r="AB64" s="128">
        <f>'EV ECONOMICA'!BH64</f>
        <v>0</v>
      </c>
      <c r="AC64" s="230"/>
      <c r="AD64" s="128">
        <f>'EV ECONOMICA'!BM64</f>
        <v>0</v>
      </c>
      <c r="AE64" s="230"/>
      <c r="AF64" s="128">
        <f>'EV ECONOMICA'!BR64</f>
        <v>0</v>
      </c>
      <c r="AG64" s="230"/>
      <c r="AH64" s="128">
        <f>'EV ECONOMICA'!BW64</f>
        <v>0</v>
      </c>
      <c r="AI64" s="230"/>
      <c r="AJ64" s="128">
        <f>'EV ECONOMICA'!CB64</f>
        <v>0</v>
      </c>
      <c r="AK64" s="230"/>
      <c r="AL64" s="128">
        <f>'EV ECONOMICA'!CG64</f>
        <v>0</v>
      </c>
      <c r="AM64" s="230"/>
      <c r="AN64" s="128">
        <f>'EV ECONOMICA'!CL64</f>
        <v>1912.33</v>
      </c>
      <c r="AO64" s="230" t="s">
        <v>39</v>
      </c>
      <c r="AP64" s="128">
        <f>'EV ECONOMICA'!CQ64</f>
        <v>0</v>
      </c>
      <c r="AQ64" s="230"/>
      <c r="AR64" s="128">
        <f>'EV ECONOMICA'!CV64</f>
        <v>3038.0349999999999</v>
      </c>
      <c r="AS64" s="230" t="s">
        <v>39</v>
      </c>
      <c r="AT64" s="128">
        <f>'EV ECONOMICA'!DA64</f>
        <v>0</v>
      </c>
      <c r="AU64" s="230"/>
      <c r="AV64" s="128">
        <f>'EV ECONOMICA'!DF64</f>
        <v>0</v>
      </c>
      <c r="AW64" s="230"/>
      <c r="AX64" s="128">
        <f>'EV ECONOMICA'!DK64</f>
        <v>0</v>
      </c>
      <c r="AY64" s="230"/>
      <c r="AZ64" s="128">
        <f>'EV ECONOMICA'!DP64</f>
        <v>0</v>
      </c>
      <c r="BA64" s="230"/>
      <c r="BB64" s="128">
        <f>'EV ECONOMICA'!DU64</f>
        <v>0</v>
      </c>
      <c r="BC64" s="230"/>
      <c r="BD64" s="128">
        <f>'EV ECONOMICA'!DZ64</f>
        <v>0</v>
      </c>
      <c r="BE64" s="230"/>
      <c r="BF64" s="128">
        <f>'EV ECONOMICA'!EE64</f>
        <v>0</v>
      </c>
      <c r="BG64" s="230"/>
      <c r="BH64" s="128">
        <f>'EV ECONOMICA'!EJ64</f>
        <v>0</v>
      </c>
      <c r="BI64" s="230"/>
    </row>
    <row r="65" spans="1:61" s="226" customFormat="1" ht="25.5" x14ac:dyDescent="0.2">
      <c r="A65" s="103">
        <v>56</v>
      </c>
      <c r="B65" s="202" t="s">
        <v>122</v>
      </c>
      <c r="C65" s="121" t="s">
        <v>123</v>
      </c>
      <c r="D65" s="146">
        <v>1</v>
      </c>
      <c r="E65" s="227" t="s">
        <v>53</v>
      </c>
      <c r="F65" s="228">
        <v>12</v>
      </c>
      <c r="G65" s="25">
        <v>3557741.4906040002</v>
      </c>
      <c r="H65" s="128">
        <f>'EV ECONOMICA'!J65</f>
        <v>0</v>
      </c>
      <c r="I65" s="230"/>
      <c r="J65" s="128">
        <f>'EV ECONOMICA'!O65</f>
        <v>0</v>
      </c>
      <c r="K65" s="230"/>
      <c r="L65" s="128">
        <f>'EV ECONOMICA'!T65</f>
        <v>0</v>
      </c>
      <c r="M65" s="230"/>
      <c r="N65" s="128">
        <f>'EV ECONOMICA'!Y65</f>
        <v>0</v>
      </c>
      <c r="O65" s="230"/>
      <c r="P65" s="128">
        <f>'EV ECONOMICA'!AD65</f>
        <v>0</v>
      </c>
      <c r="Q65" s="230"/>
      <c r="R65" s="128">
        <f>'EV ECONOMICA'!AI65</f>
        <v>0</v>
      </c>
      <c r="S65" s="230"/>
      <c r="T65" s="128">
        <f>'EV ECONOMICA'!AN65</f>
        <v>2822114</v>
      </c>
      <c r="U65" s="230" t="s">
        <v>38</v>
      </c>
      <c r="V65" s="128">
        <f>'EV ECONOMICA'!AS65</f>
        <v>0</v>
      </c>
      <c r="W65" s="230"/>
      <c r="X65" s="128">
        <f>'EV ECONOMICA'!AX65</f>
        <v>0</v>
      </c>
      <c r="Y65" s="230"/>
      <c r="Z65" s="128">
        <f>'EV ECONOMICA'!BC65</f>
        <v>0</v>
      </c>
      <c r="AA65" s="230"/>
      <c r="AB65" s="128">
        <f>'EV ECONOMICA'!BH65</f>
        <v>0</v>
      </c>
      <c r="AC65" s="230"/>
      <c r="AD65" s="128">
        <f>'EV ECONOMICA'!BM65</f>
        <v>0</v>
      </c>
      <c r="AE65" s="230"/>
      <c r="AF65" s="128">
        <f>'EV ECONOMICA'!BR65</f>
        <v>0</v>
      </c>
      <c r="AG65" s="230"/>
      <c r="AH65" s="128">
        <f>'EV ECONOMICA'!BW65</f>
        <v>4088566.3</v>
      </c>
      <c r="AI65" s="230" t="s">
        <v>39</v>
      </c>
      <c r="AJ65" s="128">
        <f>'EV ECONOMICA'!CB65</f>
        <v>0</v>
      </c>
      <c r="AK65" s="230"/>
      <c r="AL65" s="128">
        <f>'EV ECONOMICA'!CG65</f>
        <v>0</v>
      </c>
      <c r="AM65" s="230"/>
      <c r="AN65" s="128">
        <f>'EV ECONOMICA'!CL65</f>
        <v>0</v>
      </c>
      <c r="AO65" s="230"/>
      <c r="AP65" s="128">
        <f>'EV ECONOMICA'!CQ65</f>
        <v>0</v>
      </c>
      <c r="AQ65" s="230"/>
      <c r="AR65" s="128">
        <f>'EV ECONOMICA'!CV65</f>
        <v>0</v>
      </c>
      <c r="AS65" s="230"/>
      <c r="AT65" s="128">
        <f>'EV ECONOMICA'!DA65</f>
        <v>0</v>
      </c>
      <c r="AU65" s="230"/>
      <c r="AV65" s="128">
        <f>'EV ECONOMICA'!DF65</f>
        <v>0</v>
      </c>
      <c r="AW65" s="230"/>
      <c r="AX65" s="128">
        <f>'EV ECONOMICA'!DK65</f>
        <v>0</v>
      </c>
      <c r="AY65" s="230"/>
      <c r="AZ65" s="128">
        <f>'EV ECONOMICA'!DP65</f>
        <v>0</v>
      </c>
      <c r="BA65" s="230"/>
      <c r="BB65" s="128">
        <f>'EV ECONOMICA'!DU65</f>
        <v>0</v>
      </c>
      <c r="BC65" s="230"/>
      <c r="BD65" s="128">
        <f>'EV ECONOMICA'!DZ65</f>
        <v>0</v>
      </c>
      <c r="BE65" s="230"/>
      <c r="BF65" s="128">
        <f>'EV ECONOMICA'!EE65</f>
        <v>0</v>
      </c>
      <c r="BG65" s="230"/>
      <c r="BH65" s="128">
        <f>'EV ECONOMICA'!EJ65</f>
        <v>0</v>
      </c>
      <c r="BI65" s="230"/>
    </row>
    <row r="66" spans="1:61" s="226" customFormat="1" ht="204" x14ac:dyDescent="0.2">
      <c r="A66" s="103">
        <v>57</v>
      </c>
      <c r="B66" s="202" t="s">
        <v>124</v>
      </c>
      <c r="C66" s="121" t="s">
        <v>125</v>
      </c>
      <c r="D66" s="146">
        <v>1</v>
      </c>
      <c r="E66" s="227" t="s">
        <v>53</v>
      </c>
      <c r="F66" s="228">
        <v>1</v>
      </c>
      <c r="G66" s="25">
        <v>75161.304400000008</v>
      </c>
      <c r="H66" s="128">
        <f>'EV ECONOMICA'!J66</f>
        <v>0</v>
      </c>
      <c r="I66" s="230"/>
      <c r="J66" s="128">
        <f>'EV ECONOMICA'!O66</f>
        <v>0</v>
      </c>
      <c r="K66" s="230"/>
      <c r="L66" s="128">
        <f>'EV ECONOMICA'!T66</f>
        <v>0</v>
      </c>
      <c r="M66" s="230"/>
      <c r="N66" s="128">
        <f>'EV ECONOMICA'!Y66</f>
        <v>0</v>
      </c>
      <c r="O66" s="230"/>
      <c r="P66" s="128">
        <f>'EV ECONOMICA'!AD66</f>
        <v>0</v>
      </c>
      <c r="Q66" s="230"/>
      <c r="R66" s="128">
        <f>'EV ECONOMICA'!AI66</f>
        <v>0</v>
      </c>
      <c r="S66" s="230"/>
      <c r="T66" s="128">
        <f>'EV ECONOMICA'!AN66</f>
        <v>0</v>
      </c>
      <c r="U66" s="230"/>
      <c r="V66" s="128">
        <f>'EV ECONOMICA'!AS66</f>
        <v>69000</v>
      </c>
      <c r="W66" s="230" t="s">
        <v>575</v>
      </c>
      <c r="X66" s="128">
        <f>'EV ECONOMICA'!AX66</f>
        <v>0</v>
      </c>
      <c r="Y66" s="230"/>
      <c r="Z66" s="128">
        <f>'EV ECONOMICA'!BC66</f>
        <v>0</v>
      </c>
      <c r="AA66" s="230"/>
      <c r="AB66" s="128">
        <f>'EV ECONOMICA'!BH66</f>
        <v>0</v>
      </c>
      <c r="AC66" s="230"/>
      <c r="AD66" s="128">
        <f>'EV ECONOMICA'!BM66</f>
        <v>0</v>
      </c>
      <c r="AE66" s="230"/>
      <c r="AF66" s="128">
        <f>'EV ECONOMICA'!BR66</f>
        <v>0</v>
      </c>
      <c r="AG66" s="230"/>
      <c r="AH66" s="128">
        <f>'EV ECONOMICA'!BW66</f>
        <v>0</v>
      </c>
      <c r="AI66" s="230"/>
      <c r="AJ66" s="128">
        <f>'EV ECONOMICA'!CB66</f>
        <v>0</v>
      </c>
      <c r="AK66" s="230"/>
      <c r="AL66" s="128">
        <f>'EV ECONOMICA'!CG66</f>
        <v>0</v>
      </c>
      <c r="AM66" s="230"/>
      <c r="AN66" s="128">
        <f>'EV ECONOMICA'!CL66</f>
        <v>0</v>
      </c>
      <c r="AO66" s="230"/>
      <c r="AP66" s="128">
        <f>'EV ECONOMICA'!CQ66</f>
        <v>0</v>
      </c>
      <c r="AQ66" s="230"/>
      <c r="AR66" s="128">
        <f>'EV ECONOMICA'!CV66</f>
        <v>71494</v>
      </c>
      <c r="AS66" s="230" t="s">
        <v>38</v>
      </c>
      <c r="AT66" s="128">
        <f>'EV ECONOMICA'!DA66</f>
        <v>0</v>
      </c>
      <c r="AU66" s="230"/>
      <c r="AV66" s="128">
        <f>'EV ECONOMICA'!DF66</f>
        <v>0</v>
      </c>
      <c r="AW66" s="230"/>
      <c r="AX66" s="128">
        <f>'EV ECONOMICA'!DK66</f>
        <v>0</v>
      </c>
      <c r="AY66" s="230"/>
      <c r="AZ66" s="128">
        <f>'EV ECONOMICA'!DP66</f>
        <v>0</v>
      </c>
      <c r="BA66" s="230"/>
      <c r="BB66" s="128">
        <f>'EV ECONOMICA'!DU66</f>
        <v>0</v>
      </c>
      <c r="BC66" s="230"/>
      <c r="BD66" s="128">
        <f>'EV ECONOMICA'!DZ66</f>
        <v>0</v>
      </c>
      <c r="BE66" s="230"/>
      <c r="BF66" s="128">
        <f>'EV ECONOMICA'!EE66</f>
        <v>0</v>
      </c>
      <c r="BG66" s="230"/>
      <c r="BH66" s="128">
        <f>'EV ECONOMICA'!EJ66</f>
        <v>0</v>
      </c>
      <c r="BI66" s="230"/>
    </row>
    <row r="67" spans="1:61" s="226" customFormat="1" ht="25.5" x14ac:dyDescent="0.2">
      <c r="A67" s="103">
        <v>58</v>
      </c>
      <c r="B67" s="202" t="s">
        <v>126</v>
      </c>
      <c r="C67" s="121" t="s">
        <v>127</v>
      </c>
      <c r="D67" s="146">
        <v>1</v>
      </c>
      <c r="E67" s="227" t="s">
        <v>53</v>
      </c>
      <c r="F67" s="228">
        <v>27.666666666666668</v>
      </c>
      <c r="G67" s="25">
        <v>246348.08800000002</v>
      </c>
      <c r="H67" s="128">
        <f>'EV ECONOMICA'!J67</f>
        <v>0</v>
      </c>
      <c r="I67" s="230"/>
      <c r="J67" s="128">
        <f>'EV ECONOMICA'!O67</f>
        <v>0</v>
      </c>
      <c r="K67" s="230"/>
      <c r="L67" s="128">
        <f>'EV ECONOMICA'!T67</f>
        <v>0</v>
      </c>
      <c r="M67" s="230"/>
      <c r="N67" s="128">
        <f>'EV ECONOMICA'!Y67</f>
        <v>0</v>
      </c>
      <c r="O67" s="230"/>
      <c r="P67" s="128">
        <f>'EV ECONOMICA'!AD67</f>
        <v>0</v>
      </c>
      <c r="Q67" s="230"/>
      <c r="R67" s="128">
        <f>'EV ECONOMICA'!AI67</f>
        <v>0</v>
      </c>
      <c r="S67" s="230"/>
      <c r="T67" s="128">
        <f>'EV ECONOMICA'!AN67</f>
        <v>0</v>
      </c>
      <c r="U67" s="230"/>
      <c r="V67" s="128">
        <f>'EV ECONOMICA'!AS67</f>
        <v>0</v>
      </c>
      <c r="W67" s="230"/>
      <c r="X67" s="128">
        <f>'EV ECONOMICA'!AX67</f>
        <v>0</v>
      </c>
      <c r="Y67" s="230"/>
      <c r="Z67" s="128">
        <f>'EV ECONOMICA'!BC67</f>
        <v>0</v>
      </c>
      <c r="AA67" s="230"/>
      <c r="AB67" s="128">
        <f>'EV ECONOMICA'!BH67</f>
        <v>0</v>
      </c>
      <c r="AC67" s="230"/>
      <c r="AD67" s="128">
        <f>'EV ECONOMICA'!BM67</f>
        <v>0</v>
      </c>
      <c r="AE67" s="230"/>
      <c r="AF67" s="128">
        <f>'EV ECONOMICA'!BR67</f>
        <v>0</v>
      </c>
      <c r="AG67" s="230"/>
      <c r="AH67" s="128">
        <f>'EV ECONOMICA'!BW67</f>
        <v>0</v>
      </c>
      <c r="AI67" s="230"/>
      <c r="AJ67" s="128">
        <f>'EV ECONOMICA'!CB67</f>
        <v>0</v>
      </c>
      <c r="AK67" s="230"/>
      <c r="AL67" s="128">
        <f>'EV ECONOMICA'!CG67</f>
        <v>0</v>
      </c>
      <c r="AM67" s="230"/>
      <c r="AN67" s="128">
        <f>'EV ECONOMICA'!CL67</f>
        <v>0</v>
      </c>
      <c r="AO67" s="230"/>
      <c r="AP67" s="128">
        <f>'EV ECONOMICA'!CQ67</f>
        <v>0</v>
      </c>
      <c r="AQ67" s="230"/>
      <c r="AR67" s="128">
        <f>'EV ECONOMICA'!CV67</f>
        <v>294000</v>
      </c>
      <c r="AS67" s="230" t="s">
        <v>39</v>
      </c>
      <c r="AT67" s="128">
        <f>'EV ECONOMICA'!DA67</f>
        <v>0</v>
      </c>
      <c r="AU67" s="230"/>
      <c r="AV67" s="128">
        <f>'EV ECONOMICA'!DF67</f>
        <v>0</v>
      </c>
      <c r="AW67" s="230"/>
      <c r="AX67" s="128">
        <f>'EV ECONOMICA'!DK67</f>
        <v>0</v>
      </c>
      <c r="AY67" s="230"/>
      <c r="AZ67" s="128">
        <f>'EV ECONOMICA'!DP67</f>
        <v>0</v>
      </c>
      <c r="BA67" s="230"/>
      <c r="BB67" s="128">
        <f>'EV ECONOMICA'!DU67</f>
        <v>0</v>
      </c>
      <c r="BC67" s="230"/>
      <c r="BD67" s="128">
        <f>'EV ECONOMICA'!DZ67</f>
        <v>0</v>
      </c>
      <c r="BE67" s="230"/>
      <c r="BF67" s="128">
        <f>'EV ECONOMICA'!EE67</f>
        <v>0</v>
      </c>
      <c r="BG67" s="230"/>
      <c r="BH67" s="128">
        <f>'EV ECONOMICA'!EJ67</f>
        <v>0</v>
      </c>
      <c r="BI67" s="230"/>
    </row>
    <row r="68" spans="1:61" s="226" customFormat="1" ht="25.5" x14ac:dyDescent="0.2">
      <c r="A68" s="103">
        <v>59</v>
      </c>
      <c r="B68" s="202" t="s">
        <v>128</v>
      </c>
      <c r="C68" s="121" t="s">
        <v>127</v>
      </c>
      <c r="D68" s="146">
        <v>1</v>
      </c>
      <c r="E68" s="227" t="s">
        <v>53</v>
      </c>
      <c r="F68" s="228">
        <v>1</v>
      </c>
      <c r="G68" s="25">
        <v>360723.98600000003</v>
      </c>
      <c r="H68" s="128">
        <f>'EV ECONOMICA'!J68</f>
        <v>0</v>
      </c>
      <c r="I68" s="230"/>
      <c r="J68" s="128">
        <f>'EV ECONOMICA'!O68</f>
        <v>0</v>
      </c>
      <c r="K68" s="230"/>
      <c r="L68" s="128">
        <f>'EV ECONOMICA'!T68</f>
        <v>0</v>
      </c>
      <c r="M68" s="230"/>
      <c r="N68" s="128">
        <f>'EV ECONOMICA'!Y68</f>
        <v>0</v>
      </c>
      <c r="O68" s="230"/>
      <c r="P68" s="128">
        <f>'EV ECONOMICA'!AD68</f>
        <v>0</v>
      </c>
      <c r="Q68" s="230"/>
      <c r="R68" s="128">
        <f>'EV ECONOMICA'!AI68</f>
        <v>0</v>
      </c>
      <c r="S68" s="230"/>
      <c r="T68" s="128">
        <f>'EV ECONOMICA'!AN68</f>
        <v>0</v>
      </c>
      <c r="U68" s="230"/>
      <c r="V68" s="128">
        <f>'EV ECONOMICA'!AS68</f>
        <v>0</v>
      </c>
      <c r="W68" s="230"/>
      <c r="X68" s="128">
        <f>'EV ECONOMICA'!AX68</f>
        <v>0</v>
      </c>
      <c r="Y68" s="230"/>
      <c r="Z68" s="128">
        <f>'EV ECONOMICA'!BC68</f>
        <v>0</v>
      </c>
      <c r="AA68" s="230"/>
      <c r="AB68" s="128">
        <f>'EV ECONOMICA'!BH68</f>
        <v>0</v>
      </c>
      <c r="AC68" s="230"/>
      <c r="AD68" s="128">
        <f>'EV ECONOMICA'!BM68</f>
        <v>0</v>
      </c>
      <c r="AE68" s="230"/>
      <c r="AF68" s="128">
        <f>'EV ECONOMICA'!BR68</f>
        <v>0</v>
      </c>
      <c r="AG68" s="230"/>
      <c r="AH68" s="128">
        <f>'EV ECONOMICA'!BW68</f>
        <v>0</v>
      </c>
      <c r="AI68" s="230"/>
      <c r="AJ68" s="128">
        <f>'EV ECONOMICA'!CB68</f>
        <v>0</v>
      </c>
      <c r="AK68" s="230"/>
      <c r="AL68" s="128">
        <f>'EV ECONOMICA'!CG68</f>
        <v>0</v>
      </c>
      <c r="AM68" s="230"/>
      <c r="AN68" s="128">
        <f>'EV ECONOMICA'!CL68</f>
        <v>0</v>
      </c>
      <c r="AO68" s="230"/>
      <c r="AP68" s="128">
        <f>'EV ECONOMICA'!CQ68</f>
        <v>0</v>
      </c>
      <c r="AQ68" s="230"/>
      <c r="AR68" s="128">
        <f>'EV ECONOMICA'!CV68</f>
        <v>294000</v>
      </c>
      <c r="AS68" s="230" t="s">
        <v>38</v>
      </c>
      <c r="AT68" s="128">
        <f>'EV ECONOMICA'!DA68</f>
        <v>0</v>
      </c>
      <c r="AU68" s="230"/>
      <c r="AV68" s="128">
        <f>'EV ECONOMICA'!DF68</f>
        <v>0</v>
      </c>
      <c r="AW68" s="230"/>
      <c r="AX68" s="128">
        <f>'EV ECONOMICA'!DK68</f>
        <v>0</v>
      </c>
      <c r="AY68" s="230"/>
      <c r="AZ68" s="128">
        <f>'EV ECONOMICA'!DP68</f>
        <v>0</v>
      </c>
      <c r="BA68" s="230"/>
      <c r="BB68" s="128">
        <f>'EV ECONOMICA'!DU68</f>
        <v>0</v>
      </c>
      <c r="BC68" s="230"/>
      <c r="BD68" s="128">
        <f>'EV ECONOMICA'!DZ68</f>
        <v>0</v>
      </c>
      <c r="BE68" s="230"/>
      <c r="BF68" s="128">
        <f>'EV ECONOMICA'!EE68</f>
        <v>0</v>
      </c>
      <c r="BG68" s="230"/>
      <c r="BH68" s="128">
        <f>'EV ECONOMICA'!EJ68</f>
        <v>0</v>
      </c>
      <c r="BI68" s="230"/>
    </row>
    <row r="69" spans="1:61" s="226" customFormat="1" ht="25.5" x14ac:dyDescent="0.2">
      <c r="A69" s="103">
        <v>60</v>
      </c>
      <c r="B69" s="202" t="s">
        <v>129</v>
      </c>
      <c r="C69" s="121" t="s">
        <v>127</v>
      </c>
      <c r="D69" s="146">
        <v>1</v>
      </c>
      <c r="E69" s="227" t="s">
        <v>53</v>
      </c>
      <c r="F69" s="228">
        <v>1.3333333333333333</v>
      </c>
      <c r="G69" s="25">
        <v>237000</v>
      </c>
      <c r="H69" s="128">
        <f>'EV ECONOMICA'!J69</f>
        <v>0</v>
      </c>
      <c r="I69" s="230"/>
      <c r="J69" s="128">
        <f>'EV ECONOMICA'!O69</f>
        <v>0</v>
      </c>
      <c r="K69" s="230"/>
      <c r="L69" s="128">
        <f>'EV ECONOMICA'!T69</f>
        <v>0</v>
      </c>
      <c r="M69" s="230"/>
      <c r="N69" s="128">
        <f>'EV ECONOMICA'!Y69</f>
        <v>0</v>
      </c>
      <c r="O69" s="230"/>
      <c r="P69" s="128">
        <f>'EV ECONOMICA'!AD69</f>
        <v>0</v>
      </c>
      <c r="Q69" s="230"/>
      <c r="R69" s="128">
        <f>'EV ECONOMICA'!AI69</f>
        <v>0</v>
      </c>
      <c r="S69" s="230"/>
      <c r="T69" s="128">
        <f>'EV ECONOMICA'!AN69</f>
        <v>0</v>
      </c>
      <c r="U69" s="230"/>
      <c r="V69" s="128">
        <f>'EV ECONOMICA'!AS69</f>
        <v>237000</v>
      </c>
      <c r="W69" s="230" t="s">
        <v>575</v>
      </c>
      <c r="X69" s="128">
        <f>'EV ECONOMICA'!AX69</f>
        <v>0</v>
      </c>
      <c r="Y69" s="230"/>
      <c r="Z69" s="128">
        <f>'EV ECONOMICA'!BC69</f>
        <v>0</v>
      </c>
      <c r="AA69" s="230"/>
      <c r="AB69" s="128">
        <f>'EV ECONOMICA'!BH69</f>
        <v>0</v>
      </c>
      <c r="AC69" s="230"/>
      <c r="AD69" s="128">
        <f>'EV ECONOMICA'!BM69</f>
        <v>0</v>
      </c>
      <c r="AE69" s="230"/>
      <c r="AF69" s="128">
        <f>'EV ECONOMICA'!BR69</f>
        <v>0</v>
      </c>
      <c r="AG69" s="230"/>
      <c r="AH69" s="128">
        <f>'EV ECONOMICA'!BW69</f>
        <v>0</v>
      </c>
      <c r="AI69" s="230"/>
      <c r="AJ69" s="128">
        <f>'EV ECONOMICA'!CB69</f>
        <v>0</v>
      </c>
      <c r="AK69" s="230"/>
      <c r="AL69" s="128">
        <f>'EV ECONOMICA'!CG69</f>
        <v>0</v>
      </c>
      <c r="AM69" s="230"/>
      <c r="AN69" s="128">
        <f>'EV ECONOMICA'!CL69</f>
        <v>0</v>
      </c>
      <c r="AO69" s="230"/>
      <c r="AP69" s="128">
        <f>'EV ECONOMICA'!CQ69</f>
        <v>0</v>
      </c>
      <c r="AQ69" s="230"/>
      <c r="AR69" s="128">
        <f>'EV ECONOMICA'!CV69</f>
        <v>294000</v>
      </c>
      <c r="AS69" s="230" t="s">
        <v>38</v>
      </c>
      <c r="AT69" s="128">
        <f>'EV ECONOMICA'!DA69</f>
        <v>0</v>
      </c>
      <c r="AU69" s="230"/>
      <c r="AV69" s="128">
        <f>'EV ECONOMICA'!DF69</f>
        <v>0</v>
      </c>
      <c r="AW69" s="230"/>
      <c r="AX69" s="128">
        <f>'EV ECONOMICA'!DK69</f>
        <v>0</v>
      </c>
      <c r="AY69" s="230"/>
      <c r="AZ69" s="128">
        <f>'EV ECONOMICA'!DP69</f>
        <v>0</v>
      </c>
      <c r="BA69" s="230"/>
      <c r="BB69" s="128">
        <f>'EV ECONOMICA'!DU69</f>
        <v>0</v>
      </c>
      <c r="BC69" s="230"/>
      <c r="BD69" s="128">
        <f>'EV ECONOMICA'!DZ69</f>
        <v>0</v>
      </c>
      <c r="BE69" s="230"/>
      <c r="BF69" s="128">
        <f>'EV ECONOMICA'!EE69</f>
        <v>0</v>
      </c>
      <c r="BG69" s="230"/>
      <c r="BH69" s="128">
        <f>'EV ECONOMICA'!EJ69</f>
        <v>0</v>
      </c>
      <c r="BI69" s="230"/>
    </row>
    <row r="70" spans="1:61" s="226" customFormat="1" ht="102" x14ac:dyDescent="0.2">
      <c r="A70" s="103">
        <v>61</v>
      </c>
      <c r="B70" s="202" t="s">
        <v>130</v>
      </c>
      <c r="C70" s="121" t="s">
        <v>131</v>
      </c>
      <c r="D70" s="146">
        <v>1</v>
      </c>
      <c r="E70" s="227" t="s">
        <v>53</v>
      </c>
      <c r="F70" s="228">
        <v>65</v>
      </c>
      <c r="G70" s="25">
        <v>65000</v>
      </c>
      <c r="H70" s="128">
        <f>'EV ECONOMICA'!J70</f>
        <v>0</v>
      </c>
      <c r="I70" s="230"/>
      <c r="J70" s="128">
        <f>'EV ECONOMICA'!O70</f>
        <v>0</v>
      </c>
      <c r="K70" s="230"/>
      <c r="L70" s="128">
        <f>'EV ECONOMICA'!T70</f>
        <v>0</v>
      </c>
      <c r="M70" s="230"/>
      <c r="N70" s="128">
        <f>'EV ECONOMICA'!Y70</f>
        <v>0</v>
      </c>
      <c r="O70" s="230"/>
      <c r="P70" s="128">
        <f>'EV ECONOMICA'!AD70</f>
        <v>0</v>
      </c>
      <c r="Q70" s="230"/>
      <c r="R70" s="128">
        <f>'EV ECONOMICA'!AI70</f>
        <v>0</v>
      </c>
      <c r="S70" s="230"/>
      <c r="T70" s="128">
        <f>'EV ECONOMICA'!AN70</f>
        <v>68600</v>
      </c>
      <c r="U70" s="230" t="s">
        <v>39</v>
      </c>
      <c r="V70" s="128">
        <f>'EV ECONOMICA'!AS70</f>
        <v>0</v>
      </c>
      <c r="W70" s="230"/>
      <c r="X70" s="128">
        <f>'EV ECONOMICA'!AX70</f>
        <v>0</v>
      </c>
      <c r="Y70" s="230"/>
      <c r="Z70" s="128">
        <f>'EV ECONOMICA'!BC70</f>
        <v>0</v>
      </c>
      <c r="AA70" s="230"/>
      <c r="AB70" s="128">
        <f>'EV ECONOMICA'!BH70</f>
        <v>0</v>
      </c>
      <c r="AC70" s="230"/>
      <c r="AD70" s="128">
        <f>'EV ECONOMICA'!BM70</f>
        <v>0</v>
      </c>
      <c r="AE70" s="230"/>
      <c r="AF70" s="128">
        <f>'EV ECONOMICA'!BR70</f>
        <v>0</v>
      </c>
      <c r="AG70" s="230"/>
      <c r="AH70" s="128">
        <f>'EV ECONOMICA'!BW70</f>
        <v>0</v>
      </c>
      <c r="AI70" s="230"/>
      <c r="AJ70" s="128">
        <f>'EV ECONOMICA'!CB70</f>
        <v>0</v>
      </c>
      <c r="AK70" s="230"/>
      <c r="AL70" s="128">
        <f>'EV ECONOMICA'!CG70</f>
        <v>0</v>
      </c>
      <c r="AM70" s="230"/>
      <c r="AN70" s="128">
        <f>'EV ECONOMICA'!CL70</f>
        <v>0</v>
      </c>
      <c r="AO70" s="230"/>
      <c r="AP70" s="128">
        <f>'EV ECONOMICA'!CQ70</f>
        <v>0</v>
      </c>
      <c r="AQ70" s="230"/>
      <c r="AR70" s="128">
        <f>'EV ECONOMICA'!CV70</f>
        <v>74500</v>
      </c>
      <c r="AS70" s="230" t="s">
        <v>38</v>
      </c>
      <c r="AT70" s="128">
        <f>'EV ECONOMICA'!DA70</f>
        <v>0</v>
      </c>
      <c r="AU70" s="230"/>
      <c r="AV70" s="128">
        <f>'EV ECONOMICA'!DF70</f>
        <v>0</v>
      </c>
      <c r="AW70" s="230"/>
      <c r="AX70" s="128">
        <f>'EV ECONOMICA'!DK70</f>
        <v>0</v>
      </c>
      <c r="AY70" s="230"/>
      <c r="AZ70" s="128">
        <f>'EV ECONOMICA'!DP70</f>
        <v>0</v>
      </c>
      <c r="BA70" s="230"/>
      <c r="BB70" s="128">
        <f>'EV ECONOMICA'!DU70</f>
        <v>0</v>
      </c>
      <c r="BC70" s="230"/>
      <c r="BD70" s="128">
        <f>'EV ECONOMICA'!DZ70</f>
        <v>0</v>
      </c>
      <c r="BE70" s="230"/>
      <c r="BF70" s="128">
        <f>'EV ECONOMICA'!EE70</f>
        <v>0</v>
      </c>
      <c r="BG70" s="230"/>
      <c r="BH70" s="128">
        <f>'EV ECONOMICA'!EJ70</f>
        <v>0</v>
      </c>
      <c r="BI70" s="230"/>
    </row>
    <row r="71" spans="1:61" s="226" customFormat="1" ht="25.5" x14ac:dyDescent="0.2">
      <c r="A71" s="103">
        <v>62</v>
      </c>
      <c r="B71" s="202" t="s">
        <v>132</v>
      </c>
      <c r="C71" s="121" t="s">
        <v>127</v>
      </c>
      <c r="D71" s="146">
        <v>1</v>
      </c>
      <c r="E71" s="227" t="s">
        <v>53</v>
      </c>
      <c r="F71" s="228">
        <v>1</v>
      </c>
      <c r="G71" s="25">
        <v>369921.819204</v>
      </c>
      <c r="H71" s="128">
        <f>'EV ECONOMICA'!J71</f>
        <v>0</v>
      </c>
      <c r="I71" s="230"/>
      <c r="J71" s="128">
        <f>'EV ECONOMICA'!O71</f>
        <v>0</v>
      </c>
      <c r="K71" s="230"/>
      <c r="L71" s="128">
        <f>'EV ECONOMICA'!T71</f>
        <v>0</v>
      </c>
      <c r="M71" s="230"/>
      <c r="N71" s="128">
        <f>'EV ECONOMICA'!Y71</f>
        <v>0</v>
      </c>
      <c r="O71" s="230"/>
      <c r="P71" s="128">
        <f>'EV ECONOMICA'!AD71</f>
        <v>0</v>
      </c>
      <c r="Q71" s="230"/>
      <c r="R71" s="128">
        <f>'EV ECONOMICA'!AI71</f>
        <v>0</v>
      </c>
      <c r="S71" s="230"/>
      <c r="T71" s="128">
        <f>'EV ECONOMICA'!AN71</f>
        <v>310000</v>
      </c>
      <c r="U71" s="230" t="s">
        <v>575</v>
      </c>
      <c r="V71" s="128">
        <f>'EV ECONOMICA'!AS71</f>
        <v>0</v>
      </c>
      <c r="W71" s="230"/>
      <c r="X71" s="128">
        <f>'EV ECONOMICA'!AX71</f>
        <v>0</v>
      </c>
      <c r="Y71" s="230"/>
      <c r="Z71" s="128">
        <f>'EV ECONOMICA'!BC71</f>
        <v>0</v>
      </c>
      <c r="AA71" s="230"/>
      <c r="AB71" s="128">
        <f>'EV ECONOMICA'!BH71</f>
        <v>0</v>
      </c>
      <c r="AC71" s="230"/>
      <c r="AD71" s="128">
        <f>'EV ECONOMICA'!BM71</f>
        <v>0</v>
      </c>
      <c r="AE71" s="230"/>
      <c r="AF71" s="128">
        <f>'EV ECONOMICA'!BR71</f>
        <v>0</v>
      </c>
      <c r="AG71" s="230"/>
      <c r="AH71" s="128">
        <f>'EV ECONOMICA'!BW71</f>
        <v>0</v>
      </c>
      <c r="AI71" s="230"/>
      <c r="AJ71" s="128">
        <f>'EV ECONOMICA'!CB71</f>
        <v>0</v>
      </c>
      <c r="AK71" s="230"/>
      <c r="AL71" s="128">
        <f>'EV ECONOMICA'!CG71</f>
        <v>0</v>
      </c>
      <c r="AM71" s="230"/>
      <c r="AN71" s="128">
        <f>'EV ECONOMICA'!CL71</f>
        <v>0</v>
      </c>
      <c r="AO71" s="230"/>
      <c r="AP71" s="128">
        <f>'EV ECONOMICA'!CQ71</f>
        <v>0</v>
      </c>
      <c r="AQ71" s="230"/>
      <c r="AR71" s="128">
        <f>'EV ECONOMICA'!CV71</f>
        <v>0</v>
      </c>
      <c r="AS71" s="230"/>
      <c r="AT71" s="128">
        <f>'EV ECONOMICA'!DA71</f>
        <v>0</v>
      </c>
      <c r="AU71" s="230"/>
      <c r="AV71" s="128">
        <f>'EV ECONOMICA'!DF71</f>
        <v>0</v>
      </c>
      <c r="AW71" s="230"/>
      <c r="AX71" s="128">
        <f>'EV ECONOMICA'!DK71</f>
        <v>0</v>
      </c>
      <c r="AY71" s="230"/>
      <c r="AZ71" s="128">
        <f>'EV ECONOMICA'!DP71</f>
        <v>0</v>
      </c>
      <c r="BA71" s="230"/>
      <c r="BB71" s="128">
        <f>'EV ECONOMICA'!DU71</f>
        <v>0</v>
      </c>
      <c r="BC71" s="230"/>
      <c r="BD71" s="128">
        <f>'EV ECONOMICA'!DZ71</f>
        <v>0</v>
      </c>
      <c r="BE71" s="230"/>
      <c r="BF71" s="128">
        <f>'EV ECONOMICA'!EE71</f>
        <v>0</v>
      </c>
      <c r="BG71" s="230"/>
      <c r="BH71" s="128">
        <f>'EV ECONOMICA'!EJ71</f>
        <v>0</v>
      </c>
      <c r="BI71" s="230"/>
    </row>
    <row r="72" spans="1:61" s="226" customFormat="1" ht="51" x14ac:dyDescent="0.2">
      <c r="A72" s="103">
        <v>63</v>
      </c>
      <c r="B72" s="202" t="s">
        <v>133</v>
      </c>
      <c r="C72" s="121" t="s">
        <v>127</v>
      </c>
      <c r="D72" s="146">
        <v>1</v>
      </c>
      <c r="E72" s="227" t="s">
        <v>53</v>
      </c>
      <c r="F72" s="228">
        <v>134.66666666666666</v>
      </c>
      <c r="G72" s="25">
        <v>3575.8179100000002</v>
      </c>
      <c r="H72" s="128">
        <f>'EV ECONOMICA'!J72</f>
        <v>1950</v>
      </c>
      <c r="I72" s="230" t="s">
        <v>38</v>
      </c>
      <c r="J72" s="128">
        <f>'EV ECONOMICA'!O72</f>
        <v>0</v>
      </c>
      <c r="K72" s="230"/>
      <c r="L72" s="128">
        <f>'EV ECONOMICA'!T72</f>
        <v>0</v>
      </c>
      <c r="M72" s="230"/>
      <c r="N72" s="128">
        <f>'EV ECONOMICA'!Y72</f>
        <v>0</v>
      </c>
      <c r="O72" s="230"/>
      <c r="P72" s="128">
        <f>'EV ECONOMICA'!AD72</f>
        <v>3130</v>
      </c>
      <c r="Q72" s="230" t="s">
        <v>39</v>
      </c>
      <c r="R72" s="128">
        <f>'EV ECONOMICA'!AI72</f>
        <v>2345</v>
      </c>
      <c r="S72" s="230" t="s">
        <v>39</v>
      </c>
      <c r="T72" s="128">
        <f>'EV ECONOMICA'!AN72</f>
        <v>0</v>
      </c>
      <c r="U72" s="230"/>
      <c r="V72" s="128">
        <f>'EV ECONOMICA'!AS72</f>
        <v>0</v>
      </c>
      <c r="W72" s="230"/>
      <c r="X72" s="128">
        <f>'EV ECONOMICA'!AX72</f>
        <v>2413</v>
      </c>
      <c r="Y72" s="230" t="s">
        <v>38</v>
      </c>
      <c r="Z72" s="128">
        <f>'EV ECONOMICA'!BC72</f>
        <v>0</v>
      </c>
      <c r="AA72" s="230"/>
      <c r="AB72" s="128">
        <f>'EV ECONOMICA'!BH72</f>
        <v>0</v>
      </c>
      <c r="AC72" s="230"/>
      <c r="AD72" s="128">
        <f>'EV ECONOMICA'!BM72</f>
        <v>0</v>
      </c>
      <c r="AE72" s="230"/>
      <c r="AF72" s="128">
        <f>'EV ECONOMICA'!BR72</f>
        <v>0</v>
      </c>
      <c r="AG72" s="230"/>
      <c r="AH72" s="128">
        <f>'EV ECONOMICA'!BW72</f>
        <v>0</v>
      </c>
      <c r="AI72" s="230"/>
      <c r="AJ72" s="128">
        <f>'EV ECONOMICA'!CB72</f>
        <v>0</v>
      </c>
      <c r="AK72" s="230"/>
      <c r="AL72" s="128">
        <f>'EV ECONOMICA'!CG72</f>
        <v>0</v>
      </c>
      <c r="AM72" s="230"/>
      <c r="AN72" s="128">
        <f>'EV ECONOMICA'!CL72</f>
        <v>0</v>
      </c>
      <c r="AO72" s="230"/>
      <c r="AP72" s="128">
        <f>'EV ECONOMICA'!CQ72</f>
        <v>0</v>
      </c>
      <c r="AQ72" s="230"/>
      <c r="AR72" s="128">
        <f>'EV ECONOMICA'!CV72</f>
        <v>2352</v>
      </c>
      <c r="AS72" s="230" t="s">
        <v>38</v>
      </c>
      <c r="AT72" s="128">
        <f>'EV ECONOMICA'!DA72</f>
        <v>0</v>
      </c>
      <c r="AU72" s="230"/>
      <c r="AV72" s="128">
        <f>'EV ECONOMICA'!DF72</f>
        <v>0</v>
      </c>
      <c r="AW72" s="230"/>
      <c r="AX72" s="128">
        <f>'EV ECONOMICA'!DK72</f>
        <v>2750</v>
      </c>
      <c r="AY72" s="230" t="s">
        <v>38</v>
      </c>
      <c r="AZ72" s="128">
        <f>'EV ECONOMICA'!DP72</f>
        <v>0</v>
      </c>
      <c r="BA72" s="230"/>
      <c r="BB72" s="128">
        <f>'EV ECONOMICA'!DU72</f>
        <v>0</v>
      </c>
      <c r="BC72" s="230"/>
      <c r="BD72" s="128">
        <f>'EV ECONOMICA'!DZ72</f>
        <v>0</v>
      </c>
      <c r="BE72" s="230"/>
      <c r="BF72" s="128">
        <f>'EV ECONOMICA'!EE72</f>
        <v>0</v>
      </c>
      <c r="BG72" s="230"/>
      <c r="BH72" s="128">
        <f>'EV ECONOMICA'!EJ72</f>
        <v>0</v>
      </c>
      <c r="BI72" s="230"/>
    </row>
    <row r="73" spans="1:61" s="226" customFormat="1" ht="51" x14ac:dyDescent="0.2">
      <c r="A73" s="103">
        <v>64</v>
      </c>
      <c r="B73" s="202" t="s">
        <v>134</v>
      </c>
      <c r="C73" s="121" t="s">
        <v>127</v>
      </c>
      <c r="D73" s="146">
        <v>1</v>
      </c>
      <c r="E73" s="227" t="s">
        <v>53</v>
      </c>
      <c r="F73" s="228">
        <v>244.33333333333334</v>
      </c>
      <c r="G73" s="25">
        <v>3493</v>
      </c>
      <c r="H73" s="128">
        <f>'EV ECONOMICA'!J73</f>
        <v>1950</v>
      </c>
      <c r="I73" s="230" t="s">
        <v>38</v>
      </c>
      <c r="J73" s="128">
        <f>'EV ECONOMICA'!O73</f>
        <v>0</v>
      </c>
      <c r="K73" s="230"/>
      <c r="L73" s="128">
        <f>'EV ECONOMICA'!T73</f>
        <v>0</v>
      </c>
      <c r="M73" s="230"/>
      <c r="N73" s="128">
        <f>'EV ECONOMICA'!Y73</f>
        <v>0</v>
      </c>
      <c r="O73" s="230"/>
      <c r="P73" s="128">
        <f>'EV ECONOMICA'!AD73</f>
        <v>2794</v>
      </c>
      <c r="Q73" s="230" t="s">
        <v>39</v>
      </c>
      <c r="R73" s="128">
        <f>'EV ECONOMICA'!AI73</f>
        <v>2180</v>
      </c>
      <c r="S73" s="230" t="s">
        <v>39</v>
      </c>
      <c r="T73" s="128">
        <f>'EV ECONOMICA'!AN73</f>
        <v>0</v>
      </c>
      <c r="U73" s="230"/>
      <c r="V73" s="128">
        <f>'EV ECONOMICA'!AS73</f>
        <v>0</v>
      </c>
      <c r="W73" s="230"/>
      <c r="X73" s="128">
        <f>'EV ECONOMICA'!AX73</f>
        <v>2413</v>
      </c>
      <c r="Y73" s="230" t="s">
        <v>38</v>
      </c>
      <c r="Z73" s="128">
        <f>'EV ECONOMICA'!BC73</f>
        <v>0</v>
      </c>
      <c r="AA73" s="230"/>
      <c r="AB73" s="128">
        <f>'EV ECONOMICA'!BH73</f>
        <v>0</v>
      </c>
      <c r="AC73" s="230"/>
      <c r="AD73" s="128">
        <f>'EV ECONOMICA'!BM73</f>
        <v>0</v>
      </c>
      <c r="AE73" s="230"/>
      <c r="AF73" s="128">
        <f>'EV ECONOMICA'!BR73</f>
        <v>0</v>
      </c>
      <c r="AG73" s="230"/>
      <c r="AH73" s="128">
        <f>'EV ECONOMICA'!BW73</f>
        <v>1850</v>
      </c>
      <c r="AI73" s="230" t="s">
        <v>38</v>
      </c>
      <c r="AJ73" s="128">
        <f>'EV ECONOMICA'!CB73</f>
        <v>0</v>
      </c>
      <c r="AK73" s="230"/>
      <c r="AL73" s="128">
        <f>'EV ECONOMICA'!CG73</f>
        <v>0</v>
      </c>
      <c r="AM73" s="230"/>
      <c r="AN73" s="128">
        <f>'EV ECONOMICA'!CL73</f>
        <v>0</v>
      </c>
      <c r="AO73" s="230"/>
      <c r="AP73" s="128">
        <f>'EV ECONOMICA'!CQ73</f>
        <v>0</v>
      </c>
      <c r="AQ73" s="230"/>
      <c r="AR73" s="128">
        <f>'EV ECONOMICA'!CV73</f>
        <v>2352</v>
      </c>
      <c r="AS73" s="230" t="s">
        <v>38</v>
      </c>
      <c r="AT73" s="128">
        <f>'EV ECONOMICA'!DA73</f>
        <v>0</v>
      </c>
      <c r="AU73" s="230"/>
      <c r="AV73" s="128">
        <f>'EV ECONOMICA'!DF73</f>
        <v>0</v>
      </c>
      <c r="AW73" s="230"/>
      <c r="AX73" s="128">
        <f>'EV ECONOMICA'!DK73</f>
        <v>2750</v>
      </c>
      <c r="AY73" s="230" t="s">
        <v>38</v>
      </c>
      <c r="AZ73" s="128">
        <f>'EV ECONOMICA'!DP73</f>
        <v>0</v>
      </c>
      <c r="BA73" s="230"/>
      <c r="BB73" s="128">
        <f>'EV ECONOMICA'!DU73</f>
        <v>0</v>
      </c>
      <c r="BC73" s="230"/>
      <c r="BD73" s="128">
        <f>'EV ECONOMICA'!DZ73</f>
        <v>0</v>
      </c>
      <c r="BE73" s="230"/>
      <c r="BF73" s="128">
        <f>'EV ECONOMICA'!EE73</f>
        <v>0</v>
      </c>
      <c r="BG73" s="230"/>
      <c r="BH73" s="128">
        <f>'EV ECONOMICA'!EJ73</f>
        <v>0</v>
      </c>
      <c r="BI73" s="230"/>
    </row>
    <row r="74" spans="1:61" s="226" customFormat="1" ht="51" x14ac:dyDescent="0.2">
      <c r="A74" s="103">
        <v>65</v>
      </c>
      <c r="B74" s="202" t="s">
        <v>135</v>
      </c>
      <c r="C74" s="121" t="s">
        <v>127</v>
      </c>
      <c r="D74" s="146">
        <v>1</v>
      </c>
      <c r="E74" s="227" t="s">
        <v>53</v>
      </c>
      <c r="F74" s="228">
        <v>3302.3333333333335</v>
      </c>
      <c r="G74" s="25">
        <v>2306</v>
      </c>
      <c r="H74" s="128">
        <f>'EV ECONOMICA'!J74</f>
        <v>1950</v>
      </c>
      <c r="I74" s="230" t="s">
        <v>38</v>
      </c>
      <c r="J74" s="128">
        <f>'EV ECONOMICA'!O74</f>
        <v>0</v>
      </c>
      <c r="K74" s="230"/>
      <c r="L74" s="128">
        <f>'EV ECONOMICA'!T74</f>
        <v>0</v>
      </c>
      <c r="M74" s="230"/>
      <c r="N74" s="128">
        <f>'EV ECONOMICA'!Y74</f>
        <v>0</v>
      </c>
      <c r="O74" s="230"/>
      <c r="P74" s="128">
        <f>'EV ECONOMICA'!AD74</f>
        <v>1845</v>
      </c>
      <c r="Q74" s="230" t="s">
        <v>39</v>
      </c>
      <c r="R74" s="128">
        <f>'EV ECONOMICA'!AI74</f>
        <v>2180</v>
      </c>
      <c r="S74" s="230" t="s">
        <v>39</v>
      </c>
      <c r="T74" s="128">
        <f>'EV ECONOMICA'!AN74</f>
        <v>0</v>
      </c>
      <c r="U74" s="230"/>
      <c r="V74" s="128">
        <f>'EV ECONOMICA'!AS74</f>
        <v>0</v>
      </c>
      <c r="W74" s="230"/>
      <c r="X74" s="128">
        <f>'EV ECONOMICA'!AX74</f>
        <v>2295</v>
      </c>
      <c r="Y74" s="230" t="s">
        <v>38</v>
      </c>
      <c r="Z74" s="128">
        <f>'EV ECONOMICA'!BC74</f>
        <v>0</v>
      </c>
      <c r="AA74" s="230"/>
      <c r="AB74" s="128">
        <f>'EV ECONOMICA'!BH74</f>
        <v>0</v>
      </c>
      <c r="AC74" s="230"/>
      <c r="AD74" s="128">
        <f>'EV ECONOMICA'!BM74</f>
        <v>0</v>
      </c>
      <c r="AE74" s="230"/>
      <c r="AF74" s="128">
        <f>'EV ECONOMICA'!BR74</f>
        <v>0</v>
      </c>
      <c r="AG74" s="230"/>
      <c r="AH74" s="128">
        <f>'EV ECONOMICA'!BW74</f>
        <v>1850</v>
      </c>
      <c r="AI74" s="230" t="s">
        <v>38</v>
      </c>
      <c r="AJ74" s="128">
        <f>'EV ECONOMICA'!CB74</f>
        <v>0</v>
      </c>
      <c r="AK74" s="230"/>
      <c r="AL74" s="128">
        <f>'EV ECONOMICA'!CG74</f>
        <v>0</v>
      </c>
      <c r="AM74" s="230"/>
      <c r="AN74" s="128">
        <f>'EV ECONOMICA'!CL74</f>
        <v>0</v>
      </c>
      <c r="AO74" s="230"/>
      <c r="AP74" s="128">
        <f>'EV ECONOMICA'!CQ74</f>
        <v>0</v>
      </c>
      <c r="AQ74" s="230"/>
      <c r="AR74" s="128">
        <f>'EV ECONOMICA'!CV74</f>
        <v>2352</v>
      </c>
      <c r="AS74" s="230" t="s">
        <v>38</v>
      </c>
      <c r="AT74" s="128">
        <f>'EV ECONOMICA'!DA74</f>
        <v>0</v>
      </c>
      <c r="AU74" s="230"/>
      <c r="AV74" s="128">
        <f>'EV ECONOMICA'!DF74</f>
        <v>0</v>
      </c>
      <c r="AW74" s="230"/>
      <c r="AX74" s="128">
        <f>'EV ECONOMICA'!DK74</f>
        <v>2750</v>
      </c>
      <c r="AY74" s="230" t="s">
        <v>38</v>
      </c>
      <c r="AZ74" s="128">
        <f>'EV ECONOMICA'!DP74</f>
        <v>0</v>
      </c>
      <c r="BA74" s="230"/>
      <c r="BB74" s="128">
        <f>'EV ECONOMICA'!DU74</f>
        <v>0</v>
      </c>
      <c r="BC74" s="230"/>
      <c r="BD74" s="128">
        <f>'EV ECONOMICA'!DZ74</f>
        <v>0</v>
      </c>
      <c r="BE74" s="230"/>
      <c r="BF74" s="128">
        <f>'EV ECONOMICA'!EE74</f>
        <v>0</v>
      </c>
      <c r="BG74" s="230"/>
      <c r="BH74" s="128">
        <f>'EV ECONOMICA'!EJ74</f>
        <v>0</v>
      </c>
      <c r="BI74" s="230"/>
    </row>
    <row r="75" spans="1:61" s="226" customFormat="1" ht="51" x14ac:dyDescent="0.2">
      <c r="A75" s="103">
        <v>66</v>
      </c>
      <c r="B75" s="202" t="s">
        <v>136</v>
      </c>
      <c r="C75" s="121" t="s">
        <v>127</v>
      </c>
      <c r="D75" s="146">
        <v>1</v>
      </c>
      <c r="E75" s="227" t="s">
        <v>53</v>
      </c>
      <c r="F75" s="228">
        <v>3426</v>
      </c>
      <c r="G75" s="25">
        <v>2107.7844059999998</v>
      </c>
      <c r="H75" s="128">
        <f>'EV ECONOMICA'!J75</f>
        <v>1950</v>
      </c>
      <c r="I75" s="230" t="s">
        <v>38</v>
      </c>
      <c r="J75" s="128">
        <f>'EV ECONOMICA'!O75</f>
        <v>0</v>
      </c>
      <c r="K75" s="230"/>
      <c r="L75" s="128">
        <f>'EV ECONOMICA'!T75</f>
        <v>0</v>
      </c>
      <c r="M75" s="230"/>
      <c r="N75" s="128">
        <f>'EV ECONOMICA'!Y75</f>
        <v>0</v>
      </c>
      <c r="O75" s="230"/>
      <c r="P75" s="128">
        <f>'EV ECONOMICA'!AD75</f>
        <v>1845</v>
      </c>
      <c r="Q75" s="230" t="s">
        <v>39</v>
      </c>
      <c r="R75" s="128">
        <f>'EV ECONOMICA'!AI75</f>
        <v>2180</v>
      </c>
      <c r="S75" s="230" t="s">
        <v>39</v>
      </c>
      <c r="T75" s="128">
        <f>'EV ECONOMICA'!AN75</f>
        <v>0</v>
      </c>
      <c r="U75" s="230"/>
      <c r="V75" s="128">
        <f>'EV ECONOMICA'!AS75</f>
        <v>0</v>
      </c>
      <c r="W75" s="230"/>
      <c r="X75" s="128">
        <f>'EV ECONOMICA'!AX75</f>
        <v>2295</v>
      </c>
      <c r="Y75" s="230" t="s">
        <v>38</v>
      </c>
      <c r="Z75" s="128">
        <f>'EV ECONOMICA'!BC75</f>
        <v>0</v>
      </c>
      <c r="AA75" s="230"/>
      <c r="AB75" s="128">
        <f>'EV ECONOMICA'!BH75</f>
        <v>0</v>
      </c>
      <c r="AC75" s="230"/>
      <c r="AD75" s="128">
        <f>'EV ECONOMICA'!BM75</f>
        <v>0</v>
      </c>
      <c r="AE75" s="230"/>
      <c r="AF75" s="128">
        <f>'EV ECONOMICA'!BR75</f>
        <v>0</v>
      </c>
      <c r="AG75" s="230"/>
      <c r="AH75" s="128">
        <f>'EV ECONOMICA'!BW75</f>
        <v>1850</v>
      </c>
      <c r="AI75" s="230" t="s">
        <v>38</v>
      </c>
      <c r="AJ75" s="128">
        <f>'EV ECONOMICA'!CB75</f>
        <v>0</v>
      </c>
      <c r="AK75" s="230"/>
      <c r="AL75" s="128">
        <f>'EV ECONOMICA'!CG75</f>
        <v>0</v>
      </c>
      <c r="AM75" s="230"/>
      <c r="AN75" s="128">
        <f>'EV ECONOMICA'!CL75</f>
        <v>0</v>
      </c>
      <c r="AO75" s="230"/>
      <c r="AP75" s="128">
        <f>'EV ECONOMICA'!CQ75</f>
        <v>0</v>
      </c>
      <c r="AQ75" s="230"/>
      <c r="AR75" s="128">
        <f>'EV ECONOMICA'!CV75</f>
        <v>2352</v>
      </c>
      <c r="AS75" s="230" t="s">
        <v>38</v>
      </c>
      <c r="AT75" s="128">
        <f>'EV ECONOMICA'!DA75</f>
        <v>0</v>
      </c>
      <c r="AU75" s="230"/>
      <c r="AV75" s="128">
        <f>'EV ECONOMICA'!DF75</f>
        <v>0</v>
      </c>
      <c r="AW75" s="230"/>
      <c r="AX75" s="128">
        <f>'EV ECONOMICA'!DK75</f>
        <v>2750</v>
      </c>
      <c r="AY75" s="230" t="s">
        <v>38</v>
      </c>
      <c r="AZ75" s="128">
        <f>'EV ECONOMICA'!DP75</f>
        <v>0</v>
      </c>
      <c r="BA75" s="230"/>
      <c r="BB75" s="128">
        <f>'EV ECONOMICA'!DU75</f>
        <v>0</v>
      </c>
      <c r="BC75" s="230"/>
      <c r="BD75" s="128">
        <f>'EV ECONOMICA'!DZ75</f>
        <v>0</v>
      </c>
      <c r="BE75" s="230"/>
      <c r="BF75" s="128">
        <f>'EV ECONOMICA'!EE75</f>
        <v>0</v>
      </c>
      <c r="BG75" s="230"/>
      <c r="BH75" s="128">
        <f>'EV ECONOMICA'!EJ75</f>
        <v>0</v>
      </c>
      <c r="BI75" s="230"/>
    </row>
    <row r="76" spans="1:61" s="226" customFormat="1" ht="51" x14ac:dyDescent="0.2">
      <c r="A76" s="103">
        <v>67</v>
      </c>
      <c r="B76" s="202" t="s">
        <v>137</v>
      </c>
      <c r="C76" s="121" t="s">
        <v>127</v>
      </c>
      <c r="D76" s="146">
        <v>1</v>
      </c>
      <c r="E76" s="227" t="s">
        <v>53</v>
      </c>
      <c r="F76" s="228">
        <v>3146.33</v>
      </c>
      <c r="G76" s="25">
        <v>2306</v>
      </c>
      <c r="H76" s="128">
        <f>'EV ECONOMICA'!J76</f>
        <v>1950</v>
      </c>
      <c r="I76" s="230" t="s">
        <v>38</v>
      </c>
      <c r="J76" s="128">
        <f>'EV ECONOMICA'!O76</f>
        <v>0</v>
      </c>
      <c r="K76" s="230"/>
      <c r="L76" s="128">
        <f>'EV ECONOMICA'!T76</f>
        <v>0</v>
      </c>
      <c r="M76" s="230"/>
      <c r="N76" s="128">
        <f>'EV ECONOMICA'!Y76</f>
        <v>0</v>
      </c>
      <c r="O76" s="230"/>
      <c r="P76" s="128">
        <f>'EV ECONOMICA'!AD76</f>
        <v>1845</v>
      </c>
      <c r="Q76" s="230" t="s">
        <v>39</v>
      </c>
      <c r="R76" s="128">
        <f>'EV ECONOMICA'!AI76</f>
        <v>2180</v>
      </c>
      <c r="S76" s="230" t="s">
        <v>39</v>
      </c>
      <c r="T76" s="128">
        <f>'EV ECONOMICA'!AN76</f>
        <v>0</v>
      </c>
      <c r="U76" s="230"/>
      <c r="V76" s="128">
        <f>'EV ECONOMICA'!AS76</f>
        <v>0</v>
      </c>
      <c r="W76" s="230"/>
      <c r="X76" s="128">
        <f>'EV ECONOMICA'!AX76</f>
        <v>2295</v>
      </c>
      <c r="Y76" s="230" t="s">
        <v>38</v>
      </c>
      <c r="Z76" s="128">
        <f>'EV ECONOMICA'!BC76</f>
        <v>0</v>
      </c>
      <c r="AA76" s="230"/>
      <c r="AB76" s="128">
        <f>'EV ECONOMICA'!BH76</f>
        <v>0</v>
      </c>
      <c r="AC76" s="230"/>
      <c r="AD76" s="128">
        <f>'EV ECONOMICA'!BM76</f>
        <v>0</v>
      </c>
      <c r="AE76" s="230"/>
      <c r="AF76" s="128">
        <f>'EV ECONOMICA'!BR76</f>
        <v>0</v>
      </c>
      <c r="AG76" s="230"/>
      <c r="AH76" s="128">
        <f>'EV ECONOMICA'!BW76</f>
        <v>1850</v>
      </c>
      <c r="AI76" s="230" t="s">
        <v>38</v>
      </c>
      <c r="AJ76" s="128">
        <f>'EV ECONOMICA'!CB76</f>
        <v>0</v>
      </c>
      <c r="AK76" s="230"/>
      <c r="AL76" s="128">
        <f>'EV ECONOMICA'!CG76</f>
        <v>0</v>
      </c>
      <c r="AM76" s="230"/>
      <c r="AN76" s="128">
        <f>'EV ECONOMICA'!CL76</f>
        <v>0</v>
      </c>
      <c r="AO76" s="230"/>
      <c r="AP76" s="128">
        <f>'EV ECONOMICA'!CQ76</f>
        <v>0</v>
      </c>
      <c r="AQ76" s="230"/>
      <c r="AR76" s="128">
        <f>'EV ECONOMICA'!CV76</f>
        <v>2352</v>
      </c>
      <c r="AS76" s="230" t="s">
        <v>38</v>
      </c>
      <c r="AT76" s="128">
        <f>'EV ECONOMICA'!DA76</f>
        <v>0</v>
      </c>
      <c r="AU76" s="230"/>
      <c r="AV76" s="128">
        <f>'EV ECONOMICA'!DF76</f>
        <v>0</v>
      </c>
      <c r="AW76" s="230"/>
      <c r="AX76" s="128">
        <f>'EV ECONOMICA'!DK76</f>
        <v>2750</v>
      </c>
      <c r="AY76" s="230" t="s">
        <v>38</v>
      </c>
      <c r="AZ76" s="128">
        <f>'EV ECONOMICA'!DP76</f>
        <v>0</v>
      </c>
      <c r="BA76" s="230"/>
      <c r="BB76" s="128">
        <f>'EV ECONOMICA'!DU76</f>
        <v>0</v>
      </c>
      <c r="BC76" s="230"/>
      <c r="BD76" s="128">
        <f>'EV ECONOMICA'!DZ76</f>
        <v>0</v>
      </c>
      <c r="BE76" s="230"/>
      <c r="BF76" s="128">
        <f>'EV ECONOMICA'!EE76</f>
        <v>0</v>
      </c>
      <c r="BG76" s="230"/>
      <c r="BH76" s="128">
        <f>'EV ECONOMICA'!EJ76</f>
        <v>0</v>
      </c>
      <c r="BI76" s="230"/>
    </row>
    <row r="77" spans="1:61" s="226" customFormat="1" ht="51" x14ac:dyDescent="0.2">
      <c r="A77" s="103">
        <v>68</v>
      </c>
      <c r="B77" s="202" t="s">
        <v>138</v>
      </c>
      <c r="C77" s="121" t="s">
        <v>127</v>
      </c>
      <c r="D77" s="146">
        <v>1</v>
      </c>
      <c r="E77" s="227" t="s">
        <v>53</v>
      </c>
      <c r="F77" s="228">
        <v>1867.6666666666667</v>
      </c>
      <c r="G77" s="25">
        <v>2107.7844059999998</v>
      </c>
      <c r="H77" s="128">
        <f>'EV ECONOMICA'!J77</f>
        <v>1950</v>
      </c>
      <c r="I77" s="230" t="s">
        <v>38</v>
      </c>
      <c r="J77" s="128">
        <f>'EV ECONOMICA'!O77</f>
        <v>0</v>
      </c>
      <c r="K77" s="230"/>
      <c r="L77" s="128">
        <f>'EV ECONOMICA'!T77</f>
        <v>0</v>
      </c>
      <c r="M77" s="230"/>
      <c r="N77" s="128">
        <f>'EV ECONOMICA'!Y77</f>
        <v>0</v>
      </c>
      <c r="O77" s="230"/>
      <c r="P77" s="128">
        <f>'EV ECONOMICA'!AD77</f>
        <v>1845</v>
      </c>
      <c r="Q77" s="230" t="s">
        <v>39</v>
      </c>
      <c r="R77" s="128">
        <f>'EV ECONOMICA'!AI77</f>
        <v>2180</v>
      </c>
      <c r="S77" s="230" t="s">
        <v>39</v>
      </c>
      <c r="T77" s="128">
        <f>'EV ECONOMICA'!AN77</f>
        <v>0</v>
      </c>
      <c r="U77" s="230"/>
      <c r="V77" s="128">
        <f>'EV ECONOMICA'!AS77</f>
        <v>0</v>
      </c>
      <c r="W77" s="230"/>
      <c r="X77" s="128">
        <f>'EV ECONOMICA'!AX77</f>
        <v>2295</v>
      </c>
      <c r="Y77" s="230" t="s">
        <v>38</v>
      </c>
      <c r="Z77" s="128">
        <f>'EV ECONOMICA'!BC77</f>
        <v>0</v>
      </c>
      <c r="AA77" s="230"/>
      <c r="AB77" s="128">
        <f>'EV ECONOMICA'!BH77</f>
        <v>0</v>
      </c>
      <c r="AC77" s="230"/>
      <c r="AD77" s="128">
        <f>'EV ECONOMICA'!BM77</f>
        <v>0</v>
      </c>
      <c r="AE77" s="230"/>
      <c r="AF77" s="128">
        <f>'EV ECONOMICA'!BR77</f>
        <v>0</v>
      </c>
      <c r="AG77" s="230"/>
      <c r="AH77" s="128">
        <f>'EV ECONOMICA'!BW77</f>
        <v>1850</v>
      </c>
      <c r="AI77" s="230" t="s">
        <v>38</v>
      </c>
      <c r="AJ77" s="128">
        <f>'EV ECONOMICA'!CB77</f>
        <v>0</v>
      </c>
      <c r="AK77" s="230"/>
      <c r="AL77" s="128">
        <f>'EV ECONOMICA'!CG77</f>
        <v>0</v>
      </c>
      <c r="AM77" s="230"/>
      <c r="AN77" s="128">
        <f>'EV ECONOMICA'!CL77</f>
        <v>0</v>
      </c>
      <c r="AO77" s="230"/>
      <c r="AP77" s="128">
        <f>'EV ECONOMICA'!CQ77</f>
        <v>0</v>
      </c>
      <c r="AQ77" s="230"/>
      <c r="AR77" s="128">
        <f>'EV ECONOMICA'!CV77</f>
        <v>2352</v>
      </c>
      <c r="AS77" s="230" t="s">
        <v>38</v>
      </c>
      <c r="AT77" s="128">
        <f>'EV ECONOMICA'!DA77</f>
        <v>0</v>
      </c>
      <c r="AU77" s="230"/>
      <c r="AV77" s="128">
        <f>'EV ECONOMICA'!DF77</f>
        <v>0</v>
      </c>
      <c r="AW77" s="230"/>
      <c r="AX77" s="128">
        <f>'EV ECONOMICA'!DK77</f>
        <v>2750</v>
      </c>
      <c r="AY77" s="230" t="s">
        <v>38</v>
      </c>
      <c r="AZ77" s="128">
        <f>'EV ECONOMICA'!DP77</f>
        <v>0</v>
      </c>
      <c r="BA77" s="230"/>
      <c r="BB77" s="128">
        <f>'EV ECONOMICA'!DU77</f>
        <v>0</v>
      </c>
      <c r="BC77" s="230"/>
      <c r="BD77" s="128">
        <f>'EV ECONOMICA'!DZ77</f>
        <v>0</v>
      </c>
      <c r="BE77" s="230"/>
      <c r="BF77" s="128">
        <f>'EV ECONOMICA'!EE77</f>
        <v>0</v>
      </c>
      <c r="BG77" s="230"/>
      <c r="BH77" s="128">
        <f>'EV ECONOMICA'!EJ77</f>
        <v>0</v>
      </c>
      <c r="BI77" s="230"/>
    </row>
    <row r="78" spans="1:61" s="226" customFormat="1" ht="51" x14ac:dyDescent="0.2">
      <c r="A78" s="103">
        <v>69</v>
      </c>
      <c r="B78" s="202" t="s">
        <v>139</v>
      </c>
      <c r="C78" s="121" t="s">
        <v>127</v>
      </c>
      <c r="D78" s="146">
        <v>1</v>
      </c>
      <c r="E78" s="227" t="s">
        <v>53</v>
      </c>
      <c r="F78" s="228">
        <v>407</v>
      </c>
      <c r="G78" s="25">
        <v>4890</v>
      </c>
      <c r="H78" s="128">
        <f>'EV ECONOMICA'!J78</f>
        <v>1950</v>
      </c>
      <c r="I78" s="230" t="s">
        <v>38</v>
      </c>
      <c r="J78" s="128">
        <f>'EV ECONOMICA'!O78</f>
        <v>0</v>
      </c>
      <c r="K78" s="230"/>
      <c r="L78" s="128">
        <f>'EV ECONOMICA'!T78</f>
        <v>0</v>
      </c>
      <c r="M78" s="230"/>
      <c r="N78" s="128">
        <f>'EV ECONOMICA'!Y78</f>
        <v>0</v>
      </c>
      <c r="O78" s="230"/>
      <c r="P78" s="128">
        <f>'EV ECONOMICA'!AD78</f>
        <v>3912</v>
      </c>
      <c r="Q78" s="230" t="s">
        <v>39</v>
      </c>
      <c r="R78" s="128">
        <f>'EV ECONOMICA'!AI78</f>
        <v>0</v>
      </c>
      <c r="S78" s="230"/>
      <c r="T78" s="128">
        <f>'EV ECONOMICA'!AN78</f>
        <v>3600</v>
      </c>
      <c r="U78" s="230" t="s">
        <v>38</v>
      </c>
      <c r="V78" s="128">
        <f>'EV ECONOMICA'!AS78</f>
        <v>0</v>
      </c>
      <c r="W78" s="230"/>
      <c r="X78" s="128">
        <f>'EV ECONOMICA'!AX78</f>
        <v>0</v>
      </c>
      <c r="Y78" s="230"/>
      <c r="Z78" s="128">
        <f>'EV ECONOMICA'!BC78</f>
        <v>0</v>
      </c>
      <c r="AA78" s="230"/>
      <c r="AB78" s="128">
        <f>'EV ECONOMICA'!BH78</f>
        <v>0</v>
      </c>
      <c r="AC78" s="230"/>
      <c r="AD78" s="128">
        <f>'EV ECONOMICA'!BM78</f>
        <v>0</v>
      </c>
      <c r="AE78" s="230"/>
      <c r="AF78" s="128">
        <f>'EV ECONOMICA'!BR78</f>
        <v>0</v>
      </c>
      <c r="AG78" s="230"/>
      <c r="AH78" s="128">
        <f>'EV ECONOMICA'!BW78</f>
        <v>0</v>
      </c>
      <c r="AI78" s="230"/>
      <c r="AJ78" s="128">
        <f>'EV ECONOMICA'!CB78</f>
        <v>0</v>
      </c>
      <c r="AK78" s="230"/>
      <c r="AL78" s="128">
        <f>'EV ECONOMICA'!CG78</f>
        <v>0</v>
      </c>
      <c r="AM78" s="230"/>
      <c r="AN78" s="128">
        <f>'EV ECONOMICA'!CL78</f>
        <v>0</v>
      </c>
      <c r="AO78" s="230"/>
      <c r="AP78" s="128">
        <f>'EV ECONOMICA'!CQ78</f>
        <v>0</v>
      </c>
      <c r="AQ78" s="230"/>
      <c r="AR78" s="128">
        <f>'EV ECONOMICA'!CV78</f>
        <v>2352</v>
      </c>
      <c r="AS78" s="230" t="s">
        <v>38</v>
      </c>
      <c r="AT78" s="128">
        <f>'EV ECONOMICA'!DA78</f>
        <v>0</v>
      </c>
      <c r="AU78" s="230"/>
      <c r="AV78" s="128">
        <f>'EV ECONOMICA'!DF78</f>
        <v>0</v>
      </c>
      <c r="AW78" s="230"/>
      <c r="AX78" s="128">
        <f>'EV ECONOMICA'!DK78</f>
        <v>2750</v>
      </c>
      <c r="AY78" s="230" t="s">
        <v>38</v>
      </c>
      <c r="AZ78" s="128">
        <f>'EV ECONOMICA'!DP78</f>
        <v>0</v>
      </c>
      <c r="BA78" s="230"/>
      <c r="BB78" s="128">
        <f>'EV ECONOMICA'!DU78</f>
        <v>0</v>
      </c>
      <c r="BC78" s="230"/>
      <c r="BD78" s="128">
        <f>'EV ECONOMICA'!DZ78</f>
        <v>0</v>
      </c>
      <c r="BE78" s="230"/>
      <c r="BF78" s="128">
        <f>'EV ECONOMICA'!EE78</f>
        <v>0</v>
      </c>
      <c r="BG78" s="230"/>
      <c r="BH78" s="128">
        <f>'EV ECONOMICA'!EJ78</f>
        <v>0</v>
      </c>
      <c r="BI78" s="230"/>
    </row>
    <row r="79" spans="1:61" s="226" customFormat="1" ht="25.5" x14ac:dyDescent="0.2">
      <c r="A79" s="103">
        <v>70</v>
      </c>
      <c r="B79" s="202" t="s">
        <v>140</v>
      </c>
      <c r="C79" s="121" t="s">
        <v>127</v>
      </c>
      <c r="D79" s="146">
        <v>1</v>
      </c>
      <c r="E79" s="227" t="s">
        <v>53</v>
      </c>
      <c r="F79" s="228">
        <v>1</v>
      </c>
      <c r="G79" s="25">
        <v>129961.18520000001</v>
      </c>
      <c r="H79" s="128">
        <f>'EV ECONOMICA'!J79</f>
        <v>0</v>
      </c>
      <c r="I79" s="230"/>
      <c r="J79" s="128">
        <f>'EV ECONOMICA'!O79</f>
        <v>0</v>
      </c>
      <c r="K79" s="230"/>
      <c r="L79" s="128">
        <f>'EV ECONOMICA'!T79</f>
        <v>0</v>
      </c>
      <c r="M79" s="230"/>
      <c r="N79" s="128">
        <f>'EV ECONOMICA'!Y79</f>
        <v>0</v>
      </c>
      <c r="O79" s="230"/>
      <c r="P79" s="128">
        <f>'EV ECONOMICA'!AD79</f>
        <v>0</v>
      </c>
      <c r="Q79" s="230"/>
      <c r="R79" s="128">
        <f>'EV ECONOMICA'!AI79</f>
        <v>0</v>
      </c>
      <c r="S79" s="230"/>
      <c r="T79" s="128">
        <f>'EV ECONOMICA'!AN79</f>
        <v>0</v>
      </c>
      <c r="U79" s="230"/>
      <c r="V79" s="128">
        <f>'EV ECONOMICA'!AS79</f>
        <v>0</v>
      </c>
      <c r="W79" s="230"/>
      <c r="X79" s="128">
        <f>'EV ECONOMICA'!AX79</f>
        <v>0</v>
      </c>
      <c r="Y79" s="230"/>
      <c r="Z79" s="128">
        <f>'EV ECONOMICA'!BC79</f>
        <v>0</v>
      </c>
      <c r="AA79" s="230"/>
      <c r="AB79" s="128">
        <f>'EV ECONOMICA'!BH79</f>
        <v>0</v>
      </c>
      <c r="AC79" s="230"/>
      <c r="AD79" s="128">
        <f>'EV ECONOMICA'!BM79</f>
        <v>0</v>
      </c>
      <c r="AE79" s="230"/>
      <c r="AF79" s="128">
        <f>'EV ECONOMICA'!BR79</f>
        <v>0</v>
      </c>
      <c r="AG79" s="230"/>
      <c r="AH79" s="128">
        <f>'EV ECONOMICA'!BW79</f>
        <v>0</v>
      </c>
      <c r="AI79" s="230"/>
      <c r="AJ79" s="128">
        <f>'EV ECONOMICA'!CB79</f>
        <v>0</v>
      </c>
      <c r="AK79" s="230"/>
      <c r="AL79" s="128">
        <f>'EV ECONOMICA'!CG79</f>
        <v>0</v>
      </c>
      <c r="AM79" s="230"/>
      <c r="AN79" s="128">
        <f>'EV ECONOMICA'!CL79</f>
        <v>0</v>
      </c>
      <c r="AO79" s="230"/>
      <c r="AP79" s="128">
        <f>'EV ECONOMICA'!CQ79</f>
        <v>0</v>
      </c>
      <c r="AQ79" s="230"/>
      <c r="AR79" s="128">
        <f>'EV ECONOMICA'!CV79</f>
        <v>0</v>
      </c>
      <c r="AS79" s="230"/>
      <c r="AT79" s="128">
        <f>'EV ECONOMICA'!DA79</f>
        <v>0</v>
      </c>
      <c r="AU79" s="230"/>
      <c r="AV79" s="128">
        <f>'EV ECONOMICA'!DF79</f>
        <v>0</v>
      </c>
      <c r="AW79" s="230"/>
      <c r="AX79" s="128">
        <f>'EV ECONOMICA'!DK79</f>
        <v>0</v>
      </c>
      <c r="AY79" s="230"/>
      <c r="AZ79" s="128">
        <f>'EV ECONOMICA'!DP79</f>
        <v>0</v>
      </c>
      <c r="BA79" s="230"/>
      <c r="BB79" s="128">
        <f>'EV ECONOMICA'!DU79</f>
        <v>0</v>
      </c>
      <c r="BC79" s="230"/>
      <c r="BD79" s="128">
        <f>'EV ECONOMICA'!DZ79</f>
        <v>0</v>
      </c>
      <c r="BE79" s="230"/>
      <c r="BF79" s="128">
        <f>'EV ECONOMICA'!EE79</f>
        <v>0</v>
      </c>
      <c r="BG79" s="230"/>
      <c r="BH79" s="128">
        <f>'EV ECONOMICA'!EJ79</f>
        <v>0</v>
      </c>
      <c r="BI79" s="230"/>
    </row>
    <row r="80" spans="1:61" s="226" customFormat="1" ht="153" x14ac:dyDescent="0.2">
      <c r="A80" s="103">
        <v>71</v>
      </c>
      <c r="B80" s="202" t="s">
        <v>141</v>
      </c>
      <c r="C80" s="121" t="s">
        <v>131</v>
      </c>
      <c r="D80" s="146">
        <v>1</v>
      </c>
      <c r="E80" s="227" t="s">
        <v>53</v>
      </c>
      <c r="F80" s="228">
        <v>1.6666666666666667</v>
      </c>
      <c r="G80" s="25">
        <v>148060.22839999999</v>
      </c>
      <c r="H80" s="128">
        <f>'EV ECONOMICA'!J80</f>
        <v>0</v>
      </c>
      <c r="I80" s="230"/>
      <c r="J80" s="128">
        <f>'EV ECONOMICA'!O80</f>
        <v>0</v>
      </c>
      <c r="K80" s="230"/>
      <c r="L80" s="128">
        <f>'EV ECONOMICA'!T80</f>
        <v>0</v>
      </c>
      <c r="M80" s="230"/>
      <c r="N80" s="128">
        <f>'EV ECONOMICA'!Y80</f>
        <v>0</v>
      </c>
      <c r="O80" s="230"/>
      <c r="P80" s="128">
        <f>'EV ECONOMICA'!AD80</f>
        <v>0</v>
      </c>
      <c r="Q80" s="230"/>
      <c r="R80" s="128">
        <f>'EV ECONOMICA'!AI80</f>
        <v>0</v>
      </c>
      <c r="S80" s="230"/>
      <c r="T80" s="128">
        <f>'EV ECONOMICA'!AN80</f>
        <v>123900</v>
      </c>
      <c r="U80" s="230" t="s">
        <v>38</v>
      </c>
      <c r="V80" s="128">
        <f>'EV ECONOMICA'!AS80</f>
        <v>90000</v>
      </c>
      <c r="W80" s="230" t="s">
        <v>575</v>
      </c>
      <c r="X80" s="128">
        <f>'EV ECONOMICA'!AX80</f>
        <v>0</v>
      </c>
      <c r="Y80" s="230"/>
      <c r="Z80" s="128">
        <f>'EV ECONOMICA'!BC80</f>
        <v>0</v>
      </c>
      <c r="AA80" s="230"/>
      <c r="AB80" s="128">
        <f>'EV ECONOMICA'!BH80</f>
        <v>0</v>
      </c>
      <c r="AC80" s="230"/>
      <c r="AD80" s="128">
        <f>'EV ECONOMICA'!BM80</f>
        <v>0</v>
      </c>
      <c r="AE80" s="230"/>
      <c r="AF80" s="128">
        <f>'EV ECONOMICA'!BR80</f>
        <v>0</v>
      </c>
      <c r="AG80" s="230"/>
      <c r="AH80" s="128">
        <f>'EV ECONOMICA'!BW80</f>
        <v>0</v>
      </c>
      <c r="AI80" s="230"/>
      <c r="AJ80" s="128">
        <f>'EV ECONOMICA'!CB80</f>
        <v>0</v>
      </c>
      <c r="AK80" s="230"/>
      <c r="AL80" s="128">
        <f>'EV ECONOMICA'!CG80</f>
        <v>0</v>
      </c>
      <c r="AM80" s="230"/>
      <c r="AN80" s="128">
        <f>'EV ECONOMICA'!CL80</f>
        <v>0</v>
      </c>
      <c r="AO80" s="230"/>
      <c r="AP80" s="128">
        <f>'EV ECONOMICA'!CQ80</f>
        <v>0</v>
      </c>
      <c r="AQ80" s="230"/>
      <c r="AR80" s="128">
        <f>'EV ECONOMICA'!CV80</f>
        <v>0</v>
      </c>
      <c r="AS80" s="230"/>
      <c r="AT80" s="128">
        <f>'EV ECONOMICA'!DA80</f>
        <v>0</v>
      </c>
      <c r="AU80" s="230"/>
      <c r="AV80" s="128">
        <f>'EV ECONOMICA'!DF80</f>
        <v>0</v>
      </c>
      <c r="AW80" s="230"/>
      <c r="AX80" s="128">
        <f>'EV ECONOMICA'!DK80</f>
        <v>0</v>
      </c>
      <c r="AY80" s="230"/>
      <c r="AZ80" s="128">
        <f>'EV ECONOMICA'!DP80</f>
        <v>0</v>
      </c>
      <c r="BA80" s="230"/>
      <c r="BB80" s="128">
        <f>'EV ECONOMICA'!DU80</f>
        <v>0</v>
      </c>
      <c r="BC80" s="230"/>
      <c r="BD80" s="128">
        <f>'EV ECONOMICA'!DZ80</f>
        <v>0</v>
      </c>
      <c r="BE80" s="230"/>
      <c r="BF80" s="128">
        <f>'EV ECONOMICA'!EE80</f>
        <v>0</v>
      </c>
      <c r="BG80" s="230"/>
      <c r="BH80" s="128">
        <f>'EV ECONOMICA'!EJ80</f>
        <v>0</v>
      </c>
      <c r="BI80" s="230"/>
    </row>
    <row r="81" spans="1:61" s="226" customFormat="1" ht="25.5" x14ac:dyDescent="0.2">
      <c r="A81" s="103">
        <v>72</v>
      </c>
      <c r="B81" s="202" t="s">
        <v>142</v>
      </c>
      <c r="C81" s="121" t="s">
        <v>127</v>
      </c>
      <c r="D81" s="146">
        <v>1</v>
      </c>
      <c r="E81" s="227" t="s">
        <v>53</v>
      </c>
      <c r="F81" s="228">
        <v>7.333333333333333</v>
      </c>
      <c r="G81" s="25">
        <v>92500</v>
      </c>
      <c r="H81" s="128">
        <f>'EV ECONOMICA'!J81</f>
        <v>0</v>
      </c>
      <c r="I81" s="230"/>
      <c r="J81" s="128">
        <f>'EV ECONOMICA'!O81</f>
        <v>0</v>
      </c>
      <c r="K81" s="230"/>
      <c r="L81" s="128">
        <f>'EV ECONOMICA'!T81</f>
        <v>0</v>
      </c>
      <c r="M81" s="230"/>
      <c r="N81" s="128">
        <f>'EV ECONOMICA'!Y81</f>
        <v>0</v>
      </c>
      <c r="O81" s="230"/>
      <c r="P81" s="128">
        <f>'EV ECONOMICA'!AD81</f>
        <v>0</v>
      </c>
      <c r="Q81" s="230"/>
      <c r="R81" s="128">
        <f>'EV ECONOMICA'!AI81</f>
        <v>0</v>
      </c>
      <c r="S81" s="230"/>
      <c r="T81" s="128">
        <f>'EV ECONOMICA'!AN81</f>
        <v>145000</v>
      </c>
      <c r="U81" s="230" t="s">
        <v>38</v>
      </c>
      <c r="V81" s="128">
        <f>'EV ECONOMICA'!AS81</f>
        <v>0</v>
      </c>
      <c r="W81" s="230"/>
      <c r="X81" s="128">
        <f>'EV ECONOMICA'!AX81</f>
        <v>140489</v>
      </c>
      <c r="Y81" s="230" t="s">
        <v>38</v>
      </c>
      <c r="Z81" s="128">
        <f>'EV ECONOMICA'!BC81</f>
        <v>0</v>
      </c>
      <c r="AA81" s="230"/>
      <c r="AB81" s="128">
        <f>'EV ECONOMICA'!BH81</f>
        <v>0</v>
      </c>
      <c r="AC81" s="230"/>
      <c r="AD81" s="128">
        <f>'EV ECONOMICA'!BM81</f>
        <v>0</v>
      </c>
      <c r="AE81" s="230"/>
      <c r="AF81" s="128">
        <f>'EV ECONOMICA'!BR81</f>
        <v>0</v>
      </c>
      <c r="AG81" s="230"/>
      <c r="AH81" s="128">
        <f>'EV ECONOMICA'!BW81</f>
        <v>0</v>
      </c>
      <c r="AI81" s="230"/>
      <c r="AJ81" s="128">
        <f>'EV ECONOMICA'!CB81</f>
        <v>0</v>
      </c>
      <c r="AK81" s="230"/>
      <c r="AL81" s="128">
        <f>'EV ECONOMICA'!CG81</f>
        <v>0</v>
      </c>
      <c r="AM81" s="230"/>
      <c r="AN81" s="128">
        <f>'EV ECONOMICA'!CL81</f>
        <v>0</v>
      </c>
      <c r="AO81" s="230"/>
      <c r="AP81" s="128">
        <f>'EV ECONOMICA'!CQ81</f>
        <v>0</v>
      </c>
      <c r="AQ81" s="230"/>
      <c r="AR81" s="128">
        <f>'EV ECONOMICA'!CV81</f>
        <v>157470.58823529413</v>
      </c>
      <c r="AS81" s="230" t="s">
        <v>38</v>
      </c>
      <c r="AT81" s="128">
        <f>'EV ECONOMICA'!DA81</f>
        <v>0</v>
      </c>
      <c r="AU81" s="230"/>
      <c r="AV81" s="128">
        <f>'EV ECONOMICA'!DF81</f>
        <v>0</v>
      </c>
      <c r="AW81" s="230"/>
      <c r="AX81" s="128">
        <f>'EV ECONOMICA'!DK81</f>
        <v>0</v>
      </c>
      <c r="AY81" s="230"/>
      <c r="AZ81" s="128">
        <f>'EV ECONOMICA'!DP81</f>
        <v>0</v>
      </c>
      <c r="BA81" s="230"/>
      <c r="BB81" s="128">
        <f>'EV ECONOMICA'!DU81</f>
        <v>0</v>
      </c>
      <c r="BC81" s="230"/>
      <c r="BD81" s="128">
        <f>'EV ECONOMICA'!DZ81</f>
        <v>0</v>
      </c>
      <c r="BE81" s="230"/>
      <c r="BF81" s="128">
        <f>'EV ECONOMICA'!EE81</f>
        <v>0</v>
      </c>
      <c r="BG81" s="230"/>
      <c r="BH81" s="128">
        <f>'EV ECONOMICA'!EJ81</f>
        <v>0</v>
      </c>
      <c r="BI81" s="230"/>
    </row>
    <row r="82" spans="1:61" s="226" customFormat="1" ht="25.5" x14ac:dyDescent="0.2">
      <c r="A82" s="103">
        <v>73</v>
      </c>
      <c r="B82" s="202" t="s">
        <v>143</v>
      </c>
      <c r="C82" s="121" t="s">
        <v>127</v>
      </c>
      <c r="D82" s="146">
        <v>1</v>
      </c>
      <c r="E82" s="227" t="s">
        <v>53</v>
      </c>
      <c r="F82" s="228">
        <v>22</v>
      </c>
      <c r="G82" s="25">
        <v>65000</v>
      </c>
      <c r="H82" s="128">
        <f>'EV ECONOMICA'!J82</f>
        <v>0</v>
      </c>
      <c r="I82" s="230"/>
      <c r="J82" s="128">
        <f>'EV ECONOMICA'!O82</f>
        <v>0</v>
      </c>
      <c r="K82" s="230"/>
      <c r="L82" s="128">
        <f>'EV ECONOMICA'!T82</f>
        <v>0</v>
      </c>
      <c r="M82" s="230"/>
      <c r="N82" s="128">
        <f>'EV ECONOMICA'!Y82</f>
        <v>0</v>
      </c>
      <c r="O82" s="230"/>
      <c r="P82" s="128">
        <f>'EV ECONOMICA'!AD82</f>
        <v>0</v>
      </c>
      <c r="Q82" s="230"/>
      <c r="R82" s="128">
        <f>'EV ECONOMICA'!AI82</f>
        <v>0</v>
      </c>
      <c r="S82" s="230"/>
      <c r="T82" s="128">
        <f>'EV ECONOMICA'!AN82</f>
        <v>0</v>
      </c>
      <c r="U82" s="230"/>
      <c r="V82" s="128">
        <f>'EV ECONOMICA'!AS82</f>
        <v>0</v>
      </c>
      <c r="W82" s="230"/>
      <c r="X82" s="128">
        <f>'EV ECONOMICA'!AX82</f>
        <v>131648</v>
      </c>
      <c r="Y82" s="230" t="s">
        <v>575</v>
      </c>
      <c r="Z82" s="128">
        <f>'EV ECONOMICA'!BC82</f>
        <v>0</v>
      </c>
      <c r="AA82" s="230"/>
      <c r="AB82" s="128">
        <f>'EV ECONOMICA'!BH82</f>
        <v>0</v>
      </c>
      <c r="AC82" s="230"/>
      <c r="AD82" s="128">
        <f>'EV ECONOMICA'!BM82</f>
        <v>0</v>
      </c>
      <c r="AE82" s="230"/>
      <c r="AF82" s="128">
        <f>'EV ECONOMICA'!BR82</f>
        <v>0</v>
      </c>
      <c r="AG82" s="230"/>
      <c r="AH82" s="128">
        <f>'EV ECONOMICA'!BW82</f>
        <v>0</v>
      </c>
      <c r="AI82" s="230"/>
      <c r="AJ82" s="128">
        <f>'EV ECONOMICA'!CB82</f>
        <v>0</v>
      </c>
      <c r="AK82" s="230"/>
      <c r="AL82" s="128">
        <f>'EV ECONOMICA'!CG82</f>
        <v>0</v>
      </c>
      <c r="AM82" s="230"/>
      <c r="AN82" s="128">
        <f>'EV ECONOMICA'!CL82</f>
        <v>0</v>
      </c>
      <c r="AO82" s="230"/>
      <c r="AP82" s="128">
        <f>'EV ECONOMICA'!CQ82</f>
        <v>0</v>
      </c>
      <c r="AQ82" s="230"/>
      <c r="AR82" s="128">
        <f>'EV ECONOMICA'!CV82</f>
        <v>74500</v>
      </c>
      <c r="AS82" s="230" t="s">
        <v>38</v>
      </c>
      <c r="AT82" s="128">
        <f>'EV ECONOMICA'!DA82</f>
        <v>0</v>
      </c>
      <c r="AU82" s="230"/>
      <c r="AV82" s="128">
        <f>'EV ECONOMICA'!DF82</f>
        <v>0</v>
      </c>
      <c r="AW82" s="230"/>
      <c r="AX82" s="128">
        <f>'EV ECONOMICA'!DK82</f>
        <v>0</v>
      </c>
      <c r="AY82" s="230"/>
      <c r="AZ82" s="128">
        <f>'EV ECONOMICA'!DP82</f>
        <v>0</v>
      </c>
      <c r="BA82" s="230"/>
      <c r="BB82" s="128">
        <f>'EV ECONOMICA'!DU82</f>
        <v>0</v>
      </c>
      <c r="BC82" s="230"/>
      <c r="BD82" s="128">
        <f>'EV ECONOMICA'!DZ82</f>
        <v>0</v>
      </c>
      <c r="BE82" s="230"/>
      <c r="BF82" s="128">
        <f>'EV ECONOMICA'!EE82</f>
        <v>0</v>
      </c>
      <c r="BG82" s="230"/>
      <c r="BH82" s="128">
        <f>'EV ECONOMICA'!EJ82</f>
        <v>0</v>
      </c>
      <c r="BI82" s="230"/>
    </row>
    <row r="83" spans="1:61" s="226" customFormat="1" ht="25.5" x14ac:dyDescent="0.2">
      <c r="A83" s="103">
        <v>74</v>
      </c>
      <c r="B83" s="202" t="s">
        <v>144</v>
      </c>
      <c r="C83" s="121" t="s">
        <v>127</v>
      </c>
      <c r="D83" s="146">
        <v>1</v>
      </c>
      <c r="E83" s="227" t="s">
        <v>53</v>
      </c>
      <c r="F83" s="228">
        <v>95.666666666666671</v>
      </c>
      <c r="G83" s="25">
        <v>65000</v>
      </c>
      <c r="H83" s="128">
        <f>'EV ECONOMICA'!J83</f>
        <v>0</v>
      </c>
      <c r="I83" s="230"/>
      <c r="J83" s="128">
        <f>'EV ECONOMICA'!O83</f>
        <v>0</v>
      </c>
      <c r="K83" s="230"/>
      <c r="L83" s="128">
        <f>'EV ECONOMICA'!T83</f>
        <v>0</v>
      </c>
      <c r="M83" s="230"/>
      <c r="N83" s="128">
        <f>'EV ECONOMICA'!Y83</f>
        <v>0</v>
      </c>
      <c r="O83" s="230"/>
      <c r="P83" s="128">
        <f>'EV ECONOMICA'!AD83</f>
        <v>0</v>
      </c>
      <c r="Q83" s="230"/>
      <c r="R83" s="128">
        <f>'EV ECONOMICA'!AI83</f>
        <v>0</v>
      </c>
      <c r="S83" s="230"/>
      <c r="T83" s="128">
        <f>'EV ECONOMICA'!AN83</f>
        <v>0</v>
      </c>
      <c r="U83" s="230"/>
      <c r="V83" s="128">
        <f>'EV ECONOMICA'!AS83</f>
        <v>65000</v>
      </c>
      <c r="W83" s="230" t="s">
        <v>575</v>
      </c>
      <c r="X83" s="128">
        <f>'EV ECONOMICA'!AX83</f>
        <v>0</v>
      </c>
      <c r="Y83" s="230"/>
      <c r="Z83" s="128">
        <f>'EV ECONOMICA'!BC83</f>
        <v>0</v>
      </c>
      <c r="AA83" s="230"/>
      <c r="AB83" s="128">
        <f>'EV ECONOMICA'!BH83</f>
        <v>0</v>
      </c>
      <c r="AC83" s="230"/>
      <c r="AD83" s="128">
        <f>'EV ECONOMICA'!BM83</f>
        <v>0</v>
      </c>
      <c r="AE83" s="230"/>
      <c r="AF83" s="128">
        <f>'EV ECONOMICA'!BR83</f>
        <v>0</v>
      </c>
      <c r="AG83" s="230"/>
      <c r="AH83" s="128">
        <f>'EV ECONOMICA'!BW83</f>
        <v>0</v>
      </c>
      <c r="AI83" s="230"/>
      <c r="AJ83" s="128">
        <f>'EV ECONOMICA'!CB83</f>
        <v>0</v>
      </c>
      <c r="AK83" s="230"/>
      <c r="AL83" s="128">
        <f>'EV ECONOMICA'!CG83</f>
        <v>0</v>
      </c>
      <c r="AM83" s="230"/>
      <c r="AN83" s="128">
        <f>'EV ECONOMICA'!CL83</f>
        <v>0</v>
      </c>
      <c r="AO83" s="230"/>
      <c r="AP83" s="128">
        <f>'EV ECONOMICA'!CQ83</f>
        <v>0</v>
      </c>
      <c r="AQ83" s="230"/>
      <c r="AR83" s="128">
        <f>'EV ECONOMICA'!CV83</f>
        <v>71494</v>
      </c>
      <c r="AS83" s="230" t="s">
        <v>38</v>
      </c>
      <c r="AT83" s="128">
        <f>'EV ECONOMICA'!DA83</f>
        <v>0</v>
      </c>
      <c r="AU83" s="230"/>
      <c r="AV83" s="128">
        <f>'EV ECONOMICA'!DF83</f>
        <v>0</v>
      </c>
      <c r="AW83" s="230"/>
      <c r="AX83" s="128">
        <f>'EV ECONOMICA'!DK83</f>
        <v>76523</v>
      </c>
      <c r="AY83" s="230" t="s">
        <v>38</v>
      </c>
      <c r="AZ83" s="128">
        <f>'EV ECONOMICA'!DP83</f>
        <v>0</v>
      </c>
      <c r="BA83" s="230"/>
      <c r="BB83" s="128">
        <f>'EV ECONOMICA'!DU83</f>
        <v>0</v>
      </c>
      <c r="BC83" s="230"/>
      <c r="BD83" s="128">
        <f>'EV ECONOMICA'!DZ83</f>
        <v>0</v>
      </c>
      <c r="BE83" s="230"/>
      <c r="BF83" s="128">
        <f>'EV ECONOMICA'!EE83</f>
        <v>0</v>
      </c>
      <c r="BG83" s="230"/>
      <c r="BH83" s="128">
        <f>'EV ECONOMICA'!EJ83</f>
        <v>0</v>
      </c>
      <c r="BI83" s="230"/>
    </row>
    <row r="84" spans="1:61" s="226" customFormat="1" ht="25.5" x14ac:dyDescent="0.2">
      <c r="A84" s="103">
        <v>75</v>
      </c>
      <c r="B84" s="202" t="s">
        <v>145</v>
      </c>
      <c r="C84" s="121" t="s">
        <v>52</v>
      </c>
      <c r="D84" s="146">
        <v>1</v>
      </c>
      <c r="E84" s="227" t="s">
        <v>53</v>
      </c>
      <c r="F84" s="228">
        <v>29.666666666666668</v>
      </c>
      <c r="G84" s="25">
        <v>4454.3756320000002</v>
      </c>
      <c r="H84" s="128">
        <f>'EV ECONOMICA'!J84</f>
        <v>0</v>
      </c>
      <c r="I84" s="230"/>
      <c r="J84" s="128">
        <f>'EV ECONOMICA'!O84</f>
        <v>0</v>
      </c>
      <c r="K84" s="230"/>
      <c r="L84" s="128">
        <f>'EV ECONOMICA'!T84</f>
        <v>0</v>
      </c>
      <c r="M84" s="230"/>
      <c r="N84" s="128">
        <f>'EV ECONOMICA'!Y84</f>
        <v>0</v>
      </c>
      <c r="O84" s="230"/>
      <c r="P84" s="128">
        <f>'EV ECONOMICA'!AD84</f>
        <v>0</v>
      </c>
      <c r="Q84" s="230"/>
      <c r="R84" s="128">
        <f>'EV ECONOMICA'!AI84</f>
        <v>0</v>
      </c>
      <c r="S84" s="230"/>
      <c r="T84" s="128">
        <f>'EV ECONOMICA'!AN84</f>
        <v>0</v>
      </c>
      <c r="U84" s="230"/>
      <c r="V84" s="128">
        <f>'EV ECONOMICA'!AS84</f>
        <v>0</v>
      </c>
      <c r="W84" s="230"/>
      <c r="X84" s="128">
        <f>'EV ECONOMICA'!AX84</f>
        <v>9736</v>
      </c>
      <c r="Y84" s="230" t="s">
        <v>575</v>
      </c>
      <c r="Z84" s="128">
        <f>'EV ECONOMICA'!BC84</f>
        <v>0</v>
      </c>
      <c r="AA84" s="230"/>
      <c r="AB84" s="128">
        <f>'EV ECONOMICA'!BH84</f>
        <v>0</v>
      </c>
      <c r="AC84" s="230"/>
      <c r="AD84" s="128">
        <f>'EV ECONOMICA'!BM84</f>
        <v>7000</v>
      </c>
      <c r="AE84" s="230" t="s">
        <v>39</v>
      </c>
      <c r="AF84" s="128">
        <f>'EV ECONOMICA'!BR84</f>
        <v>0</v>
      </c>
      <c r="AG84" s="230"/>
      <c r="AH84" s="128">
        <f>'EV ECONOMICA'!BW84</f>
        <v>0</v>
      </c>
      <c r="AI84" s="230"/>
      <c r="AJ84" s="128">
        <f>'EV ECONOMICA'!CB84</f>
        <v>0</v>
      </c>
      <c r="AK84" s="230"/>
      <c r="AL84" s="128">
        <f>'EV ECONOMICA'!CG84</f>
        <v>0</v>
      </c>
      <c r="AM84" s="230"/>
      <c r="AN84" s="128">
        <f>'EV ECONOMICA'!CL84</f>
        <v>6223</v>
      </c>
      <c r="AO84" s="230" t="s">
        <v>39</v>
      </c>
      <c r="AP84" s="128">
        <f>'EV ECONOMICA'!CQ84</f>
        <v>0</v>
      </c>
      <c r="AQ84" s="230"/>
      <c r="AR84" s="128">
        <f>'EV ECONOMICA'!CV84</f>
        <v>0</v>
      </c>
      <c r="AS84" s="230"/>
      <c r="AT84" s="128">
        <f>'EV ECONOMICA'!DA84</f>
        <v>0</v>
      </c>
      <c r="AU84" s="230"/>
      <c r="AV84" s="128">
        <f>'EV ECONOMICA'!DF84</f>
        <v>0</v>
      </c>
      <c r="AW84" s="230"/>
      <c r="AX84" s="128">
        <f>'EV ECONOMICA'!DK84</f>
        <v>0</v>
      </c>
      <c r="AY84" s="230"/>
      <c r="AZ84" s="128">
        <f>'EV ECONOMICA'!DP84</f>
        <v>0</v>
      </c>
      <c r="BA84" s="230"/>
      <c r="BB84" s="128">
        <f>'EV ECONOMICA'!DU84</f>
        <v>0</v>
      </c>
      <c r="BC84" s="230"/>
      <c r="BD84" s="128">
        <f>'EV ECONOMICA'!DZ84</f>
        <v>0</v>
      </c>
      <c r="BE84" s="230"/>
      <c r="BF84" s="128">
        <f>'EV ECONOMICA'!EE84</f>
        <v>0</v>
      </c>
      <c r="BG84" s="230"/>
      <c r="BH84" s="128">
        <f>'EV ECONOMICA'!EJ84</f>
        <v>0</v>
      </c>
      <c r="BI84" s="230"/>
    </row>
    <row r="85" spans="1:61" s="226" customFormat="1" ht="25.5" x14ac:dyDescent="0.2">
      <c r="A85" s="103">
        <v>76</v>
      </c>
      <c r="B85" s="202" t="s">
        <v>146</v>
      </c>
      <c r="C85" s="121" t="s">
        <v>147</v>
      </c>
      <c r="D85" s="146">
        <v>1</v>
      </c>
      <c r="E85" s="227" t="s">
        <v>53</v>
      </c>
      <c r="F85" s="228">
        <v>1</v>
      </c>
      <c r="G85" s="25">
        <v>61640</v>
      </c>
      <c r="H85" s="128">
        <f>'EV ECONOMICA'!J85</f>
        <v>0</v>
      </c>
      <c r="I85" s="230"/>
      <c r="J85" s="128">
        <f>'EV ECONOMICA'!O85</f>
        <v>0</v>
      </c>
      <c r="K85" s="230"/>
      <c r="L85" s="128">
        <f>'EV ECONOMICA'!T85</f>
        <v>33600</v>
      </c>
      <c r="M85" s="230" t="s">
        <v>39</v>
      </c>
      <c r="N85" s="128">
        <f>'EV ECONOMICA'!Y85</f>
        <v>0</v>
      </c>
      <c r="O85" s="230"/>
      <c r="P85" s="128">
        <f>'EV ECONOMICA'!AD85</f>
        <v>0</v>
      </c>
      <c r="Q85" s="230"/>
      <c r="R85" s="128">
        <f>'EV ECONOMICA'!AI85</f>
        <v>0</v>
      </c>
      <c r="S85" s="230"/>
      <c r="T85" s="128">
        <f>'EV ECONOMICA'!AN85</f>
        <v>0</v>
      </c>
      <c r="U85" s="230"/>
      <c r="V85" s="128">
        <f>'EV ECONOMICA'!AS85</f>
        <v>0</v>
      </c>
      <c r="W85" s="230"/>
      <c r="X85" s="128">
        <f>'EV ECONOMICA'!AX85</f>
        <v>0</v>
      </c>
      <c r="Y85" s="230"/>
      <c r="Z85" s="128">
        <f>'EV ECONOMICA'!BC85</f>
        <v>0</v>
      </c>
      <c r="AA85" s="230"/>
      <c r="AB85" s="128">
        <f>'EV ECONOMICA'!BH85</f>
        <v>0</v>
      </c>
      <c r="AC85" s="230"/>
      <c r="AD85" s="128">
        <f>'EV ECONOMICA'!BM85</f>
        <v>0</v>
      </c>
      <c r="AE85" s="230"/>
      <c r="AF85" s="128">
        <f>'EV ECONOMICA'!BR85</f>
        <v>0</v>
      </c>
      <c r="AG85" s="230"/>
      <c r="AH85" s="128">
        <f>'EV ECONOMICA'!BW85</f>
        <v>0</v>
      </c>
      <c r="AI85" s="230"/>
      <c r="AJ85" s="128">
        <f>'EV ECONOMICA'!CB85</f>
        <v>0</v>
      </c>
      <c r="AK85" s="230"/>
      <c r="AL85" s="128">
        <f>'EV ECONOMICA'!CG85</f>
        <v>0</v>
      </c>
      <c r="AM85" s="230"/>
      <c r="AN85" s="128">
        <f>'EV ECONOMICA'!CL85</f>
        <v>0</v>
      </c>
      <c r="AO85" s="230"/>
      <c r="AP85" s="128">
        <f>'EV ECONOMICA'!CQ85</f>
        <v>0</v>
      </c>
      <c r="AQ85" s="230"/>
      <c r="AR85" s="128">
        <f>'EV ECONOMICA'!CV85</f>
        <v>0</v>
      </c>
      <c r="AS85" s="230"/>
      <c r="AT85" s="128">
        <f>'EV ECONOMICA'!DA85</f>
        <v>0</v>
      </c>
      <c r="AU85" s="230"/>
      <c r="AV85" s="128">
        <f>'EV ECONOMICA'!DF85</f>
        <v>0</v>
      </c>
      <c r="AW85" s="230"/>
      <c r="AX85" s="128">
        <f>'EV ECONOMICA'!DK85</f>
        <v>0</v>
      </c>
      <c r="AY85" s="230"/>
      <c r="AZ85" s="128">
        <f>'EV ECONOMICA'!DP85</f>
        <v>0</v>
      </c>
      <c r="BA85" s="230"/>
      <c r="BB85" s="128">
        <f>'EV ECONOMICA'!DU85</f>
        <v>0</v>
      </c>
      <c r="BC85" s="230"/>
      <c r="BD85" s="128">
        <f>'EV ECONOMICA'!DZ85</f>
        <v>0</v>
      </c>
      <c r="BE85" s="230"/>
      <c r="BF85" s="128">
        <f>'EV ECONOMICA'!EE85</f>
        <v>0</v>
      </c>
      <c r="BG85" s="230"/>
      <c r="BH85" s="128">
        <f>'EV ECONOMICA'!EJ85</f>
        <v>0</v>
      </c>
      <c r="BI85" s="230"/>
    </row>
    <row r="86" spans="1:61" s="226" customFormat="1" ht="25.5" x14ac:dyDescent="0.2">
      <c r="A86" s="103">
        <v>77</v>
      </c>
      <c r="B86" s="202" t="s">
        <v>148</v>
      </c>
      <c r="C86" s="121" t="s">
        <v>149</v>
      </c>
      <c r="D86" s="146">
        <v>1</v>
      </c>
      <c r="E86" s="227" t="s">
        <v>53</v>
      </c>
      <c r="F86" s="228">
        <v>1</v>
      </c>
      <c r="G86" s="25">
        <v>3820.9091199999998</v>
      </c>
      <c r="H86" s="128">
        <f>'EV ECONOMICA'!J86</f>
        <v>0</v>
      </c>
      <c r="I86" s="230"/>
      <c r="J86" s="128">
        <f>'EV ECONOMICA'!O86</f>
        <v>0</v>
      </c>
      <c r="K86" s="230"/>
      <c r="L86" s="128">
        <f>'EV ECONOMICA'!T86</f>
        <v>0</v>
      </c>
      <c r="M86" s="230"/>
      <c r="N86" s="128">
        <f>'EV ECONOMICA'!Y86</f>
        <v>0</v>
      </c>
      <c r="O86" s="230"/>
      <c r="P86" s="128">
        <f>'EV ECONOMICA'!AD86</f>
        <v>0</v>
      </c>
      <c r="Q86" s="230"/>
      <c r="R86" s="128">
        <f>'EV ECONOMICA'!AI86</f>
        <v>0</v>
      </c>
      <c r="S86" s="230"/>
      <c r="T86" s="128">
        <f>'EV ECONOMICA'!AN86</f>
        <v>0</v>
      </c>
      <c r="U86" s="230"/>
      <c r="V86" s="128">
        <f>'EV ECONOMICA'!AS86</f>
        <v>0</v>
      </c>
      <c r="W86" s="230"/>
      <c r="X86" s="128">
        <f>'EV ECONOMICA'!AX86</f>
        <v>16006.69</v>
      </c>
      <c r="Y86" s="230" t="s">
        <v>575</v>
      </c>
      <c r="Z86" s="128">
        <f>'EV ECONOMICA'!BC86</f>
        <v>0</v>
      </c>
      <c r="AA86" s="230"/>
      <c r="AB86" s="128">
        <f>'EV ECONOMICA'!BH86</f>
        <v>0</v>
      </c>
      <c r="AC86" s="230"/>
      <c r="AD86" s="128">
        <f>'EV ECONOMICA'!BM86</f>
        <v>0</v>
      </c>
      <c r="AE86" s="230"/>
      <c r="AF86" s="128">
        <f>'EV ECONOMICA'!BR86</f>
        <v>0</v>
      </c>
      <c r="AG86" s="230"/>
      <c r="AH86" s="128">
        <f>'EV ECONOMICA'!BW86</f>
        <v>0</v>
      </c>
      <c r="AI86" s="230"/>
      <c r="AJ86" s="128">
        <f>'EV ECONOMICA'!CB86</f>
        <v>0</v>
      </c>
      <c r="AK86" s="230"/>
      <c r="AL86" s="128">
        <f>'EV ECONOMICA'!CG86</f>
        <v>0</v>
      </c>
      <c r="AM86" s="230"/>
      <c r="AN86" s="128">
        <f>'EV ECONOMICA'!CL86</f>
        <v>0</v>
      </c>
      <c r="AO86" s="230"/>
      <c r="AP86" s="128">
        <f>'EV ECONOMICA'!CQ86</f>
        <v>0</v>
      </c>
      <c r="AQ86" s="230"/>
      <c r="AR86" s="128">
        <f>'EV ECONOMICA'!CV86</f>
        <v>0</v>
      </c>
      <c r="AS86" s="230"/>
      <c r="AT86" s="128">
        <f>'EV ECONOMICA'!DA86</f>
        <v>0</v>
      </c>
      <c r="AU86" s="230"/>
      <c r="AV86" s="128">
        <f>'EV ECONOMICA'!DF86</f>
        <v>0</v>
      </c>
      <c r="AW86" s="230"/>
      <c r="AX86" s="128">
        <f>'EV ECONOMICA'!DK86</f>
        <v>0</v>
      </c>
      <c r="AY86" s="230"/>
      <c r="AZ86" s="128">
        <f>'EV ECONOMICA'!DP86</f>
        <v>0</v>
      </c>
      <c r="BA86" s="230"/>
      <c r="BB86" s="128">
        <f>'EV ECONOMICA'!DU86</f>
        <v>0</v>
      </c>
      <c r="BC86" s="230"/>
      <c r="BD86" s="128">
        <f>'EV ECONOMICA'!DZ86</f>
        <v>0</v>
      </c>
      <c r="BE86" s="230"/>
      <c r="BF86" s="128">
        <f>'EV ECONOMICA'!EE86</f>
        <v>0</v>
      </c>
      <c r="BG86" s="230"/>
      <c r="BH86" s="128">
        <f>'EV ECONOMICA'!EJ86</f>
        <v>0</v>
      </c>
      <c r="BI86" s="230"/>
    </row>
    <row r="87" spans="1:61" s="226" customFormat="1" ht="38.25" x14ac:dyDescent="0.2">
      <c r="A87" s="103">
        <v>78</v>
      </c>
      <c r="B87" s="202" t="s">
        <v>150</v>
      </c>
      <c r="C87" s="121" t="s">
        <v>149</v>
      </c>
      <c r="D87" s="146">
        <v>1</v>
      </c>
      <c r="E87" s="227" t="s">
        <v>53</v>
      </c>
      <c r="F87" s="228">
        <v>1</v>
      </c>
      <c r="G87" s="25">
        <v>156665.88</v>
      </c>
      <c r="H87" s="128">
        <f>'EV ECONOMICA'!J87</f>
        <v>0</v>
      </c>
      <c r="I87" s="230"/>
      <c r="J87" s="128">
        <f>'EV ECONOMICA'!O87</f>
        <v>0</v>
      </c>
      <c r="K87" s="230"/>
      <c r="L87" s="128">
        <f>'EV ECONOMICA'!T87</f>
        <v>0</v>
      </c>
      <c r="M87" s="230"/>
      <c r="N87" s="128">
        <f>'EV ECONOMICA'!Y87</f>
        <v>0</v>
      </c>
      <c r="O87" s="230"/>
      <c r="P87" s="128">
        <f>'EV ECONOMICA'!AD87</f>
        <v>0</v>
      </c>
      <c r="Q87" s="230"/>
      <c r="R87" s="128">
        <f>'EV ECONOMICA'!AI87</f>
        <v>0</v>
      </c>
      <c r="S87" s="230"/>
      <c r="T87" s="128">
        <f>'EV ECONOMICA'!AN87</f>
        <v>0</v>
      </c>
      <c r="U87" s="230"/>
      <c r="V87" s="128">
        <f>'EV ECONOMICA'!AS87</f>
        <v>0</v>
      </c>
      <c r="W87" s="230"/>
      <c r="X87" s="128">
        <f>'EV ECONOMICA'!AX87</f>
        <v>0</v>
      </c>
      <c r="Y87" s="230"/>
      <c r="Z87" s="128">
        <f>'EV ECONOMICA'!BC87</f>
        <v>0</v>
      </c>
      <c r="AA87" s="230"/>
      <c r="AB87" s="128">
        <f>'EV ECONOMICA'!BH87</f>
        <v>0</v>
      </c>
      <c r="AC87" s="230"/>
      <c r="AD87" s="128">
        <f>'EV ECONOMICA'!BM87</f>
        <v>0</v>
      </c>
      <c r="AE87" s="230"/>
      <c r="AF87" s="128">
        <f>'EV ECONOMICA'!BR87</f>
        <v>156665.88</v>
      </c>
      <c r="AG87" s="230" t="s">
        <v>39</v>
      </c>
      <c r="AH87" s="128">
        <f>'EV ECONOMICA'!BW87</f>
        <v>0</v>
      </c>
      <c r="AI87" s="230"/>
      <c r="AJ87" s="128">
        <f>'EV ECONOMICA'!CB87</f>
        <v>0</v>
      </c>
      <c r="AK87" s="230"/>
      <c r="AL87" s="128">
        <f>'EV ECONOMICA'!CG87</f>
        <v>0</v>
      </c>
      <c r="AM87" s="230"/>
      <c r="AN87" s="128">
        <f>'EV ECONOMICA'!CL87</f>
        <v>0</v>
      </c>
      <c r="AO87" s="230"/>
      <c r="AP87" s="128">
        <f>'EV ECONOMICA'!CQ87</f>
        <v>0</v>
      </c>
      <c r="AQ87" s="230"/>
      <c r="AR87" s="128">
        <f>'EV ECONOMICA'!CV87</f>
        <v>0</v>
      </c>
      <c r="AS87" s="230"/>
      <c r="AT87" s="128">
        <f>'EV ECONOMICA'!DA87</f>
        <v>0</v>
      </c>
      <c r="AU87" s="230"/>
      <c r="AV87" s="128">
        <f>'EV ECONOMICA'!DF87</f>
        <v>0</v>
      </c>
      <c r="AW87" s="230"/>
      <c r="AX87" s="128">
        <f>'EV ECONOMICA'!DK87</f>
        <v>0</v>
      </c>
      <c r="AY87" s="230"/>
      <c r="AZ87" s="128">
        <f>'EV ECONOMICA'!DP87</f>
        <v>0</v>
      </c>
      <c r="BA87" s="230"/>
      <c r="BB87" s="128">
        <f>'EV ECONOMICA'!DU87</f>
        <v>0</v>
      </c>
      <c r="BC87" s="230"/>
      <c r="BD87" s="128">
        <f>'EV ECONOMICA'!DZ87</f>
        <v>0</v>
      </c>
      <c r="BE87" s="230"/>
      <c r="BF87" s="128">
        <f>'EV ECONOMICA'!EE87</f>
        <v>0</v>
      </c>
      <c r="BG87" s="230"/>
      <c r="BH87" s="128">
        <f>'EV ECONOMICA'!EJ87</f>
        <v>0</v>
      </c>
      <c r="BI87" s="230"/>
    </row>
    <row r="88" spans="1:61" s="226" customFormat="1" ht="25.5" x14ac:dyDescent="0.2">
      <c r="A88" s="103">
        <v>79</v>
      </c>
      <c r="B88" s="202" t="s">
        <v>151</v>
      </c>
      <c r="C88" s="121" t="s">
        <v>52</v>
      </c>
      <c r="D88" s="146">
        <v>1</v>
      </c>
      <c r="E88" s="227" t="s">
        <v>53</v>
      </c>
      <c r="F88" s="228">
        <v>9.3333333333333339</v>
      </c>
      <c r="G88" s="25">
        <v>7038.5168000000003</v>
      </c>
      <c r="H88" s="128">
        <f>'EV ECONOMICA'!J88</f>
        <v>0</v>
      </c>
      <c r="I88" s="230"/>
      <c r="J88" s="128">
        <f>'EV ECONOMICA'!O88</f>
        <v>0</v>
      </c>
      <c r="K88" s="230"/>
      <c r="L88" s="128">
        <f>'EV ECONOMICA'!T88</f>
        <v>0</v>
      </c>
      <c r="M88" s="230"/>
      <c r="N88" s="128">
        <f>'EV ECONOMICA'!Y88</f>
        <v>0</v>
      </c>
      <c r="O88" s="230"/>
      <c r="P88" s="128">
        <f>'EV ECONOMICA'!AD88</f>
        <v>0</v>
      </c>
      <c r="Q88" s="230"/>
      <c r="R88" s="128">
        <f>'EV ECONOMICA'!AI88</f>
        <v>0</v>
      </c>
      <c r="S88" s="230"/>
      <c r="T88" s="128">
        <f>'EV ECONOMICA'!AN88</f>
        <v>0</v>
      </c>
      <c r="U88" s="230"/>
      <c r="V88" s="128">
        <f>'EV ECONOMICA'!AS88</f>
        <v>0</v>
      </c>
      <c r="W88" s="230"/>
      <c r="X88" s="128">
        <f>'EV ECONOMICA'!AX88</f>
        <v>11549</v>
      </c>
      <c r="Y88" s="230" t="s">
        <v>39</v>
      </c>
      <c r="Z88" s="128">
        <f>'EV ECONOMICA'!BC88</f>
        <v>0</v>
      </c>
      <c r="AA88" s="230"/>
      <c r="AB88" s="128">
        <f>'EV ECONOMICA'!BH88</f>
        <v>0</v>
      </c>
      <c r="AC88" s="230"/>
      <c r="AD88" s="128">
        <f>'EV ECONOMICA'!BM88</f>
        <v>0</v>
      </c>
      <c r="AE88" s="230"/>
      <c r="AF88" s="128">
        <f>'EV ECONOMICA'!BR88</f>
        <v>0</v>
      </c>
      <c r="AG88" s="230"/>
      <c r="AH88" s="128">
        <f>'EV ECONOMICA'!BW88</f>
        <v>0</v>
      </c>
      <c r="AI88" s="230"/>
      <c r="AJ88" s="128">
        <f>'EV ECONOMICA'!CB88</f>
        <v>0</v>
      </c>
      <c r="AK88" s="230"/>
      <c r="AL88" s="128">
        <f>'EV ECONOMICA'!CG88</f>
        <v>0</v>
      </c>
      <c r="AM88" s="230"/>
      <c r="AN88" s="128">
        <f>'EV ECONOMICA'!CL88</f>
        <v>0</v>
      </c>
      <c r="AO88" s="230"/>
      <c r="AP88" s="128">
        <f>'EV ECONOMICA'!CQ88</f>
        <v>0</v>
      </c>
      <c r="AQ88" s="230"/>
      <c r="AR88" s="128">
        <f>'EV ECONOMICA'!CV88</f>
        <v>0</v>
      </c>
      <c r="AS88" s="230"/>
      <c r="AT88" s="128">
        <f>'EV ECONOMICA'!DA88</f>
        <v>0</v>
      </c>
      <c r="AU88" s="230"/>
      <c r="AV88" s="128">
        <f>'EV ECONOMICA'!DF88</f>
        <v>0</v>
      </c>
      <c r="AW88" s="230"/>
      <c r="AX88" s="128">
        <f>'EV ECONOMICA'!DK88</f>
        <v>0</v>
      </c>
      <c r="AY88" s="230"/>
      <c r="AZ88" s="128">
        <f>'EV ECONOMICA'!DP88</f>
        <v>0</v>
      </c>
      <c r="BA88" s="230"/>
      <c r="BB88" s="128">
        <f>'EV ECONOMICA'!DU88</f>
        <v>0</v>
      </c>
      <c r="BC88" s="230"/>
      <c r="BD88" s="128">
        <f>'EV ECONOMICA'!DZ88</f>
        <v>0</v>
      </c>
      <c r="BE88" s="230"/>
      <c r="BF88" s="128">
        <f>'EV ECONOMICA'!EE88</f>
        <v>0</v>
      </c>
      <c r="BG88" s="230"/>
      <c r="BH88" s="128">
        <f>'EV ECONOMICA'!EJ88</f>
        <v>0</v>
      </c>
      <c r="BI88" s="230"/>
    </row>
    <row r="89" spans="1:61" s="226" customFormat="1" ht="38.25" x14ac:dyDescent="0.2">
      <c r="A89" s="103">
        <v>80</v>
      </c>
      <c r="B89" s="202" t="s">
        <v>152</v>
      </c>
      <c r="C89" s="121" t="s">
        <v>153</v>
      </c>
      <c r="D89" s="146">
        <v>1</v>
      </c>
      <c r="E89" s="227" t="s">
        <v>53</v>
      </c>
      <c r="F89" s="228">
        <v>79.333333333333329</v>
      </c>
      <c r="G89" s="25">
        <v>16800</v>
      </c>
      <c r="H89" s="128">
        <f>'EV ECONOMICA'!J89</f>
        <v>0</v>
      </c>
      <c r="I89" s="230"/>
      <c r="J89" s="128">
        <f>'EV ECONOMICA'!O89</f>
        <v>0</v>
      </c>
      <c r="K89" s="230"/>
      <c r="L89" s="128">
        <f>'EV ECONOMICA'!T89</f>
        <v>0</v>
      </c>
      <c r="M89" s="230"/>
      <c r="N89" s="128">
        <f>'EV ECONOMICA'!Y89</f>
        <v>15741</v>
      </c>
      <c r="O89" s="230" t="s">
        <v>39</v>
      </c>
      <c r="P89" s="128">
        <f>'EV ECONOMICA'!AD89</f>
        <v>0</v>
      </c>
      <c r="Q89" s="230"/>
      <c r="R89" s="128">
        <f>'EV ECONOMICA'!AI89</f>
        <v>0</v>
      </c>
      <c r="S89" s="230"/>
      <c r="T89" s="128">
        <f>'EV ECONOMICA'!AN89</f>
        <v>0</v>
      </c>
      <c r="U89" s="230"/>
      <c r="V89" s="128">
        <f>'EV ECONOMICA'!AS89</f>
        <v>15000</v>
      </c>
      <c r="W89" s="230" t="s">
        <v>575</v>
      </c>
      <c r="X89" s="128">
        <f>'EV ECONOMICA'!AX89</f>
        <v>42256.9</v>
      </c>
      <c r="Y89" s="230" t="s">
        <v>38</v>
      </c>
      <c r="Z89" s="128">
        <f>'EV ECONOMICA'!BC89</f>
        <v>0</v>
      </c>
      <c r="AA89" s="230"/>
      <c r="AB89" s="128">
        <f>'EV ECONOMICA'!BH89</f>
        <v>0</v>
      </c>
      <c r="AC89" s="230"/>
      <c r="AD89" s="128">
        <f>'EV ECONOMICA'!BM89</f>
        <v>0</v>
      </c>
      <c r="AE89" s="230"/>
      <c r="AF89" s="128">
        <f>'EV ECONOMICA'!BR89</f>
        <v>16800</v>
      </c>
      <c r="AG89" s="230" t="s">
        <v>39</v>
      </c>
      <c r="AH89" s="128">
        <f>'EV ECONOMICA'!BW89</f>
        <v>0</v>
      </c>
      <c r="AI89" s="230"/>
      <c r="AJ89" s="128">
        <f>'EV ECONOMICA'!CB89</f>
        <v>0</v>
      </c>
      <c r="AK89" s="230"/>
      <c r="AL89" s="128">
        <f>'EV ECONOMICA'!CG89</f>
        <v>0</v>
      </c>
      <c r="AM89" s="230"/>
      <c r="AN89" s="128">
        <f>'EV ECONOMICA'!CL89</f>
        <v>0</v>
      </c>
      <c r="AO89" s="230"/>
      <c r="AP89" s="128">
        <f>'EV ECONOMICA'!CQ89</f>
        <v>0</v>
      </c>
      <c r="AQ89" s="230"/>
      <c r="AR89" s="128">
        <f>'EV ECONOMICA'!CV89</f>
        <v>0</v>
      </c>
      <c r="AS89" s="230"/>
      <c r="AT89" s="128">
        <f>'EV ECONOMICA'!DA89</f>
        <v>0</v>
      </c>
      <c r="AU89" s="230"/>
      <c r="AV89" s="128">
        <f>'EV ECONOMICA'!DF89</f>
        <v>0</v>
      </c>
      <c r="AW89" s="230"/>
      <c r="AX89" s="128">
        <f>'EV ECONOMICA'!DK89</f>
        <v>0</v>
      </c>
      <c r="AY89" s="230"/>
      <c r="AZ89" s="128">
        <f>'EV ECONOMICA'!DP89</f>
        <v>16800</v>
      </c>
      <c r="BA89" s="230" t="s">
        <v>39</v>
      </c>
      <c r="BB89" s="128">
        <f>'EV ECONOMICA'!DU89</f>
        <v>0</v>
      </c>
      <c r="BC89" s="230"/>
      <c r="BD89" s="128">
        <f>'EV ECONOMICA'!DZ89</f>
        <v>0</v>
      </c>
      <c r="BE89" s="230"/>
      <c r="BF89" s="128">
        <f>'EV ECONOMICA'!EE89</f>
        <v>0</v>
      </c>
      <c r="BG89" s="230"/>
      <c r="BH89" s="128">
        <f>'EV ECONOMICA'!EJ89</f>
        <v>0</v>
      </c>
      <c r="BI89" s="230"/>
    </row>
    <row r="90" spans="1:61" s="226" customFormat="1" ht="38.25" x14ac:dyDescent="0.2">
      <c r="A90" s="103">
        <v>81</v>
      </c>
      <c r="B90" s="202" t="s">
        <v>154</v>
      </c>
      <c r="C90" s="121" t="s">
        <v>153</v>
      </c>
      <c r="D90" s="146">
        <v>1</v>
      </c>
      <c r="E90" s="227" t="s">
        <v>53</v>
      </c>
      <c r="F90" s="228">
        <v>1</v>
      </c>
      <c r="G90" s="25">
        <v>15840</v>
      </c>
      <c r="H90" s="128">
        <f>'EV ECONOMICA'!J90</f>
        <v>0</v>
      </c>
      <c r="I90" s="230"/>
      <c r="J90" s="128">
        <f>'EV ECONOMICA'!O90</f>
        <v>0</v>
      </c>
      <c r="K90" s="230"/>
      <c r="L90" s="128">
        <f>'EV ECONOMICA'!T90</f>
        <v>0</v>
      </c>
      <c r="M90" s="230"/>
      <c r="N90" s="128">
        <f>'EV ECONOMICA'!Y90</f>
        <v>14850</v>
      </c>
      <c r="O90" s="230" t="s">
        <v>39</v>
      </c>
      <c r="P90" s="128">
        <f>'EV ECONOMICA'!AD90</f>
        <v>0</v>
      </c>
      <c r="Q90" s="230"/>
      <c r="R90" s="128">
        <f>'EV ECONOMICA'!AI90</f>
        <v>0</v>
      </c>
      <c r="S90" s="230"/>
      <c r="T90" s="128">
        <f>'EV ECONOMICA'!AN90</f>
        <v>0</v>
      </c>
      <c r="U90" s="230"/>
      <c r="V90" s="128">
        <f>'EV ECONOMICA'!AS90</f>
        <v>15000</v>
      </c>
      <c r="W90" s="230" t="s">
        <v>575</v>
      </c>
      <c r="X90" s="128">
        <f>'EV ECONOMICA'!AX90</f>
        <v>0</v>
      </c>
      <c r="Y90" s="230"/>
      <c r="Z90" s="128">
        <f>'EV ECONOMICA'!BC90</f>
        <v>0</v>
      </c>
      <c r="AA90" s="230"/>
      <c r="AB90" s="128">
        <f>'EV ECONOMICA'!BH90</f>
        <v>0</v>
      </c>
      <c r="AC90" s="230"/>
      <c r="AD90" s="128">
        <f>'EV ECONOMICA'!BM90</f>
        <v>0</v>
      </c>
      <c r="AE90" s="230"/>
      <c r="AF90" s="128">
        <f>'EV ECONOMICA'!BR90</f>
        <v>15840</v>
      </c>
      <c r="AG90" s="230" t="s">
        <v>39</v>
      </c>
      <c r="AH90" s="128">
        <f>'EV ECONOMICA'!BW90</f>
        <v>0</v>
      </c>
      <c r="AI90" s="230"/>
      <c r="AJ90" s="128">
        <f>'EV ECONOMICA'!CB90</f>
        <v>0</v>
      </c>
      <c r="AK90" s="230"/>
      <c r="AL90" s="128">
        <f>'EV ECONOMICA'!CG90</f>
        <v>0</v>
      </c>
      <c r="AM90" s="230"/>
      <c r="AN90" s="128">
        <f>'EV ECONOMICA'!CL90</f>
        <v>0</v>
      </c>
      <c r="AO90" s="230"/>
      <c r="AP90" s="128">
        <f>'EV ECONOMICA'!CQ90</f>
        <v>0</v>
      </c>
      <c r="AQ90" s="230"/>
      <c r="AR90" s="128">
        <f>'EV ECONOMICA'!CV90</f>
        <v>0</v>
      </c>
      <c r="AS90" s="230"/>
      <c r="AT90" s="128">
        <f>'EV ECONOMICA'!DA90</f>
        <v>0</v>
      </c>
      <c r="AU90" s="230"/>
      <c r="AV90" s="128">
        <f>'EV ECONOMICA'!DF90</f>
        <v>0</v>
      </c>
      <c r="AW90" s="230"/>
      <c r="AX90" s="128">
        <f>'EV ECONOMICA'!DK90</f>
        <v>0</v>
      </c>
      <c r="AY90" s="230"/>
      <c r="AZ90" s="128">
        <f>'EV ECONOMICA'!DP90</f>
        <v>14600</v>
      </c>
      <c r="BA90" s="230" t="s">
        <v>39</v>
      </c>
      <c r="BB90" s="128">
        <f>'EV ECONOMICA'!DU90</f>
        <v>0</v>
      </c>
      <c r="BC90" s="230"/>
      <c r="BD90" s="128">
        <f>'EV ECONOMICA'!DZ90</f>
        <v>0</v>
      </c>
      <c r="BE90" s="230"/>
      <c r="BF90" s="128">
        <f>'EV ECONOMICA'!EE90</f>
        <v>0</v>
      </c>
      <c r="BG90" s="230"/>
      <c r="BH90" s="128">
        <f>'EV ECONOMICA'!EJ90</f>
        <v>0</v>
      </c>
      <c r="BI90" s="230"/>
    </row>
    <row r="91" spans="1:61" s="226" customFormat="1" ht="51" x14ac:dyDescent="0.2">
      <c r="A91" s="103">
        <v>82</v>
      </c>
      <c r="B91" s="202" t="s">
        <v>155</v>
      </c>
      <c r="C91" s="121" t="s">
        <v>156</v>
      </c>
      <c r="D91" s="146">
        <v>1</v>
      </c>
      <c r="E91" s="227" t="s">
        <v>53</v>
      </c>
      <c r="F91" s="228">
        <v>27690</v>
      </c>
      <c r="G91" s="25">
        <v>1325</v>
      </c>
      <c r="H91" s="128">
        <f>'EV ECONOMICA'!J91</f>
        <v>1150</v>
      </c>
      <c r="I91" s="230" t="s">
        <v>39</v>
      </c>
      <c r="J91" s="128">
        <f>'EV ECONOMICA'!O91</f>
        <v>0</v>
      </c>
      <c r="K91" s="230"/>
      <c r="L91" s="128">
        <f>'EV ECONOMICA'!T91</f>
        <v>0</v>
      </c>
      <c r="M91" s="230"/>
      <c r="N91" s="128">
        <f>'EV ECONOMICA'!Y91</f>
        <v>0</v>
      </c>
      <c r="O91" s="230"/>
      <c r="P91" s="128">
        <f>'EV ECONOMICA'!AD91</f>
        <v>0</v>
      </c>
      <c r="Q91" s="230"/>
      <c r="R91" s="128">
        <f>'EV ECONOMICA'!AI91</f>
        <v>0</v>
      </c>
      <c r="S91" s="230"/>
      <c r="T91" s="128">
        <f>'EV ECONOMICA'!AN91</f>
        <v>0</v>
      </c>
      <c r="U91" s="230"/>
      <c r="V91" s="128">
        <f>'EV ECONOMICA'!AS91</f>
        <v>0</v>
      </c>
      <c r="W91" s="230"/>
      <c r="X91" s="128">
        <f>'EV ECONOMICA'!AX91</f>
        <v>1364</v>
      </c>
      <c r="Y91" s="230" t="s">
        <v>39</v>
      </c>
      <c r="Z91" s="128">
        <f>'EV ECONOMICA'!BC91</f>
        <v>0</v>
      </c>
      <c r="AA91" s="230"/>
      <c r="AB91" s="128">
        <f>'EV ECONOMICA'!BH91</f>
        <v>0</v>
      </c>
      <c r="AC91" s="230"/>
      <c r="AD91" s="128">
        <f>'EV ECONOMICA'!BM91</f>
        <v>0</v>
      </c>
      <c r="AE91" s="230"/>
      <c r="AF91" s="128">
        <f>'EV ECONOMICA'!BR91</f>
        <v>0</v>
      </c>
      <c r="AG91" s="230"/>
      <c r="AH91" s="128">
        <f>'EV ECONOMICA'!BW91</f>
        <v>1330</v>
      </c>
      <c r="AI91" s="230" t="s">
        <v>39</v>
      </c>
      <c r="AJ91" s="128">
        <f>'EV ECONOMICA'!CB91</f>
        <v>0</v>
      </c>
      <c r="AK91" s="230"/>
      <c r="AL91" s="128">
        <f>'EV ECONOMICA'!CG91</f>
        <v>1151</v>
      </c>
      <c r="AM91" s="230" t="s">
        <v>39</v>
      </c>
      <c r="AN91" s="128">
        <f>'EV ECONOMICA'!CL91</f>
        <v>1443</v>
      </c>
      <c r="AO91" s="230" t="s">
        <v>38</v>
      </c>
      <c r="AP91" s="128">
        <f>'EV ECONOMICA'!CQ91</f>
        <v>0</v>
      </c>
      <c r="AQ91" s="230"/>
      <c r="AR91" s="128">
        <f>'EV ECONOMICA'!CV91</f>
        <v>7059</v>
      </c>
      <c r="AS91" s="230" t="s">
        <v>38</v>
      </c>
      <c r="AT91" s="128">
        <f>'EV ECONOMICA'!DA91</f>
        <v>0</v>
      </c>
      <c r="AU91" s="230"/>
      <c r="AV91" s="128">
        <f>'EV ECONOMICA'!DF91</f>
        <v>0</v>
      </c>
      <c r="AW91" s="230"/>
      <c r="AX91" s="128">
        <f>'EV ECONOMICA'!DK91</f>
        <v>1250</v>
      </c>
      <c r="AY91" s="230" t="s">
        <v>39</v>
      </c>
      <c r="AZ91" s="128">
        <f>'EV ECONOMICA'!DP91</f>
        <v>0</v>
      </c>
      <c r="BA91" s="230"/>
      <c r="BB91" s="128">
        <f>'EV ECONOMICA'!DU91</f>
        <v>0</v>
      </c>
      <c r="BC91" s="230"/>
      <c r="BD91" s="128">
        <f>'EV ECONOMICA'!DZ91</f>
        <v>0</v>
      </c>
      <c r="BE91" s="230"/>
      <c r="BF91" s="128">
        <f>'EV ECONOMICA'!EE91</f>
        <v>0</v>
      </c>
      <c r="BG91" s="230"/>
      <c r="BH91" s="128">
        <f>'EV ECONOMICA'!EJ91</f>
        <v>0</v>
      </c>
      <c r="BI91" s="230"/>
    </row>
    <row r="92" spans="1:61" s="226" customFormat="1" ht="38.25" x14ac:dyDescent="0.2">
      <c r="A92" s="103">
        <v>83</v>
      </c>
      <c r="B92" s="202" t="s">
        <v>157</v>
      </c>
      <c r="C92" s="121" t="s">
        <v>158</v>
      </c>
      <c r="D92" s="146">
        <v>1</v>
      </c>
      <c r="E92" s="227" t="s">
        <v>53</v>
      </c>
      <c r="F92" s="228">
        <v>1</v>
      </c>
      <c r="G92" s="25">
        <v>2199.5365000000002</v>
      </c>
      <c r="H92" s="128">
        <f>'EV ECONOMICA'!J92</f>
        <v>0</v>
      </c>
      <c r="I92" s="230"/>
      <c r="J92" s="128">
        <f>'EV ECONOMICA'!O92</f>
        <v>0</v>
      </c>
      <c r="K92" s="230"/>
      <c r="L92" s="128">
        <f>'EV ECONOMICA'!T92</f>
        <v>0</v>
      </c>
      <c r="M92" s="230"/>
      <c r="N92" s="128">
        <f>'EV ECONOMICA'!Y92</f>
        <v>0</v>
      </c>
      <c r="O92" s="230"/>
      <c r="P92" s="128">
        <f>'EV ECONOMICA'!AD92</f>
        <v>0</v>
      </c>
      <c r="Q92" s="230"/>
      <c r="R92" s="128">
        <f>'EV ECONOMICA'!AI92</f>
        <v>0</v>
      </c>
      <c r="S92" s="230"/>
      <c r="T92" s="128">
        <f>'EV ECONOMICA'!AN92</f>
        <v>0</v>
      </c>
      <c r="U92" s="230"/>
      <c r="V92" s="128">
        <f>'EV ECONOMICA'!AS92</f>
        <v>0</v>
      </c>
      <c r="W92" s="230"/>
      <c r="X92" s="128">
        <f>'EV ECONOMICA'!AX92</f>
        <v>0</v>
      </c>
      <c r="Y92" s="230"/>
      <c r="Z92" s="128">
        <f>'EV ECONOMICA'!BC92</f>
        <v>0</v>
      </c>
      <c r="AA92" s="230"/>
      <c r="AB92" s="128">
        <f>'EV ECONOMICA'!BH92</f>
        <v>0</v>
      </c>
      <c r="AC92" s="230"/>
      <c r="AD92" s="128">
        <f>'EV ECONOMICA'!BM92</f>
        <v>0</v>
      </c>
      <c r="AE92" s="230"/>
      <c r="AF92" s="128">
        <f>'EV ECONOMICA'!BR92</f>
        <v>0</v>
      </c>
      <c r="AG92" s="230"/>
      <c r="AH92" s="128">
        <f>'EV ECONOMICA'!BW92</f>
        <v>0</v>
      </c>
      <c r="AI92" s="230"/>
      <c r="AJ92" s="128">
        <f>'EV ECONOMICA'!CB92</f>
        <v>0</v>
      </c>
      <c r="AK92" s="230"/>
      <c r="AL92" s="128">
        <f>'EV ECONOMICA'!CG92</f>
        <v>0</v>
      </c>
      <c r="AM92" s="230"/>
      <c r="AN92" s="128">
        <f>'EV ECONOMICA'!CL92</f>
        <v>0</v>
      </c>
      <c r="AO92" s="230"/>
      <c r="AP92" s="128">
        <f>'EV ECONOMICA'!CQ92</f>
        <v>0</v>
      </c>
      <c r="AQ92" s="230"/>
      <c r="AR92" s="128">
        <f>'EV ECONOMICA'!CV92</f>
        <v>0</v>
      </c>
      <c r="AS92" s="230"/>
      <c r="AT92" s="128">
        <f>'EV ECONOMICA'!DA92</f>
        <v>0</v>
      </c>
      <c r="AU92" s="230"/>
      <c r="AV92" s="128">
        <f>'EV ECONOMICA'!DF92</f>
        <v>0</v>
      </c>
      <c r="AW92" s="230"/>
      <c r="AX92" s="128">
        <f>'EV ECONOMICA'!DK92</f>
        <v>0</v>
      </c>
      <c r="AY92" s="230"/>
      <c r="AZ92" s="128">
        <f>'EV ECONOMICA'!DP92</f>
        <v>0</v>
      </c>
      <c r="BA92" s="230"/>
      <c r="BB92" s="128">
        <f>'EV ECONOMICA'!DU92</f>
        <v>0</v>
      </c>
      <c r="BC92" s="230"/>
      <c r="BD92" s="128">
        <f>'EV ECONOMICA'!DZ92</f>
        <v>0</v>
      </c>
      <c r="BE92" s="230"/>
      <c r="BF92" s="128">
        <f>'EV ECONOMICA'!EE92</f>
        <v>0</v>
      </c>
      <c r="BG92" s="230"/>
      <c r="BH92" s="128">
        <f>'EV ECONOMICA'!EJ92</f>
        <v>0</v>
      </c>
      <c r="BI92" s="230"/>
    </row>
    <row r="93" spans="1:61" s="226" customFormat="1" ht="38.25" x14ac:dyDescent="0.2">
      <c r="A93" s="103">
        <v>84</v>
      </c>
      <c r="B93" s="202" t="s">
        <v>159</v>
      </c>
      <c r="C93" s="121" t="s">
        <v>158</v>
      </c>
      <c r="D93" s="146">
        <v>1</v>
      </c>
      <c r="E93" s="227" t="s">
        <v>53</v>
      </c>
      <c r="F93" s="228">
        <v>1</v>
      </c>
      <c r="G93" s="25">
        <v>2199.5365000000002</v>
      </c>
      <c r="H93" s="128">
        <f>'EV ECONOMICA'!J93</f>
        <v>0</v>
      </c>
      <c r="I93" s="230"/>
      <c r="J93" s="128">
        <f>'EV ECONOMICA'!O93</f>
        <v>0</v>
      </c>
      <c r="K93" s="230"/>
      <c r="L93" s="128">
        <f>'EV ECONOMICA'!T93</f>
        <v>0</v>
      </c>
      <c r="M93" s="230"/>
      <c r="N93" s="128">
        <f>'EV ECONOMICA'!Y93</f>
        <v>0</v>
      </c>
      <c r="O93" s="230"/>
      <c r="P93" s="128">
        <f>'EV ECONOMICA'!AD93</f>
        <v>0</v>
      </c>
      <c r="Q93" s="230"/>
      <c r="R93" s="128">
        <f>'EV ECONOMICA'!AI93</f>
        <v>0</v>
      </c>
      <c r="S93" s="230"/>
      <c r="T93" s="128">
        <f>'EV ECONOMICA'!AN93</f>
        <v>0</v>
      </c>
      <c r="U93" s="230"/>
      <c r="V93" s="128">
        <f>'EV ECONOMICA'!AS93</f>
        <v>0</v>
      </c>
      <c r="W93" s="230"/>
      <c r="X93" s="128">
        <f>'EV ECONOMICA'!AX93</f>
        <v>2625</v>
      </c>
      <c r="Y93" s="230" t="s">
        <v>39</v>
      </c>
      <c r="Z93" s="128">
        <f>'EV ECONOMICA'!BC93</f>
        <v>0</v>
      </c>
      <c r="AA93" s="230"/>
      <c r="AB93" s="128">
        <f>'EV ECONOMICA'!BH93</f>
        <v>0</v>
      </c>
      <c r="AC93" s="230"/>
      <c r="AD93" s="128">
        <f>'EV ECONOMICA'!BM93</f>
        <v>0</v>
      </c>
      <c r="AE93" s="230"/>
      <c r="AF93" s="128">
        <f>'EV ECONOMICA'!BR93</f>
        <v>0</v>
      </c>
      <c r="AG93" s="230"/>
      <c r="AH93" s="128">
        <f>'EV ECONOMICA'!BW93</f>
        <v>0</v>
      </c>
      <c r="AI93" s="230"/>
      <c r="AJ93" s="128">
        <f>'EV ECONOMICA'!CB93</f>
        <v>0</v>
      </c>
      <c r="AK93" s="230"/>
      <c r="AL93" s="128">
        <f>'EV ECONOMICA'!CG93</f>
        <v>0</v>
      </c>
      <c r="AM93" s="230"/>
      <c r="AN93" s="128">
        <f>'EV ECONOMICA'!CL93</f>
        <v>0</v>
      </c>
      <c r="AO93" s="230"/>
      <c r="AP93" s="128">
        <f>'EV ECONOMICA'!CQ93</f>
        <v>0</v>
      </c>
      <c r="AQ93" s="230"/>
      <c r="AR93" s="128">
        <f>'EV ECONOMICA'!CV93</f>
        <v>0</v>
      </c>
      <c r="AS93" s="230"/>
      <c r="AT93" s="128">
        <f>'EV ECONOMICA'!DA93</f>
        <v>0</v>
      </c>
      <c r="AU93" s="230"/>
      <c r="AV93" s="128">
        <f>'EV ECONOMICA'!DF93</f>
        <v>0</v>
      </c>
      <c r="AW93" s="230"/>
      <c r="AX93" s="128">
        <f>'EV ECONOMICA'!DK93</f>
        <v>0</v>
      </c>
      <c r="AY93" s="230"/>
      <c r="AZ93" s="128">
        <f>'EV ECONOMICA'!DP93</f>
        <v>0</v>
      </c>
      <c r="BA93" s="230"/>
      <c r="BB93" s="128">
        <f>'EV ECONOMICA'!DU93</f>
        <v>0</v>
      </c>
      <c r="BC93" s="230"/>
      <c r="BD93" s="128">
        <f>'EV ECONOMICA'!DZ93</f>
        <v>0</v>
      </c>
      <c r="BE93" s="230"/>
      <c r="BF93" s="128">
        <f>'EV ECONOMICA'!EE93</f>
        <v>0</v>
      </c>
      <c r="BG93" s="230"/>
      <c r="BH93" s="128">
        <f>'EV ECONOMICA'!EJ93</f>
        <v>0</v>
      </c>
      <c r="BI93" s="230"/>
    </row>
    <row r="94" spans="1:61" s="226" customFormat="1" ht="38.25" x14ac:dyDescent="0.2">
      <c r="A94" s="103">
        <v>85</v>
      </c>
      <c r="B94" s="202" t="s">
        <v>160</v>
      </c>
      <c r="C94" s="121" t="s">
        <v>158</v>
      </c>
      <c r="D94" s="146">
        <v>1</v>
      </c>
      <c r="E94" s="227" t="s">
        <v>53</v>
      </c>
      <c r="F94" s="228">
        <v>1</v>
      </c>
      <c r="G94" s="25">
        <v>2199.5365000000002</v>
      </c>
      <c r="H94" s="128">
        <f>'EV ECONOMICA'!J94</f>
        <v>0</v>
      </c>
      <c r="I94" s="230"/>
      <c r="J94" s="128">
        <f>'EV ECONOMICA'!O94</f>
        <v>0</v>
      </c>
      <c r="K94" s="230"/>
      <c r="L94" s="128">
        <f>'EV ECONOMICA'!T94</f>
        <v>0</v>
      </c>
      <c r="M94" s="230"/>
      <c r="N94" s="128">
        <f>'EV ECONOMICA'!Y94</f>
        <v>0</v>
      </c>
      <c r="O94" s="230"/>
      <c r="P94" s="128">
        <f>'EV ECONOMICA'!AD94</f>
        <v>0</v>
      </c>
      <c r="Q94" s="230"/>
      <c r="R94" s="128">
        <f>'EV ECONOMICA'!AI94</f>
        <v>0</v>
      </c>
      <c r="S94" s="230"/>
      <c r="T94" s="128">
        <f>'EV ECONOMICA'!AN94</f>
        <v>0</v>
      </c>
      <c r="U94" s="230"/>
      <c r="V94" s="128">
        <f>'EV ECONOMICA'!AS94</f>
        <v>0</v>
      </c>
      <c r="W94" s="230"/>
      <c r="X94" s="128">
        <f>'EV ECONOMICA'!AX94</f>
        <v>2625</v>
      </c>
      <c r="Y94" s="230" t="s">
        <v>39</v>
      </c>
      <c r="Z94" s="128">
        <f>'EV ECONOMICA'!BC94</f>
        <v>0</v>
      </c>
      <c r="AA94" s="230"/>
      <c r="AB94" s="128">
        <f>'EV ECONOMICA'!BH94</f>
        <v>0</v>
      </c>
      <c r="AC94" s="230"/>
      <c r="AD94" s="128">
        <f>'EV ECONOMICA'!BM94</f>
        <v>0</v>
      </c>
      <c r="AE94" s="230"/>
      <c r="AF94" s="128">
        <f>'EV ECONOMICA'!BR94</f>
        <v>0</v>
      </c>
      <c r="AG94" s="230"/>
      <c r="AH94" s="128">
        <f>'EV ECONOMICA'!BW94</f>
        <v>0</v>
      </c>
      <c r="AI94" s="230"/>
      <c r="AJ94" s="128">
        <f>'EV ECONOMICA'!CB94</f>
        <v>0</v>
      </c>
      <c r="AK94" s="230"/>
      <c r="AL94" s="128">
        <f>'EV ECONOMICA'!CG94</f>
        <v>0</v>
      </c>
      <c r="AM94" s="230"/>
      <c r="AN94" s="128">
        <f>'EV ECONOMICA'!CL94</f>
        <v>0</v>
      </c>
      <c r="AO94" s="230"/>
      <c r="AP94" s="128">
        <f>'EV ECONOMICA'!CQ94</f>
        <v>0</v>
      </c>
      <c r="AQ94" s="230"/>
      <c r="AR94" s="128">
        <f>'EV ECONOMICA'!CV94</f>
        <v>0</v>
      </c>
      <c r="AS94" s="230"/>
      <c r="AT94" s="128">
        <f>'EV ECONOMICA'!DA94</f>
        <v>0</v>
      </c>
      <c r="AU94" s="230"/>
      <c r="AV94" s="128">
        <f>'EV ECONOMICA'!DF94</f>
        <v>0</v>
      </c>
      <c r="AW94" s="230"/>
      <c r="AX94" s="128">
        <f>'EV ECONOMICA'!DK94</f>
        <v>0</v>
      </c>
      <c r="AY94" s="230"/>
      <c r="AZ94" s="128">
        <f>'EV ECONOMICA'!DP94</f>
        <v>0</v>
      </c>
      <c r="BA94" s="230"/>
      <c r="BB94" s="128">
        <f>'EV ECONOMICA'!DU94</f>
        <v>0</v>
      </c>
      <c r="BC94" s="230"/>
      <c r="BD94" s="128">
        <f>'EV ECONOMICA'!DZ94</f>
        <v>0</v>
      </c>
      <c r="BE94" s="230"/>
      <c r="BF94" s="128">
        <f>'EV ECONOMICA'!EE94</f>
        <v>0</v>
      </c>
      <c r="BG94" s="230"/>
      <c r="BH94" s="128">
        <f>'EV ECONOMICA'!EJ94</f>
        <v>0</v>
      </c>
      <c r="BI94" s="230"/>
    </row>
    <row r="95" spans="1:61" s="226" customFormat="1" ht="38.25" x14ac:dyDescent="0.2">
      <c r="A95" s="103">
        <v>86</v>
      </c>
      <c r="B95" s="202" t="s">
        <v>161</v>
      </c>
      <c r="C95" s="121" t="s">
        <v>158</v>
      </c>
      <c r="D95" s="146">
        <v>1</v>
      </c>
      <c r="E95" s="227" t="s">
        <v>53</v>
      </c>
      <c r="F95" s="228">
        <v>1</v>
      </c>
      <c r="G95" s="25">
        <v>2199.5365000000002</v>
      </c>
      <c r="H95" s="128">
        <f>'EV ECONOMICA'!J95</f>
        <v>0</v>
      </c>
      <c r="I95" s="230"/>
      <c r="J95" s="128">
        <f>'EV ECONOMICA'!O95</f>
        <v>0</v>
      </c>
      <c r="K95" s="230"/>
      <c r="L95" s="128">
        <f>'EV ECONOMICA'!T95</f>
        <v>0</v>
      </c>
      <c r="M95" s="230"/>
      <c r="N95" s="128">
        <f>'EV ECONOMICA'!Y95</f>
        <v>0</v>
      </c>
      <c r="O95" s="230"/>
      <c r="P95" s="128">
        <f>'EV ECONOMICA'!AD95</f>
        <v>0</v>
      </c>
      <c r="Q95" s="230"/>
      <c r="R95" s="128">
        <f>'EV ECONOMICA'!AI95</f>
        <v>0</v>
      </c>
      <c r="S95" s="230"/>
      <c r="T95" s="128">
        <f>'EV ECONOMICA'!AN95</f>
        <v>0</v>
      </c>
      <c r="U95" s="230"/>
      <c r="V95" s="128">
        <f>'EV ECONOMICA'!AS95</f>
        <v>0</v>
      </c>
      <c r="W95" s="230"/>
      <c r="X95" s="128">
        <f>'EV ECONOMICA'!AX95</f>
        <v>2625</v>
      </c>
      <c r="Y95" s="230" t="s">
        <v>39</v>
      </c>
      <c r="Z95" s="128">
        <f>'EV ECONOMICA'!BC95</f>
        <v>0</v>
      </c>
      <c r="AA95" s="230"/>
      <c r="AB95" s="128">
        <f>'EV ECONOMICA'!BH95</f>
        <v>0</v>
      </c>
      <c r="AC95" s="230"/>
      <c r="AD95" s="128">
        <f>'EV ECONOMICA'!BM95</f>
        <v>0</v>
      </c>
      <c r="AE95" s="230"/>
      <c r="AF95" s="128">
        <f>'EV ECONOMICA'!BR95</f>
        <v>0</v>
      </c>
      <c r="AG95" s="230"/>
      <c r="AH95" s="128">
        <f>'EV ECONOMICA'!BW95</f>
        <v>0</v>
      </c>
      <c r="AI95" s="230"/>
      <c r="AJ95" s="128">
        <f>'EV ECONOMICA'!CB95</f>
        <v>0</v>
      </c>
      <c r="AK95" s="230"/>
      <c r="AL95" s="128">
        <f>'EV ECONOMICA'!CG95</f>
        <v>0</v>
      </c>
      <c r="AM95" s="230"/>
      <c r="AN95" s="128">
        <f>'EV ECONOMICA'!CL95</f>
        <v>0</v>
      </c>
      <c r="AO95" s="230"/>
      <c r="AP95" s="128">
        <f>'EV ECONOMICA'!CQ95</f>
        <v>0</v>
      </c>
      <c r="AQ95" s="230"/>
      <c r="AR95" s="128">
        <f>'EV ECONOMICA'!CV95</f>
        <v>0</v>
      </c>
      <c r="AS95" s="230"/>
      <c r="AT95" s="128">
        <f>'EV ECONOMICA'!DA95</f>
        <v>0</v>
      </c>
      <c r="AU95" s="230"/>
      <c r="AV95" s="128">
        <f>'EV ECONOMICA'!DF95</f>
        <v>0</v>
      </c>
      <c r="AW95" s="230"/>
      <c r="AX95" s="128">
        <f>'EV ECONOMICA'!DK95</f>
        <v>0</v>
      </c>
      <c r="AY95" s="230"/>
      <c r="AZ95" s="128">
        <f>'EV ECONOMICA'!DP95</f>
        <v>0</v>
      </c>
      <c r="BA95" s="230"/>
      <c r="BB95" s="128">
        <f>'EV ECONOMICA'!DU95</f>
        <v>0</v>
      </c>
      <c r="BC95" s="230"/>
      <c r="BD95" s="128">
        <f>'EV ECONOMICA'!DZ95</f>
        <v>0</v>
      </c>
      <c r="BE95" s="230"/>
      <c r="BF95" s="128">
        <f>'EV ECONOMICA'!EE95</f>
        <v>0</v>
      </c>
      <c r="BG95" s="230"/>
      <c r="BH95" s="128">
        <f>'EV ECONOMICA'!EJ95</f>
        <v>0</v>
      </c>
      <c r="BI95" s="230"/>
    </row>
    <row r="96" spans="1:61" s="226" customFormat="1" ht="38.25" x14ac:dyDescent="0.2">
      <c r="A96" s="103">
        <v>87</v>
      </c>
      <c r="B96" s="202" t="s">
        <v>162</v>
      </c>
      <c r="C96" s="121" t="s">
        <v>158</v>
      </c>
      <c r="D96" s="146">
        <v>1</v>
      </c>
      <c r="E96" s="227" t="s">
        <v>53</v>
      </c>
      <c r="F96" s="228">
        <v>91</v>
      </c>
      <c r="G96" s="25">
        <v>2199.5365000000002</v>
      </c>
      <c r="H96" s="128">
        <f>'EV ECONOMICA'!J96</f>
        <v>0</v>
      </c>
      <c r="I96" s="230"/>
      <c r="J96" s="128">
        <f>'EV ECONOMICA'!O96</f>
        <v>0</v>
      </c>
      <c r="K96" s="230"/>
      <c r="L96" s="128">
        <f>'EV ECONOMICA'!T96</f>
        <v>0</v>
      </c>
      <c r="M96" s="230"/>
      <c r="N96" s="128">
        <f>'EV ECONOMICA'!Y96</f>
        <v>0</v>
      </c>
      <c r="O96" s="230"/>
      <c r="P96" s="128">
        <f>'EV ECONOMICA'!AD96</f>
        <v>0</v>
      </c>
      <c r="Q96" s="230"/>
      <c r="R96" s="128">
        <f>'EV ECONOMICA'!AI96</f>
        <v>0</v>
      </c>
      <c r="S96" s="230"/>
      <c r="T96" s="128">
        <f>'EV ECONOMICA'!AN96</f>
        <v>0</v>
      </c>
      <c r="U96" s="230"/>
      <c r="V96" s="128">
        <f>'EV ECONOMICA'!AS96</f>
        <v>0</v>
      </c>
      <c r="W96" s="230"/>
      <c r="X96" s="128">
        <f>'EV ECONOMICA'!AX96</f>
        <v>2625</v>
      </c>
      <c r="Y96" s="230" t="s">
        <v>39</v>
      </c>
      <c r="Z96" s="128">
        <f>'EV ECONOMICA'!BC96</f>
        <v>0</v>
      </c>
      <c r="AA96" s="230"/>
      <c r="AB96" s="128">
        <f>'EV ECONOMICA'!BH96</f>
        <v>0</v>
      </c>
      <c r="AC96" s="230"/>
      <c r="AD96" s="128">
        <f>'EV ECONOMICA'!BM96</f>
        <v>0</v>
      </c>
      <c r="AE96" s="230"/>
      <c r="AF96" s="128">
        <f>'EV ECONOMICA'!BR96</f>
        <v>0</v>
      </c>
      <c r="AG96" s="230"/>
      <c r="AH96" s="128">
        <f>'EV ECONOMICA'!BW96</f>
        <v>0</v>
      </c>
      <c r="AI96" s="230"/>
      <c r="AJ96" s="128">
        <f>'EV ECONOMICA'!CB96</f>
        <v>0</v>
      </c>
      <c r="AK96" s="230"/>
      <c r="AL96" s="128">
        <f>'EV ECONOMICA'!CG96</f>
        <v>0</v>
      </c>
      <c r="AM96" s="230"/>
      <c r="AN96" s="128">
        <f>'EV ECONOMICA'!CL96</f>
        <v>0</v>
      </c>
      <c r="AO96" s="230"/>
      <c r="AP96" s="128">
        <f>'EV ECONOMICA'!CQ96</f>
        <v>0</v>
      </c>
      <c r="AQ96" s="230"/>
      <c r="AR96" s="128">
        <f>'EV ECONOMICA'!CV96</f>
        <v>0</v>
      </c>
      <c r="AS96" s="230"/>
      <c r="AT96" s="128">
        <f>'EV ECONOMICA'!DA96</f>
        <v>0</v>
      </c>
      <c r="AU96" s="230"/>
      <c r="AV96" s="128">
        <f>'EV ECONOMICA'!DF96</f>
        <v>0</v>
      </c>
      <c r="AW96" s="230"/>
      <c r="AX96" s="128">
        <f>'EV ECONOMICA'!DK96</f>
        <v>0</v>
      </c>
      <c r="AY96" s="230"/>
      <c r="AZ96" s="128">
        <f>'EV ECONOMICA'!DP96</f>
        <v>0</v>
      </c>
      <c r="BA96" s="230"/>
      <c r="BB96" s="128">
        <f>'EV ECONOMICA'!DU96</f>
        <v>0</v>
      </c>
      <c r="BC96" s="230"/>
      <c r="BD96" s="128">
        <f>'EV ECONOMICA'!DZ96</f>
        <v>0</v>
      </c>
      <c r="BE96" s="230"/>
      <c r="BF96" s="128">
        <f>'EV ECONOMICA'!EE96</f>
        <v>0</v>
      </c>
      <c r="BG96" s="230"/>
      <c r="BH96" s="128">
        <f>'EV ECONOMICA'!EJ96</f>
        <v>0</v>
      </c>
      <c r="BI96" s="230"/>
    </row>
    <row r="97" spans="1:61" s="226" customFormat="1" ht="38.25" x14ac:dyDescent="0.2">
      <c r="A97" s="103">
        <v>88</v>
      </c>
      <c r="B97" s="202" t="s">
        <v>163</v>
      </c>
      <c r="C97" s="121" t="s">
        <v>158</v>
      </c>
      <c r="D97" s="146">
        <v>1</v>
      </c>
      <c r="E97" s="227" t="s">
        <v>53</v>
      </c>
      <c r="F97" s="228">
        <v>26.666666666666668</v>
      </c>
      <c r="G97" s="25">
        <v>2199.5365000000002</v>
      </c>
      <c r="H97" s="128">
        <f>'EV ECONOMICA'!J97</f>
        <v>0</v>
      </c>
      <c r="I97" s="230"/>
      <c r="J97" s="128">
        <f>'EV ECONOMICA'!O97</f>
        <v>0</v>
      </c>
      <c r="K97" s="230"/>
      <c r="L97" s="128">
        <f>'EV ECONOMICA'!T97</f>
        <v>0</v>
      </c>
      <c r="M97" s="230"/>
      <c r="N97" s="128">
        <f>'EV ECONOMICA'!Y97</f>
        <v>0</v>
      </c>
      <c r="O97" s="230"/>
      <c r="P97" s="128">
        <f>'EV ECONOMICA'!AD97</f>
        <v>0</v>
      </c>
      <c r="Q97" s="230"/>
      <c r="R97" s="128">
        <f>'EV ECONOMICA'!AI97</f>
        <v>0</v>
      </c>
      <c r="S97" s="230"/>
      <c r="T97" s="128">
        <f>'EV ECONOMICA'!AN97</f>
        <v>0</v>
      </c>
      <c r="U97" s="230"/>
      <c r="V97" s="128">
        <f>'EV ECONOMICA'!AS97</f>
        <v>0</v>
      </c>
      <c r="W97" s="230"/>
      <c r="X97" s="128">
        <f>'EV ECONOMICA'!AX97</f>
        <v>2625</v>
      </c>
      <c r="Y97" s="230" t="s">
        <v>39</v>
      </c>
      <c r="Z97" s="128">
        <f>'EV ECONOMICA'!BC97</f>
        <v>0</v>
      </c>
      <c r="AA97" s="230"/>
      <c r="AB97" s="128">
        <f>'EV ECONOMICA'!BH97</f>
        <v>0</v>
      </c>
      <c r="AC97" s="230"/>
      <c r="AD97" s="128">
        <f>'EV ECONOMICA'!BM97</f>
        <v>0</v>
      </c>
      <c r="AE97" s="230"/>
      <c r="AF97" s="128">
        <f>'EV ECONOMICA'!BR97</f>
        <v>0</v>
      </c>
      <c r="AG97" s="230"/>
      <c r="AH97" s="128">
        <f>'EV ECONOMICA'!BW97</f>
        <v>0</v>
      </c>
      <c r="AI97" s="230"/>
      <c r="AJ97" s="128">
        <f>'EV ECONOMICA'!CB97</f>
        <v>0</v>
      </c>
      <c r="AK97" s="230"/>
      <c r="AL97" s="128">
        <f>'EV ECONOMICA'!CG97</f>
        <v>0</v>
      </c>
      <c r="AM97" s="230"/>
      <c r="AN97" s="128">
        <f>'EV ECONOMICA'!CL97</f>
        <v>0</v>
      </c>
      <c r="AO97" s="230"/>
      <c r="AP97" s="128">
        <f>'EV ECONOMICA'!CQ97</f>
        <v>0</v>
      </c>
      <c r="AQ97" s="230"/>
      <c r="AR97" s="128">
        <f>'EV ECONOMICA'!CV97</f>
        <v>0</v>
      </c>
      <c r="AS97" s="230"/>
      <c r="AT97" s="128">
        <f>'EV ECONOMICA'!DA97</f>
        <v>0</v>
      </c>
      <c r="AU97" s="230"/>
      <c r="AV97" s="128">
        <f>'EV ECONOMICA'!DF97</f>
        <v>0</v>
      </c>
      <c r="AW97" s="230"/>
      <c r="AX97" s="128">
        <f>'EV ECONOMICA'!DK97</f>
        <v>0</v>
      </c>
      <c r="AY97" s="230"/>
      <c r="AZ97" s="128">
        <f>'EV ECONOMICA'!DP97</f>
        <v>0</v>
      </c>
      <c r="BA97" s="230"/>
      <c r="BB97" s="128">
        <f>'EV ECONOMICA'!DU97</f>
        <v>0</v>
      </c>
      <c r="BC97" s="230"/>
      <c r="BD97" s="128">
        <f>'EV ECONOMICA'!DZ97</f>
        <v>0</v>
      </c>
      <c r="BE97" s="230"/>
      <c r="BF97" s="128">
        <f>'EV ECONOMICA'!EE97</f>
        <v>0</v>
      </c>
      <c r="BG97" s="230"/>
      <c r="BH97" s="128">
        <f>'EV ECONOMICA'!EJ97</f>
        <v>0</v>
      </c>
      <c r="BI97" s="230"/>
    </row>
    <row r="98" spans="1:61" s="226" customFormat="1" ht="38.25" x14ac:dyDescent="0.2">
      <c r="A98" s="103">
        <v>89</v>
      </c>
      <c r="B98" s="202" t="s">
        <v>164</v>
      </c>
      <c r="C98" s="121" t="s">
        <v>158</v>
      </c>
      <c r="D98" s="146">
        <v>1</v>
      </c>
      <c r="E98" s="227" t="s">
        <v>53</v>
      </c>
      <c r="F98" s="228">
        <v>70</v>
      </c>
      <c r="G98" s="25">
        <v>2199.5365000000002</v>
      </c>
      <c r="H98" s="128">
        <f>'EV ECONOMICA'!J98</f>
        <v>0</v>
      </c>
      <c r="I98" s="230"/>
      <c r="J98" s="128">
        <f>'EV ECONOMICA'!O98</f>
        <v>0</v>
      </c>
      <c r="K98" s="230"/>
      <c r="L98" s="128">
        <f>'EV ECONOMICA'!T98</f>
        <v>0</v>
      </c>
      <c r="M98" s="230"/>
      <c r="N98" s="128">
        <f>'EV ECONOMICA'!Y98</f>
        <v>0</v>
      </c>
      <c r="O98" s="230"/>
      <c r="P98" s="128">
        <f>'EV ECONOMICA'!AD98</f>
        <v>0</v>
      </c>
      <c r="Q98" s="230"/>
      <c r="R98" s="128">
        <f>'EV ECONOMICA'!AI98</f>
        <v>0</v>
      </c>
      <c r="S98" s="230"/>
      <c r="T98" s="128">
        <f>'EV ECONOMICA'!AN98</f>
        <v>0</v>
      </c>
      <c r="U98" s="230"/>
      <c r="V98" s="128">
        <f>'EV ECONOMICA'!AS98</f>
        <v>0</v>
      </c>
      <c r="W98" s="230"/>
      <c r="X98" s="128">
        <f>'EV ECONOMICA'!AX98</f>
        <v>2625</v>
      </c>
      <c r="Y98" s="230" t="s">
        <v>39</v>
      </c>
      <c r="Z98" s="128">
        <f>'EV ECONOMICA'!BC98</f>
        <v>0</v>
      </c>
      <c r="AA98" s="230"/>
      <c r="AB98" s="128">
        <f>'EV ECONOMICA'!BH98</f>
        <v>0</v>
      </c>
      <c r="AC98" s="230"/>
      <c r="AD98" s="128">
        <f>'EV ECONOMICA'!BM98</f>
        <v>0</v>
      </c>
      <c r="AE98" s="230"/>
      <c r="AF98" s="128">
        <f>'EV ECONOMICA'!BR98</f>
        <v>0</v>
      </c>
      <c r="AG98" s="230"/>
      <c r="AH98" s="128">
        <f>'EV ECONOMICA'!BW98</f>
        <v>0</v>
      </c>
      <c r="AI98" s="230"/>
      <c r="AJ98" s="128">
        <f>'EV ECONOMICA'!CB98</f>
        <v>0</v>
      </c>
      <c r="AK98" s="230"/>
      <c r="AL98" s="128">
        <f>'EV ECONOMICA'!CG98</f>
        <v>0</v>
      </c>
      <c r="AM98" s="230"/>
      <c r="AN98" s="128">
        <f>'EV ECONOMICA'!CL98</f>
        <v>0</v>
      </c>
      <c r="AO98" s="230"/>
      <c r="AP98" s="128">
        <f>'EV ECONOMICA'!CQ98</f>
        <v>0</v>
      </c>
      <c r="AQ98" s="230"/>
      <c r="AR98" s="128">
        <f>'EV ECONOMICA'!CV98</f>
        <v>0</v>
      </c>
      <c r="AS98" s="230"/>
      <c r="AT98" s="128">
        <f>'EV ECONOMICA'!DA98</f>
        <v>0</v>
      </c>
      <c r="AU98" s="230"/>
      <c r="AV98" s="128">
        <f>'EV ECONOMICA'!DF98</f>
        <v>0</v>
      </c>
      <c r="AW98" s="230"/>
      <c r="AX98" s="128">
        <f>'EV ECONOMICA'!DK98</f>
        <v>0</v>
      </c>
      <c r="AY98" s="230"/>
      <c r="AZ98" s="128">
        <f>'EV ECONOMICA'!DP98</f>
        <v>0</v>
      </c>
      <c r="BA98" s="230"/>
      <c r="BB98" s="128">
        <f>'EV ECONOMICA'!DU98</f>
        <v>0</v>
      </c>
      <c r="BC98" s="230"/>
      <c r="BD98" s="128">
        <f>'EV ECONOMICA'!DZ98</f>
        <v>0</v>
      </c>
      <c r="BE98" s="230"/>
      <c r="BF98" s="128">
        <f>'EV ECONOMICA'!EE98</f>
        <v>0</v>
      </c>
      <c r="BG98" s="230"/>
      <c r="BH98" s="128">
        <f>'EV ECONOMICA'!EJ98</f>
        <v>0</v>
      </c>
      <c r="BI98" s="230"/>
    </row>
    <row r="99" spans="1:61" s="226" customFormat="1" ht="38.25" x14ac:dyDescent="0.2">
      <c r="A99" s="103">
        <v>90</v>
      </c>
      <c r="B99" s="202" t="s">
        <v>165</v>
      </c>
      <c r="C99" s="121" t="s">
        <v>166</v>
      </c>
      <c r="D99" s="146">
        <v>1</v>
      </c>
      <c r="E99" s="227" t="s">
        <v>53</v>
      </c>
      <c r="F99" s="228">
        <v>1</v>
      </c>
      <c r="G99" s="25">
        <v>1210711.95</v>
      </c>
      <c r="H99" s="128">
        <f>'EV ECONOMICA'!J99</f>
        <v>0</v>
      </c>
      <c r="I99" s="230"/>
      <c r="J99" s="128">
        <f>'EV ECONOMICA'!O99</f>
        <v>0</v>
      </c>
      <c r="K99" s="230"/>
      <c r="L99" s="128">
        <f>'EV ECONOMICA'!T99</f>
        <v>0</v>
      </c>
      <c r="M99" s="230"/>
      <c r="N99" s="128">
        <f>'EV ECONOMICA'!Y99</f>
        <v>0</v>
      </c>
      <c r="O99" s="230"/>
      <c r="P99" s="128">
        <f>'EV ECONOMICA'!AD99</f>
        <v>0</v>
      </c>
      <c r="Q99" s="230"/>
      <c r="R99" s="128">
        <f>'EV ECONOMICA'!AI99</f>
        <v>0</v>
      </c>
      <c r="S99" s="230"/>
      <c r="T99" s="128">
        <f>'EV ECONOMICA'!AN99</f>
        <v>0</v>
      </c>
      <c r="U99" s="230"/>
      <c r="V99" s="128">
        <f>'EV ECONOMICA'!AS99</f>
        <v>0</v>
      </c>
      <c r="W99" s="230"/>
      <c r="X99" s="128">
        <f>'EV ECONOMICA'!AX99</f>
        <v>0</v>
      </c>
      <c r="Y99" s="230"/>
      <c r="Z99" s="128">
        <f>'EV ECONOMICA'!BC99</f>
        <v>0</v>
      </c>
      <c r="AA99" s="230"/>
      <c r="AB99" s="128">
        <f>'EV ECONOMICA'!BH99</f>
        <v>0</v>
      </c>
      <c r="AC99" s="230"/>
      <c r="AD99" s="128">
        <f>'EV ECONOMICA'!BM99</f>
        <v>1084376.79</v>
      </c>
      <c r="AE99" s="230" t="s">
        <v>39</v>
      </c>
      <c r="AF99" s="128">
        <f>'EV ECONOMICA'!BR99</f>
        <v>0</v>
      </c>
      <c r="AG99" s="230"/>
      <c r="AH99" s="128">
        <f>'EV ECONOMICA'!BW99</f>
        <v>0</v>
      </c>
      <c r="AI99" s="230"/>
      <c r="AJ99" s="128">
        <f>'EV ECONOMICA'!CB99</f>
        <v>0</v>
      </c>
      <c r="AK99" s="230"/>
      <c r="AL99" s="128">
        <f>'EV ECONOMICA'!CG99</f>
        <v>0</v>
      </c>
      <c r="AM99" s="230"/>
      <c r="AN99" s="128">
        <f>'EV ECONOMICA'!CL99</f>
        <v>0</v>
      </c>
      <c r="AO99" s="230"/>
      <c r="AP99" s="128">
        <f>'EV ECONOMICA'!CQ99</f>
        <v>0</v>
      </c>
      <c r="AQ99" s="230"/>
      <c r="AR99" s="128">
        <f>'EV ECONOMICA'!CV99</f>
        <v>0</v>
      </c>
      <c r="AS99" s="230"/>
      <c r="AT99" s="128">
        <f>'EV ECONOMICA'!DA99</f>
        <v>0</v>
      </c>
      <c r="AU99" s="230"/>
      <c r="AV99" s="128">
        <f>'EV ECONOMICA'!DF99</f>
        <v>0</v>
      </c>
      <c r="AW99" s="230"/>
      <c r="AX99" s="128">
        <f>'EV ECONOMICA'!DK99</f>
        <v>0</v>
      </c>
      <c r="AY99" s="230"/>
      <c r="AZ99" s="128">
        <f>'EV ECONOMICA'!DP99</f>
        <v>0</v>
      </c>
      <c r="BA99" s="230"/>
      <c r="BB99" s="128">
        <f>'EV ECONOMICA'!DU99</f>
        <v>0</v>
      </c>
      <c r="BC99" s="230"/>
      <c r="BD99" s="128">
        <f>'EV ECONOMICA'!DZ99</f>
        <v>0</v>
      </c>
      <c r="BE99" s="230"/>
      <c r="BF99" s="128">
        <f>'EV ECONOMICA'!EE99</f>
        <v>0</v>
      </c>
      <c r="BG99" s="230"/>
      <c r="BH99" s="128">
        <f>'EV ECONOMICA'!EJ99</f>
        <v>0</v>
      </c>
      <c r="BI99" s="230"/>
    </row>
    <row r="100" spans="1:61" s="226" customFormat="1" ht="38.25" x14ac:dyDescent="0.2">
      <c r="A100" s="103">
        <v>91</v>
      </c>
      <c r="B100" s="202" t="s">
        <v>167</v>
      </c>
      <c r="C100" s="121" t="s">
        <v>168</v>
      </c>
      <c r="D100" s="146">
        <v>1</v>
      </c>
      <c r="E100" s="227" t="s">
        <v>53</v>
      </c>
      <c r="F100" s="228">
        <v>14</v>
      </c>
      <c r="G100" s="25">
        <v>18023</v>
      </c>
      <c r="H100" s="128">
        <f>'EV ECONOMICA'!J100</f>
        <v>0</v>
      </c>
      <c r="I100" s="230"/>
      <c r="J100" s="128">
        <f>'EV ECONOMICA'!O100</f>
        <v>0</v>
      </c>
      <c r="K100" s="230"/>
      <c r="L100" s="128">
        <f>'EV ECONOMICA'!T100</f>
        <v>0</v>
      </c>
      <c r="M100" s="230"/>
      <c r="N100" s="128">
        <f>'EV ECONOMICA'!Y100</f>
        <v>0</v>
      </c>
      <c r="O100" s="230"/>
      <c r="P100" s="128">
        <f>'EV ECONOMICA'!AD100</f>
        <v>0</v>
      </c>
      <c r="Q100" s="230"/>
      <c r="R100" s="128">
        <f>'EV ECONOMICA'!AI100</f>
        <v>19050</v>
      </c>
      <c r="S100" s="230" t="s">
        <v>575</v>
      </c>
      <c r="T100" s="128">
        <f>'EV ECONOMICA'!AN100</f>
        <v>16700</v>
      </c>
      <c r="U100" s="230" t="s">
        <v>39</v>
      </c>
      <c r="V100" s="128">
        <f>'EV ECONOMICA'!AS100</f>
        <v>0</v>
      </c>
      <c r="W100" s="230"/>
      <c r="X100" s="128">
        <f>'EV ECONOMICA'!AX100</f>
        <v>17614</v>
      </c>
      <c r="Y100" s="230" t="s">
        <v>575</v>
      </c>
      <c r="Z100" s="128">
        <f>'EV ECONOMICA'!BC100</f>
        <v>0</v>
      </c>
      <c r="AA100" s="230"/>
      <c r="AB100" s="128">
        <f>'EV ECONOMICA'!BH100</f>
        <v>0</v>
      </c>
      <c r="AC100" s="230"/>
      <c r="AD100" s="128">
        <f>'EV ECONOMICA'!BM100</f>
        <v>0</v>
      </c>
      <c r="AE100" s="230"/>
      <c r="AF100" s="128">
        <f>'EV ECONOMICA'!BR100</f>
        <v>0</v>
      </c>
      <c r="AG100" s="230"/>
      <c r="AH100" s="128">
        <f>'EV ECONOMICA'!BW100</f>
        <v>0</v>
      </c>
      <c r="AI100" s="230"/>
      <c r="AJ100" s="128">
        <f>'EV ECONOMICA'!CB100</f>
        <v>0</v>
      </c>
      <c r="AK100" s="230"/>
      <c r="AL100" s="128">
        <f>'EV ECONOMICA'!CG100</f>
        <v>23000</v>
      </c>
      <c r="AM100" s="230" t="s">
        <v>38</v>
      </c>
      <c r="AN100" s="128">
        <f>'EV ECONOMICA'!CL100</f>
        <v>20543</v>
      </c>
      <c r="AO100" s="230" t="s">
        <v>39</v>
      </c>
      <c r="AP100" s="128">
        <f>'EV ECONOMICA'!CQ100</f>
        <v>0</v>
      </c>
      <c r="AQ100" s="230"/>
      <c r="AR100" s="128">
        <f>'EV ECONOMICA'!CV100</f>
        <v>18400</v>
      </c>
      <c r="AS100" s="230" t="s">
        <v>39</v>
      </c>
      <c r="AT100" s="128">
        <f>'EV ECONOMICA'!DA100</f>
        <v>0</v>
      </c>
      <c r="AU100" s="230"/>
      <c r="AV100" s="128">
        <f>'EV ECONOMICA'!DF100</f>
        <v>0</v>
      </c>
      <c r="AW100" s="230"/>
      <c r="AX100" s="128">
        <f>'EV ECONOMICA'!DK100</f>
        <v>17614</v>
      </c>
      <c r="AY100" s="230" t="s">
        <v>39</v>
      </c>
      <c r="AZ100" s="128">
        <f>'EV ECONOMICA'!DP100</f>
        <v>0</v>
      </c>
      <c r="BA100" s="230"/>
      <c r="BB100" s="128">
        <f>'EV ECONOMICA'!DU100</f>
        <v>0</v>
      </c>
      <c r="BC100" s="230"/>
      <c r="BD100" s="128">
        <f>'EV ECONOMICA'!DZ100</f>
        <v>0</v>
      </c>
      <c r="BE100" s="230"/>
      <c r="BF100" s="128">
        <f>'EV ECONOMICA'!EE100</f>
        <v>0</v>
      </c>
      <c r="BG100" s="230"/>
      <c r="BH100" s="128">
        <f>'EV ECONOMICA'!EJ100</f>
        <v>0</v>
      </c>
      <c r="BI100" s="230"/>
    </row>
    <row r="101" spans="1:61" s="226" customFormat="1" ht="38.25" x14ac:dyDescent="0.2">
      <c r="A101" s="103">
        <v>92</v>
      </c>
      <c r="B101" s="202" t="s">
        <v>169</v>
      </c>
      <c r="C101" s="121" t="s">
        <v>168</v>
      </c>
      <c r="D101" s="146">
        <v>1</v>
      </c>
      <c r="E101" s="227" t="s">
        <v>53</v>
      </c>
      <c r="F101" s="228">
        <v>7.666666666666667</v>
      </c>
      <c r="G101" s="25">
        <v>16860</v>
      </c>
      <c r="H101" s="128">
        <f>'EV ECONOMICA'!J101</f>
        <v>0</v>
      </c>
      <c r="I101" s="230"/>
      <c r="J101" s="128">
        <f>'EV ECONOMICA'!O101</f>
        <v>0</v>
      </c>
      <c r="K101" s="230"/>
      <c r="L101" s="128">
        <f>'EV ECONOMICA'!T101</f>
        <v>0</v>
      </c>
      <c r="M101" s="230"/>
      <c r="N101" s="128">
        <f>'EV ECONOMICA'!Y101</f>
        <v>0</v>
      </c>
      <c r="O101" s="230"/>
      <c r="P101" s="128">
        <f>'EV ECONOMICA'!AD101</f>
        <v>0</v>
      </c>
      <c r="Q101" s="230"/>
      <c r="R101" s="128">
        <f>'EV ECONOMICA'!AI101</f>
        <v>19050</v>
      </c>
      <c r="S101" s="230" t="s">
        <v>575</v>
      </c>
      <c r="T101" s="128">
        <f>'EV ECONOMICA'!AN101</f>
        <v>16700</v>
      </c>
      <c r="U101" s="230" t="s">
        <v>39</v>
      </c>
      <c r="V101" s="128">
        <f>'EV ECONOMICA'!AS101</f>
        <v>0</v>
      </c>
      <c r="W101" s="230"/>
      <c r="X101" s="128">
        <f>'EV ECONOMICA'!AX101</f>
        <v>16477</v>
      </c>
      <c r="Y101" s="230" t="s">
        <v>575</v>
      </c>
      <c r="Z101" s="128">
        <f>'EV ECONOMICA'!BC101</f>
        <v>0</v>
      </c>
      <c r="AA101" s="230"/>
      <c r="AB101" s="128">
        <f>'EV ECONOMICA'!BH101</f>
        <v>0</v>
      </c>
      <c r="AC101" s="230"/>
      <c r="AD101" s="128">
        <f>'EV ECONOMICA'!BM101</f>
        <v>0</v>
      </c>
      <c r="AE101" s="230"/>
      <c r="AF101" s="128">
        <f>'EV ECONOMICA'!BR101</f>
        <v>0</v>
      </c>
      <c r="AG101" s="230"/>
      <c r="AH101" s="128">
        <f>'EV ECONOMICA'!BW101</f>
        <v>0</v>
      </c>
      <c r="AI101" s="230"/>
      <c r="AJ101" s="128">
        <f>'EV ECONOMICA'!CB101</f>
        <v>0</v>
      </c>
      <c r="AK101" s="230"/>
      <c r="AL101" s="128">
        <f>'EV ECONOMICA'!CG101</f>
        <v>23000</v>
      </c>
      <c r="AM101" s="230" t="s">
        <v>38</v>
      </c>
      <c r="AN101" s="128">
        <f>'EV ECONOMICA'!CL101</f>
        <v>19217</v>
      </c>
      <c r="AO101" s="230" t="s">
        <v>39</v>
      </c>
      <c r="AP101" s="128">
        <f>'EV ECONOMICA'!CQ101</f>
        <v>0</v>
      </c>
      <c r="AQ101" s="230"/>
      <c r="AR101" s="128">
        <f>'EV ECONOMICA'!CV101</f>
        <v>18400</v>
      </c>
      <c r="AS101" s="230" t="s">
        <v>39</v>
      </c>
      <c r="AT101" s="128">
        <f>'EV ECONOMICA'!DA101</f>
        <v>0</v>
      </c>
      <c r="AU101" s="230"/>
      <c r="AV101" s="128">
        <f>'EV ECONOMICA'!DF101</f>
        <v>0</v>
      </c>
      <c r="AW101" s="230"/>
      <c r="AX101" s="128">
        <f>'EV ECONOMICA'!DK101</f>
        <v>16477</v>
      </c>
      <c r="AY101" s="230" t="s">
        <v>39</v>
      </c>
      <c r="AZ101" s="128">
        <f>'EV ECONOMICA'!DP101</f>
        <v>0</v>
      </c>
      <c r="BA101" s="230"/>
      <c r="BB101" s="128">
        <f>'EV ECONOMICA'!DU101</f>
        <v>0</v>
      </c>
      <c r="BC101" s="230"/>
      <c r="BD101" s="128">
        <f>'EV ECONOMICA'!DZ101</f>
        <v>0</v>
      </c>
      <c r="BE101" s="230"/>
      <c r="BF101" s="128">
        <f>'EV ECONOMICA'!EE101</f>
        <v>0</v>
      </c>
      <c r="BG101" s="230"/>
      <c r="BH101" s="128">
        <f>'EV ECONOMICA'!EJ101</f>
        <v>0</v>
      </c>
      <c r="BI101" s="230"/>
    </row>
    <row r="102" spans="1:61" s="226" customFormat="1" ht="38.25" x14ac:dyDescent="0.2">
      <c r="A102" s="103">
        <v>93</v>
      </c>
      <c r="B102" s="202" t="s">
        <v>170</v>
      </c>
      <c r="C102" s="121" t="s">
        <v>168</v>
      </c>
      <c r="D102" s="146">
        <v>1</v>
      </c>
      <c r="E102" s="227" t="s">
        <v>53</v>
      </c>
      <c r="F102" s="228">
        <v>5.666666666666667</v>
      </c>
      <c r="G102" s="25">
        <v>16163</v>
      </c>
      <c r="H102" s="128">
        <f>'EV ECONOMICA'!J102</f>
        <v>0</v>
      </c>
      <c r="I102" s="230"/>
      <c r="J102" s="128">
        <f>'EV ECONOMICA'!O102</f>
        <v>0</v>
      </c>
      <c r="K102" s="230"/>
      <c r="L102" s="128">
        <f>'EV ECONOMICA'!T102</f>
        <v>0</v>
      </c>
      <c r="M102" s="230"/>
      <c r="N102" s="128">
        <f>'EV ECONOMICA'!Y102</f>
        <v>0</v>
      </c>
      <c r="O102" s="230"/>
      <c r="P102" s="128">
        <f>'EV ECONOMICA'!AD102</f>
        <v>0</v>
      </c>
      <c r="Q102" s="230"/>
      <c r="R102" s="128">
        <f>'EV ECONOMICA'!AI102</f>
        <v>19050</v>
      </c>
      <c r="S102" s="230" t="s">
        <v>575</v>
      </c>
      <c r="T102" s="128">
        <f>'EV ECONOMICA'!AN102</f>
        <v>16700</v>
      </c>
      <c r="U102" s="230" t="s">
        <v>39</v>
      </c>
      <c r="V102" s="128">
        <f>'EV ECONOMICA'!AS102</f>
        <v>0</v>
      </c>
      <c r="W102" s="230"/>
      <c r="X102" s="128">
        <f>'EV ECONOMICA'!AX102</f>
        <v>15795</v>
      </c>
      <c r="Y102" s="230" t="s">
        <v>575</v>
      </c>
      <c r="Z102" s="128">
        <f>'EV ECONOMICA'!BC102</f>
        <v>0</v>
      </c>
      <c r="AA102" s="230"/>
      <c r="AB102" s="128">
        <f>'EV ECONOMICA'!BH102</f>
        <v>0</v>
      </c>
      <c r="AC102" s="230"/>
      <c r="AD102" s="128">
        <f>'EV ECONOMICA'!BM102</f>
        <v>0</v>
      </c>
      <c r="AE102" s="230"/>
      <c r="AF102" s="128">
        <f>'EV ECONOMICA'!BR102</f>
        <v>0</v>
      </c>
      <c r="AG102" s="230"/>
      <c r="AH102" s="128">
        <f>'EV ECONOMICA'!BW102</f>
        <v>0</v>
      </c>
      <c r="AI102" s="230"/>
      <c r="AJ102" s="128">
        <f>'EV ECONOMICA'!CB102</f>
        <v>0</v>
      </c>
      <c r="AK102" s="230"/>
      <c r="AL102" s="128">
        <f>'EV ECONOMICA'!CG102</f>
        <v>23000</v>
      </c>
      <c r="AM102" s="230" t="s">
        <v>38</v>
      </c>
      <c r="AN102" s="128">
        <f>'EV ECONOMICA'!CL102</f>
        <v>18422</v>
      </c>
      <c r="AO102" s="230" t="s">
        <v>39</v>
      </c>
      <c r="AP102" s="128">
        <f>'EV ECONOMICA'!CQ102</f>
        <v>0</v>
      </c>
      <c r="AQ102" s="230"/>
      <c r="AR102" s="128">
        <f>'EV ECONOMICA'!CV102</f>
        <v>18400</v>
      </c>
      <c r="AS102" s="230" t="s">
        <v>39</v>
      </c>
      <c r="AT102" s="128">
        <f>'EV ECONOMICA'!DA102</f>
        <v>0</v>
      </c>
      <c r="AU102" s="230"/>
      <c r="AV102" s="128">
        <f>'EV ECONOMICA'!DF102</f>
        <v>0</v>
      </c>
      <c r="AW102" s="230"/>
      <c r="AX102" s="128">
        <f>'EV ECONOMICA'!DK102</f>
        <v>15795</v>
      </c>
      <c r="AY102" s="230" t="s">
        <v>39</v>
      </c>
      <c r="AZ102" s="128">
        <f>'EV ECONOMICA'!DP102</f>
        <v>0</v>
      </c>
      <c r="BA102" s="230"/>
      <c r="BB102" s="128">
        <f>'EV ECONOMICA'!DU102</f>
        <v>0</v>
      </c>
      <c r="BC102" s="230"/>
      <c r="BD102" s="128">
        <f>'EV ECONOMICA'!DZ102</f>
        <v>0</v>
      </c>
      <c r="BE102" s="230"/>
      <c r="BF102" s="128">
        <f>'EV ECONOMICA'!EE102</f>
        <v>0</v>
      </c>
      <c r="BG102" s="230"/>
      <c r="BH102" s="128">
        <f>'EV ECONOMICA'!EJ102</f>
        <v>0</v>
      </c>
      <c r="BI102" s="230"/>
    </row>
    <row r="103" spans="1:61" s="226" customFormat="1" ht="25.5" x14ac:dyDescent="0.2">
      <c r="A103" s="103">
        <v>94</v>
      </c>
      <c r="B103" s="202" t="s">
        <v>171</v>
      </c>
      <c r="C103" s="121" t="s">
        <v>172</v>
      </c>
      <c r="D103" s="146">
        <v>1</v>
      </c>
      <c r="E103" s="227" t="s">
        <v>53</v>
      </c>
      <c r="F103" s="228">
        <v>1</v>
      </c>
      <c r="G103" s="25">
        <v>12400</v>
      </c>
      <c r="H103" s="128">
        <f>'EV ECONOMICA'!J103</f>
        <v>0</v>
      </c>
      <c r="I103" s="230"/>
      <c r="J103" s="128">
        <f>'EV ECONOMICA'!O103</f>
        <v>0</v>
      </c>
      <c r="K103" s="230"/>
      <c r="L103" s="128">
        <f>'EV ECONOMICA'!T103</f>
        <v>0</v>
      </c>
      <c r="M103" s="230"/>
      <c r="N103" s="128">
        <f>'EV ECONOMICA'!Y103</f>
        <v>0</v>
      </c>
      <c r="O103" s="230"/>
      <c r="P103" s="128">
        <f>'EV ECONOMICA'!AD103</f>
        <v>0</v>
      </c>
      <c r="Q103" s="230"/>
      <c r="R103" s="128">
        <f>'EV ECONOMICA'!AI103</f>
        <v>12400</v>
      </c>
      <c r="S103" s="230" t="s">
        <v>575</v>
      </c>
      <c r="T103" s="128">
        <f>'EV ECONOMICA'!AN103</f>
        <v>0</v>
      </c>
      <c r="U103" s="230"/>
      <c r="V103" s="128">
        <f>'EV ECONOMICA'!AS103</f>
        <v>0</v>
      </c>
      <c r="W103" s="230"/>
      <c r="X103" s="128">
        <f>'EV ECONOMICA'!AX103</f>
        <v>14773</v>
      </c>
      <c r="Y103" s="230" t="s">
        <v>575</v>
      </c>
      <c r="Z103" s="128">
        <f>'EV ECONOMICA'!BC103</f>
        <v>0</v>
      </c>
      <c r="AA103" s="230"/>
      <c r="AB103" s="128">
        <f>'EV ECONOMICA'!BH103</f>
        <v>0</v>
      </c>
      <c r="AC103" s="230"/>
      <c r="AD103" s="128">
        <f>'EV ECONOMICA'!BM103</f>
        <v>0</v>
      </c>
      <c r="AE103" s="230"/>
      <c r="AF103" s="128">
        <f>'EV ECONOMICA'!BR103</f>
        <v>0</v>
      </c>
      <c r="AG103" s="230"/>
      <c r="AH103" s="128">
        <f>'EV ECONOMICA'!BW103</f>
        <v>0</v>
      </c>
      <c r="AI103" s="230"/>
      <c r="AJ103" s="128">
        <f>'EV ECONOMICA'!CB103</f>
        <v>0</v>
      </c>
      <c r="AK103" s="230"/>
      <c r="AL103" s="128">
        <f>'EV ECONOMICA'!CG103</f>
        <v>14490</v>
      </c>
      <c r="AM103" s="230" t="s">
        <v>38</v>
      </c>
      <c r="AN103" s="128">
        <f>'EV ECONOMICA'!CL103</f>
        <v>17229</v>
      </c>
      <c r="AO103" s="230" t="s">
        <v>39</v>
      </c>
      <c r="AP103" s="128">
        <f>'EV ECONOMICA'!CQ103</f>
        <v>0</v>
      </c>
      <c r="AQ103" s="230"/>
      <c r="AR103" s="128">
        <f>'EV ECONOMICA'!CV103</f>
        <v>14900</v>
      </c>
      <c r="AS103" s="230" t="s">
        <v>575</v>
      </c>
      <c r="AT103" s="128">
        <f>'EV ECONOMICA'!DA103</f>
        <v>0</v>
      </c>
      <c r="AU103" s="230"/>
      <c r="AV103" s="128">
        <f>'EV ECONOMICA'!DF103</f>
        <v>0</v>
      </c>
      <c r="AW103" s="230"/>
      <c r="AX103" s="128">
        <f>'EV ECONOMICA'!DK103</f>
        <v>14773</v>
      </c>
      <c r="AY103" s="230" t="s">
        <v>39</v>
      </c>
      <c r="AZ103" s="128">
        <f>'EV ECONOMICA'!DP103</f>
        <v>0</v>
      </c>
      <c r="BA103" s="230"/>
      <c r="BB103" s="128">
        <f>'EV ECONOMICA'!DU103</f>
        <v>0</v>
      </c>
      <c r="BC103" s="230"/>
      <c r="BD103" s="128">
        <f>'EV ECONOMICA'!DZ103</f>
        <v>0</v>
      </c>
      <c r="BE103" s="230"/>
      <c r="BF103" s="128">
        <f>'EV ECONOMICA'!EE103</f>
        <v>0</v>
      </c>
      <c r="BG103" s="230"/>
      <c r="BH103" s="128">
        <f>'EV ECONOMICA'!EJ103</f>
        <v>0</v>
      </c>
      <c r="BI103" s="230"/>
    </row>
    <row r="104" spans="1:61" s="226" customFormat="1" ht="51" x14ac:dyDescent="0.2">
      <c r="A104" s="103">
        <v>95</v>
      </c>
      <c r="B104" s="202" t="s">
        <v>173</v>
      </c>
      <c r="C104" s="121" t="s">
        <v>174</v>
      </c>
      <c r="D104" s="146">
        <v>1</v>
      </c>
      <c r="E104" s="227" t="s">
        <v>53</v>
      </c>
      <c r="F104" s="228">
        <v>32.666666666666664</v>
      </c>
      <c r="G104" s="25">
        <v>70348</v>
      </c>
      <c r="H104" s="128">
        <f>'EV ECONOMICA'!J104</f>
        <v>0</v>
      </c>
      <c r="I104" s="230"/>
      <c r="J104" s="128">
        <f>'EV ECONOMICA'!O104</f>
        <v>0</v>
      </c>
      <c r="K104" s="230"/>
      <c r="L104" s="128">
        <f>'EV ECONOMICA'!T104</f>
        <v>0</v>
      </c>
      <c r="M104" s="230"/>
      <c r="N104" s="128">
        <f>'EV ECONOMICA'!Y104</f>
        <v>0</v>
      </c>
      <c r="O104" s="230"/>
      <c r="P104" s="128">
        <f>'EV ECONOMICA'!AD104</f>
        <v>0</v>
      </c>
      <c r="Q104" s="230"/>
      <c r="R104" s="128">
        <f>'EV ECONOMICA'!AI104</f>
        <v>0</v>
      </c>
      <c r="S104" s="230"/>
      <c r="T104" s="128">
        <f>'EV ECONOMICA'!AN104</f>
        <v>0</v>
      </c>
      <c r="U104" s="230"/>
      <c r="V104" s="128">
        <f>'EV ECONOMICA'!AS104</f>
        <v>0</v>
      </c>
      <c r="W104" s="230"/>
      <c r="X104" s="128">
        <f>'EV ECONOMICA'!AX104</f>
        <v>68749</v>
      </c>
      <c r="Y104" s="230" t="s">
        <v>39</v>
      </c>
      <c r="Z104" s="128">
        <f>'EV ECONOMICA'!BC104</f>
        <v>0</v>
      </c>
      <c r="AA104" s="230"/>
      <c r="AB104" s="128">
        <f>'EV ECONOMICA'!BH104</f>
        <v>0</v>
      </c>
      <c r="AC104" s="230"/>
      <c r="AD104" s="128">
        <f>'EV ECONOMICA'!BM104</f>
        <v>0</v>
      </c>
      <c r="AE104" s="230"/>
      <c r="AF104" s="128">
        <f>'EV ECONOMICA'!BR104</f>
        <v>199920</v>
      </c>
      <c r="AG104" s="230" t="s">
        <v>39</v>
      </c>
      <c r="AH104" s="128">
        <f>'EV ECONOMICA'!BW104</f>
        <v>326095.7</v>
      </c>
      <c r="AI104" s="230" t="s">
        <v>39</v>
      </c>
      <c r="AJ104" s="128">
        <f>'EV ECONOMICA'!CB104</f>
        <v>0</v>
      </c>
      <c r="AK104" s="230"/>
      <c r="AL104" s="128">
        <f>'EV ECONOMICA'!CG104</f>
        <v>0</v>
      </c>
      <c r="AM104" s="230"/>
      <c r="AN104" s="128">
        <f>'EV ECONOMICA'!CL104</f>
        <v>184060.87</v>
      </c>
      <c r="AO104" s="230" t="s">
        <v>39</v>
      </c>
      <c r="AP104" s="128">
        <f>'EV ECONOMICA'!CQ104</f>
        <v>0</v>
      </c>
      <c r="AQ104" s="230"/>
      <c r="AR104" s="128">
        <f>'EV ECONOMICA'!CV104</f>
        <v>0</v>
      </c>
      <c r="AS104" s="230"/>
      <c r="AT104" s="128">
        <f>'EV ECONOMICA'!DA104</f>
        <v>88655</v>
      </c>
      <c r="AU104" s="230" t="s">
        <v>38</v>
      </c>
      <c r="AV104" s="128">
        <f>'EV ECONOMICA'!DF104</f>
        <v>0</v>
      </c>
      <c r="AW104" s="230"/>
      <c r="AX104" s="128">
        <f>'EV ECONOMICA'!DK104</f>
        <v>101966</v>
      </c>
      <c r="AY104" s="230" t="s">
        <v>38</v>
      </c>
      <c r="AZ104" s="128">
        <f>'EV ECONOMICA'!DP104</f>
        <v>0</v>
      </c>
      <c r="BA104" s="230"/>
      <c r="BB104" s="128">
        <f>'EV ECONOMICA'!DU104</f>
        <v>0</v>
      </c>
      <c r="BC104" s="230"/>
      <c r="BD104" s="128">
        <f>'EV ECONOMICA'!DZ104</f>
        <v>0</v>
      </c>
      <c r="BE104" s="230"/>
      <c r="BF104" s="128">
        <f>'EV ECONOMICA'!EE104</f>
        <v>0</v>
      </c>
      <c r="BG104" s="230"/>
      <c r="BH104" s="128">
        <f>'EV ECONOMICA'!EJ104</f>
        <v>0</v>
      </c>
      <c r="BI104" s="230"/>
    </row>
    <row r="105" spans="1:61" s="226" customFormat="1" ht="51" x14ac:dyDescent="0.2">
      <c r="A105" s="103">
        <v>96</v>
      </c>
      <c r="B105" s="202" t="s">
        <v>175</v>
      </c>
      <c r="C105" s="121" t="s">
        <v>176</v>
      </c>
      <c r="D105" s="146">
        <v>1</v>
      </c>
      <c r="E105" s="227" t="s">
        <v>53</v>
      </c>
      <c r="F105" s="228">
        <v>5.333333333333333</v>
      </c>
      <c r="G105" s="25">
        <v>25490</v>
      </c>
      <c r="H105" s="128">
        <f>'EV ECONOMICA'!J105</f>
        <v>0</v>
      </c>
      <c r="I105" s="230"/>
      <c r="J105" s="128">
        <f>'EV ECONOMICA'!O105</f>
        <v>0</v>
      </c>
      <c r="K105" s="230"/>
      <c r="L105" s="128">
        <f>'EV ECONOMICA'!T105</f>
        <v>0</v>
      </c>
      <c r="M105" s="230"/>
      <c r="N105" s="128">
        <f>'EV ECONOMICA'!Y105</f>
        <v>42493.71</v>
      </c>
      <c r="O105" s="230" t="s">
        <v>38</v>
      </c>
      <c r="P105" s="128">
        <f>'EV ECONOMICA'!AD105</f>
        <v>0</v>
      </c>
      <c r="Q105" s="230"/>
      <c r="R105" s="128">
        <f>'EV ECONOMICA'!AI105</f>
        <v>0</v>
      </c>
      <c r="S105" s="230"/>
      <c r="T105" s="128">
        <f>'EV ECONOMICA'!AN105</f>
        <v>28500</v>
      </c>
      <c r="U105" s="230" t="s">
        <v>39</v>
      </c>
      <c r="V105" s="128">
        <f>'EV ECONOMICA'!AS105</f>
        <v>0</v>
      </c>
      <c r="W105" s="230"/>
      <c r="X105" s="128">
        <f>'EV ECONOMICA'!AX105</f>
        <v>24910</v>
      </c>
      <c r="Y105" s="230" t="s">
        <v>39</v>
      </c>
      <c r="Z105" s="128">
        <f>'EV ECONOMICA'!BC105</f>
        <v>0</v>
      </c>
      <c r="AA105" s="230"/>
      <c r="AB105" s="128">
        <f>'EV ECONOMICA'!BH105</f>
        <v>0</v>
      </c>
      <c r="AC105" s="230"/>
      <c r="AD105" s="128">
        <f>'EV ECONOMICA'!BM105</f>
        <v>0</v>
      </c>
      <c r="AE105" s="230"/>
      <c r="AF105" s="128">
        <f>'EV ECONOMICA'!BR105</f>
        <v>0</v>
      </c>
      <c r="AG105" s="230"/>
      <c r="AH105" s="128">
        <f>'EV ECONOMICA'!BW105</f>
        <v>75684</v>
      </c>
      <c r="AI105" s="230" t="s">
        <v>38</v>
      </c>
      <c r="AJ105" s="128">
        <f>'EV ECONOMICA'!CB105</f>
        <v>0</v>
      </c>
      <c r="AK105" s="230"/>
      <c r="AL105" s="128">
        <f>'EV ECONOMICA'!CG105</f>
        <v>0</v>
      </c>
      <c r="AM105" s="230"/>
      <c r="AN105" s="128">
        <f>'EV ECONOMICA'!CL105</f>
        <v>0</v>
      </c>
      <c r="AO105" s="230"/>
      <c r="AP105" s="128">
        <f>'EV ECONOMICA'!CQ105</f>
        <v>0</v>
      </c>
      <c r="AQ105" s="230"/>
      <c r="AR105" s="128">
        <f>'EV ECONOMICA'!CV105</f>
        <v>0</v>
      </c>
      <c r="AS105" s="230"/>
      <c r="AT105" s="128">
        <f>'EV ECONOMICA'!DA105</f>
        <v>23800</v>
      </c>
      <c r="AU105" s="230" t="s">
        <v>38</v>
      </c>
      <c r="AV105" s="128">
        <f>'EV ECONOMICA'!DF105</f>
        <v>0</v>
      </c>
      <c r="AW105" s="230"/>
      <c r="AX105" s="128">
        <f>'EV ECONOMICA'!DK105</f>
        <v>51341</v>
      </c>
      <c r="AY105" s="230" t="s">
        <v>38</v>
      </c>
      <c r="AZ105" s="128">
        <f>'EV ECONOMICA'!DP105</f>
        <v>0</v>
      </c>
      <c r="BA105" s="230"/>
      <c r="BB105" s="128">
        <f>'EV ECONOMICA'!DU105</f>
        <v>0</v>
      </c>
      <c r="BC105" s="230"/>
      <c r="BD105" s="128">
        <f>'EV ECONOMICA'!DZ105</f>
        <v>0</v>
      </c>
      <c r="BE105" s="230"/>
      <c r="BF105" s="128">
        <f>'EV ECONOMICA'!EE105</f>
        <v>0</v>
      </c>
      <c r="BG105" s="230"/>
      <c r="BH105" s="128">
        <f>'EV ECONOMICA'!EJ105</f>
        <v>0</v>
      </c>
      <c r="BI105" s="230"/>
    </row>
    <row r="106" spans="1:61" s="226" customFormat="1" ht="76.5" x14ac:dyDescent="0.2">
      <c r="A106" s="103">
        <v>97</v>
      </c>
      <c r="B106" s="202" t="s">
        <v>177</v>
      </c>
      <c r="C106" s="121" t="s">
        <v>178</v>
      </c>
      <c r="D106" s="146">
        <v>1</v>
      </c>
      <c r="E106" s="227" t="s">
        <v>53</v>
      </c>
      <c r="F106" s="228">
        <v>1</v>
      </c>
      <c r="G106" s="25">
        <v>7666.9558000000006</v>
      </c>
      <c r="H106" s="128">
        <f>'EV ECONOMICA'!J106</f>
        <v>0</v>
      </c>
      <c r="I106" s="230"/>
      <c r="J106" s="128">
        <f>'EV ECONOMICA'!O106</f>
        <v>0</v>
      </c>
      <c r="K106" s="230"/>
      <c r="L106" s="128">
        <f>'EV ECONOMICA'!T106</f>
        <v>9600</v>
      </c>
      <c r="M106" s="230" t="s">
        <v>39</v>
      </c>
      <c r="N106" s="128">
        <f>'EV ECONOMICA'!Y106</f>
        <v>0</v>
      </c>
      <c r="O106" s="230"/>
      <c r="P106" s="128">
        <f>'EV ECONOMICA'!AD106</f>
        <v>0</v>
      </c>
      <c r="Q106" s="230"/>
      <c r="R106" s="128">
        <f>'EV ECONOMICA'!AI106</f>
        <v>0</v>
      </c>
      <c r="S106" s="230"/>
      <c r="T106" s="128">
        <f>'EV ECONOMICA'!AN106</f>
        <v>0</v>
      </c>
      <c r="U106" s="230"/>
      <c r="V106" s="128">
        <f>'EV ECONOMICA'!AS106</f>
        <v>0</v>
      </c>
      <c r="W106" s="230"/>
      <c r="X106" s="128">
        <f>'EV ECONOMICA'!AX106</f>
        <v>0</v>
      </c>
      <c r="Y106" s="230"/>
      <c r="Z106" s="128">
        <f>'EV ECONOMICA'!BC106</f>
        <v>0</v>
      </c>
      <c r="AA106" s="230"/>
      <c r="AB106" s="128">
        <f>'EV ECONOMICA'!BH106</f>
        <v>0</v>
      </c>
      <c r="AC106" s="230"/>
      <c r="AD106" s="128">
        <f>'EV ECONOMICA'!BM106</f>
        <v>6100</v>
      </c>
      <c r="AE106" s="230" t="s">
        <v>39</v>
      </c>
      <c r="AF106" s="128">
        <f>'EV ECONOMICA'!BR106</f>
        <v>0</v>
      </c>
      <c r="AG106" s="230"/>
      <c r="AH106" s="128">
        <f>'EV ECONOMICA'!BW106</f>
        <v>0</v>
      </c>
      <c r="AI106" s="230"/>
      <c r="AJ106" s="128">
        <f>'EV ECONOMICA'!CB106</f>
        <v>0</v>
      </c>
      <c r="AK106" s="230"/>
      <c r="AL106" s="128">
        <f>'EV ECONOMICA'!CG106</f>
        <v>0</v>
      </c>
      <c r="AM106" s="230"/>
      <c r="AN106" s="128">
        <f>'EV ECONOMICA'!CL106</f>
        <v>0</v>
      </c>
      <c r="AO106" s="230"/>
      <c r="AP106" s="128">
        <f>'EV ECONOMICA'!CQ106</f>
        <v>0</v>
      </c>
      <c r="AQ106" s="230"/>
      <c r="AR106" s="128">
        <f>'EV ECONOMICA'!CV106</f>
        <v>0</v>
      </c>
      <c r="AS106" s="230"/>
      <c r="AT106" s="128">
        <f>'EV ECONOMICA'!DA106</f>
        <v>0</v>
      </c>
      <c r="AU106" s="230"/>
      <c r="AV106" s="128">
        <f>'EV ECONOMICA'!DF106</f>
        <v>0</v>
      </c>
      <c r="AW106" s="230"/>
      <c r="AX106" s="128">
        <f>'EV ECONOMICA'!DK106</f>
        <v>0</v>
      </c>
      <c r="AY106" s="230"/>
      <c r="AZ106" s="128">
        <f>'EV ECONOMICA'!DP106</f>
        <v>0</v>
      </c>
      <c r="BA106" s="230"/>
      <c r="BB106" s="128">
        <f>'EV ECONOMICA'!DU106</f>
        <v>0</v>
      </c>
      <c r="BC106" s="230"/>
      <c r="BD106" s="128">
        <f>'EV ECONOMICA'!DZ106</f>
        <v>0</v>
      </c>
      <c r="BE106" s="230"/>
      <c r="BF106" s="128">
        <f>'EV ECONOMICA'!EE106</f>
        <v>0</v>
      </c>
      <c r="BG106" s="230"/>
      <c r="BH106" s="128">
        <f>'EV ECONOMICA'!EJ106</f>
        <v>0</v>
      </c>
      <c r="BI106" s="230"/>
    </row>
    <row r="107" spans="1:61" s="226" customFormat="1" ht="76.5" x14ac:dyDescent="0.2">
      <c r="A107" s="103">
        <v>98</v>
      </c>
      <c r="B107" s="202" t="s">
        <v>179</v>
      </c>
      <c r="C107" s="121" t="s">
        <v>178</v>
      </c>
      <c r="D107" s="146">
        <v>1</v>
      </c>
      <c r="E107" s="227" t="s">
        <v>53</v>
      </c>
      <c r="F107" s="228">
        <v>1</v>
      </c>
      <c r="G107" s="25">
        <v>7666.9558000000006</v>
      </c>
      <c r="H107" s="128">
        <f>'EV ECONOMICA'!J107</f>
        <v>0</v>
      </c>
      <c r="I107" s="230"/>
      <c r="J107" s="128">
        <f>'EV ECONOMICA'!O107</f>
        <v>0</v>
      </c>
      <c r="K107" s="230"/>
      <c r="L107" s="128">
        <f>'EV ECONOMICA'!T107</f>
        <v>10100</v>
      </c>
      <c r="M107" s="230" t="s">
        <v>39</v>
      </c>
      <c r="N107" s="128">
        <f>'EV ECONOMICA'!Y107</f>
        <v>0</v>
      </c>
      <c r="O107" s="230"/>
      <c r="P107" s="128">
        <f>'EV ECONOMICA'!AD107</f>
        <v>0</v>
      </c>
      <c r="Q107" s="230"/>
      <c r="R107" s="128">
        <f>'EV ECONOMICA'!AI107</f>
        <v>0</v>
      </c>
      <c r="S107" s="230"/>
      <c r="T107" s="128">
        <f>'EV ECONOMICA'!AN107</f>
        <v>0</v>
      </c>
      <c r="U107" s="230"/>
      <c r="V107" s="128">
        <f>'EV ECONOMICA'!AS107</f>
        <v>0</v>
      </c>
      <c r="W107" s="230"/>
      <c r="X107" s="128">
        <f>'EV ECONOMICA'!AX107</f>
        <v>0</v>
      </c>
      <c r="Y107" s="230"/>
      <c r="Z107" s="128">
        <f>'EV ECONOMICA'!BC107</f>
        <v>0</v>
      </c>
      <c r="AA107" s="230"/>
      <c r="AB107" s="128">
        <f>'EV ECONOMICA'!BH107</f>
        <v>0</v>
      </c>
      <c r="AC107" s="230"/>
      <c r="AD107" s="128">
        <f>'EV ECONOMICA'!BM107</f>
        <v>6100</v>
      </c>
      <c r="AE107" s="230" t="s">
        <v>39</v>
      </c>
      <c r="AF107" s="128">
        <f>'EV ECONOMICA'!BR107</f>
        <v>0</v>
      </c>
      <c r="AG107" s="230"/>
      <c r="AH107" s="128">
        <f>'EV ECONOMICA'!BW107</f>
        <v>0</v>
      </c>
      <c r="AI107" s="230"/>
      <c r="AJ107" s="128">
        <f>'EV ECONOMICA'!CB107</f>
        <v>0</v>
      </c>
      <c r="AK107" s="230"/>
      <c r="AL107" s="128">
        <f>'EV ECONOMICA'!CG107</f>
        <v>0</v>
      </c>
      <c r="AM107" s="230"/>
      <c r="AN107" s="128">
        <f>'EV ECONOMICA'!CL107</f>
        <v>0</v>
      </c>
      <c r="AO107" s="230"/>
      <c r="AP107" s="128">
        <f>'EV ECONOMICA'!CQ107</f>
        <v>0</v>
      </c>
      <c r="AQ107" s="230"/>
      <c r="AR107" s="128">
        <f>'EV ECONOMICA'!CV107</f>
        <v>0</v>
      </c>
      <c r="AS107" s="230"/>
      <c r="AT107" s="128">
        <f>'EV ECONOMICA'!DA107</f>
        <v>0</v>
      </c>
      <c r="AU107" s="230"/>
      <c r="AV107" s="128">
        <f>'EV ECONOMICA'!DF107</f>
        <v>0</v>
      </c>
      <c r="AW107" s="230"/>
      <c r="AX107" s="128">
        <f>'EV ECONOMICA'!DK107</f>
        <v>0</v>
      </c>
      <c r="AY107" s="230"/>
      <c r="AZ107" s="128">
        <f>'EV ECONOMICA'!DP107</f>
        <v>0</v>
      </c>
      <c r="BA107" s="230"/>
      <c r="BB107" s="128">
        <f>'EV ECONOMICA'!DU107</f>
        <v>0</v>
      </c>
      <c r="BC107" s="230"/>
      <c r="BD107" s="128">
        <f>'EV ECONOMICA'!DZ107</f>
        <v>0</v>
      </c>
      <c r="BE107" s="230"/>
      <c r="BF107" s="128">
        <f>'EV ECONOMICA'!EE107</f>
        <v>0</v>
      </c>
      <c r="BG107" s="230"/>
      <c r="BH107" s="128">
        <f>'EV ECONOMICA'!EJ107</f>
        <v>0</v>
      </c>
      <c r="BI107" s="230"/>
    </row>
    <row r="108" spans="1:61" s="226" customFormat="1" ht="38.25" x14ac:dyDescent="0.2">
      <c r="A108" s="103">
        <v>99</v>
      </c>
      <c r="B108" s="202" t="s">
        <v>180</v>
      </c>
      <c r="C108" s="121" t="s">
        <v>181</v>
      </c>
      <c r="D108" s="146">
        <v>1</v>
      </c>
      <c r="E108" s="227" t="s">
        <v>53</v>
      </c>
      <c r="F108" s="228">
        <v>1.6666666666666667</v>
      </c>
      <c r="G108" s="25">
        <v>371994</v>
      </c>
      <c r="H108" s="128">
        <f>'EV ECONOMICA'!J108</f>
        <v>0</v>
      </c>
      <c r="I108" s="230"/>
      <c r="J108" s="128">
        <f>'EV ECONOMICA'!O108</f>
        <v>0</v>
      </c>
      <c r="K108" s="230"/>
      <c r="L108" s="128">
        <f>'EV ECONOMICA'!T108</f>
        <v>0</v>
      </c>
      <c r="M108" s="230"/>
      <c r="N108" s="128">
        <f>'EV ECONOMICA'!Y108</f>
        <v>0</v>
      </c>
      <c r="O108" s="230"/>
      <c r="P108" s="128">
        <f>'EV ECONOMICA'!AD108</f>
        <v>0</v>
      </c>
      <c r="Q108" s="230"/>
      <c r="R108" s="128">
        <f>'EV ECONOMICA'!AI108</f>
        <v>0</v>
      </c>
      <c r="S108" s="230"/>
      <c r="T108" s="128">
        <f>'EV ECONOMICA'!AN108</f>
        <v>490280</v>
      </c>
      <c r="U108" s="230" t="s">
        <v>38</v>
      </c>
      <c r="V108" s="128">
        <f>'EV ECONOMICA'!AS108</f>
        <v>0</v>
      </c>
      <c r="W108" s="230"/>
      <c r="X108" s="128">
        <f>'EV ECONOMICA'!AX108</f>
        <v>0</v>
      </c>
      <c r="Y108" s="230"/>
      <c r="Z108" s="128">
        <f>'EV ECONOMICA'!BC108</f>
        <v>0</v>
      </c>
      <c r="AA108" s="230"/>
      <c r="AB108" s="128">
        <f>'EV ECONOMICA'!BH108</f>
        <v>0</v>
      </c>
      <c r="AC108" s="230"/>
      <c r="AD108" s="128">
        <f>'EV ECONOMICA'!BM108</f>
        <v>0</v>
      </c>
      <c r="AE108" s="230"/>
      <c r="AF108" s="128">
        <f>'EV ECONOMICA'!BR108</f>
        <v>0</v>
      </c>
      <c r="AG108" s="230"/>
      <c r="AH108" s="128">
        <f>'EV ECONOMICA'!BW108</f>
        <v>0</v>
      </c>
      <c r="AI108" s="230"/>
      <c r="AJ108" s="128">
        <f>'EV ECONOMICA'!CB108</f>
        <v>0</v>
      </c>
      <c r="AK108" s="230"/>
      <c r="AL108" s="128">
        <f>'EV ECONOMICA'!CG108</f>
        <v>0</v>
      </c>
      <c r="AM108" s="230"/>
      <c r="AN108" s="128">
        <f>'EV ECONOMICA'!CL108</f>
        <v>0</v>
      </c>
      <c r="AO108" s="230"/>
      <c r="AP108" s="128">
        <f>'EV ECONOMICA'!CQ108</f>
        <v>0</v>
      </c>
      <c r="AQ108" s="230"/>
      <c r="AR108" s="128">
        <f>'EV ECONOMICA'!CV108</f>
        <v>0</v>
      </c>
      <c r="AS108" s="230"/>
      <c r="AT108" s="128">
        <f>'EV ECONOMICA'!DA108</f>
        <v>0</v>
      </c>
      <c r="AU108" s="230"/>
      <c r="AV108" s="128">
        <f>'EV ECONOMICA'!DF108</f>
        <v>0</v>
      </c>
      <c r="AW108" s="230"/>
      <c r="AX108" s="128">
        <f>'EV ECONOMICA'!DK108</f>
        <v>0</v>
      </c>
      <c r="AY108" s="230"/>
      <c r="AZ108" s="128">
        <f>'EV ECONOMICA'!DP108</f>
        <v>0</v>
      </c>
      <c r="BA108" s="230"/>
      <c r="BB108" s="128">
        <f>'EV ECONOMICA'!DU108</f>
        <v>0</v>
      </c>
      <c r="BC108" s="230"/>
      <c r="BD108" s="128">
        <f>'EV ECONOMICA'!DZ108</f>
        <v>0</v>
      </c>
      <c r="BE108" s="230"/>
      <c r="BF108" s="128">
        <f>'EV ECONOMICA'!EE108</f>
        <v>0</v>
      </c>
      <c r="BG108" s="230"/>
      <c r="BH108" s="128">
        <f>'EV ECONOMICA'!EJ108</f>
        <v>0</v>
      </c>
      <c r="BI108" s="230"/>
    </row>
    <row r="109" spans="1:61" s="226" customFormat="1" ht="25.5" x14ac:dyDescent="0.2">
      <c r="A109" s="103">
        <v>100</v>
      </c>
      <c r="B109" s="202" t="s">
        <v>182</v>
      </c>
      <c r="C109" s="121" t="s">
        <v>183</v>
      </c>
      <c r="D109" s="146">
        <v>1</v>
      </c>
      <c r="E109" s="227" t="s">
        <v>53</v>
      </c>
      <c r="F109" s="228">
        <v>7</v>
      </c>
      <c r="G109" s="25">
        <v>2739.38</v>
      </c>
      <c r="H109" s="128">
        <f>'EV ECONOMICA'!J109</f>
        <v>0</v>
      </c>
      <c r="I109" s="230"/>
      <c r="J109" s="128">
        <f>'EV ECONOMICA'!O109</f>
        <v>0</v>
      </c>
      <c r="K109" s="230"/>
      <c r="L109" s="128">
        <f>'EV ECONOMICA'!T109</f>
        <v>0</v>
      </c>
      <c r="M109" s="230"/>
      <c r="N109" s="128">
        <f>'EV ECONOMICA'!Y109</f>
        <v>0</v>
      </c>
      <c r="O109" s="230"/>
      <c r="P109" s="128">
        <f>'EV ECONOMICA'!AD109</f>
        <v>0</v>
      </c>
      <c r="Q109" s="230"/>
      <c r="R109" s="128">
        <f>'EV ECONOMICA'!AI109</f>
        <v>0</v>
      </c>
      <c r="S109" s="230"/>
      <c r="T109" s="128">
        <f>'EV ECONOMICA'!AN109</f>
        <v>2867.9</v>
      </c>
      <c r="U109" s="230" t="s">
        <v>575</v>
      </c>
      <c r="V109" s="128">
        <f>'EV ECONOMICA'!AS109</f>
        <v>0</v>
      </c>
      <c r="W109" s="230"/>
      <c r="X109" s="128">
        <f>'EV ECONOMICA'!AX109</f>
        <v>2891.7</v>
      </c>
      <c r="Y109" s="230" t="s">
        <v>39</v>
      </c>
      <c r="Z109" s="128">
        <f>'EV ECONOMICA'!BC109</f>
        <v>0</v>
      </c>
      <c r="AA109" s="230"/>
      <c r="AB109" s="128">
        <f>'EV ECONOMICA'!BH109</f>
        <v>0</v>
      </c>
      <c r="AC109" s="230"/>
      <c r="AD109" s="128">
        <f>'EV ECONOMICA'!BM109</f>
        <v>0</v>
      </c>
      <c r="AE109" s="230"/>
      <c r="AF109" s="128">
        <f>'EV ECONOMICA'!BR109</f>
        <v>0</v>
      </c>
      <c r="AG109" s="230"/>
      <c r="AH109" s="128">
        <f>'EV ECONOMICA'!BW109</f>
        <v>0</v>
      </c>
      <c r="AI109" s="230"/>
      <c r="AJ109" s="128">
        <f>'EV ECONOMICA'!CB109</f>
        <v>0</v>
      </c>
      <c r="AK109" s="230"/>
      <c r="AL109" s="128">
        <f>'EV ECONOMICA'!CG109</f>
        <v>0</v>
      </c>
      <c r="AM109" s="230"/>
      <c r="AN109" s="128">
        <f>'EV ECONOMICA'!CL109</f>
        <v>2984.52</v>
      </c>
      <c r="AO109" s="230" t="s">
        <v>39</v>
      </c>
      <c r="AP109" s="128">
        <f>'EV ECONOMICA'!CQ109</f>
        <v>0</v>
      </c>
      <c r="AQ109" s="230"/>
      <c r="AR109" s="128">
        <f>'EV ECONOMICA'!CV109</f>
        <v>2915.2200000000003</v>
      </c>
      <c r="AS109" s="230" t="s">
        <v>38</v>
      </c>
      <c r="AT109" s="128">
        <f>'EV ECONOMICA'!DA109</f>
        <v>0</v>
      </c>
      <c r="AU109" s="230"/>
      <c r="AV109" s="128">
        <f>'EV ECONOMICA'!DF109</f>
        <v>0</v>
      </c>
      <c r="AW109" s="230"/>
      <c r="AX109" s="128">
        <f>'EV ECONOMICA'!DK109</f>
        <v>0</v>
      </c>
      <c r="AY109" s="230"/>
      <c r="AZ109" s="128">
        <f>'EV ECONOMICA'!DP109</f>
        <v>0</v>
      </c>
      <c r="BA109" s="230"/>
      <c r="BB109" s="128">
        <f>'EV ECONOMICA'!DU109</f>
        <v>0</v>
      </c>
      <c r="BC109" s="230"/>
      <c r="BD109" s="128">
        <f>'EV ECONOMICA'!DZ109</f>
        <v>0</v>
      </c>
      <c r="BE109" s="230"/>
      <c r="BF109" s="128">
        <f>'EV ECONOMICA'!EE109</f>
        <v>0</v>
      </c>
      <c r="BG109" s="230"/>
      <c r="BH109" s="128">
        <f>'EV ECONOMICA'!EJ109</f>
        <v>0</v>
      </c>
      <c r="BI109" s="230"/>
    </row>
    <row r="110" spans="1:61" s="226" customFormat="1" ht="25.5" x14ac:dyDescent="0.2">
      <c r="A110" s="103">
        <v>101</v>
      </c>
      <c r="B110" s="202" t="s">
        <v>184</v>
      </c>
      <c r="C110" s="121" t="s">
        <v>183</v>
      </c>
      <c r="D110" s="146">
        <v>1</v>
      </c>
      <c r="E110" s="227" t="s">
        <v>53</v>
      </c>
      <c r="F110" s="228">
        <v>22.666666666666668</v>
      </c>
      <c r="G110" s="25">
        <v>2378.81</v>
      </c>
      <c r="H110" s="128">
        <f>'EV ECONOMICA'!J110</f>
        <v>0</v>
      </c>
      <c r="I110" s="230"/>
      <c r="J110" s="128">
        <f>'EV ECONOMICA'!O110</f>
        <v>0</v>
      </c>
      <c r="K110" s="230"/>
      <c r="L110" s="128">
        <f>'EV ECONOMICA'!T110</f>
        <v>0</v>
      </c>
      <c r="M110" s="230"/>
      <c r="N110" s="128">
        <f>'EV ECONOMICA'!Y110</f>
        <v>0</v>
      </c>
      <c r="O110" s="230"/>
      <c r="P110" s="128">
        <f>'EV ECONOMICA'!AD110</f>
        <v>0</v>
      </c>
      <c r="Q110" s="230"/>
      <c r="R110" s="128">
        <f>'EV ECONOMICA'!AI110</f>
        <v>0</v>
      </c>
      <c r="S110" s="230"/>
      <c r="T110" s="128">
        <f>'EV ECONOMICA'!AN110</f>
        <v>2534.6999999999998</v>
      </c>
      <c r="U110" s="230" t="s">
        <v>575</v>
      </c>
      <c r="V110" s="128">
        <f>'EV ECONOMICA'!AS110</f>
        <v>0</v>
      </c>
      <c r="W110" s="230"/>
      <c r="X110" s="128">
        <f>'EV ECONOMICA'!AX110</f>
        <v>2512.09</v>
      </c>
      <c r="Y110" s="230" t="s">
        <v>575</v>
      </c>
      <c r="Z110" s="128">
        <f>'EV ECONOMICA'!BC110</f>
        <v>0</v>
      </c>
      <c r="AA110" s="230"/>
      <c r="AB110" s="128">
        <f>'EV ECONOMICA'!BH110</f>
        <v>0</v>
      </c>
      <c r="AC110" s="230"/>
      <c r="AD110" s="128">
        <f>'EV ECONOMICA'!BM110</f>
        <v>0</v>
      </c>
      <c r="AE110" s="230"/>
      <c r="AF110" s="128">
        <f>'EV ECONOMICA'!BR110</f>
        <v>0</v>
      </c>
      <c r="AG110" s="230"/>
      <c r="AH110" s="128">
        <f>'EV ECONOMICA'!BW110</f>
        <v>0</v>
      </c>
      <c r="AI110" s="230"/>
      <c r="AJ110" s="128">
        <f>'EV ECONOMICA'!CB110</f>
        <v>0</v>
      </c>
      <c r="AK110" s="230"/>
      <c r="AL110" s="128">
        <f>'EV ECONOMICA'!CG110</f>
        <v>0</v>
      </c>
      <c r="AM110" s="230"/>
      <c r="AN110" s="128">
        <f>'EV ECONOMICA'!CL110</f>
        <v>2591.8200000000002</v>
      </c>
      <c r="AO110" s="230" t="s">
        <v>39</v>
      </c>
      <c r="AP110" s="128">
        <f>'EV ECONOMICA'!CQ110</f>
        <v>0</v>
      </c>
      <c r="AQ110" s="230"/>
      <c r="AR110" s="128">
        <f>'EV ECONOMICA'!CV110</f>
        <v>2531.7600000000002</v>
      </c>
      <c r="AS110" s="230" t="s">
        <v>38</v>
      </c>
      <c r="AT110" s="128">
        <f>'EV ECONOMICA'!DA110</f>
        <v>0</v>
      </c>
      <c r="AU110" s="230"/>
      <c r="AV110" s="128">
        <f>'EV ECONOMICA'!DF110</f>
        <v>0</v>
      </c>
      <c r="AW110" s="230"/>
      <c r="AX110" s="128">
        <f>'EV ECONOMICA'!DK110</f>
        <v>0</v>
      </c>
      <c r="AY110" s="230"/>
      <c r="AZ110" s="128">
        <f>'EV ECONOMICA'!DP110</f>
        <v>0</v>
      </c>
      <c r="BA110" s="230"/>
      <c r="BB110" s="128">
        <f>'EV ECONOMICA'!DU110</f>
        <v>0</v>
      </c>
      <c r="BC110" s="230"/>
      <c r="BD110" s="128">
        <f>'EV ECONOMICA'!DZ110</f>
        <v>0</v>
      </c>
      <c r="BE110" s="230"/>
      <c r="BF110" s="128">
        <f>'EV ECONOMICA'!EE110</f>
        <v>0</v>
      </c>
      <c r="BG110" s="230"/>
      <c r="BH110" s="128">
        <f>'EV ECONOMICA'!EJ110</f>
        <v>0</v>
      </c>
      <c r="BI110" s="230"/>
    </row>
    <row r="111" spans="1:61" s="226" customFormat="1" ht="25.5" x14ac:dyDescent="0.2">
      <c r="A111" s="103">
        <v>102</v>
      </c>
      <c r="B111" s="202" t="s">
        <v>185</v>
      </c>
      <c r="C111" s="121" t="s">
        <v>183</v>
      </c>
      <c r="D111" s="146">
        <v>1</v>
      </c>
      <c r="E111" s="227" t="s">
        <v>53</v>
      </c>
      <c r="F111" s="228">
        <v>8.6666666666666661</v>
      </c>
      <c r="G111" s="25">
        <v>3114.23</v>
      </c>
      <c r="H111" s="128">
        <f>'EV ECONOMICA'!J111</f>
        <v>0</v>
      </c>
      <c r="I111" s="230"/>
      <c r="J111" s="128">
        <f>'EV ECONOMICA'!O111</f>
        <v>0</v>
      </c>
      <c r="K111" s="230"/>
      <c r="L111" s="128">
        <f>'EV ECONOMICA'!T111</f>
        <v>0</v>
      </c>
      <c r="M111" s="230"/>
      <c r="N111" s="128">
        <f>'EV ECONOMICA'!Y111</f>
        <v>0</v>
      </c>
      <c r="O111" s="230"/>
      <c r="P111" s="128">
        <f>'EV ECONOMICA'!AD111</f>
        <v>0</v>
      </c>
      <c r="Q111" s="230"/>
      <c r="R111" s="128">
        <f>'EV ECONOMICA'!AI111</f>
        <v>0</v>
      </c>
      <c r="S111" s="230"/>
      <c r="T111" s="128">
        <f>'EV ECONOMICA'!AN111</f>
        <v>3320.1</v>
      </c>
      <c r="U111" s="230" t="s">
        <v>575</v>
      </c>
      <c r="V111" s="128">
        <f>'EV ECONOMICA'!AS111</f>
        <v>0</v>
      </c>
      <c r="W111" s="230"/>
      <c r="X111" s="128">
        <f>'EV ECONOMICA'!AX111</f>
        <v>3286.7799999999997</v>
      </c>
      <c r="Y111" s="230" t="s">
        <v>39</v>
      </c>
      <c r="Z111" s="128">
        <f>'EV ECONOMICA'!BC111</f>
        <v>0</v>
      </c>
      <c r="AA111" s="230"/>
      <c r="AB111" s="128">
        <f>'EV ECONOMICA'!BH111</f>
        <v>0</v>
      </c>
      <c r="AC111" s="230"/>
      <c r="AD111" s="128">
        <f>'EV ECONOMICA'!BM111</f>
        <v>0</v>
      </c>
      <c r="AE111" s="230"/>
      <c r="AF111" s="128">
        <f>'EV ECONOMICA'!BR111</f>
        <v>0</v>
      </c>
      <c r="AG111" s="230"/>
      <c r="AH111" s="128">
        <f>'EV ECONOMICA'!BW111</f>
        <v>0</v>
      </c>
      <c r="AI111" s="230"/>
      <c r="AJ111" s="128">
        <f>'EV ECONOMICA'!CB111</f>
        <v>0</v>
      </c>
      <c r="AK111" s="230"/>
      <c r="AL111" s="128">
        <f>'EV ECONOMICA'!CG111</f>
        <v>0</v>
      </c>
      <c r="AM111" s="230"/>
      <c r="AN111" s="128">
        <f>'EV ECONOMICA'!CL111</f>
        <v>3392.69</v>
      </c>
      <c r="AO111" s="230" t="s">
        <v>39</v>
      </c>
      <c r="AP111" s="128">
        <f>'EV ECONOMICA'!CQ111</f>
        <v>0</v>
      </c>
      <c r="AQ111" s="230"/>
      <c r="AR111" s="128">
        <f>'EV ECONOMICA'!CV111</f>
        <v>3312.5400000000004</v>
      </c>
      <c r="AS111" s="230" t="s">
        <v>38</v>
      </c>
      <c r="AT111" s="128">
        <f>'EV ECONOMICA'!DA111</f>
        <v>0</v>
      </c>
      <c r="AU111" s="230"/>
      <c r="AV111" s="128">
        <f>'EV ECONOMICA'!DF111</f>
        <v>0</v>
      </c>
      <c r="AW111" s="230"/>
      <c r="AX111" s="128">
        <f>'EV ECONOMICA'!DK111</f>
        <v>0</v>
      </c>
      <c r="AY111" s="230"/>
      <c r="AZ111" s="128">
        <f>'EV ECONOMICA'!DP111</f>
        <v>0</v>
      </c>
      <c r="BA111" s="230"/>
      <c r="BB111" s="128">
        <f>'EV ECONOMICA'!DU111</f>
        <v>0</v>
      </c>
      <c r="BC111" s="230"/>
      <c r="BD111" s="128">
        <f>'EV ECONOMICA'!DZ111</f>
        <v>0</v>
      </c>
      <c r="BE111" s="230"/>
      <c r="BF111" s="128">
        <f>'EV ECONOMICA'!EE111</f>
        <v>0</v>
      </c>
      <c r="BG111" s="230"/>
      <c r="BH111" s="128">
        <f>'EV ECONOMICA'!EJ111</f>
        <v>0</v>
      </c>
      <c r="BI111" s="230"/>
    </row>
    <row r="112" spans="1:61" s="226" customFormat="1" ht="63.75" x14ac:dyDescent="0.2">
      <c r="A112" s="103">
        <v>103</v>
      </c>
      <c r="B112" s="202" t="s">
        <v>186</v>
      </c>
      <c r="C112" s="121" t="s">
        <v>187</v>
      </c>
      <c r="D112" s="146">
        <v>1</v>
      </c>
      <c r="E112" s="227" t="s">
        <v>53</v>
      </c>
      <c r="F112" s="228">
        <v>1</v>
      </c>
      <c r="G112" s="25">
        <v>116889.65400000001</v>
      </c>
      <c r="H112" s="128">
        <f>'EV ECONOMICA'!J112</f>
        <v>0</v>
      </c>
      <c r="I112" s="230"/>
      <c r="J112" s="128">
        <f>'EV ECONOMICA'!O112</f>
        <v>0</v>
      </c>
      <c r="K112" s="230"/>
      <c r="L112" s="128">
        <f>'EV ECONOMICA'!T112</f>
        <v>0</v>
      </c>
      <c r="M112" s="230"/>
      <c r="N112" s="128">
        <f>'EV ECONOMICA'!Y112</f>
        <v>0</v>
      </c>
      <c r="O112" s="230"/>
      <c r="P112" s="128">
        <f>'EV ECONOMICA'!AD112</f>
        <v>0</v>
      </c>
      <c r="Q112" s="230"/>
      <c r="R112" s="128">
        <f>'EV ECONOMICA'!AI112</f>
        <v>118524</v>
      </c>
      <c r="S112" s="230" t="s">
        <v>39</v>
      </c>
      <c r="T112" s="128">
        <f>'EV ECONOMICA'!AN112</f>
        <v>0</v>
      </c>
      <c r="U112" s="230"/>
      <c r="V112" s="128">
        <f>'EV ECONOMICA'!AS112</f>
        <v>0</v>
      </c>
      <c r="W112" s="230"/>
      <c r="X112" s="128">
        <f>'EV ECONOMICA'!AX112</f>
        <v>0</v>
      </c>
      <c r="Y112" s="230"/>
      <c r="Z112" s="128">
        <f>'EV ECONOMICA'!BC112</f>
        <v>0</v>
      </c>
      <c r="AA112" s="230"/>
      <c r="AB112" s="128">
        <f>'EV ECONOMICA'!BH112</f>
        <v>0</v>
      </c>
      <c r="AC112" s="230"/>
      <c r="AD112" s="128">
        <f>'EV ECONOMICA'!BM112</f>
        <v>0</v>
      </c>
      <c r="AE112" s="230"/>
      <c r="AF112" s="128">
        <f>'EV ECONOMICA'!BR112</f>
        <v>129710</v>
      </c>
      <c r="AG112" s="230" t="s">
        <v>39</v>
      </c>
      <c r="AH112" s="128">
        <f>'EV ECONOMICA'!BW112</f>
        <v>0</v>
      </c>
      <c r="AI112" s="230"/>
      <c r="AJ112" s="128">
        <f>'EV ECONOMICA'!CB112</f>
        <v>0</v>
      </c>
      <c r="AK112" s="230"/>
      <c r="AL112" s="128">
        <f>'EV ECONOMICA'!CG112</f>
        <v>0</v>
      </c>
      <c r="AM112" s="230"/>
      <c r="AN112" s="128">
        <f>'EV ECONOMICA'!CL112</f>
        <v>0</v>
      </c>
      <c r="AO112" s="230"/>
      <c r="AP112" s="128">
        <f>'EV ECONOMICA'!CQ112</f>
        <v>0</v>
      </c>
      <c r="AQ112" s="230"/>
      <c r="AR112" s="128">
        <f>'EV ECONOMICA'!CV112</f>
        <v>0</v>
      </c>
      <c r="AS112" s="230"/>
      <c r="AT112" s="128">
        <f>'EV ECONOMICA'!DA112</f>
        <v>0</v>
      </c>
      <c r="AU112" s="230"/>
      <c r="AV112" s="128">
        <f>'EV ECONOMICA'!DF112</f>
        <v>0</v>
      </c>
      <c r="AW112" s="230"/>
      <c r="AX112" s="128">
        <f>'EV ECONOMICA'!DK112</f>
        <v>0</v>
      </c>
      <c r="AY112" s="230"/>
      <c r="AZ112" s="128">
        <f>'EV ECONOMICA'!DP112</f>
        <v>0</v>
      </c>
      <c r="BA112" s="230"/>
      <c r="BB112" s="128">
        <f>'EV ECONOMICA'!DU112</f>
        <v>0</v>
      </c>
      <c r="BC112" s="230"/>
      <c r="BD112" s="128">
        <f>'EV ECONOMICA'!DZ112</f>
        <v>0</v>
      </c>
      <c r="BE112" s="230"/>
      <c r="BF112" s="128">
        <f>'EV ECONOMICA'!EE112</f>
        <v>0</v>
      </c>
      <c r="BG112" s="230"/>
      <c r="BH112" s="128">
        <f>'EV ECONOMICA'!EJ112</f>
        <v>0</v>
      </c>
      <c r="BI112" s="230"/>
    </row>
    <row r="113" spans="1:61" s="226" customFormat="1" ht="25.5" x14ac:dyDescent="0.2">
      <c r="A113" s="103">
        <v>104</v>
      </c>
      <c r="B113" s="202" t="s">
        <v>188</v>
      </c>
      <c r="C113" s="121" t="s">
        <v>189</v>
      </c>
      <c r="D113" s="146">
        <v>1</v>
      </c>
      <c r="E113" s="227" t="s">
        <v>53</v>
      </c>
      <c r="F113" s="228">
        <v>1</v>
      </c>
      <c r="G113" s="25">
        <v>749901.17616399995</v>
      </c>
      <c r="H113" s="128">
        <f>'EV ECONOMICA'!J113</f>
        <v>0</v>
      </c>
      <c r="I113" s="230"/>
      <c r="J113" s="128">
        <f>'EV ECONOMICA'!O113</f>
        <v>0</v>
      </c>
      <c r="K113" s="230"/>
      <c r="L113" s="128">
        <f>'EV ECONOMICA'!T113</f>
        <v>0</v>
      </c>
      <c r="M113" s="230"/>
      <c r="N113" s="128">
        <f>'EV ECONOMICA'!Y113</f>
        <v>0</v>
      </c>
      <c r="O113" s="230"/>
      <c r="P113" s="128">
        <f>'EV ECONOMICA'!AD113</f>
        <v>0</v>
      </c>
      <c r="Q113" s="230"/>
      <c r="R113" s="128">
        <f>'EV ECONOMICA'!AI113</f>
        <v>0</v>
      </c>
      <c r="S113" s="230"/>
      <c r="T113" s="128">
        <f>'EV ECONOMICA'!AN113</f>
        <v>0</v>
      </c>
      <c r="U113" s="230"/>
      <c r="V113" s="128">
        <f>'EV ECONOMICA'!AS113</f>
        <v>0</v>
      </c>
      <c r="W113" s="230"/>
      <c r="X113" s="128">
        <f>'EV ECONOMICA'!AX113</f>
        <v>0</v>
      </c>
      <c r="Y113" s="230"/>
      <c r="Z113" s="128">
        <f>'EV ECONOMICA'!BC113</f>
        <v>0</v>
      </c>
      <c r="AA113" s="230"/>
      <c r="AB113" s="128">
        <f>'EV ECONOMICA'!BH113</f>
        <v>0</v>
      </c>
      <c r="AC113" s="230"/>
      <c r="AD113" s="128">
        <f>'EV ECONOMICA'!BM113</f>
        <v>731299.03</v>
      </c>
      <c r="AE113" s="230" t="s">
        <v>39</v>
      </c>
      <c r="AF113" s="128">
        <f>'EV ECONOMICA'!BR113</f>
        <v>0</v>
      </c>
      <c r="AG113" s="230"/>
      <c r="AH113" s="128">
        <f>'EV ECONOMICA'!BW113</f>
        <v>0</v>
      </c>
      <c r="AI113" s="230"/>
      <c r="AJ113" s="128">
        <f>'EV ECONOMICA'!CB113</f>
        <v>0</v>
      </c>
      <c r="AK113" s="230"/>
      <c r="AL113" s="128">
        <f>'EV ECONOMICA'!CG113</f>
        <v>0</v>
      </c>
      <c r="AM113" s="230"/>
      <c r="AN113" s="128">
        <f>'EV ECONOMICA'!CL113</f>
        <v>0</v>
      </c>
      <c r="AO113" s="230"/>
      <c r="AP113" s="128">
        <f>'EV ECONOMICA'!CQ113</f>
        <v>0</v>
      </c>
      <c r="AQ113" s="230"/>
      <c r="AR113" s="128">
        <f>'EV ECONOMICA'!CV113</f>
        <v>0</v>
      </c>
      <c r="AS113" s="230"/>
      <c r="AT113" s="128">
        <f>'EV ECONOMICA'!DA113</f>
        <v>0</v>
      </c>
      <c r="AU113" s="230"/>
      <c r="AV113" s="128">
        <f>'EV ECONOMICA'!DF113</f>
        <v>0</v>
      </c>
      <c r="AW113" s="230"/>
      <c r="AX113" s="128">
        <f>'EV ECONOMICA'!DK113</f>
        <v>0</v>
      </c>
      <c r="AY113" s="230"/>
      <c r="AZ113" s="128">
        <f>'EV ECONOMICA'!DP113</f>
        <v>600950</v>
      </c>
      <c r="BA113" s="230" t="s">
        <v>38</v>
      </c>
      <c r="BB113" s="128">
        <f>'EV ECONOMICA'!DU113</f>
        <v>0</v>
      </c>
      <c r="BC113" s="230"/>
      <c r="BD113" s="128">
        <f>'EV ECONOMICA'!DZ113</f>
        <v>0</v>
      </c>
      <c r="BE113" s="230"/>
      <c r="BF113" s="128">
        <f>'EV ECONOMICA'!EE113</f>
        <v>0</v>
      </c>
      <c r="BG113" s="230"/>
      <c r="BH113" s="128">
        <f>'EV ECONOMICA'!EJ113</f>
        <v>0</v>
      </c>
      <c r="BI113" s="230"/>
    </row>
    <row r="114" spans="1:61" s="226" customFormat="1" ht="38.25" x14ac:dyDescent="0.2">
      <c r="A114" s="103">
        <v>105</v>
      </c>
      <c r="B114" s="202" t="s">
        <v>190</v>
      </c>
      <c r="C114" s="121" t="s">
        <v>191</v>
      </c>
      <c r="D114" s="146">
        <v>1</v>
      </c>
      <c r="E114" s="227" t="s">
        <v>53</v>
      </c>
      <c r="F114" s="228">
        <v>733.33333333333337</v>
      </c>
      <c r="G114" s="25">
        <v>2199.12</v>
      </c>
      <c r="H114" s="128">
        <f>'EV ECONOMICA'!J114</f>
        <v>0</v>
      </c>
      <c r="I114" s="230"/>
      <c r="J114" s="128">
        <f>'EV ECONOMICA'!O114</f>
        <v>0</v>
      </c>
      <c r="K114" s="230"/>
      <c r="L114" s="128">
        <f>'EV ECONOMICA'!T114</f>
        <v>0</v>
      </c>
      <c r="M114" s="230"/>
      <c r="N114" s="128">
        <f>'EV ECONOMICA'!Y114</f>
        <v>0</v>
      </c>
      <c r="O114" s="230"/>
      <c r="P114" s="128">
        <f>'EV ECONOMICA'!AD114</f>
        <v>0</v>
      </c>
      <c r="Q114" s="230"/>
      <c r="R114" s="128">
        <f>'EV ECONOMICA'!AI114</f>
        <v>0</v>
      </c>
      <c r="S114" s="230"/>
      <c r="T114" s="128">
        <f>'EV ECONOMICA'!AN114</f>
        <v>0</v>
      </c>
      <c r="U114" s="230"/>
      <c r="V114" s="128">
        <f>'EV ECONOMICA'!AS114</f>
        <v>0</v>
      </c>
      <c r="W114" s="230"/>
      <c r="X114" s="128">
        <f>'EV ECONOMICA'!AX114</f>
        <v>0</v>
      </c>
      <c r="Y114" s="230"/>
      <c r="Z114" s="128">
        <f>'EV ECONOMICA'!BC114</f>
        <v>0</v>
      </c>
      <c r="AA114" s="230"/>
      <c r="AB114" s="128">
        <f>'EV ECONOMICA'!BH114</f>
        <v>0</v>
      </c>
      <c r="AC114" s="230"/>
      <c r="AD114" s="128">
        <f>'EV ECONOMICA'!BM114</f>
        <v>0</v>
      </c>
      <c r="AE114" s="230"/>
      <c r="AF114" s="128">
        <f>'EV ECONOMICA'!BR114</f>
        <v>2199.12</v>
      </c>
      <c r="AG114" s="230" t="s">
        <v>39</v>
      </c>
      <c r="AH114" s="128">
        <f>'EV ECONOMICA'!BW114</f>
        <v>0</v>
      </c>
      <c r="AI114" s="230"/>
      <c r="AJ114" s="128">
        <f>'EV ECONOMICA'!CB114</f>
        <v>0</v>
      </c>
      <c r="AK114" s="230"/>
      <c r="AL114" s="128">
        <f>'EV ECONOMICA'!CG114</f>
        <v>0</v>
      </c>
      <c r="AM114" s="230"/>
      <c r="AN114" s="128">
        <f>'EV ECONOMICA'!CL114</f>
        <v>0</v>
      </c>
      <c r="AO114" s="230"/>
      <c r="AP114" s="128">
        <f>'EV ECONOMICA'!CQ114</f>
        <v>0</v>
      </c>
      <c r="AQ114" s="230"/>
      <c r="AR114" s="128">
        <f>'EV ECONOMICA'!CV114</f>
        <v>0</v>
      </c>
      <c r="AS114" s="230"/>
      <c r="AT114" s="128">
        <f>'EV ECONOMICA'!DA114</f>
        <v>0</v>
      </c>
      <c r="AU114" s="230"/>
      <c r="AV114" s="128">
        <f>'EV ECONOMICA'!DF114</f>
        <v>0</v>
      </c>
      <c r="AW114" s="230"/>
      <c r="AX114" s="128">
        <f>'EV ECONOMICA'!DK114</f>
        <v>0</v>
      </c>
      <c r="AY114" s="230"/>
      <c r="AZ114" s="128">
        <f>'EV ECONOMICA'!DP114</f>
        <v>0</v>
      </c>
      <c r="BA114" s="230"/>
      <c r="BB114" s="128">
        <f>'EV ECONOMICA'!DU114</f>
        <v>0</v>
      </c>
      <c r="BC114" s="230"/>
      <c r="BD114" s="128">
        <f>'EV ECONOMICA'!DZ114</f>
        <v>0</v>
      </c>
      <c r="BE114" s="230"/>
      <c r="BF114" s="128">
        <f>'EV ECONOMICA'!EE114</f>
        <v>0</v>
      </c>
      <c r="BG114" s="230"/>
      <c r="BH114" s="128">
        <f>'EV ECONOMICA'!EJ114</f>
        <v>0</v>
      </c>
      <c r="BI114" s="230"/>
    </row>
    <row r="115" spans="1:61" s="226" customFormat="1" ht="38.25" x14ac:dyDescent="0.2">
      <c r="A115" s="103">
        <v>106</v>
      </c>
      <c r="B115" s="202" t="s">
        <v>192</v>
      </c>
      <c r="C115" s="121" t="s">
        <v>191</v>
      </c>
      <c r="D115" s="146">
        <v>1</v>
      </c>
      <c r="E115" s="227" t="s">
        <v>53</v>
      </c>
      <c r="F115" s="228">
        <v>500</v>
      </c>
      <c r="G115" s="25">
        <v>2997.61</v>
      </c>
      <c r="H115" s="128">
        <f>'EV ECONOMICA'!J115</f>
        <v>0</v>
      </c>
      <c r="I115" s="230"/>
      <c r="J115" s="128">
        <f>'EV ECONOMICA'!O115</f>
        <v>0</v>
      </c>
      <c r="K115" s="230"/>
      <c r="L115" s="128">
        <f>'EV ECONOMICA'!T115</f>
        <v>0</v>
      </c>
      <c r="M115" s="230"/>
      <c r="N115" s="128">
        <f>'EV ECONOMICA'!Y115</f>
        <v>0</v>
      </c>
      <c r="O115" s="230"/>
      <c r="P115" s="128">
        <f>'EV ECONOMICA'!AD115</f>
        <v>0</v>
      </c>
      <c r="Q115" s="230"/>
      <c r="R115" s="128">
        <f>'EV ECONOMICA'!AI115</f>
        <v>0</v>
      </c>
      <c r="S115" s="230"/>
      <c r="T115" s="128">
        <f>'EV ECONOMICA'!AN115</f>
        <v>0</v>
      </c>
      <c r="U115" s="230"/>
      <c r="V115" s="128">
        <f>'EV ECONOMICA'!AS115</f>
        <v>0</v>
      </c>
      <c r="W115" s="230"/>
      <c r="X115" s="128">
        <f>'EV ECONOMICA'!AX115</f>
        <v>0</v>
      </c>
      <c r="Y115" s="230"/>
      <c r="Z115" s="128">
        <f>'EV ECONOMICA'!BC115</f>
        <v>0</v>
      </c>
      <c r="AA115" s="230"/>
      <c r="AB115" s="128">
        <f>'EV ECONOMICA'!BH115</f>
        <v>0</v>
      </c>
      <c r="AC115" s="230"/>
      <c r="AD115" s="128">
        <f>'EV ECONOMICA'!BM115</f>
        <v>0</v>
      </c>
      <c r="AE115" s="230"/>
      <c r="AF115" s="128">
        <f>'EV ECONOMICA'!BR115</f>
        <v>2997.61</v>
      </c>
      <c r="AG115" s="230" t="s">
        <v>39</v>
      </c>
      <c r="AH115" s="128">
        <f>'EV ECONOMICA'!BW115</f>
        <v>0</v>
      </c>
      <c r="AI115" s="230"/>
      <c r="AJ115" s="128">
        <f>'EV ECONOMICA'!CB115</f>
        <v>0</v>
      </c>
      <c r="AK115" s="230"/>
      <c r="AL115" s="128">
        <f>'EV ECONOMICA'!CG115</f>
        <v>0</v>
      </c>
      <c r="AM115" s="230"/>
      <c r="AN115" s="128">
        <f>'EV ECONOMICA'!CL115</f>
        <v>0</v>
      </c>
      <c r="AO115" s="230"/>
      <c r="AP115" s="128">
        <f>'EV ECONOMICA'!CQ115</f>
        <v>0</v>
      </c>
      <c r="AQ115" s="230"/>
      <c r="AR115" s="128">
        <f>'EV ECONOMICA'!CV115</f>
        <v>0</v>
      </c>
      <c r="AS115" s="230"/>
      <c r="AT115" s="128">
        <f>'EV ECONOMICA'!DA115</f>
        <v>0</v>
      </c>
      <c r="AU115" s="230"/>
      <c r="AV115" s="128">
        <f>'EV ECONOMICA'!DF115</f>
        <v>0</v>
      </c>
      <c r="AW115" s="230"/>
      <c r="AX115" s="128">
        <f>'EV ECONOMICA'!DK115</f>
        <v>0</v>
      </c>
      <c r="AY115" s="230"/>
      <c r="AZ115" s="128">
        <f>'EV ECONOMICA'!DP115</f>
        <v>0</v>
      </c>
      <c r="BA115" s="230"/>
      <c r="BB115" s="128">
        <f>'EV ECONOMICA'!DU115</f>
        <v>0</v>
      </c>
      <c r="BC115" s="230"/>
      <c r="BD115" s="128">
        <f>'EV ECONOMICA'!DZ115</f>
        <v>0</v>
      </c>
      <c r="BE115" s="230"/>
      <c r="BF115" s="128">
        <f>'EV ECONOMICA'!EE115</f>
        <v>0</v>
      </c>
      <c r="BG115" s="230"/>
      <c r="BH115" s="128">
        <f>'EV ECONOMICA'!EJ115</f>
        <v>0</v>
      </c>
      <c r="BI115" s="230"/>
    </row>
    <row r="116" spans="1:61" s="226" customFormat="1" ht="25.5" x14ac:dyDescent="0.2">
      <c r="A116" s="103">
        <v>107</v>
      </c>
      <c r="B116" s="202" t="s">
        <v>193</v>
      </c>
      <c r="C116" s="121" t="s">
        <v>194</v>
      </c>
      <c r="D116" s="146">
        <v>1</v>
      </c>
      <c r="E116" s="227" t="s">
        <v>53</v>
      </c>
      <c r="F116" s="228">
        <v>1.3333333333333333</v>
      </c>
      <c r="G116" s="25">
        <v>23129.068955999999</v>
      </c>
      <c r="H116" s="128">
        <f>'EV ECONOMICA'!J116</f>
        <v>0</v>
      </c>
      <c r="I116" s="230"/>
      <c r="J116" s="128">
        <f>'EV ECONOMICA'!O116</f>
        <v>0</v>
      </c>
      <c r="K116" s="230"/>
      <c r="L116" s="128">
        <f>'EV ECONOMICA'!T116</f>
        <v>0</v>
      </c>
      <c r="M116" s="230"/>
      <c r="N116" s="128">
        <f>'EV ECONOMICA'!Y116</f>
        <v>0</v>
      </c>
      <c r="O116" s="230"/>
      <c r="P116" s="128">
        <f>'EV ECONOMICA'!AD116</f>
        <v>0</v>
      </c>
      <c r="Q116" s="230"/>
      <c r="R116" s="128">
        <f>'EV ECONOMICA'!AI116</f>
        <v>0</v>
      </c>
      <c r="S116" s="230"/>
      <c r="T116" s="128">
        <f>'EV ECONOMICA'!AN116</f>
        <v>0</v>
      </c>
      <c r="U116" s="230"/>
      <c r="V116" s="128">
        <f>'EV ECONOMICA'!AS116</f>
        <v>0</v>
      </c>
      <c r="W116" s="230"/>
      <c r="X116" s="128">
        <f>'EV ECONOMICA'!AX116</f>
        <v>0</v>
      </c>
      <c r="Y116" s="230"/>
      <c r="Z116" s="128">
        <f>'EV ECONOMICA'!BC116</f>
        <v>0</v>
      </c>
      <c r="AA116" s="230"/>
      <c r="AB116" s="128">
        <f>'EV ECONOMICA'!BH116</f>
        <v>0</v>
      </c>
      <c r="AC116" s="230"/>
      <c r="AD116" s="128">
        <f>'EV ECONOMICA'!BM116</f>
        <v>0</v>
      </c>
      <c r="AE116" s="230"/>
      <c r="AF116" s="128">
        <f>'EV ECONOMICA'!BR116</f>
        <v>0</v>
      </c>
      <c r="AG116" s="230"/>
      <c r="AH116" s="128">
        <f>'EV ECONOMICA'!BW116</f>
        <v>0</v>
      </c>
      <c r="AI116" s="230"/>
      <c r="AJ116" s="128">
        <f>'EV ECONOMICA'!CB116</f>
        <v>0</v>
      </c>
      <c r="AK116" s="230"/>
      <c r="AL116" s="128">
        <f>'EV ECONOMICA'!CG116</f>
        <v>0</v>
      </c>
      <c r="AM116" s="230"/>
      <c r="AN116" s="128">
        <f>'EV ECONOMICA'!CL116</f>
        <v>0</v>
      </c>
      <c r="AO116" s="230"/>
      <c r="AP116" s="128">
        <f>'EV ECONOMICA'!CQ116</f>
        <v>0</v>
      </c>
      <c r="AQ116" s="230"/>
      <c r="AR116" s="128">
        <f>'EV ECONOMICA'!CV116</f>
        <v>0</v>
      </c>
      <c r="AS116" s="230"/>
      <c r="AT116" s="128">
        <f>'EV ECONOMICA'!DA116</f>
        <v>0</v>
      </c>
      <c r="AU116" s="230"/>
      <c r="AV116" s="128">
        <f>'EV ECONOMICA'!DF116</f>
        <v>0</v>
      </c>
      <c r="AW116" s="230"/>
      <c r="AX116" s="128">
        <f>'EV ECONOMICA'!DK116</f>
        <v>0</v>
      </c>
      <c r="AY116" s="230"/>
      <c r="AZ116" s="128">
        <f>'EV ECONOMICA'!DP116</f>
        <v>0</v>
      </c>
      <c r="BA116" s="230"/>
      <c r="BB116" s="128">
        <f>'EV ECONOMICA'!DU116</f>
        <v>0</v>
      </c>
      <c r="BC116" s="230"/>
      <c r="BD116" s="128">
        <f>'EV ECONOMICA'!DZ116</f>
        <v>0</v>
      </c>
      <c r="BE116" s="230"/>
      <c r="BF116" s="128">
        <f>'EV ECONOMICA'!EE116</f>
        <v>0</v>
      </c>
      <c r="BG116" s="230"/>
      <c r="BH116" s="128">
        <f>'EV ECONOMICA'!EJ116</f>
        <v>0</v>
      </c>
      <c r="BI116" s="230"/>
    </row>
    <row r="117" spans="1:61" s="226" customFormat="1" ht="25.5" x14ac:dyDescent="0.2">
      <c r="A117" s="103">
        <v>108</v>
      </c>
      <c r="B117" s="202" t="s">
        <v>195</v>
      </c>
      <c r="C117" s="121" t="s">
        <v>196</v>
      </c>
      <c r="D117" s="146">
        <v>1</v>
      </c>
      <c r="E117" s="227" t="s">
        <v>53</v>
      </c>
      <c r="F117" s="228">
        <v>74</v>
      </c>
      <c r="G117" s="25">
        <v>10497.445056</v>
      </c>
      <c r="H117" s="128">
        <f>'EV ECONOMICA'!J117</f>
        <v>0</v>
      </c>
      <c r="I117" s="230"/>
      <c r="J117" s="128">
        <f>'EV ECONOMICA'!O117</f>
        <v>0</v>
      </c>
      <c r="K117" s="230"/>
      <c r="L117" s="128">
        <f>'EV ECONOMICA'!T117</f>
        <v>0</v>
      </c>
      <c r="M117" s="230"/>
      <c r="N117" s="128">
        <f>'EV ECONOMICA'!Y117</f>
        <v>0</v>
      </c>
      <c r="O117" s="230"/>
      <c r="P117" s="128">
        <f>'EV ECONOMICA'!AD117</f>
        <v>0</v>
      </c>
      <c r="Q117" s="230"/>
      <c r="R117" s="128">
        <f>'EV ECONOMICA'!AI117</f>
        <v>0</v>
      </c>
      <c r="S117" s="230"/>
      <c r="T117" s="128">
        <f>'EV ECONOMICA'!AN117</f>
        <v>0</v>
      </c>
      <c r="U117" s="230"/>
      <c r="V117" s="128">
        <f>'EV ECONOMICA'!AS117</f>
        <v>0</v>
      </c>
      <c r="W117" s="230"/>
      <c r="X117" s="128">
        <f>'EV ECONOMICA'!AX117</f>
        <v>20280</v>
      </c>
      <c r="Y117" s="230" t="s">
        <v>575</v>
      </c>
      <c r="Z117" s="128">
        <f>'EV ECONOMICA'!BC117</f>
        <v>0</v>
      </c>
      <c r="AA117" s="230"/>
      <c r="AB117" s="128">
        <f>'EV ECONOMICA'!BH117</f>
        <v>4641</v>
      </c>
      <c r="AC117" s="230" t="s">
        <v>39</v>
      </c>
      <c r="AD117" s="128">
        <f>'EV ECONOMICA'!BM117</f>
        <v>0</v>
      </c>
      <c r="AE117" s="230"/>
      <c r="AF117" s="128">
        <f>'EV ECONOMICA'!BR117</f>
        <v>13090</v>
      </c>
      <c r="AG117" s="230" t="s">
        <v>39</v>
      </c>
      <c r="AH117" s="128">
        <f>'EV ECONOMICA'!BW117</f>
        <v>0</v>
      </c>
      <c r="AI117" s="230"/>
      <c r="AJ117" s="128">
        <f>'EV ECONOMICA'!CB117</f>
        <v>0</v>
      </c>
      <c r="AK117" s="230"/>
      <c r="AL117" s="128">
        <f>'EV ECONOMICA'!CG117</f>
        <v>0</v>
      </c>
      <c r="AM117" s="230"/>
      <c r="AN117" s="128">
        <f>'EV ECONOMICA'!CL117</f>
        <v>0</v>
      </c>
      <c r="AO117" s="230"/>
      <c r="AP117" s="128">
        <f>'EV ECONOMICA'!CQ117</f>
        <v>0</v>
      </c>
      <c r="AQ117" s="230"/>
      <c r="AR117" s="128">
        <f>'EV ECONOMICA'!CV117</f>
        <v>0</v>
      </c>
      <c r="AS117" s="230"/>
      <c r="AT117" s="128">
        <f>'EV ECONOMICA'!DA117</f>
        <v>0</v>
      </c>
      <c r="AU117" s="230"/>
      <c r="AV117" s="128">
        <f>'EV ECONOMICA'!DF117</f>
        <v>0</v>
      </c>
      <c r="AW117" s="230"/>
      <c r="AX117" s="128">
        <f>'EV ECONOMICA'!DK117</f>
        <v>13162.59</v>
      </c>
      <c r="AY117" s="230" t="s">
        <v>39</v>
      </c>
      <c r="AZ117" s="128">
        <f>'EV ECONOMICA'!DP117</f>
        <v>0</v>
      </c>
      <c r="BA117" s="230"/>
      <c r="BB117" s="128">
        <f>'EV ECONOMICA'!DU117</f>
        <v>0</v>
      </c>
      <c r="BC117" s="230"/>
      <c r="BD117" s="128">
        <f>'EV ECONOMICA'!DZ117</f>
        <v>0</v>
      </c>
      <c r="BE117" s="230"/>
      <c r="BF117" s="128">
        <f>'EV ECONOMICA'!EE117</f>
        <v>0</v>
      </c>
      <c r="BG117" s="230"/>
      <c r="BH117" s="128">
        <f>'EV ECONOMICA'!EJ117</f>
        <v>0</v>
      </c>
      <c r="BI117" s="230"/>
    </row>
    <row r="118" spans="1:61" s="226" customFormat="1" ht="25.5" x14ac:dyDescent="0.2">
      <c r="A118" s="103">
        <v>109</v>
      </c>
      <c r="B118" s="202" t="s">
        <v>197</v>
      </c>
      <c r="C118" s="121" t="s">
        <v>198</v>
      </c>
      <c r="D118" s="146">
        <v>1</v>
      </c>
      <c r="E118" s="227" t="s">
        <v>53</v>
      </c>
      <c r="F118" s="228">
        <v>38.666666666666664</v>
      </c>
      <c r="G118" s="25">
        <v>16581</v>
      </c>
      <c r="H118" s="128">
        <f>'EV ECONOMICA'!J118</f>
        <v>0</v>
      </c>
      <c r="I118" s="230"/>
      <c r="J118" s="128">
        <f>'EV ECONOMICA'!O118</f>
        <v>0</v>
      </c>
      <c r="K118" s="230"/>
      <c r="L118" s="128">
        <f>'EV ECONOMICA'!T118</f>
        <v>0</v>
      </c>
      <c r="M118" s="230"/>
      <c r="N118" s="128">
        <f>'EV ECONOMICA'!Y118</f>
        <v>0</v>
      </c>
      <c r="O118" s="230"/>
      <c r="P118" s="128">
        <f>'EV ECONOMICA'!AD118</f>
        <v>0</v>
      </c>
      <c r="Q118" s="230"/>
      <c r="R118" s="128">
        <f>'EV ECONOMICA'!AI118</f>
        <v>0</v>
      </c>
      <c r="S118" s="230"/>
      <c r="T118" s="128">
        <f>'EV ECONOMICA'!AN118</f>
        <v>18500</v>
      </c>
      <c r="U118" s="230" t="s">
        <v>38</v>
      </c>
      <c r="V118" s="128">
        <f>'EV ECONOMICA'!AS118</f>
        <v>0</v>
      </c>
      <c r="W118" s="230"/>
      <c r="X118" s="128">
        <f>'EV ECONOMICA'!AX118</f>
        <v>16205</v>
      </c>
      <c r="Y118" s="230" t="s">
        <v>39</v>
      </c>
      <c r="Z118" s="128">
        <f>'EV ECONOMICA'!BC118</f>
        <v>0</v>
      </c>
      <c r="AA118" s="230"/>
      <c r="AB118" s="128">
        <f>'EV ECONOMICA'!BH118</f>
        <v>0</v>
      </c>
      <c r="AC118" s="230"/>
      <c r="AD118" s="128">
        <f>'EV ECONOMICA'!BM118</f>
        <v>0</v>
      </c>
      <c r="AE118" s="230"/>
      <c r="AF118" s="128">
        <f>'EV ECONOMICA'!BR118</f>
        <v>0</v>
      </c>
      <c r="AG118" s="230"/>
      <c r="AH118" s="128">
        <f>'EV ECONOMICA'!BW118</f>
        <v>0</v>
      </c>
      <c r="AI118" s="230"/>
      <c r="AJ118" s="128">
        <f>'EV ECONOMICA'!CB118</f>
        <v>0</v>
      </c>
      <c r="AK118" s="230"/>
      <c r="AL118" s="128">
        <f>'EV ECONOMICA'!CG118</f>
        <v>0</v>
      </c>
      <c r="AM118" s="230"/>
      <c r="AN118" s="128">
        <f>'EV ECONOMICA'!CL118</f>
        <v>0</v>
      </c>
      <c r="AO118" s="230"/>
      <c r="AP118" s="128">
        <f>'EV ECONOMICA'!CQ118</f>
        <v>0</v>
      </c>
      <c r="AQ118" s="230"/>
      <c r="AR118" s="128">
        <f>'EV ECONOMICA'!CV118</f>
        <v>18454</v>
      </c>
      <c r="AS118" s="230" t="s">
        <v>39</v>
      </c>
      <c r="AT118" s="128">
        <f>'EV ECONOMICA'!DA118</f>
        <v>0</v>
      </c>
      <c r="AU118" s="230"/>
      <c r="AV118" s="128">
        <f>'EV ECONOMICA'!DF118</f>
        <v>0</v>
      </c>
      <c r="AW118" s="230"/>
      <c r="AX118" s="128">
        <f>'EV ECONOMICA'!DK118</f>
        <v>17169</v>
      </c>
      <c r="AY118" s="230" t="s">
        <v>39</v>
      </c>
      <c r="AZ118" s="128">
        <f>'EV ECONOMICA'!DP118</f>
        <v>0</v>
      </c>
      <c r="BA118" s="230"/>
      <c r="BB118" s="128">
        <f>'EV ECONOMICA'!DU118</f>
        <v>0</v>
      </c>
      <c r="BC118" s="230"/>
      <c r="BD118" s="128">
        <f>'EV ECONOMICA'!DZ118</f>
        <v>0</v>
      </c>
      <c r="BE118" s="230"/>
      <c r="BF118" s="128">
        <f>'EV ECONOMICA'!EE118</f>
        <v>0</v>
      </c>
      <c r="BG118" s="230"/>
      <c r="BH118" s="128">
        <f>'EV ECONOMICA'!EJ118</f>
        <v>0</v>
      </c>
      <c r="BI118" s="230"/>
    </row>
    <row r="119" spans="1:61" s="226" customFormat="1" ht="38.25" x14ac:dyDescent="0.2">
      <c r="A119" s="103">
        <v>110</v>
      </c>
      <c r="B119" s="202" t="s">
        <v>199</v>
      </c>
      <c r="C119" s="121" t="s">
        <v>200</v>
      </c>
      <c r="D119" s="146">
        <v>1</v>
      </c>
      <c r="E119" s="227" t="s">
        <v>53</v>
      </c>
      <c r="F119" s="228">
        <v>12.666666666666666</v>
      </c>
      <c r="G119" s="25">
        <v>13310.338019999999</v>
      </c>
      <c r="H119" s="128">
        <f>'EV ECONOMICA'!J119</f>
        <v>0</v>
      </c>
      <c r="I119" s="230"/>
      <c r="J119" s="128">
        <f>'EV ECONOMICA'!O119</f>
        <v>0</v>
      </c>
      <c r="K119" s="230"/>
      <c r="L119" s="128">
        <f>'EV ECONOMICA'!T119</f>
        <v>0</v>
      </c>
      <c r="M119" s="230"/>
      <c r="N119" s="128">
        <f>'EV ECONOMICA'!Y119</f>
        <v>0</v>
      </c>
      <c r="O119" s="230"/>
      <c r="P119" s="128">
        <f>'EV ECONOMICA'!AD119</f>
        <v>0</v>
      </c>
      <c r="Q119" s="230"/>
      <c r="R119" s="128">
        <f>'EV ECONOMICA'!AI119</f>
        <v>0</v>
      </c>
      <c r="S119" s="230"/>
      <c r="T119" s="128">
        <f>'EV ECONOMICA'!AN119</f>
        <v>0</v>
      </c>
      <c r="U119" s="230"/>
      <c r="V119" s="128">
        <f>'EV ECONOMICA'!AS119</f>
        <v>0</v>
      </c>
      <c r="W119" s="230"/>
      <c r="X119" s="128">
        <f>'EV ECONOMICA'!AX119</f>
        <v>0</v>
      </c>
      <c r="Y119" s="230"/>
      <c r="Z119" s="128">
        <f>'EV ECONOMICA'!BC119</f>
        <v>0</v>
      </c>
      <c r="AA119" s="230"/>
      <c r="AB119" s="128">
        <f>'EV ECONOMICA'!BH119</f>
        <v>0</v>
      </c>
      <c r="AC119" s="230"/>
      <c r="AD119" s="128">
        <f>'EV ECONOMICA'!BM119</f>
        <v>0</v>
      </c>
      <c r="AE119" s="230"/>
      <c r="AF119" s="128">
        <f>'EV ECONOMICA'!BR119</f>
        <v>0</v>
      </c>
      <c r="AG119" s="230"/>
      <c r="AH119" s="128">
        <f>'EV ECONOMICA'!BW119</f>
        <v>0</v>
      </c>
      <c r="AI119" s="230"/>
      <c r="AJ119" s="128">
        <f>'EV ECONOMICA'!CB119</f>
        <v>0</v>
      </c>
      <c r="AK119" s="230"/>
      <c r="AL119" s="128">
        <f>'EV ECONOMICA'!CG119</f>
        <v>0</v>
      </c>
      <c r="AM119" s="230"/>
      <c r="AN119" s="128">
        <f>'EV ECONOMICA'!CL119</f>
        <v>0</v>
      </c>
      <c r="AO119" s="230"/>
      <c r="AP119" s="128">
        <f>'EV ECONOMICA'!CQ119</f>
        <v>0</v>
      </c>
      <c r="AQ119" s="230"/>
      <c r="AR119" s="128">
        <f>'EV ECONOMICA'!CV119</f>
        <v>0</v>
      </c>
      <c r="AS119" s="230"/>
      <c r="AT119" s="128">
        <f>'EV ECONOMICA'!DA119</f>
        <v>0</v>
      </c>
      <c r="AU119" s="230"/>
      <c r="AV119" s="128">
        <f>'EV ECONOMICA'!DF119</f>
        <v>0</v>
      </c>
      <c r="AW119" s="230"/>
      <c r="AX119" s="128">
        <f>'EV ECONOMICA'!DK119</f>
        <v>0</v>
      </c>
      <c r="AY119" s="230"/>
      <c r="AZ119" s="128">
        <f>'EV ECONOMICA'!DP119</f>
        <v>0</v>
      </c>
      <c r="BA119" s="230"/>
      <c r="BB119" s="128">
        <f>'EV ECONOMICA'!DU119</f>
        <v>0</v>
      </c>
      <c r="BC119" s="230"/>
      <c r="BD119" s="128">
        <f>'EV ECONOMICA'!DZ119</f>
        <v>0</v>
      </c>
      <c r="BE119" s="230"/>
      <c r="BF119" s="128">
        <f>'EV ECONOMICA'!EE119</f>
        <v>0</v>
      </c>
      <c r="BG119" s="230"/>
      <c r="BH119" s="128">
        <f>'EV ECONOMICA'!EJ119</f>
        <v>0</v>
      </c>
      <c r="BI119" s="230"/>
    </row>
    <row r="120" spans="1:61" s="226" customFormat="1" ht="51" x14ac:dyDescent="0.2">
      <c r="A120" s="103">
        <v>111</v>
      </c>
      <c r="B120" s="202" t="s">
        <v>201</v>
      </c>
      <c r="C120" s="121" t="s">
        <v>202</v>
      </c>
      <c r="D120" s="146">
        <v>1</v>
      </c>
      <c r="E120" s="227" t="s">
        <v>53</v>
      </c>
      <c r="F120" s="228">
        <v>326.33333333333331</v>
      </c>
      <c r="G120" s="25">
        <v>1302</v>
      </c>
      <c r="H120" s="128">
        <f>'EV ECONOMICA'!J120</f>
        <v>0</v>
      </c>
      <c r="I120" s="230"/>
      <c r="J120" s="128">
        <f>'EV ECONOMICA'!O120</f>
        <v>0</v>
      </c>
      <c r="K120" s="230"/>
      <c r="L120" s="128">
        <f>'EV ECONOMICA'!T120</f>
        <v>0</v>
      </c>
      <c r="M120" s="230"/>
      <c r="N120" s="128">
        <f>'EV ECONOMICA'!Y120</f>
        <v>0</v>
      </c>
      <c r="O120" s="230"/>
      <c r="P120" s="128">
        <f>'EV ECONOMICA'!AD120</f>
        <v>0</v>
      </c>
      <c r="Q120" s="230"/>
      <c r="R120" s="128">
        <f>'EV ECONOMICA'!AI120</f>
        <v>0</v>
      </c>
      <c r="S120" s="230"/>
      <c r="T120" s="128">
        <f>'EV ECONOMICA'!AN120</f>
        <v>1991</v>
      </c>
      <c r="U120" s="230" t="s">
        <v>575</v>
      </c>
      <c r="V120" s="128">
        <f>'EV ECONOMICA'!AS120</f>
        <v>0</v>
      </c>
      <c r="W120" s="230"/>
      <c r="X120" s="128">
        <f>'EV ECONOMICA'!AX120</f>
        <v>1273</v>
      </c>
      <c r="Y120" s="230" t="s">
        <v>575</v>
      </c>
      <c r="Z120" s="128">
        <f>'EV ECONOMICA'!BC120</f>
        <v>0</v>
      </c>
      <c r="AA120" s="230"/>
      <c r="AB120" s="128">
        <f>'EV ECONOMICA'!BH120</f>
        <v>0</v>
      </c>
      <c r="AC120" s="230"/>
      <c r="AD120" s="128">
        <f>'EV ECONOMICA'!BM120</f>
        <v>0</v>
      </c>
      <c r="AE120" s="230"/>
      <c r="AF120" s="128">
        <f>'EV ECONOMICA'!BR120</f>
        <v>1900</v>
      </c>
      <c r="AG120" s="230" t="s">
        <v>39</v>
      </c>
      <c r="AH120" s="128">
        <f>'EV ECONOMICA'!BW120</f>
        <v>1606.5</v>
      </c>
      <c r="AI120" s="230" t="s">
        <v>575</v>
      </c>
      <c r="AJ120" s="128">
        <f>'EV ECONOMICA'!CB120</f>
        <v>0</v>
      </c>
      <c r="AK120" s="230"/>
      <c r="AL120" s="128">
        <f>'EV ECONOMICA'!CG120</f>
        <v>1281</v>
      </c>
      <c r="AM120" s="230" t="s">
        <v>575</v>
      </c>
      <c r="AN120" s="128">
        <f>'EV ECONOMICA'!CL120</f>
        <v>0</v>
      </c>
      <c r="AO120" s="230"/>
      <c r="AP120" s="128">
        <f>'EV ECONOMICA'!CQ120</f>
        <v>0</v>
      </c>
      <c r="AQ120" s="230"/>
      <c r="AR120" s="128">
        <f>'EV ECONOMICA'!CV120</f>
        <v>3425</v>
      </c>
      <c r="AS120" s="230" t="s">
        <v>575</v>
      </c>
      <c r="AT120" s="128">
        <f>'EV ECONOMICA'!DA120</f>
        <v>0</v>
      </c>
      <c r="AU120" s="230"/>
      <c r="AV120" s="128">
        <f>'EV ECONOMICA'!DF120</f>
        <v>0</v>
      </c>
      <c r="AW120" s="230"/>
      <c r="AX120" s="128">
        <f>'EV ECONOMICA'!DK120</f>
        <v>1909</v>
      </c>
      <c r="AY120" s="230" t="s">
        <v>575</v>
      </c>
      <c r="AZ120" s="128">
        <f>'EV ECONOMICA'!DP120</f>
        <v>0</v>
      </c>
      <c r="BA120" s="230"/>
      <c r="BB120" s="128">
        <f>'EV ECONOMICA'!DU120</f>
        <v>0</v>
      </c>
      <c r="BC120" s="230"/>
      <c r="BD120" s="128">
        <f>'EV ECONOMICA'!DZ120</f>
        <v>0</v>
      </c>
      <c r="BE120" s="230"/>
      <c r="BF120" s="128">
        <f>'EV ECONOMICA'!EE120</f>
        <v>0</v>
      </c>
      <c r="BG120" s="230"/>
      <c r="BH120" s="128">
        <f>'EV ECONOMICA'!EJ120</f>
        <v>0</v>
      </c>
      <c r="BI120" s="230"/>
    </row>
    <row r="121" spans="1:61" s="226" customFormat="1" ht="25.5" x14ac:dyDescent="0.2">
      <c r="A121" s="103">
        <v>112</v>
      </c>
      <c r="B121" s="202" t="s">
        <v>203</v>
      </c>
      <c r="C121" s="121" t="s">
        <v>204</v>
      </c>
      <c r="D121" s="146">
        <v>1</v>
      </c>
      <c r="E121" s="227" t="s">
        <v>53</v>
      </c>
      <c r="F121" s="228">
        <v>333.33333333333331</v>
      </c>
      <c r="G121" s="25">
        <v>806.81999999999994</v>
      </c>
      <c r="H121" s="128">
        <f>'EV ECONOMICA'!J121</f>
        <v>0</v>
      </c>
      <c r="I121" s="230"/>
      <c r="J121" s="128">
        <f>'EV ECONOMICA'!O121</f>
        <v>0</v>
      </c>
      <c r="K121" s="230"/>
      <c r="L121" s="128">
        <f>'EV ECONOMICA'!T121</f>
        <v>0</v>
      </c>
      <c r="M121" s="230"/>
      <c r="N121" s="128">
        <f>'EV ECONOMICA'!Y121</f>
        <v>0</v>
      </c>
      <c r="O121" s="230"/>
      <c r="P121" s="128">
        <f>'EV ECONOMICA'!AD121</f>
        <v>0</v>
      </c>
      <c r="Q121" s="230"/>
      <c r="R121" s="128">
        <f>'EV ECONOMICA'!AI121</f>
        <v>806.81999999999994</v>
      </c>
      <c r="S121" s="230" t="s">
        <v>39</v>
      </c>
      <c r="T121" s="128">
        <f>'EV ECONOMICA'!AN121</f>
        <v>917.49</v>
      </c>
      <c r="U121" s="230" t="s">
        <v>39</v>
      </c>
      <c r="V121" s="128">
        <f>'EV ECONOMICA'!AS121</f>
        <v>0</v>
      </c>
      <c r="W121" s="230"/>
      <c r="X121" s="128">
        <f>'EV ECONOMICA'!AX121</f>
        <v>898.45</v>
      </c>
      <c r="Y121" s="230" t="s">
        <v>575</v>
      </c>
      <c r="Z121" s="128">
        <f>'EV ECONOMICA'!BC121</f>
        <v>0</v>
      </c>
      <c r="AA121" s="230"/>
      <c r="AB121" s="128">
        <f>'EV ECONOMICA'!BH121</f>
        <v>0</v>
      </c>
      <c r="AC121" s="230"/>
      <c r="AD121" s="128">
        <f>'EV ECONOMICA'!BM121</f>
        <v>0</v>
      </c>
      <c r="AE121" s="230"/>
      <c r="AF121" s="128">
        <f>'EV ECONOMICA'!BR121</f>
        <v>0</v>
      </c>
      <c r="AG121" s="230"/>
      <c r="AH121" s="128">
        <f>'EV ECONOMICA'!BW121</f>
        <v>0</v>
      </c>
      <c r="AI121" s="230"/>
      <c r="AJ121" s="128">
        <f>'EV ECONOMICA'!CB121</f>
        <v>0</v>
      </c>
      <c r="AK121" s="230"/>
      <c r="AL121" s="128">
        <f>'EV ECONOMICA'!CG121</f>
        <v>0</v>
      </c>
      <c r="AM121" s="230"/>
      <c r="AN121" s="128">
        <f>'EV ECONOMICA'!CL121</f>
        <v>1017.45</v>
      </c>
      <c r="AO121" s="230" t="s">
        <v>39</v>
      </c>
      <c r="AP121" s="128">
        <f>'EV ECONOMICA'!CQ121</f>
        <v>0</v>
      </c>
      <c r="AQ121" s="230"/>
      <c r="AR121" s="128">
        <f>'EV ECONOMICA'!CV121</f>
        <v>0</v>
      </c>
      <c r="AS121" s="230"/>
      <c r="AT121" s="128">
        <f>'EV ECONOMICA'!DA121</f>
        <v>0</v>
      </c>
      <c r="AU121" s="230"/>
      <c r="AV121" s="128">
        <f>'EV ECONOMICA'!DF121</f>
        <v>0</v>
      </c>
      <c r="AW121" s="230"/>
      <c r="AX121" s="128">
        <f>'EV ECONOMICA'!DK121</f>
        <v>898.45</v>
      </c>
      <c r="AY121" s="230" t="s">
        <v>39</v>
      </c>
      <c r="AZ121" s="128">
        <f>'EV ECONOMICA'!DP121</f>
        <v>0</v>
      </c>
      <c r="BA121" s="230"/>
      <c r="BB121" s="128">
        <f>'EV ECONOMICA'!DU121</f>
        <v>0</v>
      </c>
      <c r="BC121" s="230"/>
      <c r="BD121" s="128">
        <f>'EV ECONOMICA'!DZ121</f>
        <v>0</v>
      </c>
      <c r="BE121" s="230"/>
      <c r="BF121" s="128">
        <f>'EV ECONOMICA'!EE121</f>
        <v>0</v>
      </c>
      <c r="BG121" s="230"/>
      <c r="BH121" s="128">
        <f>'EV ECONOMICA'!EJ121</f>
        <v>0</v>
      </c>
      <c r="BI121" s="230"/>
    </row>
    <row r="122" spans="1:61" s="226" customFormat="1" ht="38.25" x14ac:dyDescent="0.2">
      <c r="A122" s="103">
        <v>113</v>
      </c>
      <c r="B122" s="202" t="s">
        <v>205</v>
      </c>
      <c r="C122" s="121" t="s">
        <v>206</v>
      </c>
      <c r="D122" s="146">
        <v>1</v>
      </c>
      <c r="E122" s="227" t="s">
        <v>53</v>
      </c>
      <c r="F122" s="228">
        <v>43.333333333333336</v>
      </c>
      <c r="G122" s="25">
        <v>20700</v>
      </c>
      <c r="H122" s="128">
        <f>'EV ECONOMICA'!J122</f>
        <v>0</v>
      </c>
      <c r="I122" s="230"/>
      <c r="J122" s="128">
        <f>'EV ECONOMICA'!O122</f>
        <v>0</v>
      </c>
      <c r="K122" s="230"/>
      <c r="L122" s="128">
        <f>'EV ECONOMICA'!T122</f>
        <v>0</v>
      </c>
      <c r="M122" s="230"/>
      <c r="N122" s="128">
        <f>'EV ECONOMICA'!Y122</f>
        <v>0</v>
      </c>
      <c r="O122" s="230"/>
      <c r="P122" s="128">
        <f>'EV ECONOMICA'!AD122</f>
        <v>0</v>
      </c>
      <c r="Q122" s="230"/>
      <c r="R122" s="128">
        <f>'EV ECONOMICA'!AI122</f>
        <v>0</v>
      </c>
      <c r="S122" s="230"/>
      <c r="T122" s="128">
        <f>'EV ECONOMICA'!AN122</f>
        <v>0</v>
      </c>
      <c r="U122" s="230"/>
      <c r="V122" s="128">
        <f>'EV ECONOMICA'!AS122</f>
        <v>20000</v>
      </c>
      <c r="W122" s="230" t="s">
        <v>38</v>
      </c>
      <c r="X122" s="128">
        <f>'EV ECONOMICA'!AX122</f>
        <v>0</v>
      </c>
      <c r="Y122" s="230"/>
      <c r="Z122" s="128">
        <f>'EV ECONOMICA'!BC122</f>
        <v>0</v>
      </c>
      <c r="AA122" s="230"/>
      <c r="AB122" s="128">
        <f>'EV ECONOMICA'!BH122</f>
        <v>0</v>
      </c>
      <c r="AC122" s="230"/>
      <c r="AD122" s="128">
        <f>'EV ECONOMICA'!BM122</f>
        <v>18000</v>
      </c>
      <c r="AE122" s="230" t="s">
        <v>39</v>
      </c>
      <c r="AF122" s="128">
        <f>'EV ECONOMICA'!BR122</f>
        <v>0</v>
      </c>
      <c r="AG122" s="230"/>
      <c r="AH122" s="128">
        <f>'EV ECONOMICA'!BW122</f>
        <v>0</v>
      </c>
      <c r="AI122" s="230"/>
      <c r="AJ122" s="128">
        <f>'EV ECONOMICA'!CB122</f>
        <v>0</v>
      </c>
      <c r="AK122" s="230"/>
      <c r="AL122" s="128">
        <f>'EV ECONOMICA'!CG122</f>
        <v>0</v>
      </c>
      <c r="AM122" s="230"/>
      <c r="AN122" s="128">
        <f>'EV ECONOMICA'!CL122</f>
        <v>0</v>
      </c>
      <c r="AO122" s="230"/>
      <c r="AP122" s="128">
        <f>'EV ECONOMICA'!CQ122</f>
        <v>0</v>
      </c>
      <c r="AQ122" s="230"/>
      <c r="AR122" s="128">
        <f>'EV ECONOMICA'!CV122</f>
        <v>0</v>
      </c>
      <c r="AS122" s="230"/>
      <c r="AT122" s="128">
        <f>'EV ECONOMICA'!DA122</f>
        <v>0</v>
      </c>
      <c r="AU122" s="230"/>
      <c r="AV122" s="128">
        <f>'EV ECONOMICA'!DF122</f>
        <v>0</v>
      </c>
      <c r="AW122" s="230"/>
      <c r="AX122" s="128">
        <f>'EV ECONOMICA'!DK122</f>
        <v>0</v>
      </c>
      <c r="AY122" s="230"/>
      <c r="AZ122" s="128">
        <f>'EV ECONOMICA'!DP122</f>
        <v>0</v>
      </c>
      <c r="BA122" s="230"/>
      <c r="BB122" s="128">
        <f>'EV ECONOMICA'!DU122</f>
        <v>0</v>
      </c>
      <c r="BC122" s="230"/>
      <c r="BD122" s="128">
        <f>'EV ECONOMICA'!DZ122</f>
        <v>0</v>
      </c>
      <c r="BE122" s="230"/>
      <c r="BF122" s="128">
        <f>'EV ECONOMICA'!EE122</f>
        <v>0</v>
      </c>
      <c r="BG122" s="230"/>
      <c r="BH122" s="128">
        <f>'EV ECONOMICA'!EJ122</f>
        <v>0</v>
      </c>
      <c r="BI122" s="230"/>
    </row>
    <row r="123" spans="1:61" s="226" customFormat="1" ht="25.5" x14ac:dyDescent="0.2">
      <c r="A123" s="103">
        <v>114</v>
      </c>
      <c r="B123" s="202" t="s">
        <v>207</v>
      </c>
      <c r="C123" s="121" t="s">
        <v>208</v>
      </c>
      <c r="D123" s="146">
        <v>1</v>
      </c>
      <c r="E123" s="227" t="s">
        <v>53</v>
      </c>
      <c r="F123" s="228">
        <v>1</v>
      </c>
      <c r="G123" s="25">
        <v>20700</v>
      </c>
      <c r="H123" s="128">
        <f>'EV ECONOMICA'!J123</f>
        <v>0</v>
      </c>
      <c r="I123" s="230"/>
      <c r="J123" s="128">
        <f>'EV ECONOMICA'!O123</f>
        <v>0</v>
      </c>
      <c r="K123" s="230"/>
      <c r="L123" s="128">
        <f>'EV ECONOMICA'!T123</f>
        <v>0</v>
      </c>
      <c r="M123" s="230"/>
      <c r="N123" s="128">
        <f>'EV ECONOMICA'!Y123</f>
        <v>0</v>
      </c>
      <c r="O123" s="230"/>
      <c r="P123" s="128">
        <f>'EV ECONOMICA'!AD123</f>
        <v>0</v>
      </c>
      <c r="Q123" s="230"/>
      <c r="R123" s="128">
        <f>'EV ECONOMICA'!AI123</f>
        <v>0</v>
      </c>
      <c r="S123" s="230"/>
      <c r="T123" s="128">
        <f>'EV ECONOMICA'!AN123</f>
        <v>15569</v>
      </c>
      <c r="U123" s="230" t="s">
        <v>38</v>
      </c>
      <c r="V123" s="128">
        <f>'EV ECONOMICA'!AS123</f>
        <v>20000</v>
      </c>
      <c r="W123" s="230" t="s">
        <v>38</v>
      </c>
      <c r="X123" s="128">
        <f>'EV ECONOMICA'!AX123</f>
        <v>0</v>
      </c>
      <c r="Y123" s="230"/>
      <c r="Z123" s="128">
        <f>'EV ECONOMICA'!BC123</f>
        <v>0</v>
      </c>
      <c r="AA123" s="230"/>
      <c r="AB123" s="128">
        <f>'EV ECONOMICA'!BH123</f>
        <v>0</v>
      </c>
      <c r="AC123" s="230"/>
      <c r="AD123" s="128">
        <f>'EV ECONOMICA'!BM123</f>
        <v>18000</v>
      </c>
      <c r="AE123" s="230" t="s">
        <v>39</v>
      </c>
      <c r="AF123" s="128">
        <f>'EV ECONOMICA'!BR123</f>
        <v>0</v>
      </c>
      <c r="AG123" s="230"/>
      <c r="AH123" s="128">
        <f>'EV ECONOMICA'!BW123</f>
        <v>0</v>
      </c>
      <c r="AI123" s="230"/>
      <c r="AJ123" s="128">
        <f>'EV ECONOMICA'!CB123</f>
        <v>0</v>
      </c>
      <c r="AK123" s="230"/>
      <c r="AL123" s="128">
        <f>'EV ECONOMICA'!CG123</f>
        <v>0</v>
      </c>
      <c r="AM123" s="230"/>
      <c r="AN123" s="128">
        <f>'EV ECONOMICA'!CL123</f>
        <v>0</v>
      </c>
      <c r="AO123" s="230"/>
      <c r="AP123" s="128">
        <f>'EV ECONOMICA'!CQ123</f>
        <v>0</v>
      </c>
      <c r="AQ123" s="230"/>
      <c r="AR123" s="128">
        <f>'EV ECONOMICA'!CV123</f>
        <v>0</v>
      </c>
      <c r="AS123" s="230"/>
      <c r="AT123" s="128">
        <f>'EV ECONOMICA'!DA123</f>
        <v>0</v>
      </c>
      <c r="AU123" s="230"/>
      <c r="AV123" s="128">
        <f>'EV ECONOMICA'!DF123</f>
        <v>0</v>
      </c>
      <c r="AW123" s="230"/>
      <c r="AX123" s="128">
        <f>'EV ECONOMICA'!DK123</f>
        <v>0</v>
      </c>
      <c r="AY123" s="230"/>
      <c r="AZ123" s="128">
        <f>'EV ECONOMICA'!DP123</f>
        <v>0</v>
      </c>
      <c r="BA123" s="230"/>
      <c r="BB123" s="128">
        <f>'EV ECONOMICA'!DU123</f>
        <v>0</v>
      </c>
      <c r="BC123" s="230"/>
      <c r="BD123" s="128">
        <f>'EV ECONOMICA'!DZ123</f>
        <v>0</v>
      </c>
      <c r="BE123" s="230"/>
      <c r="BF123" s="128">
        <f>'EV ECONOMICA'!EE123</f>
        <v>0</v>
      </c>
      <c r="BG123" s="230"/>
      <c r="BH123" s="128">
        <f>'EV ECONOMICA'!EJ123</f>
        <v>0</v>
      </c>
      <c r="BI123" s="230"/>
    </row>
    <row r="124" spans="1:61" s="226" customFormat="1" ht="25.5" x14ac:dyDescent="0.2">
      <c r="A124" s="103">
        <v>115</v>
      </c>
      <c r="B124" s="202" t="s">
        <v>209</v>
      </c>
      <c r="C124" s="121" t="s">
        <v>208</v>
      </c>
      <c r="D124" s="146">
        <v>1</v>
      </c>
      <c r="E124" s="227" t="s">
        <v>53</v>
      </c>
      <c r="F124" s="228">
        <v>9</v>
      </c>
      <c r="G124" s="25">
        <v>53417.315000000002</v>
      </c>
      <c r="H124" s="128">
        <f>'EV ECONOMICA'!J124</f>
        <v>0</v>
      </c>
      <c r="I124" s="230"/>
      <c r="J124" s="128">
        <f>'EV ECONOMICA'!O124</f>
        <v>0</v>
      </c>
      <c r="K124" s="230"/>
      <c r="L124" s="128">
        <f>'EV ECONOMICA'!T124</f>
        <v>0</v>
      </c>
      <c r="M124" s="230"/>
      <c r="N124" s="128">
        <f>'EV ECONOMICA'!Y124</f>
        <v>30800</v>
      </c>
      <c r="O124" s="230" t="s">
        <v>38</v>
      </c>
      <c r="P124" s="128">
        <f>'EV ECONOMICA'!AD124</f>
        <v>0</v>
      </c>
      <c r="Q124" s="230"/>
      <c r="R124" s="128">
        <f>'EV ECONOMICA'!AI124</f>
        <v>0</v>
      </c>
      <c r="S124" s="230"/>
      <c r="T124" s="128">
        <f>'EV ECONOMICA'!AN124</f>
        <v>0</v>
      </c>
      <c r="U124" s="230"/>
      <c r="V124" s="128">
        <f>'EV ECONOMICA'!AS124</f>
        <v>0</v>
      </c>
      <c r="W124" s="230"/>
      <c r="X124" s="128">
        <f>'EV ECONOMICA'!AX124</f>
        <v>0</v>
      </c>
      <c r="Y124" s="230"/>
      <c r="Z124" s="128">
        <f>'EV ECONOMICA'!BC124</f>
        <v>0</v>
      </c>
      <c r="AA124" s="230"/>
      <c r="AB124" s="128">
        <f>'EV ECONOMICA'!BH124</f>
        <v>0</v>
      </c>
      <c r="AC124" s="230"/>
      <c r="AD124" s="128">
        <f>'EV ECONOMICA'!BM124</f>
        <v>0</v>
      </c>
      <c r="AE124" s="230"/>
      <c r="AF124" s="128">
        <f>'EV ECONOMICA'!BR124</f>
        <v>16650</v>
      </c>
      <c r="AG124" s="230" t="s">
        <v>38</v>
      </c>
      <c r="AH124" s="128">
        <f>'EV ECONOMICA'!BW124</f>
        <v>0</v>
      </c>
      <c r="AI124" s="230"/>
      <c r="AJ124" s="128">
        <f>'EV ECONOMICA'!CB124</f>
        <v>0</v>
      </c>
      <c r="AK124" s="230"/>
      <c r="AL124" s="128">
        <f>'EV ECONOMICA'!CG124</f>
        <v>0</v>
      </c>
      <c r="AM124" s="230"/>
      <c r="AN124" s="128">
        <f>'EV ECONOMICA'!CL124</f>
        <v>0</v>
      </c>
      <c r="AO124" s="230"/>
      <c r="AP124" s="128">
        <f>'EV ECONOMICA'!CQ124</f>
        <v>0</v>
      </c>
      <c r="AQ124" s="230"/>
      <c r="AR124" s="128">
        <f>'EV ECONOMICA'!CV124</f>
        <v>0</v>
      </c>
      <c r="AS124" s="230"/>
      <c r="AT124" s="128">
        <f>'EV ECONOMICA'!DA124</f>
        <v>0</v>
      </c>
      <c r="AU124" s="230"/>
      <c r="AV124" s="128">
        <f>'EV ECONOMICA'!DF124</f>
        <v>0</v>
      </c>
      <c r="AW124" s="230"/>
      <c r="AX124" s="128">
        <f>'EV ECONOMICA'!DK124</f>
        <v>30784</v>
      </c>
      <c r="AY124" s="230" t="s">
        <v>38</v>
      </c>
      <c r="AZ124" s="128">
        <f>'EV ECONOMICA'!DP124</f>
        <v>0</v>
      </c>
      <c r="BA124" s="230"/>
      <c r="BB124" s="128">
        <f>'EV ECONOMICA'!DU124</f>
        <v>0</v>
      </c>
      <c r="BC124" s="230"/>
      <c r="BD124" s="128">
        <f>'EV ECONOMICA'!DZ124</f>
        <v>0</v>
      </c>
      <c r="BE124" s="230"/>
      <c r="BF124" s="128">
        <f>'EV ECONOMICA'!EE124</f>
        <v>0</v>
      </c>
      <c r="BG124" s="230"/>
      <c r="BH124" s="128">
        <f>'EV ECONOMICA'!EJ124</f>
        <v>0</v>
      </c>
      <c r="BI124" s="230"/>
    </row>
    <row r="125" spans="1:61" s="226" customFormat="1" ht="25.5" x14ac:dyDescent="0.2">
      <c r="A125" s="103">
        <v>116</v>
      </c>
      <c r="B125" s="202" t="s">
        <v>210</v>
      </c>
      <c r="C125" s="121" t="s">
        <v>211</v>
      </c>
      <c r="D125" s="146">
        <v>1</v>
      </c>
      <c r="E125" s="227" t="s">
        <v>53</v>
      </c>
      <c r="F125" s="228">
        <v>1</v>
      </c>
      <c r="G125" s="25">
        <v>4635.05</v>
      </c>
      <c r="H125" s="128">
        <f>'EV ECONOMICA'!J125</f>
        <v>0</v>
      </c>
      <c r="I125" s="230"/>
      <c r="J125" s="128">
        <f>'EV ECONOMICA'!O125</f>
        <v>0</v>
      </c>
      <c r="K125" s="230"/>
      <c r="L125" s="128">
        <f>'EV ECONOMICA'!T125</f>
        <v>0</v>
      </c>
      <c r="M125" s="230"/>
      <c r="N125" s="128">
        <f>'EV ECONOMICA'!Y125</f>
        <v>0</v>
      </c>
      <c r="O125" s="230"/>
      <c r="P125" s="128">
        <f>'EV ECONOMICA'!AD125</f>
        <v>0</v>
      </c>
      <c r="Q125" s="230"/>
      <c r="R125" s="128">
        <f>'EV ECONOMICA'!AI125</f>
        <v>0</v>
      </c>
      <c r="S125" s="230"/>
      <c r="T125" s="128">
        <f>'EV ECONOMICA'!AN125</f>
        <v>4425.6099999999997</v>
      </c>
      <c r="U125" s="230" t="s">
        <v>39</v>
      </c>
      <c r="V125" s="128">
        <f>'EV ECONOMICA'!AS125</f>
        <v>0</v>
      </c>
      <c r="W125" s="230"/>
      <c r="X125" s="128">
        <f>'EV ECONOMICA'!AX125</f>
        <v>5125.33</v>
      </c>
      <c r="Y125" s="230" t="s">
        <v>575</v>
      </c>
      <c r="Z125" s="128">
        <f>'EV ECONOMICA'!BC125</f>
        <v>0</v>
      </c>
      <c r="AA125" s="230"/>
      <c r="AB125" s="128">
        <f>'EV ECONOMICA'!BH125</f>
        <v>0</v>
      </c>
      <c r="AC125" s="230"/>
      <c r="AD125" s="128">
        <f>'EV ECONOMICA'!BM125</f>
        <v>0</v>
      </c>
      <c r="AE125" s="230"/>
      <c r="AF125" s="128">
        <f>'EV ECONOMICA'!BR125</f>
        <v>0</v>
      </c>
      <c r="AG125" s="230"/>
      <c r="AH125" s="128">
        <f>'EV ECONOMICA'!BW125</f>
        <v>0</v>
      </c>
      <c r="AI125" s="230"/>
      <c r="AJ125" s="128">
        <f>'EV ECONOMICA'!CB125</f>
        <v>0</v>
      </c>
      <c r="AK125" s="230"/>
      <c r="AL125" s="128">
        <f>'EV ECONOMICA'!CG125</f>
        <v>0</v>
      </c>
      <c r="AM125" s="230"/>
      <c r="AN125" s="128">
        <f>'EV ECONOMICA'!CL125</f>
        <v>4631.4799999999996</v>
      </c>
      <c r="AO125" s="230" t="s">
        <v>39</v>
      </c>
      <c r="AP125" s="128">
        <f>'EV ECONOMICA'!CQ125</f>
        <v>0</v>
      </c>
      <c r="AQ125" s="230"/>
      <c r="AR125" s="128">
        <f>'EV ECONOMICA'!CV125</f>
        <v>0</v>
      </c>
      <c r="AS125" s="230"/>
      <c r="AT125" s="128">
        <f>'EV ECONOMICA'!DA125</f>
        <v>0</v>
      </c>
      <c r="AU125" s="230"/>
      <c r="AV125" s="128">
        <f>'EV ECONOMICA'!DF125</f>
        <v>4498.2</v>
      </c>
      <c r="AW125" s="230" t="s">
        <v>39</v>
      </c>
      <c r="AX125" s="128">
        <f>'EV ECONOMICA'!DK125</f>
        <v>5125.33</v>
      </c>
      <c r="AY125" s="230" t="s">
        <v>39</v>
      </c>
      <c r="AZ125" s="128">
        <f>'EV ECONOMICA'!DP125</f>
        <v>0</v>
      </c>
      <c r="BA125" s="230"/>
      <c r="BB125" s="128">
        <f>'EV ECONOMICA'!DU125</f>
        <v>0</v>
      </c>
      <c r="BC125" s="230"/>
      <c r="BD125" s="128">
        <f>'EV ECONOMICA'!DZ125</f>
        <v>0</v>
      </c>
      <c r="BE125" s="230"/>
      <c r="BF125" s="128">
        <f>'EV ECONOMICA'!EE125</f>
        <v>0</v>
      </c>
      <c r="BG125" s="230"/>
      <c r="BH125" s="128">
        <f>'EV ECONOMICA'!EJ125</f>
        <v>0</v>
      </c>
      <c r="BI125" s="230"/>
    </row>
    <row r="126" spans="1:61" s="226" customFormat="1" ht="51" x14ac:dyDescent="0.2">
      <c r="A126" s="103">
        <v>117</v>
      </c>
      <c r="B126" s="202" t="s">
        <v>212</v>
      </c>
      <c r="C126" s="121" t="s">
        <v>213</v>
      </c>
      <c r="D126" s="146">
        <v>1</v>
      </c>
      <c r="E126" s="227" t="s">
        <v>53</v>
      </c>
      <c r="F126" s="228">
        <v>1</v>
      </c>
      <c r="G126" s="25">
        <v>65921.994222000008</v>
      </c>
      <c r="H126" s="128">
        <f>'EV ECONOMICA'!J126</f>
        <v>0</v>
      </c>
      <c r="I126" s="230"/>
      <c r="J126" s="128">
        <f>'EV ECONOMICA'!O126</f>
        <v>0</v>
      </c>
      <c r="K126" s="230"/>
      <c r="L126" s="128">
        <f>'EV ECONOMICA'!T126</f>
        <v>0</v>
      </c>
      <c r="M126" s="230"/>
      <c r="N126" s="128">
        <f>'EV ECONOMICA'!Y126</f>
        <v>0</v>
      </c>
      <c r="O126" s="230"/>
      <c r="P126" s="128">
        <f>'EV ECONOMICA'!AD126</f>
        <v>0</v>
      </c>
      <c r="Q126" s="230"/>
      <c r="R126" s="128">
        <f>'EV ECONOMICA'!AI126</f>
        <v>0</v>
      </c>
      <c r="S126" s="230"/>
      <c r="T126" s="128">
        <f>'EV ECONOMICA'!AN126</f>
        <v>0</v>
      </c>
      <c r="U126" s="230"/>
      <c r="V126" s="128">
        <f>'EV ECONOMICA'!AS126</f>
        <v>0</v>
      </c>
      <c r="W126" s="230"/>
      <c r="X126" s="128">
        <f>'EV ECONOMICA'!AX126</f>
        <v>77392</v>
      </c>
      <c r="Y126" s="230" t="s">
        <v>39</v>
      </c>
      <c r="Z126" s="128">
        <f>'EV ECONOMICA'!BC126</f>
        <v>0</v>
      </c>
      <c r="AA126" s="230"/>
      <c r="AB126" s="128">
        <f>'EV ECONOMICA'!BH126</f>
        <v>0</v>
      </c>
      <c r="AC126" s="230"/>
      <c r="AD126" s="128">
        <f>'EV ECONOMICA'!BM126</f>
        <v>0</v>
      </c>
      <c r="AE126" s="230"/>
      <c r="AF126" s="128">
        <f>'EV ECONOMICA'!BR126</f>
        <v>0</v>
      </c>
      <c r="AG126" s="230"/>
      <c r="AH126" s="128">
        <f>'EV ECONOMICA'!BW126</f>
        <v>0</v>
      </c>
      <c r="AI126" s="230"/>
      <c r="AJ126" s="128">
        <f>'EV ECONOMICA'!CB126</f>
        <v>0</v>
      </c>
      <c r="AK126" s="230"/>
      <c r="AL126" s="128">
        <f>'EV ECONOMICA'!CG126</f>
        <v>0</v>
      </c>
      <c r="AM126" s="230"/>
      <c r="AN126" s="128">
        <f>'EV ECONOMICA'!CL126</f>
        <v>0</v>
      </c>
      <c r="AO126" s="230"/>
      <c r="AP126" s="128">
        <f>'EV ECONOMICA'!CQ126</f>
        <v>0</v>
      </c>
      <c r="AQ126" s="230"/>
      <c r="AR126" s="128">
        <f>'EV ECONOMICA'!CV126</f>
        <v>0</v>
      </c>
      <c r="AS126" s="230"/>
      <c r="AT126" s="128">
        <f>'EV ECONOMICA'!DA126</f>
        <v>0</v>
      </c>
      <c r="AU126" s="230"/>
      <c r="AV126" s="128">
        <f>'EV ECONOMICA'!DF126</f>
        <v>0</v>
      </c>
      <c r="AW126" s="230"/>
      <c r="AX126" s="128">
        <f>'EV ECONOMICA'!DK126</f>
        <v>0</v>
      </c>
      <c r="AY126" s="230"/>
      <c r="AZ126" s="128">
        <f>'EV ECONOMICA'!DP126</f>
        <v>0</v>
      </c>
      <c r="BA126" s="230"/>
      <c r="BB126" s="128">
        <f>'EV ECONOMICA'!DU126</f>
        <v>0</v>
      </c>
      <c r="BC126" s="230"/>
      <c r="BD126" s="128">
        <f>'EV ECONOMICA'!DZ126</f>
        <v>0</v>
      </c>
      <c r="BE126" s="230"/>
      <c r="BF126" s="128">
        <f>'EV ECONOMICA'!EE126</f>
        <v>92936</v>
      </c>
      <c r="BG126" s="230" t="s">
        <v>39</v>
      </c>
      <c r="BH126" s="128">
        <f>'EV ECONOMICA'!EJ126</f>
        <v>0</v>
      </c>
      <c r="BI126" s="230"/>
    </row>
    <row r="127" spans="1:61" s="226" customFormat="1" ht="38.25" x14ac:dyDescent="0.2">
      <c r="A127" s="103">
        <v>118</v>
      </c>
      <c r="B127" s="202" t="s">
        <v>214</v>
      </c>
      <c r="C127" s="121" t="s">
        <v>215</v>
      </c>
      <c r="D127" s="146">
        <v>1</v>
      </c>
      <c r="E127" s="227" t="s">
        <v>53</v>
      </c>
      <c r="F127" s="228">
        <v>1223.6666666666667</v>
      </c>
      <c r="G127" s="25">
        <v>775</v>
      </c>
      <c r="H127" s="128">
        <f>'EV ECONOMICA'!J127</f>
        <v>0</v>
      </c>
      <c r="I127" s="230"/>
      <c r="J127" s="128">
        <f>'EV ECONOMICA'!O127</f>
        <v>0</v>
      </c>
      <c r="K127" s="230"/>
      <c r="L127" s="128">
        <f>'EV ECONOMICA'!T127</f>
        <v>0</v>
      </c>
      <c r="M127" s="230"/>
      <c r="N127" s="128">
        <f>'EV ECONOMICA'!Y127</f>
        <v>0</v>
      </c>
      <c r="O127" s="230"/>
      <c r="P127" s="128">
        <f>'EV ECONOMICA'!AD127</f>
        <v>0</v>
      </c>
      <c r="Q127" s="230"/>
      <c r="R127" s="128">
        <f>'EV ECONOMICA'!AI127</f>
        <v>775</v>
      </c>
      <c r="S127" s="230" t="s">
        <v>575</v>
      </c>
      <c r="T127" s="128">
        <f>'EV ECONOMICA'!AN127</f>
        <v>790</v>
      </c>
      <c r="U127" s="230" t="s">
        <v>39</v>
      </c>
      <c r="V127" s="128">
        <f>'EV ECONOMICA'!AS127</f>
        <v>0</v>
      </c>
      <c r="W127" s="230"/>
      <c r="X127" s="128">
        <f>'EV ECONOMICA'!AX127</f>
        <v>988</v>
      </c>
      <c r="Y127" s="230" t="s">
        <v>575</v>
      </c>
      <c r="Z127" s="128">
        <f>'EV ECONOMICA'!BC127</f>
        <v>0</v>
      </c>
      <c r="AA127" s="230"/>
      <c r="AB127" s="128">
        <f>'EV ECONOMICA'!BH127</f>
        <v>0</v>
      </c>
      <c r="AC127" s="230"/>
      <c r="AD127" s="128">
        <f>'EV ECONOMICA'!BM127</f>
        <v>0</v>
      </c>
      <c r="AE127" s="230"/>
      <c r="AF127" s="128">
        <f>'EV ECONOMICA'!BR127</f>
        <v>0</v>
      </c>
      <c r="AG127" s="230"/>
      <c r="AH127" s="128">
        <f>'EV ECONOMICA'!BW127</f>
        <v>0</v>
      </c>
      <c r="AI127" s="230"/>
      <c r="AJ127" s="128">
        <f>'EV ECONOMICA'!CB127</f>
        <v>0</v>
      </c>
      <c r="AK127" s="230"/>
      <c r="AL127" s="128">
        <f>'EV ECONOMICA'!CG127</f>
        <v>0</v>
      </c>
      <c r="AM127" s="230"/>
      <c r="AN127" s="128">
        <f>'EV ECONOMICA'!CL127</f>
        <v>0</v>
      </c>
      <c r="AO127" s="230"/>
      <c r="AP127" s="128">
        <f>'EV ECONOMICA'!CQ127</f>
        <v>0</v>
      </c>
      <c r="AQ127" s="230"/>
      <c r="AR127" s="128">
        <f>'EV ECONOMICA'!CV127</f>
        <v>0</v>
      </c>
      <c r="AS127" s="230"/>
      <c r="AT127" s="128">
        <f>'EV ECONOMICA'!DA127</f>
        <v>0</v>
      </c>
      <c r="AU127" s="230"/>
      <c r="AV127" s="128">
        <f>'EV ECONOMICA'!DF127</f>
        <v>0</v>
      </c>
      <c r="AW127" s="230"/>
      <c r="AX127" s="128">
        <f>'EV ECONOMICA'!DK127</f>
        <v>0</v>
      </c>
      <c r="AY127" s="230"/>
      <c r="AZ127" s="128">
        <f>'EV ECONOMICA'!DP127</f>
        <v>0</v>
      </c>
      <c r="BA127" s="230"/>
      <c r="BB127" s="128">
        <f>'EV ECONOMICA'!DU127</f>
        <v>0</v>
      </c>
      <c r="BC127" s="230"/>
      <c r="BD127" s="128">
        <f>'EV ECONOMICA'!DZ127</f>
        <v>0</v>
      </c>
      <c r="BE127" s="230"/>
      <c r="BF127" s="128">
        <f>'EV ECONOMICA'!EE127</f>
        <v>0</v>
      </c>
      <c r="BG127" s="230"/>
      <c r="BH127" s="128">
        <f>'EV ECONOMICA'!EJ127</f>
        <v>0</v>
      </c>
      <c r="BI127" s="230"/>
    </row>
    <row r="128" spans="1:61" s="226" customFormat="1" ht="38.25" x14ac:dyDescent="0.2">
      <c r="A128" s="103">
        <v>119</v>
      </c>
      <c r="B128" s="202" t="s">
        <v>216</v>
      </c>
      <c r="C128" s="121" t="s">
        <v>215</v>
      </c>
      <c r="D128" s="146">
        <v>1</v>
      </c>
      <c r="E128" s="227" t="s">
        <v>53</v>
      </c>
      <c r="F128" s="228">
        <v>8.6666666666666661</v>
      </c>
      <c r="G128" s="25">
        <v>1065.05</v>
      </c>
      <c r="H128" s="128">
        <f>'EV ECONOMICA'!J128</f>
        <v>0</v>
      </c>
      <c r="I128" s="230"/>
      <c r="J128" s="128">
        <f>'EV ECONOMICA'!O128</f>
        <v>0</v>
      </c>
      <c r="K128" s="230"/>
      <c r="L128" s="128">
        <f>'EV ECONOMICA'!T128</f>
        <v>0</v>
      </c>
      <c r="M128" s="230"/>
      <c r="N128" s="128">
        <f>'EV ECONOMICA'!Y128</f>
        <v>0</v>
      </c>
      <c r="O128" s="230"/>
      <c r="P128" s="128">
        <f>'EV ECONOMICA'!AD128</f>
        <v>0</v>
      </c>
      <c r="Q128" s="230"/>
      <c r="R128" s="128">
        <f>'EV ECONOMICA'!AI128</f>
        <v>1065.05</v>
      </c>
      <c r="S128" s="230" t="s">
        <v>575</v>
      </c>
      <c r="T128" s="128">
        <f>'EV ECONOMICA'!AN128</f>
        <v>1228.08</v>
      </c>
      <c r="U128" s="230" t="s">
        <v>39</v>
      </c>
      <c r="V128" s="128">
        <f>'EV ECONOMICA'!AS128</f>
        <v>0</v>
      </c>
      <c r="W128" s="230"/>
      <c r="X128" s="128">
        <f>'EV ECONOMICA'!AX128</f>
        <v>1894</v>
      </c>
      <c r="Y128" s="230" t="s">
        <v>38</v>
      </c>
      <c r="Z128" s="128">
        <f>'EV ECONOMICA'!BC128</f>
        <v>0</v>
      </c>
      <c r="AA128" s="230"/>
      <c r="AB128" s="128">
        <f>'EV ECONOMICA'!BH128</f>
        <v>0</v>
      </c>
      <c r="AC128" s="230"/>
      <c r="AD128" s="128">
        <f>'EV ECONOMICA'!BM128</f>
        <v>0</v>
      </c>
      <c r="AE128" s="230"/>
      <c r="AF128" s="128">
        <f>'EV ECONOMICA'!BR128</f>
        <v>0</v>
      </c>
      <c r="AG128" s="230"/>
      <c r="AH128" s="128">
        <f>'EV ECONOMICA'!BW128</f>
        <v>0</v>
      </c>
      <c r="AI128" s="230"/>
      <c r="AJ128" s="128">
        <f>'EV ECONOMICA'!CB128</f>
        <v>0</v>
      </c>
      <c r="AK128" s="230"/>
      <c r="AL128" s="128">
        <f>'EV ECONOMICA'!CG128</f>
        <v>0</v>
      </c>
      <c r="AM128" s="230"/>
      <c r="AN128" s="128">
        <f>'EV ECONOMICA'!CL128</f>
        <v>0</v>
      </c>
      <c r="AO128" s="230"/>
      <c r="AP128" s="128">
        <f>'EV ECONOMICA'!CQ128</f>
        <v>0</v>
      </c>
      <c r="AQ128" s="230"/>
      <c r="AR128" s="128">
        <f>'EV ECONOMICA'!CV128</f>
        <v>0</v>
      </c>
      <c r="AS128" s="230"/>
      <c r="AT128" s="128">
        <f>'EV ECONOMICA'!DA128</f>
        <v>0</v>
      </c>
      <c r="AU128" s="230"/>
      <c r="AV128" s="128">
        <f>'EV ECONOMICA'!DF128</f>
        <v>0</v>
      </c>
      <c r="AW128" s="230"/>
      <c r="AX128" s="128">
        <f>'EV ECONOMICA'!DK128</f>
        <v>0</v>
      </c>
      <c r="AY128" s="230"/>
      <c r="AZ128" s="128">
        <f>'EV ECONOMICA'!DP128</f>
        <v>0</v>
      </c>
      <c r="BA128" s="230"/>
      <c r="BB128" s="128">
        <f>'EV ECONOMICA'!DU128</f>
        <v>0</v>
      </c>
      <c r="BC128" s="230"/>
      <c r="BD128" s="128">
        <f>'EV ECONOMICA'!DZ128</f>
        <v>0</v>
      </c>
      <c r="BE128" s="230"/>
      <c r="BF128" s="128">
        <f>'EV ECONOMICA'!EE128</f>
        <v>0</v>
      </c>
      <c r="BG128" s="230"/>
      <c r="BH128" s="128">
        <f>'EV ECONOMICA'!EJ128</f>
        <v>0</v>
      </c>
      <c r="BI128" s="230"/>
    </row>
    <row r="129" spans="1:61" s="226" customFormat="1" ht="38.25" x14ac:dyDescent="0.2">
      <c r="A129" s="103">
        <v>120</v>
      </c>
      <c r="B129" s="202" t="s">
        <v>217</v>
      </c>
      <c r="C129" s="121" t="s">
        <v>218</v>
      </c>
      <c r="D129" s="146">
        <v>1</v>
      </c>
      <c r="E129" s="227" t="s">
        <v>53</v>
      </c>
      <c r="F129" s="228">
        <v>3.6666666666666665</v>
      </c>
      <c r="G129" s="25">
        <v>479796.1</v>
      </c>
      <c r="H129" s="128">
        <f>'EV ECONOMICA'!J129</f>
        <v>0</v>
      </c>
      <c r="I129" s="230"/>
      <c r="J129" s="128">
        <f>'EV ECONOMICA'!O129</f>
        <v>0</v>
      </c>
      <c r="K129" s="230"/>
      <c r="L129" s="128">
        <f>'EV ECONOMICA'!T129</f>
        <v>0</v>
      </c>
      <c r="M129" s="230"/>
      <c r="N129" s="128">
        <f>'EV ECONOMICA'!Y129</f>
        <v>0</v>
      </c>
      <c r="O129" s="230"/>
      <c r="P129" s="128">
        <f>'EV ECONOMICA'!AD129</f>
        <v>0</v>
      </c>
      <c r="Q129" s="230"/>
      <c r="R129" s="128">
        <f>'EV ECONOMICA'!AI129</f>
        <v>0</v>
      </c>
      <c r="S129" s="230"/>
      <c r="T129" s="128">
        <f>'EV ECONOMICA'!AN129</f>
        <v>0</v>
      </c>
      <c r="U129" s="230"/>
      <c r="V129" s="128">
        <f>'EV ECONOMICA'!AS129</f>
        <v>0</v>
      </c>
      <c r="W129" s="230"/>
      <c r="X129" s="128">
        <f>'EV ECONOMICA'!AX129</f>
        <v>701570.45</v>
      </c>
      <c r="Y129" s="230" t="s">
        <v>39</v>
      </c>
      <c r="Z129" s="128">
        <f>'EV ECONOMICA'!BC129</f>
        <v>0</v>
      </c>
      <c r="AA129" s="230"/>
      <c r="AB129" s="128">
        <f>'EV ECONOMICA'!BH129</f>
        <v>0</v>
      </c>
      <c r="AC129" s="230"/>
      <c r="AD129" s="128">
        <f>'EV ECONOMICA'!BM129</f>
        <v>417214</v>
      </c>
      <c r="AE129" s="230" t="s">
        <v>39</v>
      </c>
      <c r="AF129" s="128">
        <f>'EV ECONOMICA'!BR129</f>
        <v>0</v>
      </c>
      <c r="AG129" s="230"/>
      <c r="AH129" s="128">
        <f>'EV ECONOMICA'!BW129</f>
        <v>0</v>
      </c>
      <c r="AI129" s="230"/>
      <c r="AJ129" s="128">
        <f>'EV ECONOMICA'!CB129</f>
        <v>0</v>
      </c>
      <c r="AK129" s="230"/>
      <c r="AL129" s="128">
        <f>'EV ECONOMICA'!CG129</f>
        <v>0</v>
      </c>
      <c r="AM129" s="230"/>
      <c r="AN129" s="128">
        <f>'EV ECONOMICA'!CL129</f>
        <v>0</v>
      </c>
      <c r="AO129" s="230"/>
      <c r="AP129" s="128">
        <f>'EV ECONOMICA'!CQ129</f>
        <v>0</v>
      </c>
      <c r="AQ129" s="230"/>
      <c r="AR129" s="128">
        <f>'EV ECONOMICA'!CV129</f>
        <v>0</v>
      </c>
      <c r="AS129" s="230"/>
      <c r="AT129" s="128">
        <f>'EV ECONOMICA'!DA129</f>
        <v>0</v>
      </c>
      <c r="AU129" s="230"/>
      <c r="AV129" s="128">
        <f>'EV ECONOMICA'!DF129</f>
        <v>0</v>
      </c>
      <c r="AW129" s="230"/>
      <c r="AX129" s="128">
        <f>'EV ECONOMICA'!DK129</f>
        <v>0</v>
      </c>
      <c r="AY129" s="230"/>
      <c r="AZ129" s="128">
        <f>'EV ECONOMICA'!DP129</f>
        <v>0</v>
      </c>
      <c r="BA129" s="230"/>
      <c r="BB129" s="128">
        <f>'EV ECONOMICA'!DU129</f>
        <v>0</v>
      </c>
      <c r="BC129" s="230"/>
      <c r="BD129" s="128">
        <f>'EV ECONOMICA'!DZ129</f>
        <v>0</v>
      </c>
      <c r="BE129" s="230"/>
      <c r="BF129" s="128">
        <f>'EV ECONOMICA'!EE129</f>
        <v>0</v>
      </c>
      <c r="BG129" s="230"/>
      <c r="BH129" s="128">
        <f>'EV ECONOMICA'!EJ129</f>
        <v>889300</v>
      </c>
      <c r="BI129" s="230" t="s">
        <v>575</v>
      </c>
    </row>
    <row r="130" spans="1:61" s="226" customFormat="1" ht="38.25" x14ac:dyDescent="0.2">
      <c r="A130" s="103">
        <v>121</v>
      </c>
      <c r="B130" s="202" t="s">
        <v>219</v>
      </c>
      <c r="C130" s="121" t="s">
        <v>218</v>
      </c>
      <c r="D130" s="146">
        <v>1</v>
      </c>
      <c r="E130" s="227" t="s">
        <v>53</v>
      </c>
      <c r="F130" s="228">
        <v>1</v>
      </c>
      <c r="G130" s="25">
        <v>886377.45</v>
      </c>
      <c r="H130" s="128">
        <f>'EV ECONOMICA'!J130</f>
        <v>0</v>
      </c>
      <c r="I130" s="230"/>
      <c r="J130" s="128">
        <f>'EV ECONOMICA'!O130</f>
        <v>0</v>
      </c>
      <c r="K130" s="230"/>
      <c r="L130" s="128">
        <f>'EV ECONOMICA'!T130</f>
        <v>0</v>
      </c>
      <c r="M130" s="230"/>
      <c r="N130" s="128">
        <f>'EV ECONOMICA'!Y130</f>
        <v>0</v>
      </c>
      <c r="O130" s="230"/>
      <c r="P130" s="128">
        <f>'EV ECONOMICA'!AD130</f>
        <v>0</v>
      </c>
      <c r="Q130" s="230"/>
      <c r="R130" s="128">
        <f>'EV ECONOMICA'!AI130</f>
        <v>0</v>
      </c>
      <c r="S130" s="230"/>
      <c r="T130" s="128">
        <f>'EV ECONOMICA'!AN130</f>
        <v>0</v>
      </c>
      <c r="U130" s="230"/>
      <c r="V130" s="128">
        <f>'EV ECONOMICA'!AS130</f>
        <v>0</v>
      </c>
      <c r="W130" s="230"/>
      <c r="X130" s="128">
        <f>'EV ECONOMICA'!AX130</f>
        <v>1381472.19</v>
      </c>
      <c r="Y130" s="230" t="s">
        <v>575</v>
      </c>
      <c r="Z130" s="128">
        <f>'EV ECONOMICA'!BC130</f>
        <v>0</v>
      </c>
      <c r="AA130" s="230"/>
      <c r="AB130" s="128">
        <f>'EV ECONOMICA'!BH130</f>
        <v>0</v>
      </c>
      <c r="AC130" s="230"/>
      <c r="AD130" s="128">
        <f>'EV ECONOMICA'!BM130</f>
        <v>770763</v>
      </c>
      <c r="AE130" s="230" t="s">
        <v>39</v>
      </c>
      <c r="AF130" s="128">
        <f>'EV ECONOMICA'!BR130</f>
        <v>0</v>
      </c>
      <c r="AG130" s="230"/>
      <c r="AH130" s="128">
        <f>'EV ECONOMICA'!BW130</f>
        <v>0</v>
      </c>
      <c r="AI130" s="230"/>
      <c r="AJ130" s="128">
        <f>'EV ECONOMICA'!CB130</f>
        <v>0</v>
      </c>
      <c r="AK130" s="230"/>
      <c r="AL130" s="128">
        <f>'EV ECONOMICA'!CG130</f>
        <v>0</v>
      </c>
      <c r="AM130" s="230"/>
      <c r="AN130" s="128">
        <f>'EV ECONOMICA'!CL130</f>
        <v>1411027.03</v>
      </c>
      <c r="AO130" s="230" t="s">
        <v>39</v>
      </c>
      <c r="AP130" s="128">
        <f>'EV ECONOMICA'!CQ130</f>
        <v>0</v>
      </c>
      <c r="AQ130" s="230"/>
      <c r="AR130" s="128">
        <f>'EV ECONOMICA'!CV130</f>
        <v>0</v>
      </c>
      <c r="AS130" s="230"/>
      <c r="AT130" s="128">
        <f>'EV ECONOMICA'!DA130</f>
        <v>0</v>
      </c>
      <c r="AU130" s="230"/>
      <c r="AV130" s="128">
        <f>'EV ECONOMICA'!DF130</f>
        <v>0</v>
      </c>
      <c r="AW130" s="230"/>
      <c r="AX130" s="128">
        <f>'EV ECONOMICA'!DK130</f>
        <v>0</v>
      </c>
      <c r="AY130" s="230"/>
      <c r="AZ130" s="128">
        <f>'EV ECONOMICA'!DP130</f>
        <v>0</v>
      </c>
      <c r="BA130" s="230"/>
      <c r="BB130" s="128">
        <f>'EV ECONOMICA'!DU130</f>
        <v>0</v>
      </c>
      <c r="BC130" s="230"/>
      <c r="BD130" s="128">
        <f>'EV ECONOMICA'!DZ130</f>
        <v>0</v>
      </c>
      <c r="BE130" s="230"/>
      <c r="BF130" s="128">
        <f>'EV ECONOMICA'!EE130</f>
        <v>0</v>
      </c>
      <c r="BG130" s="230"/>
      <c r="BH130" s="128">
        <f>'EV ECONOMICA'!EJ130</f>
        <v>1007600</v>
      </c>
      <c r="BI130" s="230" t="s">
        <v>575</v>
      </c>
    </row>
    <row r="131" spans="1:61" s="226" customFormat="1" ht="25.5" x14ac:dyDescent="0.2">
      <c r="A131" s="103">
        <v>122</v>
      </c>
      <c r="B131" s="202" t="s">
        <v>220</v>
      </c>
      <c r="C131" s="121" t="s">
        <v>221</v>
      </c>
      <c r="D131" s="146">
        <v>1</v>
      </c>
      <c r="E131" s="227" t="s">
        <v>53</v>
      </c>
      <c r="F131" s="228">
        <v>31</v>
      </c>
      <c r="G131" s="25">
        <v>88655</v>
      </c>
      <c r="H131" s="128">
        <f>'EV ECONOMICA'!J131</f>
        <v>0</v>
      </c>
      <c r="I131" s="230"/>
      <c r="J131" s="128">
        <f>'EV ECONOMICA'!O131</f>
        <v>0</v>
      </c>
      <c r="K131" s="230"/>
      <c r="L131" s="128">
        <f>'EV ECONOMICA'!T131</f>
        <v>0</v>
      </c>
      <c r="M131" s="230"/>
      <c r="N131" s="128">
        <f>'EV ECONOMICA'!Y131</f>
        <v>0</v>
      </c>
      <c r="O131" s="230"/>
      <c r="P131" s="128">
        <f>'EV ECONOMICA'!AD131</f>
        <v>0</v>
      </c>
      <c r="Q131" s="230"/>
      <c r="R131" s="128">
        <f>'EV ECONOMICA'!AI131</f>
        <v>0</v>
      </c>
      <c r="S131" s="230"/>
      <c r="T131" s="128">
        <f>'EV ECONOMICA'!AN131</f>
        <v>0</v>
      </c>
      <c r="U131" s="230"/>
      <c r="V131" s="128">
        <f>'EV ECONOMICA'!AS131</f>
        <v>0</v>
      </c>
      <c r="W131" s="230"/>
      <c r="X131" s="128">
        <f>'EV ECONOMICA'!AX131</f>
        <v>0</v>
      </c>
      <c r="Y131" s="230"/>
      <c r="Z131" s="128">
        <f>'EV ECONOMICA'!BC131</f>
        <v>0</v>
      </c>
      <c r="AA131" s="230"/>
      <c r="AB131" s="128">
        <f>'EV ECONOMICA'!BH131</f>
        <v>0</v>
      </c>
      <c r="AC131" s="230"/>
      <c r="AD131" s="128">
        <f>'EV ECONOMICA'!BM131</f>
        <v>0</v>
      </c>
      <c r="AE131" s="230"/>
      <c r="AF131" s="128">
        <f>'EV ECONOMICA'!BR131</f>
        <v>0</v>
      </c>
      <c r="AG131" s="230"/>
      <c r="AH131" s="128">
        <f>'EV ECONOMICA'!BW131</f>
        <v>0</v>
      </c>
      <c r="AI131" s="230"/>
      <c r="AJ131" s="128">
        <f>'EV ECONOMICA'!CB131</f>
        <v>0</v>
      </c>
      <c r="AK131" s="230"/>
      <c r="AL131" s="128">
        <f>'EV ECONOMICA'!CG131</f>
        <v>0</v>
      </c>
      <c r="AM131" s="230"/>
      <c r="AN131" s="128">
        <f>'EV ECONOMICA'!CL131</f>
        <v>0</v>
      </c>
      <c r="AO131" s="230"/>
      <c r="AP131" s="128">
        <f>'EV ECONOMICA'!CQ131</f>
        <v>0</v>
      </c>
      <c r="AQ131" s="230"/>
      <c r="AR131" s="128">
        <f>'EV ECONOMICA'!CV131</f>
        <v>0</v>
      </c>
      <c r="AS131" s="230"/>
      <c r="AT131" s="128">
        <f>'EV ECONOMICA'!DA131</f>
        <v>0</v>
      </c>
      <c r="AU131" s="230"/>
      <c r="AV131" s="128">
        <f>'EV ECONOMICA'!DF131</f>
        <v>0</v>
      </c>
      <c r="AW131" s="230"/>
      <c r="AX131" s="128">
        <f>'EV ECONOMICA'!DK131</f>
        <v>0</v>
      </c>
      <c r="AY131" s="230"/>
      <c r="AZ131" s="128">
        <f>'EV ECONOMICA'!DP131</f>
        <v>0</v>
      </c>
      <c r="BA131" s="230"/>
      <c r="BB131" s="128">
        <f>'EV ECONOMICA'!DU131</f>
        <v>0</v>
      </c>
      <c r="BC131" s="230"/>
      <c r="BD131" s="128">
        <f>'EV ECONOMICA'!DZ131</f>
        <v>0</v>
      </c>
      <c r="BE131" s="230"/>
      <c r="BF131" s="128">
        <f>'EV ECONOMICA'!EE131</f>
        <v>0</v>
      </c>
      <c r="BG131" s="230"/>
      <c r="BH131" s="128">
        <f>'EV ECONOMICA'!EJ131</f>
        <v>105910</v>
      </c>
      <c r="BI131" s="230" t="s">
        <v>39</v>
      </c>
    </row>
    <row r="132" spans="1:61" s="226" customFormat="1" ht="25.5" x14ac:dyDescent="0.2">
      <c r="A132" s="103">
        <v>123</v>
      </c>
      <c r="B132" s="202" t="s">
        <v>222</v>
      </c>
      <c r="C132" s="121" t="s">
        <v>221</v>
      </c>
      <c r="D132" s="146">
        <v>1</v>
      </c>
      <c r="E132" s="227" t="s">
        <v>53</v>
      </c>
      <c r="F132" s="228">
        <v>998</v>
      </c>
      <c r="G132" s="25">
        <v>4658.8500000000004</v>
      </c>
      <c r="H132" s="128">
        <f>'EV ECONOMICA'!J132</f>
        <v>0</v>
      </c>
      <c r="I132" s="230"/>
      <c r="J132" s="128">
        <f>'EV ECONOMICA'!O132</f>
        <v>0</v>
      </c>
      <c r="K132" s="230"/>
      <c r="L132" s="128">
        <f>'EV ECONOMICA'!T132</f>
        <v>0</v>
      </c>
      <c r="M132" s="230"/>
      <c r="N132" s="128">
        <f>'EV ECONOMICA'!Y132</f>
        <v>0</v>
      </c>
      <c r="O132" s="230"/>
      <c r="P132" s="128">
        <f>'EV ECONOMICA'!AD132</f>
        <v>0</v>
      </c>
      <c r="Q132" s="230"/>
      <c r="R132" s="128">
        <f>'EV ECONOMICA'!AI132</f>
        <v>0</v>
      </c>
      <c r="S132" s="230"/>
      <c r="T132" s="128">
        <f>'EV ECONOMICA'!AN132</f>
        <v>0</v>
      </c>
      <c r="U132" s="230"/>
      <c r="V132" s="128">
        <f>'EV ECONOMICA'!AS132</f>
        <v>0</v>
      </c>
      <c r="W132" s="230"/>
      <c r="X132" s="128">
        <f>'EV ECONOMICA'!AX132</f>
        <v>5878.6</v>
      </c>
      <c r="Y132" s="230" t="s">
        <v>39</v>
      </c>
      <c r="Z132" s="128">
        <f>'EV ECONOMICA'!BC132</f>
        <v>0</v>
      </c>
      <c r="AA132" s="230"/>
      <c r="AB132" s="128">
        <f>'EV ECONOMICA'!BH132</f>
        <v>5712</v>
      </c>
      <c r="AC132" s="230" t="s">
        <v>39</v>
      </c>
      <c r="AD132" s="128">
        <f>'EV ECONOMICA'!BM132</f>
        <v>0</v>
      </c>
      <c r="AE132" s="230"/>
      <c r="AF132" s="128">
        <f>'EV ECONOMICA'!BR132</f>
        <v>4998</v>
      </c>
      <c r="AG132" s="230" t="s">
        <v>39</v>
      </c>
      <c r="AH132" s="128">
        <f>'EV ECONOMICA'!BW132</f>
        <v>0</v>
      </c>
      <c r="AI132" s="230"/>
      <c r="AJ132" s="128">
        <f>'EV ECONOMICA'!CB132</f>
        <v>0</v>
      </c>
      <c r="AK132" s="230"/>
      <c r="AL132" s="128">
        <f>'EV ECONOMICA'!CG132</f>
        <v>0</v>
      </c>
      <c r="AM132" s="230"/>
      <c r="AN132" s="128">
        <f>'EV ECONOMICA'!CL132</f>
        <v>4602.92</v>
      </c>
      <c r="AO132" s="230" t="s">
        <v>39</v>
      </c>
      <c r="AP132" s="128">
        <f>'EV ECONOMICA'!CQ132</f>
        <v>0</v>
      </c>
      <c r="AQ132" s="230"/>
      <c r="AR132" s="128">
        <f>'EV ECONOMICA'!CV132</f>
        <v>6505.89</v>
      </c>
      <c r="AS132" s="230" t="s">
        <v>38</v>
      </c>
      <c r="AT132" s="128">
        <f>'EV ECONOMICA'!DA132</f>
        <v>0</v>
      </c>
      <c r="AU132" s="230"/>
      <c r="AV132" s="128">
        <f>'EV ECONOMICA'!DF132</f>
        <v>5700.1</v>
      </c>
      <c r="AW132" s="230" t="s">
        <v>39</v>
      </c>
      <c r="AX132" s="128">
        <f>'EV ECONOMICA'!DK132</f>
        <v>6041.63</v>
      </c>
      <c r="AY132" s="230" t="s">
        <v>39</v>
      </c>
      <c r="AZ132" s="128">
        <f>'EV ECONOMICA'!DP132</f>
        <v>0</v>
      </c>
      <c r="BA132" s="230"/>
      <c r="BB132" s="128">
        <f>'EV ECONOMICA'!DU132</f>
        <v>0</v>
      </c>
      <c r="BC132" s="230"/>
      <c r="BD132" s="128">
        <f>'EV ECONOMICA'!DZ132</f>
        <v>0</v>
      </c>
      <c r="BE132" s="230"/>
      <c r="BF132" s="128">
        <f>'EV ECONOMICA'!EE132</f>
        <v>0</v>
      </c>
      <c r="BG132" s="230"/>
      <c r="BH132" s="128">
        <f>'EV ECONOMICA'!EJ132</f>
        <v>0</v>
      </c>
      <c r="BI132" s="230"/>
    </row>
    <row r="133" spans="1:61" s="226" customFormat="1" ht="25.5" x14ac:dyDescent="0.2">
      <c r="A133" s="103">
        <v>124</v>
      </c>
      <c r="B133" s="202" t="s">
        <v>223</v>
      </c>
      <c r="C133" s="121" t="s">
        <v>221</v>
      </c>
      <c r="D133" s="146">
        <v>1</v>
      </c>
      <c r="E133" s="227" t="s">
        <v>53</v>
      </c>
      <c r="F133" s="228">
        <v>1</v>
      </c>
      <c r="G133" s="25">
        <v>25704</v>
      </c>
      <c r="H133" s="128">
        <f>'EV ECONOMICA'!J133</f>
        <v>0</v>
      </c>
      <c r="I133" s="230"/>
      <c r="J133" s="128">
        <f>'EV ECONOMICA'!O133</f>
        <v>0</v>
      </c>
      <c r="K133" s="230"/>
      <c r="L133" s="128">
        <f>'EV ECONOMICA'!T133</f>
        <v>0</v>
      </c>
      <c r="M133" s="230"/>
      <c r="N133" s="128">
        <f>'EV ECONOMICA'!Y133</f>
        <v>0</v>
      </c>
      <c r="O133" s="230"/>
      <c r="P133" s="128">
        <f>'EV ECONOMICA'!AD133</f>
        <v>0</v>
      </c>
      <c r="Q133" s="230"/>
      <c r="R133" s="128">
        <f>'EV ECONOMICA'!AI133</f>
        <v>0</v>
      </c>
      <c r="S133" s="230"/>
      <c r="T133" s="128">
        <f>'EV ECONOMICA'!AN133</f>
        <v>0</v>
      </c>
      <c r="U133" s="230"/>
      <c r="V133" s="128">
        <f>'EV ECONOMICA'!AS133</f>
        <v>0</v>
      </c>
      <c r="W133" s="230"/>
      <c r="X133" s="128">
        <f>'EV ECONOMICA'!AX133</f>
        <v>0</v>
      </c>
      <c r="Y133" s="230"/>
      <c r="Z133" s="128">
        <f>'EV ECONOMICA'!BC133</f>
        <v>0</v>
      </c>
      <c r="AA133" s="230"/>
      <c r="AB133" s="128">
        <f>'EV ECONOMICA'!BH133</f>
        <v>0</v>
      </c>
      <c r="AC133" s="230"/>
      <c r="AD133" s="128">
        <f>'EV ECONOMICA'!BM133</f>
        <v>0</v>
      </c>
      <c r="AE133" s="230"/>
      <c r="AF133" s="128">
        <f>'EV ECONOMICA'!BR133</f>
        <v>0</v>
      </c>
      <c r="AG133" s="230"/>
      <c r="AH133" s="128">
        <f>'EV ECONOMICA'!BW133</f>
        <v>0</v>
      </c>
      <c r="AI133" s="230"/>
      <c r="AJ133" s="128">
        <f>'EV ECONOMICA'!CB133</f>
        <v>0</v>
      </c>
      <c r="AK133" s="230"/>
      <c r="AL133" s="128">
        <f>'EV ECONOMICA'!CG133</f>
        <v>0</v>
      </c>
      <c r="AM133" s="230"/>
      <c r="AN133" s="128">
        <f>'EV ECONOMICA'!CL133</f>
        <v>0</v>
      </c>
      <c r="AO133" s="230"/>
      <c r="AP133" s="128">
        <f>'EV ECONOMICA'!CQ133</f>
        <v>0</v>
      </c>
      <c r="AQ133" s="230"/>
      <c r="AR133" s="128">
        <f>'EV ECONOMICA'!CV133</f>
        <v>0</v>
      </c>
      <c r="AS133" s="230"/>
      <c r="AT133" s="128">
        <f>'EV ECONOMICA'!DA133</f>
        <v>0</v>
      </c>
      <c r="AU133" s="230"/>
      <c r="AV133" s="128">
        <f>'EV ECONOMICA'!DF133</f>
        <v>0</v>
      </c>
      <c r="AW133" s="230"/>
      <c r="AX133" s="128">
        <f>'EV ECONOMICA'!DK133</f>
        <v>0</v>
      </c>
      <c r="AY133" s="230"/>
      <c r="AZ133" s="128">
        <f>'EV ECONOMICA'!DP133</f>
        <v>0</v>
      </c>
      <c r="BA133" s="230"/>
      <c r="BB133" s="128">
        <f>'EV ECONOMICA'!DU133</f>
        <v>0</v>
      </c>
      <c r="BC133" s="230"/>
      <c r="BD133" s="128">
        <f>'EV ECONOMICA'!DZ133</f>
        <v>0</v>
      </c>
      <c r="BE133" s="230"/>
      <c r="BF133" s="128">
        <f>'EV ECONOMICA'!EE133</f>
        <v>0</v>
      </c>
      <c r="BG133" s="230"/>
      <c r="BH133" s="128">
        <f>'EV ECONOMICA'!EJ133</f>
        <v>0</v>
      </c>
      <c r="BI133" s="230"/>
    </row>
    <row r="134" spans="1:61" s="226" customFormat="1" ht="38.25" x14ac:dyDescent="0.2">
      <c r="A134" s="103">
        <v>125</v>
      </c>
      <c r="B134" s="202" t="s">
        <v>224</v>
      </c>
      <c r="C134" s="121" t="s">
        <v>225</v>
      </c>
      <c r="D134" s="146">
        <v>1</v>
      </c>
      <c r="E134" s="227" t="s">
        <v>53</v>
      </c>
      <c r="F134" s="228">
        <v>4958.333333333333</v>
      </c>
      <c r="G134" s="25">
        <v>199.92000000000002</v>
      </c>
      <c r="H134" s="128">
        <f>'EV ECONOMICA'!J134</f>
        <v>0</v>
      </c>
      <c r="I134" s="230"/>
      <c r="J134" s="128">
        <f>'EV ECONOMICA'!O134</f>
        <v>0</v>
      </c>
      <c r="K134" s="230"/>
      <c r="L134" s="128">
        <f>'EV ECONOMICA'!T134</f>
        <v>0</v>
      </c>
      <c r="M134" s="230"/>
      <c r="N134" s="128">
        <f>'EV ECONOMICA'!Y134</f>
        <v>0</v>
      </c>
      <c r="O134" s="230"/>
      <c r="P134" s="128">
        <f>'EV ECONOMICA'!AD134</f>
        <v>0</v>
      </c>
      <c r="Q134" s="230"/>
      <c r="R134" s="128">
        <f>'EV ECONOMICA'!AI134</f>
        <v>199.92000000000002</v>
      </c>
      <c r="S134" s="230" t="s">
        <v>575</v>
      </c>
      <c r="T134" s="128">
        <f>'EV ECONOMICA'!AN134</f>
        <v>209.44</v>
      </c>
      <c r="U134" s="230" t="s">
        <v>39</v>
      </c>
      <c r="V134" s="128">
        <f>'EV ECONOMICA'!AS134</f>
        <v>0</v>
      </c>
      <c r="W134" s="230"/>
      <c r="X134" s="128">
        <f>'EV ECONOMICA'!AX134</f>
        <v>258.23</v>
      </c>
      <c r="Y134" s="230" t="s">
        <v>575</v>
      </c>
      <c r="Z134" s="128">
        <f>'EV ECONOMICA'!BC134</f>
        <v>0</v>
      </c>
      <c r="AA134" s="230"/>
      <c r="AB134" s="128">
        <f>'EV ECONOMICA'!BH134</f>
        <v>0</v>
      </c>
      <c r="AC134" s="230"/>
      <c r="AD134" s="128">
        <f>'EV ECONOMICA'!BM134</f>
        <v>0</v>
      </c>
      <c r="AE134" s="230"/>
      <c r="AF134" s="128">
        <f>'EV ECONOMICA'!BR134</f>
        <v>0</v>
      </c>
      <c r="AG134" s="230"/>
      <c r="AH134" s="128">
        <f>'EV ECONOMICA'!BW134</f>
        <v>242.46250000000001</v>
      </c>
      <c r="AI134" s="230" t="s">
        <v>39</v>
      </c>
      <c r="AJ134" s="128">
        <f>'EV ECONOMICA'!CB134</f>
        <v>0</v>
      </c>
      <c r="AK134" s="230"/>
      <c r="AL134" s="128">
        <f>'EV ECONOMICA'!CG134</f>
        <v>0</v>
      </c>
      <c r="AM134" s="230"/>
      <c r="AN134" s="128">
        <f>'EV ECONOMICA'!CL134</f>
        <v>238</v>
      </c>
      <c r="AO134" s="230" t="s">
        <v>39</v>
      </c>
      <c r="AP134" s="128">
        <f>'EV ECONOMICA'!CQ134</f>
        <v>0</v>
      </c>
      <c r="AQ134" s="230"/>
      <c r="AR134" s="128">
        <f>'EV ECONOMICA'!CV134</f>
        <v>252</v>
      </c>
      <c r="AS134" s="230" t="s">
        <v>38</v>
      </c>
      <c r="AT134" s="128">
        <f>'EV ECONOMICA'!DA134</f>
        <v>0</v>
      </c>
      <c r="AU134" s="230"/>
      <c r="AV134" s="128">
        <f>'EV ECONOMICA'!DF134</f>
        <v>0</v>
      </c>
      <c r="AW134" s="230"/>
      <c r="AX134" s="128">
        <f>'EV ECONOMICA'!DK134</f>
        <v>0</v>
      </c>
      <c r="AY134" s="230"/>
      <c r="AZ134" s="128">
        <f>'EV ECONOMICA'!DP134</f>
        <v>0</v>
      </c>
      <c r="BA134" s="230"/>
      <c r="BB134" s="128">
        <f>'EV ECONOMICA'!DU134</f>
        <v>0</v>
      </c>
      <c r="BC134" s="230"/>
      <c r="BD134" s="128">
        <f>'EV ECONOMICA'!DZ134</f>
        <v>0</v>
      </c>
      <c r="BE134" s="230"/>
      <c r="BF134" s="128">
        <f>'EV ECONOMICA'!EE134</f>
        <v>0</v>
      </c>
      <c r="BG134" s="230"/>
      <c r="BH134" s="128">
        <f>'EV ECONOMICA'!EJ134</f>
        <v>0</v>
      </c>
      <c r="BI134" s="230"/>
    </row>
    <row r="135" spans="1:61" s="226" customFormat="1" ht="51" x14ac:dyDescent="0.2">
      <c r="A135" s="103">
        <v>126</v>
      </c>
      <c r="B135" s="202" t="s">
        <v>226</v>
      </c>
      <c r="C135" s="121" t="s">
        <v>227</v>
      </c>
      <c r="D135" s="146">
        <v>1</v>
      </c>
      <c r="E135" s="227" t="s">
        <v>53</v>
      </c>
      <c r="F135" s="228">
        <v>118</v>
      </c>
      <c r="G135" s="25">
        <v>37128</v>
      </c>
      <c r="H135" s="128">
        <f>'EV ECONOMICA'!J135</f>
        <v>0</v>
      </c>
      <c r="I135" s="230"/>
      <c r="J135" s="128">
        <f>'EV ECONOMICA'!O135</f>
        <v>0</v>
      </c>
      <c r="K135" s="230"/>
      <c r="L135" s="128">
        <f>'EV ECONOMICA'!T135</f>
        <v>0</v>
      </c>
      <c r="M135" s="230"/>
      <c r="N135" s="128">
        <f>'EV ECONOMICA'!Y135</f>
        <v>0</v>
      </c>
      <c r="O135" s="230"/>
      <c r="P135" s="128">
        <f>'EV ECONOMICA'!AD135</f>
        <v>0</v>
      </c>
      <c r="Q135" s="230"/>
      <c r="R135" s="128">
        <f>'EV ECONOMICA'!AI135</f>
        <v>0</v>
      </c>
      <c r="S135" s="230"/>
      <c r="T135" s="128">
        <f>'EV ECONOMICA'!AN135</f>
        <v>0</v>
      </c>
      <c r="U135" s="230"/>
      <c r="V135" s="128">
        <f>'EV ECONOMICA'!AS135</f>
        <v>0</v>
      </c>
      <c r="W135" s="230"/>
      <c r="X135" s="128">
        <f>'EV ECONOMICA'!AX135</f>
        <v>0</v>
      </c>
      <c r="Y135" s="230"/>
      <c r="Z135" s="128">
        <f>'EV ECONOMICA'!BC135</f>
        <v>0</v>
      </c>
      <c r="AA135" s="230"/>
      <c r="AB135" s="128">
        <f>'EV ECONOMICA'!BH135</f>
        <v>0</v>
      </c>
      <c r="AC135" s="230"/>
      <c r="AD135" s="128">
        <f>'EV ECONOMICA'!BM135</f>
        <v>0</v>
      </c>
      <c r="AE135" s="230"/>
      <c r="AF135" s="128">
        <f>'EV ECONOMICA'!BR135</f>
        <v>0</v>
      </c>
      <c r="AG135" s="230"/>
      <c r="AH135" s="128">
        <f>'EV ECONOMICA'!BW135</f>
        <v>0</v>
      </c>
      <c r="AI135" s="230"/>
      <c r="AJ135" s="128">
        <f>'EV ECONOMICA'!CB135</f>
        <v>0</v>
      </c>
      <c r="AK135" s="230"/>
      <c r="AL135" s="128">
        <f>'EV ECONOMICA'!CG135</f>
        <v>0</v>
      </c>
      <c r="AM135" s="230"/>
      <c r="AN135" s="128">
        <f>'EV ECONOMICA'!CL135</f>
        <v>0</v>
      </c>
      <c r="AO135" s="230"/>
      <c r="AP135" s="128">
        <f>'EV ECONOMICA'!CQ135</f>
        <v>0</v>
      </c>
      <c r="AQ135" s="230"/>
      <c r="AR135" s="128">
        <f>'EV ECONOMICA'!CV135</f>
        <v>0</v>
      </c>
      <c r="AS135" s="230"/>
      <c r="AT135" s="128">
        <f>'EV ECONOMICA'!DA135</f>
        <v>0</v>
      </c>
      <c r="AU135" s="230"/>
      <c r="AV135" s="128">
        <f>'EV ECONOMICA'!DF135</f>
        <v>0</v>
      </c>
      <c r="AW135" s="230"/>
      <c r="AX135" s="128">
        <f>'EV ECONOMICA'!DK135</f>
        <v>0</v>
      </c>
      <c r="AY135" s="230"/>
      <c r="AZ135" s="128">
        <f>'EV ECONOMICA'!DP135</f>
        <v>0</v>
      </c>
      <c r="BA135" s="230"/>
      <c r="BB135" s="128">
        <f>'EV ECONOMICA'!DU135</f>
        <v>0</v>
      </c>
      <c r="BC135" s="230"/>
      <c r="BD135" s="128">
        <f>'EV ECONOMICA'!DZ135</f>
        <v>0</v>
      </c>
      <c r="BE135" s="230"/>
      <c r="BF135" s="128">
        <f>'EV ECONOMICA'!EE135</f>
        <v>0</v>
      </c>
      <c r="BG135" s="230"/>
      <c r="BH135" s="128">
        <f>'EV ECONOMICA'!EJ135</f>
        <v>37128</v>
      </c>
      <c r="BI135" s="230" t="s">
        <v>39</v>
      </c>
    </row>
    <row r="136" spans="1:61" s="226" customFormat="1" ht="38.25" x14ac:dyDescent="0.2">
      <c r="A136" s="103">
        <v>127</v>
      </c>
      <c r="B136" s="202" t="s">
        <v>228</v>
      </c>
      <c r="C136" s="121" t="s">
        <v>229</v>
      </c>
      <c r="D136" s="146">
        <v>1</v>
      </c>
      <c r="E136" s="227" t="s">
        <v>53</v>
      </c>
      <c r="F136" s="228">
        <v>5307.666666666667</v>
      </c>
      <c r="G136" s="25">
        <v>285.311306</v>
      </c>
      <c r="H136" s="128">
        <f>'EV ECONOMICA'!J136</f>
        <v>220</v>
      </c>
      <c r="I136" s="230" t="s">
        <v>39</v>
      </c>
      <c r="J136" s="128">
        <f>'EV ECONOMICA'!O136</f>
        <v>0</v>
      </c>
      <c r="K136" s="230"/>
      <c r="L136" s="128">
        <f>'EV ECONOMICA'!T136</f>
        <v>0</v>
      </c>
      <c r="M136" s="230"/>
      <c r="N136" s="128">
        <f>'EV ECONOMICA'!Y136</f>
        <v>0</v>
      </c>
      <c r="O136" s="230"/>
      <c r="P136" s="128">
        <f>'EV ECONOMICA'!AD136</f>
        <v>0</v>
      </c>
      <c r="Q136" s="230"/>
      <c r="R136" s="128">
        <f>'EV ECONOMICA'!AI136</f>
        <v>0</v>
      </c>
      <c r="S136" s="230"/>
      <c r="T136" s="128">
        <f>'EV ECONOMICA'!AN136</f>
        <v>0</v>
      </c>
      <c r="U136" s="230"/>
      <c r="V136" s="128">
        <f>'EV ECONOMICA'!AS136</f>
        <v>0</v>
      </c>
      <c r="W136" s="230"/>
      <c r="X136" s="128">
        <f>'EV ECONOMICA'!AX136</f>
        <v>865.13</v>
      </c>
      <c r="Y136" s="230" t="s">
        <v>38</v>
      </c>
      <c r="Z136" s="128">
        <f>'EV ECONOMICA'!BC136</f>
        <v>0</v>
      </c>
      <c r="AA136" s="230"/>
      <c r="AB136" s="128">
        <f>'EV ECONOMICA'!BH136</f>
        <v>0</v>
      </c>
      <c r="AC136" s="230"/>
      <c r="AD136" s="128">
        <f>'EV ECONOMICA'!BM136</f>
        <v>0</v>
      </c>
      <c r="AE136" s="230"/>
      <c r="AF136" s="128">
        <f>'EV ECONOMICA'!BR136</f>
        <v>0</v>
      </c>
      <c r="AG136" s="230"/>
      <c r="AH136" s="128">
        <f>'EV ECONOMICA'!BW136</f>
        <v>950</v>
      </c>
      <c r="AI136" s="230" t="s">
        <v>38</v>
      </c>
      <c r="AJ136" s="128">
        <f>'EV ECONOMICA'!CB136</f>
        <v>0</v>
      </c>
      <c r="AK136" s="230"/>
      <c r="AL136" s="128">
        <f>'EV ECONOMICA'!CG136</f>
        <v>2012</v>
      </c>
      <c r="AM136" s="230" t="s">
        <v>38</v>
      </c>
      <c r="AN136" s="128">
        <f>'EV ECONOMICA'!CL136</f>
        <v>0</v>
      </c>
      <c r="AO136" s="230"/>
      <c r="AP136" s="128">
        <f>'EV ECONOMICA'!CQ136</f>
        <v>0</v>
      </c>
      <c r="AQ136" s="230"/>
      <c r="AR136" s="128">
        <f>'EV ECONOMICA'!CV136</f>
        <v>0</v>
      </c>
      <c r="AS136" s="230"/>
      <c r="AT136" s="128">
        <f>'EV ECONOMICA'!DA136</f>
        <v>0</v>
      </c>
      <c r="AU136" s="230"/>
      <c r="AV136" s="128">
        <f>'EV ECONOMICA'!DF136</f>
        <v>0</v>
      </c>
      <c r="AW136" s="230"/>
      <c r="AX136" s="128">
        <f>'EV ECONOMICA'!DK136</f>
        <v>0</v>
      </c>
      <c r="AY136" s="230"/>
      <c r="AZ136" s="128">
        <f>'EV ECONOMICA'!DP136</f>
        <v>0</v>
      </c>
      <c r="BA136" s="230"/>
      <c r="BB136" s="128">
        <f>'EV ECONOMICA'!DU136</f>
        <v>0</v>
      </c>
      <c r="BC136" s="230"/>
      <c r="BD136" s="128">
        <f>'EV ECONOMICA'!DZ136</f>
        <v>0</v>
      </c>
      <c r="BE136" s="230"/>
      <c r="BF136" s="128">
        <f>'EV ECONOMICA'!EE136</f>
        <v>0</v>
      </c>
      <c r="BG136" s="230"/>
      <c r="BH136" s="128">
        <f>'EV ECONOMICA'!EJ136</f>
        <v>0</v>
      </c>
      <c r="BI136" s="230"/>
    </row>
    <row r="137" spans="1:61" s="226" customFormat="1" ht="25.5" x14ac:dyDescent="0.2">
      <c r="A137" s="103">
        <v>128</v>
      </c>
      <c r="B137" s="202" t="s">
        <v>230</v>
      </c>
      <c r="C137" s="121" t="s">
        <v>229</v>
      </c>
      <c r="D137" s="146">
        <v>1</v>
      </c>
      <c r="E137" s="227" t="s">
        <v>53</v>
      </c>
      <c r="F137" s="228">
        <v>1</v>
      </c>
      <c r="G137" s="25">
        <v>33.935706000000003</v>
      </c>
      <c r="H137" s="128">
        <f>'EV ECONOMICA'!J137</f>
        <v>63</v>
      </c>
      <c r="I137" s="230" t="s">
        <v>39</v>
      </c>
      <c r="J137" s="128">
        <f>'EV ECONOMICA'!O137</f>
        <v>0</v>
      </c>
      <c r="K137" s="230"/>
      <c r="L137" s="128">
        <f>'EV ECONOMICA'!T137</f>
        <v>0</v>
      </c>
      <c r="M137" s="230"/>
      <c r="N137" s="128">
        <f>'EV ECONOMICA'!Y137</f>
        <v>0</v>
      </c>
      <c r="O137" s="230"/>
      <c r="P137" s="128">
        <f>'EV ECONOMICA'!AD137</f>
        <v>0</v>
      </c>
      <c r="Q137" s="230"/>
      <c r="R137" s="128">
        <f>'EV ECONOMICA'!AI137</f>
        <v>65</v>
      </c>
      <c r="S137" s="230" t="s">
        <v>39</v>
      </c>
      <c r="T137" s="128">
        <f>'EV ECONOMICA'!AN137</f>
        <v>0</v>
      </c>
      <c r="U137" s="230"/>
      <c r="V137" s="128">
        <f>'EV ECONOMICA'!AS137</f>
        <v>0</v>
      </c>
      <c r="W137" s="230"/>
      <c r="X137" s="128">
        <f>'EV ECONOMICA'!AX137</f>
        <v>72</v>
      </c>
      <c r="Y137" s="230" t="s">
        <v>38</v>
      </c>
      <c r="Z137" s="128">
        <f>'EV ECONOMICA'!BC137</f>
        <v>0</v>
      </c>
      <c r="AA137" s="230"/>
      <c r="AB137" s="128">
        <f>'EV ECONOMICA'!BH137</f>
        <v>0</v>
      </c>
      <c r="AC137" s="230"/>
      <c r="AD137" s="128">
        <f>'EV ECONOMICA'!BM137</f>
        <v>0</v>
      </c>
      <c r="AE137" s="230"/>
      <c r="AF137" s="128">
        <f>'EV ECONOMICA'!BR137</f>
        <v>0</v>
      </c>
      <c r="AG137" s="230"/>
      <c r="AH137" s="128">
        <f>'EV ECONOMICA'!BW137</f>
        <v>0</v>
      </c>
      <c r="AI137" s="230"/>
      <c r="AJ137" s="128">
        <f>'EV ECONOMICA'!CB137</f>
        <v>0</v>
      </c>
      <c r="AK137" s="230"/>
      <c r="AL137" s="128">
        <f>'EV ECONOMICA'!CG137</f>
        <v>0</v>
      </c>
      <c r="AM137" s="230"/>
      <c r="AN137" s="128">
        <f>'EV ECONOMICA'!CL137</f>
        <v>0</v>
      </c>
      <c r="AO137" s="230"/>
      <c r="AP137" s="128">
        <f>'EV ECONOMICA'!CQ137</f>
        <v>0</v>
      </c>
      <c r="AQ137" s="230"/>
      <c r="AR137" s="128">
        <f>'EV ECONOMICA'!CV137</f>
        <v>306</v>
      </c>
      <c r="AS137" s="230" t="s">
        <v>38</v>
      </c>
      <c r="AT137" s="128">
        <f>'EV ECONOMICA'!DA137</f>
        <v>0</v>
      </c>
      <c r="AU137" s="230"/>
      <c r="AV137" s="128">
        <f>'EV ECONOMICA'!DF137</f>
        <v>0</v>
      </c>
      <c r="AW137" s="230"/>
      <c r="AX137" s="128">
        <f>'EV ECONOMICA'!DK137</f>
        <v>0</v>
      </c>
      <c r="AY137" s="230"/>
      <c r="AZ137" s="128">
        <f>'EV ECONOMICA'!DP137</f>
        <v>0</v>
      </c>
      <c r="BA137" s="230"/>
      <c r="BB137" s="128">
        <f>'EV ECONOMICA'!DU137</f>
        <v>0</v>
      </c>
      <c r="BC137" s="230"/>
      <c r="BD137" s="128">
        <f>'EV ECONOMICA'!DZ137</f>
        <v>0</v>
      </c>
      <c r="BE137" s="230"/>
      <c r="BF137" s="128">
        <f>'EV ECONOMICA'!EE137</f>
        <v>0</v>
      </c>
      <c r="BG137" s="230"/>
      <c r="BH137" s="128">
        <f>'EV ECONOMICA'!EJ137</f>
        <v>0</v>
      </c>
      <c r="BI137" s="230"/>
    </row>
    <row r="138" spans="1:61" s="226" customFormat="1" ht="25.5" x14ac:dyDescent="0.2">
      <c r="A138" s="103">
        <v>129</v>
      </c>
      <c r="B138" s="202" t="s">
        <v>231</v>
      </c>
      <c r="C138" s="121" t="s">
        <v>232</v>
      </c>
      <c r="D138" s="146">
        <v>1</v>
      </c>
      <c r="E138" s="227" t="s">
        <v>53</v>
      </c>
      <c r="F138" s="228">
        <v>36276.333333333336</v>
      </c>
      <c r="G138" s="25">
        <v>135.66</v>
      </c>
      <c r="H138" s="128">
        <f>'EV ECONOMICA'!J138</f>
        <v>130.9</v>
      </c>
      <c r="I138" s="230" t="s">
        <v>575</v>
      </c>
      <c r="J138" s="128">
        <f>'EV ECONOMICA'!O138</f>
        <v>0</v>
      </c>
      <c r="K138" s="230"/>
      <c r="L138" s="128">
        <f>'EV ECONOMICA'!T138</f>
        <v>0</v>
      </c>
      <c r="M138" s="230"/>
      <c r="N138" s="128">
        <f>'EV ECONOMICA'!Y138</f>
        <v>0</v>
      </c>
      <c r="O138" s="230"/>
      <c r="P138" s="128">
        <f>'EV ECONOMICA'!AD138</f>
        <v>0</v>
      </c>
      <c r="Q138" s="230"/>
      <c r="R138" s="128">
        <f>'EV ECONOMICA'!AI138</f>
        <v>135.66</v>
      </c>
      <c r="S138" s="230" t="s">
        <v>575</v>
      </c>
      <c r="T138" s="128">
        <f>'EV ECONOMICA'!AN138</f>
        <v>202.3</v>
      </c>
      <c r="U138" s="230" t="s">
        <v>39</v>
      </c>
      <c r="V138" s="128">
        <f>'EV ECONOMICA'!AS138</f>
        <v>0</v>
      </c>
      <c r="W138" s="230"/>
      <c r="X138" s="128">
        <f>'EV ECONOMICA'!AX138</f>
        <v>135.66</v>
      </c>
      <c r="Y138" s="230" t="s">
        <v>39</v>
      </c>
      <c r="Z138" s="128">
        <f>'EV ECONOMICA'!BC138</f>
        <v>0</v>
      </c>
      <c r="AA138" s="230"/>
      <c r="AB138" s="128">
        <f>'EV ECONOMICA'!BH138</f>
        <v>0</v>
      </c>
      <c r="AC138" s="230"/>
      <c r="AD138" s="128">
        <f>'EV ECONOMICA'!BM138</f>
        <v>0</v>
      </c>
      <c r="AE138" s="230"/>
      <c r="AF138" s="128">
        <f>'EV ECONOMICA'!BR138</f>
        <v>291.55</v>
      </c>
      <c r="AG138" s="230" t="s">
        <v>39</v>
      </c>
      <c r="AH138" s="128">
        <f>'EV ECONOMICA'!BW138</f>
        <v>142.80000000000001</v>
      </c>
      <c r="AI138" s="230" t="s">
        <v>39</v>
      </c>
      <c r="AJ138" s="128">
        <f>'EV ECONOMICA'!CB138</f>
        <v>0</v>
      </c>
      <c r="AK138" s="230"/>
      <c r="AL138" s="128">
        <f>'EV ECONOMICA'!CG138</f>
        <v>170.17000000000002</v>
      </c>
      <c r="AM138" s="230" t="s">
        <v>575</v>
      </c>
      <c r="AN138" s="128">
        <f>'EV ECONOMICA'!CL138</f>
        <v>215.39</v>
      </c>
      <c r="AO138" s="230" t="s">
        <v>39</v>
      </c>
      <c r="AP138" s="128">
        <f>'EV ECONOMICA'!CQ138</f>
        <v>0</v>
      </c>
      <c r="AQ138" s="230"/>
      <c r="AR138" s="128">
        <f>'EV ECONOMICA'!CV138</f>
        <v>139.22999999999999</v>
      </c>
      <c r="AS138" s="230" t="s">
        <v>39</v>
      </c>
      <c r="AT138" s="128">
        <f>'EV ECONOMICA'!DA138</f>
        <v>0</v>
      </c>
      <c r="AU138" s="230"/>
      <c r="AV138" s="128">
        <f>'EV ECONOMICA'!DF138</f>
        <v>0</v>
      </c>
      <c r="AW138" s="230"/>
      <c r="AX138" s="128">
        <f>'EV ECONOMICA'!DK138</f>
        <v>135.66</v>
      </c>
      <c r="AY138" s="230" t="s">
        <v>39</v>
      </c>
      <c r="AZ138" s="128">
        <f>'EV ECONOMICA'!DP138</f>
        <v>0</v>
      </c>
      <c r="BA138" s="230"/>
      <c r="BB138" s="128">
        <f>'EV ECONOMICA'!DU138</f>
        <v>0</v>
      </c>
      <c r="BC138" s="230"/>
      <c r="BD138" s="128">
        <f>'EV ECONOMICA'!DZ138</f>
        <v>0</v>
      </c>
      <c r="BE138" s="230"/>
      <c r="BF138" s="128">
        <f>'EV ECONOMICA'!EE138</f>
        <v>0</v>
      </c>
      <c r="BG138" s="230"/>
      <c r="BH138" s="128">
        <f>'EV ECONOMICA'!EJ138</f>
        <v>0</v>
      </c>
      <c r="BI138" s="230"/>
    </row>
    <row r="139" spans="1:61" s="226" customFormat="1" ht="38.25" x14ac:dyDescent="0.2">
      <c r="A139" s="103">
        <v>130</v>
      </c>
      <c r="B139" s="202" t="s">
        <v>233</v>
      </c>
      <c r="C139" s="121" t="s">
        <v>234</v>
      </c>
      <c r="D139" s="146">
        <v>1</v>
      </c>
      <c r="E139" s="227" t="s">
        <v>53</v>
      </c>
      <c r="F139" s="228">
        <v>1</v>
      </c>
      <c r="G139" s="25">
        <v>1066937.3397619999</v>
      </c>
      <c r="H139" s="128">
        <f>'EV ECONOMICA'!J139</f>
        <v>0</v>
      </c>
      <c r="I139" s="230"/>
      <c r="J139" s="128">
        <f>'EV ECONOMICA'!O139</f>
        <v>0</v>
      </c>
      <c r="K139" s="230"/>
      <c r="L139" s="128">
        <f>'EV ECONOMICA'!T139</f>
        <v>0</v>
      </c>
      <c r="M139" s="230"/>
      <c r="N139" s="128">
        <f>'EV ECONOMICA'!Y139</f>
        <v>0</v>
      </c>
      <c r="O139" s="230"/>
      <c r="P139" s="128">
        <f>'EV ECONOMICA'!AD139</f>
        <v>0</v>
      </c>
      <c r="Q139" s="230"/>
      <c r="R139" s="128">
        <f>'EV ECONOMICA'!AI139</f>
        <v>0</v>
      </c>
      <c r="S139" s="230"/>
      <c r="T139" s="128">
        <f>'EV ECONOMICA'!AN139</f>
        <v>0</v>
      </c>
      <c r="U139" s="230"/>
      <c r="V139" s="128">
        <f>'EV ECONOMICA'!AS139</f>
        <v>0</v>
      </c>
      <c r="W139" s="230"/>
      <c r="X139" s="128">
        <f>'EV ECONOMICA'!AX139</f>
        <v>2393042.4</v>
      </c>
      <c r="Y139" s="230" t="s">
        <v>39</v>
      </c>
      <c r="Z139" s="128">
        <f>'EV ECONOMICA'!BC139</f>
        <v>0</v>
      </c>
      <c r="AA139" s="230"/>
      <c r="AB139" s="128">
        <f>'EV ECONOMICA'!BH139</f>
        <v>0</v>
      </c>
      <c r="AC139" s="230"/>
      <c r="AD139" s="128">
        <f>'EV ECONOMICA'!BM139</f>
        <v>1010166.01</v>
      </c>
      <c r="AE139" s="230" t="s">
        <v>39</v>
      </c>
      <c r="AF139" s="128">
        <f>'EV ECONOMICA'!BR139</f>
        <v>0</v>
      </c>
      <c r="AG139" s="230"/>
      <c r="AH139" s="128">
        <f>'EV ECONOMICA'!BW139</f>
        <v>0</v>
      </c>
      <c r="AI139" s="230"/>
      <c r="AJ139" s="128">
        <f>'EV ECONOMICA'!CB139</f>
        <v>0</v>
      </c>
      <c r="AK139" s="230"/>
      <c r="AL139" s="128">
        <f>'EV ECONOMICA'!CG139</f>
        <v>0</v>
      </c>
      <c r="AM139" s="230"/>
      <c r="AN139" s="128">
        <f>'EV ECONOMICA'!CL139</f>
        <v>0</v>
      </c>
      <c r="AO139" s="230"/>
      <c r="AP139" s="128">
        <f>'EV ECONOMICA'!CQ139</f>
        <v>0</v>
      </c>
      <c r="AQ139" s="230"/>
      <c r="AR139" s="128">
        <f>'EV ECONOMICA'!CV139</f>
        <v>0</v>
      </c>
      <c r="AS139" s="230"/>
      <c r="AT139" s="128">
        <f>'EV ECONOMICA'!DA139</f>
        <v>0</v>
      </c>
      <c r="AU139" s="230"/>
      <c r="AV139" s="128">
        <f>'EV ECONOMICA'!DF139</f>
        <v>0</v>
      </c>
      <c r="AW139" s="230"/>
      <c r="AX139" s="128">
        <f>'EV ECONOMICA'!DK139</f>
        <v>0</v>
      </c>
      <c r="AY139" s="230"/>
      <c r="AZ139" s="128">
        <f>'EV ECONOMICA'!DP139</f>
        <v>907970</v>
      </c>
      <c r="BA139" s="230" t="s">
        <v>38</v>
      </c>
      <c r="BB139" s="128">
        <f>'EV ECONOMICA'!DU139</f>
        <v>0</v>
      </c>
      <c r="BC139" s="230"/>
      <c r="BD139" s="128">
        <f>'EV ECONOMICA'!DZ139</f>
        <v>0</v>
      </c>
      <c r="BE139" s="230"/>
      <c r="BF139" s="128">
        <f>'EV ECONOMICA'!EE139</f>
        <v>0</v>
      </c>
      <c r="BG139" s="230"/>
      <c r="BH139" s="128">
        <f>'EV ECONOMICA'!EJ139</f>
        <v>0</v>
      </c>
      <c r="BI139" s="230"/>
    </row>
    <row r="140" spans="1:61" s="226" customFormat="1" ht="25.5" x14ac:dyDescent="0.2">
      <c r="A140" s="103">
        <v>131</v>
      </c>
      <c r="B140" s="202" t="s">
        <v>235</v>
      </c>
      <c r="C140" s="121" t="s">
        <v>234</v>
      </c>
      <c r="D140" s="146">
        <v>1</v>
      </c>
      <c r="E140" s="227" t="s">
        <v>53</v>
      </c>
      <c r="F140" s="228">
        <v>0.66666666666666663</v>
      </c>
      <c r="G140" s="25">
        <v>1452113.9815000002</v>
      </c>
      <c r="H140" s="128">
        <f>'EV ECONOMICA'!J140</f>
        <v>0</v>
      </c>
      <c r="I140" s="230"/>
      <c r="J140" s="128">
        <f>'EV ECONOMICA'!O140</f>
        <v>0</v>
      </c>
      <c r="K140" s="230"/>
      <c r="L140" s="128">
        <f>'EV ECONOMICA'!T140</f>
        <v>0</v>
      </c>
      <c r="M140" s="230"/>
      <c r="N140" s="128">
        <f>'EV ECONOMICA'!Y140</f>
        <v>0</v>
      </c>
      <c r="O140" s="230"/>
      <c r="P140" s="128">
        <f>'EV ECONOMICA'!AD140</f>
        <v>0</v>
      </c>
      <c r="Q140" s="230"/>
      <c r="R140" s="128">
        <f>'EV ECONOMICA'!AI140</f>
        <v>0</v>
      </c>
      <c r="S140" s="230"/>
      <c r="T140" s="128">
        <f>'EV ECONOMICA'!AN140</f>
        <v>0</v>
      </c>
      <c r="U140" s="230"/>
      <c r="V140" s="128">
        <f>'EV ECONOMICA'!AS140</f>
        <v>0</v>
      </c>
      <c r="W140" s="230"/>
      <c r="X140" s="128">
        <f>'EV ECONOMICA'!AX140</f>
        <v>0</v>
      </c>
      <c r="Y140" s="230"/>
      <c r="Z140" s="128">
        <f>'EV ECONOMICA'!BC140</f>
        <v>0</v>
      </c>
      <c r="AA140" s="230"/>
      <c r="AB140" s="128">
        <f>'EV ECONOMICA'!BH140</f>
        <v>0</v>
      </c>
      <c r="AC140" s="230"/>
      <c r="AD140" s="128">
        <f>'EV ECONOMICA'!BM140</f>
        <v>1262707.81</v>
      </c>
      <c r="AE140" s="230" t="s">
        <v>39</v>
      </c>
      <c r="AF140" s="128">
        <f>'EV ECONOMICA'!BR140</f>
        <v>0</v>
      </c>
      <c r="AG140" s="230"/>
      <c r="AH140" s="128">
        <f>'EV ECONOMICA'!BW140</f>
        <v>0</v>
      </c>
      <c r="AI140" s="230"/>
      <c r="AJ140" s="128">
        <f>'EV ECONOMICA'!CB140</f>
        <v>0</v>
      </c>
      <c r="AK140" s="230"/>
      <c r="AL140" s="128">
        <f>'EV ECONOMICA'!CG140</f>
        <v>0</v>
      </c>
      <c r="AM140" s="230"/>
      <c r="AN140" s="128">
        <f>'EV ECONOMICA'!CL140</f>
        <v>0</v>
      </c>
      <c r="AO140" s="230"/>
      <c r="AP140" s="128">
        <f>'EV ECONOMICA'!CQ140</f>
        <v>0</v>
      </c>
      <c r="AQ140" s="230"/>
      <c r="AR140" s="128">
        <f>'EV ECONOMICA'!CV140</f>
        <v>0</v>
      </c>
      <c r="AS140" s="230"/>
      <c r="AT140" s="128">
        <f>'EV ECONOMICA'!DA140</f>
        <v>0</v>
      </c>
      <c r="AU140" s="230"/>
      <c r="AV140" s="128">
        <f>'EV ECONOMICA'!DF140</f>
        <v>0</v>
      </c>
      <c r="AW140" s="230"/>
      <c r="AX140" s="128">
        <f>'EV ECONOMICA'!DK140</f>
        <v>0</v>
      </c>
      <c r="AY140" s="230"/>
      <c r="AZ140" s="128">
        <f>'EV ECONOMICA'!DP140</f>
        <v>907970</v>
      </c>
      <c r="BA140" s="230" t="s">
        <v>38</v>
      </c>
      <c r="BB140" s="128">
        <f>'EV ECONOMICA'!DU140</f>
        <v>0</v>
      </c>
      <c r="BC140" s="230"/>
      <c r="BD140" s="128">
        <f>'EV ECONOMICA'!DZ140</f>
        <v>0</v>
      </c>
      <c r="BE140" s="230"/>
      <c r="BF140" s="128">
        <f>'EV ECONOMICA'!EE140</f>
        <v>0</v>
      </c>
      <c r="BG140" s="230"/>
      <c r="BH140" s="128">
        <f>'EV ECONOMICA'!EJ140</f>
        <v>0</v>
      </c>
      <c r="BI140" s="230"/>
    </row>
    <row r="141" spans="1:61" s="226" customFormat="1" ht="25.5" x14ac:dyDescent="0.2">
      <c r="A141" s="103">
        <v>132</v>
      </c>
      <c r="B141" s="202" t="s">
        <v>236</v>
      </c>
      <c r="C141" s="121" t="s">
        <v>234</v>
      </c>
      <c r="D141" s="146">
        <v>1</v>
      </c>
      <c r="E141" s="227" t="s">
        <v>53</v>
      </c>
      <c r="F141" s="228">
        <v>1</v>
      </c>
      <c r="G141" s="25">
        <v>1207498.7120000001</v>
      </c>
      <c r="H141" s="128">
        <f>'EV ECONOMICA'!J141</f>
        <v>0</v>
      </c>
      <c r="I141" s="230"/>
      <c r="J141" s="128">
        <f>'EV ECONOMICA'!O141</f>
        <v>0</v>
      </c>
      <c r="K141" s="230"/>
      <c r="L141" s="128">
        <f>'EV ECONOMICA'!T141</f>
        <v>0</v>
      </c>
      <c r="M141" s="230"/>
      <c r="N141" s="128">
        <f>'EV ECONOMICA'!Y141</f>
        <v>0</v>
      </c>
      <c r="O141" s="230"/>
      <c r="P141" s="128">
        <f>'EV ECONOMICA'!AD141</f>
        <v>0</v>
      </c>
      <c r="Q141" s="230"/>
      <c r="R141" s="128">
        <f>'EV ECONOMICA'!AI141</f>
        <v>0</v>
      </c>
      <c r="S141" s="230"/>
      <c r="T141" s="128">
        <f>'EV ECONOMICA'!AN141</f>
        <v>0</v>
      </c>
      <c r="U141" s="230"/>
      <c r="V141" s="128">
        <f>'EV ECONOMICA'!AS141</f>
        <v>0</v>
      </c>
      <c r="W141" s="230"/>
      <c r="X141" s="128">
        <f>'EV ECONOMICA'!AX141</f>
        <v>2300379.48</v>
      </c>
      <c r="Y141" s="230" t="s">
        <v>39</v>
      </c>
      <c r="Z141" s="128">
        <f>'EV ECONOMICA'!BC141</f>
        <v>0</v>
      </c>
      <c r="AA141" s="230"/>
      <c r="AB141" s="128">
        <f>'EV ECONOMICA'!BH141</f>
        <v>0</v>
      </c>
      <c r="AC141" s="230"/>
      <c r="AD141" s="128">
        <f>'EV ECONOMICA'!BM141</f>
        <v>1049998.8799999999</v>
      </c>
      <c r="AE141" s="230" t="s">
        <v>39</v>
      </c>
      <c r="AF141" s="128">
        <f>'EV ECONOMICA'!BR141</f>
        <v>0</v>
      </c>
      <c r="AG141" s="230"/>
      <c r="AH141" s="128">
        <f>'EV ECONOMICA'!BW141</f>
        <v>0</v>
      </c>
      <c r="AI141" s="230"/>
      <c r="AJ141" s="128">
        <f>'EV ECONOMICA'!CB141</f>
        <v>0</v>
      </c>
      <c r="AK141" s="230"/>
      <c r="AL141" s="128">
        <f>'EV ECONOMICA'!CG141</f>
        <v>0</v>
      </c>
      <c r="AM141" s="230"/>
      <c r="AN141" s="128">
        <f>'EV ECONOMICA'!CL141</f>
        <v>0</v>
      </c>
      <c r="AO141" s="230"/>
      <c r="AP141" s="128">
        <f>'EV ECONOMICA'!CQ141</f>
        <v>0</v>
      </c>
      <c r="AQ141" s="230"/>
      <c r="AR141" s="128">
        <f>'EV ECONOMICA'!CV141</f>
        <v>0</v>
      </c>
      <c r="AS141" s="230"/>
      <c r="AT141" s="128">
        <f>'EV ECONOMICA'!DA141</f>
        <v>0</v>
      </c>
      <c r="AU141" s="230"/>
      <c r="AV141" s="128">
        <f>'EV ECONOMICA'!DF141</f>
        <v>0</v>
      </c>
      <c r="AW141" s="230"/>
      <c r="AX141" s="128">
        <f>'EV ECONOMICA'!DK141</f>
        <v>0</v>
      </c>
      <c r="AY141" s="230"/>
      <c r="AZ141" s="128">
        <f>'EV ECONOMICA'!DP141</f>
        <v>600950</v>
      </c>
      <c r="BA141" s="230" t="s">
        <v>38</v>
      </c>
      <c r="BB141" s="128">
        <f>'EV ECONOMICA'!DU141</f>
        <v>0</v>
      </c>
      <c r="BC141" s="230"/>
      <c r="BD141" s="128">
        <f>'EV ECONOMICA'!DZ141</f>
        <v>0</v>
      </c>
      <c r="BE141" s="230"/>
      <c r="BF141" s="128">
        <f>'EV ECONOMICA'!EE141</f>
        <v>0</v>
      </c>
      <c r="BG141" s="230"/>
      <c r="BH141" s="128">
        <f>'EV ECONOMICA'!EJ141</f>
        <v>0</v>
      </c>
      <c r="BI141" s="230"/>
    </row>
    <row r="142" spans="1:61" s="226" customFormat="1" ht="25.5" x14ac:dyDescent="0.2">
      <c r="A142" s="103">
        <v>133</v>
      </c>
      <c r="B142" s="202" t="s">
        <v>237</v>
      </c>
      <c r="C142" s="121" t="s">
        <v>234</v>
      </c>
      <c r="D142" s="146">
        <v>1</v>
      </c>
      <c r="E142" s="227" t="s">
        <v>53</v>
      </c>
      <c r="F142" s="228">
        <v>1</v>
      </c>
      <c r="G142" s="25">
        <v>412573</v>
      </c>
      <c r="H142" s="128">
        <f>'EV ECONOMICA'!J142</f>
        <v>0</v>
      </c>
      <c r="I142" s="230"/>
      <c r="J142" s="128">
        <f>'EV ECONOMICA'!O142</f>
        <v>0</v>
      </c>
      <c r="K142" s="230"/>
      <c r="L142" s="128">
        <f>'EV ECONOMICA'!T142</f>
        <v>0</v>
      </c>
      <c r="M142" s="230"/>
      <c r="N142" s="128">
        <f>'EV ECONOMICA'!Y142</f>
        <v>0</v>
      </c>
      <c r="O142" s="230"/>
      <c r="P142" s="128">
        <f>'EV ECONOMICA'!AD142</f>
        <v>0</v>
      </c>
      <c r="Q142" s="230"/>
      <c r="R142" s="128">
        <f>'EV ECONOMICA'!AI142</f>
        <v>0</v>
      </c>
      <c r="S142" s="230"/>
      <c r="T142" s="128">
        <f>'EV ECONOMICA'!AN142</f>
        <v>0</v>
      </c>
      <c r="U142" s="230"/>
      <c r="V142" s="128">
        <f>'EV ECONOMICA'!AS142</f>
        <v>0</v>
      </c>
      <c r="W142" s="230"/>
      <c r="X142" s="128">
        <f>'EV ECONOMICA'!AX142</f>
        <v>838014.66</v>
      </c>
      <c r="Y142" s="230" t="s">
        <v>39</v>
      </c>
      <c r="Z142" s="128">
        <f>'EV ECONOMICA'!BC142</f>
        <v>0</v>
      </c>
      <c r="AA142" s="230"/>
      <c r="AB142" s="128">
        <f>'EV ECONOMICA'!BH142</f>
        <v>0</v>
      </c>
      <c r="AC142" s="230"/>
      <c r="AD142" s="128">
        <f>'EV ECONOMICA'!BM142</f>
        <v>379610</v>
      </c>
      <c r="AE142" s="230" t="s">
        <v>39</v>
      </c>
      <c r="AF142" s="128">
        <f>'EV ECONOMICA'!BR142</f>
        <v>0</v>
      </c>
      <c r="AG142" s="230"/>
      <c r="AH142" s="128">
        <f>'EV ECONOMICA'!BW142</f>
        <v>0</v>
      </c>
      <c r="AI142" s="230"/>
      <c r="AJ142" s="128">
        <f>'EV ECONOMICA'!CB142</f>
        <v>0</v>
      </c>
      <c r="AK142" s="230"/>
      <c r="AL142" s="128">
        <f>'EV ECONOMICA'!CG142</f>
        <v>0</v>
      </c>
      <c r="AM142" s="230"/>
      <c r="AN142" s="128">
        <f>'EV ECONOMICA'!CL142</f>
        <v>0</v>
      </c>
      <c r="AO142" s="230"/>
      <c r="AP142" s="128">
        <f>'EV ECONOMICA'!CQ142</f>
        <v>0</v>
      </c>
      <c r="AQ142" s="230"/>
      <c r="AR142" s="128">
        <f>'EV ECONOMICA'!CV142</f>
        <v>0</v>
      </c>
      <c r="AS142" s="230"/>
      <c r="AT142" s="128">
        <f>'EV ECONOMICA'!DA142</f>
        <v>0</v>
      </c>
      <c r="AU142" s="230"/>
      <c r="AV142" s="128">
        <f>'EV ECONOMICA'!DF142</f>
        <v>0</v>
      </c>
      <c r="AW142" s="230"/>
      <c r="AX142" s="128">
        <f>'EV ECONOMICA'!DK142</f>
        <v>0</v>
      </c>
      <c r="AY142" s="230"/>
      <c r="AZ142" s="128">
        <f>'EV ECONOMICA'!DP142</f>
        <v>0</v>
      </c>
      <c r="BA142" s="230" t="s">
        <v>38</v>
      </c>
      <c r="BB142" s="128">
        <f>'EV ECONOMICA'!DU142</f>
        <v>0</v>
      </c>
      <c r="BC142" s="230"/>
      <c r="BD142" s="128">
        <f>'EV ECONOMICA'!DZ142</f>
        <v>0</v>
      </c>
      <c r="BE142" s="230"/>
      <c r="BF142" s="128">
        <f>'EV ECONOMICA'!EE142</f>
        <v>0</v>
      </c>
      <c r="BG142" s="230"/>
      <c r="BH142" s="128">
        <f>'EV ECONOMICA'!EJ142</f>
        <v>0</v>
      </c>
      <c r="BI142" s="230"/>
    </row>
    <row r="143" spans="1:61" s="226" customFormat="1" ht="25.5" x14ac:dyDescent="0.2">
      <c r="A143" s="103">
        <v>134</v>
      </c>
      <c r="B143" s="202" t="s">
        <v>238</v>
      </c>
      <c r="C143" s="121" t="s">
        <v>234</v>
      </c>
      <c r="D143" s="146">
        <v>1</v>
      </c>
      <c r="E143" s="227" t="s">
        <v>53</v>
      </c>
      <c r="F143" s="228">
        <v>18.666666666666668</v>
      </c>
      <c r="G143" s="25">
        <v>474458.95</v>
      </c>
      <c r="H143" s="128">
        <f>'EV ECONOMICA'!J143</f>
        <v>0</v>
      </c>
      <c r="I143" s="230"/>
      <c r="J143" s="128">
        <f>'EV ECONOMICA'!O143</f>
        <v>0</v>
      </c>
      <c r="K143" s="230"/>
      <c r="L143" s="128">
        <f>'EV ECONOMICA'!T143</f>
        <v>0</v>
      </c>
      <c r="M143" s="230"/>
      <c r="N143" s="128">
        <f>'EV ECONOMICA'!Y143</f>
        <v>0</v>
      </c>
      <c r="O143" s="230"/>
      <c r="P143" s="128">
        <f>'EV ECONOMICA'!AD143</f>
        <v>0</v>
      </c>
      <c r="Q143" s="230"/>
      <c r="R143" s="128">
        <f>'EV ECONOMICA'!AI143</f>
        <v>0</v>
      </c>
      <c r="S143" s="230"/>
      <c r="T143" s="128">
        <f>'EV ECONOMICA'!AN143</f>
        <v>0</v>
      </c>
      <c r="U143" s="230"/>
      <c r="V143" s="128">
        <f>'EV ECONOMICA'!AS143</f>
        <v>0</v>
      </c>
      <c r="W143" s="230"/>
      <c r="X143" s="128">
        <f>'EV ECONOMICA'!AX143</f>
        <v>838014.66</v>
      </c>
      <c r="Y143" s="230" t="s">
        <v>39</v>
      </c>
      <c r="Z143" s="128">
        <f>'EV ECONOMICA'!BC143</f>
        <v>0</v>
      </c>
      <c r="AA143" s="230"/>
      <c r="AB143" s="128">
        <f>'EV ECONOMICA'!BH143</f>
        <v>0</v>
      </c>
      <c r="AC143" s="230"/>
      <c r="AD143" s="128">
        <f>'EV ECONOMICA'!BM143</f>
        <v>424950.19</v>
      </c>
      <c r="AE143" s="230" t="s">
        <v>39</v>
      </c>
      <c r="AF143" s="128">
        <f>'EV ECONOMICA'!BR143</f>
        <v>0</v>
      </c>
      <c r="AG143" s="230"/>
      <c r="AH143" s="128">
        <f>'EV ECONOMICA'!BW143</f>
        <v>0</v>
      </c>
      <c r="AI143" s="230"/>
      <c r="AJ143" s="128">
        <f>'EV ECONOMICA'!CB143</f>
        <v>0</v>
      </c>
      <c r="AK143" s="230"/>
      <c r="AL143" s="128">
        <f>'EV ECONOMICA'!CG143</f>
        <v>0</v>
      </c>
      <c r="AM143" s="230"/>
      <c r="AN143" s="128">
        <f>'EV ECONOMICA'!CL143</f>
        <v>0</v>
      </c>
      <c r="AO143" s="230"/>
      <c r="AP143" s="128">
        <f>'EV ECONOMICA'!CQ143</f>
        <v>0</v>
      </c>
      <c r="AQ143" s="230"/>
      <c r="AR143" s="128">
        <f>'EV ECONOMICA'!CV143</f>
        <v>0</v>
      </c>
      <c r="AS143" s="230"/>
      <c r="AT143" s="128">
        <f>'EV ECONOMICA'!DA143</f>
        <v>0</v>
      </c>
      <c r="AU143" s="230"/>
      <c r="AV143" s="128">
        <f>'EV ECONOMICA'!DF143</f>
        <v>0</v>
      </c>
      <c r="AW143" s="230"/>
      <c r="AX143" s="128">
        <f>'EV ECONOMICA'!DK143</f>
        <v>0</v>
      </c>
      <c r="AY143" s="230"/>
      <c r="AZ143" s="128">
        <f>'EV ECONOMICA'!DP143</f>
        <v>0</v>
      </c>
      <c r="BA143" s="230" t="s">
        <v>38</v>
      </c>
      <c r="BB143" s="128">
        <f>'EV ECONOMICA'!DU143</f>
        <v>0</v>
      </c>
      <c r="BC143" s="230"/>
      <c r="BD143" s="128">
        <f>'EV ECONOMICA'!DZ143</f>
        <v>0</v>
      </c>
      <c r="BE143" s="230"/>
      <c r="BF143" s="128">
        <f>'EV ECONOMICA'!EE143</f>
        <v>0</v>
      </c>
      <c r="BG143" s="230"/>
      <c r="BH143" s="128">
        <f>'EV ECONOMICA'!EJ143</f>
        <v>0</v>
      </c>
      <c r="BI143" s="230"/>
    </row>
    <row r="144" spans="1:61" s="226" customFormat="1" ht="25.5" x14ac:dyDescent="0.2">
      <c r="A144" s="103">
        <v>135</v>
      </c>
      <c r="B144" s="202" t="s">
        <v>239</v>
      </c>
      <c r="C144" s="121" t="s">
        <v>240</v>
      </c>
      <c r="D144" s="146">
        <v>1</v>
      </c>
      <c r="E144" s="227" t="s">
        <v>53</v>
      </c>
      <c r="F144" s="228">
        <v>3</v>
      </c>
      <c r="G144" s="25">
        <v>4427.981194</v>
      </c>
      <c r="H144" s="128">
        <f>'EV ECONOMICA'!J144</f>
        <v>0</v>
      </c>
      <c r="I144" s="230"/>
      <c r="J144" s="128">
        <f>'EV ECONOMICA'!O144</f>
        <v>0</v>
      </c>
      <c r="K144" s="230"/>
      <c r="L144" s="128">
        <f>'EV ECONOMICA'!T144</f>
        <v>0</v>
      </c>
      <c r="M144" s="230"/>
      <c r="N144" s="128">
        <f>'EV ECONOMICA'!Y144</f>
        <v>0</v>
      </c>
      <c r="O144" s="230"/>
      <c r="P144" s="128">
        <f>'EV ECONOMICA'!AD144</f>
        <v>0</v>
      </c>
      <c r="Q144" s="230"/>
      <c r="R144" s="128">
        <f>'EV ECONOMICA'!AI144</f>
        <v>0</v>
      </c>
      <c r="S144" s="230"/>
      <c r="T144" s="128">
        <f>'EV ECONOMICA'!AN144</f>
        <v>4425.6099999999997</v>
      </c>
      <c r="U144" s="230" t="s">
        <v>39</v>
      </c>
      <c r="V144" s="128">
        <f>'EV ECONOMICA'!AS144</f>
        <v>0</v>
      </c>
      <c r="W144" s="230"/>
      <c r="X144" s="128">
        <f>'EV ECONOMICA'!AX144</f>
        <v>0</v>
      </c>
      <c r="Y144" s="230"/>
      <c r="Z144" s="128">
        <f>'EV ECONOMICA'!BC144</f>
        <v>0</v>
      </c>
      <c r="AA144" s="230"/>
      <c r="AB144" s="128">
        <f>'EV ECONOMICA'!BH144</f>
        <v>0</v>
      </c>
      <c r="AC144" s="230"/>
      <c r="AD144" s="128">
        <f>'EV ECONOMICA'!BM144</f>
        <v>0</v>
      </c>
      <c r="AE144" s="230"/>
      <c r="AF144" s="128">
        <f>'EV ECONOMICA'!BR144</f>
        <v>0</v>
      </c>
      <c r="AG144" s="230"/>
      <c r="AH144" s="128">
        <f>'EV ECONOMICA'!BW144</f>
        <v>0</v>
      </c>
      <c r="AI144" s="230"/>
      <c r="AJ144" s="128">
        <f>'EV ECONOMICA'!CB144</f>
        <v>0</v>
      </c>
      <c r="AK144" s="230"/>
      <c r="AL144" s="128">
        <f>'EV ECONOMICA'!CG144</f>
        <v>0</v>
      </c>
      <c r="AM144" s="230"/>
      <c r="AN144" s="128">
        <f>'EV ECONOMICA'!CL144</f>
        <v>0</v>
      </c>
      <c r="AO144" s="230"/>
      <c r="AP144" s="128">
        <f>'EV ECONOMICA'!CQ144</f>
        <v>0</v>
      </c>
      <c r="AQ144" s="230"/>
      <c r="AR144" s="128">
        <f>'EV ECONOMICA'!CV144</f>
        <v>0</v>
      </c>
      <c r="AS144" s="230"/>
      <c r="AT144" s="128">
        <f>'EV ECONOMICA'!DA144</f>
        <v>0</v>
      </c>
      <c r="AU144" s="230"/>
      <c r="AV144" s="128">
        <f>'EV ECONOMICA'!DF144</f>
        <v>0</v>
      </c>
      <c r="AW144" s="230"/>
      <c r="AX144" s="128">
        <f>'EV ECONOMICA'!DK144</f>
        <v>0</v>
      </c>
      <c r="AY144" s="230"/>
      <c r="AZ144" s="128">
        <f>'EV ECONOMICA'!DP144</f>
        <v>0</v>
      </c>
      <c r="BA144" s="230"/>
      <c r="BB144" s="128">
        <f>'EV ECONOMICA'!DU144</f>
        <v>0</v>
      </c>
      <c r="BC144" s="230"/>
      <c r="BD144" s="128">
        <f>'EV ECONOMICA'!DZ144</f>
        <v>0</v>
      </c>
      <c r="BE144" s="230"/>
      <c r="BF144" s="128">
        <f>'EV ECONOMICA'!EE144</f>
        <v>0</v>
      </c>
      <c r="BG144" s="230"/>
      <c r="BH144" s="128">
        <f>'EV ECONOMICA'!EJ144</f>
        <v>0</v>
      </c>
      <c r="BI144" s="230"/>
    </row>
    <row r="145" spans="1:61" s="226" customFormat="1" ht="25.5" x14ac:dyDescent="0.2">
      <c r="A145" s="103">
        <v>136</v>
      </c>
      <c r="B145" s="202" t="s">
        <v>241</v>
      </c>
      <c r="C145" s="121" t="s">
        <v>242</v>
      </c>
      <c r="D145" s="146">
        <v>1</v>
      </c>
      <c r="E145" s="227" t="s">
        <v>53</v>
      </c>
      <c r="F145" s="228">
        <v>1</v>
      </c>
      <c r="G145" s="25">
        <v>4453509.55</v>
      </c>
      <c r="H145" s="128">
        <f>'EV ECONOMICA'!J145</f>
        <v>0</v>
      </c>
      <c r="I145" s="230"/>
      <c r="J145" s="128">
        <f>'EV ECONOMICA'!O145</f>
        <v>0</v>
      </c>
      <c r="K145" s="230"/>
      <c r="L145" s="128">
        <f>'EV ECONOMICA'!T145</f>
        <v>0</v>
      </c>
      <c r="M145" s="230"/>
      <c r="N145" s="128">
        <f>'EV ECONOMICA'!Y145</f>
        <v>0</v>
      </c>
      <c r="O145" s="230"/>
      <c r="P145" s="128">
        <f>'EV ECONOMICA'!AD145</f>
        <v>0</v>
      </c>
      <c r="Q145" s="230"/>
      <c r="R145" s="128">
        <f>'EV ECONOMICA'!AI145</f>
        <v>0</v>
      </c>
      <c r="S145" s="230"/>
      <c r="T145" s="128">
        <f>'EV ECONOMICA'!AN145</f>
        <v>0</v>
      </c>
      <c r="U145" s="230"/>
      <c r="V145" s="128">
        <f>'EV ECONOMICA'!AS145</f>
        <v>0</v>
      </c>
      <c r="W145" s="230"/>
      <c r="X145" s="128">
        <f>'EV ECONOMICA'!AX145</f>
        <v>2741862.34</v>
      </c>
      <c r="Y145" s="230" t="s">
        <v>575</v>
      </c>
      <c r="Z145" s="128">
        <f>'EV ECONOMICA'!BC145</f>
        <v>0</v>
      </c>
      <c r="AA145" s="230"/>
      <c r="AB145" s="128">
        <f>'EV ECONOMICA'!BH145</f>
        <v>0</v>
      </c>
      <c r="AC145" s="230"/>
      <c r="AD145" s="128">
        <f>'EV ECONOMICA'!BM145</f>
        <v>3872617</v>
      </c>
      <c r="AE145" s="230" t="s">
        <v>39</v>
      </c>
      <c r="AF145" s="128">
        <f>'EV ECONOMICA'!BR145</f>
        <v>0</v>
      </c>
      <c r="AG145" s="230"/>
      <c r="AH145" s="128">
        <f>'EV ECONOMICA'!BW145</f>
        <v>0</v>
      </c>
      <c r="AI145" s="230"/>
      <c r="AJ145" s="128">
        <f>'EV ECONOMICA'!CB145</f>
        <v>0</v>
      </c>
      <c r="AK145" s="230"/>
      <c r="AL145" s="128">
        <f>'EV ECONOMICA'!CG145</f>
        <v>0</v>
      </c>
      <c r="AM145" s="230"/>
      <c r="AN145" s="128">
        <f>'EV ECONOMICA'!CL145</f>
        <v>0</v>
      </c>
      <c r="AO145" s="230"/>
      <c r="AP145" s="128">
        <f>'EV ECONOMICA'!CQ145</f>
        <v>0</v>
      </c>
      <c r="AQ145" s="230"/>
      <c r="AR145" s="128">
        <f>'EV ECONOMICA'!CV145</f>
        <v>0</v>
      </c>
      <c r="AS145" s="230"/>
      <c r="AT145" s="128">
        <f>'EV ECONOMICA'!DA145</f>
        <v>0</v>
      </c>
      <c r="AU145" s="230"/>
      <c r="AV145" s="128">
        <f>'EV ECONOMICA'!DF145</f>
        <v>0</v>
      </c>
      <c r="AW145" s="230"/>
      <c r="AX145" s="128">
        <f>'EV ECONOMICA'!DK145</f>
        <v>0</v>
      </c>
      <c r="AY145" s="230"/>
      <c r="AZ145" s="128">
        <f>'EV ECONOMICA'!DP145</f>
        <v>0</v>
      </c>
      <c r="BA145" s="230"/>
      <c r="BB145" s="128">
        <f>'EV ECONOMICA'!DU145</f>
        <v>0</v>
      </c>
      <c r="BC145" s="230"/>
      <c r="BD145" s="128">
        <f>'EV ECONOMICA'!DZ145</f>
        <v>0</v>
      </c>
      <c r="BE145" s="230"/>
      <c r="BF145" s="128">
        <f>'EV ECONOMICA'!EE145</f>
        <v>0</v>
      </c>
      <c r="BG145" s="230"/>
      <c r="BH145" s="128">
        <f>'EV ECONOMICA'!EJ145</f>
        <v>0</v>
      </c>
      <c r="BI145" s="230"/>
    </row>
    <row r="146" spans="1:61" s="226" customFormat="1" ht="38.25" x14ac:dyDescent="0.2">
      <c r="A146" s="103">
        <v>137</v>
      </c>
      <c r="B146" s="202" t="s">
        <v>243</v>
      </c>
      <c r="C146" s="121" t="s">
        <v>244</v>
      </c>
      <c r="D146" s="146">
        <v>1</v>
      </c>
      <c r="E146" s="227" t="s">
        <v>53</v>
      </c>
      <c r="F146" s="228">
        <v>23.333333333333332</v>
      </c>
      <c r="G146" s="25">
        <v>118800</v>
      </c>
      <c r="H146" s="128">
        <f>'EV ECONOMICA'!J146</f>
        <v>0</v>
      </c>
      <c r="I146" s="230"/>
      <c r="J146" s="128">
        <f>'EV ECONOMICA'!O146</f>
        <v>0</v>
      </c>
      <c r="K146" s="230"/>
      <c r="L146" s="128">
        <f>'EV ECONOMICA'!T146</f>
        <v>0</v>
      </c>
      <c r="M146" s="230"/>
      <c r="N146" s="128">
        <f>'EV ECONOMICA'!Y146</f>
        <v>0</v>
      </c>
      <c r="O146" s="230"/>
      <c r="P146" s="128">
        <f>'EV ECONOMICA'!AD146</f>
        <v>0</v>
      </c>
      <c r="Q146" s="230"/>
      <c r="R146" s="128">
        <f>'EV ECONOMICA'!AI146</f>
        <v>0</v>
      </c>
      <c r="S146" s="230"/>
      <c r="T146" s="128">
        <f>'EV ECONOMICA'!AN146</f>
        <v>0</v>
      </c>
      <c r="U146" s="230"/>
      <c r="V146" s="128">
        <f>'EV ECONOMICA'!AS146</f>
        <v>0</v>
      </c>
      <c r="W146" s="230"/>
      <c r="X146" s="128">
        <f>'EV ECONOMICA'!AX146</f>
        <v>0</v>
      </c>
      <c r="Y146" s="230"/>
      <c r="Z146" s="128">
        <f>'EV ECONOMICA'!BC146</f>
        <v>0</v>
      </c>
      <c r="AA146" s="230"/>
      <c r="AB146" s="128">
        <f>'EV ECONOMICA'!BH146</f>
        <v>0</v>
      </c>
      <c r="AC146" s="230"/>
      <c r="AD146" s="128">
        <f>'EV ECONOMICA'!BM146</f>
        <v>142000</v>
      </c>
      <c r="AE146" s="230" t="s">
        <v>39</v>
      </c>
      <c r="AF146" s="128">
        <f>'EV ECONOMICA'!BR146</f>
        <v>0</v>
      </c>
      <c r="AG146" s="230"/>
      <c r="AH146" s="128">
        <f>'EV ECONOMICA'!BW146</f>
        <v>0</v>
      </c>
      <c r="AI146" s="230"/>
      <c r="AJ146" s="128">
        <f>'EV ECONOMICA'!CB146</f>
        <v>0</v>
      </c>
      <c r="AK146" s="230"/>
      <c r="AL146" s="128">
        <f>'EV ECONOMICA'!CG146</f>
        <v>0</v>
      </c>
      <c r="AM146" s="230"/>
      <c r="AN146" s="128">
        <f>'EV ECONOMICA'!CL146</f>
        <v>0</v>
      </c>
      <c r="AO146" s="230"/>
      <c r="AP146" s="128">
        <f>'EV ECONOMICA'!CQ146</f>
        <v>0</v>
      </c>
      <c r="AQ146" s="230"/>
      <c r="AR146" s="128">
        <f>'EV ECONOMICA'!CV146</f>
        <v>0</v>
      </c>
      <c r="AS146" s="230"/>
      <c r="AT146" s="128">
        <f>'EV ECONOMICA'!DA146</f>
        <v>0</v>
      </c>
      <c r="AU146" s="230"/>
      <c r="AV146" s="128">
        <f>'EV ECONOMICA'!DF146</f>
        <v>0</v>
      </c>
      <c r="AW146" s="230"/>
      <c r="AX146" s="128">
        <f>'EV ECONOMICA'!DK146</f>
        <v>0</v>
      </c>
      <c r="AY146" s="230"/>
      <c r="AZ146" s="128">
        <f>'EV ECONOMICA'!DP146</f>
        <v>0</v>
      </c>
      <c r="BA146" s="230"/>
      <c r="BB146" s="128">
        <f>'EV ECONOMICA'!DU146</f>
        <v>0</v>
      </c>
      <c r="BC146" s="230"/>
      <c r="BD146" s="128">
        <f>'EV ECONOMICA'!DZ146</f>
        <v>0</v>
      </c>
      <c r="BE146" s="230"/>
      <c r="BF146" s="128">
        <f>'EV ECONOMICA'!EE146</f>
        <v>0</v>
      </c>
      <c r="BG146" s="230"/>
      <c r="BH146" s="128">
        <f>'EV ECONOMICA'!EJ146</f>
        <v>118800</v>
      </c>
      <c r="BI146" s="230" t="s">
        <v>575</v>
      </c>
    </row>
    <row r="147" spans="1:61" s="226" customFormat="1" ht="38.25" x14ac:dyDescent="0.2">
      <c r="A147" s="103">
        <v>138</v>
      </c>
      <c r="B147" s="202" t="s">
        <v>245</v>
      </c>
      <c r="C147" s="121" t="s">
        <v>244</v>
      </c>
      <c r="D147" s="146">
        <v>1</v>
      </c>
      <c r="E147" s="227" t="s">
        <v>53</v>
      </c>
      <c r="F147" s="228">
        <v>1</v>
      </c>
      <c r="G147" s="25">
        <v>57500</v>
      </c>
      <c r="H147" s="128">
        <f>'EV ECONOMICA'!J147</f>
        <v>0</v>
      </c>
      <c r="I147" s="230"/>
      <c r="J147" s="128">
        <f>'EV ECONOMICA'!O147</f>
        <v>0</v>
      </c>
      <c r="K147" s="230"/>
      <c r="L147" s="128">
        <f>'EV ECONOMICA'!T147</f>
        <v>0</v>
      </c>
      <c r="M147" s="230"/>
      <c r="N147" s="128">
        <f>'EV ECONOMICA'!Y147</f>
        <v>0</v>
      </c>
      <c r="O147" s="230"/>
      <c r="P147" s="128">
        <f>'EV ECONOMICA'!AD147</f>
        <v>0</v>
      </c>
      <c r="Q147" s="230"/>
      <c r="R147" s="128">
        <f>'EV ECONOMICA'!AI147</f>
        <v>0</v>
      </c>
      <c r="S147" s="230"/>
      <c r="T147" s="128">
        <f>'EV ECONOMICA'!AN147</f>
        <v>0</v>
      </c>
      <c r="U147" s="230"/>
      <c r="V147" s="128">
        <f>'EV ECONOMICA'!AS147</f>
        <v>0</v>
      </c>
      <c r="W147" s="230"/>
      <c r="X147" s="128">
        <f>'EV ECONOMICA'!AX147</f>
        <v>0</v>
      </c>
      <c r="Y147" s="230"/>
      <c r="Z147" s="128">
        <f>'EV ECONOMICA'!BC147</f>
        <v>0</v>
      </c>
      <c r="AA147" s="230"/>
      <c r="AB147" s="128">
        <f>'EV ECONOMICA'!BH147</f>
        <v>0</v>
      </c>
      <c r="AC147" s="230"/>
      <c r="AD147" s="128">
        <f>'EV ECONOMICA'!BM147</f>
        <v>50000</v>
      </c>
      <c r="AE147" s="230" t="s">
        <v>39</v>
      </c>
      <c r="AF147" s="128">
        <f>'EV ECONOMICA'!BR147</f>
        <v>0</v>
      </c>
      <c r="AG147" s="230"/>
      <c r="AH147" s="128">
        <f>'EV ECONOMICA'!BW147</f>
        <v>0</v>
      </c>
      <c r="AI147" s="230"/>
      <c r="AJ147" s="128">
        <f>'EV ECONOMICA'!CB147</f>
        <v>0</v>
      </c>
      <c r="AK147" s="230"/>
      <c r="AL147" s="128">
        <f>'EV ECONOMICA'!CG147</f>
        <v>0</v>
      </c>
      <c r="AM147" s="230"/>
      <c r="AN147" s="128">
        <f>'EV ECONOMICA'!CL147</f>
        <v>0</v>
      </c>
      <c r="AO147" s="230"/>
      <c r="AP147" s="128">
        <f>'EV ECONOMICA'!CQ147</f>
        <v>0</v>
      </c>
      <c r="AQ147" s="230"/>
      <c r="AR147" s="128">
        <f>'EV ECONOMICA'!CV147</f>
        <v>0</v>
      </c>
      <c r="AS147" s="230"/>
      <c r="AT147" s="128">
        <f>'EV ECONOMICA'!DA147</f>
        <v>0</v>
      </c>
      <c r="AU147" s="230"/>
      <c r="AV147" s="128">
        <f>'EV ECONOMICA'!DF147</f>
        <v>0</v>
      </c>
      <c r="AW147" s="230"/>
      <c r="AX147" s="128">
        <f>'EV ECONOMICA'!DK147</f>
        <v>0</v>
      </c>
      <c r="AY147" s="230"/>
      <c r="AZ147" s="128">
        <f>'EV ECONOMICA'!DP147</f>
        <v>0</v>
      </c>
      <c r="BA147" s="230"/>
      <c r="BB147" s="128">
        <f>'EV ECONOMICA'!DU147</f>
        <v>0</v>
      </c>
      <c r="BC147" s="230"/>
      <c r="BD147" s="128">
        <f>'EV ECONOMICA'!DZ147</f>
        <v>0</v>
      </c>
      <c r="BE147" s="230"/>
      <c r="BF147" s="128">
        <f>'EV ECONOMICA'!EE147</f>
        <v>0</v>
      </c>
      <c r="BG147" s="230"/>
      <c r="BH147" s="128">
        <f>'EV ECONOMICA'!EJ147</f>
        <v>57000</v>
      </c>
      <c r="BI147" s="230" t="s">
        <v>575</v>
      </c>
    </row>
    <row r="148" spans="1:61" s="226" customFormat="1" ht="25.5" x14ac:dyDescent="0.2">
      <c r="A148" s="103">
        <v>139</v>
      </c>
      <c r="B148" s="202" t="s">
        <v>246</v>
      </c>
      <c r="C148" s="121" t="s">
        <v>244</v>
      </c>
      <c r="D148" s="146">
        <v>1</v>
      </c>
      <c r="E148" s="227" t="s">
        <v>53</v>
      </c>
      <c r="F148" s="228">
        <v>1</v>
      </c>
      <c r="G148" s="25">
        <v>236670</v>
      </c>
      <c r="H148" s="128">
        <f>'EV ECONOMICA'!J148</f>
        <v>0</v>
      </c>
      <c r="I148" s="230"/>
      <c r="J148" s="128">
        <f>'EV ECONOMICA'!O148</f>
        <v>0</v>
      </c>
      <c r="K148" s="230"/>
      <c r="L148" s="128">
        <f>'EV ECONOMICA'!T148</f>
        <v>0</v>
      </c>
      <c r="M148" s="230"/>
      <c r="N148" s="128">
        <f>'EV ECONOMICA'!Y148</f>
        <v>0</v>
      </c>
      <c r="O148" s="230"/>
      <c r="P148" s="128">
        <f>'EV ECONOMICA'!AD148</f>
        <v>0</v>
      </c>
      <c r="Q148" s="230"/>
      <c r="R148" s="128">
        <f>'EV ECONOMICA'!AI148</f>
        <v>0</v>
      </c>
      <c r="S148" s="230"/>
      <c r="T148" s="128">
        <f>'EV ECONOMICA'!AN148</f>
        <v>0</v>
      </c>
      <c r="U148" s="230"/>
      <c r="V148" s="128">
        <f>'EV ECONOMICA'!AS148</f>
        <v>225000</v>
      </c>
      <c r="W148" s="230" t="s">
        <v>38</v>
      </c>
      <c r="X148" s="128">
        <f>'EV ECONOMICA'!AX148</f>
        <v>0</v>
      </c>
      <c r="Y148" s="230"/>
      <c r="Z148" s="128">
        <f>'EV ECONOMICA'!BC148</f>
        <v>0</v>
      </c>
      <c r="AA148" s="230"/>
      <c r="AB148" s="128">
        <f>'EV ECONOMICA'!BH148</f>
        <v>0</v>
      </c>
      <c r="AC148" s="230"/>
      <c r="AD148" s="128">
        <f>'EV ECONOMICA'!BM148</f>
        <v>205800</v>
      </c>
      <c r="AE148" s="230" t="s">
        <v>39</v>
      </c>
      <c r="AF148" s="128">
        <f>'EV ECONOMICA'!BR148</f>
        <v>0</v>
      </c>
      <c r="AG148" s="230"/>
      <c r="AH148" s="128">
        <f>'EV ECONOMICA'!BW148</f>
        <v>0</v>
      </c>
      <c r="AI148" s="230"/>
      <c r="AJ148" s="128">
        <f>'EV ECONOMICA'!CB148</f>
        <v>0</v>
      </c>
      <c r="AK148" s="230"/>
      <c r="AL148" s="128">
        <f>'EV ECONOMICA'!CG148</f>
        <v>0</v>
      </c>
      <c r="AM148" s="230"/>
      <c r="AN148" s="128">
        <f>'EV ECONOMICA'!CL148</f>
        <v>0</v>
      </c>
      <c r="AO148" s="230"/>
      <c r="AP148" s="128">
        <f>'EV ECONOMICA'!CQ148</f>
        <v>0</v>
      </c>
      <c r="AQ148" s="230"/>
      <c r="AR148" s="128">
        <f>'EV ECONOMICA'!CV148</f>
        <v>0</v>
      </c>
      <c r="AS148" s="230"/>
      <c r="AT148" s="128">
        <f>'EV ECONOMICA'!DA148</f>
        <v>0</v>
      </c>
      <c r="AU148" s="230"/>
      <c r="AV148" s="128">
        <f>'EV ECONOMICA'!DF148</f>
        <v>0</v>
      </c>
      <c r="AW148" s="230"/>
      <c r="AX148" s="128">
        <f>'EV ECONOMICA'!DK148</f>
        <v>0</v>
      </c>
      <c r="AY148" s="230"/>
      <c r="AZ148" s="128">
        <f>'EV ECONOMICA'!DP148</f>
        <v>0</v>
      </c>
      <c r="BA148" s="230"/>
      <c r="BB148" s="128">
        <f>'EV ECONOMICA'!DU148</f>
        <v>0</v>
      </c>
      <c r="BC148" s="230"/>
      <c r="BD148" s="128">
        <f>'EV ECONOMICA'!DZ148</f>
        <v>0</v>
      </c>
      <c r="BE148" s="230"/>
      <c r="BF148" s="128">
        <f>'EV ECONOMICA'!EE148</f>
        <v>0</v>
      </c>
      <c r="BG148" s="230"/>
      <c r="BH148" s="128">
        <f>'EV ECONOMICA'!EJ148</f>
        <v>235500</v>
      </c>
      <c r="BI148" s="230" t="s">
        <v>575</v>
      </c>
    </row>
    <row r="149" spans="1:61" s="226" customFormat="1" ht="25.5" x14ac:dyDescent="0.2">
      <c r="A149" s="103">
        <v>140</v>
      </c>
      <c r="B149" s="202" t="s">
        <v>247</v>
      </c>
      <c r="C149" s="121" t="s">
        <v>244</v>
      </c>
      <c r="D149" s="146">
        <v>1</v>
      </c>
      <c r="E149" s="227" t="s">
        <v>53</v>
      </c>
      <c r="F149" s="228">
        <v>26.666666666666668</v>
      </c>
      <c r="G149" s="25">
        <v>97747.368421052641</v>
      </c>
      <c r="H149" s="128">
        <f>'EV ECONOMICA'!J149</f>
        <v>0</v>
      </c>
      <c r="I149" s="230"/>
      <c r="J149" s="128">
        <f>'EV ECONOMICA'!O149</f>
        <v>0</v>
      </c>
      <c r="K149" s="230"/>
      <c r="L149" s="128">
        <f>'EV ECONOMICA'!T149</f>
        <v>0</v>
      </c>
      <c r="M149" s="230"/>
      <c r="N149" s="128">
        <f>'EV ECONOMICA'!Y149</f>
        <v>0</v>
      </c>
      <c r="O149" s="230"/>
      <c r="P149" s="128">
        <f>'EV ECONOMICA'!AD149</f>
        <v>0</v>
      </c>
      <c r="Q149" s="230"/>
      <c r="R149" s="128">
        <f>'EV ECONOMICA'!AI149</f>
        <v>0</v>
      </c>
      <c r="S149" s="230"/>
      <c r="T149" s="128">
        <f>'EV ECONOMICA'!AN149</f>
        <v>0</v>
      </c>
      <c r="U149" s="230"/>
      <c r="V149" s="128">
        <f>'EV ECONOMICA'!AS149</f>
        <v>90900</v>
      </c>
      <c r="W149" s="230" t="s">
        <v>38</v>
      </c>
      <c r="X149" s="128">
        <f>'EV ECONOMICA'!AX149</f>
        <v>0</v>
      </c>
      <c r="Y149" s="230"/>
      <c r="Z149" s="128">
        <f>'EV ECONOMICA'!BC149</f>
        <v>0</v>
      </c>
      <c r="AA149" s="230"/>
      <c r="AB149" s="128">
        <f>'EV ECONOMICA'!BH149</f>
        <v>0</v>
      </c>
      <c r="AC149" s="230"/>
      <c r="AD149" s="128">
        <f>'EV ECONOMICA'!BM149</f>
        <v>89000</v>
      </c>
      <c r="AE149" s="230" t="s">
        <v>39</v>
      </c>
      <c r="AF149" s="128">
        <f>'EV ECONOMICA'!BR149</f>
        <v>0</v>
      </c>
      <c r="AG149" s="230"/>
      <c r="AH149" s="128">
        <f>'EV ECONOMICA'!BW149</f>
        <v>0</v>
      </c>
      <c r="AI149" s="230"/>
      <c r="AJ149" s="128">
        <f>'EV ECONOMICA'!CB149</f>
        <v>0</v>
      </c>
      <c r="AK149" s="230"/>
      <c r="AL149" s="128">
        <f>'EV ECONOMICA'!CG149</f>
        <v>0</v>
      </c>
      <c r="AM149" s="230"/>
      <c r="AN149" s="128">
        <f>'EV ECONOMICA'!CL149</f>
        <v>0</v>
      </c>
      <c r="AO149" s="230"/>
      <c r="AP149" s="128">
        <f>'EV ECONOMICA'!CQ149</f>
        <v>0</v>
      </c>
      <c r="AQ149" s="230"/>
      <c r="AR149" s="128">
        <f>'EV ECONOMICA'!CV149</f>
        <v>0</v>
      </c>
      <c r="AS149" s="230"/>
      <c r="AT149" s="128">
        <f>'EV ECONOMICA'!DA149</f>
        <v>0</v>
      </c>
      <c r="AU149" s="230"/>
      <c r="AV149" s="128">
        <f>'EV ECONOMICA'!DF149</f>
        <v>0</v>
      </c>
      <c r="AW149" s="230"/>
      <c r="AX149" s="128">
        <f>'EV ECONOMICA'!DK149</f>
        <v>0</v>
      </c>
      <c r="AY149" s="230"/>
      <c r="AZ149" s="128">
        <f>'EV ECONOMICA'!DP149</f>
        <v>0</v>
      </c>
      <c r="BA149" s="230"/>
      <c r="BB149" s="128">
        <f>'EV ECONOMICA'!DU149</f>
        <v>0</v>
      </c>
      <c r="BC149" s="230"/>
      <c r="BD149" s="128">
        <f>'EV ECONOMICA'!DZ149</f>
        <v>0</v>
      </c>
      <c r="BE149" s="230"/>
      <c r="BF149" s="128">
        <f>'EV ECONOMICA'!EE149</f>
        <v>0</v>
      </c>
      <c r="BG149" s="230"/>
      <c r="BH149" s="128">
        <f>'EV ECONOMICA'!EJ149</f>
        <v>125000</v>
      </c>
      <c r="BI149" s="230" t="s">
        <v>575</v>
      </c>
    </row>
    <row r="150" spans="1:61" s="226" customFormat="1" ht="38.25" x14ac:dyDescent="0.2">
      <c r="A150" s="103">
        <v>141</v>
      </c>
      <c r="B150" s="202" t="s">
        <v>248</v>
      </c>
      <c r="C150" s="121" t="s">
        <v>244</v>
      </c>
      <c r="D150" s="146">
        <v>1</v>
      </c>
      <c r="E150" s="227" t="s">
        <v>53</v>
      </c>
      <c r="F150" s="228">
        <v>1</v>
      </c>
      <c r="G150" s="25">
        <v>142002</v>
      </c>
      <c r="H150" s="128">
        <f>'EV ECONOMICA'!J150</f>
        <v>0</v>
      </c>
      <c r="I150" s="230"/>
      <c r="J150" s="128">
        <f>'EV ECONOMICA'!O150</f>
        <v>0</v>
      </c>
      <c r="K150" s="230"/>
      <c r="L150" s="128">
        <f>'EV ECONOMICA'!T150</f>
        <v>0</v>
      </c>
      <c r="M150" s="230"/>
      <c r="N150" s="128">
        <f>'EV ECONOMICA'!Y150</f>
        <v>0</v>
      </c>
      <c r="O150" s="230"/>
      <c r="P150" s="128">
        <f>'EV ECONOMICA'!AD150</f>
        <v>0</v>
      </c>
      <c r="Q150" s="230"/>
      <c r="R150" s="128">
        <f>'EV ECONOMICA'!AI150</f>
        <v>0</v>
      </c>
      <c r="S150" s="230"/>
      <c r="T150" s="128">
        <f>'EV ECONOMICA'!AN150</f>
        <v>0</v>
      </c>
      <c r="U150" s="230"/>
      <c r="V150" s="128">
        <f>'EV ECONOMICA'!AS150</f>
        <v>139900</v>
      </c>
      <c r="W150" s="230" t="s">
        <v>38</v>
      </c>
      <c r="X150" s="128">
        <f>'EV ECONOMICA'!AX150</f>
        <v>0</v>
      </c>
      <c r="Y150" s="230"/>
      <c r="Z150" s="128">
        <f>'EV ECONOMICA'!BC150</f>
        <v>0</v>
      </c>
      <c r="AA150" s="230"/>
      <c r="AB150" s="128">
        <f>'EV ECONOMICA'!BH150</f>
        <v>0</v>
      </c>
      <c r="AC150" s="230"/>
      <c r="AD150" s="128">
        <f>'EV ECONOMICA'!BM150</f>
        <v>123480</v>
      </c>
      <c r="AE150" s="230" t="s">
        <v>39</v>
      </c>
      <c r="AF150" s="128">
        <f>'EV ECONOMICA'!BR150</f>
        <v>0</v>
      </c>
      <c r="AG150" s="230"/>
      <c r="AH150" s="128">
        <f>'EV ECONOMICA'!BW150</f>
        <v>0</v>
      </c>
      <c r="AI150" s="230"/>
      <c r="AJ150" s="128">
        <f>'EV ECONOMICA'!CB150</f>
        <v>0</v>
      </c>
      <c r="AK150" s="230"/>
      <c r="AL150" s="128">
        <f>'EV ECONOMICA'!CG150</f>
        <v>0</v>
      </c>
      <c r="AM150" s="230"/>
      <c r="AN150" s="128">
        <f>'EV ECONOMICA'!CL150</f>
        <v>0</v>
      </c>
      <c r="AO150" s="230"/>
      <c r="AP150" s="128">
        <f>'EV ECONOMICA'!CQ150</f>
        <v>0</v>
      </c>
      <c r="AQ150" s="230"/>
      <c r="AR150" s="128">
        <f>'EV ECONOMICA'!CV150</f>
        <v>0</v>
      </c>
      <c r="AS150" s="230"/>
      <c r="AT150" s="128">
        <f>'EV ECONOMICA'!DA150</f>
        <v>0</v>
      </c>
      <c r="AU150" s="230"/>
      <c r="AV150" s="128">
        <f>'EV ECONOMICA'!DF150</f>
        <v>0</v>
      </c>
      <c r="AW150" s="230"/>
      <c r="AX150" s="128">
        <f>'EV ECONOMICA'!DK150</f>
        <v>0</v>
      </c>
      <c r="AY150" s="230"/>
      <c r="AZ150" s="128">
        <f>'EV ECONOMICA'!DP150</f>
        <v>0</v>
      </c>
      <c r="BA150" s="230"/>
      <c r="BB150" s="128">
        <f>'EV ECONOMICA'!DU150</f>
        <v>0</v>
      </c>
      <c r="BC150" s="230"/>
      <c r="BD150" s="128">
        <f>'EV ECONOMICA'!DZ150</f>
        <v>0</v>
      </c>
      <c r="BE150" s="230"/>
      <c r="BF150" s="128">
        <f>'EV ECONOMICA'!EE150</f>
        <v>0</v>
      </c>
      <c r="BG150" s="230"/>
      <c r="BH150" s="128">
        <f>'EV ECONOMICA'!EJ150</f>
        <v>170000</v>
      </c>
      <c r="BI150" s="230" t="s">
        <v>575</v>
      </c>
    </row>
    <row r="151" spans="1:61" s="226" customFormat="1" ht="38.25" x14ac:dyDescent="0.2">
      <c r="A151" s="103">
        <v>142</v>
      </c>
      <c r="B151" s="202" t="s">
        <v>249</v>
      </c>
      <c r="C151" s="121" t="s">
        <v>244</v>
      </c>
      <c r="D151" s="146">
        <v>1</v>
      </c>
      <c r="E151" s="227" t="s">
        <v>53</v>
      </c>
      <c r="F151" s="228">
        <v>8.3333333333333339</v>
      </c>
      <c r="G151" s="25">
        <v>236670</v>
      </c>
      <c r="H151" s="128">
        <f>'EV ECONOMICA'!J151</f>
        <v>0</v>
      </c>
      <c r="I151" s="230"/>
      <c r="J151" s="128">
        <f>'EV ECONOMICA'!O151</f>
        <v>0</v>
      </c>
      <c r="K151" s="230"/>
      <c r="L151" s="128">
        <f>'EV ECONOMICA'!T151</f>
        <v>0</v>
      </c>
      <c r="M151" s="230"/>
      <c r="N151" s="128">
        <f>'EV ECONOMICA'!Y151</f>
        <v>0</v>
      </c>
      <c r="O151" s="230"/>
      <c r="P151" s="128">
        <f>'EV ECONOMICA'!AD151</f>
        <v>0</v>
      </c>
      <c r="Q151" s="230"/>
      <c r="R151" s="128">
        <f>'EV ECONOMICA'!AI151</f>
        <v>0</v>
      </c>
      <c r="S151" s="230"/>
      <c r="T151" s="128">
        <f>'EV ECONOMICA'!AN151</f>
        <v>0</v>
      </c>
      <c r="U151" s="230"/>
      <c r="V151" s="128">
        <f>'EV ECONOMICA'!AS151</f>
        <v>225000</v>
      </c>
      <c r="W151" s="230" t="s">
        <v>38</v>
      </c>
      <c r="X151" s="128">
        <f>'EV ECONOMICA'!AX151</f>
        <v>0</v>
      </c>
      <c r="Y151" s="230"/>
      <c r="Z151" s="128">
        <f>'EV ECONOMICA'!BC151</f>
        <v>0</v>
      </c>
      <c r="AA151" s="230"/>
      <c r="AB151" s="128">
        <f>'EV ECONOMICA'!BH151</f>
        <v>0</v>
      </c>
      <c r="AC151" s="230"/>
      <c r="AD151" s="128">
        <f>'EV ECONOMICA'!BM151</f>
        <v>205800</v>
      </c>
      <c r="AE151" s="230" t="s">
        <v>39</v>
      </c>
      <c r="AF151" s="128">
        <f>'EV ECONOMICA'!BR151</f>
        <v>0</v>
      </c>
      <c r="AG151" s="230"/>
      <c r="AH151" s="128">
        <f>'EV ECONOMICA'!BW151</f>
        <v>0</v>
      </c>
      <c r="AI151" s="230"/>
      <c r="AJ151" s="128">
        <f>'EV ECONOMICA'!CB151</f>
        <v>0</v>
      </c>
      <c r="AK151" s="230"/>
      <c r="AL151" s="128">
        <f>'EV ECONOMICA'!CG151</f>
        <v>0</v>
      </c>
      <c r="AM151" s="230"/>
      <c r="AN151" s="128">
        <f>'EV ECONOMICA'!CL151</f>
        <v>0</v>
      </c>
      <c r="AO151" s="230"/>
      <c r="AP151" s="128">
        <f>'EV ECONOMICA'!CQ151</f>
        <v>0</v>
      </c>
      <c r="AQ151" s="230"/>
      <c r="AR151" s="128">
        <f>'EV ECONOMICA'!CV151</f>
        <v>0</v>
      </c>
      <c r="AS151" s="230"/>
      <c r="AT151" s="128">
        <f>'EV ECONOMICA'!DA151</f>
        <v>0</v>
      </c>
      <c r="AU151" s="230"/>
      <c r="AV151" s="128">
        <f>'EV ECONOMICA'!DF151</f>
        <v>0</v>
      </c>
      <c r="AW151" s="230"/>
      <c r="AX151" s="128">
        <f>'EV ECONOMICA'!DK151</f>
        <v>0</v>
      </c>
      <c r="AY151" s="230"/>
      <c r="AZ151" s="128">
        <f>'EV ECONOMICA'!DP151</f>
        <v>0</v>
      </c>
      <c r="BA151" s="230"/>
      <c r="BB151" s="128">
        <f>'EV ECONOMICA'!DU151</f>
        <v>0</v>
      </c>
      <c r="BC151" s="230"/>
      <c r="BD151" s="128">
        <f>'EV ECONOMICA'!DZ151</f>
        <v>0</v>
      </c>
      <c r="BE151" s="230"/>
      <c r="BF151" s="128">
        <f>'EV ECONOMICA'!EE151</f>
        <v>0</v>
      </c>
      <c r="BG151" s="230"/>
      <c r="BH151" s="128">
        <f>'EV ECONOMICA'!EJ151</f>
        <v>235500</v>
      </c>
      <c r="BI151" s="230" t="s">
        <v>575</v>
      </c>
    </row>
    <row r="152" spans="1:61" s="226" customFormat="1" ht="51" x14ac:dyDescent="0.2">
      <c r="A152" s="103">
        <v>143</v>
      </c>
      <c r="B152" s="202" t="s">
        <v>250</v>
      </c>
      <c r="C152" s="121" t="s">
        <v>251</v>
      </c>
      <c r="D152" s="146">
        <v>1</v>
      </c>
      <c r="E152" s="227" t="s">
        <v>53</v>
      </c>
      <c r="F152" s="228">
        <v>74.333333333333329</v>
      </c>
      <c r="G152" s="25">
        <v>13570</v>
      </c>
      <c r="H152" s="128">
        <f>'EV ECONOMICA'!J152</f>
        <v>0</v>
      </c>
      <c r="I152" s="230"/>
      <c r="J152" s="128">
        <f>'EV ECONOMICA'!O152</f>
        <v>0</v>
      </c>
      <c r="K152" s="230"/>
      <c r="L152" s="128">
        <f>'EV ECONOMICA'!T152</f>
        <v>0</v>
      </c>
      <c r="M152" s="230"/>
      <c r="N152" s="128">
        <f>'EV ECONOMICA'!Y152</f>
        <v>0</v>
      </c>
      <c r="O152" s="230"/>
      <c r="P152" s="128">
        <f>'EV ECONOMICA'!AD152</f>
        <v>0</v>
      </c>
      <c r="Q152" s="230"/>
      <c r="R152" s="128">
        <f>'EV ECONOMICA'!AI152</f>
        <v>17219.3</v>
      </c>
      <c r="S152" s="230" t="s">
        <v>575</v>
      </c>
      <c r="T152" s="128">
        <f>'EV ECONOMICA'!AN152</f>
        <v>20587</v>
      </c>
      <c r="U152" s="230" t="s">
        <v>39</v>
      </c>
      <c r="V152" s="128">
        <f>'EV ECONOMICA'!AS152</f>
        <v>0</v>
      </c>
      <c r="W152" s="230"/>
      <c r="X152" s="128">
        <f>'EV ECONOMICA'!AX152</f>
        <v>15780.59</v>
      </c>
      <c r="Y152" s="230" t="s">
        <v>39</v>
      </c>
      <c r="Z152" s="128">
        <f>'EV ECONOMICA'!BC152</f>
        <v>0</v>
      </c>
      <c r="AA152" s="230"/>
      <c r="AB152" s="128">
        <f>'EV ECONOMICA'!BH152</f>
        <v>0</v>
      </c>
      <c r="AC152" s="230"/>
      <c r="AD152" s="128">
        <f>'EV ECONOMICA'!BM152</f>
        <v>0</v>
      </c>
      <c r="AE152" s="230"/>
      <c r="AF152" s="128">
        <f>'EV ECONOMICA'!BR152</f>
        <v>0</v>
      </c>
      <c r="AG152" s="230"/>
      <c r="AH152" s="128">
        <f>'EV ECONOMICA'!BW152</f>
        <v>0</v>
      </c>
      <c r="AI152" s="230"/>
      <c r="AJ152" s="128">
        <f>'EV ECONOMICA'!CB152</f>
        <v>0</v>
      </c>
      <c r="AK152" s="230"/>
      <c r="AL152" s="128">
        <f>'EV ECONOMICA'!CG152</f>
        <v>0</v>
      </c>
      <c r="AM152" s="230"/>
      <c r="AN152" s="128">
        <f>'EV ECONOMICA'!CL152</f>
        <v>0</v>
      </c>
      <c r="AO152" s="230"/>
      <c r="AP152" s="128">
        <f>'EV ECONOMICA'!CQ152</f>
        <v>0</v>
      </c>
      <c r="AQ152" s="230"/>
      <c r="AR152" s="128">
        <f>'EV ECONOMICA'!CV152</f>
        <v>17359.72</v>
      </c>
      <c r="AS152" s="230" t="s">
        <v>38</v>
      </c>
      <c r="AT152" s="128">
        <f>'EV ECONOMICA'!DA152</f>
        <v>0</v>
      </c>
      <c r="AU152" s="230"/>
      <c r="AV152" s="128">
        <f>'EV ECONOMICA'!DF152</f>
        <v>0</v>
      </c>
      <c r="AW152" s="230"/>
      <c r="AX152" s="128">
        <f>'EV ECONOMICA'!DK152</f>
        <v>0</v>
      </c>
      <c r="AY152" s="230"/>
      <c r="AZ152" s="128">
        <f>'EV ECONOMICA'!DP152</f>
        <v>0</v>
      </c>
      <c r="BA152" s="230"/>
      <c r="BB152" s="128">
        <f>'EV ECONOMICA'!DU152</f>
        <v>0</v>
      </c>
      <c r="BC152" s="230"/>
      <c r="BD152" s="128">
        <f>'EV ECONOMICA'!DZ152</f>
        <v>0</v>
      </c>
      <c r="BE152" s="230"/>
      <c r="BF152" s="128">
        <f>'EV ECONOMICA'!EE152</f>
        <v>0</v>
      </c>
      <c r="BG152" s="230"/>
      <c r="BH152" s="128">
        <f>'EV ECONOMICA'!EJ152</f>
        <v>0</v>
      </c>
      <c r="BI152" s="230"/>
    </row>
    <row r="153" spans="1:61" s="226" customFormat="1" ht="25.5" x14ac:dyDescent="0.2">
      <c r="A153" s="103">
        <v>144</v>
      </c>
      <c r="B153" s="202" t="s">
        <v>252</v>
      </c>
      <c r="C153" s="121" t="s">
        <v>253</v>
      </c>
      <c r="D153" s="146">
        <v>1</v>
      </c>
      <c r="E153" s="227" t="s">
        <v>53</v>
      </c>
      <c r="F153" s="228">
        <v>1484</v>
      </c>
      <c r="G153" s="25">
        <v>277.27</v>
      </c>
      <c r="H153" s="128">
        <f>'EV ECONOMICA'!J153</f>
        <v>0</v>
      </c>
      <c r="I153" s="230"/>
      <c r="J153" s="128">
        <f>'EV ECONOMICA'!O153</f>
        <v>0</v>
      </c>
      <c r="K153" s="230"/>
      <c r="L153" s="128">
        <f>'EV ECONOMICA'!T153</f>
        <v>0</v>
      </c>
      <c r="M153" s="230"/>
      <c r="N153" s="128">
        <f>'EV ECONOMICA'!Y153</f>
        <v>0</v>
      </c>
      <c r="O153" s="230"/>
      <c r="P153" s="128">
        <f>'EV ECONOMICA'!AD153</f>
        <v>0</v>
      </c>
      <c r="Q153" s="230"/>
      <c r="R153" s="128">
        <f>'EV ECONOMICA'!AI153</f>
        <v>0</v>
      </c>
      <c r="S153" s="230"/>
      <c r="T153" s="128">
        <f>'EV ECONOMICA'!AN153</f>
        <v>267.75</v>
      </c>
      <c r="U153" s="230" t="s">
        <v>39</v>
      </c>
      <c r="V153" s="128">
        <f>'EV ECONOMICA'!AS153</f>
        <v>0</v>
      </c>
      <c r="W153" s="230"/>
      <c r="X153" s="128">
        <f>'EV ECONOMICA'!AX153</f>
        <v>286.79000000000002</v>
      </c>
      <c r="Y153" s="230" t="s">
        <v>39</v>
      </c>
      <c r="Z153" s="128">
        <f>'EV ECONOMICA'!BC153</f>
        <v>0</v>
      </c>
      <c r="AA153" s="230"/>
      <c r="AB153" s="128">
        <f>'EV ECONOMICA'!BH153</f>
        <v>0</v>
      </c>
      <c r="AC153" s="230"/>
      <c r="AD153" s="128">
        <f>'EV ECONOMICA'!BM153</f>
        <v>0</v>
      </c>
      <c r="AE153" s="230"/>
      <c r="AF153" s="128">
        <f>'EV ECONOMICA'!BR153</f>
        <v>0</v>
      </c>
      <c r="AG153" s="230"/>
      <c r="AH153" s="128">
        <f>'EV ECONOMICA'!BW153</f>
        <v>0</v>
      </c>
      <c r="AI153" s="230"/>
      <c r="AJ153" s="128">
        <f>'EV ECONOMICA'!CB153</f>
        <v>0</v>
      </c>
      <c r="AK153" s="230"/>
      <c r="AL153" s="128">
        <f>'EV ECONOMICA'!CG153</f>
        <v>0</v>
      </c>
      <c r="AM153" s="230"/>
      <c r="AN153" s="128">
        <f>'EV ECONOMICA'!CL153</f>
        <v>309.39999999999998</v>
      </c>
      <c r="AO153" s="230" t="s">
        <v>39</v>
      </c>
      <c r="AP153" s="128">
        <f>'EV ECONOMICA'!CQ153</f>
        <v>0</v>
      </c>
      <c r="AQ153" s="230"/>
      <c r="AR153" s="128">
        <f>'EV ECONOMICA'!CV153</f>
        <v>297.5</v>
      </c>
      <c r="AS153" s="230" t="s">
        <v>38</v>
      </c>
      <c r="AT153" s="128">
        <f>'EV ECONOMICA'!DA153</f>
        <v>0</v>
      </c>
      <c r="AU153" s="230"/>
      <c r="AV153" s="128">
        <f>'EV ECONOMICA'!DF153</f>
        <v>0</v>
      </c>
      <c r="AW153" s="230"/>
      <c r="AX153" s="128">
        <f>'EV ECONOMICA'!DK153</f>
        <v>0</v>
      </c>
      <c r="AY153" s="230"/>
      <c r="AZ153" s="128">
        <f>'EV ECONOMICA'!DP153</f>
        <v>0</v>
      </c>
      <c r="BA153" s="230"/>
      <c r="BB153" s="128">
        <f>'EV ECONOMICA'!DU153</f>
        <v>0</v>
      </c>
      <c r="BC153" s="230"/>
      <c r="BD153" s="128">
        <f>'EV ECONOMICA'!DZ153</f>
        <v>0</v>
      </c>
      <c r="BE153" s="230"/>
      <c r="BF153" s="128">
        <f>'EV ECONOMICA'!EE153</f>
        <v>0</v>
      </c>
      <c r="BG153" s="230"/>
      <c r="BH153" s="128">
        <f>'EV ECONOMICA'!EJ153</f>
        <v>0</v>
      </c>
      <c r="BI153" s="230"/>
    </row>
    <row r="154" spans="1:61" s="226" customFormat="1" ht="51" x14ac:dyDescent="0.2">
      <c r="A154" s="103">
        <v>145</v>
      </c>
      <c r="B154" s="202" t="s">
        <v>254</v>
      </c>
      <c r="C154" s="121" t="s">
        <v>255</v>
      </c>
      <c r="D154" s="146">
        <v>1</v>
      </c>
      <c r="E154" s="227" t="s">
        <v>53</v>
      </c>
      <c r="F154" s="228">
        <v>1</v>
      </c>
      <c r="G154" s="25">
        <v>53417.315000000002</v>
      </c>
      <c r="H154" s="128">
        <f>'EV ECONOMICA'!J154</f>
        <v>0</v>
      </c>
      <c r="I154" s="230"/>
      <c r="J154" s="128">
        <f>'EV ECONOMICA'!O154</f>
        <v>0</v>
      </c>
      <c r="K154" s="230"/>
      <c r="L154" s="128">
        <f>'EV ECONOMICA'!T154</f>
        <v>0</v>
      </c>
      <c r="M154" s="230"/>
      <c r="N154" s="128">
        <f>'EV ECONOMICA'!Y154</f>
        <v>0</v>
      </c>
      <c r="O154" s="230"/>
      <c r="P154" s="128">
        <f>'EV ECONOMICA'!AD154</f>
        <v>0</v>
      </c>
      <c r="Q154" s="230"/>
      <c r="R154" s="128">
        <f>'EV ECONOMICA'!AI154</f>
        <v>0</v>
      </c>
      <c r="S154" s="230"/>
      <c r="T154" s="128">
        <f>'EV ECONOMICA'!AN154</f>
        <v>0</v>
      </c>
      <c r="U154" s="230"/>
      <c r="V154" s="128">
        <f>'EV ECONOMICA'!AS154</f>
        <v>0</v>
      </c>
      <c r="W154" s="230"/>
      <c r="X154" s="128">
        <f>'EV ECONOMICA'!AX154</f>
        <v>0</v>
      </c>
      <c r="Y154" s="230"/>
      <c r="Z154" s="128">
        <f>'EV ECONOMICA'!BC154</f>
        <v>0</v>
      </c>
      <c r="AA154" s="230"/>
      <c r="AB154" s="128">
        <f>'EV ECONOMICA'!BH154</f>
        <v>0</v>
      </c>
      <c r="AC154" s="230"/>
      <c r="AD154" s="128">
        <f>'EV ECONOMICA'!BM154</f>
        <v>0</v>
      </c>
      <c r="AE154" s="230"/>
      <c r="AF154" s="128">
        <f>'EV ECONOMICA'!BR154</f>
        <v>0</v>
      </c>
      <c r="AG154" s="230"/>
      <c r="AH154" s="128">
        <f>'EV ECONOMICA'!BW154</f>
        <v>0</v>
      </c>
      <c r="AI154" s="230"/>
      <c r="AJ154" s="128">
        <f>'EV ECONOMICA'!CB154</f>
        <v>0</v>
      </c>
      <c r="AK154" s="230"/>
      <c r="AL154" s="128">
        <f>'EV ECONOMICA'!CG154</f>
        <v>0</v>
      </c>
      <c r="AM154" s="230"/>
      <c r="AN154" s="128">
        <f>'EV ECONOMICA'!CL154</f>
        <v>0</v>
      </c>
      <c r="AO154" s="230"/>
      <c r="AP154" s="128">
        <f>'EV ECONOMICA'!CQ154</f>
        <v>0</v>
      </c>
      <c r="AQ154" s="230"/>
      <c r="AR154" s="128">
        <f>'EV ECONOMICA'!CV154</f>
        <v>0</v>
      </c>
      <c r="AS154" s="230"/>
      <c r="AT154" s="128">
        <f>'EV ECONOMICA'!DA154</f>
        <v>0</v>
      </c>
      <c r="AU154" s="230"/>
      <c r="AV154" s="128">
        <f>'EV ECONOMICA'!DF154</f>
        <v>0</v>
      </c>
      <c r="AW154" s="230"/>
      <c r="AX154" s="128">
        <f>'EV ECONOMICA'!DK154</f>
        <v>0</v>
      </c>
      <c r="AY154" s="230"/>
      <c r="AZ154" s="128">
        <f>'EV ECONOMICA'!DP154</f>
        <v>0</v>
      </c>
      <c r="BA154" s="230"/>
      <c r="BB154" s="128">
        <f>'EV ECONOMICA'!DU154</f>
        <v>0</v>
      </c>
      <c r="BC154" s="230"/>
      <c r="BD154" s="128">
        <f>'EV ECONOMICA'!DZ154</f>
        <v>0</v>
      </c>
      <c r="BE154" s="230"/>
      <c r="BF154" s="128">
        <f>'EV ECONOMICA'!EE154</f>
        <v>0</v>
      </c>
      <c r="BG154" s="230"/>
      <c r="BH154" s="128">
        <f>'EV ECONOMICA'!EJ154</f>
        <v>0</v>
      </c>
      <c r="BI154" s="230"/>
    </row>
    <row r="155" spans="1:61" s="226" customFormat="1" ht="25.5" x14ac:dyDescent="0.2">
      <c r="A155" s="103">
        <v>146</v>
      </c>
      <c r="B155" s="202" t="s">
        <v>256</v>
      </c>
      <c r="C155" s="121" t="s">
        <v>257</v>
      </c>
      <c r="D155" s="146">
        <v>1</v>
      </c>
      <c r="E155" s="227" t="s">
        <v>53</v>
      </c>
      <c r="F155" s="228">
        <v>103</v>
      </c>
      <c r="G155" s="25">
        <v>7705.25</v>
      </c>
      <c r="H155" s="128">
        <f>'EV ECONOMICA'!J155</f>
        <v>0</v>
      </c>
      <c r="I155" s="230"/>
      <c r="J155" s="128">
        <f>'EV ECONOMICA'!O155</f>
        <v>0</v>
      </c>
      <c r="K155" s="230"/>
      <c r="L155" s="128">
        <f>'EV ECONOMICA'!T155</f>
        <v>0</v>
      </c>
      <c r="M155" s="230"/>
      <c r="N155" s="128">
        <f>'EV ECONOMICA'!Y155</f>
        <v>0</v>
      </c>
      <c r="O155" s="230"/>
      <c r="P155" s="128">
        <f>'EV ECONOMICA'!AD155</f>
        <v>0</v>
      </c>
      <c r="Q155" s="230"/>
      <c r="R155" s="128">
        <f>'EV ECONOMICA'!AI155</f>
        <v>7705.25</v>
      </c>
      <c r="S155" s="230" t="s">
        <v>39</v>
      </c>
      <c r="T155" s="128">
        <f>'EV ECONOMICA'!AN155</f>
        <v>8363.32</v>
      </c>
      <c r="U155" s="230" t="s">
        <v>39</v>
      </c>
      <c r="V155" s="128">
        <f>'EV ECONOMICA'!AS155</f>
        <v>0</v>
      </c>
      <c r="W155" s="230"/>
      <c r="X155" s="128">
        <f>'EV ECONOMICA'!AX155</f>
        <v>10412.5</v>
      </c>
      <c r="Y155" s="230" t="s">
        <v>39</v>
      </c>
      <c r="Z155" s="128">
        <f>'EV ECONOMICA'!BC155</f>
        <v>0</v>
      </c>
      <c r="AA155" s="230"/>
      <c r="AB155" s="128">
        <f>'EV ECONOMICA'!BH155</f>
        <v>0</v>
      </c>
      <c r="AC155" s="230"/>
      <c r="AD155" s="128">
        <f>'EV ECONOMICA'!BM155</f>
        <v>0</v>
      </c>
      <c r="AE155" s="230"/>
      <c r="AF155" s="128">
        <f>'EV ECONOMICA'!BR155</f>
        <v>0</v>
      </c>
      <c r="AG155" s="230"/>
      <c r="AH155" s="128">
        <f>'EV ECONOMICA'!BW155</f>
        <v>12643.75</v>
      </c>
      <c r="AI155" s="230" t="s">
        <v>39</v>
      </c>
      <c r="AJ155" s="128">
        <f>'EV ECONOMICA'!CB155</f>
        <v>0</v>
      </c>
      <c r="AK155" s="230"/>
      <c r="AL155" s="128">
        <f>'EV ECONOMICA'!CG155</f>
        <v>0</v>
      </c>
      <c r="AM155" s="230"/>
      <c r="AN155" s="128">
        <f>'EV ECONOMICA'!CL155</f>
        <v>14338.31</v>
      </c>
      <c r="AO155" s="230" t="s">
        <v>39</v>
      </c>
      <c r="AP155" s="128">
        <f>'EV ECONOMICA'!CQ155</f>
        <v>0</v>
      </c>
      <c r="AQ155" s="230"/>
      <c r="AR155" s="128">
        <f>'EV ECONOMICA'!CV155</f>
        <v>10531.5</v>
      </c>
      <c r="AS155" s="230" t="s">
        <v>39</v>
      </c>
      <c r="AT155" s="128">
        <f>'EV ECONOMICA'!DA155</f>
        <v>0</v>
      </c>
      <c r="AU155" s="230"/>
      <c r="AV155" s="128">
        <f>'EV ECONOMICA'!DF155</f>
        <v>0</v>
      </c>
      <c r="AW155" s="230"/>
      <c r="AX155" s="128">
        <f>'EV ECONOMICA'!DK155</f>
        <v>0</v>
      </c>
      <c r="AY155" s="230"/>
      <c r="AZ155" s="128">
        <f>'EV ECONOMICA'!DP155</f>
        <v>0</v>
      </c>
      <c r="BA155" s="230"/>
      <c r="BB155" s="128">
        <f>'EV ECONOMICA'!DU155</f>
        <v>0</v>
      </c>
      <c r="BC155" s="230"/>
      <c r="BD155" s="128">
        <f>'EV ECONOMICA'!DZ155</f>
        <v>0</v>
      </c>
      <c r="BE155" s="230"/>
      <c r="BF155" s="128">
        <f>'EV ECONOMICA'!EE155</f>
        <v>0</v>
      </c>
      <c r="BG155" s="230"/>
      <c r="BH155" s="128">
        <f>'EV ECONOMICA'!EJ155</f>
        <v>0</v>
      </c>
      <c r="BI155" s="230"/>
    </row>
    <row r="156" spans="1:61" s="226" customFormat="1" ht="51" x14ac:dyDescent="0.2">
      <c r="A156" s="103">
        <v>147</v>
      </c>
      <c r="B156" s="202" t="s">
        <v>258</v>
      </c>
      <c r="C156" s="121" t="s">
        <v>259</v>
      </c>
      <c r="D156" s="146">
        <v>1</v>
      </c>
      <c r="E156" s="227" t="s">
        <v>53</v>
      </c>
      <c r="F156" s="228">
        <v>1583.3333333333333</v>
      </c>
      <c r="G156" s="25">
        <v>175.96292</v>
      </c>
      <c r="H156" s="128">
        <f>'EV ECONOMICA'!J156</f>
        <v>0</v>
      </c>
      <c r="I156" s="230"/>
      <c r="J156" s="128">
        <f>'EV ECONOMICA'!O156</f>
        <v>0</v>
      </c>
      <c r="K156" s="230"/>
      <c r="L156" s="128">
        <f>'EV ECONOMICA'!T156</f>
        <v>0</v>
      </c>
      <c r="M156" s="230"/>
      <c r="N156" s="128">
        <f>'EV ECONOMICA'!Y156</f>
        <v>0</v>
      </c>
      <c r="O156" s="230"/>
      <c r="P156" s="128">
        <f>'EV ECONOMICA'!AD156</f>
        <v>0</v>
      </c>
      <c r="Q156" s="230"/>
      <c r="R156" s="128">
        <f>'EV ECONOMICA'!AI156</f>
        <v>202.3</v>
      </c>
      <c r="S156" s="230" t="s">
        <v>39</v>
      </c>
      <c r="T156" s="128">
        <f>'EV ECONOMICA'!AN156</f>
        <v>0</v>
      </c>
      <c r="U156" s="230"/>
      <c r="V156" s="128">
        <f>'EV ECONOMICA'!AS156</f>
        <v>0</v>
      </c>
      <c r="W156" s="230"/>
      <c r="X156" s="128">
        <f>'EV ECONOMICA'!AX156</f>
        <v>0</v>
      </c>
      <c r="Y156" s="230"/>
      <c r="Z156" s="128">
        <f>'EV ECONOMICA'!BC156</f>
        <v>0</v>
      </c>
      <c r="AA156" s="230"/>
      <c r="AB156" s="128">
        <f>'EV ECONOMICA'!BH156</f>
        <v>0</v>
      </c>
      <c r="AC156" s="230"/>
      <c r="AD156" s="128">
        <f>'EV ECONOMICA'!BM156</f>
        <v>0</v>
      </c>
      <c r="AE156" s="230"/>
      <c r="AF156" s="128">
        <f>'EV ECONOMICA'!BR156</f>
        <v>209.44</v>
      </c>
      <c r="AG156" s="230" t="s">
        <v>39</v>
      </c>
      <c r="AH156" s="128">
        <f>'EV ECONOMICA'!BW156</f>
        <v>0</v>
      </c>
      <c r="AI156" s="230"/>
      <c r="AJ156" s="128">
        <f>'EV ECONOMICA'!CB156</f>
        <v>0</v>
      </c>
      <c r="AK156" s="230"/>
      <c r="AL156" s="128">
        <f>'EV ECONOMICA'!CG156</f>
        <v>0</v>
      </c>
      <c r="AM156" s="230"/>
      <c r="AN156" s="128">
        <f>'EV ECONOMICA'!CL156</f>
        <v>0</v>
      </c>
      <c r="AO156" s="230"/>
      <c r="AP156" s="128">
        <f>'EV ECONOMICA'!CQ156</f>
        <v>0</v>
      </c>
      <c r="AQ156" s="230"/>
      <c r="AR156" s="128">
        <f>'EV ECONOMICA'!CV156</f>
        <v>0</v>
      </c>
      <c r="AS156" s="230"/>
      <c r="AT156" s="128">
        <f>'EV ECONOMICA'!DA156</f>
        <v>0</v>
      </c>
      <c r="AU156" s="230"/>
      <c r="AV156" s="128">
        <f>'EV ECONOMICA'!DF156</f>
        <v>0</v>
      </c>
      <c r="AW156" s="230"/>
      <c r="AX156" s="128">
        <f>'EV ECONOMICA'!DK156</f>
        <v>447.44</v>
      </c>
      <c r="AY156" s="230" t="s">
        <v>39</v>
      </c>
      <c r="AZ156" s="128">
        <f>'EV ECONOMICA'!DP156</f>
        <v>0</v>
      </c>
      <c r="BA156" s="230"/>
      <c r="BB156" s="128">
        <f>'EV ECONOMICA'!DU156</f>
        <v>0</v>
      </c>
      <c r="BC156" s="230"/>
      <c r="BD156" s="128">
        <f>'EV ECONOMICA'!DZ156</f>
        <v>0</v>
      </c>
      <c r="BE156" s="230"/>
      <c r="BF156" s="128">
        <f>'EV ECONOMICA'!EE156</f>
        <v>0</v>
      </c>
      <c r="BG156" s="230"/>
      <c r="BH156" s="128">
        <f>'EV ECONOMICA'!EJ156</f>
        <v>0</v>
      </c>
      <c r="BI156" s="230"/>
    </row>
    <row r="157" spans="1:61" s="226" customFormat="1" ht="38.25" x14ac:dyDescent="0.2">
      <c r="A157" s="103">
        <v>148</v>
      </c>
      <c r="B157" s="202" t="s">
        <v>260</v>
      </c>
      <c r="C157" s="121" t="s">
        <v>261</v>
      </c>
      <c r="D157" s="146">
        <v>1</v>
      </c>
      <c r="E157" s="227" t="s">
        <v>53</v>
      </c>
      <c r="F157" s="228">
        <v>1</v>
      </c>
      <c r="G157" s="25">
        <v>15498</v>
      </c>
      <c r="H157" s="128">
        <f>'EV ECONOMICA'!J157</f>
        <v>0</v>
      </c>
      <c r="I157" s="230"/>
      <c r="J157" s="128">
        <f>'EV ECONOMICA'!O157</f>
        <v>0</v>
      </c>
      <c r="K157" s="230"/>
      <c r="L157" s="128">
        <f>'EV ECONOMICA'!T157</f>
        <v>0</v>
      </c>
      <c r="M157" s="230"/>
      <c r="N157" s="128">
        <f>'EV ECONOMICA'!Y157</f>
        <v>0</v>
      </c>
      <c r="O157" s="230"/>
      <c r="P157" s="128">
        <f>'EV ECONOMICA'!AD157</f>
        <v>0</v>
      </c>
      <c r="Q157" s="230"/>
      <c r="R157" s="128">
        <f>'EV ECONOMICA'!AI157</f>
        <v>19710</v>
      </c>
      <c r="S157" s="230" t="s">
        <v>39</v>
      </c>
      <c r="T157" s="128">
        <f>'EV ECONOMICA'!AN157</f>
        <v>19300</v>
      </c>
      <c r="U157" s="230" t="s">
        <v>39</v>
      </c>
      <c r="V157" s="128">
        <f>'EV ECONOMICA'!AS157</f>
        <v>0</v>
      </c>
      <c r="W157" s="230"/>
      <c r="X157" s="128">
        <f>'EV ECONOMICA'!AX157</f>
        <v>22045</v>
      </c>
      <c r="Y157" s="230" t="s">
        <v>575</v>
      </c>
      <c r="Z157" s="128">
        <f>'EV ECONOMICA'!BC157</f>
        <v>0</v>
      </c>
      <c r="AA157" s="230"/>
      <c r="AB157" s="128">
        <f>'EV ECONOMICA'!BH157</f>
        <v>0</v>
      </c>
      <c r="AC157" s="230"/>
      <c r="AD157" s="128">
        <f>'EV ECONOMICA'!BM157</f>
        <v>0</v>
      </c>
      <c r="AE157" s="230"/>
      <c r="AF157" s="128">
        <f>'EV ECONOMICA'!BR157</f>
        <v>0</v>
      </c>
      <c r="AG157" s="230"/>
      <c r="AH157" s="128">
        <f>'EV ECONOMICA'!BW157</f>
        <v>0</v>
      </c>
      <c r="AI157" s="230"/>
      <c r="AJ157" s="128">
        <f>'EV ECONOMICA'!CB157</f>
        <v>0</v>
      </c>
      <c r="AK157" s="230"/>
      <c r="AL157" s="128">
        <f>'EV ECONOMICA'!CG157</f>
        <v>0</v>
      </c>
      <c r="AM157" s="230"/>
      <c r="AN157" s="128">
        <f>'EV ECONOMICA'!CL157</f>
        <v>21441</v>
      </c>
      <c r="AO157" s="230" t="s">
        <v>39</v>
      </c>
      <c r="AP157" s="128">
        <f>'EV ECONOMICA'!CQ157</f>
        <v>0</v>
      </c>
      <c r="AQ157" s="230"/>
      <c r="AR157" s="128">
        <f>'EV ECONOMICA'!CV157</f>
        <v>22590</v>
      </c>
      <c r="AS157" s="230" t="s">
        <v>575</v>
      </c>
      <c r="AT157" s="128">
        <f>'EV ECONOMICA'!DA157</f>
        <v>0</v>
      </c>
      <c r="AU157" s="230"/>
      <c r="AV157" s="128">
        <f>'EV ECONOMICA'!DF157</f>
        <v>0</v>
      </c>
      <c r="AW157" s="230"/>
      <c r="AX157" s="128">
        <f>'EV ECONOMICA'!DK157</f>
        <v>0</v>
      </c>
      <c r="AY157" s="230"/>
      <c r="AZ157" s="128">
        <f>'EV ECONOMICA'!DP157</f>
        <v>0</v>
      </c>
      <c r="BA157" s="230"/>
      <c r="BB157" s="128">
        <f>'EV ECONOMICA'!DU157</f>
        <v>0</v>
      </c>
      <c r="BC157" s="230"/>
      <c r="BD157" s="128">
        <f>'EV ECONOMICA'!DZ157</f>
        <v>0</v>
      </c>
      <c r="BE157" s="230"/>
      <c r="BF157" s="128">
        <f>'EV ECONOMICA'!EE157</f>
        <v>0</v>
      </c>
      <c r="BG157" s="230"/>
      <c r="BH157" s="128">
        <f>'EV ECONOMICA'!EJ157</f>
        <v>0</v>
      </c>
      <c r="BI157" s="230"/>
    </row>
    <row r="158" spans="1:61" s="226" customFormat="1" ht="38.25" x14ac:dyDescent="0.2">
      <c r="A158" s="103">
        <v>149</v>
      </c>
      <c r="B158" s="202" t="s">
        <v>262</v>
      </c>
      <c r="C158" s="121" t="s">
        <v>263</v>
      </c>
      <c r="D158" s="146">
        <v>1</v>
      </c>
      <c r="E158" s="227" t="s">
        <v>53</v>
      </c>
      <c r="F158" s="228">
        <v>1</v>
      </c>
      <c r="G158" s="25">
        <v>16780</v>
      </c>
      <c r="H158" s="128">
        <f>'EV ECONOMICA'!J158</f>
        <v>0</v>
      </c>
      <c r="I158" s="230"/>
      <c r="J158" s="128">
        <f>'EV ECONOMICA'!O158</f>
        <v>0</v>
      </c>
      <c r="K158" s="230"/>
      <c r="L158" s="128">
        <f>'EV ECONOMICA'!T158</f>
        <v>0</v>
      </c>
      <c r="M158" s="230"/>
      <c r="N158" s="128">
        <f>'EV ECONOMICA'!Y158</f>
        <v>0</v>
      </c>
      <c r="O158" s="230"/>
      <c r="P158" s="128">
        <f>'EV ECONOMICA'!AD158</f>
        <v>0</v>
      </c>
      <c r="Q158" s="230"/>
      <c r="R158" s="128">
        <f>'EV ECONOMICA'!AI158</f>
        <v>16780</v>
      </c>
      <c r="S158" s="230" t="s">
        <v>39</v>
      </c>
      <c r="T158" s="128">
        <f>'EV ECONOMICA'!AN158</f>
        <v>18000</v>
      </c>
      <c r="U158" s="230" t="s">
        <v>39</v>
      </c>
      <c r="V158" s="128">
        <f>'EV ECONOMICA'!AS158</f>
        <v>0</v>
      </c>
      <c r="W158" s="230"/>
      <c r="X158" s="128">
        <f>'EV ECONOMICA'!AX158</f>
        <v>18182</v>
      </c>
      <c r="Y158" s="230" t="s">
        <v>575</v>
      </c>
      <c r="Z158" s="128">
        <f>'EV ECONOMICA'!BC158</f>
        <v>0</v>
      </c>
      <c r="AA158" s="230"/>
      <c r="AB158" s="128">
        <f>'EV ECONOMICA'!BH158</f>
        <v>0</v>
      </c>
      <c r="AC158" s="230"/>
      <c r="AD158" s="128">
        <f>'EV ECONOMICA'!BM158</f>
        <v>0</v>
      </c>
      <c r="AE158" s="230"/>
      <c r="AF158" s="128">
        <f>'EV ECONOMICA'!BR158</f>
        <v>0</v>
      </c>
      <c r="AG158" s="230"/>
      <c r="AH158" s="128">
        <f>'EV ECONOMICA'!BW158</f>
        <v>0</v>
      </c>
      <c r="AI158" s="230"/>
      <c r="AJ158" s="128">
        <f>'EV ECONOMICA'!CB158</f>
        <v>0</v>
      </c>
      <c r="AK158" s="230"/>
      <c r="AL158" s="128">
        <f>'EV ECONOMICA'!CG158</f>
        <v>0</v>
      </c>
      <c r="AM158" s="230"/>
      <c r="AN158" s="128">
        <f>'EV ECONOMICA'!CL158</f>
        <v>22531</v>
      </c>
      <c r="AO158" s="230" t="s">
        <v>39</v>
      </c>
      <c r="AP158" s="128">
        <f>'EV ECONOMICA'!CQ158</f>
        <v>0</v>
      </c>
      <c r="AQ158" s="230"/>
      <c r="AR158" s="128">
        <f>'EV ECONOMICA'!CV158</f>
        <v>21600</v>
      </c>
      <c r="AS158" s="230" t="s">
        <v>38</v>
      </c>
      <c r="AT158" s="128">
        <f>'EV ECONOMICA'!DA158</f>
        <v>0</v>
      </c>
      <c r="AU158" s="230"/>
      <c r="AV158" s="128">
        <f>'EV ECONOMICA'!DF158</f>
        <v>0</v>
      </c>
      <c r="AW158" s="230"/>
      <c r="AX158" s="128">
        <f>'EV ECONOMICA'!DK158</f>
        <v>0</v>
      </c>
      <c r="AY158" s="230"/>
      <c r="AZ158" s="128">
        <f>'EV ECONOMICA'!DP158</f>
        <v>0</v>
      </c>
      <c r="BA158" s="230"/>
      <c r="BB158" s="128">
        <f>'EV ECONOMICA'!DU158</f>
        <v>0</v>
      </c>
      <c r="BC158" s="230"/>
      <c r="BD158" s="128">
        <f>'EV ECONOMICA'!DZ158</f>
        <v>0</v>
      </c>
      <c r="BE158" s="230"/>
      <c r="BF158" s="128">
        <f>'EV ECONOMICA'!EE158</f>
        <v>0</v>
      </c>
      <c r="BG158" s="230"/>
      <c r="BH158" s="128">
        <f>'EV ECONOMICA'!EJ158</f>
        <v>0</v>
      </c>
      <c r="BI158" s="230"/>
    </row>
    <row r="159" spans="1:61" s="226" customFormat="1" ht="25.5" x14ac:dyDescent="0.2">
      <c r="A159" s="103">
        <v>150</v>
      </c>
      <c r="B159" s="202" t="s">
        <v>264</v>
      </c>
      <c r="C159" s="121" t="s">
        <v>265</v>
      </c>
      <c r="D159" s="146">
        <v>1</v>
      </c>
      <c r="E159" s="227" t="s">
        <v>53</v>
      </c>
      <c r="F159" s="228">
        <v>1</v>
      </c>
      <c r="G159" s="25">
        <v>5378.8</v>
      </c>
      <c r="H159" s="128">
        <f>'EV ECONOMICA'!J159</f>
        <v>0</v>
      </c>
      <c r="I159" s="230"/>
      <c r="J159" s="128">
        <f>'EV ECONOMICA'!O159</f>
        <v>0</v>
      </c>
      <c r="K159" s="230"/>
      <c r="L159" s="128">
        <f>'EV ECONOMICA'!T159</f>
        <v>0</v>
      </c>
      <c r="M159" s="230"/>
      <c r="N159" s="128">
        <f>'EV ECONOMICA'!Y159</f>
        <v>0</v>
      </c>
      <c r="O159" s="230"/>
      <c r="P159" s="128">
        <f>'EV ECONOMICA'!AD159</f>
        <v>0</v>
      </c>
      <c r="Q159" s="230"/>
      <c r="R159" s="128">
        <f>'EV ECONOMICA'!AI159</f>
        <v>0</v>
      </c>
      <c r="S159" s="230"/>
      <c r="T159" s="128">
        <f>'EV ECONOMICA'!AN159</f>
        <v>5343.1</v>
      </c>
      <c r="U159" s="230" t="s">
        <v>39</v>
      </c>
      <c r="V159" s="128">
        <f>'EV ECONOMICA'!AS159</f>
        <v>0</v>
      </c>
      <c r="W159" s="230"/>
      <c r="X159" s="128">
        <f>'EV ECONOMICA'!AX159</f>
        <v>0</v>
      </c>
      <c r="Y159" s="230"/>
      <c r="Z159" s="128">
        <f>'EV ECONOMICA'!BC159</f>
        <v>0</v>
      </c>
      <c r="AA159" s="230"/>
      <c r="AB159" s="128">
        <f>'EV ECONOMICA'!BH159</f>
        <v>0</v>
      </c>
      <c r="AC159" s="230"/>
      <c r="AD159" s="128">
        <f>'EV ECONOMICA'!BM159</f>
        <v>0</v>
      </c>
      <c r="AE159" s="230"/>
      <c r="AF159" s="128">
        <f>'EV ECONOMICA'!BR159</f>
        <v>0</v>
      </c>
      <c r="AG159" s="230"/>
      <c r="AH159" s="128">
        <f>'EV ECONOMICA'!BW159</f>
        <v>0</v>
      </c>
      <c r="AI159" s="230"/>
      <c r="AJ159" s="128">
        <f>'EV ECONOMICA'!CB159</f>
        <v>5378.8</v>
      </c>
      <c r="AK159" s="230" t="s">
        <v>39</v>
      </c>
      <c r="AL159" s="128">
        <f>'EV ECONOMICA'!CG159</f>
        <v>0</v>
      </c>
      <c r="AM159" s="230"/>
      <c r="AN159" s="128">
        <f>'EV ECONOMICA'!CL159</f>
        <v>0</v>
      </c>
      <c r="AO159" s="230"/>
      <c r="AP159" s="128">
        <f>'EV ECONOMICA'!CQ159</f>
        <v>0</v>
      </c>
      <c r="AQ159" s="230"/>
      <c r="AR159" s="128">
        <f>'EV ECONOMICA'!CV159</f>
        <v>0</v>
      </c>
      <c r="AS159" s="230"/>
      <c r="AT159" s="128">
        <f>'EV ECONOMICA'!DA159</f>
        <v>0</v>
      </c>
      <c r="AU159" s="230"/>
      <c r="AV159" s="128">
        <f>'EV ECONOMICA'!DF159</f>
        <v>0</v>
      </c>
      <c r="AW159" s="230"/>
      <c r="AX159" s="128">
        <f>'EV ECONOMICA'!DK159</f>
        <v>0</v>
      </c>
      <c r="AY159" s="230"/>
      <c r="AZ159" s="128">
        <f>'EV ECONOMICA'!DP159</f>
        <v>0</v>
      </c>
      <c r="BA159" s="230"/>
      <c r="BB159" s="128">
        <f>'EV ECONOMICA'!DU159</f>
        <v>0</v>
      </c>
      <c r="BC159" s="230"/>
      <c r="BD159" s="128">
        <f>'EV ECONOMICA'!DZ159</f>
        <v>0</v>
      </c>
      <c r="BE159" s="230"/>
      <c r="BF159" s="128">
        <f>'EV ECONOMICA'!EE159</f>
        <v>0</v>
      </c>
      <c r="BG159" s="230"/>
      <c r="BH159" s="128">
        <f>'EV ECONOMICA'!EJ159</f>
        <v>0</v>
      </c>
      <c r="BI159" s="230"/>
    </row>
    <row r="160" spans="1:61" s="226" customFormat="1" ht="25.5" x14ac:dyDescent="0.2">
      <c r="A160" s="103">
        <v>151</v>
      </c>
      <c r="B160" s="202" t="s">
        <v>266</v>
      </c>
      <c r="C160" s="121" t="s">
        <v>265</v>
      </c>
      <c r="D160" s="146">
        <v>1</v>
      </c>
      <c r="E160" s="227" t="s">
        <v>53</v>
      </c>
      <c r="F160" s="228">
        <v>416</v>
      </c>
      <c r="G160" s="25">
        <v>1023.4</v>
      </c>
      <c r="H160" s="128">
        <f>'EV ECONOMICA'!J160</f>
        <v>1118.5999999999999</v>
      </c>
      <c r="I160" s="230" t="s">
        <v>39</v>
      </c>
      <c r="J160" s="128">
        <f>'EV ECONOMICA'!O160</f>
        <v>0</v>
      </c>
      <c r="K160" s="230"/>
      <c r="L160" s="128">
        <f>'EV ECONOMICA'!T160</f>
        <v>0</v>
      </c>
      <c r="M160" s="230"/>
      <c r="N160" s="128">
        <f>'EV ECONOMICA'!Y160</f>
        <v>0</v>
      </c>
      <c r="O160" s="230"/>
      <c r="P160" s="128">
        <f>'EV ECONOMICA'!AD160</f>
        <v>0</v>
      </c>
      <c r="Q160" s="230"/>
      <c r="R160" s="128">
        <f>'EV ECONOMICA'!AI160</f>
        <v>0</v>
      </c>
      <c r="S160" s="230"/>
      <c r="T160" s="128">
        <f>'EV ECONOMICA'!AN160</f>
        <v>1047.2</v>
      </c>
      <c r="U160" s="230" t="s">
        <v>39</v>
      </c>
      <c r="V160" s="128">
        <f>'EV ECONOMICA'!AS160</f>
        <v>0</v>
      </c>
      <c r="W160" s="230"/>
      <c r="X160" s="128">
        <f>'EV ECONOMICA'!AX160</f>
        <v>1054.3399999999999</v>
      </c>
      <c r="Y160" s="230" t="s">
        <v>575</v>
      </c>
      <c r="Z160" s="128">
        <f>'EV ECONOMICA'!BC160</f>
        <v>0</v>
      </c>
      <c r="AA160" s="230"/>
      <c r="AB160" s="128">
        <f>'EV ECONOMICA'!BH160</f>
        <v>0</v>
      </c>
      <c r="AC160" s="230"/>
      <c r="AD160" s="128">
        <f>'EV ECONOMICA'!BM160</f>
        <v>0</v>
      </c>
      <c r="AE160" s="230"/>
      <c r="AF160" s="128">
        <f>'EV ECONOMICA'!BR160</f>
        <v>0</v>
      </c>
      <c r="AG160" s="230"/>
      <c r="AH160" s="128">
        <f>'EV ECONOMICA'!BW160</f>
        <v>1457.75</v>
      </c>
      <c r="AI160" s="230" t="s">
        <v>39</v>
      </c>
      <c r="AJ160" s="128">
        <f>'EV ECONOMICA'!CB160</f>
        <v>0</v>
      </c>
      <c r="AK160" s="230"/>
      <c r="AL160" s="128">
        <f>'EV ECONOMICA'!CG160</f>
        <v>1270.92</v>
      </c>
      <c r="AM160" s="230"/>
      <c r="AN160" s="128">
        <f>'EV ECONOMICA'!CL160</f>
        <v>1506.54</v>
      </c>
      <c r="AO160" s="230" t="s">
        <v>39</v>
      </c>
      <c r="AP160" s="128">
        <f>'EV ECONOMICA'!CQ160</f>
        <v>1071</v>
      </c>
      <c r="AQ160" s="230" t="s">
        <v>39</v>
      </c>
      <c r="AR160" s="128">
        <f>'EV ECONOMICA'!CV160</f>
        <v>1399.44</v>
      </c>
      <c r="AS160" s="230" t="s">
        <v>38</v>
      </c>
      <c r="AT160" s="128">
        <f>'EV ECONOMICA'!DA160</f>
        <v>0</v>
      </c>
      <c r="AU160" s="230"/>
      <c r="AV160" s="128">
        <f>'EV ECONOMICA'!DF160</f>
        <v>0</v>
      </c>
      <c r="AW160" s="230"/>
      <c r="AX160" s="128">
        <f>'EV ECONOMICA'!DK160</f>
        <v>0</v>
      </c>
      <c r="AY160" s="230"/>
      <c r="AZ160" s="128">
        <f>'EV ECONOMICA'!DP160</f>
        <v>0</v>
      </c>
      <c r="BA160" s="230"/>
      <c r="BB160" s="128">
        <f>'EV ECONOMICA'!DU160</f>
        <v>0</v>
      </c>
      <c r="BC160" s="230"/>
      <c r="BD160" s="128">
        <f>'EV ECONOMICA'!DZ160</f>
        <v>0</v>
      </c>
      <c r="BE160" s="230"/>
      <c r="BF160" s="128">
        <f>'EV ECONOMICA'!EE160</f>
        <v>0</v>
      </c>
      <c r="BG160" s="230"/>
      <c r="BH160" s="128">
        <f>'EV ECONOMICA'!EJ160</f>
        <v>0</v>
      </c>
      <c r="BI160" s="230"/>
    </row>
    <row r="161" spans="1:61" s="226" customFormat="1" ht="38.25" x14ac:dyDescent="0.2">
      <c r="A161" s="103">
        <v>152</v>
      </c>
      <c r="B161" s="202" t="s">
        <v>267</v>
      </c>
      <c r="C161" s="121" t="s">
        <v>265</v>
      </c>
      <c r="D161" s="146">
        <v>1</v>
      </c>
      <c r="E161" s="227" t="s">
        <v>53</v>
      </c>
      <c r="F161" s="228">
        <v>1</v>
      </c>
      <c r="G161" s="25">
        <v>2948.82</v>
      </c>
      <c r="H161" s="128">
        <f>'EV ECONOMICA'!J161</f>
        <v>0</v>
      </c>
      <c r="I161" s="230"/>
      <c r="J161" s="128">
        <f>'EV ECONOMICA'!O161</f>
        <v>0</v>
      </c>
      <c r="K161" s="230"/>
      <c r="L161" s="128">
        <f>'EV ECONOMICA'!T161</f>
        <v>0</v>
      </c>
      <c r="M161" s="230"/>
      <c r="N161" s="128">
        <f>'EV ECONOMICA'!Y161</f>
        <v>0</v>
      </c>
      <c r="O161" s="230"/>
      <c r="P161" s="128">
        <f>'EV ECONOMICA'!AD161</f>
        <v>2791.74</v>
      </c>
      <c r="Q161" s="230" t="s">
        <v>39</v>
      </c>
      <c r="R161" s="128">
        <f>'EV ECONOMICA'!AI161</f>
        <v>0</v>
      </c>
      <c r="S161" s="230"/>
      <c r="T161" s="128">
        <f>'EV ECONOMICA'!AN161</f>
        <v>0</v>
      </c>
      <c r="U161" s="230"/>
      <c r="V161" s="128">
        <f>'EV ECONOMICA'!AS161</f>
        <v>0</v>
      </c>
      <c r="W161" s="230"/>
      <c r="X161" s="128">
        <f>'EV ECONOMICA'!AX161</f>
        <v>2882.18</v>
      </c>
      <c r="Y161" s="230" t="s">
        <v>39</v>
      </c>
      <c r="Z161" s="128">
        <f>'EV ECONOMICA'!BC161</f>
        <v>0</v>
      </c>
      <c r="AA161" s="230"/>
      <c r="AB161" s="128">
        <f>'EV ECONOMICA'!BH161</f>
        <v>0</v>
      </c>
      <c r="AC161" s="230"/>
      <c r="AD161" s="128">
        <f>'EV ECONOMICA'!BM161</f>
        <v>0</v>
      </c>
      <c r="AE161" s="230"/>
      <c r="AF161" s="128">
        <f>'EV ECONOMICA'!BR161</f>
        <v>0</v>
      </c>
      <c r="AG161" s="230"/>
      <c r="AH161" s="128">
        <f>'EV ECONOMICA'!BW161</f>
        <v>3268.0374999999999</v>
      </c>
      <c r="AI161" s="230" t="s">
        <v>39</v>
      </c>
      <c r="AJ161" s="128">
        <f>'EV ECONOMICA'!CB161</f>
        <v>0</v>
      </c>
      <c r="AK161" s="230"/>
      <c r="AL161" s="128">
        <f>'EV ECONOMICA'!CG161</f>
        <v>0</v>
      </c>
      <c r="AM161" s="230"/>
      <c r="AN161" s="128">
        <f>'EV ECONOMICA'!CL161</f>
        <v>0</v>
      </c>
      <c r="AO161" s="230"/>
      <c r="AP161" s="128">
        <f>'EV ECONOMICA'!CQ161</f>
        <v>2380</v>
      </c>
      <c r="AQ161" s="230" t="s">
        <v>39</v>
      </c>
      <c r="AR161" s="128">
        <f>'EV ECONOMICA'!CV161</f>
        <v>2794.12</v>
      </c>
      <c r="AS161" s="230" t="s">
        <v>38</v>
      </c>
      <c r="AT161" s="128">
        <f>'EV ECONOMICA'!DA161</f>
        <v>0</v>
      </c>
      <c r="AU161" s="230"/>
      <c r="AV161" s="128">
        <f>'EV ECONOMICA'!DF161</f>
        <v>0</v>
      </c>
      <c r="AW161" s="230"/>
      <c r="AX161" s="128">
        <f>'EV ECONOMICA'!DK161</f>
        <v>0</v>
      </c>
      <c r="AY161" s="230"/>
      <c r="AZ161" s="128">
        <f>'EV ECONOMICA'!DP161</f>
        <v>2948</v>
      </c>
      <c r="BA161" s="230" t="s">
        <v>39</v>
      </c>
      <c r="BB161" s="128">
        <f>'EV ECONOMICA'!DU161</f>
        <v>0</v>
      </c>
      <c r="BC161" s="230"/>
      <c r="BD161" s="128">
        <f>'EV ECONOMICA'!DZ161</f>
        <v>0</v>
      </c>
      <c r="BE161" s="230"/>
      <c r="BF161" s="128">
        <f>'EV ECONOMICA'!EE161</f>
        <v>0</v>
      </c>
      <c r="BG161" s="230"/>
      <c r="BH161" s="128">
        <f>'EV ECONOMICA'!EJ161</f>
        <v>0</v>
      </c>
      <c r="BI161" s="230"/>
    </row>
    <row r="162" spans="1:61" s="226" customFormat="1" ht="38.25" x14ac:dyDescent="0.2">
      <c r="A162" s="103">
        <v>153</v>
      </c>
      <c r="B162" s="202" t="s">
        <v>268</v>
      </c>
      <c r="C162" s="121" t="s">
        <v>265</v>
      </c>
      <c r="D162" s="146">
        <v>1</v>
      </c>
      <c r="E162" s="227" t="s">
        <v>53</v>
      </c>
      <c r="F162" s="228">
        <v>4077.3333333333335</v>
      </c>
      <c r="G162" s="25">
        <v>3094</v>
      </c>
      <c r="H162" s="128">
        <f>'EV ECONOMICA'!J162</f>
        <v>0</v>
      </c>
      <c r="I162" s="230"/>
      <c r="J162" s="128">
        <f>'EV ECONOMICA'!O162</f>
        <v>0</v>
      </c>
      <c r="K162" s="230"/>
      <c r="L162" s="128">
        <f>'EV ECONOMICA'!T162</f>
        <v>0</v>
      </c>
      <c r="M162" s="230"/>
      <c r="N162" s="128">
        <f>'EV ECONOMICA'!Y162</f>
        <v>0</v>
      </c>
      <c r="O162" s="230"/>
      <c r="P162" s="128">
        <f>'EV ECONOMICA'!AD162</f>
        <v>2791.74</v>
      </c>
      <c r="Q162" s="230" t="s">
        <v>39</v>
      </c>
      <c r="R162" s="128">
        <f>'EV ECONOMICA'!AI162</f>
        <v>0</v>
      </c>
      <c r="S162" s="230"/>
      <c r="T162" s="128">
        <f>'EV ECONOMICA'!AN162</f>
        <v>0</v>
      </c>
      <c r="U162" s="230"/>
      <c r="V162" s="128">
        <f>'EV ECONOMICA'!AS162</f>
        <v>0</v>
      </c>
      <c r="W162" s="230"/>
      <c r="X162" s="128">
        <f>'EV ECONOMICA'!AX162</f>
        <v>3265.36</v>
      </c>
      <c r="Y162" s="230" t="s">
        <v>39</v>
      </c>
      <c r="Z162" s="128">
        <f>'EV ECONOMICA'!BC162</f>
        <v>0</v>
      </c>
      <c r="AA162" s="230"/>
      <c r="AB162" s="128">
        <f>'EV ECONOMICA'!BH162</f>
        <v>0</v>
      </c>
      <c r="AC162" s="230"/>
      <c r="AD162" s="128">
        <f>'EV ECONOMICA'!BM162</f>
        <v>0</v>
      </c>
      <c r="AE162" s="230"/>
      <c r="AF162" s="128">
        <f>'EV ECONOMICA'!BR162</f>
        <v>0</v>
      </c>
      <c r="AG162" s="230"/>
      <c r="AH162" s="128">
        <f>'EV ECONOMICA'!BW162</f>
        <v>3336.4625000000001</v>
      </c>
      <c r="AI162" s="230" t="s">
        <v>39</v>
      </c>
      <c r="AJ162" s="128">
        <f>'EV ECONOMICA'!CB162</f>
        <v>0</v>
      </c>
      <c r="AK162" s="230"/>
      <c r="AL162" s="128">
        <f>'EV ECONOMICA'!CG162</f>
        <v>0</v>
      </c>
      <c r="AM162" s="230"/>
      <c r="AN162" s="128">
        <f>'EV ECONOMICA'!CL162</f>
        <v>0</v>
      </c>
      <c r="AO162" s="230"/>
      <c r="AP162" s="128">
        <f>'EV ECONOMICA'!CQ162</f>
        <v>2380</v>
      </c>
      <c r="AQ162" s="230" t="s">
        <v>39</v>
      </c>
      <c r="AR162" s="128">
        <f>'EV ECONOMICA'!CV162</f>
        <v>2794.12</v>
      </c>
      <c r="AS162" s="230" t="s">
        <v>38</v>
      </c>
      <c r="AT162" s="128">
        <f>'EV ECONOMICA'!DA162</f>
        <v>0</v>
      </c>
      <c r="AU162" s="230"/>
      <c r="AV162" s="128">
        <f>'EV ECONOMICA'!DF162</f>
        <v>0</v>
      </c>
      <c r="AW162" s="230"/>
      <c r="AX162" s="128">
        <f>'EV ECONOMICA'!DK162</f>
        <v>0</v>
      </c>
      <c r="AY162" s="230"/>
      <c r="AZ162" s="128">
        <f>'EV ECONOMICA'!DP162</f>
        <v>2915</v>
      </c>
      <c r="BA162" s="230" t="s">
        <v>39</v>
      </c>
      <c r="BB162" s="128">
        <f>'EV ECONOMICA'!DU162</f>
        <v>0</v>
      </c>
      <c r="BC162" s="230"/>
      <c r="BD162" s="128">
        <f>'EV ECONOMICA'!DZ162</f>
        <v>0</v>
      </c>
      <c r="BE162" s="230"/>
      <c r="BF162" s="128">
        <f>'EV ECONOMICA'!EE162</f>
        <v>0</v>
      </c>
      <c r="BG162" s="230"/>
      <c r="BH162" s="128">
        <f>'EV ECONOMICA'!EJ162</f>
        <v>0</v>
      </c>
      <c r="BI162" s="230"/>
    </row>
    <row r="163" spans="1:61" s="226" customFormat="1" ht="63.75" x14ac:dyDescent="0.2">
      <c r="A163" s="103">
        <v>154</v>
      </c>
      <c r="B163" s="202" t="s">
        <v>269</v>
      </c>
      <c r="C163" s="121" t="s">
        <v>270</v>
      </c>
      <c r="D163" s="146">
        <v>1</v>
      </c>
      <c r="E163" s="227" t="s">
        <v>53</v>
      </c>
      <c r="F163" s="228">
        <v>1</v>
      </c>
      <c r="G163" s="25">
        <v>133814</v>
      </c>
      <c r="H163" s="128">
        <f>'EV ECONOMICA'!J163</f>
        <v>0</v>
      </c>
      <c r="I163" s="230"/>
      <c r="J163" s="128">
        <f>'EV ECONOMICA'!O163</f>
        <v>0</v>
      </c>
      <c r="K163" s="230"/>
      <c r="L163" s="128">
        <f>'EV ECONOMICA'!T163</f>
        <v>0</v>
      </c>
      <c r="M163" s="230"/>
      <c r="N163" s="128">
        <f>'EV ECONOMICA'!Y163</f>
        <v>0</v>
      </c>
      <c r="O163" s="230"/>
      <c r="P163" s="128">
        <f>'EV ECONOMICA'!AD163</f>
        <v>0</v>
      </c>
      <c r="Q163" s="230"/>
      <c r="R163" s="128">
        <f>'EV ECONOMICA'!AI163</f>
        <v>0</v>
      </c>
      <c r="S163" s="230"/>
      <c r="T163" s="128">
        <f>'EV ECONOMICA'!AN163</f>
        <v>0</v>
      </c>
      <c r="U163" s="230"/>
      <c r="V163" s="128">
        <f>'EV ECONOMICA'!AS163</f>
        <v>95000</v>
      </c>
      <c r="W163" s="230" t="s">
        <v>575</v>
      </c>
      <c r="X163" s="128">
        <f>'EV ECONOMICA'!AX163</f>
        <v>130773</v>
      </c>
      <c r="Y163" s="230" t="s">
        <v>575</v>
      </c>
      <c r="Z163" s="128">
        <f>'EV ECONOMICA'!BC163</f>
        <v>0</v>
      </c>
      <c r="AA163" s="230"/>
      <c r="AB163" s="128">
        <f>'EV ECONOMICA'!BH163</f>
        <v>0</v>
      </c>
      <c r="AC163" s="230"/>
      <c r="AD163" s="128">
        <f>'EV ECONOMICA'!BM163</f>
        <v>0</v>
      </c>
      <c r="AE163" s="230"/>
      <c r="AF163" s="128">
        <f>'EV ECONOMICA'!BR163</f>
        <v>0</v>
      </c>
      <c r="AG163" s="230"/>
      <c r="AH163" s="128">
        <f>'EV ECONOMICA'!BW163</f>
        <v>0</v>
      </c>
      <c r="AI163" s="230"/>
      <c r="AJ163" s="128">
        <f>'EV ECONOMICA'!CB163</f>
        <v>0</v>
      </c>
      <c r="AK163" s="230"/>
      <c r="AL163" s="128">
        <f>'EV ECONOMICA'!CG163</f>
        <v>0</v>
      </c>
      <c r="AM163" s="230"/>
      <c r="AN163" s="128">
        <f>'EV ECONOMICA'!CL163</f>
        <v>0</v>
      </c>
      <c r="AO163" s="230"/>
      <c r="AP163" s="128">
        <f>'EV ECONOMICA'!CQ163</f>
        <v>0</v>
      </c>
      <c r="AQ163" s="230"/>
      <c r="AR163" s="128">
        <f>'EV ECONOMICA'!CV163</f>
        <v>0</v>
      </c>
      <c r="AS163" s="230"/>
      <c r="AT163" s="128">
        <f>'EV ECONOMICA'!DA163</f>
        <v>0</v>
      </c>
      <c r="AU163" s="230"/>
      <c r="AV163" s="128">
        <f>'EV ECONOMICA'!DF163</f>
        <v>0</v>
      </c>
      <c r="AW163" s="230"/>
      <c r="AX163" s="128">
        <f>'EV ECONOMICA'!DK163</f>
        <v>0</v>
      </c>
      <c r="AY163" s="230"/>
      <c r="AZ163" s="128">
        <f>'EV ECONOMICA'!DP163</f>
        <v>0</v>
      </c>
      <c r="BA163" s="230"/>
      <c r="BB163" s="128">
        <f>'EV ECONOMICA'!DU163</f>
        <v>0</v>
      </c>
      <c r="BC163" s="230"/>
      <c r="BD163" s="128">
        <f>'EV ECONOMICA'!DZ163</f>
        <v>0</v>
      </c>
      <c r="BE163" s="230"/>
      <c r="BF163" s="128">
        <f>'EV ECONOMICA'!EE163</f>
        <v>0</v>
      </c>
      <c r="BG163" s="230"/>
      <c r="BH163" s="128">
        <f>'EV ECONOMICA'!EJ163</f>
        <v>0</v>
      </c>
      <c r="BI163" s="230"/>
    </row>
    <row r="164" spans="1:61" s="226" customFormat="1" ht="63.75" x14ac:dyDescent="0.2">
      <c r="A164" s="103">
        <v>155</v>
      </c>
      <c r="B164" s="202" t="s">
        <v>271</v>
      </c>
      <c r="C164" s="121" t="s">
        <v>270</v>
      </c>
      <c r="D164" s="146">
        <v>1</v>
      </c>
      <c r="E164" s="227" t="s">
        <v>53</v>
      </c>
      <c r="F164" s="228">
        <v>1</v>
      </c>
      <c r="G164" s="25">
        <v>133814</v>
      </c>
      <c r="H164" s="128">
        <f>'EV ECONOMICA'!J164</f>
        <v>0</v>
      </c>
      <c r="I164" s="230"/>
      <c r="J164" s="128">
        <f>'EV ECONOMICA'!O164</f>
        <v>0</v>
      </c>
      <c r="K164" s="230"/>
      <c r="L164" s="128">
        <f>'EV ECONOMICA'!T164</f>
        <v>0</v>
      </c>
      <c r="M164" s="230"/>
      <c r="N164" s="128">
        <f>'EV ECONOMICA'!Y164</f>
        <v>0</v>
      </c>
      <c r="O164" s="230"/>
      <c r="P164" s="128">
        <f>'EV ECONOMICA'!AD164</f>
        <v>0</v>
      </c>
      <c r="Q164" s="230"/>
      <c r="R164" s="128">
        <f>'EV ECONOMICA'!AI164</f>
        <v>0</v>
      </c>
      <c r="S164" s="230"/>
      <c r="T164" s="128">
        <f>'EV ECONOMICA'!AN164</f>
        <v>0</v>
      </c>
      <c r="U164" s="230"/>
      <c r="V164" s="128">
        <f>'EV ECONOMICA'!AS164</f>
        <v>95000</v>
      </c>
      <c r="W164" s="230" t="s">
        <v>575</v>
      </c>
      <c r="X164" s="128">
        <f>'EV ECONOMICA'!AX164</f>
        <v>130773</v>
      </c>
      <c r="Y164" s="230" t="s">
        <v>575</v>
      </c>
      <c r="Z164" s="128">
        <f>'EV ECONOMICA'!BC164</f>
        <v>0</v>
      </c>
      <c r="AA164" s="230"/>
      <c r="AB164" s="128">
        <f>'EV ECONOMICA'!BH164</f>
        <v>0</v>
      </c>
      <c r="AC164" s="230"/>
      <c r="AD164" s="128">
        <f>'EV ECONOMICA'!BM164</f>
        <v>0</v>
      </c>
      <c r="AE164" s="230"/>
      <c r="AF164" s="128">
        <f>'EV ECONOMICA'!BR164</f>
        <v>0</v>
      </c>
      <c r="AG164" s="230"/>
      <c r="AH164" s="128">
        <f>'EV ECONOMICA'!BW164</f>
        <v>0</v>
      </c>
      <c r="AI164" s="230"/>
      <c r="AJ164" s="128">
        <f>'EV ECONOMICA'!CB164</f>
        <v>0</v>
      </c>
      <c r="AK164" s="230"/>
      <c r="AL164" s="128">
        <f>'EV ECONOMICA'!CG164</f>
        <v>0</v>
      </c>
      <c r="AM164" s="230"/>
      <c r="AN164" s="128">
        <f>'EV ECONOMICA'!CL164</f>
        <v>0</v>
      </c>
      <c r="AO164" s="230"/>
      <c r="AP164" s="128">
        <f>'EV ECONOMICA'!CQ164</f>
        <v>0</v>
      </c>
      <c r="AQ164" s="230"/>
      <c r="AR164" s="128">
        <f>'EV ECONOMICA'!CV164</f>
        <v>0</v>
      </c>
      <c r="AS164" s="230"/>
      <c r="AT164" s="128">
        <f>'EV ECONOMICA'!DA164</f>
        <v>0</v>
      </c>
      <c r="AU164" s="230"/>
      <c r="AV164" s="128">
        <f>'EV ECONOMICA'!DF164</f>
        <v>0</v>
      </c>
      <c r="AW164" s="230"/>
      <c r="AX164" s="128">
        <f>'EV ECONOMICA'!DK164</f>
        <v>0</v>
      </c>
      <c r="AY164" s="230"/>
      <c r="AZ164" s="128">
        <f>'EV ECONOMICA'!DP164</f>
        <v>0</v>
      </c>
      <c r="BA164" s="230"/>
      <c r="BB164" s="128">
        <f>'EV ECONOMICA'!DU164</f>
        <v>0</v>
      </c>
      <c r="BC164" s="230"/>
      <c r="BD164" s="128">
        <f>'EV ECONOMICA'!DZ164</f>
        <v>0</v>
      </c>
      <c r="BE164" s="230"/>
      <c r="BF164" s="128">
        <f>'EV ECONOMICA'!EE164</f>
        <v>0</v>
      </c>
      <c r="BG164" s="230"/>
      <c r="BH164" s="128">
        <f>'EV ECONOMICA'!EJ164</f>
        <v>0</v>
      </c>
      <c r="BI164" s="230"/>
    </row>
    <row r="165" spans="1:61" s="226" customFormat="1" ht="153" x14ac:dyDescent="0.2">
      <c r="A165" s="103">
        <v>156</v>
      </c>
      <c r="B165" s="202" t="s">
        <v>272</v>
      </c>
      <c r="C165" s="121" t="s">
        <v>273</v>
      </c>
      <c r="D165" s="146">
        <v>1</v>
      </c>
      <c r="E165" s="227" t="s">
        <v>53</v>
      </c>
      <c r="F165" s="228">
        <v>26</v>
      </c>
      <c r="G165" s="25">
        <v>2552.5500000000002</v>
      </c>
      <c r="H165" s="128">
        <f>'EV ECONOMICA'!J165</f>
        <v>0</v>
      </c>
      <c r="I165" s="230"/>
      <c r="J165" s="128">
        <f>'EV ECONOMICA'!O165</f>
        <v>0</v>
      </c>
      <c r="K165" s="230"/>
      <c r="L165" s="128">
        <f>'EV ECONOMICA'!T165</f>
        <v>0</v>
      </c>
      <c r="M165" s="230"/>
      <c r="N165" s="128">
        <f>'EV ECONOMICA'!Y165</f>
        <v>0</v>
      </c>
      <c r="O165" s="230"/>
      <c r="P165" s="128">
        <f>'EV ECONOMICA'!AD165</f>
        <v>0</v>
      </c>
      <c r="Q165" s="230"/>
      <c r="R165" s="128">
        <f>'EV ECONOMICA'!AI165</f>
        <v>2552.5500000000002</v>
      </c>
      <c r="S165" s="230" t="s">
        <v>39</v>
      </c>
      <c r="T165" s="128">
        <f>'EV ECONOMICA'!AN165</f>
        <v>0</v>
      </c>
      <c r="U165" s="230"/>
      <c r="V165" s="128">
        <f>'EV ECONOMICA'!AS165</f>
        <v>0</v>
      </c>
      <c r="W165" s="230"/>
      <c r="X165" s="128">
        <f>'EV ECONOMICA'!AX165</f>
        <v>3786.58</v>
      </c>
      <c r="Y165" s="230" t="s">
        <v>39</v>
      </c>
      <c r="Z165" s="128">
        <f>'EV ECONOMICA'!BC165</f>
        <v>0</v>
      </c>
      <c r="AA165" s="230"/>
      <c r="AB165" s="128">
        <f>'EV ECONOMICA'!BH165</f>
        <v>0</v>
      </c>
      <c r="AC165" s="230"/>
      <c r="AD165" s="128">
        <f>'EV ECONOMICA'!BM165</f>
        <v>0</v>
      </c>
      <c r="AE165" s="230"/>
      <c r="AF165" s="128">
        <f>'EV ECONOMICA'!BR165</f>
        <v>2380</v>
      </c>
      <c r="AG165" s="230" t="s">
        <v>39</v>
      </c>
      <c r="AH165" s="128">
        <f>'EV ECONOMICA'!BW165</f>
        <v>0</v>
      </c>
      <c r="AI165" s="230"/>
      <c r="AJ165" s="128">
        <f>'EV ECONOMICA'!CB165</f>
        <v>0</v>
      </c>
      <c r="AK165" s="230"/>
      <c r="AL165" s="128">
        <f>'EV ECONOMICA'!CG165</f>
        <v>3228.4700000000003</v>
      </c>
      <c r="AM165" s="230" t="s">
        <v>39</v>
      </c>
      <c r="AN165" s="128">
        <f>'EV ECONOMICA'!CL165</f>
        <v>3873.45</v>
      </c>
      <c r="AO165" s="230" t="s">
        <v>39</v>
      </c>
      <c r="AP165" s="128">
        <f>'EV ECONOMICA'!CQ165</f>
        <v>0</v>
      </c>
      <c r="AQ165" s="230"/>
      <c r="AR165" s="128">
        <f>'EV ECONOMICA'!CV165</f>
        <v>3920</v>
      </c>
      <c r="AS165" s="230" t="s">
        <v>38</v>
      </c>
      <c r="AT165" s="128">
        <f>'EV ECONOMICA'!DA165</f>
        <v>0</v>
      </c>
      <c r="AU165" s="230"/>
      <c r="AV165" s="128">
        <f>'EV ECONOMICA'!DF165</f>
        <v>0</v>
      </c>
      <c r="AW165" s="230"/>
      <c r="AX165" s="128">
        <f>'EV ECONOMICA'!DK165</f>
        <v>2806.02</v>
      </c>
      <c r="AY165" s="230" t="s">
        <v>39</v>
      </c>
      <c r="AZ165" s="128">
        <f>'EV ECONOMICA'!DP165</f>
        <v>0</v>
      </c>
      <c r="BA165" s="230"/>
      <c r="BB165" s="128">
        <f>'EV ECONOMICA'!DU165</f>
        <v>0</v>
      </c>
      <c r="BC165" s="230"/>
      <c r="BD165" s="128">
        <f>'EV ECONOMICA'!DZ165</f>
        <v>0</v>
      </c>
      <c r="BE165" s="230"/>
      <c r="BF165" s="128">
        <f>'EV ECONOMICA'!EE165</f>
        <v>0</v>
      </c>
      <c r="BG165" s="230"/>
      <c r="BH165" s="128">
        <f>'EV ECONOMICA'!EJ165</f>
        <v>0</v>
      </c>
      <c r="BI165" s="230"/>
    </row>
    <row r="166" spans="1:61" s="226" customFormat="1" ht="153" x14ac:dyDescent="0.2">
      <c r="A166" s="103">
        <v>157</v>
      </c>
      <c r="B166" s="202" t="s">
        <v>274</v>
      </c>
      <c r="C166" s="121" t="s">
        <v>273</v>
      </c>
      <c r="D166" s="146">
        <v>1</v>
      </c>
      <c r="E166" s="227" t="s">
        <v>53</v>
      </c>
      <c r="F166" s="228">
        <v>88.333333333333329</v>
      </c>
      <c r="G166" s="25">
        <v>2552.5500000000002</v>
      </c>
      <c r="H166" s="128">
        <f>'EV ECONOMICA'!J166</f>
        <v>0</v>
      </c>
      <c r="I166" s="230"/>
      <c r="J166" s="128">
        <f>'EV ECONOMICA'!O166</f>
        <v>0</v>
      </c>
      <c r="K166" s="230"/>
      <c r="L166" s="128">
        <f>'EV ECONOMICA'!T166</f>
        <v>0</v>
      </c>
      <c r="M166" s="230"/>
      <c r="N166" s="128">
        <f>'EV ECONOMICA'!Y166</f>
        <v>0</v>
      </c>
      <c r="O166" s="230"/>
      <c r="P166" s="128">
        <f>'EV ECONOMICA'!AD166</f>
        <v>0</v>
      </c>
      <c r="Q166" s="230"/>
      <c r="R166" s="128">
        <f>'EV ECONOMICA'!AI166</f>
        <v>2552.5500000000002</v>
      </c>
      <c r="S166" s="230" t="s">
        <v>39</v>
      </c>
      <c r="T166" s="128">
        <f>'EV ECONOMICA'!AN166</f>
        <v>0</v>
      </c>
      <c r="U166" s="230"/>
      <c r="V166" s="128">
        <f>'EV ECONOMICA'!AS166</f>
        <v>0</v>
      </c>
      <c r="W166" s="230"/>
      <c r="X166" s="128">
        <f>'EV ECONOMICA'!AX166</f>
        <v>3380.79</v>
      </c>
      <c r="Y166" s="230" t="s">
        <v>39</v>
      </c>
      <c r="Z166" s="128">
        <f>'EV ECONOMICA'!BC166</f>
        <v>0</v>
      </c>
      <c r="AA166" s="230"/>
      <c r="AB166" s="128">
        <f>'EV ECONOMICA'!BH166</f>
        <v>0</v>
      </c>
      <c r="AC166" s="230"/>
      <c r="AD166" s="128">
        <f>'EV ECONOMICA'!BM166</f>
        <v>0</v>
      </c>
      <c r="AE166" s="230"/>
      <c r="AF166" s="128">
        <f>'EV ECONOMICA'!BR166</f>
        <v>2380</v>
      </c>
      <c r="AG166" s="230" t="s">
        <v>39</v>
      </c>
      <c r="AH166" s="128">
        <f>'EV ECONOMICA'!BW166</f>
        <v>0</v>
      </c>
      <c r="AI166" s="230"/>
      <c r="AJ166" s="128">
        <f>'EV ECONOMICA'!CB166</f>
        <v>0</v>
      </c>
      <c r="AK166" s="230"/>
      <c r="AL166" s="128">
        <f>'EV ECONOMICA'!CG166</f>
        <v>3228.4700000000003</v>
      </c>
      <c r="AM166" s="230" t="s">
        <v>39</v>
      </c>
      <c r="AN166" s="128">
        <f>'EV ECONOMICA'!CL166</f>
        <v>4055.52</v>
      </c>
      <c r="AO166" s="230" t="s">
        <v>39</v>
      </c>
      <c r="AP166" s="128">
        <f>'EV ECONOMICA'!CQ166</f>
        <v>0</v>
      </c>
      <c r="AQ166" s="230"/>
      <c r="AR166" s="128">
        <f>'EV ECONOMICA'!CV166</f>
        <v>3920</v>
      </c>
      <c r="AS166" s="230" t="s">
        <v>38</v>
      </c>
      <c r="AT166" s="128">
        <f>'EV ECONOMICA'!DA166</f>
        <v>0</v>
      </c>
      <c r="AU166" s="230"/>
      <c r="AV166" s="128">
        <f>'EV ECONOMICA'!DF166</f>
        <v>0</v>
      </c>
      <c r="AW166" s="230"/>
      <c r="AX166" s="128">
        <f>'EV ECONOMICA'!DK166</f>
        <v>2806.02</v>
      </c>
      <c r="AY166" s="230" t="s">
        <v>39</v>
      </c>
      <c r="AZ166" s="128">
        <f>'EV ECONOMICA'!DP166</f>
        <v>0</v>
      </c>
      <c r="BA166" s="230"/>
      <c r="BB166" s="128">
        <f>'EV ECONOMICA'!DU166</f>
        <v>0</v>
      </c>
      <c r="BC166" s="230"/>
      <c r="BD166" s="128">
        <f>'EV ECONOMICA'!DZ166</f>
        <v>0</v>
      </c>
      <c r="BE166" s="230"/>
      <c r="BF166" s="128">
        <f>'EV ECONOMICA'!EE166</f>
        <v>0</v>
      </c>
      <c r="BG166" s="230"/>
      <c r="BH166" s="128">
        <f>'EV ECONOMICA'!EJ166</f>
        <v>0</v>
      </c>
      <c r="BI166" s="230"/>
    </row>
    <row r="167" spans="1:61" s="226" customFormat="1" ht="89.25" x14ac:dyDescent="0.2">
      <c r="A167" s="103">
        <v>158</v>
      </c>
      <c r="B167" s="202" t="s">
        <v>275</v>
      </c>
      <c r="C167" s="121" t="s">
        <v>276</v>
      </c>
      <c r="D167" s="146">
        <v>1</v>
      </c>
      <c r="E167" s="227" t="s">
        <v>53</v>
      </c>
      <c r="F167" s="228">
        <v>2</v>
      </c>
      <c r="G167" s="25">
        <v>1242594.8384080001</v>
      </c>
      <c r="H167" s="128">
        <f>'EV ECONOMICA'!J167</f>
        <v>0</v>
      </c>
      <c r="I167" s="230"/>
      <c r="J167" s="128">
        <f>'EV ECONOMICA'!O167</f>
        <v>0</v>
      </c>
      <c r="K167" s="230"/>
      <c r="L167" s="128">
        <f>'EV ECONOMICA'!T167</f>
        <v>0</v>
      </c>
      <c r="M167" s="230"/>
      <c r="N167" s="128">
        <f>'EV ECONOMICA'!Y167</f>
        <v>0</v>
      </c>
      <c r="O167" s="230"/>
      <c r="P167" s="128">
        <f>'EV ECONOMICA'!AD167</f>
        <v>0</v>
      </c>
      <c r="Q167" s="230"/>
      <c r="R167" s="128">
        <f>'EV ECONOMICA'!AI167</f>
        <v>0</v>
      </c>
      <c r="S167" s="230"/>
      <c r="T167" s="128">
        <f>'EV ECONOMICA'!AN167</f>
        <v>1241170</v>
      </c>
      <c r="U167" s="230" t="s">
        <v>39</v>
      </c>
      <c r="V167" s="128">
        <f>'EV ECONOMICA'!AS167</f>
        <v>0</v>
      </c>
      <c r="W167" s="230"/>
      <c r="X167" s="128">
        <f>'EV ECONOMICA'!AX167</f>
        <v>0</v>
      </c>
      <c r="Y167" s="230"/>
      <c r="Z167" s="128">
        <f>'EV ECONOMICA'!BC167</f>
        <v>0</v>
      </c>
      <c r="AA167" s="230"/>
      <c r="AB167" s="128">
        <f>'EV ECONOMICA'!BH167</f>
        <v>0</v>
      </c>
      <c r="AC167" s="230"/>
      <c r="AD167" s="128">
        <f>'EV ECONOMICA'!BM167</f>
        <v>0</v>
      </c>
      <c r="AE167" s="230"/>
      <c r="AF167" s="128">
        <f>'EV ECONOMICA'!BR167</f>
        <v>0</v>
      </c>
      <c r="AG167" s="230"/>
      <c r="AH167" s="128">
        <f>'EV ECONOMICA'!BW167</f>
        <v>0</v>
      </c>
      <c r="AI167" s="230"/>
      <c r="AJ167" s="128">
        <f>'EV ECONOMICA'!CB167</f>
        <v>0</v>
      </c>
      <c r="AK167" s="230"/>
      <c r="AL167" s="128">
        <f>'EV ECONOMICA'!CG167</f>
        <v>0</v>
      </c>
      <c r="AM167" s="230"/>
      <c r="AN167" s="128">
        <f>'EV ECONOMICA'!CL167</f>
        <v>1407787.85</v>
      </c>
      <c r="AO167" s="230" t="s">
        <v>39</v>
      </c>
      <c r="AP167" s="128">
        <f>'EV ECONOMICA'!CQ167</f>
        <v>0</v>
      </c>
      <c r="AQ167" s="230"/>
      <c r="AR167" s="128">
        <f>'EV ECONOMICA'!CV167</f>
        <v>1392000</v>
      </c>
      <c r="AS167" s="230" t="s">
        <v>38</v>
      </c>
      <c r="AT167" s="128">
        <f>'EV ECONOMICA'!DA167</f>
        <v>0</v>
      </c>
      <c r="AU167" s="230"/>
      <c r="AV167" s="128">
        <f>'EV ECONOMICA'!DF167</f>
        <v>0</v>
      </c>
      <c r="AW167" s="230"/>
      <c r="AX167" s="128">
        <f>'EV ECONOMICA'!DK167</f>
        <v>0</v>
      </c>
      <c r="AY167" s="230"/>
      <c r="AZ167" s="128">
        <f>'EV ECONOMICA'!DP167</f>
        <v>0</v>
      </c>
      <c r="BA167" s="230"/>
      <c r="BB167" s="128">
        <f>'EV ECONOMICA'!DU167</f>
        <v>0</v>
      </c>
      <c r="BC167" s="230"/>
      <c r="BD167" s="128">
        <f>'EV ECONOMICA'!DZ167</f>
        <v>0</v>
      </c>
      <c r="BE167" s="230"/>
      <c r="BF167" s="128">
        <f>'EV ECONOMICA'!EE167</f>
        <v>0</v>
      </c>
      <c r="BG167" s="230"/>
      <c r="BH167" s="128">
        <f>'EV ECONOMICA'!EJ167</f>
        <v>0</v>
      </c>
      <c r="BI167" s="230"/>
    </row>
    <row r="168" spans="1:61" s="226" customFormat="1" ht="63.75" x14ac:dyDescent="0.2">
      <c r="A168" s="103">
        <v>159</v>
      </c>
      <c r="B168" s="202" t="s">
        <v>277</v>
      </c>
      <c r="C168" s="121" t="s">
        <v>270</v>
      </c>
      <c r="D168" s="146">
        <v>1</v>
      </c>
      <c r="E168" s="227" t="s">
        <v>53</v>
      </c>
      <c r="F168" s="228">
        <v>1</v>
      </c>
      <c r="G168" s="25">
        <v>133814</v>
      </c>
      <c r="H168" s="128">
        <f>'EV ECONOMICA'!J168</f>
        <v>0</v>
      </c>
      <c r="I168" s="230"/>
      <c r="J168" s="128">
        <f>'EV ECONOMICA'!O168</f>
        <v>0</v>
      </c>
      <c r="K168" s="230"/>
      <c r="L168" s="128">
        <f>'EV ECONOMICA'!T168</f>
        <v>0</v>
      </c>
      <c r="M168" s="230"/>
      <c r="N168" s="128">
        <f>'EV ECONOMICA'!Y168</f>
        <v>0</v>
      </c>
      <c r="O168" s="230"/>
      <c r="P168" s="128">
        <f>'EV ECONOMICA'!AD168</f>
        <v>0</v>
      </c>
      <c r="Q168" s="230"/>
      <c r="R168" s="128">
        <f>'EV ECONOMICA'!AI168</f>
        <v>0</v>
      </c>
      <c r="S168" s="230"/>
      <c r="T168" s="128">
        <f>'EV ECONOMICA'!AN168</f>
        <v>0</v>
      </c>
      <c r="U168" s="230"/>
      <c r="V168" s="128">
        <f>'EV ECONOMICA'!AS168</f>
        <v>95000</v>
      </c>
      <c r="W168" s="230" t="s">
        <v>575</v>
      </c>
      <c r="X168" s="128">
        <f>'EV ECONOMICA'!AX168</f>
        <v>130773</v>
      </c>
      <c r="Y168" s="230" t="s">
        <v>575</v>
      </c>
      <c r="Z168" s="128">
        <f>'EV ECONOMICA'!BC168</f>
        <v>0</v>
      </c>
      <c r="AA168" s="230"/>
      <c r="AB168" s="128">
        <f>'EV ECONOMICA'!BH168</f>
        <v>0</v>
      </c>
      <c r="AC168" s="230"/>
      <c r="AD168" s="128">
        <f>'EV ECONOMICA'!BM168</f>
        <v>0</v>
      </c>
      <c r="AE168" s="230"/>
      <c r="AF168" s="128">
        <f>'EV ECONOMICA'!BR168</f>
        <v>0</v>
      </c>
      <c r="AG168" s="230"/>
      <c r="AH168" s="128">
        <f>'EV ECONOMICA'!BW168</f>
        <v>0</v>
      </c>
      <c r="AI168" s="230"/>
      <c r="AJ168" s="128">
        <f>'EV ECONOMICA'!CB168</f>
        <v>0</v>
      </c>
      <c r="AK168" s="230"/>
      <c r="AL168" s="128">
        <f>'EV ECONOMICA'!CG168</f>
        <v>0</v>
      </c>
      <c r="AM168" s="230"/>
      <c r="AN168" s="128">
        <f>'EV ECONOMICA'!CL168</f>
        <v>0</v>
      </c>
      <c r="AO168" s="230"/>
      <c r="AP168" s="128">
        <f>'EV ECONOMICA'!CQ168</f>
        <v>0</v>
      </c>
      <c r="AQ168" s="230"/>
      <c r="AR168" s="128">
        <f>'EV ECONOMICA'!CV168</f>
        <v>0</v>
      </c>
      <c r="AS168" s="230"/>
      <c r="AT168" s="128">
        <f>'EV ECONOMICA'!DA168</f>
        <v>0</v>
      </c>
      <c r="AU168" s="230"/>
      <c r="AV168" s="128">
        <f>'EV ECONOMICA'!DF168</f>
        <v>0</v>
      </c>
      <c r="AW168" s="230"/>
      <c r="AX168" s="128">
        <f>'EV ECONOMICA'!DK168</f>
        <v>0</v>
      </c>
      <c r="AY168" s="230"/>
      <c r="AZ168" s="128">
        <f>'EV ECONOMICA'!DP168</f>
        <v>0</v>
      </c>
      <c r="BA168" s="230"/>
      <c r="BB168" s="128">
        <f>'EV ECONOMICA'!DU168</f>
        <v>0</v>
      </c>
      <c r="BC168" s="230"/>
      <c r="BD168" s="128">
        <f>'EV ECONOMICA'!DZ168</f>
        <v>0</v>
      </c>
      <c r="BE168" s="230"/>
      <c r="BF168" s="128">
        <f>'EV ECONOMICA'!EE168</f>
        <v>0</v>
      </c>
      <c r="BG168" s="230"/>
      <c r="BH168" s="128">
        <f>'EV ECONOMICA'!EJ168</f>
        <v>0</v>
      </c>
      <c r="BI168" s="230"/>
    </row>
    <row r="169" spans="1:61" s="226" customFormat="1" ht="153" x14ac:dyDescent="0.2">
      <c r="A169" s="103">
        <v>160</v>
      </c>
      <c r="B169" s="202" t="s">
        <v>278</v>
      </c>
      <c r="C169" s="121" t="s">
        <v>273</v>
      </c>
      <c r="D169" s="146">
        <v>1</v>
      </c>
      <c r="E169" s="227" t="s">
        <v>53</v>
      </c>
      <c r="F169" s="228">
        <v>1</v>
      </c>
      <c r="G169" s="25">
        <v>3142.1950000000002</v>
      </c>
      <c r="H169" s="128">
        <f>'EV ECONOMICA'!J169</f>
        <v>0</v>
      </c>
      <c r="I169" s="230"/>
      <c r="J169" s="128">
        <f>'EV ECONOMICA'!O169</f>
        <v>0</v>
      </c>
      <c r="K169" s="230"/>
      <c r="L169" s="128">
        <f>'EV ECONOMICA'!T169</f>
        <v>0</v>
      </c>
      <c r="M169" s="230"/>
      <c r="N169" s="128">
        <f>'EV ECONOMICA'!Y169</f>
        <v>0</v>
      </c>
      <c r="O169" s="230"/>
      <c r="P169" s="128">
        <f>'EV ECONOMICA'!AD169</f>
        <v>0</v>
      </c>
      <c r="Q169" s="230"/>
      <c r="R169" s="128">
        <f>'EV ECONOMICA'!AI169</f>
        <v>0</v>
      </c>
      <c r="S169" s="230"/>
      <c r="T169" s="128">
        <f>'EV ECONOMICA'!AN169</f>
        <v>0</v>
      </c>
      <c r="U169" s="230"/>
      <c r="V169" s="128">
        <f>'EV ECONOMICA'!AS169</f>
        <v>0</v>
      </c>
      <c r="W169" s="230"/>
      <c r="X169" s="128">
        <f>'EV ECONOMICA'!AX169</f>
        <v>3812.76</v>
      </c>
      <c r="Y169" s="230" t="s">
        <v>39</v>
      </c>
      <c r="Z169" s="128">
        <f>'EV ECONOMICA'!BC169</f>
        <v>0</v>
      </c>
      <c r="AA169" s="230"/>
      <c r="AB169" s="128">
        <f>'EV ECONOMICA'!BH169</f>
        <v>0</v>
      </c>
      <c r="AC169" s="230"/>
      <c r="AD169" s="128">
        <f>'EV ECONOMICA'!BM169</f>
        <v>0</v>
      </c>
      <c r="AE169" s="230"/>
      <c r="AF169" s="128">
        <f>'EV ECONOMICA'!BR169</f>
        <v>0</v>
      </c>
      <c r="AG169" s="230"/>
      <c r="AH169" s="128">
        <f>'EV ECONOMICA'!BW169</f>
        <v>0</v>
      </c>
      <c r="AI169" s="230"/>
      <c r="AJ169" s="128">
        <f>'EV ECONOMICA'!CB169</f>
        <v>0</v>
      </c>
      <c r="AK169" s="230"/>
      <c r="AL169" s="128">
        <f>'EV ECONOMICA'!CG169</f>
        <v>3228.4700000000003</v>
      </c>
      <c r="AM169" s="230" t="s">
        <v>39</v>
      </c>
      <c r="AN169" s="128">
        <f>'EV ECONOMICA'!CL169</f>
        <v>4042.4300000000003</v>
      </c>
      <c r="AO169" s="230" t="s">
        <v>39</v>
      </c>
      <c r="AP169" s="128">
        <f>'EV ECONOMICA'!CQ169</f>
        <v>0</v>
      </c>
      <c r="AQ169" s="230"/>
      <c r="AR169" s="128">
        <f>'EV ECONOMICA'!CV169</f>
        <v>0</v>
      </c>
      <c r="AS169" s="230"/>
      <c r="AT169" s="128">
        <f>'EV ECONOMICA'!DA169</f>
        <v>0</v>
      </c>
      <c r="AU169" s="230"/>
      <c r="AV169" s="128">
        <f>'EV ECONOMICA'!DF169</f>
        <v>0</v>
      </c>
      <c r="AW169" s="230"/>
      <c r="AX169" s="128">
        <f>'EV ECONOMICA'!DK169</f>
        <v>0</v>
      </c>
      <c r="AY169" s="230"/>
      <c r="AZ169" s="128">
        <f>'EV ECONOMICA'!DP169</f>
        <v>0</v>
      </c>
      <c r="BA169" s="230"/>
      <c r="BB169" s="128">
        <f>'EV ECONOMICA'!DU169</f>
        <v>0</v>
      </c>
      <c r="BC169" s="230"/>
      <c r="BD169" s="128">
        <f>'EV ECONOMICA'!DZ169</f>
        <v>0</v>
      </c>
      <c r="BE169" s="230"/>
      <c r="BF169" s="128">
        <f>'EV ECONOMICA'!EE169</f>
        <v>0</v>
      </c>
      <c r="BG169" s="230"/>
      <c r="BH169" s="128">
        <f>'EV ECONOMICA'!EJ169</f>
        <v>0</v>
      </c>
      <c r="BI169" s="230"/>
    </row>
    <row r="170" spans="1:61" s="226" customFormat="1" ht="76.5" x14ac:dyDescent="0.2">
      <c r="A170" s="103">
        <v>161</v>
      </c>
      <c r="B170" s="202" t="s">
        <v>279</v>
      </c>
      <c r="C170" s="121" t="s">
        <v>280</v>
      </c>
      <c r="D170" s="146">
        <v>1</v>
      </c>
      <c r="E170" s="227" t="s">
        <v>53</v>
      </c>
      <c r="F170" s="228">
        <v>111.33333333333333</v>
      </c>
      <c r="G170" s="25">
        <v>377230</v>
      </c>
      <c r="H170" s="128">
        <f>'EV ECONOMICA'!J170</f>
        <v>0</v>
      </c>
      <c r="I170" s="230"/>
      <c r="J170" s="128">
        <f>'EV ECONOMICA'!O170</f>
        <v>0</v>
      </c>
      <c r="K170" s="230"/>
      <c r="L170" s="128">
        <f>'EV ECONOMICA'!T170</f>
        <v>0</v>
      </c>
      <c r="M170" s="230"/>
      <c r="N170" s="128">
        <f>'EV ECONOMICA'!Y170</f>
        <v>0</v>
      </c>
      <c r="O170" s="230"/>
      <c r="P170" s="128">
        <f>'EV ECONOMICA'!AD170</f>
        <v>0</v>
      </c>
      <c r="Q170" s="230"/>
      <c r="R170" s="128">
        <f>'EV ECONOMICA'!AI170</f>
        <v>0</v>
      </c>
      <c r="S170" s="230"/>
      <c r="T170" s="128">
        <f>'EV ECONOMICA'!AN170</f>
        <v>0</v>
      </c>
      <c r="U170" s="230"/>
      <c r="V170" s="128">
        <f>'EV ECONOMICA'!AS170</f>
        <v>0</v>
      </c>
      <c r="W170" s="230"/>
      <c r="X170" s="128">
        <f>'EV ECONOMICA'!AX170</f>
        <v>0</v>
      </c>
      <c r="Y170" s="230"/>
      <c r="Z170" s="128">
        <f>'EV ECONOMICA'!BC170</f>
        <v>0</v>
      </c>
      <c r="AA170" s="230"/>
      <c r="AB170" s="128">
        <f>'EV ECONOMICA'!BH170</f>
        <v>0</v>
      </c>
      <c r="AC170" s="230"/>
      <c r="AD170" s="128">
        <f>'EV ECONOMICA'!BM170</f>
        <v>374850</v>
      </c>
      <c r="AE170" s="230" t="s">
        <v>39</v>
      </c>
      <c r="AF170" s="128">
        <f>'EV ECONOMICA'!BR170</f>
        <v>0</v>
      </c>
      <c r="AG170" s="230"/>
      <c r="AH170" s="128">
        <f>'EV ECONOMICA'!BW170</f>
        <v>0</v>
      </c>
      <c r="AI170" s="230"/>
      <c r="AJ170" s="128">
        <f>'EV ECONOMICA'!CB170</f>
        <v>0</v>
      </c>
      <c r="AK170" s="230"/>
      <c r="AL170" s="128">
        <f>'EV ECONOMICA'!CG170</f>
        <v>0</v>
      </c>
      <c r="AM170" s="230"/>
      <c r="AN170" s="128">
        <f>'EV ECONOMICA'!CL170</f>
        <v>0</v>
      </c>
      <c r="AO170" s="230"/>
      <c r="AP170" s="128">
        <f>'EV ECONOMICA'!CQ170</f>
        <v>0</v>
      </c>
      <c r="AQ170" s="230"/>
      <c r="AR170" s="128">
        <f>'EV ECONOMICA'!CV170</f>
        <v>0</v>
      </c>
      <c r="AS170" s="230"/>
      <c r="AT170" s="128">
        <f>'EV ECONOMICA'!DA170</f>
        <v>0</v>
      </c>
      <c r="AU170" s="230"/>
      <c r="AV170" s="128">
        <f>'EV ECONOMICA'!DF170</f>
        <v>0</v>
      </c>
      <c r="AW170" s="230"/>
      <c r="AX170" s="128">
        <f>'EV ECONOMICA'!DK170</f>
        <v>0</v>
      </c>
      <c r="AY170" s="230"/>
      <c r="AZ170" s="128">
        <f>'EV ECONOMICA'!DP170</f>
        <v>0</v>
      </c>
      <c r="BA170" s="230"/>
      <c r="BB170" s="128">
        <f>'EV ECONOMICA'!DU170</f>
        <v>0</v>
      </c>
      <c r="BC170" s="230"/>
      <c r="BD170" s="128">
        <f>'EV ECONOMICA'!DZ170</f>
        <v>0</v>
      </c>
      <c r="BE170" s="230"/>
      <c r="BF170" s="128">
        <f>'EV ECONOMICA'!EE170</f>
        <v>0</v>
      </c>
      <c r="BG170" s="230"/>
      <c r="BH170" s="128">
        <f>'EV ECONOMICA'!EJ170</f>
        <v>368900</v>
      </c>
      <c r="BI170" s="230" t="s">
        <v>39</v>
      </c>
    </row>
    <row r="171" spans="1:61" s="226" customFormat="1" ht="127.5" x14ac:dyDescent="0.2">
      <c r="A171" s="103">
        <v>162</v>
      </c>
      <c r="B171" s="202" t="s">
        <v>281</v>
      </c>
      <c r="C171" s="121" t="s">
        <v>282</v>
      </c>
      <c r="D171" s="146">
        <v>1</v>
      </c>
      <c r="E171" s="227" t="s">
        <v>53</v>
      </c>
      <c r="F171" s="228">
        <v>42</v>
      </c>
      <c r="G171" s="25">
        <v>3201.1</v>
      </c>
      <c r="H171" s="128">
        <f>'EV ECONOMICA'!J171</f>
        <v>0</v>
      </c>
      <c r="I171" s="230"/>
      <c r="J171" s="128">
        <f>'EV ECONOMICA'!O171</f>
        <v>0</v>
      </c>
      <c r="K171" s="230"/>
      <c r="L171" s="128">
        <f>'EV ECONOMICA'!T171</f>
        <v>0</v>
      </c>
      <c r="M171" s="230"/>
      <c r="N171" s="128">
        <f>'EV ECONOMICA'!Y171</f>
        <v>0</v>
      </c>
      <c r="O171" s="230"/>
      <c r="P171" s="128">
        <f>'EV ECONOMICA'!AD171</f>
        <v>0</v>
      </c>
      <c r="Q171" s="230"/>
      <c r="R171" s="128">
        <f>'EV ECONOMICA'!AI171</f>
        <v>3195.15</v>
      </c>
      <c r="S171" s="230" t="s">
        <v>39</v>
      </c>
      <c r="T171" s="128">
        <f>'EV ECONOMICA'!AN171</f>
        <v>3896.06</v>
      </c>
      <c r="U171" s="230" t="s">
        <v>39</v>
      </c>
      <c r="V171" s="128">
        <f>'EV ECONOMICA'!AS171</f>
        <v>0</v>
      </c>
      <c r="W171" s="230"/>
      <c r="X171" s="128">
        <f>'EV ECONOMICA'!AX171</f>
        <v>3127.32</v>
      </c>
      <c r="Y171" s="230" t="s">
        <v>39</v>
      </c>
      <c r="Z171" s="128">
        <f>'EV ECONOMICA'!BC171</f>
        <v>0</v>
      </c>
      <c r="AA171" s="230"/>
      <c r="AB171" s="128">
        <f>'EV ECONOMICA'!BH171</f>
        <v>0</v>
      </c>
      <c r="AC171" s="230"/>
      <c r="AD171" s="128">
        <f>'EV ECONOMICA'!BM171</f>
        <v>0</v>
      </c>
      <c r="AE171" s="230"/>
      <c r="AF171" s="128">
        <f>'EV ECONOMICA'!BR171</f>
        <v>3570</v>
      </c>
      <c r="AG171" s="230" t="s">
        <v>39</v>
      </c>
      <c r="AH171" s="128">
        <f>'EV ECONOMICA'!BW171</f>
        <v>0</v>
      </c>
      <c r="AI171" s="230"/>
      <c r="AJ171" s="128">
        <f>'EV ECONOMICA'!CB171</f>
        <v>0</v>
      </c>
      <c r="AK171" s="230"/>
      <c r="AL171" s="128">
        <f>'EV ECONOMICA'!CG171</f>
        <v>3405.7799999999997</v>
      </c>
      <c r="AM171" s="230" t="s">
        <v>39</v>
      </c>
      <c r="AN171" s="128">
        <f>'EV ECONOMICA'!CL171</f>
        <v>6450.99</v>
      </c>
      <c r="AO171" s="230" t="s">
        <v>39</v>
      </c>
      <c r="AP171" s="128">
        <f>'EV ECONOMICA'!CQ171</f>
        <v>0</v>
      </c>
      <c r="AQ171" s="230"/>
      <c r="AR171" s="128">
        <f>'EV ECONOMICA'!CV171</f>
        <v>3779.44</v>
      </c>
      <c r="AS171" s="230" t="s">
        <v>38</v>
      </c>
      <c r="AT171" s="128">
        <f>'EV ECONOMICA'!DA171</f>
        <v>0</v>
      </c>
      <c r="AU171" s="230"/>
      <c r="AV171" s="128">
        <f>'EV ECONOMICA'!DF171</f>
        <v>0</v>
      </c>
      <c r="AW171" s="230"/>
      <c r="AX171" s="128">
        <f>'EV ECONOMICA'!DK171</f>
        <v>3921.05</v>
      </c>
      <c r="AY171" s="230" t="s">
        <v>39</v>
      </c>
      <c r="AZ171" s="128">
        <f>'EV ECONOMICA'!DP171</f>
        <v>0</v>
      </c>
      <c r="BA171" s="230"/>
      <c r="BB171" s="128">
        <f>'EV ECONOMICA'!DU171</f>
        <v>0</v>
      </c>
      <c r="BC171" s="230"/>
      <c r="BD171" s="128">
        <f>'EV ECONOMICA'!DZ171</f>
        <v>0</v>
      </c>
      <c r="BE171" s="230"/>
      <c r="BF171" s="128">
        <f>'EV ECONOMICA'!EE171</f>
        <v>0</v>
      </c>
      <c r="BG171" s="230"/>
      <c r="BH171" s="128">
        <f>'EV ECONOMICA'!EJ171</f>
        <v>0</v>
      </c>
      <c r="BI171" s="230"/>
    </row>
    <row r="172" spans="1:61" s="226" customFormat="1" ht="127.5" x14ac:dyDescent="0.2">
      <c r="A172" s="103">
        <v>163</v>
      </c>
      <c r="B172" s="202" t="s">
        <v>283</v>
      </c>
      <c r="C172" s="121" t="s">
        <v>282</v>
      </c>
      <c r="D172" s="146">
        <v>1</v>
      </c>
      <c r="E172" s="227" t="s">
        <v>53</v>
      </c>
      <c r="F172" s="228">
        <v>71.333333333333329</v>
      </c>
      <c r="G172" s="25">
        <v>3201.1</v>
      </c>
      <c r="H172" s="128">
        <f>'EV ECONOMICA'!J172</f>
        <v>0</v>
      </c>
      <c r="I172" s="230"/>
      <c r="J172" s="128">
        <f>'EV ECONOMICA'!O172</f>
        <v>0</v>
      </c>
      <c r="K172" s="230"/>
      <c r="L172" s="128">
        <f>'EV ECONOMICA'!T172</f>
        <v>0</v>
      </c>
      <c r="M172" s="230"/>
      <c r="N172" s="128">
        <f>'EV ECONOMICA'!Y172</f>
        <v>0</v>
      </c>
      <c r="O172" s="230"/>
      <c r="P172" s="128">
        <f>'EV ECONOMICA'!AD172</f>
        <v>0</v>
      </c>
      <c r="Q172" s="230"/>
      <c r="R172" s="128">
        <f>'EV ECONOMICA'!AI172</f>
        <v>3195.15</v>
      </c>
      <c r="S172" s="230" t="s">
        <v>39</v>
      </c>
      <c r="T172" s="128">
        <f>'EV ECONOMICA'!AN172</f>
        <v>0</v>
      </c>
      <c r="U172" s="230"/>
      <c r="V172" s="128">
        <f>'EV ECONOMICA'!AS172</f>
        <v>0</v>
      </c>
      <c r="W172" s="230"/>
      <c r="X172" s="128">
        <f>'EV ECONOMICA'!AX172</f>
        <v>3127.32</v>
      </c>
      <c r="Y172" s="230" t="s">
        <v>39</v>
      </c>
      <c r="Z172" s="128">
        <f>'EV ECONOMICA'!BC172</f>
        <v>0</v>
      </c>
      <c r="AA172" s="230"/>
      <c r="AB172" s="128">
        <f>'EV ECONOMICA'!BH172</f>
        <v>0</v>
      </c>
      <c r="AC172" s="230"/>
      <c r="AD172" s="128">
        <f>'EV ECONOMICA'!BM172</f>
        <v>0</v>
      </c>
      <c r="AE172" s="230"/>
      <c r="AF172" s="128">
        <f>'EV ECONOMICA'!BR172</f>
        <v>3570</v>
      </c>
      <c r="AG172" s="230" t="s">
        <v>39</v>
      </c>
      <c r="AH172" s="128">
        <f>'EV ECONOMICA'!BW172</f>
        <v>0</v>
      </c>
      <c r="AI172" s="230"/>
      <c r="AJ172" s="128">
        <f>'EV ECONOMICA'!CB172</f>
        <v>0</v>
      </c>
      <c r="AK172" s="230"/>
      <c r="AL172" s="128">
        <f>'EV ECONOMICA'!CG172</f>
        <v>3405.7799999999997</v>
      </c>
      <c r="AM172" s="230" t="s">
        <v>39</v>
      </c>
      <c r="AN172" s="128">
        <f>'EV ECONOMICA'!CL172</f>
        <v>6781.8099999999995</v>
      </c>
      <c r="AO172" s="230" t="s">
        <v>39</v>
      </c>
      <c r="AP172" s="128">
        <f>'EV ECONOMICA'!CQ172</f>
        <v>0</v>
      </c>
      <c r="AQ172" s="230"/>
      <c r="AR172" s="128">
        <f>'EV ECONOMICA'!CV172</f>
        <v>3779.44</v>
      </c>
      <c r="AS172" s="230" t="s">
        <v>38</v>
      </c>
      <c r="AT172" s="128">
        <f>'EV ECONOMICA'!DA172</f>
        <v>0</v>
      </c>
      <c r="AU172" s="230"/>
      <c r="AV172" s="128">
        <f>'EV ECONOMICA'!DF172</f>
        <v>0</v>
      </c>
      <c r="AW172" s="230"/>
      <c r="AX172" s="128">
        <f>'EV ECONOMICA'!DK172</f>
        <v>3921.05</v>
      </c>
      <c r="AY172" s="230" t="s">
        <v>39</v>
      </c>
      <c r="AZ172" s="128">
        <f>'EV ECONOMICA'!DP172</f>
        <v>0</v>
      </c>
      <c r="BA172" s="230"/>
      <c r="BB172" s="128">
        <f>'EV ECONOMICA'!DU172</f>
        <v>0</v>
      </c>
      <c r="BC172" s="230"/>
      <c r="BD172" s="128">
        <f>'EV ECONOMICA'!DZ172</f>
        <v>0</v>
      </c>
      <c r="BE172" s="230"/>
      <c r="BF172" s="128">
        <f>'EV ECONOMICA'!EE172</f>
        <v>0</v>
      </c>
      <c r="BG172" s="230"/>
      <c r="BH172" s="128">
        <f>'EV ECONOMICA'!EJ172</f>
        <v>0</v>
      </c>
      <c r="BI172" s="230"/>
    </row>
    <row r="173" spans="1:61" s="226" customFormat="1" ht="38.25" x14ac:dyDescent="0.2">
      <c r="A173" s="103">
        <v>164</v>
      </c>
      <c r="B173" s="202" t="s">
        <v>284</v>
      </c>
      <c r="C173" s="121" t="s">
        <v>285</v>
      </c>
      <c r="D173" s="146">
        <v>1</v>
      </c>
      <c r="E173" s="227" t="s">
        <v>53</v>
      </c>
      <c r="F173" s="228">
        <v>1</v>
      </c>
      <c r="G173" s="25">
        <v>17166</v>
      </c>
      <c r="H173" s="128">
        <f>'EV ECONOMICA'!J173</f>
        <v>0</v>
      </c>
      <c r="I173" s="230"/>
      <c r="J173" s="128">
        <f>'EV ECONOMICA'!O173</f>
        <v>0</v>
      </c>
      <c r="K173" s="230"/>
      <c r="L173" s="128">
        <f>'EV ECONOMICA'!T173</f>
        <v>0</v>
      </c>
      <c r="M173" s="230"/>
      <c r="N173" s="128">
        <f>'EV ECONOMICA'!Y173</f>
        <v>21087</v>
      </c>
      <c r="O173" s="230" t="s">
        <v>39</v>
      </c>
      <c r="P173" s="128">
        <f>'EV ECONOMICA'!AD173</f>
        <v>0</v>
      </c>
      <c r="Q173" s="230"/>
      <c r="R173" s="128">
        <f>'EV ECONOMICA'!AI173</f>
        <v>0</v>
      </c>
      <c r="S173" s="230"/>
      <c r="T173" s="128">
        <f>'EV ECONOMICA'!AN173</f>
        <v>0</v>
      </c>
      <c r="U173" s="230"/>
      <c r="V173" s="128">
        <f>'EV ECONOMICA'!AS173</f>
        <v>16000</v>
      </c>
      <c r="W173" s="230" t="s">
        <v>575</v>
      </c>
      <c r="X173" s="128">
        <f>'EV ECONOMICA'!AX173</f>
        <v>0</v>
      </c>
      <c r="Y173" s="230"/>
      <c r="Z173" s="128">
        <f>'EV ECONOMICA'!BC173</f>
        <v>0</v>
      </c>
      <c r="AA173" s="230"/>
      <c r="AB173" s="128">
        <f>'EV ECONOMICA'!BH173</f>
        <v>0</v>
      </c>
      <c r="AC173" s="230"/>
      <c r="AD173" s="128">
        <f>'EV ECONOMICA'!BM173</f>
        <v>0</v>
      </c>
      <c r="AE173" s="230"/>
      <c r="AF173" s="128">
        <f>'EV ECONOMICA'!BR173</f>
        <v>22500</v>
      </c>
      <c r="AG173" s="230" t="s">
        <v>39</v>
      </c>
      <c r="AH173" s="128">
        <f>'EV ECONOMICA'!BW173</f>
        <v>0</v>
      </c>
      <c r="AI173" s="230"/>
      <c r="AJ173" s="128">
        <f>'EV ECONOMICA'!CB173</f>
        <v>0</v>
      </c>
      <c r="AK173" s="230"/>
      <c r="AL173" s="128">
        <f>'EV ECONOMICA'!CG173</f>
        <v>0</v>
      </c>
      <c r="AM173" s="230"/>
      <c r="AN173" s="128">
        <f>'EV ECONOMICA'!CL173</f>
        <v>0</v>
      </c>
      <c r="AO173" s="230"/>
      <c r="AP173" s="128">
        <f>'EV ECONOMICA'!CQ173</f>
        <v>0</v>
      </c>
      <c r="AQ173" s="230"/>
      <c r="AR173" s="128">
        <f>'EV ECONOMICA'!CV173</f>
        <v>0</v>
      </c>
      <c r="AS173" s="230"/>
      <c r="AT173" s="128">
        <f>'EV ECONOMICA'!DA173</f>
        <v>0</v>
      </c>
      <c r="AU173" s="230"/>
      <c r="AV173" s="128">
        <f>'EV ECONOMICA'!DF173</f>
        <v>0</v>
      </c>
      <c r="AW173" s="230"/>
      <c r="AX173" s="128">
        <f>'EV ECONOMICA'!DK173</f>
        <v>0</v>
      </c>
      <c r="AY173" s="230"/>
      <c r="AZ173" s="128">
        <f>'EV ECONOMICA'!DP173</f>
        <v>17166</v>
      </c>
      <c r="BA173" s="230" t="s">
        <v>39</v>
      </c>
      <c r="BB173" s="128">
        <f>'EV ECONOMICA'!DU173</f>
        <v>0</v>
      </c>
      <c r="BC173" s="230"/>
      <c r="BD173" s="128">
        <f>'EV ECONOMICA'!DZ173</f>
        <v>0</v>
      </c>
      <c r="BE173" s="230"/>
      <c r="BF173" s="128">
        <f>'EV ECONOMICA'!EE173</f>
        <v>0</v>
      </c>
      <c r="BG173" s="230"/>
      <c r="BH173" s="128">
        <f>'EV ECONOMICA'!EJ173</f>
        <v>0</v>
      </c>
      <c r="BI173" s="230"/>
    </row>
    <row r="174" spans="1:61" s="226" customFormat="1" ht="38.25" x14ac:dyDescent="0.2">
      <c r="A174" s="103">
        <v>165</v>
      </c>
      <c r="B174" s="202" t="s">
        <v>286</v>
      </c>
      <c r="C174" s="121" t="s">
        <v>285</v>
      </c>
      <c r="D174" s="146">
        <v>1</v>
      </c>
      <c r="E174" s="227" t="s">
        <v>53</v>
      </c>
      <c r="F174" s="228">
        <v>13.666666666666666</v>
      </c>
      <c r="G174" s="25">
        <v>17166</v>
      </c>
      <c r="H174" s="128">
        <f>'EV ECONOMICA'!J174</f>
        <v>0</v>
      </c>
      <c r="I174" s="230"/>
      <c r="J174" s="128">
        <f>'EV ECONOMICA'!O174</f>
        <v>0</v>
      </c>
      <c r="K174" s="230"/>
      <c r="L174" s="128">
        <f>'EV ECONOMICA'!T174</f>
        <v>0</v>
      </c>
      <c r="M174" s="230"/>
      <c r="N174" s="128">
        <f>'EV ECONOMICA'!Y174</f>
        <v>14850</v>
      </c>
      <c r="O174" s="230" t="s">
        <v>39</v>
      </c>
      <c r="P174" s="128">
        <f>'EV ECONOMICA'!AD174</f>
        <v>0</v>
      </c>
      <c r="Q174" s="230"/>
      <c r="R174" s="128">
        <f>'EV ECONOMICA'!AI174</f>
        <v>0</v>
      </c>
      <c r="S174" s="230"/>
      <c r="T174" s="128">
        <f>'EV ECONOMICA'!AN174</f>
        <v>0</v>
      </c>
      <c r="U174" s="230"/>
      <c r="V174" s="128">
        <f>'EV ECONOMICA'!AS174</f>
        <v>16000</v>
      </c>
      <c r="W174" s="230" t="s">
        <v>575</v>
      </c>
      <c r="X174" s="128">
        <f>'EV ECONOMICA'!AX174</f>
        <v>0</v>
      </c>
      <c r="Y174" s="230"/>
      <c r="Z174" s="128">
        <f>'EV ECONOMICA'!BC174</f>
        <v>0</v>
      </c>
      <c r="AA174" s="230"/>
      <c r="AB174" s="128">
        <f>'EV ECONOMICA'!BH174</f>
        <v>0</v>
      </c>
      <c r="AC174" s="230"/>
      <c r="AD174" s="128">
        <f>'EV ECONOMICA'!BM174</f>
        <v>0</v>
      </c>
      <c r="AE174" s="230"/>
      <c r="AF174" s="128">
        <f>'EV ECONOMICA'!BR174</f>
        <v>15840</v>
      </c>
      <c r="AG174" s="230" t="s">
        <v>39</v>
      </c>
      <c r="AH174" s="128">
        <f>'EV ECONOMICA'!BW174</f>
        <v>0</v>
      </c>
      <c r="AI174" s="230"/>
      <c r="AJ174" s="128">
        <f>'EV ECONOMICA'!CB174</f>
        <v>0</v>
      </c>
      <c r="AK174" s="230"/>
      <c r="AL174" s="128">
        <f>'EV ECONOMICA'!CG174</f>
        <v>0</v>
      </c>
      <c r="AM174" s="230"/>
      <c r="AN174" s="128">
        <f>'EV ECONOMICA'!CL174</f>
        <v>0</v>
      </c>
      <c r="AO174" s="230"/>
      <c r="AP174" s="128">
        <f>'EV ECONOMICA'!CQ174</f>
        <v>0</v>
      </c>
      <c r="AQ174" s="230"/>
      <c r="AR174" s="128">
        <f>'EV ECONOMICA'!CV174</f>
        <v>0</v>
      </c>
      <c r="AS174" s="230"/>
      <c r="AT174" s="128">
        <f>'EV ECONOMICA'!DA174</f>
        <v>0</v>
      </c>
      <c r="AU174" s="230"/>
      <c r="AV174" s="128">
        <f>'EV ECONOMICA'!DF174</f>
        <v>0</v>
      </c>
      <c r="AW174" s="230"/>
      <c r="AX174" s="128">
        <f>'EV ECONOMICA'!DK174</f>
        <v>0</v>
      </c>
      <c r="AY174" s="230"/>
      <c r="AZ174" s="128">
        <f>'EV ECONOMICA'!DP174</f>
        <v>14600</v>
      </c>
      <c r="BA174" s="230" t="s">
        <v>39</v>
      </c>
      <c r="BB174" s="128">
        <f>'EV ECONOMICA'!DU174</f>
        <v>0</v>
      </c>
      <c r="BC174" s="230"/>
      <c r="BD174" s="128">
        <f>'EV ECONOMICA'!DZ174</f>
        <v>0</v>
      </c>
      <c r="BE174" s="230"/>
      <c r="BF174" s="128">
        <f>'EV ECONOMICA'!EE174</f>
        <v>0</v>
      </c>
      <c r="BG174" s="230"/>
      <c r="BH174" s="128">
        <f>'EV ECONOMICA'!EJ174</f>
        <v>0</v>
      </c>
      <c r="BI174" s="230"/>
    </row>
    <row r="175" spans="1:61" s="226" customFormat="1" ht="51" x14ac:dyDescent="0.2">
      <c r="A175" s="103">
        <v>166</v>
      </c>
      <c r="B175" s="202" t="s">
        <v>287</v>
      </c>
      <c r="C175" s="121" t="s">
        <v>285</v>
      </c>
      <c r="D175" s="146">
        <v>1</v>
      </c>
      <c r="E175" s="227" t="s">
        <v>53</v>
      </c>
      <c r="F175" s="228">
        <v>1</v>
      </c>
      <c r="G175" s="25">
        <v>76926</v>
      </c>
      <c r="H175" s="128">
        <f>'EV ECONOMICA'!J175</f>
        <v>0</v>
      </c>
      <c r="I175" s="230"/>
      <c r="J175" s="128">
        <f>'EV ECONOMICA'!O175</f>
        <v>0</v>
      </c>
      <c r="K175" s="230"/>
      <c r="L175" s="128">
        <f>'EV ECONOMICA'!T175</f>
        <v>0</v>
      </c>
      <c r="M175" s="230"/>
      <c r="N175" s="128">
        <f>'EV ECONOMICA'!Y175</f>
        <v>76608</v>
      </c>
      <c r="O175" s="230" t="s">
        <v>39</v>
      </c>
      <c r="P175" s="128">
        <f>'EV ECONOMICA'!AD175</f>
        <v>0</v>
      </c>
      <c r="Q175" s="230"/>
      <c r="R175" s="128">
        <f>'EV ECONOMICA'!AI175</f>
        <v>0</v>
      </c>
      <c r="S175" s="230"/>
      <c r="T175" s="128">
        <f>'EV ECONOMICA'!AN175</f>
        <v>0</v>
      </c>
      <c r="U175" s="230"/>
      <c r="V175" s="128">
        <f>'EV ECONOMICA'!AS175</f>
        <v>76926</v>
      </c>
      <c r="W175" s="230" t="s">
        <v>575</v>
      </c>
      <c r="X175" s="128">
        <f>'EV ECONOMICA'!AX175</f>
        <v>40821.760000000002</v>
      </c>
      <c r="Y175" s="230" t="s">
        <v>38</v>
      </c>
      <c r="Z175" s="128">
        <f>'EV ECONOMICA'!BC175</f>
        <v>0</v>
      </c>
      <c r="AA175" s="230"/>
      <c r="AB175" s="128">
        <f>'EV ECONOMICA'!BH175</f>
        <v>0</v>
      </c>
      <c r="AC175" s="230"/>
      <c r="AD175" s="128">
        <f>'EV ECONOMICA'!BM175</f>
        <v>0</v>
      </c>
      <c r="AE175" s="230"/>
      <c r="AF175" s="128">
        <f>'EV ECONOMICA'!BR175</f>
        <v>83040</v>
      </c>
      <c r="AG175" s="230" t="s">
        <v>39</v>
      </c>
      <c r="AH175" s="128">
        <f>'EV ECONOMICA'!BW175</f>
        <v>0</v>
      </c>
      <c r="AI175" s="230"/>
      <c r="AJ175" s="128">
        <f>'EV ECONOMICA'!CB175</f>
        <v>0</v>
      </c>
      <c r="AK175" s="230"/>
      <c r="AL175" s="128">
        <f>'EV ECONOMICA'!CG175</f>
        <v>0</v>
      </c>
      <c r="AM175" s="230"/>
      <c r="AN175" s="128">
        <f>'EV ECONOMICA'!CL175</f>
        <v>0</v>
      </c>
      <c r="AO175" s="230"/>
      <c r="AP175" s="128">
        <f>'EV ECONOMICA'!CQ175</f>
        <v>0</v>
      </c>
      <c r="AQ175" s="230"/>
      <c r="AR175" s="128">
        <f>'EV ECONOMICA'!CV175</f>
        <v>0</v>
      </c>
      <c r="AS175" s="230"/>
      <c r="AT175" s="128">
        <f>'EV ECONOMICA'!DA175</f>
        <v>0</v>
      </c>
      <c r="AU175" s="230"/>
      <c r="AV175" s="128">
        <f>'EV ECONOMICA'!DF175</f>
        <v>0</v>
      </c>
      <c r="AW175" s="230"/>
      <c r="AX175" s="128">
        <f>'EV ECONOMICA'!DK175</f>
        <v>0</v>
      </c>
      <c r="AY175" s="230"/>
      <c r="AZ175" s="128">
        <f>'EV ECONOMICA'!DP175</f>
        <v>67000</v>
      </c>
      <c r="BA175" s="230" t="s">
        <v>39</v>
      </c>
      <c r="BB175" s="128">
        <f>'EV ECONOMICA'!DU175</f>
        <v>0</v>
      </c>
      <c r="BC175" s="230"/>
      <c r="BD175" s="128">
        <f>'EV ECONOMICA'!DZ175</f>
        <v>0</v>
      </c>
      <c r="BE175" s="230"/>
      <c r="BF175" s="128">
        <f>'EV ECONOMICA'!EE175</f>
        <v>0</v>
      </c>
      <c r="BG175" s="230"/>
      <c r="BH175" s="128">
        <f>'EV ECONOMICA'!EJ175</f>
        <v>0</v>
      </c>
      <c r="BI175" s="230"/>
    </row>
    <row r="176" spans="1:61" s="226" customFormat="1" ht="51" x14ac:dyDescent="0.2">
      <c r="A176" s="103">
        <v>167</v>
      </c>
      <c r="B176" s="202" t="s">
        <v>288</v>
      </c>
      <c r="C176" s="121" t="s">
        <v>285</v>
      </c>
      <c r="D176" s="146">
        <v>1</v>
      </c>
      <c r="E176" s="227" t="s">
        <v>53</v>
      </c>
      <c r="F176" s="228">
        <v>13</v>
      </c>
      <c r="G176" s="25">
        <v>76926</v>
      </c>
      <c r="H176" s="128">
        <f>'EV ECONOMICA'!J176</f>
        <v>0</v>
      </c>
      <c r="I176" s="230"/>
      <c r="J176" s="128">
        <f>'EV ECONOMICA'!O176</f>
        <v>0</v>
      </c>
      <c r="K176" s="230"/>
      <c r="L176" s="128">
        <f>'EV ECONOMICA'!T176</f>
        <v>0</v>
      </c>
      <c r="M176" s="230"/>
      <c r="N176" s="128">
        <f>'EV ECONOMICA'!Y176</f>
        <v>76608</v>
      </c>
      <c r="O176" s="230" t="s">
        <v>39</v>
      </c>
      <c r="P176" s="128">
        <f>'EV ECONOMICA'!AD176</f>
        <v>0</v>
      </c>
      <c r="Q176" s="230"/>
      <c r="R176" s="128">
        <f>'EV ECONOMICA'!AI176</f>
        <v>0</v>
      </c>
      <c r="S176" s="230"/>
      <c r="T176" s="128">
        <f>'EV ECONOMICA'!AN176</f>
        <v>0</v>
      </c>
      <c r="U176" s="230"/>
      <c r="V176" s="128">
        <f>'EV ECONOMICA'!AS176</f>
        <v>76926</v>
      </c>
      <c r="W176" s="230" t="s">
        <v>575</v>
      </c>
      <c r="X176" s="128">
        <f>'EV ECONOMICA'!AX176</f>
        <v>46482.59</v>
      </c>
      <c r="Y176" s="230" t="s">
        <v>38</v>
      </c>
      <c r="Z176" s="128">
        <f>'EV ECONOMICA'!BC176</f>
        <v>0</v>
      </c>
      <c r="AA176" s="230"/>
      <c r="AB176" s="128">
        <f>'EV ECONOMICA'!BH176</f>
        <v>0</v>
      </c>
      <c r="AC176" s="230"/>
      <c r="AD176" s="128">
        <f>'EV ECONOMICA'!BM176</f>
        <v>0</v>
      </c>
      <c r="AE176" s="230"/>
      <c r="AF176" s="128">
        <f>'EV ECONOMICA'!BR176</f>
        <v>83040</v>
      </c>
      <c r="AG176" s="230" t="s">
        <v>39</v>
      </c>
      <c r="AH176" s="128">
        <f>'EV ECONOMICA'!BW176</f>
        <v>0</v>
      </c>
      <c r="AI176" s="230"/>
      <c r="AJ176" s="128">
        <f>'EV ECONOMICA'!CB176</f>
        <v>0</v>
      </c>
      <c r="AK176" s="230"/>
      <c r="AL176" s="128">
        <f>'EV ECONOMICA'!CG176</f>
        <v>0</v>
      </c>
      <c r="AM176" s="230"/>
      <c r="AN176" s="128">
        <f>'EV ECONOMICA'!CL176</f>
        <v>0</v>
      </c>
      <c r="AO176" s="230"/>
      <c r="AP176" s="128">
        <f>'EV ECONOMICA'!CQ176</f>
        <v>0</v>
      </c>
      <c r="AQ176" s="230"/>
      <c r="AR176" s="128">
        <f>'EV ECONOMICA'!CV176</f>
        <v>0</v>
      </c>
      <c r="AS176" s="230"/>
      <c r="AT176" s="128">
        <f>'EV ECONOMICA'!DA176</f>
        <v>0</v>
      </c>
      <c r="AU176" s="230"/>
      <c r="AV176" s="128">
        <f>'EV ECONOMICA'!DF176</f>
        <v>0</v>
      </c>
      <c r="AW176" s="230"/>
      <c r="AX176" s="128">
        <f>'EV ECONOMICA'!DK176</f>
        <v>0</v>
      </c>
      <c r="AY176" s="230"/>
      <c r="AZ176" s="128">
        <f>'EV ECONOMICA'!DP176</f>
        <v>68000</v>
      </c>
      <c r="BA176" s="230" t="s">
        <v>39</v>
      </c>
      <c r="BB176" s="128">
        <f>'EV ECONOMICA'!DU176</f>
        <v>0</v>
      </c>
      <c r="BC176" s="230"/>
      <c r="BD176" s="128">
        <f>'EV ECONOMICA'!DZ176</f>
        <v>0</v>
      </c>
      <c r="BE176" s="230"/>
      <c r="BF176" s="128">
        <f>'EV ECONOMICA'!EE176</f>
        <v>0</v>
      </c>
      <c r="BG176" s="230"/>
      <c r="BH176" s="128">
        <f>'EV ECONOMICA'!EJ176</f>
        <v>0</v>
      </c>
      <c r="BI176" s="230"/>
    </row>
    <row r="177" spans="1:61" s="226" customFormat="1" ht="51" x14ac:dyDescent="0.2">
      <c r="A177" s="103">
        <v>168</v>
      </c>
      <c r="B177" s="202" t="s">
        <v>289</v>
      </c>
      <c r="C177" s="121" t="s">
        <v>285</v>
      </c>
      <c r="D177" s="146">
        <v>1</v>
      </c>
      <c r="E177" s="227" t="s">
        <v>53</v>
      </c>
      <c r="F177" s="228">
        <v>11</v>
      </c>
      <c r="G177" s="25">
        <v>107142</v>
      </c>
      <c r="H177" s="128">
        <f>'EV ECONOMICA'!J177</f>
        <v>0</v>
      </c>
      <c r="I177" s="230"/>
      <c r="J177" s="128">
        <f>'EV ECONOMICA'!O177</f>
        <v>0</v>
      </c>
      <c r="K177" s="230"/>
      <c r="L177" s="128">
        <f>'EV ECONOMICA'!T177</f>
        <v>0</v>
      </c>
      <c r="M177" s="230"/>
      <c r="N177" s="128">
        <f>'EV ECONOMICA'!Y177</f>
        <v>106071</v>
      </c>
      <c r="O177" s="230" t="s">
        <v>39</v>
      </c>
      <c r="P177" s="128">
        <f>'EV ECONOMICA'!AD177</f>
        <v>0</v>
      </c>
      <c r="Q177" s="230"/>
      <c r="R177" s="128">
        <f>'EV ECONOMICA'!AI177</f>
        <v>0</v>
      </c>
      <c r="S177" s="230"/>
      <c r="T177" s="128">
        <f>'EV ECONOMICA'!AN177</f>
        <v>0</v>
      </c>
      <c r="U177" s="230"/>
      <c r="V177" s="128">
        <f>'EV ECONOMICA'!AS177</f>
        <v>106000</v>
      </c>
      <c r="W177" s="230" t="s">
        <v>575</v>
      </c>
      <c r="X177" s="128">
        <f>'EV ECONOMICA'!AX177</f>
        <v>46482.59</v>
      </c>
      <c r="Y177" s="230" t="s">
        <v>38</v>
      </c>
      <c r="Z177" s="128">
        <f>'EV ECONOMICA'!BC177</f>
        <v>0</v>
      </c>
      <c r="AA177" s="230"/>
      <c r="AB177" s="128">
        <f>'EV ECONOMICA'!BH177</f>
        <v>0</v>
      </c>
      <c r="AC177" s="230"/>
      <c r="AD177" s="128">
        <f>'EV ECONOMICA'!BM177</f>
        <v>0</v>
      </c>
      <c r="AE177" s="230"/>
      <c r="AF177" s="128">
        <f>'EV ECONOMICA'!BR177</f>
        <v>113250</v>
      </c>
      <c r="AG177" s="230" t="s">
        <v>39</v>
      </c>
      <c r="AH177" s="128">
        <f>'EV ECONOMICA'!BW177</f>
        <v>0</v>
      </c>
      <c r="AI177" s="230"/>
      <c r="AJ177" s="128">
        <f>'EV ECONOMICA'!CB177</f>
        <v>0</v>
      </c>
      <c r="AK177" s="230"/>
      <c r="AL177" s="128">
        <f>'EV ECONOMICA'!CG177</f>
        <v>0</v>
      </c>
      <c r="AM177" s="230"/>
      <c r="AN177" s="128">
        <f>'EV ECONOMICA'!CL177</f>
        <v>0</v>
      </c>
      <c r="AO177" s="230"/>
      <c r="AP177" s="128">
        <f>'EV ECONOMICA'!CQ177</f>
        <v>0</v>
      </c>
      <c r="AQ177" s="230"/>
      <c r="AR177" s="128">
        <f>'EV ECONOMICA'!CV177</f>
        <v>0</v>
      </c>
      <c r="AS177" s="230"/>
      <c r="AT177" s="128">
        <f>'EV ECONOMICA'!DA177</f>
        <v>0</v>
      </c>
      <c r="AU177" s="230"/>
      <c r="AV177" s="128">
        <f>'EV ECONOMICA'!DF177</f>
        <v>0</v>
      </c>
      <c r="AW177" s="230"/>
      <c r="AX177" s="128">
        <f>'EV ECONOMICA'!DK177</f>
        <v>0</v>
      </c>
      <c r="AY177" s="230"/>
      <c r="AZ177" s="128">
        <f>'EV ECONOMICA'!DP177</f>
        <v>69000</v>
      </c>
      <c r="BA177" s="230" t="s">
        <v>39</v>
      </c>
      <c r="BB177" s="128">
        <f>'EV ECONOMICA'!DU177</f>
        <v>0</v>
      </c>
      <c r="BC177" s="230"/>
      <c r="BD177" s="128">
        <f>'EV ECONOMICA'!DZ177</f>
        <v>0</v>
      </c>
      <c r="BE177" s="230"/>
      <c r="BF177" s="128">
        <f>'EV ECONOMICA'!EE177</f>
        <v>0</v>
      </c>
      <c r="BG177" s="230"/>
      <c r="BH177" s="128">
        <f>'EV ECONOMICA'!EJ177</f>
        <v>0</v>
      </c>
      <c r="BI177" s="230"/>
    </row>
    <row r="178" spans="1:61" s="226" customFormat="1" ht="25.5" x14ac:dyDescent="0.2">
      <c r="A178" s="103">
        <v>169</v>
      </c>
      <c r="B178" s="202" t="s">
        <v>290</v>
      </c>
      <c r="C178" s="121" t="s">
        <v>291</v>
      </c>
      <c r="D178" s="146">
        <v>1</v>
      </c>
      <c r="E178" s="227" t="s">
        <v>53</v>
      </c>
      <c r="F178" s="228">
        <v>1</v>
      </c>
      <c r="G178" s="25">
        <v>2136.6925999999999</v>
      </c>
      <c r="H178" s="128">
        <f>'EV ECONOMICA'!J178</f>
        <v>0</v>
      </c>
      <c r="I178" s="230"/>
      <c r="J178" s="128">
        <f>'EV ECONOMICA'!O178</f>
        <v>0</v>
      </c>
      <c r="K178" s="230"/>
      <c r="L178" s="128">
        <f>'EV ECONOMICA'!T178</f>
        <v>0</v>
      </c>
      <c r="M178" s="230"/>
      <c r="N178" s="128">
        <f>'EV ECONOMICA'!Y178</f>
        <v>0</v>
      </c>
      <c r="O178" s="230"/>
      <c r="P178" s="128">
        <f>'EV ECONOMICA'!AD178</f>
        <v>0</v>
      </c>
      <c r="Q178" s="230"/>
      <c r="R178" s="128">
        <f>'EV ECONOMICA'!AI178</f>
        <v>0</v>
      </c>
      <c r="S178" s="230"/>
      <c r="T178" s="128">
        <f>'EV ECONOMICA'!AN178</f>
        <v>0</v>
      </c>
      <c r="U178" s="230"/>
      <c r="V178" s="128">
        <f>'EV ECONOMICA'!AS178</f>
        <v>0</v>
      </c>
      <c r="W178" s="230"/>
      <c r="X178" s="128">
        <f>'EV ECONOMICA'!AX178</f>
        <v>0</v>
      </c>
      <c r="Y178" s="230"/>
      <c r="Z178" s="128">
        <f>'EV ECONOMICA'!BC178</f>
        <v>0</v>
      </c>
      <c r="AA178" s="230"/>
      <c r="AB178" s="128">
        <f>'EV ECONOMICA'!BH178</f>
        <v>133280</v>
      </c>
      <c r="AC178" s="230" t="s">
        <v>39</v>
      </c>
      <c r="AD178" s="128">
        <f>'EV ECONOMICA'!BM178</f>
        <v>0</v>
      </c>
      <c r="AE178" s="230"/>
      <c r="AF178" s="128">
        <f>'EV ECONOMICA'!BR178</f>
        <v>0</v>
      </c>
      <c r="AG178" s="230"/>
      <c r="AH178" s="128">
        <f>'EV ECONOMICA'!BW178</f>
        <v>0</v>
      </c>
      <c r="AI178" s="230"/>
      <c r="AJ178" s="128">
        <f>'EV ECONOMICA'!CB178</f>
        <v>0</v>
      </c>
      <c r="AK178" s="230"/>
      <c r="AL178" s="128">
        <f>'EV ECONOMICA'!CG178</f>
        <v>0</v>
      </c>
      <c r="AM178" s="230"/>
      <c r="AN178" s="128">
        <f>'EV ECONOMICA'!CL178</f>
        <v>0</v>
      </c>
      <c r="AO178" s="230"/>
      <c r="AP178" s="128">
        <f>'EV ECONOMICA'!CQ178</f>
        <v>0</v>
      </c>
      <c r="AQ178" s="230"/>
      <c r="AR178" s="128">
        <f>'EV ECONOMICA'!CV178</f>
        <v>0</v>
      </c>
      <c r="AS178" s="230"/>
      <c r="AT178" s="128">
        <f>'EV ECONOMICA'!DA178</f>
        <v>0</v>
      </c>
      <c r="AU178" s="230"/>
      <c r="AV178" s="128">
        <f>'EV ECONOMICA'!DF178</f>
        <v>0</v>
      </c>
      <c r="AW178" s="230"/>
      <c r="AX178" s="128">
        <f>'EV ECONOMICA'!DK178</f>
        <v>0</v>
      </c>
      <c r="AY178" s="230"/>
      <c r="AZ178" s="128">
        <f>'EV ECONOMICA'!DP178</f>
        <v>0</v>
      </c>
      <c r="BA178" s="230"/>
      <c r="BB178" s="128">
        <f>'EV ECONOMICA'!DU178</f>
        <v>0</v>
      </c>
      <c r="BC178" s="230"/>
      <c r="BD178" s="128">
        <f>'EV ECONOMICA'!DZ178</f>
        <v>0</v>
      </c>
      <c r="BE178" s="230"/>
      <c r="BF178" s="128">
        <f>'EV ECONOMICA'!EE178</f>
        <v>0</v>
      </c>
      <c r="BG178" s="230"/>
      <c r="BH178" s="128">
        <f>'EV ECONOMICA'!EJ178</f>
        <v>0</v>
      </c>
      <c r="BI178" s="230"/>
    </row>
    <row r="179" spans="1:61" s="226" customFormat="1" ht="25.5" x14ac:dyDescent="0.2">
      <c r="A179" s="103">
        <v>170</v>
      </c>
      <c r="B179" s="202" t="s">
        <v>292</v>
      </c>
      <c r="C179" s="121" t="s">
        <v>291</v>
      </c>
      <c r="D179" s="146">
        <v>1</v>
      </c>
      <c r="E179" s="227" t="s">
        <v>53</v>
      </c>
      <c r="F179" s="228">
        <v>99.666666666666671</v>
      </c>
      <c r="G179" s="25">
        <v>2136.6925999999999</v>
      </c>
      <c r="H179" s="128">
        <f>'EV ECONOMICA'!J179</f>
        <v>0</v>
      </c>
      <c r="I179" s="230"/>
      <c r="J179" s="128">
        <f>'EV ECONOMICA'!O179</f>
        <v>0</v>
      </c>
      <c r="K179" s="230"/>
      <c r="L179" s="128">
        <f>'EV ECONOMICA'!T179</f>
        <v>0</v>
      </c>
      <c r="M179" s="230"/>
      <c r="N179" s="128">
        <f>'EV ECONOMICA'!Y179</f>
        <v>0</v>
      </c>
      <c r="O179" s="230"/>
      <c r="P179" s="128">
        <f>'EV ECONOMICA'!AD179</f>
        <v>0</v>
      </c>
      <c r="Q179" s="230"/>
      <c r="R179" s="128">
        <f>'EV ECONOMICA'!AI179</f>
        <v>0</v>
      </c>
      <c r="S179" s="230"/>
      <c r="T179" s="128">
        <f>'EV ECONOMICA'!AN179</f>
        <v>0</v>
      </c>
      <c r="U179" s="230"/>
      <c r="V179" s="128">
        <f>'EV ECONOMICA'!AS179</f>
        <v>0</v>
      </c>
      <c r="W179" s="230"/>
      <c r="X179" s="128">
        <f>'EV ECONOMICA'!AX179</f>
        <v>0</v>
      </c>
      <c r="Y179" s="230"/>
      <c r="Z179" s="128">
        <f>'EV ECONOMICA'!BC179</f>
        <v>0</v>
      </c>
      <c r="AA179" s="230"/>
      <c r="AB179" s="128">
        <f>'EV ECONOMICA'!BH179</f>
        <v>0</v>
      </c>
      <c r="AC179" s="230"/>
      <c r="AD179" s="128">
        <f>'EV ECONOMICA'!BM179</f>
        <v>0</v>
      </c>
      <c r="AE179" s="230"/>
      <c r="AF179" s="128">
        <f>'EV ECONOMICA'!BR179</f>
        <v>0</v>
      </c>
      <c r="AG179" s="230"/>
      <c r="AH179" s="128">
        <f>'EV ECONOMICA'!BW179</f>
        <v>0</v>
      </c>
      <c r="AI179" s="230"/>
      <c r="AJ179" s="128">
        <f>'EV ECONOMICA'!CB179</f>
        <v>0</v>
      </c>
      <c r="AK179" s="230"/>
      <c r="AL179" s="128">
        <f>'EV ECONOMICA'!CG179</f>
        <v>0</v>
      </c>
      <c r="AM179" s="230"/>
      <c r="AN179" s="128">
        <f>'EV ECONOMICA'!CL179</f>
        <v>0</v>
      </c>
      <c r="AO179" s="230"/>
      <c r="AP179" s="128">
        <f>'EV ECONOMICA'!CQ179</f>
        <v>0</v>
      </c>
      <c r="AQ179" s="230"/>
      <c r="AR179" s="128">
        <f>'EV ECONOMICA'!CV179</f>
        <v>0</v>
      </c>
      <c r="AS179" s="230"/>
      <c r="AT179" s="128">
        <f>'EV ECONOMICA'!DA179</f>
        <v>0</v>
      </c>
      <c r="AU179" s="230"/>
      <c r="AV179" s="128">
        <f>'EV ECONOMICA'!DF179</f>
        <v>0</v>
      </c>
      <c r="AW179" s="230"/>
      <c r="AX179" s="128">
        <f>'EV ECONOMICA'!DK179</f>
        <v>0</v>
      </c>
      <c r="AY179" s="230"/>
      <c r="AZ179" s="128">
        <f>'EV ECONOMICA'!DP179</f>
        <v>0</v>
      </c>
      <c r="BA179" s="230"/>
      <c r="BB179" s="128">
        <f>'EV ECONOMICA'!DU179</f>
        <v>0</v>
      </c>
      <c r="BC179" s="230"/>
      <c r="BD179" s="128">
        <f>'EV ECONOMICA'!DZ179</f>
        <v>0</v>
      </c>
      <c r="BE179" s="230"/>
      <c r="BF179" s="128">
        <f>'EV ECONOMICA'!EE179</f>
        <v>0</v>
      </c>
      <c r="BG179" s="230"/>
      <c r="BH179" s="128">
        <f>'EV ECONOMICA'!EJ179</f>
        <v>0</v>
      </c>
      <c r="BI179" s="230"/>
    </row>
    <row r="180" spans="1:61" s="226" customFormat="1" ht="38.25" x14ac:dyDescent="0.2">
      <c r="A180" s="103">
        <v>171</v>
      </c>
      <c r="B180" s="202" t="s">
        <v>293</v>
      </c>
      <c r="C180" s="121" t="s">
        <v>294</v>
      </c>
      <c r="D180" s="146">
        <v>1</v>
      </c>
      <c r="E180" s="227" t="s">
        <v>53</v>
      </c>
      <c r="F180" s="228">
        <v>2.3333333333333335</v>
      </c>
      <c r="G180" s="25">
        <v>470000</v>
      </c>
      <c r="H180" s="128">
        <f>'EV ECONOMICA'!J180</f>
        <v>0</v>
      </c>
      <c r="I180" s="230"/>
      <c r="J180" s="128">
        <f>'EV ECONOMICA'!O180</f>
        <v>0</v>
      </c>
      <c r="K180" s="230"/>
      <c r="L180" s="128">
        <f>'EV ECONOMICA'!T180</f>
        <v>0</v>
      </c>
      <c r="M180" s="230"/>
      <c r="N180" s="128">
        <f>'EV ECONOMICA'!Y180</f>
        <v>0</v>
      </c>
      <c r="O180" s="230"/>
      <c r="P180" s="128">
        <f>'EV ECONOMICA'!AD180</f>
        <v>0</v>
      </c>
      <c r="Q180" s="230"/>
      <c r="R180" s="128">
        <f>'EV ECONOMICA'!AI180</f>
        <v>0</v>
      </c>
      <c r="S180" s="230"/>
      <c r="T180" s="128">
        <f>'EV ECONOMICA'!AN180</f>
        <v>0</v>
      </c>
      <c r="U180" s="230"/>
      <c r="V180" s="128">
        <f>'EV ECONOMICA'!AS180</f>
        <v>0</v>
      </c>
      <c r="W180" s="230"/>
      <c r="X180" s="128">
        <f>'EV ECONOMICA'!AX180</f>
        <v>0</v>
      </c>
      <c r="Y180" s="230"/>
      <c r="Z180" s="128">
        <f>'EV ECONOMICA'!BC180</f>
        <v>0</v>
      </c>
      <c r="AA180" s="230"/>
      <c r="AB180" s="128">
        <f>'EV ECONOMICA'!BH180</f>
        <v>0</v>
      </c>
      <c r="AC180" s="230"/>
      <c r="AD180" s="128">
        <f>'EV ECONOMICA'!BM180</f>
        <v>0</v>
      </c>
      <c r="AE180" s="230"/>
      <c r="AF180" s="128">
        <f>'EV ECONOMICA'!BR180</f>
        <v>0</v>
      </c>
      <c r="AG180" s="230"/>
      <c r="AH180" s="128">
        <f>'EV ECONOMICA'!BW180</f>
        <v>0</v>
      </c>
      <c r="AI180" s="230"/>
      <c r="AJ180" s="128">
        <f>'EV ECONOMICA'!CB180</f>
        <v>0</v>
      </c>
      <c r="AK180" s="230"/>
      <c r="AL180" s="128">
        <f>'EV ECONOMICA'!CG180</f>
        <v>0</v>
      </c>
      <c r="AM180" s="230"/>
      <c r="AN180" s="128">
        <f>'EV ECONOMICA'!CL180</f>
        <v>0</v>
      </c>
      <c r="AO180" s="230"/>
      <c r="AP180" s="128">
        <f>'EV ECONOMICA'!CQ180</f>
        <v>0</v>
      </c>
      <c r="AQ180" s="230"/>
      <c r="AR180" s="128">
        <f>'EV ECONOMICA'!CV180</f>
        <v>0</v>
      </c>
      <c r="AS180" s="230"/>
      <c r="AT180" s="128">
        <f>'EV ECONOMICA'!DA180</f>
        <v>0</v>
      </c>
      <c r="AU180" s="230"/>
      <c r="AV180" s="128">
        <f>'EV ECONOMICA'!DF180</f>
        <v>0</v>
      </c>
      <c r="AW180" s="230"/>
      <c r="AX180" s="128">
        <f>'EV ECONOMICA'!DK180</f>
        <v>0</v>
      </c>
      <c r="AY180" s="230"/>
      <c r="AZ180" s="128">
        <f>'EV ECONOMICA'!DP180</f>
        <v>0</v>
      </c>
      <c r="BA180" s="230"/>
      <c r="BB180" s="128">
        <f>'EV ECONOMICA'!DU180</f>
        <v>0</v>
      </c>
      <c r="BC180" s="230"/>
      <c r="BD180" s="128">
        <f>'EV ECONOMICA'!DZ180</f>
        <v>0</v>
      </c>
      <c r="BE180" s="230"/>
      <c r="BF180" s="128">
        <f>'EV ECONOMICA'!EE180</f>
        <v>280000</v>
      </c>
      <c r="BG180" s="230" t="s">
        <v>39</v>
      </c>
      <c r="BH180" s="128">
        <f>'EV ECONOMICA'!EJ180</f>
        <v>470000</v>
      </c>
      <c r="BI180" s="230" t="s">
        <v>575</v>
      </c>
    </row>
    <row r="181" spans="1:61" s="226" customFormat="1" ht="38.25" x14ac:dyDescent="0.2">
      <c r="A181" s="103">
        <v>172</v>
      </c>
      <c r="B181" s="202" t="s">
        <v>295</v>
      </c>
      <c r="C181" s="121" t="s">
        <v>294</v>
      </c>
      <c r="D181" s="146">
        <v>1</v>
      </c>
      <c r="E181" s="227" t="s">
        <v>53</v>
      </c>
      <c r="F181" s="228">
        <v>4</v>
      </c>
      <c r="G181" s="25">
        <v>470000</v>
      </c>
      <c r="H181" s="128">
        <f>'EV ECONOMICA'!J181</f>
        <v>0</v>
      </c>
      <c r="I181" s="230"/>
      <c r="J181" s="128">
        <f>'EV ECONOMICA'!O181</f>
        <v>0</v>
      </c>
      <c r="K181" s="230"/>
      <c r="L181" s="128">
        <f>'EV ECONOMICA'!T181</f>
        <v>0</v>
      </c>
      <c r="M181" s="230"/>
      <c r="N181" s="128">
        <f>'EV ECONOMICA'!Y181</f>
        <v>0</v>
      </c>
      <c r="O181" s="230"/>
      <c r="P181" s="128">
        <f>'EV ECONOMICA'!AD181</f>
        <v>0</v>
      </c>
      <c r="Q181" s="230"/>
      <c r="R181" s="128">
        <f>'EV ECONOMICA'!AI181</f>
        <v>0</v>
      </c>
      <c r="S181" s="230"/>
      <c r="T181" s="128">
        <f>'EV ECONOMICA'!AN181</f>
        <v>0</v>
      </c>
      <c r="U181" s="230"/>
      <c r="V181" s="128">
        <f>'EV ECONOMICA'!AS181</f>
        <v>0</v>
      </c>
      <c r="W181" s="230"/>
      <c r="X181" s="128">
        <f>'EV ECONOMICA'!AX181</f>
        <v>0</v>
      </c>
      <c r="Y181" s="230"/>
      <c r="Z181" s="128">
        <f>'EV ECONOMICA'!BC181</f>
        <v>0</v>
      </c>
      <c r="AA181" s="230"/>
      <c r="AB181" s="128">
        <f>'EV ECONOMICA'!BH181</f>
        <v>0</v>
      </c>
      <c r="AC181" s="230"/>
      <c r="AD181" s="128">
        <f>'EV ECONOMICA'!BM181</f>
        <v>0</v>
      </c>
      <c r="AE181" s="230"/>
      <c r="AF181" s="128">
        <f>'EV ECONOMICA'!BR181</f>
        <v>0</v>
      </c>
      <c r="AG181" s="230"/>
      <c r="AH181" s="128">
        <f>'EV ECONOMICA'!BW181</f>
        <v>0</v>
      </c>
      <c r="AI181" s="230"/>
      <c r="AJ181" s="128">
        <f>'EV ECONOMICA'!CB181</f>
        <v>0</v>
      </c>
      <c r="AK181" s="230"/>
      <c r="AL181" s="128">
        <f>'EV ECONOMICA'!CG181</f>
        <v>0</v>
      </c>
      <c r="AM181" s="230"/>
      <c r="AN181" s="128">
        <f>'EV ECONOMICA'!CL181</f>
        <v>0</v>
      </c>
      <c r="AO181" s="230"/>
      <c r="AP181" s="128">
        <f>'EV ECONOMICA'!CQ181</f>
        <v>0</v>
      </c>
      <c r="AQ181" s="230"/>
      <c r="AR181" s="128">
        <f>'EV ECONOMICA'!CV181</f>
        <v>0</v>
      </c>
      <c r="AS181" s="230"/>
      <c r="AT181" s="128">
        <f>'EV ECONOMICA'!DA181</f>
        <v>0</v>
      </c>
      <c r="AU181" s="230"/>
      <c r="AV181" s="128">
        <f>'EV ECONOMICA'!DF181</f>
        <v>0</v>
      </c>
      <c r="AW181" s="230"/>
      <c r="AX181" s="128">
        <f>'EV ECONOMICA'!DK181</f>
        <v>0</v>
      </c>
      <c r="AY181" s="230"/>
      <c r="AZ181" s="128">
        <f>'EV ECONOMICA'!DP181</f>
        <v>0</v>
      </c>
      <c r="BA181" s="230"/>
      <c r="BB181" s="128">
        <f>'EV ECONOMICA'!DU181</f>
        <v>0</v>
      </c>
      <c r="BC181" s="230"/>
      <c r="BD181" s="128">
        <f>'EV ECONOMICA'!DZ181</f>
        <v>0</v>
      </c>
      <c r="BE181" s="230"/>
      <c r="BF181" s="128">
        <f>'EV ECONOMICA'!EE181</f>
        <v>280000</v>
      </c>
      <c r="BG181" s="230" t="s">
        <v>39</v>
      </c>
      <c r="BH181" s="128">
        <f>'EV ECONOMICA'!EJ181</f>
        <v>470000</v>
      </c>
      <c r="BI181" s="230" t="s">
        <v>575</v>
      </c>
    </row>
    <row r="182" spans="1:61" s="226" customFormat="1" ht="76.5" x14ac:dyDescent="0.2">
      <c r="A182" s="103">
        <v>173</v>
      </c>
      <c r="B182" s="202" t="s">
        <v>296</v>
      </c>
      <c r="C182" s="121" t="s">
        <v>294</v>
      </c>
      <c r="D182" s="146">
        <v>1</v>
      </c>
      <c r="E182" s="227" t="s">
        <v>53</v>
      </c>
      <c r="F182" s="228">
        <v>1</v>
      </c>
      <c r="G182" s="25">
        <v>4370000</v>
      </c>
      <c r="H182" s="128">
        <f>'EV ECONOMICA'!J182</f>
        <v>0</v>
      </c>
      <c r="I182" s="230"/>
      <c r="J182" s="128">
        <f>'EV ECONOMICA'!O182</f>
        <v>0</v>
      </c>
      <c r="K182" s="230"/>
      <c r="L182" s="128">
        <f>'EV ECONOMICA'!T182</f>
        <v>0</v>
      </c>
      <c r="M182" s="230"/>
      <c r="N182" s="128">
        <f>'EV ECONOMICA'!Y182</f>
        <v>0</v>
      </c>
      <c r="O182" s="230"/>
      <c r="P182" s="128">
        <f>'EV ECONOMICA'!AD182</f>
        <v>0</v>
      </c>
      <c r="Q182" s="230"/>
      <c r="R182" s="128">
        <f>'EV ECONOMICA'!AI182</f>
        <v>0</v>
      </c>
      <c r="S182" s="230"/>
      <c r="T182" s="128">
        <f>'EV ECONOMICA'!AN182</f>
        <v>0</v>
      </c>
      <c r="U182" s="230"/>
      <c r="V182" s="128">
        <f>'EV ECONOMICA'!AS182</f>
        <v>0</v>
      </c>
      <c r="W182" s="230"/>
      <c r="X182" s="128">
        <f>'EV ECONOMICA'!AX182</f>
        <v>7933213</v>
      </c>
      <c r="Y182" s="230" t="s">
        <v>575</v>
      </c>
      <c r="Z182" s="128">
        <f>'EV ECONOMICA'!BC182</f>
        <v>0</v>
      </c>
      <c r="AA182" s="230"/>
      <c r="AB182" s="128">
        <f>'EV ECONOMICA'!BH182</f>
        <v>0</v>
      </c>
      <c r="AC182" s="230"/>
      <c r="AD182" s="128">
        <f>'EV ECONOMICA'!BM182</f>
        <v>3800000</v>
      </c>
      <c r="AE182" s="230" t="s">
        <v>39</v>
      </c>
      <c r="AF182" s="128">
        <f>'EV ECONOMICA'!BR182</f>
        <v>0</v>
      </c>
      <c r="AG182" s="230"/>
      <c r="AH182" s="128">
        <f>'EV ECONOMICA'!BW182</f>
        <v>0</v>
      </c>
      <c r="AI182" s="230"/>
      <c r="AJ182" s="128">
        <f>'EV ECONOMICA'!CB182</f>
        <v>0</v>
      </c>
      <c r="AK182" s="230"/>
      <c r="AL182" s="128">
        <f>'EV ECONOMICA'!CG182</f>
        <v>0</v>
      </c>
      <c r="AM182" s="230"/>
      <c r="AN182" s="128">
        <f>'EV ECONOMICA'!CL182</f>
        <v>0</v>
      </c>
      <c r="AO182" s="230"/>
      <c r="AP182" s="128">
        <f>'EV ECONOMICA'!CQ182</f>
        <v>0</v>
      </c>
      <c r="AQ182" s="230"/>
      <c r="AR182" s="128">
        <f>'EV ECONOMICA'!CV182</f>
        <v>0</v>
      </c>
      <c r="AS182" s="230"/>
      <c r="AT182" s="128">
        <f>'EV ECONOMICA'!DA182</f>
        <v>0</v>
      </c>
      <c r="AU182" s="230"/>
      <c r="AV182" s="128">
        <f>'EV ECONOMICA'!DF182</f>
        <v>0</v>
      </c>
      <c r="AW182" s="230"/>
      <c r="AX182" s="128">
        <f>'EV ECONOMICA'!DK182</f>
        <v>0</v>
      </c>
      <c r="AY182" s="230"/>
      <c r="AZ182" s="128">
        <f>'EV ECONOMICA'!DP182</f>
        <v>0</v>
      </c>
      <c r="BA182" s="230"/>
      <c r="BB182" s="128">
        <f>'EV ECONOMICA'!DU182</f>
        <v>0</v>
      </c>
      <c r="BC182" s="230"/>
      <c r="BD182" s="128">
        <f>'EV ECONOMICA'!DZ182</f>
        <v>0</v>
      </c>
      <c r="BE182" s="230"/>
      <c r="BF182" s="128">
        <f>'EV ECONOMICA'!EE182</f>
        <v>0</v>
      </c>
      <c r="BG182" s="230"/>
      <c r="BH182" s="128">
        <f>'EV ECONOMICA'!EJ182</f>
        <v>0</v>
      </c>
      <c r="BI182" s="230"/>
    </row>
    <row r="183" spans="1:61" s="226" customFormat="1" ht="76.5" x14ac:dyDescent="0.2">
      <c r="A183" s="103">
        <v>174</v>
      </c>
      <c r="B183" s="202" t="s">
        <v>297</v>
      </c>
      <c r="C183" s="121" t="s">
        <v>294</v>
      </c>
      <c r="D183" s="146">
        <v>1</v>
      </c>
      <c r="E183" s="227" t="s">
        <v>53</v>
      </c>
      <c r="F183" s="228">
        <v>1</v>
      </c>
      <c r="G183" s="25">
        <v>4013000</v>
      </c>
      <c r="H183" s="128">
        <f>'EV ECONOMICA'!J183</f>
        <v>0</v>
      </c>
      <c r="I183" s="230"/>
      <c r="J183" s="128">
        <f>'EV ECONOMICA'!O183</f>
        <v>0</v>
      </c>
      <c r="K183" s="230"/>
      <c r="L183" s="128">
        <f>'EV ECONOMICA'!T183</f>
        <v>0</v>
      </c>
      <c r="M183" s="230"/>
      <c r="N183" s="128">
        <f>'EV ECONOMICA'!Y183</f>
        <v>0</v>
      </c>
      <c r="O183" s="230"/>
      <c r="P183" s="128">
        <f>'EV ECONOMICA'!AD183</f>
        <v>0</v>
      </c>
      <c r="Q183" s="230"/>
      <c r="R183" s="128">
        <f>'EV ECONOMICA'!AI183</f>
        <v>0</v>
      </c>
      <c r="S183" s="230"/>
      <c r="T183" s="128">
        <f>'EV ECONOMICA'!AN183</f>
        <v>0</v>
      </c>
      <c r="U183" s="230"/>
      <c r="V183" s="128">
        <f>'EV ECONOMICA'!AS183</f>
        <v>0</v>
      </c>
      <c r="W183" s="230"/>
      <c r="X183" s="128">
        <f>'EV ECONOMICA'!AX183</f>
        <v>0</v>
      </c>
      <c r="Y183" s="230"/>
      <c r="Z183" s="128">
        <f>'EV ECONOMICA'!BC183</f>
        <v>0</v>
      </c>
      <c r="AA183" s="230"/>
      <c r="AB183" s="128">
        <f>'EV ECONOMICA'!BH183</f>
        <v>0</v>
      </c>
      <c r="AC183" s="230"/>
      <c r="AD183" s="128">
        <f>'EV ECONOMICA'!BM183</f>
        <v>0</v>
      </c>
      <c r="AE183" s="230"/>
      <c r="AF183" s="128">
        <f>'EV ECONOMICA'!BR183</f>
        <v>0</v>
      </c>
      <c r="AG183" s="230"/>
      <c r="AH183" s="128">
        <f>'EV ECONOMICA'!BW183</f>
        <v>0</v>
      </c>
      <c r="AI183" s="230"/>
      <c r="AJ183" s="128">
        <f>'EV ECONOMICA'!CB183</f>
        <v>0</v>
      </c>
      <c r="AK183" s="230"/>
      <c r="AL183" s="128">
        <f>'EV ECONOMICA'!CG183</f>
        <v>0</v>
      </c>
      <c r="AM183" s="230"/>
      <c r="AN183" s="128">
        <f>'EV ECONOMICA'!CL183</f>
        <v>0</v>
      </c>
      <c r="AO183" s="230"/>
      <c r="AP183" s="128">
        <f>'EV ECONOMICA'!CQ183</f>
        <v>0</v>
      </c>
      <c r="AQ183" s="230"/>
      <c r="AR183" s="128">
        <f>'EV ECONOMICA'!CV183</f>
        <v>0</v>
      </c>
      <c r="AS183" s="230"/>
      <c r="AT183" s="128">
        <f>'EV ECONOMICA'!DA183</f>
        <v>0</v>
      </c>
      <c r="AU183" s="230"/>
      <c r="AV183" s="128">
        <f>'EV ECONOMICA'!DF183</f>
        <v>0</v>
      </c>
      <c r="AW183" s="230"/>
      <c r="AX183" s="128">
        <f>'EV ECONOMICA'!DK183</f>
        <v>0</v>
      </c>
      <c r="AY183" s="230"/>
      <c r="AZ183" s="128">
        <f>'EV ECONOMICA'!DP183</f>
        <v>0</v>
      </c>
      <c r="BA183" s="230"/>
      <c r="BB183" s="128">
        <f>'EV ECONOMICA'!DU183</f>
        <v>0</v>
      </c>
      <c r="BC183" s="230"/>
      <c r="BD183" s="128">
        <f>'EV ECONOMICA'!DZ183</f>
        <v>0</v>
      </c>
      <c r="BE183" s="230"/>
      <c r="BF183" s="128">
        <f>'EV ECONOMICA'!EE183</f>
        <v>0</v>
      </c>
      <c r="BG183" s="230"/>
      <c r="BH183" s="128">
        <f>'EV ECONOMICA'!EJ183</f>
        <v>3999000</v>
      </c>
      <c r="BI183" s="230" t="s">
        <v>575</v>
      </c>
    </row>
    <row r="184" spans="1:61" s="226" customFormat="1" ht="63.75" x14ac:dyDescent="0.2">
      <c r="A184" s="103">
        <v>175</v>
      </c>
      <c r="B184" s="202" t="s">
        <v>298</v>
      </c>
      <c r="C184" s="121" t="s">
        <v>294</v>
      </c>
      <c r="D184" s="146">
        <v>1</v>
      </c>
      <c r="E184" s="227" t="s">
        <v>53</v>
      </c>
      <c r="F184" s="228">
        <v>2.3333333333333335</v>
      </c>
      <c r="G184" s="25">
        <v>144900</v>
      </c>
      <c r="H184" s="128">
        <f>'EV ECONOMICA'!J184</f>
        <v>0</v>
      </c>
      <c r="I184" s="230"/>
      <c r="J184" s="128">
        <f>'EV ECONOMICA'!O184</f>
        <v>0</v>
      </c>
      <c r="K184" s="230"/>
      <c r="L184" s="128">
        <f>'EV ECONOMICA'!T184</f>
        <v>0</v>
      </c>
      <c r="M184" s="230"/>
      <c r="N184" s="128">
        <f>'EV ECONOMICA'!Y184</f>
        <v>0</v>
      </c>
      <c r="O184" s="230"/>
      <c r="P184" s="128">
        <f>'EV ECONOMICA'!AD184</f>
        <v>0</v>
      </c>
      <c r="Q184" s="230"/>
      <c r="R184" s="128">
        <f>'EV ECONOMICA'!AI184</f>
        <v>0</v>
      </c>
      <c r="S184" s="230"/>
      <c r="T184" s="128">
        <f>'EV ECONOMICA'!AN184</f>
        <v>0</v>
      </c>
      <c r="U184" s="230"/>
      <c r="V184" s="128">
        <f>'EV ECONOMICA'!AS184</f>
        <v>0</v>
      </c>
      <c r="W184" s="230"/>
      <c r="X184" s="128">
        <f>'EV ECONOMICA'!AX184</f>
        <v>303380</v>
      </c>
      <c r="Y184" s="230" t="s">
        <v>575</v>
      </c>
      <c r="Z184" s="128">
        <f>'EV ECONOMICA'!BC184</f>
        <v>0</v>
      </c>
      <c r="AA184" s="230"/>
      <c r="AB184" s="128">
        <f>'EV ECONOMICA'!BH184</f>
        <v>0</v>
      </c>
      <c r="AC184" s="230"/>
      <c r="AD184" s="128">
        <f>'EV ECONOMICA'!BM184</f>
        <v>126000</v>
      </c>
      <c r="AE184" s="230" t="s">
        <v>39</v>
      </c>
      <c r="AF184" s="128">
        <f>'EV ECONOMICA'!BR184</f>
        <v>0</v>
      </c>
      <c r="AG184" s="230"/>
      <c r="AH184" s="128">
        <f>'EV ECONOMICA'!BW184</f>
        <v>0</v>
      </c>
      <c r="AI184" s="230"/>
      <c r="AJ184" s="128">
        <f>'EV ECONOMICA'!CB184</f>
        <v>0</v>
      </c>
      <c r="AK184" s="230"/>
      <c r="AL184" s="128">
        <f>'EV ECONOMICA'!CG184</f>
        <v>0</v>
      </c>
      <c r="AM184" s="230"/>
      <c r="AN184" s="128">
        <f>'EV ECONOMICA'!CL184</f>
        <v>0</v>
      </c>
      <c r="AO184" s="230"/>
      <c r="AP184" s="128">
        <f>'EV ECONOMICA'!CQ184</f>
        <v>0</v>
      </c>
      <c r="AQ184" s="230"/>
      <c r="AR184" s="128">
        <f>'EV ECONOMICA'!CV184</f>
        <v>0</v>
      </c>
      <c r="AS184" s="230"/>
      <c r="AT184" s="128">
        <f>'EV ECONOMICA'!DA184</f>
        <v>0</v>
      </c>
      <c r="AU184" s="230"/>
      <c r="AV184" s="128">
        <f>'EV ECONOMICA'!DF184</f>
        <v>0</v>
      </c>
      <c r="AW184" s="230"/>
      <c r="AX184" s="128">
        <f>'EV ECONOMICA'!DK184</f>
        <v>0</v>
      </c>
      <c r="AY184" s="230"/>
      <c r="AZ184" s="128">
        <f>'EV ECONOMICA'!DP184</f>
        <v>0</v>
      </c>
      <c r="BA184" s="230"/>
      <c r="BB184" s="128">
        <f>'EV ECONOMICA'!DU184</f>
        <v>0</v>
      </c>
      <c r="BC184" s="230"/>
      <c r="BD184" s="128">
        <f>'EV ECONOMICA'!DZ184</f>
        <v>0</v>
      </c>
      <c r="BE184" s="230"/>
      <c r="BF184" s="128">
        <f>'EV ECONOMICA'!EE184</f>
        <v>0</v>
      </c>
      <c r="BG184" s="230"/>
      <c r="BH184" s="128">
        <f>'EV ECONOMICA'!EJ184</f>
        <v>0</v>
      </c>
      <c r="BI184" s="230"/>
    </row>
    <row r="185" spans="1:61" s="226" customFormat="1" ht="25.5" x14ac:dyDescent="0.2">
      <c r="A185" s="103">
        <v>176</v>
      </c>
      <c r="B185" s="202" t="s">
        <v>299</v>
      </c>
      <c r="C185" s="121" t="s">
        <v>294</v>
      </c>
      <c r="D185" s="146">
        <v>1</v>
      </c>
      <c r="E185" s="227" t="s">
        <v>53</v>
      </c>
      <c r="F185" s="228">
        <v>1</v>
      </c>
      <c r="G185" s="25">
        <v>100542</v>
      </c>
      <c r="H185" s="128">
        <f>'EV ECONOMICA'!J185</f>
        <v>0</v>
      </c>
      <c r="I185" s="230"/>
      <c r="J185" s="128">
        <f>'EV ECONOMICA'!O185</f>
        <v>0</v>
      </c>
      <c r="K185" s="230"/>
      <c r="L185" s="128">
        <f>'EV ECONOMICA'!T185</f>
        <v>0</v>
      </c>
      <c r="M185" s="230"/>
      <c r="N185" s="128">
        <f>'EV ECONOMICA'!Y185</f>
        <v>0</v>
      </c>
      <c r="O185" s="230"/>
      <c r="P185" s="128">
        <f>'EV ECONOMICA'!AD185</f>
        <v>0</v>
      </c>
      <c r="Q185" s="230"/>
      <c r="R185" s="128">
        <f>'EV ECONOMICA'!AI185</f>
        <v>0</v>
      </c>
      <c r="S185" s="230"/>
      <c r="T185" s="128">
        <f>'EV ECONOMICA'!AN185</f>
        <v>0</v>
      </c>
      <c r="U185" s="230"/>
      <c r="V185" s="128">
        <f>'EV ECONOMICA'!AS185</f>
        <v>0</v>
      </c>
      <c r="W185" s="230"/>
      <c r="X185" s="128">
        <f>'EV ECONOMICA'!AX185</f>
        <v>0</v>
      </c>
      <c r="Y185" s="230"/>
      <c r="Z185" s="128">
        <f>'EV ECONOMICA'!BC185</f>
        <v>0</v>
      </c>
      <c r="AA185" s="230"/>
      <c r="AB185" s="128">
        <f>'EV ECONOMICA'!BH185</f>
        <v>0</v>
      </c>
      <c r="AC185" s="230"/>
      <c r="AD185" s="128">
        <f>'EV ECONOMICA'!BM185</f>
        <v>0</v>
      </c>
      <c r="AE185" s="230"/>
      <c r="AF185" s="128">
        <f>'EV ECONOMICA'!BR185</f>
        <v>0</v>
      </c>
      <c r="AG185" s="230"/>
      <c r="AH185" s="128">
        <f>'EV ECONOMICA'!BW185</f>
        <v>0</v>
      </c>
      <c r="AI185" s="230"/>
      <c r="AJ185" s="128">
        <f>'EV ECONOMICA'!CB185</f>
        <v>0</v>
      </c>
      <c r="AK185" s="230"/>
      <c r="AL185" s="128">
        <f>'EV ECONOMICA'!CG185</f>
        <v>0</v>
      </c>
      <c r="AM185" s="230"/>
      <c r="AN185" s="128">
        <f>'EV ECONOMICA'!CL185</f>
        <v>0</v>
      </c>
      <c r="AO185" s="230"/>
      <c r="AP185" s="128">
        <f>'EV ECONOMICA'!CQ185</f>
        <v>0</v>
      </c>
      <c r="AQ185" s="230"/>
      <c r="AR185" s="128">
        <f>'EV ECONOMICA'!CV185</f>
        <v>0</v>
      </c>
      <c r="AS185" s="230"/>
      <c r="AT185" s="128">
        <f>'EV ECONOMICA'!DA185</f>
        <v>0</v>
      </c>
      <c r="AU185" s="230"/>
      <c r="AV185" s="128">
        <f>'EV ECONOMICA'!DF185</f>
        <v>0</v>
      </c>
      <c r="AW185" s="230"/>
      <c r="AX185" s="128">
        <f>'EV ECONOMICA'!DK185</f>
        <v>0</v>
      </c>
      <c r="AY185" s="230"/>
      <c r="AZ185" s="128">
        <f>'EV ECONOMICA'!DP185</f>
        <v>0</v>
      </c>
      <c r="BA185" s="230"/>
      <c r="BB185" s="128">
        <f>'EV ECONOMICA'!DU185</f>
        <v>0</v>
      </c>
      <c r="BC185" s="230"/>
      <c r="BD185" s="128">
        <f>'EV ECONOMICA'!DZ185</f>
        <v>0</v>
      </c>
      <c r="BE185" s="230"/>
      <c r="BF185" s="128">
        <f>'EV ECONOMICA'!EE185</f>
        <v>0</v>
      </c>
      <c r="BG185" s="230"/>
      <c r="BH185" s="128">
        <f>'EV ECONOMICA'!EJ185</f>
        <v>121500</v>
      </c>
      <c r="BI185" s="230" t="s">
        <v>575</v>
      </c>
    </row>
    <row r="186" spans="1:61" s="226" customFormat="1" ht="25.5" x14ac:dyDescent="0.2">
      <c r="A186" s="103">
        <v>177</v>
      </c>
      <c r="B186" s="202" t="s">
        <v>300</v>
      </c>
      <c r="C186" s="121" t="s">
        <v>294</v>
      </c>
      <c r="D186" s="146">
        <v>1</v>
      </c>
      <c r="E186" s="227" t="s">
        <v>53</v>
      </c>
      <c r="F186" s="228">
        <v>2.3333333333333335</v>
      </c>
      <c r="G186" s="25">
        <v>805000</v>
      </c>
      <c r="H186" s="128">
        <f>'EV ECONOMICA'!J186</f>
        <v>0</v>
      </c>
      <c r="I186" s="230"/>
      <c r="J186" s="128">
        <f>'EV ECONOMICA'!O186</f>
        <v>0</v>
      </c>
      <c r="K186" s="230"/>
      <c r="L186" s="128">
        <f>'EV ECONOMICA'!T186</f>
        <v>0</v>
      </c>
      <c r="M186" s="230"/>
      <c r="N186" s="128">
        <f>'EV ECONOMICA'!Y186</f>
        <v>0</v>
      </c>
      <c r="O186" s="230"/>
      <c r="P186" s="128">
        <f>'EV ECONOMICA'!AD186</f>
        <v>0</v>
      </c>
      <c r="Q186" s="230"/>
      <c r="R186" s="128">
        <f>'EV ECONOMICA'!AI186</f>
        <v>0</v>
      </c>
      <c r="S186" s="230"/>
      <c r="T186" s="128">
        <f>'EV ECONOMICA'!AN186</f>
        <v>0</v>
      </c>
      <c r="U186" s="230"/>
      <c r="V186" s="128">
        <f>'EV ECONOMICA'!AS186</f>
        <v>0</v>
      </c>
      <c r="W186" s="230"/>
      <c r="X186" s="128">
        <f>'EV ECONOMICA'!AX186</f>
        <v>0</v>
      </c>
      <c r="Y186" s="230"/>
      <c r="Z186" s="128">
        <f>'EV ECONOMICA'!BC186</f>
        <v>0</v>
      </c>
      <c r="AA186" s="230"/>
      <c r="AB186" s="128">
        <f>'EV ECONOMICA'!BH186</f>
        <v>0</v>
      </c>
      <c r="AC186" s="230"/>
      <c r="AD186" s="128">
        <f>'EV ECONOMICA'!BM186</f>
        <v>0</v>
      </c>
      <c r="AE186" s="230"/>
      <c r="AF186" s="128">
        <f>'EV ECONOMICA'!BR186</f>
        <v>0</v>
      </c>
      <c r="AG186" s="230"/>
      <c r="AH186" s="128">
        <f>'EV ECONOMICA'!BW186</f>
        <v>0</v>
      </c>
      <c r="AI186" s="230"/>
      <c r="AJ186" s="128">
        <f>'EV ECONOMICA'!CB186</f>
        <v>0</v>
      </c>
      <c r="AK186" s="230"/>
      <c r="AL186" s="128">
        <f>'EV ECONOMICA'!CG186</f>
        <v>0</v>
      </c>
      <c r="AM186" s="230"/>
      <c r="AN186" s="128">
        <f>'EV ECONOMICA'!CL186</f>
        <v>0</v>
      </c>
      <c r="AO186" s="230"/>
      <c r="AP186" s="128">
        <f>'EV ECONOMICA'!CQ186</f>
        <v>0</v>
      </c>
      <c r="AQ186" s="230"/>
      <c r="AR186" s="128">
        <f>'EV ECONOMICA'!CV186</f>
        <v>0</v>
      </c>
      <c r="AS186" s="230"/>
      <c r="AT186" s="128">
        <f>'EV ECONOMICA'!DA186</f>
        <v>0</v>
      </c>
      <c r="AU186" s="230"/>
      <c r="AV186" s="128">
        <f>'EV ECONOMICA'!DF186</f>
        <v>795530</v>
      </c>
      <c r="AW186" s="230" t="s">
        <v>38</v>
      </c>
      <c r="AX186" s="128">
        <f>'EV ECONOMICA'!DK186</f>
        <v>0</v>
      </c>
      <c r="AY186" s="230"/>
      <c r="AZ186" s="128">
        <f>'EV ECONOMICA'!DP186</f>
        <v>700000</v>
      </c>
      <c r="BA186" s="230" t="s">
        <v>575</v>
      </c>
      <c r="BB186" s="128">
        <f>'EV ECONOMICA'!DU186</f>
        <v>850000</v>
      </c>
      <c r="BC186" s="230" t="s">
        <v>39</v>
      </c>
      <c r="BD186" s="128">
        <f>'EV ECONOMICA'!DZ186</f>
        <v>0</v>
      </c>
      <c r="BE186" s="230"/>
      <c r="BF186" s="128">
        <f>'EV ECONOMICA'!EE186</f>
        <v>0</v>
      </c>
      <c r="BG186" s="230"/>
      <c r="BH186" s="128">
        <f>'EV ECONOMICA'!EJ186</f>
        <v>0</v>
      </c>
      <c r="BI186" s="230"/>
    </row>
    <row r="187" spans="1:61" s="226" customFormat="1" ht="25.5" x14ac:dyDescent="0.2">
      <c r="A187" s="103">
        <v>178</v>
      </c>
      <c r="B187" s="202" t="s">
        <v>301</v>
      </c>
      <c r="C187" s="121" t="s">
        <v>294</v>
      </c>
      <c r="D187" s="146">
        <v>1</v>
      </c>
      <c r="E187" s="227" t="s">
        <v>53</v>
      </c>
      <c r="F187" s="228">
        <v>3.3333333333333335</v>
      </c>
      <c r="G187" s="25">
        <v>184000</v>
      </c>
      <c r="H187" s="128">
        <f>'EV ECONOMICA'!J187</f>
        <v>0</v>
      </c>
      <c r="I187" s="230"/>
      <c r="J187" s="128">
        <f>'EV ECONOMICA'!O187</f>
        <v>0</v>
      </c>
      <c r="K187" s="230"/>
      <c r="L187" s="128">
        <f>'EV ECONOMICA'!T187</f>
        <v>0</v>
      </c>
      <c r="M187" s="230"/>
      <c r="N187" s="128">
        <f>'EV ECONOMICA'!Y187</f>
        <v>0</v>
      </c>
      <c r="O187" s="230"/>
      <c r="P187" s="128">
        <f>'EV ECONOMICA'!AD187</f>
        <v>0</v>
      </c>
      <c r="Q187" s="230"/>
      <c r="R187" s="128">
        <f>'EV ECONOMICA'!AI187</f>
        <v>0</v>
      </c>
      <c r="S187" s="230"/>
      <c r="T187" s="128">
        <f>'EV ECONOMICA'!AN187</f>
        <v>0</v>
      </c>
      <c r="U187" s="230"/>
      <c r="V187" s="128">
        <f>'EV ECONOMICA'!AS187</f>
        <v>0</v>
      </c>
      <c r="W187" s="230"/>
      <c r="X187" s="128">
        <f>'EV ECONOMICA'!AX187</f>
        <v>0</v>
      </c>
      <c r="Y187" s="230"/>
      <c r="Z187" s="128">
        <f>'EV ECONOMICA'!BC187</f>
        <v>0</v>
      </c>
      <c r="AA187" s="230"/>
      <c r="AB187" s="128">
        <f>'EV ECONOMICA'!BH187</f>
        <v>0</v>
      </c>
      <c r="AC187" s="230"/>
      <c r="AD187" s="128">
        <f>'EV ECONOMICA'!BM187</f>
        <v>160000</v>
      </c>
      <c r="AE187" s="230" t="s">
        <v>39</v>
      </c>
      <c r="AF187" s="128">
        <f>'EV ECONOMICA'!BR187</f>
        <v>0</v>
      </c>
      <c r="AG187" s="230"/>
      <c r="AH187" s="128">
        <f>'EV ECONOMICA'!BW187</f>
        <v>0</v>
      </c>
      <c r="AI187" s="230"/>
      <c r="AJ187" s="128">
        <f>'EV ECONOMICA'!CB187</f>
        <v>0</v>
      </c>
      <c r="AK187" s="230"/>
      <c r="AL187" s="128">
        <f>'EV ECONOMICA'!CG187</f>
        <v>0</v>
      </c>
      <c r="AM187" s="230"/>
      <c r="AN187" s="128">
        <f>'EV ECONOMICA'!CL187</f>
        <v>0</v>
      </c>
      <c r="AO187" s="230"/>
      <c r="AP187" s="128">
        <f>'EV ECONOMICA'!CQ187</f>
        <v>0</v>
      </c>
      <c r="AQ187" s="230"/>
      <c r="AR187" s="128">
        <f>'EV ECONOMICA'!CV187</f>
        <v>0</v>
      </c>
      <c r="AS187" s="230"/>
      <c r="AT187" s="128">
        <f>'EV ECONOMICA'!DA187</f>
        <v>0</v>
      </c>
      <c r="AU187" s="230"/>
      <c r="AV187" s="128">
        <f>'EV ECONOMICA'!DF187</f>
        <v>0</v>
      </c>
      <c r="AW187" s="230"/>
      <c r="AX187" s="128">
        <f>'EV ECONOMICA'!DK187</f>
        <v>0</v>
      </c>
      <c r="AY187" s="230"/>
      <c r="AZ187" s="128">
        <f>'EV ECONOMICA'!DP187</f>
        <v>0</v>
      </c>
      <c r="BA187" s="230"/>
      <c r="BB187" s="128">
        <f>'EV ECONOMICA'!DU187</f>
        <v>0</v>
      </c>
      <c r="BC187" s="230"/>
      <c r="BD187" s="128">
        <f>'EV ECONOMICA'!DZ187</f>
        <v>0</v>
      </c>
      <c r="BE187" s="230"/>
      <c r="BF187" s="128">
        <f>'EV ECONOMICA'!EE187</f>
        <v>99000</v>
      </c>
      <c r="BG187" s="230" t="s">
        <v>39</v>
      </c>
      <c r="BH187" s="128">
        <f>'EV ECONOMICA'!EJ187</f>
        <v>180000</v>
      </c>
      <c r="BI187" s="230" t="s">
        <v>575</v>
      </c>
    </row>
    <row r="188" spans="1:61" s="226" customFormat="1" ht="25.5" x14ac:dyDescent="0.2">
      <c r="A188" s="103">
        <v>179</v>
      </c>
      <c r="B188" s="202" t="s">
        <v>302</v>
      </c>
      <c r="C188" s="121" t="s">
        <v>303</v>
      </c>
      <c r="D188" s="146">
        <v>1</v>
      </c>
      <c r="E188" s="227" t="s">
        <v>53</v>
      </c>
      <c r="F188" s="228">
        <v>16.666666666666668</v>
      </c>
      <c r="G188" s="25">
        <v>8997.9896019999996</v>
      </c>
      <c r="H188" s="128">
        <f>'EV ECONOMICA'!J188</f>
        <v>0</v>
      </c>
      <c r="I188" s="230"/>
      <c r="J188" s="128">
        <f>'EV ECONOMICA'!O188</f>
        <v>0</v>
      </c>
      <c r="K188" s="230"/>
      <c r="L188" s="128">
        <f>'EV ECONOMICA'!T188</f>
        <v>0</v>
      </c>
      <c r="M188" s="230"/>
      <c r="N188" s="128">
        <f>'EV ECONOMICA'!Y188</f>
        <v>0</v>
      </c>
      <c r="O188" s="230"/>
      <c r="P188" s="128">
        <f>'EV ECONOMICA'!AD188</f>
        <v>0</v>
      </c>
      <c r="Q188" s="230"/>
      <c r="R188" s="128">
        <f>'EV ECONOMICA'!AI188</f>
        <v>0</v>
      </c>
      <c r="S188" s="230"/>
      <c r="T188" s="128">
        <f>'EV ECONOMICA'!AN188</f>
        <v>0</v>
      </c>
      <c r="U188" s="230"/>
      <c r="V188" s="128">
        <f>'EV ECONOMICA'!AS188</f>
        <v>0</v>
      </c>
      <c r="W188" s="230"/>
      <c r="X188" s="128">
        <f>'EV ECONOMICA'!AX188</f>
        <v>18255.79</v>
      </c>
      <c r="Y188" s="230" t="s">
        <v>575</v>
      </c>
      <c r="Z188" s="128">
        <f>'EV ECONOMICA'!BC188</f>
        <v>0</v>
      </c>
      <c r="AA188" s="230"/>
      <c r="AB188" s="128">
        <f>'EV ECONOMICA'!BH188</f>
        <v>0</v>
      </c>
      <c r="AC188" s="230"/>
      <c r="AD188" s="128">
        <f>'EV ECONOMICA'!BM188</f>
        <v>0</v>
      </c>
      <c r="AE188" s="230"/>
      <c r="AF188" s="128">
        <f>'EV ECONOMICA'!BR188</f>
        <v>0</v>
      </c>
      <c r="AG188" s="230"/>
      <c r="AH188" s="128">
        <f>'EV ECONOMICA'!BW188</f>
        <v>0</v>
      </c>
      <c r="AI188" s="230"/>
      <c r="AJ188" s="128">
        <f>'EV ECONOMICA'!CB188</f>
        <v>0</v>
      </c>
      <c r="AK188" s="230"/>
      <c r="AL188" s="128">
        <f>'EV ECONOMICA'!CG188</f>
        <v>0</v>
      </c>
      <c r="AM188" s="230"/>
      <c r="AN188" s="128">
        <f>'EV ECONOMICA'!CL188</f>
        <v>0</v>
      </c>
      <c r="AO188" s="230"/>
      <c r="AP188" s="128">
        <f>'EV ECONOMICA'!CQ188</f>
        <v>0</v>
      </c>
      <c r="AQ188" s="230"/>
      <c r="AR188" s="128">
        <f>'EV ECONOMICA'!CV188</f>
        <v>0</v>
      </c>
      <c r="AS188" s="230"/>
      <c r="AT188" s="128">
        <f>'EV ECONOMICA'!DA188</f>
        <v>0</v>
      </c>
      <c r="AU188" s="230"/>
      <c r="AV188" s="128">
        <f>'EV ECONOMICA'!DF188</f>
        <v>0</v>
      </c>
      <c r="AW188" s="230"/>
      <c r="AX188" s="128">
        <f>'EV ECONOMICA'!DK188</f>
        <v>27847.19</v>
      </c>
      <c r="AY188" s="230" t="s">
        <v>38</v>
      </c>
      <c r="AZ188" s="128">
        <f>'EV ECONOMICA'!DP188</f>
        <v>0</v>
      </c>
      <c r="BA188" s="230"/>
      <c r="BB188" s="128">
        <f>'EV ECONOMICA'!DU188</f>
        <v>0</v>
      </c>
      <c r="BC188" s="230"/>
      <c r="BD188" s="128">
        <f>'EV ECONOMICA'!DZ188</f>
        <v>0</v>
      </c>
      <c r="BE188" s="230"/>
      <c r="BF188" s="128">
        <f>'EV ECONOMICA'!EE188</f>
        <v>0</v>
      </c>
      <c r="BG188" s="230"/>
      <c r="BH188" s="128">
        <f>'EV ECONOMICA'!EJ188</f>
        <v>0</v>
      </c>
      <c r="BI188" s="230"/>
    </row>
    <row r="189" spans="1:61" s="226" customFormat="1" ht="38.25" x14ac:dyDescent="0.2">
      <c r="A189" s="103">
        <v>180</v>
      </c>
      <c r="B189" s="202" t="s">
        <v>304</v>
      </c>
      <c r="C189" s="121" t="s">
        <v>305</v>
      </c>
      <c r="D189" s="146">
        <v>1</v>
      </c>
      <c r="E189" s="227" t="s">
        <v>53</v>
      </c>
      <c r="F189" s="228">
        <v>1</v>
      </c>
      <c r="G189" s="25">
        <v>14363.3</v>
      </c>
      <c r="H189" s="128">
        <f>'EV ECONOMICA'!J189</f>
        <v>0</v>
      </c>
      <c r="I189" s="230"/>
      <c r="J189" s="128">
        <f>'EV ECONOMICA'!O189</f>
        <v>0</v>
      </c>
      <c r="K189" s="230"/>
      <c r="L189" s="128">
        <f>'EV ECONOMICA'!T189</f>
        <v>0</v>
      </c>
      <c r="M189" s="230"/>
      <c r="N189" s="128">
        <f>'EV ECONOMICA'!Y189</f>
        <v>0</v>
      </c>
      <c r="O189" s="230"/>
      <c r="P189" s="128">
        <f>'EV ECONOMICA'!AD189</f>
        <v>0</v>
      </c>
      <c r="Q189" s="230"/>
      <c r="R189" s="128">
        <f>'EV ECONOMICA'!AI189</f>
        <v>0</v>
      </c>
      <c r="S189" s="230"/>
      <c r="T189" s="128">
        <f>'EV ECONOMICA'!AN189</f>
        <v>0</v>
      </c>
      <c r="U189" s="230"/>
      <c r="V189" s="128">
        <f>'EV ECONOMICA'!AS189</f>
        <v>0</v>
      </c>
      <c r="W189" s="230"/>
      <c r="X189" s="128">
        <f>'EV ECONOMICA'!AX189</f>
        <v>0</v>
      </c>
      <c r="Y189" s="230"/>
      <c r="Z189" s="128">
        <f>'EV ECONOMICA'!BC189</f>
        <v>0</v>
      </c>
      <c r="AA189" s="230"/>
      <c r="AB189" s="128">
        <f>'EV ECONOMICA'!BH189</f>
        <v>0</v>
      </c>
      <c r="AC189" s="230"/>
      <c r="AD189" s="128">
        <f>'EV ECONOMICA'!BM189</f>
        <v>0</v>
      </c>
      <c r="AE189" s="230"/>
      <c r="AF189" s="128">
        <f>'EV ECONOMICA'!BR189</f>
        <v>14363.3</v>
      </c>
      <c r="AG189" s="230" t="s">
        <v>39</v>
      </c>
      <c r="AH189" s="128">
        <f>'EV ECONOMICA'!BW189</f>
        <v>0</v>
      </c>
      <c r="AI189" s="230"/>
      <c r="AJ189" s="128">
        <f>'EV ECONOMICA'!CB189</f>
        <v>0</v>
      </c>
      <c r="AK189" s="230"/>
      <c r="AL189" s="128">
        <f>'EV ECONOMICA'!CG189</f>
        <v>0</v>
      </c>
      <c r="AM189" s="230"/>
      <c r="AN189" s="128">
        <f>'EV ECONOMICA'!CL189</f>
        <v>0</v>
      </c>
      <c r="AO189" s="230"/>
      <c r="AP189" s="128">
        <f>'EV ECONOMICA'!CQ189</f>
        <v>0</v>
      </c>
      <c r="AQ189" s="230"/>
      <c r="AR189" s="128">
        <f>'EV ECONOMICA'!CV189</f>
        <v>0</v>
      </c>
      <c r="AS189" s="230"/>
      <c r="AT189" s="128">
        <f>'EV ECONOMICA'!DA189</f>
        <v>0</v>
      </c>
      <c r="AU189" s="230"/>
      <c r="AV189" s="128">
        <f>'EV ECONOMICA'!DF189</f>
        <v>0</v>
      </c>
      <c r="AW189" s="230"/>
      <c r="AX189" s="128">
        <f>'EV ECONOMICA'!DK189</f>
        <v>0</v>
      </c>
      <c r="AY189" s="230"/>
      <c r="AZ189" s="128">
        <f>'EV ECONOMICA'!DP189</f>
        <v>0</v>
      </c>
      <c r="BA189" s="230"/>
      <c r="BB189" s="128">
        <f>'EV ECONOMICA'!DU189</f>
        <v>0</v>
      </c>
      <c r="BC189" s="230"/>
      <c r="BD189" s="128">
        <f>'EV ECONOMICA'!DZ189</f>
        <v>0</v>
      </c>
      <c r="BE189" s="230"/>
      <c r="BF189" s="128">
        <f>'EV ECONOMICA'!EE189</f>
        <v>0</v>
      </c>
      <c r="BG189" s="230"/>
      <c r="BH189" s="128">
        <f>'EV ECONOMICA'!EJ189</f>
        <v>0</v>
      </c>
      <c r="BI189" s="230"/>
    </row>
    <row r="190" spans="1:61" s="226" customFormat="1" ht="51" x14ac:dyDescent="0.2">
      <c r="A190" s="103">
        <v>181</v>
      </c>
      <c r="B190" s="202" t="s">
        <v>306</v>
      </c>
      <c r="C190" s="121" t="s">
        <v>307</v>
      </c>
      <c r="D190" s="146">
        <v>1</v>
      </c>
      <c r="E190" s="227" t="s">
        <v>53</v>
      </c>
      <c r="F190" s="228">
        <v>13.666666666666666</v>
      </c>
      <c r="G190" s="25">
        <v>3683.05</v>
      </c>
      <c r="H190" s="128">
        <f>'EV ECONOMICA'!J190</f>
        <v>0</v>
      </c>
      <c r="I190" s="230"/>
      <c r="J190" s="128">
        <f>'EV ECONOMICA'!O190</f>
        <v>0</v>
      </c>
      <c r="K190" s="230"/>
      <c r="L190" s="128">
        <f>'EV ECONOMICA'!T190</f>
        <v>0</v>
      </c>
      <c r="M190" s="230"/>
      <c r="N190" s="128">
        <f>'EV ECONOMICA'!Y190</f>
        <v>0</v>
      </c>
      <c r="O190" s="230"/>
      <c r="P190" s="128">
        <f>'EV ECONOMICA'!AD190</f>
        <v>0</v>
      </c>
      <c r="Q190" s="230"/>
      <c r="R190" s="128">
        <f>'EV ECONOMICA'!AI190</f>
        <v>3683.05</v>
      </c>
      <c r="S190" s="230" t="s">
        <v>39</v>
      </c>
      <c r="T190" s="128">
        <f>'EV ECONOMICA'!AN190</f>
        <v>4185.2299999999996</v>
      </c>
      <c r="U190" s="230" t="s">
        <v>39</v>
      </c>
      <c r="V190" s="128">
        <f>'EV ECONOMICA'!AS190</f>
        <v>0</v>
      </c>
      <c r="W190" s="230"/>
      <c r="X190" s="128">
        <f>'EV ECONOMICA'!AX190</f>
        <v>4131.68</v>
      </c>
      <c r="Y190" s="230" t="s">
        <v>39</v>
      </c>
      <c r="Z190" s="128">
        <f>'EV ECONOMICA'!BC190</f>
        <v>0</v>
      </c>
      <c r="AA190" s="230"/>
      <c r="AB190" s="128">
        <f>'EV ECONOMICA'!BH190</f>
        <v>0</v>
      </c>
      <c r="AC190" s="230"/>
      <c r="AD190" s="128">
        <f>'EV ECONOMICA'!BM190</f>
        <v>0</v>
      </c>
      <c r="AE190" s="230"/>
      <c r="AF190" s="128">
        <f>'EV ECONOMICA'!BR190</f>
        <v>0</v>
      </c>
      <c r="AG190" s="230"/>
      <c r="AH190" s="128">
        <f>'EV ECONOMICA'!BW190</f>
        <v>0</v>
      </c>
      <c r="AI190" s="230"/>
      <c r="AJ190" s="128">
        <f>'EV ECONOMICA'!CB190</f>
        <v>0</v>
      </c>
      <c r="AK190" s="230"/>
      <c r="AL190" s="128">
        <f>'EV ECONOMICA'!CG190</f>
        <v>4326.84</v>
      </c>
      <c r="AM190" s="230"/>
      <c r="AN190" s="128">
        <f>'EV ECONOMICA'!CL190</f>
        <v>0</v>
      </c>
      <c r="AO190" s="230"/>
      <c r="AP190" s="128">
        <f>'EV ECONOMICA'!CQ190</f>
        <v>0</v>
      </c>
      <c r="AQ190" s="230"/>
      <c r="AR190" s="128">
        <f>'EV ECONOMICA'!CV190</f>
        <v>0</v>
      </c>
      <c r="AS190" s="230"/>
      <c r="AT190" s="128">
        <f>'EV ECONOMICA'!DA190</f>
        <v>0</v>
      </c>
      <c r="AU190" s="230"/>
      <c r="AV190" s="128">
        <f>'EV ECONOMICA'!DF190</f>
        <v>0</v>
      </c>
      <c r="AW190" s="230"/>
      <c r="AX190" s="128">
        <f>'EV ECONOMICA'!DK190</f>
        <v>4131.68</v>
      </c>
      <c r="AY190" s="230" t="s">
        <v>39</v>
      </c>
      <c r="AZ190" s="128">
        <f>'EV ECONOMICA'!DP190</f>
        <v>0</v>
      </c>
      <c r="BA190" s="230"/>
      <c r="BB190" s="128">
        <f>'EV ECONOMICA'!DU190</f>
        <v>0</v>
      </c>
      <c r="BC190" s="230"/>
      <c r="BD190" s="128">
        <f>'EV ECONOMICA'!DZ190</f>
        <v>0</v>
      </c>
      <c r="BE190" s="230"/>
      <c r="BF190" s="128">
        <f>'EV ECONOMICA'!EE190</f>
        <v>0</v>
      </c>
      <c r="BG190" s="230"/>
      <c r="BH190" s="128">
        <f>'EV ECONOMICA'!EJ190</f>
        <v>0</v>
      </c>
      <c r="BI190" s="230"/>
    </row>
    <row r="191" spans="1:61" s="226" customFormat="1" ht="51" x14ac:dyDescent="0.2">
      <c r="A191" s="103">
        <v>182</v>
      </c>
      <c r="B191" s="202" t="s">
        <v>308</v>
      </c>
      <c r="C191" s="121" t="s">
        <v>307</v>
      </c>
      <c r="D191" s="146">
        <v>1</v>
      </c>
      <c r="E191" s="227" t="s">
        <v>53</v>
      </c>
      <c r="F191" s="228">
        <v>119</v>
      </c>
      <c r="G191" s="25">
        <v>3683.05</v>
      </c>
      <c r="H191" s="128">
        <f>'EV ECONOMICA'!J191</f>
        <v>0</v>
      </c>
      <c r="I191" s="230"/>
      <c r="J191" s="128">
        <f>'EV ECONOMICA'!O191</f>
        <v>0</v>
      </c>
      <c r="K191" s="230"/>
      <c r="L191" s="128">
        <f>'EV ECONOMICA'!T191</f>
        <v>0</v>
      </c>
      <c r="M191" s="230"/>
      <c r="N191" s="128">
        <f>'EV ECONOMICA'!Y191</f>
        <v>0</v>
      </c>
      <c r="O191" s="230"/>
      <c r="P191" s="128">
        <f>'EV ECONOMICA'!AD191</f>
        <v>0</v>
      </c>
      <c r="Q191" s="230"/>
      <c r="R191" s="128">
        <f>'EV ECONOMICA'!AI191</f>
        <v>3683.05</v>
      </c>
      <c r="S191" s="230" t="s">
        <v>39</v>
      </c>
      <c r="T191" s="128">
        <f>'EV ECONOMICA'!AN191</f>
        <v>4255.4400000000005</v>
      </c>
      <c r="U191" s="230" t="s">
        <v>39</v>
      </c>
      <c r="V191" s="128">
        <f>'EV ECONOMICA'!AS191</f>
        <v>0</v>
      </c>
      <c r="W191" s="230"/>
      <c r="X191" s="128">
        <f>'EV ECONOMICA'!AX191</f>
        <v>4131.68</v>
      </c>
      <c r="Y191" s="230" t="s">
        <v>39</v>
      </c>
      <c r="Z191" s="128">
        <f>'EV ECONOMICA'!BC191</f>
        <v>0</v>
      </c>
      <c r="AA191" s="230"/>
      <c r="AB191" s="128">
        <f>'EV ECONOMICA'!BH191</f>
        <v>0</v>
      </c>
      <c r="AC191" s="230"/>
      <c r="AD191" s="128">
        <f>'EV ECONOMICA'!BM191</f>
        <v>0</v>
      </c>
      <c r="AE191" s="230"/>
      <c r="AF191" s="128">
        <f>'EV ECONOMICA'!BR191</f>
        <v>0</v>
      </c>
      <c r="AG191" s="230"/>
      <c r="AH191" s="128">
        <f>'EV ECONOMICA'!BW191</f>
        <v>0</v>
      </c>
      <c r="AI191" s="230"/>
      <c r="AJ191" s="128">
        <f>'EV ECONOMICA'!CB191</f>
        <v>0</v>
      </c>
      <c r="AK191" s="230"/>
      <c r="AL191" s="128">
        <f>'EV ECONOMICA'!CG191</f>
        <v>4326.84</v>
      </c>
      <c r="AM191" s="230"/>
      <c r="AN191" s="128">
        <f>'EV ECONOMICA'!CL191</f>
        <v>0</v>
      </c>
      <c r="AO191" s="230"/>
      <c r="AP191" s="128">
        <f>'EV ECONOMICA'!CQ191</f>
        <v>0</v>
      </c>
      <c r="AQ191" s="230"/>
      <c r="AR191" s="128">
        <f>'EV ECONOMICA'!CV191</f>
        <v>0</v>
      </c>
      <c r="AS191" s="230"/>
      <c r="AT191" s="128">
        <f>'EV ECONOMICA'!DA191</f>
        <v>0</v>
      </c>
      <c r="AU191" s="230"/>
      <c r="AV191" s="128">
        <f>'EV ECONOMICA'!DF191</f>
        <v>0</v>
      </c>
      <c r="AW191" s="230"/>
      <c r="AX191" s="128">
        <f>'EV ECONOMICA'!DK191</f>
        <v>4131.68</v>
      </c>
      <c r="AY191" s="230" t="s">
        <v>39</v>
      </c>
      <c r="AZ191" s="128">
        <f>'EV ECONOMICA'!DP191</f>
        <v>0</v>
      </c>
      <c r="BA191" s="230"/>
      <c r="BB191" s="128">
        <f>'EV ECONOMICA'!DU191</f>
        <v>0</v>
      </c>
      <c r="BC191" s="230"/>
      <c r="BD191" s="128">
        <f>'EV ECONOMICA'!DZ191</f>
        <v>0</v>
      </c>
      <c r="BE191" s="230"/>
      <c r="BF191" s="128">
        <f>'EV ECONOMICA'!EE191</f>
        <v>0</v>
      </c>
      <c r="BG191" s="230"/>
      <c r="BH191" s="128">
        <f>'EV ECONOMICA'!EJ191</f>
        <v>0</v>
      </c>
      <c r="BI191" s="230"/>
    </row>
    <row r="192" spans="1:61" s="226" customFormat="1" ht="51" x14ac:dyDescent="0.2">
      <c r="A192" s="103">
        <v>183</v>
      </c>
      <c r="B192" s="202" t="s">
        <v>309</v>
      </c>
      <c r="C192" s="121" t="s">
        <v>307</v>
      </c>
      <c r="D192" s="146">
        <v>1</v>
      </c>
      <c r="E192" s="227" t="s">
        <v>53</v>
      </c>
      <c r="F192" s="228">
        <v>56</v>
      </c>
      <c r="G192" s="25">
        <v>1814.75</v>
      </c>
      <c r="H192" s="128">
        <f>'EV ECONOMICA'!J192</f>
        <v>0</v>
      </c>
      <c r="I192" s="230"/>
      <c r="J192" s="128">
        <f>'EV ECONOMICA'!O192</f>
        <v>0</v>
      </c>
      <c r="K192" s="230"/>
      <c r="L192" s="128">
        <f>'EV ECONOMICA'!T192</f>
        <v>0</v>
      </c>
      <c r="M192" s="230"/>
      <c r="N192" s="128">
        <f>'EV ECONOMICA'!Y192</f>
        <v>0</v>
      </c>
      <c r="O192" s="230"/>
      <c r="P192" s="128">
        <f>'EV ECONOMICA'!AD192</f>
        <v>0</v>
      </c>
      <c r="Q192" s="230"/>
      <c r="R192" s="128">
        <f>'EV ECONOMICA'!AI192</f>
        <v>1814.75</v>
      </c>
      <c r="S192" s="230" t="s">
        <v>39</v>
      </c>
      <c r="T192" s="128">
        <f>'EV ECONOMICA'!AN192</f>
        <v>2011.1</v>
      </c>
      <c r="U192" s="230" t="s">
        <v>39</v>
      </c>
      <c r="V192" s="128">
        <f>'EV ECONOMICA'!AS192</f>
        <v>0</v>
      </c>
      <c r="W192" s="230"/>
      <c r="X192" s="128">
        <f>'EV ECONOMICA'!AX192</f>
        <v>1825.46</v>
      </c>
      <c r="Y192" s="230" t="s">
        <v>39</v>
      </c>
      <c r="Z192" s="128">
        <f>'EV ECONOMICA'!BC192</f>
        <v>0</v>
      </c>
      <c r="AA192" s="230"/>
      <c r="AB192" s="128">
        <f>'EV ECONOMICA'!BH192</f>
        <v>0</v>
      </c>
      <c r="AC192" s="230"/>
      <c r="AD192" s="128">
        <f>'EV ECONOMICA'!BM192</f>
        <v>0</v>
      </c>
      <c r="AE192" s="230"/>
      <c r="AF192" s="128">
        <f>'EV ECONOMICA'!BR192</f>
        <v>0</v>
      </c>
      <c r="AG192" s="230"/>
      <c r="AH192" s="128">
        <f>'EV ECONOMICA'!BW192</f>
        <v>0</v>
      </c>
      <c r="AI192" s="230"/>
      <c r="AJ192" s="128">
        <f>'EV ECONOMICA'!CB192</f>
        <v>0</v>
      </c>
      <c r="AK192" s="230"/>
      <c r="AL192" s="128">
        <f>'EV ECONOMICA'!CG192</f>
        <v>1825.46</v>
      </c>
      <c r="AM192" s="230"/>
      <c r="AN192" s="128">
        <f>'EV ECONOMICA'!CL192</f>
        <v>0</v>
      </c>
      <c r="AO192" s="230"/>
      <c r="AP192" s="128">
        <f>'EV ECONOMICA'!CQ192</f>
        <v>0</v>
      </c>
      <c r="AQ192" s="230"/>
      <c r="AR192" s="128">
        <f>'EV ECONOMICA'!CV192</f>
        <v>0</v>
      </c>
      <c r="AS192" s="230"/>
      <c r="AT192" s="128">
        <f>'EV ECONOMICA'!DA192</f>
        <v>0</v>
      </c>
      <c r="AU192" s="230"/>
      <c r="AV192" s="128">
        <f>'EV ECONOMICA'!DF192</f>
        <v>0</v>
      </c>
      <c r="AW192" s="230"/>
      <c r="AX192" s="128">
        <f>'EV ECONOMICA'!DK192</f>
        <v>1967.07</v>
      </c>
      <c r="AY192" s="230" t="s">
        <v>39</v>
      </c>
      <c r="AZ192" s="128">
        <f>'EV ECONOMICA'!DP192</f>
        <v>0</v>
      </c>
      <c r="BA192" s="230"/>
      <c r="BB192" s="128">
        <f>'EV ECONOMICA'!DU192</f>
        <v>0</v>
      </c>
      <c r="BC192" s="230"/>
      <c r="BD192" s="128">
        <f>'EV ECONOMICA'!DZ192</f>
        <v>0</v>
      </c>
      <c r="BE192" s="230"/>
      <c r="BF192" s="128">
        <f>'EV ECONOMICA'!EE192</f>
        <v>0</v>
      </c>
      <c r="BG192" s="230"/>
      <c r="BH192" s="128">
        <f>'EV ECONOMICA'!EJ192</f>
        <v>0</v>
      </c>
      <c r="BI192" s="230"/>
    </row>
    <row r="193" spans="1:61" s="226" customFormat="1" ht="38.25" x14ac:dyDescent="0.2">
      <c r="A193" s="103">
        <v>184</v>
      </c>
      <c r="B193" s="202" t="s">
        <v>310</v>
      </c>
      <c r="C193" s="121" t="s">
        <v>311</v>
      </c>
      <c r="D193" s="146">
        <v>1</v>
      </c>
      <c r="E193" s="227" t="s">
        <v>53</v>
      </c>
      <c r="F193" s="228">
        <v>113</v>
      </c>
      <c r="G193" s="25">
        <v>3142.1950000000002</v>
      </c>
      <c r="H193" s="128">
        <f>'EV ECONOMICA'!J193</f>
        <v>0</v>
      </c>
      <c r="I193" s="230"/>
      <c r="J193" s="128">
        <f>'EV ECONOMICA'!O193</f>
        <v>0</v>
      </c>
      <c r="K193" s="230"/>
      <c r="L193" s="128">
        <f>'EV ECONOMICA'!T193</f>
        <v>0</v>
      </c>
      <c r="M193" s="230"/>
      <c r="N193" s="128">
        <f>'EV ECONOMICA'!Y193</f>
        <v>0</v>
      </c>
      <c r="O193" s="230"/>
      <c r="P193" s="128">
        <f>'EV ECONOMICA'!AD193</f>
        <v>0</v>
      </c>
      <c r="Q193" s="230"/>
      <c r="R193" s="128">
        <f>'EV ECONOMICA'!AI193</f>
        <v>0</v>
      </c>
      <c r="S193" s="230"/>
      <c r="T193" s="128">
        <f>'EV ECONOMICA'!AN193</f>
        <v>2640</v>
      </c>
      <c r="U193" s="230" t="s">
        <v>39</v>
      </c>
      <c r="V193" s="128">
        <f>'EV ECONOMICA'!AS193</f>
        <v>0</v>
      </c>
      <c r="W193" s="230"/>
      <c r="X193" s="128">
        <f>'EV ECONOMICA'!AX193</f>
        <v>3717</v>
      </c>
      <c r="Y193" s="230" t="s">
        <v>39</v>
      </c>
      <c r="Z193" s="128">
        <f>'EV ECONOMICA'!BC193</f>
        <v>0</v>
      </c>
      <c r="AA193" s="230"/>
      <c r="AB193" s="128">
        <f>'EV ECONOMICA'!BH193</f>
        <v>0</v>
      </c>
      <c r="AC193" s="230"/>
      <c r="AD193" s="128">
        <f>'EV ECONOMICA'!BM193</f>
        <v>0</v>
      </c>
      <c r="AE193" s="230"/>
      <c r="AF193" s="128">
        <f>'EV ECONOMICA'!BR193</f>
        <v>0</v>
      </c>
      <c r="AG193" s="230"/>
      <c r="AH193" s="128">
        <f>'EV ECONOMICA'!BW193</f>
        <v>0</v>
      </c>
      <c r="AI193" s="230"/>
      <c r="AJ193" s="128">
        <f>'EV ECONOMICA'!CB193</f>
        <v>0</v>
      </c>
      <c r="AK193" s="230"/>
      <c r="AL193" s="128">
        <f>'EV ECONOMICA'!CG193</f>
        <v>0</v>
      </c>
      <c r="AM193" s="230"/>
      <c r="AN193" s="128">
        <f>'EV ECONOMICA'!CL193</f>
        <v>0</v>
      </c>
      <c r="AO193" s="230"/>
      <c r="AP193" s="128">
        <f>'EV ECONOMICA'!CQ193</f>
        <v>0</v>
      </c>
      <c r="AQ193" s="230"/>
      <c r="AR193" s="128">
        <f>'EV ECONOMICA'!CV193</f>
        <v>0</v>
      </c>
      <c r="AS193" s="230"/>
      <c r="AT193" s="128">
        <f>'EV ECONOMICA'!DA193</f>
        <v>0</v>
      </c>
      <c r="AU193" s="230"/>
      <c r="AV193" s="128">
        <f>'EV ECONOMICA'!DF193</f>
        <v>0</v>
      </c>
      <c r="AW193" s="230"/>
      <c r="AX193" s="128">
        <f>'EV ECONOMICA'!DK193</f>
        <v>0</v>
      </c>
      <c r="AY193" s="230"/>
      <c r="AZ193" s="128">
        <f>'EV ECONOMICA'!DP193</f>
        <v>0</v>
      </c>
      <c r="BA193" s="230"/>
      <c r="BB193" s="128">
        <f>'EV ECONOMICA'!DU193</f>
        <v>0</v>
      </c>
      <c r="BC193" s="230"/>
      <c r="BD193" s="128">
        <f>'EV ECONOMICA'!DZ193</f>
        <v>0</v>
      </c>
      <c r="BE193" s="230"/>
      <c r="BF193" s="128">
        <f>'EV ECONOMICA'!EE193</f>
        <v>0</v>
      </c>
      <c r="BG193" s="230"/>
      <c r="BH193" s="128">
        <f>'EV ECONOMICA'!EJ193</f>
        <v>0</v>
      </c>
      <c r="BI193" s="230"/>
    </row>
    <row r="194" spans="1:61" s="226" customFormat="1" ht="25.5" x14ac:dyDescent="0.2">
      <c r="A194" s="103">
        <v>185</v>
      </c>
      <c r="B194" s="202" t="s">
        <v>312</v>
      </c>
      <c r="C194" s="121" t="s">
        <v>311</v>
      </c>
      <c r="D194" s="146">
        <v>1</v>
      </c>
      <c r="E194" s="227" t="s">
        <v>53</v>
      </c>
      <c r="F194" s="228">
        <v>31.333333333333332</v>
      </c>
      <c r="G194" s="25">
        <v>1476.8316500000001</v>
      </c>
      <c r="H194" s="128">
        <f>'EV ECONOMICA'!J194</f>
        <v>0</v>
      </c>
      <c r="I194" s="230"/>
      <c r="J194" s="128">
        <f>'EV ECONOMICA'!O194</f>
        <v>0</v>
      </c>
      <c r="K194" s="230"/>
      <c r="L194" s="128">
        <f>'EV ECONOMICA'!T194</f>
        <v>0</v>
      </c>
      <c r="M194" s="230"/>
      <c r="N194" s="128">
        <f>'EV ECONOMICA'!Y194</f>
        <v>0</v>
      </c>
      <c r="O194" s="230"/>
      <c r="P194" s="128">
        <f>'EV ECONOMICA'!AD194</f>
        <v>0</v>
      </c>
      <c r="Q194" s="230"/>
      <c r="R194" s="128">
        <f>'EV ECONOMICA'!AI194</f>
        <v>0</v>
      </c>
      <c r="S194" s="230"/>
      <c r="T194" s="128">
        <f>'EV ECONOMICA'!AN194</f>
        <v>0</v>
      </c>
      <c r="U194" s="230"/>
      <c r="V194" s="128">
        <f>'EV ECONOMICA'!AS194</f>
        <v>0</v>
      </c>
      <c r="W194" s="230"/>
      <c r="X194" s="128">
        <f>'EV ECONOMICA'!AX194</f>
        <v>2048</v>
      </c>
      <c r="Y194" s="230" t="s">
        <v>39</v>
      </c>
      <c r="Z194" s="128">
        <f>'EV ECONOMICA'!BC194</f>
        <v>0</v>
      </c>
      <c r="AA194" s="230"/>
      <c r="AB194" s="128">
        <f>'EV ECONOMICA'!BH194</f>
        <v>0</v>
      </c>
      <c r="AC194" s="230"/>
      <c r="AD194" s="128">
        <f>'EV ECONOMICA'!BM194</f>
        <v>0</v>
      </c>
      <c r="AE194" s="230"/>
      <c r="AF194" s="128">
        <f>'EV ECONOMICA'!BR194</f>
        <v>0</v>
      </c>
      <c r="AG194" s="230"/>
      <c r="AH194" s="128">
        <f>'EV ECONOMICA'!BW194</f>
        <v>0</v>
      </c>
      <c r="AI194" s="230"/>
      <c r="AJ194" s="128">
        <f>'EV ECONOMICA'!CB194</f>
        <v>0</v>
      </c>
      <c r="AK194" s="230"/>
      <c r="AL194" s="128">
        <f>'EV ECONOMICA'!CG194</f>
        <v>0</v>
      </c>
      <c r="AM194" s="230"/>
      <c r="AN194" s="128">
        <f>'EV ECONOMICA'!CL194</f>
        <v>0</v>
      </c>
      <c r="AO194" s="230"/>
      <c r="AP194" s="128">
        <f>'EV ECONOMICA'!CQ194</f>
        <v>0</v>
      </c>
      <c r="AQ194" s="230"/>
      <c r="AR194" s="128">
        <f>'EV ECONOMICA'!CV194</f>
        <v>0</v>
      </c>
      <c r="AS194" s="230"/>
      <c r="AT194" s="128">
        <f>'EV ECONOMICA'!DA194</f>
        <v>0</v>
      </c>
      <c r="AU194" s="230"/>
      <c r="AV194" s="128">
        <f>'EV ECONOMICA'!DF194</f>
        <v>0</v>
      </c>
      <c r="AW194" s="230"/>
      <c r="AX194" s="128">
        <f>'EV ECONOMICA'!DK194</f>
        <v>0</v>
      </c>
      <c r="AY194" s="230"/>
      <c r="AZ194" s="128">
        <f>'EV ECONOMICA'!DP194</f>
        <v>0</v>
      </c>
      <c r="BA194" s="230"/>
      <c r="BB194" s="128">
        <f>'EV ECONOMICA'!DU194</f>
        <v>0</v>
      </c>
      <c r="BC194" s="230"/>
      <c r="BD194" s="128">
        <f>'EV ECONOMICA'!DZ194</f>
        <v>0</v>
      </c>
      <c r="BE194" s="230"/>
      <c r="BF194" s="128">
        <f>'EV ECONOMICA'!EE194</f>
        <v>0</v>
      </c>
      <c r="BG194" s="230"/>
      <c r="BH194" s="128">
        <f>'EV ECONOMICA'!EJ194</f>
        <v>0</v>
      </c>
      <c r="BI194" s="230"/>
    </row>
    <row r="195" spans="1:61" s="226" customFormat="1" ht="63.75" x14ac:dyDescent="0.2">
      <c r="A195" s="103">
        <v>186</v>
      </c>
      <c r="B195" s="202" t="s">
        <v>313</v>
      </c>
      <c r="C195" s="121" t="s">
        <v>52</v>
      </c>
      <c r="D195" s="146">
        <v>1</v>
      </c>
      <c r="E195" s="227" t="s">
        <v>53</v>
      </c>
      <c r="F195" s="228">
        <v>1</v>
      </c>
      <c r="G195" s="25">
        <v>10000</v>
      </c>
      <c r="H195" s="128">
        <f>'EV ECONOMICA'!J195</f>
        <v>0</v>
      </c>
      <c r="I195" s="230"/>
      <c r="J195" s="128">
        <f>'EV ECONOMICA'!O195</f>
        <v>9700</v>
      </c>
      <c r="K195" s="230" t="s">
        <v>39</v>
      </c>
      <c r="L195" s="128">
        <f>'EV ECONOMICA'!T195</f>
        <v>8500</v>
      </c>
      <c r="M195" s="230" t="s">
        <v>39</v>
      </c>
      <c r="N195" s="128">
        <f>'EV ECONOMICA'!Y195</f>
        <v>0</v>
      </c>
      <c r="O195" s="230"/>
      <c r="P195" s="128">
        <f>'EV ECONOMICA'!AD195</f>
        <v>0</v>
      </c>
      <c r="Q195" s="230"/>
      <c r="R195" s="128">
        <f>'EV ECONOMICA'!AI195</f>
        <v>0</v>
      </c>
      <c r="S195" s="230"/>
      <c r="T195" s="128">
        <f>'EV ECONOMICA'!AN195</f>
        <v>0</v>
      </c>
      <c r="U195" s="230"/>
      <c r="V195" s="128">
        <f>'EV ECONOMICA'!AS195</f>
        <v>0</v>
      </c>
      <c r="W195" s="230"/>
      <c r="X195" s="128">
        <f>'EV ECONOMICA'!AX195</f>
        <v>10000</v>
      </c>
      <c r="Y195" s="230" t="s">
        <v>38</v>
      </c>
      <c r="Z195" s="128">
        <f>'EV ECONOMICA'!BC195</f>
        <v>0</v>
      </c>
      <c r="AA195" s="230"/>
      <c r="AB195" s="128">
        <f>'EV ECONOMICA'!BH195</f>
        <v>0</v>
      </c>
      <c r="AC195" s="230"/>
      <c r="AD195" s="128">
        <f>'EV ECONOMICA'!BM195</f>
        <v>7600</v>
      </c>
      <c r="AE195" s="230" t="s">
        <v>39</v>
      </c>
      <c r="AF195" s="128">
        <f>'EV ECONOMICA'!BR195</f>
        <v>0</v>
      </c>
      <c r="AG195" s="230"/>
      <c r="AH195" s="128">
        <f>'EV ECONOMICA'!BW195</f>
        <v>0</v>
      </c>
      <c r="AI195" s="230"/>
      <c r="AJ195" s="128">
        <f>'EV ECONOMICA'!CB195</f>
        <v>0</v>
      </c>
      <c r="AK195" s="230"/>
      <c r="AL195" s="128">
        <f>'EV ECONOMICA'!CG195</f>
        <v>0</v>
      </c>
      <c r="AM195" s="230"/>
      <c r="AN195" s="128">
        <f>'EV ECONOMICA'!CL195</f>
        <v>0</v>
      </c>
      <c r="AO195" s="230"/>
      <c r="AP195" s="128">
        <f>'EV ECONOMICA'!CQ195</f>
        <v>0</v>
      </c>
      <c r="AQ195" s="230"/>
      <c r="AR195" s="128">
        <f>'EV ECONOMICA'!CV195</f>
        <v>4400</v>
      </c>
      <c r="AS195" s="230" t="s">
        <v>39</v>
      </c>
      <c r="AT195" s="128">
        <f>'EV ECONOMICA'!DA195</f>
        <v>0</v>
      </c>
      <c r="AU195" s="230"/>
      <c r="AV195" s="128">
        <f>'EV ECONOMICA'!DF195</f>
        <v>0</v>
      </c>
      <c r="AW195" s="230"/>
      <c r="AX195" s="128">
        <f>'EV ECONOMICA'!DK195</f>
        <v>0</v>
      </c>
      <c r="AY195" s="230"/>
      <c r="AZ195" s="128">
        <f>'EV ECONOMICA'!DP195</f>
        <v>0</v>
      </c>
      <c r="BA195" s="230"/>
      <c r="BB195" s="128">
        <f>'EV ECONOMICA'!DU195</f>
        <v>0</v>
      </c>
      <c r="BC195" s="230"/>
      <c r="BD195" s="128">
        <f>'EV ECONOMICA'!DZ195</f>
        <v>0</v>
      </c>
      <c r="BE195" s="230"/>
      <c r="BF195" s="128">
        <f>'EV ECONOMICA'!EE195</f>
        <v>0</v>
      </c>
      <c r="BG195" s="230"/>
      <c r="BH195" s="128">
        <f>'EV ECONOMICA'!EJ195</f>
        <v>0</v>
      </c>
      <c r="BI195" s="230"/>
    </row>
    <row r="196" spans="1:61" s="226" customFormat="1" ht="63.75" x14ac:dyDescent="0.2">
      <c r="A196" s="103">
        <v>187</v>
      </c>
      <c r="B196" s="202" t="s">
        <v>314</v>
      </c>
      <c r="C196" s="121" t="s">
        <v>52</v>
      </c>
      <c r="D196" s="146">
        <v>1</v>
      </c>
      <c r="E196" s="227" t="s">
        <v>53</v>
      </c>
      <c r="F196" s="228">
        <v>1</v>
      </c>
      <c r="G196" s="25">
        <v>10000</v>
      </c>
      <c r="H196" s="128">
        <f>'EV ECONOMICA'!J196</f>
        <v>0</v>
      </c>
      <c r="I196" s="230"/>
      <c r="J196" s="128">
        <f>'EV ECONOMICA'!O196</f>
        <v>9800</v>
      </c>
      <c r="K196" s="230" t="s">
        <v>39</v>
      </c>
      <c r="L196" s="128">
        <f>'EV ECONOMICA'!T196</f>
        <v>8400</v>
      </c>
      <c r="M196" s="230" t="s">
        <v>39</v>
      </c>
      <c r="N196" s="128">
        <f>'EV ECONOMICA'!Y196</f>
        <v>0</v>
      </c>
      <c r="O196" s="230"/>
      <c r="P196" s="128">
        <f>'EV ECONOMICA'!AD196</f>
        <v>0</v>
      </c>
      <c r="Q196" s="230"/>
      <c r="R196" s="128">
        <f>'EV ECONOMICA'!AI196</f>
        <v>0</v>
      </c>
      <c r="S196" s="230"/>
      <c r="T196" s="128">
        <f>'EV ECONOMICA'!AN196</f>
        <v>0</v>
      </c>
      <c r="U196" s="230"/>
      <c r="V196" s="128">
        <f>'EV ECONOMICA'!AS196</f>
        <v>0</v>
      </c>
      <c r="W196" s="230"/>
      <c r="X196" s="128">
        <f>'EV ECONOMICA'!AX196</f>
        <v>9830</v>
      </c>
      <c r="Y196" s="230" t="s">
        <v>38</v>
      </c>
      <c r="Z196" s="128">
        <f>'EV ECONOMICA'!BC196</f>
        <v>0</v>
      </c>
      <c r="AA196" s="230"/>
      <c r="AB196" s="128">
        <f>'EV ECONOMICA'!BH196</f>
        <v>0</v>
      </c>
      <c r="AC196" s="230"/>
      <c r="AD196" s="128">
        <f>'EV ECONOMICA'!BM196</f>
        <v>15100</v>
      </c>
      <c r="AE196" s="230" t="s">
        <v>39</v>
      </c>
      <c r="AF196" s="128">
        <f>'EV ECONOMICA'!BR196</f>
        <v>0</v>
      </c>
      <c r="AG196" s="230"/>
      <c r="AH196" s="128">
        <f>'EV ECONOMICA'!BW196</f>
        <v>0</v>
      </c>
      <c r="AI196" s="230"/>
      <c r="AJ196" s="128">
        <f>'EV ECONOMICA'!CB196</f>
        <v>0</v>
      </c>
      <c r="AK196" s="230"/>
      <c r="AL196" s="128">
        <f>'EV ECONOMICA'!CG196</f>
        <v>0</v>
      </c>
      <c r="AM196" s="230"/>
      <c r="AN196" s="128">
        <f>'EV ECONOMICA'!CL196</f>
        <v>0</v>
      </c>
      <c r="AO196" s="230"/>
      <c r="AP196" s="128">
        <f>'EV ECONOMICA'!CQ196</f>
        <v>0</v>
      </c>
      <c r="AQ196" s="230"/>
      <c r="AR196" s="128">
        <f>'EV ECONOMICA'!CV196</f>
        <v>0</v>
      </c>
      <c r="AS196" s="230"/>
      <c r="AT196" s="128">
        <f>'EV ECONOMICA'!DA196</f>
        <v>0</v>
      </c>
      <c r="AU196" s="230"/>
      <c r="AV196" s="128">
        <f>'EV ECONOMICA'!DF196</f>
        <v>0</v>
      </c>
      <c r="AW196" s="230"/>
      <c r="AX196" s="128">
        <f>'EV ECONOMICA'!DK196</f>
        <v>0</v>
      </c>
      <c r="AY196" s="230"/>
      <c r="AZ196" s="128">
        <f>'EV ECONOMICA'!DP196</f>
        <v>0</v>
      </c>
      <c r="BA196" s="230"/>
      <c r="BB196" s="128">
        <f>'EV ECONOMICA'!DU196</f>
        <v>0</v>
      </c>
      <c r="BC196" s="230"/>
      <c r="BD196" s="128">
        <f>'EV ECONOMICA'!DZ196</f>
        <v>0</v>
      </c>
      <c r="BE196" s="230"/>
      <c r="BF196" s="128">
        <f>'EV ECONOMICA'!EE196</f>
        <v>0</v>
      </c>
      <c r="BG196" s="230"/>
      <c r="BH196" s="128">
        <f>'EV ECONOMICA'!EJ196</f>
        <v>0</v>
      </c>
      <c r="BI196" s="230"/>
    </row>
    <row r="197" spans="1:61" s="226" customFormat="1" ht="63.75" x14ac:dyDescent="0.2">
      <c r="A197" s="103">
        <v>188</v>
      </c>
      <c r="B197" s="202" t="s">
        <v>315</v>
      </c>
      <c r="C197" s="121" t="s">
        <v>52</v>
      </c>
      <c r="D197" s="146">
        <v>1</v>
      </c>
      <c r="E197" s="227" t="s">
        <v>53</v>
      </c>
      <c r="F197" s="228">
        <v>3.3333333333333335</v>
      </c>
      <c r="G197" s="25">
        <v>25530</v>
      </c>
      <c r="H197" s="128">
        <f>'EV ECONOMICA'!J197</f>
        <v>0</v>
      </c>
      <c r="I197" s="230"/>
      <c r="J197" s="128">
        <f>'EV ECONOMICA'!O197</f>
        <v>24000</v>
      </c>
      <c r="K197" s="230" t="s">
        <v>39</v>
      </c>
      <c r="L197" s="128">
        <f>'EV ECONOMICA'!T197</f>
        <v>9100</v>
      </c>
      <c r="M197" s="230" t="s">
        <v>39</v>
      </c>
      <c r="N197" s="128">
        <f>'EV ECONOMICA'!Y197</f>
        <v>0</v>
      </c>
      <c r="O197" s="230"/>
      <c r="P197" s="128">
        <f>'EV ECONOMICA'!AD197</f>
        <v>0</v>
      </c>
      <c r="Q197" s="230"/>
      <c r="R197" s="128">
        <f>'EV ECONOMICA'!AI197</f>
        <v>0</v>
      </c>
      <c r="S197" s="230"/>
      <c r="T197" s="128">
        <f>'EV ECONOMICA'!AN197</f>
        <v>0</v>
      </c>
      <c r="U197" s="230"/>
      <c r="V197" s="128">
        <f>'EV ECONOMICA'!AS197</f>
        <v>0</v>
      </c>
      <c r="W197" s="230"/>
      <c r="X197" s="128">
        <f>'EV ECONOMICA'!AX197</f>
        <v>0</v>
      </c>
      <c r="Y197" s="230"/>
      <c r="Z197" s="128">
        <f>'EV ECONOMICA'!BC197</f>
        <v>0</v>
      </c>
      <c r="AA197" s="230"/>
      <c r="AB197" s="128">
        <f>'EV ECONOMICA'!BH197</f>
        <v>0</v>
      </c>
      <c r="AC197" s="230"/>
      <c r="AD197" s="128">
        <f>'EV ECONOMICA'!BM197</f>
        <v>22200</v>
      </c>
      <c r="AE197" s="230" t="s">
        <v>39</v>
      </c>
      <c r="AF197" s="128">
        <f>'EV ECONOMICA'!BR197</f>
        <v>0</v>
      </c>
      <c r="AG197" s="230"/>
      <c r="AH197" s="128">
        <f>'EV ECONOMICA'!BW197</f>
        <v>0</v>
      </c>
      <c r="AI197" s="230"/>
      <c r="AJ197" s="128">
        <f>'EV ECONOMICA'!CB197</f>
        <v>0</v>
      </c>
      <c r="AK197" s="230"/>
      <c r="AL197" s="128">
        <f>'EV ECONOMICA'!CG197</f>
        <v>0</v>
      </c>
      <c r="AM197" s="230"/>
      <c r="AN197" s="128">
        <f>'EV ECONOMICA'!CL197</f>
        <v>37687</v>
      </c>
      <c r="AO197" s="230" t="s">
        <v>39</v>
      </c>
      <c r="AP197" s="128">
        <f>'EV ECONOMICA'!CQ197</f>
        <v>0</v>
      </c>
      <c r="AQ197" s="230"/>
      <c r="AR197" s="128">
        <f>'EV ECONOMICA'!CV197</f>
        <v>0</v>
      </c>
      <c r="AS197" s="230"/>
      <c r="AT197" s="128">
        <f>'EV ECONOMICA'!DA197</f>
        <v>0</v>
      </c>
      <c r="AU197" s="230"/>
      <c r="AV197" s="128">
        <f>'EV ECONOMICA'!DF197</f>
        <v>0</v>
      </c>
      <c r="AW197" s="230"/>
      <c r="AX197" s="128">
        <f>'EV ECONOMICA'!DK197</f>
        <v>0</v>
      </c>
      <c r="AY197" s="230"/>
      <c r="AZ197" s="128">
        <f>'EV ECONOMICA'!DP197</f>
        <v>0</v>
      </c>
      <c r="BA197" s="230"/>
      <c r="BB197" s="128">
        <f>'EV ECONOMICA'!DU197</f>
        <v>0</v>
      </c>
      <c r="BC197" s="230"/>
      <c r="BD197" s="128">
        <f>'EV ECONOMICA'!DZ197</f>
        <v>0</v>
      </c>
      <c r="BE197" s="230"/>
      <c r="BF197" s="128">
        <f>'EV ECONOMICA'!EE197</f>
        <v>0</v>
      </c>
      <c r="BG197" s="230"/>
      <c r="BH197" s="128">
        <f>'EV ECONOMICA'!EJ197</f>
        <v>0</v>
      </c>
      <c r="BI197" s="230"/>
    </row>
    <row r="198" spans="1:61" s="226" customFormat="1" ht="63.75" x14ac:dyDescent="0.2">
      <c r="A198" s="103">
        <v>189</v>
      </c>
      <c r="B198" s="202" t="s">
        <v>316</v>
      </c>
      <c r="C198" s="121" t="s">
        <v>52</v>
      </c>
      <c r="D198" s="146">
        <v>1</v>
      </c>
      <c r="E198" s="227" t="s">
        <v>53</v>
      </c>
      <c r="F198" s="228">
        <v>39</v>
      </c>
      <c r="G198" s="25">
        <v>16210.526315789475</v>
      </c>
      <c r="H198" s="128">
        <f>'EV ECONOMICA'!J198</f>
        <v>0</v>
      </c>
      <c r="I198" s="230"/>
      <c r="J198" s="128">
        <f>'EV ECONOMICA'!O198</f>
        <v>13900</v>
      </c>
      <c r="K198" s="230" t="s">
        <v>39</v>
      </c>
      <c r="L198" s="128">
        <f>'EV ECONOMICA'!T198</f>
        <v>8500</v>
      </c>
      <c r="M198" s="230" t="s">
        <v>39</v>
      </c>
      <c r="N198" s="128">
        <f>'EV ECONOMICA'!Y198</f>
        <v>0</v>
      </c>
      <c r="O198" s="230"/>
      <c r="P198" s="128">
        <f>'EV ECONOMICA'!AD198</f>
        <v>0</v>
      </c>
      <c r="Q198" s="230"/>
      <c r="R198" s="128">
        <f>'EV ECONOMICA'!AI198</f>
        <v>0</v>
      </c>
      <c r="S198" s="230"/>
      <c r="T198" s="128">
        <f>'EV ECONOMICA'!AN198</f>
        <v>0</v>
      </c>
      <c r="U198" s="230"/>
      <c r="V198" s="128">
        <f>'EV ECONOMICA'!AS198</f>
        <v>0</v>
      </c>
      <c r="W198" s="230"/>
      <c r="X198" s="128">
        <f>'EV ECONOMICA'!AX198</f>
        <v>10938</v>
      </c>
      <c r="Y198" s="230" t="s">
        <v>38</v>
      </c>
      <c r="Z198" s="128">
        <f>'EV ECONOMICA'!BC198</f>
        <v>0</v>
      </c>
      <c r="AA198" s="230"/>
      <c r="AB198" s="128">
        <f>'EV ECONOMICA'!BH198</f>
        <v>0</v>
      </c>
      <c r="AC198" s="230"/>
      <c r="AD198" s="128">
        <f>'EV ECONOMICA'!BM198</f>
        <v>18900</v>
      </c>
      <c r="AE198" s="230" t="s">
        <v>39</v>
      </c>
      <c r="AF198" s="128">
        <f>'EV ECONOMICA'!BR198</f>
        <v>0</v>
      </c>
      <c r="AG198" s="230"/>
      <c r="AH198" s="128">
        <f>'EV ECONOMICA'!BW198</f>
        <v>0</v>
      </c>
      <c r="AI198" s="230"/>
      <c r="AJ198" s="128">
        <f>'EV ECONOMICA'!CB198</f>
        <v>0</v>
      </c>
      <c r="AK198" s="230"/>
      <c r="AL198" s="128">
        <f>'EV ECONOMICA'!CG198</f>
        <v>0</v>
      </c>
      <c r="AM198" s="230"/>
      <c r="AN198" s="128">
        <f>'EV ECONOMICA'!CL198</f>
        <v>0</v>
      </c>
      <c r="AO198" s="230"/>
      <c r="AP198" s="128">
        <f>'EV ECONOMICA'!CQ198</f>
        <v>0</v>
      </c>
      <c r="AQ198" s="230"/>
      <c r="AR198" s="128">
        <f>'EV ECONOMICA'!CV198</f>
        <v>0</v>
      </c>
      <c r="AS198" s="230"/>
      <c r="AT198" s="128">
        <f>'EV ECONOMICA'!DA198</f>
        <v>0</v>
      </c>
      <c r="AU198" s="230"/>
      <c r="AV198" s="128">
        <f>'EV ECONOMICA'!DF198</f>
        <v>0</v>
      </c>
      <c r="AW198" s="230"/>
      <c r="AX198" s="128">
        <f>'EV ECONOMICA'!DK198</f>
        <v>0</v>
      </c>
      <c r="AY198" s="230"/>
      <c r="AZ198" s="128">
        <f>'EV ECONOMICA'!DP198</f>
        <v>0</v>
      </c>
      <c r="BA198" s="230"/>
      <c r="BB198" s="128">
        <f>'EV ECONOMICA'!DU198</f>
        <v>0</v>
      </c>
      <c r="BC198" s="230"/>
      <c r="BD198" s="128">
        <f>'EV ECONOMICA'!DZ198</f>
        <v>0</v>
      </c>
      <c r="BE198" s="230"/>
      <c r="BF198" s="128">
        <f>'EV ECONOMICA'!EE198</f>
        <v>0</v>
      </c>
      <c r="BG198" s="230"/>
      <c r="BH198" s="128">
        <f>'EV ECONOMICA'!EJ198</f>
        <v>0</v>
      </c>
      <c r="BI198" s="230"/>
    </row>
    <row r="199" spans="1:61" s="226" customFormat="1" ht="63.75" x14ac:dyDescent="0.2">
      <c r="A199" s="103">
        <v>190</v>
      </c>
      <c r="B199" s="202" t="s">
        <v>317</v>
      </c>
      <c r="C199" s="121" t="s">
        <v>52</v>
      </c>
      <c r="D199" s="146">
        <v>1</v>
      </c>
      <c r="E199" s="227" t="s">
        <v>53</v>
      </c>
      <c r="F199" s="228">
        <v>22</v>
      </c>
      <c r="G199" s="25">
        <v>9740.8045000000002</v>
      </c>
      <c r="H199" s="128">
        <f>'EV ECONOMICA'!J199</f>
        <v>0</v>
      </c>
      <c r="I199" s="230"/>
      <c r="J199" s="128">
        <f>'EV ECONOMICA'!O199</f>
        <v>9740</v>
      </c>
      <c r="K199" s="230" t="s">
        <v>39</v>
      </c>
      <c r="L199" s="128">
        <f>'EV ECONOMICA'!T199</f>
        <v>8300</v>
      </c>
      <c r="M199" s="230" t="s">
        <v>39</v>
      </c>
      <c r="N199" s="128">
        <f>'EV ECONOMICA'!Y199</f>
        <v>0</v>
      </c>
      <c r="O199" s="230"/>
      <c r="P199" s="128">
        <f>'EV ECONOMICA'!AD199</f>
        <v>0</v>
      </c>
      <c r="Q199" s="230"/>
      <c r="R199" s="128">
        <f>'EV ECONOMICA'!AI199</f>
        <v>0</v>
      </c>
      <c r="S199" s="230"/>
      <c r="T199" s="128">
        <f>'EV ECONOMICA'!AN199</f>
        <v>0</v>
      </c>
      <c r="U199" s="230"/>
      <c r="V199" s="128">
        <f>'EV ECONOMICA'!AS199</f>
        <v>0</v>
      </c>
      <c r="W199" s="230"/>
      <c r="X199" s="128">
        <f>'EV ECONOMICA'!AX199</f>
        <v>9716</v>
      </c>
      <c r="Y199" s="230" t="s">
        <v>38</v>
      </c>
      <c r="Z199" s="128">
        <f>'EV ECONOMICA'!BC199</f>
        <v>0</v>
      </c>
      <c r="AA199" s="230"/>
      <c r="AB199" s="128">
        <f>'EV ECONOMICA'!BH199</f>
        <v>0</v>
      </c>
      <c r="AC199" s="230"/>
      <c r="AD199" s="128">
        <f>'EV ECONOMICA'!BM199</f>
        <v>7750</v>
      </c>
      <c r="AE199" s="230" t="s">
        <v>39</v>
      </c>
      <c r="AF199" s="128">
        <f>'EV ECONOMICA'!BR199</f>
        <v>0</v>
      </c>
      <c r="AG199" s="230"/>
      <c r="AH199" s="128">
        <f>'EV ECONOMICA'!BW199</f>
        <v>0</v>
      </c>
      <c r="AI199" s="230"/>
      <c r="AJ199" s="128">
        <f>'EV ECONOMICA'!CB199</f>
        <v>0</v>
      </c>
      <c r="AK199" s="230"/>
      <c r="AL199" s="128">
        <f>'EV ECONOMICA'!CG199</f>
        <v>0</v>
      </c>
      <c r="AM199" s="230"/>
      <c r="AN199" s="128">
        <f>'EV ECONOMICA'!CL199</f>
        <v>0</v>
      </c>
      <c r="AO199" s="230"/>
      <c r="AP199" s="128">
        <f>'EV ECONOMICA'!CQ199</f>
        <v>0</v>
      </c>
      <c r="AQ199" s="230"/>
      <c r="AR199" s="128">
        <f>'EV ECONOMICA'!CV199</f>
        <v>0</v>
      </c>
      <c r="AS199" s="230"/>
      <c r="AT199" s="128">
        <f>'EV ECONOMICA'!DA199</f>
        <v>0</v>
      </c>
      <c r="AU199" s="230"/>
      <c r="AV199" s="128">
        <f>'EV ECONOMICA'!DF199</f>
        <v>0</v>
      </c>
      <c r="AW199" s="230"/>
      <c r="AX199" s="128">
        <f>'EV ECONOMICA'!DK199</f>
        <v>0</v>
      </c>
      <c r="AY199" s="230"/>
      <c r="AZ199" s="128">
        <f>'EV ECONOMICA'!DP199</f>
        <v>0</v>
      </c>
      <c r="BA199" s="230"/>
      <c r="BB199" s="128">
        <f>'EV ECONOMICA'!DU199</f>
        <v>0</v>
      </c>
      <c r="BC199" s="230"/>
      <c r="BD199" s="128">
        <f>'EV ECONOMICA'!DZ199</f>
        <v>0</v>
      </c>
      <c r="BE199" s="230"/>
      <c r="BF199" s="128">
        <f>'EV ECONOMICA'!EE199</f>
        <v>0</v>
      </c>
      <c r="BG199" s="230"/>
      <c r="BH199" s="128">
        <f>'EV ECONOMICA'!EJ199</f>
        <v>0</v>
      </c>
      <c r="BI199" s="230"/>
    </row>
    <row r="200" spans="1:61" s="226" customFormat="1" ht="51" x14ac:dyDescent="0.2">
      <c r="A200" s="103">
        <v>191</v>
      </c>
      <c r="B200" s="202" t="s">
        <v>318</v>
      </c>
      <c r="C200" s="121" t="s">
        <v>52</v>
      </c>
      <c r="D200" s="146">
        <v>1</v>
      </c>
      <c r="E200" s="227" t="s">
        <v>53</v>
      </c>
      <c r="F200" s="228">
        <v>47</v>
      </c>
      <c r="G200" s="25">
        <v>10000</v>
      </c>
      <c r="H200" s="128">
        <f>'EV ECONOMICA'!J200</f>
        <v>0</v>
      </c>
      <c r="I200" s="230"/>
      <c r="J200" s="128">
        <f>'EV ECONOMICA'!O200</f>
        <v>0</v>
      </c>
      <c r="K200" s="230"/>
      <c r="L200" s="128">
        <f>'EV ECONOMICA'!T200</f>
        <v>8500</v>
      </c>
      <c r="M200" s="230" t="s">
        <v>39</v>
      </c>
      <c r="N200" s="128">
        <f>'EV ECONOMICA'!Y200</f>
        <v>0</v>
      </c>
      <c r="O200" s="230"/>
      <c r="P200" s="128">
        <f>'EV ECONOMICA'!AD200</f>
        <v>0</v>
      </c>
      <c r="Q200" s="230"/>
      <c r="R200" s="128">
        <f>'EV ECONOMICA'!AI200</f>
        <v>0</v>
      </c>
      <c r="S200" s="230"/>
      <c r="T200" s="128">
        <f>'EV ECONOMICA'!AN200</f>
        <v>0</v>
      </c>
      <c r="U200" s="230"/>
      <c r="V200" s="128">
        <f>'EV ECONOMICA'!AS200</f>
        <v>0</v>
      </c>
      <c r="W200" s="230"/>
      <c r="X200" s="128">
        <f>'EV ECONOMICA'!AX200</f>
        <v>9878</v>
      </c>
      <c r="Y200" s="230" t="s">
        <v>38</v>
      </c>
      <c r="Z200" s="128">
        <f>'EV ECONOMICA'!BC200</f>
        <v>0</v>
      </c>
      <c r="AA200" s="230"/>
      <c r="AB200" s="128">
        <f>'EV ECONOMICA'!BH200</f>
        <v>0</v>
      </c>
      <c r="AC200" s="230"/>
      <c r="AD200" s="128">
        <f>'EV ECONOMICA'!BM200</f>
        <v>7600</v>
      </c>
      <c r="AE200" s="230" t="s">
        <v>39</v>
      </c>
      <c r="AF200" s="128">
        <f>'EV ECONOMICA'!BR200</f>
        <v>0</v>
      </c>
      <c r="AG200" s="230"/>
      <c r="AH200" s="128">
        <f>'EV ECONOMICA'!BW200</f>
        <v>0</v>
      </c>
      <c r="AI200" s="230"/>
      <c r="AJ200" s="128">
        <f>'EV ECONOMICA'!CB200</f>
        <v>0</v>
      </c>
      <c r="AK200" s="230"/>
      <c r="AL200" s="128">
        <f>'EV ECONOMICA'!CG200</f>
        <v>0</v>
      </c>
      <c r="AM200" s="230"/>
      <c r="AN200" s="128">
        <f>'EV ECONOMICA'!CL200</f>
        <v>0</v>
      </c>
      <c r="AO200" s="230"/>
      <c r="AP200" s="128">
        <f>'EV ECONOMICA'!CQ200</f>
        <v>0</v>
      </c>
      <c r="AQ200" s="230"/>
      <c r="AR200" s="128">
        <f>'EV ECONOMICA'!CV200</f>
        <v>0</v>
      </c>
      <c r="AS200" s="230"/>
      <c r="AT200" s="128">
        <f>'EV ECONOMICA'!DA200</f>
        <v>0</v>
      </c>
      <c r="AU200" s="230"/>
      <c r="AV200" s="128">
        <f>'EV ECONOMICA'!DF200</f>
        <v>0</v>
      </c>
      <c r="AW200" s="230"/>
      <c r="AX200" s="128">
        <f>'EV ECONOMICA'!DK200</f>
        <v>0</v>
      </c>
      <c r="AY200" s="230"/>
      <c r="AZ200" s="128">
        <f>'EV ECONOMICA'!DP200</f>
        <v>0</v>
      </c>
      <c r="BA200" s="230"/>
      <c r="BB200" s="128">
        <f>'EV ECONOMICA'!DU200</f>
        <v>0</v>
      </c>
      <c r="BC200" s="230"/>
      <c r="BD200" s="128">
        <f>'EV ECONOMICA'!DZ200</f>
        <v>0</v>
      </c>
      <c r="BE200" s="230"/>
      <c r="BF200" s="128">
        <f>'EV ECONOMICA'!EE200</f>
        <v>0</v>
      </c>
      <c r="BG200" s="230"/>
      <c r="BH200" s="128">
        <f>'EV ECONOMICA'!EJ200</f>
        <v>0</v>
      </c>
      <c r="BI200" s="230"/>
    </row>
    <row r="201" spans="1:61" s="226" customFormat="1" ht="63.75" x14ac:dyDescent="0.2">
      <c r="A201" s="103">
        <v>192</v>
      </c>
      <c r="B201" s="202" t="s">
        <v>319</v>
      </c>
      <c r="C201" s="121" t="s">
        <v>52</v>
      </c>
      <c r="D201" s="146">
        <v>1</v>
      </c>
      <c r="E201" s="227" t="s">
        <v>53</v>
      </c>
      <c r="F201" s="228">
        <v>1</v>
      </c>
      <c r="G201" s="25">
        <v>8860.9899000000005</v>
      </c>
      <c r="H201" s="128">
        <f>'EV ECONOMICA'!J201</f>
        <v>0</v>
      </c>
      <c r="I201" s="230"/>
      <c r="J201" s="128">
        <f>'EV ECONOMICA'!O201</f>
        <v>11000</v>
      </c>
      <c r="K201" s="230" t="s">
        <v>39</v>
      </c>
      <c r="L201" s="128">
        <f>'EV ECONOMICA'!T201</f>
        <v>8300</v>
      </c>
      <c r="M201" s="230" t="s">
        <v>39</v>
      </c>
      <c r="N201" s="128">
        <f>'EV ECONOMICA'!Y201</f>
        <v>0</v>
      </c>
      <c r="O201" s="230"/>
      <c r="P201" s="128">
        <f>'EV ECONOMICA'!AD201</f>
        <v>0</v>
      </c>
      <c r="Q201" s="230"/>
      <c r="R201" s="128">
        <f>'EV ECONOMICA'!AI201</f>
        <v>0</v>
      </c>
      <c r="S201" s="230"/>
      <c r="T201" s="128">
        <f>'EV ECONOMICA'!AN201</f>
        <v>0</v>
      </c>
      <c r="U201" s="230"/>
      <c r="V201" s="128">
        <f>'EV ECONOMICA'!AS201</f>
        <v>0</v>
      </c>
      <c r="W201" s="230"/>
      <c r="X201" s="128">
        <f>'EV ECONOMICA'!AX201</f>
        <v>9716</v>
      </c>
      <c r="Y201" s="230" t="s">
        <v>39</v>
      </c>
      <c r="Z201" s="128">
        <f>'EV ECONOMICA'!BC201</f>
        <v>0</v>
      </c>
      <c r="AA201" s="230"/>
      <c r="AB201" s="128">
        <f>'EV ECONOMICA'!BH201</f>
        <v>0</v>
      </c>
      <c r="AC201" s="230"/>
      <c r="AD201" s="128">
        <f>'EV ECONOMICA'!BM201</f>
        <v>7050</v>
      </c>
      <c r="AE201" s="230" t="s">
        <v>39</v>
      </c>
      <c r="AF201" s="128">
        <f>'EV ECONOMICA'!BR201</f>
        <v>0</v>
      </c>
      <c r="AG201" s="230"/>
      <c r="AH201" s="128">
        <f>'EV ECONOMICA'!BW201</f>
        <v>0</v>
      </c>
      <c r="AI201" s="230"/>
      <c r="AJ201" s="128">
        <f>'EV ECONOMICA'!CB201</f>
        <v>0</v>
      </c>
      <c r="AK201" s="230"/>
      <c r="AL201" s="128">
        <f>'EV ECONOMICA'!CG201</f>
        <v>0</v>
      </c>
      <c r="AM201" s="230"/>
      <c r="AN201" s="128">
        <f>'EV ECONOMICA'!CL201</f>
        <v>0</v>
      </c>
      <c r="AO201" s="230"/>
      <c r="AP201" s="128">
        <f>'EV ECONOMICA'!CQ201</f>
        <v>0</v>
      </c>
      <c r="AQ201" s="230"/>
      <c r="AR201" s="128">
        <f>'EV ECONOMICA'!CV201</f>
        <v>0</v>
      </c>
      <c r="AS201" s="230"/>
      <c r="AT201" s="128">
        <f>'EV ECONOMICA'!DA201</f>
        <v>0</v>
      </c>
      <c r="AU201" s="230"/>
      <c r="AV201" s="128">
        <f>'EV ECONOMICA'!DF201</f>
        <v>0</v>
      </c>
      <c r="AW201" s="230"/>
      <c r="AX201" s="128">
        <f>'EV ECONOMICA'!DK201</f>
        <v>0</v>
      </c>
      <c r="AY201" s="230"/>
      <c r="AZ201" s="128">
        <f>'EV ECONOMICA'!DP201</f>
        <v>0</v>
      </c>
      <c r="BA201" s="230"/>
      <c r="BB201" s="128">
        <f>'EV ECONOMICA'!DU201</f>
        <v>0</v>
      </c>
      <c r="BC201" s="230"/>
      <c r="BD201" s="128">
        <f>'EV ECONOMICA'!DZ201</f>
        <v>0</v>
      </c>
      <c r="BE201" s="230"/>
      <c r="BF201" s="128">
        <f>'EV ECONOMICA'!EE201</f>
        <v>0</v>
      </c>
      <c r="BG201" s="230"/>
      <c r="BH201" s="128">
        <f>'EV ECONOMICA'!EJ201</f>
        <v>0</v>
      </c>
      <c r="BI201" s="230"/>
    </row>
    <row r="202" spans="1:61" s="226" customFormat="1" ht="51" x14ac:dyDescent="0.2">
      <c r="A202" s="103">
        <v>193</v>
      </c>
      <c r="B202" s="202" t="s">
        <v>320</v>
      </c>
      <c r="C202" s="121" t="s">
        <v>52</v>
      </c>
      <c r="D202" s="146">
        <v>1</v>
      </c>
      <c r="E202" s="227" t="s">
        <v>53</v>
      </c>
      <c r="F202" s="228">
        <v>56.666666666666664</v>
      </c>
      <c r="G202" s="25">
        <v>6158.7021999999997</v>
      </c>
      <c r="H202" s="128">
        <f>'EV ECONOMICA'!J202</f>
        <v>0</v>
      </c>
      <c r="I202" s="230"/>
      <c r="J202" s="128">
        <f>'EV ECONOMICA'!O202</f>
        <v>11000</v>
      </c>
      <c r="K202" s="230" t="s">
        <v>39</v>
      </c>
      <c r="L202" s="128">
        <f>'EV ECONOMICA'!T202</f>
        <v>3800</v>
      </c>
      <c r="M202" s="230" t="s">
        <v>39</v>
      </c>
      <c r="N202" s="128">
        <f>'EV ECONOMICA'!Y202</f>
        <v>0</v>
      </c>
      <c r="O202" s="230"/>
      <c r="P202" s="128">
        <f>'EV ECONOMICA'!AD202</f>
        <v>0</v>
      </c>
      <c r="Q202" s="230"/>
      <c r="R202" s="128">
        <f>'EV ECONOMICA'!AI202</f>
        <v>0</v>
      </c>
      <c r="S202" s="230"/>
      <c r="T202" s="128">
        <f>'EV ECONOMICA'!AN202</f>
        <v>0</v>
      </c>
      <c r="U202" s="230"/>
      <c r="V202" s="128">
        <f>'EV ECONOMICA'!AS202</f>
        <v>0</v>
      </c>
      <c r="W202" s="230"/>
      <c r="X202" s="128">
        <f>'EV ECONOMICA'!AX202</f>
        <v>4875</v>
      </c>
      <c r="Y202" s="230" t="s">
        <v>38</v>
      </c>
      <c r="Z202" s="128">
        <f>'EV ECONOMICA'!BC202</f>
        <v>0</v>
      </c>
      <c r="AA202" s="230"/>
      <c r="AB202" s="128">
        <f>'EV ECONOMICA'!BH202</f>
        <v>0</v>
      </c>
      <c r="AC202" s="230"/>
      <c r="AD202" s="128">
        <f>'EV ECONOMICA'!BM202</f>
        <v>4900</v>
      </c>
      <c r="AE202" s="230" t="s">
        <v>39</v>
      </c>
      <c r="AF202" s="128">
        <f>'EV ECONOMICA'!BR202</f>
        <v>0</v>
      </c>
      <c r="AG202" s="230"/>
      <c r="AH202" s="128">
        <f>'EV ECONOMICA'!BW202</f>
        <v>0</v>
      </c>
      <c r="AI202" s="230"/>
      <c r="AJ202" s="128">
        <f>'EV ECONOMICA'!CB202</f>
        <v>0</v>
      </c>
      <c r="AK202" s="230"/>
      <c r="AL202" s="128">
        <f>'EV ECONOMICA'!CG202</f>
        <v>0</v>
      </c>
      <c r="AM202" s="230"/>
      <c r="AN202" s="128">
        <f>'EV ECONOMICA'!CL202</f>
        <v>0</v>
      </c>
      <c r="AO202" s="230"/>
      <c r="AP202" s="128">
        <f>'EV ECONOMICA'!CQ202</f>
        <v>0</v>
      </c>
      <c r="AQ202" s="230"/>
      <c r="AR202" s="128">
        <f>'EV ECONOMICA'!CV202</f>
        <v>0</v>
      </c>
      <c r="AS202" s="230"/>
      <c r="AT202" s="128">
        <f>'EV ECONOMICA'!DA202</f>
        <v>0</v>
      </c>
      <c r="AU202" s="230"/>
      <c r="AV202" s="128">
        <f>'EV ECONOMICA'!DF202</f>
        <v>0</v>
      </c>
      <c r="AW202" s="230"/>
      <c r="AX202" s="128">
        <f>'EV ECONOMICA'!DK202</f>
        <v>0</v>
      </c>
      <c r="AY202" s="230"/>
      <c r="AZ202" s="128">
        <f>'EV ECONOMICA'!DP202</f>
        <v>0</v>
      </c>
      <c r="BA202" s="230"/>
      <c r="BB202" s="128">
        <f>'EV ECONOMICA'!DU202</f>
        <v>0</v>
      </c>
      <c r="BC202" s="230"/>
      <c r="BD202" s="128">
        <f>'EV ECONOMICA'!DZ202</f>
        <v>0</v>
      </c>
      <c r="BE202" s="230"/>
      <c r="BF202" s="128">
        <f>'EV ECONOMICA'!EE202</f>
        <v>0</v>
      </c>
      <c r="BG202" s="230"/>
      <c r="BH202" s="128">
        <f>'EV ECONOMICA'!EJ202</f>
        <v>0</v>
      </c>
      <c r="BI202" s="230"/>
    </row>
    <row r="203" spans="1:61" s="226" customFormat="1" ht="51" x14ac:dyDescent="0.2">
      <c r="A203" s="103">
        <v>194</v>
      </c>
      <c r="B203" s="202" t="s">
        <v>321</v>
      </c>
      <c r="C203" s="121" t="s">
        <v>52</v>
      </c>
      <c r="D203" s="146">
        <v>1</v>
      </c>
      <c r="E203" s="227" t="s">
        <v>53</v>
      </c>
      <c r="F203" s="228">
        <v>8</v>
      </c>
      <c r="G203" s="25">
        <v>25741.599999999999</v>
      </c>
      <c r="H203" s="128">
        <f>'EV ECONOMICA'!J203</f>
        <v>0</v>
      </c>
      <c r="I203" s="230"/>
      <c r="J203" s="128">
        <f>'EV ECONOMICA'!O203</f>
        <v>25700</v>
      </c>
      <c r="K203" s="230" t="s">
        <v>39</v>
      </c>
      <c r="L203" s="128">
        <f>'EV ECONOMICA'!T203</f>
        <v>22000</v>
      </c>
      <c r="M203" s="230" t="s">
        <v>39</v>
      </c>
      <c r="N203" s="128">
        <f>'EV ECONOMICA'!Y203</f>
        <v>0</v>
      </c>
      <c r="O203" s="230"/>
      <c r="P203" s="128">
        <f>'EV ECONOMICA'!AD203</f>
        <v>0</v>
      </c>
      <c r="Q203" s="230"/>
      <c r="R203" s="128">
        <f>'EV ECONOMICA'!AI203</f>
        <v>0</v>
      </c>
      <c r="S203" s="230"/>
      <c r="T203" s="128">
        <f>'EV ECONOMICA'!AN203</f>
        <v>0</v>
      </c>
      <c r="U203" s="230"/>
      <c r="V203" s="128">
        <f>'EV ECONOMICA'!AS203</f>
        <v>0</v>
      </c>
      <c r="W203" s="230"/>
      <c r="X203" s="128">
        <f>'EV ECONOMICA'!AX203</f>
        <v>27500</v>
      </c>
      <c r="Y203" s="230" t="s">
        <v>38</v>
      </c>
      <c r="Z203" s="128">
        <f>'EV ECONOMICA'!BC203</f>
        <v>0</v>
      </c>
      <c r="AA203" s="230"/>
      <c r="AB203" s="128">
        <f>'EV ECONOMICA'!BH203</f>
        <v>0</v>
      </c>
      <c r="AC203" s="230"/>
      <c r="AD203" s="128">
        <f>'EV ECONOMICA'!BM203</f>
        <v>22250</v>
      </c>
      <c r="AE203" s="230" t="s">
        <v>39</v>
      </c>
      <c r="AF203" s="128">
        <f>'EV ECONOMICA'!BR203</f>
        <v>0</v>
      </c>
      <c r="AG203" s="230"/>
      <c r="AH203" s="128">
        <f>'EV ECONOMICA'!BW203</f>
        <v>0</v>
      </c>
      <c r="AI203" s="230"/>
      <c r="AJ203" s="128">
        <f>'EV ECONOMICA'!CB203</f>
        <v>0</v>
      </c>
      <c r="AK203" s="230"/>
      <c r="AL203" s="128">
        <f>'EV ECONOMICA'!CG203</f>
        <v>0</v>
      </c>
      <c r="AM203" s="230"/>
      <c r="AN203" s="128">
        <f>'EV ECONOMICA'!CL203</f>
        <v>0</v>
      </c>
      <c r="AO203" s="230"/>
      <c r="AP203" s="128">
        <f>'EV ECONOMICA'!CQ203</f>
        <v>0</v>
      </c>
      <c r="AQ203" s="230"/>
      <c r="AR203" s="128">
        <f>'EV ECONOMICA'!CV203</f>
        <v>0</v>
      </c>
      <c r="AS203" s="230"/>
      <c r="AT203" s="128">
        <f>'EV ECONOMICA'!DA203</f>
        <v>0</v>
      </c>
      <c r="AU203" s="230"/>
      <c r="AV203" s="128">
        <f>'EV ECONOMICA'!DF203</f>
        <v>0</v>
      </c>
      <c r="AW203" s="230"/>
      <c r="AX203" s="128">
        <f>'EV ECONOMICA'!DK203</f>
        <v>0</v>
      </c>
      <c r="AY203" s="230"/>
      <c r="AZ203" s="128">
        <f>'EV ECONOMICA'!DP203</f>
        <v>0</v>
      </c>
      <c r="BA203" s="230"/>
      <c r="BB203" s="128">
        <f>'EV ECONOMICA'!DU203</f>
        <v>0</v>
      </c>
      <c r="BC203" s="230"/>
      <c r="BD203" s="128">
        <f>'EV ECONOMICA'!DZ203</f>
        <v>0</v>
      </c>
      <c r="BE203" s="230"/>
      <c r="BF203" s="128">
        <f>'EV ECONOMICA'!EE203</f>
        <v>0</v>
      </c>
      <c r="BG203" s="230"/>
      <c r="BH203" s="128">
        <f>'EV ECONOMICA'!EJ203</f>
        <v>0</v>
      </c>
      <c r="BI203" s="230"/>
    </row>
    <row r="204" spans="1:61" s="226" customFormat="1" ht="51" x14ac:dyDescent="0.2">
      <c r="A204" s="103">
        <v>195</v>
      </c>
      <c r="B204" s="202" t="s">
        <v>322</v>
      </c>
      <c r="C204" s="121" t="s">
        <v>52</v>
      </c>
      <c r="D204" s="146">
        <v>1</v>
      </c>
      <c r="E204" s="227" t="s">
        <v>53</v>
      </c>
      <c r="F204" s="228">
        <v>14.666666666666666</v>
      </c>
      <c r="G204" s="25">
        <v>25415</v>
      </c>
      <c r="H204" s="128">
        <f>'EV ECONOMICA'!J204</f>
        <v>0</v>
      </c>
      <c r="I204" s="230"/>
      <c r="J204" s="128">
        <f>'EV ECONOMICA'!O204</f>
        <v>25700</v>
      </c>
      <c r="K204" s="230" t="s">
        <v>39</v>
      </c>
      <c r="L204" s="128">
        <f>'EV ECONOMICA'!T204</f>
        <v>22000</v>
      </c>
      <c r="M204" s="230" t="s">
        <v>39</v>
      </c>
      <c r="N204" s="128">
        <f>'EV ECONOMICA'!Y204</f>
        <v>0</v>
      </c>
      <c r="O204" s="230"/>
      <c r="P204" s="128">
        <f>'EV ECONOMICA'!AD204</f>
        <v>0</v>
      </c>
      <c r="Q204" s="230"/>
      <c r="R204" s="128">
        <f>'EV ECONOMICA'!AI204</f>
        <v>0</v>
      </c>
      <c r="S204" s="230"/>
      <c r="T204" s="128">
        <f>'EV ECONOMICA'!AN204</f>
        <v>0</v>
      </c>
      <c r="U204" s="230"/>
      <c r="V204" s="128">
        <f>'EV ECONOMICA'!AS204</f>
        <v>0</v>
      </c>
      <c r="W204" s="230"/>
      <c r="X204" s="128">
        <f>'EV ECONOMICA'!AX204</f>
        <v>26705</v>
      </c>
      <c r="Y204" s="230" t="s">
        <v>38</v>
      </c>
      <c r="Z204" s="128">
        <f>'EV ECONOMICA'!BC204</f>
        <v>0</v>
      </c>
      <c r="AA204" s="230"/>
      <c r="AB204" s="128">
        <f>'EV ECONOMICA'!BH204</f>
        <v>0</v>
      </c>
      <c r="AC204" s="230"/>
      <c r="AD204" s="128">
        <f>'EV ECONOMICA'!BM204</f>
        <v>22100</v>
      </c>
      <c r="AE204" s="230" t="s">
        <v>39</v>
      </c>
      <c r="AF204" s="128">
        <f>'EV ECONOMICA'!BR204</f>
        <v>0</v>
      </c>
      <c r="AG204" s="230"/>
      <c r="AH204" s="128">
        <f>'EV ECONOMICA'!BW204</f>
        <v>0</v>
      </c>
      <c r="AI204" s="230"/>
      <c r="AJ204" s="128">
        <f>'EV ECONOMICA'!CB204</f>
        <v>0</v>
      </c>
      <c r="AK204" s="230"/>
      <c r="AL204" s="128">
        <f>'EV ECONOMICA'!CG204</f>
        <v>0</v>
      </c>
      <c r="AM204" s="230"/>
      <c r="AN204" s="128">
        <f>'EV ECONOMICA'!CL204</f>
        <v>0</v>
      </c>
      <c r="AO204" s="230"/>
      <c r="AP204" s="128">
        <f>'EV ECONOMICA'!CQ204</f>
        <v>0</v>
      </c>
      <c r="AQ204" s="230"/>
      <c r="AR204" s="128">
        <f>'EV ECONOMICA'!CV204</f>
        <v>0</v>
      </c>
      <c r="AS204" s="230"/>
      <c r="AT204" s="128">
        <f>'EV ECONOMICA'!DA204</f>
        <v>0</v>
      </c>
      <c r="AU204" s="230"/>
      <c r="AV204" s="128">
        <f>'EV ECONOMICA'!DF204</f>
        <v>0</v>
      </c>
      <c r="AW204" s="230"/>
      <c r="AX204" s="128">
        <f>'EV ECONOMICA'!DK204</f>
        <v>0</v>
      </c>
      <c r="AY204" s="230"/>
      <c r="AZ204" s="128">
        <f>'EV ECONOMICA'!DP204</f>
        <v>0</v>
      </c>
      <c r="BA204" s="230"/>
      <c r="BB204" s="128">
        <f>'EV ECONOMICA'!DU204</f>
        <v>0</v>
      </c>
      <c r="BC204" s="230"/>
      <c r="BD204" s="128">
        <f>'EV ECONOMICA'!DZ204</f>
        <v>0</v>
      </c>
      <c r="BE204" s="230"/>
      <c r="BF204" s="128">
        <f>'EV ECONOMICA'!EE204</f>
        <v>0</v>
      </c>
      <c r="BG204" s="230"/>
      <c r="BH204" s="128">
        <f>'EV ECONOMICA'!EJ204</f>
        <v>0</v>
      </c>
      <c r="BI204" s="230"/>
    </row>
    <row r="205" spans="1:61" s="226" customFormat="1" ht="51" x14ac:dyDescent="0.2">
      <c r="A205" s="103">
        <v>196</v>
      </c>
      <c r="B205" s="202" t="s">
        <v>323</v>
      </c>
      <c r="C205" s="121" t="s">
        <v>324</v>
      </c>
      <c r="D205" s="146">
        <v>1</v>
      </c>
      <c r="E205" s="227" t="s">
        <v>53</v>
      </c>
      <c r="F205" s="228">
        <v>3</v>
      </c>
      <c r="G205" s="25">
        <v>40274.36</v>
      </c>
      <c r="H205" s="128">
        <f>'EV ECONOMICA'!J205</f>
        <v>79730</v>
      </c>
      <c r="I205" s="230" t="s">
        <v>39</v>
      </c>
      <c r="J205" s="128">
        <f>'EV ECONOMICA'!O205</f>
        <v>0</v>
      </c>
      <c r="K205" s="230"/>
      <c r="L205" s="128">
        <f>'EV ECONOMICA'!T205</f>
        <v>0</v>
      </c>
      <c r="M205" s="230"/>
      <c r="N205" s="128">
        <f>'EV ECONOMICA'!Y205</f>
        <v>0</v>
      </c>
      <c r="O205" s="230"/>
      <c r="P205" s="128">
        <f>'EV ECONOMICA'!AD205</f>
        <v>0</v>
      </c>
      <c r="Q205" s="230"/>
      <c r="R205" s="128">
        <f>'EV ECONOMICA'!AI205</f>
        <v>87346</v>
      </c>
      <c r="S205" s="230" t="s">
        <v>39</v>
      </c>
      <c r="T205" s="128">
        <f>'EV ECONOMICA'!AN205</f>
        <v>69020</v>
      </c>
      <c r="U205" s="230" t="s">
        <v>39</v>
      </c>
      <c r="V205" s="128">
        <f>'EV ECONOMICA'!AS205</f>
        <v>0</v>
      </c>
      <c r="W205" s="230"/>
      <c r="X205" s="128">
        <f>'EV ECONOMICA'!AX205</f>
        <v>39359.25</v>
      </c>
      <c r="Y205" s="230" t="s">
        <v>39</v>
      </c>
      <c r="Z205" s="128">
        <f>'EV ECONOMICA'!BC205</f>
        <v>0</v>
      </c>
      <c r="AA205" s="230"/>
      <c r="AB205" s="128">
        <f>'EV ECONOMICA'!BH205</f>
        <v>0</v>
      </c>
      <c r="AC205" s="230"/>
      <c r="AD205" s="128">
        <f>'EV ECONOMICA'!BM205</f>
        <v>0</v>
      </c>
      <c r="AE205" s="230"/>
      <c r="AF205" s="128">
        <f>'EV ECONOMICA'!BR205</f>
        <v>70210</v>
      </c>
      <c r="AG205" s="230" t="s">
        <v>39</v>
      </c>
      <c r="AH205" s="128">
        <f>'EV ECONOMICA'!BW205</f>
        <v>0</v>
      </c>
      <c r="AI205" s="230"/>
      <c r="AJ205" s="128">
        <f>'EV ECONOMICA'!CB205</f>
        <v>0</v>
      </c>
      <c r="AK205" s="230"/>
      <c r="AL205" s="128">
        <f>'EV ECONOMICA'!CG205</f>
        <v>0</v>
      </c>
      <c r="AM205" s="230"/>
      <c r="AN205" s="128">
        <f>'EV ECONOMICA'!CL205</f>
        <v>0</v>
      </c>
      <c r="AO205" s="230"/>
      <c r="AP205" s="128">
        <f>'EV ECONOMICA'!CQ205</f>
        <v>0</v>
      </c>
      <c r="AQ205" s="230"/>
      <c r="AR205" s="128">
        <f>'EV ECONOMICA'!CV205</f>
        <v>0</v>
      </c>
      <c r="AS205" s="230"/>
      <c r="AT205" s="128">
        <f>'EV ECONOMICA'!DA205</f>
        <v>0</v>
      </c>
      <c r="AU205" s="230"/>
      <c r="AV205" s="128">
        <f>'EV ECONOMICA'!DF205</f>
        <v>0</v>
      </c>
      <c r="AW205" s="230"/>
      <c r="AX205" s="128">
        <f>'EV ECONOMICA'!DK205</f>
        <v>0</v>
      </c>
      <c r="AY205" s="230"/>
      <c r="AZ205" s="128">
        <f>'EV ECONOMICA'!DP205</f>
        <v>0</v>
      </c>
      <c r="BA205" s="230"/>
      <c r="BB205" s="128">
        <f>'EV ECONOMICA'!DU205</f>
        <v>0</v>
      </c>
      <c r="BC205" s="230"/>
      <c r="BD205" s="128">
        <f>'EV ECONOMICA'!DZ205</f>
        <v>0</v>
      </c>
      <c r="BE205" s="230"/>
      <c r="BF205" s="128">
        <f>'EV ECONOMICA'!EE205</f>
        <v>0</v>
      </c>
      <c r="BG205" s="230"/>
      <c r="BH205" s="128">
        <f>'EV ECONOMICA'!EJ205</f>
        <v>0</v>
      </c>
      <c r="BI205" s="230"/>
    </row>
    <row r="206" spans="1:61" s="226" customFormat="1" ht="25.5" x14ac:dyDescent="0.2">
      <c r="A206" s="103">
        <v>197</v>
      </c>
      <c r="B206" s="202" t="s">
        <v>325</v>
      </c>
      <c r="C206" s="121" t="s">
        <v>326</v>
      </c>
      <c r="D206" s="146">
        <v>1</v>
      </c>
      <c r="E206" s="227" t="s">
        <v>53</v>
      </c>
      <c r="F206" s="228">
        <v>1</v>
      </c>
      <c r="G206" s="25">
        <v>8941.66</v>
      </c>
      <c r="H206" s="128">
        <f>'EV ECONOMICA'!J206</f>
        <v>0</v>
      </c>
      <c r="I206" s="230"/>
      <c r="J206" s="128">
        <f>'EV ECONOMICA'!O206</f>
        <v>0</v>
      </c>
      <c r="K206" s="230"/>
      <c r="L206" s="128">
        <f>'EV ECONOMICA'!T206</f>
        <v>0</v>
      </c>
      <c r="M206" s="230"/>
      <c r="N206" s="128">
        <f>'EV ECONOMICA'!Y206</f>
        <v>0</v>
      </c>
      <c r="O206" s="230"/>
      <c r="P206" s="128">
        <f>'EV ECONOMICA'!AD206</f>
        <v>0</v>
      </c>
      <c r="Q206" s="230"/>
      <c r="R206" s="128">
        <f>'EV ECONOMICA'!AI206</f>
        <v>0</v>
      </c>
      <c r="S206" s="230"/>
      <c r="T206" s="128">
        <f>'EV ECONOMICA'!AN206</f>
        <v>9401</v>
      </c>
      <c r="U206" s="230" t="s">
        <v>39</v>
      </c>
      <c r="V206" s="128">
        <f>'EV ECONOMICA'!AS206</f>
        <v>0</v>
      </c>
      <c r="W206" s="230"/>
      <c r="X206" s="128">
        <f>'EV ECONOMICA'!AX206</f>
        <v>8738.17</v>
      </c>
      <c r="Y206" s="230" t="s">
        <v>39</v>
      </c>
      <c r="Z206" s="128">
        <f>'EV ECONOMICA'!BC206</f>
        <v>0</v>
      </c>
      <c r="AA206" s="230"/>
      <c r="AB206" s="128">
        <f>'EV ECONOMICA'!BH206</f>
        <v>0</v>
      </c>
      <c r="AC206" s="230"/>
      <c r="AD206" s="128">
        <f>'EV ECONOMICA'!BM206</f>
        <v>0</v>
      </c>
      <c r="AE206" s="230"/>
      <c r="AF206" s="128">
        <f>'EV ECONOMICA'!BR206</f>
        <v>0</v>
      </c>
      <c r="AG206" s="230"/>
      <c r="AH206" s="128">
        <f>'EV ECONOMICA'!BW206</f>
        <v>0</v>
      </c>
      <c r="AI206" s="230"/>
      <c r="AJ206" s="128">
        <f>'EV ECONOMICA'!CB206</f>
        <v>0</v>
      </c>
      <c r="AK206" s="230"/>
      <c r="AL206" s="128">
        <f>'EV ECONOMICA'!CG206</f>
        <v>0</v>
      </c>
      <c r="AM206" s="230"/>
      <c r="AN206" s="128">
        <f>'EV ECONOMICA'!CL206</f>
        <v>10586.24</v>
      </c>
      <c r="AO206" s="230" t="s">
        <v>39</v>
      </c>
      <c r="AP206" s="128">
        <f>'EV ECONOMICA'!CQ206</f>
        <v>0</v>
      </c>
      <c r="AQ206" s="230"/>
      <c r="AR206" s="128">
        <f>'EV ECONOMICA'!CV206</f>
        <v>0</v>
      </c>
      <c r="AS206" s="230"/>
      <c r="AT206" s="128">
        <f>'EV ECONOMICA'!DA206</f>
        <v>0</v>
      </c>
      <c r="AU206" s="230"/>
      <c r="AV206" s="128">
        <f>'EV ECONOMICA'!DF206</f>
        <v>0</v>
      </c>
      <c r="AW206" s="230"/>
      <c r="AX206" s="128">
        <f>'EV ECONOMICA'!DK206</f>
        <v>0</v>
      </c>
      <c r="AY206" s="230"/>
      <c r="AZ206" s="128">
        <f>'EV ECONOMICA'!DP206</f>
        <v>0</v>
      </c>
      <c r="BA206" s="230"/>
      <c r="BB206" s="128">
        <f>'EV ECONOMICA'!DU206</f>
        <v>0</v>
      </c>
      <c r="BC206" s="230"/>
      <c r="BD206" s="128">
        <f>'EV ECONOMICA'!DZ206</f>
        <v>0</v>
      </c>
      <c r="BE206" s="230"/>
      <c r="BF206" s="128">
        <f>'EV ECONOMICA'!EE206</f>
        <v>0</v>
      </c>
      <c r="BG206" s="230"/>
      <c r="BH206" s="128">
        <f>'EV ECONOMICA'!EJ206</f>
        <v>0</v>
      </c>
      <c r="BI206" s="230"/>
    </row>
    <row r="207" spans="1:61" s="226" customFormat="1" ht="63.75" x14ac:dyDescent="0.2">
      <c r="A207" s="103">
        <v>198</v>
      </c>
      <c r="B207" s="202" t="s">
        <v>327</v>
      </c>
      <c r="C207" s="121" t="s">
        <v>328</v>
      </c>
      <c r="D207" s="146">
        <v>1</v>
      </c>
      <c r="E207" s="227" t="s">
        <v>53</v>
      </c>
      <c r="F207" s="228">
        <v>1.5</v>
      </c>
      <c r="G207" s="25">
        <v>367008.37600000005</v>
      </c>
      <c r="H207" s="128">
        <f>'EV ECONOMICA'!J207</f>
        <v>0</v>
      </c>
      <c r="I207" s="230"/>
      <c r="J207" s="128">
        <f>'EV ECONOMICA'!O207</f>
        <v>0</v>
      </c>
      <c r="K207" s="230"/>
      <c r="L207" s="128">
        <f>'EV ECONOMICA'!T207</f>
        <v>0</v>
      </c>
      <c r="M207" s="230"/>
      <c r="N207" s="128">
        <f>'EV ECONOMICA'!Y207</f>
        <v>0</v>
      </c>
      <c r="O207" s="230"/>
      <c r="P207" s="128">
        <f>'EV ECONOMICA'!AD207</f>
        <v>0</v>
      </c>
      <c r="Q207" s="230"/>
      <c r="R207" s="128">
        <f>'EV ECONOMICA'!AI207</f>
        <v>0</v>
      </c>
      <c r="S207" s="230"/>
      <c r="T207" s="128">
        <f>'EV ECONOMICA'!AN207</f>
        <v>356998.81</v>
      </c>
      <c r="U207" s="230" t="s">
        <v>38</v>
      </c>
      <c r="V207" s="128">
        <f>'EV ECONOMICA'!AS207</f>
        <v>0</v>
      </c>
      <c r="W207" s="230"/>
      <c r="X207" s="128">
        <f>'EV ECONOMICA'!AX207</f>
        <v>0</v>
      </c>
      <c r="Y207" s="230"/>
      <c r="Z207" s="128">
        <f>'EV ECONOMICA'!BC207</f>
        <v>0</v>
      </c>
      <c r="AA207" s="230"/>
      <c r="AB207" s="128">
        <f>'EV ECONOMICA'!BH207</f>
        <v>0</v>
      </c>
      <c r="AC207" s="230"/>
      <c r="AD207" s="128">
        <f>'EV ECONOMICA'!BM207</f>
        <v>0</v>
      </c>
      <c r="AE207" s="230"/>
      <c r="AF207" s="128">
        <f>'EV ECONOMICA'!BR207</f>
        <v>411521.04</v>
      </c>
      <c r="AG207" s="230" t="s">
        <v>39</v>
      </c>
      <c r="AH207" s="128">
        <f>'EV ECONOMICA'!BW207</f>
        <v>0</v>
      </c>
      <c r="AI207" s="230"/>
      <c r="AJ207" s="128">
        <f>'EV ECONOMICA'!CB207</f>
        <v>0</v>
      </c>
      <c r="AK207" s="230"/>
      <c r="AL207" s="128">
        <f>'EV ECONOMICA'!CG207</f>
        <v>0</v>
      </c>
      <c r="AM207" s="230"/>
      <c r="AN207" s="128">
        <f>'EV ECONOMICA'!CL207</f>
        <v>0</v>
      </c>
      <c r="AO207" s="230"/>
      <c r="AP207" s="128">
        <f>'EV ECONOMICA'!CQ207</f>
        <v>0</v>
      </c>
      <c r="AQ207" s="230"/>
      <c r="AR207" s="128">
        <f>'EV ECONOMICA'!CV207</f>
        <v>0</v>
      </c>
      <c r="AS207" s="230"/>
      <c r="AT207" s="128">
        <f>'EV ECONOMICA'!DA207</f>
        <v>0</v>
      </c>
      <c r="AU207" s="230"/>
      <c r="AV207" s="128">
        <f>'EV ECONOMICA'!DF207</f>
        <v>0</v>
      </c>
      <c r="AW207" s="230"/>
      <c r="AX207" s="128">
        <f>'EV ECONOMICA'!DK207</f>
        <v>0</v>
      </c>
      <c r="AY207" s="230"/>
      <c r="AZ207" s="128">
        <f>'EV ECONOMICA'!DP207</f>
        <v>0</v>
      </c>
      <c r="BA207" s="230"/>
      <c r="BB207" s="128">
        <f>'EV ECONOMICA'!DU207</f>
        <v>0</v>
      </c>
      <c r="BC207" s="230"/>
      <c r="BD207" s="128">
        <f>'EV ECONOMICA'!DZ207</f>
        <v>0</v>
      </c>
      <c r="BE207" s="230"/>
      <c r="BF207" s="128">
        <f>'EV ECONOMICA'!EE207</f>
        <v>0</v>
      </c>
      <c r="BG207" s="230"/>
      <c r="BH207" s="128">
        <f>'EV ECONOMICA'!EJ207</f>
        <v>0</v>
      </c>
      <c r="BI207" s="230"/>
    </row>
    <row r="208" spans="1:61" s="226" customFormat="1" ht="51" x14ac:dyDescent="0.2">
      <c r="A208" s="103">
        <v>199</v>
      </c>
      <c r="B208" s="202" t="s">
        <v>329</v>
      </c>
      <c r="C208" s="121" t="s">
        <v>330</v>
      </c>
      <c r="D208" s="146">
        <v>1</v>
      </c>
      <c r="E208" s="227" t="s">
        <v>53</v>
      </c>
      <c r="F208" s="228">
        <v>2</v>
      </c>
      <c r="G208" s="25">
        <v>3041.64</v>
      </c>
      <c r="H208" s="128">
        <f>'EV ECONOMICA'!J208</f>
        <v>0</v>
      </c>
      <c r="I208" s="230"/>
      <c r="J208" s="128">
        <f>'EV ECONOMICA'!O208</f>
        <v>0</v>
      </c>
      <c r="K208" s="230"/>
      <c r="L208" s="128">
        <f>'EV ECONOMICA'!T208</f>
        <v>0</v>
      </c>
      <c r="M208" s="230"/>
      <c r="N208" s="128">
        <f>'EV ECONOMICA'!Y208</f>
        <v>0</v>
      </c>
      <c r="O208" s="230"/>
      <c r="P208" s="128">
        <f>'EV ECONOMICA'!AD208</f>
        <v>0</v>
      </c>
      <c r="Q208" s="230"/>
      <c r="R208" s="128">
        <f>'EV ECONOMICA'!AI208</f>
        <v>0</v>
      </c>
      <c r="S208" s="230"/>
      <c r="T208" s="128">
        <f>'EV ECONOMICA'!AN208</f>
        <v>2963.1</v>
      </c>
      <c r="U208" s="230" t="s">
        <v>39</v>
      </c>
      <c r="V208" s="128">
        <f>'EV ECONOMICA'!AS208</f>
        <v>0</v>
      </c>
      <c r="W208" s="230"/>
      <c r="X208" s="128">
        <f>'EV ECONOMICA'!AX208</f>
        <v>2972.62</v>
      </c>
      <c r="Y208" s="230" t="s">
        <v>39</v>
      </c>
      <c r="Z208" s="128">
        <f>'EV ECONOMICA'!BC208</f>
        <v>0</v>
      </c>
      <c r="AA208" s="230"/>
      <c r="AB208" s="128">
        <f>'EV ECONOMICA'!BH208</f>
        <v>3808</v>
      </c>
      <c r="AC208" s="230" t="s">
        <v>39</v>
      </c>
      <c r="AD208" s="128">
        <f>'EV ECONOMICA'!BM208</f>
        <v>0</v>
      </c>
      <c r="AE208" s="230"/>
      <c r="AF208" s="128">
        <f>'EV ECONOMICA'!BR208</f>
        <v>0</v>
      </c>
      <c r="AG208" s="230"/>
      <c r="AH208" s="128">
        <f>'EV ECONOMICA'!BW208</f>
        <v>0</v>
      </c>
      <c r="AI208" s="230"/>
      <c r="AJ208" s="128">
        <f>'EV ECONOMICA'!CB208</f>
        <v>0</v>
      </c>
      <c r="AK208" s="230"/>
      <c r="AL208" s="128">
        <f>'EV ECONOMICA'!CG208</f>
        <v>0</v>
      </c>
      <c r="AM208" s="230"/>
      <c r="AN208" s="128">
        <f>'EV ECONOMICA'!CL208</f>
        <v>3332</v>
      </c>
      <c r="AO208" s="230" t="s">
        <v>38</v>
      </c>
      <c r="AP208" s="128">
        <f>'EV ECONOMICA'!CQ208</f>
        <v>0</v>
      </c>
      <c r="AQ208" s="230"/>
      <c r="AR208" s="128">
        <f>'EV ECONOMICA'!CV208</f>
        <v>0</v>
      </c>
      <c r="AS208" s="230"/>
      <c r="AT208" s="128">
        <f>'EV ECONOMICA'!DA208</f>
        <v>0</v>
      </c>
      <c r="AU208" s="230"/>
      <c r="AV208" s="128">
        <f>'EV ECONOMICA'!DF208</f>
        <v>0</v>
      </c>
      <c r="AW208" s="230"/>
      <c r="AX208" s="128">
        <f>'EV ECONOMICA'!DK208</f>
        <v>0</v>
      </c>
      <c r="AY208" s="230"/>
      <c r="AZ208" s="128">
        <f>'EV ECONOMICA'!DP208</f>
        <v>0</v>
      </c>
      <c r="BA208" s="230"/>
      <c r="BB208" s="128">
        <f>'EV ECONOMICA'!DU208</f>
        <v>0</v>
      </c>
      <c r="BC208" s="230"/>
      <c r="BD208" s="128">
        <f>'EV ECONOMICA'!DZ208</f>
        <v>0</v>
      </c>
      <c r="BE208" s="230"/>
      <c r="BF208" s="128">
        <f>'EV ECONOMICA'!EE208</f>
        <v>0</v>
      </c>
      <c r="BG208" s="230"/>
      <c r="BH208" s="128">
        <f>'EV ECONOMICA'!EJ208</f>
        <v>0</v>
      </c>
      <c r="BI208" s="230"/>
    </row>
    <row r="209" spans="1:61" s="226" customFormat="1" ht="25.5" x14ac:dyDescent="0.2">
      <c r="A209" s="103">
        <v>200</v>
      </c>
      <c r="B209" s="202" t="s">
        <v>331</v>
      </c>
      <c r="C209" s="121" t="s">
        <v>326</v>
      </c>
      <c r="D209" s="146">
        <v>1</v>
      </c>
      <c r="E209" s="227" t="s">
        <v>53</v>
      </c>
      <c r="F209" s="228">
        <v>5.666666666666667</v>
      </c>
      <c r="G209" s="25">
        <v>11439.47</v>
      </c>
      <c r="H209" s="128">
        <f>'EV ECONOMICA'!J209</f>
        <v>0</v>
      </c>
      <c r="I209" s="230"/>
      <c r="J209" s="128">
        <f>'EV ECONOMICA'!O209</f>
        <v>0</v>
      </c>
      <c r="K209" s="230"/>
      <c r="L209" s="128">
        <f>'EV ECONOMICA'!T209</f>
        <v>0</v>
      </c>
      <c r="M209" s="230"/>
      <c r="N209" s="128">
        <f>'EV ECONOMICA'!Y209</f>
        <v>0</v>
      </c>
      <c r="O209" s="230"/>
      <c r="P209" s="128">
        <f>'EV ECONOMICA'!AD209</f>
        <v>0</v>
      </c>
      <c r="Q209" s="230"/>
      <c r="R209" s="128">
        <f>'EV ECONOMICA'!AI209</f>
        <v>0</v>
      </c>
      <c r="S209" s="230"/>
      <c r="T209" s="128">
        <f>'EV ECONOMICA'!AN209</f>
        <v>11792.9</v>
      </c>
      <c r="U209" s="230" t="s">
        <v>39</v>
      </c>
      <c r="V209" s="128">
        <f>'EV ECONOMICA'!AS209</f>
        <v>0</v>
      </c>
      <c r="W209" s="230"/>
      <c r="X209" s="128">
        <f>'EV ECONOMICA'!AX209</f>
        <v>11178.86</v>
      </c>
      <c r="Y209" s="230" t="s">
        <v>39</v>
      </c>
      <c r="Z209" s="128">
        <f>'EV ECONOMICA'!BC209</f>
        <v>0</v>
      </c>
      <c r="AA209" s="230"/>
      <c r="AB209" s="128">
        <f>'EV ECONOMICA'!BH209</f>
        <v>14529.9</v>
      </c>
      <c r="AC209" s="230" t="s">
        <v>39</v>
      </c>
      <c r="AD209" s="128">
        <f>'EV ECONOMICA'!BM209</f>
        <v>0</v>
      </c>
      <c r="AE209" s="230"/>
      <c r="AF209" s="128">
        <f>'EV ECONOMICA'!BR209</f>
        <v>0</v>
      </c>
      <c r="AG209" s="230"/>
      <c r="AH209" s="128">
        <f>'EV ECONOMICA'!BW209</f>
        <v>0</v>
      </c>
      <c r="AI209" s="230"/>
      <c r="AJ209" s="128">
        <f>'EV ECONOMICA'!CB209</f>
        <v>0</v>
      </c>
      <c r="AK209" s="230"/>
      <c r="AL209" s="128">
        <f>'EV ECONOMICA'!CG209</f>
        <v>0</v>
      </c>
      <c r="AM209" s="230"/>
      <c r="AN209" s="128">
        <f>'EV ECONOMICA'!CL209</f>
        <v>13274.45</v>
      </c>
      <c r="AO209" s="230" t="s">
        <v>39</v>
      </c>
      <c r="AP209" s="128">
        <f>'EV ECONOMICA'!CQ209</f>
        <v>0</v>
      </c>
      <c r="AQ209" s="230"/>
      <c r="AR209" s="128">
        <f>'EV ECONOMICA'!CV209</f>
        <v>0</v>
      </c>
      <c r="AS209" s="230"/>
      <c r="AT209" s="128">
        <f>'EV ECONOMICA'!DA209</f>
        <v>0</v>
      </c>
      <c r="AU209" s="230"/>
      <c r="AV209" s="128">
        <f>'EV ECONOMICA'!DF209</f>
        <v>0</v>
      </c>
      <c r="AW209" s="230"/>
      <c r="AX209" s="128">
        <f>'EV ECONOMICA'!DK209</f>
        <v>0</v>
      </c>
      <c r="AY209" s="230"/>
      <c r="AZ209" s="128">
        <f>'EV ECONOMICA'!DP209</f>
        <v>0</v>
      </c>
      <c r="BA209" s="230"/>
      <c r="BB209" s="128">
        <f>'EV ECONOMICA'!DU209</f>
        <v>0</v>
      </c>
      <c r="BC209" s="230"/>
      <c r="BD209" s="128">
        <f>'EV ECONOMICA'!DZ209</f>
        <v>0</v>
      </c>
      <c r="BE209" s="230"/>
      <c r="BF209" s="128">
        <f>'EV ECONOMICA'!EE209</f>
        <v>0</v>
      </c>
      <c r="BG209" s="230"/>
      <c r="BH209" s="128">
        <f>'EV ECONOMICA'!EJ209</f>
        <v>0</v>
      </c>
      <c r="BI209" s="230"/>
    </row>
    <row r="210" spans="1:61" s="226" customFormat="1" ht="25.5" x14ac:dyDescent="0.2">
      <c r="A210" s="103">
        <v>201</v>
      </c>
      <c r="B210" s="202" t="s">
        <v>332</v>
      </c>
      <c r="C210" s="121" t="s">
        <v>326</v>
      </c>
      <c r="D210" s="146">
        <v>1</v>
      </c>
      <c r="E210" s="227" t="s">
        <v>53</v>
      </c>
      <c r="F210" s="228">
        <v>1</v>
      </c>
      <c r="G210" s="25">
        <v>10452.959999999999</v>
      </c>
      <c r="H210" s="128">
        <f>'EV ECONOMICA'!J210</f>
        <v>0</v>
      </c>
      <c r="I210" s="230"/>
      <c r="J210" s="128">
        <f>'EV ECONOMICA'!O210</f>
        <v>0</v>
      </c>
      <c r="K210" s="230"/>
      <c r="L210" s="128">
        <f>'EV ECONOMICA'!T210</f>
        <v>0</v>
      </c>
      <c r="M210" s="230"/>
      <c r="N210" s="128">
        <f>'EV ECONOMICA'!Y210</f>
        <v>0</v>
      </c>
      <c r="O210" s="230"/>
      <c r="P210" s="128">
        <f>'EV ECONOMICA'!AD210</f>
        <v>0</v>
      </c>
      <c r="Q210" s="230"/>
      <c r="R210" s="128">
        <f>'EV ECONOMICA'!AI210</f>
        <v>0</v>
      </c>
      <c r="S210" s="230"/>
      <c r="T210" s="128">
        <f>'EV ECONOMICA'!AN210</f>
        <v>10787.35</v>
      </c>
      <c r="U210" s="230" t="s">
        <v>39</v>
      </c>
      <c r="V210" s="128">
        <f>'EV ECONOMICA'!AS210</f>
        <v>0</v>
      </c>
      <c r="W210" s="230"/>
      <c r="X210" s="128">
        <f>'EV ECONOMICA'!AX210</f>
        <v>10214.959999999999</v>
      </c>
      <c r="Y210" s="230" t="s">
        <v>38</v>
      </c>
      <c r="Z210" s="128">
        <f>'EV ECONOMICA'!BC210</f>
        <v>0</v>
      </c>
      <c r="AA210" s="230"/>
      <c r="AB210" s="128">
        <f>'EV ECONOMICA'!BH210</f>
        <v>13527.92</v>
      </c>
      <c r="AC210" s="230" t="s">
        <v>39</v>
      </c>
      <c r="AD210" s="128">
        <f>'EV ECONOMICA'!BM210</f>
        <v>0</v>
      </c>
      <c r="AE210" s="230"/>
      <c r="AF210" s="128">
        <f>'EV ECONOMICA'!BR210</f>
        <v>0</v>
      </c>
      <c r="AG210" s="230"/>
      <c r="AH210" s="128">
        <f>'EV ECONOMICA'!BW210</f>
        <v>0</v>
      </c>
      <c r="AI210" s="230"/>
      <c r="AJ210" s="128">
        <f>'EV ECONOMICA'!CB210</f>
        <v>0</v>
      </c>
      <c r="AK210" s="230"/>
      <c r="AL210" s="128">
        <f>'EV ECONOMICA'!CG210</f>
        <v>0</v>
      </c>
      <c r="AM210" s="230"/>
      <c r="AN210" s="128">
        <f>'EV ECONOMICA'!CL210</f>
        <v>0</v>
      </c>
      <c r="AO210" s="230"/>
      <c r="AP210" s="128">
        <f>'EV ECONOMICA'!CQ210</f>
        <v>0</v>
      </c>
      <c r="AQ210" s="230"/>
      <c r="AR210" s="128">
        <f>'EV ECONOMICA'!CV210</f>
        <v>0</v>
      </c>
      <c r="AS210" s="230"/>
      <c r="AT210" s="128">
        <f>'EV ECONOMICA'!DA210</f>
        <v>0</v>
      </c>
      <c r="AU210" s="230"/>
      <c r="AV210" s="128">
        <f>'EV ECONOMICA'!DF210</f>
        <v>0</v>
      </c>
      <c r="AW210" s="230"/>
      <c r="AX210" s="128">
        <f>'EV ECONOMICA'!DK210</f>
        <v>0</v>
      </c>
      <c r="AY210" s="230"/>
      <c r="AZ210" s="128">
        <f>'EV ECONOMICA'!DP210</f>
        <v>0</v>
      </c>
      <c r="BA210" s="230"/>
      <c r="BB210" s="128">
        <f>'EV ECONOMICA'!DU210</f>
        <v>0</v>
      </c>
      <c r="BC210" s="230"/>
      <c r="BD210" s="128">
        <f>'EV ECONOMICA'!DZ210</f>
        <v>0</v>
      </c>
      <c r="BE210" s="230"/>
      <c r="BF210" s="128">
        <f>'EV ECONOMICA'!EE210</f>
        <v>0</v>
      </c>
      <c r="BG210" s="230"/>
      <c r="BH210" s="128">
        <f>'EV ECONOMICA'!EJ210</f>
        <v>0</v>
      </c>
      <c r="BI210" s="230"/>
    </row>
    <row r="211" spans="1:61" s="226" customFormat="1" ht="51" x14ac:dyDescent="0.2">
      <c r="A211" s="103">
        <v>202</v>
      </c>
      <c r="B211" s="202" t="s">
        <v>333</v>
      </c>
      <c r="C211" s="121" t="s">
        <v>330</v>
      </c>
      <c r="D211" s="146">
        <v>1</v>
      </c>
      <c r="E211" s="227" t="s">
        <v>53</v>
      </c>
      <c r="F211" s="228">
        <v>5</v>
      </c>
      <c r="G211" s="25">
        <v>12683.155898000001</v>
      </c>
      <c r="H211" s="128">
        <f>'EV ECONOMICA'!J211</f>
        <v>0</v>
      </c>
      <c r="I211" s="230"/>
      <c r="J211" s="128">
        <f>'EV ECONOMICA'!O211</f>
        <v>0</v>
      </c>
      <c r="K211" s="230"/>
      <c r="L211" s="128">
        <f>'EV ECONOMICA'!T211</f>
        <v>0</v>
      </c>
      <c r="M211" s="230"/>
      <c r="N211" s="128">
        <f>'EV ECONOMICA'!Y211</f>
        <v>0</v>
      </c>
      <c r="O211" s="230"/>
      <c r="P211" s="128">
        <f>'EV ECONOMICA'!AD211</f>
        <v>0</v>
      </c>
      <c r="Q211" s="230"/>
      <c r="R211" s="128">
        <f>'EV ECONOMICA'!AI211</f>
        <v>14756</v>
      </c>
      <c r="S211" s="230" t="s">
        <v>38</v>
      </c>
      <c r="T211" s="128">
        <f>'EV ECONOMICA'!AN211</f>
        <v>12612.81</v>
      </c>
      <c r="U211" s="230" t="s">
        <v>39</v>
      </c>
      <c r="V211" s="128">
        <f>'EV ECONOMICA'!AS211</f>
        <v>0</v>
      </c>
      <c r="W211" s="230"/>
      <c r="X211" s="128">
        <f>'EV ECONOMICA'!AX211</f>
        <v>20729.8</v>
      </c>
      <c r="Y211" s="230" t="s">
        <v>39</v>
      </c>
      <c r="Z211" s="128">
        <f>'EV ECONOMICA'!BC211</f>
        <v>0</v>
      </c>
      <c r="AA211" s="230"/>
      <c r="AB211" s="128">
        <f>'EV ECONOMICA'!BH211</f>
        <v>13652.869999999999</v>
      </c>
      <c r="AC211" s="230" t="s">
        <v>39</v>
      </c>
      <c r="AD211" s="128">
        <f>'EV ECONOMICA'!BM211</f>
        <v>0</v>
      </c>
      <c r="AE211" s="230"/>
      <c r="AF211" s="128">
        <f>'EV ECONOMICA'!BR211</f>
        <v>0</v>
      </c>
      <c r="AG211" s="230"/>
      <c r="AH211" s="128">
        <f>'EV ECONOMICA'!BW211</f>
        <v>0</v>
      </c>
      <c r="AI211" s="230"/>
      <c r="AJ211" s="128">
        <f>'EV ECONOMICA'!CB211</f>
        <v>0</v>
      </c>
      <c r="AK211" s="230"/>
      <c r="AL211" s="128">
        <f>'EV ECONOMICA'!CG211</f>
        <v>0</v>
      </c>
      <c r="AM211" s="230"/>
      <c r="AN211" s="128">
        <f>'EV ECONOMICA'!CL211</f>
        <v>14257.39</v>
      </c>
      <c r="AO211" s="230" t="s">
        <v>38</v>
      </c>
      <c r="AP211" s="128">
        <f>'EV ECONOMICA'!CQ211</f>
        <v>0</v>
      </c>
      <c r="AQ211" s="230"/>
      <c r="AR211" s="128">
        <f>'EV ECONOMICA'!CV211</f>
        <v>0</v>
      </c>
      <c r="AS211" s="230"/>
      <c r="AT211" s="128">
        <f>'EV ECONOMICA'!DA211</f>
        <v>0</v>
      </c>
      <c r="AU211" s="230"/>
      <c r="AV211" s="128">
        <f>'EV ECONOMICA'!DF211</f>
        <v>0</v>
      </c>
      <c r="AW211" s="230"/>
      <c r="AX211" s="128">
        <f>'EV ECONOMICA'!DK211</f>
        <v>0</v>
      </c>
      <c r="AY211" s="230"/>
      <c r="AZ211" s="128">
        <f>'EV ECONOMICA'!DP211</f>
        <v>0</v>
      </c>
      <c r="BA211" s="230"/>
      <c r="BB211" s="128">
        <f>'EV ECONOMICA'!DU211</f>
        <v>0</v>
      </c>
      <c r="BC211" s="230"/>
      <c r="BD211" s="128">
        <f>'EV ECONOMICA'!DZ211</f>
        <v>0</v>
      </c>
      <c r="BE211" s="230"/>
      <c r="BF211" s="128">
        <f>'EV ECONOMICA'!EE211</f>
        <v>0</v>
      </c>
      <c r="BG211" s="230"/>
      <c r="BH211" s="128">
        <f>'EV ECONOMICA'!EJ211</f>
        <v>0</v>
      </c>
      <c r="BI211" s="230"/>
    </row>
    <row r="212" spans="1:61" s="226" customFormat="1" ht="51" x14ac:dyDescent="0.2">
      <c r="A212" s="103">
        <v>203</v>
      </c>
      <c r="B212" s="202" t="s">
        <v>334</v>
      </c>
      <c r="C212" s="121" t="s">
        <v>330</v>
      </c>
      <c r="D212" s="146">
        <v>1</v>
      </c>
      <c r="E212" s="227" t="s">
        <v>53</v>
      </c>
      <c r="F212" s="228">
        <v>18</v>
      </c>
      <c r="G212" s="25">
        <v>3492.65</v>
      </c>
      <c r="H212" s="128">
        <f>'EV ECONOMICA'!J212</f>
        <v>0</v>
      </c>
      <c r="I212" s="230"/>
      <c r="J212" s="128">
        <f>'EV ECONOMICA'!O212</f>
        <v>0</v>
      </c>
      <c r="K212" s="230"/>
      <c r="L212" s="128">
        <f>'EV ECONOMICA'!T212</f>
        <v>0</v>
      </c>
      <c r="M212" s="230"/>
      <c r="N212" s="128">
        <f>'EV ECONOMICA'!Y212</f>
        <v>0</v>
      </c>
      <c r="O212" s="230"/>
      <c r="P212" s="128">
        <f>'EV ECONOMICA'!AD212</f>
        <v>0</v>
      </c>
      <c r="Q212" s="230"/>
      <c r="R212" s="128">
        <f>'EV ECONOMICA'!AI212</f>
        <v>6039.25</v>
      </c>
      <c r="S212" s="230" t="s">
        <v>39</v>
      </c>
      <c r="T212" s="128">
        <f>'EV ECONOMICA'!AN212</f>
        <v>3599.75</v>
      </c>
      <c r="U212" s="230" t="s">
        <v>38</v>
      </c>
      <c r="V212" s="128">
        <f>'EV ECONOMICA'!AS212</f>
        <v>0</v>
      </c>
      <c r="W212" s="230"/>
      <c r="X212" s="128">
        <f>'EV ECONOMICA'!AX212</f>
        <v>3412.92</v>
      </c>
      <c r="Y212" s="230" t="s">
        <v>39</v>
      </c>
      <c r="Z212" s="128">
        <f>'EV ECONOMICA'!BC212</f>
        <v>0</v>
      </c>
      <c r="AA212" s="230"/>
      <c r="AB212" s="128">
        <f>'EV ECONOMICA'!BH212</f>
        <v>4633.8599999999997</v>
      </c>
      <c r="AC212" s="230" t="s">
        <v>39</v>
      </c>
      <c r="AD212" s="128">
        <f>'EV ECONOMICA'!BM212</f>
        <v>0</v>
      </c>
      <c r="AE212" s="230"/>
      <c r="AF212" s="128">
        <f>'EV ECONOMICA'!BR212</f>
        <v>0</v>
      </c>
      <c r="AG212" s="230"/>
      <c r="AH212" s="128">
        <f>'EV ECONOMICA'!BW212</f>
        <v>0</v>
      </c>
      <c r="AI212" s="230"/>
      <c r="AJ212" s="128">
        <f>'EV ECONOMICA'!CB212</f>
        <v>0</v>
      </c>
      <c r="AK212" s="230"/>
      <c r="AL212" s="128">
        <f>'EV ECONOMICA'!CG212</f>
        <v>0</v>
      </c>
      <c r="AM212" s="230"/>
      <c r="AN212" s="128">
        <f>'EV ECONOMICA'!CL212</f>
        <v>4118.59</v>
      </c>
      <c r="AO212" s="230" t="s">
        <v>39</v>
      </c>
      <c r="AP212" s="128">
        <f>'EV ECONOMICA'!CQ212</f>
        <v>0</v>
      </c>
      <c r="AQ212" s="230"/>
      <c r="AR212" s="128">
        <f>'EV ECONOMICA'!CV212</f>
        <v>0</v>
      </c>
      <c r="AS212" s="230"/>
      <c r="AT212" s="128">
        <f>'EV ECONOMICA'!DA212</f>
        <v>0</v>
      </c>
      <c r="AU212" s="230"/>
      <c r="AV212" s="128">
        <f>'EV ECONOMICA'!DF212</f>
        <v>0</v>
      </c>
      <c r="AW212" s="230"/>
      <c r="AX212" s="128">
        <f>'EV ECONOMICA'!DK212</f>
        <v>0</v>
      </c>
      <c r="AY212" s="230"/>
      <c r="AZ212" s="128">
        <f>'EV ECONOMICA'!DP212</f>
        <v>0</v>
      </c>
      <c r="BA212" s="230"/>
      <c r="BB212" s="128">
        <f>'EV ECONOMICA'!DU212</f>
        <v>0</v>
      </c>
      <c r="BC212" s="230"/>
      <c r="BD212" s="128">
        <f>'EV ECONOMICA'!DZ212</f>
        <v>0</v>
      </c>
      <c r="BE212" s="230"/>
      <c r="BF212" s="128">
        <f>'EV ECONOMICA'!EE212</f>
        <v>0</v>
      </c>
      <c r="BG212" s="230"/>
      <c r="BH212" s="128">
        <f>'EV ECONOMICA'!EJ212</f>
        <v>0</v>
      </c>
      <c r="BI212" s="230"/>
    </row>
    <row r="213" spans="1:61" s="226" customFormat="1" ht="25.5" x14ac:dyDescent="0.2">
      <c r="A213" s="103">
        <v>204</v>
      </c>
      <c r="B213" s="202" t="s">
        <v>335</v>
      </c>
      <c r="C213" s="121" t="s">
        <v>326</v>
      </c>
      <c r="D213" s="146">
        <v>1</v>
      </c>
      <c r="E213" s="227" t="s">
        <v>53</v>
      </c>
      <c r="F213" s="228">
        <v>21.333333333333332</v>
      </c>
      <c r="G213" s="25">
        <v>10452.959999999999</v>
      </c>
      <c r="H213" s="128">
        <f>'EV ECONOMICA'!J213</f>
        <v>0</v>
      </c>
      <c r="I213" s="230"/>
      <c r="J213" s="128">
        <f>'EV ECONOMICA'!O213</f>
        <v>0</v>
      </c>
      <c r="K213" s="230"/>
      <c r="L213" s="128">
        <f>'EV ECONOMICA'!T213</f>
        <v>0</v>
      </c>
      <c r="M213" s="230"/>
      <c r="N213" s="128">
        <f>'EV ECONOMICA'!Y213</f>
        <v>0</v>
      </c>
      <c r="O213" s="230"/>
      <c r="P213" s="128">
        <f>'EV ECONOMICA'!AD213</f>
        <v>0</v>
      </c>
      <c r="Q213" s="230"/>
      <c r="R213" s="128">
        <f>'EV ECONOMICA'!AI213</f>
        <v>0</v>
      </c>
      <c r="S213" s="230"/>
      <c r="T213" s="128">
        <f>'EV ECONOMICA'!AN213</f>
        <v>10769.5</v>
      </c>
      <c r="U213" s="230" t="s">
        <v>39</v>
      </c>
      <c r="V213" s="128">
        <f>'EV ECONOMICA'!AS213</f>
        <v>0</v>
      </c>
      <c r="W213" s="230"/>
      <c r="X213" s="128">
        <f>'EV ECONOMICA'!AX213</f>
        <v>10214.959999999999</v>
      </c>
      <c r="Y213" s="230" t="s">
        <v>39</v>
      </c>
      <c r="Z213" s="128">
        <f>'EV ECONOMICA'!BC213</f>
        <v>0</v>
      </c>
      <c r="AA213" s="230"/>
      <c r="AB213" s="128">
        <f>'EV ECONOMICA'!BH213</f>
        <v>11022.97</v>
      </c>
      <c r="AC213" s="230" t="s">
        <v>39</v>
      </c>
      <c r="AD213" s="128">
        <f>'EV ECONOMICA'!BM213</f>
        <v>0</v>
      </c>
      <c r="AE213" s="230"/>
      <c r="AF213" s="128">
        <f>'EV ECONOMICA'!BR213</f>
        <v>0</v>
      </c>
      <c r="AG213" s="230"/>
      <c r="AH213" s="128">
        <f>'EV ECONOMICA'!BW213</f>
        <v>0</v>
      </c>
      <c r="AI213" s="230"/>
      <c r="AJ213" s="128">
        <f>'EV ECONOMICA'!CB213</f>
        <v>0</v>
      </c>
      <c r="AK213" s="230"/>
      <c r="AL213" s="128">
        <f>'EV ECONOMICA'!CG213</f>
        <v>0</v>
      </c>
      <c r="AM213" s="230"/>
      <c r="AN213" s="128">
        <f>'EV ECONOMICA'!CL213</f>
        <v>12128.48</v>
      </c>
      <c r="AO213" s="230" t="s">
        <v>39</v>
      </c>
      <c r="AP213" s="128">
        <f>'EV ECONOMICA'!CQ213</f>
        <v>0</v>
      </c>
      <c r="AQ213" s="230"/>
      <c r="AR213" s="128">
        <f>'EV ECONOMICA'!CV213</f>
        <v>0</v>
      </c>
      <c r="AS213" s="230"/>
      <c r="AT213" s="128">
        <f>'EV ECONOMICA'!DA213</f>
        <v>0</v>
      </c>
      <c r="AU213" s="230"/>
      <c r="AV213" s="128">
        <f>'EV ECONOMICA'!DF213</f>
        <v>0</v>
      </c>
      <c r="AW213" s="230"/>
      <c r="AX213" s="128">
        <f>'EV ECONOMICA'!DK213</f>
        <v>0</v>
      </c>
      <c r="AY213" s="230"/>
      <c r="AZ213" s="128">
        <f>'EV ECONOMICA'!DP213</f>
        <v>0</v>
      </c>
      <c r="BA213" s="230"/>
      <c r="BB213" s="128">
        <f>'EV ECONOMICA'!DU213</f>
        <v>0</v>
      </c>
      <c r="BC213" s="230"/>
      <c r="BD213" s="128">
        <f>'EV ECONOMICA'!DZ213</f>
        <v>0</v>
      </c>
      <c r="BE213" s="230"/>
      <c r="BF213" s="128">
        <f>'EV ECONOMICA'!EE213</f>
        <v>0</v>
      </c>
      <c r="BG213" s="230"/>
      <c r="BH213" s="128">
        <f>'EV ECONOMICA'!EJ213</f>
        <v>0</v>
      </c>
      <c r="BI213" s="230"/>
    </row>
    <row r="214" spans="1:61" s="226" customFormat="1" ht="38.25" x14ac:dyDescent="0.2">
      <c r="A214" s="103">
        <v>205</v>
      </c>
      <c r="B214" s="202" t="s">
        <v>336</v>
      </c>
      <c r="C214" s="121" t="s">
        <v>326</v>
      </c>
      <c r="D214" s="146">
        <v>1</v>
      </c>
      <c r="E214" s="227" t="s">
        <v>53</v>
      </c>
      <c r="F214" s="228">
        <v>1</v>
      </c>
      <c r="G214" s="25">
        <v>59704.218756000002</v>
      </c>
      <c r="H214" s="128">
        <f>'EV ECONOMICA'!J214</f>
        <v>0</v>
      </c>
      <c r="I214" s="230"/>
      <c r="J214" s="128">
        <f>'EV ECONOMICA'!O214</f>
        <v>0</v>
      </c>
      <c r="K214" s="230"/>
      <c r="L214" s="128">
        <f>'EV ECONOMICA'!T214</f>
        <v>0</v>
      </c>
      <c r="M214" s="230"/>
      <c r="N214" s="128">
        <f>'EV ECONOMICA'!Y214</f>
        <v>0</v>
      </c>
      <c r="O214" s="230"/>
      <c r="P214" s="128">
        <f>'EV ECONOMICA'!AD214</f>
        <v>0</v>
      </c>
      <c r="Q214" s="230"/>
      <c r="R214" s="128">
        <f>'EV ECONOMICA'!AI214</f>
        <v>0</v>
      </c>
      <c r="S214" s="230"/>
      <c r="T214" s="128">
        <f>'EV ECONOMICA'!AN214</f>
        <v>59498.81</v>
      </c>
      <c r="U214" s="230" t="s">
        <v>39</v>
      </c>
      <c r="V214" s="128">
        <f>'EV ECONOMICA'!AS214</f>
        <v>0</v>
      </c>
      <c r="W214" s="230"/>
      <c r="X214" s="128">
        <f>'EV ECONOMICA'!AX214</f>
        <v>0</v>
      </c>
      <c r="Y214" s="230"/>
      <c r="Z214" s="128">
        <f>'EV ECONOMICA'!BC214</f>
        <v>0</v>
      </c>
      <c r="AA214" s="230"/>
      <c r="AB214" s="128">
        <f>'EV ECONOMICA'!BH214</f>
        <v>78288.91</v>
      </c>
      <c r="AC214" s="230" t="s">
        <v>39</v>
      </c>
      <c r="AD214" s="128">
        <f>'EV ECONOMICA'!BM214</f>
        <v>0</v>
      </c>
      <c r="AE214" s="230"/>
      <c r="AF214" s="128">
        <f>'EV ECONOMICA'!BR214</f>
        <v>0</v>
      </c>
      <c r="AG214" s="230"/>
      <c r="AH214" s="128">
        <f>'EV ECONOMICA'!BW214</f>
        <v>0</v>
      </c>
      <c r="AI214" s="230"/>
      <c r="AJ214" s="128">
        <f>'EV ECONOMICA'!CB214</f>
        <v>0</v>
      </c>
      <c r="AK214" s="230"/>
      <c r="AL214" s="128">
        <f>'EV ECONOMICA'!CG214</f>
        <v>0</v>
      </c>
      <c r="AM214" s="230"/>
      <c r="AN214" s="128">
        <f>'EV ECONOMICA'!CL214</f>
        <v>0</v>
      </c>
      <c r="AO214" s="230"/>
      <c r="AP214" s="128">
        <f>'EV ECONOMICA'!CQ214</f>
        <v>0</v>
      </c>
      <c r="AQ214" s="230"/>
      <c r="AR214" s="128">
        <f>'EV ECONOMICA'!CV214</f>
        <v>0</v>
      </c>
      <c r="AS214" s="230"/>
      <c r="AT214" s="128">
        <f>'EV ECONOMICA'!DA214</f>
        <v>0</v>
      </c>
      <c r="AU214" s="230"/>
      <c r="AV214" s="128">
        <f>'EV ECONOMICA'!DF214</f>
        <v>0</v>
      </c>
      <c r="AW214" s="230"/>
      <c r="AX214" s="128">
        <f>'EV ECONOMICA'!DK214</f>
        <v>0</v>
      </c>
      <c r="AY214" s="230"/>
      <c r="AZ214" s="128">
        <f>'EV ECONOMICA'!DP214</f>
        <v>0</v>
      </c>
      <c r="BA214" s="230"/>
      <c r="BB214" s="128">
        <f>'EV ECONOMICA'!DU214</f>
        <v>0</v>
      </c>
      <c r="BC214" s="230"/>
      <c r="BD214" s="128">
        <f>'EV ECONOMICA'!DZ214</f>
        <v>0</v>
      </c>
      <c r="BE214" s="230"/>
      <c r="BF214" s="128">
        <f>'EV ECONOMICA'!EE214</f>
        <v>0</v>
      </c>
      <c r="BG214" s="230"/>
      <c r="BH214" s="128">
        <f>'EV ECONOMICA'!EJ214</f>
        <v>0</v>
      </c>
      <c r="BI214" s="230"/>
    </row>
    <row r="215" spans="1:61" s="226" customFormat="1" ht="51" x14ac:dyDescent="0.2">
      <c r="A215" s="103">
        <v>206</v>
      </c>
      <c r="B215" s="202" t="s">
        <v>337</v>
      </c>
      <c r="C215" s="121" t="s">
        <v>330</v>
      </c>
      <c r="D215" s="146">
        <v>1</v>
      </c>
      <c r="E215" s="227" t="s">
        <v>53</v>
      </c>
      <c r="F215" s="228">
        <v>1</v>
      </c>
      <c r="G215" s="25">
        <v>14410.9</v>
      </c>
      <c r="H215" s="128">
        <f>'EV ECONOMICA'!J215</f>
        <v>0</v>
      </c>
      <c r="I215" s="230"/>
      <c r="J215" s="128">
        <f>'EV ECONOMICA'!O215</f>
        <v>0</v>
      </c>
      <c r="K215" s="230"/>
      <c r="L215" s="128">
        <f>'EV ECONOMICA'!T215</f>
        <v>0</v>
      </c>
      <c r="M215" s="230"/>
      <c r="N215" s="128">
        <f>'EV ECONOMICA'!Y215</f>
        <v>0</v>
      </c>
      <c r="O215" s="230"/>
      <c r="P215" s="128">
        <f>'EV ECONOMICA'!AD215</f>
        <v>0</v>
      </c>
      <c r="Q215" s="230"/>
      <c r="R215" s="128">
        <f>'EV ECONOMICA'!AI215</f>
        <v>0</v>
      </c>
      <c r="S215" s="230"/>
      <c r="T215" s="128">
        <f>'EV ECONOMICA'!AN215</f>
        <v>15658.02</v>
      </c>
      <c r="U215" s="230" t="s">
        <v>39</v>
      </c>
      <c r="V215" s="128">
        <f>'EV ECONOMICA'!AS215</f>
        <v>0</v>
      </c>
      <c r="W215" s="230"/>
      <c r="X215" s="128">
        <f>'EV ECONOMICA'!AX215</f>
        <v>14083.65</v>
      </c>
      <c r="Y215" s="230" t="s">
        <v>39</v>
      </c>
      <c r="Z215" s="128">
        <f>'EV ECONOMICA'!BC215</f>
        <v>0</v>
      </c>
      <c r="AA215" s="230"/>
      <c r="AB215" s="128">
        <f>'EV ECONOMICA'!BH215</f>
        <v>17160.990000000002</v>
      </c>
      <c r="AC215" s="230" t="s">
        <v>39</v>
      </c>
      <c r="AD215" s="128">
        <f>'EV ECONOMICA'!BM215</f>
        <v>0</v>
      </c>
      <c r="AE215" s="230"/>
      <c r="AF215" s="128">
        <f>'EV ECONOMICA'!BR215</f>
        <v>0</v>
      </c>
      <c r="AG215" s="230"/>
      <c r="AH215" s="128">
        <f>'EV ECONOMICA'!BW215</f>
        <v>0</v>
      </c>
      <c r="AI215" s="230"/>
      <c r="AJ215" s="128">
        <f>'EV ECONOMICA'!CB215</f>
        <v>0</v>
      </c>
      <c r="AK215" s="230"/>
      <c r="AL215" s="128">
        <f>'EV ECONOMICA'!CG215</f>
        <v>0</v>
      </c>
      <c r="AM215" s="230"/>
      <c r="AN215" s="128">
        <f>'EV ECONOMICA'!CL215</f>
        <v>17153.849999999999</v>
      </c>
      <c r="AO215" s="230" t="s">
        <v>39</v>
      </c>
      <c r="AP215" s="128">
        <f>'EV ECONOMICA'!CQ215</f>
        <v>0</v>
      </c>
      <c r="AQ215" s="230"/>
      <c r="AR215" s="128">
        <f>'EV ECONOMICA'!CV215</f>
        <v>0</v>
      </c>
      <c r="AS215" s="230"/>
      <c r="AT215" s="128">
        <f>'EV ECONOMICA'!DA215</f>
        <v>0</v>
      </c>
      <c r="AU215" s="230"/>
      <c r="AV215" s="128">
        <f>'EV ECONOMICA'!DF215</f>
        <v>0</v>
      </c>
      <c r="AW215" s="230"/>
      <c r="AX215" s="128">
        <f>'EV ECONOMICA'!DK215</f>
        <v>0</v>
      </c>
      <c r="AY215" s="230"/>
      <c r="AZ215" s="128">
        <f>'EV ECONOMICA'!DP215</f>
        <v>0</v>
      </c>
      <c r="BA215" s="230"/>
      <c r="BB215" s="128">
        <f>'EV ECONOMICA'!DU215</f>
        <v>0</v>
      </c>
      <c r="BC215" s="230"/>
      <c r="BD215" s="128">
        <f>'EV ECONOMICA'!DZ215</f>
        <v>0</v>
      </c>
      <c r="BE215" s="230"/>
      <c r="BF215" s="128">
        <f>'EV ECONOMICA'!EE215</f>
        <v>0</v>
      </c>
      <c r="BG215" s="230"/>
      <c r="BH215" s="128">
        <f>'EV ECONOMICA'!EJ215</f>
        <v>0</v>
      </c>
      <c r="BI215" s="230"/>
    </row>
    <row r="216" spans="1:61" s="226" customFormat="1" ht="409.5" x14ac:dyDescent="0.2">
      <c r="A216" s="103">
        <v>207</v>
      </c>
      <c r="B216" s="202" t="s">
        <v>338</v>
      </c>
      <c r="C216" s="121" t="s">
        <v>339</v>
      </c>
      <c r="D216" s="146">
        <v>1</v>
      </c>
      <c r="E216" s="227" t="s">
        <v>53</v>
      </c>
      <c r="F216" s="228">
        <v>173.33333333333334</v>
      </c>
      <c r="G216" s="25">
        <v>54303.270000000004</v>
      </c>
      <c r="H216" s="128">
        <f>'EV ECONOMICA'!J216</f>
        <v>53550</v>
      </c>
      <c r="I216" s="230" t="s">
        <v>39</v>
      </c>
      <c r="J216" s="128">
        <f>'EV ECONOMICA'!O216</f>
        <v>0</v>
      </c>
      <c r="K216" s="230"/>
      <c r="L216" s="128">
        <f>'EV ECONOMICA'!T216</f>
        <v>0</v>
      </c>
      <c r="M216" s="230"/>
      <c r="N216" s="128">
        <f>'EV ECONOMICA'!Y216</f>
        <v>0</v>
      </c>
      <c r="O216" s="230"/>
      <c r="P216" s="128">
        <f>'EV ECONOMICA'!AD216</f>
        <v>0</v>
      </c>
      <c r="Q216" s="230"/>
      <c r="R216" s="128">
        <f>'EV ECONOMICA'!AI216</f>
        <v>0</v>
      </c>
      <c r="S216" s="230"/>
      <c r="T216" s="128">
        <f>'EV ECONOMICA'!AN216</f>
        <v>0</v>
      </c>
      <c r="U216" s="230"/>
      <c r="V216" s="128">
        <f>'EV ECONOMICA'!AS216</f>
        <v>0</v>
      </c>
      <c r="W216" s="230"/>
      <c r="X216" s="128">
        <f>'EV ECONOMICA'!AX216</f>
        <v>57471.05</v>
      </c>
      <c r="Y216" s="230" t="s">
        <v>39</v>
      </c>
      <c r="Z216" s="128">
        <f>'EV ECONOMICA'!BC216</f>
        <v>0</v>
      </c>
      <c r="AA216" s="230"/>
      <c r="AB216" s="128">
        <f>'EV ECONOMICA'!BH216</f>
        <v>0</v>
      </c>
      <c r="AC216" s="230"/>
      <c r="AD216" s="128">
        <f>'EV ECONOMICA'!BM216</f>
        <v>0</v>
      </c>
      <c r="AE216" s="230"/>
      <c r="AF216" s="128">
        <f>'EV ECONOMICA'!BR216</f>
        <v>53788</v>
      </c>
      <c r="AG216" s="230" t="s">
        <v>39</v>
      </c>
      <c r="AH216" s="128">
        <f>'EV ECONOMICA'!BW216</f>
        <v>55953.8</v>
      </c>
      <c r="AI216" s="230" t="s">
        <v>39</v>
      </c>
      <c r="AJ216" s="128">
        <f>'EV ECONOMICA'!CB216</f>
        <v>0</v>
      </c>
      <c r="AK216" s="230"/>
      <c r="AL216" s="128">
        <f>'EV ECONOMICA'!CG216</f>
        <v>0</v>
      </c>
      <c r="AM216" s="230"/>
      <c r="AN216" s="128">
        <f>'EV ECONOMICA'!CL216</f>
        <v>54303.270000000004</v>
      </c>
      <c r="AO216" s="230" t="s">
        <v>39</v>
      </c>
      <c r="AP216" s="128">
        <f>'EV ECONOMICA'!CQ216</f>
        <v>0</v>
      </c>
      <c r="AQ216" s="230"/>
      <c r="AR216" s="128">
        <f>'EV ECONOMICA'!CV216</f>
        <v>0</v>
      </c>
      <c r="AS216" s="230"/>
      <c r="AT216" s="128">
        <f>'EV ECONOMICA'!DA216</f>
        <v>0</v>
      </c>
      <c r="AU216" s="230"/>
      <c r="AV216" s="128">
        <f>'EV ECONOMICA'!DF216</f>
        <v>0</v>
      </c>
      <c r="AW216" s="230"/>
      <c r="AX216" s="128">
        <f>'EV ECONOMICA'!DK216</f>
        <v>0</v>
      </c>
      <c r="AY216" s="230"/>
      <c r="AZ216" s="128">
        <f>'EV ECONOMICA'!DP216</f>
        <v>0</v>
      </c>
      <c r="BA216" s="230"/>
      <c r="BB216" s="128">
        <f>'EV ECONOMICA'!DU216</f>
        <v>0</v>
      </c>
      <c r="BC216" s="230"/>
      <c r="BD216" s="128">
        <f>'EV ECONOMICA'!DZ216</f>
        <v>0</v>
      </c>
      <c r="BE216" s="230"/>
      <c r="BF216" s="128">
        <f>'EV ECONOMICA'!EE216</f>
        <v>0</v>
      </c>
      <c r="BG216" s="230"/>
      <c r="BH216" s="128">
        <f>'EV ECONOMICA'!EJ216</f>
        <v>0</v>
      </c>
      <c r="BI216" s="230"/>
    </row>
    <row r="217" spans="1:61" s="226" customFormat="1" ht="395.25" x14ac:dyDescent="0.2">
      <c r="A217" s="103">
        <v>208</v>
      </c>
      <c r="B217" s="202" t="s">
        <v>340</v>
      </c>
      <c r="C217" s="121" t="s">
        <v>341</v>
      </c>
      <c r="D217" s="146">
        <v>1</v>
      </c>
      <c r="E217" s="227" t="s">
        <v>53</v>
      </c>
      <c r="F217" s="228">
        <v>1</v>
      </c>
      <c r="G217" s="25">
        <v>48330.66</v>
      </c>
      <c r="H217" s="128">
        <f>'EV ECONOMICA'!J217</f>
        <v>0</v>
      </c>
      <c r="I217" s="230"/>
      <c r="J217" s="128">
        <f>'EV ECONOMICA'!O217</f>
        <v>0</v>
      </c>
      <c r="K217" s="230"/>
      <c r="L217" s="128">
        <f>'EV ECONOMICA'!T217</f>
        <v>0</v>
      </c>
      <c r="M217" s="230"/>
      <c r="N217" s="128">
        <f>'EV ECONOMICA'!Y217</f>
        <v>0</v>
      </c>
      <c r="O217" s="230"/>
      <c r="P217" s="128">
        <f>'EV ECONOMICA'!AD217</f>
        <v>0</v>
      </c>
      <c r="Q217" s="230"/>
      <c r="R217" s="128">
        <f>'EV ECONOMICA'!AI217</f>
        <v>0</v>
      </c>
      <c r="S217" s="230"/>
      <c r="T217" s="128">
        <f>'EV ECONOMICA'!AN217</f>
        <v>0</v>
      </c>
      <c r="U217" s="230"/>
      <c r="V217" s="128">
        <f>'EV ECONOMICA'!AS217</f>
        <v>0</v>
      </c>
      <c r="W217" s="230"/>
      <c r="X217" s="128">
        <f>'EV ECONOMICA'!AX217</f>
        <v>0</v>
      </c>
      <c r="Y217" s="230"/>
      <c r="Z217" s="128">
        <f>'EV ECONOMICA'!BC217</f>
        <v>0</v>
      </c>
      <c r="AA217" s="230"/>
      <c r="AB217" s="128">
        <f>'EV ECONOMICA'!BH217</f>
        <v>0</v>
      </c>
      <c r="AC217" s="230"/>
      <c r="AD217" s="128">
        <f>'EV ECONOMICA'!BM217</f>
        <v>0</v>
      </c>
      <c r="AE217" s="230"/>
      <c r="AF217" s="128">
        <f>'EV ECONOMICA'!BR217</f>
        <v>59202.5</v>
      </c>
      <c r="AG217" s="230" t="s">
        <v>39</v>
      </c>
      <c r="AH217" s="128">
        <f>'EV ECONOMICA'!BW217</f>
        <v>0</v>
      </c>
      <c r="AI217" s="230"/>
      <c r="AJ217" s="128">
        <f>'EV ECONOMICA'!CB217</f>
        <v>0</v>
      </c>
      <c r="AK217" s="230"/>
      <c r="AL217" s="128">
        <f>'EV ECONOMICA'!CG217</f>
        <v>0</v>
      </c>
      <c r="AM217" s="230"/>
      <c r="AN217" s="128">
        <f>'EV ECONOMICA'!CL217</f>
        <v>48330.66</v>
      </c>
      <c r="AO217" s="230" t="s">
        <v>39</v>
      </c>
      <c r="AP217" s="128">
        <f>'EV ECONOMICA'!CQ217</f>
        <v>0</v>
      </c>
      <c r="AQ217" s="230"/>
      <c r="AR217" s="128">
        <f>'EV ECONOMICA'!CV217</f>
        <v>0</v>
      </c>
      <c r="AS217" s="230"/>
      <c r="AT217" s="128">
        <f>'EV ECONOMICA'!DA217</f>
        <v>0</v>
      </c>
      <c r="AU217" s="230"/>
      <c r="AV217" s="128">
        <f>'EV ECONOMICA'!DF217</f>
        <v>0</v>
      </c>
      <c r="AW217" s="230"/>
      <c r="AX217" s="128">
        <f>'EV ECONOMICA'!DK217</f>
        <v>0</v>
      </c>
      <c r="AY217" s="230"/>
      <c r="AZ217" s="128">
        <f>'EV ECONOMICA'!DP217</f>
        <v>0</v>
      </c>
      <c r="BA217" s="230"/>
      <c r="BB217" s="128">
        <f>'EV ECONOMICA'!DU217</f>
        <v>0</v>
      </c>
      <c r="BC217" s="230"/>
      <c r="BD217" s="128">
        <f>'EV ECONOMICA'!DZ217</f>
        <v>0</v>
      </c>
      <c r="BE217" s="230"/>
      <c r="BF217" s="128">
        <f>'EV ECONOMICA'!EE217</f>
        <v>0</v>
      </c>
      <c r="BG217" s="230"/>
      <c r="BH217" s="128">
        <f>'EV ECONOMICA'!EJ217</f>
        <v>0</v>
      </c>
      <c r="BI217" s="230"/>
    </row>
    <row r="218" spans="1:61" s="226" customFormat="1" ht="344.25" x14ac:dyDescent="0.2">
      <c r="A218" s="103">
        <v>209</v>
      </c>
      <c r="B218" s="202" t="s">
        <v>342</v>
      </c>
      <c r="C218" s="121" t="s">
        <v>343</v>
      </c>
      <c r="D218" s="146">
        <v>1</v>
      </c>
      <c r="E218" s="227" t="s">
        <v>53</v>
      </c>
      <c r="F218" s="228">
        <v>138</v>
      </c>
      <c r="G218" s="25">
        <v>26290.67</v>
      </c>
      <c r="H218" s="128">
        <f>'EV ECONOMICA'!J218</f>
        <v>0</v>
      </c>
      <c r="I218" s="230"/>
      <c r="J218" s="128">
        <f>'EV ECONOMICA'!O218</f>
        <v>0</v>
      </c>
      <c r="K218" s="230"/>
      <c r="L218" s="128">
        <f>'EV ECONOMICA'!T218</f>
        <v>0</v>
      </c>
      <c r="M218" s="230"/>
      <c r="N218" s="128">
        <f>'EV ECONOMICA'!Y218</f>
        <v>0</v>
      </c>
      <c r="O218" s="230"/>
      <c r="P218" s="128">
        <f>'EV ECONOMICA'!AD218</f>
        <v>0</v>
      </c>
      <c r="Q218" s="230"/>
      <c r="R218" s="128">
        <f>'EV ECONOMICA'!AI218</f>
        <v>0</v>
      </c>
      <c r="S218" s="230"/>
      <c r="T218" s="128">
        <f>'EV ECONOMICA'!AN218</f>
        <v>30940</v>
      </c>
      <c r="U218" s="230" t="s">
        <v>39</v>
      </c>
      <c r="V218" s="128">
        <f>'EV ECONOMICA'!AS218</f>
        <v>0</v>
      </c>
      <c r="W218" s="230"/>
      <c r="X218" s="128">
        <f>'EV ECONOMICA'!AX218</f>
        <v>25693.29</v>
      </c>
      <c r="Y218" s="230" t="s">
        <v>39</v>
      </c>
      <c r="Z218" s="128">
        <f>'EV ECONOMICA'!BC218</f>
        <v>0</v>
      </c>
      <c r="AA218" s="230"/>
      <c r="AB218" s="128">
        <f>'EV ECONOMICA'!BH218</f>
        <v>0</v>
      </c>
      <c r="AC218" s="230"/>
      <c r="AD218" s="128">
        <f>'EV ECONOMICA'!BM218</f>
        <v>0</v>
      </c>
      <c r="AE218" s="230"/>
      <c r="AF218" s="128">
        <f>'EV ECONOMICA'!BR218</f>
        <v>32058.6</v>
      </c>
      <c r="AG218" s="230" t="s">
        <v>39</v>
      </c>
      <c r="AH218" s="128">
        <f>'EV ECONOMICA'!BW218</f>
        <v>0</v>
      </c>
      <c r="AI218" s="230"/>
      <c r="AJ218" s="128">
        <f>'EV ECONOMICA'!CB218</f>
        <v>0</v>
      </c>
      <c r="AK218" s="230"/>
      <c r="AL218" s="128">
        <f>'EV ECONOMICA'!CG218</f>
        <v>0</v>
      </c>
      <c r="AM218" s="230"/>
      <c r="AN218" s="128">
        <f>'EV ECONOMICA'!CL218</f>
        <v>31440.989999999998</v>
      </c>
      <c r="AO218" s="230" t="s">
        <v>39</v>
      </c>
      <c r="AP218" s="128">
        <f>'EV ECONOMICA'!CQ218</f>
        <v>0</v>
      </c>
      <c r="AQ218" s="230"/>
      <c r="AR218" s="128">
        <f>'EV ECONOMICA'!CV218</f>
        <v>0</v>
      </c>
      <c r="AS218" s="230"/>
      <c r="AT218" s="128">
        <f>'EV ECONOMICA'!DA218</f>
        <v>0</v>
      </c>
      <c r="AU218" s="230"/>
      <c r="AV218" s="128">
        <f>'EV ECONOMICA'!DF218</f>
        <v>0</v>
      </c>
      <c r="AW218" s="230"/>
      <c r="AX218" s="128">
        <f>'EV ECONOMICA'!DK218</f>
        <v>0</v>
      </c>
      <c r="AY218" s="230"/>
      <c r="AZ218" s="128">
        <f>'EV ECONOMICA'!DP218</f>
        <v>0</v>
      </c>
      <c r="BA218" s="230"/>
      <c r="BB218" s="128">
        <f>'EV ECONOMICA'!DU218</f>
        <v>0</v>
      </c>
      <c r="BC218" s="230"/>
      <c r="BD218" s="128">
        <f>'EV ECONOMICA'!DZ218</f>
        <v>0</v>
      </c>
      <c r="BE218" s="230"/>
      <c r="BF218" s="128">
        <f>'EV ECONOMICA'!EE218</f>
        <v>0</v>
      </c>
      <c r="BG218" s="230"/>
      <c r="BH218" s="128">
        <f>'EV ECONOMICA'!EJ218</f>
        <v>0</v>
      </c>
      <c r="BI218" s="230"/>
    </row>
    <row r="219" spans="1:61" s="226" customFormat="1" ht="204" x14ac:dyDescent="0.2">
      <c r="A219" s="103">
        <v>210</v>
      </c>
      <c r="B219" s="202" t="s">
        <v>344</v>
      </c>
      <c r="C219" s="121" t="s">
        <v>345</v>
      </c>
      <c r="D219" s="146">
        <v>1</v>
      </c>
      <c r="E219" s="227" t="s">
        <v>53</v>
      </c>
      <c r="F219" s="228">
        <v>9.5</v>
      </c>
      <c r="G219" s="25">
        <v>91564.55</v>
      </c>
      <c r="H219" s="128">
        <f>'EV ECONOMICA'!J219</f>
        <v>0</v>
      </c>
      <c r="I219" s="230"/>
      <c r="J219" s="128">
        <f>'EV ECONOMICA'!O219</f>
        <v>0</v>
      </c>
      <c r="K219" s="230"/>
      <c r="L219" s="128">
        <f>'EV ECONOMICA'!T219</f>
        <v>0</v>
      </c>
      <c r="M219" s="230"/>
      <c r="N219" s="128">
        <f>'EV ECONOMICA'!Y219</f>
        <v>0</v>
      </c>
      <c r="O219" s="230"/>
      <c r="P219" s="128">
        <f>'EV ECONOMICA'!AD219</f>
        <v>0</v>
      </c>
      <c r="Q219" s="230"/>
      <c r="R219" s="128">
        <f>'EV ECONOMICA'!AI219</f>
        <v>0</v>
      </c>
      <c r="S219" s="230"/>
      <c r="T219" s="128">
        <f>'EV ECONOMICA'!AN219</f>
        <v>0</v>
      </c>
      <c r="U219" s="230"/>
      <c r="V219" s="128">
        <f>'EV ECONOMICA'!AS219</f>
        <v>0</v>
      </c>
      <c r="W219" s="230"/>
      <c r="X219" s="128">
        <f>'EV ECONOMICA'!AX219</f>
        <v>0</v>
      </c>
      <c r="Y219" s="230"/>
      <c r="Z219" s="128">
        <f>'EV ECONOMICA'!BC219</f>
        <v>0</v>
      </c>
      <c r="AA219" s="230"/>
      <c r="AB219" s="128">
        <f>'EV ECONOMICA'!BH219</f>
        <v>0</v>
      </c>
      <c r="AC219" s="230"/>
      <c r="AD219" s="128">
        <f>'EV ECONOMICA'!BM219</f>
        <v>0</v>
      </c>
      <c r="AE219" s="230"/>
      <c r="AF219" s="128">
        <f>'EV ECONOMICA'!BR219</f>
        <v>91564.55</v>
      </c>
      <c r="AG219" s="230" t="s">
        <v>39</v>
      </c>
      <c r="AH219" s="128">
        <f>'EV ECONOMICA'!BW219</f>
        <v>0</v>
      </c>
      <c r="AI219" s="230"/>
      <c r="AJ219" s="128">
        <f>'EV ECONOMICA'!CB219</f>
        <v>0</v>
      </c>
      <c r="AK219" s="230"/>
      <c r="AL219" s="128">
        <f>'EV ECONOMICA'!CG219</f>
        <v>0</v>
      </c>
      <c r="AM219" s="230"/>
      <c r="AN219" s="128">
        <f>'EV ECONOMICA'!CL219</f>
        <v>120266.16</v>
      </c>
      <c r="AO219" s="230" t="s">
        <v>39</v>
      </c>
      <c r="AP219" s="128">
        <f>'EV ECONOMICA'!CQ219</f>
        <v>0</v>
      </c>
      <c r="AQ219" s="230"/>
      <c r="AR219" s="128">
        <f>'EV ECONOMICA'!CV219</f>
        <v>0</v>
      </c>
      <c r="AS219" s="230"/>
      <c r="AT219" s="128">
        <f>'EV ECONOMICA'!DA219</f>
        <v>0</v>
      </c>
      <c r="AU219" s="230"/>
      <c r="AV219" s="128">
        <f>'EV ECONOMICA'!DF219</f>
        <v>0</v>
      </c>
      <c r="AW219" s="230"/>
      <c r="AX219" s="128">
        <f>'EV ECONOMICA'!DK219</f>
        <v>0</v>
      </c>
      <c r="AY219" s="230"/>
      <c r="AZ219" s="128">
        <f>'EV ECONOMICA'!DP219</f>
        <v>0</v>
      </c>
      <c r="BA219" s="230"/>
      <c r="BB219" s="128">
        <f>'EV ECONOMICA'!DU219</f>
        <v>0</v>
      </c>
      <c r="BC219" s="230"/>
      <c r="BD219" s="128">
        <f>'EV ECONOMICA'!DZ219</f>
        <v>0</v>
      </c>
      <c r="BE219" s="230"/>
      <c r="BF219" s="128">
        <f>'EV ECONOMICA'!EE219</f>
        <v>0</v>
      </c>
      <c r="BG219" s="230"/>
      <c r="BH219" s="128">
        <f>'EV ECONOMICA'!EJ219</f>
        <v>0</v>
      </c>
      <c r="BI219" s="230"/>
    </row>
    <row r="220" spans="1:61" s="226" customFormat="1" ht="38.25" x14ac:dyDescent="0.2">
      <c r="A220" s="103">
        <v>211</v>
      </c>
      <c r="B220" s="202" t="s">
        <v>346</v>
      </c>
      <c r="C220" s="121" t="s">
        <v>347</v>
      </c>
      <c r="D220" s="146">
        <v>1</v>
      </c>
      <c r="E220" s="227" t="s">
        <v>53</v>
      </c>
      <c r="F220" s="228">
        <v>1</v>
      </c>
      <c r="G220" s="25">
        <v>2380526.932</v>
      </c>
      <c r="H220" s="128">
        <f>'EV ECONOMICA'!J220</f>
        <v>0</v>
      </c>
      <c r="I220" s="230"/>
      <c r="J220" s="128">
        <f>'EV ECONOMICA'!O220</f>
        <v>0</v>
      </c>
      <c r="K220" s="230"/>
      <c r="L220" s="128">
        <f>'EV ECONOMICA'!T220</f>
        <v>0</v>
      </c>
      <c r="M220" s="230"/>
      <c r="N220" s="128">
        <f>'EV ECONOMICA'!Y220</f>
        <v>0</v>
      </c>
      <c r="O220" s="230"/>
      <c r="P220" s="128">
        <f>'EV ECONOMICA'!AD220</f>
        <v>0</v>
      </c>
      <c r="Q220" s="230"/>
      <c r="R220" s="128">
        <f>'EV ECONOMICA'!AI220</f>
        <v>0</v>
      </c>
      <c r="S220" s="230"/>
      <c r="T220" s="128">
        <f>'EV ECONOMICA'!AN220</f>
        <v>0</v>
      </c>
      <c r="U220" s="230"/>
      <c r="V220" s="128">
        <f>'EV ECONOMICA'!AS220</f>
        <v>0</v>
      </c>
      <c r="W220" s="230"/>
      <c r="X220" s="128">
        <f>'EV ECONOMICA'!AX220</f>
        <v>0</v>
      </c>
      <c r="Y220" s="230"/>
      <c r="Z220" s="128">
        <f>'EV ECONOMICA'!BC220</f>
        <v>0</v>
      </c>
      <c r="AA220" s="230"/>
      <c r="AB220" s="128">
        <f>'EV ECONOMICA'!BH220</f>
        <v>0</v>
      </c>
      <c r="AC220" s="230"/>
      <c r="AD220" s="128">
        <f>'EV ECONOMICA'!BM220</f>
        <v>0</v>
      </c>
      <c r="AE220" s="230"/>
      <c r="AF220" s="128">
        <f>'EV ECONOMICA'!BR220</f>
        <v>0</v>
      </c>
      <c r="AG220" s="230"/>
      <c r="AH220" s="128">
        <f>'EV ECONOMICA'!BW220</f>
        <v>0</v>
      </c>
      <c r="AI220" s="230"/>
      <c r="AJ220" s="128">
        <f>'EV ECONOMICA'!CB220</f>
        <v>0</v>
      </c>
      <c r="AK220" s="230"/>
      <c r="AL220" s="128">
        <f>'EV ECONOMICA'!CG220</f>
        <v>0</v>
      </c>
      <c r="AM220" s="230"/>
      <c r="AN220" s="128">
        <f>'EV ECONOMICA'!CL220</f>
        <v>3390963.855421687</v>
      </c>
      <c r="AO220" s="230" t="s">
        <v>39</v>
      </c>
      <c r="AP220" s="128">
        <f>'EV ECONOMICA'!CQ220</f>
        <v>0</v>
      </c>
      <c r="AQ220" s="230"/>
      <c r="AR220" s="128">
        <f>'EV ECONOMICA'!CV220</f>
        <v>0</v>
      </c>
      <c r="AS220" s="230"/>
      <c r="AT220" s="128">
        <f>'EV ECONOMICA'!DA220</f>
        <v>0</v>
      </c>
      <c r="AU220" s="230"/>
      <c r="AV220" s="128">
        <f>'EV ECONOMICA'!DF220</f>
        <v>0</v>
      </c>
      <c r="AW220" s="230"/>
      <c r="AX220" s="128">
        <f>'EV ECONOMICA'!DK220</f>
        <v>0</v>
      </c>
      <c r="AY220" s="230"/>
      <c r="AZ220" s="128">
        <f>'EV ECONOMICA'!DP220</f>
        <v>0</v>
      </c>
      <c r="BA220" s="230"/>
      <c r="BB220" s="128">
        <f>'EV ECONOMICA'!DU220</f>
        <v>0</v>
      </c>
      <c r="BC220" s="230"/>
      <c r="BD220" s="128">
        <f>'EV ECONOMICA'!DZ220</f>
        <v>0</v>
      </c>
      <c r="BE220" s="230"/>
      <c r="BF220" s="128">
        <f>'EV ECONOMICA'!EE220</f>
        <v>0</v>
      </c>
      <c r="BG220" s="230"/>
      <c r="BH220" s="128">
        <f>'EV ECONOMICA'!EJ220</f>
        <v>2000000</v>
      </c>
      <c r="BI220" s="230" t="s">
        <v>38</v>
      </c>
    </row>
    <row r="221" spans="1:61" s="226" customFormat="1" ht="25.5" x14ac:dyDescent="0.2">
      <c r="A221" s="103">
        <v>212</v>
      </c>
      <c r="B221" s="202" t="s">
        <v>348</v>
      </c>
      <c r="C221" s="121" t="s">
        <v>349</v>
      </c>
      <c r="D221" s="146">
        <v>1</v>
      </c>
      <c r="E221" s="227" t="s">
        <v>53</v>
      </c>
      <c r="F221" s="228">
        <v>1</v>
      </c>
      <c r="G221" s="25">
        <v>1243000</v>
      </c>
      <c r="H221" s="128">
        <f>'EV ECONOMICA'!J221</f>
        <v>0</v>
      </c>
      <c r="I221" s="230"/>
      <c r="J221" s="128">
        <f>'EV ECONOMICA'!O221</f>
        <v>0</v>
      </c>
      <c r="K221" s="230"/>
      <c r="L221" s="128">
        <f>'EV ECONOMICA'!T221</f>
        <v>0</v>
      </c>
      <c r="M221" s="230"/>
      <c r="N221" s="128">
        <f>'EV ECONOMICA'!Y221</f>
        <v>0</v>
      </c>
      <c r="O221" s="230"/>
      <c r="P221" s="128">
        <f>'EV ECONOMICA'!AD221</f>
        <v>0</v>
      </c>
      <c r="Q221" s="230"/>
      <c r="R221" s="128">
        <f>'EV ECONOMICA'!AI221</f>
        <v>0</v>
      </c>
      <c r="S221" s="230"/>
      <c r="T221" s="128">
        <f>'EV ECONOMICA'!AN221</f>
        <v>0</v>
      </c>
      <c r="U221" s="230"/>
      <c r="V221" s="128">
        <f>'EV ECONOMICA'!AS221</f>
        <v>0</v>
      </c>
      <c r="W221" s="230"/>
      <c r="X221" s="128">
        <f>'EV ECONOMICA'!AX221</f>
        <v>0</v>
      </c>
      <c r="Y221" s="230"/>
      <c r="Z221" s="128">
        <f>'EV ECONOMICA'!BC221</f>
        <v>0</v>
      </c>
      <c r="AA221" s="230"/>
      <c r="AB221" s="128">
        <f>'EV ECONOMICA'!BH221</f>
        <v>0</v>
      </c>
      <c r="AC221" s="230"/>
      <c r="AD221" s="128">
        <f>'EV ECONOMICA'!BM221</f>
        <v>0</v>
      </c>
      <c r="AE221" s="230"/>
      <c r="AF221" s="128">
        <f>'EV ECONOMICA'!BR221</f>
        <v>0</v>
      </c>
      <c r="AG221" s="230"/>
      <c r="AH221" s="128">
        <f>'EV ECONOMICA'!BW221</f>
        <v>0</v>
      </c>
      <c r="AI221" s="230"/>
      <c r="AJ221" s="128">
        <f>'EV ECONOMICA'!CB221</f>
        <v>0</v>
      </c>
      <c r="AK221" s="230"/>
      <c r="AL221" s="128">
        <f>'EV ECONOMICA'!CG221</f>
        <v>0</v>
      </c>
      <c r="AM221" s="230"/>
      <c r="AN221" s="128">
        <f>'EV ECONOMICA'!CL221</f>
        <v>0</v>
      </c>
      <c r="AO221" s="230"/>
      <c r="AP221" s="128">
        <f>'EV ECONOMICA'!CQ221</f>
        <v>0</v>
      </c>
      <c r="AQ221" s="230"/>
      <c r="AR221" s="128">
        <f>'EV ECONOMICA'!CV221</f>
        <v>0</v>
      </c>
      <c r="AS221" s="230"/>
      <c r="AT221" s="128">
        <f>'EV ECONOMICA'!DA221</f>
        <v>0</v>
      </c>
      <c r="AU221" s="230"/>
      <c r="AV221" s="128">
        <f>'EV ECONOMICA'!DF221</f>
        <v>0</v>
      </c>
      <c r="AW221" s="230"/>
      <c r="AX221" s="128">
        <f>'EV ECONOMICA'!DK221</f>
        <v>0</v>
      </c>
      <c r="AY221" s="230"/>
      <c r="AZ221" s="128">
        <f>'EV ECONOMICA'!DP221</f>
        <v>0</v>
      </c>
      <c r="BA221" s="230"/>
      <c r="BB221" s="128">
        <f>'EV ECONOMICA'!DU221</f>
        <v>0</v>
      </c>
      <c r="BC221" s="230"/>
      <c r="BD221" s="128">
        <f>'EV ECONOMICA'!DZ221</f>
        <v>0</v>
      </c>
      <c r="BE221" s="230"/>
      <c r="BF221" s="128">
        <f>'EV ECONOMICA'!EE221</f>
        <v>0</v>
      </c>
      <c r="BG221" s="230"/>
      <c r="BH221" s="128">
        <f>'EV ECONOMICA'!EJ221</f>
        <v>1243000</v>
      </c>
      <c r="BI221" s="230" t="s">
        <v>575</v>
      </c>
    </row>
    <row r="222" spans="1:61" s="226" customFormat="1" ht="25.5" x14ac:dyDescent="0.2">
      <c r="A222" s="103">
        <v>213</v>
      </c>
      <c r="B222" s="202" t="s">
        <v>350</v>
      </c>
      <c r="C222" s="121" t="s">
        <v>351</v>
      </c>
      <c r="D222" s="146">
        <v>1</v>
      </c>
      <c r="E222" s="227" t="s">
        <v>53</v>
      </c>
      <c r="F222" s="228">
        <v>1</v>
      </c>
      <c r="G222" s="25">
        <v>4453509.55</v>
      </c>
      <c r="H222" s="128">
        <f>'EV ECONOMICA'!J222</f>
        <v>0</v>
      </c>
      <c r="I222" s="230"/>
      <c r="J222" s="128">
        <f>'EV ECONOMICA'!O222</f>
        <v>0</v>
      </c>
      <c r="K222" s="230"/>
      <c r="L222" s="128">
        <f>'EV ECONOMICA'!T222</f>
        <v>0</v>
      </c>
      <c r="M222" s="230"/>
      <c r="N222" s="128">
        <f>'EV ECONOMICA'!Y222</f>
        <v>0</v>
      </c>
      <c r="O222" s="230"/>
      <c r="P222" s="128">
        <f>'EV ECONOMICA'!AD222</f>
        <v>0</v>
      </c>
      <c r="Q222" s="230"/>
      <c r="R222" s="128">
        <f>'EV ECONOMICA'!AI222</f>
        <v>0</v>
      </c>
      <c r="S222" s="230"/>
      <c r="T222" s="128">
        <f>'EV ECONOMICA'!AN222</f>
        <v>0</v>
      </c>
      <c r="U222" s="230"/>
      <c r="V222" s="128">
        <f>'EV ECONOMICA'!AS222</f>
        <v>0</v>
      </c>
      <c r="W222" s="230"/>
      <c r="X222" s="128">
        <f>'EV ECONOMICA'!AX222</f>
        <v>3462875.01</v>
      </c>
      <c r="Y222" s="230" t="s">
        <v>39</v>
      </c>
      <c r="Z222" s="128">
        <f>'EV ECONOMICA'!BC222</f>
        <v>0</v>
      </c>
      <c r="AA222" s="230"/>
      <c r="AB222" s="128">
        <f>'EV ECONOMICA'!BH222</f>
        <v>0</v>
      </c>
      <c r="AC222" s="230"/>
      <c r="AD222" s="128">
        <f>'EV ECONOMICA'!BM222</f>
        <v>3872617</v>
      </c>
      <c r="AE222" s="230" t="s">
        <v>39</v>
      </c>
      <c r="AF222" s="128">
        <f>'EV ECONOMICA'!BR222</f>
        <v>0</v>
      </c>
      <c r="AG222" s="230"/>
      <c r="AH222" s="128">
        <f>'EV ECONOMICA'!BW222</f>
        <v>0</v>
      </c>
      <c r="AI222" s="230"/>
      <c r="AJ222" s="128">
        <f>'EV ECONOMICA'!CB222</f>
        <v>0</v>
      </c>
      <c r="AK222" s="230"/>
      <c r="AL222" s="128">
        <f>'EV ECONOMICA'!CG222</f>
        <v>0</v>
      </c>
      <c r="AM222" s="230"/>
      <c r="AN222" s="128">
        <f>'EV ECONOMICA'!CL222</f>
        <v>0</v>
      </c>
      <c r="AO222" s="230"/>
      <c r="AP222" s="128">
        <f>'EV ECONOMICA'!CQ222</f>
        <v>0</v>
      </c>
      <c r="AQ222" s="230"/>
      <c r="AR222" s="128">
        <f>'EV ECONOMICA'!CV222</f>
        <v>0</v>
      </c>
      <c r="AS222" s="230"/>
      <c r="AT222" s="128">
        <f>'EV ECONOMICA'!DA222</f>
        <v>0</v>
      </c>
      <c r="AU222" s="230"/>
      <c r="AV222" s="128">
        <f>'EV ECONOMICA'!DF222</f>
        <v>0</v>
      </c>
      <c r="AW222" s="230"/>
      <c r="AX222" s="128">
        <f>'EV ECONOMICA'!DK222</f>
        <v>0</v>
      </c>
      <c r="AY222" s="230"/>
      <c r="AZ222" s="128">
        <f>'EV ECONOMICA'!DP222</f>
        <v>0</v>
      </c>
      <c r="BA222" s="230"/>
      <c r="BB222" s="128">
        <f>'EV ECONOMICA'!DU222</f>
        <v>0</v>
      </c>
      <c r="BC222" s="230"/>
      <c r="BD222" s="128">
        <f>'EV ECONOMICA'!DZ222</f>
        <v>0</v>
      </c>
      <c r="BE222" s="230"/>
      <c r="BF222" s="128">
        <f>'EV ECONOMICA'!EE222</f>
        <v>0</v>
      </c>
      <c r="BG222" s="230"/>
      <c r="BH222" s="128">
        <f>'EV ECONOMICA'!EJ222</f>
        <v>0</v>
      </c>
      <c r="BI222" s="230"/>
    </row>
    <row r="223" spans="1:61" s="226" customFormat="1" ht="25.5" x14ac:dyDescent="0.2">
      <c r="A223" s="103">
        <v>214</v>
      </c>
      <c r="B223" s="202" t="s">
        <v>352</v>
      </c>
      <c r="C223" s="121" t="s">
        <v>351</v>
      </c>
      <c r="D223" s="146">
        <v>1</v>
      </c>
      <c r="E223" s="227" t="s">
        <v>53</v>
      </c>
      <c r="F223" s="228">
        <v>1</v>
      </c>
      <c r="G223" s="25">
        <v>4592275.45</v>
      </c>
      <c r="H223" s="128">
        <f>'EV ECONOMICA'!J223</f>
        <v>0</v>
      </c>
      <c r="I223" s="230"/>
      <c r="J223" s="128">
        <f>'EV ECONOMICA'!O223</f>
        <v>0</v>
      </c>
      <c r="K223" s="230"/>
      <c r="L223" s="128">
        <f>'EV ECONOMICA'!T223</f>
        <v>0</v>
      </c>
      <c r="M223" s="230"/>
      <c r="N223" s="128">
        <f>'EV ECONOMICA'!Y223</f>
        <v>0</v>
      </c>
      <c r="O223" s="230"/>
      <c r="P223" s="128">
        <f>'EV ECONOMICA'!AD223</f>
        <v>0</v>
      </c>
      <c r="Q223" s="230"/>
      <c r="R223" s="128">
        <f>'EV ECONOMICA'!AI223</f>
        <v>0</v>
      </c>
      <c r="S223" s="230"/>
      <c r="T223" s="128">
        <f>'EV ECONOMICA'!AN223</f>
        <v>0</v>
      </c>
      <c r="U223" s="230"/>
      <c r="V223" s="128">
        <f>'EV ECONOMICA'!AS223</f>
        <v>0</v>
      </c>
      <c r="W223" s="230"/>
      <c r="X223" s="128">
        <f>'EV ECONOMICA'!AX223</f>
        <v>2060329.1099999999</v>
      </c>
      <c r="Y223" s="230" t="s">
        <v>39</v>
      </c>
      <c r="Z223" s="128">
        <f>'EV ECONOMICA'!BC223</f>
        <v>0</v>
      </c>
      <c r="AA223" s="230"/>
      <c r="AB223" s="128">
        <f>'EV ECONOMICA'!BH223</f>
        <v>0</v>
      </c>
      <c r="AC223" s="230"/>
      <c r="AD223" s="128">
        <f>'EV ECONOMICA'!BM223</f>
        <v>3993283</v>
      </c>
      <c r="AE223" s="230" t="s">
        <v>39</v>
      </c>
      <c r="AF223" s="128">
        <f>'EV ECONOMICA'!BR223</f>
        <v>0</v>
      </c>
      <c r="AG223" s="230"/>
      <c r="AH223" s="128">
        <f>'EV ECONOMICA'!BW223</f>
        <v>0</v>
      </c>
      <c r="AI223" s="230"/>
      <c r="AJ223" s="128">
        <f>'EV ECONOMICA'!CB223</f>
        <v>0</v>
      </c>
      <c r="AK223" s="230"/>
      <c r="AL223" s="128">
        <f>'EV ECONOMICA'!CG223</f>
        <v>0</v>
      </c>
      <c r="AM223" s="230"/>
      <c r="AN223" s="128">
        <f>'EV ECONOMICA'!CL223</f>
        <v>0</v>
      </c>
      <c r="AO223" s="230"/>
      <c r="AP223" s="128">
        <f>'EV ECONOMICA'!CQ223</f>
        <v>0</v>
      </c>
      <c r="AQ223" s="230"/>
      <c r="AR223" s="128">
        <f>'EV ECONOMICA'!CV223</f>
        <v>0</v>
      </c>
      <c r="AS223" s="230"/>
      <c r="AT223" s="128">
        <f>'EV ECONOMICA'!DA223</f>
        <v>0</v>
      </c>
      <c r="AU223" s="230"/>
      <c r="AV223" s="128">
        <f>'EV ECONOMICA'!DF223</f>
        <v>0</v>
      </c>
      <c r="AW223" s="230"/>
      <c r="AX223" s="128">
        <f>'EV ECONOMICA'!DK223</f>
        <v>0</v>
      </c>
      <c r="AY223" s="230"/>
      <c r="AZ223" s="128">
        <f>'EV ECONOMICA'!DP223</f>
        <v>0</v>
      </c>
      <c r="BA223" s="230"/>
      <c r="BB223" s="128">
        <f>'EV ECONOMICA'!DU223</f>
        <v>0</v>
      </c>
      <c r="BC223" s="230"/>
      <c r="BD223" s="128">
        <f>'EV ECONOMICA'!DZ223</f>
        <v>0</v>
      </c>
      <c r="BE223" s="230"/>
      <c r="BF223" s="128">
        <f>'EV ECONOMICA'!EE223</f>
        <v>0</v>
      </c>
      <c r="BG223" s="230"/>
      <c r="BH223" s="128">
        <f>'EV ECONOMICA'!EJ223</f>
        <v>0</v>
      </c>
      <c r="BI223" s="230"/>
    </row>
    <row r="224" spans="1:61" s="226" customFormat="1" ht="38.25" x14ac:dyDescent="0.2">
      <c r="A224" s="103">
        <v>215</v>
      </c>
      <c r="B224" s="202" t="s">
        <v>353</v>
      </c>
      <c r="C224" s="121" t="s">
        <v>351</v>
      </c>
      <c r="D224" s="146">
        <v>1</v>
      </c>
      <c r="E224" s="227" t="s">
        <v>53</v>
      </c>
      <c r="F224" s="228">
        <v>1</v>
      </c>
      <c r="G224" s="25">
        <v>4592275.45</v>
      </c>
      <c r="H224" s="128">
        <f>'EV ECONOMICA'!J224</f>
        <v>0</v>
      </c>
      <c r="I224" s="230"/>
      <c r="J224" s="128">
        <f>'EV ECONOMICA'!O224</f>
        <v>0</v>
      </c>
      <c r="K224" s="230"/>
      <c r="L224" s="128">
        <f>'EV ECONOMICA'!T224</f>
        <v>0</v>
      </c>
      <c r="M224" s="230"/>
      <c r="N224" s="128">
        <f>'EV ECONOMICA'!Y224</f>
        <v>0</v>
      </c>
      <c r="O224" s="230"/>
      <c r="P224" s="128">
        <f>'EV ECONOMICA'!AD224</f>
        <v>0</v>
      </c>
      <c r="Q224" s="230"/>
      <c r="R224" s="128">
        <f>'EV ECONOMICA'!AI224</f>
        <v>0</v>
      </c>
      <c r="S224" s="230"/>
      <c r="T224" s="128">
        <f>'EV ECONOMICA'!AN224</f>
        <v>0</v>
      </c>
      <c r="U224" s="230"/>
      <c r="V224" s="128">
        <f>'EV ECONOMICA'!AS224</f>
        <v>0</v>
      </c>
      <c r="W224" s="230"/>
      <c r="X224" s="128">
        <f>'EV ECONOMICA'!AX224</f>
        <v>0</v>
      </c>
      <c r="Y224" s="230"/>
      <c r="Z224" s="128">
        <f>'EV ECONOMICA'!BC224</f>
        <v>0</v>
      </c>
      <c r="AA224" s="230"/>
      <c r="AB224" s="128">
        <f>'EV ECONOMICA'!BH224</f>
        <v>0</v>
      </c>
      <c r="AC224" s="230"/>
      <c r="AD224" s="128">
        <f>'EV ECONOMICA'!BM224</f>
        <v>3993283</v>
      </c>
      <c r="AE224" s="230" t="s">
        <v>39</v>
      </c>
      <c r="AF224" s="128">
        <f>'EV ECONOMICA'!BR224</f>
        <v>0</v>
      </c>
      <c r="AG224" s="230"/>
      <c r="AH224" s="128">
        <f>'EV ECONOMICA'!BW224</f>
        <v>0</v>
      </c>
      <c r="AI224" s="230"/>
      <c r="AJ224" s="128">
        <f>'EV ECONOMICA'!CB224</f>
        <v>0</v>
      </c>
      <c r="AK224" s="230"/>
      <c r="AL224" s="128">
        <f>'EV ECONOMICA'!CG224</f>
        <v>0</v>
      </c>
      <c r="AM224" s="230"/>
      <c r="AN224" s="128">
        <f>'EV ECONOMICA'!CL224</f>
        <v>0</v>
      </c>
      <c r="AO224" s="230"/>
      <c r="AP224" s="128">
        <f>'EV ECONOMICA'!CQ224</f>
        <v>0</v>
      </c>
      <c r="AQ224" s="230"/>
      <c r="AR224" s="128">
        <f>'EV ECONOMICA'!CV224</f>
        <v>0</v>
      </c>
      <c r="AS224" s="230"/>
      <c r="AT224" s="128">
        <f>'EV ECONOMICA'!DA224</f>
        <v>0</v>
      </c>
      <c r="AU224" s="230"/>
      <c r="AV224" s="128">
        <f>'EV ECONOMICA'!DF224</f>
        <v>0</v>
      </c>
      <c r="AW224" s="230"/>
      <c r="AX224" s="128">
        <f>'EV ECONOMICA'!DK224</f>
        <v>0</v>
      </c>
      <c r="AY224" s="230"/>
      <c r="AZ224" s="128">
        <f>'EV ECONOMICA'!DP224</f>
        <v>0</v>
      </c>
      <c r="BA224" s="230"/>
      <c r="BB224" s="128">
        <f>'EV ECONOMICA'!DU224</f>
        <v>0</v>
      </c>
      <c r="BC224" s="230"/>
      <c r="BD224" s="128">
        <f>'EV ECONOMICA'!DZ224</f>
        <v>0</v>
      </c>
      <c r="BE224" s="230"/>
      <c r="BF224" s="128">
        <f>'EV ECONOMICA'!EE224</f>
        <v>0</v>
      </c>
      <c r="BG224" s="230"/>
      <c r="BH224" s="128">
        <f>'EV ECONOMICA'!EJ224</f>
        <v>0</v>
      </c>
      <c r="BI224" s="230"/>
    </row>
    <row r="225" spans="1:61" s="226" customFormat="1" ht="38.25" x14ac:dyDescent="0.2">
      <c r="A225" s="103">
        <v>216</v>
      </c>
      <c r="B225" s="202" t="s">
        <v>354</v>
      </c>
      <c r="C225" s="121" t="s">
        <v>355</v>
      </c>
      <c r="D225" s="146">
        <v>1</v>
      </c>
      <c r="E225" s="227" t="s">
        <v>53</v>
      </c>
      <c r="F225" s="228">
        <v>1</v>
      </c>
      <c r="G225" s="25">
        <v>445309.9</v>
      </c>
      <c r="H225" s="128">
        <f>'EV ECONOMICA'!J225</f>
        <v>0</v>
      </c>
      <c r="I225" s="230"/>
      <c r="J225" s="128">
        <f>'EV ECONOMICA'!O225</f>
        <v>0</v>
      </c>
      <c r="K225" s="230"/>
      <c r="L225" s="128">
        <f>'EV ECONOMICA'!T225</f>
        <v>0</v>
      </c>
      <c r="M225" s="230"/>
      <c r="N225" s="128">
        <f>'EV ECONOMICA'!Y225</f>
        <v>0</v>
      </c>
      <c r="O225" s="230"/>
      <c r="P225" s="128">
        <f>'EV ECONOMICA'!AD225</f>
        <v>0</v>
      </c>
      <c r="Q225" s="230"/>
      <c r="R225" s="128">
        <f>'EV ECONOMICA'!AI225</f>
        <v>0</v>
      </c>
      <c r="S225" s="230"/>
      <c r="T225" s="128">
        <f>'EV ECONOMICA'!AN225</f>
        <v>0</v>
      </c>
      <c r="U225" s="230"/>
      <c r="V225" s="128">
        <f>'EV ECONOMICA'!AS225</f>
        <v>0</v>
      </c>
      <c r="W225" s="230"/>
      <c r="X225" s="128">
        <f>'EV ECONOMICA'!AX225</f>
        <v>0</v>
      </c>
      <c r="Y225" s="230"/>
      <c r="Z225" s="128">
        <f>'EV ECONOMICA'!BC225</f>
        <v>0</v>
      </c>
      <c r="AA225" s="230"/>
      <c r="AB225" s="128">
        <f>'EV ECONOMICA'!BH225</f>
        <v>0</v>
      </c>
      <c r="AC225" s="230"/>
      <c r="AD225" s="128">
        <f>'EV ECONOMICA'!BM225</f>
        <v>0</v>
      </c>
      <c r="AE225" s="230"/>
      <c r="AF225" s="128">
        <f>'EV ECONOMICA'!BR225</f>
        <v>0</v>
      </c>
      <c r="AG225" s="230"/>
      <c r="AH225" s="128">
        <f>'EV ECONOMICA'!BW225</f>
        <v>0</v>
      </c>
      <c r="AI225" s="230"/>
      <c r="AJ225" s="128">
        <f>'EV ECONOMICA'!CB225</f>
        <v>0</v>
      </c>
      <c r="AK225" s="230"/>
      <c r="AL225" s="128">
        <f>'EV ECONOMICA'!CG225</f>
        <v>0</v>
      </c>
      <c r="AM225" s="230"/>
      <c r="AN225" s="128">
        <f>'EV ECONOMICA'!CL225</f>
        <v>0</v>
      </c>
      <c r="AO225" s="230"/>
      <c r="AP225" s="128">
        <f>'EV ECONOMICA'!CQ225</f>
        <v>0</v>
      </c>
      <c r="AQ225" s="230"/>
      <c r="AR225" s="128">
        <f>'EV ECONOMICA'!CV225</f>
        <v>0</v>
      </c>
      <c r="AS225" s="230"/>
      <c r="AT225" s="128">
        <f>'EV ECONOMICA'!DA225</f>
        <v>0</v>
      </c>
      <c r="AU225" s="230"/>
      <c r="AV225" s="128">
        <f>'EV ECONOMICA'!DF225</f>
        <v>0</v>
      </c>
      <c r="AW225" s="230"/>
      <c r="AX225" s="128">
        <f>'EV ECONOMICA'!DK225</f>
        <v>0</v>
      </c>
      <c r="AY225" s="230"/>
      <c r="AZ225" s="128">
        <f>'EV ECONOMICA'!DP225</f>
        <v>0</v>
      </c>
      <c r="BA225" s="230"/>
      <c r="BB225" s="128">
        <f>'EV ECONOMICA'!DU225</f>
        <v>0</v>
      </c>
      <c r="BC225" s="230"/>
      <c r="BD225" s="128">
        <f>'EV ECONOMICA'!DZ225</f>
        <v>0</v>
      </c>
      <c r="BE225" s="230"/>
      <c r="BF225" s="128">
        <f>'EV ECONOMICA'!EE225</f>
        <v>0</v>
      </c>
      <c r="BG225" s="230"/>
      <c r="BH225" s="128">
        <f>'EV ECONOMICA'!EJ225</f>
        <v>0</v>
      </c>
      <c r="BI225" s="230"/>
    </row>
    <row r="226" spans="1:61" s="226" customFormat="1" ht="51" x14ac:dyDescent="0.2">
      <c r="A226" s="103">
        <v>217</v>
      </c>
      <c r="B226" s="202" t="s">
        <v>356</v>
      </c>
      <c r="C226" s="121" t="s">
        <v>355</v>
      </c>
      <c r="D226" s="146">
        <v>1</v>
      </c>
      <c r="E226" s="227" t="s">
        <v>53</v>
      </c>
      <c r="F226" s="228">
        <v>5.666666666666667</v>
      </c>
      <c r="G226" s="25">
        <v>1436925</v>
      </c>
      <c r="H226" s="128">
        <f>'EV ECONOMICA'!J226</f>
        <v>0</v>
      </c>
      <c r="I226" s="230"/>
      <c r="J226" s="128">
        <f>'EV ECONOMICA'!O226</f>
        <v>0</v>
      </c>
      <c r="K226" s="230"/>
      <c r="L226" s="128">
        <f>'EV ECONOMICA'!T226</f>
        <v>0</v>
      </c>
      <c r="M226" s="230"/>
      <c r="N226" s="128">
        <f>'EV ECONOMICA'!Y226</f>
        <v>0</v>
      </c>
      <c r="O226" s="230"/>
      <c r="P226" s="128">
        <f>'EV ECONOMICA'!AD226</f>
        <v>0</v>
      </c>
      <c r="Q226" s="230"/>
      <c r="R226" s="128">
        <f>'EV ECONOMICA'!AI226</f>
        <v>0</v>
      </c>
      <c r="S226" s="230"/>
      <c r="T226" s="128">
        <f>'EV ECONOMICA'!AN226</f>
        <v>0</v>
      </c>
      <c r="U226" s="230"/>
      <c r="V226" s="128">
        <f>'EV ECONOMICA'!AS226</f>
        <v>0</v>
      </c>
      <c r="W226" s="230"/>
      <c r="X226" s="128">
        <f>'EV ECONOMICA'!AX226</f>
        <v>0</v>
      </c>
      <c r="Y226" s="230"/>
      <c r="Z226" s="128">
        <f>'EV ECONOMICA'!BC226</f>
        <v>0</v>
      </c>
      <c r="AA226" s="230"/>
      <c r="AB226" s="128">
        <f>'EV ECONOMICA'!BH226</f>
        <v>0</v>
      </c>
      <c r="AC226" s="230"/>
      <c r="AD226" s="128">
        <f>'EV ECONOMICA'!BM226</f>
        <v>1286985</v>
      </c>
      <c r="AE226" s="230" t="s">
        <v>39</v>
      </c>
      <c r="AF226" s="128">
        <f>'EV ECONOMICA'!BR226</f>
        <v>0</v>
      </c>
      <c r="AG226" s="230"/>
      <c r="AH226" s="128">
        <f>'EV ECONOMICA'!BW226</f>
        <v>0</v>
      </c>
      <c r="AI226" s="230"/>
      <c r="AJ226" s="128">
        <f>'EV ECONOMICA'!CB226</f>
        <v>0</v>
      </c>
      <c r="AK226" s="230"/>
      <c r="AL226" s="128">
        <f>'EV ECONOMICA'!CG226</f>
        <v>0</v>
      </c>
      <c r="AM226" s="230"/>
      <c r="AN226" s="128">
        <f>'EV ECONOMICA'!CL226</f>
        <v>0</v>
      </c>
      <c r="AO226" s="230"/>
      <c r="AP226" s="128">
        <f>'EV ECONOMICA'!CQ226</f>
        <v>0</v>
      </c>
      <c r="AQ226" s="230"/>
      <c r="AR226" s="128">
        <f>'EV ECONOMICA'!CV226</f>
        <v>0</v>
      </c>
      <c r="AS226" s="230"/>
      <c r="AT226" s="128">
        <f>'EV ECONOMICA'!DA226</f>
        <v>0</v>
      </c>
      <c r="AU226" s="230"/>
      <c r="AV226" s="128">
        <f>'EV ECONOMICA'!DF226</f>
        <v>0</v>
      </c>
      <c r="AW226" s="230"/>
      <c r="AX226" s="128">
        <f>'EV ECONOMICA'!DK226</f>
        <v>0</v>
      </c>
      <c r="AY226" s="230"/>
      <c r="AZ226" s="128">
        <f>'EV ECONOMICA'!DP226</f>
        <v>0</v>
      </c>
      <c r="BA226" s="230"/>
      <c r="BB226" s="128">
        <f>'EV ECONOMICA'!DU226</f>
        <v>0</v>
      </c>
      <c r="BC226" s="230"/>
      <c r="BD226" s="128">
        <f>'EV ECONOMICA'!DZ226</f>
        <v>0</v>
      </c>
      <c r="BE226" s="230"/>
      <c r="BF226" s="128">
        <f>'EV ECONOMICA'!EE226</f>
        <v>0</v>
      </c>
      <c r="BG226" s="230"/>
      <c r="BH226" s="128">
        <f>'EV ECONOMICA'!EJ226</f>
        <v>1313450</v>
      </c>
      <c r="BI226" s="230" t="s">
        <v>39</v>
      </c>
    </row>
    <row r="227" spans="1:61" s="226" customFormat="1" ht="38.25" x14ac:dyDescent="0.2">
      <c r="A227" s="103">
        <v>218</v>
      </c>
      <c r="B227" s="202" t="s">
        <v>357</v>
      </c>
      <c r="C227" s="121" t="s">
        <v>355</v>
      </c>
      <c r="D227" s="146">
        <v>1</v>
      </c>
      <c r="E227" s="227" t="s">
        <v>53</v>
      </c>
      <c r="F227" s="228">
        <v>3.5</v>
      </c>
      <c r="G227" s="25">
        <v>1329522.2283000001</v>
      </c>
      <c r="H227" s="128">
        <f>'EV ECONOMICA'!J227</f>
        <v>0</v>
      </c>
      <c r="I227" s="230"/>
      <c r="J227" s="128">
        <f>'EV ECONOMICA'!O227</f>
        <v>0</v>
      </c>
      <c r="K227" s="230"/>
      <c r="L227" s="128">
        <f>'EV ECONOMICA'!T227</f>
        <v>0</v>
      </c>
      <c r="M227" s="230"/>
      <c r="N227" s="128">
        <f>'EV ECONOMICA'!Y227</f>
        <v>0</v>
      </c>
      <c r="O227" s="230"/>
      <c r="P227" s="128">
        <f>'EV ECONOMICA'!AD227</f>
        <v>0</v>
      </c>
      <c r="Q227" s="230"/>
      <c r="R227" s="128">
        <f>'EV ECONOMICA'!AI227</f>
        <v>0</v>
      </c>
      <c r="S227" s="230"/>
      <c r="T227" s="128">
        <f>'EV ECONOMICA'!AN227</f>
        <v>0</v>
      </c>
      <c r="U227" s="230"/>
      <c r="V227" s="128">
        <f>'EV ECONOMICA'!AS227</f>
        <v>0</v>
      </c>
      <c r="W227" s="230"/>
      <c r="X227" s="128">
        <f>'EV ECONOMICA'!AX227</f>
        <v>0</v>
      </c>
      <c r="Y227" s="230"/>
      <c r="Z227" s="128">
        <f>'EV ECONOMICA'!BC227</f>
        <v>0</v>
      </c>
      <c r="AA227" s="230"/>
      <c r="AB227" s="128">
        <f>'EV ECONOMICA'!BH227</f>
        <v>0</v>
      </c>
      <c r="AC227" s="230"/>
      <c r="AD227" s="128">
        <f>'EV ECONOMICA'!BM227</f>
        <v>1292868.3600000001</v>
      </c>
      <c r="AE227" s="230" t="s">
        <v>39</v>
      </c>
      <c r="AF227" s="128">
        <f>'EV ECONOMICA'!BR227</f>
        <v>0</v>
      </c>
      <c r="AG227" s="230"/>
      <c r="AH227" s="128">
        <f>'EV ECONOMICA'!BW227</f>
        <v>0</v>
      </c>
      <c r="AI227" s="230"/>
      <c r="AJ227" s="128">
        <f>'EV ECONOMICA'!CB227</f>
        <v>0</v>
      </c>
      <c r="AK227" s="230"/>
      <c r="AL227" s="128">
        <f>'EV ECONOMICA'!CG227</f>
        <v>0</v>
      </c>
      <c r="AM227" s="230"/>
      <c r="AN227" s="128">
        <f>'EV ECONOMICA'!CL227</f>
        <v>0</v>
      </c>
      <c r="AO227" s="230"/>
      <c r="AP227" s="128">
        <f>'EV ECONOMICA'!CQ227</f>
        <v>0</v>
      </c>
      <c r="AQ227" s="230"/>
      <c r="AR227" s="128">
        <f>'EV ECONOMICA'!CV227</f>
        <v>0</v>
      </c>
      <c r="AS227" s="230"/>
      <c r="AT227" s="128">
        <f>'EV ECONOMICA'!DA227</f>
        <v>0</v>
      </c>
      <c r="AU227" s="230"/>
      <c r="AV227" s="128">
        <f>'EV ECONOMICA'!DF227</f>
        <v>0</v>
      </c>
      <c r="AW227" s="230"/>
      <c r="AX227" s="128">
        <f>'EV ECONOMICA'!DK227</f>
        <v>0</v>
      </c>
      <c r="AY227" s="230"/>
      <c r="AZ227" s="128">
        <f>'EV ECONOMICA'!DP227</f>
        <v>0</v>
      </c>
      <c r="BA227" s="230"/>
      <c r="BB227" s="128">
        <f>'EV ECONOMICA'!DU227</f>
        <v>0</v>
      </c>
      <c r="BC227" s="230"/>
      <c r="BD227" s="128">
        <f>'EV ECONOMICA'!DZ227</f>
        <v>0</v>
      </c>
      <c r="BE227" s="230"/>
      <c r="BF227" s="128">
        <f>'EV ECONOMICA'!EE227</f>
        <v>0</v>
      </c>
      <c r="BG227" s="230"/>
      <c r="BH227" s="128">
        <f>'EV ECONOMICA'!EJ227</f>
        <v>1313450</v>
      </c>
      <c r="BI227" s="230" t="s">
        <v>38</v>
      </c>
    </row>
    <row r="228" spans="1:61" s="226" customFormat="1" ht="38.25" x14ac:dyDescent="0.2">
      <c r="A228" s="103">
        <v>219</v>
      </c>
      <c r="B228" s="202" t="s">
        <v>358</v>
      </c>
      <c r="C228" s="121" t="s">
        <v>355</v>
      </c>
      <c r="D228" s="146">
        <v>1</v>
      </c>
      <c r="E228" s="227" t="s">
        <v>53</v>
      </c>
      <c r="F228" s="228">
        <v>1</v>
      </c>
      <c r="G228" s="25">
        <v>1443493.8</v>
      </c>
      <c r="H228" s="128">
        <f>'EV ECONOMICA'!J228</f>
        <v>0</v>
      </c>
      <c r="I228" s="230"/>
      <c r="J228" s="128">
        <f>'EV ECONOMICA'!O228</f>
        <v>0</v>
      </c>
      <c r="K228" s="230"/>
      <c r="L228" s="128">
        <f>'EV ECONOMICA'!T228</f>
        <v>0</v>
      </c>
      <c r="M228" s="230"/>
      <c r="N228" s="128">
        <f>'EV ECONOMICA'!Y228</f>
        <v>0</v>
      </c>
      <c r="O228" s="230"/>
      <c r="P228" s="128">
        <f>'EV ECONOMICA'!AD228</f>
        <v>0</v>
      </c>
      <c r="Q228" s="230"/>
      <c r="R228" s="128">
        <f>'EV ECONOMICA'!AI228</f>
        <v>0</v>
      </c>
      <c r="S228" s="230"/>
      <c r="T228" s="128">
        <f>'EV ECONOMICA'!AN228</f>
        <v>0</v>
      </c>
      <c r="U228" s="230"/>
      <c r="V228" s="128">
        <f>'EV ECONOMICA'!AS228</f>
        <v>0</v>
      </c>
      <c r="W228" s="230"/>
      <c r="X228" s="128">
        <f>'EV ECONOMICA'!AX228</f>
        <v>0</v>
      </c>
      <c r="Y228" s="230"/>
      <c r="Z228" s="128">
        <f>'EV ECONOMICA'!BC228</f>
        <v>0</v>
      </c>
      <c r="AA228" s="230"/>
      <c r="AB228" s="128">
        <f>'EV ECONOMICA'!BH228</f>
        <v>0</v>
      </c>
      <c r="AC228" s="230"/>
      <c r="AD228" s="128">
        <f>'EV ECONOMICA'!BM228</f>
        <v>1292868.3600000001</v>
      </c>
      <c r="AE228" s="230" t="s">
        <v>39</v>
      </c>
      <c r="AF228" s="128">
        <f>'EV ECONOMICA'!BR228</f>
        <v>0</v>
      </c>
      <c r="AG228" s="230"/>
      <c r="AH228" s="128">
        <f>'EV ECONOMICA'!BW228</f>
        <v>0</v>
      </c>
      <c r="AI228" s="230"/>
      <c r="AJ228" s="128">
        <f>'EV ECONOMICA'!CB228</f>
        <v>0</v>
      </c>
      <c r="AK228" s="230"/>
      <c r="AL228" s="128">
        <f>'EV ECONOMICA'!CG228</f>
        <v>0</v>
      </c>
      <c r="AM228" s="230"/>
      <c r="AN228" s="128">
        <f>'EV ECONOMICA'!CL228</f>
        <v>0</v>
      </c>
      <c r="AO228" s="230"/>
      <c r="AP228" s="128">
        <f>'EV ECONOMICA'!CQ228</f>
        <v>0</v>
      </c>
      <c r="AQ228" s="230"/>
      <c r="AR228" s="128">
        <f>'EV ECONOMICA'!CV228</f>
        <v>0</v>
      </c>
      <c r="AS228" s="230"/>
      <c r="AT228" s="128">
        <f>'EV ECONOMICA'!DA228</f>
        <v>0</v>
      </c>
      <c r="AU228" s="230"/>
      <c r="AV228" s="128">
        <f>'EV ECONOMICA'!DF228</f>
        <v>0</v>
      </c>
      <c r="AW228" s="230"/>
      <c r="AX228" s="128">
        <f>'EV ECONOMICA'!DK228</f>
        <v>0</v>
      </c>
      <c r="AY228" s="230"/>
      <c r="AZ228" s="128">
        <f>'EV ECONOMICA'!DP228</f>
        <v>0</v>
      </c>
      <c r="BA228" s="230"/>
      <c r="BB228" s="128">
        <f>'EV ECONOMICA'!DU228</f>
        <v>0</v>
      </c>
      <c r="BC228" s="230"/>
      <c r="BD228" s="128">
        <f>'EV ECONOMICA'!DZ228</f>
        <v>0</v>
      </c>
      <c r="BE228" s="230"/>
      <c r="BF228" s="128">
        <f>'EV ECONOMICA'!EE228</f>
        <v>0</v>
      </c>
      <c r="BG228" s="230"/>
      <c r="BH228" s="128">
        <f>'EV ECONOMICA'!EJ228</f>
        <v>1362500</v>
      </c>
      <c r="BI228" s="230" t="s">
        <v>38</v>
      </c>
    </row>
    <row r="229" spans="1:61" s="226" customFormat="1" ht="38.25" x14ac:dyDescent="0.2">
      <c r="A229" s="103">
        <v>220</v>
      </c>
      <c r="B229" s="202" t="s">
        <v>359</v>
      </c>
      <c r="C229" s="121" t="s">
        <v>355</v>
      </c>
      <c r="D229" s="146">
        <v>1</v>
      </c>
      <c r="E229" s="227" t="s">
        <v>53</v>
      </c>
      <c r="F229" s="228">
        <v>4.666666666666667</v>
      </c>
      <c r="G229" s="25">
        <v>1443493.8</v>
      </c>
      <c r="H229" s="128">
        <f>'EV ECONOMICA'!J229</f>
        <v>0</v>
      </c>
      <c r="I229" s="230"/>
      <c r="J229" s="128">
        <f>'EV ECONOMICA'!O229</f>
        <v>0</v>
      </c>
      <c r="K229" s="230"/>
      <c r="L229" s="128">
        <f>'EV ECONOMICA'!T229</f>
        <v>0</v>
      </c>
      <c r="M229" s="230"/>
      <c r="N229" s="128">
        <f>'EV ECONOMICA'!Y229</f>
        <v>0</v>
      </c>
      <c r="O229" s="230"/>
      <c r="P229" s="128">
        <f>'EV ECONOMICA'!AD229</f>
        <v>0</v>
      </c>
      <c r="Q229" s="230"/>
      <c r="R229" s="128">
        <f>'EV ECONOMICA'!AI229</f>
        <v>0</v>
      </c>
      <c r="S229" s="230"/>
      <c r="T229" s="128">
        <f>'EV ECONOMICA'!AN229</f>
        <v>0</v>
      </c>
      <c r="U229" s="230"/>
      <c r="V229" s="128">
        <f>'EV ECONOMICA'!AS229</f>
        <v>0</v>
      </c>
      <c r="W229" s="230"/>
      <c r="X229" s="128">
        <f>'EV ECONOMICA'!AX229</f>
        <v>0</v>
      </c>
      <c r="Y229" s="230"/>
      <c r="Z229" s="128">
        <f>'EV ECONOMICA'!BC229</f>
        <v>0</v>
      </c>
      <c r="AA229" s="230"/>
      <c r="AB229" s="128">
        <f>'EV ECONOMICA'!BH229</f>
        <v>0</v>
      </c>
      <c r="AC229" s="230"/>
      <c r="AD229" s="128">
        <f>'EV ECONOMICA'!BM229</f>
        <v>1292868.3600000001</v>
      </c>
      <c r="AE229" s="230" t="s">
        <v>39</v>
      </c>
      <c r="AF229" s="128">
        <f>'EV ECONOMICA'!BR229</f>
        <v>0</v>
      </c>
      <c r="AG229" s="230"/>
      <c r="AH229" s="128">
        <f>'EV ECONOMICA'!BW229</f>
        <v>0</v>
      </c>
      <c r="AI229" s="230"/>
      <c r="AJ229" s="128">
        <f>'EV ECONOMICA'!CB229</f>
        <v>0</v>
      </c>
      <c r="AK229" s="230"/>
      <c r="AL229" s="128">
        <f>'EV ECONOMICA'!CG229</f>
        <v>0</v>
      </c>
      <c r="AM229" s="230"/>
      <c r="AN229" s="128">
        <f>'EV ECONOMICA'!CL229</f>
        <v>0</v>
      </c>
      <c r="AO229" s="230"/>
      <c r="AP229" s="128">
        <f>'EV ECONOMICA'!CQ229</f>
        <v>0</v>
      </c>
      <c r="AQ229" s="230"/>
      <c r="AR229" s="128">
        <f>'EV ECONOMICA'!CV229</f>
        <v>0</v>
      </c>
      <c r="AS229" s="230"/>
      <c r="AT229" s="128">
        <f>'EV ECONOMICA'!DA229</f>
        <v>0</v>
      </c>
      <c r="AU229" s="230"/>
      <c r="AV229" s="128">
        <f>'EV ECONOMICA'!DF229</f>
        <v>0</v>
      </c>
      <c r="AW229" s="230"/>
      <c r="AX229" s="128">
        <f>'EV ECONOMICA'!DK229</f>
        <v>0</v>
      </c>
      <c r="AY229" s="230"/>
      <c r="AZ229" s="128">
        <f>'EV ECONOMICA'!DP229</f>
        <v>0</v>
      </c>
      <c r="BA229" s="230"/>
      <c r="BB229" s="128">
        <f>'EV ECONOMICA'!DU229</f>
        <v>0</v>
      </c>
      <c r="BC229" s="230"/>
      <c r="BD229" s="128">
        <f>'EV ECONOMICA'!DZ229</f>
        <v>0</v>
      </c>
      <c r="BE229" s="230"/>
      <c r="BF229" s="128">
        <f>'EV ECONOMICA'!EE229</f>
        <v>0</v>
      </c>
      <c r="BG229" s="230"/>
      <c r="BH229" s="128">
        <f>'EV ECONOMICA'!EJ229</f>
        <v>0</v>
      </c>
      <c r="BI229" s="230"/>
    </row>
    <row r="230" spans="1:61" s="226" customFormat="1" ht="38.25" x14ac:dyDescent="0.2">
      <c r="A230" s="103">
        <v>221</v>
      </c>
      <c r="B230" s="202" t="s">
        <v>360</v>
      </c>
      <c r="C230" s="121" t="s">
        <v>355</v>
      </c>
      <c r="D230" s="146">
        <v>1</v>
      </c>
      <c r="E230" s="227" t="s">
        <v>53</v>
      </c>
      <c r="F230" s="228">
        <v>7</v>
      </c>
      <c r="G230" s="25">
        <v>1426929</v>
      </c>
      <c r="H230" s="128">
        <f>'EV ECONOMICA'!J230</f>
        <v>0</v>
      </c>
      <c r="I230" s="230"/>
      <c r="J230" s="128">
        <f>'EV ECONOMICA'!O230</f>
        <v>0</v>
      </c>
      <c r="K230" s="230"/>
      <c r="L230" s="128">
        <f>'EV ECONOMICA'!T230</f>
        <v>0</v>
      </c>
      <c r="M230" s="230"/>
      <c r="N230" s="128">
        <f>'EV ECONOMICA'!Y230</f>
        <v>0</v>
      </c>
      <c r="O230" s="230"/>
      <c r="P230" s="128">
        <f>'EV ECONOMICA'!AD230</f>
        <v>0</v>
      </c>
      <c r="Q230" s="230"/>
      <c r="R230" s="128">
        <f>'EV ECONOMICA'!AI230</f>
        <v>0</v>
      </c>
      <c r="S230" s="230"/>
      <c r="T230" s="128">
        <f>'EV ECONOMICA'!AN230</f>
        <v>0</v>
      </c>
      <c r="U230" s="230"/>
      <c r="V230" s="128">
        <f>'EV ECONOMICA'!AS230</f>
        <v>0</v>
      </c>
      <c r="W230" s="230"/>
      <c r="X230" s="128">
        <f>'EV ECONOMICA'!AX230</f>
        <v>0</v>
      </c>
      <c r="Y230" s="230"/>
      <c r="Z230" s="128">
        <f>'EV ECONOMICA'!BC230</f>
        <v>0</v>
      </c>
      <c r="AA230" s="230"/>
      <c r="AB230" s="128">
        <f>'EV ECONOMICA'!BH230</f>
        <v>0</v>
      </c>
      <c r="AC230" s="230"/>
      <c r="AD230" s="128">
        <f>'EV ECONOMICA'!BM230</f>
        <v>1286985</v>
      </c>
      <c r="AE230" s="230" t="s">
        <v>39</v>
      </c>
      <c r="AF230" s="128">
        <f>'EV ECONOMICA'!BR230</f>
        <v>0</v>
      </c>
      <c r="AG230" s="230"/>
      <c r="AH230" s="128">
        <f>'EV ECONOMICA'!BW230</f>
        <v>0</v>
      </c>
      <c r="AI230" s="230"/>
      <c r="AJ230" s="128">
        <f>'EV ECONOMICA'!CB230</f>
        <v>0</v>
      </c>
      <c r="AK230" s="230"/>
      <c r="AL230" s="128">
        <f>'EV ECONOMICA'!CG230</f>
        <v>0</v>
      </c>
      <c r="AM230" s="230"/>
      <c r="AN230" s="128">
        <f>'EV ECONOMICA'!CL230</f>
        <v>0</v>
      </c>
      <c r="AO230" s="230"/>
      <c r="AP230" s="128">
        <f>'EV ECONOMICA'!CQ230</f>
        <v>0</v>
      </c>
      <c r="AQ230" s="230"/>
      <c r="AR230" s="128">
        <f>'EV ECONOMICA'!CV230</f>
        <v>0</v>
      </c>
      <c r="AS230" s="230"/>
      <c r="AT230" s="128">
        <f>'EV ECONOMICA'!DA230</f>
        <v>0</v>
      </c>
      <c r="AU230" s="230"/>
      <c r="AV230" s="128">
        <f>'EV ECONOMICA'!DF230</f>
        <v>0</v>
      </c>
      <c r="AW230" s="230"/>
      <c r="AX230" s="128">
        <f>'EV ECONOMICA'!DK230</f>
        <v>0</v>
      </c>
      <c r="AY230" s="230"/>
      <c r="AZ230" s="128">
        <f>'EV ECONOMICA'!DP230</f>
        <v>0</v>
      </c>
      <c r="BA230" s="230"/>
      <c r="BB230" s="128">
        <f>'EV ECONOMICA'!DU230</f>
        <v>0</v>
      </c>
      <c r="BC230" s="230"/>
      <c r="BD230" s="128">
        <f>'EV ECONOMICA'!DZ230</f>
        <v>0</v>
      </c>
      <c r="BE230" s="230"/>
      <c r="BF230" s="128">
        <f>'EV ECONOMICA'!EE230</f>
        <v>0</v>
      </c>
      <c r="BG230" s="230"/>
      <c r="BH230" s="128">
        <f>'EV ECONOMICA'!EJ230</f>
        <v>1487500</v>
      </c>
      <c r="BI230" s="230" t="s">
        <v>38</v>
      </c>
    </row>
    <row r="231" spans="1:61" s="226" customFormat="1" ht="51" x14ac:dyDescent="0.2">
      <c r="A231" s="103">
        <v>222</v>
      </c>
      <c r="B231" s="202" t="s">
        <v>361</v>
      </c>
      <c r="C231" s="121" t="s">
        <v>355</v>
      </c>
      <c r="D231" s="146">
        <v>1</v>
      </c>
      <c r="E231" s="227" t="s">
        <v>53</v>
      </c>
      <c r="F231" s="228">
        <v>1</v>
      </c>
      <c r="G231" s="25">
        <v>1319721.8999999999</v>
      </c>
      <c r="H231" s="128">
        <f>'EV ECONOMICA'!J231</f>
        <v>0</v>
      </c>
      <c r="I231" s="230"/>
      <c r="J231" s="128">
        <f>'EV ECONOMICA'!O231</f>
        <v>0</v>
      </c>
      <c r="K231" s="230"/>
      <c r="L231" s="128">
        <f>'EV ECONOMICA'!T231</f>
        <v>0</v>
      </c>
      <c r="M231" s="230"/>
      <c r="N231" s="128">
        <f>'EV ECONOMICA'!Y231</f>
        <v>0</v>
      </c>
      <c r="O231" s="230"/>
      <c r="P231" s="128">
        <f>'EV ECONOMICA'!AD231</f>
        <v>0</v>
      </c>
      <c r="Q231" s="230"/>
      <c r="R231" s="128">
        <f>'EV ECONOMICA'!AI231</f>
        <v>0</v>
      </c>
      <c r="S231" s="230"/>
      <c r="T231" s="128">
        <f>'EV ECONOMICA'!AN231</f>
        <v>0</v>
      </c>
      <c r="U231" s="230"/>
      <c r="V231" s="128">
        <f>'EV ECONOMICA'!AS231</f>
        <v>0</v>
      </c>
      <c r="W231" s="230"/>
      <c r="X231" s="128">
        <f>'EV ECONOMICA'!AX231</f>
        <v>0</v>
      </c>
      <c r="Y231" s="230"/>
      <c r="Z231" s="128">
        <f>'EV ECONOMICA'!BC231</f>
        <v>0</v>
      </c>
      <c r="AA231" s="230"/>
      <c r="AB231" s="128">
        <f>'EV ECONOMICA'!BH231</f>
        <v>0</v>
      </c>
      <c r="AC231" s="230"/>
      <c r="AD231" s="128">
        <f>'EV ECONOMICA'!BM231</f>
        <v>0</v>
      </c>
      <c r="AE231" s="230"/>
      <c r="AF231" s="128">
        <f>'EV ECONOMICA'!BR231</f>
        <v>0</v>
      </c>
      <c r="AG231" s="230"/>
      <c r="AH231" s="128">
        <f>'EV ECONOMICA'!BW231</f>
        <v>0</v>
      </c>
      <c r="AI231" s="230"/>
      <c r="AJ231" s="128">
        <f>'EV ECONOMICA'!CB231</f>
        <v>0</v>
      </c>
      <c r="AK231" s="230"/>
      <c r="AL231" s="128">
        <f>'EV ECONOMICA'!CG231</f>
        <v>0</v>
      </c>
      <c r="AM231" s="230"/>
      <c r="AN231" s="128">
        <f>'EV ECONOMICA'!CL231</f>
        <v>0</v>
      </c>
      <c r="AO231" s="230"/>
      <c r="AP231" s="128">
        <f>'EV ECONOMICA'!CQ231</f>
        <v>0</v>
      </c>
      <c r="AQ231" s="230"/>
      <c r="AR231" s="128">
        <f>'EV ECONOMICA'!CV231</f>
        <v>0</v>
      </c>
      <c r="AS231" s="230"/>
      <c r="AT231" s="128">
        <f>'EV ECONOMICA'!DA231</f>
        <v>0</v>
      </c>
      <c r="AU231" s="230"/>
      <c r="AV231" s="128">
        <f>'EV ECONOMICA'!DF231</f>
        <v>0</v>
      </c>
      <c r="AW231" s="230"/>
      <c r="AX231" s="128">
        <f>'EV ECONOMICA'!DK231</f>
        <v>0</v>
      </c>
      <c r="AY231" s="230"/>
      <c r="AZ231" s="128">
        <f>'EV ECONOMICA'!DP231</f>
        <v>0</v>
      </c>
      <c r="BA231" s="230"/>
      <c r="BB231" s="128">
        <f>'EV ECONOMICA'!DU231</f>
        <v>0</v>
      </c>
      <c r="BC231" s="230"/>
      <c r="BD231" s="128">
        <f>'EV ECONOMICA'!DZ231</f>
        <v>0</v>
      </c>
      <c r="BE231" s="230"/>
      <c r="BF231" s="128">
        <f>'EV ECONOMICA'!EE231</f>
        <v>0</v>
      </c>
      <c r="BG231" s="230"/>
      <c r="BH231" s="128">
        <f>'EV ECONOMICA'!EJ231</f>
        <v>1433950</v>
      </c>
      <c r="BI231" s="230" t="s">
        <v>38</v>
      </c>
    </row>
    <row r="232" spans="1:61" s="226" customFormat="1" ht="25.5" x14ac:dyDescent="0.2">
      <c r="A232" s="103">
        <v>223</v>
      </c>
      <c r="B232" s="202" t="s">
        <v>362</v>
      </c>
      <c r="C232" s="121" t="s">
        <v>355</v>
      </c>
      <c r="D232" s="146">
        <v>1</v>
      </c>
      <c r="E232" s="227" t="s">
        <v>53</v>
      </c>
      <c r="F232" s="228">
        <v>1</v>
      </c>
      <c r="G232" s="25">
        <v>1443493.8</v>
      </c>
      <c r="H232" s="128">
        <f>'EV ECONOMICA'!J232</f>
        <v>0</v>
      </c>
      <c r="I232" s="230"/>
      <c r="J232" s="128">
        <f>'EV ECONOMICA'!O232</f>
        <v>0</v>
      </c>
      <c r="K232" s="230"/>
      <c r="L232" s="128">
        <f>'EV ECONOMICA'!T232</f>
        <v>0</v>
      </c>
      <c r="M232" s="230"/>
      <c r="N232" s="128">
        <f>'EV ECONOMICA'!Y232</f>
        <v>0</v>
      </c>
      <c r="O232" s="230"/>
      <c r="P232" s="128">
        <f>'EV ECONOMICA'!AD232</f>
        <v>0</v>
      </c>
      <c r="Q232" s="230"/>
      <c r="R232" s="128">
        <f>'EV ECONOMICA'!AI232</f>
        <v>0</v>
      </c>
      <c r="S232" s="230"/>
      <c r="T232" s="128">
        <f>'EV ECONOMICA'!AN232</f>
        <v>0</v>
      </c>
      <c r="U232" s="230"/>
      <c r="V232" s="128">
        <f>'EV ECONOMICA'!AS232</f>
        <v>0</v>
      </c>
      <c r="W232" s="230"/>
      <c r="X232" s="128">
        <f>'EV ECONOMICA'!AX232</f>
        <v>0</v>
      </c>
      <c r="Y232" s="230"/>
      <c r="Z232" s="128">
        <f>'EV ECONOMICA'!BC232</f>
        <v>0</v>
      </c>
      <c r="AA232" s="230"/>
      <c r="AB232" s="128">
        <f>'EV ECONOMICA'!BH232</f>
        <v>0</v>
      </c>
      <c r="AC232" s="230"/>
      <c r="AD232" s="128">
        <f>'EV ECONOMICA'!BM232</f>
        <v>1292868.3600000001</v>
      </c>
      <c r="AE232" s="230" t="s">
        <v>39</v>
      </c>
      <c r="AF232" s="128">
        <f>'EV ECONOMICA'!BR232</f>
        <v>0</v>
      </c>
      <c r="AG232" s="230"/>
      <c r="AH232" s="128">
        <f>'EV ECONOMICA'!BW232</f>
        <v>0</v>
      </c>
      <c r="AI232" s="230"/>
      <c r="AJ232" s="128">
        <f>'EV ECONOMICA'!CB232</f>
        <v>0</v>
      </c>
      <c r="AK232" s="230"/>
      <c r="AL232" s="128">
        <f>'EV ECONOMICA'!CG232</f>
        <v>0</v>
      </c>
      <c r="AM232" s="230"/>
      <c r="AN232" s="128">
        <f>'EV ECONOMICA'!CL232</f>
        <v>0</v>
      </c>
      <c r="AO232" s="230"/>
      <c r="AP232" s="128">
        <f>'EV ECONOMICA'!CQ232</f>
        <v>0</v>
      </c>
      <c r="AQ232" s="230"/>
      <c r="AR232" s="128">
        <f>'EV ECONOMICA'!CV232</f>
        <v>0</v>
      </c>
      <c r="AS232" s="230"/>
      <c r="AT232" s="128">
        <f>'EV ECONOMICA'!DA232</f>
        <v>0</v>
      </c>
      <c r="AU232" s="230"/>
      <c r="AV232" s="128">
        <f>'EV ECONOMICA'!DF232</f>
        <v>0</v>
      </c>
      <c r="AW232" s="230"/>
      <c r="AX232" s="128">
        <f>'EV ECONOMICA'!DK232</f>
        <v>0</v>
      </c>
      <c r="AY232" s="230"/>
      <c r="AZ232" s="128">
        <f>'EV ECONOMICA'!DP232</f>
        <v>0</v>
      </c>
      <c r="BA232" s="230"/>
      <c r="BB232" s="128">
        <f>'EV ECONOMICA'!DU232</f>
        <v>0</v>
      </c>
      <c r="BC232" s="230"/>
      <c r="BD232" s="128">
        <f>'EV ECONOMICA'!DZ232</f>
        <v>0</v>
      </c>
      <c r="BE232" s="230"/>
      <c r="BF232" s="128">
        <f>'EV ECONOMICA'!EE232</f>
        <v>0</v>
      </c>
      <c r="BG232" s="230"/>
      <c r="BH232" s="128">
        <f>'EV ECONOMICA'!EJ232</f>
        <v>0</v>
      </c>
      <c r="BI232" s="230"/>
    </row>
    <row r="233" spans="1:61" s="226" customFormat="1" ht="51" x14ac:dyDescent="0.2">
      <c r="A233" s="103">
        <v>224</v>
      </c>
      <c r="B233" s="202" t="s">
        <v>363</v>
      </c>
      <c r="C233" s="121" t="s">
        <v>355</v>
      </c>
      <c r="D233" s="146">
        <v>1</v>
      </c>
      <c r="E233" s="227" t="s">
        <v>53</v>
      </c>
      <c r="F233" s="228">
        <v>11</v>
      </c>
      <c r="G233" s="25">
        <v>387226</v>
      </c>
      <c r="H233" s="128">
        <f>'EV ECONOMICA'!J233</f>
        <v>0</v>
      </c>
      <c r="I233" s="230"/>
      <c r="J233" s="128">
        <f>'EV ECONOMICA'!O233</f>
        <v>0</v>
      </c>
      <c r="K233" s="230"/>
      <c r="L233" s="128">
        <f>'EV ECONOMICA'!T233</f>
        <v>0</v>
      </c>
      <c r="M233" s="230"/>
      <c r="N233" s="128">
        <f>'EV ECONOMICA'!Y233</f>
        <v>0</v>
      </c>
      <c r="O233" s="230"/>
      <c r="P233" s="128">
        <f>'EV ECONOMICA'!AD233</f>
        <v>0</v>
      </c>
      <c r="Q233" s="230"/>
      <c r="R233" s="128">
        <f>'EV ECONOMICA'!AI233</f>
        <v>0</v>
      </c>
      <c r="S233" s="230"/>
      <c r="T233" s="128">
        <f>'EV ECONOMICA'!AN233</f>
        <v>0</v>
      </c>
      <c r="U233" s="230"/>
      <c r="V233" s="128">
        <f>'EV ECONOMICA'!AS233</f>
        <v>0</v>
      </c>
      <c r="W233" s="230"/>
      <c r="X233" s="128">
        <f>'EV ECONOMICA'!AX233</f>
        <v>788684.4</v>
      </c>
      <c r="Y233" s="230" t="s">
        <v>39</v>
      </c>
      <c r="Z233" s="128">
        <f>'EV ECONOMICA'!BC233</f>
        <v>0</v>
      </c>
      <c r="AA233" s="230"/>
      <c r="AB233" s="128">
        <f>'EV ECONOMICA'!BH233</f>
        <v>0</v>
      </c>
      <c r="AC233" s="230"/>
      <c r="AD233" s="128">
        <f>'EV ECONOMICA'!BM233</f>
        <v>338998.87</v>
      </c>
      <c r="AE233" s="230" t="s">
        <v>39</v>
      </c>
      <c r="AF233" s="128">
        <f>'EV ECONOMICA'!BR233</f>
        <v>0</v>
      </c>
      <c r="AG233" s="230"/>
      <c r="AH233" s="128">
        <f>'EV ECONOMICA'!BW233</f>
        <v>0</v>
      </c>
      <c r="AI233" s="230"/>
      <c r="AJ233" s="128">
        <f>'EV ECONOMICA'!CB233</f>
        <v>0</v>
      </c>
      <c r="AK233" s="230"/>
      <c r="AL233" s="128">
        <f>'EV ECONOMICA'!CG233</f>
        <v>0</v>
      </c>
      <c r="AM233" s="230"/>
      <c r="AN233" s="128">
        <f>'EV ECONOMICA'!CL233</f>
        <v>467634.3</v>
      </c>
      <c r="AO233" s="230" t="s">
        <v>39</v>
      </c>
      <c r="AP233" s="128">
        <f>'EV ECONOMICA'!CQ233</f>
        <v>0</v>
      </c>
      <c r="AQ233" s="230"/>
      <c r="AR233" s="128">
        <f>'EV ECONOMICA'!CV233</f>
        <v>0</v>
      </c>
      <c r="AS233" s="230"/>
      <c r="AT233" s="128">
        <f>'EV ECONOMICA'!DA233</f>
        <v>0</v>
      </c>
      <c r="AU233" s="230"/>
      <c r="AV233" s="128">
        <f>'EV ECONOMICA'!DF233</f>
        <v>0</v>
      </c>
      <c r="AW233" s="230"/>
      <c r="AX233" s="128">
        <f>'EV ECONOMICA'!DK233</f>
        <v>0</v>
      </c>
      <c r="AY233" s="230"/>
      <c r="AZ233" s="128">
        <f>'EV ECONOMICA'!DP233</f>
        <v>0</v>
      </c>
      <c r="BA233" s="230"/>
      <c r="BB233" s="128">
        <f>'EV ECONOMICA'!DU233</f>
        <v>0</v>
      </c>
      <c r="BC233" s="230"/>
      <c r="BD233" s="128">
        <f>'EV ECONOMICA'!DZ233</f>
        <v>0</v>
      </c>
      <c r="BE233" s="230"/>
      <c r="BF233" s="128">
        <f>'EV ECONOMICA'!EE233</f>
        <v>0</v>
      </c>
      <c r="BG233" s="230"/>
      <c r="BH233" s="128">
        <f>'EV ECONOMICA'!EJ233</f>
        <v>408527</v>
      </c>
      <c r="BI233" s="230" t="s">
        <v>39</v>
      </c>
    </row>
    <row r="234" spans="1:61" s="226" customFormat="1" ht="38.25" x14ac:dyDescent="0.2">
      <c r="A234" s="103">
        <v>225</v>
      </c>
      <c r="B234" s="202" t="s">
        <v>364</v>
      </c>
      <c r="C234" s="121" t="s">
        <v>365</v>
      </c>
      <c r="D234" s="146">
        <v>1</v>
      </c>
      <c r="E234" s="227" t="s">
        <v>53</v>
      </c>
      <c r="F234" s="228">
        <v>1</v>
      </c>
      <c r="G234" s="25">
        <v>474458.95</v>
      </c>
      <c r="H234" s="128">
        <f>'EV ECONOMICA'!J234</f>
        <v>0</v>
      </c>
      <c r="I234" s="230"/>
      <c r="J234" s="128">
        <f>'EV ECONOMICA'!O234</f>
        <v>0</v>
      </c>
      <c r="K234" s="230"/>
      <c r="L234" s="128">
        <f>'EV ECONOMICA'!T234</f>
        <v>0</v>
      </c>
      <c r="M234" s="230"/>
      <c r="N234" s="128">
        <f>'EV ECONOMICA'!Y234</f>
        <v>0</v>
      </c>
      <c r="O234" s="230"/>
      <c r="P234" s="128">
        <f>'EV ECONOMICA'!AD234</f>
        <v>0</v>
      </c>
      <c r="Q234" s="230"/>
      <c r="R234" s="128">
        <f>'EV ECONOMICA'!AI234</f>
        <v>0</v>
      </c>
      <c r="S234" s="230"/>
      <c r="T234" s="128">
        <f>'EV ECONOMICA'!AN234</f>
        <v>0</v>
      </c>
      <c r="U234" s="230"/>
      <c r="V234" s="128">
        <f>'EV ECONOMICA'!AS234</f>
        <v>0</v>
      </c>
      <c r="W234" s="230"/>
      <c r="X234" s="128">
        <f>'EV ECONOMICA'!AX234</f>
        <v>0</v>
      </c>
      <c r="Y234" s="230"/>
      <c r="Z234" s="128">
        <f>'EV ECONOMICA'!BC234</f>
        <v>0</v>
      </c>
      <c r="AA234" s="230"/>
      <c r="AB234" s="128">
        <f>'EV ECONOMICA'!BH234</f>
        <v>0</v>
      </c>
      <c r="AC234" s="230"/>
      <c r="AD234" s="128">
        <f>'EV ECONOMICA'!BM234</f>
        <v>424950.19</v>
      </c>
      <c r="AE234" s="230" t="s">
        <v>39</v>
      </c>
      <c r="AF234" s="128">
        <f>'EV ECONOMICA'!BR234</f>
        <v>0</v>
      </c>
      <c r="AG234" s="230"/>
      <c r="AH234" s="128">
        <f>'EV ECONOMICA'!BW234</f>
        <v>0</v>
      </c>
      <c r="AI234" s="230"/>
      <c r="AJ234" s="128">
        <f>'EV ECONOMICA'!CB234</f>
        <v>0</v>
      </c>
      <c r="AK234" s="230"/>
      <c r="AL234" s="128">
        <f>'EV ECONOMICA'!CG234</f>
        <v>0</v>
      </c>
      <c r="AM234" s="230"/>
      <c r="AN234" s="128">
        <f>'EV ECONOMICA'!CL234</f>
        <v>827130.92</v>
      </c>
      <c r="AO234" s="230" t="s">
        <v>39</v>
      </c>
      <c r="AP234" s="128">
        <f>'EV ECONOMICA'!CQ234</f>
        <v>0</v>
      </c>
      <c r="AQ234" s="230"/>
      <c r="AR234" s="128">
        <f>'EV ECONOMICA'!CV234</f>
        <v>0</v>
      </c>
      <c r="AS234" s="230"/>
      <c r="AT234" s="128">
        <f>'EV ECONOMICA'!DA234</f>
        <v>0</v>
      </c>
      <c r="AU234" s="230"/>
      <c r="AV234" s="128">
        <f>'EV ECONOMICA'!DF234</f>
        <v>0</v>
      </c>
      <c r="AW234" s="230"/>
      <c r="AX234" s="128">
        <f>'EV ECONOMICA'!DK234</f>
        <v>0</v>
      </c>
      <c r="AY234" s="230"/>
      <c r="AZ234" s="128">
        <f>'EV ECONOMICA'!DP234</f>
        <v>0</v>
      </c>
      <c r="BA234" s="230" t="s">
        <v>38</v>
      </c>
      <c r="BB234" s="128">
        <f>'EV ECONOMICA'!DU234</f>
        <v>0</v>
      </c>
      <c r="BC234" s="230"/>
      <c r="BD234" s="128">
        <f>'EV ECONOMICA'!DZ234</f>
        <v>0</v>
      </c>
      <c r="BE234" s="230"/>
      <c r="BF234" s="128">
        <f>'EV ECONOMICA'!EE234</f>
        <v>0</v>
      </c>
      <c r="BG234" s="230"/>
      <c r="BH234" s="128">
        <f>'EV ECONOMICA'!EJ234</f>
        <v>0</v>
      </c>
      <c r="BI234" s="230"/>
    </row>
    <row r="235" spans="1:61" s="226" customFormat="1" ht="25.5" x14ac:dyDescent="0.2">
      <c r="A235" s="103">
        <v>226</v>
      </c>
      <c r="B235" s="202" t="s">
        <v>366</v>
      </c>
      <c r="C235" s="121" t="s">
        <v>365</v>
      </c>
      <c r="D235" s="146">
        <v>1</v>
      </c>
      <c r="E235" s="227" t="s">
        <v>53</v>
      </c>
      <c r="F235" s="228">
        <v>1</v>
      </c>
      <c r="G235" s="25">
        <v>749901.17616399995</v>
      </c>
      <c r="H235" s="128">
        <f>'EV ECONOMICA'!J235</f>
        <v>0</v>
      </c>
      <c r="I235" s="230"/>
      <c r="J235" s="128">
        <f>'EV ECONOMICA'!O235</f>
        <v>0</v>
      </c>
      <c r="K235" s="230"/>
      <c r="L235" s="128">
        <f>'EV ECONOMICA'!T235</f>
        <v>0</v>
      </c>
      <c r="M235" s="230"/>
      <c r="N235" s="128">
        <f>'EV ECONOMICA'!Y235</f>
        <v>0</v>
      </c>
      <c r="O235" s="230"/>
      <c r="P235" s="128">
        <f>'EV ECONOMICA'!AD235</f>
        <v>0</v>
      </c>
      <c r="Q235" s="230"/>
      <c r="R235" s="128">
        <f>'EV ECONOMICA'!AI235</f>
        <v>0</v>
      </c>
      <c r="S235" s="230"/>
      <c r="T235" s="128">
        <f>'EV ECONOMICA'!AN235</f>
        <v>0</v>
      </c>
      <c r="U235" s="230"/>
      <c r="V235" s="128">
        <f>'EV ECONOMICA'!AS235</f>
        <v>0</v>
      </c>
      <c r="W235" s="230"/>
      <c r="X235" s="128">
        <f>'EV ECONOMICA'!AX235</f>
        <v>0</v>
      </c>
      <c r="Y235" s="230"/>
      <c r="Z235" s="128">
        <f>'EV ECONOMICA'!BC235</f>
        <v>0</v>
      </c>
      <c r="AA235" s="230"/>
      <c r="AB235" s="128">
        <f>'EV ECONOMICA'!BH235</f>
        <v>0</v>
      </c>
      <c r="AC235" s="230"/>
      <c r="AD235" s="128">
        <f>'EV ECONOMICA'!BM235</f>
        <v>892500</v>
      </c>
      <c r="AE235" s="230" t="s">
        <v>39</v>
      </c>
      <c r="AF235" s="128">
        <f>'EV ECONOMICA'!BR235</f>
        <v>0</v>
      </c>
      <c r="AG235" s="230"/>
      <c r="AH235" s="128">
        <f>'EV ECONOMICA'!BW235</f>
        <v>0</v>
      </c>
      <c r="AI235" s="230"/>
      <c r="AJ235" s="128">
        <f>'EV ECONOMICA'!CB235</f>
        <v>0</v>
      </c>
      <c r="AK235" s="230"/>
      <c r="AL235" s="128">
        <f>'EV ECONOMICA'!CG235</f>
        <v>0</v>
      </c>
      <c r="AM235" s="230"/>
      <c r="AN235" s="128">
        <f>'EV ECONOMICA'!CL235</f>
        <v>0</v>
      </c>
      <c r="AO235" s="230"/>
      <c r="AP235" s="128">
        <f>'EV ECONOMICA'!CQ235</f>
        <v>0</v>
      </c>
      <c r="AQ235" s="230"/>
      <c r="AR235" s="128">
        <f>'EV ECONOMICA'!CV235</f>
        <v>0</v>
      </c>
      <c r="AS235" s="230"/>
      <c r="AT235" s="128">
        <f>'EV ECONOMICA'!DA235</f>
        <v>0</v>
      </c>
      <c r="AU235" s="230"/>
      <c r="AV235" s="128">
        <f>'EV ECONOMICA'!DF235</f>
        <v>0</v>
      </c>
      <c r="AW235" s="230"/>
      <c r="AX235" s="128">
        <f>'EV ECONOMICA'!DK235</f>
        <v>0</v>
      </c>
      <c r="AY235" s="230"/>
      <c r="AZ235" s="128">
        <f>'EV ECONOMICA'!DP235</f>
        <v>0</v>
      </c>
      <c r="BA235" s="230"/>
      <c r="BB235" s="128">
        <f>'EV ECONOMICA'!DU235</f>
        <v>0</v>
      </c>
      <c r="BC235" s="230"/>
      <c r="BD235" s="128">
        <f>'EV ECONOMICA'!DZ235</f>
        <v>0</v>
      </c>
      <c r="BE235" s="230"/>
      <c r="BF235" s="128">
        <f>'EV ECONOMICA'!EE235</f>
        <v>0</v>
      </c>
      <c r="BG235" s="230"/>
      <c r="BH235" s="128">
        <f>'EV ECONOMICA'!EJ235</f>
        <v>0</v>
      </c>
      <c r="BI235" s="230"/>
    </row>
    <row r="236" spans="1:61" s="226" customFormat="1" ht="38.25" x14ac:dyDescent="0.2">
      <c r="A236" s="103">
        <v>227</v>
      </c>
      <c r="B236" s="202" t="s">
        <v>367</v>
      </c>
      <c r="C236" s="121" t="s">
        <v>365</v>
      </c>
      <c r="D236" s="146">
        <v>1</v>
      </c>
      <c r="E236" s="227" t="s">
        <v>53</v>
      </c>
      <c r="F236" s="228">
        <v>1</v>
      </c>
      <c r="G236" s="25">
        <v>412573</v>
      </c>
      <c r="H236" s="128">
        <f>'EV ECONOMICA'!J236</f>
        <v>0</v>
      </c>
      <c r="I236" s="230"/>
      <c r="J236" s="128">
        <f>'EV ECONOMICA'!O236</f>
        <v>0</v>
      </c>
      <c r="K236" s="230"/>
      <c r="L236" s="128">
        <f>'EV ECONOMICA'!T236</f>
        <v>0</v>
      </c>
      <c r="M236" s="230"/>
      <c r="N236" s="128">
        <f>'EV ECONOMICA'!Y236</f>
        <v>0</v>
      </c>
      <c r="O236" s="230"/>
      <c r="P236" s="128">
        <f>'EV ECONOMICA'!AD236</f>
        <v>0</v>
      </c>
      <c r="Q236" s="230"/>
      <c r="R236" s="128">
        <f>'EV ECONOMICA'!AI236</f>
        <v>0</v>
      </c>
      <c r="S236" s="230"/>
      <c r="T236" s="128">
        <f>'EV ECONOMICA'!AN236</f>
        <v>0</v>
      </c>
      <c r="U236" s="230"/>
      <c r="V236" s="128">
        <f>'EV ECONOMICA'!AS236</f>
        <v>0</v>
      </c>
      <c r="W236" s="230"/>
      <c r="X236" s="128">
        <f>'EV ECONOMICA'!AX236</f>
        <v>0</v>
      </c>
      <c r="Y236" s="230"/>
      <c r="Z236" s="128">
        <f>'EV ECONOMICA'!BC236</f>
        <v>0</v>
      </c>
      <c r="AA236" s="230"/>
      <c r="AB236" s="128">
        <f>'EV ECONOMICA'!BH236</f>
        <v>0</v>
      </c>
      <c r="AC236" s="230"/>
      <c r="AD236" s="128">
        <f>'EV ECONOMICA'!BM236</f>
        <v>379610</v>
      </c>
      <c r="AE236" s="230" t="s">
        <v>39</v>
      </c>
      <c r="AF236" s="128">
        <f>'EV ECONOMICA'!BR236</f>
        <v>0</v>
      </c>
      <c r="AG236" s="230"/>
      <c r="AH236" s="128">
        <f>'EV ECONOMICA'!BW236</f>
        <v>0</v>
      </c>
      <c r="AI236" s="230"/>
      <c r="AJ236" s="128">
        <f>'EV ECONOMICA'!CB236</f>
        <v>0</v>
      </c>
      <c r="AK236" s="230"/>
      <c r="AL236" s="128">
        <f>'EV ECONOMICA'!CG236</f>
        <v>0</v>
      </c>
      <c r="AM236" s="230"/>
      <c r="AN236" s="128">
        <f>'EV ECONOMICA'!CL236</f>
        <v>741536.6</v>
      </c>
      <c r="AO236" s="230" t="s">
        <v>39</v>
      </c>
      <c r="AP236" s="128">
        <f>'EV ECONOMICA'!CQ236</f>
        <v>0</v>
      </c>
      <c r="AQ236" s="230"/>
      <c r="AR236" s="128">
        <f>'EV ECONOMICA'!CV236</f>
        <v>0</v>
      </c>
      <c r="AS236" s="230"/>
      <c r="AT236" s="128">
        <f>'EV ECONOMICA'!DA236</f>
        <v>0</v>
      </c>
      <c r="AU236" s="230"/>
      <c r="AV236" s="128">
        <f>'EV ECONOMICA'!DF236</f>
        <v>0</v>
      </c>
      <c r="AW236" s="230"/>
      <c r="AX236" s="128">
        <f>'EV ECONOMICA'!DK236</f>
        <v>0</v>
      </c>
      <c r="AY236" s="230"/>
      <c r="AZ236" s="128">
        <f>'EV ECONOMICA'!DP236</f>
        <v>0</v>
      </c>
      <c r="BA236" s="230" t="s">
        <v>38</v>
      </c>
      <c r="BB236" s="128">
        <f>'EV ECONOMICA'!DU236</f>
        <v>0</v>
      </c>
      <c r="BC236" s="230"/>
      <c r="BD236" s="128">
        <f>'EV ECONOMICA'!DZ236</f>
        <v>0</v>
      </c>
      <c r="BE236" s="230"/>
      <c r="BF236" s="128">
        <f>'EV ECONOMICA'!EE236</f>
        <v>0</v>
      </c>
      <c r="BG236" s="230"/>
      <c r="BH236" s="128">
        <f>'EV ECONOMICA'!EJ236</f>
        <v>0</v>
      </c>
      <c r="BI236" s="230"/>
    </row>
    <row r="237" spans="1:61" s="226" customFormat="1" ht="25.5" x14ac:dyDescent="0.2">
      <c r="A237" s="103">
        <v>228</v>
      </c>
      <c r="B237" s="202" t="s">
        <v>368</v>
      </c>
      <c r="C237" s="121" t="s">
        <v>365</v>
      </c>
      <c r="D237" s="146">
        <v>1</v>
      </c>
      <c r="E237" s="227" t="s">
        <v>53</v>
      </c>
      <c r="F237" s="228">
        <v>1</v>
      </c>
      <c r="G237" s="25">
        <v>1066937.3397619999</v>
      </c>
      <c r="H237" s="128">
        <f>'EV ECONOMICA'!J237</f>
        <v>0</v>
      </c>
      <c r="I237" s="230"/>
      <c r="J237" s="128">
        <f>'EV ECONOMICA'!O237</f>
        <v>0</v>
      </c>
      <c r="K237" s="230"/>
      <c r="L237" s="128">
        <f>'EV ECONOMICA'!T237</f>
        <v>0</v>
      </c>
      <c r="M237" s="230"/>
      <c r="N237" s="128">
        <f>'EV ECONOMICA'!Y237</f>
        <v>0</v>
      </c>
      <c r="O237" s="230"/>
      <c r="P237" s="128">
        <f>'EV ECONOMICA'!AD237</f>
        <v>0</v>
      </c>
      <c r="Q237" s="230"/>
      <c r="R237" s="128">
        <f>'EV ECONOMICA'!AI237</f>
        <v>0</v>
      </c>
      <c r="S237" s="230"/>
      <c r="T237" s="128">
        <f>'EV ECONOMICA'!AN237</f>
        <v>0</v>
      </c>
      <c r="U237" s="230"/>
      <c r="V237" s="128">
        <f>'EV ECONOMICA'!AS237</f>
        <v>0</v>
      </c>
      <c r="W237" s="230"/>
      <c r="X237" s="128">
        <f>'EV ECONOMICA'!AX237</f>
        <v>0</v>
      </c>
      <c r="Y237" s="230"/>
      <c r="Z237" s="128">
        <f>'EV ECONOMICA'!BC237</f>
        <v>0</v>
      </c>
      <c r="AA237" s="230"/>
      <c r="AB237" s="128">
        <f>'EV ECONOMICA'!BH237</f>
        <v>0</v>
      </c>
      <c r="AC237" s="230"/>
      <c r="AD237" s="128">
        <f>'EV ECONOMICA'!BM237</f>
        <v>1010166.01</v>
      </c>
      <c r="AE237" s="230" t="s">
        <v>39</v>
      </c>
      <c r="AF237" s="128">
        <f>'EV ECONOMICA'!BR237</f>
        <v>0</v>
      </c>
      <c r="AG237" s="230"/>
      <c r="AH237" s="128">
        <f>'EV ECONOMICA'!BW237</f>
        <v>0</v>
      </c>
      <c r="AI237" s="230"/>
      <c r="AJ237" s="128">
        <f>'EV ECONOMICA'!CB237</f>
        <v>0</v>
      </c>
      <c r="AK237" s="230"/>
      <c r="AL237" s="128">
        <f>'EV ECONOMICA'!CG237</f>
        <v>0</v>
      </c>
      <c r="AM237" s="230"/>
      <c r="AN237" s="128">
        <f>'EV ECONOMICA'!CL237</f>
        <v>1856281</v>
      </c>
      <c r="AO237" s="230" t="s">
        <v>39</v>
      </c>
      <c r="AP237" s="128">
        <f>'EV ECONOMICA'!CQ237</f>
        <v>0</v>
      </c>
      <c r="AQ237" s="230"/>
      <c r="AR237" s="128">
        <f>'EV ECONOMICA'!CV237</f>
        <v>0</v>
      </c>
      <c r="AS237" s="230"/>
      <c r="AT237" s="128">
        <f>'EV ECONOMICA'!DA237</f>
        <v>0</v>
      </c>
      <c r="AU237" s="230"/>
      <c r="AV237" s="128">
        <f>'EV ECONOMICA'!DF237</f>
        <v>0</v>
      </c>
      <c r="AW237" s="230"/>
      <c r="AX237" s="128">
        <f>'EV ECONOMICA'!DK237</f>
        <v>0</v>
      </c>
      <c r="AY237" s="230"/>
      <c r="AZ237" s="128">
        <f>'EV ECONOMICA'!DP237</f>
        <v>907970</v>
      </c>
      <c r="BA237" s="230" t="s">
        <v>38</v>
      </c>
      <c r="BB237" s="128">
        <f>'EV ECONOMICA'!DU237</f>
        <v>0</v>
      </c>
      <c r="BC237" s="230"/>
      <c r="BD237" s="128">
        <f>'EV ECONOMICA'!DZ237</f>
        <v>0</v>
      </c>
      <c r="BE237" s="230"/>
      <c r="BF237" s="128">
        <f>'EV ECONOMICA'!EE237</f>
        <v>0</v>
      </c>
      <c r="BG237" s="230"/>
      <c r="BH237" s="128">
        <f>'EV ECONOMICA'!EJ237</f>
        <v>0</v>
      </c>
      <c r="BI237" s="230"/>
    </row>
    <row r="238" spans="1:61" s="226" customFormat="1" ht="25.5" x14ac:dyDescent="0.2">
      <c r="A238" s="103">
        <v>229</v>
      </c>
      <c r="B238" s="202" t="s">
        <v>369</v>
      </c>
      <c r="C238" s="121" t="s">
        <v>365</v>
      </c>
      <c r="D238" s="146">
        <v>1</v>
      </c>
      <c r="E238" s="227" t="s">
        <v>53</v>
      </c>
      <c r="F238" s="228">
        <v>1</v>
      </c>
      <c r="G238" s="25">
        <v>1066937.3397619999</v>
      </c>
      <c r="H238" s="128">
        <f>'EV ECONOMICA'!J238</f>
        <v>0</v>
      </c>
      <c r="I238" s="230"/>
      <c r="J238" s="128">
        <f>'EV ECONOMICA'!O238</f>
        <v>0</v>
      </c>
      <c r="K238" s="230"/>
      <c r="L238" s="128">
        <f>'EV ECONOMICA'!T238</f>
        <v>0</v>
      </c>
      <c r="M238" s="230"/>
      <c r="N238" s="128">
        <f>'EV ECONOMICA'!Y238</f>
        <v>0</v>
      </c>
      <c r="O238" s="230"/>
      <c r="P238" s="128">
        <f>'EV ECONOMICA'!AD238</f>
        <v>0</v>
      </c>
      <c r="Q238" s="230"/>
      <c r="R238" s="128">
        <f>'EV ECONOMICA'!AI238</f>
        <v>0</v>
      </c>
      <c r="S238" s="230"/>
      <c r="T238" s="128">
        <f>'EV ECONOMICA'!AN238</f>
        <v>0</v>
      </c>
      <c r="U238" s="230"/>
      <c r="V238" s="128">
        <f>'EV ECONOMICA'!AS238</f>
        <v>0</v>
      </c>
      <c r="W238" s="230"/>
      <c r="X238" s="128">
        <f>'EV ECONOMICA'!AX238</f>
        <v>0</v>
      </c>
      <c r="Y238" s="230"/>
      <c r="Z238" s="128">
        <f>'EV ECONOMICA'!BC238</f>
        <v>0</v>
      </c>
      <c r="AA238" s="230"/>
      <c r="AB238" s="128">
        <f>'EV ECONOMICA'!BH238</f>
        <v>0</v>
      </c>
      <c r="AC238" s="230"/>
      <c r="AD238" s="128">
        <f>'EV ECONOMICA'!BM238</f>
        <v>1010166.01</v>
      </c>
      <c r="AE238" s="230" t="s">
        <v>39</v>
      </c>
      <c r="AF238" s="128">
        <f>'EV ECONOMICA'!BR238</f>
        <v>0</v>
      </c>
      <c r="AG238" s="230"/>
      <c r="AH238" s="128">
        <f>'EV ECONOMICA'!BW238</f>
        <v>0</v>
      </c>
      <c r="AI238" s="230"/>
      <c r="AJ238" s="128">
        <f>'EV ECONOMICA'!CB238</f>
        <v>0</v>
      </c>
      <c r="AK238" s="230"/>
      <c r="AL238" s="128">
        <f>'EV ECONOMICA'!CG238</f>
        <v>0</v>
      </c>
      <c r="AM238" s="230"/>
      <c r="AN238" s="128">
        <f>'EV ECONOMICA'!CL238</f>
        <v>0</v>
      </c>
      <c r="AO238" s="230"/>
      <c r="AP238" s="128">
        <f>'EV ECONOMICA'!CQ238</f>
        <v>0</v>
      </c>
      <c r="AQ238" s="230"/>
      <c r="AR238" s="128">
        <f>'EV ECONOMICA'!CV238</f>
        <v>0</v>
      </c>
      <c r="AS238" s="230"/>
      <c r="AT238" s="128">
        <f>'EV ECONOMICA'!DA238</f>
        <v>0</v>
      </c>
      <c r="AU238" s="230"/>
      <c r="AV238" s="128">
        <f>'EV ECONOMICA'!DF238</f>
        <v>0</v>
      </c>
      <c r="AW238" s="230"/>
      <c r="AX238" s="128">
        <f>'EV ECONOMICA'!DK238</f>
        <v>0</v>
      </c>
      <c r="AY238" s="230"/>
      <c r="AZ238" s="128">
        <f>'EV ECONOMICA'!DP238</f>
        <v>907970</v>
      </c>
      <c r="BA238" s="230" t="s">
        <v>39</v>
      </c>
      <c r="BB238" s="128">
        <f>'EV ECONOMICA'!DU238</f>
        <v>0</v>
      </c>
      <c r="BC238" s="230"/>
      <c r="BD238" s="128">
        <f>'EV ECONOMICA'!DZ238</f>
        <v>0</v>
      </c>
      <c r="BE238" s="230"/>
      <c r="BF238" s="128">
        <f>'EV ECONOMICA'!EE238</f>
        <v>0</v>
      </c>
      <c r="BG238" s="230"/>
      <c r="BH238" s="128">
        <f>'EV ECONOMICA'!EJ238</f>
        <v>0</v>
      </c>
      <c r="BI238" s="230"/>
    </row>
    <row r="239" spans="1:61" s="226" customFormat="1" ht="25.5" x14ac:dyDescent="0.2">
      <c r="A239" s="103">
        <v>230</v>
      </c>
      <c r="B239" s="202" t="s">
        <v>370</v>
      </c>
      <c r="C239" s="121" t="s">
        <v>365</v>
      </c>
      <c r="D239" s="146">
        <v>1</v>
      </c>
      <c r="E239" s="227" t="s">
        <v>53</v>
      </c>
      <c r="F239" s="228">
        <v>1</v>
      </c>
      <c r="G239" s="25">
        <v>674910.80717199994</v>
      </c>
      <c r="H239" s="128">
        <f>'EV ECONOMICA'!J239</f>
        <v>0</v>
      </c>
      <c r="I239" s="230"/>
      <c r="J239" s="128">
        <f>'EV ECONOMICA'!O239</f>
        <v>0</v>
      </c>
      <c r="K239" s="230"/>
      <c r="L239" s="128">
        <f>'EV ECONOMICA'!T239</f>
        <v>0</v>
      </c>
      <c r="M239" s="230"/>
      <c r="N239" s="128">
        <f>'EV ECONOMICA'!Y239</f>
        <v>0</v>
      </c>
      <c r="O239" s="230"/>
      <c r="P239" s="128">
        <f>'EV ECONOMICA'!AD239</f>
        <v>0</v>
      </c>
      <c r="Q239" s="230"/>
      <c r="R239" s="128">
        <f>'EV ECONOMICA'!AI239</f>
        <v>0</v>
      </c>
      <c r="S239" s="230"/>
      <c r="T239" s="128">
        <f>'EV ECONOMICA'!AN239</f>
        <v>0</v>
      </c>
      <c r="U239" s="230"/>
      <c r="V239" s="128">
        <f>'EV ECONOMICA'!AS239</f>
        <v>0</v>
      </c>
      <c r="W239" s="230"/>
      <c r="X239" s="128">
        <f>'EV ECONOMICA'!AX239</f>
        <v>0</v>
      </c>
      <c r="Y239" s="230"/>
      <c r="Z239" s="128">
        <f>'EV ECONOMICA'!BC239</f>
        <v>0</v>
      </c>
      <c r="AA239" s="230"/>
      <c r="AB239" s="128">
        <f>'EV ECONOMICA'!BH239</f>
        <v>0</v>
      </c>
      <c r="AC239" s="230"/>
      <c r="AD239" s="128">
        <f>'EV ECONOMICA'!BM239</f>
        <v>658168.77</v>
      </c>
      <c r="AE239" s="230" t="s">
        <v>39</v>
      </c>
      <c r="AF239" s="128">
        <f>'EV ECONOMICA'!BR239</f>
        <v>0</v>
      </c>
      <c r="AG239" s="230"/>
      <c r="AH239" s="128">
        <f>'EV ECONOMICA'!BW239</f>
        <v>0</v>
      </c>
      <c r="AI239" s="230"/>
      <c r="AJ239" s="128">
        <f>'EV ECONOMICA'!CB239</f>
        <v>0</v>
      </c>
      <c r="AK239" s="230"/>
      <c r="AL239" s="128">
        <f>'EV ECONOMICA'!CG239</f>
        <v>0</v>
      </c>
      <c r="AM239" s="230"/>
      <c r="AN239" s="128">
        <f>'EV ECONOMICA'!CL239</f>
        <v>1041246.4299999999</v>
      </c>
      <c r="AO239" s="230" t="s">
        <v>39</v>
      </c>
      <c r="AP239" s="128">
        <f>'EV ECONOMICA'!CQ239</f>
        <v>0</v>
      </c>
      <c r="AQ239" s="230"/>
      <c r="AR239" s="128">
        <f>'EV ECONOMICA'!CV239</f>
        <v>0</v>
      </c>
      <c r="AS239" s="230"/>
      <c r="AT239" s="128">
        <f>'EV ECONOMICA'!DA239</f>
        <v>0</v>
      </c>
      <c r="AU239" s="230"/>
      <c r="AV239" s="128">
        <f>'EV ECONOMICA'!DF239</f>
        <v>0</v>
      </c>
      <c r="AW239" s="230"/>
      <c r="AX239" s="128">
        <f>'EV ECONOMICA'!DK239</f>
        <v>0</v>
      </c>
      <c r="AY239" s="230"/>
      <c r="AZ239" s="128">
        <f>'EV ECONOMICA'!DP239</f>
        <v>600950</v>
      </c>
      <c r="BA239" s="230" t="s">
        <v>38</v>
      </c>
      <c r="BB239" s="128">
        <f>'EV ECONOMICA'!DU239</f>
        <v>0</v>
      </c>
      <c r="BC239" s="230"/>
      <c r="BD239" s="128">
        <f>'EV ECONOMICA'!DZ239</f>
        <v>0</v>
      </c>
      <c r="BE239" s="230"/>
      <c r="BF239" s="128">
        <f>'EV ECONOMICA'!EE239</f>
        <v>0</v>
      </c>
      <c r="BG239" s="230"/>
      <c r="BH239" s="128">
        <f>'EV ECONOMICA'!EJ239</f>
        <v>0</v>
      </c>
      <c r="BI239" s="230"/>
    </row>
    <row r="240" spans="1:61" s="226" customFormat="1" ht="25.5" x14ac:dyDescent="0.2">
      <c r="A240" s="103">
        <v>231</v>
      </c>
      <c r="B240" s="202" t="s">
        <v>371</v>
      </c>
      <c r="C240" s="121" t="s">
        <v>365</v>
      </c>
      <c r="D240" s="146">
        <v>1</v>
      </c>
      <c r="E240" s="227" t="s">
        <v>53</v>
      </c>
      <c r="F240" s="228">
        <v>1.3333333333333333</v>
      </c>
      <c r="G240" s="25">
        <v>1217013</v>
      </c>
      <c r="H240" s="128">
        <f>'EV ECONOMICA'!J240</f>
        <v>0</v>
      </c>
      <c r="I240" s="230"/>
      <c r="J240" s="128">
        <f>'EV ECONOMICA'!O240</f>
        <v>0</v>
      </c>
      <c r="K240" s="230"/>
      <c r="L240" s="128">
        <f>'EV ECONOMICA'!T240</f>
        <v>0</v>
      </c>
      <c r="M240" s="230"/>
      <c r="N240" s="128">
        <f>'EV ECONOMICA'!Y240</f>
        <v>0</v>
      </c>
      <c r="O240" s="230"/>
      <c r="P240" s="128">
        <f>'EV ECONOMICA'!AD240</f>
        <v>0</v>
      </c>
      <c r="Q240" s="230"/>
      <c r="R240" s="128">
        <f>'EV ECONOMICA'!AI240</f>
        <v>0</v>
      </c>
      <c r="S240" s="230"/>
      <c r="T240" s="128">
        <f>'EV ECONOMICA'!AN240</f>
        <v>0</v>
      </c>
      <c r="U240" s="230"/>
      <c r="V240" s="128">
        <f>'EV ECONOMICA'!AS240</f>
        <v>0</v>
      </c>
      <c r="W240" s="230"/>
      <c r="X240" s="128">
        <f>'EV ECONOMICA'!AX240</f>
        <v>0</v>
      </c>
      <c r="Y240" s="230"/>
      <c r="Z240" s="128">
        <f>'EV ECONOMICA'!BC240</f>
        <v>0</v>
      </c>
      <c r="AA240" s="230"/>
      <c r="AB240" s="128">
        <f>'EV ECONOMICA'!BH240</f>
        <v>0</v>
      </c>
      <c r="AC240" s="230"/>
      <c r="AD240" s="128">
        <f>'EV ECONOMICA'!BM240</f>
        <v>1089464.04</v>
      </c>
      <c r="AE240" s="230" t="s">
        <v>39</v>
      </c>
      <c r="AF240" s="128">
        <f>'EV ECONOMICA'!BR240</f>
        <v>0</v>
      </c>
      <c r="AG240" s="230"/>
      <c r="AH240" s="128">
        <f>'EV ECONOMICA'!BW240</f>
        <v>0</v>
      </c>
      <c r="AI240" s="230"/>
      <c r="AJ240" s="128">
        <f>'EV ECONOMICA'!CB240</f>
        <v>0</v>
      </c>
      <c r="AK240" s="230"/>
      <c r="AL240" s="128">
        <f>'EV ECONOMICA'!CG240</f>
        <v>0</v>
      </c>
      <c r="AM240" s="230"/>
      <c r="AN240" s="128">
        <f>'EV ECONOMICA'!CL240</f>
        <v>1041246.4299999999</v>
      </c>
      <c r="AO240" s="230" t="s">
        <v>39</v>
      </c>
      <c r="AP240" s="128">
        <f>'EV ECONOMICA'!CQ240</f>
        <v>0</v>
      </c>
      <c r="AQ240" s="230"/>
      <c r="AR240" s="128">
        <f>'EV ECONOMICA'!CV240</f>
        <v>0</v>
      </c>
      <c r="AS240" s="230"/>
      <c r="AT240" s="128">
        <f>'EV ECONOMICA'!DA240</f>
        <v>0</v>
      </c>
      <c r="AU240" s="230"/>
      <c r="AV240" s="128">
        <f>'EV ECONOMICA'!DF240</f>
        <v>0</v>
      </c>
      <c r="AW240" s="230"/>
      <c r="AX240" s="128">
        <f>'EV ECONOMICA'!DK240</f>
        <v>0</v>
      </c>
      <c r="AY240" s="230"/>
      <c r="AZ240" s="128">
        <f>'EV ECONOMICA'!DP240</f>
        <v>1213800</v>
      </c>
      <c r="BA240" s="230" t="s">
        <v>38</v>
      </c>
      <c r="BB240" s="128">
        <f>'EV ECONOMICA'!DU240</f>
        <v>0</v>
      </c>
      <c r="BC240" s="230"/>
      <c r="BD240" s="128">
        <f>'EV ECONOMICA'!DZ240</f>
        <v>0</v>
      </c>
      <c r="BE240" s="230"/>
      <c r="BF240" s="128">
        <f>'EV ECONOMICA'!EE240</f>
        <v>0</v>
      </c>
      <c r="BG240" s="230"/>
      <c r="BH240" s="128">
        <f>'EV ECONOMICA'!EJ240</f>
        <v>0</v>
      </c>
      <c r="BI240" s="230"/>
    </row>
    <row r="241" spans="1:61" s="226" customFormat="1" ht="25.5" x14ac:dyDescent="0.2">
      <c r="A241" s="103">
        <v>232</v>
      </c>
      <c r="B241" s="202" t="s">
        <v>372</v>
      </c>
      <c r="C241" s="121" t="s">
        <v>365</v>
      </c>
      <c r="D241" s="146">
        <v>1</v>
      </c>
      <c r="E241" s="227" t="s">
        <v>53</v>
      </c>
      <c r="F241" s="228">
        <v>1</v>
      </c>
      <c r="G241" s="25">
        <v>1216419.9635000001</v>
      </c>
      <c r="H241" s="128">
        <f>'EV ECONOMICA'!J241</f>
        <v>0</v>
      </c>
      <c r="I241" s="230"/>
      <c r="J241" s="128">
        <f>'EV ECONOMICA'!O241</f>
        <v>0</v>
      </c>
      <c r="K241" s="230"/>
      <c r="L241" s="128">
        <f>'EV ECONOMICA'!T241</f>
        <v>0</v>
      </c>
      <c r="M241" s="230"/>
      <c r="N241" s="128">
        <f>'EV ECONOMICA'!Y241</f>
        <v>0</v>
      </c>
      <c r="O241" s="230"/>
      <c r="P241" s="128">
        <f>'EV ECONOMICA'!AD241</f>
        <v>0</v>
      </c>
      <c r="Q241" s="230"/>
      <c r="R241" s="128">
        <f>'EV ECONOMICA'!AI241</f>
        <v>0</v>
      </c>
      <c r="S241" s="230"/>
      <c r="T241" s="128">
        <f>'EV ECONOMICA'!AN241</f>
        <v>0</v>
      </c>
      <c r="U241" s="230"/>
      <c r="V241" s="128">
        <f>'EV ECONOMICA'!AS241</f>
        <v>0</v>
      </c>
      <c r="W241" s="230"/>
      <c r="X241" s="128">
        <f>'EV ECONOMICA'!AX241</f>
        <v>0</v>
      </c>
      <c r="Y241" s="230"/>
      <c r="Z241" s="128">
        <f>'EV ECONOMICA'!BC241</f>
        <v>0</v>
      </c>
      <c r="AA241" s="230"/>
      <c r="AB241" s="128">
        <f>'EV ECONOMICA'!BH241</f>
        <v>0</v>
      </c>
      <c r="AC241" s="230"/>
      <c r="AD241" s="128">
        <f>'EV ECONOMICA'!BM241</f>
        <v>1089489.03</v>
      </c>
      <c r="AE241" s="230" t="s">
        <v>39</v>
      </c>
      <c r="AF241" s="128">
        <f>'EV ECONOMICA'!BR241</f>
        <v>0</v>
      </c>
      <c r="AG241" s="230"/>
      <c r="AH241" s="128">
        <f>'EV ECONOMICA'!BW241</f>
        <v>0</v>
      </c>
      <c r="AI241" s="230"/>
      <c r="AJ241" s="128">
        <f>'EV ECONOMICA'!CB241</f>
        <v>0</v>
      </c>
      <c r="AK241" s="230"/>
      <c r="AL241" s="128">
        <f>'EV ECONOMICA'!CG241</f>
        <v>0</v>
      </c>
      <c r="AM241" s="230"/>
      <c r="AN241" s="128">
        <f>'EV ECONOMICA'!CL241</f>
        <v>1041246.4299999999</v>
      </c>
      <c r="AO241" s="230" t="s">
        <v>39</v>
      </c>
      <c r="AP241" s="128">
        <f>'EV ECONOMICA'!CQ241</f>
        <v>0</v>
      </c>
      <c r="AQ241" s="230"/>
      <c r="AR241" s="128">
        <f>'EV ECONOMICA'!CV241</f>
        <v>0</v>
      </c>
      <c r="AS241" s="230"/>
      <c r="AT241" s="128">
        <f>'EV ECONOMICA'!DA241</f>
        <v>0</v>
      </c>
      <c r="AU241" s="230"/>
      <c r="AV241" s="128">
        <f>'EV ECONOMICA'!DF241</f>
        <v>0</v>
      </c>
      <c r="AW241" s="230"/>
      <c r="AX241" s="128">
        <f>'EV ECONOMICA'!DK241</f>
        <v>0</v>
      </c>
      <c r="AY241" s="230"/>
      <c r="AZ241" s="128">
        <f>'EV ECONOMICA'!DP241</f>
        <v>0</v>
      </c>
      <c r="BA241" s="230"/>
      <c r="BB241" s="128">
        <f>'EV ECONOMICA'!DU241</f>
        <v>0</v>
      </c>
      <c r="BC241" s="230"/>
      <c r="BD241" s="128">
        <f>'EV ECONOMICA'!DZ241</f>
        <v>0</v>
      </c>
      <c r="BE241" s="230"/>
      <c r="BF241" s="128">
        <f>'EV ECONOMICA'!EE241</f>
        <v>0</v>
      </c>
      <c r="BG241" s="230"/>
      <c r="BH241" s="128">
        <f>'EV ECONOMICA'!EJ241</f>
        <v>0</v>
      </c>
      <c r="BI241" s="230"/>
    </row>
    <row r="242" spans="1:61" s="226" customFormat="1" ht="25.5" x14ac:dyDescent="0.2">
      <c r="A242" s="103">
        <v>233</v>
      </c>
      <c r="B242" s="202" t="s">
        <v>373</v>
      </c>
      <c r="C242" s="121" t="s">
        <v>374</v>
      </c>
      <c r="D242" s="146">
        <v>1</v>
      </c>
      <c r="E242" s="227" t="s">
        <v>53</v>
      </c>
      <c r="F242" s="228">
        <v>35</v>
      </c>
      <c r="G242" s="25">
        <v>6653.9121319999995</v>
      </c>
      <c r="H242" s="128">
        <f>'EV ECONOMICA'!J242</f>
        <v>0</v>
      </c>
      <c r="I242" s="230"/>
      <c r="J242" s="128">
        <f>'EV ECONOMICA'!O242</f>
        <v>0</v>
      </c>
      <c r="K242" s="230"/>
      <c r="L242" s="128">
        <f>'EV ECONOMICA'!T242</f>
        <v>0</v>
      </c>
      <c r="M242" s="230"/>
      <c r="N242" s="128">
        <f>'EV ECONOMICA'!Y242</f>
        <v>0</v>
      </c>
      <c r="O242" s="230"/>
      <c r="P242" s="128">
        <f>'EV ECONOMICA'!AD242</f>
        <v>0</v>
      </c>
      <c r="Q242" s="230"/>
      <c r="R242" s="128">
        <f>'EV ECONOMICA'!AI242</f>
        <v>0</v>
      </c>
      <c r="S242" s="230"/>
      <c r="T242" s="128">
        <f>'EV ECONOMICA'!AN242</f>
        <v>0</v>
      </c>
      <c r="U242" s="230"/>
      <c r="V242" s="128">
        <f>'EV ECONOMICA'!AS242</f>
        <v>0</v>
      </c>
      <c r="W242" s="230"/>
      <c r="X242" s="128">
        <f>'EV ECONOMICA'!AX242</f>
        <v>8789.34</v>
      </c>
      <c r="Y242" s="230" t="s">
        <v>575</v>
      </c>
      <c r="Z242" s="128">
        <f>'EV ECONOMICA'!BC242</f>
        <v>0</v>
      </c>
      <c r="AA242" s="230"/>
      <c r="AB242" s="128">
        <f>'EV ECONOMICA'!BH242</f>
        <v>6664</v>
      </c>
      <c r="AC242" s="230" t="s">
        <v>39</v>
      </c>
      <c r="AD242" s="128">
        <f>'EV ECONOMICA'!BM242</f>
        <v>17850</v>
      </c>
      <c r="AE242" s="230" t="s">
        <v>39</v>
      </c>
      <c r="AF242" s="128">
        <f>'EV ECONOMICA'!BR242</f>
        <v>0</v>
      </c>
      <c r="AG242" s="230"/>
      <c r="AH242" s="128">
        <f>'EV ECONOMICA'!BW242</f>
        <v>0</v>
      </c>
      <c r="AI242" s="230"/>
      <c r="AJ242" s="128">
        <f>'EV ECONOMICA'!CB242</f>
        <v>0</v>
      </c>
      <c r="AK242" s="230"/>
      <c r="AL242" s="128">
        <f>'EV ECONOMICA'!CG242</f>
        <v>0</v>
      </c>
      <c r="AM242" s="230"/>
      <c r="AN242" s="128">
        <f>'EV ECONOMICA'!CL242</f>
        <v>26571.510000000002</v>
      </c>
      <c r="AO242" s="230" t="s">
        <v>39</v>
      </c>
      <c r="AP242" s="128">
        <f>'EV ECONOMICA'!CQ242</f>
        <v>0</v>
      </c>
      <c r="AQ242" s="230"/>
      <c r="AR242" s="128">
        <f>'EV ECONOMICA'!CV242</f>
        <v>9505.7199999999993</v>
      </c>
      <c r="AS242" s="230" t="s">
        <v>38</v>
      </c>
      <c r="AT242" s="128">
        <f>'EV ECONOMICA'!DA242</f>
        <v>0</v>
      </c>
      <c r="AU242" s="230"/>
      <c r="AV242" s="128">
        <f>'EV ECONOMICA'!DF242</f>
        <v>8710.7999999999993</v>
      </c>
      <c r="AW242" s="230" t="s">
        <v>39</v>
      </c>
      <c r="AX242" s="128">
        <f>'EV ECONOMICA'!DK242</f>
        <v>9622.34</v>
      </c>
      <c r="AY242" s="230" t="s">
        <v>39</v>
      </c>
      <c r="AZ242" s="128">
        <f>'EV ECONOMICA'!DP242</f>
        <v>0</v>
      </c>
      <c r="BA242" s="230"/>
      <c r="BB242" s="128">
        <f>'EV ECONOMICA'!DU242</f>
        <v>0</v>
      </c>
      <c r="BC242" s="230"/>
      <c r="BD242" s="128">
        <f>'EV ECONOMICA'!DZ242</f>
        <v>0</v>
      </c>
      <c r="BE242" s="230"/>
      <c r="BF242" s="128">
        <f>'EV ECONOMICA'!EE242</f>
        <v>0</v>
      </c>
      <c r="BG242" s="230"/>
      <c r="BH242" s="128">
        <f>'EV ECONOMICA'!EJ242</f>
        <v>0</v>
      </c>
      <c r="BI242" s="230"/>
    </row>
    <row r="243" spans="1:61" s="226" customFormat="1" ht="51" x14ac:dyDescent="0.2">
      <c r="A243" s="103">
        <v>234</v>
      </c>
      <c r="B243" s="202" t="s">
        <v>375</v>
      </c>
      <c r="C243" s="121" t="s">
        <v>52</v>
      </c>
      <c r="D243" s="146">
        <v>1</v>
      </c>
      <c r="E243" s="227" t="s">
        <v>53</v>
      </c>
      <c r="F243" s="228">
        <v>13</v>
      </c>
      <c r="G243" s="25">
        <v>3500</v>
      </c>
      <c r="H243" s="128">
        <f>'EV ECONOMICA'!J243</f>
        <v>0</v>
      </c>
      <c r="I243" s="230"/>
      <c r="J243" s="128">
        <f>'EV ECONOMICA'!O243</f>
        <v>4900</v>
      </c>
      <c r="K243" s="230" t="s">
        <v>39</v>
      </c>
      <c r="L243" s="128">
        <f>'EV ECONOMICA'!T243</f>
        <v>3650</v>
      </c>
      <c r="M243" s="230" t="s">
        <v>39</v>
      </c>
      <c r="N243" s="128">
        <f>'EV ECONOMICA'!Y243</f>
        <v>0</v>
      </c>
      <c r="O243" s="230"/>
      <c r="P243" s="128">
        <f>'EV ECONOMICA'!AD243</f>
        <v>0</v>
      </c>
      <c r="Q243" s="230"/>
      <c r="R243" s="128">
        <f>'EV ECONOMICA'!AI243</f>
        <v>0</v>
      </c>
      <c r="S243" s="230"/>
      <c r="T243" s="128">
        <f>'EV ECONOMICA'!AN243</f>
        <v>0</v>
      </c>
      <c r="U243" s="230"/>
      <c r="V243" s="128">
        <f>'EV ECONOMICA'!AS243</f>
        <v>0</v>
      </c>
      <c r="W243" s="230"/>
      <c r="X243" s="128">
        <f>'EV ECONOMICA'!AX243</f>
        <v>4261</v>
      </c>
      <c r="Y243" s="230" t="s">
        <v>39</v>
      </c>
      <c r="Z243" s="128">
        <f>'EV ECONOMICA'!BC243</f>
        <v>0</v>
      </c>
      <c r="AA243" s="230"/>
      <c r="AB243" s="128">
        <f>'EV ECONOMICA'!BH243</f>
        <v>0</v>
      </c>
      <c r="AC243" s="230"/>
      <c r="AD243" s="128">
        <f>'EV ECONOMICA'!BM243</f>
        <v>3450</v>
      </c>
      <c r="AE243" s="230" t="s">
        <v>39</v>
      </c>
      <c r="AF243" s="128">
        <f>'EV ECONOMICA'!BR243</f>
        <v>0</v>
      </c>
      <c r="AG243" s="230"/>
      <c r="AH243" s="128">
        <f>'EV ECONOMICA'!BW243</f>
        <v>0</v>
      </c>
      <c r="AI243" s="230"/>
      <c r="AJ243" s="128">
        <f>'EV ECONOMICA'!CB243</f>
        <v>0</v>
      </c>
      <c r="AK243" s="230"/>
      <c r="AL243" s="128">
        <f>'EV ECONOMICA'!CG243</f>
        <v>0</v>
      </c>
      <c r="AM243" s="230"/>
      <c r="AN243" s="128">
        <f>'EV ECONOMICA'!CL243</f>
        <v>0</v>
      </c>
      <c r="AO243" s="230"/>
      <c r="AP243" s="128">
        <f>'EV ECONOMICA'!CQ243</f>
        <v>0</v>
      </c>
      <c r="AQ243" s="230"/>
      <c r="AR243" s="128">
        <f>'EV ECONOMICA'!CV243</f>
        <v>0</v>
      </c>
      <c r="AS243" s="230"/>
      <c r="AT243" s="128">
        <f>'EV ECONOMICA'!DA243</f>
        <v>0</v>
      </c>
      <c r="AU243" s="230"/>
      <c r="AV243" s="128">
        <f>'EV ECONOMICA'!DF243</f>
        <v>0</v>
      </c>
      <c r="AW243" s="230"/>
      <c r="AX243" s="128">
        <f>'EV ECONOMICA'!DK243</f>
        <v>0</v>
      </c>
      <c r="AY243" s="230"/>
      <c r="AZ243" s="128">
        <f>'EV ECONOMICA'!DP243</f>
        <v>0</v>
      </c>
      <c r="BA243" s="230"/>
      <c r="BB243" s="128">
        <f>'EV ECONOMICA'!DU243</f>
        <v>0</v>
      </c>
      <c r="BC243" s="230"/>
      <c r="BD243" s="128">
        <f>'EV ECONOMICA'!DZ243</f>
        <v>0</v>
      </c>
      <c r="BE243" s="230"/>
      <c r="BF243" s="128">
        <f>'EV ECONOMICA'!EE243</f>
        <v>0</v>
      </c>
      <c r="BG243" s="230"/>
      <c r="BH243" s="128">
        <f>'EV ECONOMICA'!EJ243</f>
        <v>0</v>
      </c>
      <c r="BI243" s="230"/>
    </row>
    <row r="244" spans="1:61" s="226" customFormat="1" ht="51" x14ac:dyDescent="0.2">
      <c r="A244" s="103">
        <v>235</v>
      </c>
      <c r="B244" s="202" t="s">
        <v>376</v>
      </c>
      <c r="C244" s="121" t="s">
        <v>52</v>
      </c>
      <c r="D244" s="146">
        <v>1</v>
      </c>
      <c r="E244" s="227" t="s">
        <v>53</v>
      </c>
      <c r="F244" s="228">
        <v>1</v>
      </c>
      <c r="G244" s="25">
        <v>3500</v>
      </c>
      <c r="H244" s="128">
        <f>'EV ECONOMICA'!J244</f>
        <v>0</v>
      </c>
      <c r="I244" s="230"/>
      <c r="J244" s="128">
        <f>'EV ECONOMICA'!O244</f>
        <v>0</v>
      </c>
      <c r="K244" s="230"/>
      <c r="L244" s="128">
        <f>'EV ECONOMICA'!T244</f>
        <v>5050</v>
      </c>
      <c r="M244" s="230" t="s">
        <v>39</v>
      </c>
      <c r="N244" s="128">
        <f>'EV ECONOMICA'!Y244</f>
        <v>0</v>
      </c>
      <c r="O244" s="230"/>
      <c r="P244" s="128">
        <f>'EV ECONOMICA'!AD244</f>
        <v>0</v>
      </c>
      <c r="Q244" s="230"/>
      <c r="R244" s="128">
        <f>'EV ECONOMICA'!AI244</f>
        <v>0</v>
      </c>
      <c r="S244" s="230"/>
      <c r="T244" s="128">
        <f>'EV ECONOMICA'!AN244</f>
        <v>0</v>
      </c>
      <c r="U244" s="230"/>
      <c r="V244" s="128">
        <f>'EV ECONOMICA'!AS244</f>
        <v>0</v>
      </c>
      <c r="W244" s="230"/>
      <c r="X244" s="128">
        <f>'EV ECONOMICA'!AX244</f>
        <v>5909</v>
      </c>
      <c r="Y244" s="230" t="s">
        <v>39</v>
      </c>
      <c r="Z244" s="128">
        <f>'EV ECONOMICA'!BC244</f>
        <v>0</v>
      </c>
      <c r="AA244" s="230"/>
      <c r="AB244" s="128">
        <f>'EV ECONOMICA'!BH244</f>
        <v>0</v>
      </c>
      <c r="AC244" s="230"/>
      <c r="AD244" s="128">
        <f>'EV ECONOMICA'!BM244</f>
        <v>3450</v>
      </c>
      <c r="AE244" s="230" t="s">
        <v>39</v>
      </c>
      <c r="AF244" s="128">
        <f>'EV ECONOMICA'!BR244</f>
        <v>0</v>
      </c>
      <c r="AG244" s="230"/>
      <c r="AH244" s="128">
        <f>'EV ECONOMICA'!BW244</f>
        <v>0</v>
      </c>
      <c r="AI244" s="230"/>
      <c r="AJ244" s="128">
        <f>'EV ECONOMICA'!CB244</f>
        <v>0</v>
      </c>
      <c r="AK244" s="230"/>
      <c r="AL244" s="128">
        <f>'EV ECONOMICA'!CG244</f>
        <v>0</v>
      </c>
      <c r="AM244" s="230"/>
      <c r="AN244" s="128">
        <f>'EV ECONOMICA'!CL244</f>
        <v>0</v>
      </c>
      <c r="AO244" s="230"/>
      <c r="AP244" s="128">
        <f>'EV ECONOMICA'!CQ244</f>
        <v>0</v>
      </c>
      <c r="AQ244" s="230"/>
      <c r="AR244" s="128">
        <f>'EV ECONOMICA'!CV244</f>
        <v>0</v>
      </c>
      <c r="AS244" s="230"/>
      <c r="AT244" s="128">
        <f>'EV ECONOMICA'!DA244</f>
        <v>0</v>
      </c>
      <c r="AU244" s="230"/>
      <c r="AV244" s="128">
        <f>'EV ECONOMICA'!DF244</f>
        <v>0</v>
      </c>
      <c r="AW244" s="230"/>
      <c r="AX244" s="128">
        <f>'EV ECONOMICA'!DK244</f>
        <v>0</v>
      </c>
      <c r="AY244" s="230"/>
      <c r="AZ244" s="128">
        <f>'EV ECONOMICA'!DP244</f>
        <v>0</v>
      </c>
      <c r="BA244" s="230"/>
      <c r="BB244" s="128">
        <f>'EV ECONOMICA'!DU244</f>
        <v>0</v>
      </c>
      <c r="BC244" s="230"/>
      <c r="BD244" s="128">
        <f>'EV ECONOMICA'!DZ244</f>
        <v>0</v>
      </c>
      <c r="BE244" s="230"/>
      <c r="BF244" s="128">
        <f>'EV ECONOMICA'!EE244</f>
        <v>0</v>
      </c>
      <c r="BG244" s="230"/>
      <c r="BH244" s="128">
        <f>'EV ECONOMICA'!EJ244</f>
        <v>0</v>
      </c>
      <c r="BI244" s="230"/>
    </row>
    <row r="245" spans="1:61" s="226" customFormat="1" ht="51" x14ac:dyDescent="0.2">
      <c r="A245" s="103">
        <v>236</v>
      </c>
      <c r="B245" s="202" t="s">
        <v>377</v>
      </c>
      <c r="C245" s="121" t="s">
        <v>52</v>
      </c>
      <c r="D245" s="146">
        <v>1</v>
      </c>
      <c r="E245" s="227" t="s">
        <v>53</v>
      </c>
      <c r="F245" s="228">
        <v>1</v>
      </c>
      <c r="G245" s="25">
        <v>15065</v>
      </c>
      <c r="H245" s="128">
        <f>'EV ECONOMICA'!J245</f>
        <v>0</v>
      </c>
      <c r="I245" s="230"/>
      <c r="J245" s="128">
        <f>'EV ECONOMICA'!O245</f>
        <v>0</v>
      </c>
      <c r="K245" s="230"/>
      <c r="L245" s="128">
        <f>'EV ECONOMICA'!T245</f>
        <v>7200</v>
      </c>
      <c r="M245" s="230" t="s">
        <v>39</v>
      </c>
      <c r="N245" s="128">
        <f>'EV ECONOMICA'!Y245</f>
        <v>0</v>
      </c>
      <c r="O245" s="230"/>
      <c r="P245" s="128">
        <f>'EV ECONOMICA'!AD245</f>
        <v>0</v>
      </c>
      <c r="Q245" s="230"/>
      <c r="R245" s="128">
        <f>'EV ECONOMICA'!AI245</f>
        <v>0</v>
      </c>
      <c r="S245" s="230"/>
      <c r="T245" s="128">
        <f>'EV ECONOMICA'!AN245</f>
        <v>0</v>
      </c>
      <c r="U245" s="230"/>
      <c r="V245" s="128">
        <f>'EV ECONOMICA'!AS245</f>
        <v>0</v>
      </c>
      <c r="W245" s="230"/>
      <c r="X245" s="128">
        <f>'EV ECONOMICA'!AX245</f>
        <v>0</v>
      </c>
      <c r="Y245" s="230"/>
      <c r="Z245" s="128">
        <f>'EV ECONOMICA'!BC245</f>
        <v>0</v>
      </c>
      <c r="AA245" s="230"/>
      <c r="AB245" s="128">
        <f>'EV ECONOMICA'!BH245</f>
        <v>0</v>
      </c>
      <c r="AC245" s="230"/>
      <c r="AD245" s="128">
        <f>'EV ECONOMICA'!BM245</f>
        <v>0</v>
      </c>
      <c r="AE245" s="230"/>
      <c r="AF245" s="128">
        <f>'EV ECONOMICA'!BR245</f>
        <v>0</v>
      </c>
      <c r="AG245" s="230"/>
      <c r="AH245" s="128">
        <f>'EV ECONOMICA'!BW245</f>
        <v>0</v>
      </c>
      <c r="AI245" s="230"/>
      <c r="AJ245" s="128">
        <f>'EV ECONOMICA'!CB245</f>
        <v>0</v>
      </c>
      <c r="AK245" s="230"/>
      <c r="AL245" s="128">
        <f>'EV ECONOMICA'!CG245</f>
        <v>0</v>
      </c>
      <c r="AM245" s="230"/>
      <c r="AN245" s="128">
        <f>'EV ECONOMICA'!CL245</f>
        <v>0</v>
      </c>
      <c r="AO245" s="230"/>
      <c r="AP245" s="128">
        <f>'EV ECONOMICA'!CQ245</f>
        <v>0</v>
      </c>
      <c r="AQ245" s="230"/>
      <c r="AR245" s="128">
        <f>'EV ECONOMICA'!CV245</f>
        <v>0</v>
      </c>
      <c r="AS245" s="230"/>
      <c r="AT245" s="128">
        <f>'EV ECONOMICA'!DA245</f>
        <v>0</v>
      </c>
      <c r="AU245" s="230"/>
      <c r="AV245" s="128">
        <f>'EV ECONOMICA'!DF245</f>
        <v>0</v>
      </c>
      <c r="AW245" s="230"/>
      <c r="AX245" s="128">
        <f>'EV ECONOMICA'!DK245</f>
        <v>0</v>
      </c>
      <c r="AY245" s="230"/>
      <c r="AZ245" s="128">
        <f>'EV ECONOMICA'!DP245</f>
        <v>0</v>
      </c>
      <c r="BA245" s="230" t="s">
        <v>38</v>
      </c>
      <c r="BB245" s="128">
        <f>'EV ECONOMICA'!DU245</f>
        <v>0</v>
      </c>
      <c r="BC245" s="230"/>
      <c r="BD245" s="128">
        <f>'EV ECONOMICA'!DZ245</f>
        <v>0</v>
      </c>
      <c r="BE245" s="230"/>
      <c r="BF245" s="128">
        <f>'EV ECONOMICA'!EE245</f>
        <v>0</v>
      </c>
      <c r="BG245" s="230"/>
      <c r="BH245" s="128">
        <f>'EV ECONOMICA'!EJ245</f>
        <v>0</v>
      </c>
      <c r="BI245" s="230"/>
    </row>
    <row r="246" spans="1:61" s="226" customFormat="1" ht="76.5" x14ac:dyDescent="0.2">
      <c r="A246" s="103">
        <v>237</v>
      </c>
      <c r="B246" s="202" t="s">
        <v>378</v>
      </c>
      <c r="C246" s="121" t="s">
        <v>379</v>
      </c>
      <c r="D246" s="146">
        <v>1</v>
      </c>
      <c r="E246" s="227" t="s">
        <v>53</v>
      </c>
      <c r="F246" s="228">
        <v>1</v>
      </c>
      <c r="G246" s="25">
        <v>4022135.2878</v>
      </c>
      <c r="H246" s="128">
        <f>'EV ECONOMICA'!J246</f>
        <v>0</v>
      </c>
      <c r="I246" s="230"/>
      <c r="J246" s="128">
        <f>'EV ECONOMICA'!O246</f>
        <v>0</v>
      </c>
      <c r="K246" s="230"/>
      <c r="L246" s="128">
        <f>'EV ECONOMICA'!T246</f>
        <v>0</v>
      </c>
      <c r="M246" s="230"/>
      <c r="N246" s="128">
        <f>'EV ECONOMICA'!Y246</f>
        <v>0</v>
      </c>
      <c r="O246" s="230"/>
      <c r="P246" s="128">
        <f>'EV ECONOMICA'!AD246</f>
        <v>0</v>
      </c>
      <c r="Q246" s="230"/>
      <c r="R246" s="128">
        <f>'EV ECONOMICA'!AI246</f>
        <v>0</v>
      </c>
      <c r="S246" s="230"/>
      <c r="T246" s="128">
        <f>'EV ECONOMICA'!AN246</f>
        <v>0</v>
      </c>
      <c r="U246" s="230"/>
      <c r="V246" s="128">
        <f>'EV ECONOMICA'!AS246</f>
        <v>0</v>
      </c>
      <c r="W246" s="230"/>
      <c r="X246" s="128">
        <f>'EV ECONOMICA'!AX246</f>
        <v>0</v>
      </c>
      <c r="Y246" s="230"/>
      <c r="Z246" s="128">
        <f>'EV ECONOMICA'!BC246</f>
        <v>0</v>
      </c>
      <c r="AA246" s="230"/>
      <c r="AB246" s="128">
        <f>'EV ECONOMICA'!BH246</f>
        <v>0</v>
      </c>
      <c r="AC246" s="230"/>
      <c r="AD246" s="128">
        <f>'EV ECONOMICA'!BM246</f>
        <v>3808119</v>
      </c>
      <c r="AE246" s="230" t="s">
        <v>39</v>
      </c>
      <c r="AF246" s="128">
        <f>'EV ECONOMICA'!BR246</f>
        <v>0</v>
      </c>
      <c r="AG246" s="230"/>
      <c r="AH246" s="128">
        <f>'EV ECONOMICA'!BW246</f>
        <v>0</v>
      </c>
      <c r="AI246" s="230"/>
      <c r="AJ246" s="128">
        <f>'EV ECONOMICA'!CB246</f>
        <v>0</v>
      </c>
      <c r="AK246" s="230"/>
      <c r="AL246" s="128">
        <f>'EV ECONOMICA'!CG246</f>
        <v>0</v>
      </c>
      <c r="AM246" s="230"/>
      <c r="AN246" s="128">
        <f>'EV ECONOMICA'!CL246</f>
        <v>0</v>
      </c>
      <c r="AO246" s="230"/>
      <c r="AP246" s="128">
        <f>'EV ECONOMICA'!CQ246</f>
        <v>0</v>
      </c>
      <c r="AQ246" s="230"/>
      <c r="AR246" s="128">
        <f>'EV ECONOMICA'!CV246</f>
        <v>0</v>
      </c>
      <c r="AS246" s="230"/>
      <c r="AT246" s="128">
        <f>'EV ECONOMICA'!DA246</f>
        <v>0</v>
      </c>
      <c r="AU246" s="230"/>
      <c r="AV246" s="128">
        <f>'EV ECONOMICA'!DF246</f>
        <v>0</v>
      </c>
      <c r="AW246" s="230"/>
      <c r="AX246" s="128">
        <f>'EV ECONOMICA'!DK246</f>
        <v>0</v>
      </c>
      <c r="AY246" s="230"/>
      <c r="AZ246" s="128">
        <f>'EV ECONOMICA'!DP246</f>
        <v>0</v>
      </c>
      <c r="BA246" s="230" t="s">
        <v>38</v>
      </c>
      <c r="BB246" s="128">
        <f>'EV ECONOMICA'!DU246</f>
        <v>0</v>
      </c>
      <c r="BC246" s="230"/>
      <c r="BD246" s="128">
        <f>'EV ECONOMICA'!DZ246</f>
        <v>0</v>
      </c>
      <c r="BE246" s="230"/>
      <c r="BF246" s="128">
        <f>'EV ECONOMICA'!EE246</f>
        <v>0</v>
      </c>
      <c r="BG246" s="230"/>
      <c r="BH246" s="128">
        <f>'EV ECONOMICA'!EJ246</f>
        <v>0</v>
      </c>
      <c r="BI246" s="230"/>
    </row>
    <row r="247" spans="1:61" s="226" customFormat="1" ht="38.25" x14ac:dyDescent="0.2">
      <c r="A247" s="103">
        <v>238</v>
      </c>
      <c r="B247" s="202" t="s">
        <v>380</v>
      </c>
      <c r="C247" s="121" t="s">
        <v>381</v>
      </c>
      <c r="D247" s="146">
        <v>1</v>
      </c>
      <c r="E247" s="227" t="s">
        <v>53</v>
      </c>
      <c r="F247" s="228">
        <v>1</v>
      </c>
      <c r="G247" s="25">
        <v>187484.5</v>
      </c>
      <c r="H247" s="128">
        <f>'EV ECONOMICA'!J247</f>
        <v>0</v>
      </c>
      <c r="I247" s="230"/>
      <c r="J247" s="128">
        <f>'EV ECONOMICA'!O247</f>
        <v>0</v>
      </c>
      <c r="K247" s="230"/>
      <c r="L247" s="128">
        <f>'EV ECONOMICA'!T247</f>
        <v>0</v>
      </c>
      <c r="M247" s="230"/>
      <c r="N247" s="128">
        <f>'EV ECONOMICA'!Y247</f>
        <v>0</v>
      </c>
      <c r="O247" s="230"/>
      <c r="P247" s="128">
        <f>'EV ECONOMICA'!AD247</f>
        <v>0</v>
      </c>
      <c r="Q247" s="230"/>
      <c r="R247" s="128">
        <f>'EV ECONOMICA'!AI247</f>
        <v>0</v>
      </c>
      <c r="S247" s="230"/>
      <c r="T247" s="128">
        <f>'EV ECONOMICA'!AN247</f>
        <v>0</v>
      </c>
      <c r="U247" s="230"/>
      <c r="V247" s="128">
        <f>'EV ECONOMICA'!AS247</f>
        <v>0</v>
      </c>
      <c r="W247" s="230"/>
      <c r="X247" s="128">
        <f>'EV ECONOMICA'!AX247</f>
        <v>0</v>
      </c>
      <c r="Y247" s="230"/>
      <c r="Z247" s="128">
        <f>'EV ECONOMICA'!BC247</f>
        <v>0</v>
      </c>
      <c r="AA247" s="230"/>
      <c r="AB247" s="128">
        <f>'EV ECONOMICA'!BH247</f>
        <v>0</v>
      </c>
      <c r="AC247" s="230"/>
      <c r="AD247" s="128">
        <f>'EV ECONOMICA'!BM247</f>
        <v>163030</v>
      </c>
      <c r="AE247" s="230" t="s">
        <v>39</v>
      </c>
      <c r="AF247" s="128">
        <f>'EV ECONOMICA'!BR247</f>
        <v>0</v>
      </c>
      <c r="AG247" s="230"/>
      <c r="AH247" s="128">
        <f>'EV ECONOMICA'!BW247</f>
        <v>0</v>
      </c>
      <c r="AI247" s="230"/>
      <c r="AJ247" s="128">
        <f>'EV ECONOMICA'!CB247</f>
        <v>0</v>
      </c>
      <c r="AK247" s="230"/>
      <c r="AL247" s="128">
        <f>'EV ECONOMICA'!CG247</f>
        <v>0</v>
      </c>
      <c r="AM247" s="230"/>
      <c r="AN247" s="128">
        <f>'EV ECONOMICA'!CL247</f>
        <v>302539.65000000002</v>
      </c>
      <c r="AO247" s="230" t="s">
        <v>39</v>
      </c>
      <c r="AP247" s="128">
        <f>'EV ECONOMICA'!CQ247</f>
        <v>0</v>
      </c>
      <c r="AQ247" s="230"/>
      <c r="AR247" s="128">
        <f>'EV ECONOMICA'!CV247</f>
        <v>0</v>
      </c>
      <c r="AS247" s="230"/>
      <c r="AT247" s="128">
        <f>'EV ECONOMICA'!DA247</f>
        <v>0</v>
      </c>
      <c r="AU247" s="230"/>
      <c r="AV247" s="128">
        <f>'EV ECONOMICA'!DF247</f>
        <v>0</v>
      </c>
      <c r="AW247" s="230"/>
      <c r="AX247" s="128">
        <f>'EV ECONOMICA'!DK247</f>
        <v>0</v>
      </c>
      <c r="AY247" s="230"/>
      <c r="AZ247" s="128">
        <f>'EV ECONOMICA'!DP247</f>
        <v>182070</v>
      </c>
      <c r="BA247" s="230" t="s">
        <v>38</v>
      </c>
      <c r="BB247" s="128">
        <f>'EV ECONOMICA'!DU247</f>
        <v>0</v>
      </c>
      <c r="BC247" s="230"/>
      <c r="BD247" s="128">
        <f>'EV ECONOMICA'!DZ247</f>
        <v>0</v>
      </c>
      <c r="BE247" s="230"/>
      <c r="BF247" s="128">
        <f>'EV ECONOMICA'!EE247</f>
        <v>0</v>
      </c>
      <c r="BG247" s="230"/>
      <c r="BH247" s="128">
        <f>'EV ECONOMICA'!EJ247</f>
        <v>0</v>
      </c>
      <c r="BI247" s="230"/>
    </row>
    <row r="248" spans="1:61" s="226" customFormat="1" ht="38.25" x14ac:dyDescent="0.2">
      <c r="A248" s="103">
        <v>239</v>
      </c>
      <c r="B248" s="202" t="s">
        <v>382</v>
      </c>
      <c r="C248" s="121" t="s">
        <v>381</v>
      </c>
      <c r="D248" s="146">
        <v>1</v>
      </c>
      <c r="E248" s="227" t="s">
        <v>53</v>
      </c>
      <c r="F248" s="228">
        <v>52</v>
      </c>
      <c r="G248" s="25">
        <v>196927.15</v>
      </c>
      <c r="H248" s="128">
        <f>'EV ECONOMICA'!J248</f>
        <v>0</v>
      </c>
      <c r="I248" s="230"/>
      <c r="J248" s="128">
        <f>'EV ECONOMICA'!O248</f>
        <v>0</v>
      </c>
      <c r="K248" s="230"/>
      <c r="L248" s="128">
        <f>'EV ECONOMICA'!T248</f>
        <v>0</v>
      </c>
      <c r="M248" s="230"/>
      <c r="N248" s="128">
        <f>'EV ECONOMICA'!Y248</f>
        <v>0</v>
      </c>
      <c r="O248" s="230"/>
      <c r="P248" s="128">
        <f>'EV ECONOMICA'!AD248</f>
        <v>0</v>
      </c>
      <c r="Q248" s="230"/>
      <c r="R248" s="128">
        <f>'EV ECONOMICA'!AI248</f>
        <v>0</v>
      </c>
      <c r="S248" s="230"/>
      <c r="T248" s="128">
        <f>'EV ECONOMICA'!AN248</f>
        <v>0</v>
      </c>
      <c r="U248" s="230"/>
      <c r="V248" s="128">
        <f>'EV ECONOMICA'!AS248</f>
        <v>0</v>
      </c>
      <c r="W248" s="230"/>
      <c r="X248" s="128">
        <f>'EV ECONOMICA'!AX248</f>
        <v>0</v>
      </c>
      <c r="Y248" s="230"/>
      <c r="Z248" s="128">
        <f>'EV ECONOMICA'!BC248</f>
        <v>0</v>
      </c>
      <c r="AA248" s="230"/>
      <c r="AB248" s="128">
        <f>'EV ECONOMICA'!BH248</f>
        <v>0</v>
      </c>
      <c r="AC248" s="230"/>
      <c r="AD248" s="128">
        <f>'EV ECONOMICA'!BM248</f>
        <v>171241</v>
      </c>
      <c r="AE248" s="230" t="s">
        <v>39</v>
      </c>
      <c r="AF248" s="128">
        <f>'EV ECONOMICA'!BR248</f>
        <v>0</v>
      </c>
      <c r="AG248" s="230"/>
      <c r="AH248" s="128">
        <f>'EV ECONOMICA'!BW248</f>
        <v>0</v>
      </c>
      <c r="AI248" s="230"/>
      <c r="AJ248" s="128">
        <f>'EV ECONOMICA'!CB248</f>
        <v>0</v>
      </c>
      <c r="AK248" s="230"/>
      <c r="AL248" s="128">
        <f>'EV ECONOMICA'!CG248</f>
        <v>0</v>
      </c>
      <c r="AM248" s="230"/>
      <c r="AN248" s="128">
        <f>'EV ECONOMICA'!CL248</f>
        <v>302539.65000000002</v>
      </c>
      <c r="AO248" s="230" t="s">
        <v>39</v>
      </c>
      <c r="AP248" s="128">
        <f>'EV ECONOMICA'!CQ248</f>
        <v>0</v>
      </c>
      <c r="AQ248" s="230"/>
      <c r="AR248" s="128">
        <f>'EV ECONOMICA'!CV248</f>
        <v>0</v>
      </c>
      <c r="AS248" s="230"/>
      <c r="AT248" s="128">
        <f>'EV ECONOMICA'!DA248</f>
        <v>0</v>
      </c>
      <c r="AU248" s="230"/>
      <c r="AV248" s="128">
        <f>'EV ECONOMICA'!DF248</f>
        <v>0</v>
      </c>
      <c r="AW248" s="230"/>
      <c r="AX248" s="128">
        <f>'EV ECONOMICA'!DK248</f>
        <v>0</v>
      </c>
      <c r="AY248" s="230"/>
      <c r="AZ248" s="128">
        <f>'EV ECONOMICA'!DP248</f>
        <v>182070</v>
      </c>
      <c r="BA248" s="230" t="s">
        <v>38</v>
      </c>
      <c r="BB248" s="128">
        <f>'EV ECONOMICA'!DU248</f>
        <v>0</v>
      </c>
      <c r="BC248" s="230"/>
      <c r="BD248" s="128">
        <f>'EV ECONOMICA'!DZ248</f>
        <v>0</v>
      </c>
      <c r="BE248" s="230"/>
      <c r="BF248" s="128">
        <f>'EV ECONOMICA'!EE248</f>
        <v>0</v>
      </c>
      <c r="BG248" s="230"/>
      <c r="BH248" s="128">
        <f>'EV ECONOMICA'!EJ248</f>
        <v>0</v>
      </c>
      <c r="BI248" s="230"/>
    </row>
    <row r="249" spans="1:61" s="226" customFormat="1" ht="38.25" x14ac:dyDescent="0.2">
      <c r="A249" s="103">
        <v>240</v>
      </c>
      <c r="B249" s="202" t="s">
        <v>383</v>
      </c>
      <c r="C249" s="121" t="s">
        <v>381</v>
      </c>
      <c r="D249" s="146">
        <v>1</v>
      </c>
      <c r="E249" s="227" t="s">
        <v>53</v>
      </c>
      <c r="F249" s="228">
        <v>1</v>
      </c>
      <c r="G249" s="25">
        <v>187484.5</v>
      </c>
      <c r="H249" s="128">
        <f>'EV ECONOMICA'!J249</f>
        <v>0</v>
      </c>
      <c r="I249" s="230"/>
      <c r="J249" s="128">
        <f>'EV ECONOMICA'!O249</f>
        <v>0</v>
      </c>
      <c r="K249" s="230"/>
      <c r="L249" s="128">
        <f>'EV ECONOMICA'!T249</f>
        <v>0</v>
      </c>
      <c r="M249" s="230"/>
      <c r="N249" s="128">
        <f>'EV ECONOMICA'!Y249</f>
        <v>0</v>
      </c>
      <c r="O249" s="230"/>
      <c r="P249" s="128">
        <f>'EV ECONOMICA'!AD249</f>
        <v>0</v>
      </c>
      <c r="Q249" s="230"/>
      <c r="R249" s="128">
        <f>'EV ECONOMICA'!AI249</f>
        <v>0</v>
      </c>
      <c r="S249" s="230"/>
      <c r="T249" s="128">
        <f>'EV ECONOMICA'!AN249</f>
        <v>0</v>
      </c>
      <c r="U249" s="230"/>
      <c r="V249" s="128">
        <f>'EV ECONOMICA'!AS249</f>
        <v>0</v>
      </c>
      <c r="W249" s="230"/>
      <c r="X249" s="128">
        <f>'EV ECONOMICA'!AX249</f>
        <v>0</v>
      </c>
      <c r="Y249" s="230"/>
      <c r="Z249" s="128">
        <f>'EV ECONOMICA'!BC249</f>
        <v>0</v>
      </c>
      <c r="AA249" s="230"/>
      <c r="AB249" s="128">
        <f>'EV ECONOMICA'!BH249</f>
        <v>0</v>
      </c>
      <c r="AC249" s="230"/>
      <c r="AD249" s="128">
        <f>'EV ECONOMICA'!BM249</f>
        <v>449831.9</v>
      </c>
      <c r="AE249" s="230" t="s">
        <v>39</v>
      </c>
      <c r="AF249" s="128">
        <f>'EV ECONOMICA'!BR249</f>
        <v>0</v>
      </c>
      <c r="AG249" s="230"/>
      <c r="AH249" s="128">
        <f>'EV ECONOMICA'!BW249</f>
        <v>0</v>
      </c>
      <c r="AI249" s="230"/>
      <c r="AJ249" s="128">
        <f>'EV ECONOMICA'!CB249</f>
        <v>0</v>
      </c>
      <c r="AK249" s="230"/>
      <c r="AL249" s="128">
        <f>'EV ECONOMICA'!CG249</f>
        <v>0</v>
      </c>
      <c r="AM249" s="230"/>
      <c r="AN249" s="128">
        <f>'EV ECONOMICA'!CL249</f>
        <v>302539.65000000002</v>
      </c>
      <c r="AO249" s="230" t="s">
        <v>39</v>
      </c>
      <c r="AP249" s="128">
        <f>'EV ECONOMICA'!CQ249</f>
        <v>0</v>
      </c>
      <c r="AQ249" s="230"/>
      <c r="AR249" s="128">
        <f>'EV ECONOMICA'!CV249</f>
        <v>0</v>
      </c>
      <c r="AS249" s="230"/>
      <c r="AT249" s="128">
        <f>'EV ECONOMICA'!DA249</f>
        <v>0</v>
      </c>
      <c r="AU249" s="230"/>
      <c r="AV249" s="128">
        <f>'EV ECONOMICA'!DF249</f>
        <v>0</v>
      </c>
      <c r="AW249" s="230"/>
      <c r="AX249" s="128">
        <f>'EV ECONOMICA'!DK249</f>
        <v>0</v>
      </c>
      <c r="AY249" s="230"/>
      <c r="AZ249" s="128">
        <f>'EV ECONOMICA'!DP249</f>
        <v>182070</v>
      </c>
      <c r="BA249" s="230" t="s">
        <v>38</v>
      </c>
      <c r="BB249" s="128">
        <f>'EV ECONOMICA'!DU249</f>
        <v>0</v>
      </c>
      <c r="BC249" s="230"/>
      <c r="BD249" s="128">
        <f>'EV ECONOMICA'!DZ249</f>
        <v>0</v>
      </c>
      <c r="BE249" s="230"/>
      <c r="BF249" s="128">
        <f>'EV ECONOMICA'!EE249</f>
        <v>0</v>
      </c>
      <c r="BG249" s="230"/>
      <c r="BH249" s="128">
        <f>'EV ECONOMICA'!EJ249</f>
        <v>0</v>
      </c>
      <c r="BI249" s="230"/>
    </row>
    <row r="250" spans="1:61" s="226" customFormat="1" ht="25.5" x14ac:dyDescent="0.2">
      <c r="A250" s="103">
        <v>241</v>
      </c>
      <c r="B250" s="202" t="s">
        <v>384</v>
      </c>
      <c r="C250" s="121" t="s">
        <v>381</v>
      </c>
      <c r="D250" s="146">
        <v>1</v>
      </c>
      <c r="E250" s="227" t="s">
        <v>53</v>
      </c>
      <c r="F250" s="228">
        <v>1</v>
      </c>
      <c r="G250" s="25">
        <v>187484.5</v>
      </c>
      <c r="H250" s="128">
        <f>'EV ECONOMICA'!J250</f>
        <v>0</v>
      </c>
      <c r="I250" s="230"/>
      <c r="J250" s="128">
        <f>'EV ECONOMICA'!O250</f>
        <v>0</v>
      </c>
      <c r="K250" s="230"/>
      <c r="L250" s="128">
        <f>'EV ECONOMICA'!T250</f>
        <v>0</v>
      </c>
      <c r="M250" s="230"/>
      <c r="N250" s="128">
        <f>'EV ECONOMICA'!Y250</f>
        <v>0</v>
      </c>
      <c r="O250" s="230"/>
      <c r="P250" s="128">
        <f>'EV ECONOMICA'!AD250</f>
        <v>0</v>
      </c>
      <c r="Q250" s="230"/>
      <c r="R250" s="128">
        <f>'EV ECONOMICA'!AI250</f>
        <v>0</v>
      </c>
      <c r="S250" s="230"/>
      <c r="T250" s="128">
        <f>'EV ECONOMICA'!AN250</f>
        <v>0</v>
      </c>
      <c r="U250" s="230"/>
      <c r="V250" s="128">
        <f>'EV ECONOMICA'!AS250</f>
        <v>0</v>
      </c>
      <c r="W250" s="230"/>
      <c r="X250" s="128">
        <f>'EV ECONOMICA'!AX250</f>
        <v>0</v>
      </c>
      <c r="Y250" s="230"/>
      <c r="Z250" s="128">
        <f>'EV ECONOMICA'!BC250</f>
        <v>0</v>
      </c>
      <c r="AA250" s="230"/>
      <c r="AB250" s="128">
        <f>'EV ECONOMICA'!BH250</f>
        <v>0</v>
      </c>
      <c r="AC250" s="230"/>
      <c r="AD250" s="128">
        <f>'EV ECONOMICA'!BM250</f>
        <v>163030</v>
      </c>
      <c r="AE250" s="230" t="s">
        <v>39</v>
      </c>
      <c r="AF250" s="128">
        <f>'EV ECONOMICA'!BR250</f>
        <v>0</v>
      </c>
      <c r="AG250" s="230"/>
      <c r="AH250" s="128">
        <f>'EV ECONOMICA'!BW250</f>
        <v>0</v>
      </c>
      <c r="AI250" s="230"/>
      <c r="AJ250" s="128">
        <f>'EV ECONOMICA'!CB250</f>
        <v>0</v>
      </c>
      <c r="AK250" s="230"/>
      <c r="AL250" s="128">
        <f>'EV ECONOMICA'!CG250</f>
        <v>0</v>
      </c>
      <c r="AM250" s="230"/>
      <c r="AN250" s="128">
        <f>'EV ECONOMICA'!CL250</f>
        <v>302539.65000000002</v>
      </c>
      <c r="AO250" s="230" t="s">
        <v>39</v>
      </c>
      <c r="AP250" s="128">
        <f>'EV ECONOMICA'!CQ250</f>
        <v>0</v>
      </c>
      <c r="AQ250" s="230"/>
      <c r="AR250" s="128">
        <f>'EV ECONOMICA'!CV250</f>
        <v>0</v>
      </c>
      <c r="AS250" s="230"/>
      <c r="AT250" s="128">
        <f>'EV ECONOMICA'!DA250</f>
        <v>0</v>
      </c>
      <c r="AU250" s="230"/>
      <c r="AV250" s="128">
        <f>'EV ECONOMICA'!DF250</f>
        <v>0</v>
      </c>
      <c r="AW250" s="230"/>
      <c r="AX250" s="128">
        <f>'EV ECONOMICA'!DK250</f>
        <v>0</v>
      </c>
      <c r="AY250" s="230"/>
      <c r="AZ250" s="128">
        <f>'EV ECONOMICA'!DP250</f>
        <v>182070</v>
      </c>
      <c r="BA250" s="230" t="s">
        <v>38</v>
      </c>
      <c r="BB250" s="128">
        <f>'EV ECONOMICA'!DU250</f>
        <v>0</v>
      </c>
      <c r="BC250" s="230"/>
      <c r="BD250" s="128">
        <f>'EV ECONOMICA'!DZ250</f>
        <v>0</v>
      </c>
      <c r="BE250" s="230"/>
      <c r="BF250" s="128">
        <f>'EV ECONOMICA'!EE250</f>
        <v>0</v>
      </c>
      <c r="BG250" s="230"/>
      <c r="BH250" s="128">
        <f>'EV ECONOMICA'!EJ250</f>
        <v>0</v>
      </c>
      <c r="BI250" s="230"/>
    </row>
    <row r="251" spans="1:61" s="226" customFormat="1" ht="25.5" x14ac:dyDescent="0.2">
      <c r="A251" s="103">
        <v>242</v>
      </c>
      <c r="B251" s="202" t="s">
        <v>385</v>
      </c>
      <c r="C251" s="121" t="s">
        <v>381</v>
      </c>
      <c r="D251" s="146">
        <v>1</v>
      </c>
      <c r="E251" s="227" t="s">
        <v>53</v>
      </c>
      <c r="F251" s="228">
        <v>1</v>
      </c>
      <c r="G251" s="25">
        <v>196927.15</v>
      </c>
      <c r="H251" s="128">
        <f>'EV ECONOMICA'!J251</f>
        <v>0</v>
      </c>
      <c r="I251" s="230"/>
      <c r="J251" s="128">
        <f>'EV ECONOMICA'!O251</f>
        <v>0</v>
      </c>
      <c r="K251" s="230"/>
      <c r="L251" s="128">
        <f>'EV ECONOMICA'!T251</f>
        <v>0</v>
      </c>
      <c r="M251" s="230"/>
      <c r="N251" s="128">
        <f>'EV ECONOMICA'!Y251</f>
        <v>0</v>
      </c>
      <c r="O251" s="230"/>
      <c r="P251" s="128">
        <f>'EV ECONOMICA'!AD251</f>
        <v>0</v>
      </c>
      <c r="Q251" s="230"/>
      <c r="R251" s="128">
        <f>'EV ECONOMICA'!AI251</f>
        <v>0</v>
      </c>
      <c r="S251" s="230"/>
      <c r="T251" s="128">
        <f>'EV ECONOMICA'!AN251</f>
        <v>0</v>
      </c>
      <c r="U251" s="230"/>
      <c r="V251" s="128">
        <f>'EV ECONOMICA'!AS251</f>
        <v>0</v>
      </c>
      <c r="W251" s="230"/>
      <c r="X251" s="128">
        <f>'EV ECONOMICA'!AX251</f>
        <v>0</v>
      </c>
      <c r="Y251" s="230"/>
      <c r="Z251" s="128">
        <f>'EV ECONOMICA'!BC251</f>
        <v>0</v>
      </c>
      <c r="AA251" s="230"/>
      <c r="AB251" s="128">
        <f>'EV ECONOMICA'!BH251</f>
        <v>0</v>
      </c>
      <c r="AC251" s="230"/>
      <c r="AD251" s="128">
        <f>'EV ECONOMICA'!BM251</f>
        <v>171241</v>
      </c>
      <c r="AE251" s="230" t="s">
        <v>39</v>
      </c>
      <c r="AF251" s="128">
        <f>'EV ECONOMICA'!BR251</f>
        <v>0</v>
      </c>
      <c r="AG251" s="230"/>
      <c r="AH251" s="128">
        <f>'EV ECONOMICA'!BW251</f>
        <v>0</v>
      </c>
      <c r="AI251" s="230"/>
      <c r="AJ251" s="128">
        <f>'EV ECONOMICA'!CB251</f>
        <v>0</v>
      </c>
      <c r="AK251" s="230"/>
      <c r="AL251" s="128">
        <f>'EV ECONOMICA'!CG251</f>
        <v>0</v>
      </c>
      <c r="AM251" s="230"/>
      <c r="AN251" s="128">
        <f>'EV ECONOMICA'!CL251</f>
        <v>302539.65000000002</v>
      </c>
      <c r="AO251" s="230" t="s">
        <v>39</v>
      </c>
      <c r="AP251" s="128">
        <f>'EV ECONOMICA'!CQ251</f>
        <v>0</v>
      </c>
      <c r="AQ251" s="230"/>
      <c r="AR251" s="128">
        <f>'EV ECONOMICA'!CV251</f>
        <v>0</v>
      </c>
      <c r="AS251" s="230"/>
      <c r="AT251" s="128">
        <f>'EV ECONOMICA'!DA251</f>
        <v>0</v>
      </c>
      <c r="AU251" s="230"/>
      <c r="AV251" s="128">
        <f>'EV ECONOMICA'!DF251</f>
        <v>0</v>
      </c>
      <c r="AW251" s="230"/>
      <c r="AX251" s="128">
        <f>'EV ECONOMICA'!DK251</f>
        <v>0</v>
      </c>
      <c r="AY251" s="230"/>
      <c r="AZ251" s="128">
        <f>'EV ECONOMICA'!DP251</f>
        <v>182070</v>
      </c>
      <c r="BA251" s="230" t="s">
        <v>38</v>
      </c>
      <c r="BB251" s="128">
        <f>'EV ECONOMICA'!DU251</f>
        <v>0</v>
      </c>
      <c r="BC251" s="230"/>
      <c r="BD251" s="128">
        <f>'EV ECONOMICA'!DZ251</f>
        <v>0</v>
      </c>
      <c r="BE251" s="230"/>
      <c r="BF251" s="128">
        <f>'EV ECONOMICA'!EE251</f>
        <v>0</v>
      </c>
      <c r="BG251" s="230"/>
      <c r="BH251" s="128">
        <f>'EV ECONOMICA'!EJ251</f>
        <v>0</v>
      </c>
      <c r="BI251" s="230"/>
    </row>
    <row r="252" spans="1:61" s="226" customFormat="1" ht="25.5" x14ac:dyDescent="0.2">
      <c r="A252" s="103">
        <v>243</v>
      </c>
      <c r="B252" s="202" t="s">
        <v>386</v>
      </c>
      <c r="C252" s="121" t="s">
        <v>381</v>
      </c>
      <c r="D252" s="146">
        <v>1</v>
      </c>
      <c r="E252" s="227" t="s">
        <v>53</v>
      </c>
      <c r="F252" s="228">
        <v>1</v>
      </c>
      <c r="G252" s="25">
        <v>187484.5</v>
      </c>
      <c r="H252" s="128">
        <f>'EV ECONOMICA'!J252</f>
        <v>0</v>
      </c>
      <c r="I252" s="230"/>
      <c r="J252" s="128">
        <f>'EV ECONOMICA'!O252</f>
        <v>0</v>
      </c>
      <c r="K252" s="230"/>
      <c r="L252" s="128">
        <f>'EV ECONOMICA'!T252</f>
        <v>0</v>
      </c>
      <c r="M252" s="230"/>
      <c r="N252" s="128">
        <f>'EV ECONOMICA'!Y252</f>
        <v>0</v>
      </c>
      <c r="O252" s="230"/>
      <c r="P252" s="128">
        <f>'EV ECONOMICA'!AD252</f>
        <v>0</v>
      </c>
      <c r="Q252" s="230"/>
      <c r="R252" s="128">
        <f>'EV ECONOMICA'!AI252</f>
        <v>0</v>
      </c>
      <c r="S252" s="230"/>
      <c r="T252" s="128">
        <f>'EV ECONOMICA'!AN252</f>
        <v>0</v>
      </c>
      <c r="U252" s="230"/>
      <c r="V252" s="128">
        <f>'EV ECONOMICA'!AS252</f>
        <v>0</v>
      </c>
      <c r="W252" s="230"/>
      <c r="X252" s="128">
        <f>'EV ECONOMICA'!AX252</f>
        <v>0</v>
      </c>
      <c r="Y252" s="230"/>
      <c r="Z252" s="128">
        <f>'EV ECONOMICA'!BC252</f>
        <v>0</v>
      </c>
      <c r="AA252" s="230"/>
      <c r="AB252" s="128">
        <f>'EV ECONOMICA'!BH252</f>
        <v>0</v>
      </c>
      <c r="AC252" s="230"/>
      <c r="AD252" s="128">
        <f>'EV ECONOMICA'!BM252</f>
        <v>163030</v>
      </c>
      <c r="AE252" s="230" t="s">
        <v>39</v>
      </c>
      <c r="AF252" s="128">
        <f>'EV ECONOMICA'!BR252</f>
        <v>0</v>
      </c>
      <c r="AG252" s="230"/>
      <c r="AH252" s="128">
        <f>'EV ECONOMICA'!BW252</f>
        <v>0</v>
      </c>
      <c r="AI252" s="230"/>
      <c r="AJ252" s="128">
        <f>'EV ECONOMICA'!CB252</f>
        <v>0</v>
      </c>
      <c r="AK252" s="230"/>
      <c r="AL252" s="128">
        <f>'EV ECONOMICA'!CG252</f>
        <v>0</v>
      </c>
      <c r="AM252" s="230"/>
      <c r="AN252" s="128">
        <f>'EV ECONOMICA'!CL252</f>
        <v>302539.65000000002</v>
      </c>
      <c r="AO252" s="230" t="s">
        <v>39</v>
      </c>
      <c r="AP252" s="128">
        <f>'EV ECONOMICA'!CQ252</f>
        <v>0</v>
      </c>
      <c r="AQ252" s="230"/>
      <c r="AR252" s="128">
        <f>'EV ECONOMICA'!CV252</f>
        <v>0</v>
      </c>
      <c r="AS252" s="230"/>
      <c r="AT252" s="128">
        <f>'EV ECONOMICA'!DA252</f>
        <v>0</v>
      </c>
      <c r="AU252" s="230"/>
      <c r="AV252" s="128">
        <f>'EV ECONOMICA'!DF252</f>
        <v>0</v>
      </c>
      <c r="AW252" s="230"/>
      <c r="AX252" s="128">
        <f>'EV ECONOMICA'!DK252</f>
        <v>0</v>
      </c>
      <c r="AY252" s="230"/>
      <c r="AZ252" s="128">
        <f>'EV ECONOMICA'!DP252</f>
        <v>182070</v>
      </c>
      <c r="BA252" s="230" t="s">
        <v>38</v>
      </c>
      <c r="BB252" s="128">
        <f>'EV ECONOMICA'!DU252</f>
        <v>0</v>
      </c>
      <c r="BC252" s="230"/>
      <c r="BD252" s="128">
        <f>'EV ECONOMICA'!DZ252</f>
        <v>0</v>
      </c>
      <c r="BE252" s="230"/>
      <c r="BF252" s="128">
        <f>'EV ECONOMICA'!EE252</f>
        <v>0</v>
      </c>
      <c r="BG252" s="230"/>
      <c r="BH252" s="128">
        <f>'EV ECONOMICA'!EJ252</f>
        <v>0</v>
      </c>
      <c r="BI252" s="230"/>
    </row>
    <row r="253" spans="1:61" s="226" customFormat="1" ht="25.5" x14ac:dyDescent="0.2">
      <c r="A253" s="103">
        <v>244</v>
      </c>
      <c r="B253" s="202" t="s">
        <v>387</v>
      </c>
      <c r="C253" s="121" t="s">
        <v>381</v>
      </c>
      <c r="D253" s="146">
        <v>1</v>
      </c>
      <c r="E253" s="227" t="s">
        <v>53</v>
      </c>
      <c r="F253" s="228">
        <v>1</v>
      </c>
      <c r="G253" s="25">
        <v>196927.15</v>
      </c>
      <c r="H253" s="128">
        <f>'EV ECONOMICA'!J253</f>
        <v>0</v>
      </c>
      <c r="I253" s="230"/>
      <c r="J253" s="128">
        <f>'EV ECONOMICA'!O253</f>
        <v>0</v>
      </c>
      <c r="K253" s="230"/>
      <c r="L253" s="128">
        <f>'EV ECONOMICA'!T253</f>
        <v>0</v>
      </c>
      <c r="M253" s="230"/>
      <c r="N253" s="128">
        <f>'EV ECONOMICA'!Y253</f>
        <v>0</v>
      </c>
      <c r="O253" s="230"/>
      <c r="P253" s="128">
        <f>'EV ECONOMICA'!AD253</f>
        <v>0</v>
      </c>
      <c r="Q253" s="230"/>
      <c r="R253" s="128">
        <f>'EV ECONOMICA'!AI253</f>
        <v>0</v>
      </c>
      <c r="S253" s="230"/>
      <c r="T253" s="128">
        <f>'EV ECONOMICA'!AN253</f>
        <v>0</v>
      </c>
      <c r="U253" s="230"/>
      <c r="V253" s="128">
        <f>'EV ECONOMICA'!AS253</f>
        <v>0</v>
      </c>
      <c r="W253" s="230"/>
      <c r="X253" s="128">
        <f>'EV ECONOMICA'!AX253</f>
        <v>0</v>
      </c>
      <c r="Y253" s="230"/>
      <c r="Z253" s="128">
        <f>'EV ECONOMICA'!BC253</f>
        <v>0</v>
      </c>
      <c r="AA253" s="230"/>
      <c r="AB253" s="128">
        <f>'EV ECONOMICA'!BH253</f>
        <v>0</v>
      </c>
      <c r="AC253" s="230"/>
      <c r="AD253" s="128">
        <f>'EV ECONOMICA'!BM253</f>
        <v>171241</v>
      </c>
      <c r="AE253" s="230" t="s">
        <v>39</v>
      </c>
      <c r="AF253" s="128">
        <f>'EV ECONOMICA'!BR253</f>
        <v>0</v>
      </c>
      <c r="AG253" s="230"/>
      <c r="AH253" s="128">
        <f>'EV ECONOMICA'!BW253</f>
        <v>0</v>
      </c>
      <c r="AI253" s="230"/>
      <c r="AJ253" s="128">
        <f>'EV ECONOMICA'!CB253</f>
        <v>0</v>
      </c>
      <c r="AK253" s="230"/>
      <c r="AL253" s="128">
        <f>'EV ECONOMICA'!CG253</f>
        <v>0</v>
      </c>
      <c r="AM253" s="230"/>
      <c r="AN253" s="128">
        <f>'EV ECONOMICA'!CL253</f>
        <v>302539.65000000002</v>
      </c>
      <c r="AO253" s="230" t="s">
        <v>39</v>
      </c>
      <c r="AP253" s="128">
        <f>'EV ECONOMICA'!CQ253</f>
        <v>0</v>
      </c>
      <c r="AQ253" s="230"/>
      <c r="AR253" s="128">
        <f>'EV ECONOMICA'!CV253</f>
        <v>0</v>
      </c>
      <c r="AS253" s="230"/>
      <c r="AT253" s="128">
        <f>'EV ECONOMICA'!DA253</f>
        <v>0</v>
      </c>
      <c r="AU253" s="230"/>
      <c r="AV253" s="128">
        <f>'EV ECONOMICA'!DF253</f>
        <v>0</v>
      </c>
      <c r="AW253" s="230"/>
      <c r="AX253" s="128">
        <f>'EV ECONOMICA'!DK253</f>
        <v>0</v>
      </c>
      <c r="AY253" s="230"/>
      <c r="AZ253" s="128">
        <f>'EV ECONOMICA'!DP253</f>
        <v>182070</v>
      </c>
      <c r="BA253" s="230" t="s">
        <v>38</v>
      </c>
      <c r="BB253" s="128">
        <f>'EV ECONOMICA'!DU253</f>
        <v>0</v>
      </c>
      <c r="BC253" s="230"/>
      <c r="BD253" s="128">
        <f>'EV ECONOMICA'!DZ253</f>
        <v>0</v>
      </c>
      <c r="BE253" s="230"/>
      <c r="BF253" s="128">
        <f>'EV ECONOMICA'!EE253</f>
        <v>0</v>
      </c>
      <c r="BG253" s="230"/>
      <c r="BH253" s="128">
        <f>'EV ECONOMICA'!EJ253</f>
        <v>0</v>
      </c>
      <c r="BI253" s="230"/>
    </row>
    <row r="254" spans="1:61" s="226" customFormat="1" ht="38.25" x14ac:dyDescent="0.2">
      <c r="A254" s="103">
        <v>245</v>
      </c>
      <c r="B254" s="202" t="s">
        <v>388</v>
      </c>
      <c r="C254" s="121" t="s">
        <v>381</v>
      </c>
      <c r="D254" s="146">
        <v>1</v>
      </c>
      <c r="E254" s="227" t="s">
        <v>53</v>
      </c>
      <c r="F254" s="228">
        <v>1</v>
      </c>
      <c r="G254" s="25">
        <v>368768.00520000001</v>
      </c>
      <c r="H254" s="128">
        <f>'EV ECONOMICA'!J254</f>
        <v>0</v>
      </c>
      <c r="I254" s="230"/>
      <c r="J254" s="128">
        <f>'EV ECONOMICA'!O254</f>
        <v>0</v>
      </c>
      <c r="K254" s="230"/>
      <c r="L254" s="128">
        <f>'EV ECONOMICA'!T254</f>
        <v>0</v>
      </c>
      <c r="M254" s="230"/>
      <c r="N254" s="128">
        <f>'EV ECONOMICA'!Y254</f>
        <v>0</v>
      </c>
      <c r="O254" s="230"/>
      <c r="P254" s="128">
        <f>'EV ECONOMICA'!AD254</f>
        <v>0</v>
      </c>
      <c r="Q254" s="230"/>
      <c r="R254" s="128">
        <f>'EV ECONOMICA'!AI254</f>
        <v>0</v>
      </c>
      <c r="S254" s="230"/>
      <c r="T254" s="128">
        <f>'EV ECONOMICA'!AN254</f>
        <v>0</v>
      </c>
      <c r="U254" s="230"/>
      <c r="V254" s="128">
        <f>'EV ECONOMICA'!AS254</f>
        <v>0</v>
      </c>
      <c r="W254" s="230"/>
      <c r="X254" s="128">
        <f>'EV ECONOMICA'!AX254</f>
        <v>0</v>
      </c>
      <c r="Y254" s="230"/>
      <c r="Z254" s="128">
        <f>'EV ECONOMICA'!BC254</f>
        <v>0</v>
      </c>
      <c r="AA254" s="230"/>
      <c r="AB254" s="128">
        <f>'EV ECONOMICA'!BH254</f>
        <v>0</v>
      </c>
      <c r="AC254" s="230"/>
      <c r="AD254" s="128">
        <f>'EV ECONOMICA'!BM254</f>
        <v>379715.91000000003</v>
      </c>
      <c r="AE254" s="230" t="s">
        <v>39</v>
      </c>
      <c r="AF254" s="128">
        <f>'EV ECONOMICA'!BR254</f>
        <v>0</v>
      </c>
      <c r="AG254" s="230"/>
      <c r="AH254" s="128">
        <f>'EV ECONOMICA'!BW254</f>
        <v>0</v>
      </c>
      <c r="AI254" s="230"/>
      <c r="AJ254" s="128">
        <f>'EV ECONOMICA'!CB254</f>
        <v>0</v>
      </c>
      <c r="AK254" s="230"/>
      <c r="AL254" s="128">
        <f>'EV ECONOMICA'!CG254</f>
        <v>0</v>
      </c>
      <c r="AM254" s="230"/>
      <c r="AN254" s="128">
        <f>'EV ECONOMICA'!CL254</f>
        <v>601264.16</v>
      </c>
      <c r="AO254" s="230" t="s">
        <v>39</v>
      </c>
      <c r="AP254" s="128">
        <f>'EV ECONOMICA'!CQ254</f>
        <v>0</v>
      </c>
      <c r="AQ254" s="230"/>
      <c r="AR254" s="128">
        <f>'EV ECONOMICA'!CV254</f>
        <v>0</v>
      </c>
      <c r="AS254" s="230"/>
      <c r="AT254" s="128">
        <f>'EV ECONOMICA'!DA254</f>
        <v>0</v>
      </c>
      <c r="AU254" s="230"/>
      <c r="AV254" s="128">
        <f>'EV ECONOMICA'!DF254</f>
        <v>0</v>
      </c>
      <c r="AW254" s="230"/>
      <c r="AX254" s="128">
        <f>'EV ECONOMICA'!DK254</f>
        <v>0</v>
      </c>
      <c r="AY254" s="230"/>
      <c r="AZ254" s="128">
        <f>'EV ECONOMICA'!DP254</f>
        <v>423640</v>
      </c>
      <c r="BA254" s="230" t="s">
        <v>38</v>
      </c>
      <c r="BB254" s="128">
        <f>'EV ECONOMICA'!DU254</f>
        <v>0</v>
      </c>
      <c r="BC254" s="230"/>
      <c r="BD254" s="128">
        <f>'EV ECONOMICA'!DZ254</f>
        <v>0</v>
      </c>
      <c r="BE254" s="230"/>
      <c r="BF254" s="128">
        <f>'EV ECONOMICA'!EE254</f>
        <v>0</v>
      </c>
      <c r="BG254" s="230"/>
      <c r="BH254" s="128">
        <f>'EV ECONOMICA'!EJ254</f>
        <v>0</v>
      </c>
      <c r="BI254" s="230"/>
    </row>
    <row r="255" spans="1:61" s="226" customFormat="1" ht="38.25" x14ac:dyDescent="0.2">
      <c r="A255" s="103">
        <v>246</v>
      </c>
      <c r="B255" s="202" t="s">
        <v>389</v>
      </c>
      <c r="C255" s="121" t="s">
        <v>381</v>
      </c>
      <c r="D255" s="146">
        <v>1</v>
      </c>
      <c r="E255" s="227" t="s">
        <v>53</v>
      </c>
      <c r="F255" s="228">
        <v>1</v>
      </c>
      <c r="G255" s="25">
        <v>423954.45750000002</v>
      </c>
      <c r="H255" s="128">
        <f>'EV ECONOMICA'!J255</f>
        <v>0</v>
      </c>
      <c r="I255" s="230"/>
      <c r="J255" s="128">
        <f>'EV ECONOMICA'!O255</f>
        <v>0</v>
      </c>
      <c r="K255" s="230"/>
      <c r="L255" s="128">
        <f>'EV ECONOMICA'!T255</f>
        <v>0</v>
      </c>
      <c r="M255" s="230"/>
      <c r="N255" s="128">
        <f>'EV ECONOMICA'!Y255</f>
        <v>0</v>
      </c>
      <c r="O255" s="230"/>
      <c r="P255" s="128">
        <f>'EV ECONOMICA'!AD255</f>
        <v>0</v>
      </c>
      <c r="Q255" s="230"/>
      <c r="R255" s="128">
        <f>'EV ECONOMICA'!AI255</f>
        <v>0</v>
      </c>
      <c r="S255" s="230"/>
      <c r="T255" s="128">
        <f>'EV ECONOMICA'!AN255</f>
        <v>0</v>
      </c>
      <c r="U255" s="230"/>
      <c r="V255" s="128">
        <f>'EV ECONOMICA'!AS255</f>
        <v>0</v>
      </c>
      <c r="W255" s="230"/>
      <c r="X255" s="128">
        <f>'EV ECONOMICA'!AX255</f>
        <v>0</v>
      </c>
      <c r="Y255" s="230"/>
      <c r="Z255" s="128">
        <f>'EV ECONOMICA'!BC255</f>
        <v>0</v>
      </c>
      <c r="AA255" s="230"/>
      <c r="AB255" s="128">
        <f>'EV ECONOMICA'!BH255</f>
        <v>0</v>
      </c>
      <c r="AC255" s="230"/>
      <c r="AD255" s="128">
        <f>'EV ECONOMICA'!BM255</f>
        <v>449831.9</v>
      </c>
      <c r="AE255" s="230" t="s">
        <v>39</v>
      </c>
      <c r="AF255" s="128">
        <f>'EV ECONOMICA'!BR255</f>
        <v>0</v>
      </c>
      <c r="AG255" s="230"/>
      <c r="AH255" s="128">
        <f>'EV ECONOMICA'!BW255</f>
        <v>0</v>
      </c>
      <c r="AI255" s="230"/>
      <c r="AJ255" s="128">
        <f>'EV ECONOMICA'!CB255</f>
        <v>0</v>
      </c>
      <c r="AK255" s="230"/>
      <c r="AL255" s="128">
        <f>'EV ECONOMICA'!CG255</f>
        <v>0</v>
      </c>
      <c r="AM255" s="230"/>
      <c r="AN255" s="128">
        <f>'EV ECONOMICA'!CL255</f>
        <v>634496.1</v>
      </c>
      <c r="AO255" s="230" t="s">
        <v>39</v>
      </c>
      <c r="AP255" s="128">
        <f>'EV ECONOMICA'!CQ255</f>
        <v>0</v>
      </c>
      <c r="AQ255" s="230"/>
      <c r="AR255" s="128">
        <f>'EV ECONOMICA'!CV255</f>
        <v>0</v>
      </c>
      <c r="AS255" s="230"/>
      <c r="AT255" s="128">
        <f>'EV ECONOMICA'!DA255</f>
        <v>0</v>
      </c>
      <c r="AU255" s="230"/>
      <c r="AV255" s="128">
        <f>'EV ECONOMICA'!DF255</f>
        <v>0</v>
      </c>
      <c r="AW255" s="230"/>
      <c r="AX255" s="128">
        <f>'EV ECONOMICA'!DK255</f>
        <v>0</v>
      </c>
      <c r="AY255" s="230"/>
      <c r="AZ255" s="128">
        <f>'EV ECONOMICA'!DP255</f>
        <v>423640</v>
      </c>
      <c r="BA255" s="230" t="s">
        <v>38</v>
      </c>
      <c r="BB255" s="128">
        <f>'EV ECONOMICA'!DU255</f>
        <v>0</v>
      </c>
      <c r="BC255" s="230"/>
      <c r="BD255" s="128">
        <f>'EV ECONOMICA'!DZ255</f>
        <v>0</v>
      </c>
      <c r="BE255" s="230"/>
      <c r="BF255" s="128">
        <f>'EV ECONOMICA'!EE255</f>
        <v>0</v>
      </c>
      <c r="BG255" s="230"/>
      <c r="BH255" s="128">
        <f>'EV ECONOMICA'!EJ255</f>
        <v>0</v>
      </c>
      <c r="BI255" s="230"/>
    </row>
    <row r="256" spans="1:61" s="226" customFormat="1" ht="38.25" x14ac:dyDescent="0.2">
      <c r="A256" s="103">
        <v>247</v>
      </c>
      <c r="B256" s="202" t="s">
        <v>390</v>
      </c>
      <c r="C256" s="121" t="s">
        <v>381</v>
      </c>
      <c r="D256" s="146">
        <v>1</v>
      </c>
      <c r="E256" s="227" t="s">
        <v>53</v>
      </c>
      <c r="F256" s="228">
        <v>1</v>
      </c>
      <c r="G256" s="25">
        <v>423954.45750000002</v>
      </c>
      <c r="H256" s="128">
        <f>'EV ECONOMICA'!J256</f>
        <v>0</v>
      </c>
      <c r="I256" s="230"/>
      <c r="J256" s="128">
        <f>'EV ECONOMICA'!O256</f>
        <v>0</v>
      </c>
      <c r="K256" s="230"/>
      <c r="L256" s="128">
        <f>'EV ECONOMICA'!T256</f>
        <v>0</v>
      </c>
      <c r="M256" s="230"/>
      <c r="N256" s="128">
        <f>'EV ECONOMICA'!Y256</f>
        <v>0</v>
      </c>
      <c r="O256" s="230"/>
      <c r="P256" s="128">
        <f>'EV ECONOMICA'!AD256</f>
        <v>0</v>
      </c>
      <c r="Q256" s="230"/>
      <c r="R256" s="128">
        <f>'EV ECONOMICA'!AI256</f>
        <v>0</v>
      </c>
      <c r="S256" s="230"/>
      <c r="T256" s="128">
        <f>'EV ECONOMICA'!AN256</f>
        <v>0</v>
      </c>
      <c r="U256" s="230"/>
      <c r="V256" s="128">
        <f>'EV ECONOMICA'!AS256</f>
        <v>0</v>
      </c>
      <c r="W256" s="230"/>
      <c r="X256" s="128">
        <f>'EV ECONOMICA'!AX256</f>
        <v>0</v>
      </c>
      <c r="Y256" s="230"/>
      <c r="Z256" s="128">
        <f>'EV ECONOMICA'!BC256</f>
        <v>0</v>
      </c>
      <c r="AA256" s="230"/>
      <c r="AB256" s="128">
        <f>'EV ECONOMICA'!BH256</f>
        <v>0</v>
      </c>
      <c r="AC256" s="230"/>
      <c r="AD256" s="128">
        <f>'EV ECONOMICA'!BM256</f>
        <v>379715.91000000003</v>
      </c>
      <c r="AE256" s="230" t="s">
        <v>39</v>
      </c>
      <c r="AF256" s="128">
        <f>'EV ECONOMICA'!BR256</f>
        <v>0</v>
      </c>
      <c r="AG256" s="230"/>
      <c r="AH256" s="128">
        <f>'EV ECONOMICA'!BW256</f>
        <v>0</v>
      </c>
      <c r="AI256" s="230"/>
      <c r="AJ256" s="128">
        <f>'EV ECONOMICA'!CB256</f>
        <v>0</v>
      </c>
      <c r="AK256" s="230"/>
      <c r="AL256" s="128">
        <f>'EV ECONOMICA'!CG256</f>
        <v>0</v>
      </c>
      <c r="AM256" s="230"/>
      <c r="AN256" s="128">
        <f>'EV ECONOMICA'!CL256</f>
        <v>621414.43000000005</v>
      </c>
      <c r="AO256" s="230" t="s">
        <v>39</v>
      </c>
      <c r="AP256" s="128">
        <f>'EV ECONOMICA'!CQ256</f>
        <v>0</v>
      </c>
      <c r="AQ256" s="230"/>
      <c r="AR256" s="128">
        <f>'EV ECONOMICA'!CV256</f>
        <v>0</v>
      </c>
      <c r="AS256" s="230"/>
      <c r="AT256" s="128">
        <f>'EV ECONOMICA'!DA256</f>
        <v>0</v>
      </c>
      <c r="AU256" s="230"/>
      <c r="AV256" s="128">
        <f>'EV ECONOMICA'!DF256</f>
        <v>0</v>
      </c>
      <c r="AW256" s="230"/>
      <c r="AX256" s="128">
        <f>'EV ECONOMICA'!DK256</f>
        <v>0</v>
      </c>
      <c r="AY256" s="230"/>
      <c r="AZ256" s="128">
        <f>'EV ECONOMICA'!DP256</f>
        <v>423640</v>
      </c>
      <c r="BA256" s="230" t="s">
        <v>38</v>
      </c>
      <c r="BB256" s="128">
        <f>'EV ECONOMICA'!DU256</f>
        <v>0</v>
      </c>
      <c r="BC256" s="230"/>
      <c r="BD256" s="128">
        <f>'EV ECONOMICA'!DZ256</f>
        <v>0</v>
      </c>
      <c r="BE256" s="230"/>
      <c r="BF256" s="128">
        <f>'EV ECONOMICA'!EE256</f>
        <v>0</v>
      </c>
      <c r="BG256" s="230"/>
      <c r="BH256" s="128">
        <f>'EV ECONOMICA'!EJ256</f>
        <v>0</v>
      </c>
      <c r="BI256" s="230"/>
    </row>
    <row r="257" spans="1:61" s="226" customFormat="1" ht="51" x14ac:dyDescent="0.2">
      <c r="A257" s="103">
        <v>248</v>
      </c>
      <c r="B257" s="202" t="s">
        <v>391</v>
      </c>
      <c r="C257" s="121" t="s">
        <v>381</v>
      </c>
      <c r="D257" s="146">
        <v>1</v>
      </c>
      <c r="E257" s="227" t="s">
        <v>53</v>
      </c>
      <c r="F257" s="228">
        <v>1</v>
      </c>
      <c r="G257" s="25">
        <v>502239.5</v>
      </c>
      <c r="H257" s="128">
        <f>'EV ECONOMICA'!J257</f>
        <v>0</v>
      </c>
      <c r="I257" s="230"/>
      <c r="J257" s="128">
        <f>'EV ECONOMICA'!O257</f>
        <v>0</v>
      </c>
      <c r="K257" s="230"/>
      <c r="L257" s="128">
        <f>'EV ECONOMICA'!T257</f>
        <v>0</v>
      </c>
      <c r="M257" s="230"/>
      <c r="N257" s="128">
        <f>'EV ECONOMICA'!Y257</f>
        <v>0</v>
      </c>
      <c r="O257" s="230"/>
      <c r="P257" s="128">
        <f>'EV ECONOMICA'!AD257</f>
        <v>0</v>
      </c>
      <c r="Q257" s="230"/>
      <c r="R257" s="128">
        <f>'EV ECONOMICA'!AI257</f>
        <v>0</v>
      </c>
      <c r="S257" s="230"/>
      <c r="T257" s="128">
        <f>'EV ECONOMICA'!AN257</f>
        <v>0</v>
      </c>
      <c r="U257" s="230"/>
      <c r="V257" s="128">
        <f>'EV ECONOMICA'!AS257</f>
        <v>0</v>
      </c>
      <c r="W257" s="230"/>
      <c r="X257" s="128">
        <f>'EV ECONOMICA'!AX257</f>
        <v>0</v>
      </c>
      <c r="Y257" s="230"/>
      <c r="Z257" s="128">
        <f>'EV ECONOMICA'!BC257</f>
        <v>0</v>
      </c>
      <c r="AA257" s="230"/>
      <c r="AB257" s="128">
        <f>'EV ECONOMICA'!BH257</f>
        <v>0</v>
      </c>
      <c r="AC257" s="230"/>
      <c r="AD257" s="128">
        <f>'EV ECONOMICA'!BM257</f>
        <v>449831.9</v>
      </c>
      <c r="AE257" s="230" t="s">
        <v>39</v>
      </c>
      <c r="AF257" s="128">
        <f>'EV ECONOMICA'!BR257</f>
        <v>0</v>
      </c>
      <c r="AG257" s="230"/>
      <c r="AH257" s="128">
        <f>'EV ECONOMICA'!BW257</f>
        <v>0</v>
      </c>
      <c r="AI257" s="230"/>
      <c r="AJ257" s="128">
        <f>'EV ECONOMICA'!CB257</f>
        <v>0</v>
      </c>
      <c r="AK257" s="230"/>
      <c r="AL257" s="128">
        <f>'EV ECONOMICA'!CG257</f>
        <v>0</v>
      </c>
      <c r="AM257" s="230"/>
      <c r="AN257" s="128">
        <f>'EV ECONOMICA'!CL257</f>
        <v>634496.1</v>
      </c>
      <c r="AO257" s="230" t="s">
        <v>39</v>
      </c>
      <c r="AP257" s="128">
        <f>'EV ECONOMICA'!CQ257</f>
        <v>0</v>
      </c>
      <c r="AQ257" s="230"/>
      <c r="AR257" s="128">
        <f>'EV ECONOMICA'!CV257</f>
        <v>0</v>
      </c>
      <c r="AS257" s="230"/>
      <c r="AT257" s="128">
        <f>'EV ECONOMICA'!DA257</f>
        <v>0</v>
      </c>
      <c r="AU257" s="230"/>
      <c r="AV257" s="128">
        <f>'EV ECONOMICA'!DF257</f>
        <v>0</v>
      </c>
      <c r="AW257" s="230"/>
      <c r="AX257" s="128">
        <f>'EV ECONOMICA'!DK257</f>
        <v>0</v>
      </c>
      <c r="AY257" s="230"/>
      <c r="AZ257" s="128">
        <f>'EV ECONOMICA'!DP257</f>
        <v>423640</v>
      </c>
      <c r="BA257" s="230" t="s">
        <v>38</v>
      </c>
      <c r="BB257" s="128">
        <f>'EV ECONOMICA'!DU257</f>
        <v>0</v>
      </c>
      <c r="BC257" s="230"/>
      <c r="BD257" s="128">
        <f>'EV ECONOMICA'!DZ257</f>
        <v>0</v>
      </c>
      <c r="BE257" s="230"/>
      <c r="BF257" s="128">
        <f>'EV ECONOMICA'!EE257</f>
        <v>0</v>
      </c>
      <c r="BG257" s="230"/>
      <c r="BH257" s="128">
        <f>'EV ECONOMICA'!EJ257</f>
        <v>0</v>
      </c>
      <c r="BI257" s="230"/>
    </row>
    <row r="258" spans="1:61" s="226" customFormat="1" ht="51" x14ac:dyDescent="0.2">
      <c r="A258" s="103">
        <v>249</v>
      </c>
      <c r="B258" s="202" t="s">
        <v>392</v>
      </c>
      <c r="C258" s="121" t="s">
        <v>381</v>
      </c>
      <c r="D258" s="146">
        <v>1</v>
      </c>
      <c r="E258" s="227" t="s">
        <v>53</v>
      </c>
      <c r="F258" s="228">
        <v>1</v>
      </c>
      <c r="G258" s="25">
        <v>423954.45750000002</v>
      </c>
      <c r="H258" s="128">
        <f>'EV ECONOMICA'!J258</f>
        <v>0</v>
      </c>
      <c r="I258" s="230"/>
      <c r="J258" s="128">
        <f>'EV ECONOMICA'!O258</f>
        <v>0</v>
      </c>
      <c r="K258" s="230"/>
      <c r="L258" s="128">
        <f>'EV ECONOMICA'!T258</f>
        <v>0</v>
      </c>
      <c r="M258" s="230"/>
      <c r="N258" s="128">
        <f>'EV ECONOMICA'!Y258</f>
        <v>0</v>
      </c>
      <c r="O258" s="230"/>
      <c r="P258" s="128">
        <f>'EV ECONOMICA'!AD258</f>
        <v>0</v>
      </c>
      <c r="Q258" s="230"/>
      <c r="R258" s="128">
        <f>'EV ECONOMICA'!AI258</f>
        <v>0</v>
      </c>
      <c r="S258" s="230"/>
      <c r="T258" s="128">
        <f>'EV ECONOMICA'!AN258</f>
        <v>0</v>
      </c>
      <c r="U258" s="230"/>
      <c r="V258" s="128">
        <f>'EV ECONOMICA'!AS258</f>
        <v>0</v>
      </c>
      <c r="W258" s="230"/>
      <c r="X258" s="128">
        <f>'EV ECONOMICA'!AX258</f>
        <v>0</v>
      </c>
      <c r="Y258" s="230"/>
      <c r="Z258" s="128">
        <f>'EV ECONOMICA'!BC258</f>
        <v>0</v>
      </c>
      <c r="AA258" s="230"/>
      <c r="AB258" s="128">
        <f>'EV ECONOMICA'!BH258</f>
        <v>0</v>
      </c>
      <c r="AC258" s="230"/>
      <c r="AD258" s="128">
        <f>'EV ECONOMICA'!BM258</f>
        <v>379715.91000000003</v>
      </c>
      <c r="AE258" s="230" t="s">
        <v>39</v>
      </c>
      <c r="AF258" s="128">
        <f>'EV ECONOMICA'!BR258</f>
        <v>0</v>
      </c>
      <c r="AG258" s="230"/>
      <c r="AH258" s="128">
        <f>'EV ECONOMICA'!BW258</f>
        <v>0</v>
      </c>
      <c r="AI258" s="230"/>
      <c r="AJ258" s="128">
        <f>'EV ECONOMICA'!CB258</f>
        <v>0</v>
      </c>
      <c r="AK258" s="230"/>
      <c r="AL258" s="128">
        <f>'EV ECONOMICA'!CG258</f>
        <v>0</v>
      </c>
      <c r="AM258" s="230"/>
      <c r="AN258" s="128">
        <f>'EV ECONOMICA'!CL258</f>
        <v>610986.46</v>
      </c>
      <c r="AO258" s="230" t="s">
        <v>39</v>
      </c>
      <c r="AP258" s="128">
        <f>'EV ECONOMICA'!CQ258</f>
        <v>0</v>
      </c>
      <c r="AQ258" s="230"/>
      <c r="AR258" s="128">
        <f>'EV ECONOMICA'!CV258</f>
        <v>0</v>
      </c>
      <c r="AS258" s="230"/>
      <c r="AT258" s="128">
        <f>'EV ECONOMICA'!DA258</f>
        <v>0</v>
      </c>
      <c r="AU258" s="230"/>
      <c r="AV258" s="128">
        <f>'EV ECONOMICA'!DF258</f>
        <v>0</v>
      </c>
      <c r="AW258" s="230"/>
      <c r="AX258" s="128">
        <f>'EV ECONOMICA'!DK258</f>
        <v>0</v>
      </c>
      <c r="AY258" s="230"/>
      <c r="AZ258" s="128">
        <f>'EV ECONOMICA'!DP258</f>
        <v>423640</v>
      </c>
      <c r="BA258" s="230" t="s">
        <v>38</v>
      </c>
      <c r="BB258" s="128">
        <f>'EV ECONOMICA'!DU258</f>
        <v>0</v>
      </c>
      <c r="BC258" s="230"/>
      <c r="BD258" s="128">
        <f>'EV ECONOMICA'!DZ258</f>
        <v>0</v>
      </c>
      <c r="BE258" s="230"/>
      <c r="BF258" s="128">
        <f>'EV ECONOMICA'!EE258</f>
        <v>0</v>
      </c>
      <c r="BG258" s="230"/>
      <c r="BH258" s="128">
        <f>'EV ECONOMICA'!EJ258</f>
        <v>0</v>
      </c>
      <c r="BI258" s="230"/>
    </row>
    <row r="259" spans="1:61" s="226" customFormat="1" ht="51" x14ac:dyDescent="0.2">
      <c r="A259" s="103">
        <v>250</v>
      </c>
      <c r="B259" s="202" t="s">
        <v>393</v>
      </c>
      <c r="C259" s="121" t="s">
        <v>381</v>
      </c>
      <c r="D259" s="146">
        <v>1</v>
      </c>
      <c r="E259" s="227" t="s">
        <v>53</v>
      </c>
      <c r="F259" s="228">
        <v>1</v>
      </c>
      <c r="G259" s="25">
        <v>502239.5</v>
      </c>
      <c r="H259" s="128">
        <f>'EV ECONOMICA'!J259</f>
        <v>0</v>
      </c>
      <c r="I259" s="230"/>
      <c r="J259" s="128">
        <f>'EV ECONOMICA'!O259</f>
        <v>0</v>
      </c>
      <c r="K259" s="230"/>
      <c r="L259" s="128">
        <f>'EV ECONOMICA'!T259</f>
        <v>0</v>
      </c>
      <c r="M259" s="230"/>
      <c r="N259" s="128">
        <f>'EV ECONOMICA'!Y259</f>
        <v>0</v>
      </c>
      <c r="O259" s="230"/>
      <c r="P259" s="128">
        <f>'EV ECONOMICA'!AD259</f>
        <v>0</v>
      </c>
      <c r="Q259" s="230"/>
      <c r="R259" s="128">
        <f>'EV ECONOMICA'!AI259</f>
        <v>0</v>
      </c>
      <c r="S259" s="230"/>
      <c r="T259" s="128">
        <f>'EV ECONOMICA'!AN259</f>
        <v>0</v>
      </c>
      <c r="U259" s="230"/>
      <c r="V259" s="128">
        <f>'EV ECONOMICA'!AS259</f>
        <v>0</v>
      </c>
      <c r="W259" s="230"/>
      <c r="X259" s="128">
        <f>'EV ECONOMICA'!AX259</f>
        <v>0</v>
      </c>
      <c r="Y259" s="230"/>
      <c r="Z259" s="128">
        <f>'EV ECONOMICA'!BC259</f>
        <v>0</v>
      </c>
      <c r="AA259" s="230"/>
      <c r="AB259" s="128">
        <f>'EV ECONOMICA'!BH259</f>
        <v>0</v>
      </c>
      <c r="AC259" s="230"/>
      <c r="AD259" s="128">
        <f>'EV ECONOMICA'!BM259</f>
        <v>449831.9</v>
      </c>
      <c r="AE259" s="230" t="s">
        <v>39</v>
      </c>
      <c r="AF259" s="128">
        <f>'EV ECONOMICA'!BR259</f>
        <v>0</v>
      </c>
      <c r="AG259" s="230"/>
      <c r="AH259" s="128">
        <f>'EV ECONOMICA'!BW259</f>
        <v>0</v>
      </c>
      <c r="AI259" s="230"/>
      <c r="AJ259" s="128">
        <f>'EV ECONOMICA'!CB259</f>
        <v>0</v>
      </c>
      <c r="AK259" s="230"/>
      <c r="AL259" s="128">
        <f>'EV ECONOMICA'!CG259</f>
        <v>0</v>
      </c>
      <c r="AM259" s="230"/>
      <c r="AN259" s="128">
        <f>'EV ECONOMICA'!CL259</f>
        <v>621414.43000000005</v>
      </c>
      <c r="AO259" s="230" t="s">
        <v>39</v>
      </c>
      <c r="AP259" s="128">
        <f>'EV ECONOMICA'!CQ259</f>
        <v>0</v>
      </c>
      <c r="AQ259" s="230"/>
      <c r="AR259" s="128">
        <f>'EV ECONOMICA'!CV259</f>
        <v>0</v>
      </c>
      <c r="AS259" s="230"/>
      <c r="AT259" s="128">
        <f>'EV ECONOMICA'!DA259</f>
        <v>0</v>
      </c>
      <c r="AU259" s="230"/>
      <c r="AV259" s="128">
        <f>'EV ECONOMICA'!DF259</f>
        <v>0</v>
      </c>
      <c r="AW259" s="230"/>
      <c r="AX259" s="128">
        <f>'EV ECONOMICA'!DK259</f>
        <v>0</v>
      </c>
      <c r="AY259" s="230"/>
      <c r="AZ259" s="128">
        <f>'EV ECONOMICA'!DP259</f>
        <v>423640</v>
      </c>
      <c r="BA259" s="230" t="s">
        <v>38</v>
      </c>
      <c r="BB259" s="128">
        <f>'EV ECONOMICA'!DU259</f>
        <v>0</v>
      </c>
      <c r="BC259" s="230"/>
      <c r="BD259" s="128">
        <f>'EV ECONOMICA'!DZ259</f>
        <v>0</v>
      </c>
      <c r="BE259" s="230"/>
      <c r="BF259" s="128">
        <f>'EV ECONOMICA'!EE259</f>
        <v>0</v>
      </c>
      <c r="BG259" s="230"/>
      <c r="BH259" s="128">
        <f>'EV ECONOMICA'!EJ259</f>
        <v>0</v>
      </c>
      <c r="BI259" s="230"/>
    </row>
    <row r="260" spans="1:61" s="226" customFormat="1" ht="51" x14ac:dyDescent="0.2">
      <c r="A260" s="103">
        <v>251</v>
      </c>
      <c r="B260" s="202" t="s">
        <v>394</v>
      </c>
      <c r="C260" s="121" t="s">
        <v>381</v>
      </c>
      <c r="D260" s="146">
        <v>1</v>
      </c>
      <c r="E260" s="227" t="s">
        <v>53</v>
      </c>
      <c r="F260" s="228">
        <v>1</v>
      </c>
      <c r="G260" s="25">
        <v>423954.45750000002</v>
      </c>
      <c r="H260" s="128">
        <f>'EV ECONOMICA'!J260</f>
        <v>0</v>
      </c>
      <c r="I260" s="230"/>
      <c r="J260" s="128">
        <f>'EV ECONOMICA'!O260</f>
        <v>0</v>
      </c>
      <c r="K260" s="230"/>
      <c r="L260" s="128">
        <f>'EV ECONOMICA'!T260</f>
        <v>0</v>
      </c>
      <c r="M260" s="230"/>
      <c r="N260" s="128">
        <f>'EV ECONOMICA'!Y260</f>
        <v>0</v>
      </c>
      <c r="O260" s="230"/>
      <c r="P260" s="128">
        <f>'EV ECONOMICA'!AD260</f>
        <v>0</v>
      </c>
      <c r="Q260" s="230"/>
      <c r="R260" s="128">
        <f>'EV ECONOMICA'!AI260</f>
        <v>0</v>
      </c>
      <c r="S260" s="230"/>
      <c r="T260" s="128">
        <f>'EV ECONOMICA'!AN260</f>
        <v>0</v>
      </c>
      <c r="U260" s="230"/>
      <c r="V260" s="128">
        <f>'EV ECONOMICA'!AS260</f>
        <v>0</v>
      </c>
      <c r="W260" s="230"/>
      <c r="X260" s="128">
        <f>'EV ECONOMICA'!AX260</f>
        <v>0</v>
      </c>
      <c r="Y260" s="230"/>
      <c r="Z260" s="128">
        <f>'EV ECONOMICA'!BC260</f>
        <v>0</v>
      </c>
      <c r="AA260" s="230"/>
      <c r="AB260" s="128">
        <f>'EV ECONOMICA'!BH260</f>
        <v>0</v>
      </c>
      <c r="AC260" s="230"/>
      <c r="AD260" s="128">
        <f>'EV ECONOMICA'!BM260</f>
        <v>379715.91000000003</v>
      </c>
      <c r="AE260" s="230" t="s">
        <v>39</v>
      </c>
      <c r="AF260" s="128">
        <f>'EV ECONOMICA'!BR260</f>
        <v>0</v>
      </c>
      <c r="AG260" s="230"/>
      <c r="AH260" s="128">
        <f>'EV ECONOMICA'!BW260</f>
        <v>0</v>
      </c>
      <c r="AI260" s="230"/>
      <c r="AJ260" s="128">
        <f>'EV ECONOMICA'!CB260</f>
        <v>0</v>
      </c>
      <c r="AK260" s="230"/>
      <c r="AL260" s="128">
        <f>'EV ECONOMICA'!CG260</f>
        <v>0</v>
      </c>
      <c r="AM260" s="230"/>
      <c r="AN260" s="128">
        <f>'EV ECONOMICA'!CL260</f>
        <v>601264.16</v>
      </c>
      <c r="AO260" s="230" t="s">
        <v>39</v>
      </c>
      <c r="AP260" s="128">
        <f>'EV ECONOMICA'!CQ260</f>
        <v>0</v>
      </c>
      <c r="AQ260" s="230"/>
      <c r="AR260" s="128">
        <f>'EV ECONOMICA'!CV260</f>
        <v>0</v>
      </c>
      <c r="AS260" s="230"/>
      <c r="AT260" s="128">
        <f>'EV ECONOMICA'!DA260</f>
        <v>0</v>
      </c>
      <c r="AU260" s="230"/>
      <c r="AV260" s="128">
        <f>'EV ECONOMICA'!DF260</f>
        <v>0</v>
      </c>
      <c r="AW260" s="230"/>
      <c r="AX260" s="128">
        <f>'EV ECONOMICA'!DK260</f>
        <v>0</v>
      </c>
      <c r="AY260" s="230"/>
      <c r="AZ260" s="128">
        <f>'EV ECONOMICA'!DP260</f>
        <v>423640</v>
      </c>
      <c r="BA260" s="230" t="s">
        <v>38</v>
      </c>
      <c r="BB260" s="128">
        <f>'EV ECONOMICA'!DU260</f>
        <v>0</v>
      </c>
      <c r="BC260" s="230"/>
      <c r="BD260" s="128">
        <f>'EV ECONOMICA'!DZ260</f>
        <v>0</v>
      </c>
      <c r="BE260" s="230"/>
      <c r="BF260" s="128">
        <f>'EV ECONOMICA'!EE260</f>
        <v>0</v>
      </c>
      <c r="BG260" s="230"/>
      <c r="BH260" s="128">
        <f>'EV ECONOMICA'!EJ260</f>
        <v>0</v>
      </c>
      <c r="BI260" s="230"/>
    </row>
    <row r="261" spans="1:61" s="226" customFormat="1" ht="51" x14ac:dyDescent="0.2">
      <c r="A261" s="103">
        <v>252</v>
      </c>
      <c r="B261" s="202" t="s">
        <v>395</v>
      </c>
      <c r="C261" s="121" t="s">
        <v>381</v>
      </c>
      <c r="D261" s="146">
        <v>1</v>
      </c>
      <c r="E261" s="227" t="s">
        <v>53</v>
      </c>
      <c r="F261" s="228">
        <v>1</v>
      </c>
      <c r="G261" s="25">
        <v>423954.45750000002</v>
      </c>
      <c r="H261" s="128">
        <f>'EV ECONOMICA'!J261</f>
        <v>0</v>
      </c>
      <c r="I261" s="230"/>
      <c r="J261" s="128">
        <f>'EV ECONOMICA'!O261</f>
        <v>0</v>
      </c>
      <c r="K261" s="230"/>
      <c r="L261" s="128">
        <f>'EV ECONOMICA'!T261</f>
        <v>0</v>
      </c>
      <c r="M261" s="230"/>
      <c r="N261" s="128">
        <f>'EV ECONOMICA'!Y261</f>
        <v>0</v>
      </c>
      <c r="O261" s="230"/>
      <c r="P261" s="128">
        <f>'EV ECONOMICA'!AD261</f>
        <v>0</v>
      </c>
      <c r="Q261" s="230"/>
      <c r="R261" s="128">
        <f>'EV ECONOMICA'!AI261</f>
        <v>0</v>
      </c>
      <c r="S261" s="230"/>
      <c r="T261" s="128">
        <f>'EV ECONOMICA'!AN261</f>
        <v>0</v>
      </c>
      <c r="U261" s="230"/>
      <c r="V261" s="128">
        <f>'EV ECONOMICA'!AS261</f>
        <v>0</v>
      </c>
      <c r="W261" s="230"/>
      <c r="X261" s="128">
        <f>'EV ECONOMICA'!AX261</f>
        <v>0</v>
      </c>
      <c r="Y261" s="230"/>
      <c r="Z261" s="128">
        <f>'EV ECONOMICA'!BC261</f>
        <v>0</v>
      </c>
      <c r="AA261" s="230"/>
      <c r="AB261" s="128">
        <f>'EV ECONOMICA'!BH261</f>
        <v>0</v>
      </c>
      <c r="AC261" s="230"/>
      <c r="AD261" s="128">
        <f>'EV ECONOMICA'!BM261</f>
        <v>379715.91000000003</v>
      </c>
      <c r="AE261" s="230" t="s">
        <v>39</v>
      </c>
      <c r="AF261" s="128">
        <f>'EV ECONOMICA'!BR261</f>
        <v>0</v>
      </c>
      <c r="AG261" s="230"/>
      <c r="AH261" s="128">
        <f>'EV ECONOMICA'!BW261</f>
        <v>0</v>
      </c>
      <c r="AI261" s="230"/>
      <c r="AJ261" s="128">
        <f>'EV ECONOMICA'!CB261</f>
        <v>0</v>
      </c>
      <c r="AK261" s="230"/>
      <c r="AL261" s="128">
        <f>'EV ECONOMICA'!CG261</f>
        <v>0</v>
      </c>
      <c r="AM261" s="230"/>
      <c r="AN261" s="128">
        <f>'EV ECONOMICA'!CL261</f>
        <v>610986.46</v>
      </c>
      <c r="AO261" s="230" t="s">
        <v>39</v>
      </c>
      <c r="AP261" s="128">
        <f>'EV ECONOMICA'!CQ261</f>
        <v>0</v>
      </c>
      <c r="AQ261" s="230"/>
      <c r="AR261" s="128">
        <f>'EV ECONOMICA'!CV261</f>
        <v>0</v>
      </c>
      <c r="AS261" s="230"/>
      <c r="AT261" s="128">
        <f>'EV ECONOMICA'!DA261</f>
        <v>0</v>
      </c>
      <c r="AU261" s="230"/>
      <c r="AV261" s="128">
        <f>'EV ECONOMICA'!DF261</f>
        <v>0</v>
      </c>
      <c r="AW261" s="230"/>
      <c r="AX261" s="128">
        <f>'EV ECONOMICA'!DK261</f>
        <v>0</v>
      </c>
      <c r="AY261" s="230"/>
      <c r="AZ261" s="128">
        <f>'EV ECONOMICA'!DP261</f>
        <v>410550</v>
      </c>
      <c r="BA261" s="230" t="s">
        <v>38</v>
      </c>
      <c r="BB261" s="128">
        <f>'EV ECONOMICA'!DU261</f>
        <v>0</v>
      </c>
      <c r="BC261" s="230"/>
      <c r="BD261" s="128">
        <f>'EV ECONOMICA'!DZ261</f>
        <v>0</v>
      </c>
      <c r="BE261" s="230"/>
      <c r="BF261" s="128">
        <f>'EV ECONOMICA'!EE261</f>
        <v>0</v>
      </c>
      <c r="BG261" s="230"/>
      <c r="BH261" s="128">
        <f>'EV ECONOMICA'!EJ261</f>
        <v>0</v>
      </c>
      <c r="BI261" s="230"/>
    </row>
    <row r="262" spans="1:61" s="226" customFormat="1" ht="38.25" x14ac:dyDescent="0.2">
      <c r="A262" s="103">
        <v>253</v>
      </c>
      <c r="B262" s="202" t="s">
        <v>396</v>
      </c>
      <c r="C262" s="121" t="s">
        <v>381</v>
      </c>
      <c r="D262" s="146">
        <v>1</v>
      </c>
      <c r="E262" s="227" t="s">
        <v>53</v>
      </c>
      <c r="F262" s="228">
        <v>1</v>
      </c>
      <c r="G262" s="25">
        <v>502239.5</v>
      </c>
      <c r="H262" s="128">
        <f>'EV ECONOMICA'!J262</f>
        <v>0</v>
      </c>
      <c r="I262" s="230"/>
      <c r="J262" s="128">
        <f>'EV ECONOMICA'!O262</f>
        <v>0</v>
      </c>
      <c r="K262" s="230"/>
      <c r="L262" s="128">
        <f>'EV ECONOMICA'!T262</f>
        <v>0</v>
      </c>
      <c r="M262" s="230"/>
      <c r="N262" s="128">
        <f>'EV ECONOMICA'!Y262</f>
        <v>0</v>
      </c>
      <c r="O262" s="230"/>
      <c r="P262" s="128">
        <f>'EV ECONOMICA'!AD262</f>
        <v>0</v>
      </c>
      <c r="Q262" s="230"/>
      <c r="R262" s="128">
        <f>'EV ECONOMICA'!AI262</f>
        <v>0</v>
      </c>
      <c r="S262" s="230"/>
      <c r="T262" s="128">
        <f>'EV ECONOMICA'!AN262</f>
        <v>0</v>
      </c>
      <c r="U262" s="230"/>
      <c r="V262" s="128">
        <f>'EV ECONOMICA'!AS262</f>
        <v>0</v>
      </c>
      <c r="W262" s="230"/>
      <c r="X262" s="128">
        <f>'EV ECONOMICA'!AX262</f>
        <v>0</v>
      </c>
      <c r="Y262" s="230"/>
      <c r="Z262" s="128">
        <f>'EV ECONOMICA'!BC262</f>
        <v>0</v>
      </c>
      <c r="AA262" s="230"/>
      <c r="AB262" s="128">
        <f>'EV ECONOMICA'!BH262</f>
        <v>0</v>
      </c>
      <c r="AC262" s="230"/>
      <c r="AD262" s="128">
        <f>'EV ECONOMICA'!BM262</f>
        <v>449831.9</v>
      </c>
      <c r="AE262" s="230" t="s">
        <v>39</v>
      </c>
      <c r="AF262" s="128">
        <f>'EV ECONOMICA'!BR262</f>
        <v>0</v>
      </c>
      <c r="AG262" s="230"/>
      <c r="AH262" s="128">
        <f>'EV ECONOMICA'!BW262</f>
        <v>0</v>
      </c>
      <c r="AI262" s="230"/>
      <c r="AJ262" s="128">
        <f>'EV ECONOMICA'!CB262</f>
        <v>0</v>
      </c>
      <c r="AK262" s="230"/>
      <c r="AL262" s="128">
        <f>'EV ECONOMICA'!CG262</f>
        <v>0</v>
      </c>
      <c r="AM262" s="230"/>
      <c r="AN262" s="128">
        <f>'EV ECONOMICA'!CL262</f>
        <v>621414.43000000005</v>
      </c>
      <c r="AO262" s="230" t="s">
        <v>39</v>
      </c>
      <c r="AP262" s="128">
        <f>'EV ECONOMICA'!CQ262</f>
        <v>0</v>
      </c>
      <c r="AQ262" s="230"/>
      <c r="AR262" s="128">
        <f>'EV ECONOMICA'!CV262</f>
        <v>0</v>
      </c>
      <c r="AS262" s="230"/>
      <c r="AT262" s="128">
        <f>'EV ECONOMICA'!DA262</f>
        <v>0</v>
      </c>
      <c r="AU262" s="230"/>
      <c r="AV262" s="128">
        <f>'EV ECONOMICA'!DF262</f>
        <v>0</v>
      </c>
      <c r="AW262" s="230"/>
      <c r="AX262" s="128">
        <f>'EV ECONOMICA'!DK262</f>
        <v>0</v>
      </c>
      <c r="AY262" s="230"/>
      <c r="AZ262" s="128">
        <f>'EV ECONOMICA'!DP262</f>
        <v>410550</v>
      </c>
      <c r="BA262" s="230" t="s">
        <v>38</v>
      </c>
      <c r="BB262" s="128">
        <f>'EV ECONOMICA'!DU262</f>
        <v>0</v>
      </c>
      <c r="BC262" s="230"/>
      <c r="BD262" s="128">
        <f>'EV ECONOMICA'!DZ262</f>
        <v>0</v>
      </c>
      <c r="BE262" s="230"/>
      <c r="BF262" s="128">
        <f>'EV ECONOMICA'!EE262</f>
        <v>0</v>
      </c>
      <c r="BG262" s="230"/>
      <c r="BH262" s="128">
        <f>'EV ECONOMICA'!EJ262</f>
        <v>0</v>
      </c>
      <c r="BI262" s="230"/>
    </row>
    <row r="263" spans="1:61" s="226" customFormat="1" ht="38.25" x14ac:dyDescent="0.2">
      <c r="A263" s="103">
        <v>254</v>
      </c>
      <c r="B263" s="202" t="s">
        <v>397</v>
      </c>
      <c r="C263" s="121" t="s">
        <v>381</v>
      </c>
      <c r="D263" s="146">
        <v>1</v>
      </c>
      <c r="E263" s="227" t="s">
        <v>53</v>
      </c>
      <c r="F263" s="228">
        <v>1</v>
      </c>
      <c r="G263" s="25">
        <v>368768.00520000001</v>
      </c>
      <c r="H263" s="128">
        <f>'EV ECONOMICA'!J263</f>
        <v>0</v>
      </c>
      <c r="I263" s="230"/>
      <c r="J263" s="128">
        <f>'EV ECONOMICA'!O263</f>
        <v>0</v>
      </c>
      <c r="K263" s="230"/>
      <c r="L263" s="128">
        <f>'EV ECONOMICA'!T263</f>
        <v>0</v>
      </c>
      <c r="M263" s="230"/>
      <c r="N263" s="128">
        <f>'EV ECONOMICA'!Y263</f>
        <v>0</v>
      </c>
      <c r="O263" s="230"/>
      <c r="P263" s="128">
        <f>'EV ECONOMICA'!AD263</f>
        <v>0</v>
      </c>
      <c r="Q263" s="230"/>
      <c r="R263" s="128">
        <f>'EV ECONOMICA'!AI263</f>
        <v>0</v>
      </c>
      <c r="S263" s="230"/>
      <c r="T263" s="128">
        <f>'EV ECONOMICA'!AN263</f>
        <v>0</v>
      </c>
      <c r="U263" s="230"/>
      <c r="V263" s="128">
        <f>'EV ECONOMICA'!AS263</f>
        <v>0</v>
      </c>
      <c r="W263" s="230"/>
      <c r="X263" s="128">
        <f>'EV ECONOMICA'!AX263</f>
        <v>0</v>
      </c>
      <c r="Y263" s="230"/>
      <c r="Z263" s="128">
        <f>'EV ECONOMICA'!BC263</f>
        <v>0</v>
      </c>
      <c r="AA263" s="230"/>
      <c r="AB263" s="128">
        <f>'EV ECONOMICA'!BH263</f>
        <v>0</v>
      </c>
      <c r="AC263" s="230"/>
      <c r="AD263" s="128">
        <f>'EV ECONOMICA'!BM263</f>
        <v>379715.91000000003</v>
      </c>
      <c r="AE263" s="230" t="s">
        <v>39</v>
      </c>
      <c r="AF263" s="128">
        <f>'EV ECONOMICA'!BR263</f>
        <v>0</v>
      </c>
      <c r="AG263" s="230"/>
      <c r="AH263" s="128">
        <f>'EV ECONOMICA'!BW263</f>
        <v>0</v>
      </c>
      <c r="AI263" s="230"/>
      <c r="AJ263" s="128">
        <f>'EV ECONOMICA'!CB263</f>
        <v>0</v>
      </c>
      <c r="AK263" s="230"/>
      <c r="AL263" s="128">
        <f>'EV ECONOMICA'!CG263</f>
        <v>0</v>
      </c>
      <c r="AM263" s="230"/>
      <c r="AN263" s="128">
        <f>'EV ECONOMICA'!CL263</f>
        <v>601265.35</v>
      </c>
      <c r="AO263" s="230" t="s">
        <v>39</v>
      </c>
      <c r="AP263" s="128">
        <f>'EV ECONOMICA'!CQ263</f>
        <v>0</v>
      </c>
      <c r="AQ263" s="230"/>
      <c r="AR263" s="128">
        <f>'EV ECONOMICA'!CV263</f>
        <v>0</v>
      </c>
      <c r="AS263" s="230"/>
      <c r="AT263" s="128">
        <f>'EV ECONOMICA'!DA263</f>
        <v>0</v>
      </c>
      <c r="AU263" s="230"/>
      <c r="AV263" s="128">
        <f>'EV ECONOMICA'!DF263</f>
        <v>0</v>
      </c>
      <c r="AW263" s="230"/>
      <c r="AX263" s="128">
        <f>'EV ECONOMICA'!DK263</f>
        <v>0</v>
      </c>
      <c r="AY263" s="230"/>
      <c r="AZ263" s="128">
        <f>'EV ECONOMICA'!DP263</f>
        <v>410550</v>
      </c>
      <c r="BA263" s="230" t="s">
        <v>38</v>
      </c>
      <c r="BB263" s="128">
        <f>'EV ECONOMICA'!DU263</f>
        <v>0</v>
      </c>
      <c r="BC263" s="230"/>
      <c r="BD263" s="128">
        <f>'EV ECONOMICA'!DZ263</f>
        <v>0</v>
      </c>
      <c r="BE263" s="230"/>
      <c r="BF263" s="128">
        <f>'EV ECONOMICA'!EE263</f>
        <v>0</v>
      </c>
      <c r="BG263" s="230"/>
      <c r="BH263" s="128">
        <f>'EV ECONOMICA'!EJ263</f>
        <v>0</v>
      </c>
      <c r="BI263" s="230"/>
    </row>
    <row r="264" spans="1:61" s="226" customFormat="1" ht="25.5" x14ac:dyDescent="0.2">
      <c r="A264" s="103">
        <v>255</v>
      </c>
      <c r="B264" s="202" t="s">
        <v>398</v>
      </c>
      <c r="C264" s="121" t="s">
        <v>381</v>
      </c>
      <c r="D264" s="146">
        <v>1</v>
      </c>
      <c r="E264" s="227" t="s">
        <v>53</v>
      </c>
      <c r="F264" s="228">
        <v>1</v>
      </c>
      <c r="G264" s="25">
        <v>368768.00520000001</v>
      </c>
      <c r="H264" s="128">
        <f>'EV ECONOMICA'!J264</f>
        <v>0</v>
      </c>
      <c r="I264" s="230"/>
      <c r="J264" s="128">
        <f>'EV ECONOMICA'!O264</f>
        <v>0</v>
      </c>
      <c r="K264" s="230"/>
      <c r="L264" s="128">
        <f>'EV ECONOMICA'!T264</f>
        <v>0</v>
      </c>
      <c r="M264" s="230"/>
      <c r="N264" s="128">
        <f>'EV ECONOMICA'!Y264</f>
        <v>0</v>
      </c>
      <c r="O264" s="230"/>
      <c r="P264" s="128">
        <f>'EV ECONOMICA'!AD264</f>
        <v>0</v>
      </c>
      <c r="Q264" s="230"/>
      <c r="R264" s="128">
        <f>'EV ECONOMICA'!AI264</f>
        <v>0</v>
      </c>
      <c r="S264" s="230"/>
      <c r="T264" s="128">
        <f>'EV ECONOMICA'!AN264</f>
        <v>0</v>
      </c>
      <c r="U264" s="230"/>
      <c r="V264" s="128">
        <f>'EV ECONOMICA'!AS264</f>
        <v>0</v>
      </c>
      <c r="W264" s="230"/>
      <c r="X264" s="128">
        <f>'EV ECONOMICA'!AX264</f>
        <v>0</v>
      </c>
      <c r="Y264" s="230"/>
      <c r="Z264" s="128">
        <f>'EV ECONOMICA'!BC264</f>
        <v>0</v>
      </c>
      <c r="AA264" s="230"/>
      <c r="AB264" s="128">
        <f>'EV ECONOMICA'!BH264</f>
        <v>0</v>
      </c>
      <c r="AC264" s="230"/>
      <c r="AD264" s="128">
        <f>'EV ECONOMICA'!BM264</f>
        <v>379715.91000000003</v>
      </c>
      <c r="AE264" s="230" t="s">
        <v>39</v>
      </c>
      <c r="AF264" s="128">
        <f>'EV ECONOMICA'!BR264</f>
        <v>0</v>
      </c>
      <c r="AG264" s="230"/>
      <c r="AH264" s="128">
        <f>'EV ECONOMICA'!BW264</f>
        <v>0</v>
      </c>
      <c r="AI264" s="230"/>
      <c r="AJ264" s="128">
        <f>'EV ECONOMICA'!CB264</f>
        <v>0</v>
      </c>
      <c r="AK264" s="230"/>
      <c r="AL264" s="128">
        <f>'EV ECONOMICA'!CG264</f>
        <v>0</v>
      </c>
      <c r="AM264" s="230"/>
      <c r="AN264" s="128">
        <f>'EV ECONOMICA'!CL264</f>
        <v>610987.65</v>
      </c>
      <c r="AO264" s="230" t="s">
        <v>39</v>
      </c>
      <c r="AP264" s="128">
        <f>'EV ECONOMICA'!CQ264</f>
        <v>0</v>
      </c>
      <c r="AQ264" s="230"/>
      <c r="AR264" s="128">
        <f>'EV ECONOMICA'!CV264</f>
        <v>0</v>
      </c>
      <c r="AS264" s="230"/>
      <c r="AT264" s="128">
        <f>'EV ECONOMICA'!DA264</f>
        <v>0</v>
      </c>
      <c r="AU264" s="230"/>
      <c r="AV264" s="128">
        <f>'EV ECONOMICA'!DF264</f>
        <v>0</v>
      </c>
      <c r="AW264" s="230"/>
      <c r="AX264" s="128">
        <f>'EV ECONOMICA'!DK264</f>
        <v>0</v>
      </c>
      <c r="AY264" s="230"/>
      <c r="AZ264" s="128">
        <f>'EV ECONOMICA'!DP264</f>
        <v>410550</v>
      </c>
      <c r="BA264" s="230" t="s">
        <v>38</v>
      </c>
      <c r="BB264" s="128">
        <f>'EV ECONOMICA'!DU264</f>
        <v>0</v>
      </c>
      <c r="BC264" s="230"/>
      <c r="BD264" s="128">
        <f>'EV ECONOMICA'!DZ264</f>
        <v>0</v>
      </c>
      <c r="BE264" s="230"/>
      <c r="BF264" s="128">
        <f>'EV ECONOMICA'!EE264</f>
        <v>0</v>
      </c>
      <c r="BG264" s="230"/>
      <c r="BH264" s="128">
        <f>'EV ECONOMICA'!EJ264</f>
        <v>0</v>
      </c>
      <c r="BI264" s="230"/>
    </row>
    <row r="265" spans="1:61" s="226" customFormat="1" ht="25.5" x14ac:dyDescent="0.2">
      <c r="A265" s="103">
        <v>256</v>
      </c>
      <c r="B265" s="202" t="s">
        <v>399</v>
      </c>
      <c r="C265" s="121" t="s">
        <v>381</v>
      </c>
      <c r="D265" s="146">
        <v>1</v>
      </c>
      <c r="E265" s="227" t="s">
        <v>53</v>
      </c>
      <c r="F265" s="228">
        <v>1</v>
      </c>
      <c r="G265" s="25">
        <v>502239.5</v>
      </c>
      <c r="H265" s="128">
        <f>'EV ECONOMICA'!J265</f>
        <v>0</v>
      </c>
      <c r="I265" s="230"/>
      <c r="J265" s="128">
        <f>'EV ECONOMICA'!O265</f>
        <v>0</v>
      </c>
      <c r="K265" s="230"/>
      <c r="L265" s="128">
        <f>'EV ECONOMICA'!T265</f>
        <v>0</v>
      </c>
      <c r="M265" s="230"/>
      <c r="N265" s="128">
        <f>'EV ECONOMICA'!Y265</f>
        <v>0</v>
      </c>
      <c r="O265" s="230"/>
      <c r="P265" s="128">
        <f>'EV ECONOMICA'!AD265</f>
        <v>0</v>
      </c>
      <c r="Q265" s="230"/>
      <c r="R265" s="128">
        <f>'EV ECONOMICA'!AI265</f>
        <v>0</v>
      </c>
      <c r="S265" s="230"/>
      <c r="T265" s="128">
        <f>'EV ECONOMICA'!AN265</f>
        <v>0</v>
      </c>
      <c r="U265" s="230"/>
      <c r="V265" s="128">
        <f>'EV ECONOMICA'!AS265</f>
        <v>0</v>
      </c>
      <c r="W265" s="230"/>
      <c r="X265" s="128">
        <f>'EV ECONOMICA'!AX265</f>
        <v>0</v>
      </c>
      <c r="Y265" s="230"/>
      <c r="Z265" s="128">
        <f>'EV ECONOMICA'!BC265</f>
        <v>0</v>
      </c>
      <c r="AA265" s="230"/>
      <c r="AB265" s="128">
        <f>'EV ECONOMICA'!BH265</f>
        <v>0</v>
      </c>
      <c r="AC265" s="230"/>
      <c r="AD265" s="128">
        <f>'EV ECONOMICA'!BM265</f>
        <v>449831.9</v>
      </c>
      <c r="AE265" s="230" t="s">
        <v>39</v>
      </c>
      <c r="AF265" s="128">
        <f>'EV ECONOMICA'!BR265</f>
        <v>0</v>
      </c>
      <c r="AG265" s="230"/>
      <c r="AH265" s="128">
        <f>'EV ECONOMICA'!BW265</f>
        <v>0</v>
      </c>
      <c r="AI265" s="230"/>
      <c r="AJ265" s="128">
        <f>'EV ECONOMICA'!CB265</f>
        <v>0</v>
      </c>
      <c r="AK265" s="230"/>
      <c r="AL265" s="128">
        <f>'EV ECONOMICA'!CG265</f>
        <v>0</v>
      </c>
      <c r="AM265" s="230"/>
      <c r="AN265" s="128">
        <f>'EV ECONOMICA'!CL265</f>
        <v>622400.93999999994</v>
      </c>
      <c r="AO265" s="230" t="s">
        <v>39</v>
      </c>
      <c r="AP265" s="128">
        <f>'EV ECONOMICA'!CQ265</f>
        <v>0</v>
      </c>
      <c r="AQ265" s="230"/>
      <c r="AR265" s="128">
        <f>'EV ECONOMICA'!CV265</f>
        <v>0</v>
      </c>
      <c r="AS265" s="230"/>
      <c r="AT265" s="128">
        <f>'EV ECONOMICA'!DA265</f>
        <v>0</v>
      </c>
      <c r="AU265" s="230"/>
      <c r="AV265" s="128">
        <f>'EV ECONOMICA'!DF265</f>
        <v>0</v>
      </c>
      <c r="AW265" s="230"/>
      <c r="AX265" s="128">
        <f>'EV ECONOMICA'!DK265</f>
        <v>0</v>
      </c>
      <c r="AY265" s="230"/>
      <c r="AZ265" s="128">
        <f>'EV ECONOMICA'!DP265</f>
        <v>410550</v>
      </c>
      <c r="BA265" s="230" t="s">
        <v>38</v>
      </c>
      <c r="BB265" s="128">
        <f>'EV ECONOMICA'!DU265</f>
        <v>0</v>
      </c>
      <c r="BC265" s="230"/>
      <c r="BD265" s="128">
        <f>'EV ECONOMICA'!DZ265</f>
        <v>0</v>
      </c>
      <c r="BE265" s="230"/>
      <c r="BF265" s="128">
        <f>'EV ECONOMICA'!EE265</f>
        <v>0</v>
      </c>
      <c r="BG265" s="230"/>
      <c r="BH265" s="128">
        <f>'EV ECONOMICA'!EJ265</f>
        <v>0</v>
      </c>
      <c r="BI265" s="230"/>
    </row>
    <row r="266" spans="1:61" s="226" customFormat="1" ht="25.5" x14ac:dyDescent="0.2">
      <c r="A266" s="103">
        <v>257</v>
      </c>
      <c r="B266" s="202" t="s">
        <v>400</v>
      </c>
      <c r="C266" s="121" t="s">
        <v>381</v>
      </c>
      <c r="D266" s="146">
        <v>1</v>
      </c>
      <c r="E266" s="227" t="s">
        <v>53</v>
      </c>
      <c r="F266" s="228">
        <v>1</v>
      </c>
      <c r="G266" s="25">
        <v>502239.5</v>
      </c>
      <c r="H266" s="128">
        <f>'EV ECONOMICA'!J266</f>
        <v>0</v>
      </c>
      <c r="I266" s="230"/>
      <c r="J266" s="128">
        <f>'EV ECONOMICA'!O266</f>
        <v>0</v>
      </c>
      <c r="K266" s="230"/>
      <c r="L266" s="128">
        <f>'EV ECONOMICA'!T266</f>
        <v>0</v>
      </c>
      <c r="M266" s="230"/>
      <c r="N266" s="128">
        <f>'EV ECONOMICA'!Y266</f>
        <v>0</v>
      </c>
      <c r="O266" s="230"/>
      <c r="P266" s="128">
        <f>'EV ECONOMICA'!AD266</f>
        <v>0</v>
      </c>
      <c r="Q266" s="230"/>
      <c r="R266" s="128">
        <f>'EV ECONOMICA'!AI266</f>
        <v>0</v>
      </c>
      <c r="S266" s="230"/>
      <c r="T266" s="128">
        <f>'EV ECONOMICA'!AN266</f>
        <v>0</v>
      </c>
      <c r="U266" s="230"/>
      <c r="V266" s="128">
        <f>'EV ECONOMICA'!AS266</f>
        <v>0</v>
      </c>
      <c r="W266" s="230"/>
      <c r="X266" s="128">
        <f>'EV ECONOMICA'!AX266</f>
        <v>0</v>
      </c>
      <c r="Y266" s="230"/>
      <c r="Z266" s="128">
        <f>'EV ECONOMICA'!BC266</f>
        <v>0</v>
      </c>
      <c r="AA266" s="230"/>
      <c r="AB266" s="128">
        <f>'EV ECONOMICA'!BH266</f>
        <v>0</v>
      </c>
      <c r="AC266" s="230"/>
      <c r="AD266" s="128">
        <f>'EV ECONOMICA'!BM266</f>
        <v>449831.9</v>
      </c>
      <c r="AE266" s="230" t="s">
        <v>39</v>
      </c>
      <c r="AF266" s="128">
        <f>'EV ECONOMICA'!BR266</f>
        <v>0</v>
      </c>
      <c r="AG266" s="230"/>
      <c r="AH266" s="128">
        <f>'EV ECONOMICA'!BW266</f>
        <v>0</v>
      </c>
      <c r="AI266" s="230"/>
      <c r="AJ266" s="128">
        <f>'EV ECONOMICA'!CB266</f>
        <v>0</v>
      </c>
      <c r="AK266" s="230"/>
      <c r="AL266" s="128">
        <f>'EV ECONOMICA'!CG266</f>
        <v>0</v>
      </c>
      <c r="AM266" s="230"/>
      <c r="AN266" s="128">
        <f>'EV ECONOMICA'!CL266</f>
        <v>634496.1</v>
      </c>
      <c r="AO266" s="230" t="s">
        <v>39</v>
      </c>
      <c r="AP266" s="128">
        <f>'EV ECONOMICA'!CQ266</f>
        <v>0</v>
      </c>
      <c r="AQ266" s="230"/>
      <c r="AR266" s="128">
        <f>'EV ECONOMICA'!CV266</f>
        <v>0</v>
      </c>
      <c r="AS266" s="230"/>
      <c r="AT266" s="128">
        <f>'EV ECONOMICA'!DA266</f>
        <v>0</v>
      </c>
      <c r="AU266" s="230"/>
      <c r="AV266" s="128">
        <f>'EV ECONOMICA'!DF266</f>
        <v>0</v>
      </c>
      <c r="AW266" s="230"/>
      <c r="AX266" s="128">
        <f>'EV ECONOMICA'!DK266</f>
        <v>0</v>
      </c>
      <c r="AY266" s="230"/>
      <c r="AZ266" s="128">
        <f>'EV ECONOMICA'!DP266</f>
        <v>410550</v>
      </c>
      <c r="BA266" s="230" t="s">
        <v>38</v>
      </c>
      <c r="BB266" s="128">
        <f>'EV ECONOMICA'!DU266</f>
        <v>0</v>
      </c>
      <c r="BC266" s="230"/>
      <c r="BD266" s="128">
        <f>'EV ECONOMICA'!DZ266</f>
        <v>0</v>
      </c>
      <c r="BE266" s="230"/>
      <c r="BF266" s="128">
        <f>'EV ECONOMICA'!EE266</f>
        <v>0</v>
      </c>
      <c r="BG266" s="230"/>
      <c r="BH266" s="128">
        <f>'EV ECONOMICA'!EJ266</f>
        <v>0</v>
      </c>
      <c r="BI266" s="230"/>
    </row>
    <row r="267" spans="1:61" s="226" customFormat="1" ht="25.5" x14ac:dyDescent="0.2">
      <c r="A267" s="103">
        <v>258</v>
      </c>
      <c r="B267" s="202" t="s">
        <v>401</v>
      </c>
      <c r="C267" s="121" t="s">
        <v>381</v>
      </c>
      <c r="D267" s="146">
        <v>1</v>
      </c>
      <c r="E267" s="227" t="s">
        <v>53</v>
      </c>
      <c r="F267" s="228">
        <v>1</v>
      </c>
      <c r="G267" s="25">
        <v>423954.45750000002</v>
      </c>
      <c r="H267" s="128">
        <f>'EV ECONOMICA'!J267</f>
        <v>0</v>
      </c>
      <c r="I267" s="230"/>
      <c r="J267" s="128">
        <f>'EV ECONOMICA'!O267</f>
        <v>0</v>
      </c>
      <c r="K267" s="230"/>
      <c r="L267" s="128">
        <f>'EV ECONOMICA'!T267</f>
        <v>0</v>
      </c>
      <c r="M267" s="230"/>
      <c r="N267" s="128">
        <f>'EV ECONOMICA'!Y267</f>
        <v>0</v>
      </c>
      <c r="O267" s="230"/>
      <c r="P267" s="128">
        <f>'EV ECONOMICA'!AD267</f>
        <v>0</v>
      </c>
      <c r="Q267" s="230"/>
      <c r="R267" s="128">
        <f>'EV ECONOMICA'!AI267</f>
        <v>0</v>
      </c>
      <c r="S267" s="230"/>
      <c r="T267" s="128">
        <f>'EV ECONOMICA'!AN267</f>
        <v>0</v>
      </c>
      <c r="U267" s="230"/>
      <c r="V267" s="128">
        <f>'EV ECONOMICA'!AS267</f>
        <v>0</v>
      </c>
      <c r="W267" s="230"/>
      <c r="X267" s="128">
        <f>'EV ECONOMICA'!AX267</f>
        <v>0</v>
      </c>
      <c r="Y267" s="230"/>
      <c r="Z267" s="128">
        <f>'EV ECONOMICA'!BC267</f>
        <v>0</v>
      </c>
      <c r="AA267" s="230"/>
      <c r="AB267" s="128">
        <f>'EV ECONOMICA'!BH267</f>
        <v>0</v>
      </c>
      <c r="AC267" s="230"/>
      <c r="AD267" s="128">
        <f>'EV ECONOMICA'!BM267</f>
        <v>379715.91000000003</v>
      </c>
      <c r="AE267" s="230" t="s">
        <v>39</v>
      </c>
      <c r="AF267" s="128">
        <f>'EV ECONOMICA'!BR267</f>
        <v>0</v>
      </c>
      <c r="AG267" s="230"/>
      <c r="AH267" s="128">
        <f>'EV ECONOMICA'!BW267</f>
        <v>0</v>
      </c>
      <c r="AI267" s="230"/>
      <c r="AJ267" s="128">
        <f>'EV ECONOMICA'!CB267</f>
        <v>0</v>
      </c>
      <c r="AK267" s="230"/>
      <c r="AL267" s="128">
        <f>'EV ECONOMICA'!CG267</f>
        <v>0</v>
      </c>
      <c r="AM267" s="230"/>
      <c r="AN267" s="128">
        <f>'EV ECONOMICA'!CL267</f>
        <v>625558.01</v>
      </c>
      <c r="AO267" s="230" t="s">
        <v>39</v>
      </c>
      <c r="AP267" s="128">
        <f>'EV ECONOMICA'!CQ267</f>
        <v>0</v>
      </c>
      <c r="AQ267" s="230"/>
      <c r="AR267" s="128">
        <f>'EV ECONOMICA'!CV267</f>
        <v>0</v>
      </c>
      <c r="AS267" s="230"/>
      <c r="AT267" s="128">
        <f>'EV ECONOMICA'!DA267</f>
        <v>0</v>
      </c>
      <c r="AU267" s="230"/>
      <c r="AV267" s="128">
        <f>'EV ECONOMICA'!DF267</f>
        <v>0</v>
      </c>
      <c r="AW267" s="230"/>
      <c r="AX267" s="128">
        <f>'EV ECONOMICA'!DK267</f>
        <v>0</v>
      </c>
      <c r="AY267" s="230"/>
      <c r="AZ267" s="128">
        <f>'EV ECONOMICA'!DP267</f>
        <v>410550</v>
      </c>
      <c r="BA267" s="230" t="s">
        <v>38</v>
      </c>
      <c r="BB267" s="128">
        <f>'EV ECONOMICA'!DU267</f>
        <v>0</v>
      </c>
      <c r="BC267" s="230"/>
      <c r="BD267" s="128">
        <f>'EV ECONOMICA'!DZ267</f>
        <v>0</v>
      </c>
      <c r="BE267" s="230"/>
      <c r="BF267" s="128">
        <f>'EV ECONOMICA'!EE267</f>
        <v>0</v>
      </c>
      <c r="BG267" s="230"/>
      <c r="BH267" s="128">
        <f>'EV ECONOMICA'!EJ267</f>
        <v>0</v>
      </c>
      <c r="BI267" s="230"/>
    </row>
    <row r="268" spans="1:61" s="226" customFormat="1" ht="25.5" x14ac:dyDescent="0.2">
      <c r="A268" s="103">
        <v>259</v>
      </c>
      <c r="B268" s="202" t="s">
        <v>402</v>
      </c>
      <c r="C268" s="121" t="s">
        <v>381</v>
      </c>
      <c r="D268" s="146">
        <v>1</v>
      </c>
      <c r="E268" s="227" t="s">
        <v>53</v>
      </c>
      <c r="F268" s="228">
        <v>1</v>
      </c>
      <c r="G268" s="25">
        <v>423954.45750000002</v>
      </c>
      <c r="H268" s="128">
        <f>'EV ECONOMICA'!J268</f>
        <v>0</v>
      </c>
      <c r="I268" s="230"/>
      <c r="J268" s="128">
        <f>'EV ECONOMICA'!O268</f>
        <v>0</v>
      </c>
      <c r="K268" s="230"/>
      <c r="L268" s="128">
        <f>'EV ECONOMICA'!T268</f>
        <v>0</v>
      </c>
      <c r="M268" s="230"/>
      <c r="N268" s="128">
        <f>'EV ECONOMICA'!Y268</f>
        <v>0</v>
      </c>
      <c r="O268" s="230"/>
      <c r="P268" s="128">
        <f>'EV ECONOMICA'!AD268</f>
        <v>0</v>
      </c>
      <c r="Q268" s="230"/>
      <c r="R268" s="128">
        <f>'EV ECONOMICA'!AI268</f>
        <v>0</v>
      </c>
      <c r="S268" s="230"/>
      <c r="T268" s="128">
        <f>'EV ECONOMICA'!AN268</f>
        <v>0</v>
      </c>
      <c r="U268" s="230"/>
      <c r="V268" s="128">
        <f>'EV ECONOMICA'!AS268</f>
        <v>0</v>
      </c>
      <c r="W268" s="230"/>
      <c r="X268" s="128">
        <f>'EV ECONOMICA'!AX268</f>
        <v>0</v>
      </c>
      <c r="Y268" s="230"/>
      <c r="Z268" s="128">
        <f>'EV ECONOMICA'!BC268</f>
        <v>0</v>
      </c>
      <c r="AA268" s="230"/>
      <c r="AB268" s="128">
        <f>'EV ECONOMICA'!BH268</f>
        <v>0</v>
      </c>
      <c r="AC268" s="230"/>
      <c r="AD268" s="128">
        <f>'EV ECONOMICA'!BM268</f>
        <v>379715.91000000003</v>
      </c>
      <c r="AE268" s="230" t="s">
        <v>39</v>
      </c>
      <c r="AF268" s="128">
        <f>'EV ECONOMICA'!BR268</f>
        <v>0</v>
      </c>
      <c r="AG268" s="230"/>
      <c r="AH268" s="128">
        <f>'EV ECONOMICA'!BW268</f>
        <v>0</v>
      </c>
      <c r="AI268" s="230"/>
      <c r="AJ268" s="128">
        <f>'EV ECONOMICA'!CB268</f>
        <v>0</v>
      </c>
      <c r="AK268" s="230"/>
      <c r="AL268" s="128">
        <f>'EV ECONOMICA'!CG268</f>
        <v>0</v>
      </c>
      <c r="AM268" s="230"/>
      <c r="AN268" s="128">
        <f>'EV ECONOMICA'!CL268</f>
        <v>610987.65</v>
      </c>
      <c r="AO268" s="230" t="s">
        <v>39</v>
      </c>
      <c r="AP268" s="128">
        <f>'EV ECONOMICA'!CQ268</f>
        <v>0</v>
      </c>
      <c r="AQ268" s="230"/>
      <c r="AR268" s="128">
        <f>'EV ECONOMICA'!CV268</f>
        <v>0</v>
      </c>
      <c r="AS268" s="230"/>
      <c r="AT268" s="128">
        <f>'EV ECONOMICA'!DA268</f>
        <v>0</v>
      </c>
      <c r="AU268" s="230"/>
      <c r="AV268" s="128">
        <f>'EV ECONOMICA'!DF268</f>
        <v>0</v>
      </c>
      <c r="AW268" s="230"/>
      <c r="AX268" s="128">
        <f>'EV ECONOMICA'!DK268</f>
        <v>0</v>
      </c>
      <c r="AY268" s="230"/>
      <c r="AZ268" s="128">
        <f>'EV ECONOMICA'!DP268</f>
        <v>410550</v>
      </c>
      <c r="BA268" s="230" t="s">
        <v>38</v>
      </c>
      <c r="BB268" s="128">
        <f>'EV ECONOMICA'!DU268</f>
        <v>0</v>
      </c>
      <c r="BC268" s="230"/>
      <c r="BD268" s="128">
        <f>'EV ECONOMICA'!DZ268</f>
        <v>0</v>
      </c>
      <c r="BE268" s="230"/>
      <c r="BF268" s="128">
        <f>'EV ECONOMICA'!EE268</f>
        <v>0</v>
      </c>
      <c r="BG268" s="230"/>
      <c r="BH268" s="128">
        <f>'EV ECONOMICA'!EJ268</f>
        <v>0</v>
      </c>
      <c r="BI268" s="230"/>
    </row>
    <row r="269" spans="1:61" s="226" customFormat="1" ht="25.5" x14ac:dyDescent="0.2">
      <c r="A269" s="103">
        <v>260</v>
      </c>
      <c r="B269" s="202" t="s">
        <v>403</v>
      </c>
      <c r="C269" s="121" t="s">
        <v>381</v>
      </c>
      <c r="D269" s="146">
        <v>1</v>
      </c>
      <c r="E269" s="227" t="s">
        <v>53</v>
      </c>
      <c r="F269" s="228">
        <v>1.6666666666666667</v>
      </c>
      <c r="G269" s="25">
        <v>502239.5</v>
      </c>
      <c r="H269" s="128">
        <f>'EV ECONOMICA'!J269</f>
        <v>0</v>
      </c>
      <c r="I269" s="230"/>
      <c r="J269" s="128">
        <f>'EV ECONOMICA'!O269</f>
        <v>0</v>
      </c>
      <c r="K269" s="230"/>
      <c r="L269" s="128">
        <f>'EV ECONOMICA'!T269</f>
        <v>0</v>
      </c>
      <c r="M269" s="230"/>
      <c r="N269" s="128">
        <f>'EV ECONOMICA'!Y269</f>
        <v>0</v>
      </c>
      <c r="O269" s="230"/>
      <c r="P269" s="128">
        <f>'EV ECONOMICA'!AD269</f>
        <v>0</v>
      </c>
      <c r="Q269" s="230"/>
      <c r="R269" s="128">
        <f>'EV ECONOMICA'!AI269</f>
        <v>0</v>
      </c>
      <c r="S269" s="230"/>
      <c r="T269" s="128">
        <f>'EV ECONOMICA'!AN269</f>
        <v>0</v>
      </c>
      <c r="U269" s="230"/>
      <c r="V269" s="128">
        <f>'EV ECONOMICA'!AS269</f>
        <v>0</v>
      </c>
      <c r="W269" s="230"/>
      <c r="X269" s="128">
        <f>'EV ECONOMICA'!AX269</f>
        <v>0</v>
      </c>
      <c r="Y269" s="230"/>
      <c r="Z269" s="128">
        <f>'EV ECONOMICA'!BC269</f>
        <v>0</v>
      </c>
      <c r="AA269" s="230"/>
      <c r="AB269" s="128">
        <f>'EV ECONOMICA'!BH269</f>
        <v>0</v>
      </c>
      <c r="AC269" s="230"/>
      <c r="AD269" s="128">
        <f>'EV ECONOMICA'!BM269</f>
        <v>449831.9</v>
      </c>
      <c r="AE269" s="230" t="s">
        <v>39</v>
      </c>
      <c r="AF269" s="128">
        <f>'EV ECONOMICA'!BR269</f>
        <v>0</v>
      </c>
      <c r="AG269" s="230"/>
      <c r="AH269" s="128">
        <f>'EV ECONOMICA'!BW269</f>
        <v>0</v>
      </c>
      <c r="AI269" s="230"/>
      <c r="AJ269" s="128">
        <f>'EV ECONOMICA'!CB269</f>
        <v>0</v>
      </c>
      <c r="AK269" s="230"/>
      <c r="AL269" s="128">
        <f>'EV ECONOMICA'!CG269</f>
        <v>0</v>
      </c>
      <c r="AM269" s="230"/>
      <c r="AN269" s="128">
        <f>'EV ECONOMICA'!CL269</f>
        <v>621414.43000000005</v>
      </c>
      <c r="AO269" s="230" t="s">
        <v>39</v>
      </c>
      <c r="AP269" s="128">
        <f>'EV ECONOMICA'!CQ269</f>
        <v>0</v>
      </c>
      <c r="AQ269" s="230"/>
      <c r="AR269" s="128">
        <f>'EV ECONOMICA'!CV269</f>
        <v>0</v>
      </c>
      <c r="AS269" s="230"/>
      <c r="AT269" s="128">
        <f>'EV ECONOMICA'!DA269</f>
        <v>0</v>
      </c>
      <c r="AU269" s="230"/>
      <c r="AV269" s="128">
        <f>'EV ECONOMICA'!DF269</f>
        <v>0</v>
      </c>
      <c r="AW269" s="230"/>
      <c r="AX269" s="128">
        <f>'EV ECONOMICA'!DK269</f>
        <v>0</v>
      </c>
      <c r="AY269" s="230"/>
      <c r="AZ269" s="128">
        <f>'EV ECONOMICA'!DP269</f>
        <v>410550</v>
      </c>
      <c r="BA269" s="230" t="s">
        <v>38</v>
      </c>
      <c r="BB269" s="128">
        <f>'EV ECONOMICA'!DU269</f>
        <v>0</v>
      </c>
      <c r="BC269" s="230"/>
      <c r="BD269" s="128">
        <f>'EV ECONOMICA'!DZ269</f>
        <v>0</v>
      </c>
      <c r="BE269" s="230"/>
      <c r="BF269" s="128">
        <f>'EV ECONOMICA'!EE269</f>
        <v>0</v>
      </c>
      <c r="BG269" s="230"/>
      <c r="BH269" s="128">
        <f>'EV ECONOMICA'!EJ269</f>
        <v>0</v>
      </c>
      <c r="BI269" s="230"/>
    </row>
    <row r="270" spans="1:61" s="226" customFormat="1" ht="114.75" x14ac:dyDescent="0.2">
      <c r="A270" s="103">
        <v>261</v>
      </c>
      <c r="B270" s="202" t="s">
        <v>404</v>
      </c>
      <c r="C270" s="121" t="s">
        <v>405</v>
      </c>
      <c r="D270" s="146">
        <v>1</v>
      </c>
      <c r="E270" s="227" t="s">
        <v>53</v>
      </c>
      <c r="F270" s="228">
        <v>33.333333333333336</v>
      </c>
      <c r="G270" s="25">
        <v>46410</v>
      </c>
      <c r="H270" s="128">
        <f>'EV ECONOMICA'!J270</f>
        <v>0</v>
      </c>
      <c r="I270" s="230"/>
      <c r="J270" s="128">
        <f>'EV ECONOMICA'!O270</f>
        <v>0</v>
      </c>
      <c r="K270" s="230"/>
      <c r="L270" s="128">
        <f>'EV ECONOMICA'!T270</f>
        <v>0</v>
      </c>
      <c r="M270" s="230"/>
      <c r="N270" s="128">
        <f>'EV ECONOMICA'!Y270</f>
        <v>0</v>
      </c>
      <c r="O270" s="230"/>
      <c r="P270" s="128">
        <f>'EV ECONOMICA'!AD270</f>
        <v>0</v>
      </c>
      <c r="Q270" s="230"/>
      <c r="R270" s="128">
        <f>'EV ECONOMICA'!AI270</f>
        <v>0</v>
      </c>
      <c r="S270" s="230"/>
      <c r="T270" s="128">
        <f>'EV ECONOMICA'!AN270</f>
        <v>70017.22</v>
      </c>
      <c r="U270" s="230" t="s">
        <v>39</v>
      </c>
      <c r="V270" s="128">
        <f>'EV ECONOMICA'!AS270</f>
        <v>0</v>
      </c>
      <c r="W270" s="230"/>
      <c r="X270" s="128">
        <f>'EV ECONOMICA'!AX270</f>
        <v>0</v>
      </c>
      <c r="Y270" s="230"/>
      <c r="Z270" s="128">
        <f>'EV ECONOMICA'!BC270</f>
        <v>0</v>
      </c>
      <c r="AA270" s="230"/>
      <c r="AB270" s="128">
        <f>'EV ECONOMICA'!BH270</f>
        <v>0</v>
      </c>
      <c r="AC270" s="230"/>
      <c r="AD270" s="128">
        <f>'EV ECONOMICA'!BM270</f>
        <v>0</v>
      </c>
      <c r="AE270" s="230"/>
      <c r="AF270" s="128">
        <f>'EV ECONOMICA'!BR270</f>
        <v>0</v>
      </c>
      <c r="AG270" s="230"/>
      <c r="AH270" s="128">
        <f>'EV ECONOMICA'!BW270</f>
        <v>44028.81</v>
      </c>
      <c r="AI270" s="230" t="s">
        <v>38</v>
      </c>
      <c r="AJ270" s="128">
        <f>'EV ECONOMICA'!CB270</f>
        <v>0</v>
      </c>
      <c r="AK270" s="230"/>
      <c r="AL270" s="128">
        <f>'EV ECONOMICA'!CG270</f>
        <v>0</v>
      </c>
      <c r="AM270" s="230"/>
      <c r="AN270" s="128">
        <f>'EV ECONOMICA'!CL270</f>
        <v>0</v>
      </c>
      <c r="AO270" s="230"/>
      <c r="AP270" s="128">
        <f>'EV ECONOMICA'!CQ270</f>
        <v>0</v>
      </c>
      <c r="AQ270" s="230"/>
      <c r="AR270" s="128">
        <f>'EV ECONOMICA'!CV270</f>
        <v>0</v>
      </c>
      <c r="AS270" s="230"/>
      <c r="AT270" s="128">
        <f>'EV ECONOMICA'!DA270</f>
        <v>0</v>
      </c>
      <c r="AU270" s="230"/>
      <c r="AV270" s="128">
        <f>'EV ECONOMICA'!DF270</f>
        <v>0</v>
      </c>
      <c r="AW270" s="230"/>
      <c r="AX270" s="128">
        <f>'EV ECONOMICA'!DK270</f>
        <v>58486.12</v>
      </c>
      <c r="AY270" s="230" t="s">
        <v>38</v>
      </c>
      <c r="AZ270" s="128">
        <f>'EV ECONOMICA'!DP270</f>
        <v>0</v>
      </c>
      <c r="BA270" s="230"/>
      <c r="BB270" s="128">
        <f>'EV ECONOMICA'!DU270</f>
        <v>0</v>
      </c>
      <c r="BC270" s="230"/>
      <c r="BD270" s="128">
        <f>'EV ECONOMICA'!DZ270</f>
        <v>0</v>
      </c>
      <c r="BE270" s="230"/>
      <c r="BF270" s="128">
        <f>'EV ECONOMICA'!EE270</f>
        <v>0</v>
      </c>
      <c r="BG270" s="230"/>
      <c r="BH270" s="128">
        <f>'EV ECONOMICA'!EJ270</f>
        <v>0</v>
      </c>
      <c r="BI270" s="230"/>
    </row>
    <row r="271" spans="1:61" s="226" customFormat="1" ht="25.5" x14ac:dyDescent="0.2">
      <c r="A271" s="103">
        <v>262</v>
      </c>
      <c r="B271" s="202" t="s">
        <v>406</v>
      </c>
      <c r="C271" s="121" t="s">
        <v>407</v>
      </c>
      <c r="D271" s="146">
        <v>1</v>
      </c>
      <c r="E271" s="227" t="s">
        <v>53</v>
      </c>
      <c r="F271" s="228">
        <v>1</v>
      </c>
      <c r="G271" s="25">
        <v>219816.8</v>
      </c>
      <c r="H271" s="128">
        <f>'EV ECONOMICA'!J271</f>
        <v>0</v>
      </c>
      <c r="I271" s="230"/>
      <c r="J271" s="128">
        <f>'EV ECONOMICA'!O271</f>
        <v>0</v>
      </c>
      <c r="K271" s="230"/>
      <c r="L271" s="128">
        <f>'EV ECONOMICA'!T271</f>
        <v>0</v>
      </c>
      <c r="M271" s="230"/>
      <c r="N271" s="128">
        <f>'EV ECONOMICA'!Y271</f>
        <v>0</v>
      </c>
      <c r="O271" s="230"/>
      <c r="P271" s="128">
        <f>'EV ECONOMICA'!AD271</f>
        <v>0</v>
      </c>
      <c r="Q271" s="230"/>
      <c r="R271" s="128">
        <f>'EV ECONOMICA'!AI271</f>
        <v>0</v>
      </c>
      <c r="S271" s="230"/>
      <c r="T271" s="128">
        <f>'EV ECONOMICA'!AN271</f>
        <v>0</v>
      </c>
      <c r="U271" s="230"/>
      <c r="V271" s="128">
        <f>'EV ECONOMICA'!AS271</f>
        <v>0</v>
      </c>
      <c r="W271" s="230"/>
      <c r="X271" s="128">
        <f>'EV ECONOMICA'!AX271</f>
        <v>0</v>
      </c>
      <c r="Y271" s="230"/>
      <c r="Z271" s="128">
        <f>'EV ECONOMICA'!BC271</f>
        <v>0</v>
      </c>
      <c r="AA271" s="230"/>
      <c r="AB271" s="128">
        <f>'EV ECONOMICA'!BH271</f>
        <v>0</v>
      </c>
      <c r="AC271" s="230"/>
      <c r="AD271" s="128">
        <f>'EV ECONOMICA'!BM271</f>
        <v>0</v>
      </c>
      <c r="AE271" s="230"/>
      <c r="AF271" s="128">
        <f>'EV ECONOMICA'!BR271</f>
        <v>0</v>
      </c>
      <c r="AG271" s="230"/>
      <c r="AH271" s="128">
        <f>'EV ECONOMICA'!BW271</f>
        <v>0</v>
      </c>
      <c r="AI271" s="230"/>
      <c r="AJ271" s="128">
        <f>'EV ECONOMICA'!CB271</f>
        <v>0</v>
      </c>
      <c r="AK271" s="230"/>
      <c r="AL271" s="128">
        <f>'EV ECONOMICA'!CG271</f>
        <v>0</v>
      </c>
      <c r="AM271" s="230"/>
      <c r="AN271" s="128">
        <f>'EV ECONOMICA'!CL271</f>
        <v>217167.86</v>
      </c>
      <c r="AO271" s="230" t="s">
        <v>39</v>
      </c>
      <c r="AP271" s="128">
        <f>'EV ECONOMICA'!CQ271</f>
        <v>0</v>
      </c>
      <c r="AQ271" s="230"/>
      <c r="AR271" s="128">
        <f>'EV ECONOMICA'!CV271</f>
        <v>0</v>
      </c>
      <c r="AS271" s="230"/>
      <c r="AT271" s="128">
        <f>'EV ECONOMICA'!DA271</f>
        <v>0</v>
      </c>
      <c r="AU271" s="230"/>
      <c r="AV271" s="128">
        <f>'EV ECONOMICA'!DF271</f>
        <v>0</v>
      </c>
      <c r="AW271" s="230"/>
      <c r="AX271" s="128">
        <f>'EV ECONOMICA'!DK271</f>
        <v>0</v>
      </c>
      <c r="AY271" s="230"/>
      <c r="AZ271" s="128">
        <f>'EV ECONOMICA'!DP271</f>
        <v>0</v>
      </c>
      <c r="BA271" s="230"/>
      <c r="BB271" s="128">
        <f>'EV ECONOMICA'!DU271</f>
        <v>0</v>
      </c>
      <c r="BC271" s="230"/>
      <c r="BD271" s="128">
        <f>'EV ECONOMICA'!DZ271</f>
        <v>0</v>
      </c>
      <c r="BE271" s="230"/>
      <c r="BF271" s="128">
        <f>'EV ECONOMICA'!EE271</f>
        <v>0</v>
      </c>
      <c r="BG271" s="230"/>
      <c r="BH271" s="128">
        <f>'EV ECONOMICA'!EJ271</f>
        <v>247996</v>
      </c>
      <c r="BI271" s="230" t="s">
        <v>39</v>
      </c>
    </row>
    <row r="272" spans="1:61" s="226" customFormat="1" ht="25.5" x14ac:dyDescent="0.2">
      <c r="A272" s="103">
        <v>263</v>
      </c>
      <c r="B272" s="202" t="s">
        <v>408</v>
      </c>
      <c r="C272" s="121" t="s">
        <v>407</v>
      </c>
      <c r="D272" s="146">
        <v>1</v>
      </c>
      <c r="E272" s="227" t="s">
        <v>53</v>
      </c>
      <c r="F272" s="228">
        <v>1</v>
      </c>
      <c r="G272" s="25">
        <v>452200</v>
      </c>
      <c r="H272" s="128">
        <f>'EV ECONOMICA'!J272</f>
        <v>0</v>
      </c>
      <c r="I272" s="230"/>
      <c r="J272" s="128">
        <f>'EV ECONOMICA'!O272</f>
        <v>0</v>
      </c>
      <c r="K272" s="230"/>
      <c r="L272" s="128">
        <f>'EV ECONOMICA'!T272</f>
        <v>0</v>
      </c>
      <c r="M272" s="230"/>
      <c r="N272" s="128">
        <f>'EV ECONOMICA'!Y272</f>
        <v>0</v>
      </c>
      <c r="O272" s="230"/>
      <c r="P272" s="128">
        <f>'EV ECONOMICA'!AD272</f>
        <v>0</v>
      </c>
      <c r="Q272" s="230"/>
      <c r="R272" s="128">
        <f>'EV ECONOMICA'!AI272</f>
        <v>0</v>
      </c>
      <c r="S272" s="230"/>
      <c r="T272" s="128">
        <f>'EV ECONOMICA'!AN272</f>
        <v>0</v>
      </c>
      <c r="U272" s="230"/>
      <c r="V272" s="128">
        <f>'EV ECONOMICA'!AS272</f>
        <v>0</v>
      </c>
      <c r="W272" s="230"/>
      <c r="X272" s="128">
        <f>'EV ECONOMICA'!AX272</f>
        <v>0</v>
      </c>
      <c r="Y272" s="230"/>
      <c r="Z272" s="128">
        <f>'EV ECONOMICA'!BC272</f>
        <v>0</v>
      </c>
      <c r="AA272" s="230"/>
      <c r="AB272" s="128">
        <f>'EV ECONOMICA'!BH272</f>
        <v>0</v>
      </c>
      <c r="AC272" s="230"/>
      <c r="AD272" s="128">
        <f>'EV ECONOMICA'!BM272</f>
        <v>0</v>
      </c>
      <c r="AE272" s="230"/>
      <c r="AF272" s="128">
        <f>'EV ECONOMICA'!BR272</f>
        <v>0</v>
      </c>
      <c r="AG272" s="230"/>
      <c r="AH272" s="128">
        <f>'EV ECONOMICA'!BW272</f>
        <v>0</v>
      </c>
      <c r="AI272" s="230"/>
      <c r="AJ272" s="128">
        <f>'EV ECONOMICA'!CB272</f>
        <v>0</v>
      </c>
      <c r="AK272" s="230"/>
      <c r="AL272" s="128">
        <f>'EV ECONOMICA'!CG272</f>
        <v>0</v>
      </c>
      <c r="AM272" s="230"/>
      <c r="AN272" s="128">
        <f>'EV ECONOMICA'!CL272</f>
        <v>0</v>
      </c>
      <c r="AO272" s="230"/>
      <c r="AP272" s="128">
        <f>'EV ECONOMICA'!CQ272</f>
        <v>0</v>
      </c>
      <c r="AQ272" s="230"/>
      <c r="AR272" s="128">
        <f>'EV ECONOMICA'!CV272</f>
        <v>0</v>
      </c>
      <c r="AS272" s="230"/>
      <c r="AT272" s="128">
        <f>'EV ECONOMICA'!DA272</f>
        <v>0</v>
      </c>
      <c r="AU272" s="230"/>
      <c r="AV272" s="128">
        <f>'EV ECONOMICA'!DF272</f>
        <v>0</v>
      </c>
      <c r="AW272" s="230"/>
      <c r="AX272" s="128">
        <f>'EV ECONOMICA'!DK272</f>
        <v>0</v>
      </c>
      <c r="AY272" s="230"/>
      <c r="AZ272" s="128">
        <f>'EV ECONOMICA'!DP272</f>
        <v>0</v>
      </c>
      <c r="BA272" s="230"/>
      <c r="BB272" s="128">
        <f>'EV ECONOMICA'!DU272</f>
        <v>0</v>
      </c>
      <c r="BC272" s="230"/>
      <c r="BD272" s="128">
        <f>'EV ECONOMICA'!DZ272</f>
        <v>0</v>
      </c>
      <c r="BE272" s="230"/>
      <c r="BF272" s="128">
        <f>'EV ECONOMICA'!EE272</f>
        <v>0</v>
      </c>
      <c r="BG272" s="230"/>
      <c r="BH272" s="128">
        <f>'EV ECONOMICA'!EJ272</f>
        <v>452200</v>
      </c>
      <c r="BI272" s="230" t="s">
        <v>39</v>
      </c>
    </row>
    <row r="273" spans="1:61" s="226" customFormat="1" ht="25.5" x14ac:dyDescent="0.2">
      <c r="A273" s="103">
        <v>264</v>
      </c>
      <c r="B273" s="202" t="s">
        <v>409</v>
      </c>
      <c r="C273" s="121" t="s">
        <v>410</v>
      </c>
      <c r="D273" s="146">
        <v>1</v>
      </c>
      <c r="E273" s="227" t="s">
        <v>53</v>
      </c>
      <c r="F273" s="228">
        <v>1</v>
      </c>
      <c r="G273" s="25">
        <v>6069</v>
      </c>
      <c r="H273" s="128">
        <f>'EV ECONOMICA'!J273</f>
        <v>0</v>
      </c>
      <c r="I273" s="230"/>
      <c r="J273" s="128">
        <f>'EV ECONOMICA'!O273</f>
        <v>0</v>
      </c>
      <c r="K273" s="230"/>
      <c r="L273" s="128">
        <f>'EV ECONOMICA'!T273</f>
        <v>0</v>
      </c>
      <c r="M273" s="230"/>
      <c r="N273" s="128">
        <f>'EV ECONOMICA'!Y273</f>
        <v>0</v>
      </c>
      <c r="O273" s="230"/>
      <c r="P273" s="128">
        <f>'EV ECONOMICA'!AD273</f>
        <v>0</v>
      </c>
      <c r="Q273" s="230"/>
      <c r="R273" s="128">
        <f>'EV ECONOMICA'!AI273</f>
        <v>0</v>
      </c>
      <c r="S273" s="230"/>
      <c r="T273" s="128">
        <f>'EV ECONOMICA'!AN273</f>
        <v>0</v>
      </c>
      <c r="U273" s="230"/>
      <c r="V273" s="128">
        <f>'EV ECONOMICA'!AS273</f>
        <v>0</v>
      </c>
      <c r="W273" s="230"/>
      <c r="X273" s="128">
        <f>'EV ECONOMICA'!AX273</f>
        <v>0</v>
      </c>
      <c r="Y273" s="230"/>
      <c r="Z273" s="128">
        <f>'EV ECONOMICA'!BC273</f>
        <v>0</v>
      </c>
      <c r="AA273" s="230"/>
      <c r="AB273" s="128">
        <f>'EV ECONOMICA'!BH273</f>
        <v>0</v>
      </c>
      <c r="AC273" s="230"/>
      <c r="AD273" s="128">
        <f>'EV ECONOMICA'!BM273</f>
        <v>0</v>
      </c>
      <c r="AE273" s="230"/>
      <c r="AF273" s="128">
        <f>'EV ECONOMICA'!BR273</f>
        <v>6069</v>
      </c>
      <c r="AG273" s="230" t="s">
        <v>38</v>
      </c>
      <c r="AH273" s="128">
        <f>'EV ECONOMICA'!BW273</f>
        <v>0</v>
      </c>
      <c r="AI273" s="230"/>
      <c r="AJ273" s="128">
        <f>'EV ECONOMICA'!CB273</f>
        <v>0</v>
      </c>
      <c r="AK273" s="230"/>
      <c r="AL273" s="128">
        <f>'EV ECONOMICA'!CG273</f>
        <v>0</v>
      </c>
      <c r="AM273" s="230"/>
      <c r="AN273" s="128">
        <f>'EV ECONOMICA'!CL273</f>
        <v>0</v>
      </c>
      <c r="AO273" s="230"/>
      <c r="AP273" s="128">
        <f>'EV ECONOMICA'!CQ273</f>
        <v>0</v>
      </c>
      <c r="AQ273" s="230"/>
      <c r="AR273" s="128">
        <f>'EV ECONOMICA'!CV273</f>
        <v>0</v>
      </c>
      <c r="AS273" s="230"/>
      <c r="AT273" s="128">
        <f>'EV ECONOMICA'!DA273</f>
        <v>0</v>
      </c>
      <c r="AU273" s="230"/>
      <c r="AV273" s="128">
        <f>'EV ECONOMICA'!DF273</f>
        <v>0</v>
      </c>
      <c r="AW273" s="230"/>
      <c r="AX273" s="128">
        <f>'EV ECONOMICA'!DK273</f>
        <v>0</v>
      </c>
      <c r="AY273" s="230"/>
      <c r="AZ273" s="128">
        <f>'EV ECONOMICA'!DP273</f>
        <v>0</v>
      </c>
      <c r="BA273" s="230"/>
      <c r="BB273" s="128">
        <f>'EV ECONOMICA'!DU273</f>
        <v>0</v>
      </c>
      <c r="BC273" s="230"/>
      <c r="BD273" s="128">
        <f>'EV ECONOMICA'!DZ273</f>
        <v>0</v>
      </c>
      <c r="BE273" s="230"/>
      <c r="BF273" s="128">
        <f>'EV ECONOMICA'!EE273</f>
        <v>0</v>
      </c>
      <c r="BG273" s="230"/>
      <c r="BH273" s="128">
        <f>'EV ECONOMICA'!EJ273</f>
        <v>0</v>
      </c>
      <c r="BI273" s="230"/>
    </row>
    <row r="274" spans="1:61" s="226" customFormat="1" ht="38.25" x14ac:dyDescent="0.2">
      <c r="A274" s="103">
        <v>265</v>
      </c>
      <c r="B274" s="202" t="s">
        <v>411</v>
      </c>
      <c r="C274" s="121" t="s">
        <v>412</v>
      </c>
      <c r="D274" s="146">
        <v>1</v>
      </c>
      <c r="E274" s="227" t="s">
        <v>53</v>
      </c>
      <c r="F274" s="228">
        <v>1</v>
      </c>
      <c r="G274" s="25">
        <v>479796.1</v>
      </c>
      <c r="H274" s="128">
        <f>'EV ECONOMICA'!J274</f>
        <v>0</v>
      </c>
      <c r="I274" s="230"/>
      <c r="J274" s="128">
        <f>'EV ECONOMICA'!O274</f>
        <v>0</v>
      </c>
      <c r="K274" s="230"/>
      <c r="L274" s="128">
        <f>'EV ECONOMICA'!T274</f>
        <v>0</v>
      </c>
      <c r="M274" s="230"/>
      <c r="N274" s="128">
        <f>'EV ECONOMICA'!Y274</f>
        <v>0</v>
      </c>
      <c r="O274" s="230"/>
      <c r="P274" s="128">
        <f>'EV ECONOMICA'!AD274</f>
        <v>0</v>
      </c>
      <c r="Q274" s="230"/>
      <c r="R274" s="128">
        <f>'EV ECONOMICA'!AI274</f>
        <v>0</v>
      </c>
      <c r="S274" s="230"/>
      <c r="T274" s="128">
        <f>'EV ECONOMICA'!AN274</f>
        <v>0</v>
      </c>
      <c r="U274" s="230"/>
      <c r="V274" s="128">
        <f>'EV ECONOMICA'!AS274</f>
        <v>0</v>
      </c>
      <c r="W274" s="230"/>
      <c r="X274" s="128">
        <f>'EV ECONOMICA'!AX274</f>
        <v>0</v>
      </c>
      <c r="Y274" s="230"/>
      <c r="Z274" s="128">
        <f>'EV ECONOMICA'!BC274</f>
        <v>0</v>
      </c>
      <c r="AA274" s="230"/>
      <c r="AB274" s="128">
        <f>'EV ECONOMICA'!BH274</f>
        <v>0</v>
      </c>
      <c r="AC274" s="230"/>
      <c r="AD274" s="128">
        <f>'EV ECONOMICA'!BM274</f>
        <v>417214</v>
      </c>
      <c r="AE274" s="230" t="s">
        <v>39</v>
      </c>
      <c r="AF274" s="128">
        <f>'EV ECONOMICA'!BR274</f>
        <v>0</v>
      </c>
      <c r="AG274" s="230"/>
      <c r="AH274" s="128">
        <f>'EV ECONOMICA'!BW274</f>
        <v>0</v>
      </c>
      <c r="AI274" s="230"/>
      <c r="AJ274" s="128">
        <f>'EV ECONOMICA'!CB274</f>
        <v>0</v>
      </c>
      <c r="AK274" s="230"/>
      <c r="AL274" s="128">
        <f>'EV ECONOMICA'!CG274</f>
        <v>0</v>
      </c>
      <c r="AM274" s="230"/>
      <c r="AN274" s="128">
        <f>'EV ECONOMICA'!CL274</f>
        <v>0</v>
      </c>
      <c r="AO274" s="230"/>
      <c r="AP274" s="128">
        <f>'EV ECONOMICA'!CQ274</f>
        <v>0</v>
      </c>
      <c r="AQ274" s="230"/>
      <c r="AR274" s="128">
        <f>'EV ECONOMICA'!CV274</f>
        <v>0</v>
      </c>
      <c r="AS274" s="230"/>
      <c r="AT274" s="128">
        <f>'EV ECONOMICA'!DA274</f>
        <v>0</v>
      </c>
      <c r="AU274" s="230"/>
      <c r="AV274" s="128">
        <f>'EV ECONOMICA'!DF274</f>
        <v>0</v>
      </c>
      <c r="AW274" s="230"/>
      <c r="AX274" s="128">
        <f>'EV ECONOMICA'!DK274</f>
        <v>0</v>
      </c>
      <c r="AY274" s="230"/>
      <c r="AZ274" s="128">
        <f>'EV ECONOMICA'!DP274</f>
        <v>0</v>
      </c>
      <c r="BA274" s="230"/>
      <c r="BB274" s="128">
        <f>'EV ECONOMICA'!DU274</f>
        <v>0</v>
      </c>
      <c r="BC274" s="230"/>
      <c r="BD274" s="128">
        <f>'EV ECONOMICA'!DZ274</f>
        <v>0</v>
      </c>
      <c r="BE274" s="230"/>
      <c r="BF274" s="128">
        <f>'EV ECONOMICA'!EE274</f>
        <v>0</v>
      </c>
      <c r="BG274" s="230"/>
      <c r="BH274" s="128">
        <f>'EV ECONOMICA'!EJ274</f>
        <v>0</v>
      </c>
      <c r="BI274" s="230"/>
    </row>
    <row r="275" spans="1:61" s="226" customFormat="1" ht="38.25" x14ac:dyDescent="0.2">
      <c r="A275" s="103">
        <v>266</v>
      </c>
      <c r="B275" s="202" t="s">
        <v>413</v>
      </c>
      <c r="C275" s="121" t="s">
        <v>412</v>
      </c>
      <c r="D275" s="146">
        <v>1</v>
      </c>
      <c r="E275" s="227" t="s">
        <v>53</v>
      </c>
      <c r="F275" s="228">
        <v>1</v>
      </c>
      <c r="G275" s="25">
        <v>886377.45</v>
      </c>
      <c r="H275" s="128">
        <f>'EV ECONOMICA'!J275</f>
        <v>0</v>
      </c>
      <c r="I275" s="230"/>
      <c r="J275" s="128">
        <f>'EV ECONOMICA'!O275</f>
        <v>0</v>
      </c>
      <c r="K275" s="230"/>
      <c r="L275" s="128">
        <f>'EV ECONOMICA'!T275</f>
        <v>0</v>
      </c>
      <c r="M275" s="230"/>
      <c r="N275" s="128">
        <f>'EV ECONOMICA'!Y275</f>
        <v>0</v>
      </c>
      <c r="O275" s="230"/>
      <c r="P275" s="128">
        <f>'EV ECONOMICA'!AD275</f>
        <v>0</v>
      </c>
      <c r="Q275" s="230"/>
      <c r="R275" s="128">
        <f>'EV ECONOMICA'!AI275</f>
        <v>0</v>
      </c>
      <c r="S275" s="230"/>
      <c r="T275" s="128">
        <f>'EV ECONOMICA'!AN275</f>
        <v>0</v>
      </c>
      <c r="U275" s="230"/>
      <c r="V275" s="128">
        <f>'EV ECONOMICA'!AS275</f>
        <v>0</v>
      </c>
      <c r="W275" s="230"/>
      <c r="X275" s="128">
        <f>'EV ECONOMICA'!AX275</f>
        <v>0</v>
      </c>
      <c r="Y275" s="230"/>
      <c r="Z275" s="128">
        <f>'EV ECONOMICA'!BC275</f>
        <v>0</v>
      </c>
      <c r="AA275" s="230"/>
      <c r="AB275" s="128">
        <f>'EV ECONOMICA'!BH275</f>
        <v>0</v>
      </c>
      <c r="AC275" s="230"/>
      <c r="AD275" s="128">
        <f>'EV ECONOMICA'!BM275</f>
        <v>770763</v>
      </c>
      <c r="AE275" s="230" t="s">
        <v>39</v>
      </c>
      <c r="AF275" s="128">
        <f>'EV ECONOMICA'!BR275</f>
        <v>0</v>
      </c>
      <c r="AG275" s="230"/>
      <c r="AH275" s="128">
        <f>'EV ECONOMICA'!BW275</f>
        <v>0</v>
      </c>
      <c r="AI275" s="230"/>
      <c r="AJ275" s="128">
        <f>'EV ECONOMICA'!CB275</f>
        <v>0</v>
      </c>
      <c r="AK275" s="230"/>
      <c r="AL275" s="128">
        <f>'EV ECONOMICA'!CG275</f>
        <v>0</v>
      </c>
      <c r="AM275" s="230"/>
      <c r="AN275" s="128">
        <f>'EV ECONOMICA'!CL275</f>
        <v>0</v>
      </c>
      <c r="AO275" s="230"/>
      <c r="AP275" s="128">
        <f>'EV ECONOMICA'!CQ275</f>
        <v>0</v>
      </c>
      <c r="AQ275" s="230"/>
      <c r="AR275" s="128">
        <f>'EV ECONOMICA'!CV275</f>
        <v>0</v>
      </c>
      <c r="AS275" s="230"/>
      <c r="AT275" s="128">
        <f>'EV ECONOMICA'!DA275</f>
        <v>0</v>
      </c>
      <c r="AU275" s="230"/>
      <c r="AV275" s="128">
        <f>'EV ECONOMICA'!DF275</f>
        <v>0</v>
      </c>
      <c r="AW275" s="230"/>
      <c r="AX275" s="128">
        <f>'EV ECONOMICA'!DK275</f>
        <v>0</v>
      </c>
      <c r="AY275" s="230"/>
      <c r="AZ275" s="128">
        <f>'EV ECONOMICA'!DP275</f>
        <v>0</v>
      </c>
      <c r="BA275" s="230"/>
      <c r="BB275" s="128">
        <f>'EV ECONOMICA'!DU275</f>
        <v>0</v>
      </c>
      <c r="BC275" s="230"/>
      <c r="BD275" s="128">
        <f>'EV ECONOMICA'!DZ275</f>
        <v>0</v>
      </c>
      <c r="BE275" s="230"/>
      <c r="BF275" s="128">
        <f>'EV ECONOMICA'!EE275</f>
        <v>0</v>
      </c>
      <c r="BG275" s="230"/>
      <c r="BH275" s="128">
        <f>'EV ECONOMICA'!EJ275</f>
        <v>0</v>
      </c>
      <c r="BI275" s="230"/>
    </row>
    <row r="276" spans="1:61" s="226" customFormat="1" ht="51" x14ac:dyDescent="0.2">
      <c r="A276" s="103">
        <v>267</v>
      </c>
      <c r="B276" s="202" t="s">
        <v>414</v>
      </c>
      <c r="C276" s="121" t="s">
        <v>52</v>
      </c>
      <c r="D276" s="146">
        <v>1</v>
      </c>
      <c r="E276" s="227" t="s">
        <v>53</v>
      </c>
      <c r="F276" s="228">
        <v>106.33333333333333</v>
      </c>
      <c r="G276" s="25">
        <v>3896.3218000000002</v>
      </c>
      <c r="H276" s="128">
        <f>'EV ECONOMICA'!J276</f>
        <v>0</v>
      </c>
      <c r="I276" s="230"/>
      <c r="J276" s="128">
        <f>'EV ECONOMICA'!O276</f>
        <v>3800</v>
      </c>
      <c r="K276" s="230" t="s">
        <v>39</v>
      </c>
      <c r="L276" s="128">
        <f>'EV ECONOMICA'!T276</f>
        <v>3450</v>
      </c>
      <c r="M276" s="230" t="s">
        <v>39</v>
      </c>
      <c r="N276" s="128">
        <f>'EV ECONOMICA'!Y276</f>
        <v>0</v>
      </c>
      <c r="O276" s="230"/>
      <c r="P276" s="128">
        <f>'EV ECONOMICA'!AD276</f>
        <v>0</v>
      </c>
      <c r="Q276" s="230"/>
      <c r="R276" s="128">
        <f>'EV ECONOMICA'!AI276</f>
        <v>0</v>
      </c>
      <c r="S276" s="230"/>
      <c r="T276" s="128">
        <f>'EV ECONOMICA'!AN276</f>
        <v>0</v>
      </c>
      <c r="U276" s="230"/>
      <c r="V276" s="128">
        <f>'EV ECONOMICA'!AS276</f>
        <v>0</v>
      </c>
      <c r="W276" s="230"/>
      <c r="X276" s="128">
        <f>'EV ECONOMICA'!AX276</f>
        <v>4034</v>
      </c>
      <c r="Y276" s="230" t="s">
        <v>38</v>
      </c>
      <c r="Z276" s="128">
        <f>'EV ECONOMICA'!BC276</f>
        <v>0</v>
      </c>
      <c r="AA276" s="230"/>
      <c r="AB276" s="128">
        <f>'EV ECONOMICA'!BH276</f>
        <v>0</v>
      </c>
      <c r="AC276" s="230"/>
      <c r="AD276" s="128">
        <f>'EV ECONOMICA'!BM276</f>
        <v>3100</v>
      </c>
      <c r="AE276" s="230" t="s">
        <v>39</v>
      </c>
      <c r="AF276" s="128">
        <f>'EV ECONOMICA'!BR276</f>
        <v>0</v>
      </c>
      <c r="AG276" s="230"/>
      <c r="AH276" s="128">
        <f>'EV ECONOMICA'!BW276</f>
        <v>0</v>
      </c>
      <c r="AI276" s="230"/>
      <c r="AJ276" s="128">
        <f>'EV ECONOMICA'!CB276</f>
        <v>0</v>
      </c>
      <c r="AK276" s="230"/>
      <c r="AL276" s="128">
        <f>'EV ECONOMICA'!CG276</f>
        <v>0</v>
      </c>
      <c r="AM276" s="230"/>
      <c r="AN276" s="128">
        <f>'EV ECONOMICA'!CL276</f>
        <v>5061</v>
      </c>
      <c r="AO276" s="230" t="s">
        <v>39</v>
      </c>
      <c r="AP276" s="128">
        <f>'EV ECONOMICA'!CQ276</f>
        <v>0</v>
      </c>
      <c r="AQ276" s="230"/>
      <c r="AR276" s="128">
        <f>'EV ECONOMICA'!CV276</f>
        <v>0</v>
      </c>
      <c r="AS276" s="230"/>
      <c r="AT276" s="128">
        <f>'EV ECONOMICA'!DA276</f>
        <v>0</v>
      </c>
      <c r="AU276" s="230"/>
      <c r="AV276" s="128">
        <f>'EV ECONOMICA'!DF276</f>
        <v>0</v>
      </c>
      <c r="AW276" s="230"/>
      <c r="AX276" s="128">
        <f>'EV ECONOMICA'!DK276</f>
        <v>0</v>
      </c>
      <c r="AY276" s="230"/>
      <c r="AZ276" s="128">
        <f>'EV ECONOMICA'!DP276</f>
        <v>0</v>
      </c>
      <c r="BA276" s="230"/>
      <c r="BB276" s="128">
        <f>'EV ECONOMICA'!DU276</f>
        <v>0</v>
      </c>
      <c r="BC276" s="230"/>
      <c r="BD276" s="128">
        <f>'EV ECONOMICA'!DZ276</f>
        <v>0</v>
      </c>
      <c r="BE276" s="230"/>
      <c r="BF276" s="128">
        <f>'EV ECONOMICA'!EE276</f>
        <v>0</v>
      </c>
      <c r="BG276" s="230"/>
      <c r="BH276" s="128">
        <f>'EV ECONOMICA'!EJ276</f>
        <v>0</v>
      </c>
      <c r="BI276" s="230"/>
    </row>
    <row r="277" spans="1:61" s="226" customFormat="1" ht="51" x14ac:dyDescent="0.2">
      <c r="A277" s="103">
        <v>268</v>
      </c>
      <c r="B277" s="202" t="s">
        <v>415</v>
      </c>
      <c r="C277" s="121" t="s">
        <v>52</v>
      </c>
      <c r="D277" s="146">
        <v>1</v>
      </c>
      <c r="E277" s="227" t="s">
        <v>53</v>
      </c>
      <c r="F277" s="228">
        <v>1</v>
      </c>
      <c r="G277" s="25">
        <v>4524.7608</v>
      </c>
      <c r="H277" s="128">
        <f>'EV ECONOMICA'!J277</f>
        <v>0</v>
      </c>
      <c r="I277" s="230"/>
      <c r="J277" s="128">
        <f>'EV ECONOMICA'!O277</f>
        <v>4500</v>
      </c>
      <c r="K277" s="230" t="s">
        <v>39</v>
      </c>
      <c r="L277" s="128">
        <f>'EV ECONOMICA'!T277</f>
        <v>3550</v>
      </c>
      <c r="M277" s="230" t="s">
        <v>39</v>
      </c>
      <c r="N277" s="128">
        <f>'EV ECONOMICA'!Y277</f>
        <v>0</v>
      </c>
      <c r="O277" s="230"/>
      <c r="P277" s="128">
        <f>'EV ECONOMICA'!AD277</f>
        <v>0</v>
      </c>
      <c r="Q277" s="230"/>
      <c r="R277" s="128">
        <f>'EV ECONOMICA'!AI277</f>
        <v>0</v>
      </c>
      <c r="S277" s="230"/>
      <c r="T277" s="128">
        <f>'EV ECONOMICA'!AN277</f>
        <v>0</v>
      </c>
      <c r="U277" s="230"/>
      <c r="V277" s="128">
        <f>'EV ECONOMICA'!AS277</f>
        <v>0</v>
      </c>
      <c r="W277" s="230"/>
      <c r="X277" s="128">
        <f>'EV ECONOMICA'!AX277</f>
        <v>4451</v>
      </c>
      <c r="Y277" s="230" t="s">
        <v>38</v>
      </c>
      <c r="Z277" s="128">
        <f>'EV ECONOMICA'!BC277</f>
        <v>0</v>
      </c>
      <c r="AA277" s="230"/>
      <c r="AB277" s="128">
        <f>'EV ECONOMICA'!BH277</f>
        <v>0</v>
      </c>
      <c r="AC277" s="230"/>
      <c r="AD277" s="128">
        <f>'EV ECONOMICA'!BM277</f>
        <v>3600</v>
      </c>
      <c r="AE277" s="230" t="s">
        <v>39</v>
      </c>
      <c r="AF277" s="128">
        <f>'EV ECONOMICA'!BR277</f>
        <v>0</v>
      </c>
      <c r="AG277" s="230"/>
      <c r="AH277" s="128">
        <f>'EV ECONOMICA'!BW277</f>
        <v>0</v>
      </c>
      <c r="AI277" s="230"/>
      <c r="AJ277" s="128">
        <f>'EV ECONOMICA'!CB277</f>
        <v>0</v>
      </c>
      <c r="AK277" s="230"/>
      <c r="AL277" s="128">
        <f>'EV ECONOMICA'!CG277</f>
        <v>0</v>
      </c>
      <c r="AM277" s="230"/>
      <c r="AN277" s="128">
        <f>'EV ECONOMICA'!CL277</f>
        <v>5434</v>
      </c>
      <c r="AO277" s="230" t="s">
        <v>39</v>
      </c>
      <c r="AP277" s="128">
        <f>'EV ECONOMICA'!CQ277</f>
        <v>0</v>
      </c>
      <c r="AQ277" s="230"/>
      <c r="AR277" s="128">
        <f>'EV ECONOMICA'!CV277</f>
        <v>0</v>
      </c>
      <c r="AS277" s="230"/>
      <c r="AT277" s="128">
        <f>'EV ECONOMICA'!DA277</f>
        <v>0</v>
      </c>
      <c r="AU277" s="230"/>
      <c r="AV277" s="128">
        <f>'EV ECONOMICA'!DF277</f>
        <v>0</v>
      </c>
      <c r="AW277" s="230"/>
      <c r="AX277" s="128">
        <f>'EV ECONOMICA'!DK277</f>
        <v>0</v>
      </c>
      <c r="AY277" s="230"/>
      <c r="AZ277" s="128">
        <f>'EV ECONOMICA'!DP277</f>
        <v>0</v>
      </c>
      <c r="BA277" s="230"/>
      <c r="BB277" s="128">
        <f>'EV ECONOMICA'!DU277</f>
        <v>0</v>
      </c>
      <c r="BC277" s="230"/>
      <c r="BD277" s="128">
        <f>'EV ECONOMICA'!DZ277</f>
        <v>0</v>
      </c>
      <c r="BE277" s="230"/>
      <c r="BF277" s="128">
        <f>'EV ECONOMICA'!EE277</f>
        <v>0</v>
      </c>
      <c r="BG277" s="230"/>
      <c r="BH277" s="128">
        <f>'EV ECONOMICA'!EJ277</f>
        <v>0</v>
      </c>
      <c r="BI277" s="230"/>
    </row>
    <row r="278" spans="1:61" s="226" customFormat="1" ht="51" x14ac:dyDescent="0.2">
      <c r="A278" s="103">
        <v>269</v>
      </c>
      <c r="B278" s="202" t="s">
        <v>416</v>
      </c>
      <c r="C278" s="121" t="s">
        <v>52</v>
      </c>
      <c r="D278" s="146">
        <v>1</v>
      </c>
      <c r="E278" s="227" t="s">
        <v>53</v>
      </c>
      <c r="F278" s="228">
        <v>186</v>
      </c>
      <c r="G278" s="25">
        <v>4312.5</v>
      </c>
      <c r="H278" s="128">
        <f>'EV ECONOMICA'!J278</f>
        <v>0</v>
      </c>
      <c r="I278" s="230"/>
      <c r="J278" s="128">
        <f>'EV ECONOMICA'!O278</f>
        <v>4300</v>
      </c>
      <c r="K278" s="230" t="s">
        <v>39</v>
      </c>
      <c r="L278" s="128">
        <f>'EV ECONOMICA'!T278</f>
        <v>3450</v>
      </c>
      <c r="M278" s="230" t="s">
        <v>39</v>
      </c>
      <c r="N278" s="128">
        <f>'EV ECONOMICA'!Y278</f>
        <v>0</v>
      </c>
      <c r="O278" s="230"/>
      <c r="P278" s="128">
        <f>'EV ECONOMICA'!AD278</f>
        <v>0</v>
      </c>
      <c r="Q278" s="230"/>
      <c r="R278" s="128">
        <f>'EV ECONOMICA'!AI278</f>
        <v>0</v>
      </c>
      <c r="S278" s="230"/>
      <c r="T278" s="128">
        <f>'EV ECONOMICA'!AN278</f>
        <v>0</v>
      </c>
      <c r="U278" s="230"/>
      <c r="V278" s="128">
        <f>'EV ECONOMICA'!AS278</f>
        <v>0</v>
      </c>
      <c r="W278" s="230"/>
      <c r="X278" s="128">
        <f>'EV ECONOMICA'!AX278</f>
        <v>4226</v>
      </c>
      <c r="Y278" s="230" t="s">
        <v>38</v>
      </c>
      <c r="Z278" s="128">
        <f>'EV ECONOMICA'!BC278</f>
        <v>0</v>
      </c>
      <c r="AA278" s="230"/>
      <c r="AB278" s="128">
        <f>'EV ECONOMICA'!BH278</f>
        <v>0</v>
      </c>
      <c r="AC278" s="230"/>
      <c r="AD278" s="128">
        <f>'EV ECONOMICA'!BM278</f>
        <v>3750</v>
      </c>
      <c r="AE278" s="230" t="s">
        <v>39</v>
      </c>
      <c r="AF278" s="128">
        <f>'EV ECONOMICA'!BR278</f>
        <v>0</v>
      </c>
      <c r="AG278" s="230"/>
      <c r="AH278" s="128">
        <f>'EV ECONOMICA'!BW278</f>
        <v>0</v>
      </c>
      <c r="AI278" s="230"/>
      <c r="AJ278" s="128">
        <f>'EV ECONOMICA'!CB278</f>
        <v>0</v>
      </c>
      <c r="AK278" s="230"/>
      <c r="AL278" s="128">
        <f>'EV ECONOMICA'!CG278</f>
        <v>0</v>
      </c>
      <c r="AM278" s="230"/>
      <c r="AN278" s="128">
        <f>'EV ECONOMICA'!CL278</f>
        <v>4852</v>
      </c>
      <c r="AO278" s="230" t="s">
        <v>39</v>
      </c>
      <c r="AP278" s="128">
        <f>'EV ECONOMICA'!CQ278</f>
        <v>0</v>
      </c>
      <c r="AQ278" s="230"/>
      <c r="AR278" s="128">
        <f>'EV ECONOMICA'!CV278</f>
        <v>0</v>
      </c>
      <c r="AS278" s="230"/>
      <c r="AT278" s="128">
        <f>'EV ECONOMICA'!DA278</f>
        <v>0</v>
      </c>
      <c r="AU278" s="230"/>
      <c r="AV278" s="128">
        <f>'EV ECONOMICA'!DF278</f>
        <v>0</v>
      </c>
      <c r="AW278" s="230"/>
      <c r="AX278" s="128">
        <f>'EV ECONOMICA'!DK278</f>
        <v>0</v>
      </c>
      <c r="AY278" s="230"/>
      <c r="AZ278" s="128">
        <f>'EV ECONOMICA'!DP278</f>
        <v>0</v>
      </c>
      <c r="BA278" s="230"/>
      <c r="BB278" s="128">
        <f>'EV ECONOMICA'!DU278</f>
        <v>0</v>
      </c>
      <c r="BC278" s="230"/>
      <c r="BD278" s="128">
        <f>'EV ECONOMICA'!DZ278</f>
        <v>0</v>
      </c>
      <c r="BE278" s="230"/>
      <c r="BF278" s="128">
        <f>'EV ECONOMICA'!EE278</f>
        <v>0</v>
      </c>
      <c r="BG278" s="230"/>
      <c r="BH278" s="128">
        <f>'EV ECONOMICA'!EJ278</f>
        <v>0</v>
      </c>
      <c r="BI278" s="230"/>
    </row>
    <row r="279" spans="1:61" s="226" customFormat="1" ht="38.25" x14ac:dyDescent="0.2">
      <c r="A279" s="103">
        <v>270</v>
      </c>
      <c r="B279" s="202" t="s">
        <v>417</v>
      </c>
      <c r="C279" s="121" t="s">
        <v>52</v>
      </c>
      <c r="D279" s="146">
        <v>1</v>
      </c>
      <c r="E279" s="227" t="s">
        <v>53</v>
      </c>
      <c r="F279" s="228">
        <v>1</v>
      </c>
      <c r="G279" s="25">
        <v>5290</v>
      </c>
      <c r="H279" s="128">
        <f>'EV ECONOMICA'!J279</f>
        <v>0</v>
      </c>
      <c r="I279" s="230"/>
      <c r="J279" s="128">
        <f>'EV ECONOMICA'!O279</f>
        <v>0</v>
      </c>
      <c r="K279" s="230"/>
      <c r="L279" s="128">
        <f>'EV ECONOMICA'!T279</f>
        <v>6500</v>
      </c>
      <c r="M279" s="230" t="s">
        <v>39</v>
      </c>
      <c r="N279" s="128">
        <f>'EV ECONOMICA'!Y279</f>
        <v>0</v>
      </c>
      <c r="O279" s="230"/>
      <c r="P279" s="128">
        <f>'EV ECONOMICA'!AD279</f>
        <v>0</v>
      </c>
      <c r="Q279" s="230"/>
      <c r="R279" s="128">
        <f>'EV ECONOMICA'!AI279</f>
        <v>0</v>
      </c>
      <c r="S279" s="230"/>
      <c r="T279" s="128">
        <f>'EV ECONOMICA'!AN279</f>
        <v>0</v>
      </c>
      <c r="U279" s="230"/>
      <c r="V279" s="128">
        <f>'EV ECONOMICA'!AS279</f>
        <v>0</v>
      </c>
      <c r="W279" s="230"/>
      <c r="X279" s="128">
        <f>'EV ECONOMICA'!AX279</f>
        <v>7614</v>
      </c>
      <c r="Y279" s="230" t="s">
        <v>38</v>
      </c>
      <c r="Z279" s="128">
        <f>'EV ECONOMICA'!BC279</f>
        <v>0</v>
      </c>
      <c r="AA279" s="230"/>
      <c r="AB279" s="128">
        <f>'EV ECONOMICA'!BH279</f>
        <v>0</v>
      </c>
      <c r="AC279" s="230"/>
      <c r="AD279" s="128">
        <f>'EV ECONOMICA'!BM279</f>
        <v>4600</v>
      </c>
      <c r="AE279" s="230" t="s">
        <v>39</v>
      </c>
      <c r="AF279" s="128">
        <f>'EV ECONOMICA'!BR279</f>
        <v>0</v>
      </c>
      <c r="AG279" s="230"/>
      <c r="AH279" s="128">
        <f>'EV ECONOMICA'!BW279</f>
        <v>0</v>
      </c>
      <c r="AI279" s="230"/>
      <c r="AJ279" s="128">
        <f>'EV ECONOMICA'!CB279</f>
        <v>0</v>
      </c>
      <c r="AK279" s="230"/>
      <c r="AL279" s="128">
        <f>'EV ECONOMICA'!CG279</f>
        <v>0</v>
      </c>
      <c r="AM279" s="230"/>
      <c r="AN279" s="128">
        <f>'EV ECONOMICA'!CL279</f>
        <v>6716</v>
      </c>
      <c r="AO279" s="230" t="s">
        <v>39</v>
      </c>
      <c r="AP279" s="128">
        <f>'EV ECONOMICA'!CQ279</f>
        <v>0</v>
      </c>
      <c r="AQ279" s="230"/>
      <c r="AR279" s="128">
        <f>'EV ECONOMICA'!CV279</f>
        <v>0</v>
      </c>
      <c r="AS279" s="230"/>
      <c r="AT279" s="128">
        <f>'EV ECONOMICA'!DA279</f>
        <v>0</v>
      </c>
      <c r="AU279" s="230"/>
      <c r="AV279" s="128">
        <f>'EV ECONOMICA'!DF279</f>
        <v>0</v>
      </c>
      <c r="AW279" s="230"/>
      <c r="AX279" s="128">
        <f>'EV ECONOMICA'!DK279</f>
        <v>0</v>
      </c>
      <c r="AY279" s="230"/>
      <c r="AZ279" s="128">
        <f>'EV ECONOMICA'!DP279</f>
        <v>0</v>
      </c>
      <c r="BA279" s="230"/>
      <c r="BB279" s="128">
        <f>'EV ECONOMICA'!DU279</f>
        <v>0</v>
      </c>
      <c r="BC279" s="230"/>
      <c r="BD279" s="128">
        <f>'EV ECONOMICA'!DZ279</f>
        <v>0</v>
      </c>
      <c r="BE279" s="230"/>
      <c r="BF279" s="128">
        <f>'EV ECONOMICA'!EE279</f>
        <v>0</v>
      </c>
      <c r="BG279" s="230"/>
      <c r="BH279" s="128">
        <f>'EV ECONOMICA'!EJ279</f>
        <v>0</v>
      </c>
      <c r="BI279" s="230"/>
    </row>
    <row r="280" spans="1:61" s="226" customFormat="1" ht="51" x14ac:dyDescent="0.2">
      <c r="A280" s="103">
        <v>271</v>
      </c>
      <c r="B280" s="202" t="s">
        <v>418</v>
      </c>
      <c r="C280" s="121" t="s">
        <v>52</v>
      </c>
      <c r="D280" s="146">
        <v>1</v>
      </c>
      <c r="E280" s="227" t="s">
        <v>53</v>
      </c>
      <c r="F280" s="228">
        <v>1</v>
      </c>
      <c r="G280" s="25">
        <v>19032.5</v>
      </c>
      <c r="H280" s="128">
        <f>'EV ECONOMICA'!J280</f>
        <v>0</v>
      </c>
      <c r="I280" s="230"/>
      <c r="J280" s="128">
        <f>'EV ECONOMICA'!O280</f>
        <v>0</v>
      </c>
      <c r="K280" s="230"/>
      <c r="L280" s="128">
        <f>'EV ECONOMICA'!T280</f>
        <v>24650</v>
      </c>
      <c r="M280" s="230" t="s">
        <v>39</v>
      </c>
      <c r="N280" s="128">
        <f>'EV ECONOMICA'!Y280</f>
        <v>0</v>
      </c>
      <c r="O280" s="230"/>
      <c r="P280" s="128">
        <f>'EV ECONOMICA'!AD280</f>
        <v>0</v>
      </c>
      <c r="Q280" s="230"/>
      <c r="R280" s="128">
        <f>'EV ECONOMICA'!AI280</f>
        <v>0</v>
      </c>
      <c r="S280" s="230"/>
      <c r="T280" s="128">
        <f>'EV ECONOMICA'!AN280</f>
        <v>0</v>
      </c>
      <c r="U280" s="230"/>
      <c r="V280" s="128">
        <f>'EV ECONOMICA'!AS280</f>
        <v>0</v>
      </c>
      <c r="W280" s="230"/>
      <c r="X280" s="128">
        <f>'EV ECONOMICA'!AX280</f>
        <v>28011</v>
      </c>
      <c r="Y280" s="230" t="s">
        <v>38</v>
      </c>
      <c r="Z280" s="128">
        <f>'EV ECONOMICA'!BC280</f>
        <v>0</v>
      </c>
      <c r="AA280" s="230"/>
      <c r="AB280" s="128">
        <f>'EV ECONOMICA'!BH280</f>
        <v>0</v>
      </c>
      <c r="AC280" s="230"/>
      <c r="AD280" s="128">
        <f>'EV ECONOMICA'!BM280</f>
        <v>16550</v>
      </c>
      <c r="AE280" s="230" t="s">
        <v>39</v>
      </c>
      <c r="AF280" s="128">
        <f>'EV ECONOMICA'!BR280</f>
        <v>0</v>
      </c>
      <c r="AG280" s="230"/>
      <c r="AH280" s="128">
        <f>'EV ECONOMICA'!BW280</f>
        <v>0</v>
      </c>
      <c r="AI280" s="230"/>
      <c r="AJ280" s="128">
        <f>'EV ECONOMICA'!CB280</f>
        <v>0</v>
      </c>
      <c r="AK280" s="230"/>
      <c r="AL280" s="128">
        <f>'EV ECONOMICA'!CG280</f>
        <v>0</v>
      </c>
      <c r="AM280" s="230"/>
      <c r="AN280" s="128">
        <f>'EV ECONOMICA'!CL280</f>
        <v>0</v>
      </c>
      <c r="AO280" s="230"/>
      <c r="AP280" s="128">
        <f>'EV ECONOMICA'!CQ280</f>
        <v>0</v>
      </c>
      <c r="AQ280" s="230"/>
      <c r="AR280" s="128">
        <f>'EV ECONOMICA'!CV280</f>
        <v>0</v>
      </c>
      <c r="AS280" s="230"/>
      <c r="AT280" s="128">
        <f>'EV ECONOMICA'!DA280</f>
        <v>0</v>
      </c>
      <c r="AU280" s="230"/>
      <c r="AV280" s="128">
        <f>'EV ECONOMICA'!DF280</f>
        <v>0</v>
      </c>
      <c r="AW280" s="230"/>
      <c r="AX280" s="128">
        <f>'EV ECONOMICA'!DK280</f>
        <v>0</v>
      </c>
      <c r="AY280" s="230"/>
      <c r="AZ280" s="128">
        <f>'EV ECONOMICA'!DP280</f>
        <v>0</v>
      </c>
      <c r="BA280" s="230"/>
      <c r="BB280" s="128">
        <f>'EV ECONOMICA'!DU280</f>
        <v>0</v>
      </c>
      <c r="BC280" s="230"/>
      <c r="BD280" s="128">
        <f>'EV ECONOMICA'!DZ280</f>
        <v>0</v>
      </c>
      <c r="BE280" s="230"/>
      <c r="BF280" s="128">
        <f>'EV ECONOMICA'!EE280</f>
        <v>0</v>
      </c>
      <c r="BG280" s="230"/>
      <c r="BH280" s="128">
        <f>'EV ECONOMICA'!EJ280</f>
        <v>0</v>
      </c>
      <c r="BI280" s="230"/>
    </row>
    <row r="281" spans="1:61" s="226" customFormat="1" ht="38.25" x14ac:dyDescent="0.2">
      <c r="A281" s="103">
        <v>272</v>
      </c>
      <c r="B281" s="202" t="s">
        <v>419</v>
      </c>
      <c r="C281" s="121" t="s">
        <v>52</v>
      </c>
      <c r="D281" s="146">
        <v>1</v>
      </c>
      <c r="E281" s="227" t="s">
        <v>53</v>
      </c>
      <c r="F281" s="228">
        <v>146</v>
      </c>
      <c r="G281" s="25">
        <v>4600</v>
      </c>
      <c r="H281" s="128">
        <f>'EV ECONOMICA'!J281</f>
        <v>0</v>
      </c>
      <c r="I281" s="230"/>
      <c r="J281" s="128">
        <f>'EV ECONOMICA'!O281</f>
        <v>6900</v>
      </c>
      <c r="K281" s="230" t="s">
        <v>39</v>
      </c>
      <c r="L281" s="128">
        <f>'EV ECONOMICA'!T281</f>
        <v>4800</v>
      </c>
      <c r="M281" s="230" t="s">
        <v>39</v>
      </c>
      <c r="N281" s="128">
        <f>'EV ECONOMICA'!Y281</f>
        <v>0</v>
      </c>
      <c r="O281" s="230"/>
      <c r="P281" s="128">
        <f>'EV ECONOMICA'!AD281</f>
        <v>0</v>
      </c>
      <c r="Q281" s="230"/>
      <c r="R281" s="128">
        <f>'EV ECONOMICA'!AI281</f>
        <v>0</v>
      </c>
      <c r="S281" s="230"/>
      <c r="T281" s="128">
        <f>'EV ECONOMICA'!AN281</f>
        <v>0</v>
      </c>
      <c r="U281" s="230"/>
      <c r="V281" s="128">
        <f>'EV ECONOMICA'!AS281</f>
        <v>0</v>
      </c>
      <c r="W281" s="230"/>
      <c r="X281" s="128">
        <f>'EV ECONOMICA'!AX281</f>
        <v>5625</v>
      </c>
      <c r="Y281" s="230" t="s">
        <v>38</v>
      </c>
      <c r="Z281" s="128">
        <f>'EV ECONOMICA'!BC281</f>
        <v>0</v>
      </c>
      <c r="AA281" s="230"/>
      <c r="AB281" s="128">
        <f>'EV ECONOMICA'!BH281</f>
        <v>0</v>
      </c>
      <c r="AC281" s="230"/>
      <c r="AD281" s="128">
        <f>'EV ECONOMICA'!BM281</f>
        <v>3700</v>
      </c>
      <c r="AE281" s="230" t="s">
        <v>39</v>
      </c>
      <c r="AF281" s="128">
        <f>'EV ECONOMICA'!BR281</f>
        <v>0</v>
      </c>
      <c r="AG281" s="230"/>
      <c r="AH281" s="128">
        <f>'EV ECONOMICA'!BW281</f>
        <v>0</v>
      </c>
      <c r="AI281" s="230"/>
      <c r="AJ281" s="128">
        <f>'EV ECONOMICA'!CB281</f>
        <v>0</v>
      </c>
      <c r="AK281" s="230"/>
      <c r="AL281" s="128">
        <f>'EV ECONOMICA'!CG281</f>
        <v>0</v>
      </c>
      <c r="AM281" s="230"/>
      <c r="AN281" s="128">
        <f>'EV ECONOMICA'!CL281</f>
        <v>4560</v>
      </c>
      <c r="AO281" s="230" t="s">
        <v>39</v>
      </c>
      <c r="AP281" s="128">
        <f>'EV ECONOMICA'!CQ281</f>
        <v>0</v>
      </c>
      <c r="AQ281" s="230"/>
      <c r="AR281" s="128">
        <f>'EV ECONOMICA'!CV281</f>
        <v>0</v>
      </c>
      <c r="AS281" s="230"/>
      <c r="AT281" s="128">
        <f>'EV ECONOMICA'!DA281</f>
        <v>0</v>
      </c>
      <c r="AU281" s="230"/>
      <c r="AV281" s="128">
        <f>'EV ECONOMICA'!DF281</f>
        <v>0</v>
      </c>
      <c r="AW281" s="230"/>
      <c r="AX281" s="128">
        <f>'EV ECONOMICA'!DK281</f>
        <v>0</v>
      </c>
      <c r="AY281" s="230"/>
      <c r="AZ281" s="128">
        <f>'EV ECONOMICA'!DP281</f>
        <v>0</v>
      </c>
      <c r="BA281" s="230"/>
      <c r="BB281" s="128">
        <f>'EV ECONOMICA'!DU281</f>
        <v>0</v>
      </c>
      <c r="BC281" s="230"/>
      <c r="BD281" s="128">
        <f>'EV ECONOMICA'!DZ281</f>
        <v>0</v>
      </c>
      <c r="BE281" s="230"/>
      <c r="BF281" s="128">
        <f>'EV ECONOMICA'!EE281</f>
        <v>0</v>
      </c>
      <c r="BG281" s="230"/>
      <c r="BH281" s="128">
        <f>'EV ECONOMICA'!EJ281</f>
        <v>0</v>
      </c>
      <c r="BI281" s="230"/>
    </row>
    <row r="282" spans="1:61" s="226" customFormat="1" ht="25.5" x14ac:dyDescent="0.2">
      <c r="A282" s="103">
        <v>273</v>
      </c>
      <c r="B282" s="202" t="s">
        <v>420</v>
      </c>
      <c r="C282" s="121" t="s">
        <v>421</v>
      </c>
      <c r="D282" s="146">
        <v>1</v>
      </c>
      <c r="E282" s="227" t="s">
        <v>53</v>
      </c>
      <c r="F282" s="228">
        <v>1</v>
      </c>
      <c r="G282" s="25">
        <v>822780</v>
      </c>
      <c r="H282" s="128">
        <f>'EV ECONOMICA'!J282</f>
        <v>0</v>
      </c>
      <c r="I282" s="230"/>
      <c r="J282" s="128">
        <f>'EV ECONOMICA'!O282</f>
        <v>0</v>
      </c>
      <c r="K282" s="230"/>
      <c r="L282" s="128">
        <f>'EV ECONOMICA'!T282</f>
        <v>0</v>
      </c>
      <c r="M282" s="230"/>
      <c r="N282" s="128">
        <f>'EV ECONOMICA'!Y282</f>
        <v>0</v>
      </c>
      <c r="O282" s="230"/>
      <c r="P282" s="128">
        <f>'EV ECONOMICA'!AD282</f>
        <v>0</v>
      </c>
      <c r="Q282" s="230"/>
      <c r="R282" s="128">
        <f>'EV ECONOMICA'!AI282</f>
        <v>0</v>
      </c>
      <c r="S282" s="230"/>
      <c r="T282" s="128">
        <f>'EV ECONOMICA'!AN282</f>
        <v>799990</v>
      </c>
      <c r="U282" s="230" t="s">
        <v>38</v>
      </c>
      <c r="V282" s="128">
        <f>'EV ECONOMICA'!AS282</f>
        <v>0</v>
      </c>
      <c r="W282" s="230"/>
      <c r="X282" s="128">
        <f>'EV ECONOMICA'!AX282</f>
        <v>0</v>
      </c>
      <c r="Y282" s="230"/>
      <c r="Z282" s="128">
        <f>'EV ECONOMICA'!BC282</f>
        <v>0</v>
      </c>
      <c r="AA282" s="230"/>
      <c r="AB282" s="128">
        <f>'EV ECONOMICA'!BH282</f>
        <v>0</v>
      </c>
      <c r="AC282" s="230"/>
      <c r="AD282" s="128">
        <f>'EV ECONOMICA'!BM282</f>
        <v>0</v>
      </c>
      <c r="AE282" s="230"/>
      <c r="AF282" s="128">
        <f>'EV ECONOMICA'!BR282</f>
        <v>0</v>
      </c>
      <c r="AG282" s="230"/>
      <c r="AH282" s="128">
        <f>'EV ECONOMICA'!BW282</f>
        <v>0</v>
      </c>
      <c r="AI282" s="230"/>
      <c r="AJ282" s="128">
        <f>'EV ECONOMICA'!CB282</f>
        <v>0</v>
      </c>
      <c r="AK282" s="230"/>
      <c r="AL282" s="128">
        <f>'EV ECONOMICA'!CG282</f>
        <v>0</v>
      </c>
      <c r="AM282" s="230"/>
      <c r="AN282" s="128">
        <f>'EV ECONOMICA'!CL282</f>
        <v>0</v>
      </c>
      <c r="AO282" s="230"/>
      <c r="AP282" s="128">
        <f>'EV ECONOMICA'!CQ282</f>
        <v>0</v>
      </c>
      <c r="AQ282" s="230"/>
      <c r="AR282" s="128">
        <f>'EV ECONOMICA'!CV282</f>
        <v>0</v>
      </c>
      <c r="AS282" s="230"/>
      <c r="AT282" s="128">
        <f>'EV ECONOMICA'!DA282</f>
        <v>0</v>
      </c>
      <c r="AU282" s="230"/>
      <c r="AV282" s="128">
        <f>'EV ECONOMICA'!DF282</f>
        <v>0</v>
      </c>
      <c r="AW282" s="230"/>
      <c r="AX282" s="128">
        <f>'EV ECONOMICA'!DK282</f>
        <v>0</v>
      </c>
      <c r="AY282" s="230"/>
      <c r="AZ282" s="128">
        <f>'EV ECONOMICA'!DP282</f>
        <v>0</v>
      </c>
      <c r="BA282" s="230"/>
      <c r="BB282" s="128">
        <f>'EV ECONOMICA'!DU282</f>
        <v>0</v>
      </c>
      <c r="BC282" s="230"/>
      <c r="BD282" s="128">
        <f>'EV ECONOMICA'!DZ282</f>
        <v>0</v>
      </c>
      <c r="BE282" s="230"/>
      <c r="BF282" s="128">
        <f>'EV ECONOMICA'!EE282</f>
        <v>0</v>
      </c>
      <c r="BG282" s="230"/>
      <c r="BH282" s="128">
        <f>'EV ECONOMICA'!EJ282</f>
        <v>822780</v>
      </c>
      <c r="BI282" s="230" t="s">
        <v>39</v>
      </c>
    </row>
    <row r="283" spans="1:61" s="226" customFormat="1" ht="25.5" x14ac:dyDescent="0.2">
      <c r="A283" s="103">
        <v>274</v>
      </c>
      <c r="B283" s="202" t="s">
        <v>422</v>
      </c>
      <c r="C283" s="121" t="s">
        <v>421</v>
      </c>
      <c r="D283" s="146">
        <v>1</v>
      </c>
      <c r="E283" s="227" t="s">
        <v>53</v>
      </c>
      <c r="F283" s="228">
        <v>3.5</v>
      </c>
      <c r="G283" s="25">
        <v>1645500</v>
      </c>
      <c r="H283" s="128">
        <f>'EV ECONOMICA'!J283</f>
        <v>0</v>
      </c>
      <c r="I283" s="230"/>
      <c r="J283" s="128">
        <f>'EV ECONOMICA'!O283</f>
        <v>0</v>
      </c>
      <c r="K283" s="230"/>
      <c r="L283" s="128">
        <f>'EV ECONOMICA'!T283</f>
        <v>0</v>
      </c>
      <c r="M283" s="230"/>
      <c r="N283" s="128">
        <f>'EV ECONOMICA'!Y283</f>
        <v>0</v>
      </c>
      <c r="O283" s="230"/>
      <c r="P283" s="128">
        <f>'EV ECONOMICA'!AD283</f>
        <v>0</v>
      </c>
      <c r="Q283" s="230"/>
      <c r="R283" s="128">
        <f>'EV ECONOMICA'!AI283</f>
        <v>0</v>
      </c>
      <c r="S283" s="230"/>
      <c r="T283" s="128">
        <f>'EV ECONOMICA'!AN283</f>
        <v>1450000</v>
      </c>
      <c r="U283" s="230" t="s">
        <v>38</v>
      </c>
      <c r="V283" s="128">
        <f>'EV ECONOMICA'!AS283</f>
        <v>0</v>
      </c>
      <c r="W283" s="230"/>
      <c r="X283" s="128">
        <f>'EV ECONOMICA'!AX283</f>
        <v>0</v>
      </c>
      <c r="Y283" s="230"/>
      <c r="Z283" s="128">
        <f>'EV ECONOMICA'!BC283</f>
        <v>0</v>
      </c>
      <c r="AA283" s="230"/>
      <c r="AB283" s="128">
        <f>'EV ECONOMICA'!BH283</f>
        <v>0</v>
      </c>
      <c r="AC283" s="230"/>
      <c r="AD283" s="128">
        <f>'EV ECONOMICA'!BM283</f>
        <v>0</v>
      </c>
      <c r="AE283" s="230"/>
      <c r="AF283" s="128">
        <f>'EV ECONOMICA'!BR283</f>
        <v>0</v>
      </c>
      <c r="AG283" s="230"/>
      <c r="AH283" s="128">
        <f>'EV ECONOMICA'!BW283</f>
        <v>0</v>
      </c>
      <c r="AI283" s="230"/>
      <c r="AJ283" s="128">
        <f>'EV ECONOMICA'!CB283</f>
        <v>0</v>
      </c>
      <c r="AK283" s="230"/>
      <c r="AL283" s="128">
        <f>'EV ECONOMICA'!CG283</f>
        <v>0</v>
      </c>
      <c r="AM283" s="230"/>
      <c r="AN283" s="128">
        <f>'EV ECONOMICA'!CL283</f>
        <v>0</v>
      </c>
      <c r="AO283" s="230"/>
      <c r="AP283" s="128">
        <f>'EV ECONOMICA'!CQ283</f>
        <v>0</v>
      </c>
      <c r="AQ283" s="230"/>
      <c r="AR283" s="128">
        <f>'EV ECONOMICA'!CV283</f>
        <v>0</v>
      </c>
      <c r="AS283" s="230"/>
      <c r="AT283" s="128">
        <f>'EV ECONOMICA'!DA283</f>
        <v>0</v>
      </c>
      <c r="AU283" s="230"/>
      <c r="AV283" s="128">
        <f>'EV ECONOMICA'!DF283</f>
        <v>0</v>
      </c>
      <c r="AW283" s="230"/>
      <c r="AX283" s="128">
        <f>'EV ECONOMICA'!DK283</f>
        <v>0</v>
      </c>
      <c r="AY283" s="230"/>
      <c r="AZ283" s="128">
        <f>'EV ECONOMICA'!DP283</f>
        <v>0</v>
      </c>
      <c r="BA283" s="230"/>
      <c r="BB283" s="128">
        <f>'EV ECONOMICA'!DU283</f>
        <v>0</v>
      </c>
      <c r="BC283" s="230"/>
      <c r="BD283" s="128">
        <f>'EV ECONOMICA'!DZ283</f>
        <v>0</v>
      </c>
      <c r="BE283" s="230"/>
      <c r="BF283" s="128">
        <f>'EV ECONOMICA'!EE283</f>
        <v>0</v>
      </c>
      <c r="BG283" s="230"/>
      <c r="BH283" s="128">
        <f>'EV ECONOMICA'!EJ283</f>
        <v>1645500</v>
      </c>
      <c r="BI283" s="230" t="s">
        <v>39</v>
      </c>
    </row>
    <row r="284" spans="1:61" s="226" customFormat="1" ht="38.25" x14ac:dyDescent="0.2">
      <c r="A284" s="103">
        <v>275</v>
      </c>
      <c r="B284" s="202" t="s">
        <v>423</v>
      </c>
      <c r="C284" s="121" t="s">
        <v>424</v>
      </c>
      <c r="D284" s="146">
        <v>1</v>
      </c>
      <c r="E284" s="227" t="s">
        <v>53</v>
      </c>
      <c r="F284" s="228">
        <v>1</v>
      </c>
      <c r="G284" s="25">
        <v>862500</v>
      </c>
      <c r="H284" s="128">
        <f>'EV ECONOMICA'!J284</f>
        <v>0</v>
      </c>
      <c r="I284" s="230"/>
      <c r="J284" s="128">
        <f>'EV ECONOMICA'!O284</f>
        <v>0</v>
      </c>
      <c r="K284" s="230"/>
      <c r="L284" s="128">
        <f>'EV ECONOMICA'!T284</f>
        <v>0</v>
      </c>
      <c r="M284" s="230"/>
      <c r="N284" s="128">
        <f>'EV ECONOMICA'!Y284</f>
        <v>0</v>
      </c>
      <c r="O284" s="230"/>
      <c r="P284" s="128">
        <f>'EV ECONOMICA'!AD284</f>
        <v>0</v>
      </c>
      <c r="Q284" s="230"/>
      <c r="R284" s="128">
        <f>'EV ECONOMICA'!AI284</f>
        <v>0</v>
      </c>
      <c r="S284" s="230"/>
      <c r="T284" s="128">
        <f>'EV ECONOMICA'!AN284</f>
        <v>0</v>
      </c>
      <c r="U284" s="230"/>
      <c r="V284" s="128">
        <f>'EV ECONOMICA'!AS284</f>
        <v>0</v>
      </c>
      <c r="W284" s="230"/>
      <c r="X284" s="128">
        <f>'EV ECONOMICA'!AX284</f>
        <v>0</v>
      </c>
      <c r="Y284" s="230"/>
      <c r="Z284" s="128">
        <f>'EV ECONOMICA'!BC284</f>
        <v>0</v>
      </c>
      <c r="AA284" s="230"/>
      <c r="AB284" s="128">
        <f>'EV ECONOMICA'!BH284</f>
        <v>0</v>
      </c>
      <c r="AC284" s="230"/>
      <c r="AD284" s="128">
        <f>'EV ECONOMICA'!BM284</f>
        <v>0</v>
      </c>
      <c r="AE284" s="230"/>
      <c r="AF284" s="128">
        <f>'EV ECONOMICA'!BR284</f>
        <v>0</v>
      </c>
      <c r="AG284" s="230"/>
      <c r="AH284" s="128">
        <f>'EV ECONOMICA'!BW284</f>
        <v>0</v>
      </c>
      <c r="AI284" s="230"/>
      <c r="AJ284" s="128">
        <f>'EV ECONOMICA'!CB284</f>
        <v>0</v>
      </c>
      <c r="AK284" s="230"/>
      <c r="AL284" s="128">
        <f>'EV ECONOMICA'!CG284</f>
        <v>0</v>
      </c>
      <c r="AM284" s="230"/>
      <c r="AN284" s="128">
        <f>'EV ECONOMICA'!CL284</f>
        <v>0</v>
      </c>
      <c r="AO284" s="230"/>
      <c r="AP284" s="128">
        <f>'EV ECONOMICA'!CQ284</f>
        <v>0</v>
      </c>
      <c r="AQ284" s="230"/>
      <c r="AR284" s="128">
        <f>'EV ECONOMICA'!CV284</f>
        <v>0</v>
      </c>
      <c r="AS284" s="230"/>
      <c r="AT284" s="128">
        <f>'EV ECONOMICA'!DA284</f>
        <v>0</v>
      </c>
      <c r="AU284" s="230"/>
      <c r="AV284" s="128">
        <f>'EV ECONOMICA'!DF284</f>
        <v>795530</v>
      </c>
      <c r="AW284" s="230" t="s">
        <v>38</v>
      </c>
      <c r="AX284" s="128">
        <f>'EV ECONOMICA'!DK284</f>
        <v>0</v>
      </c>
      <c r="AY284" s="230"/>
      <c r="AZ284" s="128">
        <f>'EV ECONOMICA'!DP284</f>
        <v>0</v>
      </c>
      <c r="BA284" s="230"/>
      <c r="BB284" s="128">
        <f>'EV ECONOMICA'!DU284</f>
        <v>850000</v>
      </c>
      <c r="BC284" s="230" t="s">
        <v>39</v>
      </c>
      <c r="BD284" s="128">
        <f>'EV ECONOMICA'!DZ284</f>
        <v>0</v>
      </c>
      <c r="BE284" s="230"/>
      <c r="BF284" s="128">
        <f>'EV ECONOMICA'!EE284</f>
        <v>0</v>
      </c>
      <c r="BG284" s="230"/>
      <c r="BH284" s="128">
        <f>'EV ECONOMICA'!EJ284</f>
        <v>0</v>
      </c>
      <c r="BI284" s="230"/>
    </row>
    <row r="285" spans="1:61" s="226" customFormat="1" ht="51" x14ac:dyDescent="0.2">
      <c r="A285" s="103">
        <v>276</v>
      </c>
      <c r="B285" s="202" t="s">
        <v>425</v>
      </c>
      <c r="C285" s="121" t="s">
        <v>426</v>
      </c>
      <c r="D285" s="146">
        <v>1</v>
      </c>
      <c r="E285" s="227" t="s">
        <v>53</v>
      </c>
      <c r="F285" s="228">
        <v>3.3333333333333335</v>
      </c>
      <c r="G285" s="25">
        <v>19281.765398000003</v>
      </c>
      <c r="H285" s="128">
        <f>'EV ECONOMICA'!J285</f>
        <v>0</v>
      </c>
      <c r="I285" s="230"/>
      <c r="J285" s="128">
        <f>'EV ECONOMICA'!O285</f>
        <v>0</v>
      </c>
      <c r="K285" s="230"/>
      <c r="L285" s="128">
        <f>'EV ECONOMICA'!T285</f>
        <v>0</v>
      </c>
      <c r="M285" s="230"/>
      <c r="N285" s="128">
        <f>'EV ECONOMICA'!Y285</f>
        <v>0</v>
      </c>
      <c r="O285" s="230"/>
      <c r="P285" s="128">
        <f>'EV ECONOMICA'!AD285</f>
        <v>0</v>
      </c>
      <c r="Q285" s="230"/>
      <c r="R285" s="128">
        <f>'EV ECONOMICA'!AI285</f>
        <v>0</v>
      </c>
      <c r="S285" s="230"/>
      <c r="T285" s="128">
        <f>'EV ECONOMICA'!AN285</f>
        <v>0</v>
      </c>
      <c r="U285" s="230"/>
      <c r="V285" s="128">
        <f>'EV ECONOMICA'!AS285</f>
        <v>0</v>
      </c>
      <c r="W285" s="230"/>
      <c r="X285" s="128">
        <f>'EV ECONOMICA'!AX285</f>
        <v>21023</v>
      </c>
      <c r="Y285" s="230" t="s">
        <v>575</v>
      </c>
      <c r="Z285" s="128">
        <f>'EV ECONOMICA'!BC285</f>
        <v>0</v>
      </c>
      <c r="AA285" s="230"/>
      <c r="AB285" s="128">
        <f>'EV ECONOMICA'!BH285</f>
        <v>0</v>
      </c>
      <c r="AC285" s="230"/>
      <c r="AD285" s="128">
        <f>'EV ECONOMICA'!BM285</f>
        <v>0</v>
      </c>
      <c r="AE285" s="230"/>
      <c r="AF285" s="128">
        <f>'EV ECONOMICA'!BR285</f>
        <v>0</v>
      </c>
      <c r="AG285" s="230"/>
      <c r="AH285" s="128">
        <f>'EV ECONOMICA'!BW285</f>
        <v>0</v>
      </c>
      <c r="AI285" s="230"/>
      <c r="AJ285" s="128">
        <f>'EV ECONOMICA'!CB285</f>
        <v>0</v>
      </c>
      <c r="AK285" s="230"/>
      <c r="AL285" s="128">
        <f>'EV ECONOMICA'!CG285</f>
        <v>30107</v>
      </c>
      <c r="AM285" s="230"/>
      <c r="AN285" s="128">
        <f>'EV ECONOMICA'!CL285</f>
        <v>0</v>
      </c>
      <c r="AO285" s="230"/>
      <c r="AP285" s="128">
        <f>'EV ECONOMICA'!CQ285</f>
        <v>0</v>
      </c>
      <c r="AQ285" s="230"/>
      <c r="AR285" s="128">
        <f>'EV ECONOMICA'!CV285</f>
        <v>0</v>
      </c>
      <c r="AS285" s="230"/>
      <c r="AT285" s="128">
        <f>'EV ECONOMICA'!DA285</f>
        <v>0</v>
      </c>
      <c r="AU285" s="230"/>
      <c r="AV285" s="128">
        <f>'EV ECONOMICA'!DF285</f>
        <v>28155.4</v>
      </c>
      <c r="AW285" s="230" t="s">
        <v>575</v>
      </c>
      <c r="AX285" s="128">
        <f>'EV ECONOMICA'!DK285</f>
        <v>28214.9</v>
      </c>
      <c r="AY285" s="230" t="s">
        <v>575</v>
      </c>
      <c r="AZ285" s="128">
        <f>'EV ECONOMICA'!DP285</f>
        <v>0</v>
      </c>
      <c r="BA285" s="230"/>
      <c r="BB285" s="128">
        <f>'EV ECONOMICA'!DU285</f>
        <v>0</v>
      </c>
      <c r="BC285" s="230"/>
      <c r="BD285" s="128">
        <f>'EV ECONOMICA'!DZ285</f>
        <v>0</v>
      </c>
      <c r="BE285" s="230"/>
      <c r="BF285" s="128">
        <f>'EV ECONOMICA'!EE285</f>
        <v>0</v>
      </c>
      <c r="BG285" s="230"/>
      <c r="BH285" s="128">
        <f>'EV ECONOMICA'!EJ285</f>
        <v>0</v>
      </c>
      <c r="BI285" s="230"/>
    </row>
    <row r="286" spans="1:61" s="226" customFormat="1" ht="51" x14ac:dyDescent="0.2">
      <c r="A286" s="103">
        <v>277</v>
      </c>
      <c r="B286" s="202" t="s">
        <v>427</v>
      </c>
      <c r="C286" s="121" t="s">
        <v>426</v>
      </c>
      <c r="D286" s="146">
        <v>1</v>
      </c>
      <c r="E286" s="227" t="s">
        <v>53</v>
      </c>
      <c r="F286" s="228">
        <v>2.3333333333333335</v>
      </c>
      <c r="G286" s="25">
        <v>19281.765398000003</v>
      </c>
      <c r="H286" s="128">
        <f>'EV ECONOMICA'!J286</f>
        <v>0</v>
      </c>
      <c r="I286" s="230"/>
      <c r="J286" s="128">
        <f>'EV ECONOMICA'!O286</f>
        <v>0</v>
      </c>
      <c r="K286" s="230"/>
      <c r="L286" s="128">
        <f>'EV ECONOMICA'!T286</f>
        <v>0</v>
      </c>
      <c r="M286" s="230"/>
      <c r="N286" s="128">
        <f>'EV ECONOMICA'!Y286</f>
        <v>0</v>
      </c>
      <c r="O286" s="230"/>
      <c r="P286" s="128">
        <f>'EV ECONOMICA'!AD286</f>
        <v>0</v>
      </c>
      <c r="Q286" s="230"/>
      <c r="R286" s="128">
        <f>'EV ECONOMICA'!AI286</f>
        <v>0</v>
      </c>
      <c r="S286" s="230"/>
      <c r="T286" s="128">
        <f>'EV ECONOMICA'!AN286</f>
        <v>0</v>
      </c>
      <c r="U286" s="230"/>
      <c r="V286" s="128">
        <f>'EV ECONOMICA'!AS286</f>
        <v>0</v>
      </c>
      <c r="W286" s="230"/>
      <c r="X286" s="128">
        <f>'EV ECONOMICA'!AX286</f>
        <v>25017.37</v>
      </c>
      <c r="Y286" s="230" t="s">
        <v>575</v>
      </c>
      <c r="Z286" s="128">
        <f>'EV ECONOMICA'!BC286</f>
        <v>0</v>
      </c>
      <c r="AA286" s="230"/>
      <c r="AB286" s="128">
        <f>'EV ECONOMICA'!BH286</f>
        <v>0</v>
      </c>
      <c r="AC286" s="230"/>
      <c r="AD286" s="128">
        <f>'EV ECONOMICA'!BM286</f>
        <v>0</v>
      </c>
      <c r="AE286" s="230"/>
      <c r="AF286" s="128">
        <f>'EV ECONOMICA'!BR286</f>
        <v>0</v>
      </c>
      <c r="AG286" s="230"/>
      <c r="AH286" s="128">
        <f>'EV ECONOMICA'!BW286</f>
        <v>0</v>
      </c>
      <c r="AI286" s="230"/>
      <c r="AJ286" s="128">
        <f>'EV ECONOMICA'!CB286</f>
        <v>0</v>
      </c>
      <c r="AK286" s="230"/>
      <c r="AL286" s="128">
        <f>'EV ECONOMICA'!CG286</f>
        <v>25206.58</v>
      </c>
      <c r="AM286" s="230"/>
      <c r="AN286" s="128">
        <f>'EV ECONOMICA'!CL286</f>
        <v>0</v>
      </c>
      <c r="AO286" s="230"/>
      <c r="AP286" s="128">
        <f>'EV ECONOMICA'!CQ286</f>
        <v>0</v>
      </c>
      <c r="AQ286" s="230"/>
      <c r="AR286" s="128">
        <f>'EV ECONOMICA'!CV286</f>
        <v>0</v>
      </c>
      <c r="AS286" s="230"/>
      <c r="AT286" s="128">
        <f>'EV ECONOMICA'!DA286</f>
        <v>0</v>
      </c>
      <c r="AU286" s="230"/>
      <c r="AV286" s="128">
        <f>'EV ECONOMICA'!DF286</f>
        <v>28155.4</v>
      </c>
      <c r="AW286" s="230" t="s">
        <v>575</v>
      </c>
      <c r="AX286" s="128">
        <f>'EV ECONOMICA'!DK286</f>
        <v>28214.9</v>
      </c>
      <c r="AY286" s="230" t="s">
        <v>575</v>
      </c>
      <c r="AZ286" s="128">
        <f>'EV ECONOMICA'!DP286</f>
        <v>0</v>
      </c>
      <c r="BA286" s="230"/>
      <c r="BB286" s="128">
        <f>'EV ECONOMICA'!DU286</f>
        <v>0</v>
      </c>
      <c r="BC286" s="230"/>
      <c r="BD286" s="128">
        <f>'EV ECONOMICA'!DZ286</f>
        <v>0</v>
      </c>
      <c r="BE286" s="230"/>
      <c r="BF286" s="128">
        <f>'EV ECONOMICA'!EE286</f>
        <v>0</v>
      </c>
      <c r="BG286" s="230"/>
      <c r="BH286" s="128">
        <f>'EV ECONOMICA'!EJ286</f>
        <v>0</v>
      </c>
      <c r="BI286" s="230"/>
    </row>
    <row r="287" spans="1:61" s="226" customFormat="1" ht="51" x14ac:dyDescent="0.2">
      <c r="A287" s="103">
        <v>278</v>
      </c>
      <c r="B287" s="202" t="s">
        <v>428</v>
      </c>
      <c r="C287" s="121" t="s">
        <v>429</v>
      </c>
      <c r="D287" s="146">
        <v>1</v>
      </c>
      <c r="E287" s="227" t="s">
        <v>53</v>
      </c>
      <c r="F287" s="228">
        <v>91.666666666666671</v>
      </c>
      <c r="G287" s="25">
        <v>111862.14200000001</v>
      </c>
      <c r="H287" s="128">
        <f>'EV ECONOMICA'!J287</f>
        <v>0</v>
      </c>
      <c r="I287" s="230"/>
      <c r="J287" s="128">
        <f>'EV ECONOMICA'!O287</f>
        <v>0</v>
      </c>
      <c r="K287" s="230"/>
      <c r="L287" s="128">
        <f>'EV ECONOMICA'!T287</f>
        <v>0</v>
      </c>
      <c r="M287" s="230"/>
      <c r="N287" s="128">
        <f>'EV ECONOMICA'!Y287</f>
        <v>0</v>
      </c>
      <c r="O287" s="230"/>
      <c r="P287" s="128">
        <f>'EV ECONOMICA'!AD287</f>
        <v>0</v>
      </c>
      <c r="Q287" s="230"/>
      <c r="R287" s="128">
        <f>'EV ECONOMICA'!AI287</f>
        <v>0</v>
      </c>
      <c r="S287" s="230"/>
      <c r="T287" s="128">
        <f>'EV ECONOMICA'!AN287</f>
        <v>0</v>
      </c>
      <c r="U287" s="230"/>
      <c r="V287" s="128">
        <f>'EV ECONOMICA'!AS287</f>
        <v>107100</v>
      </c>
      <c r="W287" s="230" t="s">
        <v>575</v>
      </c>
      <c r="X287" s="128">
        <f>'EV ECONOMICA'!AX287</f>
        <v>160727.35</v>
      </c>
      <c r="Y287" s="230" t="s">
        <v>575</v>
      </c>
      <c r="Z287" s="128">
        <f>'EV ECONOMICA'!BC287</f>
        <v>113050</v>
      </c>
      <c r="AA287" s="230" t="s">
        <v>39</v>
      </c>
      <c r="AB287" s="128">
        <f>'EV ECONOMICA'!BH287</f>
        <v>0</v>
      </c>
      <c r="AC287" s="230"/>
      <c r="AD287" s="128">
        <f>'EV ECONOMICA'!BM287</f>
        <v>0</v>
      </c>
      <c r="AE287" s="230"/>
      <c r="AF287" s="128">
        <f>'EV ECONOMICA'!BR287</f>
        <v>0</v>
      </c>
      <c r="AG287" s="230"/>
      <c r="AH287" s="128">
        <f>'EV ECONOMICA'!BW287</f>
        <v>0</v>
      </c>
      <c r="AI287" s="230"/>
      <c r="AJ287" s="128">
        <f>'EV ECONOMICA'!CB287</f>
        <v>0</v>
      </c>
      <c r="AK287" s="230"/>
      <c r="AL287" s="128">
        <f>'EV ECONOMICA'!CG287</f>
        <v>0</v>
      </c>
      <c r="AM287" s="230"/>
      <c r="AN287" s="128">
        <f>'EV ECONOMICA'!CL287</f>
        <v>0</v>
      </c>
      <c r="AO287" s="230"/>
      <c r="AP287" s="128">
        <f>'EV ECONOMICA'!CQ287</f>
        <v>0</v>
      </c>
      <c r="AQ287" s="230"/>
      <c r="AR287" s="128">
        <f>'EV ECONOMICA'!CV287</f>
        <v>0</v>
      </c>
      <c r="AS287" s="230"/>
      <c r="AT287" s="128">
        <f>'EV ECONOMICA'!DA287</f>
        <v>0</v>
      </c>
      <c r="AU287" s="230"/>
      <c r="AV287" s="128">
        <f>'EV ECONOMICA'!DF287</f>
        <v>0</v>
      </c>
      <c r="AW287" s="230"/>
      <c r="AX287" s="128">
        <f>'EV ECONOMICA'!DK287</f>
        <v>176133.09</v>
      </c>
      <c r="AY287" s="230" t="s">
        <v>575</v>
      </c>
      <c r="AZ287" s="128">
        <f>'EV ECONOMICA'!DP287</f>
        <v>0</v>
      </c>
      <c r="BA287" s="230"/>
      <c r="BB287" s="128">
        <f>'EV ECONOMICA'!DU287</f>
        <v>0</v>
      </c>
      <c r="BC287" s="230"/>
      <c r="BD287" s="128">
        <f>'EV ECONOMICA'!DZ287</f>
        <v>0</v>
      </c>
      <c r="BE287" s="230"/>
      <c r="BF287" s="128">
        <f>'EV ECONOMICA'!EE287</f>
        <v>0</v>
      </c>
      <c r="BG287" s="230"/>
      <c r="BH287" s="128">
        <f>'EV ECONOMICA'!EJ287</f>
        <v>0</v>
      </c>
      <c r="BI287" s="230"/>
    </row>
    <row r="288" spans="1:61" s="226" customFormat="1" ht="63.75" x14ac:dyDescent="0.2">
      <c r="A288" s="103">
        <v>279</v>
      </c>
      <c r="B288" s="202" t="s">
        <v>430</v>
      </c>
      <c r="C288" s="121" t="s">
        <v>431</v>
      </c>
      <c r="D288" s="146">
        <v>1</v>
      </c>
      <c r="E288" s="227" t="s">
        <v>53</v>
      </c>
      <c r="F288" s="228">
        <v>1</v>
      </c>
      <c r="G288" s="25">
        <v>546210</v>
      </c>
      <c r="H288" s="128">
        <f>'EV ECONOMICA'!J288</f>
        <v>0</v>
      </c>
      <c r="I288" s="230"/>
      <c r="J288" s="128">
        <f>'EV ECONOMICA'!O288</f>
        <v>0</v>
      </c>
      <c r="K288" s="230"/>
      <c r="L288" s="128">
        <f>'EV ECONOMICA'!T288</f>
        <v>0</v>
      </c>
      <c r="M288" s="230"/>
      <c r="N288" s="128">
        <f>'EV ECONOMICA'!Y288</f>
        <v>0</v>
      </c>
      <c r="O288" s="230"/>
      <c r="P288" s="128">
        <f>'EV ECONOMICA'!AD288</f>
        <v>0</v>
      </c>
      <c r="Q288" s="230"/>
      <c r="R288" s="128">
        <f>'EV ECONOMICA'!AI288</f>
        <v>0</v>
      </c>
      <c r="S288" s="230"/>
      <c r="T288" s="128">
        <f>'EV ECONOMICA'!AN288</f>
        <v>0</v>
      </c>
      <c r="U288" s="230"/>
      <c r="V288" s="128">
        <f>'EV ECONOMICA'!AS288</f>
        <v>0</v>
      </c>
      <c r="W288" s="230"/>
      <c r="X288" s="128">
        <f>'EV ECONOMICA'!AX288</f>
        <v>0</v>
      </c>
      <c r="Y288" s="230"/>
      <c r="Z288" s="128">
        <f>'EV ECONOMICA'!BC288</f>
        <v>0</v>
      </c>
      <c r="AA288" s="230"/>
      <c r="AB288" s="128">
        <f>'EV ECONOMICA'!BH288</f>
        <v>0</v>
      </c>
      <c r="AC288" s="230"/>
      <c r="AD288" s="128">
        <f>'EV ECONOMICA'!BM288</f>
        <v>0</v>
      </c>
      <c r="AE288" s="230"/>
      <c r="AF288" s="128">
        <f>'EV ECONOMICA'!BR288</f>
        <v>546210</v>
      </c>
      <c r="AG288" s="230" t="s">
        <v>39</v>
      </c>
      <c r="AH288" s="128">
        <f>'EV ECONOMICA'!BW288</f>
        <v>0</v>
      </c>
      <c r="AI288" s="230"/>
      <c r="AJ288" s="128">
        <f>'EV ECONOMICA'!CB288</f>
        <v>0</v>
      </c>
      <c r="AK288" s="230"/>
      <c r="AL288" s="128">
        <f>'EV ECONOMICA'!CG288</f>
        <v>0</v>
      </c>
      <c r="AM288" s="230"/>
      <c r="AN288" s="128">
        <f>'EV ECONOMICA'!CL288</f>
        <v>0</v>
      </c>
      <c r="AO288" s="230"/>
      <c r="AP288" s="128">
        <f>'EV ECONOMICA'!CQ288</f>
        <v>0</v>
      </c>
      <c r="AQ288" s="230"/>
      <c r="AR288" s="128">
        <f>'EV ECONOMICA'!CV288</f>
        <v>0</v>
      </c>
      <c r="AS288" s="230"/>
      <c r="AT288" s="128">
        <f>'EV ECONOMICA'!DA288</f>
        <v>0</v>
      </c>
      <c r="AU288" s="230"/>
      <c r="AV288" s="128">
        <f>'EV ECONOMICA'!DF288</f>
        <v>0</v>
      </c>
      <c r="AW288" s="230"/>
      <c r="AX288" s="128">
        <f>'EV ECONOMICA'!DK288</f>
        <v>0</v>
      </c>
      <c r="AY288" s="230"/>
      <c r="AZ288" s="128">
        <f>'EV ECONOMICA'!DP288</f>
        <v>0</v>
      </c>
      <c r="BA288" s="230"/>
      <c r="BB288" s="128">
        <f>'EV ECONOMICA'!DU288</f>
        <v>0</v>
      </c>
      <c r="BC288" s="230"/>
      <c r="BD288" s="128">
        <f>'EV ECONOMICA'!DZ288</f>
        <v>0</v>
      </c>
      <c r="BE288" s="230"/>
      <c r="BF288" s="128">
        <f>'EV ECONOMICA'!EE288</f>
        <v>0</v>
      </c>
      <c r="BG288" s="230"/>
      <c r="BH288" s="128">
        <f>'EV ECONOMICA'!EJ288</f>
        <v>0</v>
      </c>
      <c r="BI288" s="230"/>
    </row>
    <row r="289" spans="1:61" s="226" customFormat="1" ht="38.25" x14ac:dyDescent="0.2">
      <c r="A289" s="103">
        <v>280</v>
      </c>
      <c r="B289" s="202" t="s">
        <v>432</v>
      </c>
      <c r="C289" s="121" t="s">
        <v>433</v>
      </c>
      <c r="D289" s="146">
        <v>1</v>
      </c>
      <c r="E289" s="227" t="s">
        <v>53</v>
      </c>
      <c r="F289" s="228">
        <v>90.666666666666671</v>
      </c>
      <c r="G289" s="25">
        <v>251387.5</v>
      </c>
      <c r="H289" s="128">
        <f>'EV ECONOMICA'!J289</f>
        <v>0</v>
      </c>
      <c r="I289" s="230"/>
      <c r="J289" s="128">
        <f>'EV ECONOMICA'!O289</f>
        <v>0</v>
      </c>
      <c r="K289" s="230"/>
      <c r="L289" s="128">
        <f>'EV ECONOMICA'!T289</f>
        <v>0</v>
      </c>
      <c r="M289" s="230"/>
      <c r="N289" s="128">
        <f>'EV ECONOMICA'!Y289</f>
        <v>0</v>
      </c>
      <c r="O289" s="230"/>
      <c r="P289" s="128">
        <f>'EV ECONOMICA'!AD289</f>
        <v>0</v>
      </c>
      <c r="Q289" s="230"/>
      <c r="R289" s="128">
        <f>'EV ECONOMICA'!AI289</f>
        <v>0</v>
      </c>
      <c r="S289" s="230"/>
      <c r="T289" s="128">
        <f>'EV ECONOMICA'!AN289</f>
        <v>0</v>
      </c>
      <c r="U289" s="230"/>
      <c r="V289" s="128">
        <f>'EV ECONOMICA'!AS289</f>
        <v>0</v>
      </c>
      <c r="W289" s="230"/>
      <c r="X289" s="128">
        <f>'EV ECONOMICA'!AX289</f>
        <v>0</v>
      </c>
      <c r="Y289" s="230"/>
      <c r="Z289" s="128">
        <f>'EV ECONOMICA'!BC289</f>
        <v>0</v>
      </c>
      <c r="AA289" s="230"/>
      <c r="AB289" s="128">
        <f>'EV ECONOMICA'!BH289</f>
        <v>0</v>
      </c>
      <c r="AC289" s="230"/>
      <c r="AD289" s="128">
        <f>'EV ECONOMICA'!BM289</f>
        <v>0</v>
      </c>
      <c r="AE289" s="230"/>
      <c r="AF289" s="128">
        <f>'EV ECONOMICA'!BR289</f>
        <v>0</v>
      </c>
      <c r="AG289" s="230"/>
      <c r="AH289" s="128">
        <f>'EV ECONOMICA'!BW289</f>
        <v>0</v>
      </c>
      <c r="AI289" s="230"/>
      <c r="AJ289" s="128">
        <f>'EV ECONOMICA'!CB289</f>
        <v>0</v>
      </c>
      <c r="AK289" s="230"/>
      <c r="AL289" s="128">
        <f>'EV ECONOMICA'!CG289</f>
        <v>0</v>
      </c>
      <c r="AM289" s="230"/>
      <c r="AN289" s="128">
        <f>'EV ECONOMICA'!CL289</f>
        <v>0</v>
      </c>
      <c r="AO289" s="230"/>
      <c r="AP289" s="128">
        <f>'EV ECONOMICA'!CQ289</f>
        <v>0</v>
      </c>
      <c r="AQ289" s="230"/>
      <c r="AR289" s="128">
        <f>'EV ECONOMICA'!CV289</f>
        <v>0</v>
      </c>
      <c r="AS289" s="230"/>
      <c r="AT289" s="128">
        <f>'EV ECONOMICA'!DA289</f>
        <v>0</v>
      </c>
      <c r="AU289" s="230"/>
      <c r="AV289" s="128">
        <f>'EV ECONOMICA'!DF289</f>
        <v>0</v>
      </c>
      <c r="AW289" s="230"/>
      <c r="AX289" s="128">
        <f>'EV ECONOMICA'!DK289</f>
        <v>0</v>
      </c>
      <c r="AY289" s="230"/>
      <c r="AZ289" s="128">
        <f>'EV ECONOMICA'!DP289</f>
        <v>0</v>
      </c>
      <c r="BA289" s="230"/>
      <c r="BB289" s="128">
        <f>'EV ECONOMICA'!DU289</f>
        <v>0</v>
      </c>
      <c r="BC289" s="230"/>
      <c r="BD289" s="128">
        <f>'EV ECONOMICA'!DZ289</f>
        <v>0</v>
      </c>
      <c r="BE289" s="230"/>
      <c r="BF289" s="128">
        <f>'EV ECONOMICA'!EE289</f>
        <v>0</v>
      </c>
      <c r="BG289" s="230"/>
      <c r="BH289" s="128">
        <f>'EV ECONOMICA'!EJ289</f>
        <v>251387.5</v>
      </c>
      <c r="BI289" s="230" t="s">
        <v>39</v>
      </c>
    </row>
    <row r="290" spans="1:61" s="226" customFormat="1" ht="63.75" x14ac:dyDescent="0.2">
      <c r="A290" s="103">
        <v>281</v>
      </c>
      <c r="B290" s="202" t="s">
        <v>434</v>
      </c>
      <c r="C290" s="121" t="s">
        <v>435</v>
      </c>
      <c r="D290" s="146">
        <v>1</v>
      </c>
      <c r="E290" s="227" t="s">
        <v>53</v>
      </c>
      <c r="F290" s="228">
        <v>1</v>
      </c>
      <c r="G290" s="25">
        <v>771479.38</v>
      </c>
      <c r="H290" s="128">
        <f>'EV ECONOMICA'!J290</f>
        <v>0</v>
      </c>
      <c r="I290" s="230"/>
      <c r="J290" s="128">
        <f>'EV ECONOMICA'!O290</f>
        <v>0</v>
      </c>
      <c r="K290" s="230"/>
      <c r="L290" s="128">
        <f>'EV ECONOMICA'!T290</f>
        <v>0</v>
      </c>
      <c r="M290" s="230"/>
      <c r="N290" s="128">
        <f>'EV ECONOMICA'!Y290</f>
        <v>0</v>
      </c>
      <c r="O290" s="230"/>
      <c r="P290" s="128">
        <f>'EV ECONOMICA'!AD290</f>
        <v>0</v>
      </c>
      <c r="Q290" s="230"/>
      <c r="R290" s="128">
        <f>'EV ECONOMICA'!AI290</f>
        <v>0</v>
      </c>
      <c r="S290" s="230"/>
      <c r="T290" s="128">
        <f>'EV ECONOMICA'!AN290</f>
        <v>794920</v>
      </c>
      <c r="U290" s="230" t="s">
        <v>39</v>
      </c>
      <c r="V290" s="128">
        <f>'EV ECONOMICA'!AS290</f>
        <v>0</v>
      </c>
      <c r="W290" s="230"/>
      <c r="X290" s="128">
        <f>'EV ECONOMICA'!AX290</f>
        <v>753945.92</v>
      </c>
      <c r="Y290" s="230" t="s">
        <v>575</v>
      </c>
      <c r="Z290" s="128">
        <f>'EV ECONOMICA'!BC290</f>
        <v>0</v>
      </c>
      <c r="AA290" s="230"/>
      <c r="AB290" s="128">
        <f>'EV ECONOMICA'!BH290</f>
        <v>0</v>
      </c>
      <c r="AC290" s="230"/>
      <c r="AD290" s="128">
        <f>'EV ECONOMICA'!BM290</f>
        <v>0</v>
      </c>
      <c r="AE290" s="230"/>
      <c r="AF290" s="128">
        <f>'EV ECONOMICA'!BR290</f>
        <v>0</v>
      </c>
      <c r="AG290" s="230"/>
      <c r="AH290" s="128">
        <f>'EV ECONOMICA'!BW290</f>
        <v>0</v>
      </c>
      <c r="AI290" s="230"/>
      <c r="AJ290" s="128">
        <f>'EV ECONOMICA'!CB290</f>
        <v>0</v>
      </c>
      <c r="AK290" s="230"/>
      <c r="AL290" s="128">
        <f>'EV ECONOMICA'!CG290</f>
        <v>0</v>
      </c>
      <c r="AM290" s="230"/>
      <c r="AN290" s="128">
        <f>'EV ECONOMICA'!CL290</f>
        <v>0</v>
      </c>
      <c r="AO290" s="230"/>
      <c r="AP290" s="128">
        <f>'EV ECONOMICA'!CQ290</f>
        <v>0</v>
      </c>
      <c r="AQ290" s="230"/>
      <c r="AR290" s="128">
        <f>'EV ECONOMICA'!CV290</f>
        <v>0</v>
      </c>
      <c r="AS290" s="230"/>
      <c r="AT290" s="128">
        <f>'EV ECONOMICA'!DA290</f>
        <v>0</v>
      </c>
      <c r="AU290" s="230"/>
      <c r="AV290" s="128">
        <f>'EV ECONOMICA'!DF290</f>
        <v>0</v>
      </c>
      <c r="AW290" s="230"/>
      <c r="AX290" s="128">
        <f>'EV ECONOMICA'!DK290</f>
        <v>802070.71</v>
      </c>
      <c r="AY290" s="230" t="s">
        <v>39</v>
      </c>
      <c r="AZ290" s="128">
        <f>'EV ECONOMICA'!DP290</f>
        <v>0</v>
      </c>
      <c r="BA290" s="230"/>
      <c r="BB290" s="128">
        <f>'EV ECONOMICA'!DU290</f>
        <v>0</v>
      </c>
      <c r="BC290" s="230"/>
      <c r="BD290" s="128">
        <f>'EV ECONOMICA'!DZ290</f>
        <v>0</v>
      </c>
      <c r="BE290" s="230"/>
      <c r="BF290" s="128">
        <f>'EV ECONOMICA'!EE290</f>
        <v>0</v>
      </c>
      <c r="BG290" s="230"/>
      <c r="BH290" s="128">
        <f>'EV ECONOMICA'!EJ290</f>
        <v>0</v>
      </c>
      <c r="BI290" s="230"/>
    </row>
    <row r="291" spans="1:61" s="226" customFormat="1" ht="38.25" x14ac:dyDescent="0.2">
      <c r="A291" s="103">
        <v>282</v>
      </c>
      <c r="B291" s="202" t="s">
        <v>436</v>
      </c>
      <c r="C291" s="121" t="s">
        <v>437</v>
      </c>
      <c r="D291" s="146">
        <v>1</v>
      </c>
      <c r="E291" s="227" t="s">
        <v>53</v>
      </c>
      <c r="F291" s="228">
        <v>1</v>
      </c>
      <c r="G291" s="25">
        <v>942658.5</v>
      </c>
      <c r="H291" s="128">
        <f>'EV ECONOMICA'!J291</f>
        <v>0</v>
      </c>
      <c r="I291" s="230"/>
      <c r="J291" s="128">
        <f>'EV ECONOMICA'!O291</f>
        <v>0</v>
      </c>
      <c r="K291" s="230"/>
      <c r="L291" s="128">
        <f>'EV ECONOMICA'!T291</f>
        <v>0</v>
      </c>
      <c r="M291" s="230"/>
      <c r="N291" s="128">
        <f>'EV ECONOMICA'!Y291</f>
        <v>0</v>
      </c>
      <c r="O291" s="230"/>
      <c r="P291" s="128">
        <f>'EV ECONOMICA'!AD291</f>
        <v>0</v>
      </c>
      <c r="Q291" s="230"/>
      <c r="R291" s="128">
        <f>'EV ECONOMICA'!AI291</f>
        <v>0</v>
      </c>
      <c r="S291" s="230"/>
      <c r="T291" s="128">
        <f>'EV ECONOMICA'!AN291</f>
        <v>0</v>
      </c>
      <c r="U291" s="230"/>
      <c r="V291" s="128">
        <f>'EV ECONOMICA'!AS291</f>
        <v>0</v>
      </c>
      <c r="W291" s="230"/>
      <c r="X291" s="128">
        <f>'EV ECONOMICA'!AX291</f>
        <v>0</v>
      </c>
      <c r="Y291" s="230"/>
      <c r="Z291" s="128">
        <f>'EV ECONOMICA'!BC291</f>
        <v>0</v>
      </c>
      <c r="AA291" s="230"/>
      <c r="AB291" s="128">
        <f>'EV ECONOMICA'!BH291</f>
        <v>0</v>
      </c>
      <c r="AC291" s="230"/>
      <c r="AD291" s="128">
        <f>'EV ECONOMICA'!BM291</f>
        <v>0</v>
      </c>
      <c r="AE291" s="230"/>
      <c r="AF291" s="128">
        <f>'EV ECONOMICA'!BR291</f>
        <v>0</v>
      </c>
      <c r="AG291" s="230"/>
      <c r="AH291" s="128">
        <f>'EV ECONOMICA'!BW291</f>
        <v>0</v>
      </c>
      <c r="AI291" s="230"/>
      <c r="AJ291" s="128">
        <f>'EV ECONOMICA'!CB291</f>
        <v>0</v>
      </c>
      <c r="AK291" s="230"/>
      <c r="AL291" s="128">
        <f>'EV ECONOMICA'!CG291</f>
        <v>0</v>
      </c>
      <c r="AM291" s="230"/>
      <c r="AN291" s="128">
        <f>'EV ECONOMICA'!CL291</f>
        <v>0</v>
      </c>
      <c r="AO291" s="230"/>
      <c r="AP291" s="128">
        <f>'EV ECONOMICA'!CQ291</f>
        <v>0</v>
      </c>
      <c r="AQ291" s="230"/>
      <c r="AR291" s="128">
        <f>'EV ECONOMICA'!CV291</f>
        <v>0</v>
      </c>
      <c r="AS291" s="230"/>
      <c r="AT291" s="128">
        <f>'EV ECONOMICA'!DA291</f>
        <v>0</v>
      </c>
      <c r="AU291" s="230"/>
      <c r="AV291" s="128">
        <f>'EV ECONOMICA'!DF291</f>
        <v>795530</v>
      </c>
      <c r="AW291" s="230" t="s">
        <v>38</v>
      </c>
      <c r="AX291" s="128">
        <f>'EV ECONOMICA'!DK291</f>
        <v>0</v>
      </c>
      <c r="AY291" s="230"/>
      <c r="AZ291" s="128">
        <f>'EV ECONOMICA'!DP291</f>
        <v>700000</v>
      </c>
      <c r="BA291" s="230" t="s">
        <v>575</v>
      </c>
      <c r="BB291" s="128">
        <f>'EV ECONOMICA'!DU291</f>
        <v>850000</v>
      </c>
      <c r="BC291" s="230" t="s">
        <v>39</v>
      </c>
      <c r="BD291" s="128">
        <f>'EV ECONOMICA'!DZ291</f>
        <v>0</v>
      </c>
      <c r="BE291" s="230"/>
      <c r="BF291" s="128">
        <f>'EV ECONOMICA'!EE291</f>
        <v>0</v>
      </c>
      <c r="BG291" s="230"/>
      <c r="BH291" s="128">
        <f>'EV ECONOMICA'!EJ291</f>
        <v>0</v>
      </c>
      <c r="BI291" s="230"/>
    </row>
    <row r="292" spans="1:61" s="226" customFormat="1" ht="114.75" x14ac:dyDescent="0.2">
      <c r="A292" s="103">
        <v>283</v>
      </c>
      <c r="B292" s="202" t="s">
        <v>438</v>
      </c>
      <c r="C292" s="121" t="s">
        <v>439</v>
      </c>
      <c r="D292" s="146">
        <v>1</v>
      </c>
      <c r="E292" s="227" t="s">
        <v>53</v>
      </c>
      <c r="F292" s="228">
        <v>1</v>
      </c>
      <c r="G292" s="25">
        <v>213664.5</v>
      </c>
      <c r="H292" s="128">
        <f>'EV ECONOMICA'!J292</f>
        <v>0</v>
      </c>
      <c r="I292" s="230"/>
      <c r="J292" s="128">
        <f>'EV ECONOMICA'!O292</f>
        <v>0</v>
      </c>
      <c r="K292" s="230"/>
      <c r="L292" s="128">
        <f>'EV ECONOMICA'!T292</f>
        <v>0</v>
      </c>
      <c r="M292" s="230"/>
      <c r="N292" s="128">
        <f>'EV ECONOMICA'!Y292</f>
        <v>0</v>
      </c>
      <c r="O292" s="230"/>
      <c r="P292" s="128">
        <f>'EV ECONOMICA'!AD292</f>
        <v>0</v>
      </c>
      <c r="Q292" s="230"/>
      <c r="R292" s="128">
        <f>'EV ECONOMICA'!AI292</f>
        <v>0</v>
      </c>
      <c r="S292" s="230"/>
      <c r="T292" s="128">
        <f>'EV ECONOMICA'!AN292</f>
        <v>0</v>
      </c>
      <c r="U292" s="230"/>
      <c r="V292" s="128">
        <f>'EV ECONOMICA'!AS292</f>
        <v>0</v>
      </c>
      <c r="W292" s="230"/>
      <c r="X292" s="128">
        <f>'EV ECONOMICA'!AX292</f>
        <v>0</v>
      </c>
      <c r="Y292" s="230"/>
      <c r="Z292" s="128">
        <f>'EV ECONOMICA'!BC292</f>
        <v>0</v>
      </c>
      <c r="AA292" s="230"/>
      <c r="AB292" s="128">
        <f>'EV ECONOMICA'!BH292</f>
        <v>0</v>
      </c>
      <c r="AC292" s="230"/>
      <c r="AD292" s="128">
        <f>'EV ECONOMICA'!BM292</f>
        <v>0</v>
      </c>
      <c r="AE292" s="230"/>
      <c r="AF292" s="128">
        <f>'EV ECONOMICA'!BR292</f>
        <v>0</v>
      </c>
      <c r="AG292" s="230"/>
      <c r="AH292" s="128">
        <f>'EV ECONOMICA'!BW292</f>
        <v>0</v>
      </c>
      <c r="AI292" s="230"/>
      <c r="AJ292" s="128">
        <f>'EV ECONOMICA'!CB292</f>
        <v>0</v>
      </c>
      <c r="AK292" s="230"/>
      <c r="AL292" s="128">
        <f>'EV ECONOMICA'!CG292</f>
        <v>0</v>
      </c>
      <c r="AM292" s="230"/>
      <c r="AN292" s="128">
        <f>'EV ECONOMICA'!CL292</f>
        <v>0</v>
      </c>
      <c r="AO292" s="230"/>
      <c r="AP292" s="128">
        <f>'EV ECONOMICA'!CQ292</f>
        <v>0</v>
      </c>
      <c r="AQ292" s="230"/>
      <c r="AR292" s="128">
        <f>'EV ECONOMICA'!CV292</f>
        <v>0</v>
      </c>
      <c r="AS292" s="230"/>
      <c r="AT292" s="128">
        <f>'EV ECONOMICA'!DA292</f>
        <v>0</v>
      </c>
      <c r="AU292" s="230"/>
      <c r="AV292" s="128">
        <f>'EV ECONOMICA'!DF292</f>
        <v>0</v>
      </c>
      <c r="AW292" s="230"/>
      <c r="AX292" s="128">
        <f>'EV ECONOMICA'!DK292</f>
        <v>0</v>
      </c>
      <c r="AY292" s="230"/>
      <c r="AZ292" s="128">
        <f>'EV ECONOMICA'!DP292</f>
        <v>0</v>
      </c>
      <c r="BA292" s="230"/>
      <c r="BB292" s="128">
        <f>'EV ECONOMICA'!DU292</f>
        <v>0</v>
      </c>
      <c r="BC292" s="230"/>
      <c r="BD292" s="128">
        <f>'EV ECONOMICA'!DZ292</f>
        <v>0</v>
      </c>
      <c r="BE292" s="230"/>
      <c r="BF292" s="128">
        <f>'EV ECONOMICA'!EE292</f>
        <v>0</v>
      </c>
      <c r="BG292" s="230"/>
      <c r="BH292" s="128">
        <f>'EV ECONOMICA'!EJ292</f>
        <v>213664.5</v>
      </c>
      <c r="BI292" s="230" t="s">
        <v>39</v>
      </c>
    </row>
    <row r="293" spans="1:61" s="226" customFormat="1" ht="25.5" x14ac:dyDescent="0.2">
      <c r="A293" s="103">
        <v>284</v>
      </c>
      <c r="B293" s="202" t="s">
        <v>440</v>
      </c>
      <c r="C293" s="121" t="s">
        <v>441</v>
      </c>
      <c r="D293" s="146">
        <v>1</v>
      </c>
      <c r="E293" s="227" t="s">
        <v>53</v>
      </c>
      <c r="F293" s="228">
        <v>1</v>
      </c>
      <c r="G293" s="25">
        <v>679</v>
      </c>
      <c r="H293" s="128">
        <f>'EV ECONOMICA'!J293</f>
        <v>0</v>
      </c>
      <c r="I293" s="230"/>
      <c r="J293" s="128">
        <f>'EV ECONOMICA'!O293</f>
        <v>0</v>
      </c>
      <c r="K293" s="230"/>
      <c r="L293" s="128">
        <f>'EV ECONOMICA'!T293</f>
        <v>0</v>
      </c>
      <c r="M293" s="230"/>
      <c r="N293" s="128">
        <f>'EV ECONOMICA'!Y293</f>
        <v>0</v>
      </c>
      <c r="O293" s="230"/>
      <c r="P293" s="128">
        <f>'EV ECONOMICA'!AD293</f>
        <v>0</v>
      </c>
      <c r="Q293" s="230"/>
      <c r="R293" s="128">
        <f>'EV ECONOMICA'!AI293</f>
        <v>0</v>
      </c>
      <c r="S293" s="230"/>
      <c r="T293" s="128">
        <f>'EV ECONOMICA'!AN293</f>
        <v>770</v>
      </c>
      <c r="U293" s="230" t="s">
        <v>39</v>
      </c>
      <c r="V293" s="128">
        <f>'EV ECONOMICA'!AS293</f>
        <v>0</v>
      </c>
      <c r="W293" s="230"/>
      <c r="X293" s="128">
        <f>'EV ECONOMICA'!AX293</f>
        <v>731</v>
      </c>
      <c r="Y293" s="230" t="s">
        <v>575</v>
      </c>
      <c r="Z293" s="128">
        <f>'EV ECONOMICA'!BC293</f>
        <v>0</v>
      </c>
      <c r="AA293" s="230"/>
      <c r="AB293" s="128">
        <f>'EV ECONOMICA'!BH293</f>
        <v>0</v>
      </c>
      <c r="AC293" s="230"/>
      <c r="AD293" s="128">
        <f>'EV ECONOMICA'!BM293</f>
        <v>0</v>
      </c>
      <c r="AE293" s="230"/>
      <c r="AF293" s="128">
        <f>'EV ECONOMICA'!BR293</f>
        <v>0</v>
      </c>
      <c r="AG293" s="230"/>
      <c r="AH293" s="128">
        <f>'EV ECONOMICA'!BW293</f>
        <v>0</v>
      </c>
      <c r="AI293" s="230"/>
      <c r="AJ293" s="128">
        <f>'EV ECONOMICA'!CB293</f>
        <v>0</v>
      </c>
      <c r="AK293" s="230"/>
      <c r="AL293" s="128">
        <f>'EV ECONOMICA'!CG293</f>
        <v>0</v>
      </c>
      <c r="AM293" s="230"/>
      <c r="AN293" s="128">
        <f>'EV ECONOMICA'!CL293</f>
        <v>69247</v>
      </c>
      <c r="AO293" s="230" t="s">
        <v>39</v>
      </c>
      <c r="AP293" s="128">
        <f>'EV ECONOMICA'!CQ293</f>
        <v>0</v>
      </c>
      <c r="AQ293" s="230"/>
      <c r="AR293" s="128">
        <f>'EV ECONOMICA'!CV293</f>
        <v>0</v>
      </c>
      <c r="AS293" s="230"/>
      <c r="AT293" s="128">
        <f>'EV ECONOMICA'!DA293</f>
        <v>0</v>
      </c>
      <c r="AU293" s="230"/>
      <c r="AV293" s="128">
        <f>'EV ECONOMICA'!DF293</f>
        <v>0</v>
      </c>
      <c r="AW293" s="230"/>
      <c r="AX293" s="128">
        <f>'EV ECONOMICA'!DK293</f>
        <v>0</v>
      </c>
      <c r="AY293" s="230"/>
      <c r="AZ293" s="128">
        <f>'EV ECONOMICA'!DP293</f>
        <v>0</v>
      </c>
      <c r="BA293" s="230"/>
      <c r="BB293" s="128">
        <f>'EV ECONOMICA'!DU293</f>
        <v>0</v>
      </c>
      <c r="BC293" s="230"/>
      <c r="BD293" s="128">
        <f>'EV ECONOMICA'!DZ293</f>
        <v>0</v>
      </c>
      <c r="BE293" s="230"/>
      <c r="BF293" s="128">
        <f>'EV ECONOMICA'!EE293</f>
        <v>0</v>
      </c>
      <c r="BG293" s="230"/>
      <c r="BH293" s="128">
        <f>'EV ECONOMICA'!EJ293</f>
        <v>0</v>
      </c>
      <c r="BI293" s="230"/>
    </row>
    <row r="294" spans="1:61" s="226" customFormat="1" ht="25.5" x14ac:dyDescent="0.2">
      <c r="A294" s="103">
        <v>285</v>
      </c>
      <c r="B294" s="202" t="s">
        <v>442</v>
      </c>
      <c r="C294" s="121" t="s">
        <v>441</v>
      </c>
      <c r="D294" s="146">
        <v>1</v>
      </c>
      <c r="E294" s="227" t="s">
        <v>53</v>
      </c>
      <c r="F294" s="228">
        <v>0.66666666666666663</v>
      </c>
      <c r="G294" s="25">
        <v>19281.765398000003</v>
      </c>
      <c r="H294" s="128">
        <f>'EV ECONOMICA'!J294</f>
        <v>0</v>
      </c>
      <c r="I294" s="230"/>
      <c r="J294" s="128">
        <f>'EV ECONOMICA'!O294</f>
        <v>0</v>
      </c>
      <c r="K294" s="230"/>
      <c r="L294" s="128">
        <f>'EV ECONOMICA'!T294</f>
        <v>0</v>
      </c>
      <c r="M294" s="230"/>
      <c r="N294" s="128">
        <f>'EV ECONOMICA'!Y294</f>
        <v>0</v>
      </c>
      <c r="O294" s="230"/>
      <c r="P294" s="128">
        <f>'EV ECONOMICA'!AD294</f>
        <v>0</v>
      </c>
      <c r="Q294" s="230"/>
      <c r="R294" s="128">
        <f>'EV ECONOMICA'!AI294</f>
        <v>0</v>
      </c>
      <c r="S294" s="230"/>
      <c r="T294" s="128">
        <f>'EV ECONOMICA'!AN294</f>
        <v>0</v>
      </c>
      <c r="U294" s="230"/>
      <c r="V294" s="128">
        <f>'EV ECONOMICA'!AS294</f>
        <v>0</v>
      </c>
      <c r="W294" s="230"/>
      <c r="X294" s="128">
        <f>'EV ECONOMICA'!AX294</f>
        <v>197917</v>
      </c>
      <c r="Y294" s="230" t="s">
        <v>39</v>
      </c>
      <c r="Z294" s="128">
        <f>'EV ECONOMICA'!BC294</f>
        <v>0</v>
      </c>
      <c r="AA294" s="230"/>
      <c r="AB294" s="128">
        <f>'EV ECONOMICA'!BH294</f>
        <v>0</v>
      </c>
      <c r="AC294" s="230"/>
      <c r="AD294" s="128">
        <f>'EV ECONOMICA'!BM294</f>
        <v>0</v>
      </c>
      <c r="AE294" s="230"/>
      <c r="AF294" s="128">
        <f>'EV ECONOMICA'!BR294</f>
        <v>0</v>
      </c>
      <c r="AG294" s="230"/>
      <c r="AH294" s="128">
        <f>'EV ECONOMICA'!BW294</f>
        <v>0</v>
      </c>
      <c r="AI294" s="230"/>
      <c r="AJ294" s="128">
        <f>'EV ECONOMICA'!CB294</f>
        <v>0</v>
      </c>
      <c r="AK294" s="230"/>
      <c r="AL294" s="128">
        <f>'EV ECONOMICA'!CG294</f>
        <v>0</v>
      </c>
      <c r="AM294" s="230"/>
      <c r="AN294" s="128">
        <f>'EV ECONOMICA'!CL294</f>
        <v>125904</v>
      </c>
      <c r="AO294" s="230" t="s">
        <v>575</v>
      </c>
      <c r="AP294" s="128">
        <f>'EV ECONOMICA'!CQ294</f>
        <v>0</v>
      </c>
      <c r="AQ294" s="230"/>
      <c r="AR294" s="128">
        <f>'EV ECONOMICA'!CV294</f>
        <v>0</v>
      </c>
      <c r="AS294" s="230"/>
      <c r="AT294" s="128">
        <f>'EV ECONOMICA'!DA294</f>
        <v>0</v>
      </c>
      <c r="AU294" s="230"/>
      <c r="AV294" s="128">
        <f>'EV ECONOMICA'!DF294</f>
        <v>0</v>
      </c>
      <c r="AW294" s="230"/>
      <c r="AX294" s="128">
        <f>'EV ECONOMICA'!DK294</f>
        <v>0</v>
      </c>
      <c r="AY294" s="230"/>
      <c r="AZ294" s="128">
        <f>'EV ECONOMICA'!DP294</f>
        <v>0</v>
      </c>
      <c r="BA294" s="230"/>
      <c r="BB294" s="128">
        <f>'EV ECONOMICA'!DU294</f>
        <v>210000</v>
      </c>
      <c r="BC294" s="230" t="s">
        <v>39</v>
      </c>
      <c r="BD294" s="128">
        <f>'EV ECONOMICA'!DZ294</f>
        <v>0</v>
      </c>
      <c r="BE294" s="230"/>
      <c r="BF294" s="128">
        <f>'EV ECONOMICA'!EE294</f>
        <v>0</v>
      </c>
      <c r="BG294" s="230"/>
      <c r="BH294" s="128">
        <f>'EV ECONOMICA'!EJ294</f>
        <v>0</v>
      </c>
      <c r="BI294" s="230"/>
    </row>
    <row r="295" spans="1:61" s="226" customFormat="1" ht="25.5" x14ac:dyDescent="0.2">
      <c r="A295" s="103">
        <v>286</v>
      </c>
      <c r="B295" s="202" t="s">
        <v>443</v>
      </c>
      <c r="C295" s="121" t="s">
        <v>441</v>
      </c>
      <c r="D295" s="146">
        <v>1</v>
      </c>
      <c r="E295" s="227" t="s">
        <v>53</v>
      </c>
      <c r="F295" s="228">
        <v>2.3333333333333335</v>
      </c>
      <c r="G295" s="25">
        <v>45627</v>
      </c>
      <c r="H295" s="128">
        <f>'EV ECONOMICA'!J295</f>
        <v>0</v>
      </c>
      <c r="I295" s="230"/>
      <c r="J295" s="128">
        <f>'EV ECONOMICA'!O295</f>
        <v>0</v>
      </c>
      <c r="K295" s="230"/>
      <c r="L295" s="128">
        <f>'EV ECONOMICA'!T295</f>
        <v>0</v>
      </c>
      <c r="M295" s="230"/>
      <c r="N295" s="128">
        <f>'EV ECONOMICA'!Y295</f>
        <v>0</v>
      </c>
      <c r="O295" s="230"/>
      <c r="P295" s="128">
        <f>'EV ECONOMICA'!AD295</f>
        <v>0</v>
      </c>
      <c r="Q295" s="230"/>
      <c r="R295" s="128">
        <f>'EV ECONOMICA'!AI295</f>
        <v>0</v>
      </c>
      <c r="S295" s="230"/>
      <c r="T295" s="128">
        <f>'EV ECONOMICA'!AN295</f>
        <v>55400</v>
      </c>
      <c r="U295" s="230" t="s">
        <v>39</v>
      </c>
      <c r="V295" s="128">
        <f>'EV ECONOMICA'!AS295</f>
        <v>0</v>
      </c>
      <c r="W295" s="230"/>
      <c r="X295" s="128">
        <f>'EV ECONOMICA'!AX295</f>
        <v>65909</v>
      </c>
      <c r="Y295" s="230" t="s">
        <v>39</v>
      </c>
      <c r="Z295" s="128">
        <f>'EV ECONOMICA'!BC295</f>
        <v>0</v>
      </c>
      <c r="AA295" s="230"/>
      <c r="AB295" s="128">
        <f>'EV ECONOMICA'!BH295</f>
        <v>0</v>
      </c>
      <c r="AC295" s="230"/>
      <c r="AD295" s="128">
        <f>'EV ECONOMICA'!BM295</f>
        <v>0</v>
      </c>
      <c r="AE295" s="230"/>
      <c r="AF295" s="128">
        <f>'EV ECONOMICA'!BR295</f>
        <v>0</v>
      </c>
      <c r="AG295" s="230"/>
      <c r="AH295" s="128">
        <f>'EV ECONOMICA'!BW295</f>
        <v>0</v>
      </c>
      <c r="AI295" s="230"/>
      <c r="AJ295" s="128">
        <f>'EV ECONOMICA'!CB295</f>
        <v>0</v>
      </c>
      <c r="AK295" s="230"/>
      <c r="AL295" s="128">
        <f>'EV ECONOMICA'!CG295</f>
        <v>0</v>
      </c>
      <c r="AM295" s="230"/>
      <c r="AN295" s="128">
        <f>'EV ECONOMICA'!CL295</f>
        <v>53552</v>
      </c>
      <c r="AO295" s="230" t="s">
        <v>38</v>
      </c>
      <c r="AP295" s="128">
        <f>'EV ECONOMICA'!CQ295</f>
        <v>0</v>
      </c>
      <c r="AQ295" s="230"/>
      <c r="AR295" s="128">
        <f>'EV ECONOMICA'!CV295</f>
        <v>0</v>
      </c>
      <c r="AS295" s="230"/>
      <c r="AT295" s="128">
        <f>'EV ECONOMICA'!DA295</f>
        <v>0</v>
      </c>
      <c r="AU295" s="230"/>
      <c r="AV295" s="128">
        <f>'EV ECONOMICA'!DF295</f>
        <v>0</v>
      </c>
      <c r="AW295" s="230"/>
      <c r="AX295" s="128">
        <f>'EV ECONOMICA'!DK295</f>
        <v>0</v>
      </c>
      <c r="AY295" s="230"/>
      <c r="AZ295" s="128">
        <f>'EV ECONOMICA'!DP295</f>
        <v>0</v>
      </c>
      <c r="BA295" s="230"/>
      <c r="BB295" s="128">
        <f>'EV ECONOMICA'!DU295</f>
        <v>0</v>
      </c>
      <c r="BC295" s="230"/>
      <c r="BD295" s="128">
        <f>'EV ECONOMICA'!DZ295</f>
        <v>0</v>
      </c>
      <c r="BE295" s="230"/>
      <c r="BF295" s="128">
        <f>'EV ECONOMICA'!EE295</f>
        <v>0</v>
      </c>
      <c r="BG295" s="230"/>
      <c r="BH295" s="128">
        <f>'EV ECONOMICA'!EJ295</f>
        <v>0</v>
      </c>
      <c r="BI295" s="230"/>
    </row>
    <row r="296" spans="1:61" s="226" customFormat="1" ht="25.5" x14ac:dyDescent="0.2">
      <c r="A296" s="103">
        <v>287</v>
      </c>
      <c r="B296" s="202" t="s">
        <v>444</v>
      </c>
      <c r="C296" s="121" t="s">
        <v>441</v>
      </c>
      <c r="D296" s="146">
        <v>1</v>
      </c>
      <c r="E296" s="227" t="s">
        <v>53</v>
      </c>
      <c r="F296" s="228">
        <v>34</v>
      </c>
      <c r="G296" s="25">
        <v>58390</v>
      </c>
      <c r="H296" s="128">
        <f>'EV ECONOMICA'!J296</f>
        <v>0</v>
      </c>
      <c r="I296" s="230"/>
      <c r="J296" s="128">
        <f>'EV ECONOMICA'!O296</f>
        <v>0</v>
      </c>
      <c r="K296" s="230"/>
      <c r="L296" s="128">
        <f>'EV ECONOMICA'!T296</f>
        <v>0</v>
      </c>
      <c r="M296" s="230"/>
      <c r="N296" s="128">
        <f>'EV ECONOMICA'!Y296</f>
        <v>0</v>
      </c>
      <c r="O296" s="230"/>
      <c r="P296" s="128">
        <f>'EV ECONOMICA'!AD296</f>
        <v>0</v>
      </c>
      <c r="Q296" s="230"/>
      <c r="R296" s="128">
        <f>'EV ECONOMICA'!AI296</f>
        <v>0</v>
      </c>
      <c r="S296" s="230"/>
      <c r="T296" s="128">
        <f>'EV ECONOMICA'!AN296</f>
        <v>56400</v>
      </c>
      <c r="U296" s="230" t="s">
        <v>39</v>
      </c>
      <c r="V296" s="128">
        <f>'EV ECONOMICA'!AS296</f>
        <v>0</v>
      </c>
      <c r="W296" s="230"/>
      <c r="X296" s="128">
        <f>'EV ECONOMICA'!AX296</f>
        <v>64686</v>
      </c>
      <c r="Y296" s="230" t="s">
        <v>39</v>
      </c>
      <c r="Z296" s="128">
        <f>'EV ECONOMICA'!BC296</f>
        <v>0</v>
      </c>
      <c r="AA296" s="230"/>
      <c r="AB296" s="128">
        <f>'EV ECONOMICA'!BH296</f>
        <v>0</v>
      </c>
      <c r="AC296" s="230"/>
      <c r="AD296" s="128">
        <f>'EV ECONOMICA'!BM296</f>
        <v>0</v>
      </c>
      <c r="AE296" s="230"/>
      <c r="AF296" s="128">
        <f>'EV ECONOMICA'!BR296</f>
        <v>0</v>
      </c>
      <c r="AG296" s="230"/>
      <c r="AH296" s="128">
        <f>'EV ECONOMICA'!BW296</f>
        <v>0</v>
      </c>
      <c r="AI296" s="230"/>
      <c r="AJ296" s="128">
        <f>'EV ECONOMICA'!CB296</f>
        <v>58390</v>
      </c>
      <c r="AK296" s="230" t="s">
        <v>39</v>
      </c>
      <c r="AL296" s="128">
        <f>'EV ECONOMICA'!CG296</f>
        <v>0</v>
      </c>
      <c r="AM296" s="230"/>
      <c r="AN296" s="128">
        <f>'EV ECONOMICA'!CL296</f>
        <v>0</v>
      </c>
      <c r="AO296" s="230"/>
      <c r="AP296" s="128">
        <f>'EV ECONOMICA'!CQ296</f>
        <v>0</v>
      </c>
      <c r="AQ296" s="230"/>
      <c r="AR296" s="128">
        <f>'EV ECONOMICA'!CV296</f>
        <v>0</v>
      </c>
      <c r="AS296" s="230"/>
      <c r="AT296" s="128">
        <f>'EV ECONOMICA'!DA296</f>
        <v>0</v>
      </c>
      <c r="AU296" s="230"/>
      <c r="AV296" s="128">
        <f>'EV ECONOMICA'!DF296</f>
        <v>0</v>
      </c>
      <c r="AW296" s="230"/>
      <c r="AX296" s="128">
        <f>'EV ECONOMICA'!DK296</f>
        <v>64686</v>
      </c>
      <c r="AY296" s="230" t="s">
        <v>39</v>
      </c>
      <c r="AZ296" s="128">
        <f>'EV ECONOMICA'!DP296</f>
        <v>0</v>
      </c>
      <c r="BA296" s="230"/>
      <c r="BB296" s="128">
        <f>'EV ECONOMICA'!DU296</f>
        <v>0</v>
      </c>
      <c r="BC296" s="230"/>
      <c r="BD296" s="128">
        <f>'EV ECONOMICA'!DZ296</f>
        <v>0</v>
      </c>
      <c r="BE296" s="230"/>
      <c r="BF296" s="128">
        <f>'EV ECONOMICA'!EE296</f>
        <v>0</v>
      </c>
      <c r="BG296" s="230"/>
      <c r="BH296" s="128">
        <f>'EV ECONOMICA'!EJ296</f>
        <v>0</v>
      </c>
      <c r="BI296" s="230"/>
    </row>
    <row r="297" spans="1:61" s="226" customFormat="1" ht="25.5" x14ac:dyDescent="0.2">
      <c r="A297" s="103">
        <v>288</v>
      </c>
      <c r="B297" s="202" t="s">
        <v>445</v>
      </c>
      <c r="C297" s="121" t="s">
        <v>441</v>
      </c>
      <c r="D297" s="146">
        <v>1</v>
      </c>
      <c r="E297" s="227" t="s">
        <v>53</v>
      </c>
      <c r="F297" s="228">
        <v>4.5</v>
      </c>
      <c r="G297" s="25">
        <v>45627</v>
      </c>
      <c r="H297" s="128">
        <f>'EV ECONOMICA'!J297</f>
        <v>0</v>
      </c>
      <c r="I297" s="230"/>
      <c r="J297" s="128">
        <f>'EV ECONOMICA'!O297</f>
        <v>0</v>
      </c>
      <c r="K297" s="230"/>
      <c r="L297" s="128">
        <f>'EV ECONOMICA'!T297</f>
        <v>0</v>
      </c>
      <c r="M297" s="230"/>
      <c r="N297" s="128">
        <f>'EV ECONOMICA'!Y297</f>
        <v>0</v>
      </c>
      <c r="O297" s="230"/>
      <c r="P297" s="128">
        <f>'EV ECONOMICA'!AD297</f>
        <v>0</v>
      </c>
      <c r="Q297" s="230"/>
      <c r="R297" s="128">
        <f>'EV ECONOMICA'!AI297</f>
        <v>0</v>
      </c>
      <c r="S297" s="230"/>
      <c r="T297" s="128">
        <f>'EV ECONOMICA'!AN297</f>
        <v>0</v>
      </c>
      <c r="U297" s="230"/>
      <c r="V297" s="128">
        <f>'EV ECONOMICA'!AS297</f>
        <v>0</v>
      </c>
      <c r="W297" s="230"/>
      <c r="X297" s="128">
        <f>'EV ECONOMICA'!AX297</f>
        <v>65747</v>
      </c>
      <c r="Y297" s="230" t="s">
        <v>39</v>
      </c>
      <c r="Z297" s="128">
        <f>'EV ECONOMICA'!BC297</f>
        <v>0</v>
      </c>
      <c r="AA297" s="230"/>
      <c r="AB297" s="128">
        <f>'EV ECONOMICA'!BH297</f>
        <v>0</v>
      </c>
      <c r="AC297" s="230"/>
      <c r="AD297" s="128">
        <f>'EV ECONOMICA'!BM297</f>
        <v>0</v>
      </c>
      <c r="AE297" s="230"/>
      <c r="AF297" s="128">
        <f>'EV ECONOMICA'!BR297</f>
        <v>0</v>
      </c>
      <c r="AG297" s="230"/>
      <c r="AH297" s="128">
        <f>'EV ECONOMICA'!BW297</f>
        <v>0</v>
      </c>
      <c r="AI297" s="230"/>
      <c r="AJ297" s="128">
        <f>'EV ECONOMICA'!CB297</f>
        <v>0</v>
      </c>
      <c r="AK297" s="230"/>
      <c r="AL297" s="128">
        <f>'EV ECONOMICA'!CG297</f>
        <v>0</v>
      </c>
      <c r="AM297" s="230"/>
      <c r="AN297" s="128">
        <f>'EV ECONOMICA'!CL297</f>
        <v>53552</v>
      </c>
      <c r="AO297" s="230" t="s">
        <v>38</v>
      </c>
      <c r="AP297" s="128">
        <f>'EV ECONOMICA'!CQ297</f>
        <v>0</v>
      </c>
      <c r="AQ297" s="230"/>
      <c r="AR297" s="128">
        <f>'EV ECONOMICA'!CV297</f>
        <v>0</v>
      </c>
      <c r="AS297" s="230"/>
      <c r="AT297" s="128">
        <f>'EV ECONOMICA'!DA297</f>
        <v>0</v>
      </c>
      <c r="AU297" s="230"/>
      <c r="AV297" s="128">
        <f>'EV ECONOMICA'!DF297</f>
        <v>0</v>
      </c>
      <c r="AW297" s="230"/>
      <c r="AX297" s="128">
        <f>'EV ECONOMICA'!DK297</f>
        <v>64686</v>
      </c>
      <c r="AY297" s="230" t="s">
        <v>39</v>
      </c>
      <c r="AZ297" s="128">
        <f>'EV ECONOMICA'!DP297</f>
        <v>0</v>
      </c>
      <c r="BA297" s="230"/>
      <c r="BB297" s="128">
        <f>'EV ECONOMICA'!DU297</f>
        <v>0</v>
      </c>
      <c r="BC297" s="230"/>
      <c r="BD297" s="128">
        <f>'EV ECONOMICA'!DZ297</f>
        <v>0</v>
      </c>
      <c r="BE297" s="230"/>
      <c r="BF297" s="128">
        <f>'EV ECONOMICA'!EE297</f>
        <v>0</v>
      </c>
      <c r="BG297" s="230"/>
      <c r="BH297" s="128">
        <f>'EV ECONOMICA'!EJ297</f>
        <v>0</v>
      </c>
      <c r="BI297" s="230"/>
    </row>
    <row r="298" spans="1:61" s="226" customFormat="1" ht="25.5" x14ac:dyDescent="0.2">
      <c r="A298" s="103">
        <v>289</v>
      </c>
      <c r="B298" s="202" t="s">
        <v>446</v>
      </c>
      <c r="C298" s="121" t="s">
        <v>441</v>
      </c>
      <c r="D298" s="146">
        <v>1</v>
      </c>
      <c r="E298" s="227" t="s">
        <v>53</v>
      </c>
      <c r="F298" s="228">
        <v>6</v>
      </c>
      <c r="G298" s="25">
        <v>45627</v>
      </c>
      <c r="H298" s="128">
        <f>'EV ECONOMICA'!J298</f>
        <v>0</v>
      </c>
      <c r="I298" s="230"/>
      <c r="J298" s="128">
        <f>'EV ECONOMICA'!O298</f>
        <v>0</v>
      </c>
      <c r="K298" s="230"/>
      <c r="L298" s="128">
        <f>'EV ECONOMICA'!T298</f>
        <v>0</v>
      </c>
      <c r="M298" s="230"/>
      <c r="N298" s="128">
        <f>'EV ECONOMICA'!Y298</f>
        <v>0</v>
      </c>
      <c r="O298" s="230"/>
      <c r="P298" s="128">
        <f>'EV ECONOMICA'!AD298</f>
        <v>0</v>
      </c>
      <c r="Q298" s="230"/>
      <c r="R298" s="128">
        <f>'EV ECONOMICA'!AI298</f>
        <v>0</v>
      </c>
      <c r="S298" s="230"/>
      <c r="T298" s="128">
        <f>'EV ECONOMICA'!AN298</f>
        <v>0</v>
      </c>
      <c r="U298" s="230"/>
      <c r="V298" s="128">
        <f>'EV ECONOMICA'!AS298</f>
        <v>0</v>
      </c>
      <c r="W298" s="230"/>
      <c r="X298" s="128">
        <f>'EV ECONOMICA'!AX298</f>
        <v>65747</v>
      </c>
      <c r="Y298" s="230" t="s">
        <v>39</v>
      </c>
      <c r="Z298" s="128">
        <f>'EV ECONOMICA'!BC298</f>
        <v>0</v>
      </c>
      <c r="AA298" s="230"/>
      <c r="AB298" s="128">
        <f>'EV ECONOMICA'!BH298</f>
        <v>0</v>
      </c>
      <c r="AC298" s="230"/>
      <c r="AD298" s="128">
        <f>'EV ECONOMICA'!BM298</f>
        <v>0</v>
      </c>
      <c r="AE298" s="230"/>
      <c r="AF298" s="128">
        <f>'EV ECONOMICA'!BR298</f>
        <v>0</v>
      </c>
      <c r="AG298" s="230"/>
      <c r="AH298" s="128">
        <f>'EV ECONOMICA'!BW298</f>
        <v>0</v>
      </c>
      <c r="AI298" s="230"/>
      <c r="AJ298" s="128">
        <f>'EV ECONOMICA'!CB298</f>
        <v>0</v>
      </c>
      <c r="AK298" s="230"/>
      <c r="AL298" s="128">
        <f>'EV ECONOMICA'!CG298</f>
        <v>0</v>
      </c>
      <c r="AM298" s="230"/>
      <c r="AN298" s="128">
        <f>'EV ECONOMICA'!CL298</f>
        <v>52191</v>
      </c>
      <c r="AO298" s="230" t="s">
        <v>38</v>
      </c>
      <c r="AP298" s="128">
        <f>'EV ECONOMICA'!CQ298</f>
        <v>0</v>
      </c>
      <c r="AQ298" s="230"/>
      <c r="AR298" s="128">
        <f>'EV ECONOMICA'!CV298</f>
        <v>0</v>
      </c>
      <c r="AS298" s="230"/>
      <c r="AT298" s="128">
        <f>'EV ECONOMICA'!DA298</f>
        <v>0</v>
      </c>
      <c r="AU298" s="230"/>
      <c r="AV298" s="128">
        <f>'EV ECONOMICA'!DF298</f>
        <v>0</v>
      </c>
      <c r="AW298" s="230"/>
      <c r="AX298" s="128">
        <f>'EV ECONOMICA'!DK298</f>
        <v>64686</v>
      </c>
      <c r="AY298" s="230" t="s">
        <v>39</v>
      </c>
      <c r="AZ298" s="128">
        <f>'EV ECONOMICA'!DP298</f>
        <v>0</v>
      </c>
      <c r="BA298" s="230"/>
      <c r="BB298" s="128">
        <f>'EV ECONOMICA'!DU298</f>
        <v>0</v>
      </c>
      <c r="BC298" s="230"/>
      <c r="BD298" s="128">
        <f>'EV ECONOMICA'!DZ298</f>
        <v>0</v>
      </c>
      <c r="BE298" s="230"/>
      <c r="BF298" s="128">
        <f>'EV ECONOMICA'!EE298</f>
        <v>0</v>
      </c>
      <c r="BG298" s="230"/>
      <c r="BH298" s="128">
        <f>'EV ECONOMICA'!EJ298</f>
        <v>0</v>
      </c>
      <c r="BI298" s="230"/>
    </row>
    <row r="299" spans="1:61" s="226" customFormat="1" ht="25.5" x14ac:dyDescent="0.2">
      <c r="A299" s="103">
        <v>290</v>
      </c>
      <c r="B299" s="202" t="s">
        <v>447</v>
      </c>
      <c r="C299" s="121" t="s">
        <v>441</v>
      </c>
      <c r="D299" s="146">
        <v>1</v>
      </c>
      <c r="E299" s="227" t="s">
        <v>53</v>
      </c>
      <c r="F299" s="228">
        <v>55.666666666666664</v>
      </c>
      <c r="G299" s="25">
        <v>640</v>
      </c>
      <c r="H299" s="128">
        <f>'EV ECONOMICA'!J299</f>
        <v>0</v>
      </c>
      <c r="I299" s="230"/>
      <c r="J299" s="128">
        <f>'EV ECONOMICA'!O299</f>
        <v>0</v>
      </c>
      <c r="K299" s="230"/>
      <c r="L299" s="128">
        <f>'EV ECONOMICA'!T299</f>
        <v>0</v>
      </c>
      <c r="M299" s="230"/>
      <c r="N299" s="128">
        <f>'EV ECONOMICA'!Y299</f>
        <v>0</v>
      </c>
      <c r="O299" s="230"/>
      <c r="P299" s="128">
        <f>'EV ECONOMICA'!AD299</f>
        <v>0</v>
      </c>
      <c r="Q299" s="230"/>
      <c r="R299" s="128">
        <f>'EV ECONOMICA'!AI299</f>
        <v>0</v>
      </c>
      <c r="S299" s="230"/>
      <c r="T299" s="128">
        <f>'EV ECONOMICA'!AN299</f>
        <v>823</v>
      </c>
      <c r="U299" s="230" t="s">
        <v>39</v>
      </c>
      <c r="V299" s="128">
        <f>'EV ECONOMICA'!AS299</f>
        <v>0</v>
      </c>
      <c r="W299" s="230"/>
      <c r="X299" s="128">
        <f>'EV ECONOMICA'!AX299</f>
        <v>1023</v>
      </c>
      <c r="Y299" s="230" t="s">
        <v>575</v>
      </c>
      <c r="Z299" s="128">
        <f>'EV ECONOMICA'!BC299</f>
        <v>0</v>
      </c>
      <c r="AA299" s="230"/>
      <c r="AB299" s="128">
        <f>'EV ECONOMICA'!BH299</f>
        <v>0</v>
      </c>
      <c r="AC299" s="230"/>
      <c r="AD299" s="128">
        <f>'EV ECONOMICA'!BM299</f>
        <v>0</v>
      </c>
      <c r="AE299" s="230"/>
      <c r="AF299" s="128">
        <f>'EV ECONOMICA'!BR299</f>
        <v>0</v>
      </c>
      <c r="AG299" s="230"/>
      <c r="AH299" s="128">
        <f>'EV ECONOMICA'!BW299</f>
        <v>580</v>
      </c>
      <c r="AI299" s="230" t="s">
        <v>39</v>
      </c>
      <c r="AJ299" s="128">
        <f>'EV ECONOMICA'!CB299</f>
        <v>0</v>
      </c>
      <c r="AK299" s="230"/>
      <c r="AL299" s="128">
        <f>'EV ECONOMICA'!CG299</f>
        <v>0</v>
      </c>
      <c r="AM299" s="230"/>
      <c r="AN299" s="128">
        <f>'EV ECONOMICA'!CL299</f>
        <v>33976</v>
      </c>
      <c r="AO299" s="230" t="s">
        <v>39</v>
      </c>
      <c r="AP299" s="128">
        <f>'EV ECONOMICA'!CQ299</f>
        <v>0</v>
      </c>
      <c r="AQ299" s="230"/>
      <c r="AR299" s="128">
        <f>'EV ECONOMICA'!CV299</f>
        <v>810</v>
      </c>
      <c r="AS299" s="230" t="s">
        <v>39</v>
      </c>
      <c r="AT299" s="128">
        <f>'EV ECONOMICA'!DA299</f>
        <v>0</v>
      </c>
      <c r="AU299" s="230"/>
      <c r="AV299" s="128">
        <f>'EV ECONOMICA'!DF299</f>
        <v>0</v>
      </c>
      <c r="AW299" s="230"/>
      <c r="AX299" s="128">
        <f>'EV ECONOMICA'!DK299</f>
        <v>868</v>
      </c>
      <c r="AY299" s="230" t="s">
        <v>39</v>
      </c>
      <c r="AZ299" s="128">
        <f>'EV ECONOMICA'!DP299</f>
        <v>0</v>
      </c>
      <c r="BA299" s="230"/>
      <c r="BB299" s="128">
        <f>'EV ECONOMICA'!DU299</f>
        <v>0</v>
      </c>
      <c r="BC299" s="230"/>
      <c r="BD299" s="128">
        <f>'EV ECONOMICA'!DZ299</f>
        <v>0</v>
      </c>
      <c r="BE299" s="230"/>
      <c r="BF299" s="128">
        <f>'EV ECONOMICA'!EE299</f>
        <v>0</v>
      </c>
      <c r="BG299" s="230"/>
      <c r="BH299" s="128">
        <f>'EV ECONOMICA'!EJ299</f>
        <v>0</v>
      </c>
      <c r="BI299" s="230"/>
    </row>
    <row r="300" spans="1:61" s="226" customFormat="1" ht="25.5" x14ac:dyDescent="0.2">
      <c r="A300" s="103">
        <v>291</v>
      </c>
      <c r="B300" s="202" t="s">
        <v>448</v>
      </c>
      <c r="C300" s="121" t="s">
        <v>441</v>
      </c>
      <c r="D300" s="146">
        <v>1</v>
      </c>
      <c r="E300" s="227" t="s">
        <v>53</v>
      </c>
      <c r="F300" s="228">
        <v>81</v>
      </c>
      <c r="G300" s="25">
        <v>850</v>
      </c>
      <c r="H300" s="128">
        <f>'EV ECONOMICA'!J300</f>
        <v>0</v>
      </c>
      <c r="I300" s="230"/>
      <c r="J300" s="128">
        <f>'EV ECONOMICA'!O300</f>
        <v>0</v>
      </c>
      <c r="K300" s="230"/>
      <c r="L300" s="128">
        <f>'EV ECONOMICA'!T300</f>
        <v>0</v>
      </c>
      <c r="M300" s="230"/>
      <c r="N300" s="128">
        <f>'EV ECONOMICA'!Y300</f>
        <v>0</v>
      </c>
      <c r="O300" s="230"/>
      <c r="P300" s="128">
        <f>'EV ECONOMICA'!AD300</f>
        <v>0</v>
      </c>
      <c r="Q300" s="230"/>
      <c r="R300" s="128">
        <f>'EV ECONOMICA'!AI300</f>
        <v>0</v>
      </c>
      <c r="S300" s="230"/>
      <c r="T300" s="128">
        <f>'EV ECONOMICA'!AN300</f>
        <v>0</v>
      </c>
      <c r="U300" s="230"/>
      <c r="V300" s="128">
        <f>'EV ECONOMICA'!AS300</f>
        <v>0</v>
      </c>
      <c r="W300" s="230"/>
      <c r="X300" s="128">
        <f>'EV ECONOMICA'!AX300</f>
        <v>953</v>
      </c>
      <c r="Y300" s="230" t="s">
        <v>575</v>
      </c>
      <c r="Z300" s="128">
        <f>'EV ECONOMICA'!BC300</f>
        <v>0</v>
      </c>
      <c r="AA300" s="230"/>
      <c r="AB300" s="128">
        <f>'EV ECONOMICA'!BH300</f>
        <v>0</v>
      </c>
      <c r="AC300" s="230"/>
      <c r="AD300" s="128">
        <f>'EV ECONOMICA'!BM300</f>
        <v>0</v>
      </c>
      <c r="AE300" s="230"/>
      <c r="AF300" s="128">
        <f>'EV ECONOMICA'!BR300</f>
        <v>0</v>
      </c>
      <c r="AG300" s="230"/>
      <c r="AH300" s="128">
        <f>'EV ECONOMICA'!BW300</f>
        <v>710</v>
      </c>
      <c r="AI300" s="230" t="s">
        <v>39</v>
      </c>
      <c r="AJ300" s="128">
        <f>'EV ECONOMICA'!CB300</f>
        <v>0</v>
      </c>
      <c r="AK300" s="230"/>
      <c r="AL300" s="128">
        <f>'EV ECONOMICA'!CG300</f>
        <v>0</v>
      </c>
      <c r="AM300" s="230"/>
      <c r="AN300" s="128">
        <f>'EV ECONOMICA'!CL300</f>
        <v>33976</v>
      </c>
      <c r="AO300" s="230" t="s">
        <v>39</v>
      </c>
      <c r="AP300" s="128">
        <f>'EV ECONOMICA'!CQ300</f>
        <v>0</v>
      </c>
      <c r="AQ300" s="230"/>
      <c r="AR300" s="128">
        <f>'EV ECONOMICA'!CV300</f>
        <v>905</v>
      </c>
      <c r="AS300" s="230" t="s">
        <v>39</v>
      </c>
      <c r="AT300" s="128">
        <f>'EV ECONOMICA'!DA300</f>
        <v>0</v>
      </c>
      <c r="AU300" s="230"/>
      <c r="AV300" s="128">
        <f>'EV ECONOMICA'!DF300</f>
        <v>0</v>
      </c>
      <c r="AW300" s="230"/>
      <c r="AX300" s="128">
        <f>'EV ECONOMICA'!DK300</f>
        <v>1267</v>
      </c>
      <c r="AY300" s="230" t="s">
        <v>39</v>
      </c>
      <c r="AZ300" s="128">
        <f>'EV ECONOMICA'!DP300</f>
        <v>0</v>
      </c>
      <c r="BA300" s="230"/>
      <c r="BB300" s="128">
        <f>'EV ECONOMICA'!DU300</f>
        <v>0</v>
      </c>
      <c r="BC300" s="230"/>
      <c r="BD300" s="128">
        <f>'EV ECONOMICA'!DZ300</f>
        <v>0</v>
      </c>
      <c r="BE300" s="230"/>
      <c r="BF300" s="128">
        <f>'EV ECONOMICA'!EE300</f>
        <v>0</v>
      </c>
      <c r="BG300" s="230"/>
      <c r="BH300" s="128">
        <f>'EV ECONOMICA'!EJ300</f>
        <v>0</v>
      </c>
      <c r="BI300" s="230"/>
    </row>
    <row r="301" spans="1:61" s="226" customFormat="1" ht="25.5" x14ac:dyDescent="0.2">
      <c r="A301" s="103">
        <v>292</v>
      </c>
      <c r="B301" s="202" t="s">
        <v>449</v>
      </c>
      <c r="C301" s="121" t="s">
        <v>441</v>
      </c>
      <c r="D301" s="146">
        <v>1</v>
      </c>
      <c r="E301" s="227" t="s">
        <v>53</v>
      </c>
      <c r="F301" s="228">
        <v>3</v>
      </c>
      <c r="G301" s="25">
        <v>685</v>
      </c>
      <c r="H301" s="128">
        <f>'EV ECONOMICA'!J301</f>
        <v>0</v>
      </c>
      <c r="I301" s="230"/>
      <c r="J301" s="128">
        <f>'EV ECONOMICA'!O301</f>
        <v>0</v>
      </c>
      <c r="K301" s="230"/>
      <c r="L301" s="128">
        <f>'EV ECONOMICA'!T301</f>
        <v>0</v>
      </c>
      <c r="M301" s="230"/>
      <c r="N301" s="128">
        <f>'EV ECONOMICA'!Y301</f>
        <v>0</v>
      </c>
      <c r="O301" s="230"/>
      <c r="P301" s="128">
        <f>'EV ECONOMICA'!AD301</f>
        <v>0</v>
      </c>
      <c r="Q301" s="230"/>
      <c r="R301" s="128">
        <f>'EV ECONOMICA'!AI301</f>
        <v>0</v>
      </c>
      <c r="S301" s="230"/>
      <c r="T301" s="128">
        <f>'EV ECONOMICA'!AN301</f>
        <v>740</v>
      </c>
      <c r="U301" s="230" t="s">
        <v>39</v>
      </c>
      <c r="V301" s="128">
        <f>'EV ECONOMICA'!AS301</f>
        <v>0</v>
      </c>
      <c r="W301" s="230"/>
      <c r="X301" s="128">
        <f>'EV ECONOMICA'!AX301</f>
        <v>734</v>
      </c>
      <c r="Y301" s="230" t="s">
        <v>575</v>
      </c>
      <c r="Z301" s="128">
        <f>'EV ECONOMICA'!BC301</f>
        <v>0</v>
      </c>
      <c r="AA301" s="230"/>
      <c r="AB301" s="128">
        <f>'EV ECONOMICA'!BH301</f>
        <v>0</v>
      </c>
      <c r="AC301" s="230"/>
      <c r="AD301" s="128">
        <f>'EV ECONOMICA'!BM301</f>
        <v>0</v>
      </c>
      <c r="AE301" s="230"/>
      <c r="AF301" s="128">
        <f>'EV ECONOMICA'!BR301</f>
        <v>0</v>
      </c>
      <c r="AG301" s="230"/>
      <c r="AH301" s="128">
        <f>'EV ECONOMICA'!BW301</f>
        <v>0</v>
      </c>
      <c r="AI301" s="230"/>
      <c r="AJ301" s="128">
        <f>'EV ECONOMICA'!CB301</f>
        <v>0</v>
      </c>
      <c r="AK301" s="230"/>
      <c r="AL301" s="128">
        <f>'EV ECONOMICA'!CG301</f>
        <v>0</v>
      </c>
      <c r="AM301" s="230"/>
      <c r="AN301" s="128">
        <f>'EV ECONOMICA'!CL301</f>
        <v>10603</v>
      </c>
      <c r="AO301" s="230" t="s">
        <v>39</v>
      </c>
      <c r="AP301" s="128">
        <f>'EV ECONOMICA'!CQ301</f>
        <v>0</v>
      </c>
      <c r="AQ301" s="230"/>
      <c r="AR301" s="128">
        <f>'EV ECONOMICA'!CV301</f>
        <v>762</v>
      </c>
      <c r="AS301" s="230" t="s">
        <v>39</v>
      </c>
      <c r="AT301" s="128">
        <f>'EV ECONOMICA'!DA301</f>
        <v>0</v>
      </c>
      <c r="AU301" s="230"/>
      <c r="AV301" s="128">
        <f>'EV ECONOMICA'!DF301</f>
        <v>0</v>
      </c>
      <c r="AW301" s="230"/>
      <c r="AX301" s="128">
        <f>'EV ECONOMICA'!DK301</f>
        <v>0</v>
      </c>
      <c r="AY301" s="230"/>
      <c r="AZ301" s="128">
        <f>'EV ECONOMICA'!DP301</f>
        <v>0</v>
      </c>
      <c r="BA301" s="230"/>
      <c r="BB301" s="128">
        <f>'EV ECONOMICA'!DU301</f>
        <v>0</v>
      </c>
      <c r="BC301" s="230"/>
      <c r="BD301" s="128">
        <f>'EV ECONOMICA'!DZ301</f>
        <v>0</v>
      </c>
      <c r="BE301" s="230"/>
      <c r="BF301" s="128">
        <f>'EV ECONOMICA'!EE301</f>
        <v>0</v>
      </c>
      <c r="BG301" s="230"/>
      <c r="BH301" s="128">
        <f>'EV ECONOMICA'!EJ301</f>
        <v>0</v>
      </c>
      <c r="BI301" s="230"/>
    </row>
    <row r="302" spans="1:61" s="226" customFormat="1" ht="25.5" x14ac:dyDescent="0.2">
      <c r="A302" s="103">
        <v>293</v>
      </c>
      <c r="B302" s="202" t="s">
        <v>450</v>
      </c>
      <c r="C302" s="121" t="s">
        <v>441</v>
      </c>
      <c r="D302" s="146">
        <v>1</v>
      </c>
      <c r="E302" s="227" t="s">
        <v>53</v>
      </c>
      <c r="F302" s="228">
        <v>10</v>
      </c>
      <c r="G302" s="25">
        <v>592</v>
      </c>
      <c r="H302" s="128">
        <f>'EV ECONOMICA'!J302</f>
        <v>0</v>
      </c>
      <c r="I302" s="230"/>
      <c r="J302" s="128">
        <f>'EV ECONOMICA'!O302</f>
        <v>0</v>
      </c>
      <c r="K302" s="230"/>
      <c r="L302" s="128">
        <f>'EV ECONOMICA'!T302</f>
        <v>0</v>
      </c>
      <c r="M302" s="230"/>
      <c r="N302" s="128">
        <f>'EV ECONOMICA'!Y302</f>
        <v>0</v>
      </c>
      <c r="O302" s="230"/>
      <c r="P302" s="128">
        <f>'EV ECONOMICA'!AD302</f>
        <v>0</v>
      </c>
      <c r="Q302" s="230"/>
      <c r="R302" s="128">
        <f>'EV ECONOMICA'!AI302</f>
        <v>0</v>
      </c>
      <c r="S302" s="230"/>
      <c r="T302" s="128">
        <f>'EV ECONOMICA'!AN302</f>
        <v>526</v>
      </c>
      <c r="U302" s="230" t="s">
        <v>39</v>
      </c>
      <c r="V302" s="128">
        <f>'EV ECONOMICA'!AS302</f>
        <v>0</v>
      </c>
      <c r="W302" s="230"/>
      <c r="X302" s="128">
        <f>'EV ECONOMICA'!AX302</f>
        <v>770</v>
      </c>
      <c r="Y302" s="230" t="s">
        <v>575</v>
      </c>
      <c r="Z302" s="128">
        <f>'EV ECONOMICA'!BC302</f>
        <v>0</v>
      </c>
      <c r="AA302" s="230"/>
      <c r="AB302" s="128">
        <f>'EV ECONOMICA'!BH302</f>
        <v>0</v>
      </c>
      <c r="AC302" s="230"/>
      <c r="AD302" s="128">
        <f>'EV ECONOMICA'!BM302</f>
        <v>0</v>
      </c>
      <c r="AE302" s="230"/>
      <c r="AF302" s="128">
        <f>'EV ECONOMICA'!BR302</f>
        <v>0</v>
      </c>
      <c r="AG302" s="230"/>
      <c r="AH302" s="128">
        <f>'EV ECONOMICA'!BW302</f>
        <v>580</v>
      </c>
      <c r="AI302" s="230" t="s">
        <v>39</v>
      </c>
      <c r="AJ302" s="128">
        <f>'EV ECONOMICA'!CB302</f>
        <v>0</v>
      </c>
      <c r="AK302" s="230"/>
      <c r="AL302" s="128">
        <f>'EV ECONOMICA'!CG302</f>
        <v>0</v>
      </c>
      <c r="AM302" s="230"/>
      <c r="AN302" s="128">
        <f>'EV ECONOMICA'!CL302</f>
        <v>0</v>
      </c>
      <c r="AO302" s="230"/>
      <c r="AP302" s="128">
        <f>'EV ECONOMICA'!CQ302</f>
        <v>0</v>
      </c>
      <c r="AQ302" s="230"/>
      <c r="AR302" s="128">
        <f>'EV ECONOMICA'!CV302</f>
        <v>762</v>
      </c>
      <c r="AS302" s="230" t="s">
        <v>39</v>
      </c>
      <c r="AT302" s="128">
        <f>'EV ECONOMICA'!DA302</f>
        <v>0</v>
      </c>
      <c r="AU302" s="230"/>
      <c r="AV302" s="128">
        <f>'EV ECONOMICA'!DF302</f>
        <v>0</v>
      </c>
      <c r="AW302" s="230"/>
      <c r="AX302" s="128">
        <f>'EV ECONOMICA'!DK302</f>
        <v>558</v>
      </c>
      <c r="AY302" s="230" t="s">
        <v>39</v>
      </c>
      <c r="AZ302" s="128">
        <f>'EV ECONOMICA'!DP302</f>
        <v>0</v>
      </c>
      <c r="BA302" s="230"/>
      <c r="BB302" s="128">
        <f>'EV ECONOMICA'!DU302</f>
        <v>0</v>
      </c>
      <c r="BC302" s="230"/>
      <c r="BD302" s="128">
        <f>'EV ECONOMICA'!DZ302</f>
        <v>0</v>
      </c>
      <c r="BE302" s="230"/>
      <c r="BF302" s="128">
        <f>'EV ECONOMICA'!EE302</f>
        <v>0</v>
      </c>
      <c r="BG302" s="230"/>
      <c r="BH302" s="128">
        <f>'EV ECONOMICA'!EJ302</f>
        <v>0</v>
      </c>
      <c r="BI302" s="230"/>
    </row>
    <row r="303" spans="1:61" s="226" customFormat="1" ht="25.5" x14ac:dyDescent="0.2">
      <c r="A303" s="103">
        <v>294</v>
      </c>
      <c r="B303" s="202" t="s">
        <v>451</v>
      </c>
      <c r="C303" s="121" t="s">
        <v>441</v>
      </c>
      <c r="D303" s="146">
        <v>1</v>
      </c>
      <c r="E303" s="227" t="s">
        <v>53</v>
      </c>
      <c r="F303" s="228">
        <v>16.333333333333332</v>
      </c>
      <c r="G303" s="25">
        <v>617</v>
      </c>
      <c r="H303" s="128">
        <f>'EV ECONOMICA'!J303</f>
        <v>0</v>
      </c>
      <c r="I303" s="230"/>
      <c r="J303" s="128">
        <f>'EV ECONOMICA'!O303</f>
        <v>0</v>
      </c>
      <c r="K303" s="230"/>
      <c r="L303" s="128">
        <f>'EV ECONOMICA'!T303</f>
        <v>0</v>
      </c>
      <c r="M303" s="230"/>
      <c r="N303" s="128">
        <f>'EV ECONOMICA'!Y303</f>
        <v>0</v>
      </c>
      <c r="O303" s="230"/>
      <c r="P303" s="128">
        <f>'EV ECONOMICA'!AD303</f>
        <v>0</v>
      </c>
      <c r="Q303" s="230"/>
      <c r="R303" s="128">
        <f>'EV ECONOMICA'!AI303</f>
        <v>0</v>
      </c>
      <c r="S303" s="230"/>
      <c r="T303" s="128">
        <f>'EV ECONOMICA'!AN303</f>
        <v>0</v>
      </c>
      <c r="U303" s="230"/>
      <c r="V303" s="128">
        <f>'EV ECONOMICA'!AS303</f>
        <v>0</v>
      </c>
      <c r="W303" s="230"/>
      <c r="X303" s="128">
        <f>'EV ECONOMICA'!AX303</f>
        <v>770</v>
      </c>
      <c r="Y303" s="230" t="s">
        <v>575</v>
      </c>
      <c r="Z303" s="128">
        <f>'EV ECONOMICA'!BC303</f>
        <v>0</v>
      </c>
      <c r="AA303" s="230"/>
      <c r="AB303" s="128">
        <f>'EV ECONOMICA'!BH303</f>
        <v>0</v>
      </c>
      <c r="AC303" s="230"/>
      <c r="AD303" s="128">
        <f>'EV ECONOMICA'!BM303</f>
        <v>0</v>
      </c>
      <c r="AE303" s="230"/>
      <c r="AF303" s="128">
        <f>'EV ECONOMICA'!BR303</f>
        <v>0</v>
      </c>
      <c r="AG303" s="230"/>
      <c r="AH303" s="128">
        <f>'EV ECONOMICA'!BW303</f>
        <v>580</v>
      </c>
      <c r="AI303" s="230" t="s">
        <v>39</v>
      </c>
      <c r="AJ303" s="128">
        <f>'EV ECONOMICA'!CB303</f>
        <v>0</v>
      </c>
      <c r="AK303" s="230"/>
      <c r="AL303" s="128">
        <f>'EV ECONOMICA'!CG303</f>
        <v>0</v>
      </c>
      <c r="AM303" s="230"/>
      <c r="AN303" s="128">
        <f>'EV ECONOMICA'!CL303</f>
        <v>10603</v>
      </c>
      <c r="AO303" s="230" t="s">
        <v>39</v>
      </c>
      <c r="AP303" s="128">
        <f>'EV ECONOMICA'!CQ303</f>
        <v>0</v>
      </c>
      <c r="AQ303" s="230"/>
      <c r="AR303" s="128">
        <f>'EV ECONOMICA'!CV303</f>
        <v>762</v>
      </c>
      <c r="AS303" s="230" t="s">
        <v>39</v>
      </c>
      <c r="AT303" s="128">
        <f>'EV ECONOMICA'!DA303</f>
        <v>0</v>
      </c>
      <c r="AU303" s="230"/>
      <c r="AV303" s="128">
        <f>'EV ECONOMICA'!DF303</f>
        <v>0</v>
      </c>
      <c r="AW303" s="230"/>
      <c r="AX303" s="128">
        <f>'EV ECONOMICA'!DK303</f>
        <v>582</v>
      </c>
      <c r="AY303" s="230" t="s">
        <v>39</v>
      </c>
      <c r="AZ303" s="128">
        <f>'EV ECONOMICA'!DP303</f>
        <v>0</v>
      </c>
      <c r="BA303" s="230"/>
      <c r="BB303" s="128">
        <f>'EV ECONOMICA'!DU303</f>
        <v>0</v>
      </c>
      <c r="BC303" s="230"/>
      <c r="BD303" s="128">
        <f>'EV ECONOMICA'!DZ303</f>
        <v>0</v>
      </c>
      <c r="BE303" s="230"/>
      <c r="BF303" s="128">
        <f>'EV ECONOMICA'!EE303</f>
        <v>0</v>
      </c>
      <c r="BG303" s="230"/>
      <c r="BH303" s="128">
        <f>'EV ECONOMICA'!EJ303</f>
        <v>0</v>
      </c>
      <c r="BI303" s="230"/>
    </row>
    <row r="304" spans="1:61" s="226" customFormat="1" ht="25.5" x14ac:dyDescent="0.2">
      <c r="A304" s="103">
        <v>295</v>
      </c>
      <c r="B304" s="202" t="s">
        <v>452</v>
      </c>
      <c r="C304" s="121" t="s">
        <v>441</v>
      </c>
      <c r="D304" s="146">
        <v>1</v>
      </c>
      <c r="E304" s="227" t="s">
        <v>53</v>
      </c>
      <c r="F304" s="228">
        <v>259.33333333333331</v>
      </c>
      <c r="G304" s="25">
        <v>396</v>
      </c>
      <c r="H304" s="128">
        <f>'EV ECONOMICA'!J304</f>
        <v>0</v>
      </c>
      <c r="I304" s="230"/>
      <c r="J304" s="128">
        <f>'EV ECONOMICA'!O304</f>
        <v>0</v>
      </c>
      <c r="K304" s="230"/>
      <c r="L304" s="128">
        <f>'EV ECONOMICA'!T304</f>
        <v>0</v>
      </c>
      <c r="M304" s="230"/>
      <c r="N304" s="128">
        <f>'EV ECONOMICA'!Y304</f>
        <v>0</v>
      </c>
      <c r="O304" s="230"/>
      <c r="P304" s="128">
        <f>'EV ECONOMICA'!AD304</f>
        <v>0</v>
      </c>
      <c r="Q304" s="230"/>
      <c r="R304" s="128">
        <f>'EV ECONOMICA'!AI304</f>
        <v>0</v>
      </c>
      <c r="S304" s="230"/>
      <c r="T304" s="128">
        <f>'EV ECONOMICA'!AN304</f>
        <v>0</v>
      </c>
      <c r="U304" s="230"/>
      <c r="V304" s="128">
        <f>'EV ECONOMICA'!AS304</f>
        <v>0</v>
      </c>
      <c r="W304" s="230"/>
      <c r="X304" s="128">
        <f>'EV ECONOMICA'!AX304</f>
        <v>441</v>
      </c>
      <c r="Y304" s="230" t="s">
        <v>575</v>
      </c>
      <c r="Z304" s="128">
        <f>'EV ECONOMICA'!BC304</f>
        <v>0</v>
      </c>
      <c r="AA304" s="230"/>
      <c r="AB304" s="128">
        <f>'EV ECONOMICA'!BH304</f>
        <v>0</v>
      </c>
      <c r="AC304" s="230"/>
      <c r="AD304" s="128">
        <f>'EV ECONOMICA'!BM304</f>
        <v>0</v>
      </c>
      <c r="AE304" s="230"/>
      <c r="AF304" s="128">
        <f>'EV ECONOMICA'!BR304</f>
        <v>0</v>
      </c>
      <c r="AG304" s="230"/>
      <c r="AH304" s="128">
        <f>'EV ECONOMICA'!BW304</f>
        <v>420</v>
      </c>
      <c r="AI304" s="230" t="s">
        <v>39</v>
      </c>
      <c r="AJ304" s="128">
        <f>'EV ECONOMICA'!CB304</f>
        <v>0</v>
      </c>
      <c r="AK304" s="230"/>
      <c r="AL304" s="128">
        <f>'EV ECONOMICA'!CG304</f>
        <v>0</v>
      </c>
      <c r="AM304" s="230"/>
      <c r="AN304" s="128">
        <f>'EV ECONOMICA'!CL304</f>
        <v>605</v>
      </c>
      <c r="AO304" s="230" t="s">
        <v>39</v>
      </c>
      <c r="AP304" s="128">
        <f>'EV ECONOMICA'!CQ304</f>
        <v>0</v>
      </c>
      <c r="AQ304" s="230"/>
      <c r="AR304" s="128">
        <f>'EV ECONOMICA'!CV304</f>
        <v>0</v>
      </c>
      <c r="AS304" s="230"/>
      <c r="AT304" s="128">
        <f>'EV ECONOMICA'!DA304</f>
        <v>0</v>
      </c>
      <c r="AU304" s="230"/>
      <c r="AV304" s="128">
        <f>'EV ECONOMICA'!DF304</f>
        <v>0</v>
      </c>
      <c r="AW304" s="230"/>
      <c r="AX304" s="128">
        <f>'EV ECONOMICA'!DK304</f>
        <v>417</v>
      </c>
      <c r="AY304" s="230" t="s">
        <v>39</v>
      </c>
      <c r="AZ304" s="128">
        <f>'EV ECONOMICA'!DP304</f>
        <v>0</v>
      </c>
      <c r="BA304" s="230"/>
      <c r="BB304" s="128">
        <f>'EV ECONOMICA'!DU304</f>
        <v>0</v>
      </c>
      <c r="BC304" s="230"/>
      <c r="BD304" s="128">
        <f>'EV ECONOMICA'!DZ304</f>
        <v>0</v>
      </c>
      <c r="BE304" s="230"/>
      <c r="BF304" s="128">
        <f>'EV ECONOMICA'!EE304</f>
        <v>0</v>
      </c>
      <c r="BG304" s="230"/>
      <c r="BH304" s="128">
        <f>'EV ECONOMICA'!EJ304</f>
        <v>0</v>
      </c>
      <c r="BI304" s="230"/>
    </row>
    <row r="305" spans="1:61" s="226" customFormat="1" ht="25.5" x14ac:dyDescent="0.2">
      <c r="A305" s="103">
        <v>296</v>
      </c>
      <c r="B305" s="202" t="s">
        <v>453</v>
      </c>
      <c r="C305" s="121" t="s">
        <v>441</v>
      </c>
      <c r="D305" s="146">
        <v>1</v>
      </c>
      <c r="E305" s="227" t="s">
        <v>53</v>
      </c>
      <c r="F305" s="228">
        <v>440</v>
      </c>
      <c r="G305" s="25">
        <v>458</v>
      </c>
      <c r="H305" s="128">
        <f>'EV ECONOMICA'!J305</f>
        <v>0</v>
      </c>
      <c r="I305" s="230"/>
      <c r="J305" s="128">
        <f>'EV ECONOMICA'!O305</f>
        <v>0</v>
      </c>
      <c r="K305" s="230"/>
      <c r="L305" s="128">
        <f>'EV ECONOMICA'!T305</f>
        <v>0</v>
      </c>
      <c r="M305" s="230"/>
      <c r="N305" s="128">
        <f>'EV ECONOMICA'!Y305</f>
        <v>0</v>
      </c>
      <c r="O305" s="230"/>
      <c r="P305" s="128">
        <f>'EV ECONOMICA'!AD305</f>
        <v>0</v>
      </c>
      <c r="Q305" s="230"/>
      <c r="R305" s="128">
        <f>'EV ECONOMICA'!AI305</f>
        <v>0</v>
      </c>
      <c r="S305" s="230"/>
      <c r="T305" s="128">
        <f>'EV ECONOMICA'!AN305</f>
        <v>0</v>
      </c>
      <c r="U305" s="230"/>
      <c r="V305" s="128">
        <f>'EV ECONOMICA'!AS305</f>
        <v>0</v>
      </c>
      <c r="W305" s="230"/>
      <c r="X305" s="128">
        <f>'EV ECONOMICA'!AX305</f>
        <v>467</v>
      </c>
      <c r="Y305" s="230" t="s">
        <v>575</v>
      </c>
      <c r="Z305" s="128">
        <f>'EV ECONOMICA'!BC305</f>
        <v>0</v>
      </c>
      <c r="AA305" s="230"/>
      <c r="AB305" s="128">
        <f>'EV ECONOMICA'!BH305</f>
        <v>0</v>
      </c>
      <c r="AC305" s="230"/>
      <c r="AD305" s="128">
        <f>'EV ECONOMICA'!BM305</f>
        <v>0</v>
      </c>
      <c r="AE305" s="230"/>
      <c r="AF305" s="128">
        <f>'EV ECONOMICA'!BR305</f>
        <v>0</v>
      </c>
      <c r="AG305" s="230"/>
      <c r="AH305" s="128">
        <f>'EV ECONOMICA'!BW305</f>
        <v>420</v>
      </c>
      <c r="AI305" s="230" t="s">
        <v>39</v>
      </c>
      <c r="AJ305" s="128">
        <f>'EV ECONOMICA'!CB305</f>
        <v>0</v>
      </c>
      <c r="AK305" s="230"/>
      <c r="AL305" s="128">
        <f>'EV ECONOMICA'!CG305</f>
        <v>0</v>
      </c>
      <c r="AM305" s="230"/>
      <c r="AN305" s="128">
        <f>'EV ECONOMICA'!CL305</f>
        <v>635</v>
      </c>
      <c r="AO305" s="230" t="s">
        <v>39</v>
      </c>
      <c r="AP305" s="128">
        <f>'EV ECONOMICA'!CQ305</f>
        <v>0</v>
      </c>
      <c r="AQ305" s="230"/>
      <c r="AR305" s="128">
        <f>'EV ECONOMICA'!CV305</f>
        <v>0</v>
      </c>
      <c r="AS305" s="230"/>
      <c r="AT305" s="128">
        <f>'EV ECONOMICA'!DA305</f>
        <v>0</v>
      </c>
      <c r="AU305" s="230"/>
      <c r="AV305" s="128">
        <f>'EV ECONOMICA'!DF305</f>
        <v>0</v>
      </c>
      <c r="AW305" s="230"/>
      <c r="AX305" s="128">
        <f>'EV ECONOMICA'!DK305</f>
        <v>432</v>
      </c>
      <c r="AY305" s="230" t="s">
        <v>39</v>
      </c>
      <c r="AZ305" s="128">
        <f>'EV ECONOMICA'!DP305</f>
        <v>0</v>
      </c>
      <c r="BA305" s="230"/>
      <c r="BB305" s="128">
        <f>'EV ECONOMICA'!DU305</f>
        <v>0</v>
      </c>
      <c r="BC305" s="230"/>
      <c r="BD305" s="128">
        <f>'EV ECONOMICA'!DZ305</f>
        <v>0</v>
      </c>
      <c r="BE305" s="230"/>
      <c r="BF305" s="128">
        <f>'EV ECONOMICA'!EE305</f>
        <v>0</v>
      </c>
      <c r="BG305" s="230"/>
      <c r="BH305" s="128">
        <f>'EV ECONOMICA'!EJ305</f>
        <v>0</v>
      </c>
      <c r="BI305" s="230"/>
    </row>
    <row r="306" spans="1:61" s="226" customFormat="1" ht="25.5" x14ac:dyDescent="0.2">
      <c r="A306" s="103">
        <v>297</v>
      </c>
      <c r="B306" s="202" t="s">
        <v>454</v>
      </c>
      <c r="C306" s="121" t="s">
        <v>441</v>
      </c>
      <c r="D306" s="146">
        <v>1</v>
      </c>
      <c r="E306" s="227" t="s">
        <v>53</v>
      </c>
      <c r="F306" s="228">
        <v>4276.666666666667</v>
      </c>
      <c r="G306" s="25">
        <v>435</v>
      </c>
      <c r="H306" s="128">
        <f>'EV ECONOMICA'!J306</f>
        <v>0</v>
      </c>
      <c r="I306" s="230"/>
      <c r="J306" s="128">
        <f>'EV ECONOMICA'!O306</f>
        <v>0</v>
      </c>
      <c r="K306" s="230"/>
      <c r="L306" s="128">
        <f>'EV ECONOMICA'!T306</f>
        <v>0</v>
      </c>
      <c r="M306" s="230"/>
      <c r="N306" s="128">
        <f>'EV ECONOMICA'!Y306</f>
        <v>0</v>
      </c>
      <c r="O306" s="230"/>
      <c r="P306" s="128">
        <f>'EV ECONOMICA'!AD306</f>
        <v>0</v>
      </c>
      <c r="Q306" s="230"/>
      <c r="R306" s="128">
        <f>'EV ECONOMICA'!AI306</f>
        <v>0</v>
      </c>
      <c r="S306" s="230"/>
      <c r="T306" s="128">
        <f>'EV ECONOMICA'!AN306</f>
        <v>0</v>
      </c>
      <c r="U306" s="230"/>
      <c r="V306" s="128">
        <f>'EV ECONOMICA'!AS306</f>
        <v>0</v>
      </c>
      <c r="W306" s="230"/>
      <c r="X306" s="128">
        <f>'EV ECONOMICA'!AX306</f>
        <v>485</v>
      </c>
      <c r="Y306" s="230" t="s">
        <v>575</v>
      </c>
      <c r="Z306" s="128">
        <f>'EV ECONOMICA'!BC306</f>
        <v>0</v>
      </c>
      <c r="AA306" s="230"/>
      <c r="AB306" s="128">
        <f>'EV ECONOMICA'!BH306</f>
        <v>0</v>
      </c>
      <c r="AC306" s="230"/>
      <c r="AD306" s="128">
        <f>'EV ECONOMICA'!BM306</f>
        <v>0</v>
      </c>
      <c r="AE306" s="230"/>
      <c r="AF306" s="128">
        <f>'EV ECONOMICA'!BR306</f>
        <v>0</v>
      </c>
      <c r="AG306" s="230"/>
      <c r="AH306" s="128">
        <f>'EV ECONOMICA'!BW306</f>
        <v>435</v>
      </c>
      <c r="AI306" s="230" t="s">
        <v>39</v>
      </c>
      <c r="AJ306" s="128">
        <f>'EV ECONOMICA'!CB306</f>
        <v>0</v>
      </c>
      <c r="AK306" s="230"/>
      <c r="AL306" s="128">
        <f>'EV ECONOMICA'!CG306</f>
        <v>0</v>
      </c>
      <c r="AM306" s="230"/>
      <c r="AN306" s="128">
        <f>'EV ECONOMICA'!CL306</f>
        <v>664</v>
      </c>
      <c r="AO306" s="230" t="s">
        <v>39</v>
      </c>
      <c r="AP306" s="128">
        <f>'EV ECONOMICA'!CQ306</f>
        <v>0</v>
      </c>
      <c r="AQ306" s="230"/>
      <c r="AR306" s="128">
        <f>'EV ECONOMICA'!CV306</f>
        <v>0</v>
      </c>
      <c r="AS306" s="230"/>
      <c r="AT306" s="128">
        <f>'EV ECONOMICA'!DA306</f>
        <v>0</v>
      </c>
      <c r="AU306" s="230"/>
      <c r="AV306" s="128">
        <f>'EV ECONOMICA'!DF306</f>
        <v>0</v>
      </c>
      <c r="AW306" s="230"/>
      <c r="AX306" s="128">
        <f>'EV ECONOMICA'!DK306</f>
        <v>470</v>
      </c>
      <c r="AY306" s="230" t="s">
        <v>39</v>
      </c>
      <c r="AZ306" s="128">
        <f>'EV ECONOMICA'!DP306</f>
        <v>0</v>
      </c>
      <c r="BA306" s="230"/>
      <c r="BB306" s="128">
        <f>'EV ECONOMICA'!DU306</f>
        <v>0</v>
      </c>
      <c r="BC306" s="230"/>
      <c r="BD306" s="128">
        <f>'EV ECONOMICA'!DZ306</f>
        <v>0</v>
      </c>
      <c r="BE306" s="230"/>
      <c r="BF306" s="128">
        <f>'EV ECONOMICA'!EE306</f>
        <v>0</v>
      </c>
      <c r="BG306" s="230"/>
      <c r="BH306" s="128">
        <f>'EV ECONOMICA'!EJ306</f>
        <v>0</v>
      </c>
      <c r="BI306" s="230"/>
    </row>
    <row r="307" spans="1:61" s="226" customFormat="1" ht="25.5" x14ac:dyDescent="0.2">
      <c r="A307" s="103">
        <v>298</v>
      </c>
      <c r="B307" s="202" t="s">
        <v>455</v>
      </c>
      <c r="C307" s="121" t="s">
        <v>441</v>
      </c>
      <c r="D307" s="146">
        <v>1</v>
      </c>
      <c r="E307" s="227" t="s">
        <v>53</v>
      </c>
      <c r="F307" s="228">
        <v>1</v>
      </c>
      <c r="G307" s="25">
        <v>395</v>
      </c>
      <c r="H307" s="128">
        <f>'EV ECONOMICA'!J307</f>
        <v>0</v>
      </c>
      <c r="I307" s="230"/>
      <c r="J307" s="128">
        <f>'EV ECONOMICA'!O307</f>
        <v>0</v>
      </c>
      <c r="K307" s="230"/>
      <c r="L307" s="128">
        <f>'EV ECONOMICA'!T307</f>
        <v>0</v>
      </c>
      <c r="M307" s="230"/>
      <c r="N307" s="128">
        <f>'EV ECONOMICA'!Y307</f>
        <v>0</v>
      </c>
      <c r="O307" s="230"/>
      <c r="P307" s="128">
        <f>'EV ECONOMICA'!AD307</f>
        <v>0</v>
      </c>
      <c r="Q307" s="230"/>
      <c r="R307" s="128">
        <f>'EV ECONOMICA'!AI307</f>
        <v>0</v>
      </c>
      <c r="S307" s="230"/>
      <c r="T307" s="128">
        <f>'EV ECONOMICA'!AN307</f>
        <v>0</v>
      </c>
      <c r="U307" s="230"/>
      <c r="V307" s="128">
        <f>'EV ECONOMICA'!AS307</f>
        <v>0</v>
      </c>
      <c r="W307" s="230"/>
      <c r="X307" s="128">
        <f>'EV ECONOMICA'!AX307</f>
        <v>418</v>
      </c>
      <c r="Y307" s="230" t="s">
        <v>575</v>
      </c>
      <c r="Z307" s="128">
        <f>'EV ECONOMICA'!BC307</f>
        <v>0</v>
      </c>
      <c r="AA307" s="230"/>
      <c r="AB307" s="128">
        <f>'EV ECONOMICA'!BH307</f>
        <v>0</v>
      </c>
      <c r="AC307" s="230"/>
      <c r="AD307" s="128">
        <f>'EV ECONOMICA'!BM307</f>
        <v>0</v>
      </c>
      <c r="AE307" s="230"/>
      <c r="AF307" s="128">
        <f>'EV ECONOMICA'!BR307</f>
        <v>0</v>
      </c>
      <c r="AG307" s="230"/>
      <c r="AH307" s="128">
        <f>'EV ECONOMICA'!BW307</f>
        <v>365</v>
      </c>
      <c r="AI307" s="230" t="s">
        <v>39</v>
      </c>
      <c r="AJ307" s="128">
        <f>'EV ECONOMICA'!CB307</f>
        <v>0</v>
      </c>
      <c r="AK307" s="230"/>
      <c r="AL307" s="128">
        <f>'EV ECONOMICA'!CG307</f>
        <v>0</v>
      </c>
      <c r="AM307" s="230"/>
      <c r="AN307" s="128">
        <f>'EV ECONOMICA'!CL307</f>
        <v>826</v>
      </c>
      <c r="AO307" s="230" t="s">
        <v>39</v>
      </c>
      <c r="AP307" s="128">
        <f>'EV ECONOMICA'!CQ307</f>
        <v>0</v>
      </c>
      <c r="AQ307" s="230"/>
      <c r="AR307" s="128">
        <f>'EV ECONOMICA'!CV307</f>
        <v>0</v>
      </c>
      <c r="AS307" s="230"/>
      <c r="AT307" s="128">
        <f>'EV ECONOMICA'!DA307</f>
        <v>0</v>
      </c>
      <c r="AU307" s="230"/>
      <c r="AV307" s="128">
        <f>'EV ECONOMICA'!DF307</f>
        <v>0</v>
      </c>
      <c r="AW307" s="230"/>
      <c r="AX307" s="128">
        <f>'EV ECONOMICA'!DK307</f>
        <v>652</v>
      </c>
      <c r="AY307" s="230" t="s">
        <v>39</v>
      </c>
      <c r="AZ307" s="128">
        <f>'EV ECONOMICA'!DP307</f>
        <v>0</v>
      </c>
      <c r="BA307" s="230"/>
      <c r="BB307" s="128">
        <f>'EV ECONOMICA'!DU307</f>
        <v>0</v>
      </c>
      <c r="BC307" s="230"/>
      <c r="BD307" s="128">
        <f>'EV ECONOMICA'!DZ307</f>
        <v>0</v>
      </c>
      <c r="BE307" s="230"/>
      <c r="BF307" s="128">
        <f>'EV ECONOMICA'!EE307</f>
        <v>0</v>
      </c>
      <c r="BG307" s="230"/>
      <c r="BH307" s="128">
        <f>'EV ECONOMICA'!EJ307</f>
        <v>0</v>
      </c>
      <c r="BI307" s="230"/>
    </row>
    <row r="308" spans="1:61" s="226" customFormat="1" ht="25.5" x14ac:dyDescent="0.2">
      <c r="A308" s="103">
        <v>299</v>
      </c>
      <c r="B308" s="202" t="s">
        <v>456</v>
      </c>
      <c r="C308" s="121" t="s">
        <v>441</v>
      </c>
      <c r="D308" s="146">
        <v>1</v>
      </c>
      <c r="E308" s="227" t="s">
        <v>53</v>
      </c>
      <c r="F308" s="228">
        <v>319.33333333333331</v>
      </c>
      <c r="G308" s="25">
        <v>568</v>
      </c>
      <c r="H308" s="128">
        <f>'EV ECONOMICA'!J308</f>
        <v>0</v>
      </c>
      <c r="I308" s="230"/>
      <c r="J308" s="128">
        <f>'EV ECONOMICA'!O308</f>
        <v>0</v>
      </c>
      <c r="K308" s="230"/>
      <c r="L308" s="128">
        <f>'EV ECONOMICA'!T308</f>
        <v>0</v>
      </c>
      <c r="M308" s="230"/>
      <c r="N308" s="128">
        <f>'EV ECONOMICA'!Y308</f>
        <v>0</v>
      </c>
      <c r="O308" s="230"/>
      <c r="P308" s="128">
        <f>'EV ECONOMICA'!AD308</f>
        <v>0</v>
      </c>
      <c r="Q308" s="230"/>
      <c r="R308" s="128">
        <f>'EV ECONOMICA'!AI308</f>
        <v>0</v>
      </c>
      <c r="S308" s="230"/>
      <c r="T308" s="128">
        <f>'EV ECONOMICA'!AN308</f>
        <v>0</v>
      </c>
      <c r="U308" s="230"/>
      <c r="V308" s="128">
        <f>'EV ECONOMICA'!AS308</f>
        <v>0</v>
      </c>
      <c r="W308" s="230"/>
      <c r="X308" s="128">
        <f>'EV ECONOMICA'!AX308</f>
        <v>671</v>
      </c>
      <c r="Y308" s="230" t="s">
        <v>575</v>
      </c>
      <c r="Z308" s="128">
        <f>'EV ECONOMICA'!BC308</f>
        <v>0</v>
      </c>
      <c r="AA308" s="230"/>
      <c r="AB308" s="128">
        <f>'EV ECONOMICA'!BH308</f>
        <v>0</v>
      </c>
      <c r="AC308" s="230"/>
      <c r="AD308" s="128">
        <f>'EV ECONOMICA'!BM308</f>
        <v>0</v>
      </c>
      <c r="AE308" s="230"/>
      <c r="AF308" s="128">
        <f>'EV ECONOMICA'!BR308</f>
        <v>0</v>
      </c>
      <c r="AG308" s="230"/>
      <c r="AH308" s="128">
        <f>'EV ECONOMICA'!BW308</f>
        <v>0</v>
      </c>
      <c r="AI308" s="230"/>
      <c r="AJ308" s="128">
        <f>'EV ECONOMICA'!CB308</f>
        <v>0</v>
      </c>
      <c r="AK308" s="230"/>
      <c r="AL308" s="128">
        <f>'EV ECONOMICA'!CG308</f>
        <v>0</v>
      </c>
      <c r="AM308" s="230"/>
      <c r="AN308" s="128">
        <f>'EV ECONOMICA'!CL308</f>
        <v>561</v>
      </c>
      <c r="AO308" s="230" t="s">
        <v>39</v>
      </c>
      <c r="AP308" s="128">
        <f>'EV ECONOMICA'!CQ308</f>
        <v>0</v>
      </c>
      <c r="AQ308" s="230"/>
      <c r="AR308" s="128">
        <f>'EV ECONOMICA'!CV308</f>
        <v>0</v>
      </c>
      <c r="AS308" s="230"/>
      <c r="AT308" s="128">
        <f>'EV ECONOMICA'!DA308</f>
        <v>0</v>
      </c>
      <c r="AU308" s="230"/>
      <c r="AV308" s="128">
        <f>'EV ECONOMICA'!DF308</f>
        <v>0</v>
      </c>
      <c r="AW308" s="230"/>
      <c r="AX308" s="128">
        <f>'EV ECONOMICA'!DK308</f>
        <v>0</v>
      </c>
      <c r="AY308" s="230"/>
      <c r="AZ308" s="128">
        <f>'EV ECONOMICA'!DP308</f>
        <v>0</v>
      </c>
      <c r="BA308" s="230"/>
      <c r="BB308" s="128">
        <f>'EV ECONOMICA'!DU308</f>
        <v>0</v>
      </c>
      <c r="BC308" s="230"/>
      <c r="BD308" s="128">
        <f>'EV ECONOMICA'!DZ308</f>
        <v>0</v>
      </c>
      <c r="BE308" s="230"/>
      <c r="BF308" s="128">
        <f>'EV ECONOMICA'!EE308</f>
        <v>0</v>
      </c>
      <c r="BG308" s="230"/>
      <c r="BH308" s="128">
        <f>'EV ECONOMICA'!EJ308</f>
        <v>0</v>
      </c>
      <c r="BI308" s="230"/>
    </row>
    <row r="309" spans="1:61" s="226" customFormat="1" ht="25.5" x14ac:dyDescent="0.2">
      <c r="A309" s="103">
        <v>300</v>
      </c>
      <c r="B309" s="202" t="s">
        <v>457</v>
      </c>
      <c r="C309" s="121" t="s">
        <v>441</v>
      </c>
      <c r="D309" s="146">
        <v>1</v>
      </c>
      <c r="E309" s="227" t="s">
        <v>53</v>
      </c>
      <c r="F309" s="228">
        <v>1137</v>
      </c>
      <c r="G309" s="25">
        <v>385</v>
      </c>
      <c r="H309" s="128">
        <f>'EV ECONOMICA'!J309</f>
        <v>0</v>
      </c>
      <c r="I309" s="230"/>
      <c r="J309" s="128">
        <f>'EV ECONOMICA'!O309</f>
        <v>0</v>
      </c>
      <c r="K309" s="230"/>
      <c r="L309" s="128">
        <f>'EV ECONOMICA'!T309</f>
        <v>0</v>
      </c>
      <c r="M309" s="230"/>
      <c r="N309" s="128">
        <f>'EV ECONOMICA'!Y309</f>
        <v>0</v>
      </c>
      <c r="O309" s="230"/>
      <c r="P309" s="128">
        <f>'EV ECONOMICA'!AD309</f>
        <v>0</v>
      </c>
      <c r="Q309" s="230"/>
      <c r="R309" s="128">
        <f>'EV ECONOMICA'!AI309</f>
        <v>0</v>
      </c>
      <c r="S309" s="230"/>
      <c r="T309" s="128">
        <f>'EV ECONOMICA'!AN309</f>
        <v>0</v>
      </c>
      <c r="U309" s="230"/>
      <c r="V309" s="128">
        <f>'EV ECONOMICA'!AS309</f>
        <v>0</v>
      </c>
      <c r="W309" s="230"/>
      <c r="X309" s="128">
        <f>'EV ECONOMICA'!AX309</f>
        <v>417</v>
      </c>
      <c r="Y309" s="230" t="s">
        <v>575</v>
      </c>
      <c r="Z309" s="128">
        <f>'EV ECONOMICA'!BC309</f>
        <v>0</v>
      </c>
      <c r="AA309" s="230"/>
      <c r="AB309" s="128">
        <f>'EV ECONOMICA'!BH309</f>
        <v>0</v>
      </c>
      <c r="AC309" s="230"/>
      <c r="AD309" s="128">
        <f>'EV ECONOMICA'!BM309</f>
        <v>0</v>
      </c>
      <c r="AE309" s="230"/>
      <c r="AF309" s="128">
        <f>'EV ECONOMICA'!BR309</f>
        <v>0</v>
      </c>
      <c r="AG309" s="230"/>
      <c r="AH309" s="128">
        <f>'EV ECONOMICA'!BW309</f>
        <v>360</v>
      </c>
      <c r="AI309" s="230" t="s">
        <v>39</v>
      </c>
      <c r="AJ309" s="128">
        <f>'EV ECONOMICA'!CB309</f>
        <v>0</v>
      </c>
      <c r="AK309" s="230"/>
      <c r="AL309" s="128">
        <f>'EV ECONOMICA'!CG309</f>
        <v>0</v>
      </c>
      <c r="AM309" s="230"/>
      <c r="AN309" s="128">
        <f>'EV ECONOMICA'!CL309</f>
        <v>561</v>
      </c>
      <c r="AO309" s="230" t="s">
        <v>39</v>
      </c>
      <c r="AP309" s="128">
        <f>'EV ECONOMICA'!CQ309</f>
        <v>0</v>
      </c>
      <c r="AQ309" s="230"/>
      <c r="AR309" s="128">
        <f>'EV ECONOMICA'!CV309</f>
        <v>0</v>
      </c>
      <c r="AS309" s="230"/>
      <c r="AT309" s="128">
        <f>'EV ECONOMICA'!DA309</f>
        <v>0</v>
      </c>
      <c r="AU309" s="230"/>
      <c r="AV309" s="128">
        <f>'EV ECONOMICA'!DF309</f>
        <v>0</v>
      </c>
      <c r="AW309" s="230"/>
      <c r="AX309" s="128">
        <f>'EV ECONOMICA'!DK309</f>
        <v>438</v>
      </c>
      <c r="AY309" s="230" t="s">
        <v>39</v>
      </c>
      <c r="AZ309" s="128">
        <f>'EV ECONOMICA'!DP309</f>
        <v>0</v>
      </c>
      <c r="BA309" s="230"/>
      <c r="BB309" s="128">
        <f>'EV ECONOMICA'!DU309</f>
        <v>0</v>
      </c>
      <c r="BC309" s="230"/>
      <c r="BD309" s="128">
        <f>'EV ECONOMICA'!DZ309</f>
        <v>0</v>
      </c>
      <c r="BE309" s="230"/>
      <c r="BF309" s="128">
        <f>'EV ECONOMICA'!EE309</f>
        <v>0</v>
      </c>
      <c r="BG309" s="230"/>
      <c r="BH309" s="128">
        <f>'EV ECONOMICA'!EJ309</f>
        <v>0</v>
      </c>
      <c r="BI309" s="230"/>
    </row>
    <row r="310" spans="1:61" s="226" customFormat="1" ht="25.5" x14ac:dyDescent="0.2">
      <c r="A310" s="103">
        <v>301</v>
      </c>
      <c r="B310" s="202" t="s">
        <v>458</v>
      </c>
      <c r="C310" s="121" t="s">
        <v>441</v>
      </c>
      <c r="D310" s="146">
        <v>1</v>
      </c>
      <c r="E310" s="227" t="s">
        <v>53</v>
      </c>
      <c r="F310" s="228">
        <v>1009.6666666666666</v>
      </c>
      <c r="G310" s="25">
        <v>370</v>
      </c>
      <c r="H310" s="128">
        <f>'EV ECONOMICA'!J310</f>
        <v>0</v>
      </c>
      <c r="I310" s="230"/>
      <c r="J310" s="128">
        <f>'EV ECONOMICA'!O310</f>
        <v>0</v>
      </c>
      <c r="K310" s="230"/>
      <c r="L310" s="128">
        <f>'EV ECONOMICA'!T310</f>
        <v>0</v>
      </c>
      <c r="M310" s="230"/>
      <c r="N310" s="128">
        <f>'EV ECONOMICA'!Y310</f>
        <v>0</v>
      </c>
      <c r="O310" s="230"/>
      <c r="P310" s="128">
        <f>'EV ECONOMICA'!AD310</f>
        <v>0</v>
      </c>
      <c r="Q310" s="230"/>
      <c r="R310" s="128">
        <f>'EV ECONOMICA'!AI310</f>
        <v>0</v>
      </c>
      <c r="S310" s="230"/>
      <c r="T310" s="128">
        <f>'EV ECONOMICA'!AN310</f>
        <v>0</v>
      </c>
      <c r="U310" s="230"/>
      <c r="V310" s="128">
        <f>'EV ECONOMICA'!AS310</f>
        <v>0</v>
      </c>
      <c r="W310" s="230"/>
      <c r="X310" s="128">
        <f>'EV ECONOMICA'!AX310</f>
        <v>425</v>
      </c>
      <c r="Y310" s="230" t="s">
        <v>575</v>
      </c>
      <c r="Z310" s="128">
        <f>'EV ECONOMICA'!BC310</f>
        <v>0</v>
      </c>
      <c r="AA310" s="230"/>
      <c r="AB310" s="128">
        <f>'EV ECONOMICA'!BH310</f>
        <v>0</v>
      </c>
      <c r="AC310" s="230"/>
      <c r="AD310" s="128">
        <f>'EV ECONOMICA'!BM310</f>
        <v>0</v>
      </c>
      <c r="AE310" s="230"/>
      <c r="AF310" s="128">
        <f>'EV ECONOMICA'!BR310</f>
        <v>0</v>
      </c>
      <c r="AG310" s="230"/>
      <c r="AH310" s="128">
        <f>'EV ECONOMICA'!BW310</f>
        <v>420</v>
      </c>
      <c r="AI310" s="230" t="s">
        <v>39</v>
      </c>
      <c r="AJ310" s="128">
        <f>'EV ECONOMICA'!CB310</f>
        <v>0</v>
      </c>
      <c r="AK310" s="230"/>
      <c r="AL310" s="128">
        <f>'EV ECONOMICA'!CG310</f>
        <v>0</v>
      </c>
      <c r="AM310" s="230"/>
      <c r="AN310" s="128">
        <f>'EV ECONOMICA'!CL310</f>
        <v>576</v>
      </c>
      <c r="AO310" s="230" t="s">
        <v>39</v>
      </c>
      <c r="AP310" s="128">
        <f>'EV ECONOMICA'!CQ310</f>
        <v>0</v>
      </c>
      <c r="AQ310" s="230"/>
      <c r="AR310" s="128">
        <f>'EV ECONOMICA'!CV310</f>
        <v>0</v>
      </c>
      <c r="AS310" s="230"/>
      <c r="AT310" s="128">
        <f>'EV ECONOMICA'!DA310</f>
        <v>0</v>
      </c>
      <c r="AU310" s="230"/>
      <c r="AV310" s="128">
        <f>'EV ECONOMICA'!DF310</f>
        <v>0</v>
      </c>
      <c r="AW310" s="230"/>
      <c r="AX310" s="128">
        <f>'EV ECONOMICA'!DK310</f>
        <v>433</v>
      </c>
      <c r="AY310" s="230" t="s">
        <v>39</v>
      </c>
      <c r="AZ310" s="128">
        <f>'EV ECONOMICA'!DP310</f>
        <v>0</v>
      </c>
      <c r="BA310" s="230"/>
      <c r="BB310" s="128">
        <f>'EV ECONOMICA'!DU310</f>
        <v>0</v>
      </c>
      <c r="BC310" s="230"/>
      <c r="BD310" s="128">
        <f>'EV ECONOMICA'!DZ310</f>
        <v>0</v>
      </c>
      <c r="BE310" s="230"/>
      <c r="BF310" s="128">
        <f>'EV ECONOMICA'!EE310</f>
        <v>0</v>
      </c>
      <c r="BG310" s="230"/>
      <c r="BH310" s="128">
        <f>'EV ECONOMICA'!EJ310</f>
        <v>0</v>
      </c>
      <c r="BI310" s="230"/>
    </row>
    <row r="311" spans="1:61" s="226" customFormat="1" ht="25.5" x14ac:dyDescent="0.2">
      <c r="A311" s="103">
        <v>302</v>
      </c>
      <c r="B311" s="202" t="s">
        <v>459</v>
      </c>
      <c r="C311" s="121" t="s">
        <v>441</v>
      </c>
      <c r="D311" s="146">
        <v>1</v>
      </c>
      <c r="E311" s="227" t="s">
        <v>53</v>
      </c>
      <c r="F311" s="228">
        <v>17.666666666666668</v>
      </c>
      <c r="G311" s="25">
        <v>2580</v>
      </c>
      <c r="H311" s="128">
        <f>'EV ECONOMICA'!J311</f>
        <v>0</v>
      </c>
      <c r="I311" s="230"/>
      <c r="J311" s="128">
        <f>'EV ECONOMICA'!O311</f>
        <v>0</v>
      </c>
      <c r="K311" s="230"/>
      <c r="L311" s="128">
        <f>'EV ECONOMICA'!T311</f>
        <v>0</v>
      </c>
      <c r="M311" s="230"/>
      <c r="N311" s="128">
        <f>'EV ECONOMICA'!Y311</f>
        <v>0</v>
      </c>
      <c r="O311" s="230"/>
      <c r="P311" s="128">
        <f>'EV ECONOMICA'!AD311</f>
        <v>0</v>
      </c>
      <c r="Q311" s="230"/>
      <c r="R311" s="128">
        <f>'EV ECONOMICA'!AI311</f>
        <v>0</v>
      </c>
      <c r="S311" s="230"/>
      <c r="T311" s="128">
        <f>'EV ECONOMICA'!AN311</f>
        <v>0</v>
      </c>
      <c r="U311" s="230"/>
      <c r="V311" s="128">
        <f>'EV ECONOMICA'!AS311</f>
        <v>0</v>
      </c>
      <c r="W311" s="230"/>
      <c r="X311" s="128">
        <f>'EV ECONOMICA'!AX311</f>
        <v>3325</v>
      </c>
      <c r="Y311" s="230" t="s">
        <v>575</v>
      </c>
      <c r="Z311" s="128">
        <f>'EV ECONOMICA'!BC311</f>
        <v>0</v>
      </c>
      <c r="AA311" s="230"/>
      <c r="AB311" s="128">
        <f>'EV ECONOMICA'!BH311</f>
        <v>0</v>
      </c>
      <c r="AC311" s="230"/>
      <c r="AD311" s="128">
        <f>'EV ECONOMICA'!BM311</f>
        <v>0</v>
      </c>
      <c r="AE311" s="230"/>
      <c r="AF311" s="128">
        <f>'EV ECONOMICA'!BR311</f>
        <v>0</v>
      </c>
      <c r="AG311" s="230"/>
      <c r="AH311" s="128">
        <f>'EV ECONOMICA'!BW311</f>
        <v>0</v>
      </c>
      <c r="AI311" s="230"/>
      <c r="AJ311" s="128">
        <f>'EV ECONOMICA'!CB311</f>
        <v>0</v>
      </c>
      <c r="AK311" s="230"/>
      <c r="AL311" s="128">
        <f>'EV ECONOMICA'!CG311</f>
        <v>2443</v>
      </c>
      <c r="AM311" s="230"/>
      <c r="AN311" s="128">
        <f>'EV ECONOMICA'!CL311</f>
        <v>0</v>
      </c>
      <c r="AO311" s="230"/>
      <c r="AP311" s="128">
        <f>'EV ECONOMICA'!CQ311</f>
        <v>0</v>
      </c>
      <c r="AQ311" s="230"/>
      <c r="AR311" s="128">
        <f>'EV ECONOMICA'!CV311</f>
        <v>0</v>
      </c>
      <c r="AS311" s="230"/>
      <c r="AT311" s="128">
        <f>'EV ECONOMICA'!DA311</f>
        <v>0</v>
      </c>
      <c r="AU311" s="230"/>
      <c r="AV311" s="128">
        <f>'EV ECONOMICA'!DF311</f>
        <v>2680</v>
      </c>
      <c r="AW311" s="230" t="s">
        <v>39</v>
      </c>
      <c r="AX311" s="128">
        <f>'EV ECONOMICA'!DK311</f>
        <v>2557</v>
      </c>
      <c r="AY311" s="230" t="s">
        <v>39</v>
      </c>
      <c r="AZ311" s="128">
        <f>'EV ECONOMICA'!DP311</f>
        <v>0</v>
      </c>
      <c r="BA311" s="230"/>
      <c r="BB311" s="128">
        <f>'EV ECONOMICA'!DU311</f>
        <v>0</v>
      </c>
      <c r="BC311" s="230"/>
      <c r="BD311" s="128">
        <f>'EV ECONOMICA'!DZ311</f>
        <v>0</v>
      </c>
      <c r="BE311" s="230"/>
      <c r="BF311" s="128">
        <f>'EV ECONOMICA'!EE311</f>
        <v>0</v>
      </c>
      <c r="BG311" s="230"/>
      <c r="BH311" s="128">
        <f>'EV ECONOMICA'!EJ311</f>
        <v>0</v>
      </c>
      <c r="BI311" s="230"/>
    </row>
    <row r="312" spans="1:61" s="226" customFormat="1" ht="25.5" x14ac:dyDescent="0.2">
      <c r="A312" s="103">
        <v>303</v>
      </c>
      <c r="B312" s="202" t="s">
        <v>460</v>
      </c>
      <c r="C312" s="121" t="s">
        <v>441</v>
      </c>
      <c r="D312" s="146">
        <v>1</v>
      </c>
      <c r="E312" s="227" t="s">
        <v>53</v>
      </c>
      <c r="F312" s="228">
        <v>10</v>
      </c>
      <c r="G312" s="25">
        <v>3190</v>
      </c>
      <c r="H312" s="128">
        <f>'EV ECONOMICA'!J312</f>
        <v>0</v>
      </c>
      <c r="I312" s="230"/>
      <c r="J312" s="128">
        <f>'EV ECONOMICA'!O312</f>
        <v>0</v>
      </c>
      <c r="K312" s="230"/>
      <c r="L312" s="128">
        <f>'EV ECONOMICA'!T312</f>
        <v>0</v>
      </c>
      <c r="M312" s="230"/>
      <c r="N312" s="128">
        <f>'EV ECONOMICA'!Y312</f>
        <v>0</v>
      </c>
      <c r="O312" s="230"/>
      <c r="P312" s="128">
        <f>'EV ECONOMICA'!AD312</f>
        <v>0</v>
      </c>
      <c r="Q312" s="230"/>
      <c r="R312" s="128">
        <f>'EV ECONOMICA'!AI312</f>
        <v>0</v>
      </c>
      <c r="S312" s="230"/>
      <c r="T312" s="128">
        <f>'EV ECONOMICA'!AN312</f>
        <v>0</v>
      </c>
      <c r="U312" s="230"/>
      <c r="V312" s="128">
        <f>'EV ECONOMICA'!AS312</f>
        <v>0</v>
      </c>
      <c r="W312" s="230"/>
      <c r="X312" s="128">
        <f>'EV ECONOMICA'!AX312</f>
        <v>3947</v>
      </c>
      <c r="Y312" s="230" t="s">
        <v>575</v>
      </c>
      <c r="Z312" s="128">
        <f>'EV ECONOMICA'!BC312</f>
        <v>0</v>
      </c>
      <c r="AA312" s="230"/>
      <c r="AB312" s="128">
        <f>'EV ECONOMICA'!BH312</f>
        <v>0</v>
      </c>
      <c r="AC312" s="230"/>
      <c r="AD312" s="128">
        <f>'EV ECONOMICA'!BM312</f>
        <v>0</v>
      </c>
      <c r="AE312" s="230"/>
      <c r="AF312" s="128">
        <f>'EV ECONOMICA'!BR312</f>
        <v>0</v>
      </c>
      <c r="AG312" s="230"/>
      <c r="AH312" s="128">
        <f>'EV ECONOMICA'!BW312</f>
        <v>3200</v>
      </c>
      <c r="AI312" s="230" t="s">
        <v>39</v>
      </c>
      <c r="AJ312" s="128">
        <f>'EV ECONOMICA'!CB312</f>
        <v>0</v>
      </c>
      <c r="AK312" s="230"/>
      <c r="AL312" s="128">
        <f>'EV ECONOMICA'!CG312</f>
        <v>2443</v>
      </c>
      <c r="AM312" s="230"/>
      <c r="AN312" s="128">
        <f>'EV ECONOMICA'!CL312</f>
        <v>0</v>
      </c>
      <c r="AO312" s="230"/>
      <c r="AP312" s="128">
        <f>'EV ECONOMICA'!CQ312</f>
        <v>0</v>
      </c>
      <c r="AQ312" s="230"/>
      <c r="AR312" s="128">
        <f>'EV ECONOMICA'!CV312</f>
        <v>0</v>
      </c>
      <c r="AS312" s="230"/>
      <c r="AT312" s="128">
        <f>'EV ECONOMICA'!DA312</f>
        <v>0</v>
      </c>
      <c r="AU312" s="230"/>
      <c r="AV312" s="128">
        <f>'EV ECONOMICA'!DF312</f>
        <v>3580</v>
      </c>
      <c r="AW312" s="230" t="s">
        <v>39</v>
      </c>
      <c r="AX312" s="128">
        <f>'EV ECONOMICA'!DK312</f>
        <v>3506</v>
      </c>
      <c r="AY312" s="230" t="s">
        <v>39</v>
      </c>
      <c r="AZ312" s="128">
        <f>'EV ECONOMICA'!DP312</f>
        <v>0</v>
      </c>
      <c r="BA312" s="230"/>
      <c r="BB312" s="128">
        <f>'EV ECONOMICA'!DU312</f>
        <v>0</v>
      </c>
      <c r="BC312" s="230"/>
      <c r="BD312" s="128">
        <f>'EV ECONOMICA'!DZ312</f>
        <v>0</v>
      </c>
      <c r="BE312" s="230"/>
      <c r="BF312" s="128">
        <f>'EV ECONOMICA'!EE312</f>
        <v>0</v>
      </c>
      <c r="BG312" s="230"/>
      <c r="BH312" s="128">
        <f>'EV ECONOMICA'!EJ312</f>
        <v>0</v>
      </c>
      <c r="BI312" s="230"/>
    </row>
    <row r="313" spans="1:61" s="226" customFormat="1" ht="25.5" x14ac:dyDescent="0.2">
      <c r="A313" s="103">
        <v>304</v>
      </c>
      <c r="B313" s="202" t="s">
        <v>461</v>
      </c>
      <c r="C313" s="121" t="s">
        <v>441</v>
      </c>
      <c r="D313" s="146">
        <v>1</v>
      </c>
      <c r="E313" s="227" t="s">
        <v>53</v>
      </c>
      <c r="F313" s="228">
        <v>9</v>
      </c>
      <c r="G313" s="25">
        <v>3190</v>
      </c>
      <c r="H313" s="128">
        <f>'EV ECONOMICA'!J313</f>
        <v>0</v>
      </c>
      <c r="I313" s="230"/>
      <c r="J313" s="128">
        <f>'EV ECONOMICA'!O313</f>
        <v>0</v>
      </c>
      <c r="K313" s="230"/>
      <c r="L313" s="128">
        <f>'EV ECONOMICA'!T313</f>
        <v>0</v>
      </c>
      <c r="M313" s="230"/>
      <c r="N313" s="128">
        <f>'EV ECONOMICA'!Y313</f>
        <v>0</v>
      </c>
      <c r="O313" s="230"/>
      <c r="P313" s="128">
        <f>'EV ECONOMICA'!AD313</f>
        <v>0</v>
      </c>
      <c r="Q313" s="230"/>
      <c r="R313" s="128">
        <f>'EV ECONOMICA'!AI313</f>
        <v>0</v>
      </c>
      <c r="S313" s="230"/>
      <c r="T313" s="128">
        <f>'EV ECONOMICA'!AN313</f>
        <v>0</v>
      </c>
      <c r="U313" s="230"/>
      <c r="V313" s="128">
        <f>'EV ECONOMICA'!AS313</f>
        <v>0</v>
      </c>
      <c r="W313" s="230"/>
      <c r="X313" s="128">
        <f>'EV ECONOMICA'!AX313</f>
        <v>3947</v>
      </c>
      <c r="Y313" s="230" t="s">
        <v>575</v>
      </c>
      <c r="Z313" s="128">
        <f>'EV ECONOMICA'!BC313</f>
        <v>0</v>
      </c>
      <c r="AA313" s="230"/>
      <c r="AB313" s="128">
        <f>'EV ECONOMICA'!BH313</f>
        <v>0</v>
      </c>
      <c r="AC313" s="230"/>
      <c r="AD313" s="128">
        <f>'EV ECONOMICA'!BM313</f>
        <v>0</v>
      </c>
      <c r="AE313" s="230"/>
      <c r="AF313" s="128">
        <f>'EV ECONOMICA'!BR313</f>
        <v>0</v>
      </c>
      <c r="AG313" s="230"/>
      <c r="AH313" s="128">
        <f>'EV ECONOMICA'!BW313</f>
        <v>3200</v>
      </c>
      <c r="AI313" s="230" t="s">
        <v>39</v>
      </c>
      <c r="AJ313" s="128">
        <f>'EV ECONOMICA'!CB313</f>
        <v>0</v>
      </c>
      <c r="AK313" s="230"/>
      <c r="AL313" s="128">
        <f>'EV ECONOMICA'!CG313</f>
        <v>3181</v>
      </c>
      <c r="AM313" s="230"/>
      <c r="AN313" s="128">
        <f>'EV ECONOMICA'!CL313</f>
        <v>0</v>
      </c>
      <c r="AO313" s="230"/>
      <c r="AP313" s="128">
        <f>'EV ECONOMICA'!CQ313</f>
        <v>0</v>
      </c>
      <c r="AQ313" s="230"/>
      <c r="AR313" s="128">
        <f>'EV ECONOMICA'!CV313</f>
        <v>0</v>
      </c>
      <c r="AS313" s="230"/>
      <c r="AT313" s="128">
        <f>'EV ECONOMICA'!DA313</f>
        <v>0</v>
      </c>
      <c r="AU313" s="230"/>
      <c r="AV313" s="128">
        <f>'EV ECONOMICA'!DF313</f>
        <v>3580</v>
      </c>
      <c r="AW313" s="230" t="s">
        <v>39</v>
      </c>
      <c r="AX313" s="128">
        <f>'EV ECONOMICA'!DK313</f>
        <v>3506</v>
      </c>
      <c r="AY313" s="230" t="s">
        <v>39</v>
      </c>
      <c r="AZ313" s="128">
        <f>'EV ECONOMICA'!DP313</f>
        <v>0</v>
      </c>
      <c r="BA313" s="230"/>
      <c r="BB313" s="128">
        <f>'EV ECONOMICA'!DU313</f>
        <v>0</v>
      </c>
      <c r="BC313" s="230"/>
      <c r="BD313" s="128">
        <f>'EV ECONOMICA'!DZ313</f>
        <v>0</v>
      </c>
      <c r="BE313" s="230"/>
      <c r="BF313" s="128">
        <f>'EV ECONOMICA'!EE313</f>
        <v>0</v>
      </c>
      <c r="BG313" s="230"/>
      <c r="BH313" s="128">
        <f>'EV ECONOMICA'!EJ313</f>
        <v>0</v>
      </c>
      <c r="BI313" s="230"/>
    </row>
    <row r="314" spans="1:61" s="226" customFormat="1" ht="25.5" x14ac:dyDescent="0.2">
      <c r="A314" s="103">
        <v>305</v>
      </c>
      <c r="B314" s="202" t="s">
        <v>462</v>
      </c>
      <c r="C314" s="121" t="s">
        <v>441</v>
      </c>
      <c r="D314" s="146">
        <v>1</v>
      </c>
      <c r="E314" s="227" t="s">
        <v>53</v>
      </c>
      <c r="F314" s="228">
        <v>6.666666666666667</v>
      </c>
      <c r="G314" s="25">
        <v>3190</v>
      </c>
      <c r="H314" s="128">
        <f>'EV ECONOMICA'!J314</f>
        <v>0</v>
      </c>
      <c r="I314" s="230"/>
      <c r="J314" s="128">
        <f>'EV ECONOMICA'!O314</f>
        <v>0</v>
      </c>
      <c r="K314" s="230"/>
      <c r="L314" s="128">
        <f>'EV ECONOMICA'!T314</f>
        <v>0</v>
      </c>
      <c r="M314" s="230"/>
      <c r="N314" s="128">
        <f>'EV ECONOMICA'!Y314</f>
        <v>0</v>
      </c>
      <c r="O314" s="230"/>
      <c r="P314" s="128">
        <f>'EV ECONOMICA'!AD314</f>
        <v>0</v>
      </c>
      <c r="Q314" s="230"/>
      <c r="R314" s="128">
        <f>'EV ECONOMICA'!AI314</f>
        <v>0</v>
      </c>
      <c r="S314" s="230"/>
      <c r="T314" s="128">
        <f>'EV ECONOMICA'!AN314</f>
        <v>0</v>
      </c>
      <c r="U314" s="230"/>
      <c r="V314" s="128">
        <f>'EV ECONOMICA'!AS314</f>
        <v>0</v>
      </c>
      <c r="W314" s="230"/>
      <c r="X314" s="128">
        <f>'EV ECONOMICA'!AX314</f>
        <v>3947</v>
      </c>
      <c r="Y314" s="230" t="s">
        <v>575</v>
      </c>
      <c r="Z314" s="128">
        <f>'EV ECONOMICA'!BC314</f>
        <v>0</v>
      </c>
      <c r="AA314" s="230"/>
      <c r="AB314" s="128">
        <f>'EV ECONOMICA'!BH314</f>
        <v>0</v>
      </c>
      <c r="AC314" s="230"/>
      <c r="AD314" s="128">
        <f>'EV ECONOMICA'!BM314</f>
        <v>0</v>
      </c>
      <c r="AE314" s="230"/>
      <c r="AF314" s="128">
        <f>'EV ECONOMICA'!BR314</f>
        <v>0</v>
      </c>
      <c r="AG314" s="230"/>
      <c r="AH314" s="128">
        <f>'EV ECONOMICA'!BW314</f>
        <v>3200</v>
      </c>
      <c r="AI314" s="230" t="s">
        <v>39</v>
      </c>
      <c r="AJ314" s="128">
        <f>'EV ECONOMICA'!CB314</f>
        <v>0</v>
      </c>
      <c r="AK314" s="230"/>
      <c r="AL314" s="128">
        <f>'EV ECONOMICA'!CG314</f>
        <v>3181</v>
      </c>
      <c r="AM314" s="230"/>
      <c r="AN314" s="128">
        <f>'EV ECONOMICA'!CL314</f>
        <v>0</v>
      </c>
      <c r="AO314" s="230"/>
      <c r="AP314" s="128">
        <f>'EV ECONOMICA'!CQ314</f>
        <v>0</v>
      </c>
      <c r="AQ314" s="230"/>
      <c r="AR314" s="128">
        <f>'EV ECONOMICA'!CV314</f>
        <v>0</v>
      </c>
      <c r="AS314" s="230"/>
      <c r="AT314" s="128">
        <f>'EV ECONOMICA'!DA314</f>
        <v>0</v>
      </c>
      <c r="AU314" s="230"/>
      <c r="AV314" s="128">
        <f>'EV ECONOMICA'!DF314</f>
        <v>3580</v>
      </c>
      <c r="AW314" s="230" t="s">
        <v>39</v>
      </c>
      <c r="AX314" s="128">
        <f>'EV ECONOMICA'!DK314</f>
        <v>3506</v>
      </c>
      <c r="AY314" s="230" t="s">
        <v>39</v>
      </c>
      <c r="AZ314" s="128">
        <f>'EV ECONOMICA'!DP314</f>
        <v>0</v>
      </c>
      <c r="BA314" s="230"/>
      <c r="BB314" s="128">
        <f>'EV ECONOMICA'!DU314</f>
        <v>0</v>
      </c>
      <c r="BC314" s="230"/>
      <c r="BD314" s="128">
        <f>'EV ECONOMICA'!DZ314</f>
        <v>0</v>
      </c>
      <c r="BE314" s="230"/>
      <c r="BF314" s="128">
        <f>'EV ECONOMICA'!EE314</f>
        <v>0</v>
      </c>
      <c r="BG314" s="230"/>
      <c r="BH314" s="128">
        <f>'EV ECONOMICA'!EJ314</f>
        <v>0</v>
      </c>
      <c r="BI314" s="230"/>
    </row>
    <row r="315" spans="1:61" s="226" customFormat="1" ht="25.5" x14ac:dyDescent="0.2">
      <c r="A315" s="103">
        <v>306</v>
      </c>
      <c r="B315" s="202" t="s">
        <v>463</v>
      </c>
      <c r="C315" s="121" t="s">
        <v>464</v>
      </c>
      <c r="D315" s="146">
        <v>1</v>
      </c>
      <c r="E315" s="227" t="s">
        <v>53</v>
      </c>
      <c r="F315" s="228">
        <v>8.3333333333333339</v>
      </c>
      <c r="G315" s="25">
        <v>6178.8122480000002</v>
      </c>
      <c r="H315" s="128">
        <f>'EV ECONOMICA'!J315</f>
        <v>0</v>
      </c>
      <c r="I315" s="230"/>
      <c r="J315" s="128">
        <f>'EV ECONOMICA'!O315</f>
        <v>0</v>
      </c>
      <c r="K315" s="230"/>
      <c r="L315" s="128">
        <f>'EV ECONOMICA'!T315</f>
        <v>0</v>
      </c>
      <c r="M315" s="230"/>
      <c r="N315" s="128">
        <f>'EV ECONOMICA'!Y315</f>
        <v>0</v>
      </c>
      <c r="O315" s="230"/>
      <c r="P315" s="128">
        <f>'EV ECONOMICA'!AD315</f>
        <v>0</v>
      </c>
      <c r="Q315" s="230"/>
      <c r="R315" s="128">
        <f>'EV ECONOMICA'!AI315</f>
        <v>0</v>
      </c>
      <c r="S315" s="230"/>
      <c r="T315" s="128">
        <f>'EV ECONOMICA'!AN315</f>
        <v>5190</v>
      </c>
      <c r="U315" s="230" t="s">
        <v>39</v>
      </c>
      <c r="V315" s="128">
        <f>'EV ECONOMICA'!AS315</f>
        <v>0</v>
      </c>
      <c r="W315" s="230"/>
      <c r="X315" s="128">
        <f>'EV ECONOMICA'!AX315</f>
        <v>0</v>
      </c>
      <c r="Y315" s="230"/>
      <c r="Z315" s="128">
        <f>'EV ECONOMICA'!BC315</f>
        <v>0</v>
      </c>
      <c r="AA315" s="230"/>
      <c r="AB315" s="128">
        <f>'EV ECONOMICA'!BH315</f>
        <v>0</v>
      </c>
      <c r="AC315" s="230"/>
      <c r="AD315" s="128">
        <f>'EV ECONOMICA'!BM315</f>
        <v>0</v>
      </c>
      <c r="AE315" s="230"/>
      <c r="AF315" s="128">
        <f>'EV ECONOMICA'!BR315</f>
        <v>0</v>
      </c>
      <c r="AG315" s="230"/>
      <c r="AH315" s="128">
        <f>'EV ECONOMICA'!BW315</f>
        <v>0</v>
      </c>
      <c r="AI315" s="230"/>
      <c r="AJ315" s="128">
        <f>'EV ECONOMICA'!CB315</f>
        <v>0</v>
      </c>
      <c r="AK315" s="230"/>
      <c r="AL315" s="128">
        <f>'EV ECONOMICA'!CG315</f>
        <v>0</v>
      </c>
      <c r="AM315" s="230"/>
      <c r="AN315" s="128">
        <f>'EV ECONOMICA'!CL315</f>
        <v>0</v>
      </c>
      <c r="AO315" s="230"/>
      <c r="AP315" s="128">
        <f>'EV ECONOMICA'!CQ315</f>
        <v>0</v>
      </c>
      <c r="AQ315" s="230"/>
      <c r="AR315" s="128">
        <f>'EV ECONOMICA'!CV315</f>
        <v>0</v>
      </c>
      <c r="AS315" s="230"/>
      <c r="AT315" s="128">
        <f>'EV ECONOMICA'!DA315</f>
        <v>0</v>
      </c>
      <c r="AU315" s="230"/>
      <c r="AV315" s="128">
        <f>'EV ECONOMICA'!DF315</f>
        <v>0</v>
      </c>
      <c r="AW315" s="230"/>
      <c r="AX315" s="128">
        <f>'EV ECONOMICA'!DK315</f>
        <v>0</v>
      </c>
      <c r="AY315" s="230"/>
      <c r="AZ315" s="128">
        <f>'EV ECONOMICA'!DP315</f>
        <v>0</v>
      </c>
      <c r="BA315" s="230"/>
      <c r="BB315" s="128">
        <f>'EV ECONOMICA'!DU315</f>
        <v>0</v>
      </c>
      <c r="BC315" s="230"/>
      <c r="BD315" s="128">
        <f>'EV ECONOMICA'!DZ315</f>
        <v>0</v>
      </c>
      <c r="BE315" s="230"/>
      <c r="BF315" s="128">
        <f>'EV ECONOMICA'!EE315</f>
        <v>132767</v>
      </c>
      <c r="BG315" s="230" t="s">
        <v>39</v>
      </c>
      <c r="BH315" s="128">
        <f>'EV ECONOMICA'!EJ315</f>
        <v>0</v>
      </c>
      <c r="BI315" s="230"/>
    </row>
    <row r="316" spans="1:61" s="226" customFormat="1" ht="25.5" x14ac:dyDescent="0.2">
      <c r="A316" s="103">
        <v>307</v>
      </c>
      <c r="B316" s="202" t="s">
        <v>465</v>
      </c>
      <c r="C316" s="121" t="s">
        <v>464</v>
      </c>
      <c r="D316" s="146">
        <v>1</v>
      </c>
      <c r="E316" s="227" t="s">
        <v>53</v>
      </c>
      <c r="F316" s="228">
        <v>23.333333333333332</v>
      </c>
      <c r="G316" s="25">
        <v>8246.3765579999999</v>
      </c>
      <c r="H316" s="128">
        <f>'EV ECONOMICA'!J316</f>
        <v>0</v>
      </c>
      <c r="I316" s="230"/>
      <c r="J316" s="128">
        <f>'EV ECONOMICA'!O316</f>
        <v>0</v>
      </c>
      <c r="K316" s="230"/>
      <c r="L316" s="128">
        <f>'EV ECONOMICA'!T316</f>
        <v>0</v>
      </c>
      <c r="M316" s="230"/>
      <c r="N316" s="128">
        <f>'EV ECONOMICA'!Y316</f>
        <v>0</v>
      </c>
      <c r="O316" s="230"/>
      <c r="P316" s="128">
        <f>'EV ECONOMICA'!AD316</f>
        <v>0</v>
      </c>
      <c r="Q316" s="230"/>
      <c r="R316" s="128">
        <f>'EV ECONOMICA'!AI316</f>
        <v>0</v>
      </c>
      <c r="S316" s="230"/>
      <c r="T316" s="128">
        <f>'EV ECONOMICA'!AN316</f>
        <v>6800</v>
      </c>
      <c r="U316" s="230" t="s">
        <v>39</v>
      </c>
      <c r="V316" s="128">
        <f>'EV ECONOMICA'!AS316</f>
        <v>0</v>
      </c>
      <c r="W316" s="230"/>
      <c r="X316" s="128">
        <f>'EV ECONOMICA'!AX316</f>
        <v>0</v>
      </c>
      <c r="Y316" s="230"/>
      <c r="Z316" s="128">
        <f>'EV ECONOMICA'!BC316</f>
        <v>0</v>
      </c>
      <c r="AA316" s="230"/>
      <c r="AB316" s="128">
        <f>'EV ECONOMICA'!BH316</f>
        <v>0</v>
      </c>
      <c r="AC316" s="230"/>
      <c r="AD316" s="128">
        <f>'EV ECONOMICA'!BM316</f>
        <v>0</v>
      </c>
      <c r="AE316" s="230"/>
      <c r="AF316" s="128">
        <f>'EV ECONOMICA'!BR316</f>
        <v>0</v>
      </c>
      <c r="AG316" s="230"/>
      <c r="AH316" s="128">
        <f>'EV ECONOMICA'!BW316</f>
        <v>0</v>
      </c>
      <c r="AI316" s="230"/>
      <c r="AJ316" s="128">
        <f>'EV ECONOMICA'!CB316</f>
        <v>0</v>
      </c>
      <c r="AK316" s="230"/>
      <c r="AL316" s="128">
        <f>'EV ECONOMICA'!CG316</f>
        <v>0</v>
      </c>
      <c r="AM316" s="230"/>
      <c r="AN316" s="128">
        <f>'EV ECONOMICA'!CL316</f>
        <v>0</v>
      </c>
      <c r="AO316" s="230"/>
      <c r="AP316" s="128">
        <f>'EV ECONOMICA'!CQ316</f>
        <v>0</v>
      </c>
      <c r="AQ316" s="230"/>
      <c r="AR316" s="128">
        <f>'EV ECONOMICA'!CV316</f>
        <v>0</v>
      </c>
      <c r="AS316" s="230"/>
      <c r="AT316" s="128">
        <f>'EV ECONOMICA'!DA316</f>
        <v>0</v>
      </c>
      <c r="AU316" s="230"/>
      <c r="AV316" s="128">
        <f>'EV ECONOMICA'!DF316</f>
        <v>0</v>
      </c>
      <c r="AW316" s="230"/>
      <c r="AX316" s="128">
        <f>'EV ECONOMICA'!DK316</f>
        <v>0</v>
      </c>
      <c r="AY316" s="230"/>
      <c r="AZ316" s="128">
        <f>'EV ECONOMICA'!DP316</f>
        <v>0</v>
      </c>
      <c r="BA316" s="230"/>
      <c r="BB316" s="128">
        <f>'EV ECONOMICA'!DU316</f>
        <v>0</v>
      </c>
      <c r="BC316" s="230"/>
      <c r="BD316" s="128">
        <f>'EV ECONOMICA'!DZ316</f>
        <v>0</v>
      </c>
      <c r="BE316" s="230"/>
      <c r="BF316" s="128">
        <f>'EV ECONOMICA'!EE316</f>
        <v>4955</v>
      </c>
      <c r="BG316" s="230" t="s">
        <v>39</v>
      </c>
      <c r="BH316" s="128">
        <f>'EV ECONOMICA'!EJ316</f>
        <v>0</v>
      </c>
      <c r="BI316" s="230"/>
    </row>
    <row r="317" spans="1:61" s="226" customFormat="1" ht="25.5" x14ac:dyDescent="0.2">
      <c r="A317" s="103">
        <v>308</v>
      </c>
      <c r="B317" s="202" t="s">
        <v>466</v>
      </c>
      <c r="C317" s="121" t="s">
        <v>464</v>
      </c>
      <c r="D317" s="146">
        <v>1</v>
      </c>
      <c r="E317" s="227" t="s">
        <v>53</v>
      </c>
      <c r="F317" s="228">
        <v>21.666666666666668</v>
      </c>
      <c r="G317" s="25">
        <v>11168.617908</v>
      </c>
      <c r="H317" s="128">
        <f>'EV ECONOMICA'!J317</f>
        <v>0</v>
      </c>
      <c r="I317" s="230"/>
      <c r="J317" s="128">
        <f>'EV ECONOMICA'!O317</f>
        <v>0</v>
      </c>
      <c r="K317" s="230"/>
      <c r="L317" s="128">
        <f>'EV ECONOMICA'!T317</f>
        <v>0</v>
      </c>
      <c r="M317" s="230"/>
      <c r="N317" s="128">
        <f>'EV ECONOMICA'!Y317</f>
        <v>0</v>
      </c>
      <c r="O317" s="230"/>
      <c r="P317" s="128">
        <f>'EV ECONOMICA'!AD317</f>
        <v>0</v>
      </c>
      <c r="Q317" s="230"/>
      <c r="R317" s="128">
        <f>'EV ECONOMICA'!AI317</f>
        <v>0</v>
      </c>
      <c r="S317" s="230"/>
      <c r="T317" s="128">
        <f>'EV ECONOMICA'!AN317</f>
        <v>9100</v>
      </c>
      <c r="U317" s="230" t="s">
        <v>39</v>
      </c>
      <c r="V317" s="128">
        <f>'EV ECONOMICA'!AS317</f>
        <v>0</v>
      </c>
      <c r="W317" s="230"/>
      <c r="X317" s="128">
        <f>'EV ECONOMICA'!AX317</f>
        <v>0</v>
      </c>
      <c r="Y317" s="230"/>
      <c r="Z317" s="128">
        <f>'EV ECONOMICA'!BC317</f>
        <v>0</v>
      </c>
      <c r="AA317" s="230"/>
      <c r="AB317" s="128">
        <f>'EV ECONOMICA'!BH317</f>
        <v>0</v>
      </c>
      <c r="AC317" s="230"/>
      <c r="AD317" s="128">
        <f>'EV ECONOMICA'!BM317</f>
        <v>0</v>
      </c>
      <c r="AE317" s="230"/>
      <c r="AF317" s="128">
        <f>'EV ECONOMICA'!BR317</f>
        <v>0</v>
      </c>
      <c r="AG317" s="230"/>
      <c r="AH317" s="128">
        <f>'EV ECONOMICA'!BW317</f>
        <v>0</v>
      </c>
      <c r="AI317" s="230"/>
      <c r="AJ317" s="128">
        <f>'EV ECONOMICA'!CB317</f>
        <v>0</v>
      </c>
      <c r="AK317" s="230"/>
      <c r="AL317" s="128">
        <f>'EV ECONOMICA'!CG317</f>
        <v>0</v>
      </c>
      <c r="AM317" s="230"/>
      <c r="AN317" s="128">
        <f>'EV ECONOMICA'!CL317</f>
        <v>0</v>
      </c>
      <c r="AO317" s="230"/>
      <c r="AP317" s="128">
        <f>'EV ECONOMICA'!CQ317</f>
        <v>0</v>
      </c>
      <c r="AQ317" s="230"/>
      <c r="AR317" s="128">
        <f>'EV ECONOMICA'!CV317</f>
        <v>0</v>
      </c>
      <c r="AS317" s="230"/>
      <c r="AT317" s="128">
        <f>'EV ECONOMICA'!DA317</f>
        <v>0</v>
      </c>
      <c r="AU317" s="230"/>
      <c r="AV317" s="128">
        <f>'EV ECONOMICA'!DF317</f>
        <v>0</v>
      </c>
      <c r="AW317" s="230"/>
      <c r="AX317" s="128">
        <f>'EV ECONOMICA'!DK317</f>
        <v>0</v>
      </c>
      <c r="AY317" s="230"/>
      <c r="AZ317" s="128">
        <f>'EV ECONOMICA'!DP317</f>
        <v>0</v>
      </c>
      <c r="BA317" s="230"/>
      <c r="BB317" s="128">
        <f>'EV ECONOMICA'!DU317</f>
        <v>0</v>
      </c>
      <c r="BC317" s="230"/>
      <c r="BD317" s="128">
        <f>'EV ECONOMICA'!DZ317</f>
        <v>0</v>
      </c>
      <c r="BE317" s="230"/>
      <c r="BF317" s="128">
        <f>'EV ECONOMICA'!EE317</f>
        <v>6671</v>
      </c>
      <c r="BG317" s="230" t="s">
        <v>39</v>
      </c>
      <c r="BH317" s="128">
        <f>'EV ECONOMICA'!EJ317</f>
        <v>0</v>
      </c>
      <c r="BI317" s="230"/>
    </row>
    <row r="318" spans="1:61" s="226" customFormat="1" ht="38.25" x14ac:dyDescent="0.2">
      <c r="A318" s="103">
        <v>309</v>
      </c>
      <c r="B318" s="202" t="s">
        <v>467</v>
      </c>
      <c r="C318" s="121" t="s">
        <v>468</v>
      </c>
      <c r="D318" s="146">
        <v>1</v>
      </c>
      <c r="E318" s="227" t="s">
        <v>53</v>
      </c>
      <c r="F318" s="228">
        <v>98.333333333333329</v>
      </c>
      <c r="G318" s="25">
        <v>9372</v>
      </c>
      <c r="H318" s="128">
        <f>'EV ECONOMICA'!J318</f>
        <v>0</v>
      </c>
      <c r="I318" s="230"/>
      <c r="J318" s="128">
        <f>'EV ECONOMICA'!O318</f>
        <v>0</v>
      </c>
      <c r="K318" s="230"/>
      <c r="L318" s="128">
        <f>'EV ECONOMICA'!T318</f>
        <v>0</v>
      </c>
      <c r="M318" s="230"/>
      <c r="N318" s="128">
        <f>'EV ECONOMICA'!Y318</f>
        <v>0</v>
      </c>
      <c r="O318" s="230"/>
      <c r="P318" s="128">
        <f>'EV ECONOMICA'!AD318</f>
        <v>0</v>
      </c>
      <c r="Q318" s="230"/>
      <c r="R318" s="128">
        <f>'EV ECONOMICA'!AI318</f>
        <v>0</v>
      </c>
      <c r="S318" s="230"/>
      <c r="T318" s="128">
        <f>'EV ECONOMICA'!AN318</f>
        <v>65000</v>
      </c>
      <c r="U318" s="230" t="s">
        <v>39</v>
      </c>
      <c r="V318" s="128">
        <f>'EV ECONOMICA'!AS318</f>
        <v>0</v>
      </c>
      <c r="W318" s="230"/>
      <c r="X318" s="128">
        <f>'EV ECONOMICA'!AX318</f>
        <v>9159</v>
      </c>
      <c r="Y318" s="230" t="s">
        <v>39</v>
      </c>
      <c r="Z318" s="128">
        <f>'EV ECONOMICA'!BC318</f>
        <v>0</v>
      </c>
      <c r="AA318" s="230"/>
      <c r="AB318" s="128">
        <f>'EV ECONOMICA'!BH318</f>
        <v>0</v>
      </c>
      <c r="AC318" s="230"/>
      <c r="AD318" s="128">
        <f>'EV ECONOMICA'!BM318</f>
        <v>0</v>
      </c>
      <c r="AE318" s="230"/>
      <c r="AF318" s="128">
        <f>'EV ECONOMICA'!BR318</f>
        <v>0</v>
      </c>
      <c r="AG318" s="230"/>
      <c r="AH318" s="128">
        <f>'EV ECONOMICA'!BW318</f>
        <v>0</v>
      </c>
      <c r="AI318" s="230"/>
      <c r="AJ318" s="128">
        <f>'EV ECONOMICA'!CB318</f>
        <v>0</v>
      </c>
      <c r="AK318" s="230"/>
      <c r="AL318" s="128">
        <f>'EV ECONOMICA'!CG318</f>
        <v>0</v>
      </c>
      <c r="AM318" s="230"/>
      <c r="AN318" s="128">
        <f>'EV ECONOMICA'!CL318</f>
        <v>81724.44</v>
      </c>
      <c r="AO318" s="230" t="s">
        <v>39</v>
      </c>
      <c r="AP318" s="128">
        <f>'EV ECONOMICA'!CQ318</f>
        <v>0</v>
      </c>
      <c r="AQ318" s="230"/>
      <c r="AR318" s="128">
        <f>'EV ECONOMICA'!CV318</f>
        <v>56889</v>
      </c>
      <c r="AS318" s="230" t="s">
        <v>38</v>
      </c>
      <c r="AT318" s="128">
        <f>'EV ECONOMICA'!DA318</f>
        <v>0</v>
      </c>
      <c r="AU318" s="230"/>
      <c r="AV318" s="128">
        <f>'EV ECONOMICA'!DF318</f>
        <v>0</v>
      </c>
      <c r="AW318" s="230"/>
      <c r="AX318" s="128">
        <f>'EV ECONOMICA'!DK318</f>
        <v>0</v>
      </c>
      <c r="AY318" s="230"/>
      <c r="AZ318" s="128">
        <f>'EV ECONOMICA'!DP318</f>
        <v>0</v>
      </c>
      <c r="BA318" s="230"/>
      <c r="BB318" s="128">
        <f>'EV ECONOMICA'!DU318</f>
        <v>0</v>
      </c>
      <c r="BC318" s="230"/>
      <c r="BD318" s="128">
        <f>'EV ECONOMICA'!DZ318</f>
        <v>0</v>
      </c>
      <c r="BE318" s="230"/>
      <c r="BF318" s="128">
        <f>'EV ECONOMICA'!EE318</f>
        <v>0</v>
      </c>
      <c r="BG318" s="230"/>
      <c r="BH318" s="128">
        <f>'EV ECONOMICA'!EJ318</f>
        <v>0</v>
      </c>
      <c r="BI318" s="230"/>
    </row>
    <row r="319" spans="1:61" s="226" customFormat="1" ht="51" x14ac:dyDescent="0.2">
      <c r="A319" s="103">
        <v>310</v>
      </c>
      <c r="B319" s="202" t="s">
        <v>469</v>
      </c>
      <c r="C319" s="121" t="s">
        <v>470</v>
      </c>
      <c r="D319" s="146">
        <v>1</v>
      </c>
      <c r="E319" s="227" t="s">
        <v>53</v>
      </c>
      <c r="F319" s="228">
        <v>1727</v>
      </c>
      <c r="G319" s="25">
        <v>1463.7</v>
      </c>
      <c r="H319" s="128">
        <f>'EV ECONOMICA'!J319</f>
        <v>0</v>
      </c>
      <c r="I319" s="230"/>
      <c r="J319" s="128">
        <f>'EV ECONOMICA'!O319</f>
        <v>0</v>
      </c>
      <c r="K319" s="230"/>
      <c r="L319" s="128">
        <f>'EV ECONOMICA'!T319</f>
        <v>0</v>
      </c>
      <c r="M319" s="230"/>
      <c r="N319" s="128">
        <f>'EV ECONOMICA'!Y319</f>
        <v>0</v>
      </c>
      <c r="O319" s="230"/>
      <c r="P319" s="128">
        <f>'EV ECONOMICA'!AD319</f>
        <v>0</v>
      </c>
      <c r="Q319" s="230"/>
      <c r="R319" s="128">
        <f>'EV ECONOMICA'!AI319</f>
        <v>1463.7</v>
      </c>
      <c r="S319" s="230" t="s">
        <v>575</v>
      </c>
      <c r="T319" s="128">
        <f>'EV ECONOMICA'!AN319</f>
        <v>1477.98</v>
      </c>
      <c r="U319" s="230" t="s">
        <v>39</v>
      </c>
      <c r="V319" s="128">
        <f>'EV ECONOMICA'!AS319</f>
        <v>0</v>
      </c>
      <c r="W319" s="230"/>
      <c r="X319" s="128">
        <f>'EV ECONOMICA'!AX319</f>
        <v>1467.27</v>
      </c>
      <c r="Y319" s="230" t="s">
        <v>575</v>
      </c>
      <c r="Z319" s="128">
        <f>'EV ECONOMICA'!BC319</f>
        <v>0</v>
      </c>
      <c r="AA319" s="230"/>
      <c r="AB319" s="128">
        <f>'EV ECONOMICA'!BH319</f>
        <v>0</v>
      </c>
      <c r="AC319" s="230"/>
      <c r="AD319" s="128">
        <f>'EV ECONOMICA'!BM319</f>
        <v>0</v>
      </c>
      <c r="AE319" s="230"/>
      <c r="AF319" s="128">
        <f>'EV ECONOMICA'!BR319</f>
        <v>0</v>
      </c>
      <c r="AG319" s="230"/>
      <c r="AH319" s="128">
        <f>'EV ECONOMICA'!BW319</f>
        <v>0</v>
      </c>
      <c r="AI319" s="230"/>
      <c r="AJ319" s="128">
        <f>'EV ECONOMICA'!CB319</f>
        <v>0</v>
      </c>
      <c r="AK319" s="230"/>
      <c r="AL319" s="128">
        <f>'EV ECONOMICA'!CG319</f>
        <v>1825.46</v>
      </c>
      <c r="AM319" s="230"/>
      <c r="AN319" s="128">
        <f>'EV ECONOMICA'!CL319</f>
        <v>2021.81</v>
      </c>
      <c r="AO319" s="230" t="s">
        <v>39</v>
      </c>
      <c r="AP319" s="128">
        <f>'EV ECONOMICA'!CQ319</f>
        <v>0</v>
      </c>
      <c r="AQ319" s="230"/>
      <c r="AR319" s="128">
        <f>'EV ECONOMICA'!CV319</f>
        <v>0</v>
      </c>
      <c r="AS319" s="230"/>
      <c r="AT319" s="128">
        <f>'EV ECONOMICA'!DA319</f>
        <v>0</v>
      </c>
      <c r="AU319" s="230"/>
      <c r="AV319" s="128">
        <f>'EV ECONOMICA'!DF319</f>
        <v>0</v>
      </c>
      <c r="AW319" s="230"/>
      <c r="AX319" s="128">
        <f>'EV ECONOMICA'!DK319</f>
        <v>1467.27</v>
      </c>
      <c r="AY319" s="230" t="s">
        <v>39</v>
      </c>
      <c r="AZ319" s="128">
        <f>'EV ECONOMICA'!DP319</f>
        <v>0</v>
      </c>
      <c r="BA319" s="230"/>
      <c r="BB319" s="128">
        <f>'EV ECONOMICA'!DU319</f>
        <v>0</v>
      </c>
      <c r="BC319" s="230"/>
      <c r="BD319" s="128">
        <f>'EV ECONOMICA'!DZ319</f>
        <v>0</v>
      </c>
      <c r="BE319" s="230"/>
      <c r="BF319" s="128">
        <f>'EV ECONOMICA'!EE319</f>
        <v>0</v>
      </c>
      <c r="BG319" s="230"/>
      <c r="BH319" s="128">
        <f>'EV ECONOMICA'!EJ319</f>
        <v>0</v>
      </c>
      <c r="BI319" s="230"/>
    </row>
    <row r="320" spans="1:61" s="226" customFormat="1" ht="38.25" x14ac:dyDescent="0.2">
      <c r="A320" s="103">
        <v>311</v>
      </c>
      <c r="B320" s="202" t="s">
        <v>471</v>
      </c>
      <c r="C320" s="121" t="s">
        <v>52</v>
      </c>
      <c r="D320" s="146">
        <v>1</v>
      </c>
      <c r="E320" s="227" t="s">
        <v>53</v>
      </c>
      <c r="F320" s="228">
        <v>26.333333333333332</v>
      </c>
      <c r="G320" s="25">
        <v>7103</v>
      </c>
      <c r="H320" s="128">
        <f>'EV ECONOMICA'!J320</f>
        <v>0</v>
      </c>
      <c r="I320" s="230"/>
      <c r="J320" s="128">
        <f>'EV ECONOMICA'!O320</f>
        <v>6900</v>
      </c>
      <c r="K320" s="230" t="s">
        <v>39</v>
      </c>
      <c r="L320" s="128">
        <f>'EV ECONOMICA'!T320</f>
        <v>0</v>
      </c>
      <c r="M320" s="230"/>
      <c r="N320" s="128">
        <f>'EV ECONOMICA'!Y320</f>
        <v>0</v>
      </c>
      <c r="O320" s="230"/>
      <c r="P320" s="128">
        <f>'EV ECONOMICA'!AD320</f>
        <v>0</v>
      </c>
      <c r="Q320" s="230"/>
      <c r="R320" s="128">
        <f>'EV ECONOMICA'!AI320</f>
        <v>0</v>
      </c>
      <c r="S320" s="230"/>
      <c r="T320" s="128">
        <f>'EV ECONOMICA'!AN320</f>
        <v>0</v>
      </c>
      <c r="U320" s="230"/>
      <c r="V320" s="128">
        <f>'EV ECONOMICA'!AS320</f>
        <v>0</v>
      </c>
      <c r="W320" s="230"/>
      <c r="X320" s="128">
        <f>'EV ECONOMICA'!AX320</f>
        <v>7000</v>
      </c>
      <c r="Y320" s="230" t="s">
        <v>38</v>
      </c>
      <c r="Z320" s="128">
        <f>'EV ECONOMICA'!BC320</f>
        <v>0</v>
      </c>
      <c r="AA320" s="230"/>
      <c r="AB320" s="128">
        <f>'EV ECONOMICA'!BH320</f>
        <v>0</v>
      </c>
      <c r="AC320" s="230"/>
      <c r="AD320" s="128">
        <f>'EV ECONOMICA'!BM320</f>
        <v>5650</v>
      </c>
      <c r="AE320" s="230" t="s">
        <v>39</v>
      </c>
      <c r="AF320" s="128">
        <f>'EV ECONOMICA'!BR320</f>
        <v>0</v>
      </c>
      <c r="AG320" s="230"/>
      <c r="AH320" s="128">
        <f>'EV ECONOMICA'!BW320</f>
        <v>0</v>
      </c>
      <c r="AI320" s="230"/>
      <c r="AJ320" s="128">
        <f>'EV ECONOMICA'!CB320</f>
        <v>0</v>
      </c>
      <c r="AK320" s="230"/>
      <c r="AL320" s="128">
        <f>'EV ECONOMICA'!CG320</f>
        <v>0</v>
      </c>
      <c r="AM320" s="230"/>
      <c r="AN320" s="128">
        <f>'EV ECONOMICA'!CL320</f>
        <v>7017</v>
      </c>
      <c r="AO320" s="230" t="s">
        <v>39</v>
      </c>
      <c r="AP320" s="128">
        <f>'EV ECONOMICA'!CQ320</f>
        <v>0</v>
      </c>
      <c r="AQ320" s="230"/>
      <c r="AR320" s="128">
        <f>'EV ECONOMICA'!CV320</f>
        <v>6242</v>
      </c>
      <c r="AS320" s="230" t="s">
        <v>39</v>
      </c>
      <c r="AT320" s="128">
        <f>'EV ECONOMICA'!DA320</f>
        <v>0</v>
      </c>
      <c r="AU320" s="230"/>
      <c r="AV320" s="128">
        <f>'EV ECONOMICA'!DF320</f>
        <v>0</v>
      </c>
      <c r="AW320" s="230"/>
      <c r="AX320" s="128">
        <f>'EV ECONOMICA'!DK320</f>
        <v>0</v>
      </c>
      <c r="AY320" s="230"/>
      <c r="AZ320" s="128">
        <f>'EV ECONOMICA'!DP320</f>
        <v>0</v>
      </c>
      <c r="BA320" s="230"/>
      <c r="BB320" s="128">
        <f>'EV ECONOMICA'!DU320</f>
        <v>0</v>
      </c>
      <c r="BC320" s="230"/>
      <c r="BD320" s="128">
        <f>'EV ECONOMICA'!DZ320</f>
        <v>0</v>
      </c>
      <c r="BE320" s="230"/>
      <c r="BF320" s="128">
        <f>'EV ECONOMICA'!EE320</f>
        <v>0</v>
      </c>
      <c r="BG320" s="230"/>
      <c r="BH320" s="128">
        <f>'EV ECONOMICA'!EJ320</f>
        <v>0</v>
      </c>
      <c r="BI320" s="230"/>
    </row>
    <row r="321" spans="1:61" s="226" customFormat="1" ht="38.25" x14ac:dyDescent="0.2">
      <c r="A321" s="103">
        <v>312</v>
      </c>
      <c r="B321" s="202" t="s">
        <v>472</v>
      </c>
      <c r="C321" s="121" t="s">
        <v>52</v>
      </c>
      <c r="D321" s="146">
        <v>1</v>
      </c>
      <c r="E321" s="227" t="s">
        <v>53</v>
      </c>
      <c r="F321" s="228">
        <v>219.66666666666666</v>
      </c>
      <c r="G321" s="25">
        <v>5655.9510000000009</v>
      </c>
      <c r="H321" s="128">
        <f>'EV ECONOMICA'!J321</f>
        <v>0</v>
      </c>
      <c r="I321" s="230"/>
      <c r="J321" s="128">
        <f>'EV ECONOMICA'!O321</f>
        <v>5500</v>
      </c>
      <c r="K321" s="230" t="s">
        <v>39</v>
      </c>
      <c r="L321" s="128">
        <f>'EV ECONOMICA'!T321</f>
        <v>0</v>
      </c>
      <c r="M321" s="230"/>
      <c r="N321" s="128">
        <f>'EV ECONOMICA'!Y321</f>
        <v>0</v>
      </c>
      <c r="O321" s="230"/>
      <c r="P321" s="128">
        <f>'EV ECONOMICA'!AD321</f>
        <v>0</v>
      </c>
      <c r="Q321" s="230"/>
      <c r="R321" s="128">
        <f>'EV ECONOMICA'!AI321</f>
        <v>0</v>
      </c>
      <c r="S321" s="230"/>
      <c r="T321" s="128">
        <f>'EV ECONOMICA'!AN321</f>
        <v>0</v>
      </c>
      <c r="U321" s="230"/>
      <c r="V321" s="128">
        <f>'EV ECONOMICA'!AS321</f>
        <v>0</v>
      </c>
      <c r="W321" s="230"/>
      <c r="X321" s="128">
        <f>'EV ECONOMICA'!AX321</f>
        <v>6591</v>
      </c>
      <c r="Y321" s="230" t="s">
        <v>38</v>
      </c>
      <c r="Z321" s="128">
        <f>'EV ECONOMICA'!BC321</f>
        <v>0</v>
      </c>
      <c r="AA321" s="230"/>
      <c r="AB321" s="128">
        <f>'EV ECONOMICA'!BH321</f>
        <v>0</v>
      </c>
      <c r="AC321" s="230"/>
      <c r="AD321" s="128">
        <f>'EV ECONOMICA'!BM321</f>
        <v>4500</v>
      </c>
      <c r="AE321" s="230" t="s">
        <v>39</v>
      </c>
      <c r="AF321" s="128">
        <f>'EV ECONOMICA'!BR321</f>
        <v>0</v>
      </c>
      <c r="AG321" s="230"/>
      <c r="AH321" s="128">
        <f>'EV ECONOMICA'!BW321</f>
        <v>0</v>
      </c>
      <c r="AI321" s="230"/>
      <c r="AJ321" s="128">
        <f>'EV ECONOMICA'!CB321</f>
        <v>0</v>
      </c>
      <c r="AK321" s="230"/>
      <c r="AL321" s="128">
        <f>'EV ECONOMICA'!CG321</f>
        <v>0</v>
      </c>
      <c r="AM321" s="230"/>
      <c r="AN321" s="128">
        <f>'EV ECONOMICA'!CL321</f>
        <v>6746</v>
      </c>
      <c r="AO321" s="230" t="s">
        <v>39</v>
      </c>
      <c r="AP321" s="128">
        <f>'EV ECONOMICA'!CQ321</f>
        <v>0</v>
      </c>
      <c r="AQ321" s="230"/>
      <c r="AR321" s="128">
        <f>'EV ECONOMICA'!CV321</f>
        <v>6647</v>
      </c>
      <c r="AS321" s="230" t="s">
        <v>39</v>
      </c>
      <c r="AT321" s="128">
        <f>'EV ECONOMICA'!DA321</f>
        <v>0</v>
      </c>
      <c r="AU321" s="230"/>
      <c r="AV321" s="128">
        <f>'EV ECONOMICA'!DF321</f>
        <v>0</v>
      </c>
      <c r="AW321" s="230"/>
      <c r="AX321" s="128">
        <f>'EV ECONOMICA'!DK321</f>
        <v>0</v>
      </c>
      <c r="AY321" s="230"/>
      <c r="AZ321" s="128">
        <f>'EV ECONOMICA'!DP321</f>
        <v>0</v>
      </c>
      <c r="BA321" s="230"/>
      <c r="BB321" s="128">
        <f>'EV ECONOMICA'!DU321</f>
        <v>0</v>
      </c>
      <c r="BC321" s="230"/>
      <c r="BD321" s="128">
        <f>'EV ECONOMICA'!DZ321</f>
        <v>0</v>
      </c>
      <c r="BE321" s="230"/>
      <c r="BF321" s="128">
        <f>'EV ECONOMICA'!EE321</f>
        <v>0</v>
      </c>
      <c r="BG321" s="230"/>
      <c r="BH321" s="128">
        <f>'EV ECONOMICA'!EJ321</f>
        <v>0</v>
      </c>
      <c r="BI321" s="230"/>
    </row>
    <row r="322" spans="1:61" s="226" customFormat="1" ht="38.25" x14ac:dyDescent="0.2">
      <c r="A322" s="103">
        <v>313</v>
      </c>
      <c r="B322" s="202" t="s">
        <v>473</v>
      </c>
      <c r="C322" s="121" t="s">
        <v>52</v>
      </c>
      <c r="D322" s="146">
        <v>1</v>
      </c>
      <c r="E322" s="227" t="s">
        <v>53</v>
      </c>
      <c r="F322" s="228">
        <v>270</v>
      </c>
      <c r="G322" s="25">
        <v>5655.9510000000009</v>
      </c>
      <c r="H322" s="128">
        <f>'EV ECONOMICA'!J322</f>
        <v>0</v>
      </c>
      <c r="I322" s="230"/>
      <c r="J322" s="128">
        <f>'EV ECONOMICA'!O322</f>
        <v>5500</v>
      </c>
      <c r="K322" s="230" t="s">
        <v>39</v>
      </c>
      <c r="L322" s="128">
        <f>'EV ECONOMICA'!T322</f>
        <v>0</v>
      </c>
      <c r="M322" s="230"/>
      <c r="N322" s="128">
        <f>'EV ECONOMICA'!Y322</f>
        <v>0</v>
      </c>
      <c r="O322" s="230"/>
      <c r="P322" s="128">
        <f>'EV ECONOMICA'!AD322</f>
        <v>0</v>
      </c>
      <c r="Q322" s="230"/>
      <c r="R322" s="128">
        <f>'EV ECONOMICA'!AI322</f>
        <v>0</v>
      </c>
      <c r="S322" s="230"/>
      <c r="T322" s="128">
        <f>'EV ECONOMICA'!AN322</f>
        <v>0</v>
      </c>
      <c r="U322" s="230"/>
      <c r="V322" s="128">
        <f>'EV ECONOMICA'!AS322</f>
        <v>0</v>
      </c>
      <c r="W322" s="230"/>
      <c r="X322" s="128">
        <f>'EV ECONOMICA'!AX322</f>
        <v>5682</v>
      </c>
      <c r="Y322" s="230" t="s">
        <v>38</v>
      </c>
      <c r="Z322" s="128">
        <f>'EV ECONOMICA'!BC322</f>
        <v>0</v>
      </c>
      <c r="AA322" s="230"/>
      <c r="AB322" s="128">
        <f>'EV ECONOMICA'!BH322</f>
        <v>0</v>
      </c>
      <c r="AC322" s="230"/>
      <c r="AD322" s="128">
        <f>'EV ECONOMICA'!BM322</f>
        <v>4500</v>
      </c>
      <c r="AE322" s="230" t="s">
        <v>39</v>
      </c>
      <c r="AF322" s="128">
        <f>'EV ECONOMICA'!BR322</f>
        <v>0</v>
      </c>
      <c r="AG322" s="230"/>
      <c r="AH322" s="128">
        <f>'EV ECONOMICA'!BW322</f>
        <v>0</v>
      </c>
      <c r="AI322" s="230"/>
      <c r="AJ322" s="128">
        <f>'EV ECONOMICA'!CB322</f>
        <v>0</v>
      </c>
      <c r="AK322" s="230"/>
      <c r="AL322" s="128">
        <f>'EV ECONOMICA'!CG322</f>
        <v>0</v>
      </c>
      <c r="AM322" s="230"/>
      <c r="AN322" s="128">
        <f>'EV ECONOMICA'!CL322</f>
        <v>8538</v>
      </c>
      <c r="AO322" s="230" t="s">
        <v>39</v>
      </c>
      <c r="AP322" s="128">
        <f>'EV ECONOMICA'!CQ322</f>
        <v>0</v>
      </c>
      <c r="AQ322" s="230"/>
      <c r="AR322" s="128">
        <f>'EV ECONOMICA'!CV322</f>
        <v>5705</v>
      </c>
      <c r="AS322" s="230" t="s">
        <v>39</v>
      </c>
      <c r="AT322" s="128">
        <f>'EV ECONOMICA'!DA322</f>
        <v>0</v>
      </c>
      <c r="AU322" s="230"/>
      <c r="AV322" s="128">
        <f>'EV ECONOMICA'!DF322</f>
        <v>0</v>
      </c>
      <c r="AW322" s="230"/>
      <c r="AX322" s="128">
        <f>'EV ECONOMICA'!DK322</f>
        <v>0</v>
      </c>
      <c r="AY322" s="230"/>
      <c r="AZ322" s="128">
        <f>'EV ECONOMICA'!DP322</f>
        <v>0</v>
      </c>
      <c r="BA322" s="230"/>
      <c r="BB322" s="128">
        <f>'EV ECONOMICA'!DU322</f>
        <v>0</v>
      </c>
      <c r="BC322" s="230"/>
      <c r="BD322" s="128">
        <f>'EV ECONOMICA'!DZ322</f>
        <v>0</v>
      </c>
      <c r="BE322" s="230"/>
      <c r="BF322" s="128">
        <f>'EV ECONOMICA'!EE322</f>
        <v>0</v>
      </c>
      <c r="BG322" s="230"/>
      <c r="BH322" s="128">
        <f>'EV ECONOMICA'!EJ322</f>
        <v>0</v>
      </c>
      <c r="BI322" s="230"/>
    </row>
    <row r="323" spans="1:61" s="226" customFormat="1" ht="76.5" x14ac:dyDescent="0.2">
      <c r="A323" s="103">
        <v>314</v>
      </c>
      <c r="B323" s="202" t="s">
        <v>474</v>
      </c>
      <c r="C323" s="121" t="s">
        <v>52</v>
      </c>
      <c r="D323" s="146">
        <v>1</v>
      </c>
      <c r="E323" s="227" t="s">
        <v>53</v>
      </c>
      <c r="F323" s="228">
        <v>1</v>
      </c>
      <c r="G323" s="25">
        <v>64630</v>
      </c>
      <c r="H323" s="128">
        <f>'EV ECONOMICA'!J323</f>
        <v>0</v>
      </c>
      <c r="I323" s="230"/>
      <c r="J323" s="128">
        <f>'EV ECONOMICA'!O323</f>
        <v>0</v>
      </c>
      <c r="K323" s="230"/>
      <c r="L323" s="128">
        <f>'EV ECONOMICA'!T323</f>
        <v>0</v>
      </c>
      <c r="M323" s="230"/>
      <c r="N323" s="128">
        <f>'EV ECONOMICA'!Y323</f>
        <v>0</v>
      </c>
      <c r="O323" s="230"/>
      <c r="P323" s="128">
        <f>'EV ECONOMICA'!AD323</f>
        <v>0</v>
      </c>
      <c r="Q323" s="230"/>
      <c r="R323" s="128">
        <f>'EV ECONOMICA'!AI323</f>
        <v>0</v>
      </c>
      <c r="S323" s="230"/>
      <c r="T323" s="128">
        <f>'EV ECONOMICA'!AN323</f>
        <v>0</v>
      </c>
      <c r="U323" s="230"/>
      <c r="V323" s="128">
        <f>'EV ECONOMICA'!AS323</f>
        <v>0</v>
      </c>
      <c r="W323" s="230"/>
      <c r="X323" s="128">
        <f>'EV ECONOMICA'!AX323</f>
        <v>0</v>
      </c>
      <c r="Y323" s="230"/>
      <c r="Z323" s="128">
        <f>'EV ECONOMICA'!BC323</f>
        <v>0</v>
      </c>
      <c r="AA323" s="230"/>
      <c r="AB323" s="128">
        <f>'EV ECONOMICA'!BH323</f>
        <v>0</v>
      </c>
      <c r="AC323" s="230"/>
      <c r="AD323" s="128">
        <f>'EV ECONOMICA'!BM323</f>
        <v>56200</v>
      </c>
      <c r="AE323" s="230" t="s">
        <v>39</v>
      </c>
      <c r="AF323" s="128">
        <f>'EV ECONOMICA'!BR323</f>
        <v>0</v>
      </c>
      <c r="AG323" s="230"/>
      <c r="AH323" s="128">
        <f>'EV ECONOMICA'!BW323</f>
        <v>0</v>
      </c>
      <c r="AI323" s="230"/>
      <c r="AJ323" s="128">
        <f>'EV ECONOMICA'!CB323</f>
        <v>0</v>
      </c>
      <c r="AK323" s="230"/>
      <c r="AL323" s="128">
        <f>'EV ECONOMICA'!CG323</f>
        <v>0</v>
      </c>
      <c r="AM323" s="230"/>
      <c r="AN323" s="128">
        <f>'EV ECONOMICA'!CL323</f>
        <v>85478</v>
      </c>
      <c r="AO323" s="230" t="s">
        <v>39</v>
      </c>
      <c r="AP323" s="128">
        <f>'EV ECONOMICA'!CQ323</f>
        <v>0</v>
      </c>
      <c r="AQ323" s="230"/>
      <c r="AR323" s="128">
        <f>'EV ECONOMICA'!CV323</f>
        <v>0</v>
      </c>
      <c r="AS323" s="230"/>
      <c r="AT323" s="128">
        <f>'EV ECONOMICA'!DA323</f>
        <v>0</v>
      </c>
      <c r="AU323" s="230"/>
      <c r="AV323" s="128">
        <f>'EV ECONOMICA'!DF323</f>
        <v>0</v>
      </c>
      <c r="AW323" s="230"/>
      <c r="AX323" s="128">
        <f>'EV ECONOMICA'!DK323</f>
        <v>0</v>
      </c>
      <c r="AY323" s="230"/>
      <c r="AZ323" s="128">
        <f>'EV ECONOMICA'!DP323</f>
        <v>0</v>
      </c>
      <c r="BA323" s="230"/>
      <c r="BB323" s="128">
        <f>'EV ECONOMICA'!DU323</f>
        <v>0</v>
      </c>
      <c r="BC323" s="230"/>
      <c r="BD323" s="128">
        <f>'EV ECONOMICA'!DZ323</f>
        <v>0</v>
      </c>
      <c r="BE323" s="230"/>
      <c r="BF323" s="128">
        <f>'EV ECONOMICA'!EE323</f>
        <v>0</v>
      </c>
      <c r="BG323" s="230"/>
      <c r="BH323" s="128">
        <f>'EV ECONOMICA'!EJ323</f>
        <v>0</v>
      </c>
      <c r="BI323" s="230"/>
    </row>
    <row r="324" spans="1:61" s="226" customFormat="1" ht="51" x14ac:dyDescent="0.2">
      <c r="A324" s="103">
        <v>315</v>
      </c>
      <c r="B324" s="202" t="s">
        <v>475</v>
      </c>
      <c r="C324" s="121" t="s">
        <v>52</v>
      </c>
      <c r="D324" s="146">
        <v>1</v>
      </c>
      <c r="E324" s="227" t="s">
        <v>53</v>
      </c>
      <c r="F324" s="228">
        <v>1</v>
      </c>
      <c r="G324" s="25">
        <v>51252.631578947374</v>
      </c>
      <c r="H324" s="128">
        <f>'EV ECONOMICA'!J324</f>
        <v>0</v>
      </c>
      <c r="I324" s="230"/>
      <c r="J324" s="128">
        <f>'EV ECONOMICA'!O324</f>
        <v>41000</v>
      </c>
      <c r="K324" s="230" t="s">
        <v>39</v>
      </c>
      <c r="L324" s="128">
        <f>'EV ECONOMICA'!T324</f>
        <v>0</v>
      </c>
      <c r="M324" s="230"/>
      <c r="N324" s="128">
        <f>'EV ECONOMICA'!Y324</f>
        <v>0</v>
      </c>
      <c r="O324" s="230"/>
      <c r="P324" s="128">
        <f>'EV ECONOMICA'!AD324</f>
        <v>0</v>
      </c>
      <c r="Q324" s="230"/>
      <c r="R324" s="128">
        <f>'EV ECONOMICA'!AI324</f>
        <v>0</v>
      </c>
      <c r="S324" s="230"/>
      <c r="T324" s="128">
        <f>'EV ECONOMICA'!AN324</f>
        <v>0</v>
      </c>
      <c r="U324" s="230"/>
      <c r="V324" s="128">
        <f>'EV ECONOMICA'!AS324</f>
        <v>0</v>
      </c>
      <c r="W324" s="230"/>
      <c r="X324" s="128">
        <f>'EV ECONOMICA'!AX324</f>
        <v>0</v>
      </c>
      <c r="Y324" s="230"/>
      <c r="Z324" s="128">
        <f>'EV ECONOMICA'!BC324</f>
        <v>0</v>
      </c>
      <c r="AA324" s="230"/>
      <c r="AB324" s="128">
        <f>'EV ECONOMICA'!BH324</f>
        <v>0</v>
      </c>
      <c r="AC324" s="230"/>
      <c r="AD324" s="128">
        <f>'EV ECONOMICA'!BM324</f>
        <v>50000</v>
      </c>
      <c r="AE324" s="230" t="s">
        <v>39</v>
      </c>
      <c r="AF324" s="128">
        <f>'EV ECONOMICA'!BR324</f>
        <v>0</v>
      </c>
      <c r="AG324" s="230"/>
      <c r="AH324" s="128">
        <f>'EV ECONOMICA'!BW324</f>
        <v>0</v>
      </c>
      <c r="AI324" s="230"/>
      <c r="AJ324" s="128">
        <f>'EV ECONOMICA'!CB324</f>
        <v>0</v>
      </c>
      <c r="AK324" s="230"/>
      <c r="AL324" s="128">
        <f>'EV ECONOMICA'!CG324</f>
        <v>0</v>
      </c>
      <c r="AM324" s="230"/>
      <c r="AN324" s="128">
        <f>'EV ECONOMICA'!CL324</f>
        <v>54581</v>
      </c>
      <c r="AO324" s="230" t="s">
        <v>39</v>
      </c>
      <c r="AP324" s="128">
        <f>'EV ECONOMICA'!CQ324</f>
        <v>0</v>
      </c>
      <c r="AQ324" s="230"/>
      <c r="AR324" s="128">
        <f>'EV ECONOMICA'!CV324</f>
        <v>0</v>
      </c>
      <c r="AS324" s="230"/>
      <c r="AT324" s="128">
        <f>'EV ECONOMICA'!DA324</f>
        <v>0</v>
      </c>
      <c r="AU324" s="230"/>
      <c r="AV324" s="128">
        <f>'EV ECONOMICA'!DF324</f>
        <v>0</v>
      </c>
      <c r="AW324" s="230"/>
      <c r="AX324" s="128">
        <f>'EV ECONOMICA'!DK324</f>
        <v>0</v>
      </c>
      <c r="AY324" s="230"/>
      <c r="AZ324" s="128">
        <f>'EV ECONOMICA'!DP324</f>
        <v>0</v>
      </c>
      <c r="BA324" s="230"/>
      <c r="BB324" s="128">
        <f>'EV ECONOMICA'!DU324</f>
        <v>0</v>
      </c>
      <c r="BC324" s="230"/>
      <c r="BD324" s="128">
        <f>'EV ECONOMICA'!DZ324</f>
        <v>0</v>
      </c>
      <c r="BE324" s="230"/>
      <c r="BF324" s="128">
        <f>'EV ECONOMICA'!EE324</f>
        <v>0</v>
      </c>
      <c r="BG324" s="230"/>
      <c r="BH324" s="128">
        <f>'EV ECONOMICA'!EJ324</f>
        <v>0</v>
      </c>
      <c r="BI324" s="230"/>
    </row>
    <row r="325" spans="1:61" s="226" customFormat="1" ht="51" x14ac:dyDescent="0.2">
      <c r="A325" s="103">
        <v>316</v>
      </c>
      <c r="B325" s="202" t="s">
        <v>476</v>
      </c>
      <c r="C325" s="121" t="s">
        <v>52</v>
      </c>
      <c r="D325" s="146">
        <v>1</v>
      </c>
      <c r="E325" s="227" t="s">
        <v>53</v>
      </c>
      <c r="F325" s="228">
        <v>2</v>
      </c>
      <c r="G325" s="25">
        <v>24760.496599999999</v>
      </c>
      <c r="H325" s="128">
        <f>'EV ECONOMICA'!J325</f>
        <v>0</v>
      </c>
      <c r="I325" s="230"/>
      <c r="J325" s="128">
        <f>'EV ECONOMICA'!O325</f>
        <v>39000</v>
      </c>
      <c r="K325" s="230" t="s">
        <v>39</v>
      </c>
      <c r="L325" s="128">
        <f>'EV ECONOMICA'!T325</f>
        <v>49400</v>
      </c>
      <c r="M325" s="230" t="s">
        <v>39</v>
      </c>
      <c r="N325" s="128">
        <f>'EV ECONOMICA'!Y325</f>
        <v>0</v>
      </c>
      <c r="O325" s="230"/>
      <c r="P325" s="128">
        <f>'EV ECONOMICA'!AD325</f>
        <v>0</v>
      </c>
      <c r="Q325" s="230"/>
      <c r="R325" s="128">
        <f>'EV ECONOMICA'!AI325</f>
        <v>0</v>
      </c>
      <c r="S325" s="230"/>
      <c r="T325" s="128">
        <f>'EV ECONOMICA'!AN325</f>
        <v>0</v>
      </c>
      <c r="U325" s="230"/>
      <c r="V325" s="128">
        <f>'EV ECONOMICA'!AS325</f>
        <v>0</v>
      </c>
      <c r="W325" s="230"/>
      <c r="X325" s="128">
        <f>'EV ECONOMICA'!AX325</f>
        <v>57955</v>
      </c>
      <c r="Y325" s="230" t="s">
        <v>38</v>
      </c>
      <c r="Z325" s="128">
        <f>'EV ECONOMICA'!BC325</f>
        <v>0</v>
      </c>
      <c r="AA325" s="230"/>
      <c r="AB325" s="128">
        <f>'EV ECONOMICA'!BH325</f>
        <v>0</v>
      </c>
      <c r="AC325" s="230"/>
      <c r="AD325" s="128">
        <f>'EV ECONOMICA'!BM325</f>
        <v>19700</v>
      </c>
      <c r="AE325" s="230" t="s">
        <v>39</v>
      </c>
      <c r="AF325" s="128">
        <f>'EV ECONOMICA'!BR325</f>
        <v>0</v>
      </c>
      <c r="AG325" s="230"/>
      <c r="AH325" s="128">
        <f>'EV ECONOMICA'!BW325</f>
        <v>0</v>
      </c>
      <c r="AI325" s="230"/>
      <c r="AJ325" s="128">
        <f>'EV ECONOMICA'!CB325</f>
        <v>0</v>
      </c>
      <c r="AK325" s="230"/>
      <c r="AL325" s="128">
        <f>'EV ECONOMICA'!CG325</f>
        <v>0</v>
      </c>
      <c r="AM325" s="230"/>
      <c r="AN325" s="128">
        <f>'EV ECONOMICA'!CL325</f>
        <v>42311</v>
      </c>
      <c r="AO325" s="230" t="s">
        <v>39</v>
      </c>
      <c r="AP325" s="128">
        <f>'EV ECONOMICA'!CQ325</f>
        <v>0</v>
      </c>
      <c r="AQ325" s="230"/>
      <c r="AR325" s="128">
        <f>'EV ECONOMICA'!CV325</f>
        <v>56890</v>
      </c>
      <c r="AS325" s="230" t="s">
        <v>39</v>
      </c>
      <c r="AT325" s="128">
        <f>'EV ECONOMICA'!DA325</f>
        <v>0</v>
      </c>
      <c r="AU325" s="230"/>
      <c r="AV325" s="128">
        <f>'EV ECONOMICA'!DF325</f>
        <v>0</v>
      </c>
      <c r="AW325" s="230"/>
      <c r="AX325" s="128">
        <f>'EV ECONOMICA'!DK325</f>
        <v>0</v>
      </c>
      <c r="AY325" s="230"/>
      <c r="AZ325" s="128">
        <f>'EV ECONOMICA'!DP325</f>
        <v>0</v>
      </c>
      <c r="BA325" s="230"/>
      <c r="BB325" s="128">
        <f>'EV ECONOMICA'!DU325</f>
        <v>0</v>
      </c>
      <c r="BC325" s="230"/>
      <c r="BD325" s="128">
        <f>'EV ECONOMICA'!DZ325</f>
        <v>0</v>
      </c>
      <c r="BE325" s="230"/>
      <c r="BF325" s="128">
        <f>'EV ECONOMICA'!EE325</f>
        <v>0</v>
      </c>
      <c r="BG325" s="230"/>
      <c r="BH325" s="128">
        <f>'EV ECONOMICA'!EJ325</f>
        <v>0</v>
      </c>
      <c r="BI325" s="230"/>
    </row>
    <row r="326" spans="1:61" s="226" customFormat="1" ht="51" x14ac:dyDescent="0.2">
      <c r="A326" s="103">
        <v>317</v>
      </c>
      <c r="B326" s="202" t="s">
        <v>477</v>
      </c>
      <c r="C326" s="121" t="s">
        <v>52</v>
      </c>
      <c r="D326" s="146">
        <v>1</v>
      </c>
      <c r="E326" s="227" t="s">
        <v>53</v>
      </c>
      <c r="F326" s="228">
        <v>1</v>
      </c>
      <c r="G326" s="25">
        <v>11500</v>
      </c>
      <c r="H326" s="128">
        <f>'EV ECONOMICA'!J326</f>
        <v>0</v>
      </c>
      <c r="I326" s="230"/>
      <c r="J326" s="128">
        <f>'EV ECONOMICA'!O326</f>
        <v>11300</v>
      </c>
      <c r="K326" s="230" t="s">
        <v>39</v>
      </c>
      <c r="L326" s="128">
        <f>'EV ECONOMICA'!T326</f>
        <v>8500</v>
      </c>
      <c r="M326" s="230" t="s">
        <v>39</v>
      </c>
      <c r="N326" s="128">
        <f>'EV ECONOMICA'!Y326</f>
        <v>0</v>
      </c>
      <c r="O326" s="230"/>
      <c r="P326" s="128">
        <f>'EV ECONOMICA'!AD326</f>
        <v>0</v>
      </c>
      <c r="Q326" s="230"/>
      <c r="R326" s="128">
        <f>'EV ECONOMICA'!AI326</f>
        <v>0</v>
      </c>
      <c r="S326" s="230"/>
      <c r="T326" s="128">
        <f>'EV ECONOMICA'!AN326</f>
        <v>0</v>
      </c>
      <c r="U326" s="230"/>
      <c r="V326" s="128">
        <f>'EV ECONOMICA'!AS326</f>
        <v>0</v>
      </c>
      <c r="W326" s="230"/>
      <c r="X326" s="128">
        <f>'EV ECONOMICA'!AX326</f>
        <v>10063</v>
      </c>
      <c r="Y326" s="230" t="s">
        <v>38</v>
      </c>
      <c r="Z326" s="128">
        <f>'EV ECONOMICA'!BC326</f>
        <v>0</v>
      </c>
      <c r="AA326" s="230"/>
      <c r="AB326" s="128">
        <f>'EV ECONOMICA'!BH326</f>
        <v>0</v>
      </c>
      <c r="AC326" s="230"/>
      <c r="AD326" s="128">
        <f>'EV ECONOMICA'!BM326</f>
        <v>10000</v>
      </c>
      <c r="AE326" s="230" t="s">
        <v>39</v>
      </c>
      <c r="AF326" s="128">
        <f>'EV ECONOMICA'!BR326</f>
        <v>0</v>
      </c>
      <c r="AG326" s="230"/>
      <c r="AH326" s="128">
        <f>'EV ECONOMICA'!BW326</f>
        <v>0</v>
      </c>
      <c r="AI326" s="230"/>
      <c r="AJ326" s="128">
        <f>'EV ECONOMICA'!CB326</f>
        <v>0</v>
      </c>
      <c r="AK326" s="230"/>
      <c r="AL326" s="128">
        <f>'EV ECONOMICA'!CG326</f>
        <v>0</v>
      </c>
      <c r="AM326" s="230"/>
      <c r="AN326" s="128">
        <f>'EV ECONOMICA'!CL326</f>
        <v>0</v>
      </c>
      <c r="AO326" s="230"/>
      <c r="AP326" s="128">
        <f>'EV ECONOMICA'!CQ326</f>
        <v>0</v>
      </c>
      <c r="AQ326" s="230"/>
      <c r="AR326" s="128">
        <f>'EV ECONOMICA'!CV326</f>
        <v>0</v>
      </c>
      <c r="AS326" s="230"/>
      <c r="AT326" s="128">
        <f>'EV ECONOMICA'!DA326</f>
        <v>0</v>
      </c>
      <c r="AU326" s="230"/>
      <c r="AV326" s="128">
        <f>'EV ECONOMICA'!DF326</f>
        <v>0</v>
      </c>
      <c r="AW326" s="230"/>
      <c r="AX326" s="128">
        <f>'EV ECONOMICA'!DK326</f>
        <v>0</v>
      </c>
      <c r="AY326" s="230"/>
      <c r="AZ326" s="128">
        <f>'EV ECONOMICA'!DP326</f>
        <v>0</v>
      </c>
      <c r="BA326" s="230"/>
      <c r="BB326" s="128">
        <f>'EV ECONOMICA'!DU326</f>
        <v>0</v>
      </c>
      <c r="BC326" s="230"/>
      <c r="BD326" s="128">
        <f>'EV ECONOMICA'!DZ326</f>
        <v>0</v>
      </c>
      <c r="BE326" s="230"/>
      <c r="BF326" s="128">
        <f>'EV ECONOMICA'!EE326</f>
        <v>0</v>
      </c>
      <c r="BG326" s="230"/>
      <c r="BH326" s="128">
        <f>'EV ECONOMICA'!EJ326</f>
        <v>0</v>
      </c>
      <c r="BI326" s="230"/>
    </row>
    <row r="327" spans="1:61" s="226" customFormat="1" ht="51" x14ac:dyDescent="0.2">
      <c r="A327" s="103">
        <v>318</v>
      </c>
      <c r="B327" s="202" t="s">
        <v>478</v>
      </c>
      <c r="C327" s="121" t="s">
        <v>52</v>
      </c>
      <c r="D327" s="146">
        <v>1</v>
      </c>
      <c r="E327" s="227" t="s">
        <v>53</v>
      </c>
      <c r="F327" s="228">
        <v>73.333333333333329</v>
      </c>
      <c r="G327" s="25">
        <v>4025</v>
      </c>
      <c r="H327" s="128">
        <f>'EV ECONOMICA'!J327</f>
        <v>0</v>
      </c>
      <c r="I327" s="230"/>
      <c r="J327" s="128">
        <f>'EV ECONOMICA'!O327</f>
        <v>4000</v>
      </c>
      <c r="K327" s="230" t="s">
        <v>39</v>
      </c>
      <c r="L327" s="128">
        <f>'EV ECONOMICA'!T327</f>
        <v>3850</v>
      </c>
      <c r="M327" s="230" t="s">
        <v>39</v>
      </c>
      <c r="N327" s="128">
        <f>'EV ECONOMICA'!Y327</f>
        <v>0</v>
      </c>
      <c r="O327" s="230"/>
      <c r="P327" s="128">
        <f>'EV ECONOMICA'!AD327</f>
        <v>0</v>
      </c>
      <c r="Q327" s="230"/>
      <c r="R327" s="128">
        <f>'EV ECONOMICA'!AI327</f>
        <v>0</v>
      </c>
      <c r="S327" s="230"/>
      <c r="T327" s="128">
        <f>'EV ECONOMICA'!AN327</f>
        <v>0</v>
      </c>
      <c r="U327" s="230"/>
      <c r="V327" s="128">
        <f>'EV ECONOMICA'!AS327</f>
        <v>0</v>
      </c>
      <c r="W327" s="230"/>
      <c r="X327" s="128">
        <f>'EV ECONOMICA'!AX327</f>
        <v>4489</v>
      </c>
      <c r="Y327" s="230" t="s">
        <v>39</v>
      </c>
      <c r="Z327" s="128">
        <f>'EV ECONOMICA'!BC327</f>
        <v>0</v>
      </c>
      <c r="AA327" s="230"/>
      <c r="AB327" s="128">
        <f>'EV ECONOMICA'!BH327</f>
        <v>0</v>
      </c>
      <c r="AC327" s="230"/>
      <c r="AD327" s="128">
        <f>'EV ECONOMICA'!BM327</f>
        <v>3500</v>
      </c>
      <c r="AE327" s="230" t="s">
        <v>39</v>
      </c>
      <c r="AF327" s="128">
        <f>'EV ECONOMICA'!BR327</f>
        <v>0</v>
      </c>
      <c r="AG327" s="230"/>
      <c r="AH327" s="128">
        <f>'EV ECONOMICA'!BW327</f>
        <v>0</v>
      </c>
      <c r="AI327" s="230"/>
      <c r="AJ327" s="128">
        <f>'EV ECONOMICA'!CB327</f>
        <v>0</v>
      </c>
      <c r="AK327" s="230"/>
      <c r="AL327" s="128">
        <f>'EV ECONOMICA'!CG327</f>
        <v>0</v>
      </c>
      <c r="AM327" s="230"/>
      <c r="AN327" s="128">
        <f>'EV ECONOMICA'!CL327</f>
        <v>0</v>
      </c>
      <c r="AO327" s="230"/>
      <c r="AP327" s="128">
        <f>'EV ECONOMICA'!CQ327</f>
        <v>0</v>
      </c>
      <c r="AQ327" s="230"/>
      <c r="AR327" s="128">
        <f>'EV ECONOMICA'!CV327</f>
        <v>0</v>
      </c>
      <c r="AS327" s="230"/>
      <c r="AT327" s="128">
        <f>'EV ECONOMICA'!DA327</f>
        <v>0</v>
      </c>
      <c r="AU327" s="230"/>
      <c r="AV327" s="128">
        <f>'EV ECONOMICA'!DF327</f>
        <v>0</v>
      </c>
      <c r="AW327" s="230"/>
      <c r="AX327" s="128">
        <f>'EV ECONOMICA'!DK327</f>
        <v>0</v>
      </c>
      <c r="AY327" s="230"/>
      <c r="AZ327" s="128">
        <f>'EV ECONOMICA'!DP327</f>
        <v>0</v>
      </c>
      <c r="BA327" s="230"/>
      <c r="BB327" s="128">
        <f>'EV ECONOMICA'!DU327</f>
        <v>0</v>
      </c>
      <c r="BC327" s="230"/>
      <c r="BD327" s="128">
        <f>'EV ECONOMICA'!DZ327</f>
        <v>0</v>
      </c>
      <c r="BE327" s="230"/>
      <c r="BF327" s="128">
        <f>'EV ECONOMICA'!EE327</f>
        <v>0</v>
      </c>
      <c r="BG327" s="230"/>
      <c r="BH327" s="128">
        <f>'EV ECONOMICA'!EJ327</f>
        <v>0</v>
      </c>
      <c r="BI327" s="230"/>
    </row>
    <row r="328" spans="1:61" s="226" customFormat="1" ht="51" x14ac:dyDescent="0.2">
      <c r="A328" s="103">
        <v>319</v>
      </c>
      <c r="B328" s="202" t="s">
        <v>479</v>
      </c>
      <c r="C328" s="121" t="s">
        <v>52</v>
      </c>
      <c r="D328" s="146">
        <v>1</v>
      </c>
      <c r="E328" s="227" t="s">
        <v>53</v>
      </c>
      <c r="F328" s="228">
        <v>1</v>
      </c>
      <c r="G328" s="25">
        <v>4210.5412999999999</v>
      </c>
      <c r="H328" s="128">
        <f>'EV ECONOMICA'!J328</f>
        <v>0</v>
      </c>
      <c r="I328" s="230"/>
      <c r="J328" s="128">
        <f>'EV ECONOMICA'!O328</f>
        <v>4200</v>
      </c>
      <c r="K328" s="230" t="s">
        <v>39</v>
      </c>
      <c r="L328" s="128">
        <f>'EV ECONOMICA'!T328</f>
        <v>3450</v>
      </c>
      <c r="M328" s="230" t="s">
        <v>39</v>
      </c>
      <c r="N328" s="128">
        <f>'EV ECONOMICA'!Y328</f>
        <v>0</v>
      </c>
      <c r="O328" s="230"/>
      <c r="P328" s="128">
        <f>'EV ECONOMICA'!AD328</f>
        <v>0</v>
      </c>
      <c r="Q328" s="230"/>
      <c r="R328" s="128">
        <f>'EV ECONOMICA'!AI328</f>
        <v>0</v>
      </c>
      <c r="S328" s="230"/>
      <c r="T328" s="128">
        <f>'EV ECONOMICA'!AN328</f>
        <v>0</v>
      </c>
      <c r="U328" s="230"/>
      <c r="V328" s="128">
        <f>'EV ECONOMICA'!AS328</f>
        <v>0</v>
      </c>
      <c r="W328" s="230"/>
      <c r="X328" s="128">
        <f>'EV ECONOMICA'!AX328</f>
        <v>4128</v>
      </c>
      <c r="Y328" s="230" t="s">
        <v>39</v>
      </c>
      <c r="Z328" s="128">
        <f>'EV ECONOMICA'!BC328</f>
        <v>0</v>
      </c>
      <c r="AA328" s="230"/>
      <c r="AB328" s="128">
        <f>'EV ECONOMICA'!BH328</f>
        <v>0</v>
      </c>
      <c r="AC328" s="230"/>
      <c r="AD328" s="128">
        <f>'EV ECONOMICA'!BM328</f>
        <v>3350</v>
      </c>
      <c r="AE328" s="230" t="s">
        <v>39</v>
      </c>
      <c r="AF328" s="128">
        <f>'EV ECONOMICA'!BR328</f>
        <v>0</v>
      </c>
      <c r="AG328" s="230"/>
      <c r="AH328" s="128">
        <f>'EV ECONOMICA'!BW328</f>
        <v>0</v>
      </c>
      <c r="AI328" s="230"/>
      <c r="AJ328" s="128">
        <f>'EV ECONOMICA'!CB328</f>
        <v>0</v>
      </c>
      <c r="AK328" s="230"/>
      <c r="AL328" s="128">
        <f>'EV ECONOMICA'!CG328</f>
        <v>0</v>
      </c>
      <c r="AM328" s="230"/>
      <c r="AN328" s="128">
        <f>'EV ECONOMICA'!CL328</f>
        <v>0</v>
      </c>
      <c r="AO328" s="230"/>
      <c r="AP328" s="128">
        <f>'EV ECONOMICA'!CQ328</f>
        <v>0</v>
      </c>
      <c r="AQ328" s="230"/>
      <c r="AR328" s="128">
        <f>'EV ECONOMICA'!CV328</f>
        <v>0</v>
      </c>
      <c r="AS328" s="230"/>
      <c r="AT328" s="128">
        <f>'EV ECONOMICA'!DA328</f>
        <v>0</v>
      </c>
      <c r="AU328" s="230"/>
      <c r="AV328" s="128">
        <f>'EV ECONOMICA'!DF328</f>
        <v>0</v>
      </c>
      <c r="AW328" s="230"/>
      <c r="AX328" s="128">
        <f>'EV ECONOMICA'!DK328</f>
        <v>0</v>
      </c>
      <c r="AY328" s="230"/>
      <c r="AZ328" s="128">
        <f>'EV ECONOMICA'!DP328</f>
        <v>0</v>
      </c>
      <c r="BA328" s="230"/>
      <c r="BB328" s="128">
        <f>'EV ECONOMICA'!DU328</f>
        <v>0</v>
      </c>
      <c r="BC328" s="230"/>
      <c r="BD328" s="128">
        <f>'EV ECONOMICA'!DZ328</f>
        <v>0</v>
      </c>
      <c r="BE328" s="230"/>
      <c r="BF328" s="128">
        <f>'EV ECONOMICA'!EE328</f>
        <v>0</v>
      </c>
      <c r="BG328" s="230"/>
      <c r="BH328" s="128">
        <f>'EV ECONOMICA'!EJ328</f>
        <v>0</v>
      </c>
      <c r="BI328" s="230"/>
    </row>
    <row r="329" spans="1:61" s="226" customFormat="1" ht="51" x14ac:dyDescent="0.2">
      <c r="A329" s="103">
        <v>320</v>
      </c>
      <c r="B329" s="202" t="s">
        <v>480</v>
      </c>
      <c r="C329" s="121" t="s">
        <v>52</v>
      </c>
      <c r="D329" s="146">
        <v>1</v>
      </c>
      <c r="E329" s="227" t="s">
        <v>53</v>
      </c>
      <c r="F329" s="228">
        <v>1</v>
      </c>
      <c r="G329" s="25">
        <v>13100</v>
      </c>
      <c r="H329" s="128">
        <f>'EV ECONOMICA'!J329</f>
        <v>0</v>
      </c>
      <c r="I329" s="230"/>
      <c r="J329" s="128">
        <f>'EV ECONOMICA'!O329</f>
        <v>0</v>
      </c>
      <c r="K329" s="230"/>
      <c r="L329" s="128">
        <f>'EV ECONOMICA'!T329</f>
        <v>0</v>
      </c>
      <c r="M329" s="230"/>
      <c r="N329" s="128">
        <f>'EV ECONOMICA'!Y329</f>
        <v>0</v>
      </c>
      <c r="O329" s="230"/>
      <c r="P329" s="128">
        <f>'EV ECONOMICA'!AD329</f>
        <v>0</v>
      </c>
      <c r="Q329" s="230"/>
      <c r="R329" s="128">
        <f>'EV ECONOMICA'!AI329</f>
        <v>0</v>
      </c>
      <c r="S329" s="230"/>
      <c r="T329" s="128">
        <f>'EV ECONOMICA'!AN329</f>
        <v>0</v>
      </c>
      <c r="U329" s="230"/>
      <c r="V329" s="128">
        <f>'EV ECONOMICA'!AS329</f>
        <v>0</v>
      </c>
      <c r="W329" s="230"/>
      <c r="X329" s="128">
        <f>'EV ECONOMICA'!AX329</f>
        <v>0</v>
      </c>
      <c r="Y329" s="230"/>
      <c r="Z329" s="128">
        <f>'EV ECONOMICA'!BC329</f>
        <v>0</v>
      </c>
      <c r="AA329" s="230"/>
      <c r="AB329" s="128">
        <f>'EV ECONOMICA'!BH329</f>
        <v>0</v>
      </c>
      <c r="AC329" s="230"/>
      <c r="AD329" s="128">
        <f>'EV ECONOMICA'!BM329</f>
        <v>20500</v>
      </c>
      <c r="AE329" s="230" t="s">
        <v>39</v>
      </c>
      <c r="AF329" s="128">
        <f>'EV ECONOMICA'!BR329</f>
        <v>0</v>
      </c>
      <c r="AG329" s="230"/>
      <c r="AH329" s="128">
        <f>'EV ECONOMICA'!BW329</f>
        <v>0</v>
      </c>
      <c r="AI329" s="230"/>
      <c r="AJ329" s="128">
        <f>'EV ECONOMICA'!CB329</f>
        <v>0</v>
      </c>
      <c r="AK329" s="230"/>
      <c r="AL329" s="128">
        <f>'EV ECONOMICA'!CG329</f>
        <v>0</v>
      </c>
      <c r="AM329" s="230"/>
      <c r="AN329" s="128">
        <f>'EV ECONOMICA'!CL329</f>
        <v>0</v>
      </c>
      <c r="AO329" s="230"/>
      <c r="AP329" s="128">
        <f>'EV ECONOMICA'!CQ329</f>
        <v>0</v>
      </c>
      <c r="AQ329" s="230"/>
      <c r="AR329" s="128">
        <f>'EV ECONOMICA'!CV329</f>
        <v>0</v>
      </c>
      <c r="AS329" s="230"/>
      <c r="AT329" s="128">
        <f>'EV ECONOMICA'!DA329</f>
        <v>0</v>
      </c>
      <c r="AU329" s="230"/>
      <c r="AV329" s="128">
        <f>'EV ECONOMICA'!DF329</f>
        <v>0</v>
      </c>
      <c r="AW329" s="230"/>
      <c r="AX329" s="128">
        <f>'EV ECONOMICA'!DK329</f>
        <v>0</v>
      </c>
      <c r="AY329" s="230"/>
      <c r="AZ329" s="128">
        <f>'EV ECONOMICA'!DP329</f>
        <v>0</v>
      </c>
      <c r="BA329" s="230"/>
      <c r="BB329" s="128">
        <f>'EV ECONOMICA'!DU329</f>
        <v>0</v>
      </c>
      <c r="BC329" s="230"/>
      <c r="BD329" s="128">
        <f>'EV ECONOMICA'!DZ329</f>
        <v>0</v>
      </c>
      <c r="BE329" s="230"/>
      <c r="BF329" s="128">
        <f>'EV ECONOMICA'!EE329</f>
        <v>0</v>
      </c>
      <c r="BG329" s="230"/>
      <c r="BH329" s="128">
        <f>'EV ECONOMICA'!EJ329</f>
        <v>0</v>
      </c>
      <c r="BI329" s="230"/>
    </row>
    <row r="330" spans="1:61" s="226" customFormat="1" ht="51" x14ac:dyDescent="0.2">
      <c r="A330" s="103">
        <v>321</v>
      </c>
      <c r="B330" s="202" t="s">
        <v>481</v>
      </c>
      <c r="C330" s="121" t="s">
        <v>52</v>
      </c>
      <c r="D330" s="146">
        <v>1</v>
      </c>
      <c r="E330" s="227" t="s">
        <v>53</v>
      </c>
      <c r="F330" s="228">
        <v>552.66666666666663</v>
      </c>
      <c r="G330" s="25">
        <v>4147.6974</v>
      </c>
      <c r="H330" s="128">
        <f>'EV ECONOMICA'!J330</f>
        <v>0</v>
      </c>
      <c r="I330" s="230"/>
      <c r="J330" s="128">
        <f>'EV ECONOMICA'!O330</f>
        <v>4000</v>
      </c>
      <c r="K330" s="230" t="s">
        <v>39</v>
      </c>
      <c r="L330" s="128">
        <f>'EV ECONOMICA'!T330</f>
        <v>4140</v>
      </c>
      <c r="M330" s="230" t="s">
        <v>39</v>
      </c>
      <c r="N330" s="128">
        <f>'EV ECONOMICA'!Y330</f>
        <v>0</v>
      </c>
      <c r="O330" s="230"/>
      <c r="P330" s="128">
        <f>'EV ECONOMICA'!AD330</f>
        <v>0</v>
      </c>
      <c r="Q330" s="230"/>
      <c r="R330" s="128">
        <f>'EV ECONOMICA'!AI330</f>
        <v>0</v>
      </c>
      <c r="S330" s="230"/>
      <c r="T330" s="128">
        <f>'EV ECONOMICA'!AN330</f>
        <v>0</v>
      </c>
      <c r="U330" s="230"/>
      <c r="V330" s="128">
        <f>'EV ECONOMICA'!AS330</f>
        <v>0</v>
      </c>
      <c r="W330" s="230"/>
      <c r="X330" s="128">
        <f>'EV ECONOMICA'!AX330</f>
        <v>4830</v>
      </c>
      <c r="Y330" s="230" t="s">
        <v>38</v>
      </c>
      <c r="Z330" s="128">
        <f>'EV ECONOMICA'!BC330</f>
        <v>0</v>
      </c>
      <c r="AA330" s="230"/>
      <c r="AB330" s="128">
        <f>'EV ECONOMICA'!BH330</f>
        <v>0</v>
      </c>
      <c r="AC330" s="230"/>
      <c r="AD330" s="128">
        <f>'EV ECONOMICA'!BM330</f>
        <v>3300</v>
      </c>
      <c r="AE330" s="230" t="s">
        <v>39</v>
      </c>
      <c r="AF330" s="128">
        <f>'EV ECONOMICA'!BR330</f>
        <v>0</v>
      </c>
      <c r="AG330" s="230"/>
      <c r="AH330" s="128">
        <f>'EV ECONOMICA'!BW330</f>
        <v>0</v>
      </c>
      <c r="AI330" s="230"/>
      <c r="AJ330" s="128">
        <f>'EV ECONOMICA'!CB330</f>
        <v>0</v>
      </c>
      <c r="AK330" s="230"/>
      <c r="AL330" s="128">
        <f>'EV ECONOMICA'!CG330</f>
        <v>0</v>
      </c>
      <c r="AM330" s="230"/>
      <c r="AN330" s="128">
        <f>'EV ECONOMICA'!CL330</f>
        <v>6717</v>
      </c>
      <c r="AO330" s="230" t="s">
        <v>39</v>
      </c>
      <c r="AP330" s="128">
        <f>'EV ECONOMICA'!CQ330</f>
        <v>0</v>
      </c>
      <c r="AQ330" s="230"/>
      <c r="AR330" s="128">
        <f>'EV ECONOMICA'!CV330</f>
        <v>4675</v>
      </c>
      <c r="AS330" s="230" t="s">
        <v>39</v>
      </c>
      <c r="AT330" s="128">
        <f>'EV ECONOMICA'!DA330</f>
        <v>0</v>
      </c>
      <c r="AU330" s="230"/>
      <c r="AV330" s="128">
        <f>'EV ECONOMICA'!DF330</f>
        <v>0</v>
      </c>
      <c r="AW330" s="230"/>
      <c r="AX330" s="128">
        <f>'EV ECONOMICA'!DK330</f>
        <v>0</v>
      </c>
      <c r="AY330" s="230"/>
      <c r="AZ330" s="128">
        <f>'EV ECONOMICA'!DP330</f>
        <v>0</v>
      </c>
      <c r="BA330" s="230"/>
      <c r="BB330" s="128">
        <f>'EV ECONOMICA'!DU330</f>
        <v>0</v>
      </c>
      <c r="BC330" s="230"/>
      <c r="BD330" s="128">
        <f>'EV ECONOMICA'!DZ330</f>
        <v>0</v>
      </c>
      <c r="BE330" s="230"/>
      <c r="BF330" s="128">
        <f>'EV ECONOMICA'!EE330</f>
        <v>0</v>
      </c>
      <c r="BG330" s="230"/>
      <c r="BH330" s="128">
        <f>'EV ECONOMICA'!EJ330</f>
        <v>0</v>
      </c>
      <c r="BI330" s="230"/>
    </row>
    <row r="331" spans="1:61" s="226" customFormat="1" ht="51" x14ac:dyDescent="0.2">
      <c r="A331" s="103">
        <v>322</v>
      </c>
      <c r="B331" s="202" t="s">
        <v>482</v>
      </c>
      <c r="C331" s="121" t="s">
        <v>52</v>
      </c>
      <c r="D331" s="146">
        <v>1</v>
      </c>
      <c r="E331" s="227" t="s">
        <v>53</v>
      </c>
      <c r="F331" s="228">
        <v>600</v>
      </c>
      <c r="G331" s="25">
        <v>4025</v>
      </c>
      <c r="H331" s="128">
        <f>'EV ECONOMICA'!J331</f>
        <v>0</v>
      </c>
      <c r="I331" s="230"/>
      <c r="J331" s="128">
        <f>'EV ECONOMICA'!O331</f>
        <v>4000</v>
      </c>
      <c r="K331" s="230" t="s">
        <v>39</v>
      </c>
      <c r="L331" s="128">
        <f>'EV ECONOMICA'!T331</f>
        <v>4100</v>
      </c>
      <c r="M331" s="230" t="s">
        <v>39</v>
      </c>
      <c r="N331" s="128">
        <f>'EV ECONOMICA'!Y331</f>
        <v>0</v>
      </c>
      <c r="O331" s="230"/>
      <c r="P331" s="128">
        <f>'EV ECONOMICA'!AD331</f>
        <v>0</v>
      </c>
      <c r="Q331" s="230"/>
      <c r="R331" s="128">
        <f>'EV ECONOMICA'!AI331</f>
        <v>0</v>
      </c>
      <c r="S331" s="230"/>
      <c r="T331" s="128">
        <f>'EV ECONOMICA'!AN331</f>
        <v>0</v>
      </c>
      <c r="U331" s="230"/>
      <c r="V331" s="128">
        <f>'EV ECONOMICA'!AS331</f>
        <v>0</v>
      </c>
      <c r="W331" s="230"/>
      <c r="X331" s="128">
        <f>'EV ECONOMICA'!AX331</f>
        <v>4830</v>
      </c>
      <c r="Y331" s="230" t="s">
        <v>38</v>
      </c>
      <c r="Z331" s="128">
        <f>'EV ECONOMICA'!BC331</f>
        <v>0</v>
      </c>
      <c r="AA331" s="230"/>
      <c r="AB331" s="128">
        <f>'EV ECONOMICA'!BH331</f>
        <v>0</v>
      </c>
      <c r="AC331" s="230"/>
      <c r="AD331" s="128">
        <f>'EV ECONOMICA'!BM331</f>
        <v>3500</v>
      </c>
      <c r="AE331" s="230" t="s">
        <v>39</v>
      </c>
      <c r="AF331" s="128">
        <f>'EV ECONOMICA'!BR331</f>
        <v>0</v>
      </c>
      <c r="AG331" s="230"/>
      <c r="AH331" s="128">
        <f>'EV ECONOMICA'!BW331</f>
        <v>0</v>
      </c>
      <c r="AI331" s="230"/>
      <c r="AJ331" s="128">
        <f>'EV ECONOMICA'!CB331</f>
        <v>0</v>
      </c>
      <c r="AK331" s="230"/>
      <c r="AL331" s="128">
        <f>'EV ECONOMICA'!CG331</f>
        <v>0</v>
      </c>
      <c r="AM331" s="230"/>
      <c r="AN331" s="128">
        <f>'EV ECONOMICA'!CL331</f>
        <v>6711</v>
      </c>
      <c r="AO331" s="230" t="s">
        <v>39</v>
      </c>
      <c r="AP331" s="128">
        <f>'EV ECONOMICA'!CQ331</f>
        <v>0</v>
      </c>
      <c r="AQ331" s="230"/>
      <c r="AR331" s="128">
        <f>'EV ECONOMICA'!CV331</f>
        <v>5501</v>
      </c>
      <c r="AS331" s="230" t="s">
        <v>39</v>
      </c>
      <c r="AT331" s="128">
        <f>'EV ECONOMICA'!DA331</f>
        <v>0</v>
      </c>
      <c r="AU331" s="230"/>
      <c r="AV331" s="128">
        <f>'EV ECONOMICA'!DF331</f>
        <v>0</v>
      </c>
      <c r="AW331" s="230"/>
      <c r="AX331" s="128">
        <f>'EV ECONOMICA'!DK331</f>
        <v>0</v>
      </c>
      <c r="AY331" s="230"/>
      <c r="AZ331" s="128">
        <f>'EV ECONOMICA'!DP331</f>
        <v>0</v>
      </c>
      <c r="BA331" s="230"/>
      <c r="BB331" s="128">
        <f>'EV ECONOMICA'!DU331</f>
        <v>0</v>
      </c>
      <c r="BC331" s="230"/>
      <c r="BD331" s="128">
        <f>'EV ECONOMICA'!DZ331</f>
        <v>0</v>
      </c>
      <c r="BE331" s="230"/>
      <c r="BF331" s="128">
        <f>'EV ECONOMICA'!EE331</f>
        <v>0</v>
      </c>
      <c r="BG331" s="230"/>
      <c r="BH331" s="128">
        <f>'EV ECONOMICA'!EJ331</f>
        <v>0</v>
      </c>
      <c r="BI331" s="230"/>
    </row>
    <row r="332" spans="1:61" s="226" customFormat="1" ht="51" x14ac:dyDescent="0.2">
      <c r="A332" s="103">
        <v>323</v>
      </c>
      <c r="B332" s="202" t="s">
        <v>483</v>
      </c>
      <c r="C332" s="121" t="s">
        <v>52</v>
      </c>
      <c r="D332" s="146">
        <v>1</v>
      </c>
      <c r="E332" s="227" t="s">
        <v>53</v>
      </c>
      <c r="F332" s="228">
        <v>321</v>
      </c>
      <c r="G332" s="25">
        <v>4025</v>
      </c>
      <c r="H332" s="128">
        <f>'EV ECONOMICA'!J332</f>
        <v>0</v>
      </c>
      <c r="I332" s="230"/>
      <c r="J332" s="128">
        <f>'EV ECONOMICA'!O332</f>
        <v>4000</v>
      </c>
      <c r="K332" s="230" t="s">
        <v>39</v>
      </c>
      <c r="L332" s="128">
        <f>'EV ECONOMICA'!T332</f>
        <v>3900</v>
      </c>
      <c r="M332" s="230" t="s">
        <v>39</v>
      </c>
      <c r="N332" s="128">
        <f>'EV ECONOMICA'!Y332</f>
        <v>0</v>
      </c>
      <c r="O332" s="230"/>
      <c r="P332" s="128">
        <f>'EV ECONOMICA'!AD332</f>
        <v>0</v>
      </c>
      <c r="Q332" s="230"/>
      <c r="R332" s="128">
        <f>'EV ECONOMICA'!AI332</f>
        <v>0</v>
      </c>
      <c r="S332" s="230"/>
      <c r="T332" s="128">
        <f>'EV ECONOMICA'!AN332</f>
        <v>0</v>
      </c>
      <c r="U332" s="230"/>
      <c r="V332" s="128">
        <f>'EV ECONOMICA'!AS332</f>
        <v>0</v>
      </c>
      <c r="W332" s="230"/>
      <c r="X332" s="128">
        <f>'EV ECONOMICA'!AX332</f>
        <v>4602</v>
      </c>
      <c r="Y332" s="230" t="s">
        <v>38</v>
      </c>
      <c r="Z332" s="128">
        <f>'EV ECONOMICA'!BC332</f>
        <v>0</v>
      </c>
      <c r="AA332" s="230"/>
      <c r="AB332" s="128">
        <f>'EV ECONOMICA'!BH332</f>
        <v>0</v>
      </c>
      <c r="AC332" s="230"/>
      <c r="AD332" s="128">
        <f>'EV ECONOMICA'!BM332</f>
        <v>3500</v>
      </c>
      <c r="AE332" s="230" t="s">
        <v>39</v>
      </c>
      <c r="AF332" s="128">
        <f>'EV ECONOMICA'!BR332</f>
        <v>0</v>
      </c>
      <c r="AG332" s="230"/>
      <c r="AH332" s="128">
        <f>'EV ECONOMICA'!BW332</f>
        <v>0</v>
      </c>
      <c r="AI332" s="230"/>
      <c r="AJ332" s="128">
        <f>'EV ECONOMICA'!CB332</f>
        <v>0</v>
      </c>
      <c r="AK332" s="230"/>
      <c r="AL332" s="128">
        <f>'EV ECONOMICA'!CG332</f>
        <v>0</v>
      </c>
      <c r="AM332" s="230"/>
      <c r="AN332" s="128">
        <f>'EV ECONOMICA'!CL332</f>
        <v>6886</v>
      </c>
      <c r="AO332" s="230" t="s">
        <v>39</v>
      </c>
      <c r="AP332" s="128">
        <f>'EV ECONOMICA'!CQ332</f>
        <v>0</v>
      </c>
      <c r="AQ332" s="230"/>
      <c r="AR332" s="128">
        <f>'EV ECONOMICA'!CV332</f>
        <v>5501</v>
      </c>
      <c r="AS332" s="230" t="s">
        <v>39</v>
      </c>
      <c r="AT332" s="128">
        <f>'EV ECONOMICA'!DA332</f>
        <v>0</v>
      </c>
      <c r="AU332" s="230"/>
      <c r="AV332" s="128">
        <f>'EV ECONOMICA'!DF332</f>
        <v>0</v>
      </c>
      <c r="AW332" s="230"/>
      <c r="AX332" s="128">
        <f>'EV ECONOMICA'!DK332</f>
        <v>0</v>
      </c>
      <c r="AY332" s="230"/>
      <c r="AZ332" s="128">
        <f>'EV ECONOMICA'!DP332</f>
        <v>0</v>
      </c>
      <c r="BA332" s="230"/>
      <c r="BB332" s="128">
        <f>'EV ECONOMICA'!DU332</f>
        <v>0</v>
      </c>
      <c r="BC332" s="230"/>
      <c r="BD332" s="128">
        <f>'EV ECONOMICA'!DZ332</f>
        <v>0</v>
      </c>
      <c r="BE332" s="230"/>
      <c r="BF332" s="128">
        <f>'EV ECONOMICA'!EE332</f>
        <v>0</v>
      </c>
      <c r="BG332" s="230"/>
      <c r="BH332" s="128">
        <f>'EV ECONOMICA'!EJ332</f>
        <v>0</v>
      </c>
      <c r="BI332" s="230"/>
    </row>
    <row r="333" spans="1:61" s="226" customFormat="1" ht="51" x14ac:dyDescent="0.2">
      <c r="A333" s="103">
        <v>324</v>
      </c>
      <c r="B333" s="202" t="s">
        <v>484</v>
      </c>
      <c r="C333" s="121" t="s">
        <v>52</v>
      </c>
      <c r="D333" s="146">
        <v>1</v>
      </c>
      <c r="E333" s="227" t="s">
        <v>53</v>
      </c>
      <c r="F333" s="228">
        <v>691.33333333333337</v>
      </c>
      <c r="G333" s="25">
        <v>4147.6974</v>
      </c>
      <c r="H333" s="128">
        <f>'EV ECONOMICA'!J333</f>
        <v>0</v>
      </c>
      <c r="I333" s="230"/>
      <c r="J333" s="128">
        <f>'EV ECONOMICA'!O333</f>
        <v>3900</v>
      </c>
      <c r="K333" s="230" t="s">
        <v>39</v>
      </c>
      <c r="L333" s="128">
        <f>'EV ECONOMICA'!T333</f>
        <v>4450</v>
      </c>
      <c r="M333" s="230" t="s">
        <v>39</v>
      </c>
      <c r="N333" s="128">
        <f>'EV ECONOMICA'!Y333</f>
        <v>0</v>
      </c>
      <c r="O333" s="230"/>
      <c r="P333" s="128">
        <f>'EV ECONOMICA'!AD333</f>
        <v>0</v>
      </c>
      <c r="Q333" s="230"/>
      <c r="R333" s="128">
        <f>'EV ECONOMICA'!AI333</f>
        <v>0</v>
      </c>
      <c r="S333" s="230"/>
      <c r="T333" s="128">
        <f>'EV ECONOMICA'!AN333</f>
        <v>0</v>
      </c>
      <c r="U333" s="230"/>
      <c r="V333" s="128">
        <f>'EV ECONOMICA'!AS333</f>
        <v>0</v>
      </c>
      <c r="W333" s="230"/>
      <c r="X333" s="128">
        <f>'EV ECONOMICA'!AX333</f>
        <v>5000</v>
      </c>
      <c r="Y333" s="230" t="s">
        <v>38</v>
      </c>
      <c r="Z333" s="128">
        <f>'EV ECONOMICA'!BC333</f>
        <v>0</v>
      </c>
      <c r="AA333" s="230"/>
      <c r="AB333" s="128">
        <f>'EV ECONOMICA'!BH333</f>
        <v>0</v>
      </c>
      <c r="AC333" s="230"/>
      <c r="AD333" s="128">
        <f>'EV ECONOMICA'!BM333</f>
        <v>3300</v>
      </c>
      <c r="AE333" s="230" t="s">
        <v>39</v>
      </c>
      <c r="AF333" s="128">
        <f>'EV ECONOMICA'!BR333</f>
        <v>0</v>
      </c>
      <c r="AG333" s="230"/>
      <c r="AH333" s="128">
        <f>'EV ECONOMICA'!BW333</f>
        <v>0</v>
      </c>
      <c r="AI333" s="230"/>
      <c r="AJ333" s="128">
        <f>'EV ECONOMICA'!CB333</f>
        <v>0</v>
      </c>
      <c r="AK333" s="230"/>
      <c r="AL333" s="128">
        <f>'EV ECONOMICA'!CG333</f>
        <v>0</v>
      </c>
      <c r="AM333" s="230"/>
      <c r="AN333" s="128">
        <f>'EV ECONOMICA'!CL333</f>
        <v>6886</v>
      </c>
      <c r="AO333" s="230" t="s">
        <v>39</v>
      </c>
      <c r="AP333" s="128">
        <f>'EV ECONOMICA'!CQ333</f>
        <v>0</v>
      </c>
      <c r="AQ333" s="230"/>
      <c r="AR333" s="128">
        <f>'EV ECONOMICA'!CV333</f>
        <v>4755</v>
      </c>
      <c r="AS333" s="230" t="s">
        <v>39</v>
      </c>
      <c r="AT333" s="128">
        <f>'EV ECONOMICA'!DA333</f>
        <v>0</v>
      </c>
      <c r="AU333" s="230"/>
      <c r="AV333" s="128">
        <f>'EV ECONOMICA'!DF333</f>
        <v>0</v>
      </c>
      <c r="AW333" s="230"/>
      <c r="AX333" s="128">
        <f>'EV ECONOMICA'!DK333</f>
        <v>0</v>
      </c>
      <c r="AY333" s="230"/>
      <c r="AZ333" s="128">
        <f>'EV ECONOMICA'!DP333</f>
        <v>0</v>
      </c>
      <c r="BA333" s="230"/>
      <c r="BB333" s="128">
        <f>'EV ECONOMICA'!DU333</f>
        <v>0</v>
      </c>
      <c r="BC333" s="230"/>
      <c r="BD333" s="128">
        <f>'EV ECONOMICA'!DZ333</f>
        <v>0</v>
      </c>
      <c r="BE333" s="230"/>
      <c r="BF333" s="128">
        <f>'EV ECONOMICA'!EE333</f>
        <v>0</v>
      </c>
      <c r="BG333" s="230"/>
      <c r="BH333" s="128">
        <f>'EV ECONOMICA'!EJ333</f>
        <v>0</v>
      </c>
      <c r="BI333" s="230"/>
    </row>
    <row r="334" spans="1:61" s="226" customFormat="1" ht="51" x14ac:dyDescent="0.2">
      <c r="A334" s="103">
        <v>325</v>
      </c>
      <c r="B334" s="202" t="s">
        <v>485</v>
      </c>
      <c r="C334" s="121" t="s">
        <v>52</v>
      </c>
      <c r="D334" s="146">
        <v>1</v>
      </c>
      <c r="E334" s="227" t="s">
        <v>53</v>
      </c>
      <c r="F334" s="228">
        <v>334.66666666666669</v>
      </c>
      <c r="G334" s="25">
        <v>4273.3851999999997</v>
      </c>
      <c r="H334" s="128">
        <f>'EV ECONOMICA'!J334</f>
        <v>0</v>
      </c>
      <c r="I334" s="230"/>
      <c r="J334" s="128">
        <f>'EV ECONOMICA'!O334</f>
        <v>4000</v>
      </c>
      <c r="K334" s="230" t="s">
        <v>39</v>
      </c>
      <c r="L334" s="128">
        <f>'EV ECONOMICA'!T334</f>
        <v>3900</v>
      </c>
      <c r="M334" s="230" t="s">
        <v>39</v>
      </c>
      <c r="N334" s="128">
        <f>'EV ECONOMICA'!Y334</f>
        <v>0</v>
      </c>
      <c r="O334" s="230"/>
      <c r="P334" s="128">
        <f>'EV ECONOMICA'!AD334</f>
        <v>0</v>
      </c>
      <c r="Q334" s="230"/>
      <c r="R334" s="128">
        <f>'EV ECONOMICA'!AI334</f>
        <v>0</v>
      </c>
      <c r="S334" s="230"/>
      <c r="T334" s="128">
        <f>'EV ECONOMICA'!AN334</f>
        <v>0</v>
      </c>
      <c r="U334" s="230"/>
      <c r="V334" s="128">
        <f>'EV ECONOMICA'!AS334</f>
        <v>0</v>
      </c>
      <c r="W334" s="230"/>
      <c r="X334" s="128">
        <f>'EV ECONOMICA'!AX334</f>
        <v>4602</v>
      </c>
      <c r="Y334" s="230" t="s">
        <v>38</v>
      </c>
      <c r="Z334" s="128">
        <f>'EV ECONOMICA'!BC334</f>
        <v>0</v>
      </c>
      <c r="AA334" s="230"/>
      <c r="AB334" s="128">
        <f>'EV ECONOMICA'!BH334</f>
        <v>0</v>
      </c>
      <c r="AC334" s="230"/>
      <c r="AD334" s="128">
        <f>'EV ECONOMICA'!BM334</f>
        <v>3400</v>
      </c>
      <c r="AE334" s="230" t="s">
        <v>39</v>
      </c>
      <c r="AF334" s="128">
        <f>'EV ECONOMICA'!BR334</f>
        <v>0</v>
      </c>
      <c r="AG334" s="230"/>
      <c r="AH334" s="128">
        <f>'EV ECONOMICA'!BW334</f>
        <v>0</v>
      </c>
      <c r="AI334" s="230"/>
      <c r="AJ334" s="128">
        <f>'EV ECONOMICA'!CB334</f>
        <v>0</v>
      </c>
      <c r="AK334" s="230"/>
      <c r="AL334" s="128">
        <f>'EV ECONOMICA'!CG334</f>
        <v>0</v>
      </c>
      <c r="AM334" s="230"/>
      <c r="AN334" s="128">
        <f>'EV ECONOMICA'!CL334</f>
        <v>6886</v>
      </c>
      <c r="AO334" s="230" t="s">
        <v>39</v>
      </c>
      <c r="AP334" s="128">
        <f>'EV ECONOMICA'!CQ334</f>
        <v>0</v>
      </c>
      <c r="AQ334" s="230"/>
      <c r="AR334" s="128">
        <f>'EV ECONOMICA'!CV334</f>
        <v>4755</v>
      </c>
      <c r="AS334" s="230" t="s">
        <v>39</v>
      </c>
      <c r="AT334" s="128">
        <f>'EV ECONOMICA'!DA334</f>
        <v>0</v>
      </c>
      <c r="AU334" s="230"/>
      <c r="AV334" s="128">
        <f>'EV ECONOMICA'!DF334</f>
        <v>0</v>
      </c>
      <c r="AW334" s="230"/>
      <c r="AX334" s="128">
        <f>'EV ECONOMICA'!DK334</f>
        <v>0</v>
      </c>
      <c r="AY334" s="230"/>
      <c r="AZ334" s="128">
        <f>'EV ECONOMICA'!DP334</f>
        <v>0</v>
      </c>
      <c r="BA334" s="230"/>
      <c r="BB334" s="128">
        <f>'EV ECONOMICA'!DU334</f>
        <v>0</v>
      </c>
      <c r="BC334" s="230"/>
      <c r="BD334" s="128">
        <f>'EV ECONOMICA'!DZ334</f>
        <v>0</v>
      </c>
      <c r="BE334" s="230"/>
      <c r="BF334" s="128">
        <f>'EV ECONOMICA'!EE334</f>
        <v>0</v>
      </c>
      <c r="BG334" s="230"/>
      <c r="BH334" s="128">
        <f>'EV ECONOMICA'!EJ334</f>
        <v>0</v>
      </c>
      <c r="BI334" s="230"/>
    </row>
    <row r="335" spans="1:61" s="226" customFormat="1" ht="51" x14ac:dyDescent="0.2">
      <c r="A335" s="103">
        <v>326</v>
      </c>
      <c r="B335" s="202" t="s">
        <v>486</v>
      </c>
      <c r="C335" s="121" t="s">
        <v>52</v>
      </c>
      <c r="D335" s="146">
        <v>1</v>
      </c>
      <c r="E335" s="227" t="s">
        <v>53</v>
      </c>
      <c r="F335" s="228">
        <v>23.333333333333332</v>
      </c>
      <c r="G335" s="25">
        <v>8798.1460000000006</v>
      </c>
      <c r="H335" s="128">
        <f>'EV ECONOMICA'!J335</f>
        <v>0</v>
      </c>
      <c r="I335" s="230"/>
      <c r="J335" s="128">
        <f>'EV ECONOMICA'!O335</f>
        <v>19000</v>
      </c>
      <c r="K335" s="230" t="s">
        <v>39</v>
      </c>
      <c r="L335" s="128">
        <f>'EV ECONOMICA'!T335</f>
        <v>10350</v>
      </c>
      <c r="M335" s="230" t="s">
        <v>39</v>
      </c>
      <c r="N335" s="128">
        <f>'EV ECONOMICA'!Y335</f>
        <v>0</v>
      </c>
      <c r="O335" s="230"/>
      <c r="P335" s="128">
        <f>'EV ECONOMICA'!AD335</f>
        <v>0</v>
      </c>
      <c r="Q335" s="230"/>
      <c r="R335" s="128">
        <f>'EV ECONOMICA'!AI335</f>
        <v>0</v>
      </c>
      <c r="S335" s="230"/>
      <c r="T335" s="128">
        <f>'EV ECONOMICA'!AN335</f>
        <v>0</v>
      </c>
      <c r="U335" s="230"/>
      <c r="V335" s="128">
        <f>'EV ECONOMICA'!AS335</f>
        <v>0</v>
      </c>
      <c r="W335" s="230"/>
      <c r="X335" s="128">
        <f>'EV ECONOMICA'!AX335</f>
        <v>12102</v>
      </c>
      <c r="Y335" s="230" t="s">
        <v>38</v>
      </c>
      <c r="Z335" s="128">
        <f>'EV ECONOMICA'!BC335</f>
        <v>0</v>
      </c>
      <c r="AA335" s="230"/>
      <c r="AB335" s="128">
        <f>'EV ECONOMICA'!BH335</f>
        <v>0</v>
      </c>
      <c r="AC335" s="230"/>
      <c r="AD335" s="128">
        <f>'EV ECONOMICA'!BM335</f>
        <v>7000</v>
      </c>
      <c r="AE335" s="230" t="s">
        <v>39</v>
      </c>
      <c r="AF335" s="128">
        <f>'EV ECONOMICA'!BR335</f>
        <v>0</v>
      </c>
      <c r="AG335" s="230"/>
      <c r="AH335" s="128">
        <f>'EV ECONOMICA'!BW335</f>
        <v>0</v>
      </c>
      <c r="AI335" s="230"/>
      <c r="AJ335" s="128">
        <f>'EV ECONOMICA'!CB335</f>
        <v>0</v>
      </c>
      <c r="AK335" s="230"/>
      <c r="AL335" s="128">
        <f>'EV ECONOMICA'!CG335</f>
        <v>0</v>
      </c>
      <c r="AM335" s="230"/>
      <c r="AN335" s="128">
        <f>'EV ECONOMICA'!CL335</f>
        <v>15028</v>
      </c>
      <c r="AO335" s="230" t="s">
        <v>39</v>
      </c>
      <c r="AP335" s="128">
        <f>'EV ECONOMICA'!CQ335</f>
        <v>0</v>
      </c>
      <c r="AQ335" s="230"/>
      <c r="AR335" s="128">
        <f>'EV ECONOMICA'!CV335</f>
        <v>6958</v>
      </c>
      <c r="AS335" s="230" t="s">
        <v>39</v>
      </c>
      <c r="AT335" s="128">
        <f>'EV ECONOMICA'!DA335</f>
        <v>0</v>
      </c>
      <c r="AU335" s="230"/>
      <c r="AV335" s="128">
        <f>'EV ECONOMICA'!DF335</f>
        <v>0</v>
      </c>
      <c r="AW335" s="230"/>
      <c r="AX335" s="128">
        <f>'EV ECONOMICA'!DK335</f>
        <v>0</v>
      </c>
      <c r="AY335" s="230"/>
      <c r="AZ335" s="128">
        <f>'EV ECONOMICA'!DP335</f>
        <v>0</v>
      </c>
      <c r="BA335" s="230"/>
      <c r="BB335" s="128">
        <f>'EV ECONOMICA'!DU335</f>
        <v>0</v>
      </c>
      <c r="BC335" s="230"/>
      <c r="BD335" s="128">
        <f>'EV ECONOMICA'!DZ335</f>
        <v>0</v>
      </c>
      <c r="BE335" s="230"/>
      <c r="BF335" s="128">
        <f>'EV ECONOMICA'!EE335</f>
        <v>0</v>
      </c>
      <c r="BG335" s="230"/>
      <c r="BH335" s="128">
        <f>'EV ECONOMICA'!EJ335</f>
        <v>0</v>
      </c>
      <c r="BI335" s="230"/>
    </row>
    <row r="336" spans="1:61" s="226" customFormat="1" ht="51" x14ac:dyDescent="0.2">
      <c r="A336" s="103">
        <v>327</v>
      </c>
      <c r="B336" s="202" t="s">
        <v>487</v>
      </c>
      <c r="C336" s="121" t="s">
        <v>52</v>
      </c>
      <c r="D336" s="146">
        <v>1</v>
      </c>
      <c r="E336" s="227" t="s">
        <v>53</v>
      </c>
      <c r="F336" s="228">
        <v>55.666666666666664</v>
      </c>
      <c r="G336" s="25">
        <v>4273.3851999999997</v>
      </c>
      <c r="H336" s="128">
        <f>'EV ECONOMICA'!J336</f>
        <v>0</v>
      </c>
      <c r="I336" s="230"/>
      <c r="J336" s="128">
        <f>'EV ECONOMICA'!O336</f>
        <v>4700</v>
      </c>
      <c r="K336" s="230" t="s">
        <v>39</v>
      </c>
      <c r="L336" s="128">
        <f>'EV ECONOMICA'!T336</f>
        <v>4000</v>
      </c>
      <c r="M336" s="230" t="s">
        <v>39</v>
      </c>
      <c r="N336" s="128">
        <f>'EV ECONOMICA'!Y336</f>
        <v>0</v>
      </c>
      <c r="O336" s="230"/>
      <c r="P336" s="128">
        <f>'EV ECONOMICA'!AD336</f>
        <v>0</v>
      </c>
      <c r="Q336" s="230"/>
      <c r="R336" s="128">
        <f>'EV ECONOMICA'!AI336</f>
        <v>0</v>
      </c>
      <c r="S336" s="230"/>
      <c r="T336" s="128">
        <f>'EV ECONOMICA'!AN336</f>
        <v>0</v>
      </c>
      <c r="U336" s="230"/>
      <c r="V336" s="128">
        <f>'EV ECONOMICA'!AS336</f>
        <v>0</v>
      </c>
      <c r="W336" s="230"/>
      <c r="X336" s="128">
        <f>'EV ECONOMICA'!AX336</f>
        <v>4716</v>
      </c>
      <c r="Y336" s="230" t="s">
        <v>38</v>
      </c>
      <c r="Z336" s="128">
        <f>'EV ECONOMICA'!BC336</f>
        <v>0</v>
      </c>
      <c r="AA336" s="230"/>
      <c r="AB336" s="128">
        <f>'EV ECONOMICA'!BH336</f>
        <v>0</v>
      </c>
      <c r="AC336" s="230"/>
      <c r="AD336" s="128">
        <f>'EV ECONOMICA'!BM336</f>
        <v>3400</v>
      </c>
      <c r="AE336" s="230" t="s">
        <v>39</v>
      </c>
      <c r="AF336" s="128">
        <f>'EV ECONOMICA'!BR336</f>
        <v>0</v>
      </c>
      <c r="AG336" s="230"/>
      <c r="AH336" s="128">
        <f>'EV ECONOMICA'!BW336</f>
        <v>0</v>
      </c>
      <c r="AI336" s="230"/>
      <c r="AJ336" s="128">
        <f>'EV ECONOMICA'!CB336</f>
        <v>0</v>
      </c>
      <c r="AK336" s="230"/>
      <c r="AL336" s="128">
        <f>'EV ECONOMICA'!CG336</f>
        <v>0</v>
      </c>
      <c r="AM336" s="230"/>
      <c r="AN336" s="128">
        <f>'EV ECONOMICA'!CL336</f>
        <v>0</v>
      </c>
      <c r="AO336" s="230"/>
      <c r="AP336" s="128">
        <f>'EV ECONOMICA'!CQ336</f>
        <v>0</v>
      </c>
      <c r="AQ336" s="230"/>
      <c r="AR336" s="128">
        <f>'EV ECONOMICA'!CV336</f>
        <v>4597</v>
      </c>
      <c r="AS336" s="230" t="s">
        <v>39</v>
      </c>
      <c r="AT336" s="128">
        <f>'EV ECONOMICA'!DA336</f>
        <v>0</v>
      </c>
      <c r="AU336" s="230"/>
      <c r="AV336" s="128">
        <f>'EV ECONOMICA'!DF336</f>
        <v>0</v>
      </c>
      <c r="AW336" s="230"/>
      <c r="AX336" s="128">
        <f>'EV ECONOMICA'!DK336</f>
        <v>0</v>
      </c>
      <c r="AY336" s="230"/>
      <c r="AZ336" s="128">
        <f>'EV ECONOMICA'!DP336</f>
        <v>0</v>
      </c>
      <c r="BA336" s="230"/>
      <c r="BB336" s="128">
        <f>'EV ECONOMICA'!DU336</f>
        <v>0</v>
      </c>
      <c r="BC336" s="230"/>
      <c r="BD336" s="128">
        <f>'EV ECONOMICA'!DZ336</f>
        <v>0</v>
      </c>
      <c r="BE336" s="230"/>
      <c r="BF336" s="128">
        <f>'EV ECONOMICA'!EE336</f>
        <v>0</v>
      </c>
      <c r="BG336" s="230"/>
      <c r="BH336" s="128">
        <f>'EV ECONOMICA'!EJ336</f>
        <v>0</v>
      </c>
      <c r="BI336" s="230"/>
    </row>
    <row r="337" spans="1:61" s="226" customFormat="1" ht="51" x14ac:dyDescent="0.2">
      <c r="A337" s="103">
        <v>328</v>
      </c>
      <c r="B337" s="202" t="s">
        <v>488</v>
      </c>
      <c r="C337" s="121" t="s">
        <v>52</v>
      </c>
      <c r="D337" s="146">
        <v>1</v>
      </c>
      <c r="E337" s="227" t="s">
        <v>53</v>
      </c>
      <c r="F337" s="228">
        <v>133.33333333333334</v>
      </c>
      <c r="G337" s="25">
        <v>4273.3851999999997</v>
      </c>
      <c r="H337" s="128">
        <f>'EV ECONOMICA'!J337</f>
        <v>0</v>
      </c>
      <c r="I337" s="230"/>
      <c r="J337" s="128">
        <f>'EV ECONOMICA'!O337</f>
        <v>4800</v>
      </c>
      <c r="K337" s="230" t="s">
        <v>39</v>
      </c>
      <c r="L337" s="128">
        <f>'EV ECONOMICA'!T337</f>
        <v>4150</v>
      </c>
      <c r="M337" s="230" t="s">
        <v>39</v>
      </c>
      <c r="N337" s="128">
        <f>'EV ECONOMICA'!Y337</f>
        <v>0</v>
      </c>
      <c r="O337" s="230"/>
      <c r="P337" s="128">
        <f>'EV ECONOMICA'!AD337</f>
        <v>0</v>
      </c>
      <c r="Q337" s="230"/>
      <c r="R337" s="128">
        <f>'EV ECONOMICA'!AI337</f>
        <v>0</v>
      </c>
      <c r="S337" s="230"/>
      <c r="T337" s="128">
        <f>'EV ECONOMICA'!AN337</f>
        <v>0</v>
      </c>
      <c r="U337" s="230"/>
      <c r="V337" s="128">
        <f>'EV ECONOMICA'!AS337</f>
        <v>0</v>
      </c>
      <c r="W337" s="230"/>
      <c r="X337" s="128">
        <f>'EV ECONOMICA'!AX337</f>
        <v>4716</v>
      </c>
      <c r="Y337" s="230" t="s">
        <v>38</v>
      </c>
      <c r="Z337" s="128">
        <f>'EV ECONOMICA'!BC337</f>
        <v>0</v>
      </c>
      <c r="AA337" s="230"/>
      <c r="AB337" s="128">
        <f>'EV ECONOMICA'!BH337</f>
        <v>0</v>
      </c>
      <c r="AC337" s="230"/>
      <c r="AD337" s="128">
        <f>'EV ECONOMICA'!BM337</f>
        <v>3400</v>
      </c>
      <c r="AE337" s="230" t="s">
        <v>39</v>
      </c>
      <c r="AF337" s="128">
        <f>'EV ECONOMICA'!BR337</f>
        <v>0</v>
      </c>
      <c r="AG337" s="230"/>
      <c r="AH337" s="128">
        <f>'EV ECONOMICA'!BW337</f>
        <v>0</v>
      </c>
      <c r="AI337" s="230"/>
      <c r="AJ337" s="128">
        <f>'EV ECONOMICA'!CB337</f>
        <v>0</v>
      </c>
      <c r="AK337" s="230"/>
      <c r="AL337" s="128">
        <f>'EV ECONOMICA'!CG337</f>
        <v>0</v>
      </c>
      <c r="AM337" s="230"/>
      <c r="AN337" s="128">
        <f>'EV ECONOMICA'!CL337</f>
        <v>0</v>
      </c>
      <c r="AO337" s="230"/>
      <c r="AP337" s="128">
        <f>'EV ECONOMICA'!CQ337</f>
        <v>0</v>
      </c>
      <c r="AQ337" s="230"/>
      <c r="AR337" s="128">
        <f>'EV ECONOMICA'!CV337</f>
        <v>4597</v>
      </c>
      <c r="AS337" s="230" t="s">
        <v>39</v>
      </c>
      <c r="AT337" s="128">
        <f>'EV ECONOMICA'!DA337</f>
        <v>0</v>
      </c>
      <c r="AU337" s="230"/>
      <c r="AV337" s="128">
        <f>'EV ECONOMICA'!DF337</f>
        <v>0</v>
      </c>
      <c r="AW337" s="230"/>
      <c r="AX337" s="128">
        <f>'EV ECONOMICA'!DK337</f>
        <v>0</v>
      </c>
      <c r="AY337" s="230"/>
      <c r="AZ337" s="128">
        <f>'EV ECONOMICA'!DP337</f>
        <v>0</v>
      </c>
      <c r="BA337" s="230"/>
      <c r="BB337" s="128">
        <f>'EV ECONOMICA'!DU337</f>
        <v>0</v>
      </c>
      <c r="BC337" s="230"/>
      <c r="BD337" s="128">
        <f>'EV ECONOMICA'!DZ337</f>
        <v>0</v>
      </c>
      <c r="BE337" s="230"/>
      <c r="BF337" s="128">
        <f>'EV ECONOMICA'!EE337</f>
        <v>0</v>
      </c>
      <c r="BG337" s="230"/>
      <c r="BH337" s="128">
        <f>'EV ECONOMICA'!EJ337</f>
        <v>0</v>
      </c>
      <c r="BI337" s="230"/>
    </row>
    <row r="338" spans="1:61" s="226" customFormat="1" ht="51" x14ac:dyDescent="0.2">
      <c r="A338" s="103">
        <v>329</v>
      </c>
      <c r="B338" s="202" t="s">
        <v>489</v>
      </c>
      <c r="C338" s="121" t="s">
        <v>52</v>
      </c>
      <c r="D338" s="146">
        <v>1</v>
      </c>
      <c r="E338" s="227" t="s">
        <v>53</v>
      </c>
      <c r="F338" s="228">
        <v>113.66666666666667</v>
      </c>
      <c r="G338" s="25">
        <v>3267.8827999999999</v>
      </c>
      <c r="H338" s="128">
        <f>'EV ECONOMICA'!J338</f>
        <v>0</v>
      </c>
      <c r="I338" s="230"/>
      <c r="J338" s="128">
        <f>'EV ECONOMICA'!O338</f>
        <v>3700</v>
      </c>
      <c r="K338" s="230" t="s">
        <v>39</v>
      </c>
      <c r="L338" s="128">
        <f>'EV ECONOMICA'!T338</f>
        <v>3450</v>
      </c>
      <c r="M338" s="230" t="s">
        <v>39</v>
      </c>
      <c r="N338" s="128">
        <f>'EV ECONOMICA'!Y338</f>
        <v>0</v>
      </c>
      <c r="O338" s="230"/>
      <c r="P338" s="128">
        <f>'EV ECONOMICA'!AD338</f>
        <v>0</v>
      </c>
      <c r="Q338" s="230"/>
      <c r="R338" s="128">
        <f>'EV ECONOMICA'!AI338</f>
        <v>0</v>
      </c>
      <c r="S338" s="230"/>
      <c r="T338" s="128">
        <f>'EV ECONOMICA'!AN338</f>
        <v>0</v>
      </c>
      <c r="U338" s="230"/>
      <c r="V338" s="128">
        <f>'EV ECONOMICA'!AS338</f>
        <v>0</v>
      </c>
      <c r="W338" s="230"/>
      <c r="X338" s="128">
        <f>'EV ECONOMICA'!AX338</f>
        <v>4034</v>
      </c>
      <c r="Y338" s="230" t="s">
        <v>38</v>
      </c>
      <c r="Z338" s="128">
        <f>'EV ECONOMICA'!BC338</f>
        <v>0</v>
      </c>
      <c r="AA338" s="230"/>
      <c r="AB338" s="128">
        <f>'EV ECONOMICA'!BH338</f>
        <v>0</v>
      </c>
      <c r="AC338" s="230"/>
      <c r="AD338" s="128">
        <f>'EV ECONOMICA'!BM338</f>
        <v>2600</v>
      </c>
      <c r="AE338" s="230" t="s">
        <v>39</v>
      </c>
      <c r="AF338" s="128">
        <f>'EV ECONOMICA'!BR338</f>
        <v>0</v>
      </c>
      <c r="AG338" s="230"/>
      <c r="AH338" s="128">
        <f>'EV ECONOMICA'!BW338</f>
        <v>0</v>
      </c>
      <c r="AI338" s="230"/>
      <c r="AJ338" s="128">
        <f>'EV ECONOMICA'!CB338</f>
        <v>0</v>
      </c>
      <c r="AK338" s="230"/>
      <c r="AL338" s="128">
        <f>'EV ECONOMICA'!CG338</f>
        <v>0</v>
      </c>
      <c r="AM338" s="230"/>
      <c r="AN338" s="128">
        <f>'EV ECONOMICA'!CL338</f>
        <v>4239</v>
      </c>
      <c r="AO338" s="230" t="s">
        <v>39</v>
      </c>
      <c r="AP338" s="128">
        <f>'EV ECONOMICA'!CQ338</f>
        <v>0</v>
      </c>
      <c r="AQ338" s="230"/>
      <c r="AR338" s="128">
        <f>'EV ECONOMICA'!CV338</f>
        <v>4235</v>
      </c>
      <c r="AS338" s="230" t="s">
        <v>39</v>
      </c>
      <c r="AT338" s="128">
        <f>'EV ECONOMICA'!DA338</f>
        <v>0</v>
      </c>
      <c r="AU338" s="230"/>
      <c r="AV338" s="128">
        <f>'EV ECONOMICA'!DF338</f>
        <v>0</v>
      </c>
      <c r="AW338" s="230"/>
      <c r="AX338" s="128">
        <f>'EV ECONOMICA'!DK338</f>
        <v>0</v>
      </c>
      <c r="AY338" s="230"/>
      <c r="AZ338" s="128">
        <f>'EV ECONOMICA'!DP338</f>
        <v>0</v>
      </c>
      <c r="BA338" s="230"/>
      <c r="BB338" s="128">
        <f>'EV ECONOMICA'!DU338</f>
        <v>0</v>
      </c>
      <c r="BC338" s="230"/>
      <c r="BD338" s="128">
        <f>'EV ECONOMICA'!DZ338</f>
        <v>0</v>
      </c>
      <c r="BE338" s="230"/>
      <c r="BF338" s="128">
        <f>'EV ECONOMICA'!EE338</f>
        <v>0</v>
      </c>
      <c r="BG338" s="230"/>
      <c r="BH338" s="128">
        <f>'EV ECONOMICA'!EJ338</f>
        <v>0</v>
      </c>
      <c r="BI338" s="230"/>
    </row>
    <row r="339" spans="1:61" s="226" customFormat="1" ht="38.25" x14ac:dyDescent="0.2">
      <c r="A339" s="103">
        <v>330</v>
      </c>
      <c r="B339" s="202" t="s">
        <v>490</v>
      </c>
      <c r="C339" s="121" t="s">
        <v>52</v>
      </c>
      <c r="D339" s="146">
        <v>1</v>
      </c>
      <c r="E339" s="227" t="s">
        <v>53</v>
      </c>
      <c r="F339" s="228">
        <v>25.333333333333332</v>
      </c>
      <c r="G339" s="25">
        <v>4600</v>
      </c>
      <c r="H339" s="128">
        <f>'EV ECONOMICA'!J339</f>
        <v>0</v>
      </c>
      <c r="I339" s="230"/>
      <c r="J339" s="128">
        <f>'EV ECONOMICA'!O339</f>
        <v>4900</v>
      </c>
      <c r="K339" s="230" t="s">
        <v>39</v>
      </c>
      <c r="L339" s="128">
        <f>'EV ECONOMICA'!T339</f>
        <v>4450</v>
      </c>
      <c r="M339" s="230" t="s">
        <v>39</v>
      </c>
      <c r="N339" s="128">
        <f>'EV ECONOMICA'!Y339</f>
        <v>0</v>
      </c>
      <c r="O339" s="230"/>
      <c r="P339" s="128">
        <f>'EV ECONOMICA'!AD339</f>
        <v>0</v>
      </c>
      <c r="Q339" s="230"/>
      <c r="R339" s="128">
        <f>'EV ECONOMICA'!AI339</f>
        <v>0</v>
      </c>
      <c r="S339" s="230"/>
      <c r="T339" s="128">
        <f>'EV ECONOMICA'!AN339</f>
        <v>0</v>
      </c>
      <c r="U339" s="230"/>
      <c r="V339" s="128">
        <f>'EV ECONOMICA'!AS339</f>
        <v>0</v>
      </c>
      <c r="W339" s="230"/>
      <c r="X339" s="128">
        <f>'EV ECONOMICA'!AX339</f>
        <v>5227</v>
      </c>
      <c r="Y339" s="230" t="s">
        <v>38</v>
      </c>
      <c r="Z339" s="128">
        <f>'EV ECONOMICA'!BC339</f>
        <v>0</v>
      </c>
      <c r="AA339" s="230"/>
      <c r="AB339" s="128">
        <f>'EV ECONOMICA'!BH339</f>
        <v>0</v>
      </c>
      <c r="AC339" s="230"/>
      <c r="AD339" s="128">
        <f>'EV ECONOMICA'!BM339</f>
        <v>3550</v>
      </c>
      <c r="AE339" s="230" t="s">
        <v>39</v>
      </c>
      <c r="AF339" s="128">
        <f>'EV ECONOMICA'!BR339</f>
        <v>0</v>
      </c>
      <c r="AG339" s="230"/>
      <c r="AH339" s="128">
        <f>'EV ECONOMICA'!BW339</f>
        <v>0</v>
      </c>
      <c r="AI339" s="230"/>
      <c r="AJ339" s="128">
        <f>'EV ECONOMICA'!CB339</f>
        <v>0</v>
      </c>
      <c r="AK339" s="230"/>
      <c r="AL339" s="128">
        <f>'EV ECONOMICA'!CG339</f>
        <v>0</v>
      </c>
      <c r="AM339" s="230"/>
      <c r="AN339" s="128">
        <f>'EV ECONOMICA'!CL339</f>
        <v>0</v>
      </c>
      <c r="AO339" s="230"/>
      <c r="AP339" s="128">
        <f>'EV ECONOMICA'!CQ339</f>
        <v>0</v>
      </c>
      <c r="AQ339" s="230"/>
      <c r="AR339" s="128">
        <f>'EV ECONOMICA'!CV339</f>
        <v>4235</v>
      </c>
      <c r="AS339" s="230" t="s">
        <v>39</v>
      </c>
      <c r="AT339" s="128">
        <f>'EV ECONOMICA'!DA339</f>
        <v>0</v>
      </c>
      <c r="AU339" s="230"/>
      <c r="AV339" s="128">
        <f>'EV ECONOMICA'!DF339</f>
        <v>0</v>
      </c>
      <c r="AW339" s="230"/>
      <c r="AX339" s="128">
        <f>'EV ECONOMICA'!DK339</f>
        <v>0</v>
      </c>
      <c r="AY339" s="230"/>
      <c r="AZ339" s="128">
        <f>'EV ECONOMICA'!DP339</f>
        <v>0</v>
      </c>
      <c r="BA339" s="230"/>
      <c r="BB339" s="128">
        <f>'EV ECONOMICA'!DU339</f>
        <v>0</v>
      </c>
      <c r="BC339" s="230"/>
      <c r="BD339" s="128">
        <f>'EV ECONOMICA'!DZ339</f>
        <v>0</v>
      </c>
      <c r="BE339" s="230"/>
      <c r="BF339" s="128">
        <f>'EV ECONOMICA'!EE339</f>
        <v>0</v>
      </c>
      <c r="BG339" s="230"/>
      <c r="BH339" s="128">
        <f>'EV ECONOMICA'!EJ339</f>
        <v>0</v>
      </c>
      <c r="BI339" s="230"/>
    </row>
    <row r="340" spans="1:61" s="226" customFormat="1" ht="51" x14ac:dyDescent="0.2">
      <c r="A340" s="103">
        <v>331</v>
      </c>
      <c r="B340" s="202" t="s">
        <v>491</v>
      </c>
      <c r="C340" s="121" t="s">
        <v>52</v>
      </c>
      <c r="D340" s="146">
        <v>1</v>
      </c>
      <c r="E340" s="227" t="s">
        <v>53</v>
      </c>
      <c r="F340" s="228">
        <v>18.5</v>
      </c>
      <c r="G340" s="25">
        <v>3267.8827999999999</v>
      </c>
      <c r="H340" s="128">
        <f>'EV ECONOMICA'!J340</f>
        <v>0</v>
      </c>
      <c r="I340" s="230"/>
      <c r="J340" s="128">
        <f>'EV ECONOMICA'!O340</f>
        <v>3600</v>
      </c>
      <c r="K340" s="230" t="s">
        <v>39</v>
      </c>
      <c r="L340" s="128">
        <f>'EV ECONOMICA'!T340</f>
        <v>3450</v>
      </c>
      <c r="M340" s="230" t="s">
        <v>39</v>
      </c>
      <c r="N340" s="128">
        <f>'EV ECONOMICA'!Y340</f>
        <v>0</v>
      </c>
      <c r="O340" s="230"/>
      <c r="P340" s="128">
        <f>'EV ECONOMICA'!AD340</f>
        <v>0</v>
      </c>
      <c r="Q340" s="230"/>
      <c r="R340" s="128">
        <f>'EV ECONOMICA'!AI340</f>
        <v>0</v>
      </c>
      <c r="S340" s="230"/>
      <c r="T340" s="128">
        <f>'EV ECONOMICA'!AN340</f>
        <v>0</v>
      </c>
      <c r="U340" s="230"/>
      <c r="V340" s="128">
        <f>'EV ECONOMICA'!AS340</f>
        <v>0</v>
      </c>
      <c r="W340" s="230"/>
      <c r="X340" s="128">
        <f>'EV ECONOMICA'!AX340</f>
        <v>4034</v>
      </c>
      <c r="Y340" s="230" t="s">
        <v>38</v>
      </c>
      <c r="Z340" s="128">
        <f>'EV ECONOMICA'!BC340</f>
        <v>0</v>
      </c>
      <c r="AA340" s="230"/>
      <c r="AB340" s="128">
        <f>'EV ECONOMICA'!BH340</f>
        <v>0</v>
      </c>
      <c r="AC340" s="230"/>
      <c r="AD340" s="128">
        <f>'EV ECONOMICA'!BM340</f>
        <v>2600</v>
      </c>
      <c r="AE340" s="230" t="s">
        <v>39</v>
      </c>
      <c r="AF340" s="128">
        <f>'EV ECONOMICA'!BR340</f>
        <v>0</v>
      </c>
      <c r="AG340" s="230"/>
      <c r="AH340" s="128">
        <f>'EV ECONOMICA'!BW340</f>
        <v>0</v>
      </c>
      <c r="AI340" s="230"/>
      <c r="AJ340" s="128">
        <f>'EV ECONOMICA'!CB340</f>
        <v>0</v>
      </c>
      <c r="AK340" s="230"/>
      <c r="AL340" s="128">
        <f>'EV ECONOMICA'!CG340</f>
        <v>0</v>
      </c>
      <c r="AM340" s="230"/>
      <c r="AN340" s="128">
        <f>'EV ECONOMICA'!CL340</f>
        <v>0</v>
      </c>
      <c r="AO340" s="230"/>
      <c r="AP340" s="128">
        <f>'EV ECONOMICA'!CQ340</f>
        <v>0</v>
      </c>
      <c r="AQ340" s="230"/>
      <c r="AR340" s="128">
        <f>'EV ECONOMICA'!CV340</f>
        <v>4235</v>
      </c>
      <c r="AS340" s="230" t="s">
        <v>39</v>
      </c>
      <c r="AT340" s="128">
        <f>'EV ECONOMICA'!DA340</f>
        <v>0</v>
      </c>
      <c r="AU340" s="230"/>
      <c r="AV340" s="128">
        <f>'EV ECONOMICA'!DF340</f>
        <v>0</v>
      </c>
      <c r="AW340" s="230"/>
      <c r="AX340" s="128">
        <f>'EV ECONOMICA'!DK340</f>
        <v>0</v>
      </c>
      <c r="AY340" s="230"/>
      <c r="AZ340" s="128">
        <f>'EV ECONOMICA'!DP340</f>
        <v>0</v>
      </c>
      <c r="BA340" s="230"/>
      <c r="BB340" s="128">
        <f>'EV ECONOMICA'!DU340</f>
        <v>0</v>
      </c>
      <c r="BC340" s="230"/>
      <c r="BD340" s="128">
        <f>'EV ECONOMICA'!DZ340</f>
        <v>0</v>
      </c>
      <c r="BE340" s="230"/>
      <c r="BF340" s="128">
        <f>'EV ECONOMICA'!EE340</f>
        <v>0</v>
      </c>
      <c r="BG340" s="230"/>
      <c r="BH340" s="128">
        <f>'EV ECONOMICA'!EJ340</f>
        <v>0</v>
      </c>
      <c r="BI340" s="230"/>
    </row>
    <row r="341" spans="1:61" s="226" customFormat="1" ht="38.25" x14ac:dyDescent="0.2">
      <c r="A341" s="103">
        <v>332</v>
      </c>
      <c r="B341" s="202" t="s">
        <v>492</v>
      </c>
      <c r="C341" s="121" t="s">
        <v>52</v>
      </c>
      <c r="D341" s="146">
        <v>1</v>
      </c>
      <c r="E341" s="227" t="s">
        <v>53</v>
      </c>
      <c r="F341" s="228">
        <v>116.66666666666667</v>
      </c>
      <c r="G341" s="25">
        <v>4600</v>
      </c>
      <c r="H341" s="128">
        <f>'EV ECONOMICA'!J341</f>
        <v>0</v>
      </c>
      <c r="I341" s="230"/>
      <c r="J341" s="128">
        <f>'EV ECONOMICA'!O341</f>
        <v>4900</v>
      </c>
      <c r="K341" s="230" t="s">
        <v>39</v>
      </c>
      <c r="L341" s="128">
        <f>'EV ECONOMICA'!T341</f>
        <v>4450</v>
      </c>
      <c r="M341" s="230" t="s">
        <v>39</v>
      </c>
      <c r="N341" s="128">
        <f>'EV ECONOMICA'!Y341</f>
        <v>0</v>
      </c>
      <c r="O341" s="230"/>
      <c r="P341" s="128">
        <f>'EV ECONOMICA'!AD341</f>
        <v>0</v>
      </c>
      <c r="Q341" s="230"/>
      <c r="R341" s="128">
        <f>'EV ECONOMICA'!AI341</f>
        <v>0</v>
      </c>
      <c r="S341" s="230"/>
      <c r="T341" s="128">
        <f>'EV ECONOMICA'!AN341</f>
        <v>0</v>
      </c>
      <c r="U341" s="230"/>
      <c r="V341" s="128">
        <f>'EV ECONOMICA'!AS341</f>
        <v>0</v>
      </c>
      <c r="W341" s="230"/>
      <c r="X341" s="128">
        <f>'EV ECONOMICA'!AX341</f>
        <v>5227</v>
      </c>
      <c r="Y341" s="230" t="s">
        <v>38</v>
      </c>
      <c r="Z341" s="128">
        <f>'EV ECONOMICA'!BC341</f>
        <v>0</v>
      </c>
      <c r="AA341" s="230"/>
      <c r="AB341" s="128">
        <f>'EV ECONOMICA'!BH341</f>
        <v>0</v>
      </c>
      <c r="AC341" s="230"/>
      <c r="AD341" s="128">
        <f>'EV ECONOMICA'!BM341</f>
        <v>3800</v>
      </c>
      <c r="AE341" s="230" t="s">
        <v>39</v>
      </c>
      <c r="AF341" s="128">
        <f>'EV ECONOMICA'!BR341</f>
        <v>0</v>
      </c>
      <c r="AG341" s="230"/>
      <c r="AH341" s="128">
        <f>'EV ECONOMICA'!BW341</f>
        <v>0</v>
      </c>
      <c r="AI341" s="230"/>
      <c r="AJ341" s="128">
        <f>'EV ECONOMICA'!CB341</f>
        <v>0</v>
      </c>
      <c r="AK341" s="230"/>
      <c r="AL341" s="128">
        <f>'EV ECONOMICA'!CG341</f>
        <v>0</v>
      </c>
      <c r="AM341" s="230"/>
      <c r="AN341" s="128">
        <f>'EV ECONOMICA'!CL341</f>
        <v>0</v>
      </c>
      <c r="AO341" s="230"/>
      <c r="AP341" s="128">
        <f>'EV ECONOMICA'!CQ341</f>
        <v>0</v>
      </c>
      <c r="AQ341" s="230"/>
      <c r="AR341" s="128">
        <f>'EV ECONOMICA'!CV341</f>
        <v>5114</v>
      </c>
      <c r="AS341" s="230" t="s">
        <v>39</v>
      </c>
      <c r="AT341" s="128">
        <f>'EV ECONOMICA'!DA341</f>
        <v>0</v>
      </c>
      <c r="AU341" s="230"/>
      <c r="AV341" s="128">
        <f>'EV ECONOMICA'!DF341</f>
        <v>0</v>
      </c>
      <c r="AW341" s="230"/>
      <c r="AX341" s="128">
        <f>'EV ECONOMICA'!DK341</f>
        <v>0</v>
      </c>
      <c r="AY341" s="230"/>
      <c r="AZ341" s="128">
        <f>'EV ECONOMICA'!DP341</f>
        <v>0</v>
      </c>
      <c r="BA341" s="230"/>
      <c r="BB341" s="128">
        <f>'EV ECONOMICA'!DU341</f>
        <v>0</v>
      </c>
      <c r="BC341" s="230"/>
      <c r="BD341" s="128">
        <f>'EV ECONOMICA'!DZ341</f>
        <v>0</v>
      </c>
      <c r="BE341" s="230"/>
      <c r="BF341" s="128">
        <f>'EV ECONOMICA'!EE341</f>
        <v>0</v>
      </c>
      <c r="BG341" s="230"/>
      <c r="BH341" s="128">
        <f>'EV ECONOMICA'!EJ341</f>
        <v>0</v>
      </c>
      <c r="BI341" s="230"/>
    </row>
    <row r="342" spans="1:61" s="226" customFormat="1" ht="51" x14ac:dyDescent="0.2">
      <c r="A342" s="103">
        <v>333</v>
      </c>
      <c r="B342" s="202" t="s">
        <v>493</v>
      </c>
      <c r="C342" s="121" t="s">
        <v>52</v>
      </c>
      <c r="D342" s="146">
        <v>1</v>
      </c>
      <c r="E342" s="227" t="s">
        <v>53</v>
      </c>
      <c r="F342" s="228">
        <v>1</v>
      </c>
      <c r="G342" s="25">
        <v>4312.5</v>
      </c>
      <c r="H342" s="128">
        <f>'EV ECONOMICA'!J342</f>
        <v>0</v>
      </c>
      <c r="I342" s="230"/>
      <c r="J342" s="128">
        <f>'EV ECONOMICA'!O342</f>
        <v>0</v>
      </c>
      <c r="K342" s="230"/>
      <c r="L342" s="128">
        <f>'EV ECONOMICA'!T342</f>
        <v>3550</v>
      </c>
      <c r="M342" s="230" t="s">
        <v>39</v>
      </c>
      <c r="N342" s="128">
        <f>'EV ECONOMICA'!Y342</f>
        <v>0</v>
      </c>
      <c r="O342" s="230"/>
      <c r="P342" s="128">
        <f>'EV ECONOMICA'!AD342</f>
        <v>0</v>
      </c>
      <c r="Q342" s="230"/>
      <c r="R342" s="128">
        <f>'EV ECONOMICA'!AI342</f>
        <v>0</v>
      </c>
      <c r="S342" s="230"/>
      <c r="T342" s="128">
        <f>'EV ECONOMICA'!AN342</f>
        <v>0</v>
      </c>
      <c r="U342" s="230"/>
      <c r="V342" s="128">
        <f>'EV ECONOMICA'!AS342</f>
        <v>0</v>
      </c>
      <c r="W342" s="230"/>
      <c r="X342" s="128">
        <f>'EV ECONOMICA'!AX342</f>
        <v>4244</v>
      </c>
      <c r="Y342" s="230" t="s">
        <v>38</v>
      </c>
      <c r="Z342" s="128">
        <f>'EV ECONOMICA'!BC342</f>
        <v>0</v>
      </c>
      <c r="AA342" s="230"/>
      <c r="AB342" s="128">
        <f>'EV ECONOMICA'!BH342</f>
        <v>0</v>
      </c>
      <c r="AC342" s="230"/>
      <c r="AD342" s="128">
        <f>'EV ECONOMICA'!BM342</f>
        <v>3750</v>
      </c>
      <c r="AE342" s="230" t="s">
        <v>39</v>
      </c>
      <c r="AF342" s="128">
        <f>'EV ECONOMICA'!BR342</f>
        <v>0</v>
      </c>
      <c r="AG342" s="230"/>
      <c r="AH342" s="128">
        <f>'EV ECONOMICA'!BW342</f>
        <v>0</v>
      </c>
      <c r="AI342" s="230"/>
      <c r="AJ342" s="128">
        <f>'EV ECONOMICA'!CB342</f>
        <v>0</v>
      </c>
      <c r="AK342" s="230"/>
      <c r="AL342" s="128">
        <f>'EV ECONOMICA'!CG342</f>
        <v>0</v>
      </c>
      <c r="AM342" s="230"/>
      <c r="AN342" s="128">
        <f>'EV ECONOMICA'!CL342</f>
        <v>0</v>
      </c>
      <c r="AO342" s="230"/>
      <c r="AP342" s="128">
        <f>'EV ECONOMICA'!CQ342</f>
        <v>0</v>
      </c>
      <c r="AQ342" s="230"/>
      <c r="AR342" s="128">
        <f>'EV ECONOMICA'!CV342</f>
        <v>4392</v>
      </c>
      <c r="AS342" s="230" t="s">
        <v>39</v>
      </c>
      <c r="AT342" s="128">
        <f>'EV ECONOMICA'!DA342</f>
        <v>0</v>
      </c>
      <c r="AU342" s="230"/>
      <c r="AV342" s="128">
        <f>'EV ECONOMICA'!DF342</f>
        <v>0</v>
      </c>
      <c r="AW342" s="230"/>
      <c r="AX342" s="128">
        <f>'EV ECONOMICA'!DK342</f>
        <v>0</v>
      </c>
      <c r="AY342" s="230"/>
      <c r="AZ342" s="128">
        <f>'EV ECONOMICA'!DP342</f>
        <v>0</v>
      </c>
      <c r="BA342" s="230"/>
      <c r="BB342" s="128">
        <f>'EV ECONOMICA'!DU342</f>
        <v>0</v>
      </c>
      <c r="BC342" s="230"/>
      <c r="BD342" s="128">
        <f>'EV ECONOMICA'!DZ342</f>
        <v>0</v>
      </c>
      <c r="BE342" s="230"/>
      <c r="BF342" s="128">
        <f>'EV ECONOMICA'!EE342</f>
        <v>0</v>
      </c>
      <c r="BG342" s="230"/>
      <c r="BH342" s="128">
        <f>'EV ECONOMICA'!EJ342</f>
        <v>0</v>
      </c>
      <c r="BI342" s="230"/>
    </row>
    <row r="343" spans="1:61" s="226" customFormat="1" ht="63.75" x14ac:dyDescent="0.2">
      <c r="A343" s="103">
        <v>334</v>
      </c>
      <c r="B343" s="202" t="s">
        <v>494</v>
      </c>
      <c r="C343" s="121" t="s">
        <v>495</v>
      </c>
      <c r="D343" s="146">
        <v>1</v>
      </c>
      <c r="E343" s="227" t="s">
        <v>53</v>
      </c>
      <c r="F343" s="228">
        <v>1</v>
      </c>
      <c r="G343" s="25">
        <v>1527793.4</v>
      </c>
      <c r="H343" s="128">
        <f>'EV ECONOMICA'!J343</f>
        <v>0</v>
      </c>
      <c r="I343" s="230"/>
      <c r="J343" s="128">
        <f>'EV ECONOMICA'!O343</f>
        <v>0</v>
      </c>
      <c r="K343" s="230"/>
      <c r="L343" s="128">
        <f>'EV ECONOMICA'!T343</f>
        <v>0</v>
      </c>
      <c r="M343" s="230"/>
      <c r="N343" s="128">
        <f>'EV ECONOMICA'!Y343</f>
        <v>0</v>
      </c>
      <c r="O343" s="230"/>
      <c r="P343" s="128">
        <f>'EV ECONOMICA'!AD343</f>
        <v>0</v>
      </c>
      <c r="Q343" s="230"/>
      <c r="R343" s="128">
        <f>'EV ECONOMICA'!AI343</f>
        <v>0</v>
      </c>
      <c r="S343" s="230"/>
      <c r="T343" s="128">
        <f>'EV ECONOMICA'!AN343</f>
        <v>0</v>
      </c>
      <c r="U343" s="230"/>
      <c r="V343" s="128">
        <f>'EV ECONOMICA'!AS343</f>
        <v>0</v>
      </c>
      <c r="W343" s="230"/>
      <c r="X343" s="128">
        <f>'EV ECONOMICA'!AX343</f>
        <v>0</v>
      </c>
      <c r="Y343" s="230"/>
      <c r="Z343" s="128">
        <f>'EV ECONOMICA'!BC343</f>
        <v>0</v>
      </c>
      <c r="AA343" s="230"/>
      <c r="AB343" s="128">
        <f>'EV ECONOMICA'!BH343</f>
        <v>0</v>
      </c>
      <c r="AC343" s="230"/>
      <c r="AD343" s="128">
        <f>'EV ECONOMICA'!BM343</f>
        <v>1368371.48</v>
      </c>
      <c r="AE343" s="230" t="s">
        <v>39</v>
      </c>
      <c r="AF343" s="128">
        <f>'EV ECONOMICA'!BR343</f>
        <v>0</v>
      </c>
      <c r="AG343" s="230"/>
      <c r="AH343" s="128">
        <f>'EV ECONOMICA'!BW343</f>
        <v>0</v>
      </c>
      <c r="AI343" s="230"/>
      <c r="AJ343" s="128">
        <f>'EV ECONOMICA'!CB343</f>
        <v>0</v>
      </c>
      <c r="AK343" s="230"/>
      <c r="AL343" s="128">
        <f>'EV ECONOMICA'!CG343</f>
        <v>0</v>
      </c>
      <c r="AM343" s="230"/>
      <c r="AN343" s="128">
        <f>'EV ECONOMICA'!CL343</f>
        <v>0</v>
      </c>
      <c r="AO343" s="230"/>
      <c r="AP343" s="128">
        <f>'EV ECONOMICA'!CQ343</f>
        <v>0</v>
      </c>
      <c r="AQ343" s="230"/>
      <c r="AR343" s="128">
        <f>'EV ECONOMICA'!CV343</f>
        <v>0</v>
      </c>
      <c r="AS343" s="230"/>
      <c r="AT343" s="128">
        <f>'EV ECONOMICA'!DA343</f>
        <v>0</v>
      </c>
      <c r="AU343" s="230"/>
      <c r="AV343" s="128">
        <f>'EV ECONOMICA'!DF343</f>
        <v>0</v>
      </c>
      <c r="AW343" s="230"/>
      <c r="AX343" s="128">
        <f>'EV ECONOMICA'!DK343</f>
        <v>0</v>
      </c>
      <c r="AY343" s="230"/>
      <c r="AZ343" s="128">
        <f>'EV ECONOMICA'!DP343</f>
        <v>0</v>
      </c>
      <c r="BA343" s="230"/>
      <c r="BB343" s="128">
        <f>'EV ECONOMICA'!DU343</f>
        <v>0</v>
      </c>
      <c r="BC343" s="230"/>
      <c r="BD343" s="128">
        <f>'EV ECONOMICA'!DZ343</f>
        <v>0</v>
      </c>
      <c r="BE343" s="230"/>
      <c r="BF343" s="128">
        <f>'EV ECONOMICA'!EE343</f>
        <v>0</v>
      </c>
      <c r="BG343" s="230"/>
      <c r="BH343" s="128">
        <f>'EV ECONOMICA'!EJ343</f>
        <v>0</v>
      </c>
      <c r="BI343" s="230"/>
    </row>
    <row r="344" spans="1:61" s="226" customFormat="1" ht="63.75" x14ac:dyDescent="0.2">
      <c r="A344" s="103">
        <v>335</v>
      </c>
      <c r="B344" s="202" t="s">
        <v>496</v>
      </c>
      <c r="C344" s="121" t="s">
        <v>497</v>
      </c>
      <c r="D344" s="146">
        <v>1</v>
      </c>
      <c r="E344" s="227" t="s">
        <v>53</v>
      </c>
      <c r="F344" s="228">
        <v>1</v>
      </c>
      <c r="G344" s="25">
        <v>1285021.5</v>
      </c>
      <c r="H344" s="128">
        <f>'EV ECONOMICA'!J344</f>
        <v>0</v>
      </c>
      <c r="I344" s="230"/>
      <c r="J344" s="128">
        <f>'EV ECONOMICA'!O344</f>
        <v>0</v>
      </c>
      <c r="K344" s="230"/>
      <c r="L344" s="128">
        <f>'EV ECONOMICA'!T344</f>
        <v>0</v>
      </c>
      <c r="M344" s="230"/>
      <c r="N344" s="128">
        <f>'EV ECONOMICA'!Y344</f>
        <v>0</v>
      </c>
      <c r="O344" s="230"/>
      <c r="P344" s="128">
        <f>'EV ECONOMICA'!AD344</f>
        <v>0</v>
      </c>
      <c r="Q344" s="230"/>
      <c r="R344" s="128">
        <f>'EV ECONOMICA'!AI344</f>
        <v>0</v>
      </c>
      <c r="S344" s="230"/>
      <c r="T344" s="128">
        <f>'EV ECONOMICA'!AN344</f>
        <v>0</v>
      </c>
      <c r="U344" s="230"/>
      <c r="V344" s="128">
        <f>'EV ECONOMICA'!AS344</f>
        <v>0</v>
      </c>
      <c r="W344" s="230"/>
      <c r="X344" s="128">
        <f>'EV ECONOMICA'!AX344</f>
        <v>2410360.4700000002</v>
      </c>
      <c r="Y344" s="230" t="s">
        <v>39</v>
      </c>
      <c r="Z344" s="128">
        <f>'EV ECONOMICA'!BC344</f>
        <v>0</v>
      </c>
      <c r="AA344" s="230"/>
      <c r="AB344" s="128">
        <f>'EV ECONOMICA'!BH344</f>
        <v>0</v>
      </c>
      <c r="AC344" s="230"/>
      <c r="AD344" s="128">
        <f>'EV ECONOMICA'!BM344</f>
        <v>1150932.3</v>
      </c>
      <c r="AE344" s="230" t="s">
        <v>39</v>
      </c>
      <c r="AF344" s="128">
        <f>'EV ECONOMICA'!BR344</f>
        <v>0</v>
      </c>
      <c r="AG344" s="230"/>
      <c r="AH344" s="128">
        <f>'EV ECONOMICA'!BW344</f>
        <v>0</v>
      </c>
      <c r="AI344" s="230"/>
      <c r="AJ344" s="128">
        <f>'EV ECONOMICA'!CB344</f>
        <v>0</v>
      </c>
      <c r="AK344" s="230"/>
      <c r="AL344" s="128">
        <f>'EV ECONOMICA'!CG344</f>
        <v>0</v>
      </c>
      <c r="AM344" s="230"/>
      <c r="AN344" s="128">
        <f>'EV ECONOMICA'!CL344</f>
        <v>0</v>
      </c>
      <c r="AO344" s="230"/>
      <c r="AP344" s="128">
        <f>'EV ECONOMICA'!CQ344</f>
        <v>0</v>
      </c>
      <c r="AQ344" s="230"/>
      <c r="AR344" s="128">
        <f>'EV ECONOMICA'!CV344</f>
        <v>0</v>
      </c>
      <c r="AS344" s="230"/>
      <c r="AT344" s="128">
        <f>'EV ECONOMICA'!DA344</f>
        <v>0</v>
      </c>
      <c r="AU344" s="230"/>
      <c r="AV344" s="128">
        <f>'EV ECONOMICA'!DF344</f>
        <v>0</v>
      </c>
      <c r="AW344" s="230"/>
      <c r="AX344" s="128">
        <f>'EV ECONOMICA'!DK344</f>
        <v>0</v>
      </c>
      <c r="AY344" s="230"/>
      <c r="AZ344" s="128">
        <f>'EV ECONOMICA'!DP344</f>
        <v>0</v>
      </c>
      <c r="BA344" s="230"/>
      <c r="BB344" s="128">
        <f>'EV ECONOMICA'!DU344</f>
        <v>0</v>
      </c>
      <c r="BC344" s="230"/>
      <c r="BD344" s="128">
        <f>'EV ECONOMICA'!DZ344</f>
        <v>0</v>
      </c>
      <c r="BE344" s="230"/>
      <c r="BF344" s="128">
        <f>'EV ECONOMICA'!EE344</f>
        <v>0</v>
      </c>
      <c r="BG344" s="230"/>
      <c r="BH344" s="128">
        <f>'EV ECONOMICA'!EJ344</f>
        <v>0</v>
      </c>
      <c r="BI344" s="230"/>
    </row>
    <row r="345" spans="1:61" s="226" customFormat="1" ht="38.25" x14ac:dyDescent="0.2">
      <c r="A345" s="103">
        <v>336</v>
      </c>
      <c r="B345" s="202" t="s">
        <v>498</v>
      </c>
      <c r="C345" s="121" t="s">
        <v>497</v>
      </c>
      <c r="D345" s="146">
        <v>1</v>
      </c>
      <c r="E345" s="227" t="s">
        <v>53</v>
      </c>
      <c r="F345" s="228">
        <v>2.5</v>
      </c>
      <c r="G345" s="25">
        <v>387226</v>
      </c>
      <c r="H345" s="128">
        <f>'EV ECONOMICA'!J345</f>
        <v>0</v>
      </c>
      <c r="I345" s="230"/>
      <c r="J345" s="128">
        <f>'EV ECONOMICA'!O345</f>
        <v>0</v>
      </c>
      <c r="K345" s="230"/>
      <c r="L345" s="128">
        <f>'EV ECONOMICA'!T345</f>
        <v>0</v>
      </c>
      <c r="M345" s="230"/>
      <c r="N345" s="128">
        <f>'EV ECONOMICA'!Y345</f>
        <v>0</v>
      </c>
      <c r="O345" s="230"/>
      <c r="P345" s="128">
        <f>'EV ECONOMICA'!AD345</f>
        <v>0</v>
      </c>
      <c r="Q345" s="230"/>
      <c r="R345" s="128">
        <f>'EV ECONOMICA'!AI345</f>
        <v>0</v>
      </c>
      <c r="S345" s="230"/>
      <c r="T345" s="128">
        <f>'EV ECONOMICA'!AN345</f>
        <v>0</v>
      </c>
      <c r="U345" s="230"/>
      <c r="V345" s="128">
        <f>'EV ECONOMICA'!AS345</f>
        <v>0</v>
      </c>
      <c r="W345" s="230"/>
      <c r="X345" s="128">
        <f>'EV ECONOMICA'!AX345</f>
        <v>0</v>
      </c>
      <c r="Y345" s="230"/>
      <c r="Z345" s="128">
        <f>'EV ECONOMICA'!BC345</f>
        <v>0</v>
      </c>
      <c r="AA345" s="230"/>
      <c r="AB345" s="128">
        <f>'EV ECONOMICA'!BH345</f>
        <v>0</v>
      </c>
      <c r="AC345" s="230"/>
      <c r="AD345" s="128">
        <f>'EV ECONOMICA'!BM345</f>
        <v>372166.55</v>
      </c>
      <c r="AE345" s="230" t="s">
        <v>39</v>
      </c>
      <c r="AF345" s="128">
        <f>'EV ECONOMICA'!BR345</f>
        <v>0</v>
      </c>
      <c r="AG345" s="230"/>
      <c r="AH345" s="128">
        <f>'EV ECONOMICA'!BW345</f>
        <v>0</v>
      </c>
      <c r="AI345" s="230"/>
      <c r="AJ345" s="128">
        <f>'EV ECONOMICA'!CB345</f>
        <v>0</v>
      </c>
      <c r="AK345" s="230"/>
      <c r="AL345" s="128">
        <f>'EV ECONOMICA'!CG345</f>
        <v>0</v>
      </c>
      <c r="AM345" s="230"/>
      <c r="AN345" s="128">
        <f>'EV ECONOMICA'!CL345</f>
        <v>0</v>
      </c>
      <c r="AO345" s="230"/>
      <c r="AP345" s="128">
        <f>'EV ECONOMICA'!CQ345</f>
        <v>0</v>
      </c>
      <c r="AQ345" s="230"/>
      <c r="AR345" s="128">
        <f>'EV ECONOMICA'!CV345</f>
        <v>0</v>
      </c>
      <c r="AS345" s="230"/>
      <c r="AT345" s="128">
        <f>'EV ECONOMICA'!DA345</f>
        <v>0</v>
      </c>
      <c r="AU345" s="230"/>
      <c r="AV345" s="128">
        <f>'EV ECONOMICA'!DF345</f>
        <v>0</v>
      </c>
      <c r="AW345" s="230"/>
      <c r="AX345" s="128">
        <f>'EV ECONOMICA'!DK345</f>
        <v>0</v>
      </c>
      <c r="AY345" s="230"/>
      <c r="AZ345" s="128">
        <f>'EV ECONOMICA'!DP345</f>
        <v>0</v>
      </c>
      <c r="BA345" s="230"/>
      <c r="BB345" s="128">
        <f>'EV ECONOMICA'!DU345</f>
        <v>0</v>
      </c>
      <c r="BC345" s="230"/>
      <c r="BD345" s="128">
        <f>'EV ECONOMICA'!DZ345</f>
        <v>0</v>
      </c>
      <c r="BE345" s="230"/>
      <c r="BF345" s="128">
        <f>'EV ECONOMICA'!EE345</f>
        <v>0</v>
      </c>
      <c r="BG345" s="230"/>
      <c r="BH345" s="128">
        <f>'EV ECONOMICA'!EJ345</f>
        <v>433636</v>
      </c>
      <c r="BI345" s="230" t="s">
        <v>39</v>
      </c>
    </row>
    <row r="346" spans="1:61" s="226" customFormat="1" ht="76.5" x14ac:dyDescent="0.2">
      <c r="A346" s="103">
        <v>337</v>
      </c>
      <c r="B346" s="202" t="s">
        <v>499</v>
      </c>
      <c r="C346" s="121" t="s">
        <v>497</v>
      </c>
      <c r="D346" s="146">
        <v>1</v>
      </c>
      <c r="E346" s="227" t="s">
        <v>53</v>
      </c>
      <c r="F346" s="228">
        <v>0.5</v>
      </c>
      <c r="G346" s="25">
        <v>1319721.8999999999</v>
      </c>
      <c r="H346" s="128">
        <f>'EV ECONOMICA'!J346</f>
        <v>0</v>
      </c>
      <c r="I346" s="230"/>
      <c r="J346" s="128">
        <f>'EV ECONOMICA'!O346</f>
        <v>0</v>
      </c>
      <c r="K346" s="230"/>
      <c r="L346" s="128">
        <f>'EV ECONOMICA'!T346</f>
        <v>0</v>
      </c>
      <c r="M346" s="230"/>
      <c r="N346" s="128">
        <f>'EV ECONOMICA'!Y346</f>
        <v>0</v>
      </c>
      <c r="O346" s="230"/>
      <c r="P346" s="128">
        <f>'EV ECONOMICA'!AD346</f>
        <v>0</v>
      </c>
      <c r="Q346" s="230"/>
      <c r="R346" s="128">
        <f>'EV ECONOMICA'!AI346</f>
        <v>0</v>
      </c>
      <c r="S346" s="230"/>
      <c r="T346" s="128">
        <f>'EV ECONOMICA'!AN346</f>
        <v>0</v>
      </c>
      <c r="U346" s="230"/>
      <c r="V346" s="128">
        <f>'EV ECONOMICA'!AS346</f>
        <v>0</v>
      </c>
      <c r="W346" s="230"/>
      <c r="X346" s="128">
        <f>'EV ECONOMICA'!AX346</f>
        <v>0</v>
      </c>
      <c r="Y346" s="230"/>
      <c r="Z346" s="128">
        <f>'EV ECONOMICA'!BC346</f>
        <v>0</v>
      </c>
      <c r="AA346" s="230"/>
      <c r="AB346" s="128">
        <f>'EV ECONOMICA'!BH346</f>
        <v>0</v>
      </c>
      <c r="AC346" s="230"/>
      <c r="AD346" s="128">
        <f>'EV ECONOMICA'!BM346</f>
        <v>1249500</v>
      </c>
      <c r="AE346" s="230" t="s">
        <v>39</v>
      </c>
      <c r="AF346" s="128">
        <f>'EV ECONOMICA'!BR346</f>
        <v>0</v>
      </c>
      <c r="AG346" s="230"/>
      <c r="AH346" s="128">
        <f>'EV ECONOMICA'!BW346</f>
        <v>0</v>
      </c>
      <c r="AI346" s="230"/>
      <c r="AJ346" s="128">
        <f>'EV ECONOMICA'!CB346</f>
        <v>0</v>
      </c>
      <c r="AK346" s="230"/>
      <c r="AL346" s="128">
        <f>'EV ECONOMICA'!CG346</f>
        <v>0</v>
      </c>
      <c r="AM346" s="230"/>
      <c r="AN346" s="128">
        <f>'EV ECONOMICA'!CL346</f>
        <v>0</v>
      </c>
      <c r="AO346" s="230"/>
      <c r="AP346" s="128">
        <f>'EV ECONOMICA'!CQ346</f>
        <v>0</v>
      </c>
      <c r="AQ346" s="230"/>
      <c r="AR346" s="128">
        <f>'EV ECONOMICA'!CV346</f>
        <v>0</v>
      </c>
      <c r="AS346" s="230"/>
      <c r="AT346" s="128">
        <f>'EV ECONOMICA'!DA346</f>
        <v>0</v>
      </c>
      <c r="AU346" s="230"/>
      <c r="AV346" s="128">
        <f>'EV ECONOMICA'!DF346</f>
        <v>0</v>
      </c>
      <c r="AW346" s="230"/>
      <c r="AX346" s="128">
        <f>'EV ECONOMICA'!DK346</f>
        <v>0</v>
      </c>
      <c r="AY346" s="230"/>
      <c r="AZ346" s="128">
        <f>'EV ECONOMICA'!DP346</f>
        <v>0</v>
      </c>
      <c r="BA346" s="230"/>
      <c r="BB346" s="128">
        <f>'EV ECONOMICA'!DU346</f>
        <v>0</v>
      </c>
      <c r="BC346" s="230"/>
      <c r="BD346" s="128">
        <f>'EV ECONOMICA'!DZ346</f>
        <v>0</v>
      </c>
      <c r="BE346" s="230"/>
      <c r="BF346" s="128">
        <f>'EV ECONOMICA'!EE346</f>
        <v>0</v>
      </c>
      <c r="BG346" s="230"/>
      <c r="BH346" s="128">
        <f>'EV ECONOMICA'!EJ346</f>
        <v>0</v>
      </c>
      <c r="BI346" s="230"/>
    </row>
    <row r="347" spans="1:61" s="226" customFormat="1" ht="63.75" x14ac:dyDescent="0.2">
      <c r="A347" s="103">
        <v>338</v>
      </c>
      <c r="B347" s="202" t="s">
        <v>500</v>
      </c>
      <c r="C347" s="121" t="s">
        <v>497</v>
      </c>
      <c r="D347" s="146">
        <v>1</v>
      </c>
      <c r="E347" s="227" t="s">
        <v>53</v>
      </c>
      <c r="F347" s="228">
        <v>8</v>
      </c>
      <c r="G347" s="25">
        <v>387226</v>
      </c>
      <c r="H347" s="128">
        <f>'EV ECONOMICA'!J347</f>
        <v>0</v>
      </c>
      <c r="I347" s="230"/>
      <c r="J347" s="128">
        <f>'EV ECONOMICA'!O347</f>
        <v>0</v>
      </c>
      <c r="K347" s="230"/>
      <c r="L347" s="128">
        <f>'EV ECONOMICA'!T347</f>
        <v>0</v>
      </c>
      <c r="M347" s="230"/>
      <c r="N347" s="128">
        <f>'EV ECONOMICA'!Y347</f>
        <v>0</v>
      </c>
      <c r="O347" s="230"/>
      <c r="P347" s="128">
        <f>'EV ECONOMICA'!AD347</f>
        <v>0</v>
      </c>
      <c r="Q347" s="230"/>
      <c r="R347" s="128">
        <f>'EV ECONOMICA'!AI347</f>
        <v>0</v>
      </c>
      <c r="S347" s="230"/>
      <c r="T347" s="128">
        <f>'EV ECONOMICA'!AN347</f>
        <v>0</v>
      </c>
      <c r="U347" s="230"/>
      <c r="V347" s="128">
        <f>'EV ECONOMICA'!AS347</f>
        <v>0</v>
      </c>
      <c r="W347" s="230"/>
      <c r="X347" s="128">
        <f>'EV ECONOMICA'!AX347</f>
        <v>0</v>
      </c>
      <c r="Y347" s="230"/>
      <c r="Z347" s="128">
        <f>'EV ECONOMICA'!BC347</f>
        <v>0</v>
      </c>
      <c r="AA347" s="230"/>
      <c r="AB347" s="128">
        <f>'EV ECONOMICA'!BH347</f>
        <v>0</v>
      </c>
      <c r="AC347" s="230"/>
      <c r="AD347" s="128">
        <f>'EV ECONOMICA'!BM347</f>
        <v>349730.29</v>
      </c>
      <c r="AE347" s="230" t="s">
        <v>39</v>
      </c>
      <c r="AF347" s="128">
        <f>'EV ECONOMICA'!BR347</f>
        <v>0</v>
      </c>
      <c r="AG347" s="230"/>
      <c r="AH347" s="128">
        <f>'EV ECONOMICA'!BW347</f>
        <v>0</v>
      </c>
      <c r="AI347" s="230"/>
      <c r="AJ347" s="128">
        <f>'EV ECONOMICA'!CB347</f>
        <v>0</v>
      </c>
      <c r="AK347" s="230"/>
      <c r="AL347" s="128">
        <f>'EV ECONOMICA'!CG347</f>
        <v>0</v>
      </c>
      <c r="AM347" s="230"/>
      <c r="AN347" s="128">
        <f>'EV ECONOMICA'!CL347</f>
        <v>0</v>
      </c>
      <c r="AO347" s="230"/>
      <c r="AP347" s="128">
        <f>'EV ECONOMICA'!CQ347</f>
        <v>0</v>
      </c>
      <c r="AQ347" s="230"/>
      <c r="AR347" s="128">
        <f>'EV ECONOMICA'!CV347</f>
        <v>0</v>
      </c>
      <c r="AS347" s="230"/>
      <c r="AT347" s="128">
        <f>'EV ECONOMICA'!DA347</f>
        <v>0</v>
      </c>
      <c r="AU347" s="230"/>
      <c r="AV347" s="128">
        <f>'EV ECONOMICA'!DF347</f>
        <v>0</v>
      </c>
      <c r="AW347" s="230"/>
      <c r="AX347" s="128">
        <f>'EV ECONOMICA'!DK347</f>
        <v>0</v>
      </c>
      <c r="AY347" s="230"/>
      <c r="AZ347" s="128">
        <f>'EV ECONOMICA'!DP347</f>
        <v>0</v>
      </c>
      <c r="BA347" s="230"/>
      <c r="BB347" s="128">
        <f>'EV ECONOMICA'!DU347</f>
        <v>0</v>
      </c>
      <c r="BC347" s="230"/>
      <c r="BD347" s="128">
        <f>'EV ECONOMICA'!DZ347</f>
        <v>0</v>
      </c>
      <c r="BE347" s="230"/>
      <c r="BF347" s="128">
        <f>'EV ECONOMICA'!EE347</f>
        <v>0</v>
      </c>
      <c r="BG347" s="230"/>
      <c r="BH347" s="128">
        <f>'EV ECONOMICA'!EJ347</f>
        <v>386750</v>
      </c>
      <c r="BI347" s="230" t="s">
        <v>39</v>
      </c>
    </row>
    <row r="348" spans="1:61" s="226" customFormat="1" ht="76.5" x14ac:dyDescent="0.2">
      <c r="A348" s="103">
        <v>339</v>
      </c>
      <c r="B348" s="202" t="s">
        <v>501</v>
      </c>
      <c r="C348" s="121" t="s">
        <v>497</v>
      </c>
      <c r="D348" s="146">
        <v>1</v>
      </c>
      <c r="E348" s="227" t="s">
        <v>53</v>
      </c>
      <c r="F348" s="228">
        <v>0.5</v>
      </c>
      <c r="G348" s="25">
        <v>1282895.3746000002</v>
      </c>
      <c r="H348" s="128">
        <f>'EV ECONOMICA'!J348</f>
        <v>0</v>
      </c>
      <c r="I348" s="230"/>
      <c r="J348" s="128">
        <f>'EV ECONOMICA'!O348</f>
        <v>0</v>
      </c>
      <c r="K348" s="230"/>
      <c r="L348" s="128">
        <f>'EV ECONOMICA'!T348</f>
        <v>0</v>
      </c>
      <c r="M348" s="230"/>
      <c r="N348" s="128">
        <f>'EV ECONOMICA'!Y348</f>
        <v>0</v>
      </c>
      <c r="O348" s="230"/>
      <c r="P348" s="128">
        <f>'EV ECONOMICA'!AD348</f>
        <v>0</v>
      </c>
      <c r="Q348" s="230"/>
      <c r="R348" s="128">
        <f>'EV ECONOMICA'!AI348</f>
        <v>0</v>
      </c>
      <c r="S348" s="230"/>
      <c r="T348" s="128">
        <f>'EV ECONOMICA'!AN348</f>
        <v>0</v>
      </c>
      <c r="U348" s="230"/>
      <c r="V348" s="128">
        <f>'EV ECONOMICA'!AS348</f>
        <v>0</v>
      </c>
      <c r="W348" s="230"/>
      <c r="X348" s="128">
        <f>'EV ECONOMICA'!AX348</f>
        <v>0</v>
      </c>
      <c r="Y348" s="230"/>
      <c r="Z348" s="128">
        <f>'EV ECONOMICA'!BC348</f>
        <v>0</v>
      </c>
      <c r="AA348" s="230"/>
      <c r="AB348" s="128">
        <f>'EV ECONOMICA'!BH348</f>
        <v>0</v>
      </c>
      <c r="AC348" s="230"/>
      <c r="AD348" s="128">
        <f>'EV ECONOMICA'!BM348</f>
        <v>1214633</v>
      </c>
      <c r="AE348" s="230" t="s">
        <v>39</v>
      </c>
      <c r="AF348" s="128">
        <f>'EV ECONOMICA'!BR348</f>
        <v>0</v>
      </c>
      <c r="AG348" s="230"/>
      <c r="AH348" s="128">
        <f>'EV ECONOMICA'!BW348</f>
        <v>0</v>
      </c>
      <c r="AI348" s="230"/>
      <c r="AJ348" s="128">
        <f>'EV ECONOMICA'!CB348</f>
        <v>0</v>
      </c>
      <c r="AK348" s="230"/>
      <c r="AL348" s="128">
        <f>'EV ECONOMICA'!CG348</f>
        <v>0</v>
      </c>
      <c r="AM348" s="230"/>
      <c r="AN348" s="128">
        <f>'EV ECONOMICA'!CL348</f>
        <v>0</v>
      </c>
      <c r="AO348" s="230"/>
      <c r="AP348" s="128">
        <f>'EV ECONOMICA'!CQ348</f>
        <v>0</v>
      </c>
      <c r="AQ348" s="230"/>
      <c r="AR348" s="128">
        <f>'EV ECONOMICA'!CV348</f>
        <v>0</v>
      </c>
      <c r="AS348" s="230"/>
      <c r="AT348" s="128">
        <f>'EV ECONOMICA'!DA348</f>
        <v>0</v>
      </c>
      <c r="AU348" s="230"/>
      <c r="AV348" s="128">
        <f>'EV ECONOMICA'!DF348</f>
        <v>0</v>
      </c>
      <c r="AW348" s="230"/>
      <c r="AX348" s="128">
        <f>'EV ECONOMICA'!DK348</f>
        <v>0</v>
      </c>
      <c r="AY348" s="230"/>
      <c r="AZ348" s="128">
        <f>'EV ECONOMICA'!DP348</f>
        <v>0</v>
      </c>
      <c r="BA348" s="230"/>
      <c r="BB348" s="128">
        <f>'EV ECONOMICA'!DU348</f>
        <v>0</v>
      </c>
      <c r="BC348" s="230"/>
      <c r="BD348" s="128">
        <f>'EV ECONOMICA'!DZ348</f>
        <v>0</v>
      </c>
      <c r="BE348" s="230"/>
      <c r="BF348" s="128">
        <f>'EV ECONOMICA'!EE348</f>
        <v>0</v>
      </c>
      <c r="BG348" s="230"/>
      <c r="BH348" s="128">
        <f>'EV ECONOMICA'!EJ348</f>
        <v>0</v>
      </c>
      <c r="BI348" s="230"/>
    </row>
    <row r="349" spans="1:61" s="226" customFormat="1" ht="51" x14ac:dyDescent="0.2">
      <c r="A349" s="103">
        <v>340</v>
      </c>
      <c r="B349" s="202" t="s">
        <v>502</v>
      </c>
      <c r="C349" s="121" t="s">
        <v>503</v>
      </c>
      <c r="D349" s="146">
        <v>1</v>
      </c>
      <c r="E349" s="227" t="s">
        <v>53</v>
      </c>
      <c r="F349" s="228">
        <v>2</v>
      </c>
      <c r="G349" s="25">
        <v>862500</v>
      </c>
      <c r="H349" s="128">
        <f>'EV ECONOMICA'!J349</f>
        <v>0</v>
      </c>
      <c r="I349" s="230"/>
      <c r="J349" s="128">
        <f>'EV ECONOMICA'!O349</f>
        <v>0</v>
      </c>
      <c r="K349" s="230"/>
      <c r="L349" s="128">
        <f>'EV ECONOMICA'!T349</f>
        <v>0</v>
      </c>
      <c r="M349" s="230"/>
      <c r="N349" s="128">
        <f>'EV ECONOMICA'!Y349</f>
        <v>0</v>
      </c>
      <c r="O349" s="230"/>
      <c r="P349" s="128">
        <f>'EV ECONOMICA'!AD349</f>
        <v>0</v>
      </c>
      <c r="Q349" s="230"/>
      <c r="R349" s="128">
        <f>'EV ECONOMICA'!AI349</f>
        <v>0</v>
      </c>
      <c r="S349" s="230"/>
      <c r="T349" s="128">
        <f>'EV ECONOMICA'!AN349</f>
        <v>0</v>
      </c>
      <c r="U349" s="230"/>
      <c r="V349" s="128">
        <f>'EV ECONOMICA'!AS349</f>
        <v>0</v>
      </c>
      <c r="W349" s="230"/>
      <c r="X349" s="128">
        <f>'EV ECONOMICA'!AX349</f>
        <v>1278191</v>
      </c>
      <c r="Y349" s="230" t="s">
        <v>39</v>
      </c>
      <c r="Z349" s="128">
        <f>'EV ECONOMICA'!BC349</f>
        <v>0</v>
      </c>
      <c r="AA349" s="230"/>
      <c r="AB349" s="128">
        <f>'EV ECONOMICA'!BH349</f>
        <v>0</v>
      </c>
      <c r="AC349" s="230"/>
      <c r="AD349" s="128">
        <f>'EV ECONOMICA'!BM349</f>
        <v>0</v>
      </c>
      <c r="AE349" s="230"/>
      <c r="AF349" s="128">
        <f>'EV ECONOMICA'!BR349</f>
        <v>0</v>
      </c>
      <c r="AG349" s="230"/>
      <c r="AH349" s="128">
        <f>'EV ECONOMICA'!BW349</f>
        <v>0</v>
      </c>
      <c r="AI349" s="230"/>
      <c r="AJ349" s="128">
        <f>'EV ECONOMICA'!CB349</f>
        <v>0</v>
      </c>
      <c r="AK349" s="230"/>
      <c r="AL349" s="128">
        <f>'EV ECONOMICA'!CG349</f>
        <v>0</v>
      </c>
      <c r="AM349" s="230"/>
      <c r="AN349" s="128">
        <f>'EV ECONOMICA'!CL349</f>
        <v>0</v>
      </c>
      <c r="AO349" s="230"/>
      <c r="AP349" s="128">
        <f>'EV ECONOMICA'!CQ349</f>
        <v>0</v>
      </c>
      <c r="AQ349" s="230"/>
      <c r="AR349" s="128">
        <f>'EV ECONOMICA'!CV349</f>
        <v>0</v>
      </c>
      <c r="AS349" s="230"/>
      <c r="AT349" s="128">
        <f>'EV ECONOMICA'!DA349</f>
        <v>0</v>
      </c>
      <c r="AU349" s="230"/>
      <c r="AV349" s="128">
        <f>'EV ECONOMICA'!DF349</f>
        <v>795530</v>
      </c>
      <c r="AW349" s="230" t="s">
        <v>575</v>
      </c>
      <c r="AX349" s="128">
        <f>'EV ECONOMICA'!DK349</f>
        <v>0</v>
      </c>
      <c r="AY349" s="230"/>
      <c r="AZ349" s="128">
        <f>'EV ECONOMICA'!DP349</f>
        <v>700000</v>
      </c>
      <c r="BA349" s="230" t="s">
        <v>575</v>
      </c>
      <c r="BB349" s="128">
        <f>'EV ECONOMICA'!DU349</f>
        <v>850000</v>
      </c>
      <c r="BC349" s="230" t="s">
        <v>39</v>
      </c>
      <c r="BD349" s="128">
        <f>'EV ECONOMICA'!DZ349</f>
        <v>0</v>
      </c>
      <c r="BE349" s="230"/>
      <c r="BF349" s="128">
        <f>'EV ECONOMICA'!EE349</f>
        <v>0</v>
      </c>
      <c r="BG349" s="230"/>
      <c r="BH349" s="128">
        <f>'EV ECONOMICA'!EJ349</f>
        <v>0</v>
      </c>
      <c r="BI349" s="230"/>
    </row>
    <row r="350" spans="1:61" s="226" customFormat="1" ht="38.25" x14ac:dyDescent="0.2">
      <c r="A350" s="103">
        <v>341</v>
      </c>
      <c r="B350" s="202" t="s">
        <v>504</v>
      </c>
      <c r="C350" s="121" t="s">
        <v>505</v>
      </c>
      <c r="D350" s="146">
        <v>1</v>
      </c>
      <c r="E350" s="227" t="s">
        <v>53</v>
      </c>
      <c r="F350" s="228">
        <v>37.333333333333336</v>
      </c>
      <c r="G350" s="25">
        <v>51531.998000000007</v>
      </c>
      <c r="H350" s="128">
        <f>'EV ECONOMICA'!J350</f>
        <v>0</v>
      </c>
      <c r="I350" s="230"/>
      <c r="J350" s="128">
        <f>'EV ECONOMICA'!O350</f>
        <v>0</v>
      </c>
      <c r="K350" s="230"/>
      <c r="L350" s="128">
        <f>'EV ECONOMICA'!T350</f>
        <v>0</v>
      </c>
      <c r="M350" s="230"/>
      <c r="N350" s="128">
        <f>'EV ECONOMICA'!Y350</f>
        <v>0</v>
      </c>
      <c r="O350" s="230"/>
      <c r="P350" s="128">
        <f>'EV ECONOMICA'!AD350</f>
        <v>0</v>
      </c>
      <c r="Q350" s="230"/>
      <c r="R350" s="128">
        <f>'EV ECONOMICA'!AI350</f>
        <v>0</v>
      </c>
      <c r="S350" s="230"/>
      <c r="T350" s="128">
        <f>'EV ECONOMICA'!AN350</f>
        <v>0</v>
      </c>
      <c r="U350" s="230"/>
      <c r="V350" s="128">
        <f>'EV ECONOMICA'!AS350</f>
        <v>0</v>
      </c>
      <c r="W350" s="230"/>
      <c r="X350" s="128">
        <f>'EV ECONOMICA'!AX350</f>
        <v>0</v>
      </c>
      <c r="Y350" s="230"/>
      <c r="Z350" s="128">
        <f>'EV ECONOMICA'!BC350</f>
        <v>0</v>
      </c>
      <c r="AA350" s="230"/>
      <c r="AB350" s="128">
        <f>'EV ECONOMICA'!BH350</f>
        <v>0</v>
      </c>
      <c r="AC350" s="230"/>
      <c r="AD350" s="128">
        <f>'EV ECONOMICA'!BM350</f>
        <v>0</v>
      </c>
      <c r="AE350" s="230"/>
      <c r="AF350" s="128">
        <f>'EV ECONOMICA'!BR350</f>
        <v>58310</v>
      </c>
      <c r="AG350" s="230" t="s">
        <v>39</v>
      </c>
      <c r="AH350" s="128">
        <f>'EV ECONOMICA'!BW350</f>
        <v>0</v>
      </c>
      <c r="AI350" s="230"/>
      <c r="AJ350" s="128">
        <f>'EV ECONOMICA'!CB350</f>
        <v>0</v>
      </c>
      <c r="AK350" s="230"/>
      <c r="AL350" s="128">
        <f>'EV ECONOMICA'!CG350</f>
        <v>0</v>
      </c>
      <c r="AM350" s="230"/>
      <c r="AN350" s="128">
        <f>'EV ECONOMICA'!CL350</f>
        <v>0</v>
      </c>
      <c r="AO350" s="230"/>
      <c r="AP350" s="128">
        <f>'EV ECONOMICA'!CQ350</f>
        <v>0</v>
      </c>
      <c r="AQ350" s="230"/>
      <c r="AR350" s="128">
        <f>'EV ECONOMICA'!CV350</f>
        <v>0</v>
      </c>
      <c r="AS350" s="230"/>
      <c r="AT350" s="128">
        <f>'EV ECONOMICA'!DA350</f>
        <v>0</v>
      </c>
      <c r="AU350" s="230"/>
      <c r="AV350" s="128">
        <f>'EV ECONOMICA'!DF350</f>
        <v>0</v>
      </c>
      <c r="AW350" s="230"/>
      <c r="AX350" s="128">
        <f>'EV ECONOMICA'!DK350</f>
        <v>0</v>
      </c>
      <c r="AY350" s="230"/>
      <c r="AZ350" s="128">
        <f>'EV ECONOMICA'!DP350</f>
        <v>0</v>
      </c>
      <c r="BA350" s="230"/>
      <c r="BB350" s="128">
        <f>'EV ECONOMICA'!DU350</f>
        <v>0</v>
      </c>
      <c r="BC350" s="230"/>
      <c r="BD350" s="128">
        <f>'EV ECONOMICA'!DZ350</f>
        <v>0</v>
      </c>
      <c r="BE350" s="230"/>
      <c r="BF350" s="128">
        <f>'EV ECONOMICA'!EE350</f>
        <v>0</v>
      </c>
      <c r="BG350" s="230"/>
      <c r="BH350" s="128">
        <f>'EV ECONOMICA'!EJ350</f>
        <v>0</v>
      </c>
      <c r="BI350" s="230"/>
    </row>
    <row r="351" spans="1:61" s="226" customFormat="1" ht="51" x14ac:dyDescent="0.2">
      <c r="A351" s="103">
        <v>342</v>
      </c>
      <c r="B351" s="202" t="s">
        <v>506</v>
      </c>
      <c r="C351" s="121" t="s">
        <v>52</v>
      </c>
      <c r="D351" s="146">
        <v>1</v>
      </c>
      <c r="E351" s="227" t="s">
        <v>53</v>
      </c>
      <c r="F351" s="228">
        <v>4.5</v>
      </c>
      <c r="G351" s="25">
        <v>8798.1460000000006</v>
      </c>
      <c r="H351" s="128">
        <f>'EV ECONOMICA'!J351</f>
        <v>0</v>
      </c>
      <c r="I351" s="230"/>
      <c r="J351" s="128">
        <f>'EV ECONOMICA'!O351</f>
        <v>8500</v>
      </c>
      <c r="K351" s="230" t="s">
        <v>39</v>
      </c>
      <c r="L351" s="128">
        <f>'EV ECONOMICA'!T351</f>
        <v>0</v>
      </c>
      <c r="M351" s="230"/>
      <c r="N351" s="128">
        <f>'EV ECONOMICA'!Y351</f>
        <v>0</v>
      </c>
      <c r="O351" s="230"/>
      <c r="P351" s="128">
        <f>'EV ECONOMICA'!AD351</f>
        <v>0</v>
      </c>
      <c r="Q351" s="230"/>
      <c r="R351" s="128">
        <f>'EV ECONOMICA'!AI351</f>
        <v>0</v>
      </c>
      <c r="S351" s="230"/>
      <c r="T351" s="128">
        <f>'EV ECONOMICA'!AN351</f>
        <v>0</v>
      </c>
      <c r="U351" s="230"/>
      <c r="V351" s="128">
        <f>'EV ECONOMICA'!AS351</f>
        <v>0</v>
      </c>
      <c r="W351" s="230"/>
      <c r="X351" s="128">
        <f>'EV ECONOMICA'!AX351</f>
        <v>6563</v>
      </c>
      <c r="Y351" s="230" t="s">
        <v>38</v>
      </c>
      <c r="Z351" s="128">
        <f>'EV ECONOMICA'!BC351</f>
        <v>0</v>
      </c>
      <c r="AA351" s="230"/>
      <c r="AB351" s="128">
        <f>'EV ECONOMICA'!BH351</f>
        <v>0</v>
      </c>
      <c r="AC351" s="230"/>
      <c r="AD351" s="128">
        <f>'EV ECONOMICA'!BM351</f>
        <v>7000</v>
      </c>
      <c r="AE351" s="230" t="s">
        <v>39</v>
      </c>
      <c r="AF351" s="128">
        <f>'EV ECONOMICA'!BR351</f>
        <v>0</v>
      </c>
      <c r="AG351" s="230"/>
      <c r="AH351" s="128">
        <f>'EV ECONOMICA'!BW351</f>
        <v>0</v>
      </c>
      <c r="AI351" s="230"/>
      <c r="AJ351" s="128">
        <f>'EV ECONOMICA'!CB351</f>
        <v>0</v>
      </c>
      <c r="AK351" s="230"/>
      <c r="AL351" s="128">
        <f>'EV ECONOMICA'!CG351</f>
        <v>0</v>
      </c>
      <c r="AM351" s="230"/>
      <c r="AN351" s="128">
        <f>'EV ECONOMICA'!CL351</f>
        <v>0</v>
      </c>
      <c r="AO351" s="230"/>
      <c r="AP351" s="128">
        <f>'EV ECONOMICA'!CQ351</f>
        <v>0</v>
      </c>
      <c r="AQ351" s="230"/>
      <c r="AR351" s="128">
        <f>'EV ECONOMICA'!CV351</f>
        <v>6000</v>
      </c>
      <c r="AS351" s="230" t="s">
        <v>39</v>
      </c>
      <c r="AT351" s="128">
        <f>'EV ECONOMICA'!DA351</f>
        <v>0</v>
      </c>
      <c r="AU351" s="230"/>
      <c r="AV351" s="128">
        <f>'EV ECONOMICA'!DF351</f>
        <v>0</v>
      </c>
      <c r="AW351" s="230"/>
      <c r="AX351" s="128">
        <f>'EV ECONOMICA'!DK351</f>
        <v>0</v>
      </c>
      <c r="AY351" s="230"/>
      <c r="AZ351" s="128">
        <f>'EV ECONOMICA'!DP351</f>
        <v>0</v>
      </c>
      <c r="BA351" s="230"/>
      <c r="BB351" s="128">
        <f>'EV ECONOMICA'!DU351</f>
        <v>0</v>
      </c>
      <c r="BC351" s="230"/>
      <c r="BD351" s="128">
        <f>'EV ECONOMICA'!DZ351</f>
        <v>0</v>
      </c>
      <c r="BE351" s="230"/>
      <c r="BF351" s="128">
        <f>'EV ECONOMICA'!EE351</f>
        <v>0</v>
      </c>
      <c r="BG351" s="230"/>
      <c r="BH351" s="128">
        <f>'EV ECONOMICA'!EJ351</f>
        <v>0</v>
      </c>
      <c r="BI351" s="230"/>
    </row>
    <row r="352" spans="1:61" s="226" customFormat="1" ht="38.25" x14ac:dyDescent="0.2">
      <c r="A352" s="103">
        <v>343</v>
      </c>
      <c r="B352" s="202" t="s">
        <v>507</v>
      </c>
      <c r="C352" s="121" t="s">
        <v>508</v>
      </c>
      <c r="D352" s="146">
        <v>1</v>
      </c>
      <c r="E352" s="227" t="s">
        <v>53</v>
      </c>
      <c r="F352" s="228">
        <v>1</v>
      </c>
      <c r="G352" s="25">
        <v>198611</v>
      </c>
      <c r="H352" s="128">
        <f>'EV ECONOMICA'!J352</f>
        <v>0</v>
      </c>
      <c r="I352" s="230"/>
      <c r="J352" s="128">
        <f>'EV ECONOMICA'!O352</f>
        <v>0</v>
      </c>
      <c r="K352" s="230"/>
      <c r="L352" s="128">
        <f>'EV ECONOMICA'!T352</f>
        <v>0</v>
      </c>
      <c r="M352" s="230"/>
      <c r="N352" s="128">
        <f>'EV ECONOMICA'!Y352</f>
        <v>0</v>
      </c>
      <c r="O352" s="230"/>
      <c r="P352" s="128">
        <f>'EV ECONOMICA'!AD352</f>
        <v>0</v>
      </c>
      <c r="Q352" s="230"/>
      <c r="R352" s="128">
        <f>'EV ECONOMICA'!AI352</f>
        <v>0</v>
      </c>
      <c r="S352" s="230"/>
      <c r="T352" s="128">
        <f>'EV ECONOMICA'!AN352</f>
        <v>0</v>
      </c>
      <c r="U352" s="230"/>
      <c r="V352" s="128">
        <f>'EV ECONOMICA'!AS352</f>
        <v>0</v>
      </c>
      <c r="W352" s="230"/>
      <c r="X352" s="128">
        <f>'EV ECONOMICA'!AX352</f>
        <v>239817.13</v>
      </c>
      <c r="Y352" s="230" t="s">
        <v>39</v>
      </c>
      <c r="Z352" s="128">
        <f>'EV ECONOMICA'!BC352</f>
        <v>0</v>
      </c>
      <c r="AA352" s="230"/>
      <c r="AB352" s="128">
        <f>'EV ECONOMICA'!BH352</f>
        <v>0</v>
      </c>
      <c r="AC352" s="230"/>
      <c r="AD352" s="128">
        <f>'EV ECONOMICA'!BM352</f>
        <v>119999.6</v>
      </c>
      <c r="AE352" s="230" t="s">
        <v>39</v>
      </c>
      <c r="AF352" s="128">
        <f>'EV ECONOMICA'!BR352</f>
        <v>0</v>
      </c>
      <c r="AG352" s="230"/>
      <c r="AH352" s="128">
        <f>'EV ECONOMICA'!BW352</f>
        <v>0</v>
      </c>
      <c r="AI352" s="230"/>
      <c r="AJ352" s="128">
        <f>'EV ECONOMICA'!CB352</f>
        <v>0</v>
      </c>
      <c r="AK352" s="230"/>
      <c r="AL352" s="128">
        <f>'EV ECONOMICA'!CG352</f>
        <v>0</v>
      </c>
      <c r="AM352" s="230"/>
      <c r="AN352" s="128">
        <f>'EV ECONOMICA'!CL352</f>
        <v>0</v>
      </c>
      <c r="AO352" s="230"/>
      <c r="AP352" s="128">
        <f>'EV ECONOMICA'!CQ352</f>
        <v>0</v>
      </c>
      <c r="AQ352" s="230"/>
      <c r="AR352" s="128">
        <f>'EV ECONOMICA'!CV352</f>
        <v>0</v>
      </c>
      <c r="AS352" s="230"/>
      <c r="AT352" s="128">
        <f>'EV ECONOMICA'!DA352</f>
        <v>0</v>
      </c>
      <c r="AU352" s="230"/>
      <c r="AV352" s="128">
        <f>'EV ECONOMICA'!DF352</f>
        <v>0</v>
      </c>
      <c r="AW352" s="230"/>
      <c r="AX352" s="128">
        <f>'EV ECONOMICA'!DK352</f>
        <v>0</v>
      </c>
      <c r="AY352" s="230"/>
      <c r="AZ352" s="128">
        <f>'EV ECONOMICA'!DP352</f>
        <v>0</v>
      </c>
      <c r="BA352" s="230"/>
      <c r="BB352" s="128">
        <f>'EV ECONOMICA'!DU352</f>
        <v>0</v>
      </c>
      <c r="BC352" s="230"/>
      <c r="BD352" s="128">
        <f>'EV ECONOMICA'!DZ352</f>
        <v>0</v>
      </c>
      <c r="BE352" s="230"/>
      <c r="BF352" s="128">
        <f>'EV ECONOMICA'!EE352</f>
        <v>0</v>
      </c>
      <c r="BG352" s="230"/>
      <c r="BH352" s="128">
        <f>'EV ECONOMICA'!EJ352</f>
        <v>198611</v>
      </c>
      <c r="BI352" s="230" t="s">
        <v>39</v>
      </c>
    </row>
    <row r="353" spans="1:61" s="226" customFormat="1" ht="38.25" x14ac:dyDescent="0.2">
      <c r="A353" s="103">
        <v>344</v>
      </c>
      <c r="B353" s="202" t="s">
        <v>509</v>
      </c>
      <c r="C353" s="121" t="s">
        <v>508</v>
      </c>
      <c r="D353" s="146">
        <v>1</v>
      </c>
      <c r="E353" s="227" t="s">
        <v>53</v>
      </c>
      <c r="F353" s="228">
        <v>1</v>
      </c>
      <c r="G353" s="25">
        <v>213664.5</v>
      </c>
      <c r="H353" s="128">
        <f>'EV ECONOMICA'!J353</f>
        <v>0</v>
      </c>
      <c r="I353" s="230"/>
      <c r="J353" s="128">
        <f>'EV ECONOMICA'!O353</f>
        <v>0</v>
      </c>
      <c r="K353" s="230"/>
      <c r="L353" s="128">
        <f>'EV ECONOMICA'!T353</f>
        <v>0</v>
      </c>
      <c r="M353" s="230"/>
      <c r="N353" s="128">
        <f>'EV ECONOMICA'!Y353</f>
        <v>0</v>
      </c>
      <c r="O353" s="230"/>
      <c r="P353" s="128">
        <f>'EV ECONOMICA'!AD353</f>
        <v>0</v>
      </c>
      <c r="Q353" s="230"/>
      <c r="R353" s="128">
        <f>'EV ECONOMICA'!AI353</f>
        <v>0</v>
      </c>
      <c r="S353" s="230"/>
      <c r="T353" s="128">
        <f>'EV ECONOMICA'!AN353</f>
        <v>0</v>
      </c>
      <c r="U353" s="230"/>
      <c r="V353" s="128">
        <f>'EV ECONOMICA'!AS353</f>
        <v>0</v>
      </c>
      <c r="W353" s="230"/>
      <c r="X353" s="128">
        <f>'EV ECONOMICA'!AX353</f>
        <v>0</v>
      </c>
      <c r="Y353" s="230"/>
      <c r="Z353" s="128">
        <f>'EV ECONOMICA'!BC353</f>
        <v>0</v>
      </c>
      <c r="AA353" s="230"/>
      <c r="AB353" s="128">
        <f>'EV ECONOMICA'!BH353</f>
        <v>0</v>
      </c>
      <c r="AC353" s="230"/>
      <c r="AD353" s="128">
        <f>'EV ECONOMICA'!BM353</f>
        <v>119999.6</v>
      </c>
      <c r="AE353" s="230" t="s">
        <v>39</v>
      </c>
      <c r="AF353" s="128">
        <f>'EV ECONOMICA'!BR353</f>
        <v>0</v>
      </c>
      <c r="AG353" s="230"/>
      <c r="AH353" s="128">
        <f>'EV ECONOMICA'!BW353</f>
        <v>0</v>
      </c>
      <c r="AI353" s="230"/>
      <c r="AJ353" s="128">
        <f>'EV ECONOMICA'!CB353</f>
        <v>0</v>
      </c>
      <c r="AK353" s="230"/>
      <c r="AL353" s="128">
        <f>'EV ECONOMICA'!CG353</f>
        <v>0</v>
      </c>
      <c r="AM353" s="230"/>
      <c r="AN353" s="128">
        <f>'EV ECONOMICA'!CL353</f>
        <v>225954.82</v>
      </c>
      <c r="AO353" s="230" t="s">
        <v>39</v>
      </c>
      <c r="AP353" s="128">
        <f>'EV ECONOMICA'!CQ353</f>
        <v>0</v>
      </c>
      <c r="AQ353" s="230"/>
      <c r="AR353" s="128">
        <f>'EV ECONOMICA'!CV353</f>
        <v>0</v>
      </c>
      <c r="AS353" s="230"/>
      <c r="AT353" s="128">
        <f>'EV ECONOMICA'!DA353</f>
        <v>0</v>
      </c>
      <c r="AU353" s="230"/>
      <c r="AV353" s="128">
        <f>'EV ECONOMICA'!DF353</f>
        <v>0</v>
      </c>
      <c r="AW353" s="230"/>
      <c r="AX353" s="128">
        <f>'EV ECONOMICA'!DK353</f>
        <v>0</v>
      </c>
      <c r="AY353" s="230"/>
      <c r="AZ353" s="128">
        <f>'EV ECONOMICA'!DP353</f>
        <v>0</v>
      </c>
      <c r="BA353" s="230"/>
      <c r="BB353" s="128">
        <f>'EV ECONOMICA'!DU353</f>
        <v>0</v>
      </c>
      <c r="BC353" s="230"/>
      <c r="BD353" s="128">
        <f>'EV ECONOMICA'!DZ353</f>
        <v>0</v>
      </c>
      <c r="BE353" s="230"/>
      <c r="BF353" s="128">
        <f>'EV ECONOMICA'!EE353</f>
        <v>0</v>
      </c>
      <c r="BG353" s="230"/>
      <c r="BH353" s="128">
        <f>'EV ECONOMICA'!EJ353</f>
        <v>213664.5</v>
      </c>
      <c r="BI353" s="230" t="s">
        <v>39</v>
      </c>
    </row>
    <row r="354" spans="1:61" s="226" customFormat="1" ht="38.25" x14ac:dyDescent="0.2">
      <c r="A354" s="103">
        <v>345</v>
      </c>
      <c r="B354" s="202" t="s">
        <v>510</v>
      </c>
      <c r="C354" s="121" t="s">
        <v>508</v>
      </c>
      <c r="D354" s="146">
        <v>1</v>
      </c>
      <c r="E354" s="227" t="s">
        <v>53</v>
      </c>
      <c r="F354" s="228">
        <v>1</v>
      </c>
      <c r="G354" s="25">
        <v>198611</v>
      </c>
      <c r="H354" s="128">
        <f>'EV ECONOMICA'!J354</f>
        <v>0</v>
      </c>
      <c r="I354" s="230"/>
      <c r="J354" s="128">
        <f>'EV ECONOMICA'!O354</f>
        <v>0</v>
      </c>
      <c r="K354" s="230"/>
      <c r="L354" s="128">
        <f>'EV ECONOMICA'!T354</f>
        <v>0</v>
      </c>
      <c r="M354" s="230"/>
      <c r="N354" s="128">
        <f>'EV ECONOMICA'!Y354</f>
        <v>0</v>
      </c>
      <c r="O354" s="230"/>
      <c r="P354" s="128">
        <f>'EV ECONOMICA'!AD354</f>
        <v>0</v>
      </c>
      <c r="Q354" s="230"/>
      <c r="R354" s="128">
        <f>'EV ECONOMICA'!AI354</f>
        <v>0</v>
      </c>
      <c r="S354" s="230"/>
      <c r="T354" s="128">
        <f>'EV ECONOMICA'!AN354</f>
        <v>0</v>
      </c>
      <c r="U354" s="230"/>
      <c r="V354" s="128">
        <f>'EV ECONOMICA'!AS354</f>
        <v>0</v>
      </c>
      <c r="W354" s="230"/>
      <c r="X354" s="128">
        <f>'EV ECONOMICA'!AX354</f>
        <v>251974.16999999998</v>
      </c>
      <c r="Y354" s="230" t="s">
        <v>39</v>
      </c>
      <c r="Z354" s="128">
        <f>'EV ECONOMICA'!BC354</f>
        <v>0</v>
      </c>
      <c r="AA354" s="230"/>
      <c r="AB354" s="128">
        <f>'EV ECONOMICA'!BH354</f>
        <v>0</v>
      </c>
      <c r="AC354" s="230"/>
      <c r="AD354" s="128">
        <f>'EV ECONOMICA'!BM354</f>
        <v>119999.6</v>
      </c>
      <c r="AE354" s="230" t="s">
        <v>39</v>
      </c>
      <c r="AF354" s="128">
        <f>'EV ECONOMICA'!BR354</f>
        <v>0</v>
      </c>
      <c r="AG354" s="230"/>
      <c r="AH354" s="128">
        <f>'EV ECONOMICA'!BW354</f>
        <v>0</v>
      </c>
      <c r="AI354" s="230"/>
      <c r="AJ354" s="128">
        <f>'EV ECONOMICA'!CB354</f>
        <v>0</v>
      </c>
      <c r="AK354" s="230"/>
      <c r="AL354" s="128">
        <f>'EV ECONOMICA'!CG354</f>
        <v>0</v>
      </c>
      <c r="AM354" s="230"/>
      <c r="AN354" s="128">
        <f>'EV ECONOMICA'!CL354</f>
        <v>0</v>
      </c>
      <c r="AO354" s="230"/>
      <c r="AP354" s="128">
        <f>'EV ECONOMICA'!CQ354</f>
        <v>0</v>
      </c>
      <c r="AQ354" s="230"/>
      <c r="AR354" s="128">
        <f>'EV ECONOMICA'!CV354</f>
        <v>0</v>
      </c>
      <c r="AS354" s="230"/>
      <c r="AT354" s="128">
        <f>'EV ECONOMICA'!DA354</f>
        <v>0</v>
      </c>
      <c r="AU354" s="230"/>
      <c r="AV354" s="128">
        <f>'EV ECONOMICA'!DF354</f>
        <v>0</v>
      </c>
      <c r="AW354" s="230"/>
      <c r="AX354" s="128">
        <f>'EV ECONOMICA'!DK354</f>
        <v>0</v>
      </c>
      <c r="AY354" s="230"/>
      <c r="AZ354" s="128">
        <f>'EV ECONOMICA'!DP354</f>
        <v>0</v>
      </c>
      <c r="BA354" s="230"/>
      <c r="BB354" s="128">
        <f>'EV ECONOMICA'!DU354</f>
        <v>0</v>
      </c>
      <c r="BC354" s="230"/>
      <c r="BD354" s="128">
        <f>'EV ECONOMICA'!DZ354</f>
        <v>0</v>
      </c>
      <c r="BE354" s="230"/>
      <c r="BF354" s="128">
        <f>'EV ECONOMICA'!EE354</f>
        <v>0</v>
      </c>
      <c r="BG354" s="230"/>
      <c r="BH354" s="128">
        <f>'EV ECONOMICA'!EJ354</f>
        <v>198611</v>
      </c>
      <c r="BI354" s="230" t="s">
        <v>39</v>
      </c>
    </row>
    <row r="355" spans="1:61" s="226" customFormat="1" ht="38.25" x14ac:dyDescent="0.2">
      <c r="A355" s="103">
        <v>346</v>
      </c>
      <c r="B355" s="202" t="s">
        <v>511</v>
      </c>
      <c r="C355" s="121" t="s">
        <v>508</v>
      </c>
      <c r="D355" s="146">
        <v>1</v>
      </c>
      <c r="E355" s="227" t="s">
        <v>53</v>
      </c>
      <c r="F355" s="228">
        <v>1</v>
      </c>
      <c r="G355" s="25">
        <v>198611</v>
      </c>
      <c r="H355" s="128">
        <f>'EV ECONOMICA'!J355</f>
        <v>0</v>
      </c>
      <c r="I355" s="230"/>
      <c r="J355" s="128">
        <f>'EV ECONOMICA'!O355</f>
        <v>0</v>
      </c>
      <c r="K355" s="230"/>
      <c r="L355" s="128">
        <f>'EV ECONOMICA'!T355</f>
        <v>0</v>
      </c>
      <c r="M355" s="230"/>
      <c r="N355" s="128">
        <f>'EV ECONOMICA'!Y355</f>
        <v>0</v>
      </c>
      <c r="O355" s="230"/>
      <c r="P355" s="128">
        <f>'EV ECONOMICA'!AD355</f>
        <v>0</v>
      </c>
      <c r="Q355" s="230"/>
      <c r="R355" s="128">
        <f>'EV ECONOMICA'!AI355</f>
        <v>0</v>
      </c>
      <c r="S355" s="230"/>
      <c r="T355" s="128">
        <f>'EV ECONOMICA'!AN355</f>
        <v>0</v>
      </c>
      <c r="U355" s="230"/>
      <c r="V355" s="128">
        <f>'EV ECONOMICA'!AS355</f>
        <v>0</v>
      </c>
      <c r="W355" s="230"/>
      <c r="X355" s="128">
        <f>'EV ECONOMICA'!AX355</f>
        <v>0</v>
      </c>
      <c r="Y355" s="230"/>
      <c r="Z355" s="128">
        <f>'EV ECONOMICA'!BC355</f>
        <v>0</v>
      </c>
      <c r="AA355" s="230"/>
      <c r="AB355" s="128">
        <f>'EV ECONOMICA'!BH355</f>
        <v>0</v>
      </c>
      <c r="AC355" s="230"/>
      <c r="AD355" s="128">
        <f>'EV ECONOMICA'!BM355</f>
        <v>190400</v>
      </c>
      <c r="AE355" s="230" t="s">
        <v>39</v>
      </c>
      <c r="AF355" s="128">
        <f>'EV ECONOMICA'!BR355</f>
        <v>0</v>
      </c>
      <c r="AG355" s="230"/>
      <c r="AH355" s="128">
        <f>'EV ECONOMICA'!BW355</f>
        <v>0</v>
      </c>
      <c r="AI355" s="230"/>
      <c r="AJ355" s="128">
        <f>'EV ECONOMICA'!CB355</f>
        <v>0</v>
      </c>
      <c r="AK355" s="230"/>
      <c r="AL355" s="128">
        <f>'EV ECONOMICA'!CG355</f>
        <v>0</v>
      </c>
      <c r="AM355" s="230"/>
      <c r="AN355" s="128">
        <f>'EV ECONOMICA'!CL355</f>
        <v>0</v>
      </c>
      <c r="AO355" s="230"/>
      <c r="AP355" s="128">
        <f>'EV ECONOMICA'!CQ355</f>
        <v>0</v>
      </c>
      <c r="AQ355" s="230"/>
      <c r="AR355" s="128">
        <f>'EV ECONOMICA'!CV355</f>
        <v>0</v>
      </c>
      <c r="AS355" s="230"/>
      <c r="AT355" s="128">
        <f>'EV ECONOMICA'!DA355</f>
        <v>0</v>
      </c>
      <c r="AU355" s="230"/>
      <c r="AV355" s="128">
        <f>'EV ECONOMICA'!DF355</f>
        <v>0</v>
      </c>
      <c r="AW355" s="230"/>
      <c r="AX355" s="128">
        <f>'EV ECONOMICA'!DK355</f>
        <v>0</v>
      </c>
      <c r="AY355" s="230"/>
      <c r="AZ355" s="128">
        <f>'EV ECONOMICA'!DP355</f>
        <v>0</v>
      </c>
      <c r="BA355" s="230"/>
      <c r="BB355" s="128">
        <f>'EV ECONOMICA'!DU355</f>
        <v>0</v>
      </c>
      <c r="BC355" s="230"/>
      <c r="BD355" s="128">
        <f>'EV ECONOMICA'!DZ355</f>
        <v>0</v>
      </c>
      <c r="BE355" s="230"/>
      <c r="BF355" s="128">
        <f>'EV ECONOMICA'!EE355</f>
        <v>0</v>
      </c>
      <c r="BG355" s="230"/>
      <c r="BH355" s="128">
        <f>'EV ECONOMICA'!EJ355</f>
        <v>198611</v>
      </c>
      <c r="BI355" s="230" t="s">
        <v>39</v>
      </c>
    </row>
    <row r="356" spans="1:61" s="226" customFormat="1" ht="25.5" x14ac:dyDescent="0.2">
      <c r="A356" s="103">
        <v>347</v>
      </c>
      <c r="B356" s="202" t="s">
        <v>512</v>
      </c>
      <c r="C356" s="121" t="s">
        <v>508</v>
      </c>
      <c r="D356" s="146">
        <v>1</v>
      </c>
      <c r="E356" s="227" t="s">
        <v>53</v>
      </c>
      <c r="F356" s="228">
        <v>31</v>
      </c>
      <c r="G356" s="25">
        <v>126743.57751999999</v>
      </c>
      <c r="H356" s="128">
        <f>'EV ECONOMICA'!J356</f>
        <v>0</v>
      </c>
      <c r="I356" s="230"/>
      <c r="J356" s="128">
        <f>'EV ECONOMICA'!O356</f>
        <v>0</v>
      </c>
      <c r="K356" s="230"/>
      <c r="L356" s="128">
        <f>'EV ECONOMICA'!T356</f>
        <v>0</v>
      </c>
      <c r="M356" s="230"/>
      <c r="N356" s="128">
        <f>'EV ECONOMICA'!Y356</f>
        <v>0</v>
      </c>
      <c r="O356" s="230"/>
      <c r="P356" s="128">
        <f>'EV ECONOMICA'!AD356</f>
        <v>0</v>
      </c>
      <c r="Q356" s="230"/>
      <c r="R356" s="128">
        <f>'EV ECONOMICA'!AI356</f>
        <v>0</v>
      </c>
      <c r="S356" s="230"/>
      <c r="T356" s="128">
        <f>'EV ECONOMICA'!AN356</f>
        <v>0</v>
      </c>
      <c r="U356" s="230"/>
      <c r="V356" s="128">
        <f>'EV ECONOMICA'!AS356</f>
        <v>0</v>
      </c>
      <c r="W356" s="230"/>
      <c r="X356" s="128">
        <f>'EV ECONOMICA'!AX356</f>
        <v>266394.59000000003</v>
      </c>
      <c r="Y356" s="230" t="s">
        <v>39</v>
      </c>
      <c r="Z356" s="128">
        <f>'EV ECONOMICA'!BC356</f>
        <v>0</v>
      </c>
      <c r="AA356" s="230"/>
      <c r="AB356" s="128">
        <f>'EV ECONOMICA'!BH356</f>
        <v>0</v>
      </c>
      <c r="AC356" s="230"/>
      <c r="AD356" s="128">
        <f>'EV ECONOMICA'!BM356</f>
        <v>119999.6</v>
      </c>
      <c r="AE356" s="230" t="s">
        <v>39</v>
      </c>
      <c r="AF356" s="128">
        <f>'EV ECONOMICA'!BR356</f>
        <v>0</v>
      </c>
      <c r="AG356" s="230"/>
      <c r="AH356" s="128">
        <f>'EV ECONOMICA'!BW356</f>
        <v>0</v>
      </c>
      <c r="AI356" s="230"/>
      <c r="AJ356" s="128">
        <f>'EV ECONOMICA'!CB356</f>
        <v>0</v>
      </c>
      <c r="AK356" s="230"/>
      <c r="AL356" s="128">
        <f>'EV ECONOMICA'!CG356</f>
        <v>0</v>
      </c>
      <c r="AM356" s="230"/>
      <c r="AN356" s="128">
        <f>'EV ECONOMICA'!CL356</f>
        <v>0</v>
      </c>
      <c r="AO356" s="230"/>
      <c r="AP356" s="128">
        <f>'EV ECONOMICA'!CQ356</f>
        <v>0</v>
      </c>
      <c r="AQ356" s="230"/>
      <c r="AR356" s="128">
        <f>'EV ECONOMICA'!CV356</f>
        <v>0</v>
      </c>
      <c r="AS356" s="230"/>
      <c r="AT356" s="128">
        <f>'EV ECONOMICA'!DA356</f>
        <v>0</v>
      </c>
      <c r="AU356" s="230"/>
      <c r="AV356" s="128">
        <f>'EV ECONOMICA'!DF356</f>
        <v>0</v>
      </c>
      <c r="AW356" s="230"/>
      <c r="AX356" s="128">
        <f>'EV ECONOMICA'!DK356</f>
        <v>0</v>
      </c>
      <c r="AY356" s="230"/>
      <c r="AZ356" s="128">
        <f>'EV ECONOMICA'!DP356</f>
        <v>0</v>
      </c>
      <c r="BA356" s="230"/>
      <c r="BB356" s="128">
        <f>'EV ECONOMICA'!DU356</f>
        <v>0</v>
      </c>
      <c r="BC356" s="230"/>
      <c r="BD356" s="128">
        <f>'EV ECONOMICA'!DZ356</f>
        <v>0</v>
      </c>
      <c r="BE356" s="230"/>
      <c r="BF356" s="128">
        <f>'EV ECONOMICA'!EE356</f>
        <v>0</v>
      </c>
      <c r="BG356" s="230"/>
      <c r="BH356" s="128">
        <f>'EV ECONOMICA'!EJ356</f>
        <v>213724</v>
      </c>
      <c r="BI356" s="230" t="s">
        <v>39</v>
      </c>
    </row>
    <row r="357" spans="1:61" s="226" customFormat="1" ht="38.25" x14ac:dyDescent="0.2">
      <c r="A357" s="103">
        <v>348</v>
      </c>
      <c r="B357" s="202" t="s">
        <v>513</v>
      </c>
      <c r="C357" s="121" t="s">
        <v>508</v>
      </c>
      <c r="D357" s="146">
        <v>1</v>
      </c>
      <c r="E357" s="227" t="s">
        <v>53</v>
      </c>
      <c r="F357" s="228">
        <v>0.5</v>
      </c>
      <c r="G357" s="25">
        <v>190400</v>
      </c>
      <c r="H357" s="128">
        <f>'EV ECONOMICA'!J357</f>
        <v>0</v>
      </c>
      <c r="I357" s="230"/>
      <c r="J357" s="128">
        <f>'EV ECONOMICA'!O357</f>
        <v>0</v>
      </c>
      <c r="K357" s="230"/>
      <c r="L357" s="128">
        <f>'EV ECONOMICA'!T357</f>
        <v>0</v>
      </c>
      <c r="M357" s="230"/>
      <c r="N357" s="128">
        <f>'EV ECONOMICA'!Y357</f>
        <v>0</v>
      </c>
      <c r="O357" s="230"/>
      <c r="P357" s="128">
        <f>'EV ECONOMICA'!AD357</f>
        <v>0</v>
      </c>
      <c r="Q357" s="230"/>
      <c r="R357" s="128">
        <f>'EV ECONOMICA'!AI357</f>
        <v>0</v>
      </c>
      <c r="S357" s="230"/>
      <c r="T357" s="128">
        <f>'EV ECONOMICA'!AN357</f>
        <v>0</v>
      </c>
      <c r="U357" s="230"/>
      <c r="V357" s="128">
        <f>'EV ECONOMICA'!AS357</f>
        <v>0</v>
      </c>
      <c r="W357" s="230"/>
      <c r="X357" s="128">
        <f>'EV ECONOMICA'!AX357</f>
        <v>0</v>
      </c>
      <c r="Y357" s="230"/>
      <c r="Z357" s="128">
        <f>'EV ECONOMICA'!BC357</f>
        <v>0</v>
      </c>
      <c r="AA357" s="230"/>
      <c r="AB357" s="128">
        <f>'EV ECONOMICA'!BH357</f>
        <v>0</v>
      </c>
      <c r="AC357" s="230"/>
      <c r="AD357" s="128">
        <f>'EV ECONOMICA'!BM357</f>
        <v>190400</v>
      </c>
      <c r="AE357" s="230" t="s">
        <v>39</v>
      </c>
      <c r="AF357" s="128">
        <f>'EV ECONOMICA'!BR357</f>
        <v>0</v>
      </c>
      <c r="AG357" s="230"/>
      <c r="AH357" s="128">
        <f>'EV ECONOMICA'!BW357</f>
        <v>0</v>
      </c>
      <c r="AI357" s="230"/>
      <c r="AJ357" s="128">
        <f>'EV ECONOMICA'!CB357</f>
        <v>0</v>
      </c>
      <c r="AK357" s="230"/>
      <c r="AL357" s="128">
        <f>'EV ECONOMICA'!CG357</f>
        <v>0</v>
      </c>
      <c r="AM357" s="230"/>
      <c r="AN357" s="128">
        <f>'EV ECONOMICA'!CL357</f>
        <v>0</v>
      </c>
      <c r="AO357" s="230"/>
      <c r="AP357" s="128">
        <f>'EV ECONOMICA'!CQ357</f>
        <v>0</v>
      </c>
      <c r="AQ357" s="230"/>
      <c r="AR357" s="128">
        <f>'EV ECONOMICA'!CV357</f>
        <v>0</v>
      </c>
      <c r="AS357" s="230"/>
      <c r="AT357" s="128">
        <f>'EV ECONOMICA'!DA357</f>
        <v>0</v>
      </c>
      <c r="AU357" s="230"/>
      <c r="AV357" s="128">
        <f>'EV ECONOMICA'!DF357</f>
        <v>0</v>
      </c>
      <c r="AW357" s="230"/>
      <c r="AX357" s="128">
        <f>'EV ECONOMICA'!DK357</f>
        <v>0</v>
      </c>
      <c r="AY357" s="230"/>
      <c r="AZ357" s="128">
        <f>'EV ECONOMICA'!DP357</f>
        <v>0</v>
      </c>
      <c r="BA357" s="230"/>
      <c r="BB357" s="128">
        <f>'EV ECONOMICA'!DU357</f>
        <v>0</v>
      </c>
      <c r="BC357" s="230"/>
      <c r="BD357" s="128">
        <f>'EV ECONOMICA'!DZ357</f>
        <v>0</v>
      </c>
      <c r="BE357" s="230"/>
      <c r="BF357" s="128">
        <f>'EV ECONOMICA'!EE357</f>
        <v>0</v>
      </c>
      <c r="BG357" s="230"/>
      <c r="BH357" s="128">
        <f>'EV ECONOMICA'!EJ357</f>
        <v>178500</v>
      </c>
      <c r="BI357" s="230" t="s">
        <v>39</v>
      </c>
    </row>
    <row r="358" spans="1:61" s="226" customFormat="1" ht="38.25" x14ac:dyDescent="0.2">
      <c r="A358" s="103">
        <v>349</v>
      </c>
      <c r="B358" s="202" t="s">
        <v>514</v>
      </c>
      <c r="C358" s="121" t="s">
        <v>508</v>
      </c>
      <c r="D358" s="146">
        <v>1</v>
      </c>
      <c r="E358" s="227" t="s">
        <v>53</v>
      </c>
      <c r="F358" s="228">
        <v>1</v>
      </c>
      <c r="G358" s="25">
        <v>126743.57751999999</v>
      </c>
      <c r="H358" s="128">
        <f>'EV ECONOMICA'!J358</f>
        <v>0</v>
      </c>
      <c r="I358" s="230"/>
      <c r="J358" s="128">
        <f>'EV ECONOMICA'!O358</f>
        <v>0</v>
      </c>
      <c r="K358" s="230"/>
      <c r="L358" s="128">
        <f>'EV ECONOMICA'!T358</f>
        <v>0</v>
      </c>
      <c r="M358" s="230"/>
      <c r="N358" s="128">
        <f>'EV ECONOMICA'!Y358</f>
        <v>0</v>
      </c>
      <c r="O358" s="230"/>
      <c r="P358" s="128">
        <f>'EV ECONOMICA'!AD358</f>
        <v>0</v>
      </c>
      <c r="Q358" s="230"/>
      <c r="R358" s="128">
        <f>'EV ECONOMICA'!AI358</f>
        <v>0</v>
      </c>
      <c r="S358" s="230"/>
      <c r="T358" s="128">
        <f>'EV ECONOMICA'!AN358</f>
        <v>0</v>
      </c>
      <c r="U358" s="230"/>
      <c r="V358" s="128">
        <f>'EV ECONOMICA'!AS358</f>
        <v>0</v>
      </c>
      <c r="W358" s="230"/>
      <c r="X358" s="128">
        <f>'EV ECONOMICA'!AX358</f>
        <v>206987.41</v>
      </c>
      <c r="Y358" s="230" t="s">
        <v>39</v>
      </c>
      <c r="Z358" s="128">
        <f>'EV ECONOMICA'!BC358</f>
        <v>0</v>
      </c>
      <c r="AA358" s="230"/>
      <c r="AB358" s="128">
        <f>'EV ECONOMICA'!BH358</f>
        <v>0</v>
      </c>
      <c r="AC358" s="230"/>
      <c r="AD358" s="128">
        <f>'EV ECONOMICA'!BM358</f>
        <v>119999.6</v>
      </c>
      <c r="AE358" s="230" t="s">
        <v>39</v>
      </c>
      <c r="AF358" s="128">
        <f>'EV ECONOMICA'!BR358</f>
        <v>0</v>
      </c>
      <c r="AG358" s="230"/>
      <c r="AH358" s="128">
        <f>'EV ECONOMICA'!BW358</f>
        <v>0</v>
      </c>
      <c r="AI358" s="230"/>
      <c r="AJ358" s="128">
        <f>'EV ECONOMICA'!CB358</f>
        <v>0</v>
      </c>
      <c r="AK358" s="230"/>
      <c r="AL358" s="128">
        <f>'EV ECONOMICA'!CG358</f>
        <v>0</v>
      </c>
      <c r="AM358" s="230"/>
      <c r="AN358" s="128">
        <f>'EV ECONOMICA'!CL358</f>
        <v>175565.46</v>
      </c>
      <c r="AO358" s="230" t="s">
        <v>39</v>
      </c>
      <c r="AP358" s="128">
        <f>'EV ECONOMICA'!CQ358</f>
        <v>0</v>
      </c>
      <c r="AQ358" s="230"/>
      <c r="AR358" s="128">
        <f>'EV ECONOMICA'!CV358</f>
        <v>0</v>
      </c>
      <c r="AS358" s="230"/>
      <c r="AT358" s="128">
        <f>'EV ECONOMICA'!DA358</f>
        <v>0</v>
      </c>
      <c r="AU358" s="230"/>
      <c r="AV358" s="128">
        <f>'EV ECONOMICA'!DF358</f>
        <v>0</v>
      </c>
      <c r="AW358" s="230"/>
      <c r="AX358" s="128">
        <f>'EV ECONOMICA'!DK358</f>
        <v>0</v>
      </c>
      <c r="AY358" s="230"/>
      <c r="AZ358" s="128">
        <f>'EV ECONOMICA'!DP358</f>
        <v>0</v>
      </c>
      <c r="BA358" s="230"/>
      <c r="BB358" s="128">
        <f>'EV ECONOMICA'!DU358</f>
        <v>0</v>
      </c>
      <c r="BC358" s="230"/>
      <c r="BD358" s="128">
        <f>'EV ECONOMICA'!DZ358</f>
        <v>0</v>
      </c>
      <c r="BE358" s="230"/>
      <c r="BF358" s="128">
        <f>'EV ECONOMICA'!EE358</f>
        <v>0</v>
      </c>
      <c r="BG358" s="230"/>
      <c r="BH358" s="128">
        <f>'EV ECONOMICA'!EJ358</f>
        <v>172550</v>
      </c>
      <c r="BI358" s="230" t="s">
        <v>39</v>
      </c>
    </row>
    <row r="359" spans="1:61" s="226" customFormat="1" ht="38.25" x14ac:dyDescent="0.2">
      <c r="A359" s="103">
        <v>350</v>
      </c>
      <c r="B359" s="202" t="s">
        <v>515</v>
      </c>
      <c r="C359" s="121" t="s">
        <v>508</v>
      </c>
      <c r="D359" s="146">
        <v>1</v>
      </c>
      <c r="E359" s="227" t="s">
        <v>53</v>
      </c>
      <c r="F359" s="228">
        <v>1</v>
      </c>
      <c r="G359" s="25">
        <v>272272</v>
      </c>
      <c r="H359" s="128">
        <f>'EV ECONOMICA'!J359</f>
        <v>0</v>
      </c>
      <c r="I359" s="230"/>
      <c r="J359" s="128">
        <f>'EV ECONOMICA'!O359</f>
        <v>0</v>
      </c>
      <c r="K359" s="230"/>
      <c r="L359" s="128">
        <f>'EV ECONOMICA'!T359</f>
        <v>0</v>
      </c>
      <c r="M359" s="230"/>
      <c r="N359" s="128">
        <f>'EV ECONOMICA'!Y359</f>
        <v>0</v>
      </c>
      <c r="O359" s="230"/>
      <c r="P359" s="128">
        <f>'EV ECONOMICA'!AD359</f>
        <v>0</v>
      </c>
      <c r="Q359" s="230"/>
      <c r="R359" s="128">
        <f>'EV ECONOMICA'!AI359</f>
        <v>0</v>
      </c>
      <c r="S359" s="230"/>
      <c r="T359" s="128">
        <f>'EV ECONOMICA'!AN359</f>
        <v>0</v>
      </c>
      <c r="U359" s="230"/>
      <c r="V359" s="128">
        <f>'EV ECONOMICA'!AS359</f>
        <v>0</v>
      </c>
      <c r="W359" s="230"/>
      <c r="X359" s="128">
        <f>'EV ECONOMICA'!AX359</f>
        <v>0</v>
      </c>
      <c r="Y359" s="230"/>
      <c r="Z359" s="128">
        <f>'EV ECONOMICA'!BC359</f>
        <v>0</v>
      </c>
      <c r="AA359" s="230"/>
      <c r="AB359" s="128">
        <f>'EV ECONOMICA'!BH359</f>
        <v>0</v>
      </c>
      <c r="AC359" s="230"/>
      <c r="AD359" s="128">
        <f>'EV ECONOMICA'!BM359</f>
        <v>239904</v>
      </c>
      <c r="AE359" s="230" t="s">
        <v>39</v>
      </c>
      <c r="AF359" s="128">
        <f>'EV ECONOMICA'!BR359</f>
        <v>0</v>
      </c>
      <c r="AG359" s="230"/>
      <c r="AH359" s="128">
        <f>'EV ECONOMICA'!BW359</f>
        <v>0</v>
      </c>
      <c r="AI359" s="230"/>
      <c r="AJ359" s="128">
        <f>'EV ECONOMICA'!CB359</f>
        <v>0</v>
      </c>
      <c r="AK359" s="230"/>
      <c r="AL359" s="128">
        <f>'EV ECONOMICA'!CG359</f>
        <v>0</v>
      </c>
      <c r="AM359" s="230"/>
      <c r="AN359" s="128">
        <f>'EV ECONOMICA'!CL359</f>
        <v>0</v>
      </c>
      <c r="AO359" s="230"/>
      <c r="AP359" s="128">
        <f>'EV ECONOMICA'!CQ359</f>
        <v>0</v>
      </c>
      <c r="AQ359" s="230"/>
      <c r="AR359" s="128">
        <f>'EV ECONOMICA'!CV359</f>
        <v>0</v>
      </c>
      <c r="AS359" s="230"/>
      <c r="AT359" s="128">
        <f>'EV ECONOMICA'!DA359</f>
        <v>0</v>
      </c>
      <c r="AU359" s="230"/>
      <c r="AV359" s="128">
        <f>'EV ECONOMICA'!DF359</f>
        <v>0</v>
      </c>
      <c r="AW359" s="230"/>
      <c r="AX359" s="128">
        <f>'EV ECONOMICA'!DK359</f>
        <v>0</v>
      </c>
      <c r="AY359" s="230"/>
      <c r="AZ359" s="128">
        <f>'EV ECONOMICA'!DP359</f>
        <v>0</v>
      </c>
      <c r="BA359" s="230"/>
      <c r="BB359" s="128">
        <f>'EV ECONOMICA'!DU359</f>
        <v>0</v>
      </c>
      <c r="BC359" s="230"/>
      <c r="BD359" s="128">
        <f>'EV ECONOMICA'!DZ359</f>
        <v>0</v>
      </c>
      <c r="BE359" s="230"/>
      <c r="BF359" s="128">
        <f>'EV ECONOMICA'!EE359</f>
        <v>0</v>
      </c>
      <c r="BG359" s="230"/>
      <c r="BH359" s="128">
        <f>'EV ECONOMICA'!EJ359</f>
        <v>0</v>
      </c>
      <c r="BI359" s="230"/>
    </row>
    <row r="360" spans="1:61" s="226" customFormat="1" ht="38.25" x14ac:dyDescent="0.2">
      <c r="A360" s="103">
        <v>351</v>
      </c>
      <c r="B360" s="202" t="s">
        <v>516</v>
      </c>
      <c r="C360" s="121" t="s">
        <v>508</v>
      </c>
      <c r="D360" s="146">
        <v>1</v>
      </c>
      <c r="E360" s="227" t="s">
        <v>53</v>
      </c>
      <c r="F360" s="228">
        <v>1</v>
      </c>
      <c r="G360" s="25">
        <v>374969</v>
      </c>
      <c r="H360" s="128">
        <f>'EV ECONOMICA'!J360</f>
        <v>0</v>
      </c>
      <c r="I360" s="230"/>
      <c r="J360" s="128">
        <f>'EV ECONOMICA'!O360</f>
        <v>0</v>
      </c>
      <c r="K360" s="230"/>
      <c r="L360" s="128">
        <f>'EV ECONOMICA'!T360</f>
        <v>0</v>
      </c>
      <c r="M360" s="230"/>
      <c r="N360" s="128">
        <f>'EV ECONOMICA'!Y360</f>
        <v>0</v>
      </c>
      <c r="O360" s="230"/>
      <c r="P360" s="128">
        <f>'EV ECONOMICA'!AD360</f>
        <v>0</v>
      </c>
      <c r="Q360" s="230"/>
      <c r="R360" s="128">
        <f>'EV ECONOMICA'!AI360</f>
        <v>0</v>
      </c>
      <c r="S360" s="230"/>
      <c r="T360" s="128">
        <f>'EV ECONOMICA'!AN360</f>
        <v>0</v>
      </c>
      <c r="U360" s="230"/>
      <c r="V360" s="128">
        <f>'EV ECONOMICA'!AS360</f>
        <v>0</v>
      </c>
      <c r="W360" s="230"/>
      <c r="X360" s="128">
        <f>'EV ECONOMICA'!AX360</f>
        <v>0</v>
      </c>
      <c r="Y360" s="230"/>
      <c r="Z360" s="128">
        <f>'EV ECONOMICA'!BC360</f>
        <v>0</v>
      </c>
      <c r="AA360" s="230"/>
      <c r="AB360" s="128">
        <f>'EV ECONOMICA'!BH360</f>
        <v>0</v>
      </c>
      <c r="AC360" s="230"/>
      <c r="AD360" s="128">
        <f>'EV ECONOMICA'!BM360</f>
        <v>326060</v>
      </c>
      <c r="AE360" s="230" t="s">
        <v>39</v>
      </c>
      <c r="AF360" s="128">
        <f>'EV ECONOMICA'!BR360</f>
        <v>0</v>
      </c>
      <c r="AG360" s="230"/>
      <c r="AH360" s="128">
        <f>'EV ECONOMICA'!BW360</f>
        <v>0</v>
      </c>
      <c r="AI360" s="230"/>
      <c r="AJ360" s="128">
        <f>'EV ECONOMICA'!CB360</f>
        <v>0</v>
      </c>
      <c r="AK360" s="230"/>
      <c r="AL360" s="128">
        <f>'EV ECONOMICA'!CG360</f>
        <v>0</v>
      </c>
      <c r="AM360" s="230"/>
      <c r="AN360" s="128">
        <f>'EV ECONOMICA'!CL360</f>
        <v>0</v>
      </c>
      <c r="AO360" s="230"/>
      <c r="AP360" s="128">
        <f>'EV ECONOMICA'!CQ360</f>
        <v>0</v>
      </c>
      <c r="AQ360" s="230"/>
      <c r="AR360" s="128">
        <f>'EV ECONOMICA'!CV360</f>
        <v>0</v>
      </c>
      <c r="AS360" s="230"/>
      <c r="AT360" s="128">
        <f>'EV ECONOMICA'!DA360</f>
        <v>0</v>
      </c>
      <c r="AU360" s="230"/>
      <c r="AV360" s="128">
        <f>'EV ECONOMICA'!DF360</f>
        <v>0</v>
      </c>
      <c r="AW360" s="230"/>
      <c r="AX360" s="128">
        <f>'EV ECONOMICA'!DK360</f>
        <v>0</v>
      </c>
      <c r="AY360" s="230"/>
      <c r="AZ360" s="128">
        <f>'EV ECONOMICA'!DP360</f>
        <v>0</v>
      </c>
      <c r="BA360" s="230"/>
      <c r="BB360" s="128">
        <f>'EV ECONOMICA'!DU360</f>
        <v>0</v>
      </c>
      <c r="BC360" s="230"/>
      <c r="BD360" s="128">
        <f>'EV ECONOMICA'!DZ360</f>
        <v>0</v>
      </c>
      <c r="BE360" s="230"/>
      <c r="BF360" s="128">
        <f>'EV ECONOMICA'!EE360</f>
        <v>0</v>
      </c>
      <c r="BG360" s="230"/>
      <c r="BH360" s="128">
        <f>'EV ECONOMICA'!EJ360</f>
        <v>0</v>
      </c>
      <c r="BI360" s="230"/>
    </row>
    <row r="361" spans="1:61" s="226" customFormat="1" ht="63.75" x14ac:dyDescent="0.2">
      <c r="A361" s="103">
        <v>352</v>
      </c>
      <c r="B361" s="202" t="s">
        <v>517</v>
      </c>
      <c r="C361" s="121" t="s">
        <v>508</v>
      </c>
      <c r="D361" s="146">
        <v>1</v>
      </c>
      <c r="E361" s="227" t="s">
        <v>53</v>
      </c>
      <c r="F361" s="228">
        <v>1</v>
      </c>
      <c r="G361" s="25">
        <v>2121532</v>
      </c>
      <c r="H361" s="128">
        <f>'EV ECONOMICA'!J361</f>
        <v>0</v>
      </c>
      <c r="I361" s="230"/>
      <c r="J361" s="128">
        <f>'EV ECONOMICA'!O361</f>
        <v>0</v>
      </c>
      <c r="K361" s="230"/>
      <c r="L361" s="128">
        <f>'EV ECONOMICA'!T361</f>
        <v>0</v>
      </c>
      <c r="M361" s="230"/>
      <c r="N361" s="128">
        <f>'EV ECONOMICA'!Y361</f>
        <v>0</v>
      </c>
      <c r="O361" s="230"/>
      <c r="P361" s="128">
        <f>'EV ECONOMICA'!AD361</f>
        <v>0</v>
      </c>
      <c r="Q361" s="230"/>
      <c r="R361" s="128">
        <f>'EV ECONOMICA'!AI361</f>
        <v>0</v>
      </c>
      <c r="S361" s="230"/>
      <c r="T361" s="128">
        <f>'EV ECONOMICA'!AN361</f>
        <v>0</v>
      </c>
      <c r="U361" s="230"/>
      <c r="V361" s="128">
        <f>'EV ECONOMICA'!AS361</f>
        <v>0</v>
      </c>
      <c r="W361" s="230"/>
      <c r="X361" s="128">
        <f>'EV ECONOMICA'!AX361</f>
        <v>0</v>
      </c>
      <c r="Y361" s="230"/>
      <c r="Z361" s="128">
        <f>'EV ECONOMICA'!BC361</f>
        <v>0</v>
      </c>
      <c r="AA361" s="230"/>
      <c r="AB361" s="128">
        <f>'EV ECONOMICA'!BH361</f>
        <v>0</v>
      </c>
      <c r="AC361" s="230"/>
      <c r="AD361" s="128">
        <f>'EV ECONOMICA'!BM361</f>
        <v>0</v>
      </c>
      <c r="AE361" s="230"/>
      <c r="AF361" s="128">
        <f>'EV ECONOMICA'!BR361</f>
        <v>0</v>
      </c>
      <c r="AG361" s="230"/>
      <c r="AH361" s="128">
        <f>'EV ECONOMICA'!BW361</f>
        <v>0</v>
      </c>
      <c r="AI361" s="230"/>
      <c r="AJ361" s="128">
        <f>'EV ECONOMICA'!CB361</f>
        <v>0</v>
      </c>
      <c r="AK361" s="230"/>
      <c r="AL361" s="128">
        <f>'EV ECONOMICA'!CG361</f>
        <v>0</v>
      </c>
      <c r="AM361" s="230"/>
      <c r="AN361" s="128">
        <f>'EV ECONOMICA'!CL361</f>
        <v>0</v>
      </c>
      <c r="AO361" s="230"/>
      <c r="AP361" s="128">
        <f>'EV ECONOMICA'!CQ361</f>
        <v>0</v>
      </c>
      <c r="AQ361" s="230"/>
      <c r="AR361" s="128">
        <f>'EV ECONOMICA'!CV361</f>
        <v>0</v>
      </c>
      <c r="AS361" s="230"/>
      <c r="AT361" s="128">
        <f>'EV ECONOMICA'!DA361</f>
        <v>0</v>
      </c>
      <c r="AU361" s="230"/>
      <c r="AV361" s="128">
        <f>'EV ECONOMICA'!DF361</f>
        <v>0</v>
      </c>
      <c r="AW361" s="230"/>
      <c r="AX361" s="128">
        <f>'EV ECONOMICA'!DK361</f>
        <v>0</v>
      </c>
      <c r="AY361" s="230"/>
      <c r="AZ361" s="128">
        <f>'EV ECONOMICA'!DP361</f>
        <v>0</v>
      </c>
      <c r="BA361" s="230"/>
      <c r="BB361" s="128">
        <f>'EV ECONOMICA'!DU361</f>
        <v>0</v>
      </c>
      <c r="BC361" s="230"/>
      <c r="BD361" s="128">
        <f>'EV ECONOMICA'!DZ361</f>
        <v>0</v>
      </c>
      <c r="BE361" s="230"/>
      <c r="BF361" s="128">
        <f>'EV ECONOMICA'!EE361</f>
        <v>0</v>
      </c>
      <c r="BG361" s="230"/>
      <c r="BH361" s="128">
        <f>'EV ECONOMICA'!EJ361</f>
        <v>2121532</v>
      </c>
      <c r="BI361" s="230" t="s">
        <v>39</v>
      </c>
    </row>
    <row r="362" spans="1:61" s="226" customFormat="1" ht="25.5" x14ac:dyDescent="0.2">
      <c r="A362" s="103">
        <v>353</v>
      </c>
      <c r="B362" s="202" t="s">
        <v>518</v>
      </c>
      <c r="C362" s="121" t="s">
        <v>508</v>
      </c>
      <c r="D362" s="146">
        <v>1</v>
      </c>
      <c r="E362" s="227" t="s">
        <v>53</v>
      </c>
      <c r="F362" s="228">
        <v>1</v>
      </c>
      <c r="G362" s="25">
        <v>239076.95</v>
      </c>
      <c r="H362" s="128">
        <f>'EV ECONOMICA'!J362</f>
        <v>0</v>
      </c>
      <c r="I362" s="230"/>
      <c r="J362" s="128">
        <f>'EV ECONOMICA'!O362</f>
        <v>0</v>
      </c>
      <c r="K362" s="230"/>
      <c r="L362" s="128">
        <f>'EV ECONOMICA'!T362</f>
        <v>0</v>
      </c>
      <c r="M362" s="230"/>
      <c r="N362" s="128">
        <f>'EV ECONOMICA'!Y362</f>
        <v>0</v>
      </c>
      <c r="O362" s="230"/>
      <c r="P362" s="128">
        <f>'EV ECONOMICA'!AD362</f>
        <v>0</v>
      </c>
      <c r="Q362" s="230"/>
      <c r="R362" s="128">
        <f>'EV ECONOMICA'!AI362</f>
        <v>0</v>
      </c>
      <c r="S362" s="230"/>
      <c r="T362" s="128">
        <f>'EV ECONOMICA'!AN362</f>
        <v>0</v>
      </c>
      <c r="U362" s="230"/>
      <c r="V362" s="128">
        <f>'EV ECONOMICA'!AS362</f>
        <v>0</v>
      </c>
      <c r="W362" s="230"/>
      <c r="X362" s="128">
        <f>'EV ECONOMICA'!AX362</f>
        <v>214019.12</v>
      </c>
      <c r="Y362" s="230" t="s">
        <v>39</v>
      </c>
      <c r="Z362" s="128">
        <f>'EV ECONOMICA'!BC362</f>
        <v>0</v>
      </c>
      <c r="AA362" s="230"/>
      <c r="AB362" s="128">
        <f>'EV ECONOMICA'!BH362</f>
        <v>0</v>
      </c>
      <c r="AC362" s="230"/>
      <c r="AD362" s="128">
        <f>'EV ECONOMICA'!BM362</f>
        <v>207893</v>
      </c>
      <c r="AE362" s="230" t="s">
        <v>39</v>
      </c>
      <c r="AF362" s="128">
        <f>'EV ECONOMICA'!BR362</f>
        <v>0</v>
      </c>
      <c r="AG362" s="230"/>
      <c r="AH362" s="128">
        <f>'EV ECONOMICA'!BW362</f>
        <v>0</v>
      </c>
      <c r="AI362" s="230"/>
      <c r="AJ362" s="128">
        <f>'EV ECONOMICA'!CB362</f>
        <v>0</v>
      </c>
      <c r="AK362" s="230"/>
      <c r="AL362" s="128">
        <f>'EV ECONOMICA'!CG362</f>
        <v>0</v>
      </c>
      <c r="AM362" s="230"/>
      <c r="AN362" s="128">
        <f>'EV ECONOMICA'!CL362</f>
        <v>0</v>
      </c>
      <c r="AO362" s="230"/>
      <c r="AP362" s="128">
        <f>'EV ECONOMICA'!CQ362</f>
        <v>0</v>
      </c>
      <c r="AQ362" s="230"/>
      <c r="AR362" s="128">
        <f>'EV ECONOMICA'!CV362</f>
        <v>0</v>
      </c>
      <c r="AS362" s="230"/>
      <c r="AT362" s="128">
        <f>'EV ECONOMICA'!DA362</f>
        <v>0</v>
      </c>
      <c r="AU362" s="230"/>
      <c r="AV362" s="128">
        <f>'EV ECONOMICA'!DF362</f>
        <v>0</v>
      </c>
      <c r="AW362" s="230"/>
      <c r="AX362" s="128">
        <f>'EV ECONOMICA'!DK362</f>
        <v>0</v>
      </c>
      <c r="AY362" s="230"/>
      <c r="AZ362" s="128">
        <f>'EV ECONOMICA'!DP362</f>
        <v>0</v>
      </c>
      <c r="BA362" s="230"/>
      <c r="BB362" s="128">
        <f>'EV ECONOMICA'!DU362</f>
        <v>0</v>
      </c>
      <c r="BC362" s="230"/>
      <c r="BD362" s="128">
        <f>'EV ECONOMICA'!DZ362</f>
        <v>0</v>
      </c>
      <c r="BE362" s="230"/>
      <c r="BF362" s="128">
        <f>'EV ECONOMICA'!EE362</f>
        <v>0</v>
      </c>
      <c r="BG362" s="230"/>
      <c r="BH362" s="128">
        <f>'EV ECONOMICA'!EJ362</f>
        <v>0</v>
      </c>
      <c r="BI362" s="230"/>
    </row>
    <row r="363" spans="1:61" s="226" customFormat="1" ht="38.25" x14ac:dyDescent="0.2">
      <c r="A363" s="103">
        <v>354</v>
      </c>
      <c r="B363" s="202" t="s">
        <v>519</v>
      </c>
      <c r="C363" s="121" t="s">
        <v>520</v>
      </c>
      <c r="D363" s="146">
        <v>1</v>
      </c>
      <c r="E363" s="227" t="s">
        <v>53</v>
      </c>
      <c r="F363" s="228">
        <v>1603</v>
      </c>
      <c r="G363" s="25">
        <v>3683.05</v>
      </c>
      <c r="H363" s="128">
        <f>'EV ECONOMICA'!J363</f>
        <v>0</v>
      </c>
      <c r="I363" s="230"/>
      <c r="J363" s="128">
        <f>'EV ECONOMICA'!O363</f>
        <v>0</v>
      </c>
      <c r="K363" s="230"/>
      <c r="L363" s="128">
        <f>'EV ECONOMICA'!T363</f>
        <v>0</v>
      </c>
      <c r="M363" s="230"/>
      <c r="N363" s="128">
        <f>'EV ECONOMICA'!Y363</f>
        <v>0</v>
      </c>
      <c r="O363" s="230"/>
      <c r="P363" s="128">
        <f>'EV ECONOMICA'!AD363</f>
        <v>0</v>
      </c>
      <c r="Q363" s="230"/>
      <c r="R363" s="128">
        <f>'EV ECONOMICA'!AI363</f>
        <v>3665.2</v>
      </c>
      <c r="S363" s="230" t="s">
        <v>39</v>
      </c>
      <c r="T363" s="128">
        <f>'EV ECONOMICA'!AN363</f>
        <v>0</v>
      </c>
      <c r="U363" s="230"/>
      <c r="V363" s="128">
        <f>'EV ECONOMICA'!AS363</f>
        <v>0</v>
      </c>
      <c r="W363" s="230"/>
      <c r="X363" s="128">
        <f>'EV ECONOMICA'!AX363</f>
        <v>4016.25</v>
      </c>
      <c r="Y363" s="230" t="s">
        <v>39</v>
      </c>
      <c r="Z363" s="128">
        <f>'EV ECONOMICA'!BC363</f>
        <v>0</v>
      </c>
      <c r="AA363" s="230"/>
      <c r="AB363" s="128">
        <f>'EV ECONOMICA'!BH363</f>
        <v>0</v>
      </c>
      <c r="AC363" s="230"/>
      <c r="AD363" s="128">
        <f>'EV ECONOMICA'!BM363</f>
        <v>0</v>
      </c>
      <c r="AE363" s="230"/>
      <c r="AF363" s="128">
        <f>'EV ECONOMICA'!BR363</f>
        <v>0</v>
      </c>
      <c r="AG363" s="230"/>
      <c r="AH363" s="128">
        <f>'EV ECONOMICA'!BW363</f>
        <v>0</v>
      </c>
      <c r="AI363" s="230"/>
      <c r="AJ363" s="128">
        <f>'EV ECONOMICA'!CB363</f>
        <v>0</v>
      </c>
      <c r="AK363" s="230"/>
      <c r="AL363" s="128">
        <f>'EV ECONOMICA'!CG363</f>
        <v>0</v>
      </c>
      <c r="AM363" s="230"/>
      <c r="AN363" s="128">
        <f>'EV ECONOMICA'!CL363</f>
        <v>0</v>
      </c>
      <c r="AO363" s="230"/>
      <c r="AP363" s="128">
        <f>'EV ECONOMICA'!CQ363</f>
        <v>0</v>
      </c>
      <c r="AQ363" s="230"/>
      <c r="AR363" s="128">
        <f>'EV ECONOMICA'!CV363</f>
        <v>0</v>
      </c>
      <c r="AS363" s="230"/>
      <c r="AT363" s="128">
        <f>'EV ECONOMICA'!DA363</f>
        <v>0</v>
      </c>
      <c r="AU363" s="230"/>
      <c r="AV363" s="128">
        <f>'EV ECONOMICA'!DF363</f>
        <v>4843.3</v>
      </c>
      <c r="AW363" s="230" t="s">
        <v>39</v>
      </c>
      <c r="AX363" s="128">
        <f>'EV ECONOMICA'!DK363</f>
        <v>0</v>
      </c>
      <c r="AY363" s="230"/>
      <c r="AZ363" s="128">
        <f>'EV ECONOMICA'!DP363</f>
        <v>0</v>
      </c>
      <c r="BA363" s="230"/>
      <c r="BB363" s="128">
        <f>'EV ECONOMICA'!DU363</f>
        <v>0</v>
      </c>
      <c r="BC363" s="230"/>
      <c r="BD363" s="128">
        <f>'EV ECONOMICA'!DZ363</f>
        <v>0</v>
      </c>
      <c r="BE363" s="230"/>
      <c r="BF363" s="128">
        <f>'EV ECONOMICA'!EE363</f>
        <v>0</v>
      </c>
      <c r="BG363" s="230"/>
      <c r="BH363" s="128">
        <f>'EV ECONOMICA'!EJ363</f>
        <v>0</v>
      </c>
      <c r="BI363" s="230"/>
    </row>
    <row r="364" spans="1:61" s="226" customFormat="1" ht="25.5" x14ac:dyDescent="0.2">
      <c r="A364" s="103">
        <v>355</v>
      </c>
      <c r="B364" s="202" t="s">
        <v>521</v>
      </c>
      <c r="C364" s="121" t="s">
        <v>522</v>
      </c>
      <c r="D364" s="146">
        <v>1</v>
      </c>
      <c r="E364" s="227" t="s">
        <v>53</v>
      </c>
      <c r="F364" s="228">
        <v>1</v>
      </c>
      <c r="G364" s="25">
        <v>2227</v>
      </c>
      <c r="H364" s="128">
        <f>'EV ECONOMICA'!J364</f>
        <v>0</v>
      </c>
      <c r="I364" s="230"/>
      <c r="J364" s="128">
        <f>'EV ECONOMICA'!O364</f>
        <v>0</v>
      </c>
      <c r="K364" s="230"/>
      <c r="L364" s="128">
        <f>'EV ECONOMICA'!T364</f>
        <v>0</v>
      </c>
      <c r="M364" s="230"/>
      <c r="N364" s="128">
        <f>'EV ECONOMICA'!Y364</f>
        <v>0</v>
      </c>
      <c r="O364" s="230"/>
      <c r="P364" s="128">
        <f>'EV ECONOMICA'!AD364</f>
        <v>0</v>
      </c>
      <c r="Q364" s="230"/>
      <c r="R364" s="128">
        <f>'EV ECONOMICA'!AI364</f>
        <v>0</v>
      </c>
      <c r="S364" s="230"/>
      <c r="T364" s="128">
        <f>'EV ECONOMICA'!AN364</f>
        <v>2410</v>
      </c>
      <c r="U364" s="230" t="s">
        <v>575</v>
      </c>
      <c r="V364" s="128">
        <f>'EV ECONOMICA'!AS364</f>
        <v>0</v>
      </c>
      <c r="W364" s="230"/>
      <c r="X364" s="128">
        <f>'EV ECONOMICA'!AX364</f>
        <v>2176</v>
      </c>
      <c r="Y364" s="230" t="s">
        <v>39</v>
      </c>
      <c r="Z364" s="128">
        <f>'EV ECONOMICA'!BC364</f>
        <v>0</v>
      </c>
      <c r="AA364" s="230"/>
      <c r="AB364" s="128">
        <f>'EV ECONOMICA'!BH364</f>
        <v>0</v>
      </c>
      <c r="AC364" s="230"/>
      <c r="AD364" s="128">
        <f>'EV ECONOMICA'!BM364</f>
        <v>0</v>
      </c>
      <c r="AE364" s="230"/>
      <c r="AF364" s="128">
        <f>'EV ECONOMICA'!BR364</f>
        <v>0</v>
      </c>
      <c r="AG364" s="230"/>
      <c r="AH364" s="128">
        <f>'EV ECONOMICA'!BW364</f>
        <v>0</v>
      </c>
      <c r="AI364" s="230"/>
      <c r="AJ364" s="128">
        <f>'EV ECONOMICA'!CB364</f>
        <v>0</v>
      </c>
      <c r="AK364" s="230"/>
      <c r="AL364" s="128">
        <f>'EV ECONOMICA'!CG364</f>
        <v>0</v>
      </c>
      <c r="AM364" s="230"/>
      <c r="AN364" s="128">
        <f>'EV ECONOMICA'!CL364</f>
        <v>2293</v>
      </c>
      <c r="AO364" s="230" t="s">
        <v>39</v>
      </c>
      <c r="AP364" s="128">
        <f>'EV ECONOMICA'!CQ364</f>
        <v>0</v>
      </c>
      <c r="AQ364" s="230"/>
      <c r="AR364" s="128">
        <f>'EV ECONOMICA'!CV364</f>
        <v>2239.2117647058826</v>
      </c>
      <c r="AS364" s="230" t="s">
        <v>38</v>
      </c>
      <c r="AT364" s="128">
        <f>'EV ECONOMICA'!DA364</f>
        <v>0</v>
      </c>
      <c r="AU364" s="230"/>
      <c r="AV364" s="128">
        <f>'EV ECONOMICA'!DF364</f>
        <v>0</v>
      </c>
      <c r="AW364" s="230"/>
      <c r="AX364" s="128">
        <f>'EV ECONOMICA'!DK364</f>
        <v>0</v>
      </c>
      <c r="AY364" s="230"/>
      <c r="AZ364" s="128">
        <f>'EV ECONOMICA'!DP364</f>
        <v>0</v>
      </c>
      <c r="BA364" s="230"/>
      <c r="BB364" s="128">
        <f>'EV ECONOMICA'!DU364</f>
        <v>0</v>
      </c>
      <c r="BC364" s="230"/>
      <c r="BD364" s="128">
        <f>'EV ECONOMICA'!DZ364</f>
        <v>0</v>
      </c>
      <c r="BE364" s="230"/>
      <c r="BF364" s="128">
        <f>'EV ECONOMICA'!EE364</f>
        <v>0</v>
      </c>
      <c r="BG364" s="230"/>
      <c r="BH364" s="128">
        <f>'EV ECONOMICA'!EJ364</f>
        <v>0</v>
      </c>
      <c r="BI364" s="230"/>
    </row>
    <row r="365" spans="1:61" s="226" customFormat="1" ht="25.5" x14ac:dyDescent="0.2">
      <c r="A365" s="103">
        <v>356</v>
      </c>
      <c r="B365" s="202" t="s">
        <v>523</v>
      </c>
      <c r="C365" s="121" t="s">
        <v>522</v>
      </c>
      <c r="D365" s="146">
        <v>1</v>
      </c>
      <c r="E365" s="227" t="s">
        <v>53</v>
      </c>
      <c r="F365" s="228">
        <v>4.666666666666667</v>
      </c>
      <c r="G365" s="25">
        <v>2608</v>
      </c>
      <c r="H365" s="128">
        <f>'EV ECONOMICA'!J365</f>
        <v>0</v>
      </c>
      <c r="I365" s="230"/>
      <c r="J365" s="128">
        <f>'EV ECONOMICA'!O365</f>
        <v>0</v>
      </c>
      <c r="K365" s="230"/>
      <c r="L365" s="128">
        <f>'EV ECONOMICA'!T365</f>
        <v>0</v>
      </c>
      <c r="M365" s="230"/>
      <c r="N365" s="128">
        <f>'EV ECONOMICA'!Y365</f>
        <v>0</v>
      </c>
      <c r="O365" s="230"/>
      <c r="P365" s="128">
        <f>'EV ECONOMICA'!AD365</f>
        <v>0</v>
      </c>
      <c r="Q365" s="230"/>
      <c r="R365" s="128">
        <f>'EV ECONOMICA'!AI365</f>
        <v>0</v>
      </c>
      <c r="S365" s="230"/>
      <c r="T365" s="128">
        <f>'EV ECONOMICA'!AN365</f>
        <v>2785</v>
      </c>
      <c r="U365" s="230" t="s">
        <v>575</v>
      </c>
      <c r="V365" s="128">
        <f>'EV ECONOMICA'!AS365</f>
        <v>0</v>
      </c>
      <c r="W365" s="230"/>
      <c r="X365" s="128">
        <f>'EV ECONOMICA'!AX365</f>
        <v>2752</v>
      </c>
      <c r="Y365" s="230" t="s">
        <v>575</v>
      </c>
      <c r="Z365" s="128">
        <f>'EV ECONOMICA'!BC365</f>
        <v>0</v>
      </c>
      <c r="AA365" s="230"/>
      <c r="AB365" s="128">
        <f>'EV ECONOMICA'!BH365</f>
        <v>0</v>
      </c>
      <c r="AC365" s="230"/>
      <c r="AD365" s="128">
        <f>'EV ECONOMICA'!BM365</f>
        <v>0</v>
      </c>
      <c r="AE365" s="230"/>
      <c r="AF365" s="128">
        <f>'EV ECONOMICA'!BR365</f>
        <v>0</v>
      </c>
      <c r="AG365" s="230"/>
      <c r="AH365" s="128">
        <f>'EV ECONOMICA'!BW365</f>
        <v>0</v>
      </c>
      <c r="AI365" s="230"/>
      <c r="AJ365" s="128">
        <f>'EV ECONOMICA'!CB365</f>
        <v>0</v>
      </c>
      <c r="AK365" s="230"/>
      <c r="AL365" s="128">
        <f>'EV ECONOMICA'!CG365</f>
        <v>0</v>
      </c>
      <c r="AM365" s="230"/>
      <c r="AN365" s="128">
        <f>'EV ECONOMICA'!CL365</f>
        <v>2586</v>
      </c>
      <c r="AO365" s="230" t="s">
        <v>39</v>
      </c>
      <c r="AP365" s="128">
        <f>'EV ECONOMICA'!CQ365</f>
        <v>0</v>
      </c>
      <c r="AQ365" s="230"/>
      <c r="AR365" s="128">
        <f>'EV ECONOMICA'!CV365</f>
        <v>2525.2117647058826</v>
      </c>
      <c r="AS365" s="230" t="s">
        <v>38</v>
      </c>
      <c r="AT365" s="128">
        <f>'EV ECONOMICA'!DA365</f>
        <v>0</v>
      </c>
      <c r="AU365" s="230"/>
      <c r="AV365" s="128">
        <f>'EV ECONOMICA'!DF365</f>
        <v>0</v>
      </c>
      <c r="AW365" s="230"/>
      <c r="AX365" s="128">
        <f>'EV ECONOMICA'!DK365</f>
        <v>4659</v>
      </c>
      <c r="AY365" s="230" t="s">
        <v>575</v>
      </c>
      <c r="AZ365" s="128">
        <f>'EV ECONOMICA'!DP365</f>
        <v>0</v>
      </c>
      <c r="BA365" s="230"/>
      <c r="BB365" s="128">
        <f>'EV ECONOMICA'!DU365</f>
        <v>0</v>
      </c>
      <c r="BC365" s="230"/>
      <c r="BD365" s="128">
        <f>'EV ECONOMICA'!DZ365</f>
        <v>0</v>
      </c>
      <c r="BE365" s="230"/>
      <c r="BF365" s="128">
        <f>'EV ECONOMICA'!EE365</f>
        <v>0</v>
      </c>
      <c r="BG365" s="230"/>
      <c r="BH365" s="128">
        <f>'EV ECONOMICA'!EJ365</f>
        <v>0</v>
      </c>
      <c r="BI365" s="230"/>
    </row>
    <row r="366" spans="1:61" s="226" customFormat="1" ht="25.5" x14ac:dyDescent="0.2">
      <c r="A366" s="103">
        <v>357</v>
      </c>
      <c r="B366" s="202" t="s">
        <v>524</v>
      </c>
      <c r="C366" s="121" t="s">
        <v>522</v>
      </c>
      <c r="D366" s="146">
        <v>1</v>
      </c>
      <c r="E366" s="227" t="s">
        <v>53</v>
      </c>
      <c r="F366" s="228">
        <v>42</v>
      </c>
      <c r="G366" s="25">
        <v>2720</v>
      </c>
      <c r="H366" s="128">
        <f>'EV ECONOMICA'!J366</f>
        <v>0</v>
      </c>
      <c r="I366" s="230"/>
      <c r="J366" s="128">
        <f>'EV ECONOMICA'!O366</f>
        <v>0</v>
      </c>
      <c r="K366" s="230"/>
      <c r="L366" s="128">
        <f>'EV ECONOMICA'!T366</f>
        <v>0</v>
      </c>
      <c r="M366" s="230"/>
      <c r="N366" s="128">
        <f>'EV ECONOMICA'!Y366</f>
        <v>0</v>
      </c>
      <c r="O366" s="230"/>
      <c r="P366" s="128">
        <f>'EV ECONOMICA'!AD366</f>
        <v>0</v>
      </c>
      <c r="Q366" s="230"/>
      <c r="R366" s="128">
        <f>'EV ECONOMICA'!AI366</f>
        <v>0</v>
      </c>
      <c r="S366" s="230"/>
      <c r="T366" s="128">
        <f>'EV ECONOMICA'!AN366</f>
        <v>2999</v>
      </c>
      <c r="U366" s="230" t="s">
        <v>575</v>
      </c>
      <c r="V366" s="128">
        <f>'EV ECONOMICA'!AS366</f>
        <v>0</v>
      </c>
      <c r="W366" s="230"/>
      <c r="X366" s="128">
        <f>'EV ECONOMICA'!AX366</f>
        <v>3119</v>
      </c>
      <c r="Y366" s="230" t="s">
        <v>39</v>
      </c>
      <c r="Z366" s="128">
        <f>'EV ECONOMICA'!BC366</f>
        <v>0</v>
      </c>
      <c r="AA366" s="230"/>
      <c r="AB366" s="128">
        <f>'EV ECONOMICA'!BH366</f>
        <v>0</v>
      </c>
      <c r="AC366" s="230"/>
      <c r="AD366" s="128">
        <f>'EV ECONOMICA'!BM366</f>
        <v>0</v>
      </c>
      <c r="AE366" s="230"/>
      <c r="AF366" s="128">
        <f>'EV ECONOMICA'!BR366</f>
        <v>0</v>
      </c>
      <c r="AG366" s="230"/>
      <c r="AH366" s="128">
        <f>'EV ECONOMICA'!BW366</f>
        <v>0</v>
      </c>
      <c r="AI366" s="230"/>
      <c r="AJ366" s="128">
        <f>'EV ECONOMICA'!CB366</f>
        <v>0</v>
      </c>
      <c r="AK366" s="230"/>
      <c r="AL366" s="128">
        <f>'EV ECONOMICA'!CG366</f>
        <v>0</v>
      </c>
      <c r="AM366" s="230"/>
      <c r="AN366" s="128">
        <f>'EV ECONOMICA'!CL366</f>
        <v>2685</v>
      </c>
      <c r="AO366" s="230" t="s">
        <v>39</v>
      </c>
      <c r="AP366" s="128">
        <f>'EV ECONOMICA'!CQ366</f>
        <v>0</v>
      </c>
      <c r="AQ366" s="230"/>
      <c r="AR366" s="128">
        <f>'EV ECONOMICA'!CV366</f>
        <v>2620.2647058823536</v>
      </c>
      <c r="AS366" s="230" t="s">
        <v>38</v>
      </c>
      <c r="AT366" s="128">
        <f>'EV ECONOMICA'!DA366</f>
        <v>0</v>
      </c>
      <c r="AU366" s="230"/>
      <c r="AV366" s="128">
        <f>'EV ECONOMICA'!DF366</f>
        <v>0</v>
      </c>
      <c r="AW366" s="230"/>
      <c r="AX366" s="128">
        <f>'EV ECONOMICA'!DK366</f>
        <v>4659</v>
      </c>
      <c r="AY366" s="230" t="s">
        <v>575</v>
      </c>
      <c r="AZ366" s="128">
        <f>'EV ECONOMICA'!DP366</f>
        <v>0</v>
      </c>
      <c r="BA366" s="230"/>
      <c r="BB366" s="128">
        <f>'EV ECONOMICA'!DU366</f>
        <v>0</v>
      </c>
      <c r="BC366" s="230"/>
      <c r="BD366" s="128">
        <f>'EV ECONOMICA'!DZ366</f>
        <v>0</v>
      </c>
      <c r="BE366" s="230"/>
      <c r="BF366" s="128">
        <f>'EV ECONOMICA'!EE366</f>
        <v>0</v>
      </c>
      <c r="BG366" s="230"/>
      <c r="BH366" s="128">
        <f>'EV ECONOMICA'!EJ366</f>
        <v>0</v>
      </c>
      <c r="BI366" s="230"/>
    </row>
    <row r="367" spans="1:61" s="226" customFormat="1" ht="25.5" x14ac:dyDescent="0.2">
      <c r="A367" s="103">
        <v>358</v>
      </c>
      <c r="B367" s="202" t="s">
        <v>525</v>
      </c>
      <c r="C367" s="121" t="s">
        <v>526</v>
      </c>
      <c r="D367" s="146">
        <v>1</v>
      </c>
      <c r="E367" s="227" t="s">
        <v>53</v>
      </c>
      <c r="F367" s="228">
        <v>1</v>
      </c>
      <c r="G367" s="25">
        <v>186204.06</v>
      </c>
      <c r="H367" s="128">
        <f>'EV ECONOMICA'!J367</f>
        <v>0</v>
      </c>
      <c r="I367" s="230"/>
      <c r="J367" s="128">
        <f>'EV ECONOMICA'!O367</f>
        <v>0</v>
      </c>
      <c r="K367" s="230"/>
      <c r="L367" s="128">
        <f>'EV ECONOMICA'!T367</f>
        <v>0</v>
      </c>
      <c r="M367" s="230"/>
      <c r="N367" s="128">
        <f>'EV ECONOMICA'!Y367</f>
        <v>0</v>
      </c>
      <c r="O367" s="230"/>
      <c r="P367" s="128">
        <f>'EV ECONOMICA'!AD367</f>
        <v>0</v>
      </c>
      <c r="Q367" s="230"/>
      <c r="R367" s="128">
        <f>'EV ECONOMICA'!AI367</f>
        <v>0</v>
      </c>
      <c r="S367" s="230"/>
      <c r="T367" s="128">
        <f>'EV ECONOMICA'!AN367</f>
        <v>0</v>
      </c>
      <c r="U367" s="230"/>
      <c r="V367" s="128">
        <f>'EV ECONOMICA'!AS367</f>
        <v>178500</v>
      </c>
      <c r="W367" s="230" t="s">
        <v>575</v>
      </c>
      <c r="X367" s="128">
        <f>'EV ECONOMICA'!AX367</f>
        <v>0</v>
      </c>
      <c r="Y367" s="230"/>
      <c r="Z367" s="128">
        <f>'EV ECONOMICA'!BC367</f>
        <v>0</v>
      </c>
      <c r="AA367" s="230"/>
      <c r="AB367" s="128">
        <f>'EV ECONOMICA'!BH367</f>
        <v>0</v>
      </c>
      <c r="AC367" s="230"/>
      <c r="AD367" s="128">
        <f>'EV ECONOMICA'!BM367</f>
        <v>0</v>
      </c>
      <c r="AE367" s="230"/>
      <c r="AF367" s="128">
        <f>'EV ECONOMICA'!BR367</f>
        <v>0</v>
      </c>
      <c r="AG367" s="230"/>
      <c r="AH367" s="128">
        <f>'EV ECONOMICA'!BW367</f>
        <v>0</v>
      </c>
      <c r="AI367" s="230"/>
      <c r="AJ367" s="128">
        <f>'EV ECONOMICA'!CB367</f>
        <v>0</v>
      </c>
      <c r="AK367" s="230"/>
      <c r="AL367" s="128">
        <f>'EV ECONOMICA'!CG367</f>
        <v>0</v>
      </c>
      <c r="AM367" s="230"/>
      <c r="AN367" s="128">
        <f>'EV ECONOMICA'!CL367</f>
        <v>183959.72</v>
      </c>
      <c r="AO367" s="230" t="s">
        <v>39</v>
      </c>
      <c r="AP367" s="128">
        <f>'EV ECONOMICA'!CQ367</f>
        <v>0</v>
      </c>
      <c r="AQ367" s="230"/>
      <c r="AR367" s="128">
        <f>'EV ECONOMICA'!CV367</f>
        <v>0</v>
      </c>
      <c r="AS367" s="230"/>
      <c r="AT367" s="128">
        <f>'EV ECONOMICA'!DA367</f>
        <v>0</v>
      </c>
      <c r="AU367" s="230"/>
      <c r="AV367" s="128">
        <f>'EV ECONOMICA'!DF367</f>
        <v>222101.6</v>
      </c>
      <c r="AW367" s="230" t="s">
        <v>39</v>
      </c>
      <c r="AX367" s="128">
        <f>'EV ECONOMICA'!DK367</f>
        <v>0</v>
      </c>
      <c r="AY367" s="230"/>
      <c r="AZ367" s="128">
        <f>'EV ECONOMICA'!DP367</f>
        <v>0</v>
      </c>
      <c r="BA367" s="230"/>
      <c r="BB367" s="128">
        <f>'EV ECONOMICA'!DU367</f>
        <v>0</v>
      </c>
      <c r="BC367" s="230"/>
      <c r="BD367" s="128">
        <f>'EV ECONOMICA'!DZ367</f>
        <v>0</v>
      </c>
      <c r="BE367" s="230"/>
      <c r="BF367" s="128">
        <f>'EV ECONOMICA'!EE367</f>
        <v>0</v>
      </c>
      <c r="BG367" s="230"/>
      <c r="BH367" s="128">
        <f>'EV ECONOMICA'!EJ367</f>
        <v>0</v>
      </c>
      <c r="BI367" s="230"/>
    </row>
    <row r="368" spans="1:61" s="226" customFormat="1" ht="25.5" x14ac:dyDescent="0.2">
      <c r="A368" s="103">
        <v>359</v>
      </c>
      <c r="B368" s="202" t="s">
        <v>527</v>
      </c>
      <c r="C368" s="121" t="s">
        <v>526</v>
      </c>
      <c r="D368" s="146">
        <v>1</v>
      </c>
      <c r="E368" s="227" t="s">
        <v>53</v>
      </c>
      <c r="F368" s="228">
        <v>1</v>
      </c>
      <c r="G368" s="25">
        <v>195489.63</v>
      </c>
      <c r="H368" s="128">
        <f>'EV ECONOMICA'!J368</f>
        <v>0</v>
      </c>
      <c r="I368" s="230"/>
      <c r="J368" s="128">
        <f>'EV ECONOMICA'!O368</f>
        <v>0</v>
      </c>
      <c r="K368" s="230"/>
      <c r="L368" s="128">
        <f>'EV ECONOMICA'!T368</f>
        <v>0</v>
      </c>
      <c r="M368" s="230"/>
      <c r="N368" s="128">
        <f>'EV ECONOMICA'!Y368</f>
        <v>0</v>
      </c>
      <c r="O368" s="230"/>
      <c r="P368" s="128">
        <f>'EV ECONOMICA'!AD368</f>
        <v>0</v>
      </c>
      <c r="Q368" s="230"/>
      <c r="R368" s="128">
        <f>'EV ECONOMICA'!AI368</f>
        <v>0</v>
      </c>
      <c r="S368" s="230"/>
      <c r="T368" s="128">
        <f>'EV ECONOMICA'!AN368</f>
        <v>0</v>
      </c>
      <c r="U368" s="230"/>
      <c r="V368" s="128">
        <f>'EV ECONOMICA'!AS368</f>
        <v>178500</v>
      </c>
      <c r="W368" s="230" t="s">
        <v>575</v>
      </c>
      <c r="X368" s="128">
        <f>'EV ECONOMICA'!AX368</f>
        <v>0</v>
      </c>
      <c r="Y368" s="230"/>
      <c r="Z368" s="128">
        <f>'EV ECONOMICA'!BC368</f>
        <v>0</v>
      </c>
      <c r="AA368" s="230"/>
      <c r="AB368" s="128">
        <f>'EV ECONOMICA'!BH368</f>
        <v>0</v>
      </c>
      <c r="AC368" s="230"/>
      <c r="AD368" s="128">
        <f>'EV ECONOMICA'!BM368</f>
        <v>0</v>
      </c>
      <c r="AE368" s="230"/>
      <c r="AF368" s="128">
        <f>'EV ECONOMICA'!BR368</f>
        <v>0</v>
      </c>
      <c r="AG368" s="230"/>
      <c r="AH368" s="128">
        <f>'EV ECONOMICA'!BW368</f>
        <v>0</v>
      </c>
      <c r="AI368" s="230"/>
      <c r="AJ368" s="128">
        <f>'EV ECONOMICA'!CB368</f>
        <v>0</v>
      </c>
      <c r="AK368" s="230"/>
      <c r="AL368" s="128">
        <f>'EV ECONOMICA'!CG368</f>
        <v>0</v>
      </c>
      <c r="AM368" s="230"/>
      <c r="AN368" s="128">
        <f>'EV ECONOMICA'!CL368</f>
        <v>193134.62</v>
      </c>
      <c r="AO368" s="230" t="s">
        <v>39</v>
      </c>
      <c r="AP368" s="128">
        <f>'EV ECONOMICA'!CQ368</f>
        <v>0</v>
      </c>
      <c r="AQ368" s="230"/>
      <c r="AR368" s="128">
        <f>'EV ECONOMICA'!CV368</f>
        <v>0</v>
      </c>
      <c r="AS368" s="230"/>
      <c r="AT368" s="128">
        <f>'EV ECONOMICA'!DA368</f>
        <v>0</v>
      </c>
      <c r="AU368" s="230"/>
      <c r="AV368" s="128">
        <f>'EV ECONOMICA'!DF368</f>
        <v>222101.6</v>
      </c>
      <c r="AW368" s="230" t="s">
        <v>39</v>
      </c>
      <c r="AX368" s="128">
        <f>'EV ECONOMICA'!DK368</f>
        <v>0</v>
      </c>
      <c r="AY368" s="230"/>
      <c r="AZ368" s="128">
        <f>'EV ECONOMICA'!DP368</f>
        <v>0</v>
      </c>
      <c r="BA368" s="230"/>
      <c r="BB368" s="128">
        <f>'EV ECONOMICA'!DU368</f>
        <v>0</v>
      </c>
      <c r="BC368" s="230"/>
      <c r="BD368" s="128">
        <f>'EV ECONOMICA'!DZ368</f>
        <v>0</v>
      </c>
      <c r="BE368" s="230"/>
      <c r="BF368" s="128">
        <f>'EV ECONOMICA'!EE368</f>
        <v>0</v>
      </c>
      <c r="BG368" s="230"/>
      <c r="BH368" s="128">
        <f>'EV ECONOMICA'!EJ368</f>
        <v>0</v>
      </c>
      <c r="BI368" s="230"/>
    </row>
    <row r="369" spans="1:61" s="226" customFormat="1" ht="25.5" x14ac:dyDescent="0.2">
      <c r="A369" s="103">
        <v>360</v>
      </c>
      <c r="B369" s="202" t="s">
        <v>528</v>
      </c>
      <c r="C369" s="121" t="s">
        <v>526</v>
      </c>
      <c r="D369" s="146">
        <v>1</v>
      </c>
      <c r="E369" s="227" t="s">
        <v>53</v>
      </c>
      <c r="F369" s="228">
        <v>5.5</v>
      </c>
      <c r="G369" s="25">
        <v>195489.63</v>
      </c>
      <c r="H369" s="128">
        <f>'EV ECONOMICA'!J369</f>
        <v>0</v>
      </c>
      <c r="I369" s="230"/>
      <c r="J369" s="128">
        <f>'EV ECONOMICA'!O369</f>
        <v>0</v>
      </c>
      <c r="K369" s="230"/>
      <c r="L369" s="128">
        <f>'EV ECONOMICA'!T369</f>
        <v>0</v>
      </c>
      <c r="M369" s="230"/>
      <c r="N369" s="128">
        <f>'EV ECONOMICA'!Y369</f>
        <v>0</v>
      </c>
      <c r="O369" s="230"/>
      <c r="P369" s="128">
        <f>'EV ECONOMICA'!AD369</f>
        <v>0</v>
      </c>
      <c r="Q369" s="230"/>
      <c r="R369" s="128">
        <f>'EV ECONOMICA'!AI369</f>
        <v>0</v>
      </c>
      <c r="S369" s="230"/>
      <c r="T369" s="128">
        <f>'EV ECONOMICA'!AN369</f>
        <v>0</v>
      </c>
      <c r="U369" s="230"/>
      <c r="V369" s="128">
        <f>'EV ECONOMICA'!AS369</f>
        <v>178500</v>
      </c>
      <c r="W369" s="230" t="s">
        <v>575</v>
      </c>
      <c r="X369" s="128">
        <f>'EV ECONOMICA'!AX369</f>
        <v>0</v>
      </c>
      <c r="Y369" s="230"/>
      <c r="Z369" s="128">
        <f>'EV ECONOMICA'!BC369</f>
        <v>0</v>
      </c>
      <c r="AA369" s="230"/>
      <c r="AB369" s="128">
        <f>'EV ECONOMICA'!BH369</f>
        <v>0</v>
      </c>
      <c r="AC369" s="230"/>
      <c r="AD369" s="128">
        <f>'EV ECONOMICA'!BM369</f>
        <v>0</v>
      </c>
      <c r="AE369" s="230"/>
      <c r="AF369" s="128">
        <f>'EV ECONOMICA'!BR369</f>
        <v>0</v>
      </c>
      <c r="AG369" s="230"/>
      <c r="AH369" s="128">
        <f>'EV ECONOMICA'!BW369</f>
        <v>0</v>
      </c>
      <c r="AI369" s="230"/>
      <c r="AJ369" s="128">
        <f>'EV ECONOMICA'!CB369</f>
        <v>0</v>
      </c>
      <c r="AK369" s="230"/>
      <c r="AL369" s="128">
        <f>'EV ECONOMICA'!CG369</f>
        <v>0</v>
      </c>
      <c r="AM369" s="230"/>
      <c r="AN369" s="128">
        <f>'EV ECONOMICA'!CL369</f>
        <v>193134.62</v>
      </c>
      <c r="AO369" s="230" t="s">
        <v>39</v>
      </c>
      <c r="AP369" s="128">
        <f>'EV ECONOMICA'!CQ369</f>
        <v>0</v>
      </c>
      <c r="AQ369" s="230"/>
      <c r="AR369" s="128">
        <f>'EV ECONOMICA'!CV369</f>
        <v>0</v>
      </c>
      <c r="AS369" s="230"/>
      <c r="AT369" s="128">
        <f>'EV ECONOMICA'!DA369</f>
        <v>0</v>
      </c>
      <c r="AU369" s="230"/>
      <c r="AV369" s="128">
        <f>'EV ECONOMICA'!DF369</f>
        <v>222101.6</v>
      </c>
      <c r="AW369" s="230" t="s">
        <v>39</v>
      </c>
      <c r="AX369" s="128">
        <f>'EV ECONOMICA'!DK369</f>
        <v>0</v>
      </c>
      <c r="AY369" s="230"/>
      <c r="AZ369" s="128">
        <f>'EV ECONOMICA'!DP369</f>
        <v>0</v>
      </c>
      <c r="BA369" s="230"/>
      <c r="BB369" s="128">
        <f>'EV ECONOMICA'!DU369</f>
        <v>0</v>
      </c>
      <c r="BC369" s="230"/>
      <c r="BD369" s="128">
        <f>'EV ECONOMICA'!DZ369</f>
        <v>0</v>
      </c>
      <c r="BE369" s="230"/>
      <c r="BF369" s="128">
        <f>'EV ECONOMICA'!EE369</f>
        <v>0</v>
      </c>
      <c r="BG369" s="230"/>
      <c r="BH369" s="128">
        <f>'EV ECONOMICA'!EJ369</f>
        <v>0</v>
      </c>
      <c r="BI369" s="230"/>
    </row>
    <row r="370" spans="1:61" s="226" customFormat="1" ht="25.5" x14ac:dyDescent="0.2">
      <c r="A370" s="103">
        <v>361</v>
      </c>
      <c r="B370" s="202" t="s">
        <v>529</v>
      </c>
      <c r="C370" s="121" t="s">
        <v>526</v>
      </c>
      <c r="D370" s="146">
        <v>1</v>
      </c>
      <c r="E370" s="227" t="s">
        <v>53</v>
      </c>
      <c r="F370" s="228">
        <v>1</v>
      </c>
      <c r="G370" s="25">
        <v>190517.81</v>
      </c>
      <c r="H370" s="128">
        <f>'EV ECONOMICA'!J370</f>
        <v>0</v>
      </c>
      <c r="I370" s="230"/>
      <c r="J370" s="128">
        <f>'EV ECONOMICA'!O370</f>
        <v>0</v>
      </c>
      <c r="K370" s="230"/>
      <c r="L370" s="128">
        <f>'EV ECONOMICA'!T370</f>
        <v>0</v>
      </c>
      <c r="M370" s="230"/>
      <c r="N370" s="128">
        <f>'EV ECONOMICA'!Y370</f>
        <v>0</v>
      </c>
      <c r="O370" s="230"/>
      <c r="P370" s="128">
        <f>'EV ECONOMICA'!AD370</f>
        <v>0</v>
      </c>
      <c r="Q370" s="230"/>
      <c r="R370" s="128">
        <f>'EV ECONOMICA'!AI370</f>
        <v>0</v>
      </c>
      <c r="S370" s="230"/>
      <c r="T370" s="128">
        <f>'EV ECONOMICA'!AN370</f>
        <v>0</v>
      </c>
      <c r="U370" s="230"/>
      <c r="V370" s="128">
        <f>'EV ECONOMICA'!AS370</f>
        <v>178500</v>
      </c>
      <c r="W370" s="230" t="s">
        <v>575</v>
      </c>
      <c r="X370" s="128">
        <f>'EV ECONOMICA'!AX370</f>
        <v>0</v>
      </c>
      <c r="Y370" s="230"/>
      <c r="Z370" s="128">
        <f>'EV ECONOMICA'!BC370</f>
        <v>0</v>
      </c>
      <c r="AA370" s="230"/>
      <c r="AB370" s="128">
        <f>'EV ECONOMICA'!BH370</f>
        <v>0</v>
      </c>
      <c r="AC370" s="230"/>
      <c r="AD370" s="128">
        <f>'EV ECONOMICA'!BM370</f>
        <v>0</v>
      </c>
      <c r="AE370" s="230"/>
      <c r="AF370" s="128">
        <f>'EV ECONOMICA'!BR370</f>
        <v>0</v>
      </c>
      <c r="AG370" s="230"/>
      <c r="AH370" s="128">
        <f>'EV ECONOMICA'!BW370</f>
        <v>0</v>
      </c>
      <c r="AI370" s="230"/>
      <c r="AJ370" s="128">
        <f>'EV ECONOMICA'!CB370</f>
        <v>0</v>
      </c>
      <c r="AK370" s="230"/>
      <c r="AL370" s="128">
        <f>'EV ECONOMICA'!CG370</f>
        <v>0</v>
      </c>
      <c r="AM370" s="230"/>
      <c r="AN370" s="128">
        <f>'EV ECONOMICA'!CL370</f>
        <v>188223.49</v>
      </c>
      <c r="AO370" s="230" t="s">
        <v>39</v>
      </c>
      <c r="AP370" s="128">
        <f>'EV ECONOMICA'!CQ370</f>
        <v>0</v>
      </c>
      <c r="AQ370" s="230"/>
      <c r="AR370" s="128">
        <f>'EV ECONOMICA'!CV370</f>
        <v>0</v>
      </c>
      <c r="AS370" s="230"/>
      <c r="AT370" s="128">
        <f>'EV ECONOMICA'!DA370</f>
        <v>0</v>
      </c>
      <c r="AU370" s="230"/>
      <c r="AV370" s="128">
        <f>'EV ECONOMICA'!DF370</f>
        <v>222101.6</v>
      </c>
      <c r="AW370" s="230" t="s">
        <v>39</v>
      </c>
      <c r="AX370" s="128">
        <f>'EV ECONOMICA'!DK370</f>
        <v>0</v>
      </c>
      <c r="AY370" s="230"/>
      <c r="AZ370" s="128">
        <f>'EV ECONOMICA'!DP370</f>
        <v>0</v>
      </c>
      <c r="BA370" s="230"/>
      <c r="BB370" s="128">
        <f>'EV ECONOMICA'!DU370</f>
        <v>0</v>
      </c>
      <c r="BC370" s="230"/>
      <c r="BD370" s="128">
        <f>'EV ECONOMICA'!DZ370</f>
        <v>0</v>
      </c>
      <c r="BE370" s="230"/>
      <c r="BF370" s="128">
        <f>'EV ECONOMICA'!EE370</f>
        <v>0</v>
      </c>
      <c r="BG370" s="230"/>
      <c r="BH370" s="128">
        <f>'EV ECONOMICA'!EJ370</f>
        <v>0</v>
      </c>
      <c r="BI370" s="230"/>
    </row>
    <row r="371" spans="1:61" s="226" customFormat="1" ht="25.5" x14ac:dyDescent="0.2">
      <c r="A371" s="103">
        <v>362</v>
      </c>
      <c r="B371" s="202" t="s">
        <v>530</v>
      </c>
      <c r="C371" s="121" t="s">
        <v>526</v>
      </c>
      <c r="D371" s="146">
        <v>1</v>
      </c>
      <c r="E371" s="227" t="s">
        <v>53</v>
      </c>
      <c r="F371" s="228">
        <v>0.66666666666666663</v>
      </c>
      <c r="G371" s="25">
        <v>190517.81</v>
      </c>
      <c r="H371" s="128">
        <f>'EV ECONOMICA'!J371</f>
        <v>0</v>
      </c>
      <c r="I371" s="230"/>
      <c r="J371" s="128">
        <f>'EV ECONOMICA'!O371</f>
        <v>0</v>
      </c>
      <c r="K371" s="230"/>
      <c r="L371" s="128">
        <f>'EV ECONOMICA'!T371</f>
        <v>0</v>
      </c>
      <c r="M371" s="230"/>
      <c r="N371" s="128">
        <f>'EV ECONOMICA'!Y371</f>
        <v>0</v>
      </c>
      <c r="O371" s="230"/>
      <c r="P371" s="128">
        <f>'EV ECONOMICA'!AD371</f>
        <v>0</v>
      </c>
      <c r="Q371" s="230"/>
      <c r="R371" s="128">
        <f>'EV ECONOMICA'!AI371</f>
        <v>0</v>
      </c>
      <c r="S371" s="230"/>
      <c r="T371" s="128">
        <f>'EV ECONOMICA'!AN371</f>
        <v>0</v>
      </c>
      <c r="U371" s="230"/>
      <c r="V371" s="128">
        <f>'EV ECONOMICA'!AS371</f>
        <v>178500</v>
      </c>
      <c r="W371" s="230" t="s">
        <v>575</v>
      </c>
      <c r="X371" s="128">
        <f>'EV ECONOMICA'!AX371</f>
        <v>0</v>
      </c>
      <c r="Y371" s="230"/>
      <c r="Z371" s="128">
        <f>'EV ECONOMICA'!BC371</f>
        <v>0</v>
      </c>
      <c r="AA371" s="230"/>
      <c r="AB371" s="128">
        <f>'EV ECONOMICA'!BH371</f>
        <v>0</v>
      </c>
      <c r="AC371" s="230"/>
      <c r="AD371" s="128">
        <f>'EV ECONOMICA'!BM371</f>
        <v>0</v>
      </c>
      <c r="AE371" s="230"/>
      <c r="AF371" s="128">
        <f>'EV ECONOMICA'!BR371</f>
        <v>0</v>
      </c>
      <c r="AG371" s="230"/>
      <c r="AH371" s="128">
        <f>'EV ECONOMICA'!BW371</f>
        <v>0</v>
      </c>
      <c r="AI371" s="230"/>
      <c r="AJ371" s="128">
        <f>'EV ECONOMICA'!CB371</f>
        <v>0</v>
      </c>
      <c r="AK371" s="230"/>
      <c r="AL371" s="128">
        <f>'EV ECONOMICA'!CG371</f>
        <v>0</v>
      </c>
      <c r="AM371" s="230"/>
      <c r="AN371" s="128">
        <f>'EV ECONOMICA'!CL371</f>
        <v>188223.49</v>
      </c>
      <c r="AO371" s="230" t="s">
        <v>39</v>
      </c>
      <c r="AP371" s="128">
        <f>'EV ECONOMICA'!CQ371</f>
        <v>0</v>
      </c>
      <c r="AQ371" s="230"/>
      <c r="AR371" s="128">
        <f>'EV ECONOMICA'!CV371</f>
        <v>0</v>
      </c>
      <c r="AS371" s="230"/>
      <c r="AT371" s="128">
        <f>'EV ECONOMICA'!DA371</f>
        <v>0</v>
      </c>
      <c r="AU371" s="230"/>
      <c r="AV371" s="128">
        <f>'EV ECONOMICA'!DF371</f>
        <v>222101.6</v>
      </c>
      <c r="AW371" s="230" t="s">
        <v>39</v>
      </c>
      <c r="AX371" s="128">
        <f>'EV ECONOMICA'!DK371</f>
        <v>0</v>
      </c>
      <c r="AY371" s="230"/>
      <c r="AZ371" s="128">
        <f>'EV ECONOMICA'!DP371</f>
        <v>0</v>
      </c>
      <c r="BA371" s="230"/>
      <c r="BB371" s="128">
        <f>'EV ECONOMICA'!DU371</f>
        <v>0</v>
      </c>
      <c r="BC371" s="230"/>
      <c r="BD371" s="128">
        <f>'EV ECONOMICA'!DZ371</f>
        <v>0</v>
      </c>
      <c r="BE371" s="230"/>
      <c r="BF371" s="128">
        <f>'EV ECONOMICA'!EE371</f>
        <v>0</v>
      </c>
      <c r="BG371" s="230"/>
      <c r="BH371" s="128">
        <f>'EV ECONOMICA'!EJ371</f>
        <v>0</v>
      </c>
      <c r="BI371" s="230"/>
    </row>
    <row r="372" spans="1:61" s="226" customFormat="1" ht="25.5" x14ac:dyDescent="0.2">
      <c r="A372" s="103">
        <v>363</v>
      </c>
      <c r="B372" s="202" t="s">
        <v>531</v>
      </c>
      <c r="C372" s="121" t="s">
        <v>526</v>
      </c>
      <c r="D372" s="146">
        <v>1</v>
      </c>
      <c r="E372" s="227" t="s">
        <v>53</v>
      </c>
      <c r="F372" s="228">
        <v>1</v>
      </c>
      <c r="G372" s="25">
        <v>191423.4</v>
      </c>
      <c r="H372" s="128">
        <f>'EV ECONOMICA'!J372</f>
        <v>0</v>
      </c>
      <c r="I372" s="230"/>
      <c r="J372" s="128">
        <f>'EV ECONOMICA'!O372</f>
        <v>0</v>
      </c>
      <c r="K372" s="230"/>
      <c r="L372" s="128">
        <f>'EV ECONOMICA'!T372</f>
        <v>0</v>
      </c>
      <c r="M372" s="230"/>
      <c r="N372" s="128">
        <f>'EV ECONOMICA'!Y372</f>
        <v>0</v>
      </c>
      <c r="O372" s="230"/>
      <c r="P372" s="128">
        <f>'EV ECONOMICA'!AD372</f>
        <v>0</v>
      </c>
      <c r="Q372" s="230"/>
      <c r="R372" s="128">
        <f>'EV ECONOMICA'!AI372</f>
        <v>0</v>
      </c>
      <c r="S372" s="230"/>
      <c r="T372" s="128">
        <f>'EV ECONOMICA'!AN372</f>
        <v>0</v>
      </c>
      <c r="U372" s="230"/>
      <c r="V372" s="128">
        <f>'EV ECONOMICA'!AS372</f>
        <v>178500</v>
      </c>
      <c r="W372" s="230" t="s">
        <v>575</v>
      </c>
      <c r="X372" s="128">
        <f>'EV ECONOMICA'!AX372</f>
        <v>0</v>
      </c>
      <c r="Y372" s="230"/>
      <c r="Z372" s="128">
        <f>'EV ECONOMICA'!BC372</f>
        <v>0</v>
      </c>
      <c r="AA372" s="230"/>
      <c r="AB372" s="128">
        <f>'EV ECONOMICA'!BH372</f>
        <v>0</v>
      </c>
      <c r="AC372" s="230"/>
      <c r="AD372" s="128">
        <f>'EV ECONOMICA'!BM372</f>
        <v>0</v>
      </c>
      <c r="AE372" s="230"/>
      <c r="AF372" s="128">
        <f>'EV ECONOMICA'!BR372</f>
        <v>0</v>
      </c>
      <c r="AG372" s="230"/>
      <c r="AH372" s="128">
        <f>'EV ECONOMICA'!BW372</f>
        <v>0</v>
      </c>
      <c r="AI372" s="230"/>
      <c r="AJ372" s="128">
        <f>'EV ECONOMICA'!CB372</f>
        <v>0</v>
      </c>
      <c r="AK372" s="230"/>
      <c r="AL372" s="128">
        <f>'EV ECONOMICA'!CG372</f>
        <v>0</v>
      </c>
      <c r="AM372" s="230"/>
      <c r="AN372" s="128">
        <f>'EV ECONOMICA'!CL372</f>
        <v>189118.37</v>
      </c>
      <c r="AO372" s="230" t="s">
        <v>39</v>
      </c>
      <c r="AP372" s="128">
        <f>'EV ECONOMICA'!CQ372</f>
        <v>0</v>
      </c>
      <c r="AQ372" s="230"/>
      <c r="AR372" s="128">
        <f>'EV ECONOMICA'!CV372</f>
        <v>0</v>
      </c>
      <c r="AS372" s="230"/>
      <c r="AT372" s="128">
        <f>'EV ECONOMICA'!DA372</f>
        <v>0</v>
      </c>
      <c r="AU372" s="230"/>
      <c r="AV372" s="128">
        <f>'EV ECONOMICA'!DF372</f>
        <v>222101.6</v>
      </c>
      <c r="AW372" s="230" t="s">
        <v>39</v>
      </c>
      <c r="AX372" s="128">
        <f>'EV ECONOMICA'!DK372</f>
        <v>0</v>
      </c>
      <c r="AY372" s="230"/>
      <c r="AZ372" s="128">
        <f>'EV ECONOMICA'!DP372</f>
        <v>0</v>
      </c>
      <c r="BA372" s="230"/>
      <c r="BB372" s="128">
        <f>'EV ECONOMICA'!DU372</f>
        <v>0</v>
      </c>
      <c r="BC372" s="230"/>
      <c r="BD372" s="128">
        <f>'EV ECONOMICA'!DZ372</f>
        <v>0</v>
      </c>
      <c r="BE372" s="230"/>
      <c r="BF372" s="128">
        <f>'EV ECONOMICA'!EE372</f>
        <v>0</v>
      </c>
      <c r="BG372" s="230"/>
      <c r="BH372" s="128">
        <f>'EV ECONOMICA'!EJ372</f>
        <v>0</v>
      </c>
      <c r="BI372" s="230"/>
    </row>
    <row r="373" spans="1:61" s="226" customFormat="1" ht="25.5" x14ac:dyDescent="0.2">
      <c r="A373" s="103">
        <v>364</v>
      </c>
      <c r="B373" s="202" t="s">
        <v>532</v>
      </c>
      <c r="C373" s="121" t="s">
        <v>533</v>
      </c>
      <c r="D373" s="146">
        <v>1</v>
      </c>
      <c r="E373" s="227" t="s">
        <v>53</v>
      </c>
      <c r="F373" s="228">
        <v>2.3333333333333335</v>
      </c>
      <c r="G373" s="25">
        <v>2437.12</v>
      </c>
      <c r="H373" s="128">
        <f>'EV ECONOMICA'!J373</f>
        <v>0</v>
      </c>
      <c r="I373" s="230"/>
      <c r="J373" s="128">
        <f>'EV ECONOMICA'!O373</f>
        <v>0</v>
      </c>
      <c r="K373" s="230"/>
      <c r="L373" s="128">
        <f>'EV ECONOMICA'!T373</f>
        <v>0</v>
      </c>
      <c r="M373" s="230"/>
      <c r="N373" s="128">
        <f>'EV ECONOMICA'!Y373</f>
        <v>0</v>
      </c>
      <c r="O373" s="230"/>
      <c r="P373" s="128">
        <f>'EV ECONOMICA'!AD373</f>
        <v>0</v>
      </c>
      <c r="Q373" s="230"/>
      <c r="R373" s="128">
        <f>'EV ECONOMICA'!AI373</f>
        <v>0</v>
      </c>
      <c r="S373" s="230"/>
      <c r="T373" s="128">
        <f>'EV ECONOMICA'!AN373</f>
        <v>2497.81</v>
      </c>
      <c r="U373" s="230" t="s">
        <v>39</v>
      </c>
      <c r="V373" s="128">
        <f>'EV ECONOMICA'!AS373</f>
        <v>0</v>
      </c>
      <c r="W373" s="230"/>
      <c r="X373" s="128">
        <f>'EV ECONOMICA'!AX373</f>
        <v>3153.5</v>
      </c>
      <c r="Y373" s="230" t="s">
        <v>575</v>
      </c>
      <c r="Z373" s="128">
        <f>'EV ECONOMICA'!BC373</f>
        <v>0</v>
      </c>
      <c r="AA373" s="230"/>
      <c r="AB373" s="128">
        <f>'EV ECONOMICA'!BH373</f>
        <v>0</v>
      </c>
      <c r="AC373" s="230"/>
      <c r="AD373" s="128">
        <f>'EV ECONOMICA'!BM373</f>
        <v>0</v>
      </c>
      <c r="AE373" s="230"/>
      <c r="AF373" s="128">
        <f>'EV ECONOMICA'!BR373</f>
        <v>0</v>
      </c>
      <c r="AG373" s="230"/>
      <c r="AH373" s="128">
        <f>'EV ECONOMICA'!BW373</f>
        <v>0</v>
      </c>
      <c r="AI373" s="230"/>
      <c r="AJ373" s="128">
        <f>'EV ECONOMICA'!CB373</f>
        <v>0</v>
      </c>
      <c r="AK373" s="230"/>
      <c r="AL373" s="128">
        <f>'EV ECONOMICA'!CG373</f>
        <v>0</v>
      </c>
      <c r="AM373" s="230"/>
      <c r="AN373" s="128">
        <f>'EV ECONOMICA'!CL373</f>
        <v>0</v>
      </c>
      <c r="AO373" s="230"/>
      <c r="AP373" s="128">
        <f>'EV ECONOMICA'!CQ373</f>
        <v>0</v>
      </c>
      <c r="AQ373" s="230"/>
      <c r="AR373" s="128">
        <f>'EV ECONOMICA'!CV373</f>
        <v>3295.11</v>
      </c>
      <c r="AS373" s="230" t="s">
        <v>38</v>
      </c>
      <c r="AT373" s="128">
        <f>'EV ECONOMICA'!DA373</f>
        <v>0</v>
      </c>
      <c r="AU373" s="230"/>
      <c r="AV373" s="128">
        <f>'EV ECONOMICA'!DF373</f>
        <v>2796.5</v>
      </c>
      <c r="AW373" s="230" t="s">
        <v>39</v>
      </c>
      <c r="AX373" s="128">
        <f>'EV ECONOMICA'!DK373</f>
        <v>2299.08</v>
      </c>
      <c r="AY373" s="230" t="s">
        <v>39</v>
      </c>
      <c r="AZ373" s="128">
        <f>'EV ECONOMICA'!DP373</f>
        <v>0</v>
      </c>
      <c r="BA373" s="230"/>
      <c r="BB373" s="128">
        <f>'EV ECONOMICA'!DU373</f>
        <v>0</v>
      </c>
      <c r="BC373" s="230"/>
      <c r="BD373" s="128">
        <f>'EV ECONOMICA'!DZ373</f>
        <v>0</v>
      </c>
      <c r="BE373" s="230"/>
      <c r="BF373" s="128">
        <f>'EV ECONOMICA'!EE373</f>
        <v>0</v>
      </c>
      <c r="BG373" s="230"/>
      <c r="BH373" s="128">
        <f>'EV ECONOMICA'!EJ373</f>
        <v>0</v>
      </c>
      <c r="BI373" s="230"/>
    </row>
    <row r="374" spans="1:61" s="226" customFormat="1" ht="25.5" x14ac:dyDescent="0.2">
      <c r="A374" s="103">
        <v>365</v>
      </c>
      <c r="B374" s="202" t="s">
        <v>534</v>
      </c>
      <c r="C374" s="121" t="s">
        <v>533</v>
      </c>
      <c r="D374" s="146">
        <v>1</v>
      </c>
      <c r="E374" s="227" t="s">
        <v>53</v>
      </c>
      <c r="F374" s="228">
        <v>4.333333333333333</v>
      </c>
      <c r="G374" s="25">
        <v>1856.4088059999999</v>
      </c>
      <c r="H374" s="128">
        <f>'EV ECONOMICA'!J374</f>
        <v>0</v>
      </c>
      <c r="I374" s="230"/>
      <c r="J374" s="128">
        <f>'EV ECONOMICA'!O374</f>
        <v>0</v>
      </c>
      <c r="K374" s="230"/>
      <c r="L374" s="128">
        <f>'EV ECONOMICA'!T374</f>
        <v>0</v>
      </c>
      <c r="M374" s="230"/>
      <c r="N374" s="128">
        <f>'EV ECONOMICA'!Y374</f>
        <v>0</v>
      </c>
      <c r="O374" s="230"/>
      <c r="P374" s="128">
        <f>'EV ECONOMICA'!AD374</f>
        <v>0</v>
      </c>
      <c r="Q374" s="230"/>
      <c r="R374" s="128">
        <f>'EV ECONOMICA'!AI374</f>
        <v>0</v>
      </c>
      <c r="S374" s="230"/>
      <c r="T374" s="128">
        <f>'EV ECONOMICA'!AN374</f>
        <v>0</v>
      </c>
      <c r="U374" s="230"/>
      <c r="V374" s="128">
        <f>'EV ECONOMICA'!AS374</f>
        <v>0</v>
      </c>
      <c r="W374" s="230"/>
      <c r="X374" s="128">
        <f>'EV ECONOMICA'!AX374</f>
        <v>4028.15</v>
      </c>
      <c r="Y374" s="230" t="s">
        <v>575</v>
      </c>
      <c r="Z374" s="128">
        <f>'EV ECONOMICA'!BC374</f>
        <v>0</v>
      </c>
      <c r="AA374" s="230"/>
      <c r="AB374" s="128">
        <f>'EV ECONOMICA'!BH374</f>
        <v>0</v>
      </c>
      <c r="AC374" s="230"/>
      <c r="AD374" s="128">
        <f>'EV ECONOMICA'!BM374</f>
        <v>0</v>
      </c>
      <c r="AE374" s="230"/>
      <c r="AF374" s="128">
        <f>'EV ECONOMICA'!BR374</f>
        <v>0</v>
      </c>
      <c r="AG374" s="230"/>
      <c r="AH374" s="128">
        <f>'EV ECONOMICA'!BW374</f>
        <v>0</v>
      </c>
      <c r="AI374" s="230"/>
      <c r="AJ374" s="128">
        <f>'EV ECONOMICA'!CB374</f>
        <v>0</v>
      </c>
      <c r="AK374" s="230"/>
      <c r="AL374" s="128">
        <f>'EV ECONOMICA'!CG374</f>
        <v>0</v>
      </c>
      <c r="AM374" s="230"/>
      <c r="AN374" s="128">
        <f>'EV ECONOMICA'!CL374</f>
        <v>0</v>
      </c>
      <c r="AO374" s="230"/>
      <c r="AP374" s="128">
        <f>'EV ECONOMICA'!CQ374</f>
        <v>0</v>
      </c>
      <c r="AQ374" s="230"/>
      <c r="AR374" s="128">
        <f>'EV ECONOMICA'!CV374</f>
        <v>2023</v>
      </c>
      <c r="AS374" s="230" t="s">
        <v>39</v>
      </c>
      <c r="AT374" s="128">
        <f>'EV ECONOMICA'!DA374</f>
        <v>0</v>
      </c>
      <c r="AU374" s="230"/>
      <c r="AV374" s="128">
        <f>'EV ECONOMICA'!DF374</f>
        <v>2796.5</v>
      </c>
      <c r="AW374" s="230" t="s">
        <v>39</v>
      </c>
      <c r="AX374" s="128">
        <f>'EV ECONOMICA'!DK374</f>
        <v>2299.08</v>
      </c>
      <c r="AY374" s="230" t="s">
        <v>39</v>
      </c>
      <c r="AZ374" s="128">
        <f>'EV ECONOMICA'!DP374</f>
        <v>0</v>
      </c>
      <c r="BA374" s="230"/>
      <c r="BB374" s="128">
        <f>'EV ECONOMICA'!DU374</f>
        <v>0</v>
      </c>
      <c r="BC374" s="230"/>
      <c r="BD374" s="128">
        <f>'EV ECONOMICA'!DZ374</f>
        <v>0</v>
      </c>
      <c r="BE374" s="230"/>
      <c r="BF374" s="128">
        <f>'EV ECONOMICA'!EE374</f>
        <v>0</v>
      </c>
      <c r="BG374" s="230"/>
      <c r="BH374" s="128">
        <f>'EV ECONOMICA'!EJ374</f>
        <v>0</v>
      </c>
      <c r="BI374" s="230"/>
    </row>
    <row r="375" spans="1:61" s="226" customFormat="1" ht="25.5" x14ac:dyDescent="0.2">
      <c r="A375" s="103">
        <v>366</v>
      </c>
      <c r="B375" s="202" t="s">
        <v>535</v>
      </c>
      <c r="C375" s="121" t="s">
        <v>533</v>
      </c>
      <c r="D375" s="146">
        <v>1</v>
      </c>
      <c r="E375" s="227" t="s">
        <v>53</v>
      </c>
      <c r="F375" s="228">
        <v>20</v>
      </c>
      <c r="G375" s="25">
        <v>1933.75</v>
      </c>
      <c r="H375" s="128">
        <f>'EV ECONOMICA'!J375</f>
        <v>0</v>
      </c>
      <c r="I375" s="230"/>
      <c r="J375" s="128">
        <f>'EV ECONOMICA'!O375</f>
        <v>0</v>
      </c>
      <c r="K375" s="230"/>
      <c r="L375" s="128">
        <f>'EV ECONOMICA'!T375</f>
        <v>0</v>
      </c>
      <c r="M375" s="230"/>
      <c r="N375" s="128">
        <f>'EV ECONOMICA'!Y375</f>
        <v>0</v>
      </c>
      <c r="O375" s="230"/>
      <c r="P375" s="128">
        <f>'EV ECONOMICA'!AD375</f>
        <v>0</v>
      </c>
      <c r="Q375" s="230"/>
      <c r="R375" s="128">
        <f>'EV ECONOMICA'!AI375</f>
        <v>0</v>
      </c>
      <c r="S375" s="230"/>
      <c r="T375" s="128">
        <f>'EV ECONOMICA'!AN375</f>
        <v>1850.45</v>
      </c>
      <c r="U375" s="230" t="s">
        <v>39</v>
      </c>
      <c r="V375" s="128">
        <f>'EV ECONOMICA'!AS375</f>
        <v>0</v>
      </c>
      <c r="W375" s="230"/>
      <c r="X375" s="128">
        <f>'EV ECONOMICA'!AX375</f>
        <v>4028.15</v>
      </c>
      <c r="Y375" s="230" t="s">
        <v>575</v>
      </c>
      <c r="Z375" s="128">
        <f>'EV ECONOMICA'!BC375</f>
        <v>0</v>
      </c>
      <c r="AA375" s="230"/>
      <c r="AB375" s="128">
        <f>'EV ECONOMICA'!BH375</f>
        <v>0</v>
      </c>
      <c r="AC375" s="230"/>
      <c r="AD375" s="128">
        <f>'EV ECONOMICA'!BM375</f>
        <v>0</v>
      </c>
      <c r="AE375" s="230"/>
      <c r="AF375" s="128">
        <f>'EV ECONOMICA'!BR375</f>
        <v>0</v>
      </c>
      <c r="AG375" s="230"/>
      <c r="AH375" s="128">
        <f>'EV ECONOMICA'!BW375</f>
        <v>0</v>
      </c>
      <c r="AI375" s="230"/>
      <c r="AJ375" s="128">
        <f>'EV ECONOMICA'!CB375</f>
        <v>0</v>
      </c>
      <c r="AK375" s="230"/>
      <c r="AL375" s="128">
        <f>'EV ECONOMICA'!CG375</f>
        <v>0</v>
      </c>
      <c r="AM375" s="230"/>
      <c r="AN375" s="128">
        <f>'EV ECONOMICA'!CL375</f>
        <v>1864.73</v>
      </c>
      <c r="AO375" s="230" t="s">
        <v>39</v>
      </c>
      <c r="AP375" s="128">
        <f>'EV ECONOMICA'!CQ375</f>
        <v>0</v>
      </c>
      <c r="AQ375" s="230"/>
      <c r="AR375" s="128">
        <f>'EV ECONOMICA'!CV375</f>
        <v>2023</v>
      </c>
      <c r="AS375" s="230" t="s">
        <v>39</v>
      </c>
      <c r="AT375" s="128">
        <f>'EV ECONOMICA'!DA375</f>
        <v>0</v>
      </c>
      <c r="AU375" s="230"/>
      <c r="AV375" s="128">
        <f>'EV ECONOMICA'!DF375</f>
        <v>2796.5</v>
      </c>
      <c r="AW375" s="230" t="s">
        <v>39</v>
      </c>
      <c r="AX375" s="128">
        <f>'EV ECONOMICA'!DK375</f>
        <v>2299.08</v>
      </c>
      <c r="AY375" s="230" t="s">
        <v>39</v>
      </c>
      <c r="AZ375" s="128">
        <f>'EV ECONOMICA'!DP375</f>
        <v>0</v>
      </c>
      <c r="BA375" s="230"/>
      <c r="BB375" s="128">
        <f>'EV ECONOMICA'!DU375</f>
        <v>0</v>
      </c>
      <c r="BC375" s="230"/>
      <c r="BD375" s="128">
        <f>'EV ECONOMICA'!DZ375</f>
        <v>0</v>
      </c>
      <c r="BE375" s="230"/>
      <c r="BF375" s="128">
        <f>'EV ECONOMICA'!EE375</f>
        <v>0</v>
      </c>
      <c r="BG375" s="230"/>
      <c r="BH375" s="128">
        <f>'EV ECONOMICA'!EJ375</f>
        <v>0</v>
      </c>
      <c r="BI375" s="230"/>
    </row>
    <row r="376" spans="1:61" s="226" customFormat="1" ht="25.5" x14ac:dyDescent="0.2">
      <c r="A376" s="103">
        <v>367</v>
      </c>
      <c r="B376" s="202" t="s">
        <v>536</v>
      </c>
      <c r="C376" s="121" t="s">
        <v>533</v>
      </c>
      <c r="D376" s="146">
        <v>1</v>
      </c>
      <c r="E376" s="227" t="s">
        <v>53</v>
      </c>
      <c r="F376" s="228">
        <v>7</v>
      </c>
      <c r="G376" s="25">
        <v>3058.3</v>
      </c>
      <c r="H376" s="128">
        <f>'EV ECONOMICA'!J376</f>
        <v>0</v>
      </c>
      <c r="I376" s="230"/>
      <c r="J376" s="128">
        <f>'EV ECONOMICA'!O376</f>
        <v>0</v>
      </c>
      <c r="K376" s="230"/>
      <c r="L376" s="128">
        <f>'EV ECONOMICA'!T376</f>
        <v>0</v>
      </c>
      <c r="M376" s="230"/>
      <c r="N376" s="128">
        <f>'EV ECONOMICA'!Y376</f>
        <v>0</v>
      </c>
      <c r="O376" s="230"/>
      <c r="P376" s="128">
        <f>'EV ECONOMICA'!AD376</f>
        <v>0</v>
      </c>
      <c r="Q376" s="230"/>
      <c r="R376" s="128">
        <f>'EV ECONOMICA'!AI376</f>
        <v>0</v>
      </c>
      <c r="S376" s="230"/>
      <c r="T376" s="128">
        <f>'EV ECONOMICA'!AN376</f>
        <v>2772.7</v>
      </c>
      <c r="U376" s="230" t="s">
        <v>39</v>
      </c>
      <c r="V376" s="128">
        <f>'EV ECONOMICA'!AS376</f>
        <v>0</v>
      </c>
      <c r="W376" s="230"/>
      <c r="X376" s="128">
        <f>'EV ECONOMICA'!AX376</f>
        <v>4028.15</v>
      </c>
      <c r="Y376" s="230" t="s">
        <v>575</v>
      </c>
      <c r="Z376" s="128">
        <f>'EV ECONOMICA'!BC376</f>
        <v>0</v>
      </c>
      <c r="AA376" s="230"/>
      <c r="AB376" s="128">
        <f>'EV ECONOMICA'!BH376</f>
        <v>0</v>
      </c>
      <c r="AC376" s="230"/>
      <c r="AD376" s="128">
        <f>'EV ECONOMICA'!BM376</f>
        <v>0</v>
      </c>
      <c r="AE376" s="230"/>
      <c r="AF376" s="128">
        <f>'EV ECONOMICA'!BR376</f>
        <v>0</v>
      </c>
      <c r="AG376" s="230"/>
      <c r="AH376" s="128">
        <f>'EV ECONOMICA'!BW376</f>
        <v>0</v>
      </c>
      <c r="AI376" s="230"/>
      <c r="AJ376" s="128">
        <f>'EV ECONOMICA'!CB376</f>
        <v>0</v>
      </c>
      <c r="AK376" s="230"/>
      <c r="AL376" s="128">
        <f>'EV ECONOMICA'!CG376</f>
        <v>0</v>
      </c>
      <c r="AM376" s="230"/>
      <c r="AN376" s="128">
        <f>'EV ECONOMICA'!CL376</f>
        <v>3226.09</v>
      </c>
      <c r="AO376" s="230" t="s">
        <v>39</v>
      </c>
      <c r="AP376" s="128">
        <f>'EV ECONOMICA'!CQ376</f>
        <v>0</v>
      </c>
      <c r="AQ376" s="230"/>
      <c r="AR376" s="128">
        <f>'EV ECONOMICA'!CV376</f>
        <v>3077.34</v>
      </c>
      <c r="AS376" s="230" t="s">
        <v>39</v>
      </c>
      <c r="AT376" s="128">
        <f>'EV ECONOMICA'!DA376</f>
        <v>0</v>
      </c>
      <c r="AU376" s="230"/>
      <c r="AV376" s="128">
        <f>'EV ECONOMICA'!DF376</f>
        <v>4153.1000000000004</v>
      </c>
      <c r="AW376" s="230" t="s">
        <v>39</v>
      </c>
      <c r="AX376" s="128">
        <f>'EV ECONOMICA'!DK376</f>
        <v>3245.13</v>
      </c>
      <c r="AY376" s="230" t="s">
        <v>39</v>
      </c>
      <c r="AZ376" s="128">
        <f>'EV ECONOMICA'!DP376</f>
        <v>0</v>
      </c>
      <c r="BA376" s="230"/>
      <c r="BB376" s="128">
        <f>'EV ECONOMICA'!DU376</f>
        <v>0</v>
      </c>
      <c r="BC376" s="230"/>
      <c r="BD376" s="128">
        <f>'EV ECONOMICA'!DZ376</f>
        <v>0</v>
      </c>
      <c r="BE376" s="230"/>
      <c r="BF376" s="128">
        <f>'EV ECONOMICA'!EE376</f>
        <v>0</v>
      </c>
      <c r="BG376" s="230"/>
      <c r="BH376" s="128">
        <f>'EV ECONOMICA'!EJ376</f>
        <v>0</v>
      </c>
      <c r="BI376" s="230"/>
    </row>
    <row r="377" spans="1:61" s="226" customFormat="1" ht="25.5" x14ac:dyDescent="0.2">
      <c r="A377" s="103">
        <v>368</v>
      </c>
      <c r="B377" s="202" t="s">
        <v>537</v>
      </c>
      <c r="C377" s="121" t="s">
        <v>538</v>
      </c>
      <c r="D377" s="146">
        <v>1</v>
      </c>
      <c r="E377" s="227" t="s">
        <v>53</v>
      </c>
      <c r="F377" s="228">
        <v>622.66666666666663</v>
      </c>
      <c r="G377" s="25">
        <v>1240</v>
      </c>
      <c r="H377" s="128">
        <f>'EV ECONOMICA'!J377</f>
        <v>0</v>
      </c>
      <c r="I377" s="230"/>
      <c r="J377" s="128">
        <f>'EV ECONOMICA'!O377</f>
        <v>0</v>
      </c>
      <c r="K377" s="230"/>
      <c r="L377" s="128">
        <f>'EV ECONOMICA'!T377</f>
        <v>0</v>
      </c>
      <c r="M377" s="230"/>
      <c r="N377" s="128">
        <f>'EV ECONOMICA'!Y377</f>
        <v>0</v>
      </c>
      <c r="O377" s="230"/>
      <c r="P377" s="128">
        <f>'EV ECONOMICA'!AD377</f>
        <v>0</v>
      </c>
      <c r="Q377" s="230"/>
      <c r="R377" s="128">
        <f>'EV ECONOMICA'!AI377</f>
        <v>1240</v>
      </c>
      <c r="S377" s="230" t="s">
        <v>39</v>
      </c>
      <c r="T377" s="128">
        <f>'EV ECONOMICA'!AN377</f>
        <v>1295</v>
      </c>
      <c r="U377" s="230" t="s">
        <v>39</v>
      </c>
      <c r="V377" s="128">
        <f>'EV ECONOMICA'!AS377</f>
        <v>0</v>
      </c>
      <c r="W377" s="230"/>
      <c r="X377" s="128">
        <f>'EV ECONOMICA'!AX377</f>
        <v>1591</v>
      </c>
      <c r="Y377" s="230" t="s">
        <v>38</v>
      </c>
      <c r="Z377" s="128">
        <f>'EV ECONOMICA'!BC377</f>
        <v>0</v>
      </c>
      <c r="AA377" s="230"/>
      <c r="AB377" s="128">
        <f>'EV ECONOMICA'!BH377</f>
        <v>0</v>
      </c>
      <c r="AC377" s="230"/>
      <c r="AD377" s="128">
        <f>'EV ECONOMICA'!BM377</f>
        <v>0</v>
      </c>
      <c r="AE377" s="230"/>
      <c r="AF377" s="128">
        <f>'EV ECONOMICA'!BR377</f>
        <v>0</v>
      </c>
      <c r="AG377" s="230"/>
      <c r="AH377" s="128">
        <f>'EV ECONOMICA'!BW377</f>
        <v>1625</v>
      </c>
      <c r="AI377" s="230" t="s">
        <v>575</v>
      </c>
      <c r="AJ377" s="128">
        <f>'EV ECONOMICA'!CB377</f>
        <v>0</v>
      </c>
      <c r="AK377" s="230"/>
      <c r="AL377" s="128">
        <f>'EV ECONOMICA'!CG377</f>
        <v>1259</v>
      </c>
      <c r="AM377" s="230" t="s">
        <v>575</v>
      </c>
      <c r="AN377" s="128">
        <f>'EV ECONOMICA'!CL377</f>
        <v>1446</v>
      </c>
      <c r="AO377" s="230" t="s">
        <v>39</v>
      </c>
      <c r="AP377" s="128">
        <f>'EV ECONOMICA'!CQ377</f>
        <v>0</v>
      </c>
      <c r="AQ377" s="230"/>
      <c r="AR377" s="128">
        <f>'EV ECONOMICA'!CV377</f>
        <v>1835</v>
      </c>
      <c r="AS377" s="230" t="s">
        <v>575</v>
      </c>
      <c r="AT377" s="128">
        <f>'EV ECONOMICA'!DA377</f>
        <v>0</v>
      </c>
      <c r="AU377" s="230"/>
      <c r="AV377" s="128">
        <f>'EV ECONOMICA'!DF377</f>
        <v>0</v>
      </c>
      <c r="AW377" s="230"/>
      <c r="AX377" s="128">
        <f>'EV ECONOMICA'!DK377</f>
        <v>1757</v>
      </c>
      <c r="AY377" s="230" t="s">
        <v>39</v>
      </c>
      <c r="AZ377" s="128">
        <f>'EV ECONOMICA'!DP377</f>
        <v>0</v>
      </c>
      <c r="BA377" s="230"/>
      <c r="BB377" s="128">
        <f>'EV ECONOMICA'!DU377</f>
        <v>0</v>
      </c>
      <c r="BC377" s="230"/>
      <c r="BD377" s="128">
        <f>'EV ECONOMICA'!DZ377</f>
        <v>0</v>
      </c>
      <c r="BE377" s="230"/>
      <c r="BF377" s="128">
        <f>'EV ECONOMICA'!EE377</f>
        <v>0</v>
      </c>
      <c r="BG377" s="230"/>
      <c r="BH377" s="128">
        <f>'EV ECONOMICA'!EJ377</f>
        <v>0</v>
      </c>
      <c r="BI377" s="230"/>
    </row>
    <row r="378" spans="1:61" s="226" customFormat="1" ht="25.5" x14ac:dyDescent="0.2">
      <c r="A378" s="103">
        <v>369</v>
      </c>
      <c r="B378" s="202" t="s">
        <v>539</v>
      </c>
      <c r="C378" s="121" t="s">
        <v>538</v>
      </c>
      <c r="D378" s="146">
        <v>1</v>
      </c>
      <c r="E378" s="227" t="s">
        <v>53</v>
      </c>
      <c r="F378" s="228">
        <v>401.33333333333331</v>
      </c>
      <c r="G378" s="25">
        <v>1590</v>
      </c>
      <c r="H378" s="128">
        <f>'EV ECONOMICA'!J378</f>
        <v>0</v>
      </c>
      <c r="I378" s="230"/>
      <c r="J378" s="128">
        <f>'EV ECONOMICA'!O378</f>
        <v>0</v>
      </c>
      <c r="K378" s="230"/>
      <c r="L378" s="128">
        <f>'EV ECONOMICA'!T378</f>
        <v>0</v>
      </c>
      <c r="M378" s="230"/>
      <c r="N378" s="128">
        <f>'EV ECONOMICA'!Y378</f>
        <v>0</v>
      </c>
      <c r="O378" s="230"/>
      <c r="P378" s="128">
        <f>'EV ECONOMICA'!AD378</f>
        <v>0</v>
      </c>
      <c r="Q378" s="230"/>
      <c r="R378" s="128">
        <f>'EV ECONOMICA'!AI378</f>
        <v>1590</v>
      </c>
      <c r="S378" s="230" t="s">
        <v>39</v>
      </c>
      <c r="T378" s="128">
        <f>'EV ECONOMICA'!AN378</f>
        <v>1559</v>
      </c>
      <c r="U378" s="230" t="s">
        <v>39</v>
      </c>
      <c r="V378" s="128">
        <f>'EV ECONOMICA'!AS378</f>
        <v>0</v>
      </c>
      <c r="W378" s="230"/>
      <c r="X378" s="128">
        <f>'EV ECONOMICA'!AX378</f>
        <v>1909</v>
      </c>
      <c r="Y378" s="230" t="s">
        <v>38</v>
      </c>
      <c r="Z378" s="128">
        <f>'EV ECONOMICA'!BC378</f>
        <v>0</v>
      </c>
      <c r="AA378" s="230"/>
      <c r="AB378" s="128">
        <f>'EV ECONOMICA'!BH378</f>
        <v>0</v>
      </c>
      <c r="AC378" s="230"/>
      <c r="AD378" s="128">
        <f>'EV ECONOMICA'!BM378</f>
        <v>0</v>
      </c>
      <c r="AE378" s="230"/>
      <c r="AF378" s="128">
        <f>'EV ECONOMICA'!BR378</f>
        <v>0</v>
      </c>
      <c r="AG378" s="230"/>
      <c r="AH378" s="128">
        <f>'EV ECONOMICA'!BW378</f>
        <v>1950</v>
      </c>
      <c r="AI378" s="230" t="s">
        <v>39</v>
      </c>
      <c r="AJ378" s="128">
        <f>'EV ECONOMICA'!CB378</f>
        <v>0</v>
      </c>
      <c r="AK378" s="230"/>
      <c r="AL378" s="128">
        <f>'EV ECONOMICA'!CG378</f>
        <v>1511</v>
      </c>
      <c r="AM378" s="230" t="s">
        <v>575</v>
      </c>
      <c r="AN378" s="128">
        <f>'EV ECONOMICA'!CL378</f>
        <v>1687</v>
      </c>
      <c r="AO378" s="230" t="s">
        <v>39</v>
      </c>
      <c r="AP378" s="128">
        <f>'EV ECONOMICA'!CQ378</f>
        <v>0</v>
      </c>
      <c r="AQ378" s="230"/>
      <c r="AR378" s="128">
        <f>'EV ECONOMICA'!CV378</f>
        <v>2647.0588235294117</v>
      </c>
      <c r="AS378" s="230" t="s">
        <v>575</v>
      </c>
      <c r="AT378" s="128">
        <f>'EV ECONOMICA'!DA378</f>
        <v>0</v>
      </c>
      <c r="AU378" s="230"/>
      <c r="AV378" s="128">
        <f>'EV ECONOMICA'!DF378</f>
        <v>0</v>
      </c>
      <c r="AW378" s="230"/>
      <c r="AX378" s="128">
        <f>'EV ECONOMICA'!DK378</f>
        <v>2034</v>
      </c>
      <c r="AY378" s="230" t="s">
        <v>38</v>
      </c>
      <c r="AZ378" s="128">
        <f>'EV ECONOMICA'!DP378</f>
        <v>0</v>
      </c>
      <c r="BA378" s="230"/>
      <c r="BB378" s="128">
        <f>'EV ECONOMICA'!DU378</f>
        <v>0</v>
      </c>
      <c r="BC378" s="230"/>
      <c r="BD378" s="128">
        <f>'EV ECONOMICA'!DZ378</f>
        <v>0</v>
      </c>
      <c r="BE378" s="230"/>
      <c r="BF378" s="128">
        <f>'EV ECONOMICA'!EE378</f>
        <v>0</v>
      </c>
      <c r="BG378" s="230"/>
      <c r="BH378" s="128">
        <f>'EV ECONOMICA'!EJ378</f>
        <v>0</v>
      </c>
      <c r="BI378" s="230"/>
    </row>
    <row r="379" spans="1:61" s="226" customFormat="1" ht="25.5" x14ac:dyDescent="0.2">
      <c r="A379" s="103">
        <v>370</v>
      </c>
      <c r="B379" s="202" t="s">
        <v>540</v>
      </c>
      <c r="C379" s="121" t="s">
        <v>538</v>
      </c>
      <c r="D379" s="146">
        <v>1</v>
      </c>
      <c r="E379" s="227" t="s">
        <v>53</v>
      </c>
      <c r="F379" s="228">
        <v>1</v>
      </c>
      <c r="G379" s="25">
        <v>1784.76676</v>
      </c>
      <c r="H379" s="128">
        <f>'EV ECONOMICA'!J379</f>
        <v>0</v>
      </c>
      <c r="I379" s="230"/>
      <c r="J379" s="128">
        <f>'EV ECONOMICA'!O379</f>
        <v>0</v>
      </c>
      <c r="K379" s="230"/>
      <c r="L379" s="128">
        <f>'EV ECONOMICA'!T379</f>
        <v>0</v>
      </c>
      <c r="M379" s="230"/>
      <c r="N379" s="128">
        <f>'EV ECONOMICA'!Y379</f>
        <v>0</v>
      </c>
      <c r="O379" s="230"/>
      <c r="P379" s="128">
        <f>'EV ECONOMICA'!AD379</f>
        <v>0</v>
      </c>
      <c r="Q379" s="230"/>
      <c r="R379" s="128">
        <f>'EV ECONOMICA'!AI379</f>
        <v>0</v>
      </c>
      <c r="S379" s="230"/>
      <c r="T379" s="128">
        <f>'EV ECONOMICA'!AN379</f>
        <v>0</v>
      </c>
      <c r="U379" s="230"/>
      <c r="V379" s="128">
        <f>'EV ECONOMICA'!AS379</f>
        <v>0</v>
      </c>
      <c r="W379" s="230"/>
      <c r="X379" s="128">
        <f>'EV ECONOMICA'!AX379</f>
        <v>2841</v>
      </c>
      <c r="Y379" s="230" t="s">
        <v>575</v>
      </c>
      <c r="Z379" s="128">
        <f>'EV ECONOMICA'!BC379</f>
        <v>0</v>
      </c>
      <c r="AA379" s="230"/>
      <c r="AB379" s="128">
        <f>'EV ECONOMICA'!BH379</f>
        <v>0</v>
      </c>
      <c r="AC379" s="230"/>
      <c r="AD379" s="128">
        <f>'EV ECONOMICA'!BM379</f>
        <v>0</v>
      </c>
      <c r="AE379" s="230"/>
      <c r="AF379" s="128">
        <f>'EV ECONOMICA'!BR379</f>
        <v>3000</v>
      </c>
      <c r="AG379" s="230" t="s">
        <v>38</v>
      </c>
      <c r="AH379" s="128">
        <f>'EV ECONOMICA'!BW379</f>
        <v>2937.5</v>
      </c>
      <c r="AI379" s="230" t="s">
        <v>39</v>
      </c>
      <c r="AJ379" s="128">
        <f>'EV ECONOMICA'!CB379</f>
        <v>0</v>
      </c>
      <c r="AK379" s="230"/>
      <c r="AL379" s="128">
        <f>'EV ECONOMICA'!CG379</f>
        <v>2220</v>
      </c>
      <c r="AM379" s="230" t="s">
        <v>575</v>
      </c>
      <c r="AN379" s="128">
        <f>'EV ECONOMICA'!CL379</f>
        <v>2521</v>
      </c>
      <c r="AO379" s="230" t="s">
        <v>39</v>
      </c>
      <c r="AP379" s="128">
        <f>'EV ECONOMICA'!CQ379</f>
        <v>0</v>
      </c>
      <c r="AQ379" s="230"/>
      <c r="AR379" s="128">
        <f>'EV ECONOMICA'!CV379</f>
        <v>2764.7058823529414</v>
      </c>
      <c r="AS379" s="230" t="s">
        <v>38</v>
      </c>
      <c r="AT379" s="128">
        <f>'EV ECONOMICA'!DA379</f>
        <v>0</v>
      </c>
      <c r="AU379" s="230"/>
      <c r="AV379" s="128">
        <f>'EV ECONOMICA'!DF379</f>
        <v>0</v>
      </c>
      <c r="AW379" s="230"/>
      <c r="AX379" s="128">
        <f>'EV ECONOMICA'!DK379</f>
        <v>0</v>
      </c>
      <c r="AY379" s="230"/>
      <c r="AZ379" s="128">
        <f>'EV ECONOMICA'!DP379</f>
        <v>0</v>
      </c>
      <c r="BA379" s="230"/>
      <c r="BB379" s="128">
        <f>'EV ECONOMICA'!DU379</f>
        <v>0</v>
      </c>
      <c r="BC379" s="230"/>
      <c r="BD379" s="128">
        <f>'EV ECONOMICA'!DZ379</f>
        <v>0</v>
      </c>
      <c r="BE379" s="230"/>
      <c r="BF379" s="128">
        <f>'EV ECONOMICA'!EE379</f>
        <v>0</v>
      </c>
      <c r="BG379" s="230"/>
      <c r="BH379" s="128">
        <f>'EV ECONOMICA'!EJ379</f>
        <v>0</v>
      </c>
      <c r="BI379" s="230"/>
    </row>
    <row r="380" spans="1:61" s="226" customFormat="1" ht="25.5" x14ac:dyDescent="0.2">
      <c r="A380" s="103">
        <v>371</v>
      </c>
      <c r="B380" s="202" t="s">
        <v>541</v>
      </c>
      <c r="C380" s="121" t="s">
        <v>538</v>
      </c>
      <c r="D380" s="146">
        <v>1</v>
      </c>
      <c r="E380" s="227" t="s">
        <v>53</v>
      </c>
      <c r="F380" s="228">
        <v>2</v>
      </c>
      <c r="G380" s="25">
        <v>3025</v>
      </c>
      <c r="H380" s="128">
        <f>'EV ECONOMICA'!J380</f>
        <v>0</v>
      </c>
      <c r="I380" s="230"/>
      <c r="J380" s="128">
        <f>'EV ECONOMICA'!O380</f>
        <v>0</v>
      </c>
      <c r="K380" s="230"/>
      <c r="L380" s="128">
        <f>'EV ECONOMICA'!T380</f>
        <v>0</v>
      </c>
      <c r="M380" s="230"/>
      <c r="N380" s="128">
        <f>'EV ECONOMICA'!Y380</f>
        <v>0</v>
      </c>
      <c r="O380" s="230"/>
      <c r="P380" s="128">
        <f>'EV ECONOMICA'!AD380</f>
        <v>0</v>
      </c>
      <c r="Q380" s="230"/>
      <c r="R380" s="128">
        <f>'EV ECONOMICA'!AI380</f>
        <v>0</v>
      </c>
      <c r="S380" s="230"/>
      <c r="T380" s="128">
        <f>'EV ECONOMICA'!AN380</f>
        <v>0</v>
      </c>
      <c r="U380" s="230"/>
      <c r="V380" s="128">
        <f>'EV ECONOMICA'!AS380</f>
        <v>0</v>
      </c>
      <c r="W380" s="230"/>
      <c r="X380" s="128">
        <f>'EV ECONOMICA'!AX380</f>
        <v>3409</v>
      </c>
      <c r="Y380" s="230" t="s">
        <v>39</v>
      </c>
      <c r="Z380" s="128">
        <f>'EV ECONOMICA'!BC380</f>
        <v>0</v>
      </c>
      <c r="AA380" s="230"/>
      <c r="AB380" s="128">
        <f>'EV ECONOMICA'!BH380</f>
        <v>0</v>
      </c>
      <c r="AC380" s="230"/>
      <c r="AD380" s="128">
        <f>'EV ECONOMICA'!BM380</f>
        <v>0</v>
      </c>
      <c r="AE380" s="230"/>
      <c r="AF380" s="128">
        <f>'EV ECONOMICA'!BR380</f>
        <v>3900</v>
      </c>
      <c r="AG380" s="230" t="s">
        <v>38</v>
      </c>
      <c r="AH380" s="128">
        <f>'EV ECONOMICA'!BW380</f>
        <v>3525</v>
      </c>
      <c r="AI380" s="230" t="s">
        <v>39</v>
      </c>
      <c r="AJ380" s="128">
        <f>'EV ECONOMICA'!CB380</f>
        <v>0</v>
      </c>
      <c r="AK380" s="230"/>
      <c r="AL380" s="128">
        <f>'EV ECONOMICA'!CG380</f>
        <v>2567</v>
      </c>
      <c r="AM380" s="230" t="s">
        <v>575</v>
      </c>
      <c r="AN380" s="128">
        <f>'EV ECONOMICA'!CL380</f>
        <v>3025</v>
      </c>
      <c r="AO380" s="230" t="s">
        <v>39</v>
      </c>
      <c r="AP380" s="128">
        <f>'EV ECONOMICA'!CQ380</f>
        <v>0</v>
      </c>
      <c r="AQ380" s="230"/>
      <c r="AR380" s="128">
        <f>'EV ECONOMICA'!CV380</f>
        <v>3317.6470588235293</v>
      </c>
      <c r="AS380" s="230" t="s">
        <v>38</v>
      </c>
      <c r="AT380" s="128">
        <f>'EV ECONOMICA'!DA380</f>
        <v>0</v>
      </c>
      <c r="AU380" s="230"/>
      <c r="AV380" s="128">
        <f>'EV ECONOMICA'!DF380</f>
        <v>0</v>
      </c>
      <c r="AW380" s="230"/>
      <c r="AX380" s="128">
        <f>'EV ECONOMICA'!DK380</f>
        <v>0</v>
      </c>
      <c r="AY380" s="230"/>
      <c r="AZ380" s="128">
        <f>'EV ECONOMICA'!DP380</f>
        <v>0</v>
      </c>
      <c r="BA380" s="230"/>
      <c r="BB380" s="128">
        <f>'EV ECONOMICA'!DU380</f>
        <v>0</v>
      </c>
      <c r="BC380" s="230"/>
      <c r="BD380" s="128">
        <f>'EV ECONOMICA'!DZ380</f>
        <v>0</v>
      </c>
      <c r="BE380" s="230"/>
      <c r="BF380" s="128">
        <f>'EV ECONOMICA'!EE380</f>
        <v>0</v>
      </c>
      <c r="BG380" s="230"/>
      <c r="BH380" s="128">
        <f>'EV ECONOMICA'!EJ380</f>
        <v>0</v>
      </c>
      <c r="BI380" s="230"/>
    </row>
    <row r="381" spans="1:61" s="226" customFormat="1" ht="25.5" x14ac:dyDescent="0.2">
      <c r="A381" s="103">
        <v>372</v>
      </c>
      <c r="B381" s="202" t="s">
        <v>542</v>
      </c>
      <c r="C381" s="121" t="s">
        <v>538</v>
      </c>
      <c r="D381" s="146">
        <v>1</v>
      </c>
      <c r="E381" s="227" t="s">
        <v>53</v>
      </c>
      <c r="F381" s="228">
        <v>858.33333333333337</v>
      </c>
      <c r="G381" s="25">
        <v>1407</v>
      </c>
      <c r="H381" s="128">
        <f>'EV ECONOMICA'!J381</f>
        <v>1540</v>
      </c>
      <c r="I381" s="230" t="s">
        <v>575</v>
      </c>
      <c r="J381" s="128">
        <f>'EV ECONOMICA'!O381</f>
        <v>0</v>
      </c>
      <c r="K381" s="230"/>
      <c r="L381" s="128">
        <f>'EV ECONOMICA'!T381</f>
        <v>0</v>
      </c>
      <c r="M381" s="230"/>
      <c r="N381" s="128">
        <f>'EV ECONOMICA'!Y381</f>
        <v>0</v>
      </c>
      <c r="O381" s="230"/>
      <c r="P381" s="128">
        <f>'EV ECONOMICA'!AD381</f>
        <v>0</v>
      </c>
      <c r="Q381" s="230"/>
      <c r="R381" s="128">
        <f>'EV ECONOMICA'!AI381</f>
        <v>1498</v>
      </c>
      <c r="S381" s="230" t="s">
        <v>39</v>
      </c>
      <c r="T381" s="128">
        <f>'EV ECONOMICA'!AN381</f>
        <v>1460</v>
      </c>
      <c r="U381" s="230" t="s">
        <v>39</v>
      </c>
      <c r="V381" s="128">
        <f>'EV ECONOMICA'!AS381</f>
        <v>0</v>
      </c>
      <c r="W381" s="230"/>
      <c r="X381" s="128">
        <f>'EV ECONOMICA'!AX381</f>
        <v>1773</v>
      </c>
      <c r="Y381" s="230" t="s">
        <v>575</v>
      </c>
      <c r="Z381" s="128">
        <f>'EV ECONOMICA'!BC381</f>
        <v>0</v>
      </c>
      <c r="AA381" s="230"/>
      <c r="AB381" s="128">
        <f>'EV ECONOMICA'!BH381</f>
        <v>0</v>
      </c>
      <c r="AC381" s="230"/>
      <c r="AD381" s="128">
        <f>'EV ECONOMICA'!BM381</f>
        <v>0</v>
      </c>
      <c r="AE381" s="230"/>
      <c r="AF381" s="128">
        <f>'EV ECONOMICA'!BR381</f>
        <v>0</v>
      </c>
      <c r="AG381" s="230"/>
      <c r="AH381" s="128">
        <f>'EV ECONOMICA'!BW381</f>
        <v>1800</v>
      </c>
      <c r="AI381" s="230" t="s">
        <v>39</v>
      </c>
      <c r="AJ381" s="128">
        <f>'EV ECONOMICA'!CB381</f>
        <v>0</v>
      </c>
      <c r="AK381" s="230"/>
      <c r="AL381" s="128">
        <f>'EV ECONOMICA'!CG381</f>
        <v>1325</v>
      </c>
      <c r="AM381" s="230" t="s">
        <v>575</v>
      </c>
      <c r="AN381" s="128">
        <f>'EV ECONOMICA'!CL381</f>
        <v>1580</v>
      </c>
      <c r="AO381" s="230" t="s">
        <v>39</v>
      </c>
      <c r="AP381" s="128">
        <f>'EV ECONOMICA'!CQ381</f>
        <v>0</v>
      </c>
      <c r="AQ381" s="230"/>
      <c r="AR381" s="128">
        <f>'EV ECONOMICA'!CV381</f>
        <v>1687</v>
      </c>
      <c r="AS381" s="230" t="s">
        <v>575</v>
      </c>
      <c r="AT381" s="128">
        <f>'EV ECONOMICA'!DA381</f>
        <v>0</v>
      </c>
      <c r="AU381" s="230"/>
      <c r="AV381" s="128">
        <f>'EV ECONOMICA'!DF381</f>
        <v>0</v>
      </c>
      <c r="AW381" s="230"/>
      <c r="AX381" s="128">
        <f>'EV ECONOMICA'!DK381</f>
        <v>1682</v>
      </c>
      <c r="AY381" s="230" t="s">
        <v>38</v>
      </c>
      <c r="AZ381" s="128">
        <f>'EV ECONOMICA'!DP381</f>
        <v>0</v>
      </c>
      <c r="BA381" s="230"/>
      <c r="BB381" s="128">
        <f>'EV ECONOMICA'!DU381</f>
        <v>0</v>
      </c>
      <c r="BC381" s="230"/>
      <c r="BD381" s="128">
        <f>'EV ECONOMICA'!DZ381</f>
        <v>0</v>
      </c>
      <c r="BE381" s="230"/>
      <c r="BF381" s="128">
        <f>'EV ECONOMICA'!EE381</f>
        <v>0</v>
      </c>
      <c r="BG381" s="230"/>
      <c r="BH381" s="128">
        <f>'EV ECONOMICA'!EJ381</f>
        <v>0</v>
      </c>
      <c r="BI381" s="230"/>
    </row>
    <row r="382" spans="1:61" s="226" customFormat="1" ht="25.5" x14ac:dyDescent="0.2">
      <c r="A382" s="103">
        <v>373</v>
      </c>
      <c r="B382" s="202" t="s">
        <v>543</v>
      </c>
      <c r="C382" s="121" t="s">
        <v>538</v>
      </c>
      <c r="D382" s="146">
        <v>1</v>
      </c>
      <c r="E382" s="227" t="s">
        <v>53</v>
      </c>
      <c r="F382" s="228">
        <v>721.33333333333337</v>
      </c>
      <c r="G382" s="25">
        <v>1629</v>
      </c>
      <c r="H382" s="128">
        <f>'EV ECONOMICA'!J382</f>
        <v>1870</v>
      </c>
      <c r="I382" s="230" t="s">
        <v>575</v>
      </c>
      <c r="J382" s="128">
        <f>'EV ECONOMICA'!O382</f>
        <v>0</v>
      </c>
      <c r="K382" s="230"/>
      <c r="L382" s="128">
        <f>'EV ECONOMICA'!T382</f>
        <v>0</v>
      </c>
      <c r="M382" s="230"/>
      <c r="N382" s="128">
        <f>'EV ECONOMICA'!Y382</f>
        <v>0</v>
      </c>
      <c r="O382" s="230"/>
      <c r="P382" s="128">
        <f>'EV ECONOMICA'!AD382</f>
        <v>0</v>
      </c>
      <c r="Q382" s="230"/>
      <c r="R382" s="128">
        <f>'EV ECONOMICA'!AI382</f>
        <v>1890</v>
      </c>
      <c r="S382" s="230" t="s">
        <v>39</v>
      </c>
      <c r="T382" s="128">
        <f>'EV ECONOMICA'!AN382</f>
        <v>0</v>
      </c>
      <c r="U382" s="230"/>
      <c r="V382" s="128">
        <f>'EV ECONOMICA'!AS382</f>
        <v>0</v>
      </c>
      <c r="W382" s="230"/>
      <c r="X382" s="128">
        <f>'EV ECONOMICA'!AX382</f>
        <v>2216</v>
      </c>
      <c r="Y382" s="230" t="s">
        <v>575</v>
      </c>
      <c r="Z382" s="128">
        <f>'EV ECONOMICA'!BC382</f>
        <v>0</v>
      </c>
      <c r="AA382" s="230"/>
      <c r="AB382" s="128">
        <f>'EV ECONOMICA'!BH382</f>
        <v>0</v>
      </c>
      <c r="AC382" s="230"/>
      <c r="AD382" s="128">
        <f>'EV ECONOMICA'!BM382</f>
        <v>0</v>
      </c>
      <c r="AE382" s="230"/>
      <c r="AF382" s="128">
        <f>'EV ECONOMICA'!BR382</f>
        <v>0</v>
      </c>
      <c r="AG382" s="230"/>
      <c r="AH382" s="128">
        <f>'EV ECONOMICA'!BW382</f>
        <v>2250</v>
      </c>
      <c r="AI382" s="230" t="s">
        <v>39</v>
      </c>
      <c r="AJ382" s="128">
        <f>'EV ECONOMICA'!CB382</f>
        <v>0</v>
      </c>
      <c r="AK382" s="230"/>
      <c r="AL382" s="128">
        <f>'EV ECONOMICA'!CG382</f>
        <v>1516</v>
      </c>
      <c r="AM382" s="230" t="s">
        <v>575</v>
      </c>
      <c r="AN382" s="128">
        <f>'EV ECONOMICA'!CL382</f>
        <v>1975</v>
      </c>
      <c r="AO382" s="230" t="s">
        <v>39</v>
      </c>
      <c r="AP382" s="128">
        <f>'EV ECONOMICA'!CQ382</f>
        <v>0</v>
      </c>
      <c r="AQ382" s="230"/>
      <c r="AR382" s="128">
        <f>'EV ECONOMICA'!CV382</f>
        <v>2068</v>
      </c>
      <c r="AS382" s="230" t="s">
        <v>575</v>
      </c>
      <c r="AT382" s="128">
        <f>'EV ECONOMICA'!DA382</f>
        <v>0</v>
      </c>
      <c r="AU382" s="230"/>
      <c r="AV382" s="128">
        <f>'EV ECONOMICA'!DF382</f>
        <v>0</v>
      </c>
      <c r="AW382" s="230"/>
      <c r="AX382" s="128">
        <f>'EV ECONOMICA'!DK382</f>
        <v>2034</v>
      </c>
      <c r="AY382" s="230" t="s">
        <v>39</v>
      </c>
      <c r="AZ382" s="128">
        <f>'EV ECONOMICA'!DP382</f>
        <v>0</v>
      </c>
      <c r="BA382" s="230"/>
      <c r="BB382" s="128">
        <f>'EV ECONOMICA'!DU382</f>
        <v>0</v>
      </c>
      <c r="BC382" s="230"/>
      <c r="BD382" s="128">
        <f>'EV ECONOMICA'!DZ382</f>
        <v>0</v>
      </c>
      <c r="BE382" s="230"/>
      <c r="BF382" s="128">
        <f>'EV ECONOMICA'!EE382</f>
        <v>0</v>
      </c>
      <c r="BG382" s="230"/>
      <c r="BH382" s="128">
        <f>'EV ECONOMICA'!EJ382</f>
        <v>0</v>
      </c>
      <c r="BI382" s="230"/>
    </row>
    <row r="383" spans="1:61" s="226" customFormat="1" ht="25.5" x14ac:dyDescent="0.2">
      <c r="A383" s="103">
        <v>374</v>
      </c>
      <c r="B383" s="202" t="s">
        <v>544</v>
      </c>
      <c r="C383" s="121" t="s">
        <v>545</v>
      </c>
      <c r="D383" s="146">
        <v>1</v>
      </c>
      <c r="E383" s="227" t="s">
        <v>53</v>
      </c>
      <c r="F383" s="228">
        <v>1</v>
      </c>
      <c r="G383" s="25">
        <v>1371.2538979999999</v>
      </c>
      <c r="H383" s="128">
        <f>'EV ECONOMICA'!J383</f>
        <v>0</v>
      </c>
      <c r="I383" s="230"/>
      <c r="J383" s="128">
        <f>'EV ECONOMICA'!O383</f>
        <v>0</v>
      </c>
      <c r="K383" s="230"/>
      <c r="L383" s="128">
        <f>'EV ECONOMICA'!T383</f>
        <v>0</v>
      </c>
      <c r="M383" s="230"/>
      <c r="N383" s="128">
        <f>'EV ECONOMICA'!Y383</f>
        <v>0</v>
      </c>
      <c r="O383" s="230"/>
      <c r="P383" s="128">
        <f>'EV ECONOMICA'!AD383</f>
        <v>0</v>
      </c>
      <c r="Q383" s="230"/>
      <c r="R383" s="128">
        <f>'EV ECONOMICA'!AI383</f>
        <v>0</v>
      </c>
      <c r="S383" s="230"/>
      <c r="T383" s="128">
        <f>'EV ECONOMICA'!AN383</f>
        <v>0</v>
      </c>
      <c r="U383" s="230"/>
      <c r="V383" s="128">
        <f>'EV ECONOMICA'!AS383</f>
        <v>0</v>
      </c>
      <c r="W383" s="230"/>
      <c r="X383" s="128">
        <f>'EV ECONOMICA'!AX383</f>
        <v>0</v>
      </c>
      <c r="Y383" s="230"/>
      <c r="Z383" s="128">
        <f>'EV ECONOMICA'!BC383</f>
        <v>0</v>
      </c>
      <c r="AA383" s="230"/>
      <c r="AB383" s="128">
        <f>'EV ECONOMICA'!BH383</f>
        <v>0</v>
      </c>
      <c r="AC383" s="230"/>
      <c r="AD383" s="128">
        <f>'EV ECONOMICA'!BM383</f>
        <v>0</v>
      </c>
      <c r="AE383" s="230"/>
      <c r="AF383" s="128">
        <f>'EV ECONOMICA'!BR383</f>
        <v>8500</v>
      </c>
      <c r="AG383" s="230" t="s">
        <v>38</v>
      </c>
      <c r="AH383" s="128">
        <f>'EV ECONOMICA'!BW383</f>
        <v>0</v>
      </c>
      <c r="AI383" s="230"/>
      <c r="AJ383" s="128">
        <f>'EV ECONOMICA'!CB383</f>
        <v>0</v>
      </c>
      <c r="AK383" s="230"/>
      <c r="AL383" s="128">
        <f>'EV ECONOMICA'!CG383</f>
        <v>0</v>
      </c>
      <c r="AM383" s="230"/>
      <c r="AN383" s="128">
        <f>'EV ECONOMICA'!CL383</f>
        <v>0</v>
      </c>
      <c r="AO383" s="230"/>
      <c r="AP383" s="128">
        <f>'EV ECONOMICA'!CQ383</f>
        <v>0</v>
      </c>
      <c r="AQ383" s="230"/>
      <c r="AR383" s="128">
        <f>'EV ECONOMICA'!CV383</f>
        <v>0</v>
      </c>
      <c r="AS383" s="230"/>
      <c r="AT383" s="128">
        <f>'EV ECONOMICA'!DA383</f>
        <v>0</v>
      </c>
      <c r="AU383" s="230"/>
      <c r="AV383" s="128">
        <f>'EV ECONOMICA'!DF383</f>
        <v>0</v>
      </c>
      <c r="AW383" s="230"/>
      <c r="AX383" s="128">
        <f>'EV ECONOMICA'!DK383</f>
        <v>9477</v>
      </c>
      <c r="AY383" s="230" t="s">
        <v>38</v>
      </c>
      <c r="AZ383" s="128">
        <f>'EV ECONOMICA'!DP383</f>
        <v>0</v>
      </c>
      <c r="BA383" s="230"/>
      <c r="BB383" s="128">
        <f>'EV ECONOMICA'!DU383</f>
        <v>0</v>
      </c>
      <c r="BC383" s="230"/>
      <c r="BD383" s="128">
        <f>'EV ECONOMICA'!DZ383</f>
        <v>0</v>
      </c>
      <c r="BE383" s="230"/>
      <c r="BF383" s="128">
        <f>'EV ECONOMICA'!EE383</f>
        <v>0</v>
      </c>
      <c r="BG383" s="230"/>
      <c r="BH383" s="128">
        <f>'EV ECONOMICA'!EJ383</f>
        <v>0</v>
      </c>
      <c r="BI383" s="230"/>
    </row>
    <row r="384" spans="1:61" s="226" customFormat="1" ht="25.5" x14ac:dyDescent="0.2">
      <c r="A384" s="103">
        <v>375</v>
      </c>
      <c r="B384" s="202" t="s">
        <v>546</v>
      </c>
      <c r="C384" s="121" t="s">
        <v>545</v>
      </c>
      <c r="D384" s="146">
        <v>1</v>
      </c>
      <c r="E384" s="227" t="s">
        <v>53</v>
      </c>
      <c r="F384" s="228">
        <v>1</v>
      </c>
      <c r="G384" s="25">
        <v>1842.5831480000002</v>
      </c>
      <c r="H384" s="128">
        <f>'EV ECONOMICA'!J384</f>
        <v>0</v>
      </c>
      <c r="I384" s="230"/>
      <c r="J384" s="128">
        <f>'EV ECONOMICA'!O384</f>
        <v>0</v>
      </c>
      <c r="K384" s="230"/>
      <c r="L384" s="128">
        <f>'EV ECONOMICA'!T384</f>
        <v>0</v>
      </c>
      <c r="M384" s="230"/>
      <c r="N384" s="128">
        <f>'EV ECONOMICA'!Y384</f>
        <v>0</v>
      </c>
      <c r="O384" s="230"/>
      <c r="P384" s="128">
        <f>'EV ECONOMICA'!AD384</f>
        <v>0</v>
      </c>
      <c r="Q384" s="230"/>
      <c r="R384" s="128">
        <f>'EV ECONOMICA'!AI384</f>
        <v>0</v>
      </c>
      <c r="S384" s="230"/>
      <c r="T384" s="128">
        <f>'EV ECONOMICA'!AN384</f>
        <v>0</v>
      </c>
      <c r="U384" s="230"/>
      <c r="V384" s="128">
        <f>'EV ECONOMICA'!AS384</f>
        <v>0</v>
      </c>
      <c r="W384" s="230"/>
      <c r="X384" s="128">
        <f>'EV ECONOMICA'!AX384</f>
        <v>0</v>
      </c>
      <c r="Y384" s="230"/>
      <c r="Z384" s="128">
        <f>'EV ECONOMICA'!BC384</f>
        <v>0</v>
      </c>
      <c r="AA384" s="230"/>
      <c r="AB384" s="128">
        <f>'EV ECONOMICA'!BH384</f>
        <v>0</v>
      </c>
      <c r="AC384" s="230"/>
      <c r="AD384" s="128">
        <f>'EV ECONOMICA'!BM384</f>
        <v>0</v>
      </c>
      <c r="AE384" s="230"/>
      <c r="AF384" s="128">
        <f>'EV ECONOMICA'!BR384</f>
        <v>9000</v>
      </c>
      <c r="AG384" s="230" t="s">
        <v>38</v>
      </c>
      <c r="AH384" s="128">
        <f>'EV ECONOMICA'!BW384</f>
        <v>0</v>
      </c>
      <c r="AI384" s="230"/>
      <c r="AJ384" s="128">
        <f>'EV ECONOMICA'!CB384</f>
        <v>0</v>
      </c>
      <c r="AK384" s="230"/>
      <c r="AL384" s="128">
        <f>'EV ECONOMICA'!CG384</f>
        <v>0</v>
      </c>
      <c r="AM384" s="230"/>
      <c r="AN384" s="128">
        <f>'EV ECONOMICA'!CL384</f>
        <v>0</v>
      </c>
      <c r="AO384" s="230"/>
      <c r="AP384" s="128">
        <f>'EV ECONOMICA'!CQ384</f>
        <v>0</v>
      </c>
      <c r="AQ384" s="230"/>
      <c r="AR384" s="128">
        <f>'EV ECONOMICA'!CV384</f>
        <v>0</v>
      </c>
      <c r="AS384" s="230"/>
      <c r="AT384" s="128">
        <f>'EV ECONOMICA'!DA384</f>
        <v>0</v>
      </c>
      <c r="AU384" s="230"/>
      <c r="AV384" s="128">
        <f>'EV ECONOMICA'!DF384</f>
        <v>0</v>
      </c>
      <c r="AW384" s="230"/>
      <c r="AX384" s="128">
        <f>'EV ECONOMICA'!DK384</f>
        <v>19561</v>
      </c>
      <c r="AY384" s="230" t="s">
        <v>38</v>
      </c>
      <c r="AZ384" s="128">
        <f>'EV ECONOMICA'!DP384</f>
        <v>0</v>
      </c>
      <c r="BA384" s="230"/>
      <c r="BB384" s="128">
        <f>'EV ECONOMICA'!DU384</f>
        <v>0</v>
      </c>
      <c r="BC384" s="230"/>
      <c r="BD384" s="128">
        <f>'EV ECONOMICA'!DZ384</f>
        <v>0</v>
      </c>
      <c r="BE384" s="230"/>
      <c r="BF384" s="128">
        <f>'EV ECONOMICA'!EE384</f>
        <v>0</v>
      </c>
      <c r="BG384" s="230"/>
      <c r="BH384" s="128">
        <f>'EV ECONOMICA'!EJ384</f>
        <v>0</v>
      </c>
      <c r="BI384" s="230"/>
    </row>
    <row r="385" spans="1:63" s="226" customFormat="1" ht="165.75" x14ac:dyDescent="0.2">
      <c r="A385" s="103">
        <v>376</v>
      </c>
      <c r="B385" s="202" t="s">
        <v>547</v>
      </c>
      <c r="C385" s="121" t="s">
        <v>548</v>
      </c>
      <c r="D385" s="146">
        <v>1</v>
      </c>
      <c r="E385" s="227" t="s">
        <v>53</v>
      </c>
      <c r="F385" s="228">
        <v>1</v>
      </c>
      <c r="G385" s="25">
        <v>414715</v>
      </c>
      <c r="H385" s="128">
        <f>'EV ECONOMICA'!J385</f>
        <v>0</v>
      </c>
      <c r="I385" s="230"/>
      <c r="J385" s="128">
        <f>'EV ECONOMICA'!O385</f>
        <v>0</v>
      </c>
      <c r="K385" s="230"/>
      <c r="L385" s="128">
        <f>'EV ECONOMICA'!T385</f>
        <v>0</v>
      </c>
      <c r="M385" s="230"/>
      <c r="N385" s="128">
        <f>'EV ECONOMICA'!Y385</f>
        <v>0</v>
      </c>
      <c r="O385" s="230"/>
      <c r="P385" s="128">
        <f>'EV ECONOMICA'!AD385</f>
        <v>0</v>
      </c>
      <c r="Q385" s="230"/>
      <c r="R385" s="128">
        <f>'EV ECONOMICA'!AI385</f>
        <v>0</v>
      </c>
      <c r="S385" s="230"/>
      <c r="T385" s="128">
        <f>'EV ECONOMICA'!AN385</f>
        <v>0</v>
      </c>
      <c r="U385" s="230"/>
      <c r="V385" s="128">
        <f>'EV ECONOMICA'!AS385</f>
        <v>0</v>
      </c>
      <c r="W385" s="230"/>
      <c r="X385" s="128">
        <f>'EV ECONOMICA'!AX385</f>
        <v>0</v>
      </c>
      <c r="Y385" s="230"/>
      <c r="Z385" s="128">
        <f>'EV ECONOMICA'!BC385</f>
        <v>0</v>
      </c>
      <c r="AA385" s="230"/>
      <c r="AB385" s="128">
        <f>'EV ECONOMICA'!BH385</f>
        <v>0</v>
      </c>
      <c r="AC385" s="230"/>
      <c r="AD385" s="128">
        <f>'EV ECONOMICA'!BM385</f>
        <v>360570</v>
      </c>
      <c r="AE385" s="230" t="s">
        <v>39</v>
      </c>
      <c r="AF385" s="128">
        <f>'EV ECONOMICA'!BR385</f>
        <v>0</v>
      </c>
      <c r="AG385" s="230"/>
      <c r="AH385" s="128">
        <f>'EV ECONOMICA'!BW385</f>
        <v>0</v>
      </c>
      <c r="AI385" s="230"/>
      <c r="AJ385" s="128">
        <f>'EV ECONOMICA'!CB385</f>
        <v>0</v>
      </c>
      <c r="AK385" s="230"/>
      <c r="AL385" s="128">
        <f>'EV ECONOMICA'!CG385</f>
        <v>0</v>
      </c>
      <c r="AM385" s="230"/>
      <c r="AN385" s="128">
        <f>'EV ECONOMICA'!CL385</f>
        <v>0</v>
      </c>
      <c r="AO385" s="230"/>
      <c r="AP385" s="128">
        <f>'EV ECONOMICA'!CQ385</f>
        <v>0</v>
      </c>
      <c r="AQ385" s="230"/>
      <c r="AR385" s="128">
        <f>'EV ECONOMICA'!CV385</f>
        <v>0</v>
      </c>
      <c r="AS385" s="230"/>
      <c r="AT385" s="128">
        <f>'EV ECONOMICA'!DA385</f>
        <v>0</v>
      </c>
      <c r="AU385" s="230"/>
      <c r="AV385" s="128">
        <f>'EV ECONOMICA'!DF385</f>
        <v>0</v>
      </c>
      <c r="AW385" s="230"/>
      <c r="AX385" s="128">
        <f>'EV ECONOMICA'!DK385</f>
        <v>0</v>
      </c>
      <c r="AY385" s="230"/>
      <c r="AZ385" s="128">
        <f>'EV ECONOMICA'!DP385</f>
        <v>0</v>
      </c>
      <c r="BA385" s="230"/>
      <c r="BB385" s="128">
        <f>'EV ECONOMICA'!DU385</f>
        <v>0</v>
      </c>
      <c r="BC385" s="230"/>
      <c r="BD385" s="128">
        <f>'EV ECONOMICA'!DZ385</f>
        <v>0</v>
      </c>
      <c r="BE385" s="230"/>
      <c r="BF385" s="128">
        <f>'EV ECONOMICA'!EE385</f>
        <v>0</v>
      </c>
      <c r="BG385" s="230"/>
      <c r="BH385" s="128">
        <f>'EV ECONOMICA'!EJ385</f>
        <v>414715</v>
      </c>
      <c r="BI385" s="230" t="s">
        <v>39</v>
      </c>
    </row>
    <row r="386" spans="1:63" s="226" customFormat="1" ht="165.75" x14ac:dyDescent="0.2">
      <c r="A386" s="103">
        <v>377</v>
      </c>
      <c r="B386" s="202" t="s">
        <v>549</v>
      </c>
      <c r="C386" s="121" t="s">
        <v>550</v>
      </c>
      <c r="D386" s="146">
        <v>1</v>
      </c>
      <c r="E386" s="227" t="s">
        <v>53</v>
      </c>
      <c r="F386" s="228">
        <v>1</v>
      </c>
      <c r="G386" s="25">
        <v>414715</v>
      </c>
      <c r="H386" s="128">
        <f>'EV ECONOMICA'!J386</f>
        <v>0</v>
      </c>
      <c r="I386" s="230"/>
      <c r="J386" s="128">
        <f>'EV ECONOMICA'!O386</f>
        <v>0</v>
      </c>
      <c r="K386" s="230"/>
      <c r="L386" s="128">
        <f>'EV ECONOMICA'!T386</f>
        <v>0</v>
      </c>
      <c r="M386" s="230"/>
      <c r="N386" s="128">
        <f>'EV ECONOMICA'!Y386</f>
        <v>0</v>
      </c>
      <c r="O386" s="230"/>
      <c r="P386" s="128">
        <f>'EV ECONOMICA'!AD386</f>
        <v>0</v>
      </c>
      <c r="Q386" s="230"/>
      <c r="R386" s="128">
        <f>'EV ECONOMICA'!AI386</f>
        <v>0</v>
      </c>
      <c r="S386" s="230"/>
      <c r="T386" s="128">
        <f>'EV ECONOMICA'!AN386</f>
        <v>0</v>
      </c>
      <c r="U386" s="230"/>
      <c r="V386" s="128">
        <f>'EV ECONOMICA'!AS386</f>
        <v>0</v>
      </c>
      <c r="W386" s="230"/>
      <c r="X386" s="128">
        <f>'EV ECONOMICA'!AX386</f>
        <v>0</v>
      </c>
      <c r="Y386" s="230"/>
      <c r="Z386" s="128">
        <f>'EV ECONOMICA'!BC386</f>
        <v>0</v>
      </c>
      <c r="AA386" s="230"/>
      <c r="AB386" s="128">
        <f>'EV ECONOMICA'!BH386</f>
        <v>0</v>
      </c>
      <c r="AC386" s="230"/>
      <c r="AD386" s="128">
        <f>'EV ECONOMICA'!BM386</f>
        <v>360570</v>
      </c>
      <c r="AE386" s="230" t="s">
        <v>39</v>
      </c>
      <c r="AF386" s="128">
        <f>'EV ECONOMICA'!BR386</f>
        <v>0</v>
      </c>
      <c r="AG386" s="230"/>
      <c r="AH386" s="128">
        <f>'EV ECONOMICA'!BW386</f>
        <v>0</v>
      </c>
      <c r="AI386" s="230"/>
      <c r="AJ386" s="128">
        <f>'EV ECONOMICA'!CB386</f>
        <v>0</v>
      </c>
      <c r="AK386" s="230"/>
      <c r="AL386" s="128">
        <f>'EV ECONOMICA'!CG386</f>
        <v>0</v>
      </c>
      <c r="AM386" s="230"/>
      <c r="AN386" s="128">
        <f>'EV ECONOMICA'!CL386</f>
        <v>0</v>
      </c>
      <c r="AO386" s="230"/>
      <c r="AP386" s="128">
        <f>'EV ECONOMICA'!CQ386</f>
        <v>0</v>
      </c>
      <c r="AQ386" s="230"/>
      <c r="AR386" s="128">
        <f>'EV ECONOMICA'!CV386</f>
        <v>0</v>
      </c>
      <c r="AS386" s="230"/>
      <c r="AT386" s="128">
        <f>'EV ECONOMICA'!DA386</f>
        <v>0</v>
      </c>
      <c r="AU386" s="230"/>
      <c r="AV386" s="128">
        <f>'EV ECONOMICA'!DF386</f>
        <v>0</v>
      </c>
      <c r="AW386" s="230"/>
      <c r="AX386" s="128">
        <f>'EV ECONOMICA'!DK386</f>
        <v>0</v>
      </c>
      <c r="AY386" s="230"/>
      <c r="AZ386" s="128">
        <f>'EV ECONOMICA'!DP386</f>
        <v>0</v>
      </c>
      <c r="BA386" s="230"/>
      <c r="BB386" s="128">
        <f>'EV ECONOMICA'!DU386</f>
        <v>0</v>
      </c>
      <c r="BC386" s="230"/>
      <c r="BD386" s="128">
        <f>'EV ECONOMICA'!DZ386</f>
        <v>0</v>
      </c>
      <c r="BE386" s="230"/>
      <c r="BF386" s="128">
        <f>'EV ECONOMICA'!EE386</f>
        <v>0</v>
      </c>
      <c r="BG386" s="230"/>
      <c r="BH386" s="128">
        <f>'EV ECONOMICA'!EJ386</f>
        <v>414715</v>
      </c>
      <c r="BI386" s="230" t="s">
        <v>39</v>
      </c>
    </row>
    <row r="387" spans="1:63" s="226" customFormat="1" ht="25.5" x14ac:dyDescent="0.2">
      <c r="A387" s="103">
        <v>378</v>
      </c>
      <c r="B387" s="202" t="s">
        <v>551</v>
      </c>
      <c r="C387" s="121" t="s">
        <v>265</v>
      </c>
      <c r="D387" s="146">
        <v>1</v>
      </c>
      <c r="E387" s="227" t="s">
        <v>53</v>
      </c>
      <c r="F387" s="228">
        <v>182</v>
      </c>
      <c r="G387" s="25">
        <v>190.4</v>
      </c>
      <c r="H387" s="128">
        <f>'EV ECONOMICA'!J387</f>
        <v>0</v>
      </c>
      <c r="I387" s="230"/>
      <c r="J387" s="128">
        <f>'EV ECONOMICA'!O387</f>
        <v>0</v>
      </c>
      <c r="K387" s="230"/>
      <c r="L387" s="128">
        <f>'EV ECONOMICA'!T387</f>
        <v>0</v>
      </c>
      <c r="M387" s="230"/>
      <c r="N387" s="128">
        <f>'EV ECONOMICA'!Y387</f>
        <v>0</v>
      </c>
      <c r="O387" s="230"/>
      <c r="P387" s="128">
        <f>'EV ECONOMICA'!AD387</f>
        <v>0</v>
      </c>
      <c r="Q387" s="230"/>
      <c r="R387" s="128">
        <f>'EV ECONOMICA'!AI387</f>
        <v>0</v>
      </c>
      <c r="S387" s="230"/>
      <c r="T387" s="128">
        <f>'EV ECONOMICA'!AN387</f>
        <v>211.82</v>
      </c>
      <c r="U387" s="230" t="s">
        <v>39</v>
      </c>
      <c r="V387" s="128">
        <f>'EV ECONOMICA'!AS387</f>
        <v>0</v>
      </c>
      <c r="W387" s="230"/>
      <c r="X387" s="128">
        <f>'EV ECONOMICA'!AX387</f>
        <v>196.35</v>
      </c>
      <c r="Y387" s="230" t="s">
        <v>575</v>
      </c>
      <c r="Z387" s="128">
        <f>'EV ECONOMICA'!BC387</f>
        <v>0</v>
      </c>
      <c r="AA387" s="230"/>
      <c r="AB387" s="128">
        <f>'EV ECONOMICA'!BH387</f>
        <v>0</v>
      </c>
      <c r="AC387" s="230"/>
      <c r="AD387" s="128">
        <f>'EV ECONOMICA'!BM387</f>
        <v>0</v>
      </c>
      <c r="AE387" s="230"/>
      <c r="AF387" s="128">
        <f>'EV ECONOMICA'!BR387</f>
        <v>0</v>
      </c>
      <c r="AG387" s="230"/>
      <c r="AH387" s="128">
        <f>'EV ECONOMICA'!BW387</f>
        <v>180.88</v>
      </c>
      <c r="AI387" s="230" t="s">
        <v>39</v>
      </c>
      <c r="AJ387" s="128">
        <f>'EV ECONOMICA'!CB387</f>
        <v>0</v>
      </c>
      <c r="AK387" s="230"/>
      <c r="AL387" s="128">
        <f>'EV ECONOMICA'!CG387</f>
        <v>0</v>
      </c>
      <c r="AM387" s="230"/>
      <c r="AN387" s="128">
        <f>'EV ECONOMICA'!CL387</f>
        <v>0</v>
      </c>
      <c r="AO387" s="230"/>
      <c r="AP387" s="128">
        <f>'EV ECONOMICA'!CQ387</f>
        <v>0</v>
      </c>
      <c r="AQ387" s="230"/>
      <c r="AR387" s="128">
        <f>'EV ECONOMICA'!CV387</f>
        <v>0</v>
      </c>
      <c r="AS387" s="230"/>
      <c r="AT387" s="128">
        <f>'EV ECONOMICA'!DA387</f>
        <v>0</v>
      </c>
      <c r="AU387" s="230"/>
      <c r="AV387" s="128">
        <f>'EV ECONOMICA'!DF387</f>
        <v>0</v>
      </c>
      <c r="AW387" s="230"/>
      <c r="AX387" s="128">
        <f>'EV ECONOMICA'!DK387</f>
        <v>0</v>
      </c>
      <c r="AY387" s="230"/>
      <c r="AZ387" s="128">
        <f>'EV ECONOMICA'!DP387</f>
        <v>0</v>
      </c>
      <c r="BA387" s="230"/>
      <c r="BB387" s="128">
        <f>'EV ECONOMICA'!DU387</f>
        <v>0</v>
      </c>
      <c r="BC387" s="230"/>
      <c r="BD387" s="128">
        <f>'EV ECONOMICA'!DZ387</f>
        <v>0</v>
      </c>
      <c r="BE387" s="230"/>
      <c r="BF387" s="128">
        <f>'EV ECONOMICA'!EE387</f>
        <v>0</v>
      </c>
      <c r="BG387" s="230"/>
      <c r="BH387" s="128">
        <f>'EV ECONOMICA'!EJ387</f>
        <v>0</v>
      </c>
      <c r="BI387" s="230"/>
    </row>
    <row r="388" spans="1:63" s="30" customFormat="1" ht="15.75" thickBot="1" x14ac:dyDescent="0.3">
      <c r="A388" s="234"/>
      <c r="B388" s="235"/>
      <c r="C388" s="235"/>
      <c r="D388" s="236"/>
      <c r="E388" s="236"/>
      <c r="F388" s="236"/>
      <c r="G388" s="238"/>
      <c r="H388" s="194">
        <f>SUM(H10:H387)</f>
        <v>162876.20000000001</v>
      </c>
      <c r="I388" s="242"/>
      <c r="J388" s="194">
        <f t="shared" ref="J388" si="0">SUM(J10:J387)</f>
        <v>551620</v>
      </c>
      <c r="K388" s="242"/>
      <c r="L388" s="194">
        <f t="shared" ref="L388" si="1">SUM(L10:L387)</f>
        <v>454040</v>
      </c>
      <c r="M388" s="242"/>
      <c r="N388" s="194">
        <f t="shared" ref="N388" si="2">SUM(N10:N387)</f>
        <v>399108.70999999996</v>
      </c>
      <c r="O388" s="242"/>
      <c r="P388" s="194">
        <f t="shared" ref="P388" si="3">SUM(P10:P387)</f>
        <v>100149.48000000001</v>
      </c>
      <c r="Q388" s="242"/>
      <c r="R388" s="194">
        <f t="shared" ref="R388" si="4">SUM(R10:R387)</f>
        <v>490032.67</v>
      </c>
      <c r="S388" s="242"/>
      <c r="T388" s="194">
        <f t="shared" ref="T388" si="5">SUM(T10:T387)</f>
        <v>10888074.379999999</v>
      </c>
      <c r="U388" s="242"/>
      <c r="V388" s="194">
        <f t="shared" ref="V388" si="6">SUM(V10:V387)</f>
        <v>3002852</v>
      </c>
      <c r="W388" s="242"/>
      <c r="X388" s="194">
        <f t="shared" ref="X388" si="7">SUM(X10:X387)</f>
        <v>36412278.540000007</v>
      </c>
      <c r="Y388" s="242"/>
      <c r="Z388" s="194">
        <f t="shared" ref="Z388" si="8">SUM(Z10:Z387)</f>
        <v>113050</v>
      </c>
      <c r="AA388" s="242"/>
      <c r="AB388" s="194">
        <f t="shared" ref="AB388" si="9">SUM(AB10:AB387)</f>
        <v>306922.42</v>
      </c>
      <c r="AC388" s="242"/>
      <c r="AD388" s="194">
        <f t="shared" ref="AD388" si="10">SUM(AD10:AD387)</f>
        <v>64633958.079999946</v>
      </c>
      <c r="AE388" s="242"/>
      <c r="AF388" s="194">
        <f t="shared" ref="AF388" si="11">SUM(AF10:AF387)</f>
        <v>2292087.7600000002</v>
      </c>
      <c r="AG388" s="242"/>
      <c r="AH388" s="194">
        <f t="shared" ref="AH388" si="12">SUM(AH10:AH387)</f>
        <v>4684954.7024999997</v>
      </c>
      <c r="AI388" s="242"/>
      <c r="AJ388" s="194">
        <f t="shared" ref="AJ388" si="13">SUM(AJ10:AJ387)</f>
        <v>63768.800000000003</v>
      </c>
      <c r="AK388" s="242"/>
      <c r="AL388" s="194">
        <f t="shared" ref="AL388" si="14">SUM(AL10:AL387)</f>
        <v>220228.83</v>
      </c>
      <c r="AM388" s="242"/>
      <c r="AN388" s="194">
        <f t="shared" ref="AN388" si="15">SUM(AN10:AN387)</f>
        <v>28690497.182168685</v>
      </c>
      <c r="AO388" s="242"/>
      <c r="AP388" s="194">
        <f t="shared" ref="AP388" si="16">SUM(AP10:AP387)</f>
        <v>5997.6</v>
      </c>
      <c r="AQ388" s="242"/>
      <c r="AR388" s="194">
        <f t="shared" ref="AR388" si="17">SUM(AR10:AR387)</f>
        <v>3410399.0050000004</v>
      </c>
      <c r="AS388" s="242"/>
      <c r="AT388" s="194">
        <f t="shared" ref="AT388" si="18">SUM(AT10:AT387)</f>
        <v>131255</v>
      </c>
      <c r="AU388" s="242"/>
      <c r="AV388" s="194">
        <f t="shared" ref="AV388" si="19">SUM(AV10:AV387)</f>
        <v>4848687.9999999991</v>
      </c>
      <c r="AW388" s="242"/>
      <c r="AX388" s="194">
        <f t="shared" ref="AX388" si="20">SUM(AX10:AX387)</f>
        <v>3591482.4299999997</v>
      </c>
      <c r="AY388" s="242"/>
      <c r="AZ388" s="194">
        <f t="shared" ref="AZ388" si="21">SUM(AZ10:AZ387)</f>
        <v>17031449</v>
      </c>
      <c r="BA388" s="242"/>
      <c r="BB388" s="194">
        <f t="shared" ref="BB388:BF388" si="22">SUM(BB10:BB387)</f>
        <v>3610000</v>
      </c>
      <c r="BC388" s="242"/>
      <c r="BD388" s="194">
        <f t="shared" si="22"/>
        <v>77112</v>
      </c>
      <c r="BE388" s="242"/>
      <c r="BF388" s="194">
        <f t="shared" si="22"/>
        <v>896329</v>
      </c>
      <c r="BG388" s="242"/>
      <c r="BH388" s="194">
        <f t="shared" ref="BH388" si="23">SUM(BH10:BH387)</f>
        <v>28019532.5</v>
      </c>
      <c r="BI388" s="242"/>
    </row>
    <row r="389" spans="1:63" ht="15.75" x14ac:dyDescent="0.25">
      <c r="A389" s="26"/>
      <c r="B389" s="27"/>
      <c r="C389" s="27"/>
      <c r="D389" s="21"/>
      <c r="E389" s="21"/>
      <c r="F389" s="21"/>
      <c r="G389" s="28"/>
      <c r="H389" s="28">
        <f>H388-'EV ECONOMICA'!K388</f>
        <v>0</v>
      </c>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c r="AN389" s="28"/>
      <c r="AO389" s="28"/>
      <c r="AP389" s="28"/>
      <c r="AQ389" s="28"/>
      <c r="AR389" s="28"/>
      <c r="AS389" s="28"/>
      <c r="AT389" s="28"/>
      <c r="AU389" s="28"/>
      <c r="AV389" s="28"/>
      <c r="AW389" s="28"/>
      <c r="AX389" s="28"/>
      <c r="AY389" s="28"/>
      <c r="AZ389" s="28"/>
      <c r="BA389" s="28"/>
      <c r="BB389" s="28"/>
      <c r="BC389" s="28"/>
      <c r="BD389" s="28"/>
      <c r="BE389" s="28"/>
      <c r="BF389" s="28"/>
      <c r="BG389" s="28"/>
      <c r="BH389" s="27"/>
      <c r="BI389" s="29"/>
      <c r="BK389" s="35"/>
    </row>
    <row r="390" spans="1:63" ht="15" customHeight="1" x14ac:dyDescent="0.2">
      <c r="A390" s="137" t="str">
        <f>'EV ECONOMICA'!A390:EL390</f>
        <v>11.FECHA: ABRIL 05 DE 2022</v>
      </c>
      <c r="B390" s="135"/>
      <c r="C390" s="135"/>
      <c r="D390" s="135"/>
      <c r="E390" s="135"/>
      <c r="F390" s="135"/>
      <c r="G390" s="135"/>
      <c r="H390" s="135"/>
      <c r="I390" s="135"/>
      <c r="J390" s="135"/>
      <c r="K390" s="135"/>
      <c r="L390" s="135"/>
      <c r="M390" s="135"/>
      <c r="N390" s="135"/>
      <c r="O390" s="135"/>
      <c r="P390" s="135"/>
      <c r="Q390" s="135"/>
      <c r="R390" s="135"/>
      <c r="S390" s="135"/>
      <c r="T390" s="135"/>
      <c r="U390" s="135"/>
      <c r="V390" s="135"/>
      <c r="W390" s="135"/>
      <c r="X390" s="135"/>
      <c r="Y390" s="135"/>
      <c r="Z390" s="135"/>
      <c r="AA390" s="135"/>
      <c r="AB390" s="135"/>
      <c r="AC390" s="135"/>
      <c r="AD390" s="135"/>
      <c r="AE390" s="135"/>
      <c r="AF390" s="135"/>
      <c r="AG390" s="135"/>
      <c r="AH390" s="135"/>
      <c r="AI390" s="135"/>
      <c r="AJ390" s="135"/>
      <c r="AK390" s="135"/>
      <c r="AL390" s="135"/>
      <c r="AM390" s="135"/>
      <c r="AN390" s="135"/>
      <c r="AO390" s="135"/>
      <c r="AP390" s="135"/>
      <c r="AQ390" s="135"/>
      <c r="AR390" s="135"/>
      <c r="AS390" s="135"/>
      <c r="AT390" s="135"/>
      <c r="AU390" s="135"/>
      <c r="AV390" s="135"/>
      <c r="AW390" s="135"/>
      <c r="AX390" s="135"/>
      <c r="AY390" s="135"/>
      <c r="AZ390" s="135"/>
      <c r="BA390" s="135"/>
      <c r="BB390" s="135"/>
      <c r="BC390" s="135"/>
      <c r="BD390" s="135"/>
      <c r="BE390" s="135"/>
      <c r="BF390" s="135"/>
      <c r="BG390" s="135"/>
      <c r="BH390" s="135"/>
      <c r="BI390" s="136"/>
      <c r="BK390" s="35"/>
    </row>
    <row r="391" spans="1:63" x14ac:dyDescent="0.2">
      <c r="A391" s="210"/>
      <c r="B391" s="211"/>
      <c r="C391" s="211"/>
      <c r="D391" s="17"/>
      <c r="E391" s="17"/>
      <c r="F391" s="17"/>
      <c r="G391" s="211"/>
      <c r="H391" s="211"/>
      <c r="I391" s="211"/>
      <c r="J391" s="211"/>
      <c r="K391" s="211"/>
      <c r="L391" s="211"/>
      <c r="M391" s="211"/>
      <c r="N391" s="211"/>
      <c r="O391" s="211"/>
      <c r="P391" s="211"/>
      <c r="Q391" s="211"/>
      <c r="R391" s="211"/>
      <c r="S391" s="211"/>
      <c r="T391" s="211"/>
      <c r="U391" s="211"/>
      <c r="V391" s="211"/>
      <c r="W391" s="211"/>
      <c r="X391" s="211"/>
      <c r="Y391" s="211"/>
      <c r="Z391" s="211"/>
      <c r="AA391" s="211"/>
      <c r="AB391" s="211"/>
      <c r="AC391" s="211"/>
      <c r="AD391" s="211"/>
      <c r="AE391" s="211"/>
      <c r="AF391" s="211"/>
      <c r="AG391" s="211"/>
      <c r="AH391" s="211"/>
      <c r="AI391" s="211"/>
      <c r="AJ391" s="211"/>
      <c r="AK391" s="211"/>
      <c r="AL391" s="211"/>
      <c r="AM391" s="211"/>
      <c r="AN391" s="211"/>
      <c r="AO391" s="211"/>
      <c r="AP391" s="211"/>
      <c r="AQ391" s="211"/>
      <c r="AR391" s="211"/>
      <c r="AS391" s="211"/>
      <c r="AT391" s="211"/>
      <c r="AU391" s="211"/>
      <c r="AV391" s="211"/>
      <c r="AW391" s="211"/>
      <c r="AX391" s="211"/>
      <c r="AY391" s="211"/>
      <c r="AZ391" s="211"/>
      <c r="BA391" s="211"/>
      <c r="BB391" s="211"/>
      <c r="BC391" s="211"/>
      <c r="BD391" s="211"/>
      <c r="BE391" s="211"/>
      <c r="BF391" s="211"/>
      <c r="BG391" s="211"/>
      <c r="BH391" s="211"/>
      <c r="BI391" s="7"/>
      <c r="BK391" s="35"/>
    </row>
    <row r="392" spans="1:63" ht="15" customHeight="1" x14ac:dyDescent="0.2">
      <c r="A392" s="138" t="s">
        <v>19</v>
      </c>
      <c r="B392" s="130"/>
      <c r="C392" s="130"/>
      <c r="D392" s="130"/>
      <c r="E392" s="130"/>
      <c r="F392" s="130"/>
      <c r="G392" s="130"/>
      <c r="H392" s="130"/>
      <c r="I392" s="130"/>
      <c r="J392" s="130"/>
      <c r="K392" s="130"/>
      <c r="L392" s="130"/>
      <c r="M392" s="130"/>
      <c r="N392" s="130"/>
      <c r="O392" s="130"/>
      <c r="P392" s="130"/>
      <c r="Q392" s="130"/>
      <c r="R392" s="130"/>
      <c r="S392" s="130"/>
      <c r="T392" s="130"/>
      <c r="U392" s="130"/>
      <c r="V392" s="130"/>
      <c r="W392" s="130"/>
      <c r="X392" s="130"/>
      <c r="Y392" s="130"/>
      <c r="Z392" s="130"/>
      <c r="AA392" s="130"/>
      <c r="AB392" s="130"/>
      <c r="AC392" s="130"/>
      <c r="AD392" s="130"/>
      <c r="AE392" s="130"/>
      <c r="AF392" s="130"/>
      <c r="AG392" s="130"/>
      <c r="AH392" s="130"/>
      <c r="AI392" s="130"/>
      <c r="AJ392" s="130"/>
      <c r="AK392" s="130"/>
      <c r="AL392" s="130"/>
      <c r="AM392" s="130"/>
      <c r="AN392" s="130"/>
      <c r="AO392" s="130"/>
      <c r="AP392" s="130"/>
      <c r="AQ392" s="130"/>
      <c r="AR392" s="130"/>
      <c r="AS392" s="130"/>
      <c r="AT392" s="130"/>
      <c r="AU392" s="130"/>
      <c r="AV392" s="130"/>
      <c r="AW392" s="130"/>
      <c r="AX392" s="130"/>
      <c r="AY392" s="130"/>
      <c r="AZ392" s="130"/>
      <c r="BA392" s="130"/>
      <c r="BB392" s="130"/>
      <c r="BC392" s="130"/>
      <c r="BD392" s="130"/>
      <c r="BE392" s="130"/>
      <c r="BF392" s="130"/>
      <c r="BG392" s="130"/>
      <c r="BH392" s="130"/>
      <c r="BI392" s="131"/>
    </row>
    <row r="393" spans="1:63" ht="20.25" customHeight="1" thickBot="1" x14ac:dyDescent="0.25">
      <c r="A393" s="132"/>
      <c r="B393" s="133"/>
      <c r="C393" s="133"/>
      <c r="D393" s="133"/>
      <c r="E393" s="133"/>
      <c r="F393" s="133"/>
      <c r="G393" s="133"/>
      <c r="H393" s="133"/>
      <c r="I393" s="133"/>
      <c r="J393" s="133"/>
      <c r="K393" s="133"/>
      <c r="L393" s="133"/>
      <c r="M393" s="133"/>
      <c r="N393" s="133"/>
      <c r="O393" s="133"/>
      <c r="P393" s="133"/>
      <c r="Q393" s="133"/>
      <c r="R393" s="133"/>
      <c r="S393" s="133"/>
      <c r="T393" s="133"/>
      <c r="U393" s="133"/>
      <c r="V393" s="133"/>
      <c r="W393" s="133"/>
      <c r="X393" s="133"/>
      <c r="Y393" s="133"/>
      <c r="Z393" s="133"/>
      <c r="AA393" s="133"/>
      <c r="AB393" s="133"/>
      <c r="AC393" s="133"/>
      <c r="AD393" s="133"/>
      <c r="AE393" s="133"/>
      <c r="AF393" s="133"/>
      <c r="AG393" s="133"/>
      <c r="AH393" s="133"/>
      <c r="AI393" s="133"/>
      <c r="AJ393" s="133"/>
      <c r="AK393" s="133"/>
      <c r="AL393" s="133"/>
      <c r="AM393" s="133"/>
      <c r="AN393" s="133"/>
      <c r="AO393" s="133"/>
      <c r="AP393" s="133"/>
      <c r="AQ393" s="133"/>
      <c r="AR393" s="133"/>
      <c r="AS393" s="133"/>
      <c r="AT393" s="133"/>
      <c r="AU393" s="133"/>
      <c r="AV393" s="133"/>
      <c r="AW393" s="133"/>
      <c r="AX393" s="133"/>
      <c r="AY393" s="133"/>
      <c r="AZ393" s="133"/>
      <c r="BA393" s="133"/>
      <c r="BB393" s="133"/>
      <c r="BC393" s="133"/>
      <c r="BD393" s="133"/>
      <c r="BE393" s="133"/>
      <c r="BF393" s="133"/>
      <c r="BG393" s="133"/>
      <c r="BH393" s="133"/>
      <c r="BI393" s="134"/>
    </row>
    <row r="394" spans="1:63" x14ac:dyDescent="0.2">
      <c r="A394" s="8"/>
      <c r="B394" s="9"/>
      <c r="C394" s="9"/>
      <c r="D394" s="18"/>
      <c r="E394" s="18"/>
      <c r="F394" s="18"/>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5"/>
    </row>
    <row r="395" spans="1:63" x14ac:dyDescent="0.2">
      <c r="A395" s="10"/>
      <c r="B395" s="209"/>
      <c r="C395" s="209"/>
      <c r="D395" s="19"/>
      <c r="E395" s="19"/>
      <c r="F395" s="19"/>
      <c r="G395" s="209"/>
      <c r="H395" s="209"/>
      <c r="I395" s="209"/>
      <c r="J395" s="209"/>
      <c r="K395" s="209"/>
      <c r="L395" s="209"/>
      <c r="M395" s="209"/>
      <c r="N395" s="209"/>
      <c r="O395" s="209"/>
      <c r="P395" s="209"/>
      <c r="Q395" s="209"/>
      <c r="R395" s="209"/>
      <c r="S395" s="209"/>
      <c r="T395" s="209"/>
      <c r="U395" s="209"/>
      <c r="V395" s="209"/>
      <c r="W395" s="209"/>
      <c r="X395" s="209"/>
      <c r="Y395" s="209"/>
      <c r="Z395" s="209"/>
      <c r="AA395" s="209"/>
      <c r="AB395" s="209"/>
      <c r="AC395" s="209"/>
      <c r="AD395" s="209"/>
      <c r="AE395" s="209"/>
      <c r="AF395" s="209"/>
      <c r="AG395" s="209"/>
      <c r="AH395" s="209"/>
      <c r="AI395" s="209"/>
      <c r="AJ395" s="209"/>
      <c r="AK395" s="209"/>
      <c r="AL395" s="209"/>
      <c r="AM395" s="209"/>
      <c r="AN395" s="209"/>
      <c r="AO395" s="209"/>
      <c r="AP395" s="209"/>
      <c r="AQ395" s="209"/>
      <c r="AR395" s="209"/>
      <c r="AS395" s="209"/>
      <c r="AT395" s="209"/>
      <c r="AU395" s="209"/>
      <c r="AV395" s="209"/>
      <c r="AW395" s="209"/>
      <c r="AX395" s="209"/>
      <c r="AY395" s="209"/>
      <c r="AZ395" s="209"/>
      <c r="BA395" s="209"/>
      <c r="BB395" s="209"/>
      <c r="BC395" s="209"/>
      <c r="BD395" s="209"/>
      <c r="BE395" s="209"/>
      <c r="BF395" s="209"/>
      <c r="BG395" s="209"/>
      <c r="BH395" s="209"/>
      <c r="BI395" s="7"/>
    </row>
    <row r="396" spans="1:63" ht="15.75" x14ac:dyDescent="0.2">
      <c r="A396" s="266"/>
      <c r="B396" s="267"/>
      <c r="C396" s="208"/>
      <c r="D396" s="20"/>
      <c r="E396" s="20"/>
      <c r="F396" s="20"/>
      <c r="G396" s="208"/>
      <c r="H396" s="208"/>
      <c r="I396" s="208"/>
      <c r="J396" s="208"/>
      <c r="K396" s="208"/>
      <c r="L396" s="208"/>
      <c r="M396" s="208"/>
      <c r="N396" s="208"/>
      <c r="O396" s="208"/>
      <c r="P396" s="208"/>
      <c r="Q396" s="208"/>
      <c r="R396" s="208"/>
      <c r="S396" s="208"/>
      <c r="T396" s="208"/>
      <c r="U396" s="208"/>
      <c r="V396" s="208"/>
      <c r="W396" s="208"/>
      <c r="X396" s="208"/>
      <c r="Y396" s="208"/>
      <c r="Z396" s="208"/>
      <c r="AA396" s="208"/>
      <c r="AB396" s="208"/>
      <c r="AC396" s="208"/>
      <c r="AD396" s="208"/>
      <c r="AE396" s="208"/>
      <c r="AF396" s="208"/>
      <c r="AG396" s="208"/>
      <c r="AH396" s="208"/>
      <c r="AI396" s="208"/>
      <c r="AJ396" s="208"/>
      <c r="AK396" s="208"/>
      <c r="AL396" s="208"/>
      <c r="AM396" s="208"/>
      <c r="AN396" s="208"/>
      <c r="AO396" s="208"/>
      <c r="AP396" s="208"/>
      <c r="AQ396" s="208"/>
      <c r="AR396" s="208"/>
      <c r="AS396" s="208"/>
      <c r="AT396" s="208"/>
      <c r="AU396" s="208"/>
      <c r="AV396" s="208"/>
      <c r="AW396" s="208"/>
      <c r="AX396" s="208"/>
      <c r="AY396" s="208"/>
      <c r="AZ396" s="208"/>
      <c r="BA396" s="208"/>
      <c r="BB396" s="208"/>
      <c r="BC396" s="208"/>
      <c r="BD396" s="208"/>
      <c r="BE396" s="208"/>
      <c r="BF396" s="208"/>
      <c r="BG396" s="208"/>
      <c r="BH396" s="208"/>
      <c r="BI396" s="7"/>
    </row>
    <row r="397" spans="1:63" ht="15.75" x14ac:dyDescent="0.25">
      <c r="A397" s="11"/>
      <c r="B397" s="12" t="s">
        <v>12</v>
      </c>
      <c r="C397" s="12"/>
      <c r="D397" s="21"/>
      <c r="E397" s="21"/>
      <c r="F397" s="21"/>
      <c r="G397" s="12"/>
      <c r="H397" s="12"/>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7"/>
    </row>
    <row r="398" spans="1:63" x14ac:dyDescent="0.2">
      <c r="A398" s="11"/>
      <c r="B398" s="289" t="s">
        <v>10</v>
      </c>
      <c r="C398" s="289"/>
      <c r="D398" s="289"/>
      <c r="E398" s="209"/>
      <c r="F398" s="209"/>
      <c r="G398" s="209"/>
      <c r="H398" s="209"/>
      <c r="I398" s="209"/>
      <c r="J398" s="209"/>
      <c r="K398" s="209"/>
      <c r="L398" s="209"/>
      <c r="M398" s="209"/>
      <c r="N398" s="209"/>
      <c r="O398" s="209"/>
      <c r="P398" s="209"/>
      <c r="Q398" s="209"/>
      <c r="R398" s="209"/>
      <c r="S398" s="209"/>
      <c r="T398" s="209"/>
      <c r="U398" s="209"/>
      <c r="V398" s="209"/>
      <c r="W398" s="209"/>
      <c r="X398" s="209"/>
      <c r="Y398" s="209"/>
      <c r="Z398" s="209"/>
      <c r="AA398" s="209"/>
      <c r="AB398" s="209"/>
      <c r="AC398" s="209"/>
      <c r="AD398" s="209"/>
      <c r="AE398" s="209"/>
      <c r="AF398" s="209"/>
      <c r="AG398" s="209"/>
      <c r="AH398" s="209"/>
      <c r="AI398" s="209"/>
      <c r="AJ398" s="209"/>
      <c r="AK398" s="209"/>
      <c r="AL398" s="209"/>
      <c r="AM398" s="209"/>
      <c r="AN398" s="209"/>
      <c r="AO398" s="209"/>
      <c r="AP398" s="209"/>
      <c r="AQ398" s="209"/>
      <c r="AR398" s="209"/>
      <c r="AS398" s="209"/>
      <c r="AT398" s="209"/>
      <c r="AU398" s="209"/>
      <c r="AV398" s="209"/>
      <c r="AW398" s="209"/>
      <c r="AX398" s="209"/>
      <c r="AY398" s="209"/>
      <c r="AZ398" s="209"/>
      <c r="BA398" s="209"/>
      <c r="BB398" s="209"/>
      <c r="BC398" s="209"/>
      <c r="BD398" s="209"/>
      <c r="BE398" s="209"/>
      <c r="BF398" s="209"/>
      <c r="BG398" s="209"/>
      <c r="BH398" s="209"/>
      <c r="BI398" s="7"/>
    </row>
    <row r="399" spans="1:63" ht="15.75" x14ac:dyDescent="0.25">
      <c r="A399" s="11"/>
      <c r="B399" s="12"/>
      <c r="C399" s="12"/>
      <c r="D399" s="21"/>
      <c r="E399" s="21"/>
      <c r="F399" s="21"/>
      <c r="G399" s="12"/>
      <c r="H399" s="12"/>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7"/>
    </row>
    <row r="400" spans="1:63" ht="15.75" x14ac:dyDescent="0.25">
      <c r="A400" s="11" t="s">
        <v>4</v>
      </c>
      <c r="B400" s="6" t="s">
        <v>9</v>
      </c>
      <c r="C400" s="6"/>
      <c r="D400" s="22"/>
      <c r="E400" s="22"/>
      <c r="F400" s="22"/>
      <c r="G400" s="12"/>
      <c r="H400" s="12"/>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7"/>
    </row>
    <row r="401" spans="1:61" x14ac:dyDescent="0.2">
      <c r="A401" s="11" t="s">
        <v>5</v>
      </c>
      <c r="B401" s="6" t="s">
        <v>10</v>
      </c>
      <c r="C401" s="6"/>
      <c r="D401" s="22"/>
      <c r="E401" s="22"/>
      <c r="F401" s="22"/>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7"/>
    </row>
    <row r="402" spans="1:61" ht="15.75" thickBot="1" x14ac:dyDescent="0.25">
      <c r="A402" s="13"/>
      <c r="B402" s="14"/>
      <c r="C402" s="14"/>
      <c r="D402" s="23"/>
      <c r="E402" s="23"/>
      <c r="F402" s="23"/>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5"/>
    </row>
    <row r="404" spans="1:61" x14ac:dyDescent="0.2">
      <c r="A404" s="244"/>
    </row>
    <row r="405" spans="1:61" x14ac:dyDescent="0.2">
      <c r="A405" s="244"/>
    </row>
    <row r="406" spans="1:61" x14ac:dyDescent="0.2">
      <c r="A406" s="244"/>
    </row>
    <row r="407" spans="1:61" x14ac:dyDescent="0.2">
      <c r="A407" s="244"/>
    </row>
    <row r="408" spans="1:61" x14ac:dyDescent="0.2">
      <c r="A408" s="244"/>
    </row>
    <row r="409" spans="1:61" x14ac:dyDescent="0.2">
      <c r="A409" s="244"/>
    </row>
    <row r="410" spans="1:61" x14ac:dyDescent="0.2">
      <c r="A410" s="244"/>
    </row>
    <row r="411" spans="1:61" x14ac:dyDescent="0.2">
      <c r="A411" s="244"/>
    </row>
    <row r="412" spans="1:61" x14ac:dyDescent="0.2">
      <c r="A412" s="244"/>
    </row>
    <row r="413" spans="1:61" x14ac:dyDescent="0.2">
      <c r="A413" s="244"/>
    </row>
    <row r="414" spans="1:61" x14ac:dyDescent="0.2">
      <c r="A414" s="244"/>
    </row>
    <row r="415" spans="1:61" x14ac:dyDescent="0.2">
      <c r="A415" s="244"/>
    </row>
    <row r="416" spans="1:61" x14ac:dyDescent="0.2">
      <c r="A416" s="244"/>
    </row>
  </sheetData>
  <sheetProtection algorithmName="SHA-512" hashValue="ghgTMWxjMFT8+n2OfRVZrGXftyoOCUR0H321YzD7CuxKcvnFhqW4OOMKBvtz6Oj8SKc20xFC0WJS8rfJzIQjaw==" saltValue="Fm7vrQWlpkPXkgjh3Q2o6w==" spinCount="100000" sheet="1" objects="1" scenarios="1"/>
  <autoFilter ref="A9:BK390" xr:uid="{EC33DFEA-7CA5-40F7-BAB2-27E52571F2C7}"/>
  <mergeCells count="41">
    <mergeCell ref="BD8:BE8"/>
    <mergeCell ref="BF8:BG8"/>
    <mergeCell ref="BH8:BI8"/>
    <mergeCell ref="A396:B396"/>
    <mergeCell ref="B398:D398"/>
    <mergeCell ref="G8:G9"/>
    <mergeCell ref="A8:A9"/>
    <mergeCell ref="B8:B9"/>
    <mergeCell ref="D8:D9"/>
    <mergeCell ref="H8:I8"/>
    <mergeCell ref="AX8:AY8"/>
    <mergeCell ref="C8:C9"/>
    <mergeCell ref="AP8:AQ8"/>
    <mergeCell ref="AR8:AS8"/>
    <mergeCell ref="AT8:AU8"/>
    <mergeCell ref="AV8:AW8"/>
    <mergeCell ref="E8:E9"/>
    <mergeCell ref="F8:F9"/>
    <mergeCell ref="A1:A3"/>
    <mergeCell ref="A5:BI5"/>
    <mergeCell ref="A6:BI6"/>
    <mergeCell ref="A7:BI7"/>
    <mergeCell ref="B1:AY3"/>
    <mergeCell ref="J8:K8"/>
    <mergeCell ref="L8:M8"/>
    <mergeCell ref="N8:O8"/>
    <mergeCell ref="P8:Q8"/>
    <mergeCell ref="R8:S8"/>
    <mergeCell ref="T8:U8"/>
    <mergeCell ref="V8:W8"/>
    <mergeCell ref="X8:Y8"/>
    <mergeCell ref="Z8:AA8"/>
    <mergeCell ref="AB8:AC8"/>
    <mergeCell ref="AL8:AM8"/>
    <mergeCell ref="AN8:AO8"/>
    <mergeCell ref="AZ8:BA8"/>
    <mergeCell ref="BB8:BC8"/>
    <mergeCell ref="AD8:AE8"/>
    <mergeCell ref="AF8:AG8"/>
    <mergeCell ref="AH8:AI8"/>
    <mergeCell ref="AJ8:AK8"/>
  </mergeCells>
  <conditionalFormatting sqref="B10:C10">
    <cfRule type="duplicateValues" dxfId="81" priority="1"/>
  </conditionalFormatting>
  <conditionalFormatting sqref="B11:C387">
    <cfRule type="duplicateValues" dxfId="80" priority="2"/>
  </conditionalFormatting>
  <pageMargins left="0.70866141732283472" right="0.70866141732283472" top="0.74803149606299213" bottom="0.74803149606299213" header="0.31496062992125984" footer="0.31496062992125984"/>
  <pageSetup scale="5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0D49F-017C-4DA2-B8C9-59530B9B7C9D}">
  <dimension ref="A1:AH387"/>
  <sheetViews>
    <sheetView topLeftCell="A7" workbookViewId="0">
      <pane xSplit="3" ySplit="3" topLeftCell="G35" activePane="bottomRight" state="frozen"/>
      <selection activeCell="A7" sqref="A7"/>
      <selection pane="topRight" activeCell="D7" sqref="D7"/>
      <selection pane="bottomLeft" activeCell="A10" sqref="A10"/>
      <selection pane="bottomRight" activeCell="M61" sqref="M61"/>
    </sheetView>
  </sheetViews>
  <sheetFormatPr baseColWidth="10" defaultRowHeight="15" x14ac:dyDescent="0.2"/>
  <cols>
    <col min="1" max="1" width="7.5703125" style="36" customWidth="1"/>
    <col min="2" max="2" width="55" style="36" customWidth="1"/>
    <col min="3" max="3" width="26.28515625" style="36" customWidth="1"/>
    <col min="4" max="4" width="12.42578125" style="37" customWidth="1"/>
    <col min="5" max="24" width="18.140625" style="36" customWidth="1"/>
    <col min="25" max="27" width="16.42578125" style="36" customWidth="1"/>
    <col min="28" max="30" width="16.85546875" style="36" customWidth="1"/>
    <col min="31" max="31" width="20.5703125" style="36" bestFit="1" customWidth="1"/>
    <col min="32" max="16384" width="11.42578125" style="36"/>
  </cols>
  <sheetData>
    <row r="1" spans="1:34" ht="20.25" customHeight="1" x14ac:dyDescent="0.2">
      <c r="A1" s="305"/>
      <c r="B1" s="308" t="s">
        <v>3</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row>
    <row r="2" spans="1:34" ht="21.75" customHeight="1" x14ac:dyDescent="0.2">
      <c r="A2" s="306"/>
      <c r="B2" s="308"/>
      <c r="C2" s="309"/>
      <c r="D2" s="309"/>
      <c r="E2" s="309"/>
      <c r="F2" s="309"/>
      <c r="G2" s="309"/>
      <c r="H2" s="309"/>
      <c r="I2" s="309"/>
      <c r="J2" s="309"/>
      <c r="K2" s="309"/>
      <c r="L2" s="309"/>
      <c r="M2" s="309"/>
      <c r="N2" s="309"/>
      <c r="O2" s="309"/>
      <c r="P2" s="309"/>
      <c r="Q2" s="309"/>
      <c r="R2" s="309"/>
      <c r="S2" s="309"/>
      <c r="T2" s="309"/>
      <c r="U2" s="309"/>
      <c r="V2" s="309"/>
      <c r="W2" s="309"/>
      <c r="X2" s="309"/>
      <c r="Y2" s="309"/>
      <c r="Z2" s="309"/>
      <c r="AA2" s="309"/>
      <c r="AB2" s="309"/>
      <c r="AC2" s="309"/>
      <c r="AD2" s="309"/>
      <c r="AE2" s="309"/>
    </row>
    <row r="3" spans="1:34" ht="27" customHeight="1" thickBot="1" x14ac:dyDescent="0.25">
      <c r="A3" s="307"/>
      <c r="B3" s="310"/>
      <c r="C3" s="311"/>
      <c r="D3" s="311"/>
      <c r="E3" s="311"/>
      <c r="F3" s="311"/>
      <c r="G3" s="311"/>
      <c r="H3" s="311"/>
      <c r="I3" s="311"/>
      <c r="J3" s="311"/>
      <c r="K3" s="311"/>
      <c r="L3" s="311"/>
      <c r="M3" s="311"/>
      <c r="N3" s="311"/>
      <c r="O3" s="311"/>
      <c r="P3" s="311"/>
      <c r="Q3" s="311"/>
      <c r="R3" s="311"/>
      <c r="S3" s="311"/>
      <c r="T3" s="311"/>
      <c r="U3" s="311"/>
      <c r="V3" s="311"/>
      <c r="W3" s="311"/>
      <c r="X3" s="311"/>
      <c r="Y3" s="311"/>
      <c r="Z3" s="311"/>
      <c r="AA3" s="311"/>
      <c r="AB3" s="311"/>
      <c r="AC3" s="311"/>
      <c r="AD3" s="311"/>
      <c r="AE3" s="311"/>
    </row>
    <row r="4" spans="1:34" ht="15.75" thickBot="1" x14ac:dyDescent="0.25"/>
    <row r="5" spans="1:34" ht="15.75" customHeight="1" x14ac:dyDescent="0.2">
      <c r="A5" s="312" t="str">
        <f>'EV ECONOMICA'!A5:EL5</f>
        <v>1. INVITACION IC-102-2022</v>
      </c>
      <c r="B5" s="313"/>
      <c r="C5" s="313"/>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row>
    <row r="6" spans="1:34" ht="7.5" customHeight="1" x14ac:dyDescent="0.2">
      <c r="A6" s="314"/>
      <c r="B6" s="315"/>
      <c r="C6" s="315"/>
      <c r="D6" s="315"/>
      <c r="E6" s="315"/>
      <c r="F6" s="315"/>
      <c r="G6" s="315"/>
      <c r="H6" s="315"/>
      <c r="I6" s="315"/>
      <c r="J6" s="315"/>
      <c r="K6" s="315"/>
      <c r="L6" s="315"/>
      <c r="M6" s="315"/>
      <c r="N6" s="315"/>
      <c r="O6" s="315"/>
      <c r="P6" s="315"/>
      <c r="Q6" s="315"/>
      <c r="R6" s="315"/>
      <c r="S6" s="315"/>
      <c r="T6" s="315"/>
      <c r="U6" s="315"/>
      <c r="V6" s="315"/>
      <c r="W6" s="315"/>
      <c r="X6" s="315"/>
      <c r="Y6" s="315"/>
      <c r="Z6" s="315"/>
      <c r="AA6" s="315"/>
      <c r="AB6" s="315"/>
      <c r="AC6" s="315"/>
      <c r="AD6" s="315"/>
      <c r="AE6" s="315"/>
    </row>
    <row r="7" spans="1:34" ht="36" customHeight="1" thickBot="1" x14ac:dyDescent="0.25">
      <c r="A7" s="316" t="str">
        <f>'EV ECONOMICA'!A7:EL7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17"/>
      <c r="C7" s="317"/>
      <c r="D7" s="317"/>
      <c r="E7" s="318"/>
      <c r="F7" s="318"/>
      <c r="G7" s="318"/>
      <c r="H7" s="318"/>
      <c r="I7" s="318"/>
      <c r="J7" s="318"/>
      <c r="K7" s="318"/>
      <c r="L7" s="318"/>
      <c r="M7" s="318"/>
      <c r="N7" s="318"/>
      <c r="O7" s="318"/>
      <c r="P7" s="318"/>
      <c r="Q7" s="318"/>
      <c r="R7" s="318"/>
      <c r="S7" s="318"/>
      <c r="T7" s="318"/>
      <c r="U7" s="318"/>
      <c r="V7" s="318"/>
      <c r="W7" s="318"/>
      <c r="X7" s="318"/>
      <c r="Y7" s="318"/>
      <c r="Z7" s="318"/>
      <c r="AA7" s="318"/>
      <c r="AB7" s="318"/>
      <c r="AC7" s="318"/>
      <c r="AD7" s="318"/>
      <c r="AE7" s="318"/>
    </row>
    <row r="8" spans="1:34" s="39" customFormat="1" ht="37.5" customHeight="1" x14ac:dyDescent="0.2">
      <c r="A8" s="290" t="s">
        <v>16</v>
      </c>
      <c r="B8" s="292" t="s">
        <v>37</v>
      </c>
      <c r="C8" s="298" t="s">
        <v>22</v>
      </c>
      <c r="D8" s="294" t="s">
        <v>17</v>
      </c>
      <c r="E8" s="38" t="str">
        <f>LISTA!A2</f>
        <v>ALFA TRADING S.A.S</v>
      </c>
      <c r="F8" s="38" t="str">
        <f>LISTA!B2</f>
        <v>ARPA MEDICAL SAS</v>
      </c>
      <c r="G8" s="38" t="str">
        <f>LISTA!C2</f>
        <v>ASSUT MEDICAL LTDA</v>
      </c>
      <c r="H8" s="38" t="str">
        <f>LISTA!D2</f>
        <v>AYGPHARMA SAS</v>
      </c>
      <c r="I8" s="38" t="str">
        <f>LISTA!E2</f>
        <v>BECTON DICKINSON DE COLOMBIA LTDA</v>
      </c>
      <c r="J8" s="38" t="str">
        <f>LISTA!F2</f>
        <v>BIOPLAST SAS</v>
      </c>
      <c r="K8" s="38" t="str">
        <f>LISTA!G2</f>
        <v xml:space="preserve">COMPANY MEDIQBOY OC SAS </v>
      </c>
      <c r="L8" s="38" t="str">
        <f>LISTA!H2</f>
        <v>COMPAÑIA DE REPRESENTACIONES MEDICAS S A C T P MEDICA S A</v>
      </c>
      <c r="M8" s="38" t="str">
        <f>LISTA!I2</f>
        <v>DISTRIBUIDORA COLOMBIANA DE MEDICAMENTOS S.A.S. – DISCOLMEDICA S.A.S</v>
      </c>
      <c r="N8" s="38" t="str">
        <f>LISTA!J2</f>
        <v>INVERSIONES DRILLTEX SAS</v>
      </c>
      <c r="O8" s="38" t="str">
        <f>LISTA!K2</f>
        <v>HOSPITECNICA SAS</v>
      </c>
      <c r="P8" s="38" t="str">
        <f>LISTA!L2</f>
        <v>JOHNSON &amp; JOHNSON DE COLOMBIA SA</v>
      </c>
      <c r="Q8" s="38" t="str">
        <f>LISTA!M2</f>
        <v>LABORATORIOS GOTHAPLAST LTDA</v>
      </c>
      <c r="R8" s="38" t="str">
        <f>LISTA!N2</f>
        <v xml:space="preserve">LIFE SUMINISTROS MEDICOS SAS </v>
      </c>
      <c r="S8" s="38" t="str">
        <f>LISTA!O2</f>
        <v>LM INSTRUMENTS S A</v>
      </c>
      <c r="T8" s="38" t="str">
        <f>LISTA!P2</f>
        <v>MEDICAL GROUP ANMA S.A.S</v>
      </c>
      <c r="U8" s="38" t="str">
        <f>LISTA!Q2</f>
        <v>MEDICOX LTDA</v>
      </c>
      <c r="V8" s="38" t="str">
        <f>LISTA!R2</f>
        <v>NIPRO MEDICAL CORPORATION</v>
      </c>
      <c r="W8" s="38" t="str">
        <f>LISTA!S2</f>
        <v>POLIMEDIC'S FARMACEUTICA S.A.S.</v>
      </c>
      <c r="X8" s="38" t="str">
        <f>LISTA!T2</f>
        <v>ASEPSIS PRODUCTS DE COLOMBIA SOCIEDAD POR ACCIONES</v>
      </c>
      <c r="Y8" s="38" t="str">
        <f>LISTA!U2</f>
        <v>QUIRURGICOS LTDA</v>
      </c>
      <c r="Z8" s="38" t="str">
        <f>LISTA!V2</f>
        <v>RAFAEL ANTONIO SALAMANCA</v>
      </c>
      <c r="AA8" s="38" t="str">
        <f>LISTA!W2</f>
        <v>R P MEDICAS SA</v>
      </c>
      <c r="AB8" s="38" t="str">
        <f>LISTA!X2</f>
        <v>TECNOLOGÍAS MÉDICAS COLOMBIA SAS</v>
      </c>
      <c r="AC8" s="38" t="str">
        <f>LISTA!Y2</f>
        <v>KCI COLOMBIA SAS</v>
      </c>
      <c r="AD8" s="38" t="str">
        <f>LISTA!Z2</f>
        <v>TWITY S.A.S.</v>
      </c>
      <c r="AE8" s="38" t="str">
        <f>LISTA!AA2</f>
        <v>UCIPHARMA S.A.</v>
      </c>
    </row>
    <row r="9" spans="1:34" s="40" customFormat="1" ht="25.5" x14ac:dyDescent="0.2">
      <c r="A9" s="291"/>
      <c r="B9" s="293"/>
      <c r="C9" s="292"/>
      <c r="D9" s="295"/>
      <c r="E9" s="247" t="s">
        <v>20</v>
      </c>
      <c r="F9" s="247" t="s">
        <v>20</v>
      </c>
      <c r="G9" s="247" t="s">
        <v>20</v>
      </c>
      <c r="H9" s="247" t="s">
        <v>20</v>
      </c>
      <c r="I9" s="247" t="s">
        <v>20</v>
      </c>
      <c r="J9" s="247" t="s">
        <v>20</v>
      </c>
      <c r="K9" s="247" t="s">
        <v>20</v>
      </c>
      <c r="L9" s="247" t="s">
        <v>20</v>
      </c>
      <c r="M9" s="247" t="s">
        <v>20</v>
      </c>
      <c r="N9" s="247" t="s">
        <v>20</v>
      </c>
      <c r="O9" s="247" t="s">
        <v>20</v>
      </c>
      <c r="P9" s="247" t="s">
        <v>20</v>
      </c>
      <c r="Q9" s="247" t="s">
        <v>20</v>
      </c>
      <c r="R9" s="247" t="s">
        <v>20</v>
      </c>
      <c r="S9" s="247" t="s">
        <v>20</v>
      </c>
      <c r="T9" s="247" t="s">
        <v>20</v>
      </c>
      <c r="U9" s="247" t="s">
        <v>20</v>
      </c>
      <c r="V9" s="247" t="s">
        <v>20</v>
      </c>
      <c r="W9" s="247" t="s">
        <v>20</v>
      </c>
      <c r="X9" s="247" t="s">
        <v>20</v>
      </c>
      <c r="Y9" s="247" t="s">
        <v>20</v>
      </c>
      <c r="Z9" s="247" t="s">
        <v>20</v>
      </c>
      <c r="AA9" s="247" t="s">
        <v>20</v>
      </c>
      <c r="AB9" s="247" t="s">
        <v>20</v>
      </c>
      <c r="AC9" s="247" t="s">
        <v>20</v>
      </c>
      <c r="AD9" s="247" t="s">
        <v>20</v>
      </c>
      <c r="AE9" s="247" t="s">
        <v>20</v>
      </c>
      <c r="AF9" s="247" t="s">
        <v>21</v>
      </c>
    </row>
    <row r="10" spans="1:34" s="40" customFormat="1" ht="38.25" x14ac:dyDescent="0.2">
      <c r="A10" s="103">
        <v>1</v>
      </c>
      <c r="B10" s="202" t="s">
        <v>51</v>
      </c>
      <c r="C10" s="121" t="s">
        <v>52</v>
      </c>
      <c r="D10" s="146">
        <v>1</v>
      </c>
      <c r="E10" s="43"/>
      <c r="F10" s="43">
        <f>IF('EV TECNICA'!K10="NO CUMPLE",0,'EV TECNICA'!J10)</f>
        <v>9100</v>
      </c>
      <c r="G10" s="43">
        <f>IF('EV TECNICA'!M10="NO CUMPLE",0,'EV TECNICA'!L10)</f>
        <v>6900</v>
      </c>
      <c r="H10" s="43"/>
      <c r="I10" s="43"/>
      <c r="J10" s="43"/>
      <c r="K10" s="43"/>
      <c r="L10" s="43"/>
      <c r="M10" s="43"/>
      <c r="N10" s="43"/>
      <c r="O10" s="43"/>
      <c r="P10" s="43">
        <f>IF('EV TECNICA'!AE10="NO CUMPLE",0,'EV TECNICA'!AD10)</f>
        <v>5500</v>
      </c>
      <c r="Q10" s="43"/>
      <c r="R10" s="43"/>
      <c r="S10" s="43"/>
      <c r="T10" s="43"/>
      <c r="U10" s="43">
        <f>IF('EV TECNICA'!AO10="NO CUMPLE",0,'EV TECNICA'!AN10)</f>
        <v>14321</v>
      </c>
      <c r="V10" s="43"/>
      <c r="W10" s="43">
        <f>IF('EV TECNICA'!AS10="NO CUMPLE",0,'EV TECNICA'!AR10)</f>
        <v>6458</v>
      </c>
      <c r="X10" s="43"/>
      <c r="Y10" s="43"/>
      <c r="Z10" s="43"/>
      <c r="AA10" s="43"/>
      <c r="AB10" s="43"/>
      <c r="AC10" s="43"/>
      <c r="AD10" s="43"/>
      <c r="AE10" s="43"/>
      <c r="AF10" s="40">
        <f>MIN(E10:AE10)</f>
        <v>5500</v>
      </c>
      <c r="AH10" s="199"/>
    </row>
    <row r="11" spans="1:34" s="40" customFormat="1" ht="38.25" x14ac:dyDescent="0.2">
      <c r="A11" s="103">
        <v>2</v>
      </c>
      <c r="B11" s="202" t="s">
        <v>54</v>
      </c>
      <c r="C11" s="121" t="s">
        <v>52</v>
      </c>
      <c r="D11" s="146">
        <v>1</v>
      </c>
      <c r="E11" s="43"/>
      <c r="F11" s="43">
        <f>IF('EV TECNICA'!K11="NO CUMPLE",0,'EV TECNICA'!J11)</f>
        <v>9000</v>
      </c>
      <c r="G11" s="43">
        <f>IF('EV TECNICA'!M11="NO CUMPLE",0,'EV TECNICA'!L11)</f>
        <v>6300</v>
      </c>
      <c r="H11" s="43"/>
      <c r="I11" s="43"/>
      <c r="J11" s="43"/>
      <c r="K11" s="43"/>
      <c r="L11" s="43"/>
      <c r="M11" s="43"/>
      <c r="N11" s="43"/>
      <c r="O11" s="43"/>
      <c r="P11" s="43">
        <f>IF('EV TECNICA'!AE11="NO CUMPLE",0,'EV TECNICA'!AD11)</f>
        <v>5500</v>
      </c>
      <c r="Q11" s="43"/>
      <c r="R11" s="43"/>
      <c r="S11" s="43"/>
      <c r="T11" s="43"/>
      <c r="U11" s="43"/>
      <c r="V11" s="43"/>
      <c r="W11" s="43">
        <f>IF('EV TECNICA'!AS11="NO CUMPLE",0,'EV TECNICA'!AR11)</f>
        <v>6458</v>
      </c>
      <c r="X11" s="43"/>
      <c r="Y11" s="43"/>
      <c r="Z11" s="43"/>
      <c r="AA11" s="43"/>
      <c r="AB11" s="43"/>
      <c r="AC11" s="43"/>
      <c r="AD11" s="43"/>
      <c r="AE11" s="43"/>
      <c r="AF11" s="40">
        <f t="shared" ref="AF11:AF74" si="0">MIN(E11:AE11)</f>
        <v>5500</v>
      </c>
      <c r="AH11" s="199"/>
    </row>
    <row r="12" spans="1:34" s="40" customFormat="1" ht="38.25" x14ac:dyDescent="0.2">
      <c r="A12" s="103">
        <v>3</v>
      </c>
      <c r="B12" s="202" t="s">
        <v>55</v>
      </c>
      <c r="C12" s="121" t="s">
        <v>52</v>
      </c>
      <c r="D12" s="146">
        <v>1</v>
      </c>
      <c r="E12" s="43"/>
      <c r="F12" s="43">
        <f>IF('EV TECNICA'!K12="NO CUMPLE",0,'EV TECNICA'!J12)</f>
        <v>9100</v>
      </c>
      <c r="G12" s="43">
        <f>IF('EV TECNICA'!M12="NO CUMPLE",0,'EV TECNICA'!L12)</f>
        <v>6200</v>
      </c>
      <c r="H12" s="43"/>
      <c r="I12" s="43"/>
      <c r="J12" s="43"/>
      <c r="K12" s="43"/>
      <c r="L12" s="43"/>
      <c r="M12" s="43"/>
      <c r="N12" s="43"/>
      <c r="O12" s="43"/>
      <c r="P12" s="43">
        <f>IF('EV TECNICA'!AE12="NO CUMPLE",0,'EV TECNICA'!AD12)</f>
        <v>7550</v>
      </c>
      <c r="Q12" s="43"/>
      <c r="R12" s="43"/>
      <c r="S12" s="43"/>
      <c r="T12" s="43"/>
      <c r="U12" s="43"/>
      <c r="V12" s="43"/>
      <c r="W12" s="43">
        <f>IF('EV TECNICA'!AS12="NO CUMPLE",0,'EV TECNICA'!AR12)</f>
        <v>5698</v>
      </c>
      <c r="X12" s="43"/>
      <c r="Y12" s="43"/>
      <c r="Z12" s="43"/>
      <c r="AA12" s="43"/>
      <c r="AB12" s="43"/>
      <c r="AC12" s="43"/>
      <c r="AD12" s="43"/>
      <c r="AE12" s="43"/>
      <c r="AF12" s="40">
        <f t="shared" si="0"/>
        <v>5698</v>
      </c>
      <c r="AH12" s="199"/>
    </row>
    <row r="13" spans="1:34" s="40" customFormat="1" ht="38.25" x14ac:dyDescent="0.2">
      <c r="A13" s="103">
        <v>4</v>
      </c>
      <c r="B13" s="202" t="s">
        <v>56</v>
      </c>
      <c r="C13" s="146" t="s">
        <v>52</v>
      </c>
      <c r="D13" s="146">
        <v>1</v>
      </c>
      <c r="E13" s="43"/>
      <c r="F13" s="43">
        <f>IF('EV TECNICA'!K13="NO CUMPLE",0,'EV TECNICA'!J13)</f>
        <v>11000</v>
      </c>
      <c r="G13" s="43"/>
      <c r="H13" s="43"/>
      <c r="I13" s="43"/>
      <c r="J13" s="43"/>
      <c r="K13" s="43"/>
      <c r="L13" s="43"/>
      <c r="M13" s="43"/>
      <c r="N13" s="43"/>
      <c r="O13" s="43"/>
      <c r="P13" s="43">
        <f>IF('EV TECNICA'!AE13="NO CUMPLE",0,'EV TECNICA'!AD13)</f>
        <v>6500</v>
      </c>
      <c r="Q13" s="43"/>
      <c r="R13" s="43"/>
      <c r="S13" s="43"/>
      <c r="T13" s="43"/>
      <c r="U13" s="43"/>
      <c r="V13" s="43"/>
      <c r="W13" s="43">
        <f>IF('EV TECNICA'!AS13="NO CUMPLE",0,'EV TECNICA'!AR13)</f>
        <v>7020</v>
      </c>
      <c r="X13" s="43"/>
      <c r="Y13" s="43"/>
      <c r="Z13" s="43"/>
      <c r="AA13" s="43"/>
      <c r="AB13" s="43"/>
      <c r="AC13" s="43"/>
      <c r="AD13" s="43"/>
      <c r="AE13" s="43"/>
      <c r="AF13" s="40">
        <f t="shared" si="0"/>
        <v>6500</v>
      </c>
      <c r="AH13" s="199"/>
    </row>
    <row r="14" spans="1:34" s="40" customFormat="1" ht="38.25" x14ac:dyDescent="0.2">
      <c r="A14" s="103">
        <v>5</v>
      </c>
      <c r="B14" s="202" t="s">
        <v>57</v>
      </c>
      <c r="C14" s="121" t="s">
        <v>52</v>
      </c>
      <c r="D14" s="146">
        <v>1</v>
      </c>
      <c r="E14" s="43"/>
      <c r="F14" s="43">
        <f>IF('EV TECNICA'!K14="NO CUMPLE",0,'EV TECNICA'!J14)</f>
        <v>29600</v>
      </c>
      <c r="G14" s="43">
        <f>IF('EV TECNICA'!M14="NO CUMPLE",0,'EV TECNICA'!L14)</f>
        <v>22000</v>
      </c>
      <c r="H14" s="43"/>
      <c r="I14" s="43"/>
      <c r="J14" s="43"/>
      <c r="K14" s="43"/>
      <c r="L14" s="43"/>
      <c r="M14" s="43"/>
      <c r="N14" s="43"/>
      <c r="O14" s="43"/>
      <c r="P14" s="43">
        <f>IF('EV TECNICA'!AE14="NO CUMPLE",0,'EV TECNICA'!AD14)</f>
        <v>30000</v>
      </c>
      <c r="Q14" s="43"/>
      <c r="R14" s="43"/>
      <c r="S14" s="43"/>
      <c r="T14" s="43"/>
      <c r="U14" s="43"/>
      <c r="V14" s="43"/>
      <c r="W14" s="43"/>
      <c r="X14" s="43"/>
      <c r="Y14" s="43"/>
      <c r="Z14" s="43"/>
      <c r="AA14" s="43"/>
      <c r="AB14" s="43"/>
      <c r="AC14" s="43"/>
      <c r="AD14" s="43"/>
      <c r="AE14" s="43"/>
      <c r="AF14" s="40">
        <f t="shared" si="0"/>
        <v>22000</v>
      </c>
      <c r="AH14" s="199"/>
    </row>
    <row r="15" spans="1:34" s="40" customFormat="1" ht="38.25" x14ac:dyDescent="0.2">
      <c r="A15" s="103">
        <v>6</v>
      </c>
      <c r="B15" s="202" t="s">
        <v>58</v>
      </c>
      <c r="C15" s="121" t="s">
        <v>52</v>
      </c>
      <c r="D15" s="146">
        <v>1</v>
      </c>
      <c r="E15" s="43"/>
      <c r="F15" s="43"/>
      <c r="G15" s="43">
        <f>IF('EV TECNICA'!M15="NO CUMPLE",0,'EV TECNICA'!L15)</f>
        <v>20000</v>
      </c>
      <c r="H15" s="43"/>
      <c r="I15" s="43"/>
      <c r="J15" s="43"/>
      <c r="K15" s="43"/>
      <c r="L15" s="43"/>
      <c r="M15" s="43"/>
      <c r="N15" s="43"/>
      <c r="O15" s="43"/>
      <c r="P15" s="43">
        <f>IF('EV TECNICA'!AE15="NO CUMPLE",0,'EV TECNICA'!AD15)</f>
        <v>30000</v>
      </c>
      <c r="Q15" s="43"/>
      <c r="R15" s="43"/>
      <c r="S15" s="43"/>
      <c r="T15" s="43"/>
      <c r="U15" s="43"/>
      <c r="V15" s="43"/>
      <c r="W15" s="43"/>
      <c r="X15" s="43"/>
      <c r="Y15" s="43"/>
      <c r="Z15" s="43"/>
      <c r="AA15" s="43"/>
      <c r="AB15" s="43"/>
      <c r="AC15" s="43"/>
      <c r="AD15" s="43"/>
      <c r="AE15" s="43"/>
      <c r="AF15" s="40">
        <f t="shared" si="0"/>
        <v>20000</v>
      </c>
      <c r="AH15" s="199"/>
    </row>
    <row r="16" spans="1:34" s="40" customFormat="1" ht="38.25" x14ac:dyDescent="0.2">
      <c r="A16" s="103">
        <v>7</v>
      </c>
      <c r="B16" s="202" t="s">
        <v>59</v>
      </c>
      <c r="C16" s="121" t="s">
        <v>52</v>
      </c>
      <c r="D16" s="146">
        <v>1</v>
      </c>
      <c r="E16" s="43"/>
      <c r="F16" s="43">
        <f>IF('EV TECNICA'!K16="NO CUMPLE",0,'EV TECNICA'!J16)</f>
        <v>8500</v>
      </c>
      <c r="G16" s="43">
        <f>IF('EV TECNICA'!M16="NO CUMPLE",0,'EV TECNICA'!L16)</f>
        <v>7400</v>
      </c>
      <c r="H16" s="43"/>
      <c r="I16" s="43"/>
      <c r="J16" s="43"/>
      <c r="K16" s="43"/>
      <c r="L16" s="43"/>
      <c r="M16" s="43"/>
      <c r="N16" s="43"/>
      <c r="O16" s="43"/>
      <c r="P16" s="43">
        <f>IF('EV TECNICA'!AE16="NO CUMPLE",0,'EV TECNICA'!AD16)</f>
        <v>6900</v>
      </c>
      <c r="Q16" s="43"/>
      <c r="R16" s="43"/>
      <c r="S16" s="43"/>
      <c r="T16" s="43"/>
      <c r="U16" s="43"/>
      <c r="V16" s="43"/>
      <c r="W16" s="43">
        <f>IF('EV TECNICA'!AS16="NO CUMPLE",0,'EV TECNICA'!AR16)</f>
        <v>6735</v>
      </c>
      <c r="X16" s="43"/>
      <c r="Y16" s="43"/>
      <c r="Z16" s="43"/>
      <c r="AA16" s="43"/>
      <c r="AB16" s="43"/>
      <c r="AC16" s="43"/>
      <c r="AD16" s="43"/>
      <c r="AE16" s="43"/>
      <c r="AF16" s="40">
        <f t="shared" si="0"/>
        <v>6735</v>
      </c>
      <c r="AH16" s="199"/>
    </row>
    <row r="17" spans="1:34" s="40" customFormat="1" ht="38.25" x14ac:dyDescent="0.2">
      <c r="A17" s="103">
        <v>8</v>
      </c>
      <c r="B17" s="202" t="s">
        <v>60</v>
      </c>
      <c r="C17" s="121" t="s">
        <v>52</v>
      </c>
      <c r="D17" s="146">
        <v>1</v>
      </c>
      <c r="E17" s="43"/>
      <c r="F17" s="43">
        <f>IF('EV TECNICA'!K17="NO CUMPLE",0,'EV TECNICA'!J17)</f>
        <v>9000</v>
      </c>
      <c r="G17" s="43">
        <f>IF('EV TECNICA'!M17="NO CUMPLE",0,'EV TECNICA'!L17)</f>
        <v>6550</v>
      </c>
      <c r="H17" s="43"/>
      <c r="I17" s="43"/>
      <c r="J17" s="43"/>
      <c r="K17" s="43"/>
      <c r="L17" s="43"/>
      <c r="M17" s="43"/>
      <c r="N17" s="43"/>
      <c r="O17" s="43"/>
      <c r="P17" s="43">
        <f>IF('EV TECNICA'!AE17="NO CUMPLE",0,'EV TECNICA'!AD17)</f>
        <v>5500</v>
      </c>
      <c r="Q17" s="43"/>
      <c r="R17" s="43"/>
      <c r="S17" s="43"/>
      <c r="T17" s="43"/>
      <c r="U17" s="43"/>
      <c r="V17" s="43"/>
      <c r="W17" s="43">
        <f>IF('EV TECNICA'!AS17="NO CUMPLE",0,'EV TECNICA'!AR17)</f>
        <v>6274</v>
      </c>
      <c r="X17" s="43"/>
      <c r="Y17" s="43"/>
      <c r="Z17" s="43"/>
      <c r="AA17" s="43"/>
      <c r="AB17" s="43"/>
      <c r="AC17" s="43"/>
      <c r="AD17" s="43"/>
      <c r="AE17" s="43"/>
      <c r="AF17" s="40">
        <f t="shared" si="0"/>
        <v>5500</v>
      </c>
      <c r="AH17" s="199"/>
    </row>
    <row r="18" spans="1:34" s="40" customFormat="1" ht="38.25" x14ac:dyDescent="0.2">
      <c r="A18" s="103">
        <v>9</v>
      </c>
      <c r="B18" s="202" t="s">
        <v>61</v>
      </c>
      <c r="C18" s="121" t="s">
        <v>52</v>
      </c>
      <c r="D18" s="146">
        <v>1</v>
      </c>
      <c r="E18" s="43"/>
      <c r="F18" s="43">
        <f>IF('EV TECNICA'!K18="NO CUMPLE",0,'EV TECNICA'!J18)</f>
        <v>8500</v>
      </c>
      <c r="G18" s="43">
        <f>IF('EV TECNICA'!M18="NO CUMPLE",0,'EV TECNICA'!L18)</f>
        <v>6550</v>
      </c>
      <c r="H18" s="43"/>
      <c r="I18" s="43"/>
      <c r="J18" s="43"/>
      <c r="K18" s="43"/>
      <c r="L18" s="43"/>
      <c r="M18" s="43"/>
      <c r="N18" s="43"/>
      <c r="O18" s="43"/>
      <c r="P18" s="43">
        <f>IF('EV TECNICA'!AE18="NO CUMPLE",0,'EV TECNICA'!AD18)</f>
        <v>5500</v>
      </c>
      <c r="Q18" s="43"/>
      <c r="R18" s="43"/>
      <c r="S18" s="43"/>
      <c r="T18" s="43"/>
      <c r="U18" s="43"/>
      <c r="V18" s="43"/>
      <c r="W18" s="43">
        <f>IF('EV TECNICA'!AS18="NO CUMPLE",0,'EV TECNICA'!AR18)</f>
        <v>5638</v>
      </c>
      <c r="X18" s="43"/>
      <c r="Y18" s="43"/>
      <c r="Z18" s="43"/>
      <c r="AA18" s="43"/>
      <c r="AB18" s="43"/>
      <c r="AC18" s="43"/>
      <c r="AD18" s="43"/>
      <c r="AE18" s="43"/>
      <c r="AF18" s="40">
        <f t="shared" si="0"/>
        <v>5500</v>
      </c>
      <c r="AH18" s="199"/>
    </row>
    <row r="19" spans="1:34" s="40" customFormat="1" ht="38.25" x14ac:dyDescent="0.2">
      <c r="A19" s="103">
        <v>10</v>
      </c>
      <c r="B19" s="202" t="s">
        <v>62</v>
      </c>
      <c r="C19" s="121" t="s">
        <v>52</v>
      </c>
      <c r="D19" s="146">
        <v>1</v>
      </c>
      <c r="E19" s="43"/>
      <c r="F19" s="43">
        <f>IF('EV TECNICA'!K19="NO CUMPLE",0,'EV TECNICA'!J19)</f>
        <v>9000</v>
      </c>
      <c r="G19" s="43">
        <f>IF('EV TECNICA'!M19="NO CUMPLE",0,'EV TECNICA'!L19)</f>
        <v>5450</v>
      </c>
      <c r="H19" s="43"/>
      <c r="I19" s="43"/>
      <c r="J19" s="43"/>
      <c r="K19" s="43"/>
      <c r="L19" s="43"/>
      <c r="M19" s="43"/>
      <c r="N19" s="43"/>
      <c r="O19" s="43"/>
      <c r="P19" s="43">
        <f>IF('EV TECNICA'!AE19="NO CUMPLE",0,'EV TECNICA'!AD19)</f>
        <v>5150</v>
      </c>
      <c r="Q19" s="43"/>
      <c r="R19" s="43"/>
      <c r="S19" s="43"/>
      <c r="T19" s="43"/>
      <c r="U19" s="43"/>
      <c r="V19" s="43"/>
      <c r="W19" s="43">
        <f>IF('EV TECNICA'!AS19="NO CUMPLE",0,'EV TECNICA'!AR19)</f>
        <v>5500</v>
      </c>
      <c r="X19" s="43"/>
      <c r="Y19" s="43"/>
      <c r="Z19" s="43"/>
      <c r="AA19" s="43"/>
      <c r="AB19" s="43"/>
      <c r="AC19" s="43"/>
      <c r="AD19" s="43"/>
      <c r="AE19" s="43"/>
      <c r="AF19" s="40">
        <f t="shared" si="0"/>
        <v>5150</v>
      </c>
      <c r="AH19" s="199"/>
    </row>
    <row r="20" spans="1:34" s="40" customFormat="1" ht="38.25" x14ac:dyDescent="0.2">
      <c r="A20" s="103">
        <v>11</v>
      </c>
      <c r="B20" s="202" t="s">
        <v>63</v>
      </c>
      <c r="C20" s="121" t="s">
        <v>52</v>
      </c>
      <c r="D20" s="146">
        <v>1</v>
      </c>
      <c r="E20" s="43"/>
      <c r="F20" s="43">
        <f>IF('EV TECNICA'!K20="NO CUMPLE",0,'EV TECNICA'!J20)</f>
        <v>8000</v>
      </c>
      <c r="G20" s="43">
        <f>IF('EV TECNICA'!M20="NO CUMPLE",0,'EV TECNICA'!L20)</f>
        <v>5750</v>
      </c>
      <c r="H20" s="43"/>
      <c r="I20" s="43"/>
      <c r="J20" s="43"/>
      <c r="K20" s="43"/>
      <c r="L20" s="43"/>
      <c r="M20" s="43"/>
      <c r="N20" s="43"/>
      <c r="O20" s="43"/>
      <c r="P20" s="43">
        <f>IF('EV TECNICA'!AE20="NO CUMPLE",0,'EV TECNICA'!AD20)</f>
        <v>6500</v>
      </c>
      <c r="Q20" s="43"/>
      <c r="R20" s="43"/>
      <c r="S20" s="43"/>
      <c r="T20" s="43"/>
      <c r="U20" s="43"/>
      <c r="V20" s="43"/>
      <c r="W20" s="43">
        <f>IF('EV TECNICA'!AS20="NO CUMPLE",0,'EV TECNICA'!AR20)</f>
        <v>5689</v>
      </c>
      <c r="X20" s="43"/>
      <c r="Y20" s="43"/>
      <c r="Z20" s="43"/>
      <c r="AA20" s="43"/>
      <c r="AB20" s="43"/>
      <c r="AC20" s="43"/>
      <c r="AD20" s="43"/>
      <c r="AE20" s="43"/>
      <c r="AF20" s="40">
        <f t="shared" si="0"/>
        <v>5689</v>
      </c>
      <c r="AH20" s="199"/>
    </row>
    <row r="21" spans="1:34" s="40" customFormat="1" ht="38.25" x14ac:dyDescent="0.2">
      <c r="A21" s="103">
        <v>12</v>
      </c>
      <c r="B21" s="202" t="s">
        <v>64</v>
      </c>
      <c r="C21" s="121" t="s">
        <v>52</v>
      </c>
      <c r="D21" s="146">
        <v>1</v>
      </c>
      <c r="E21" s="43"/>
      <c r="F21" s="43">
        <f>IF('EV TECNICA'!K21="NO CUMPLE",0,'EV TECNICA'!J21)</f>
        <v>6780</v>
      </c>
      <c r="G21" s="43">
        <f>IF('EV TECNICA'!M21="NO CUMPLE",0,'EV TECNICA'!L21)</f>
        <v>5900</v>
      </c>
      <c r="H21" s="43"/>
      <c r="I21" s="43"/>
      <c r="J21" s="43"/>
      <c r="K21" s="43"/>
      <c r="L21" s="43"/>
      <c r="M21" s="43"/>
      <c r="N21" s="43"/>
      <c r="O21" s="43"/>
      <c r="P21" s="43">
        <f>IF('EV TECNICA'!AE21="NO CUMPLE",0,'EV TECNICA'!AD21)</f>
        <v>5400</v>
      </c>
      <c r="Q21" s="43"/>
      <c r="R21" s="43"/>
      <c r="S21" s="43"/>
      <c r="T21" s="43"/>
      <c r="U21" s="43"/>
      <c r="V21" s="43"/>
      <c r="W21" s="43">
        <f>IF('EV TECNICA'!AS21="NO CUMPLE",0,'EV TECNICA'!AR21)</f>
        <v>6991</v>
      </c>
      <c r="X21" s="43"/>
      <c r="Y21" s="43"/>
      <c r="Z21" s="43"/>
      <c r="AA21" s="43"/>
      <c r="AB21" s="43"/>
      <c r="AC21" s="43"/>
      <c r="AD21" s="43"/>
      <c r="AE21" s="43"/>
      <c r="AF21" s="40">
        <f t="shared" si="0"/>
        <v>5400</v>
      </c>
      <c r="AH21" s="199"/>
    </row>
    <row r="22" spans="1:34" s="40" customFormat="1" ht="38.25" x14ac:dyDescent="0.2">
      <c r="A22" s="103">
        <v>13</v>
      </c>
      <c r="B22" s="202" t="s">
        <v>65</v>
      </c>
      <c r="C22" s="121" t="s">
        <v>52</v>
      </c>
      <c r="D22" s="146">
        <v>1</v>
      </c>
      <c r="E22" s="43"/>
      <c r="F22" s="43">
        <f>IF('EV TECNICA'!K22="NO CUMPLE",0,'EV TECNICA'!J22)</f>
        <v>9100</v>
      </c>
      <c r="G22" s="43"/>
      <c r="H22" s="43"/>
      <c r="I22" s="43"/>
      <c r="J22" s="43"/>
      <c r="K22" s="43"/>
      <c r="L22" s="43"/>
      <c r="M22" s="43"/>
      <c r="N22" s="43"/>
      <c r="O22" s="43"/>
      <c r="P22" s="43">
        <f>IF('EV TECNICA'!AE22="NO CUMPLE",0,'EV TECNICA'!AD22)</f>
        <v>5500</v>
      </c>
      <c r="Q22" s="43"/>
      <c r="R22" s="43"/>
      <c r="S22" s="43"/>
      <c r="T22" s="43"/>
      <c r="U22" s="43"/>
      <c r="V22" s="43"/>
      <c r="W22" s="43"/>
      <c r="X22" s="43"/>
      <c r="Y22" s="43"/>
      <c r="Z22" s="43"/>
      <c r="AA22" s="43"/>
      <c r="AB22" s="43"/>
      <c r="AC22" s="43"/>
      <c r="AD22" s="43"/>
      <c r="AE22" s="43"/>
      <c r="AF22" s="40">
        <f t="shared" si="0"/>
        <v>5500</v>
      </c>
      <c r="AH22" s="199"/>
    </row>
    <row r="23" spans="1:34" s="40" customFormat="1" ht="38.25" x14ac:dyDescent="0.2">
      <c r="A23" s="103">
        <v>14</v>
      </c>
      <c r="B23" s="202" t="s">
        <v>66</v>
      </c>
      <c r="C23" s="121" t="s">
        <v>52</v>
      </c>
      <c r="D23" s="146">
        <v>1</v>
      </c>
      <c r="E23" s="43"/>
      <c r="F23" s="43">
        <f>IF('EV TECNICA'!K23="NO CUMPLE",0,'EV TECNICA'!J23)</f>
        <v>9000</v>
      </c>
      <c r="G23" s="43"/>
      <c r="H23" s="43"/>
      <c r="I23" s="43"/>
      <c r="J23" s="43"/>
      <c r="K23" s="43"/>
      <c r="L23" s="43"/>
      <c r="M23" s="43"/>
      <c r="N23" s="43"/>
      <c r="O23" s="43"/>
      <c r="P23" s="43">
        <f>IF('EV TECNICA'!AE23="NO CUMPLE",0,'EV TECNICA'!AD23)</f>
        <v>5500</v>
      </c>
      <c r="Q23" s="43"/>
      <c r="R23" s="43"/>
      <c r="S23" s="43"/>
      <c r="T23" s="43"/>
      <c r="U23" s="43"/>
      <c r="V23" s="43"/>
      <c r="W23" s="43"/>
      <c r="X23" s="43"/>
      <c r="Y23" s="43"/>
      <c r="Z23" s="43"/>
      <c r="AA23" s="43"/>
      <c r="AB23" s="43"/>
      <c r="AC23" s="43"/>
      <c r="AD23" s="43"/>
      <c r="AE23" s="43"/>
      <c r="AF23" s="40">
        <f t="shared" si="0"/>
        <v>5500</v>
      </c>
      <c r="AH23" s="199"/>
    </row>
    <row r="24" spans="1:34" s="40" customFormat="1" ht="38.25" x14ac:dyDescent="0.2">
      <c r="A24" s="103">
        <v>15</v>
      </c>
      <c r="B24" s="202" t="s">
        <v>67</v>
      </c>
      <c r="C24" s="121" t="s">
        <v>52</v>
      </c>
      <c r="D24" s="146">
        <v>1</v>
      </c>
      <c r="E24" s="43"/>
      <c r="F24" s="43">
        <f>IF('EV TECNICA'!K24="NO CUMPLE",0,'EV TECNICA'!J24)</f>
        <v>6800</v>
      </c>
      <c r="G24" s="43"/>
      <c r="H24" s="43"/>
      <c r="I24" s="43"/>
      <c r="J24" s="43"/>
      <c r="K24" s="43"/>
      <c r="L24" s="43"/>
      <c r="M24" s="43"/>
      <c r="N24" s="43"/>
      <c r="O24" s="43"/>
      <c r="P24" s="43">
        <f>IF('EV TECNICA'!AE24="NO CUMPLE",0,'EV TECNICA'!AD24)</f>
        <v>5950</v>
      </c>
      <c r="Q24" s="43"/>
      <c r="R24" s="43"/>
      <c r="S24" s="43"/>
      <c r="T24" s="43"/>
      <c r="U24" s="43"/>
      <c r="V24" s="43"/>
      <c r="W24" s="43"/>
      <c r="X24" s="43"/>
      <c r="Y24" s="43"/>
      <c r="Z24" s="43"/>
      <c r="AA24" s="43"/>
      <c r="AB24" s="43"/>
      <c r="AC24" s="43"/>
      <c r="AD24" s="43"/>
      <c r="AE24" s="43"/>
      <c r="AF24" s="40">
        <f t="shared" si="0"/>
        <v>5950</v>
      </c>
      <c r="AH24" s="199"/>
    </row>
    <row r="25" spans="1:34" s="40" customFormat="1" ht="38.25" x14ac:dyDescent="0.2">
      <c r="A25" s="103">
        <v>16</v>
      </c>
      <c r="B25" s="202" t="s">
        <v>68</v>
      </c>
      <c r="C25" s="121" t="s">
        <v>52</v>
      </c>
      <c r="D25" s="146">
        <v>1</v>
      </c>
      <c r="E25" s="43"/>
      <c r="F25" s="43">
        <f>IF('EV TECNICA'!K25="NO CUMPLE",0,'EV TECNICA'!J25)</f>
        <v>9100</v>
      </c>
      <c r="G25" s="43"/>
      <c r="H25" s="43"/>
      <c r="I25" s="43"/>
      <c r="J25" s="43"/>
      <c r="K25" s="43"/>
      <c r="L25" s="43"/>
      <c r="M25" s="43"/>
      <c r="N25" s="43"/>
      <c r="O25" s="43"/>
      <c r="P25" s="43">
        <f>IF('EV TECNICA'!AE25="NO CUMPLE",0,'EV TECNICA'!AD25)</f>
        <v>7500</v>
      </c>
      <c r="Q25" s="43"/>
      <c r="R25" s="43"/>
      <c r="S25" s="43"/>
      <c r="T25" s="43"/>
      <c r="U25" s="43"/>
      <c r="V25" s="43"/>
      <c r="W25" s="43"/>
      <c r="X25" s="43"/>
      <c r="Y25" s="43"/>
      <c r="Z25" s="43"/>
      <c r="AA25" s="43"/>
      <c r="AB25" s="43"/>
      <c r="AC25" s="43"/>
      <c r="AD25" s="43"/>
      <c r="AE25" s="43"/>
      <c r="AF25" s="40">
        <f t="shared" si="0"/>
        <v>7500</v>
      </c>
      <c r="AH25" s="199"/>
    </row>
    <row r="26" spans="1:34" s="40" customFormat="1" ht="38.25" x14ac:dyDescent="0.2">
      <c r="A26" s="103">
        <v>17</v>
      </c>
      <c r="B26" s="202" t="s">
        <v>69</v>
      </c>
      <c r="C26" s="121" t="s">
        <v>52</v>
      </c>
      <c r="D26" s="146">
        <v>1</v>
      </c>
      <c r="E26" s="43"/>
      <c r="F26" s="43">
        <f>IF('EV TECNICA'!K26="NO CUMPLE",0,'EV TECNICA'!J26)</f>
        <v>9100</v>
      </c>
      <c r="G26" s="43"/>
      <c r="H26" s="43"/>
      <c r="I26" s="43"/>
      <c r="J26" s="43"/>
      <c r="K26" s="43"/>
      <c r="L26" s="43"/>
      <c r="M26" s="43"/>
      <c r="N26" s="43"/>
      <c r="O26" s="43"/>
      <c r="P26" s="43">
        <f>IF('EV TECNICA'!AE26="NO CUMPLE",0,'EV TECNICA'!AD26)</f>
        <v>5500</v>
      </c>
      <c r="Q26" s="43"/>
      <c r="R26" s="43"/>
      <c r="S26" s="43"/>
      <c r="T26" s="43"/>
      <c r="U26" s="43"/>
      <c r="V26" s="43"/>
      <c r="W26" s="43"/>
      <c r="X26" s="43"/>
      <c r="Y26" s="43"/>
      <c r="Z26" s="43"/>
      <c r="AA26" s="43"/>
      <c r="AB26" s="43"/>
      <c r="AC26" s="43"/>
      <c r="AD26" s="43"/>
      <c r="AE26" s="43"/>
      <c r="AF26" s="40">
        <f t="shared" si="0"/>
        <v>5500</v>
      </c>
      <c r="AH26" s="199"/>
    </row>
    <row r="27" spans="1:34" s="40" customFormat="1" ht="38.25" x14ac:dyDescent="0.2">
      <c r="A27" s="103">
        <v>18</v>
      </c>
      <c r="B27" s="202" t="s">
        <v>70</v>
      </c>
      <c r="C27" s="121" t="s">
        <v>52</v>
      </c>
      <c r="D27" s="146">
        <v>1</v>
      </c>
      <c r="E27" s="43"/>
      <c r="F27" s="43">
        <f>IF('EV TECNICA'!K27="NO CUMPLE",0,'EV TECNICA'!J27)</f>
        <v>8500</v>
      </c>
      <c r="G27" s="43"/>
      <c r="H27" s="43"/>
      <c r="I27" s="43"/>
      <c r="J27" s="43"/>
      <c r="K27" s="43"/>
      <c r="L27" s="43"/>
      <c r="M27" s="43"/>
      <c r="N27" s="43"/>
      <c r="O27" s="43"/>
      <c r="P27" s="43">
        <f>IF('EV TECNICA'!AE27="NO CUMPLE",0,'EV TECNICA'!AD27)</f>
        <v>6900</v>
      </c>
      <c r="Q27" s="43"/>
      <c r="R27" s="43"/>
      <c r="S27" s="43"/>
      <c r="T27" s="43"/>
      <c r="U27" s="43"/>
      <c r="V27" s="43"/>
      <c r="W27" s="43"/>
      <c r="X27" s="43"/>
      <c r="Y27" s="43"/>
      <c r="Z27" s="43"/>
      <c r="AA27" s="43"/>
      <c r="AB27" s="43"/>
      <c r="AC27" s="43"/>
      <c r="AD27" s="43"/>
      <c r="AE27" s="43"/>
      <c r="AF27" s="40">
        <f t="shared" si="0"/>
        <v>6900</v>
      </c>
      <c r="AH27" s="199"/>
    </row>
    <row r="28" spans="1:34" s="40" customFormat="1" ht="38.25" x14ac:dyDescent="0.2">
      <c r="A28" s="103">
        <v>19</v>
      </c>
      <c r="B28" s="202" t="s">
        <v>71</v>
      </c>
      <c r="C28" s="121" t="s">
        <v>52</v>
      </c>
      <c r="D28" s="146">
        <v>1</v>
      </c>
      <c r="E28" s="43"/>
      <c r="F28" s="43">
        <f>IF('EV TECNICA'!K28="NO CUMPLE",0,'EV TECNICA'!J28)</f>
        <v>8500</v>
      </c>
      <c r="G28" s="43"/>
      <c r="H28" s="43"/>
      <c r="I28" s="43"/>
      <c r="J28" s="43"/>
      <c r="K28" s="43"/>
      <c r="L28" s="43"/>
      <c r="M28" s="43"/>
      <c r="N28" s="43"/>
      <c r="O28" s="43"/>
      <c r="P28" s="43">
        <f>IF('EV TECNICA'!AE28="NO CUMPLE",0,'EV TECNICA'!AD28)</f>
        <v>5500</v>
      </c>
      <c r="Q28" s="43"/>
      <c r="R28" s="43"/>
      <c r="S28" s="43"/>
      <c r="T28" s="43"/>
      <c r="U28" s="43"/>
      <c r="V28" s="43"/>
      <c r="W28" s="43"/>
      <c r="X28" s="43"/>
      <c r="Y28" s="43"/>
      <c r="Z28" s="43"/>
      <c r="AA28" s="43"/>
      <c r="AB28" s="43"/>
      <c r="AC28" s="43"/>
      <c r="AD28" s="43"/>
      <c r="AE28" s="43"/>
      <c r="AF28" s="40">
        <f t="shared" si="0"/>
        <v>5500</v>
      </c>
      <c r="AH28" s="199"/>
    </row>
    <row r="29" spans="1:34" s="40" customFormat="1" ht="38.25" x14ac:dyDescent="0.2">
      <c r="A29" s="103">
        <v>20</v>
      </c>
      <c r="B29" s="202" t="s">
        <v>72</v>
      </c>
      <c r="C29" s="121" t="s">
        <v>52</v>
      </c>
      <c r="D29" s="146">
        <v>1</v>
      </c>
      <c r="E29" s="43"/>
      <c r="F29" s="43">
        <f>IF('EV TECNICA'!K29="NO CUMPLE",0,'EV TECNICA'!J29)</f>
        <v>9100</v>
      </c>
      <c r="G29" s="43">
        <f>IF('EV TECNICA'!M29="NO CUMPLE",0,'EV TECNICA'!L29)</f>
        <v>8500</v>
      </c>
      <c r="H29" s="43"/>
      <c r="I29" s="43"/>
      <c r="J29" s="43"/>
      <c r="K29" s="43"/>
      <c r="L29" s="43"/>
      <c r="M29" s="43"/>
      <c r="N29" s="43"/>
      <c r="O29" s="43"/>
      <c r="P29" s="43">
        <f>IF('EV TECNICA'!AE29="NO CUMPLE",0,'EV TECNICA'!AD29)</f>
        <v>8600</v>
      </c>
      <c r="Q29" s="43"/>
      <c r="R29" s="43"/>
      <c r="S29" s="43"/>
      <c r="T29" s="43"/>
      <c r="U29" s="43"/>
      <c r="V29" s="43"/>
      <c r="W29" s="43"/>
      <c r="X29" s="43"/>
      <c r="Y29" s="43"/>
      <c r="Z29" s="43"/>
      <c r="AA29" s="43"/>
      <c r="AB29" s="43"/>
      <c r="AC29" s="43"/>
      <c r="AD29" s="43"/>
      <c r="AE29" s="43"/>
      <c r="AF29" s="40">
        <f t="shared" si="0"/>
        <v>8500</v>
      </c>
      <c r="AH29" s="199"/>
    </row>
    <row r="30" spans="1:34" s="40" customFormat="1" ht="38.25" x14ac:dyDescent="0.2">
      <c r="A30" s="103">
        <v>21</v>
      </c>
      <c r="B30" s="202" t="s">
        <v>73</v>
      </c>
      <c r="C30" s="121" t="s">
        <v>52</v>
      </c>
      <c r="D30" s="146">
        <v>1</v>
      </c>
      <c r="E30" s="43"/>
      <c r="F30" s="43">
        <f>IF('EV TECNICA'!K30="NO CUMPLE",0,'EV TECNICA'!J30)</f>
        <v>8500</v>
      </c>
      <c r="G30" s="43"/>
      <c r="H30" s="43"/>
      <c r="I30" s="43"/>
      <c r="J30" s="43"/>
      <c r="K30" s="43"/>
      <c r="L30" s="43"/>
      <c r="M30" s="43"/>
      <c r="N30" s="43"/>
      <c r="O30" s="43"/>
      <c r="P30" s="43">
        <f>IF('EV TECNICA'!AE30="NO CUMPLE",0,'EV TECNICA'!AD30)</f>
        <v>5400</v>
      </c>
      <c r="Q30" s="43"/>
      <c r="R30" s="43"/>
      <c r="S30" s="43"/>
      <c r="T30" s="43"/>
      <c r="U30" s="43"/>
      <c r="V30" s="43"/>
      <c r="W30" s="43"/>
      <c r="X30" s="43"/>
      <c r="Y30" s="43"/>
      <c r="Z30" s="43"/>
      <c r="AA30" s="43"/>
      <c r="AB30" s="43"/>
      <c r="AC30" s="43"/>
      <c r="AD30" s="43"/>
      <c r="AE30" s="43"/>
      <c r="AF30" s="40">
        <f t="shared" si="0"/>
        <v>5400</v>
      </c>
      <c r="AH30" s="199"/>
    </row>
    <row r="31" spans="1:34" s="40" customFormat="1" ht="12.75" x14ac:dyDescent="0.2">
      <c r="A31" s="103">
        <v>22</v>
      </c>
      <c r="B31" s="202" t="s">
        <v>74</v>
      </c>
      <c r="C31" s="121" t="s">
        <v>75</v>
      </c>
      <c r="D31" s="146">
        <v>1</v>
      </c>
      <c r="E31" s="43">
        <f>IF('EV TECNICA'!I31="NO CUMPLE",0,'EV TECNICA'!H31)</f>
        <v>77.349999999999994</v>
      </c>
      <c r="F31" s="43"/>
      <c r="G31" s="43"/>
      <c r="H31" s="43"/>
      <c r="I31" s="43"/>
      <c r="J31" s="43"/>
      <c r="K31" s="43"/>
      <c r="L31" s="43"/>
      <c r="M31" s="43">
        <f>IF('EV TECNICA'!Y31="NO CUMPLE",0,'EV TECNICA'!X31)</f>
        <v>70.210000000000008</v>
      </c>
      <c r="N31" s="43"/>
      <c r="O31" s="43"/>
      <c r="P31" s="43"/>
      <c r="Q31" s="43"/>
      <c r="R31" s="43">
        <f>IF('EV TECNICA'!AI31="NO CUMPLE",0,'EV TECNICA'!AH31)</f>
        <v>77.349999999999994</v>
      </c>
      <c r="S31" s="43"/>
      <c r="T31" s="43">
        <f>IF('EV TECNICA'!AM31="NO CUMPLE",0,'EV TECNICA'!AL31)</f>
        <v>70.210000000000008</v>
      </c>
      <c r="U31" s="43"/>
      <c r="V31" s="43">
        <f>IF('EV TECNICA'!AQ31="NO CUMPLE",0,'EV TECNICA'!AP31)</f>
        <v>83.3</v>
      </c>
      <c r="W31" s="43">
        <f>IF('EV TECNICA'!AS31="NO CUMPLE",0,'EV TECNICA'!AR31)</f>
        <v>76.16</v>
      </c>
      <c r="X31" s="43"/>
      <c r="Y31" s="43"/>
      <c r="Z31" s="43">
        <f>IF('EV TECNICA'!AY31="NO CUMPLE",0,'EV TECNICA'!AX31)</f>
        <v>78.540000000000006</v>
      </c>
      <c r="AA31" s="43"/>
      <c r="AB31" s="43"/>
      <c r="AC31" s="43"/>
      <c r="AD31" s="43"/>
      <c r="AE31" s="43"/>
      <c r="AF31" s="40">
        <f t="shared" si="0"/>
        <v>70.210000000000008</v>
      </c>
      <c r="AH31" s="199"/>
    </row>
    <row r="32" spans="1:34" s="40" customFormat="1" ht="12.75" x14ac:dyDescent="0.2">
      <c r="A32" s="103">
        <v>23</v>
      </c>
      <c r="B32" s="202" t="s">
        <v>76</v>
      </c>
      <c r="C32" s="121" t="s">
        <v>75</v>
      </c>
      <c r="D32" s="146">
        <v>1</v>
      </c>
      <c r="E32" s="43">
        <f>IF('EV TECNICA'!I32="NO CUMPLE",0,'EV TECNICA'!H32)</f>
        <v>77.349999999999994</v>
      </c>
      <c r="F32" s="43"/>
      <c r="G32" s="43"/>
      <c r="H32" s="43"/>
      <c r="I32" s="43"/>
      <c r="J32" s="43"/>
      <c r="K32" s="43"/>
      <c r="L32" s="43"/>
      <c r="M32" s="43">
        <f>IF('EV TECNICA'!Y32="NO CUMPLE",0,'EV TECNICA'!X32)</f>
        <v>70.210000000000008</v>
      </c>
      <c r="N32" s="43"/>
      <c r="O32" s="43"/>
      <c r="P32" s="43"/>
      <c r="Q32" s="43"/>
      <c r="R32" s="43">
        <f>IF('EV TECNICA'!AI32="NO CUMPLE",0,'EV TECNICA'!AH32)</f>
        <v>77.349999999999994</v>
      </c>
      <c r="S32" s="43"/>
      <c r="T32" s="43">
        <f>IF('EV TECNICA'!AM32="NO CUMPLE",0,'EV TECNICA'!AL32)</f>
        <v>70.210000000000008</v>
      </c>
      <c r="U32" s="43">
        <f>IF('EV TECNICA'!AO32="NO CUMPLE",0,'EV TECNICA'!AN32)</f>
        <v>85.68</v>
      </c>
      <c r="V32" s="43">
        <f>IF('EV TECNICA'!AQ32="NO CUMPLE",0,'EV TECNICA'!AP32)</f>
        <v>83.3</v>
      </c>
      <c r="W32" s="43">
        <f>IF('EV TECNICA'!AS32="NO CUMPLE",0,'EV TECNICA'!AR32)</f>
        <v>76.16</v>
      </c>
      <c r="X32" s="43"/>
      <c r="Y32" s="43"/>
      <c r="Z32" s="43">
        <f>IF('EV TECNICA'!AY32="NO CUMPLE",0,'EV TECNICA'!AX32)</f>
        <v>78.540000000000006</v>
      </c>
      <c r="AA32" s="43"/>
      <c r="AB32" s="43"/>
      <c r="AC32" s="43"/>
      <c r="AD32" s="43"/>
      <c r="AE32" s="43"/>
      <c r="AF32" s="40">
        <f t="shared" si="0"/>
        <v>70.210000000000008</v>
      </c>
      <c r="AH32" s="199"/>
    </row>
    <row r="33" spans="1:34" s="40" customFormat="1" ht="12.75" x14ac:dyDescent="0.2">
      <c r="A33" s="103">
        <v>24</v>
      </c>
      <c r="B33" s="202" t="s">
        <v>77</v>
      </c>
      <c r="C33" s="121" t="s">
        <v>75</v>
      </c>
      <c r="D33" s="146">
        <v>1</v>
      </c>
      <c r="E33" s="43"/>
      <c r="F33" s="43"/>
      <c r="G33" s="43"/>
      <c r="H33" s="43"/>
      <c r="I33" s="43"/>
      <c r="J33" s="43"/>
      <c r="K33" s="43"/>
      <c r="L33" s="43"/>
      <c r="M33" s="43">
        <f>IF('EV TECNICA'!Y33="NO CUMPLE",0,'EV TECNICA'!X33)</f>
        <v>70.210000000000008</v>
      </c>
      <c r="N33" s="43"/>
      <c r="O33" s="43"/>
      <c r="P33" s="43"/>
      <c r="Q33" s="43"/>
      <c r="R33" s="43"/>
      <c r="S33" s="43"/>
      <c r="T33" s="43">
        <f>IF('EV TECNICA'!AM33="NO CUMPLE",0,'EV TECNICA'!AL33)</f>
        <v>70.210000000000008</v>
      </c>
      <c r="U33" s="43"/>
      <c r="V33" s="43"/>
      <c r="W33" s="43">
        <f>IF('EV TECNICA'!AS33="NO CUMPLE",0,'EV TECNICA'!AR33)</f>
        <v>76.16</v>
      </c>
      <c r="X33" s="43"/>
      <c r="Y33" s="43"/>
      <c r="Z33" s="43"/>
      <c r="AA33" s="43"/>
      <c r="AB33" s="43"/>
      <c r="AC33" s="43"/>
      <c r="AD33" s="43"/>
      <c r="AE33" s="43"/>
      <c r="AF33" s="40">
        <f t="shared" si="0"/>
        <v>70.210000000000008</v>
      </c>
      <c r="AH33" s="199"/>
    </row>
    <row r="34" spans="1:34" s="40" customFormat="1" ht="51" x14ac:dyDescent="0.2">
      <c r="A34" s="103">
        <v>25</v>
      </c>
      <c r="B34" s="202" t="s">
        <v>78</v>
      </c>
      <c r="C34" s="121" t="s">
        <v>75</v>
      </c>
      <c r="D34" s="146">
        <v>1</v>
      </c>
      <c r="E34" s="43"/>
      <c r="F34" s="43"/>
      <c r="G34" s="43"/>
      <c r="H34" s="43"/>
      <c r="I34" s="43"/>
      <c r="J34" s="43"/>
      <c r="K34" s="43">
        <f>IF('EV TECNICA'!U34="NO CUMPLE",0,'EV TECNICA'!T34)</f>
        <v>83298.81</v>
      </c>
      <c r="L34" s="43"/>
      <c r="M34" s="43">
        <f>IF('EV TECNICA'!Y34="NO CUMPLE",0,'EV TECNICA'!X34)</f>
        <v>104220.2</v>
      </c>
      <c r="N34" s="43"/>
      <c r="O34" s="43"/>
      <c r="P34" s="43"/>
      <c r="Q34" s="43"/>
      <c r="R34" s="43"/>
      <c r="S34" s="43"/>
      <c r="T34" s="43"/>
      <c r="U34" s="43"/>
      <c r="V34" s="43"/>
      <c r="W34" s="43"/>
      <c r="X34" s="43"/>
      <c r="Y34" s="43">
        <f>IF('EV TECNICA'!AW34="NO CUMPLE",0,'EV TECNICA'!AV34)</f>
        <v>111038.9</v>
      </c>
      <c r="Z34" s="43"/>
      <c r="AA34" s="43"/>
      <c r="AB34" s="43"/>
      <c r="AC34" s="43"/>
      <c r="AD34" s="43"/>
      <c r="AE34" s="43"/>
      <c r="AF34" s="40">
        <f t="shared" si="0"/>
        <v>83298.81</v>
      </c>
      <c r="AH34" s="199"/>
    </row>
    <row r="35" spans="1:34" s="40" customFormat="1" ht="12.75" x14ac:dyDescent="0.2">
      <c r="A35" s="103">
        <v>26</v>
      </c>
      <c r="B35" s="202" t="s">
        <v>79</v>
      </c>
      <c r="C35" s="121" t="s">
        <v>75</v>
      </c>
      <c r="D35" s="146">
        <v>1</v>
      </c>
      <c r="E35" s="43"/>
      <c r="F35" s="43"/>
      <c r="G35" s="43"/>
      <c r="H35" s="43"/>
      <c r="I35" s="43"/>
      <c r="J35" s="43"/>
      <c r="K35" s="43"/>
      <c r="L35" s="43"/>
      <c r="M35" s="43">
        <f>IF('EV TECNICA'!Y35="NO CUMPLE",0,'EV TECNICA'!X35)</f>
        <v>352</v>
      </c>
      <c r="N35" s="43"/>
      <c r="O35" s="43"/>
      <c r="P35" s="43"/>
      <c r="Q35" s="43">
        <f>IF('EV TECNICA'!AG35="NO CUMPLE",0,'EV TECNICA'!AF35)</f>
        <v>450</v>
      </c>
      <c r="R35" s="43"/>
      <c r="S35" s="43"/>
      <c r="T35" s="43"/>
      <c r="U35" s="43"/>
      <c r="V35" s="43"/>
      <c r="W35" s="43">
        <f>IF('EV TECNICA'!AS35="NO CUMPLE",0,'EV TECNICA'!AR35)</f>
        <v>506</v>
      </c>
      <c r="X35" s="43"/>
      <c r="Y35" s="43"/>
      <c r="Z35" s="43"/>
      <c r="AA35" s="43"/>
      <c r="AB35" s="43"/>
      <c r="AC35" s="43"/>
      <c r="AD35" s="43"/>
      <c r="AE35" s="43"/>
      <c r="AF35" s="40">
        <f t="shared" si="0"/>
        <v>352</v>
      </c>
      <c r="AH35" s="199"/>
    </row>
    <row r="36" spans="1:34" s="40" customFormat="1" ht="12.75" x14ac:dyDescent="0.2">
      <c r="A36" s="103">
        <v>27</v>
      </c>
      <c r="B36" s="202" t="s">
        <v>80</v>
      </c>
      <c r="C36" s="121" t="s">
        <v>75</v>
      </c>
      <c r="D36" s="146">
        <v>1</v>
      </c>
      <c r="E36" s="43"/>
      <c r="F36" s="43"/>
      <c r="G36" s="43"/>
      <c r="H36" s="43"/>
      <c r="I36" s="43"/>
      <c r="J36" s="43"/>
      <c r="K36" s="43"/>
      <c r="L36" s="43"/>
      <c r="M36" s="43">
        <f>IF('EV TECNICA'!Y36="NO CUMPLE",0,'EV TECNICA'!X36)</f>
        <v>352</v>
      </c>
      <c r="N36" s="43"/>
      <c r="O36" s="43"/>
      <c r="P36" s="43"/>
      <c r="Q36" s="43">
        <f>IF('EV TECNICA'!AG36="NO CUMPLE",0,'EV TECNICA'!AF36)</f>
        <v>450</v>
      </c>
      <c r="R36" s="43"/>
      <c r="S36" s="43"/>
      <c r="T36" s="43"/>
      <c r="U36" s="43"/>
      <c r="V36" s="43"/>
      <c r="W36" s="43">
        <f>IF('EV TECNICA'!AS36="NO CUMPLE",0,'EV TECNICA'!AR36)</f>
        <v>506</v>
      </c>
      <c r="X36" s="43"/>
      <c r="Y36" s="43"/>
      <c r="Z36" s="43"/>
      <c r="AA36" s="43"/>
      <c r="AB36" s="43"/>
      <c r="AC36" s="43"/>
      <c r="AD36" s="43"/>
      <c r="AE36" s="43"/>
      <c r="AF36" s="40">
        <f t="shared" si="0"/>
        <v>352</v>
      </c>
      <c r="AH36" s="199"/>
    </row>
    <row r="37" spans="1:34" s="40" customFormat="1" ht="12.75" x14ac:dyDescent="0.2">
      <c r="A37" s="103">
        <v>28</v>
      </c>
      <c r="B37" s="202" t="s">
        <v>81</v>
      </c>
      <c r="C37" s="121" t="s">
        <v>75</v>
      </c>
      <c r="D37" s="146">
        <v>1</v>
      </c>
      <c r="E37" s="43"/>
      <c r="F37" s="43"/>
      <c r="G37" s="43"/>
      <c r="H37" s="43"/>
      <c r="I37" s="43">
        <f>IF('EV TECNICA'!Q37="NO CUMPLE",0,'EV TECNICA'!P37)</f>
        <v>77350</v>
      </c>
      <c r="J37" s="43"/>
      <c r="K37" s="43"/>
      <c r="L37" s="43"/>
      <c r="M37" s="43"/>
      <c r="N37" s="43"/>
      <c r="O37" s="43"/>
      <c r="P37" s="43"/>
      <c r="Q37" s="43"/>
      <c r="R37" s="43"/>
      <c r="S37" s="43"/>
      <c r="T37" s="43"/>
      <c r="U37" s="43"/>
      <c r="V37" s="43"/>
      <c r="W37" s="43"/>
      <c r="X37" s="43"/>
      <c r="Y37" s="43"/>
      <c r="Z37" s="43"/>
      <c r="AA37" s="43"/>
      <c r="AB37" s="43"/>
      <c r="AC37" s="43"/>
      <c r="AD37" s="43"/>
      <c r="AE37" s="43"/>
      <c r="AF37" s="40">
        <f t="shared" si="0"/>
        <v>77350</v>
      </c>
      <c r="AH37" s="199"/>
    </row>
    <row r="38" spans="1:34" s="40" customFormat="1" ht="25.5" x14ac:dyDescent="0.2">
      <c r="A38" s="103">
        <v>29</v>
      </c>
      <c r="B38" s="202" t="s">
        <v>82</v>
      </c>
      <c r="C38" s="121" t="s">
        <v>83</v>
      </c>
      <c r="D38" s="146">
        <v>1</v>
      </c>
      <c r="E38" s="43"/>
      <c r="F38" s="43"/>
      <c r="G38" s="43"/>
      <c r="H38" s="43"/>
      <c r="I38" s="43"/>
      <c r="J38" s="43">
        <f>IF('EV TECNICA'!S38="NO CUMPLE",0,'EV TECNICA'!R38)</f>
        <v>4098</v>
      </c>
      <c r="K38" s="43">
        <f>IF('EV TECNICA'!U38="NO CUMPLE",0,'EV TECNICA'!T38)</f>
        <v>4500</v>
      </c>
      <c r="L38" s="43"/>
      <c r="M38" s="43">
        <f>IF('EV TECNICA'!Y38="NO CUMPLE",0,'EV TECNICA'!X38)</f>
        <v>3759</v>
      </c>
      <c r="N38" s="43"/>
      <c r="O38" s="43"/>
      <c r="P38" s="43"/>
      <c r="Q38" s="43"/>
      <c r="R38" s="43"/>
      <c r="S38" s="43"/>
      <c r="T38" s="43">
        <f>IF('EV TECNICA'!AM38="NO CUMPLE",0,'EV TECNICA'!AL38)</f>
        <v>3632</v>
      </c>
      <c r="U38" s="43"/>
      <c r="V38" s="43"/>
      <c r="W38" s="43">
        <f>IF('EV TECNICA'!AS38="NO CUMPLE",0,'EV TECNICA'!AR38)</f>
        <v>4100</v>
      </c>
      <c r="X38" s="43"/>
      <c r="Y38" s="43"/>
      <c r="Z38" s="43">
        <f>IF('EV TECNICA'!AY38="NO CUMPLE",0,'EV TECNICA'!AX38)</f>
        <v>3720</v>
      </c>
      <c r="AA38" s="43"/>
      <c r="AB38" s="43"/>
      <c r="AC38" s="43"/>
      <c r="AD38" s="43"/>
      <c r="AE38" s="43"/>
      <c r="AF38" s="40">
        <f t="shared" si="0"/>
        <v>3632</v>
      </c>
      <c r="AH38" s="199"/>
    </row>
    <row r="39" spans="1:34" s="40" customFormat="1" ht="25.5" x14ac:dyDescent="0.2">
      <c r="A39" s="103">
        <v>30</v>
      </c>
      <c r="B39" s="202" t="s">
        <v>84</v>
      </c>
      <c r="C39" s="121" t="s">
        <v>85</v>
      </c>
      <c r="D39" s="146">
        <v>1</v>
      </c>
      <c r="E39" s="43"/>
      <c r="F39" s="43"/>
      <c r="G39" s="43"/>
      <c r="H39" s="43"/>
      <c r="I39" s="43"/>
      <c r="J39" s="43">
        <f>IF('EV TECNICA'!S39="NO CUMPLE",0,'EV TECNICA'!R39)</f>
        <v>11958</v>
      </c>
      <c r="K39" s="43"/>
      <c r="L39" s="43"/>
      <c r="M39" s="43">
        <f>IF('EV TECNICA'!Y39="NO CUMPLE",0,'EV TECNICA'!X39)</f>
        <v>11003</v>
      </c>
      <c r="N39" s="43"/>
      <c r="O39" s="43"/>
      <c r="P39" s="43"/>
      <c r="Q39" s="43"/>
      <c r="R39" s="43"/>
      <c r="S39" s="43"/>
      <c r="T39" s="43">
        <f>IF('EV TECNICA'!AM39="NO CUMPLE",0,'EV TECNICA'!AL39)</f>
        <v>10722</v>
      </c>
      <c r="U39" s="43">
        <f>IF('EV TECNICA'!AO39="NO CUMPLE",0,'EV TECNICA'!AN39)</f>
        <v>11721.686746987953</v>
      </c>
      <c r="V39" s="43"/>
      <c r="W39" s="43">
        <f>IF('EV TECNICA'!AS39="NO CUMPLE",0,'EV TECNICA'!AR39)</f>
        <v>12100</v>
      </c>
      <c r="X39" s="43"/>
      <c r="Y39" s="43"/>
      <c r="Z39" s="43">
        <f>IF('EV TECNICA'!AY39="NO CUMPLE",0,'EV TECNICA'!AX39)</f>
        <v>11467</v>
      </c>
      <c r="AA39" s="43"/>
      <c r="AB39" s="43"/>
      <c r="AC39" s="43"/>
      <c r="AD39" s="43"/>
      <c r="AE39" s="43"/>
      <c r="AF39" s="40">
        <f t="shared" si="0"/>
        <v>10722</v>
      </c>
      <c r="AH39" s="199"/>
    </row>
    <row r="40" spans="1:34" s="40" customFormat="1" ht="25.5" x14ac:dyDescent="0.2">
      <c r="A40" s="103">
        <v>31</v>
      </c>
      <c r="B40" s="202" t="s">
        <v>86</v>
      </c>
      <c r="C40" s="121" t="s">
        <v>87</v>
      </c>
      <c r="D40" s="146">
        <v>1</v>
      </c>
      <c r="E40" s="43"/>
      <c r="F40" s="43"/>
      <c r="G40" s="43"/>
      <c r="H40" s="43"/>
      <c r="I40" s="43"/>
      <c r="J40" s="43"/>
      <c r="K40" s="43"/>
      <c r="L40" s="43"/>
      <c r="M40" s="43">
        <f>IF('EV TECNICA'!Y40="NO CUMPLE",0,'EV TECNICA'!X40)</f>
        <v>34343</v>
      </c>
      <c r="N40" s="43"/>
      <c r="O40" s="43"/>
      <c r="P40" s="43"/>
      <c r="Q40" s="43"/>
      <c r="R40" s="43"/>
      <c r="S40" s="43"/>
      <c r="T40" s="43"/>
      <c r="U40" s="43"/>
      <c r="V40" s="43"/>
      <c r="W40" s="43"/>
      <c r="X40" s="43"/>
      <c r="Y40" s="43"/>
      <c r="Z40" s="43"/>
      <c r="AA40" s="43"/>
      <c r="AB40" s="43"/>
      <c r="AC40" s="43"/>
      <c r="AD40" s="43"/>
      <c r="AE40" s="43"/>
      <c r="AF40" s="40">
        <f t="shared" si="0"/>
        <v>34343</v>
      </c>
      <c r="AH40" s="199"/>
    </row>
    <row r="41" spans="1:34" s="40" customFormat="1" ht="25.5" x14ac:dyDescent="0.2">
      <c r="A41" s="103">
        <v>32</v>
      </c>
      <c r="B41" s="202" t="s">
        <v>88</v>
      </c>
      <c r="C41" s="121" t="s">
        <v>87</v>
      </c>
      <c r="D41" s="146">
        <v>1</v>
      </c>
      <c r="E41" s="43"/>
      <c r="F41" s="43"/>
      <c r="G41" s="43"/>
      <c r="H41" s="43"/>
      <c r="I41" s="43"/>
      <c r="J41" s="43"/>
      <c r="K41" s="43"/>
      <c r="L41" s="43"/>
      <c r="M41" s="43">
        <f>IF('EV TECNICA'!Y41="NO CUMPLE",0,'EV TECNICA'!X41)</f>
        <v>50290</v>
      </c>
      <c r="N41" s="43"/>
      <c r="O41" s="43"/>
      <c r="P41" s="43"/>
      <c r="Q41" s="43"/>
      <c r="R41" s="43"/>
      <c r="S41" s="43"/>
      <c r="T41" s="43"/>
      <c r="U41" s="43">
        <f>IF('EV TECNICA'!AO41="NO CUMPLE",0,'EV TECNICA'!AN41)</f>
        <v>27109</v>
      </c>
      <c r="V41" s="43"/>
      <c r="W41" s="43"/>
      <c r="X41" s="43"/>
      <c r="Y41" s="43"/>
      <c r="Z41" s="43">
        <f>IF('EV TECNICA'!AY41="NO CUMPLE",0,'EV TECNICA'!AX41)</f>
        <v>72957</v>
      </c>
      <c r="AA41" s="43"/>
      <c r="AB41" s="43"/>
      <c r="AC41" s="43"/>
      <c r="AD41" s="43"/>
      <c r="AE41" s="43"/>
      <c r="AF41" s="40">
        <f t="shared" si="0"/>
        <v>27109</v>
      </c>
      <c r="AH41" s="198"/>
    </row>
    <row r="42" spans="1:34" s="40" customFormat="1" ht="25.5" x14ac:dyDescent="0.2">
      <c r="A42" s="103">
        <v>33</v>
      </c>
      <c r="B42" s="202" t="s">
        <v>89</v>
      </c>
      <c r="C42" s="121" t="s">
        <v>87</v>
      </c>
      <c r="D42" s="146">
        <v>1</v>
      </c>
      <c r="E42" s="43"/>
      <c r="F42" s="43"/>
      <c r="G42" s="43"/>
      <c r="H42" s="43"/>
      <c r="I42" s="43"/>
      <c r="J42" s="43"/>
      <c r="K42" s="43">
        <f>IF('EV TECNICA'!U42="NO CUMPLE",0,'EV TECNICA'!T42)</f>
        <v>85760</v>
      </c>
      <c r="L42" s="43"/>
      <c r="M42" s="43"/>
      <c r="N42" s="43"/>
      <c r="O42" s="43"/>
      <c r="P42" s="43"/>
      <c r="Q42" s="43"/>
      <c r="R42" s="43"/>
      <c r="S42" s="43"/>
      <c r="T42" s="43"/>
      <c r="U42" s="43"/>
      <c r="V42" s="43"/>
      <c r="W42" s="43"/>
      <c r="X42" s="43"/>
      <c r="Y42" s="43"/>
      <c r="Z42" s="43">
        <f>IF('EV TECNICA'!AY42="NO CUMPLE",0,'EV TECNICA'!AX42)</f>
        <v>75000</v>
      </c>
      <c r="AA42" s="43"/>
      <c r="AB42" s="43"/>
      <c r="AC42" s="43"/>
      <c r="AD42" s="43"/>
      <c r="AE42" s="43"/>
      <c r="AF42" s="40">
        <f t="shared" si="0"/>
        <v>75000</v>
      </c>
    </row>
    <row r="43" spans="1:34" s="40" customFormat="1" ht="25.5" x14ac:dyDescent="0.2">
      <c r="A43" s="103">
        <v>34</v>
      </c>
      <c r="B43" s="202" t="s">
        <v>90</v>
      </c>
      <c r="C43" s="121" t="s">
        <v>87</v>
      </c>
      <c r="D43" s="146">
        <v>1</v>
      </c>
      <c r="E43" s="43">
        <f>IF('EV TECNICA'!I43="NO CUMPLE",0,'EV TECNICA'!H43)</f>
        <v>1400</v>
      </c>
      <c r="F43" s="43"/>
      <c r="G43" s="43"/>
      <c r="H43" s="43"/>
      <c r="I43" s="43"/>
      <c r="J43" s="43"/>
      <c r="K43" s="43">
        <f>IF('EV TECNICA'!U43="NO CUMPLE",0,'EV TECNICA'!T43)</f>
        <v>2480</v>
      </c>
      <c r="L43" s="43"/>
      <c r="M43" s="43">
        <f>IF('EV TECNICA'!Y43="NO CUMPLE",0,'EV TECNICA'!X43)</f>
        <v>3158</v>
      </c>
      <c r="N43" s="43"/>
      <c r="O43" s="43"/>
      <c r="P43" s="43"/>
      <c r="Q43" s="43"/>
      <c r="R43" s="43"/>
      <c r="S43" s="43"/>
      <c r="T43" s="43"/>
      <c r="U43" s="43">
        <f>IF('EV TECNICA'!AO43="NO CUMPLE",0,'EV TECNICA'!AN43)</f>
        <v>2945</v>
      </c>
      <c r="V43" s="43"/>
      <c r="W43" s="43"/>
      <c r="X43" s="43">
        <f>IF('EV TECNICA'!AU43="NO CUMPLE",0,'EV TECNICA'!AT43)</f>
        <v>1950</v>
      </c>
      <c r="Y43" s="43"/>
      <c r="Z43" s="43">
        <f>IF('EV TECNICA'!AY43="NO CUMPLE",0,'EV TECNICA'!AX43)</f>
        <v>4552</v>
      </c>
      <c r="AA43" s="43"/>
      <c r="AB43" s="43"/>
      <c r="AC43" s="43"/>
      <c r="AD43" s="43"/>
      <c r="AE43" s="43"/>
      <c r="AF43" s="40">
        <f t="shared" si="0"/>
        <v>1400</v>
      </c>
    </row>
    <row r="44" spans="1:34" s="40" customFormat="1" ht="51" x14ac:dyDescent="0.2">
      <c r="A44" s="103">
        <v>35</v>
      </c>
      <c r="B44" s="202" t="s">
        <v>91</v>
      </c>
      <c r="C44" s="121" t="s">
        <v>87</v>
      </c>
      <c r="D44" s="146">
        <v>1</v>
      </c>
      <c r="E44" s="43"/>
      <c r="F44" s="43"/>
      <c r="G44" s="43"/>
      <c r="H44" s="43"/>
      <c r="I44" s="43"/>
      <c r="J44" s="43"/>
      <c r="K44" s="43"/>
      <c r="L44" s="43"/>
      <c r="M44" s="43">
        <f>IF('EV TECNICA'!Y44="NO CUMPLE",0,'EV TECNICA'!X44)</f>
        <v>3309</v>
      </c>
      <c r="N44" s="43"/>
      <c r="O44" s="43"/>
      <c r="P44" s="43"/>
      <c r="Q44" s="43"/>
      <c r="R44" s="43"/>
      <c r="S44" s="43"/>
      <c r="T44" s="43"/>
      <c r="U44" s="43"/>
      <c r="V44" s="43"/>
      <c r="W44" s="43"/>
      <c r="X44" s="43"/>
      <c r="Y44" s="43"/>
      <c r="Z44" s="43">
        <f>IF('EV TECNICA'!AY44="NO CUMPLE",0,'EV TECNICA'!AX44)</f>
        <v>4552</v>
      </c>
      <c r="AA44" s="43"/>
      <c r="AB44" s="43"/>
      <c r="AC44" s="43"/>
      <c r="AD44" s="43"/>
      <c r="AE44" s="43"/>
      <c r="AF44" s="40">
        <f t="shared" si="0"/>
        <v>3309</v>
      </c>
    </row>
    <row r="45" spans="1:34" s="40" customFormat="1" ht="38.25" x14ac:dyDescent="0.2">
      <c r="A45" s="103">
        <v>36</v>
      </c>
      <c r="B45" s="202" t="s">
        <v>92</v>
      </c>
      <c r="C45" s="121" t="s">
        <v>93</v>
      </c>
      <c r="D45" s="146">
        <v>1</v>
      </c>
      <c r="E45" s="43"/>
      <c r="F45" s="43"/>
      <c r="G45" s="43"/>
      <c r="H45" s="43"/>
      <c r="I45" s="43"/>
      <c r="J45" s="43">
        <f>IF('EV TECNICA'!S45="NO CUMPLE",0,'EV TECNICA'!R45)</f>
        <v>18900</v>
      </c>
      <c r="K45" s="43"/>
      <c r="L45" s="43"/>
      <c r="M45" s="43"/>
      <c r="N45" s="43"/>
      <c r="O45" s="43"/>
      <c r="P45" s="43"/>
      <c r="Q45" s="43"/>
      <c r="R45" s="43"/>
      <c r="S45" s="43"/>
      <c r="T45" s="43"/>
      <c r="U45" s="43">
        <f>IF('EV TECNICA'!AO45="NO CUMPLE",0,'EV TECNICA'!AN45)</f>
        <v>17127</v>
      </c>
      <c r="V45" s="43"/>
      <c r="W45" s="43"/>
      <c r="X45" s="43"/>
      <c r="Y45" s="43"/>
      <c r="Z45" s="43">
        <f>IF('EV TECNICA'!AY45="NO CUMPLE",0,'EV TECNICA'!AX45)</f>
        <v>33309</v>
      </c>
      <c r="AA45" s="43"/>
      <c r="AB45" s="43"/>
      <c r="AC45" s="43"/>
      <c r="AD45" s="43"/>
      <c r="AE45" s="43"/>
      <c r="AF45" s="40">
        <f t="shared" si="0"/>
        <v>17127</v>
      </c>
      <c r="AH45" s="198"/>
    </row>
    <row r="46" spans="1:34" s="40" customFormat="1" ht="25.5" x14ac:dyDescent="0.2">
      <c r="A46" s="103">
        <v>37</v>
      </c>
      <c r="B46" s="202" t="s">
        <v>94</v>
      </c>
      <c r="C46" s="121" t="s">
        <v>95</v>
      </c>
      <c r="D46" s="146">
        <v>1</v>
      </c>
      <c r="E46" s="43"/>
      <c r="F46" s="43"/>
      <c r="G46" s="43"/>
      <c r="H46" s="43"/>
      <c r="I46" s="43"/>
      <c r="J46" s="43">
        <f>IF('EV TECNICA'!S46="NO CUMPLE",0,'EV TECNICA'!R46)</f>
        <v>24700</v>
      </c>
      <c r="K46" s="43">
        <f>IF('EV TECNICA'!U46="NO CUMPLE",0,'EV TECNICA'!T46)</f>
        <v>42800</v>
      </c>
      <c r="L46" s="43"/>
      <c r="M46" s="43">
        <f>IF('EV TECNICA'!Y46="NO CUMPLE",0,'EV TECNICA'!X46)</f>
        <v>42693</v>
      </c>
      <c r="N46" s="43"/>
      <c r="O46" s="43"/>
      <c r="P46" s="43"/>
      <c r="Q46" s="43"/>
      <c r="R46" s="43"/>
      <c r="S46" s="43"/>
      <c r="T46" s="43"/>
      <c r="U46" s="43"/>
      <c r="V46" s="43"/>
      <c r="W46" s="43"/>
      <c r="X46" s="43"/>
      <c r="Y46" s="43"/>
      <c r="Z46" s="43">
        <f>IF('EV TECNICA'!AY46="NO CUMPLE",0,'EV TECNICA'!AX46)</f>
        <v>45418</v>
      </c>
      <c r="AA46" s="43"/>
      <c r="AB46" s="43"/>
      <c r="AC46" s="43"/>
      <c r="AD46" s="43"/>
      <c r="AE46" s="43"/>
      <c r="AF46" s="40">
        <f t="shared" si="0"/>
        <v>24700</v>
      </c>
    </row>
    <row r="47" spans="1:34" s="40" customFormat="1" ht="25.5" x14ac:dyDescent="0.2">
      <c r="A47" s="103">
        <v>38</v>
      </c>
      <c r="B47" s="202" t="s">
        <v>96</v>
      </c>
      <c r="C47" s="121" t="s">
        <v>97</v>
      </c>
      <c r="D47" s="146">
        <v>1</v>
      </c>
      <c r="E47" s="43">
        <f>IF('EV TECNICA'!I47="NO CUMPLE",0,'EV TECNICA'!H47)</f>
        <v>2499</v>
      </c>
      <c r="F47" s="43"/>
      <c r="G47" s="43"/>
      <c r="H47" s="43"/>
      <c r="I47" s="43"/>
      <c r="J47" s="43">
        <f>IF('EV TECNICA'!S47="NO CUMPLE",0,'EV TECNICA'!R47)</f>
        <v>2187.2200000000003</v>
      </c>
      <c r="K47" s="43">
        <f>IF('EV TECNICA'!U47="NO CUMPLE",0,'EV TECNICA'!T47)</f>
        <v>2378.81</v>
      </c>
      <c r="L47" s="43"/>
      <c r="M47" s="43">
        <f>IF('EV TECNICA'!Y47="NO CUMPLE",0,'EV TECNICA'!X47)</f>
        <v>2276.4700000000003</v>
      </c>
      <c r="N47" s="43"/>
      <c r="O47" s="43"/>
      <c r="P47" s="43"/>
      <c r="Q47" s="43"/>
      <c r="R47" s="43"/>
      <c r="S47" s="43"/>
      <c r="T47" s="43"/>
      <c r="U47" s="43">
        <f>IF('EV TECNICA'!AO47="NO CUMPLE",0,'EV TECNICA'!AN47)</f>
        <v>2602.5300000000002</v>
      </c>
      <c r="V47" s="43"/>
      <c r="W47" s="43">
        <f>IF('EV TECNICA'!AS47="NO CUMPLE",0,'EV TECNICA'!AR47)</f>
        <v>2246.7200000000003</v>
      </c>
      <c r="X47" s="43"/>
      <c r="Y47" s="43"/>
      <c r="Z47" s="43">
        <f>IF('EV TECNICA'!AY47="NO CUMPLE",0,'EV TECNICA'!AX47)</f>
        <v>1961.12</v>
      </c>
      <c r="AA47" s="43"/>
      <c r="AB47" s="43"/>
      <c r="AC47" s="43"/>
      <c r="AD47" s="43"/>
      <c r="AE47" s="43"/>
      <c r="AF47" s="40">
        <f t="shared" si="0"/>
        <v>1961.12</v>
      </c>
    </row>
    <row r="48" spans="1:34" s="40" customFormat="1" ht="38.25" x14ac:dyDescent="0.2">
      <c r="A48" s="103">
        <v>39</v>
      </c>
      <c r="B48" s="202" t="s">
        <v>98</v>
      </c>
      <c r="C48" s="121" t="s">
        <v>99</v>
      </c>
      <c r="D48" s="146">
        <v>1</v>
      </c>
      <c r="E48" s="43"/>
      <c r="F48" s="43"/>
      <c r="G48" s="43"/>
      <c r="H48" s="43"/>
      <c r="I48" s="43"/>
      <c r="J48" s="43">
        <f>IF('EV TECNICA'!S48="NO CUMPLE",0,'EV TECNICA'!R48)</f>
        <v>4212.6000000000004</v>
      </c>
      <c r="K48" s="43">
        <f>IF('EV TECNICA'!U48="NO CUMPLE",0,'EV TECNICA'!T48)</f>
        <v>5593</v>
      </c>
      <c r="L48" s="43"/>
      <c r="M48" s="43">
        <f>IF('EV TECNICA'!Y48="NO CUMPLE",0,'EV TECNICA'!X48)</f>
        <v>4687.41</v>
      </c>
      <c r="N48" s="43"/>
      <c r="O48" s="43"/>
      <c r="P48" s="43"/>
      <c r="Q48" s="43">
        <f>IF('EV TECNICA'!AG48="NO CUMPLE",0,'EV TECNICA'!AF48)</f>
        <v>4811.17</v>
      </c>
      <c r="R48" s="43"/>
      <c r="S48" s="43"/>
      <c r="T48" s="43">
        <f>IF('EV TECNICA'!AM48="NO CUMPLE",0,'EV TECNICA'!AL48)</f>
        <v>4964.68</v>
      </c>
      <c r="U48" s="43"/>
      <c r="V48" s="43"/>
      <c r="W48" s="43">
        <f>IF('EV TECNICA'!AS48="NO CUMPLE",0,'EV TECNICA'!AR48)</f>
        <v>5557.58</v>
      </c>
      <c r="X48" s="43"/>
      <c r="Y48" s="43">
        <f>IF('EV TECNICA'!AW48="NO CUMPLE",0,'EV TECNICA'!AV48)</f>
        <v>5854.8</v>
      </c>
      <c r="Z48" s="43">
        <f>IF('EV TECNICA'!AY48="NO CUMPLE",0,'EV TECNICA'!AX48)</f>
        <v>4367.3</v>
      </c>
      <c r="AA48" s="43"/>
      <c r="AB48" s="43"/>
      <c r="AC48" s="43"/>
      <c r="AD48" s="43"/>
      <c r="AE48" s="43"/>
      <c r="AF48" s="40">
        <f t="shared" si="0"/>
        <v>4212.6000000000004</v>
      </c>
    </row>
    <row r="49" spans="1:34" s="40" customFormat="1" ht="38.25" x14ac:dyDescent="0.2">
      <c r="A49" s="103">
        <v>40</v>
      </c>
      <c r="B49" s="202" t="s">
        <v>100</v>
      </c>
      <c r="C49" s="121" t="s">
        <v>99</v>
      </c>
      <c r="D49" s="146">
        <v>1</v>
      </c>
      <c r="E49" s="43"/>
      <c r="F49" s="43"/>
      <c r="G49" s="43"/>
      <c r="H49" s="43"/>
      <c r="I49" s="43"/>
      <c r="J49" s="43">
        <f>IF('EV TECNICA'!S49="NO CUMPLE",0,'EV TECNICA'!R49)</f>
        <v>4748.1000000000004</v>
      </c>
      <c r="K49" s="43"/>
      <c r="L49" s="43"/>
      <c r="M49" s="43">
        <f>IF('EV TECNICA'!Y49="NO CUMPLE",0,'EV TECNICA'!X49)</f>
        <v>8896.44</v>
      </c>
      <c r="N49" s="43"/>
      <c r="O49" s="43"/>
      <c r="P49" s="43"/>
      <c r="Q49" s="43">
        <f>IF('EV TECNICA'!AG49="NO CUMPLE",0,'EV TECNICA'!AF49)</f>
        <v>4760</v>
      </c>
      <c r="R49" s="43"/>
      <c r="S49" s="43"/>
      <c r="T49" s="43"/>
      <c r="U49" s="43"/>
      <c r="V49" s="43"/>
      <c r="W49" s="43"/>
      <c r="X49" s="43"/>
      <c r="Y49" s="43"/>
      <c r="Z49" s="43">
        <f>IF('EV TECNICA'!AY49="NO CUMPLE",0,'EV TECNICA'!AX49)</f>
        <v>4928.9799999999996</v>
      </c>
      <c r="AA49" s="43"/>
      <c r="AB49" s="43"/>
      <c r="AC49" s="43"/>
      <c r="AD49" s="43"/>
      <c r="AE49" s="43"/>
      <c r="AF49" s="40">
        <f t="shared" si="0"/>
        <v>4748.1000000000004</v>
      </c>
    </row>
    <row r="50" spans="1:34" s="40" customFormat="1" ht="25.5" x14ac:dyDescent="0.2">
      <c r="A50" s="103">
        <v>41</v>
      </c>
      <c r="B50" s="202" t="s">
        <v>101</v>
      </c>
      <c r="C50" s="121" t="s">
        <v>102</v>
      </c>
      <c r="D50" s="146">
        <v>1</v>
      </c>
      <c r="E50" s="43"/>
      <c r="F50" s="43"/>
      <c r="G50" s="43"/>
      <c r="H50" s="43"/>
      <c r="I50" s="43"/>
      <c r="J50" s="43"/>
      <c r="K50" s="43">
        <f>IF('EV TECNICA'!U50="NO CUMPLE",0,'EV TECNICA'!T50)</f>
        <v>27089.16</v>
      </c>
      <c r="L50" s="43"/>
      <c r="M50" s="43">
        <f>IF('EV TECNICA'!Y50="NO CUMPLE",0,'EV TECNICA'!X50)</f>
        <v>26957.07</v>
      </c>
      <c r="N50" s="43"/>
      <c r="O50" s="43"/>
      <c r="P50" s="43"/>
      <c r="Q50" s="43"/>
      <c r="R50" s="43"/>
      <c r="S50" s="43"/>
      <c r="T50" s="43"/>
      <c r="U50" s="43"/>
      <c r="V50" s="43"/>
      <c r="W50" s="43">
        <f>IF('EV TECNICA'!AS50="NO CUMPLE",0,'EV TECNICA'!AR50)</f>
        <v>31237.5</v>
      </c>
      <c r="X50" s="43"/>
      <c r="Y50" s="43"/>
      <c r="Z50" s="43"/>
      <c r="AA50" s="43"/>
      <c r="AB50" s="43"/>
      <c r="AC50" s="43"/>
      <c r="AD50" s="43"/>
      <c r="AE50" s="43"/>
      <c r="AF50" s="40">
        <f t="shared" si="0"/>
        <v>26957.07</v>
      </c>
    </row>
    <row r="51" spans="1:34" s="40" customFormat="1" ht="25.5" x14ac:dyDescent="0.2">
      <c r="A51" s="103">
        <v>42</v>
      </c>
      <c r="B51" s="202" t="s">
        <v>103</v>
      </c>
      <c r="C51" s="121" t="s">
        <v>102</v>
      </c>
      <c r="D51" s="146">
        <v>1</v>
      </c>
      <c r="E51" s="43"/>
      <c r="F51" s="43"/>
      <c r="G51" s="43"/>
      <c r="H51" s="43"/>
      <c r="I51" s="43"/>
      <c r="J51" s="43"/>
      <c r="K51" s="43">
        <f>IF('EV TECNICA'!U51="NO CUMPLE",0,'EV TECNICA'!T51)</f>
        <v>22253</v>
      </c>
      <c r="L51" s="43"/>
      <c r="M51" s="43">
        <f>IF('EV TECNICA'!Y51="NO CUMPLE",0,'EV TECNICA'!X51)</f>
        <v>20118.14</v>
      </c>
      <c r="N51" s="43"/>
      <c r="O51" s="43"/>
      <c r="P51" s="43"/>
      <c r="Q51" s="43"/>
      <c r="R51" s="43"/>
      <c r="S51" s="43"/>
      <c r="T51" s="43"/>
      <c r="U51" s="43"/>
      <c r="V51" s="43"/>
      <c r="W51" s="43">
        <f>IF('EV TECNICA'!AS51="NO CUMPLE",0,'EV TECNICA'!AR51)</f>
        <v>31237.5</v>
      </c>
      <c r="X51" s="43"/>
      <c r="Y51" s="43"/>
      <c r="Z51" s="43"/>
      <c r="AA51" s="43"/>
      <c r="AB51" s="43"/>
      <c r="AC51" s="43"/>
      <c r="AD51" s="43"/>
      <c r="AE51" s="43"/>
      <c r="AF51" s="40">
        <f t="shared" si="0"/>
        <v>20118.14</v>
      </c>
    </row>
    <row r="52" spans="1:34" s="40" customFormat="1" ht="63.75" x14ac:dyDescent="0.2">
      <c r="A52" s="103">
        <v>43</v>
      </c>
      <c r="B52" s="202" t="s">
        <v>104</v>
      </c>
      <c r="C52" s="121" t="s">
        <v>105</v>
      </c>
      <c r="D52" s="146">
        <v>1</v>
      </c>
      <c r="E52" s="43"/>
      <c r="F52" s="43"/>
      <c r="G52" s="43"/>
      <c r="H52" s="43"/>
      <c r="I52" s="43"/>
      <c r="J52" s="43"/>
      <c r="K52" s="43"/>
      <c r="L52" s="43"/>
      <c r="M52" s="43">
        <f>IF('EV TECNICA'!Y52="NO CUMPLE",0,'EV TECNICA'!X52)</f>
        <v>50710.66</v>
      </c>
      <c r="N52" s="43"/>
      <c r="O52" s="43"/>
      <c r="P52" s="43"/>
      <c r="Q52" s="43"/>
      <c r="R52" s="43">
        <f>IF('EV TECNICA'!AI52="NO CUMPLE",0,'EV TECNICA'!AH52)</f>
        <v>28113.75</v>
      </c>
      <c r="S52" s="43"/>
      <c r="T52" s="43"/>
      <c r="U52" s="43"/>
      <c r="V52" s="43"/>
      <c r="W52" s="43">
        <f>IF('EV TECNICA'!AS52="NO CUMPLE",0,'EV TECNICA'!AR52)</f>
        <v>35224</v>
      </c>
      <c r="X52" s="43"/>
      <c r="Y52" s="43"/>
      <c r="Z52" s="43"/>
      <c r="AA52" s="43"/>
      <c r="AB52" s="43"/>
      <c r="AC52" s="43"/>
      <c r="AD52" s="43"/>
      <c r="AE52" s="43"/>
      <c r="AF52" s="40">
        <f t="shared" si="0"/>
        <v>28113.75</v>
      </c>
    </row>
    <row r="53" spans="1:34" s="40" customFormat="1" ht="25.5" x14ac:dyDescent="0.2">
      <c r="A53" s="103">
        <v>44</v>
      </c>
      <c r="B53" s="202" t="s">
        <v>106</v>
      </c>
      <c r="C53" s="121" t="s">
        <v>102</v>
      </c>
      <c r="D53" s="146">
        <v>1</v>
      </c>
      <c r="E53" s="43"/>
      <c r="F53" s="43"/>
      <c r="G53" s="43"/>
      <c r="H53" s="43"/>
      <c r="I53" s="43"/>
      <c r="J53" s="43"/>
      <c r="K53" s="43">
        <f>IF('EV TECNICA'!U53="NO CUMPLE",0,'EV TECNICA'!T53)</f>
        <v>21539</v>
      </c>
      <c r="L53" s="43"/>
      <c r="M53" s="43">
        <f>IF('EV TECNICA'!Y53="NO CUMPLE",0,'EV TECNICA'!X53)</f>
        <v>21354.55</v>
      </c>
      <c r="N53" s="43"/>
      <c r="O53" s="43"/>
      <c r="P53" s="43"/>
      <c r="Q53" s="43"/>
      <c r="R53" s="43"/>
      <c r="S53" s="43"/>
      <c r="T53" s="43"/>
      <c r="U53" s="43"/>
      <c r="V53" s="43"/>
      <c r="W53" s="43"/>
      <c r="X53" s="43"/>
      <c r="Y53" s="43"/>
      <c r="Z53" s="43"/>
      <c r="AA53" s="43"/>
      <c r="AB53" s="43"/>
      <c r="AC53" s="43"/>
      <c r="AD53" s="43"/>
      <c r="AE53" s="43"/>
      <c r="AF53" s="40">
        <f t="shared" si="0"/>
        <v>21354.55</v>
      </c>
    </row>
    <row r="54" spans="1:34" s="40" customFormat="1" ht="51" x14ac:dyDescent="0.2">
      <c r="A54" s="103">
        <v>45</v>
      </c>
      <c r="B54" s="202" t="s">
        <v>107</v>
      </c>
      <c r="C54" s="121" t="s">
        <v>108</v>
      </c>
      <c r="D54" s="146">
        <v>1</v>
      </c>
      <c r="E54" s="43">
        <f>IF('EV TECNICA'!I54="NO CUMPLE",0,'EV TECNICA'!H54)</f>
        <v>2800</v>
      </c>
      <c r="F54" s="43"/>
      <c r="G54" s="43"/>
      <c r="H54" s="43"/>
      <c r="I54" s="43"/>
      <c r="J54" s="43"/>
      <c r="K54" s="43"/>
      <c r="L54" s="43"/>
      <c r="M54" s="43">
        <f>IF('EV TECNICA'!Y54="NO CUMPLE",0,'EV TECNICA'!X54)</f>
        <v>2097</v>
      </c>
      <c r="N54" s="43"/>
      <c r="O54" s="43"/>
      <c r="P54" s="43"/>
      <c r="Q54" s="43">
        <f>IF('EV TECNICA'!AG54="NO CUMPLE",0,'EV TECNICA'!AF54)</f>
        <v>2290</v>
      </c>
      <c r="R54" s="43">
        <f>IF('EV TECNICA'!AI54="NO CUMPLE",0,'EV TECNICA'!AH54)</f>
        <v>3391.5</v>
      </c>
      <c r="S54" s="43"/>
      <c r="T54" s="43"/>
      <c r="U54" s="43">
        <f>IF('EV TECNICA'!AO54="NO CUMPLE",0,'EV TECNICA'!AN54)</f>
        <v>3075</v>
      </c>
      <c r="V54" s="43"/>
      <c r="W54" s="43">
        <f>IF('EV TECNICA'!AS54="NO CUMPLE",0,'EV TECNICA'!AR54)</f>
        <v>2529.4117647058824</v>
      </c>
      <c r="X54" s="43"/>
      <c r="Y54" s="43"/>
      <c r="Z54" s="43">
        <f>IF('EV TECNICA'!AY54="NO CUMPLE",0,'EV TECNICA'!AX54)</f>
        <v>2556</v>
      </c>
      <c r="AA54" s="43"/>
      <c r="AB54" s="43"/>
      <c r="AC54" s="43"/>
      <c r="AD54" s="43"/>
      <c r="AE54" s="43"/>
      <c r="AF54" s="40">
        <f t="shared" si="0"/>
        <v>2097</v>
      </c>
    </row>
    <row r="55" spans="1:34" s="40" customFormat="1" ht="12.75" x14ac:dyDescent="0.2">
      <c r="A55" s="103">
        <v>46</v>
      </c>
      <c r="B55" s="202" t="s">
        <v>109</v>
      </c>
      <c r="C55" s="121" t="s">
        <v>110</v>
      </c>
      <c r="D55" s="146">
        <v>1</v>
      </c>
      <c r="E55" s="43"/>
      <c r="F55" s="43"/>
      <c r="G55" s="43"/>
      <c r="H55" s="43"/>
      <c r="I55" s="43"/>
      <c r="J55" s="43">
        <f>IF('EV TECNICA'!S55="NO CUMPLE",0,'EV TECNICA'!R55)</f>
        <v>5770</v>
      </c>
      <c r="K55" s="43">
        <f>IF('EV TECNICA'!U55="NO CUMPLE",0,'EV TECNICA'!T55)</f>
        <v>6200</v>
      </c>
      <c r="L55" s="43"/>
      <c r="M55" s="43">
        <f>IF('EV TECNICA'!Y55="NO CUMPLE",0,'EV TECNICA'!X55)</f>
        <v>6443</v>
      </c>
      <c r="N55" s="43"/>
      <c r="O55" s="43"/>
      <c r="P55" s="43"/>
      <c r="Q55" s="43"/>
      <c r="R55" s="43"/>
      <c r="S55" s="43"/>
      <c r="T55" s="43"/>
      <c r="U55" s="43"/>
      <c r="V55" s="43"/>
      <c r="W55" s="43">
        <f>IF('EV TECNICA'!AS55="NO CUMPLE",0,'EV TECNICA'!AR55)</f>
        <v>8893</v>
      </c>
      <c r="X55" s="43"/>
      <c r="Y55" s="43"/>
      <c r="Z55" s="43">
        <f>IF('EV TECNICA'!AY55="NO CUMPLE",0,'EV TECNICA'!AX55)</f>
        <v>8523</v>
      </c>
      <c r="AA55" s="43"/>
      <c r="AB55" s="43"/>
      <c r="AC55" s="43"/>
      <c r="AD55" s="43"/>
      <c r="AE55" s="43"/>
      <c r="AF55" s="40">
        <f t="shared" si="0"/>
        <v>5770</v>
      </c>
    </row>
    <row r="56" spans="1:34" s="40" customFormat="1" ht="12.75" x14ac:dyDescent="0.2">
      <c r="A56" s="103">
        <v>47</v>
      </c>
      <c r="B56" s="202" t="s">
        <v>111</v>
      </c>
      <c r="C56" s="121" t="s">
        <v>110</v>
      </c>
      <c r="D56" s="146">
        <v>1</v>
      </c>
      <c r="E56" s="43"/>
      <c r="F56" s="43"/>
      <c r="G56" s="43"/>
      <c r="H56" s="43"/>
      <c r="I56" s="43"/>
      <c r="J56" s="43">
        <f>IF('EV TECNICA'!S56="NO CUMPLE",0,'EV TECNICA'!R56)</f>
        <v>5770</v>
      </c>
      <c r="K56" s="43">
        <f>IF('EV TECNICA'!U56="NO CUMPLE",0,'EV TECNICA'!T56)</f>
        <v>6200</v>
      </c>
      <c r="L56" s="43"/>
      <c r="M56" s="43">
        <f>IF('EV TECNICA'!Y56="NO CUMPLE",0,'EV TECNICA'!X56)</f>
        <v>8182</v>
      </c>
      <c r="N56" s="43"/>
      <c r="O56" s="43"/>
      <c r="P56" s="43"/>
      <c r="Q56" s="43"/>
      <c r="R56" s="43"/>
      <c r="S56" s="43"/>
      <c r="T56" s="43"/>
      <c r="U56" s="43">
        <f>IF('EV TECNICA'!AO56="NO CUMPLE",0,'EV TECNICA'!AN56)</f>
        <v>9543</v>
      </c>
      <c r="V56" s="43"/>
      <c r="W56" s="43">
        <f>IF('EV TECNICA'!AS56="NO CUMPLE",0,'EV TECNICA'!AR56)</f>
        <v>8893</v>
      </c>
      <c r="X56" s="43"/>
      <c r="Y56" s="43"/>
      <c r="Z56" s="43">
        <f>IF('EV TECNICA'!AY56="NO CUMPLE",0,'EV TECNICA'!AX56)</f>
        <v>8523</v>
      </c>
      <c r="AA56" s="43"/>
      <c r="AB56" s="43"/>
      <c r="AC56" s="43"/>
      <c r="AD56" s="43"/>
      <c r="AE56" s="43"/>
      <c r="AF56" s="40">
        <f t="shared" si="0"/>
        <v>5770</v>
      </c>
    </row>
    <row r="57" spans="1:34" s="40" customFormat="1" ht="38.25" x14ac:dyDescent="0.2">
      <c r="A57" s="103">
        <v>48</v>
      </c>
      <c r="B57" s="202" t="s">
        <v>112</v>
      </c>
      <c r="C57" s="121" t="s">
        <v>113</v>
      </c>
      <c r="D57" s="146">
        <v>1</v>
      </c>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0">
        <f t="shared" si="0"/>
        <v>0</v>
      </c>
    </row>
    <row r="58" spans="1:34" s="40" customFormat="1" ht="12.75" x14ac:dyDescent="0.2">
      <c r="A58" s="103">
        <v>49</v>
      </c>
      <c r="B58" s="202" t="s">
        <v>114</v>
      </c>
      <c r="C58" s="121" t="s">
        <v>115</v>
      </c>
      <c r="D58" s="146">
        <v>1</v>
      </c>
      <c r="E58" s="43"/>
      <c r="F58" s="43"/>
      <c r="G58" s="43"/>
      <c r="H58" s="43"/>
      <c r="I58" s="43"/>
      <c r="J58" s="43"/>
      <c r="K58" s="43"/>
      <c r="L58" s="43"/>
      <c r="M58" s="43">
        <f>IF('EV TECNICA'!Y58="NO CUMPLE",0,'EV TECNICA'!X58)</f>
        <v>2195.5500000000002</v>
      </c>
      <c r="N58" s="43"/>
      <c r="O58" s="43"/>
      <c r="P58" s="43"/>
      <c r="Q58" s="43"/>
      <c r="R58" s="43"/>
      <c r="S58" s="43"/>
      <c r="T58" s="43"/>
      <c r="U58" s="43"/>
      <c r="V58" s="43"/>
      <c r="W58" s="43"/>
      <c r="X58" s="43"/>
      <c r="Y58" s="43"/>
      <c r="Z58" s="43"/>
      <c r="AA58" s="43"/>
      <c r="AB58" s="43"/>
      <c r="AC58" s="43"/>
      <c r="AD58" s="43"/>
      <c r="AE58" s="43"/>
      <c r="AF58" s="40">
        <f t="shared" si="0"/>
        <v>2195.5500000000002</v>
      </c>
      <c r="AH58" s="198"/>
    </row>
    <row r="59" spans="1:34" s="40" customFormat="1" ht="25.5" x14ac:dyDescent="0.2">
      <c r="A59" s="103">
        <v>50</v>
      </c>
      <c r="B59" s="202" t="s">
        <v>116</v>
      </c>
      <c r="C59" s="121" t="s">
        <v>115</v>
      </c>
      <c r="D59" s="146">
        <v>1</v>
      </c>
      <c r="E59" s="43"/>
      <c r="F59" s="43"/>
      <c r="G59" s="43"/>
      <c r="H59" s="43"/>
      <c r="I59" s="43"/>
      <c r="J59" s="43"/>
      <c r="K59" s="43">
        <f>IF('EV TECNICA'!U59="NO CUMPLE",0,'EV TECNICA'!T59)</f>
        <v>165410</v>
      </c>
      <c r="L59" s="43"/>
      <c r="M59" s="43">
        <f>IF('EV TECNICA'!Y59="NO CUMPLE",0,'EV TECNICA'!X59)</f>
        <v>540908.55000000005</v>
      </c>
      <c r="N59" s="43"/>
      <c r="O59" s="43"/>
      <c r="P59" s="43"/>
      <c r="Q59" s="43"/>
      <c r="R59" s="43"/>
      <c r="S59" s="43"/>
      <c r="T59" s="43"/>
      <c r="U59" s="43"/>
      <c r="V59" s="43"/>
      <c r="W59" s="43"/>
      <c r="X59" s="43"/>
      <c r="Y59" s="43"/>
      <c r="Z59" s="43"/>
      <c r="AA59" s="43"/>
      <c r="AB59" s="43"/>
      <c r="AC59" s="43"/>
      <c r="AD59" s="43"/>
      <c r="AE59" s="43"/>
      <c r="AF59" s="40">
        <f t="shared" si="0"/>
        <v>165410</v>
      </c>
    </row>
    <row r="60" spans="1:34" s="40" customFormat="1" ht="12.75" x14ac:dyDescent="0.2">
      <c r="A60" s="103">
        <v>51</v>
      </c>
      <c r="B60" s="202" t="s">
        <v>117</v>
      </c>
      <c r="C60" s="121" t="s">
        <v>115</v>
      </c>
      <c r="D60" s="146">
        <v>1</v>
      </c>
      <c r="E60" s="43"/>
      <c r="F60" s="43"/>
      <c r="G60" s="43"/>
      <c r="H60" s="43"/>
      <c r="I60" s="43"/>
      <c r="J60" s="43"/>
      <c r="K60" s="43">
        <f>IF('EV TECNICA'!U60="NO CUMPLE",0,'EV TECNICA'!T60)</f>
        <v>136522.75</v>
      </c>
      <c r="L60" s="43"/>
      <c r="M60" s="43">
        <f>IF('EV TECNICA'!Y60="NO CUMPLE",0,'EV TECNICA'!X60)</f>
        <v>528738.42000000004</v>
      </c>
      <c r="N60" s="43"/>
      <c r="O60" s="43"/>
      <c r="P60" s="43"/>
      <c r="Q60" s="43"/>
      <c r="R60" s="43"/>
      <c r="S60" s="43"/>
      <c r="T60" s="43"/>
      <c r="U60" s="43"/>
      <c r="V60" s="43"/>
      <c r="W60" s="43"/>
      <c r="X60" s="43"/>
      <c r="Y60" s="43"/>
      <c r="Z60" s="43"/>
      <c r="AA60" s="43"/>
      <c r="AB60" s="43"/>
      <c r="AC60" s="43"/>
      <c r="AD60" s="43"/>
      <c r="AE60" s="43"/>
      <c r="AF60" s="40">
        <f t="shared" si="0"/>
        <v>136522.75</v>
      </c>
    </row>
    <row r="61" spans="1:34" s="40" customFormat="1" ht="12.75" x14ac:dyDescent="0.2">
      <c r="A61" s="103">
        <v>52</v>
      </c>
      <c r="B61" s="202" t="s">
        <v>118</v>
      </c>
      <c r="C61" s="121" t="s">
        <v>115</v>
      </c>
      <c r="D61" s="146">
        <v>1</v>
      </c>
      <c r="E61" s="43"/>
      <c r="F61" s="43"/>
      <c r="G61" s="43"/>
      <c r="H61" s="43"/>
      <c r="I61" s="43"/>
      <c r="J61" s="43"/>
      <c r="K61" s="43"/>
      <c r="L61" s="43"/>
      <c r="M61" s="43">
        <f>IF('EV TECNICA'!Y61="NO CUMPLE",0,'EV TECNICA'!X61)</f>
        <v>241516.45</v>
      </c>
      <c r="N61" s="43"/>
      <c r="O61" s="43"/>
      <c r="P61" s="43"/>
      <c r="Q61" s="43"/>
      <c r="R61" s="43"/>
      <c r="S61" s="43"/>
      <c r="T61" s="43"/>
      <c r="U61" s="43"/>
      <c r="V61" s="43"/>
      <c r="W61" s="43"/>
      <c r="X61" s="43"/>
      <c r="Y61" s="43"/>
      <c r="Z61" s="43">
        <f>IF('EV TECNICA'!AY61="NO CUMPLE",0,'EV TECNICA'!AX61)</f>
        <v>260589.77000000002</v>
      </c>
      <c r="AA61" s="43"/>
      <c r="AB61" s="43"/>
      <c r="AC61" s="43"/>
      <c r="AD61" s="43"/>
      <c r="AE61" s="43"/>
      <c r="AF61" s="40">
        <f t="shared" si="0"/>
        <v>241516.45</v>
      </c>
    </row>
    <row r="62" spans="1:34" s="40" customFormat="1" ht="25.5" x14ac:dyDescent="0.2">
      <c r="A62" s="103">
        <v>53</v>
      </c>
      <c r="B62" s="202" t="s">
        <v>119</v>
      </c>
      <c r="C62" s="121" t="s">
        <v>115</v>
      </c>
      <c r="D62" s="146">
        <v>1</v>
      </c>
      <c r="E62" s="43"/>
      <c r="F62" s="43"/>
      <c r="G62" s="43"/>
      <c r="H62" s="43"/>
      <c r="I62" s="43"/>
      <c r="J62" s="43"/>
      <c r="K62" s="43"/>
      <c r="L62" s="43"/>
      <c r="M62" s="43"/>
      <c r="N62" s="43"/>
      <c r="O62" s="43"/>
      <c r="P62" s="43"/>
      <c r="Q62" s="43"/>
      <c r="R62" s="43"/>
      <c r="S62" s="43"/>
      <c r="T62" s="43"/>
      <c r="U62" s="43"/>
      <c r="V62" s="43"/>
      <c r="W62" s="43"/>
      <c r="X62" s="43"/>
      <c r="Y62" s="43"/>
      <c r="Z62" s="43">
        <f>IF('EV TECNICA'!AY62="NO CUMPLE",0,'EV TECNICA'!AX62)</f>
        <v>594939.31000000006</v>
      </c>
      <c r="AA62" s="43"/>
      <c r="AB62" s="43"/>
      <c r="AC62" s="43"/>
      <c r="AD62" s="43"/>
      <c r="AE62" s="43"/>
      <c r="AF62" s="40">
        <f t="shared" si="0"/>
        <v>594939.31000000006</v>
      </c>
      <c r="AH62" s="198"/>
    </row>
    <row r="63" spans="1:34" s="40" customFormat="1" ht="25.5" x14ac:dyDescent="0.2">
      <c r="A63" s="103">
        <v>54</v>
      </c>
      <c r="B63" s="202" t="s">
        <v>120</v>
      </c>
      <c r="C63" s="121" t="s">
        <v>115</v>
      </c>
      <c r="D63" s="146">
        <v>1</v>
      </c>
      <c r="E63" s="43"/>
      <c r="F63" s="43"/>
      <c r="G63" s="43"/>
      <c r="H63" s="43"/>
      <c r="I63" s="43"/>
      <c r="J63" s="43"/>
      <c r="K63" s="43"/>
      <c r="L63" s="43"/>
      <c r="M63" s="43"/>
      <c r="N63" s="43"/>
      <c r="O63" s="43"/>
      <c r="P63" s="43"/>
      <c r="Q63" s="43"/>
      <c r="R63" s="43"/>
      <c r="S63" s="43"/>
      <c r="T63" s="43"/>
      <c r="U63" s="43"/>
      <c r="V63" s="43"/>
      <c r="W63" s="43"/>
      <c r="X63" s="43"/>
      <c r="Y63" s="43"/>
      <c r="Z63" s="43">
        <f>IF('EV TECNICA'!AY63="NO CUMPLE",0,'EV TECNICA'!AX63)</f>
        <v>594939.31000000006</v>
      </c>
      <c r="AA63" s="43"/>
      <c r="AB63" s="43"/>
      <c r="AC63" s="43"/>
      <c r="AD63" s="43"/>
      <c r="AE63" s="43"/>
      <c r="AF63" s="40">
        <f t="shared" si="0"/>
        <v>594939.31000000006</v>
      </c>
      <c r="AH63" s="198"/>
    </row>
    <row r="64" spans="1:34" s="40" customFormat="1" ht="12.75" x14ac:dyDescent="0.2">
      <c r="A64" s="103">
        <v>55</v>
      </c>
      <c r="B64" s="202" t="s">
        <v>121</v>
      </c>
      <c r="C64" s="121" t="s">
        <v>115</v>
      </c>
      <c r="D64" s="146">
        <v>1</v>
      </c>
      <c r="E64" s="43"/>
      <c r="F64" s="43"/>
      <c r="G64" s="43"/>
      <c r="H64" s="43"/>
      <c r="I64" s="43"/>
      <c r="J64" s="43">
        <f>IF('EV TECNICA'!S64="NO CUMPLE",0,'EV TECNICA'!R64)</f>
        <v>1541.05</v>
      </c>
      <c r="K64" s="43">
        <f>IF('EV TECNICA'!U64="NO CUMPLE",0,'EV TECNICA'!T64)</f>
        <v>1666</v>
      </c>
      <c r="L64" s="43"/>
      <c r="M64" s="43"/>
      <c r="N64" s="43"/>
      <c r="O64" s="43"/>
      <c r="P64" s="43"/>
      <c r="Q64" s="43"/>
      <c r="R64" s="43"/>
      <c r="S64" s="43"/>
      <c r="T64" s="43"/>
      <c r="U64" s="43">
        <f>IF('EV TECNICA'!AO64="NO CUMPLE",0,'EV TECNICA'!AN64)</f>
        <v>1912.33</v>
      </c>
      <c r="V64" s="43"/>
      <c r="W64" s="43">
        <f>IF('EV TECNICA'!AS64="NO CUMPLE",0,'EV TECNICA'!AR64)</f>
        <v>3038.0349999999999</v>
      </c>
      <c r="X64" s="43"/>
      <c r="Y64" s="43"/>
      <c r="Z64" s="43"/>
      <c r="AA64" s="43"/>
      <c r="AB64" s="43"/>
      <c r="AC64" s="43"/>
      <c r="AD64" s="43"/>
      <c r="AE64" s="43"/>
      <c r="AF64" s="40">
        <f t="shared" si="0"/>
        <v>1541.05</v>
      </c>
    </row>
    <row r="65" spans="1:32" s="40" customFormat="1" ht="25.5" x14ac:dyDescent="0.2">
      <c r="A65" s="103">
        <v>56</v>
      </c>
      <c r="B65" s="202" t="s">
        <v>122</v>
      </c>
      <c r="C65" s="121" t="s">
        <v>123</v>
      </c>
      <c r="D65" s="146">
        <v>1</v>
      </c>
      <c r="E65" s="43"/>
      <c r="F65" s="43"/>
      <c r="G65" s="43"/>
      <c r="H65" s="43"/>
      <c r="I65" s="43"/>
      <c r="J65" s="43"/>
      <c r="K65" s="43"/>
      <c r="L65" s="43"/>
      <c r="M65" s="43"/>
      <c r="N65" s="43"/>
      <c r="O65" s="43"/>
      <c r="P65" s="43"/>
      <c r="Q65" s="43"/>
      <c r="R65" s="43">
        <f>IF('EV TECNICA'!AI65="NO CUMPLE",0,'EV TECNICA'!AH65)</f>
        <v>4088566.3</v>
      </c>
      <c r="S65" s="43"/>
      <c r="T65" s="43"/>
      <c r="U65" s="43"/>
      <c r="V65" s="43"/>
      <c r="W65" s="43"/>
      <c r="X65" s="43"/>
      <c r="Y65" s="43"/>
      <c r="Z65" s="43"/>
      <c r="AA65" s="43"/>
      <c r="AB65" s="43"/>
      <c r="AC65" s="43"/>
      <c r="AD65" s="43"/>
      <c r="AE65" s="43"/>
      <c r="AF65" s="40">
        <f t="shared" si="0"/>
        <v>4088566.3</v>
      </c>
    </row>
    <row r="66" spans="1:32" s="40" customFormat="1" ht="153" x14ac:dyDescent="0.2">
      <c r="A66" s="103">
        <v>57</v>
      </c>
      <c r="B66" s="202" t="s">
        <v>124</v>
      </c>
      <c r="C66" s="121" t="s">
        <v>125</v>
      </c>
      <c r="D66" s="146">
        <v>1</v>
      </c>
      <c r="E66" s="43"/>
      <c r="F66" s="43"/>
      <c r="G66" s="43"/>
      <c r="H66" s="43"/>
      <c r="I66" s="43"/>
      <c r="J66" s="43"/>
      <c r="K66" s="43"/>
      <c r="L66" s="43">
        <f>IF('EV TECNICA'!W66="NO CUMPLE",0,'EV TECNICA'!V66)</f>
        <v>69000</v>
      </c>
      <c r="M66" s="43"/>
      <c r="N66" s="43"/>
      <c r="O66" s="43"/>
      <c r="P66" s="43"/>
      <c r="Q66" s="43"/>
      <c r="R66" s="43"/>
      <c r="S66" s="43"/>
      <c r="T66" s="43"/>
      <c r="U66" s="43"/>
      <c r="V66" s="43"/>
      <c r="W66" s="43"/>
      <c r="X66" s="43"/>
      <c r="Y66" s="43"/>
      <c r="Z66" s="43"/>
      <c r="AA66" s="43"/>
      <c r="AB66" s="43"/>
      <c r="AC66" s="43"/>
      <c r="AD66" s="43"/>
      <c r="AE66" s="43"/>
      <c r="AF66" s="40">
        <f t="shared" si="0"/>
        <v>69000</v>
      </c>
    </row>
    <row r="67" spans="1:32" s="40" customFormat="1" ht="25.5" x14ac:dyDescent="0.2">
      <c r="A67" s="103">
        <v>58</v>
      </c>
      <c r="B67" s="202" t="s">
        <v>126</v>
      </c>
      <c r="C67" s="121" t="s">
        <v>127</v>
      </c>
      <c r="D67" s="146">
        <v>1</v>
      </c>
      <c r="E67" s="43"/>
      <c r="F67" s="43"/>
      <c r="G67" s="43"/>
      <c r="H67" s="43"/>
      <c r="I67" s="43"/>
      <c r="J67" s="43"/>
      <c r="K67" s="43"/>
      <c r="L67" s="43"/>
      <c r="M67" s="43"/>
      <c r="N67" s="43"/>
      <c r="O67" s="43"/>
      <c r="P67" s="43"/>
      <c r="Q67" s="43"/>
      <c r="R67" s="43"/>
      <c r="S67" s="43"/>
      <c r="T67" s="43"/>
      <c r="U67" s="43"/>
      <c r="V67" s="43"/>
      <c r="W67" s="43">
        <f>IF('EV TECNICA'!AS67="NO CUMPLE",0,'EV TECNICA'!AR67)</f>
        <v>294000</v>
      </c>
      <c r="X67" s="43"/>
      <c r="Y67" s="43"/>
      <c r="Z67" s="43"/>
      <c r="AA67" s="43"/>
      <c r="AB67" s="43"/>
      <c r="AC67" s="43"/>
      <c r="AD67" s="43"/>
      <c r="AE67" s="43"/>
      <c r="AF67" s="40">
        <f t="shared" si="0"/>
        <v>294000</v>
      </c>
    </row>
    <row r="68" spans="1:32" s="40" customFormat="1" ht="25.5" x14ac:dyDescent="0.2">
      <c r="A68" s="103">
        <v>59</v>
      </c>
      <c r="B68" s="202" t="s">
        <v>128</v>
      </c>
      <c r="C68" s="121" t="s">
        <v>127</v>
      </c>
      <c r="D68" s="146">
        <v>1</v>
      </c>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0">
        <f t="shared" si="0"/>
        <v>0</v>
      </c>
    </row>
    <row r="69" spans="1:32" s="40" customFormat="1" ht="25.5" x14ac:dyDescent="0.2">
      <c r="A69" s="103">
        <v>60</v>
      </c>
      <c r="B69" s="202" t="s">
        <v>129</v>
      </c>
      <c r="C69" s="121" t="s">
        <v>127</v>
      </c>
      <c r="D69" s="146">
        <v>1</v>
      </c>
      <c r="E69" s="43"/>
      <c r="F69" s="43"/>
      <c r="G69" s="43"/>
      <c r="H69" s="43"/>
      <c r="I69" s="43"/>
      <c r="J69" s="43"/>
      <c r="K69" s="43"/>
      <c r="L69" s="43">
        <f>IF('EV TECNICA'!W69="NO CUMPLE",0,'EV TECNICA'!V69)</f>
        <v>237000</v>
      </c>
      <c r="M69" s="43"/>
      <c r="N69" s="43"/>
      <c r="O69" s="43"/>
      <c r="P69" s="43"/>
      <c r="Q69" s="43"/>
      <c r="R69" s="43"/>
      <c r="S69" s="43"/>
      <c r="T69" s="43"/>
      <c r="U69" s="43"/>
      <c r="V69" s="43"/>
      <c r="W69" s="43"/>
      <c r="X69" s="43"/>
      <c r="Y69" s="43"/>
      <c r="Z69" s="43"/>
      <c r="AA69" s="43"/>
      <c r="AB69" s="43"/>
      <c r="AC69" s="43"/>
      <c r="AD69" s="43"/>
      <c r="AE69" s="43"/>
      <c r="AF69" s="40">
        <f t="shared" si="0"/>
        <v>237000</v>
      </c>
    </row>
    <row r="70" spans="1:32" s="40" customFormat="1" ht="76.5" x14ac:dyDescent="0.2">
      <c r="A70" s="103">
        <v>61</v>
      </c>
      <c r="B70" s="202" t="s">
        <v>130</v>
      </c>
      <c r="C70" s="121" t="s">
        <v>131</v>
      </c>
      <c r="D70" s="146">
        <v>1</v>
      </c>
      <c r="E70" s="43"/>
      <c r="F70" s="43"/>
      <c r="G70" s="43"/>
      <c r="H70" s="43"/>
      <c r="I70" s="43"/>
      <c r="J70" s="43"/>
      <c r="K70" s="43">
        <f>IF('EV TECNICA'!U70="NO CUMPLE",0,'EV TECNICA'!T70)</f>
        <v>68600</v>
      </c>
      <c r="L70" s="43"/>
      <c r="M70" s="43"/>
      <c r="N70" s="43"/>
      <c r="O70" s="43"/>
      <c r="P70" s="43"/>
      <c r="Q70" s="43"/>
      <c r="R70" s="43"/>
      <c r="S70" s="43"/>
      <c r="T70" s="43"/>
      <c r="U70" s="43"/>
      <c r="V70" s="43"/>
      <c r="W70" s="43"/>
      <c r="X70" s="43"/>
      <c r="Y70" s="43"/>
      <c r="Z70" s="43"/>
      <c r="AA70" s="43"/>
      <c r="AB70" s="43"/>
      <c r="AC70" s="43"/>
      <c r="AD70" s="43"/>
      <c r="AE70" s="43"/>
      <c r="AF70" s="40">
        <f t="shared" si="0"/>
        <v>68600</v>
      </c>
    </row>
    <row r="71" spans="1:32" s="40" customFormat="1" ht="12.75" x14ac:dyDescent="0.2">
      <c r="A71" s="103">
        <v>62</v>
      </c>
      <c r="B71" s="202" t="s">
        <v>132</v>
      </c>
      <c r="C71" s="121" t="s">
        <v>127</v>
      </c>
      <c r="D71" s="146">
        <v>1</v>
      </c>
      <c r="E71" s="43"/>
      <c r="F71" s="43"/>
      <c r="G71" s="43"/>
      <c r="H71" s="43"/>
      <c r="I71" s="43"/>
      <c r="J71" s="43"/>
      <c r="K71" s="43">
        <f>IF('EV TECNICA'!U71="NO CUMPLE",0,'EV TECNICA'!T71)</f>
        <v>310000</v>
      </c>
      <c r="L71" s="43"/>
      <c r="M71" s="43"/>
      <c r="N71" s="43"/>
      <c r="O71" s="43"/>
      <c r="P71" s="43"/>
      <c r="Q71" s="43"/>
      <c r="R71" s="43"/>
      <c r="S71" s="43"/>
      <c r="T71" s="43"/>
      <c r="U71" s="43"/>
      <c r="V71" s="43"/>
      <c r="W71" s="43"/>
      <c r="X71" s="43"/>
      <c r="Y71" s="43"/>
      <c r="Z71" s="43"/>
      <c r="AA71" s="43"/>
      <c r="AB71" s="43"/>
      <c r="AC71" s="43"/>
      <c r="AD71" s="43"/>
      <c r="AE71" s="43"/>
      <c r="AF71" s="40">
        <f t="shared" si="0"/>
        <v>310000</v>
      </c>
    </row>
    <row r="72" spans="1:32" s="40" customFormat="1" ht="38.25" x14ac:dyDescent="0.2">
      <c r="A72" s="103">
        <v>63</v>
      </c>
      <c r="B72" s="202" t="s">
        <v>133</v>
      </c>
      <c r="C72" s="121" t="s">
        <v>127</v>
      </c>
      <c r="D72" s="146">
        <v>1</v>
      </c>
      <c r="E72" s="43"/>
      <c r="F72" s="43"/>
      <c r="G72" s="43"/>
      <c r="H72" s="43"/>
      <c r="I72" s="43">
        <f>IF('EV TECNICA'!Q72="NO CUMPLE",0,'EV TECNICA'!P72)</f>
        <v>3130</v>
      </c>
      <c r="J72" s="43">
        <f>IF('EV TECNICA'!S72="NO CUMPLE",0,'EV TECNICA'!R72)</f>
        <v>2345</v>
      </c>
      <c r="K72" s="43"/>
      <c r="L72" s="43"/>
      <c r="M72" s="43"/>
      <c r="N72" s="43"/>
      <c r="O72" s="43"/>
      <c r="P72" s="43"/>
      <c r="Q72" s="43"/>
      <c r="R72" s="43"/>
      <c r="S72" s="43"/>
      <c r="T72" s="43"/>
      <c r="U72" s="43"/>
      <c r="V72" s="43"/>
      <c r="W72" s="43"/>
      <c r="X72" s="43"/>
      <c r="Y72" s="43"/>
      <c r="Z72" s="43"/>
      <c r="AA72" s="43"/>
      <c r="AB72" s="43"/>
      <c r="AC72" s="43"/>
      <c r="AD72" s="43"/>
      <c r="AE72" s="43"/>
      <c r="AF72" s="40">
        <f t="shared" si="0"/>
        <v>2345</v>
      </c>
    </row>
    <row r="73" spans="1:32" s="40" customFormat="1" ht="38.25" x14ac:dyDescent="0.2">
      <c r="A73" s="103">
        <v>64</v>
      </c>
      <c r="B73" s="202" t="s">
        <v>134</v>
      </c>
      <c r="C73" s="121" t="s">
        <v>127</v>
      </c>
      <c r="D73" s="146">
        <v>1</v>
      </c>
      <c r="E73" s="43"/>
      <c r="F73" s="43"/>
      <c r="G73" s="43"/>
      <c r="H73" s="43"/>
      <c r="I73" s="43">
        <f>IF('EV TECNICA'!Q73="NO CUMPLE",0,'EV TECNICA'!P73)</f>
        <v>2794</v>
      </c>
      <c r="J73" s="43">
        <f>IF('EV TECNICA'!S73="NO CUMPLE",0,'EV TECNICA'!R73)</f>
        <v>2180</v>
      </c>
      <c r="K73" s="43"/>
      <c r="L73" s="43"/>
      <c r="M73" s="43"/>
      <c r="N73" s="43"/>
      <c r="O73" s="43"/>
      <c r="P73" s="43"/>
      <c r="Q73" s="43"/>
      <c r="R73" s="43"/>
      <c r="S73" s="43"/>
      <c r="T73" s="43"/>
      <c r="U73" s="43"/>
      <c r="V73" s="43"/>
      <c r="W73" s="43"/>
      <c r="X73" s="43"/>
      <c r="Y73" s="43"/>
      <c r="Z73" s="43"/>
      <c r="AA73" s="43"/>
      <c r="AB73" s="43"/>
      <c r="AC73" s="43"/>
      <c r="AD73" s="43"/>
      <c r="AE73" s="43"/>
      <c r="AF73" s="40">
        <f t="shared" si="0"/>
        <v>2180</v>
      </c>
    </row>
    <row r="74" spans="1:32" s="40" customFormat="1" ht="38.25" x14ac:dyDescent="0.2">
      <c r="A74" s="103">
        <v>65</v>
      </c>
      <c r="B74" s="202" t="s">
        <v>135</v>
      </c>
      <c r="C74" s="121" t="s">
        <v>127</v>
      </c>
      <c r="D74" s="146">
        <v>1</v>
      </c>
      <c r="E74" s="43"/>
      <c r="F74" s="43"/>
      <c r="G74" s="43"/>
      <c r="H74" s="43"/>
      <c r="I74" s="43">
        <f>IF('EV TECNICA'!Q74="NO CUMPLE",0,'EV TECNICA'!P74)</f>
        <v>1845</v>
      </c>
      <c r="J74" s="43">
        <f>IF('EV TECNICA'!S74="NO CUMPLE",0,'EV TECNICA'!R74)</f>
        <v>2180</v>
      </c>
      <c r="K74" s="43"/>
      <c r="L74" s="43"/>
      <c r="M74" s="43"/>
      <c r="N74" s="43"/>
      <c r="O74" s="43"/>
      <c r="P74" s="43"/>
      <c r="Q74" s="43"/>
      <c r="R74" s="43"/>
      <c r="S74" s="43"/>
      <c r="T74" s="43"/>
      <c r="U74" s="43"/>
      <c r="V74" s="43"/>
      <c r="W74" s="43"/>
      <c r="X74" s="43"/>
      <c r="Y74" s="43"/>
      <c r="Z74" s="43"/>
      <c r="AA74" s="43"/>
      <c r="AB74" s="43"/>
      <c r="AC74" s="43"/>
      <c r="AD74" s="43"/>
      <c r="AE74" s="43"/>
      <c r="AF74" s="40">
        <f t="shared" si="0"/>
        <v>1845</v>
      </c>
    </row>
    <row r="75" spans="1:32" s="40" customFormat="1" ht="38.25" x14ac:dyDescent="0.2">
      <c r="A75" s="103">
        <v>66</v>
      </c>
      <c r="B75" s="202" t="s">
        <v>136</v>
      </c>
      <c r="C75" s="121" t="s">
        <v>127</v>
      </c>
      <c r="D75" s="146">
        <v>1</v>
      </c>
      <c r="E75" s="43"/>
      <c r="F75" s="43"/>
      <c r="G75" s="43"/>
      <c r="H75" s="43"/>
      <c r="I75" s="43">
        <f>IF('EV TECNICA'!Q75="NO CUMPLE",0,'EV TECNICA'!P75)</f>
        <v>1845</v>
      </c>
      <c r="J75" s="43">
        <f>IF('EV TECNICA'!S75="NO CUMPLE",0,'EV TECNICA'!R75)</f>
        <v>2180</v>
      </c>
      <c r="K75" s="43"/>
      <c r="L75" s="43"/>
      <c r="M75" s="43"/>
      <c r="N75" s="43"/>
      <c r="O75" s="43"/>
      <c r="P75" s="43"/>
      <c r="Q75" s="43"/>
      <c r="R75" s="43"/>
      <c r="S75" s="43"/>
      <c r="T75" s="43"/>
      <c r="U75" s="43"/>
      <c r="V75" s="43"/>
      <c r="W75" s="43"/>
      <c r="X75" s="43"/>
      <c r="Y75" s="43"/>
      <c r="Z75" s="43"/>
      <c r="AA75" s="43"/>
      <c r="AB75" s="43"/>
      <c r="AC75" s="43"/>
      <c r="AD75" s="43"/>
      <c r="AE75" s="43"/>
      <c r="AF75" s="40">
        <f t="shared" ref="AF75:AF138" si="1">MIN(E75:AE75)</f>
        <v>1845</v>
      </c>
    </row>
    <row r="76" spans="1:32" s="40" customFormat="1" ht="38.25" x14ac:dyDescent="0.2">
      <c r="A76" s="103">
        <v>67</v>
      </c>
      <c r="B76" s="202" t="s">
        <v>137</v>
      </c>
      <c r="C76" s="121" t="s">
        <v>127</v>
      </c>
      <c r="D76" s="146">
        <v>1</v>
      </c>
      <c r="E76" s="43"/>
      <c r="F76" s="43"/>
      <c r="G76" s="43"/>
      <c r="H76" s="43"/>
      <c r="I76" s="43">
        <f>IF('EV TECNICA'!Q76="NO CUMPLE",0,'EV TECNICA'!P76)</f>
        <v>1845</v>
      </c>
      <c r="J76" s="43">
        <f>IF('EV TECNICA'!S76="NO CUMPLE",0,'EV TECNICA'!R76)</f>
        <v>2180</v>
      </c>
      <c r="K76" s="43"/>
      <c r="L76" s="43"/>
      <c r="M76" s="43"/>
      <c r="N76" s="43"/>
      <c r="O76" s="43"/>
      <c r="P76" s="43"/>
      <c r="Q76" s="43"/>
      <c r="R76" s="43"/>
      <c r="S76" s="43"/>
      <c r="T76" s="43"/>
      <c r="U76" s="43"/>
      <c r="V76" s="43"/>
      <c r="W76" s="43"/>
      <c r="X76" s="43"/>
      <c r="Y76" s="43"/>
      <c r="Z76" s="43"/>
      <c r="AA76" s="43"/>
      <c r="AB76" s="43"/>
      <c r="AC76" s="43"/>
      <c r="AD76" s="43"/>
      <c r="AE76" s="43"/>
      <c r="AF76" s="40">
        <f t="shared" si="1"/>
        <v>1845</v>
      </c>
    </row>
    <row r="77" spans="1:32" s="40" customFormat="1" ht="38.25" x14ac:dyDescent="0.2">
      <c r="A77" s="103">
        <v>68</v>
      </c>
      <c r="B77" s="202" t="s">
        <v>138</v>
      </c>
      <c r="C77" s="121" t="s">
        <v>127</v>
      </c>
      <c r="D77" s="146">
        <v>1</v>
      </c>
      <c r="E77" s="43"/>
      <c r="F77" s="43"/>
      <c r="G77" s="43"/>
      <c r="H77" s="43"/>
      <c r="I77" s="43">
        <f>IF('EV TECNICA'!Q77="NO CUMPLE",0,'EV TECNICA'!P77)</f>
        <v>1845</v>
      </c>
      <c r="J77" s="43">
        <f>IF('EV TECNICA'!S77="NO CUMPLE",0,'EV TECNICA'!R77)</f>
        <v>2180</v>
      </c>
      <c r="K77" s="43"/>
      <c r="L77" s="43"/>
      <c r="M77" s="43"/>
      <c r="N77" s="43"/>
      <c r="O77" s="43"/>
      <c r="P77" s="43"/>
      <c r="Q77" s="43"/>
      <c r="R77" s="43"/>
      <c r="S77" s="43"/>
      <c r="T77" s="43"/>
      <c r="U77" s="43"/>
      <c r="V77" s="43"/>
      <c r="W77" s="43"/>
      <c r="X77" s="43"/>
      <c r="Y77" s="43"/>
      <c r="Z77" s="43"/>
      <c r="AA77" s="43"/>
      <c r="AB77" s="43"/>
      <c r="AC77" s="43"/>
      <c r="AD77" s="43"/>
      <c r="AE77" s="43"/>
      <c r="AF77" s="40">
        <f t="shared" si="1"/>
        <v>1845</v>
      </c>
    </row>
    <row r="78" spans="1:32" s="40" customFormat="1" ht="38.25" x14ac:dyDescent="0.2">
      <c r="A78" s="103">
        <v>69</v>
      </c>
      <c r="B78" s="202" t="s">
        <v>139</v>
      </c>
      <c r="C78" s="121" t="s">
        <v>127</v>
      </c>
      <c r="D78" s="146">
        <v>1</v>
      </c>
      <c r="E78" s="43"/>
      <c r="F78" s="43"/>
      <c r="G78" s="43"/>
      <c r="H78" s="43"/>
      <c r="I78" s="43">
        <f>IF('EV TECNICA'!Q78="NO CUMPLE",0,'EV TECNICA'!P78)</f>
        <v>3912</v>
      </c>
      <c r="J78" s="43"/>
      <c r="K78" s="43"/>
      <c r="L78" s="43"/>
      <c r="M78" s="43"/>
      <c r="N78" s="43"/>
      <c r="O78" s="43"/>
      <c r="P78" s="43"/>
      <c r="Q78" s="43"/>
      <c r="R78" s="43"/>
      <c r="S78" s="43"/>
      <c r="T78" s="43"/>
      <c r="U78" s="43"/>
      <c r="V78" s="43"/>
      <c r="W78" s="43"/>
      <c r="X78" s="43"/>
      <c r="Y78" s="43"/>
      <c r="Z78" s="43"/>
      <c r="AA78" s="43"/>
      <c r="AB78" s="43"/>
      <c r="AC78" s="43"/>
      <c r="AD78" s="43"/>
      <c r="AE78" s="43"/>
      <c r="AF78" s="40">
        <f t="shared" si="1"/>
        <v>3912</v>
      </c>
    </row>
    <row r="79" spans="1:32" s="40" customFormat="1" ht="12.75" x14ac:dyDescent="0.2">
      <c r="A79" s="103">
        <v>70</v>
      </c>
      <c r="B79" s="202" t="s">
        <v>140</v>
      </c>
      <c r="C79" s="121" t="s">
        <v>127</v>
      </c>
      <c r="D79" s="146">
        <v>1</v>
      </c>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0">
        <f t="shared" si="1"/>
        <v>0</v>
      </c>
    </row>
    <row r="80" spans="1:32" s="40" customFormat="1" ht="102" x14ac:dyDescent="0.2">
      <c r="A80" s="103">
        <v>71</v>
      </c>
      <c r="B80" s="202" t="s">
        <v>141</v>
      </c>
      <c r="C80" s="121" t="s">
        <v>131</v>
      </c>
      <c r="D80" s="146">
        <v>1</v>
      </c>
      <c r="E80" s="43"/>
      <c r="F80" s="43"/>
      <c r="G80" s="43"/>
      <c r="H80" s="43"/>
      <c r="I80" s="43"/>
      <c r="J80" s="43"/>
      <c r="K80" s="43"/>
      <c r="L80" s="43">
        <f>IF('EV TECNICA'!W80="NO CUMPLE",0,'EV TECNICA'!V80)</f>
        <v>90000</v>
      </c>
      <c r="M80" s="43"/>
      <c r="N80" s="43"/>
      <c r="O80" s="43"/>
      <c r="P80" s="43"/>
      <c r="Q80" s="43"/>
      <c r="R80" s="43"/>
      <c r="S80" s="43"/>
      <c r="T80" s="43"/>
      <c r="U80" s="43"/>
      <c r="V80" s="43"/>
      <c r="W80" s="43"/>
      <c r="X80" s="43"/>
      <c r="Y80" s="43"/>
      <c r="Z80" s="43"/>
      <c r="AA80" s="43"/>
      <c r="AB80" s="43"/>
      <c r="AC80" s="43"/>
      <c r="AD80" s="43"/>
      <c r="AE80" s="43"/>
      <c r="AF80" s="40">
        <f t="shared" si="1"/>
        <v>90000</v>
      </c>
    </row>
    <row r="81" spans="1:34" s="40" customFormat="1" ht="12.75" x14ac:dyDescent="0.2">
      <c r="A81" s="103">
        <v>72</v>
      </c>
      <c r="B81" s="202" t="s">
        <v>142</v>
      </c>
      <c r="C81" s="121" t="s">
        <v>127</v>
      </c>
      <c r="D81" s="146">
        <v>1</v>
      </c>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0">
        <f t="shared" si="1"/>
        <v>0</v>
      </c>
    </row>
    <row r="82" spans="1:34" s="40" customFormat="1" ht="12.75" x14ac:dyDescent="0.2">
      <c r="A82" s="103">
        <v>73</v>
      </c>
      <c r="B82" s="202" t="s">
        <v>143</v>
      </c>
      <c r="C82" s="121" t="s">
        <v>127</v>
      </c>
      <c r="D82" s="146">
        <v>1</v>
      </c>
      <c r="E82" s="43"/>
      <c r="F82" s="43"/>
      <c r="G82" s="43"/>
      <c r="H82" s="43"/>
      <c r="I82" s="43"/>
      <c r="J82" s="43"/>
      <c r="K82" s="43"/>
      <c r="L82" s="43"/>
      <c r="M82" s="43">
        <f>IF('EV TECNICA'!Y82="NO CUMPLE",0,'EV TECNICA'!X82)</f>
        <v>131648</v>
      </c>
      <c r="N82" s="43"/>
      <c r="O82" s="43"/>
      <c r="P82" s="43"/>
      <c r="Q82" s="43"/>
      <c r="R82" s="43"/>
      <c r="S82" s="43"/>
      <c r="T82" s="43"/>
      <c r="U82" s="43"/>
      <c r="V82" s="43"/>
      <c r="W82" s="43"/>
      <c r="X82" s="43"/>
      <c r="Y82" s="43"/>
      <c r="Z82" s="43"/>
      <c r="AA82" s="43"/>
      <c r="AB82" s="43"/>
      <c r="AC82" s="43"/>
      <c r="AD82" s="43"/>
      <c r="AE82" s="43"/>
      <c r="AF82" s="40">
        <f t="shared" si="1"/>
        <v>131648</v>
      </c>
      <c r="AH82" s="198"/>
    </row>
    <row r="83" spans="1:34" s="40" customFormat="1" ht="25.5" x14ac:dyDescent="0.2">
      <c r="A83" s="103">
        <v>74</v>
      </c>
      <c r="B83" s="202" t="s">
        <v>144</v>
      </c>
      <c r="C83" s="121" t="s">
        <v>127</v>
      </c>
      <c r="D83" s="146">
        <v>1</v>
      </c>
      <c r="E83" s="43"/>
      <c r="F83" s="43"/>
      <c r="G83" s="43"/>
      <c r="H83" s="43"/>
      <c r="I83" s="43"/>
      <c r="J83" s="43"/>
      <c r="K83" s="43"/>
      <c r="L83" s="43">
        <f>IF('EV TECNICA'!W83="NO CUMPLE",0,'EV TECNICA'!V83)</f>
        <v>65000</v>
      </c>
      <c r="M83" s="43"/>
      <c r="N83" s="43"/>
      <c r="O83" s="43"/>
      <c r="P83" s="43"/>
      <c r="Q83" s="43"/>
      <c r="R83" s="43"/>
      <c r="S83" s="43"/>
      <c r="T83" s="43"/>
      <c r="U83" s="43"/>
      <c r="V83" s="43"/>
      <c r="W83" s="43"/>
      <c r="X83" s="43"/>
      <c r="Y83" s="43"/>
      <c r="Z83" s="43"/>
      <c r="AA83" s="43"/>
      <c r="AB83" s="43"/>
      <c r="AC83" s="43"/>
      <c r="AD83" s="43"/>
      <c r="AE83" s="43"/>
      <c r="AF83" s="40">
        <f t="shared" si="1"/>
        <v>65000</v>
      </c>
    </row>
    <row r="84" spans="1:34" s="40" customFormat="1" ht="12.75" x14ac:dyDescent="0.2">
      <c r="A84" s="103">
        <v>75</v>
      </c>
      <c r="B84" s="202" t="s">
        <v>145</v>
      </c>
      <c r="C84" s="121" t="s">
        <v>52</v>
      </c>
      <c r="D84" s="146">
        <v>1</v>
      </c>
      <c r="E84" s="43"/>
      <c r="F84" s="43"/>
      <c r="G84" s="43"/>
      <c r="H84" s="43"/>
      <c r="I84" s="43"/>
      <c r="J84" s="43"/>
      <c r="K84" s="43"/>
      <c r="L84" s="43"/>
      <c r="M84" s="43">
        <f>IF('EV TECNICA'!Y84="NO CUMPLE",0,'EV TECNICA'!X84)</f>
        <v>9736</v>
      </c>
      <c r="N84" s="43"/>
      <c r="O84" s="43"/>
      <c r="P84" s="43">
        <f>IF('EV TECNICA'!AE84="NO CUMPLE",0,'EV TECNICA'!AD84)</f>
        <v>7000</v>
      </c>
      <c r="Q84" s="43"/>
      <c r="R84" s="43"/>
      <c r="S84" s="43"/>
      <c r="T84" s="43"/>
      <c r="U84" s="43">
        <f>IF('EV TECNICA'!AO84="NO CUMPLE",0,'EV TECNICA'!AN84)</f>
        <v>6223</v>
      </c>
      <c r="V84" s="43"/>
      <c r="W84" s="43"/>
      <c r="X84" s="43"/>
      <c r="Y84" s="43"/>
      <c r="Z84" s="43"/>
      <c r="AA84" s="43"/>
      <c r="AB84" s="43"/>
      <c r="AC84" s="43"/>
      <c r="AD84" s="43"/>
      <c r="AE84" s="43"/>
      <c r="AF84" s="40">
        <f t="shared" si="1"/>
        <v>6223</v>
      </c>
      <c r="AH84" s="198"/>
    </row>
    <row r="85" spans="1:34" s="40" customFormat="1" ht="12.75" x14ac:dyDescent="0.2">
      <c r="A85" s="103">
        <v>76</v>
      </c>
      <c r="B85" s="202" t="s">
        <v>146</v>
      </c>
      <c r="C85" s="121" t="s">
        <v>147</v>
      </c>
      <c r="D85" s="146">
        <v>1</v>
      </c>
      <c r="E85" s="43"/>
      <c r="F85" s="43"/>
      <c r="G85" s="43">
        <f>IF('EV TECNICA'!M85="NO CUMPLE",0,'EV TECNICA'!L85)</f>
        <v>33600</v>
      </c>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0">
        <f t="shared" si="1"/>
        <v>33600</v>
      </c>
    </row>
    <row r="86" spans="1:34" s="40" customFormat="1" ht="12.75" x14ac:dyDescent="0.2">
      <c r="A86" s="103">
        <v>77</v>
      </c>
      <c r="B86" s="202" t="s">
        <v>148</v>
      </c>
      <c r="C86" s="121" t="s">
        <v>149</v>
      </c>
      <c r="D86" s="146">
        <v>1</v>
      </c>
      <c r="E86" s="43"/>
      <c r="F86" s="43"/>
      <c r="G86" s="43"/>
      <c r="H86" s="43"/>
      <c r="I86" s="43"/>
      <c r="J86" s="43"/>
      <c r="K86" s="43"/>
      <c r="L86" s="43"/>
      <c r="M86" s="43">
        <f>IF('EV TECNICA'!Y86="NO CUMPLE",0,'EV TECNICA'!X86)</f>
        <v>16006.69</v>
      </c>
      <c r="N86" s="43"/>
      <c r="O86" s="43"/>
      <c r="P86" s="43"/>
      <c r="Q86" s="43"/>
      <c r="R86" s="43"/>
      <c r="S86" s="43"/>
      <c r="T86" s="43"/>
      <c r="U86" s="43"/>
      <c r="V86" s="43"/>
      <c r="W86" s="43"/>
      <c r="X86" s="43"/>
      <c r="Y86" s="43"/>
      <c r="Z86" s="43"/>
      <c r="AA86" s="43"/>
      <c r="AB86" s="43"/>
      <c r="AC86" s="43"/>
      <c r="AD86" s="43"/>
      <c r="AE86" s="43"/>
      <c r="AF86" s="40">
        <f t="shared" si="1"/>
        <v>16006.69</v>
      </c>
      <c r="AH86" s="198"/>
    </row>
    <row r="87" spans="1:34" s="40" customFormat="1" ht="25.5" x14ac:dyDescent="0.2">
      <c r="A87" s="103">
        <v>78</v>
      </c>
      <c r="B87" s="202" t="s">
        <v>150</v>
      </c>
      <c r="C87" s="121" t="s">
        <v>149</v>
      </c>
      <c r="D87" s="146">
        <v>1</v>
      </c>
      <c r="E87" s="43"/>
      <c r="F87" s="43"/>
      <c r="G87" s="43"/>
      <c r="H87" s="43"/>
      <c r="I87" s="43"/>
      <c r="J87" s="43"/>
      <c r="K87" s="43"/>
      <c r="L87" s="43"/>
      <c r="M87" s="43"/>
      <c r="N87" s="43"/>
      <c r="O87" s="43"/>
      <c r="P87" s="43"/>
      <c r="Q87" s="43">
        <f>IF('EV TECNICA'!AG87="NO CUMPLE",0,'EV TECNICA'!AF87)</f>
        <v>156665.88</v>
      </c>
      <c r="R87" s="43"/>
      <c r="S87" s="43"/>
      <c r="T87" s="43"/>
      <c r="U87" s="43"/>
      <c r="V87" s="43"/>
      <c r="W87" s="43"/>
      <c r="X87" s="43"/>
      <c r="Y87" s="43"/>
      <c r="Z87" s="43"/>
      <c r="AA87" s="43"/>
      <c r="AB87" s="43"/>
      <c r="AC87" s="43"/>
      <c r="AD87" s="43"/>
      <c r="AE87" s="43"/>
      <c r="AF87" s="40">
        <f t="shared" si="1"/>
        <v>156665.88</v>
      </c>
    </row>
    <row r="88" spans="1:34" s="40" customFormat="1" ht="12.75" x14ac:dyDescent="0.2">
      <c r="A88" s="103">
        <v>79</v>
      </c>
      <c r="B88" s="202" t="s">
        <v>151</v>
      </c>
      <c r="C88" s="121" t="s">
        <v>52</v>
      </c>
      <c r="D88" s="146">
        <v>1</v>
      </c>
      <c r="E88" s="43"/>
      <c r="F88" s="43"/>
      <c r="G88" s="43"/>
      <c r="H88" s="43"/>
      <c r="I88" s="43"/>
      <c r="J88" s="43"/>
      <c r="K88" s="43"/>
      <c r="L88" s="43"/>
      <c r="M88" s="43">
        <f>IF('EV TECNICA'!Y88="NO CUMPLE",0,'EV TECNICA'!X88)</f>
        <v>11549</v>
      </c>
      <c r="N88" s="43"/>
      <c r="O88" s="43"/>
      <c r="P88" s="43"/>
      <c r="Q88" s="43"/>
      <c r="R88" s="43"/>
      <c r="S88" s="43"/>
      <c r="T88" s="43"/>
      <c r="U88" s="43"/>
      <c r="V88" s="43"/>
      <c r="W88" s="43"/>
      <c r="X88" s="43"/>
      <c r="Y88" s="43"/>
      <c r="Z88" s="43"/>
      <c r="AA88" s="43"/>
      <c r="AB88" s="43"/>
      <c r="AC88" s="43"/>
      <c r="AD88" s="43"/>
      <c r="AE88" s="43"/>
      <c r="AF88" s="40">
        <f t="shared" si="1"/>
        <v>11549</v>
      </c>
      <c r="AH88" s="198"/>
    </row>
    <row r="89" spans="1:34" s="40" customFormat="1" ht="38.25" x14ac:dyDescent="0.2">
      <c r="A89" s="103">
        <v>80</v>
      </c>
      <c r="B89" s="202" t="s">
        <v>152</v>
      </c>
      <c r="C89" s="121" t="s">
        <v>153</v>
      </c>
      <c r="D89" s="146">
        <v>1</v>
      </c>
      <c r="E89" s="43"/>
      <c r="F89" s="43"/>
      <c r="G89" s="43"/>
      <c r="H89" s="43">
        <f>IF('EV TECNICA'!O89="NO CUMPLE",0,'EV TECNICA'!N89)</f>
        <v>15741</v>
      </c>
      <c r="I89" s="43"/>
      <c r="J89" s="43"/>
      <c r="K89" s="43"/>
      <c r="L89" s="43">
        <f>IF('EV TECNICA'!W89="NO CUMPLE",0,'EV TECNICA'!V89)</f>
        <v>15000</v>
      </c>
      <c r="M89" s="43"/>
      <c r="N89" s="43"/>
      <c r="O89" s="43"/>
      <c r="P89" s="43"/>
      <c r="Q89" s="43">
        <f>IF('EV TECNICA'!AG89="NO CUMPLE",0,'EV TECNICA'!AF89)</f>
        <v>16800</v>
      </c>
      <c r="R89" s="43"/>
      <c r="S89" s="43"/>
      <c r="T89" s="43"/>
      <c r="U89" s="43"/>
      <c r="V89" s="43"/>
      <c r="W89" s="43"/>
      <c r="X89" s="43"/>
      <c r="Y89" s="43"/>
      <c r="Z89" s="43"/>
      <c r="AA89" s="43">
        <f>IF('EV TECNICA'!BA89="NO CUMPLE",0,'EV TECNICA'!AZ89)</f>
        <v>16800</v>
      </c>
      <c r="AB89" s="43"/>
      <c r="AC89" s="43"/>
      <c r="AD89" s="43"/>
      <c r="AE89" s="43"/>
      <c r="AF89" s="40">
        <f t="shared" si="1"/>
        <v>15000</v>
      </c>
    </row>
    <row r="90" spans="1:34" s="40" customFormat="1" ht="25.5" x14ac:dyDescent="0.2">
      <c r="A90" s="103">
        <v>81</v>
      </c>
      <c r="B90" s="202" t="s">
        <v>154</v>
      </c>
      <c r="C90" s="121" t="s">
        <v>153</v>
      </c>
      <c r="D90" s="146">
        <v>1</v>
      </c>
      <c r="E90" s="43"/>
      <c r="F90" s="43"/>
      <c r="G90" s="43"/>
      <c r="H90" s="43">
        <f>IF('EV TECNICA'!O90="NO CUMPLE",0,'EV TECNICA'!N90)</f>
        <v>14850</v>
      </c>
      <c r="I90" s="43"/>
      <c r="J90" s="43"/>
      <c r="K90" s="43"/>
      <c r="L90" s="43">
        <f>IF('EV TECNICA'!W90="NO CUMPLE",0,'EV TECNICA'!V90)</f>
        <v>15000</v>
      </c>
      <c r="M90" s="43"/>
      <c r="N90" s="43"/>
      <c r="O90" s="43"/>
      <c r="P90" s="43"/>
      <c r="Q90" s="43">
        <f>IF('EV TECNICA'!AG90="NO CUMPLE",0,'EV TECNICA'!AF90)</f>
        <v>15840</v>
      </c>
      <c r="R90" s="43"/>
      <c r="S90" s="43"/>
      <c r="T90" s="43"/>
      <c r="U90" s="43"/>
      <c r="V90" s="43"/>
      <c r="W90" s="43"/>
      <c r="X90" s="43"/>
      <c r="Y90" s="43"/>
      <c r="Z90" s="43"/>
      <c r="AA90" s="43">
        <f>IF('EV TECNICA'!BA90="NO CUMPLE",0,'EV TECNICA'!AZ90)</f>
        <v>14600</v>
      </c>
      <c r="AB90" s="43"/>
      <c r="AC90" s="43"/>
      <c r="AD90" s="43"/>
      <c r="AE90" s="43"/>
      <c r="AF90" s="40">
        <f t="shared" si="1"/>
        <v>14600</v>
      </c>
    </row>
    <row r="91" spans="1:34" s="40" customFormat="1" ht="38.25" x14ac:dyDescent="0.2">
      <c r="A91" s="103">
        <v>82</v>
      </c>
      <c r="B91" s="202" t="s">
        <v>155</v>
      </c>
      <c r="C91" s="121" t="s">
        <v>156</v>
      </c>
      <c r="D91" s="146">
        <v>1</v>
      </c>
      <c r="E91" s="43">
        <f>IF('EV TECNICA'!I91="NO CUMPLE",0,'EV TECNICA'!H91)</f>
        <v>1150</v>
      </c>
      <c r="F91" s="43"/>
      <c r="G91" s="43"/>
      <c r="H91" s="43"/>
      <c r="I91" s="43"/>
      <c r="J91" s="43"/>
      <c r="K91" s="43"/>
      <c r="L91" s="43"/>
      <c r="M91" s="43">
        <f>IF('EV TECNICA'!Y91="NO CUMPLE",0,'EV TECNICA'!X91)</f>
        <v>1364</v>
      </c>
      <c r="N91" s="43"/>
      <c r="O91" s="43"/>
      <c r="P91" s="43"/>
      <c r="Q91" s="43"/>
      <c r="R91" s="43">
        <f>IF('EV TECNICA'!AI91="NO CUMPLE",0,'EV TECNICA'!AH91)</f>
        <v>1330</v>
      </c>
      <c r="S91" s="43"/>
      <c r="T91" s="43">
        <f>IF('EV TECNICA'!AM91="NO CUMPLE",0,'EV TECNICA'!AL91)</f>
        <v>1151</v>
      </c>
      <c r="U91" s="43"/>
      <c r="V91" s="43"/>
      <c r="W91" s="43"/>
      <c r="X91" s="43"/>
      <c r="Y91" s="43"/>
      <c r="Z91" s="43">
        <f>IF('EV TECNICA'!AY91="NO CUMPLE",0,'EV TECNICA'!AX91)</f>
        <v>1250</v>
      </c>
      <c r="AA91" s="43"/>
      <c r="AB91" s="43"/>
      <c r="AC91" s="43"/>
      <c r="AD91" s="43"/>
      <c r="AE91" s="43"/>
      <c r="AF91" s="40">
        <f t="shared" si="1"/>
        <v>1150</v>
      </c>
    </row>
    <row r="92" spans="1:34" s="40" customFormat="1" ht="38.25" x14ac:dyDescent="0.2">
      <c r="A92" s="103">
        <v>83</v>
      </c>
      <c r="B92" s="202" t="s">
        <v>157</v>
      </c>
      <c r="C92" s="121" t="s">
        <v>158</v>
      </c>
      <c r="D92" s="146">
        <v>1</v>
      </c>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0">
        <f t="shared" si="1"/>
        <v>0</v>
      </c>
    </row>
    <row r="93" spans="1:34" s="40" customFormat="1" ht="38.25" x14ac:dyDescent="0.2">
      <c r="A93" s="103">
        <v>84</v>
      </c>
      <c r="B93" s="202" t="s">
        <v>159</v>
      </c>
      <c r="C93" s="121" t="s">
        <v>158</v>
      </c>
      <c r="D93" s="146">
        <v>1</v>
      </c>
      <c r="E93" s="43"/>
      <c r="F93" s="43"/>
      <c r="G93" s="43"/>
      <c r="H93" s="43"/>
      <c r="I93" s="43"/>
      <c r="J93" s="43"/>
      <c r="K93" s="43"/>
      <c r="L93" s="43"/>
      <c r="M93" s="43">
        <f>IF('EV TECNICA'!Y93="NO CUMPLE",0,'EV TECNICA'!X93)</f>
        <v>2625</v>
      </c>
      <c r="N93" s="43"/>
      <c r="O93" s="43"/>
      <c r="P93" s="43"/>
      <c r="Q93" s="43"/>
      <c r="R93" s="43"/>
      <c r="S93" s="43"/>
      <c r="T93" s="43"/>
      <c r="U93" s="43"/>
      <c r="V93" s="43"/>
      <c r="W93" s="43"/>
      <c r="X93" s="43"/>
      <c r="Y93" s="43"/>
      <c r="Z93" s="43"/>
      <c r="AA93" s="43"/>
      <c r="AB93" s="43"/>
      <c r="AC93" s="43"/>
      <c r="AD93" s="43"/>
      <c r="AE93" s="43"/>
      <c r="AF93" s="40">
        <f t="shared" si="1"/>
        <v>2625</v>
      </c>
    </row>
    <row r="94" spans="1:34" s="40" customFormat="1" ht="38.25" x14ac:dyDescent="0.2">
      <c r="A94" s="103">
        <v>85</v>
      </c>
      <c r="B94" s="202" t="s">
        <v>160</v>
      </c>
      <c r="C94" s="121" t="s">
        <v>158</v>
      </c>
      <c r="D94" s="146">
        <v>1</v>
      </c>
      <c r="E94" s="43"/>
      <c r="F94" s="43"/>
      <c r="G94" s="43"/>
      <c r="H94" s="43"/>
      <c r="I94" s="43"/>
      <c r="J94" s="43"/>
      <c r="K94" s="43"/>
      <c r="L94" s="43"/>
      <c r="M94" s="43">
        <f>IF('EV TECNICA'!Y94="NO CUMPLE",0,'EV TECNICA'!X94)</f>
        <v>2625</v>
      </c>
      <c r="N94" s="43"/>
      <c r="O94" s="43"/>
      <c r="P94" s="43"/>
      <c r="Q94" s="43"/>
      <c r="R94" s="43"/>
      <c r="S94" s="43"/>
      <c r="T94" s="43"/>
      <c r="U94" s="43"/>
      <c r="V94" s="43"/>
      <c r="W94" s="43"/>
      <c r="X94" s="43"/>
      <c r="Y94" s="43"/>
      <c r="Z94" s="43"/>
      <c r="AA94" s="43"/>
      <c r="AB94" s="43"/>
      <c r="AC94" s="43"/>
      <c r="AD94" s="43"/>
      <c r="AE94" s="43"/>
      <c r="AF94" s="40">
        <f t="shared" si="1"/>
        <v>2625</v>
      </c>
    </row>
    <row r="95" spans="1:34" s="40" customFormat="1" ht="38.25" x14ac:dyDescent="0.2">
      <c r="A95" s="103">
        <v>86</v>
      </c>
      <c r="B95" s="202" t="s">
        <v>161</v>
      </c>
      <c r="C95" s="121" t="s">
        <v>158</v>
      </c>
      <c r="D95" s="146">
        <v>1</v>
      </c>
      <c r="E95" s="43"/>
      <c r="F95" s="43"/>
      <c r="G95" s="43"/>
      <c r="H95" s="43"/>
      <c r="I95" s="43"/>
      <c r="J95" s="43"/>
      <c r="K95" s="43"/>
      <c r="L95" s="43"/>
      <c r="M95" s="43">
        <f>IF('EV TECNICA'!Y95="NO CUMPLE",0,'EV TECNICA'!X95)</f>
        <v>2625</v>
      </c>
      <c r="N95" s="43"/>
      <c r="O95" s="43"/>
      <c r="P95" s="43"/>
      <c r="Q95" s="43"/>
      <c r="R95" s="43"/>
      <c r="S95" s="43"/>
      <c r="T95" s="43"/>
      <c r="U95" s="43"/>
      <c r="V95" s="43"/>
      <c r="W95" s="43"/>
      <c r="X95" s="43"/>
      <c r="Y95" s="43"/>
      <c r="Z95" s="43"/>
      <c r="AA95" s="43"/>
      <c r="AB95" s="43"/>
      <c r="AC95" s="43"/>
      <c r="AD95" s="43"/>
      <c r="AE95" s="43"/>
      <c r="AF95" s="40">
        <f t="shared" si="1"/>
        <v>2625</v>
      </c>
    </row>
    <row r="96" spans="1:34" s="40" customFormat="1" ht="25.5" x14ac:dyDescent="0.2">
      <c r="A96" s="103">
        <v>87</v>
      </c>
      <c r="B96" s="202" t="s">
        <v>162</v>
      </c>
      <c r="C96" s="121" t="s">
        <v>158</v>
      </c>
      <c r="D96" s="146">
        <v>1</v>
      </c>
      <c r="E96" s="43"/>
      <c r="F96" s="43"/>
      <c r="G96" s="43"/>
      <c r="H96" s="43"/>
      <c r="I96" s="43"/>
      <c r="J96" s="43"/>
      <c r="K96" s="43"/>
      <c r="L96" s="43"/>
      <c r="M96" s="43">
        <f>IF('EV TECNICA'!Y96="NO CUMPLE",0,'EV TECNICA'!X96)</f>
        <v>2625</v>
      </c>
      <c r="N96" s="43"/>
      <c r="O96" s="43"/>
      <c r="P96" s="43"/>
      <c r="Q96" s="43"/>
      <c r="R96" s="43"/>
      <c r="S96" s="43"/>
      <c r="T96" s="43"/>
      <c r="U96" s="43"/>
      <c r="V96" s="43"/>
      <c r="W96" s="43"/>
      <c r="X96" s="43"/>
      <c r="Y96" s="43"/>
      <c r="Z96" s="43"/>
      <c r="AA96" s="43"/>
      <c r="AB96" s="43"/>
      <c r="AC96" s="43"/>
      <c r="AD96" s="43"/>
      <c r="AE96" s="43"/>
      <c r="AF96" s="40">
        <f t="shared" si="1"/>
        <v>2625</v>
      </c>
    </row>
    <row r="97" spans="1:32" s="40" customFormat="1" ht="25.5" x14ac:dyDescent="0.2">
      <c r="A97" s="103">
        <v>88</v>
      </c>
      <c r="B97" s="202" t="s">
        <v>163</v>
      </c>
      <c r="C97" s="121" t="s">
        <v>158</v>
      </c>
      <c r="D97" s="146">
        <v>1</v>
      </c>
      <c r="E97" s="43"/>
      <c r="F97" s="43"/>
      <c r="G97" s="43"/>
      <c r="H97" s="43"/>
      <c r="I97" s="43"/>
      <c r="J97" s="43"/>
      <c r="K97" s="43"/>
      <c r="L97" s="43"/>
      <c r="M97" s="43">
        <f>IF('EV TECNICA'!Y97="NO CUMPLE",0,'EV TECNICA'!X97)</f>
        <v>2625</v>
      </c>
      <c r="N97" s="43"/>
      <c r="O97" s="43"/>
      <c r="P97" s="43"/>
      <c r="Q97" s="43"/>
      <c r="R97" s="43"/>
      <c r="S97" s="43"/>
      <c r="T97" s="43"/>
      <c r="U97" s="43"/>
      <c r="V97" s="43"/>
      <c r="W97" s="43"/>
      <c r="X97" s="43"/>
      <c r="Y97" s="43"/>
      <c r="Z97" s="43"/>
      <c r="AA97" s="43"/>
      <c r="AB97" s="43"/>
      <c r="AC97" s="43"/>
      <c r="AD97" s="43"/>
      <c r="AE97" s="43"/>
      <c r="AF97" s="40">
        <f t="shared" si="1"/>
        <v>2625</v>
      </c>
    </row>
    <row r="98" spans="1:32" s="40" customFormat="1" ht="25.5" x14ac:dyDescent="0.2">
      <c r="A98" s="103">
        <v>89</v>
      </c>
      <c r="B98" s="202" t="s">
        <v>164</v>
      </c>
      <c r="C98" s="121" t="s">
        <v>158</v>
      </c>
      <c r="D98" s="146">
        <v>1</v>
      </c>
      <c r="E98" s="43"/>
      <c r="F98" s="43"/>
      <c r="G98" s="43"/>
      <c r="H98" s="43"/>
      <c r="I98" s="43"/>
      <c r="J98" s="43"/>
      <c r="K98" s="43"/>
      <c r="L98" s="43"/>
      <c r="M98" s="43">
        <f>IF('EV TECNICA'!Y98="NO CUMPLE",0,'EV TECNICA'!X98)</f>
        <v>2625</v>
      </c>
      <c r="N98" s="43"/>
      <c r="O98" s="43"/>
      <c r="P98" s="43"/>
      <c r="Q98" s="43"/>
      <c r="R98" s="43"/>
      <c r="S98" s="43"/>
      <c r="T98" s="43"/>
      <c r="U98" s="43"/>
      <c r="V98" s="43"/>
      <c r="W98" s="43"/>
      <c r="X98" s="43"/>
      <c r="Y98" s="43"/>
      <c r="Z98" s="43"/>
      <c r="AA98" s="43"/>
      <c r="AB98" s="43"/>
      <c r="AC98" s="43"/>
      <c r="AD98" s="43"/>
      <c r="AE98" s="43"/>
      <c r="AF98" s="40">
        <f t="shared" si="1"/>
        <v>2625</v>
      </c>
    </row>
    <row r="99" spans="1:32" s="40" customFormat="1" ht="25.5" x14ac:dyDescent="0.2">
      <c r="A99" s="103">
        <v>90</v>
      </c>
      <c r="B99" s="202" t="s">
        <v>165</v>
      </c>
      <c r="C99" s="121" t="s">
        <v>166</v>
      </c>
      <c r="D99" s="146">
        <v>1</v>
      </c>
      <c r="E99" s="43"/>
      <c r="F99" s="43"/>
      <c r="G99" s="43"/>
      <c r="H99" s="43"/>
      <c r="I99" s="43"/>
      <c r="J99" s="43"/>
      <c r="K99" s="43"/>
      <c r="L99" s="43"/>
      <c r="M99" s="43"/>
      <c r="N99" s="43"/>
      <c r="O99" s="43"/>
      <c r="P99" s="43">
        <f>IF('EV TECNICA'!AE99="NO CUMPLE",0,'EV TECNICA'!AD99)</f>
        <v>1084376.79</v>
      </c>
      <c r="Q99" s="43"/>
      <c r="R99" s="43"/>
      <c r="S99" s="43"/>
      <c r="T99" s="43"/>
      <c r="U99" s="43"/>
      <c r="V99" s="43"/>
      <c r="W99" s="43"/>
      <c r="X99" s="43"/>
      <c r="Y99" s="43"/>
      <c r="Z99" s="43"/>
      <c r="AA99" s="43"/>
      <c r="AB99" s="43"/>
      <c r="AC99" s="43"/>
      <c r="AD99" s="43"/>
      <c r="AE99" s="43"/>
      <c r="AF99" s="40">
        <f t="shared" si="1"/>
        <v>1084376.79</v>
      </c>
    </row>
    <row r="100" spans="1:32" s="40" customFormat="1" ht="25.5" x14ac:dyDescent="0.2">
      <c r="A100" s="103">
        <v>91</v>
      </c>
      <c r="B100" s="202" t="s">
        <v>167</v>
      </c>
      <c r="C100" s="121" t="s">
        <v>168</v>
      </c>
      <c r="D100" s="146">
        <v>1</v>
      </c>
      <c r="E100" s="43"/>
      <c r="F100" s="43"/>
      <c r="G100" s="43"/>
      <c r="H100" s="43"/>
      <c r="I100" s="43"/>
      <c r="J100" s="43">
        <f>IF('EV TECNICA'!S100="NO CUMPLE",0,'EV TECNICA'!R100)</f>
        <v>19050</v>
      </c>
      <c r="K100" s="43">
        <f>IF('EV TECNICA'!U100="NO CUMPLE",0,'EV TECNICA'!T100)</f>
        <v>16700</v>
      </c>
      <c r="L100" s="43"/>
      <c r="M100" s="43">
        <f>IF('EV TECNICA'!Y100="NO CUMPLE",0,'EV TECNICA'!X100)</f>
        <v>17614</v>
      </c>
      <c r="N100" s="43"/>
      <c r="O100" s="43"/>
      <c r="P100" s="43"/>
      <c r="Q100" s="43"/>
      <c r="R100" s="43"/>
      <c r="S100" s="43"/>
      <c r="T100" s="43"/>
      <c r="U100" s="43">
        <f>IF('EV TECNICA'!AO100="NO CUMPLE",0,'EV TECNICA'!AN100)</f>
        <v>20543</v>
      </c>
      <c r="V100" s="43"/>
      <c r="W100" s="43">
        <f>IF('EV TECNICA'!AS100="NO CUMPLE",0,'EV TECNICA'!AR100)</f>
        <v>18400</v>
      </c>
      <c r="X100" s="43"/>
      <c r="Y100" s="43"/>
      <c r="Z100" s="43">
        <f>IF('EV TECNICA'!AY100="NO CUMPLE",0,'EV TECNICA'!AX100)</f>
        <v>17614</v>
      </c>
      <c r="AA100" s="43"/>
      <c r="AB100" s="43"/>
      <c r="AC100" s="43"/>
      <c r="AD100" s="43"/>
      <c r="AE100" s="43"/>
      <c r="AF100" s="40">
        <f t="shared" si="1"/>
        <v>16700</v>
      </c>
    </row>
    <row r="101" spans="1:32" s="40" customFormat="1" ht="25.5" x14ac:dyDescent="0.2">
      <c r="A101" s="103">
        <v>92</v>
      </c>
      <c r="B101" s="202" t="s">
        <v>169</v>
      </c>
      <c r="C101" s="121" t="s">
        <v>168</v>
      </c>
      <c r="D101" s="146">
        <v>1</v>
      </c>
      <c r="E101" s="43"/>
      <c r="F101" s="43"/>
      <c r="G101" s="43"/>
      <c r="H101" s="43"/>
      <c r="I101" s="43"/>
      <c r="J101" s="43">
        <f>IF('EV TECNICA'!S101="NO CUMPLE",0,'EV TECNICA'!R101)</f>
        <v>19050</v>
      </c>
      <c r="K101" s="43">
        <f>IF('EV TECNICA'!U101="NO CUMPLE",0,'EV TECNICA'!T101)</f>
        <v>16700</v>
      </c>
      <c r="L101" s="43"/>
      <c r="M101" s="43">
        <f>IF('EV TECNICA'!Y101="NO CUMPLE",0,'EV TECNICA'!X101)</f>
        <v>16477</v>
      </c>
      <c r="N101" s="43"/>
      <c r="O101" s="43"/>
      <c r="P101" s="43"/>
      <c r="Q101" s="43"/>
      <c r="R101" s="43"/>
      <c r="S101" s="43"/>
      <c r="T101" s="43"/>
      <c r="U101" s="43">
        <f>IF('EV TECNICA'!AO101="NO CUMPLE",0,'EV TECNICA'!AN101)</f>
        <v>19217</v>
      </c>
      <c r="V101" s="43"/>
      <c r="W101" s="43">
        <f>IF('EV TECNICA'!AS101="NO CUMPLE",0,'EV TECNICA'!AR101)</f>
        <v>18400</v>
      </c>
      <c r="X101" s="43"/>
      <c r="Y101" s="43"/>
      <c r="Z101" s="43">
        <f>IF('EV TECNICA'!AY101="NO CUMPLE",0,'EV TECNICA'!AX101)</f>
        <v>16477</v>
      </c>
      <c r="AA101" s="43"/>
      <c r="AB101" s="43"/>
      <c r="AC101" s="43"/>
      <c r="AD101" s="43"/>
      <c r="AE101" s="43"/>
      <c r="AF101" s="40">
        <f t="shared" si="1"/>
        <v>16477</v>
      </c>
    </row>
    <row r="102" spans="1:32" s="40" customFormat="1" ht="25.5" x14ac:dyDescent="0.2">
      <c r="A102" s="103">
        <v>93</v>
      </c>
      <c r="B102" s="202" t="s">
        <v>170</v>
      </c>
      <c r="C102" s="121" t="s">
        <v>168</v>
      </c>
      <c r="D102" s="146">
        <v>1</v>
      </c>
      <c r="E102" s="43"/>
      <c r="F102" s="43"/>
      <c r="G102" s="43"/>
      <c r="H102" s="43"/>
      <c r="I102" s="43"/>
      <c r="J102" s="43">
        <f>IF('EV TECNICA'!S102="NO CUMPLE",0,'EV TECNICA'!R102)</f>
        <v>19050</v>
      </c>
      <c r="K102" s="43">
        <f>IF('EV TECNICA'!U102="NO CUMPLE",0,'EV TECNICA'!T102)</f>
        <v>16700</v>
      </c>
      <c r="L102" s="43"/>
      <c r="M102" s="43">
        <f>IF('EV TECNICA'!Y102="NO CUMPLE",0,'EV TECNICA'!X102)</f>
        <v>15795</v>
      </c>
      <c r="N102" s="43"/>
      <c r="O102" s="43"/>
      <c r="P102" s="43"/>
      <c r="Q102" s="43"/>
      <c r="R102" s="43"/>
      <c r="S102" s="43"/>
      <c r="T102" s="43"/>
      <c r="U102" s="43">
        <f>IF('EV TECNICA'!AO102="NO CUMPLE",0,'EV TECNICA'!AN102)</f>
        <v>18422</v>
      </c>
      <c r="V102" s="43"/>
      <c r="W102" s="43">
        <f>IF('EV TECNICA'!AS102="NO CUMPLE",0,'EV TECNICA'!AR102)</f>
        <v>18400</v>
      </c>
      <c r="X102" s="43"/>
      <c r="Y102" s="43"/>
      <c r="Z102" s="43">
        <f>IF('EV TECNICA'!AY102="NO CUMPLE",0,'EV TECNICA'!AX102)</f>
        <v>15795</v>
      </c>
      <c r="AA102" s="43"/>
      <c r="AB102" s="43"/>
      <c r="AC102" s="43"/>
      <c r="AD102" s="43"/>
      <c r="AE102" s="43"/>
      <c r="AF102" s="40">
        <f t="shared" si="1"/>
        <v>15795</v>
      </c>
    </row>
    <row r="103" spans="1:32" s="40" customFormat="1" ht="12.75" x14ac:dyDescent="0.2">
      <c r="A103" s="103">
        <v>94</v>
      </c>
      <c r="B103" s="202" t="s">
        <v>171</v>
      </c>
      <c r="C103" s="121" t="s">
        <v>172</v>
      </c>
      <c r="D103" s="146">
        <v>1</v>
      </c>
      <c r="E103" s="43"/>
      <c r="F103" s="43"/>
      <c r="G103" s="43"/>
      <c r="H103" s="43"/>
      <c r="I103" s="43"/>
      <c r="J103" s="43">
        <f>IF('EV TECNICA'!S103="NO CUMPLE",0,'EV TECNICA'!R103)</f>
        <v>12400</v>
      </c>
      <c r="K103" s="43"/>
      <c r="L103" s="43"/>
      <c r="M103" s="43">
        <f>IF('EV TECNICA'!Y103="NO CUMPLE",0,'EV TECNICA'!X103)</f>
        <v>14773</v>
      </c>
      <c r="N103" s="43"/>
      <c r="O103" s="43"/>
      <c r="P103" s="43"/>
      <c r="Q103" s="43"/>
      <c r="R103" s="43"/>
      <c r="S103" s="43"/>
      <c r="T103" s="43"/>
      <c r="U103" s="43">
        <f>IF('EV TECNICA'!AO103="NO CUMPLE",0,'EV TECNICA'!AN103)</f>
        <v>17229</v>
      </c>
      <c r="V103" s="43"/>
      <c r="W103" s="43">
        <f>IF('EV TECNICA'!AS103="NO CUMPLE",0,'EV TECNICA'!AR103)</f>
        <v>14900</v>
      </c>
      <c r="X103" s="43"/>
      <c r="Y103" s="43"/>
      <c r="Z103" s="43">
        <f>IF('EV TECNICA'!AY103="NO CUMPLE",0,'EV TECNICA'!AX103)</f>
        <v>14773</v>
      </c>
      <c r="AA103" s="43"/>
      <c r="AB103" s="43"/>
      <c r="AC103" s="43"/>
      <c r="AD103" s="43"/>
      <c r="AE103" s="43"/>
      <c r="AF103" s="40">
        <f t="shared" si="1"/>
        <v>12400</v>
      </c>
    </row>
    <row r="104" spans="1:32" s="40" customFormat="1" ht="38.25" x14ac:dyDescent="0.2">
      <c r="A104" s="103">
        <v>95</v>
      </c>
      <c r="B104" s="202" t="s">
        <v>173</v>
      </c>
      <c r="C104" s="121" t="s">
        <v>174</v>
      </c>
      <c r="D104" s="146">
        <v>1</v>
      </c>
      <c r="E104" s="43"/>
      <c r="F104" s="43"/>
      <c r="G104" s="43"/>
      <c r="H104" s="43"/>
      <c r="I104" s="43"/>
      <c r="J104" s="43"/>
      <c r="K104" s="43"/>
      <c r="L104" s="43"/>
      <c r="M104" s="43">
        <f>IF('EV TECNICA'!Y104="NO CUMPLE",0,'EV TECNICA'!X104)</f>
        <v>68749</v>
      </c>
      <c r="N104" s="43"/>
      <c r="O104" s="43"/>
      <c r="P104" s="43"/>
      <c r="Q104" s="43">
        <f>IF('EV TECNICA'!AG104="NO CUMPLE",0,'EV TECNICA'!AF104)</f>
        <v>199920</v>
      </c>
      <c r="R104" s="43">
        <f>IF('EV TECNICA'!AI104="NO CUMPLE",0,'EV TECNICA'!AH104)</f>
        <v>326095.7</v>
      </c>
      <c r="S104" s="43"/>
      <c r="T104" s="43"/>
      <c r="U104" s="43">
        <f>IF('EV TECNICA'!AO104="NO CUMPLE",0,'EV TECNICA'!AN104)</f>
        <v>184060.87</v>
      </c>
      <c r="V104" s="43"/>
      <c r="W104" s="43"/>
      <c r="X104" s="43"/>
      <c r="Y104" s="43"/>
      <c r="Z104" s="43"/>
      <c r="AA104" s="43"/>
      <c r="AB104" s="43"/>
      <c r="AC104" s="43"/>
      <c r="AD104" s="43"/>
      <c r="AE104" s="43"/>
      <c r="AF104" s="40">
        <f t="shared" si="1"/>
        <v>68749</v>
      </c>
    </row>
    <row r="105" spans="1:32" s="40" customFormat="1" ht="38.25" x14ac:dyDescent="0.2">
      <c r="A105" s="103">
        <v>96</v>
      </c>
      <c r="B105" s="202" t="s">
        <v>175</v>
      </c>
      <c r="C105" s="121" t="s">
        <v>176</v>
      </c>
      <c r="D105" s="146">
        <v>1</v>
      </c>
      <c r="E105" s="43"/>
      <c r="F105" s="43"/>
      <c r="G105" s="43"/>
      <c r="H105" s="43"/>
      <c r="I105" s="43"/>
      <c r="J105" s="43"/>
      <c r="K105" s="43">
        <f>IF('EV TECNICA'!U105="NO CUMPLE",0,'EV TECNICA'!T105)</f>
        <v>28500</v>
      </c>
      <c r="L105" s="43"/>
      <c r="M105" s="43">
        <f>IF('EV TECNICA'!Y105="NO CUMPLE",0,'EV TECNICA'!X105)</f>
        <v>24910</v>
      </c>
      <c r="N105" s="43"/>
      <c r="O105" s="43"/>
      <c r="P105" s="43"/>
      <c r="Q105" s="43"/>
      <c r="R105" s="43"/>
      <c r="S105" s="43"/>
      <c r="T105" s="43"/>
      <c r="U105" s="43"/>
      <c r="V105" s="43"/>
      <c r="W105" s="43"/>
      <c r="X105" s="43"/>
      <c r="Y105" s="43"/>
      <c r="Z105" s="43"/>
      <c r="AA105" s="43"/>
      <c r="AB105" s="43"/>
      <c r="AC105" s="43"/>
      <c r="AD105" s="43"/>
      <c r="AE105" s="43"/>
      <c r="AF105" s="40">
        <f t="shared" si="1"/>
        <v>24910</v>
      </c>
    </row>
    <row r="106" spans="1:32" s="40" customFormat="1" ht="63.75" x14ac:dyDescent="0.2">
      <c r="A106" s="103">
        <v>97</v>
      </c>
      <c r="B106" s="202" t="s">
        <v>177</v>
      </c>
      <c r="C106" s="121" t="s">
        <v>178</v>
      </c>
      <c r="D106" s="146">
        <v>1</v>
      </c>
      <c r="E106" s="43"/>
      <c r="F106" s="43"/>
      <c r="G106" s="43">
        <f>IF('EV TECNICA'!M106="NO CUMPLE",0,'EV TECNICA'!L106)</f>
        <v>9600</v>
      </c>
      <c r="H106" s="43"/>
      <c r="I106" s="43"/>
      <c r="J106" s="43"/>
      <c r="K106" s="43"/>
      <c r="L106" s="43"/>
      <c r="M106" s="43"/>
      <c r="N106" s="43"/>
      <c r="O106" s="43"/>
      <c r="P106" s="43">
        <f>IF('EV TECNICA'!AE106="NO CUMPLE",0,'EV TECNICA'!AD106)</f>
        <v>6100</v>
      </c>
      <c r="Q106" s="43"/>
      <c r="R106" s="43"/>
      <c r="S106" s="43"/>
      <c r="T106" s="43"/>
      <c r="U106" s="43"/>
      <c r="V106" s="43"/>
      <c r="W106" s="43"/>
      <c r="X106" s="43"/>
      <c r="Y106" s="43"/>
      <c r="Z106" s="43"/>
      <c r="AA106" s="43"/>
      <c r="AB106" s="43"/>
      <c r="AC106" s="43"/>
      <c r="AD106" s="43"/>
      <c r="AE106" s="43"/>
      <c r="AF106" s="40">
        <f t="shared" si="1"/>
        <v>6100</v>
      </c>
    </row>
    <row r="107" spans="1:32" s="40" customFormat="1" ht="51" x14ac:dyDescent="0.2">
      <c r="A107" s="103">
        <v>98</v>
      </c>
      <c r="B107" s="202" t="s">
        <v>179</v>
      </c>
      <c r="C107" s="121" t="s">
        <v>178</v>
      </c>
      <c r="D107" s="146">
        <v>1</v>
      </c>
      <c r="E107" s="43"/>
      <c r="F107" s="43"/>
      <c r="G107" s="43">
        <f>IF('EV TECNICA'!M107="NO CUMPLE",0,'EV TECNICA'!L107)</f>
        <v>10100</v>
      </c>
      <c r="H107" s="43"/>
      <c r="I107" s="43"/>
      <c r="J107" s="43"/>
      <c r="K107" s="43"/>
      <c r="L107" s="43"/>
      <c r="M107" s="43"/>
      <c r="N107" s="43"/>
      <c r="O107" s="43"/>
      <c r="P107" s="43">
        <f>IF('EV TECNICA'!AE107="NO CUMPLE",0,'EV TECNICA'!AD107)</f>
        <v>6100</v>
      </c>
      <c r="Q107" s="43"/>
      <c r="R107" s="43"/>
      <c r="S107" s="43"/>
      <c r="T107" s="43"/>
      <c r="U107" s="43"/>
      <c r="V107" s="43"/>
      <c r="W107" s="43"/>
      <c r="X107" s="43"/>
      <c r="Y107" s="43"/>
      <c r="Z107" s="43"/>
      <c r="AA107" s="43"/>
      <c r="AB107" s="43"/>
      <c r="AC107" s="43"/>
      <c r="AD107" s="43"/>
      <c r="AE107" s="43"/>
      <c r="AF107" s="40">
        <f t="shared" si="1"/>
        <v>6100</v>
      </c>
    </row>
    <row r="108" spans="1:32" s="40" customFormat="1" ht="25.5" x14ac:dyDescent="0.2">
      <c r="A108" s="103">
        <v>99</v>
      </c>
      <c r="B108" s="202" t="s">
        <v>180</v>
      </c>
      <c r="C108" s="121" t="s">
        <v>181</v>
      </c>
      <c r="D108" s="146">
        <v>1</v>
      </c>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0">
        <f t="shared" si="1"/>
        <v>0</v>
      </c>
    </row>
    <row r="109" spans="1:32" s="40" customFormat="1" ht="12.75" x14ac:dyDescent="0.2">
      <c r="A109" s="103">
        <v>100</v>
      </c>
      <c r="B109" s="202" t="s">
        <v>182</v>
      </c>
      <c r="C109" s="121" t="s">
        <v>183</v>
      </c>
      <c r="D109" s="146">
        <v>1</v>
      </c>
      <c r="E109" s="43"/>
      <c r="F109" s="43"/>
      <c r="G109" s="43"/>
      <c r="H109" s="43"/>
      <c r="I109" s="43"/>
      <c r="J109" s="43"/>
      <c r="K109" s="43">
        <f>IF('EV TECNICA'!U109="NO CUMPLE",0,'EV TECNICA'!T109)</f>
        <v>2867.9</v>
      </c>
      <c r="L109" s="43"/>
      <c r="M109" s="43">
        <f>IF('EV TECNICA'!Y109="NO CUMPLE",0,'EV TECNICA'!X109)</f>
        <v>2891.7</v>
      </c>
      <c r="N109" s="43"/>
      <c r="O109" s="43"/>
      <c r="P109" s="43"/>
      <c r="Q109" s="43"/>
      <c r="R109" s="43"/>
      <c r="S109" s="43"/>
      <c r="T109" s="43"/>
      <c r="U109" s="43">
        <f>IF('EV TECNICA'!AO109="NO CUMPLE",0,'EV TECNICA'!AN109)</f>
        <v>2984.52</v>
      </c>
      <c r="V109" s="43"/>
      <c r="W109" s="43"/>
      <c r="X109" s="43"/>
      <c r="Y109" s="43"/>
      <c r="Z109" s="43"/>
      <c r="AA109" s="43"/>
      <c r="AB109" s="43"/>
      <c r="AC109" s="43"/>
      <c r="AD109" s="43"/>
      <c r="AE109" s="43"/>
      <c r="AF109" s="40">
        <f t="shared" si="1"/>
        <v>2867.9</v>
      </c>
    </row>
    <row r="110" spans="1:32" s="40" customFormat="1" ht="12.75" x14ac:dyDescent="0.2">
      <c r="A110" s="103">
        <v>101</v>
      </c>
      <c r="B110" s="202" t="s">
        <v>184</v>
      </c>
      <c r="C110" s="121" t="s">
        <v>183</v>
      </c>
      <c r="D110" s="146">
        <v>1</v>
      </c>
      <c r="E110" s="43"/>
      <c r="F110" s="43"/>
      <c r="G110" s="43"/>
      <c r="H110" s="43"/>
      <c r="I110" s="43"/>
      <c r="J110" s="43"/>
      <c r="K110" s="43">
        <f>IF('EV TECNICA'!U110="NO CUMPLE",0,'EV TECNICA'!T110)</f>
        <v>2534.6999999999998</v>
      </c>
      <c r="L110" s="43"/>
      <c r="M110" s="43">
        <f>IF('EV TECNICA'!Y110="NO CUMPLE",0,'EV TECNICA'!X110)</f>
        <v>2512.09</v>
      </c>
      <c r="N110" s="43"/>
      <c r="O110" s="43"/>
      <c r="P110" s="43"/>
      <c r="Q110" s="43"/>
      <c r="R110" s="43"/>
      <c r="S110" s="43"/>
      <c r="T110" s="43"/>
      <c r="U110" s="43">
        <f>IF('EV TECNICA'!AO110="NO CUMPLE",0,'EV TECNICA'!AN110)</f>
        <v>2591.8200000000002</v>
      </c>
      <c r="V110" s="43"/>
      <c r="W110" s="43"/>
      <c r="X110" s="43"/>
      <c r="Y110" s="43"/>
      <c r="Z110" s="43"/>
      <c r="AA110" s="43"/>
      <c r="AB110" s="43"/>
      <c r="AC110" s="43"/>
      <c r="AD110" s="43"/>
      <c r="AE110" s="43"/>
      <c r="AF110" s="40">
        <f t="shared" si="1"/>
        <v>2512.09</v>
      </c>
    </row>
    <row r="111" spans="1:32" s="40" customFormat="1" ht="12.75" x14ac:dyDescent="0.2">
      <c r="A111" s="103">
        <v>102</v>
      </c>
      <c r="B111" s="202" t="s">
        <v>185</v>
      </c>
      <c r="C111" s="121" t="s">
        <v>183</v>
      </c>
      <c r="D111" s="146">
        <v>1</v>
      </c>
      <c r="E111" s="43"/>
      <c r="F111" s="43"/>
      <c r="G111" s="43"/>
      <c r="H111" s="43"/>
      <c r="I111" s="43"/>
      <c r="J111" s="43"/>
      <c r="K111" s="43">
        <f>IF('EV TECNICA'!U111="NO CUMPLE",0,'EV TECNICA'!T111)</f>
        <v>3320.1</v>
      </c>
      <c r="L111" s="43"/>
      <c r="M111" s="43">
        <f>IF('EV TECNICA'!Y111="NO CUMPLE",0,'EV TECNICA'!X111)</f>
        <v>3286.7799999999997</v>
      </c>
      <c r="N111" s="43"/>
      <c r="O111" s="43"/>
      <c r="P111" s="43"/>
      <c r="Q111" s="43"/>
      <c r="R111" s="43"/>
      <c r="S111" s="43"/>
      <c r="T111" s="43"/>
      <c r="U111" s="43">
        <f>IF('EV TECNICA'!AO111="NO CUMPLE",0,'EV TECNICA'!AN111)</f>
        <v>3392.69</v>
      </c>
      <c r="V111" s="43"/>
      <c r="W111" s="43"/>
      <c r="X111" s="43"/>
      <c r="Y111" s="43"/>
      <c r="Z111" s="43"/>
      <c r="AA111" s="43"/>
      <c r="AB111" s="43"/>
      <c r="AC111" s="43"/>
      <c r="AD111" s="43"/>
      <c r="AE111" s="43"/>
      <c r="AF111" s="40">
        <f t="shared" si="1"/>
        <v>3286.7799999999997</v>
      </c>
    </row>
    <row r="112" spans="1:32" s="40" customFormat="1" ht="38.25" x14ac:dyDescent="0.2">
      <c r="A112" s="103">
        <v>103</v>
      </c>
      <c r="B112" s="202" t="s">
        <v>186</v>
      </c>
      <c r="C112" s="121" t="s">
        <v>187</v>
      </c>
      <c r="D112" s="146">
        <v>1</v>
      </c>
      <c r="E112" s="43"/>
      <c r="F112" s="43"/>
      <c r="G112" s="43"/>
      <c r="H112" s="43"/>
      <c r="I112" s="43"/>
      <c r="J112" s="43">
        <f>IF('EV TECNICA'!S112="NO CUMPLE",0,'EV TECNICA'!R112)</f>
        <v>118524</v>
      </c>
      <c r="K112" s="43"/>
      <c r="L112" s="43"/>
      <c r="M112" s="43"/>
      <c r="N112" s="43"/>
      <c r="O112" s="43"/>
      <c r="P112" s="43"/>
      <c r="Q112" s="43">
        <f>IF('EV TECNICA'!AG112="NO CUMPLE",0,'EV TECNICA'!AF112)</f>
        <v>129710</v>
      </c>
      <c r="R112" s="43"/>
      <c r="S112" s="43"/>
      <c r="T112" s="43"/>
      <c r="U112" s="43"/>
      <c r="V112" s="43"/>
      <c r="W112" s="43"/>
      <c r="X112" s="43"/>
      <c r="Y112" s="43"/>
      <c r="Z112" s="43"/>
      <c r="AA112" s="43"/>
      <c r="AB112" s="43"/>
      <c r="AC112" s="43"/>
      <c r="AD112" s="43"/>
      <c r="AE112" s="43"/>
      <c r="AF112" s="40">
        <f t="shared" si="1"/>
        <v>118524</v>
      </c>
    </row>
    <row r="113" spans="1:32" s="40" customFormat="1" ht="25.5" x14ac:dyDescent="0.2">
      <c r="A113" s="103">
        <v>104</v>
      </c>
      <c r="B113" s="202" t="s">
        <v>188</v>
      </c>
      <c r="C113" s="121" t="s">
        <v>189</v>
      </c>
      <c r="D113" s="146">
        <v>1</v>
      </c>
      <c r="E113" s="43"/>
      <c r="F113" s="43"/>
      <c r="G113" s="43"/>
      <c r="H113" s="43"/>
      <c r="I113" s="43"/>
      <c r="J113" s="43"/>
      <c r="K113" s="43"/>
      <c r="L113" s="43"/>
      <c r="M113" s="43"/>
      <c r="N113" s="43"/>
      <c r="O113" s="43"/>
      <c r="P113" s="43">
        <f>IF('EV TECNICA'!AE113="NO CUMPLE",0,'EV TECNICA'!AD113)</f>
        <v>731299.03</v>
      </c>
      <c r="Q113" s="43"/>
      <c r="R113" s="43"/>
      <c r="S113" s="43"/>
      <c r="T113" s="43"/>
      <c r="U113" s="43"/>
      <c r="V113" s="43"/>
      <c r="W113" s="43"/>
      <c r="X113" s="43"/>
      <c r="Y113" s="43"/>
      <c r="Z113" s="43"/>
      <c r="AA113" s="43"/>
      <c r="AB113" s="43"/>
      <c r="AC113" s="43"/>
      <c r="AD113" s="43"/>
      <c r="AE113" s="43"/>
      <c r="AF113" s="40">
        <f t="shared" si="1"/>
        <v>731299.03</v>
      </c>
    </row>
    <row r="114" spans="1:32" s="40" customFormat="1" ht="38.25" x14ac:dyDescent="0.2">
      <c r="A114" s="103">
        <v>105</v>
      </c>
      <c r="B114" s="202" t="s">
        <v>190</v>
      </c>
      <c r="C114" s="121" t="s">
        <v>191</v>
      </c>
      <c r="D114" s="146">
        <v>1</v>
      </c>
      <c r="E114" s="43"/>
      <c r="F114" s="43"/>
      <c r="G114" s="43"/>
      <c r="H114" s="43"/>
      <c r="I114" s="43"/>
      <c r="J114" s="43"/>
      <c r="K114" s="43"/>
      <c r="L114" s="43"/>
      <c r="M114" s="43"/>
      <c r="N114" s="43"/>
      <c r="O114" s="43"/>
      <c r="P114" s="43"/>
      <c r="Q114" s="43">
        <f>IF('EV TECNICA'!AG114="NO CUMPLE",0,'EV TECNICA'!AF114)</f>
        <v>2199.12</v>
      </c>
      <c r="R114" s="43"/>
      <c r="S114" s="43"/>
      <c r="T114" s="43"/>
      <c r="U114" s="43"/>
      <c r="V114" s="43"/>
      <c r="W114" s="43"/>
      <c r="X114" s="43"/>
      <c r="Y114" s="43"/>
      <c r="Z114" s="43"/>
      <c r="AA114" s="43"/>
      <c r="AB114" s="43"/>
      <c r="AC114" s="43"/>
      <c r="AD114" s="43"/>
      <c r="AE114" s="43"/>
      <c r="AF114" s="40">
        <f t="shared" si="1"/>
        <v>2199.12</v>
      </c>
    </row>
    <row r="115" spans="1:32" s="40" customFormat="1" ht="38.25" x14ac:dyDescent="0.2">
      <c r="A115" s="103">
        <v>106</v>
      </c>
      <c r="B115" s="202" t="s">
        <v>192</v>
      </c>
      <c r="C115" s="121" t="s">
        <v>191</v>
      </c>
      <c r="D115" s="146">
        <v>1</v>
      </c>
      <c r="E115" s="43"/>
      <c r="F115" s="43"/>
      <c r="G115" s="43"/>
      <c r="H115" s="43"/>
      <c r="I115" s="43"/>
      <c r="J115" s="43"/>
      <c r="K115" s="43"/>
      <c r="L115" s="43"/>
      <c r="M115" s="43"/>
      <c r="N115" s="43"/>
      <c r="O115" s="43"/>
      <c r="P115" s="43"/>
      <c r="Q115" s="43">
        <f>IF('EV TECNICA'!AG115="NO CUMPLE",0,'EV TECNICA'!AF115)</f>
        <v>2997.61</v>
      </c>
      <c r="R115" s="43"/>
      <c r="S115" s="43"/>
      <c r="T115" s="43"/>
      <c r="U115" s="43"/>
      <c r="V115" s="43"/>
      <c r="W115" s="43"/>
      <c r="X115" s="43"/>
      <c r="Y115" s="43"/>
      <c r="Z115" s="43"/>
      <c r="AA115" s="43"/>
      <c r="AB115" s="43"/>
      <c r="AC115" s="43"/>
      <c r="AD115" s="43"/>
      <c r="AE115" s="43"/>
      <c r="AF115" s="40">
        <f t="shared" si="1"/>
        <v>2997.61</v>
      </c>
    </row>
    <row r="116" spans="1:32" s="40" customFormat="1" ht="12.75" x14ac:dyDescent="0.2">
      <c r="A116" s="103">
        <v>107</v>
      </c>
      <c r="B116" s="202" t="s">
        <v>193</v>
      </c>
      <c r="C116" s="121" t="s">
        <v>194</v>
      </c>
      <c r="D116" s="146">
        <v>1</v>
      </c>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0">
        <f t="shared" si="1"/>
        <v>0</v>
      </c>
    </row>
    <row r="117" spans="1:32" s="40" customFormat="1" ht="12.75" x14ac:dyDescent="0.2">
      <c r="A117" s="103">
        <v>108</v>
      </c>
      <c r="B117" s="202" t="s">
        <v>195</v>
      </c>
      <c r="C117" s="121" t="s">
        <v>196</v>
      </c>
      <c r="D117" s="146">
        <v>1</v>
      </c>
      <c r="E117" s="43"/>
      <c r="F117" s="43"/>
      <c r="G117" s="43"/>
      <c r="H117" s="43"/>
      <c r="I117" s="43"/>
      <c r="J117" s="43"/>
      <c r="K117" s="43"/>
      <c r="L117" s="43"/>
      <c r="M117" s="43">
        <f>IF('EV TECNICA'!Y117="NO CUMPLE",0,'EV TECNICA'!X117)</f>
        <v>20280</v>
      </c>
      <c r="N117" s="43"/>
      <c r="O117" s="43">
        <f>IF('EV TECNICA'!AC117="NO CUMPLE",0,'EV TECNICA'!AB117)</f>
        <v>4641</v>
      </c>
      <c r="P117" s="43"/>
      <c r="Q117" s="43">
        <f>IF('EV TECNICA'!AG117="NO CUMPLE",0,'EV TECNICA'!AF117)</f>
        <v>13090</v>
      </c>
      <c r="R117" s="43"/>
      <c r="S117" s="43"/>
      <c r="T117" s="43"/>
      <c r="U117" s="43"/>
      <c r="V117" s="43"/>
      <c r="W117" s="43"/>
      <c r="X117" s="43"/>
      <c r="Y117" s="43"/>
      <c r="Z117" s="43">
        <f>IF('EV TECNICA'!AY117="NO CUMPLE",0,'EV TECNICA'!AX117)</f>
        <v>13162.59</v>
      </c>
      <c r="AA117" s="43"/>
      <c r="AB117" s="43"/>
      <c r="AC117" s="43"/>
      <c r="AD117" s="43"/>
      <c r="AE117" s="43"/>
      <c r="AF117" s="40">
        <f t="shared" si="1"/>
        <v>4641</v>
      </c>
    </row>
    <row r="118" spans="1:32" s="40" customFormat="1" ht="25.5" x14ac:dyDescent="0.2">
      <c r="A118" s="103">
        <v>109</v>
      </c>
      <c r="B118" s="202" t="s">
        <v>197</v>
      </c>
      <c r="C118" s="121" t="s">
        <v>198</v>
      </c>
      <c r="D118" s="146">
        <v>1</v>
      </c>
      <c r="E118" s="43"/>
      <c r="F118" s="43"/>
      <c r="G118" s="43"/>
      <c r="H118" s="43"/>
      <c r="I118" s="43"/>
      <c r="J118" s="43"/>
      <c r="K118" s="43"/>
      <c r="L118" s="43"/>
      <c r="M118" s="43">
        <f>IF('EV TECNICA'!Y118="NO CUMPLE",0,'EV TECNICA'!X118)</f>
        <v>16205</v>
      </c>
      <c r="N118" s="43"/>
      <c r="O118" s="43"/>
      <c r="P118" s="43"/>
      <c r="Q118" s="43"/>
      <c r="R118" s="43"/>
      <c r="S118" s="43"/>
      <c r="T118" s="43"/>
      <c r="U118" s="43"/>
      <c r="V118" s="43"/>
      <c r="W118" s="43">
        <f>IF('EV TECNICA'!AS118="NO CUMPLE",0,'EV TECNICA'!AR118)</f>
        <v>18454</v>
      </c>
      <c r="X118" s="43"/>
      <c r="Y118" s="43"/>
      <c r="Z118" s="43">
        <f>IF('EV TECNICA'!AY118="NO CUMPLE",0,'EV TECNICA'!AX118)</f>
        <v>17169</v>
      </c>
      <c r="AA118" s="43"/>
      <c r="AB118" s="43"/>
      <c r="AC118" s="43"/>
      <c r="AD118" s="43"/>
      <c r="AE118" s="43"/>
      <c r="AF118" s="40">
        <f t="shared" si="1"/>
        <v>16205</v>
      </c>
    </row>
    <row r="119" spans="1:32" s="40" customFormat="1" ht="25.5" x14ac:dyDescent="0.2">
      <c r="A119" s="103">
        <v>110</v>
      </c>
      <c r="B119" s="202" t="s">
        <v>199</v>
      </c>
      <c r="C119" s="121" t="s">
        <v>200</v>
      </c>
      <c r="D119" s="146">
        <v>1</v>
      </c>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0">
        <f t="shared" si="1"/>
        <v>0</v>
      </c>
    </row>
    <row r="120" spans="1:32" s="40" customFormat="1" ht="25.5" x14ac:dyDescent="0.2">
      <c r="A120" s="103">
        <v>111</v>
      </c>
      <c r="B120" s="202" t="s">
        <v>201</v>
      </c>
      <c r="C120" s="121" t="s">
        <v>202</v>
      </c>
      <c r="D120" s="146">
        <v>1</v>
      </c>
      <c r="E120" s="43"/>
      <c r="F120" s="43"/>
      <c r="G120" s="43"/>
      <c r="H120" s="43"/>
      <c r="I120" s="43"/>
      <c r="J120" s="43"/>
      <c r="K120" s="43">
        <f>IF('EV TECNICA'!U120="NO CUMPLE",0,'EV TECNICA'!T120)</f>
        <v>1991</v>
      </c>
      <c r="L120" s="43"/>
      <c r="M120" s="43">
        <f>IF('EV TECNICA'!Y120="NO CUMPLE",0,'EV TECNICA'!X120)</f>
        <v>1273</v>
      </c>
      <c r="N120" s="43"/>
      <c r="O120" s="43"/>
      <c r="P120" s="43"/>
      <c r="Q120" s="43">
        <f>IF('EV TECNICA'!AG120="NO CUMPLE",0,'EV TECNICA'!AF120)</f>
        <v>1900</v>
      </c>
      <c r="R120" s="43">
        <f>IF('EV TECNICA'!AI120="NO CUMPLE",0,'EV TECNICA'!AH120)</f>
        <v>1606.5</v>
      </c>
      <c r="S120" s="43"/>
      <c r="T120" s="43">
        <f>IF('EV TECNICA'!AM120="NO CUMPLE",0,'EV TECNICA'!AL120)</f>
        <v>1281</v>
      </c>
      <c r="U120" s="43"/>
      <c r="V120" s="43"/>
      <c r="W120" s="43">
        <f>IF('EV TECNICA'!AS120="NO CUMPLE",0,'EV TECNICA'!AR120)</f>
        <v>3425</v>
      </c>
      <c r="X120" s="43"/>
      <c r="Y120" s="43"/>
      <c r="Z120" s="43">
        <f>IF('EV TECNICA'!AY120="NO CUMPLE",0,'EV TECNICA'!AX120)</f>
        <v>1909</v>
      </c>
      <c r="AA120" s="43"/>
      <c r="AB120" s="43"/>
      <c r="AC120" s="43"/>
      <c r="AD120" s="43"/>
      <c r="AE120" s="43"/>
      <c r="AF120" s="40">
        <f t="shared" si="1"/>
        <v>1273</v>
      </c>
    </row>
    <row r="121" spans="1:32" s="40" customFormat="1" ht="12.75" x14ac:dyDescent="0.2">
      <c r="A121" s="103">
        <v>112</v>
      </c>
      <c r="B121" s="202" t="s">
        <v>203</v>
      </c>
      <c r="C121" s="121" t="s">
        <v>204</v>
      </c>
      <c r="D121" s="146">
        <v>1</v>
      </c>
      <c r="E121" s="43"/>
      <c r="F121" s="43"/>
      <c r="G121" s="43"/>
      <c r="H121" s="43"/>
      <c r="I121" s="43"/>
      <c r="J121" s="43">
        <f>IF('EV TECNICA'!S121="NO CUMPLE",0,'EV TECNICA'!R121)</f>
        <v>806.81999999999994</v>
      </c>
      <c r="K121" s="43">
        <f>IF('EV TECNICA'!U121="NO CUMPLE",0,'EV TECNICA'!T121)</f>
        <v>917.49</v>
      </c>
      <c r="L121" s="43"/>
      <c r="M121" s="43">
        <f>IF('EV TECNICA'!Y121="NO CUMPLE",0,'EV TECNICA'!X121)</f>
        <v>898.45</v>
      </c>
      <c r="N121" s="43"/>
      <c r="O121" s="43"/>
      <c r="P121" s="43"/>
      <c r="Q121" s="43"/>
      <c r="R121" s="43"/>
      <c r="S121" s="43"/>
      <c r="T121" s="43"/>
      <c r="U121" s="43">
        <f>IF('EV TECNICA'!AO121="NO CUMPLE",0,'EV TECNICA'!AN121)</f>
        <v>1017.45</v>
      </c>
      <c r="V121" s="43"/>
      <c r="W121" s="43"/>
      <c r="X121" s="43"/>
      <c r="Y121" s="43"/>
      <c r="Z121" s="43">
        <f>IF('EV TECNICA'!AY121="NO CUMPLE",0,'EV TECNICA'!AX121)</f>
        <v>898.45</v>
      </c>
      <c r="AA121" s="43"/>
      <c r="AB121" s="43"/>
      <c r="AC121" s="43"/>
      <c r="AD121" s="43"/>
      <c r="AE121" s="43"/>
      <c r="AF121" s="40">
        <f t="shared" si="1"/>
        <v>806.81999999999994</v>
      </c>
    </row>
    <row r="122" spans="1:32" s="40" customFormat="1" ht="25.5" x14ac:dyDescent="0.2">
      <c r="A122" s="103">
        <v>113</v>
      </c>
      <c r="B122" s="202" t="s">
        <v>205</v>
      </c>
      <c r="C122" s="121" t="s">
        <v>206</v>
      </c>
      <c r="D122" s="146">
        <v>1</v>
      </c>
      <c r="E122" s="43"/>
      <c r="F122" s="43"/>
      <c r="G122" s="43"/>
      <c r="H122" s="43"/>
      <c r="I122" s="43"/>
      <c r="J122" s="43"/>
      <c r="K122" s="43"/>
      <c r="L122" s="43"/>
      <c r="M122" s="43"/>
      <c r="N122" s="43"/>
      <c r="O122" s="43"/>
      <c r="P122" s="43">
        <f>IF('EV TECNICA'!AE122="NO CUMPLE",0,'EV TECNICA'!AD122)</f>
        <v>18000</v>
      </c>
      <c r="Q122" s="43"/>
      <c r="R122" s="43"/>
      <c r="S122" s="43"/>
      <c r="T122" s="43"/>
      <c r="U122" s="43"/>
      <c r="V122" s="43"/>
      <c r="W122" s="43"/>
      <c r="X122" s="43"/>
      <c r="Y122" s="43"/>
      <c r="Z122" s="43"/>
      <c r="AA122" s="43"/>
      <c r="AB122" s="43"/>
      <c r="AC122" s="43"/>
      <c r="AD122" s="43"/>
      <c r="AE122" s="43"/>
      <c r="AF122" s="40">
        <f t="shared" si="1"/>
        <v>18000</v>
      </c>
    </row>
    <row r="123" spans="1:32" s="40" customFormat="1" ht="12.75" x14ac:dyDescent="0.2">
      <c r="A123" s="103">
        <v>114</v>
      </c>
      <c r="B123" s="202" t="s">
        <v>207</v>
      </c>
      <c r="C123" s="121" t="s">
        <v>208</v>
      </c>
      <c r="D123" s="146">
        <v>1</v>
      </c>
      <c r="E123" s="43"/>
      <c r="F123" s="43"/>
      <c r="G123" s="43"/>
      <c r="H123" s="43"/>
      <c r="I123" s="43"/>
      <c r="J123" s="43"/>
      <c r="K123" s="43"/>
      <c r="L123" s="43"/>
      <c r="M123" s="43"/>
      <c r="N123" s="43"/>
      <c r="O123" s="43"/>
      <c r="P123" s="43">
        <f>IF('EV TECNICA'!AE123="NO CUMPLE",0,'EV TECNICA'!AD123)</f>
        <v>18000</v>
      </c>
      <c r="Q123" s="43"/>
      <c r="R123" s="43"/>
      <c r="S123" s="43"/>
      <c r="T123" s="43"/>
      <c r="U123" s="43"/>
      <c r="V123" s="43"/>
      <c r="W123" s="43"/>
      <c r="X123" s="43"/>
      <c r="Y123" s="43"/>
      <c r="Z123" s="43"/>
      <c r="AA123" s="43"/>
      <c r="AB123" s="43"/>
      <c r="AC123" s="43"/>
      <c r="AD123" s="43"/>
      <c r="AE123" s="43"/>
      <c r="AF123" s="40">
        <f t="shared" si="1"/>
        <v>18000</v>
      </c>
    </row>
    <row r="124" spans="1:32" s="40" customFormat="1" ht="25.5" x14ac:dyDescent="0.2">
      <c r="A124" s="103">
        <v>115</v>
      </c>
      <c r="B124" s="202" t="s">
        <v>209</v>
      </c>
      <c r="C124" s="121" t="s">
        <v>208</v>
      </c>
      <c r="D124" s="146">
        <v>1</v>
      </c>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0">
        <f t="shared" si="1"/>
        <v>0</v>
      </c>
    </row>
    <row r="125" spans="1:32" s="40" customFormat="1" ht="12.75" x14ac:dyDescent="0.2">
      <c r="A125" s="103">
        <v>116</v>
      </c>
      <c r="B125" s="202" t="s">
        <v>210</v>
      </c>
      <c r="C125" s="121" t="s">
        <v>211</v>
      </c>
      <c r="D125" s="146">
        <v>1</v>
      </c>
      <c r="E125" s="43"/>
      <c r="F125" s="43"/>
      <c r="G125" s="43"/>
      <c r="H125" s="43"/>
      <c r="I125" s="43"/>
      <c r="J125" s="43"/>
      <c r="K125" s="43">
        <f>IF('EV TECNICA'!U125="NO CUMPLE",0,'EV TECNICA'!T125)</f>
        <v>4425.6099999999997</v>
      </c>
      <c r="L125" s="43"/>
      <c r="M125" s="43">
        <f>IF('EV TECNICA'!Y125="NO CUMPLE",0,'EV TECNICA'!X125)</f>
        <v>5125.33</v>
      </c>
      <c r="N125" s="43"/>
      <c r="O125" s="43"/>
      <c r="P125" s="43"/>
      <c r="Q125" s="43"/>
      <c r="R125" s="43"/>
      <c r="S125" s="43"/>
      <c r="T125" s="43"/>
      <c r="U125" s="43">
        <f>IF('EV TECNICA'!AO125="NO CUMPLE",0,'EV TECNICA'!AN125)</f>
        <v>4631.4799999999996</v>
      </c>
      <c r="V125" s="43"/>
      <c r="W125" s="43"/>
      <c r="X125" s="43"/>
      <c r="Y125" s="43">
        <f>IF('EV TECNICA'!AW125="NO CUMPLE",0,'EV TECNICA'!AV125)</f>
        <v>4498.2</v>
      </c>
      <c r="Z125" s="43">
        <f>IF('EV TECNICA'!AY125="NO CUMPLE",0,'EV TECNICA'!AX125)</f>
        <v>5125.33</v>
      </c>
      <c r="AA125" s="43"/>
      <c r="AB125" s="43"/>
      <c r="AC125" s="43"/>
      <c r="AD125" s="43"/>
      <c r="AE125" s="43"/>
      <c r="AF125" s="40">
        <f t="shared" si="1"/>
        <v>4425.6099999999997</v>
      </c>
    </row>
    <row r="126" spans="1:32" s="40" customFormat="1" ht="38.25" x14ac:dyDescent="0.2">
      <c r="A126" s="103">
        <v>117</v>
      </c>
      <c r="B126" s="202" t="s">
        <v>212</v>
      </c>
      <c r="C126" s="121" t="s">
        <v>213</v>
      </c>
      <c r="D126" s="146">
        <v>1</v>
      </c>
      <c r="E126" s="43"/>
      <c r="F126" s="43"/>
      <c r="G126" s="43"/>
      <c r="H126" s="43"/>
      <c r="I126" s="43"/>
      <c r="J126" s="43"/>
      <c r="K126" s="43"/>
      <c r="L126" s="43"/>
      <c r="M126" s="43">
        <f>IF('EV TECNICA'!Y126="NO CUMPLE",0,'EV TECNICA'!X126)</f>
        <v>77392</v>
      </c>
      <c r="N126" s="43"/>
      <c r="O126" s="43"/>
      <c r="P126" s="43"/>
      <c r="Q126" s="43"/>
      <c r="R126" s="43"/>
      <c r="S126" s="43"/>
      <c r="T126" s="43"/>
      <c r="U126" s="43"/>
      <c r="V126" s="43"/>
      <c r="W126" s="43"/>
      <c r="X126" s="43"/>
      <c r="Y126" s="43"/>
      <c r="Z126" s="43"/>
      <c r="AA126" s="43"/>
      <c r="AB126" s="43"/>
      <c r="AC126" s="43"/>
      <c r="AD126" s="43">
        <f>IF('EV TECNICA'!BG126="NO CUMPLE",0,'EV TECNICA'!BF126)</f>
        <v>92936</v>
      </c>
      <c r="AE126" s="43"/>
      <c r="AF126" s="40">
        <f t="shared" si="1"/>
        <v>77392</v>
      </c>
    </row>
    <row r="127" spans="1:32" s="40" customFormat="1" ht="25.5" x14ac:dyDescent="0.2">
      <c r="A127" s="103">
        <v>118</v>
      </c>
      <c r="B127" s="202" t="s">
        <v>214</v>
      </c>
      <c r="C127" s="121" t="s">
        <v>215</v>
      </c>
      <c r="D127" s="146">
        <v>1</v>
      </c>
      <c r="E127" s="43"/>
      <c r="F127" s="43"/>
      <c r="G127" s="43"/>
      <c r="H127" s="43"/>
      <c r="I127" s="43"/>
      <c r="J127" s="43">
        <f>IF('EV TECNICA'!S127="NO CUMPLE",0,'EV TECNICA'!R127)</f>
        <v>775</v>
      </c>
      <c r="K127" s="43">
        <f>IF('EV TECNICA'!U127="NO CUMPLE",0,'EV TECNICA'!T127)</f>
        <v>790</v>
      </c>
      <c r="L127" s="43"/>
      <c r="M127" s="43">
        <f>IF('EV TECNICA'!Y127="NO CUMPLE",0,'EV TECNICA'!X127)</f>
        <v>988</v>
      </c>
      <c r="N127" s="43"/>
      <c r="O127" s="43"/>
      <c r="P127" s="43"/>
      <c r="Q127" s="43"/>
      <c r="R127" s="43"/>
      <c r="S127" s="43"/>
      <c r="T127" s="43"/>
      <c r="U127" s="43"/>
      <c r="V127" s="43"/>
      <c r="W127" s="43"/>
      <c r="X127" s="43"/>
      <c r="Y127" s="43"/>
      <c r="Z127" s="43"/>
      <c r="AA127" s="43"/>
      <c r="AB127" s="43"/>
      <c r="AC127" s="43"/>
      <c r="AD127" s="43"/>
      <c r="AE127" s="43"/>
      <c r="AF127" s="40">
        <f t="shared" si="1"/>
        <v>775</v>
      </c>
    </row>
    <row r="128" spans="1:32" s="40" customFormat="1" ht="25.5" x14ac:dyDescent="0.2">
      <c r="A128" s="103">
        <v>119</v>
      </c>
      <c r="B128" s="202" t="s">
        <v>216</v>
      </c>
      <c r="C128" s="121" t="s">
        <v>215</v>
      </c>
      <c r="D128" s="146">
        <v>1</v>
      </c>
      <c r="E128" s="43"/>
      <c r="F128" s="43"/>
      <c r="G128" s="43"/>
      <c r="H128" s="43"/>
      <c r="I128" s="43"/>
      <c r="J128" s="43">
        <f>IF('EV TECNICA'!S128="NO CUMPLE",0,'EV TECNICA'!R128)</f>
        <v>1065.05</v>
      </c>
      <c r="K128" s="43">
        <f>IF('EV TECNICA'!U128="NO CUMPLE",0,'EV TECNICA'!T128)</f>
        <v>1228.08</v>
      </c>
      <c r="L128" s="43"/>
      <c r="M128" s="43"/>
      <c r="N128" s="43"/>
      <c r="O128" s="43"/>
      <c r="P128" s="43"/>
      <c r="Q128" s="43"/>
      <c r="R128" s="43"/>
      <c r="S128" s="43"/>
      <c r="T128" s="43"/>
      <c r="U128" s="43"/>
      <c r="V128" s="43"/>
      <c r="W128" s="43"/>
      <c r="X128" s="43"/>
      <c r="Y128" s="43"/>
      <c r="Z128" s="43"/>
      <c r="AA128" s="43"/>
      <c r="AB128" s="43"/>
      <c r="AC128" s="43"/>
      <c r="AD128" s="43"/>
      <c r="AE128" s="43"/>
      <c r="AF128" s="40">
        <f t="shared" si="1"/>
        <v>1065.05</v>
      </c>
    </row>
    <row r="129" spans="1:34" s="40" customFormat="1" ht="25.5" x14ac:dyDescent="0.2">
      <c r="A129" s="103">
        <v>120</v>
      </c>
      <c r="B129" s="202" t="s">
        <v>217</v>
      </c>
      <c r="C129" s="121" t="s">
        <v>218</v>
      </c>
      <c r="D129" s="146">
        <v>1</v>
      </c>
      <c r="E129" s="43"/>
      <c r="F129" s="43"/>
      <c r="G129" s="43"/>
      <c r="H129" s="43"/>
      <c r="I129" s="43"/>
      <c r="J129" s="43"/>
      <c r="K129" s="43"/>
      <c r="L129" s="43"/>
      <c r="M129" s="43">
        <f>IF('EV TECNICA'!Y129="NO CUMPLE",0,'EV TECNICA'!X129)</f>
        <v>701570.45</v>
      </c>
      <c r="N129" s="43"/>
      <c r="O129" s="43"/>
      <c r="P129" s="43">
        <f>IF('EV TECNICA'!AE129="NO CUMPLE",0,'EV TECNICA'!AD129)</f>
        <v>417214</v>
      </c>
      <c r="Q129" s="43"/>
      <c r="R129" s="43"/>
      <c r="S129" s="43"/>
      <c r="T129" s="43"/>
      <c r="U129" s="43"/>
      <c r="V129" s="43"/>
      <c r="W129" s="43"/>
      <c r="X129" s="43"/>
      <c r="Y129" s="43"/>
      <c r="Z129" s="43"/>
      <c r="AA129" s="43"/>
      <c r="AB129" s="43"/>
      <c r="AC129" s="43"/>
      <c r="AD129" s="43"/>
      <c r="AE129" s="43">
        <f>IF('EV TECNICA'!BI129="NO CUMPLE",0,'EV TECNICA'!BH129)</f>
        <v>889300</v>
      </c>
      <c r="AF129" s="40">
        <f t="shared" si="1"/>
        <v>417214</v>
      </c>
    </row>
    <row r="130" spans="1:34" s="40" customFormat="1" ht="25.5" x14ac:dyDescent="0.2">
      <c r="A130" s="103">
        <v>121</v>
      </c>
      <c r="B130" s="202" t="s">
        <v>219</v>
      </c>
      <c r="C130" s="121" t="s">
        <v>218</v>
      </c>
      <c r="D130" s="146">
        <v>1</v>
      </c>
      <c r="E130" s="43"/>
      <c r="F130" s="43"/>
      <c r="G130" s="43"/>
      <c r="H130" s="43"/>
      <c r="I130" s="43"/>
      <c r="J130" s="43"/>
      <c r="K130" s="43"/>
      <c r="L130" s="43"/>
      <c r="M130" s="43">
        <f>IF('EV TECNICA'!Y130="NO CUMPLE",0,'EV TECNICA'!X130)</f>
        <v>1381472.19</v>
      </c>
      <c r="N130" s="43"/>
      <c r="O130" s="43"/>
      <c r="P130" s="43">
        <f>IF('EV TECNICA'!AE130="NO CUMPLE",0,'EV TECNICA'!AD130)</f>
        <v>770763</v>
      </c>
      <c r="Q130" s="43"/>
      <c r="R130" s="43"/>
      <c r="S130" s="43"/>
      <c r="T130" s="43"/>
      <c r="U130" s="43">
        <f>IF('EV TECNICA'!AO130="NO CUMPLE",0,'EV TECNICA'!AN130)</f>
        <v>1411027.03</v>
      </c>
      <c r="V130" s="43"/>
      <c r="W130" s="43"/>
      <c r="X130" s="43"/>
      <c r="Y130" s="43"/>
      <c r="Z130" s="43"/>
      <c r="AA130" s="43"/>
      <c r="AB130" s="43"/>
      <c r="AC130" s="43"/>
      <c r="AD130" s="43"/>
      <c r="AE130" s="43">
        <f>IF('EV TECNICA'!BI130="NO CUMPLE",0,'EV TECNICA'!BH130)</f>
        <v>1007600</v>
      </c>
      <c r="AF130" s="40">
        <f t="shared" si="1"/>
        <v>770763</v>
      </c>
    </row>
    <row r="131" spans="1:34" s="40" customFormat="1" ht="25.5" x14ac:dyDescent="0.2">
      <c r="A131" s="103">
        <v>122</v>
      </c>
      <c r="B131" s="202" t="s">
        <v>220</v>
      </c>
      <c r="C131" s="121" t="s">
        <v>221</v>
      </c>
      <c r="D131" s="146">
        <v>1</v>
      </c>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f>IF('EV TECNICA'!BI131="NO CUMPLE",0,'EV TECNICA'!BH131)</f>
        <v>105910</v>
      </c>
      <c r="AF131" s="40">
        <f t="shared" si="1"/>
        <v>105910</v>
      </c>
    </row>
    <row r="132" spans="1:34" s="40" customFormat="1" ht="12.75" x14ac:dyDescent="0.2">
      <c r="A132" s="103">
        <v>123</v>
      </c>
      <c r="B132" s="202" t="s">
        <v>222</v>
      </c>
      <c r="C132" s="121" t="s">
        <v>221</v>
      </c>
      <c r="D132" s="146">
        <v>1</v>
      </c>
      <c r="E132" s="43"/>
      <c r="F132" s="43"/>
      <c r="G132" s="43"/>
      <c r="H132" s="43"/>
      <c r="I132" s="43"/>
      <c r="J132" s="43"/>
      <c r="K132" s="43"/>
      <c r="L132" s="43"/>
      <c r="M132" s="43">
        <f>IF('EV TECNICA'!Y132="NO CUMPLE",0,'EV TECNICA'!X132)</f>
        <v>5878.6</v>
      </c>
      <c r="N132" s="43"/>
      <c r="O132" s="43">
        <f>IF('EV TECNICA'!AC132="NO CUMPLE",0,'EV TECNICA'!AB132)</f>
        <v>5712</v>
      </c>
      <c r="P132" s="43"/>
      <c r="Q132" s="43">
        <f>IF('EV TECNICA'!AG132="NO CUMPLE",0,'EV TECNICA'!AF132)</f>
        <v>4998</v>
      </c>
      <c r="R132" s="43"/>
      <c r="S132" s="43"/>
      <c r="T132" s="43"/>
      <c r="U132" s="43">
        <f>IF('EV TECNICA'!AO132="NO CUMPLE",0,'EV TECNICA'!AN132)</f>
        <v>4602.92</v>
      </c>
      <c r="V132" s="43"/>
      <c r="W132" s="43"/>
      <c r="X132" s="43"/>
      <c r="Y132" s="43">
        <f>IF('EV TECNICA'!AW132="NO CUMPLE",0,'EV TECNICA'!AV132)</f>
        <v>5700.1</v>
      </c>
      <c r="Z132" s="43">
        <f>IF('EV TECNICA'!AY132="NO CUMPLE",0,'EV TECNICA'!AX132)</f>
        <v>6041.63</v>
      </c>
      <c r="AA132" s="43"/>
      <c r="AB132" s="43"/>
      <c r="AC132" s="43"/>
      <c r="AD132" s="43"/>
      <c r="AE132" s="43"/>
      <c r="AF132" s="40">
        <f t="shared" si="1"/>
        <v>4602.92</v>
      </c>
    </row>
    <row r="133" spans="1:34" s="40" customFormat="1" ht="12.75" x14ac:dyDescent="0.2">
      <c r="A133" s="103">
        <v>124</v>
      </c>
      <c r="B133" s="202" t="s">
        <v>223</v>
      </c>
      <c r="C133" s="121" t="s">
        <v>221</v>
      </c>
      <c r="D133" s="146">
        <v>1</v>
      </c>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0">
        <f t="shared" si="1"/>
        <v>0</v>
      </c>
    </row>
    <row r="134" spans="1:34" s="40" customFormat="1" ht="25.5" x14ac:dyDescent="0.2">
      <c r="A134" s="103">
        <v>125</v>
      </c>
      <c r="B134" s="202" t="s">
        <v>224</v>
      </c>
      <c r="C134" s="121" t="s">
        <v>225</v>
      </c>
      <c r="D134" s="146">
        <v>1</v>
      </c>
      <c r="E134" s="43"/>
      <c r="F134" s="43"/>
      <c r="G134" s="43"/>
      <c r="H134" s="43"/>
      <c r="I134" s="43"/>
      <c r="J134" s="43">
        <f>IF('EV TECNICA'!S134="NO CUMPLE",0,'EV TECNICA'!R134)</f>
        <v>199.92000000000002</v>
      </c>
      <c r="K134" s="43">
        <f>IF('EV TECNICA'!U134="NO CUMPLE",0,'EV TECNICA'!T134)</f>
        <v>209.44</v>
      </c>
      <c r="L134" s="43"/>
      <c r="M134" s="43">
        <f>IF('EV TECNICA'!Y134="NO CUMPLE",0,'EV TECNICA'!X134)</f>
        <v>258.23</v>
      </c>
      <c r="N134" s="43"/>
      <c r="O134" s="43"/>
      <c r="P134" s="43"/>
      <c r="Q134" s="43"/>
      <c r="R134" s="43">
        <f>IF('EV TECNICA'!AI134="NO CUMPLE",0,'EV TECNICA'!AH134)</f>
        <v>242.46250000000001</v>
      </c>
      <c r="S134" s="43"/>
      <c r="T134" s="43"/>
      <c r="U134" s="43">
        <f>IF('EV TECNICA'!AO134="NO CUMPLE",0,'EV TECNICA'!AN134)</f>
        <v>238</v>
      </c>
      <c r="V134" s="43"/>
      <c r="W134" s="43"/>
      <c r="X134" s="43"/>
      <c r="Y134" s="43"/>
      <c r="Z134" s="43"/>
      <c r="AA134" s="43"/>
      <c r="AB134" s="43"/>
      <c r="AC134" s="43"/>
      <c r="AD134" s="43"/>
      <c r="AE134" s="43"/>
      <c r="AF134" s="40">
        <f t="shared" si="1"/>
        <v>199.92000000000002</v>
      </c>
    </row>
    <row r="135" spans="1:34" s="40" customFormat="1" ht="25.5" x14ac:dyDescent="0.2">
      <c r="A135" s="103">
        <v>126</v>
      </c>
      <c r="B135" s="202" t="s">
        <v>226</v>
      </c>
      <c r="C135" s="121" t="s">
        <v>227</v>
      </c>
      <c r="D135" s="146">
        <v>1</v>
      </c>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f>IF('EV TECNICA'!BI135="NO CUMPLE",0,'EV TECNICA'!BH135)</f>
        <v>37128</v>
      </c>
      <c r="AF135" s="40">
        <f t="shared" si="1"/>
        <v>37128</v>
      </c>
    </row>
    <row r="136" spans="1:34" s="40" customFormat="1" ht="25.5" x14ac:dyDescent="0.2">
      <c r="A136" s="103">
        <v>127</v>
      </c>
      <c r="B136" s="202" t="s">
        <v>228</v>
      </c>
      <c r="C136" s="121" t="s">
        <v>229</v>
      </c>
      <c r="D136" s="146">
        <v>1</v>
      </c>
      <c r="E136" s="43">
        <f>IF('EV TECNICA'!I136="NO CUMPLE",0,'EV TECNICA'!H136)</f>
        <v>220</v>
      </c>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0">
        <f t="shared" si="1"/>
        <v>220</v>
      </c>
    </row>
    <row r="137" spans="1:34" s="40" customFormat="1" ht="25.5" x14ac:dyDescent="0.2">
      <c r="A137" s="103">
        <v>128</v>
      </c>
      <c r="B137" s="202" t="s">
        <v>230</v>
      </c>
      <c r="C137" s="121" t="s">
        <v>229</v>
      </c>
      <c r="D137" s="146">
        <v>1</v>
      </c>
      <c r="E137" s="43">
        <f>IF('EV TECNICA'!I137="NO CUMPLE",0,'EV TECNICA'!H137)</f>
        <v>63</v>
      </c>
      <c r="F137" s="43"/>
      <c r="G137" s="43"/>
      <c r="H137" s="43"/>
      <c r="I137" s="43"/>
      <c r="J137" s="43">
        <f>IF('EV TECNICA'!S137="NO CUMPLE",0,'EV TECNICA'!R137)</f>
        <v>65</v>
      </c>
      <c r="K137" s="43"/>
      <c r="L137" s="43"/>
      <c r="M137" s="43"/>
      <c r="N137" s="43"/>
      <c r="O137" s="43"/>
      <c r="P137" s="43"/>
      <c r="Q137" s="43"/>
      <c r="R137" s="43"/>
      <c r="S137" s="43"/>
      <c r="T137" s="43"/>
      <c r="U137" s="43"/>
      <c r="V137" s="43"/>
      <c r="W137" s="43"/>
      <c r="X137" s="43"/>
      <c r="Y137" s="43"/>
      <c r="Z137" s="43"/>
      <c r="AA137" s="43"/>
      <c r="AB137" s="43"/>
      <c r="AC137" s="43"/>
      <c r="AD137" s="43"/>
      <c r="AE137" s="43"/>
      <c r="AF137" s="40">
        <f t="shared" si="1"/>
        <v>63</v>
      </c>
      <c r="AH137" s="198"/>
    </row>
    <row r="138" spans="1:34" s="40" customFormat="1" ht="12.75" x14ac:dyDescent="0.2">
      <c r="A138" s="103">
        <v>129</v>
      </c>
      <c r="B138" s="202" t="s">
        <v>231</v>
      </c>
      <c r="C138" s="121" t="s">
        <v>232</v>
      </c>
      <c r="D138" s="146">
        <v>1</v>
      </c>
      <c r="E138" s="43">
        <f>IF('EV TECNICA'!I138="NO CUMPLE",0,'EV TECNICA'!H138)</f>
        <v>130.9</v>
      </c>
      <c r="F138" s="43"/>
      <c r="G138" s="43"/>
      <c r="H138" s="43"/>
      <c r="I138" s="43"/>
      <c r="J138" s="43">
        <f>IF('EV TECNICA'!S138="NO CUMPLE",0,'EV TECNICA'!R138)</f>
        <v>135.66</v>
      </c>
      <c r="K138" s="43">
        <f>IF('EV TECNICA'!U138="NO CUMPLE",0,'EV TECNICA'!T138)</f>
        <v>202.3</v>
      </c>
      <c r="L138" s="43"/>
      <c r="M138" s="43">
        <f>IF('EV TECNICA'!Y138="NO CUMPLE",0,'EV TECNICA'!X138)</f>
        <v>135.66</v>
      </c>
      <c r="N138" s="43"/>
      <c r="O138" s="43"/>
      <c r="P138" s="43"/>
      <c r="Q138" s="43">
        <f>IF('EV TECNICA'!AG138="NO CUMPLE",0,'EV TECNICA'!AF138)</f>
        <v>291.55</v>
      </c>
      <c r="R138" s="43">
        <f>IF('EV TECNICA'!AI138="NO CUMPLE",0,'EV TECNICA'!AH138)</f>
        <v>142.80000000000001</v>
      </c>
      <c r="S138" s="43"/>
      <c r="T138" s="43">
        <f>IF('EV TECNICA'!AM138="NO CUMPLE",0,'EV TECNICA'!AL138)</f>
        <v>170.17000000000002</v>
      </c>
      <c r="U138" s="43">
        <f>IF('EV TECNICA'!AO138="NO CUMPLE",0,'EV TECNICA'!AN138)</f>
        <v>215.39</v>
      </c>
      <c r="V138" s="43"/>
      <c r="W138" s="43">
        <f>IF('EV TECNICA'!AS138="NO CUMPLE",0,'EV TECNICA'!AR138)</f>
        <v>139.22999999999999</v>
      </c>
      <c r="X138" s="43"/>
      <c r="Y138" s="43"/>
      <c r="Z138" s="43">
        <f>IF('EV TECNICA'!AY138="NO CUMPLE",0,'EV TECNICA'!AX138)</f>
        <v>135.66</v>
      </c>
      <c r="AA138" s="43"/>
      <c r="AB138" s="43"/>
      <c r="AC138" s="43"/>
      <c r="AD138" s="43"/>
      <c r="AE138" s="43"/>
      <c r="AF138" s="40">
        <f t="shared" si="1"/>
        <v>130.9</v>
      </c>
    </row>
    <row r="139" spans="1:34" s="40" customFormat="1" ht="25.5" x14ac:dyDescent="0.2">
      <c r="A139" s="103">
        <v>130</v>
      </c>
      <c r="B139" s="202" t="s">
        <v>233</v>
      </c>
      <c r="C139" s="121" t="s">
        <v>234</v>
      </c>
      <c r="D139" s="146">
        <v>1</v>
      </c>
      <c r="E139" s="43"/>
      <c r="F139" s="43"/>
      <c r="G139" s="43"/>
      <c r="H139" s="43"/>
      <c r="I139" s="43"/>
      <c r="J139" s="43"/>
      <c r="K139" s="43"/>
      <c r="L139" s="43"/>
      <c r="M139" s="43">
        <f>IF('EV TECNICA'!Y139="NO CUMPLE",0,'EV TECNICA'!X139)</f>
        <v>2393042.4</v>
      </c>
      <c r="N139" s="43"/>
      <c r="O139" s="43"/>
      <c r="P139" s="43">
        <f>IF('EV TECNICA'!AE139="NO CUMPLE",0,'EV TECNICA'!AD139)</f>
        <v>1010166.01</v>
      </c>
      <c r="Q139" s="43"/>
      <c r="R139" s="43"/>
      <c r="S139" s="43"/>
      <c r="T139" s="43"/>
      <c r="U139" s="43"/>
      <c r="V139" s="43"/>
      <c r="W139" s="43"/>
      <c r="X139" s="43"/>
      <c r="Y139" s="43"/>
      <c r="Z139" s="43"/>
      <c r="AA139" s="43"/>
      <c r="AB139" s="43"/>
      <c r="AC139" s="43"/>
      <c r="AD139" s="43"/>
      <c r="AE139" s="43"/>
      <c r="AF139" s="40">
        <f t="shared" ref="AF139:AF202" si="2">MIN(E139:AE139)</f>
        <v>1010166.01</v>
      </c>
    </row>
    <row r="140" spans="1:34" s="40" customFormat="1" ht="12.75" x14ac:dyDescent="0.2">
      <c r="A140" s="103">
        <v>131</v>
      </c>
      <c r="B140" s="202" t="s">
        <v>235</v>
      </c>
      <c r="C140" s="121" t="s">
        <v>234</v>
      </c>
      <c r="D140" s="146">
        <v>1</v>
      </c>
      <c r="E140" s="43"/>
      <c r="F140" s="43"/>
      <c r="G140" s="43"/>
      <c r="H140" s="43"/>
      <c r="I140" s="43"/>
      <c r="J140" s="43"/>
      <c r="K140" s="43"/>
      <c r="L140" s="43"/>
      <c r="M140" s="43"/>
      <c r="N140" s="43"/>
      <c r="O140" s="43"/>
      <c r="P140" s="43">
        <f>IF('EV TECNICA'!AE140="NO CUMPLE",0,'EV TECNICA'!AD140)</f>
        <v>1262707.81</v>
      </c>
      <c r="Q140" s="43"/>
      <c r="R140" s="43"/>
      <c r="S140" s="43"/>
      <c r="T140" s="43"/>
      <c r="U140" s="43"/>
      <c r="V140" s="43"/>
      <c r="W140" s="43"/>
      <c r="X140" s="43"/>
      <c r="Y140" s="43"/>
      <c r="Z140" s="43"/>
      <c r="AA140" s="43"/>
      <c r="AB140" s="43"/>
      <c r="AC140" s="43"/>
      <c r="AD140" s="43"/>
      <c r="AE140" s="43"/>
      <c r="AF140" s="40">
        <f t="shared" si="2"/>
        <v>1262707.81</v>
      </c>
    </row>
    <row r="141" spans="1:34" s="40" customFormat="1" ht="12.75" x14ac:dyDescent="0.2">
      <c r="A141" s="103">
        <v>132</v>
      </c>
      <c r="B141" s="202" t="s">
        <v>236</v>
      </c>
      <c r="C141" s="121" t="s">
        <v>234</v>
      </c>
      <c r="D141" s="146">
        <v>1</v>
      </c>
      <c r="E141" s="43"/>
      <c r="F141" s="43"/>
      <c r="G141" s="43"/>
      <c r="H141" s="43"/>
      <c r="I141" s="43"/>
      <c r="J141" s="43"/>
      <c r="K141" s="43"/>
      <c r="L141" s="43"/>
      <c r="M141" s="43">
        <f>IF('EV TECNICA'!Y141="NO CUMPLE",0,'EV TECNICA'!X141)</f>
        <v>2300379.48</v>
      </c>
      <c r="N141" s="43"/>
      <c r="O141" s="43"/>
      <c r="P141" s="43">
        <f>IF('EV TECNICA'!AE141="NO CUMPLE",0,'EV TECNICA'!AD141)</f>
        <v>1049998.8799999999</v>
      </c>
      <c r="Q141" s="43"/>
      <c r="R141" s="43"/>
      <c r="S141" s="43"/>
      <c r="T141" s="43"/>
      <c r="U141" s="43"/>
      <c r="V141" s="43"/>
      <c r="W141" s="43"/>
      <c r="X141" s="43"/>
      <c r="Y141" s="43"/>
      <c r="Z141" s="43"/>
      <c r="AA141" s="43"/>
      <c r="AB141" s="43"/>
      <c r="AC141" s="43"/>
      <c r="AD141" s="43"/>
      <c r="AE141" s="43"/>
      <c r="AF141" s="40">
        <f t="shared" si="2"/>
        <v>1049998.8799999999</v>
      </c>
    </row>
    <row r="142" spans="1:34" s="40" customFormat="1" ht="25.5" x14ac:dyDescent="0.2">
      <c r="A142" s="103">
        <v>133</v>
      </c>
      <c r="B142" s="202" t="s">
        <v>237</v>
      </c>
      <c r="C142" s="121" t="s">
        <v>234</v>
      </c>
      <c r="D142" s="146">
        <v>1</v>
      </c>
      <c r="E142" s="43"/>
      <c r="F142" s="43"/>
      <c r="G142" s="43"/>
      <c r="H142" s="43"/>
      <c r="I142" s="43"/>
      <c r="J142" s="43"/>
      <c r="K142" s="43"/>
      <c r="L142" s="43"/>
      <c r="M142" s="43">
        <f>IF('EV TECNICA'!Y142="NO CUMPLE",0,'EV TECNICA'!X142)</f>
        <v>838014.66</v>
      </c>
      <c r="N142" s="43"/>
      <c r="O142" s="43"/>
      <c r="P142" s="43">
        <f>IF('EV TECNICA'!AE142="NO CUMPLE",0,'EV TECNICA'!AD142)</f>
        <v>379610</v>
      </c>
      <c r="Q142" s="43"/>
      <c r="R142" s="43"/>
      <c r="S142" s="43"/>
      <c r="T142" s="43"/>
      <c r="U142" s="43"/>
      <c r="V142" s="43"/>
      <c r="W142" s="43"/>
      <c r="X142" s="43"/>
      <c r="Y142" s="43"/>
      <c r="Z142" s="43"/>
      <c r="AA142" s="43"/>
      <c r="AB142" s="43"/>
      <c r="AC142" s="43"/>
      <c r="AD142" s="43"/>
      <c r="AE142" s="43"/>
      <c r="AF142" s="40">
        <f t="shared" si="2"/>
        <v>379610</v>
      </c>
    </row>
    <row r="143" spans="1:34" s="40" customFormat="1" ht="25.5" x14ac:dyDescent="0.2">
      <c r="A143" s="103">
        <v>134</v>
      </c>
      <c r="B143" s="202" t="s">
        <v>238</v>
      </c>
      <c r="C143" s="121" t="s">
        <v>234</v>
      </c>
      <c r="D143" s="146">
        <v>1</v>
      </c>
      <c r="E143" s="43"/>
      <c r="F143" s="43"/>
      <c r="G143" s="43"/>
      <c r="H143" s="43"/>
      <c r="I143" s="43"/>
      <c r="J143" s="43"/>
      <c r="K143" s="43"/>
      <c r="L143" s="43"/>
      <c r="M143" s="43">
        <f>IF('EV TECNICA'!Y143="NO CUMPLE",0,'EV TECNICA'!X143)</f>
        <v>838014.66</v>
      </c>
      <c r="N143" s="43"/>
      <c r="O143" s="43"/>
      <c r="P143" s="43">
        <f>IF('EV TECNICA'!AE143="NO CUMPLE",0,'EV TECNICA'!AD143)</f>
        <v>424950.19</v>
      </c>
      <c r="Q143" s="43"/>
      <c r="R143" s="43"/>
      <c r="S143" s="43"/>
      <c r="T143" s="43"/>
      <c r="U143" s="43"/>
      <c r="V143" s="43"/>
      <c r="W143" s="43"/>
      <c r="X143" s="43"/>
      <c r="Y143" s="43"/>
      <c r="Z143" s="43"/>
      <c r="AA143" s="43"/>
      <c r="AB143" s="43"/>
      <c r="AC143" s="43"/>
      <c r="AD143" s="43"/>
      <c r="AE143" s="43"/>
      <c r="AF143" s="40">
        <f t="shared" si="2"/>
        <v>424950.19</v>
      </c>
    </row>
    <row r="144" spans="1:34" s="40" customFormat="1" ht="12.75" x14ac:dyDescent="0.2">
      <c r="A144" s="103">
        <v>135</v>
      </c>
      <c r="B144" s="202" t="s">
        <v>239</v>
      </c>
      <c r="C144" s="121" t="s">
        <v>240</v>
      </c>
      <c r="D144" s="146">
        <v>1</v>
      </c>
      <c r="E144" s="43"/>
      <c r="F144" s="43"/>
      <c r="G144" s="43"/>
      <c r="H144" s="43"/>
      <c r="I144" s="43"/>
      <c r="J144" s="43"/>
      <c r="K144" s="43">
        <f>IF('EV TECNICA'!U144="NO CUMPLE",0,'EV TECNICA'!T144)</f>
        <v>4425.6099999999997</v>
      </c>
      <c r="L144" s="43"/>
      <c r="M144" s="43"/>
      <c r="N144" s="43"/>
      <c r="O144" s="43"/>
      <c r="P144" s="43"/>
      <c r="Q144" s="43"/>
      <c r="R144" s="43"/>
      <c r="S144" s="43"/>
      <c r="T144" s="43"/>
      <c r="U144" s="43"/>
      <c r="V144" s="43"/>
      <c r="W144" s="43"/>
      <c r="X144" s="43"/>
      <c r="Y144" s="43"/>
      <c r="Z144" s="43"/>
      <c r="AA144" s="43"/>
      <c r="AB144" s="43"/>
      <c r="AC144" s="43"/>
      <c r="AD144" s="43"/>
      <c r="AE144" s="43"/>
      <c r="AF144" s="40">
        <f t="shared" si="2"/>
        <v>4425.6099999999997</v>
      </c>
    </row>
    <row r="145" spans="1:32" s="40" customFormat="1" ht="12.75" x14ac:dyDescent="0.2">
      <c r="A145" s="103">
        <v>136</v>
      </c>
      <c r="B145" s="202" t="s">
        <v>241</v>
      </c>
      <c r="C145" s="121" t="s">
        <v>242</v>
      </c>
      <c r="D145" s="146">
        <v>1</v>
      </c>
      <c r="E145" s="43"/>
      <c r="F145" s="43"/>
      <c r="G145" s="43"/>
      <c r="H145" s="43"/>
      <c r="I145" s="43"/>
      <c r="J145" s="43"/>
      <c r="K145" s="43"/>
      <c r="L145" s="43"/>
      <c r="M145" s="43">
        <f>IF('EV TECNICA'!Y145="NO CUMPLE",0,'EV TECNICA'!X145)</f>
        <v>2741862.34</v>
      </c>
      <c r="N145" s="43"/>
      <c r="O145" s="43"/>
      <c r="P145" s="43">
        <f>IF('EV TECNICA'!AE145="NO CUMPLE",0,'EV TECNICA'!AD145)</f>
        <v>3872617</v>
      </c>
      <c r="Q145" s="43"/>
      <c r="R145" s="43"/>
      <c r="S145" s="43"/>
      <c r="T145" s="43"/>
      <c r="U145" s="43"/>
      <c r="V145" s="43"/>
      <c r="W145" s="43"/>
      <c r="X145" s="43"/>
      <c r="Y145" s="43"/>
      <c r="Z145" s="43"/>
      <c r="AA145" s="43"/>
      <c r="AB145" s="43"/>
      <c r="AC145" s="43"/>
      <c r="AD145" s="43"/>
      <c r="AE145" s="43"/>
      <c r="AF145" s="40">
        <f t="shared" si="2"/>
        <v>2741862.34</v>
      </c>
    </row>
    <row r="146" spans="1:32" s="40" customFormat="1" ht="25.5" x14ac:dyDescent="0.2">
      <c r="A146" s="103">
        <v>137</v>
      </c>
      <c r="B146" s="202" t="s">
        <v>243</v>
      </c>
      <c r="C146" s="121" t="s">
        <v>244</v>
      </c>
      <c r="D146" s="146">
        <v>1</v>
      </c>
      <c r="E146" s="43"/>
      <c r="F146" s="43"/>
      <c r="G146" s="43"/>
      <c r="H146" s="43"/>
      <c r="I146" s="43"/>
      <c r="J146" s="43"/>
      <c r="K146" s="43"/>
      <c r="L146" s="43"/>
      <c r="M146" s="43"/>
      <c r="N146" s="43"/>
      <c r="O146" s="43"/>
      <c r="P146" s="43">
        <f>IF('EV TECNICA'!AE146="NO CUMPLE",0,'EV TECNICA'!AD146)</f>
        <v>142000</v>
      </c>
      <c r="Q146" s="43"/>
      <c r="R146" s="43"/>
      <c r="S146" s="43"/>
      <c r="T146" s="43"/>
      <c r="U146" s="43"/>
      <c r="V146" s="43"/>
      <c r="W146" s="43"/>
      <c r="X146" s="43"/>
      <c r="Y146" s="43"/>
      <c r="Z146" s="43"/>
      <c r="AA146" s="43"/>
      <c r="AB146" s="43"/>
      <c r="AC146" s="43"/>
      <c r="AD146" s="43"/>
      <c r="AE146" s="43">
        <f>IF('EV TECNICA'!BI146="NO CUMPLE",0,'EV TECNICA'!BH146)</f>
        <v>118800</v>
      </c>
      <c r="AF146" s="40">
        <f t="shared" si="2"/>
        <v>118800</v>
      </c>
    </row>
    <row r="147" spans="1:32" s="40" customFormat="1" ht="25.5" x14ac:dyDescent="0.2">
      <c r="A147" s="103">
        <v>138</v>
      </c>
      <c r="B147" s="202" t="s">
        <v>245</v>
      </c>
      <c r="C147" s="121" t="s">
        <v>244</v>
      </c>
      <c r="D147" s="146">
        <v>1</v>
      </c>
      <c r="E147" s="43"/>
      <c r="F147" s="43"/>
      <c r="G147" s="43"/>
      <c r="H147" s="43"/>
      <c r="I147" s="43"/>
      <c r="J147" s="43"/>
      <c r="K147" s="43"/>
      <c r="L147" s="43"/>
      <c r="M147" s="43"/>
      <c r="N147" s="43"/>
      <c r="O147" s="43"/>
      <c r="P147" s="43">
        <f>IF('EV TECNICA'!AE147="NO CUMPLE",0,'EV TECNICA'!AD147)</f>
        <v>50000</v>
      </c>
      <c r="Q147" s="43"/>
      <c r="R147" s="43"/>
      <c r="S147" s="43"/>
      <c r="T147" s="43"/>
      <c r="U147" s="43"/>
      <c r="V147" s="43"/>
      <c r="W147" s="43"/>
      <c r="X147" s="43"/>
      <c r="Y147" s="43"/>
      <c r="Z147" s="43"/>
      <c r="AA147" s="43"/>
      <c r="AB147" s="43"/>
      <c r="AC147" s="43"/>
      <c r="AD147" s="43"/>
      <c r="AE147" s="43">
        <f>IF('EV TECNICA'!BI147="NO CUMPLE",0,'EV TECNICA'!BH147)</f>
        <v>57000</v>
      </c>
      <c r="AF147" s="40">
        <f t="shared" si="2"/>
        <v>50000</v>
      </c>
    </row>
    <row r="148" spans="1:32" s="40" customFormat="1" ht="25.5" x14ac:dyDescent="0.2">
      <c r="A148" s="103">
        <v>139</v>
      </c>
      <c r="B148" s="202" t="s">
        <v>246</v>
      </c>
      <c r="C148" s="121" t="s">
        <v>244</v>
      </c>
      <c r="D148" s="146">
        <v>1</v>
      </c>
      <c r="E148" s="43"/>
      <c r="F148" s="43"/>
      <c r="G148" s="43"/>
      <c r="H148" s="43"/>
      <c r="I148" s="43"/>
      <c r="J148" s="43"/>
      <c r="K148" s="43"/>
      <c r="L148" s="43"/>
      <c r="M148" s="43"/>
      <c r="N148" s="43"/>
      <c r="O148" s="43"/>
      <c r="P148" s="43">
        <f>IF('EV TECNICA'!AE148="NO CUMPLE",0,'EV TECNICA'!AD148)</f>
        <v>205800</v>
      </c>
      <c r="Q148" s="43"/>
      <c r="R148" s="43"/>
      <c r="S148" s="43"/>
      <c r="T148" s="43"/>
      <c r="U148" s="43"/>
      <c r="V148" s="43"/>
      <c r="W148" s="43"/>
      <c r="X148" s="43"/>
      <c r="Y148" s="43"/>
      <c r="Z148" s="43"/>
      <c r="AA148" s="43"/>
      <c r="AB148" s="43"/>
      <c r="AC148" s="43"/>
      <c r="AD148" s="43"/>
      <c r="AE148" s="43">
        <f>IF('EV TECNICA'!BI148="NO CUMPLE",0,'EV TECNICA'!BH148)</f>
        <v>235500</v>
      </c>
      <c r="AF148" s="40">
        <f t="shared" si="2"/>
        <v>205800</v>
      </c>
    </row>
    <row r="149" spans="1:32" s="40" customFormat="1" ht="25.5" x14ac:dyDescent="0.2">
      <c r="A149" s="103">
        <v>140</v>
      </c>
      <c r="B149" s="202" t="s">
        <v>247</v>
      </c>
      <c r="C149" s="121" t="s">
        <v>244</v>
      </c>
      <c r="D149" s="146">
        <v>1</v>
      </c>
      <c r="E149" s="43"/>
      <c r="F149" s="43"/>
      <c r="G149" s="43"/>
      <c r="H149" s="43"/>
      <c r="I149" s="43"/>
      <c r="J149" s="43"/>
      <c r="K149" s="43"/>
      <c r="L149" s="43"/>
      <c r="M149" s="43"/>
      <c r="N149" s="43"/>
      <c r="O149" s="43"/>
      <c r="P149" s="43">
        <f>IF('EV TECNICA'!AE149="NO CUMPLE",0,'EV TECNICA'!AD149)</f>
        <v>89000</v>
      </c>
      <c r="Q149" s="43"/>
      <c r="R149" s="43"/>
      <c r="S149" s="43"/>
      <c r="T149" s="43"/>
      <c r="U149" s="43"/>
      <c r="V149" s="43"/>
      <c r="W149" s="43"/>
      <c r="X149" s="43"/>
      <c r="Y149" s="43"/>
      <c r="Z149" s="43"/>
      <c r="AA149" s="43"/>
      <c r="AB149" s="43"/>
      <c r="AC149" s="43"/>
      <c r="AD149" s="43"/>
      <c r="AE149" s="43">
        <f>IF('EV TECNICA'!BI149="NO CUMPLE",0,'EV TECNICA'!BH149)</f>
        <v>125000</v>
      </c>
      <c r="AF149" s="40">
        <f t="shared" si="2"/>
        <v>89000</v>
      </c>
    </row>
    <row r="150" spans="1:32" s="40" customFormat="1" ht="38.25" x14ac:dyDescent="0.2">
      <c r="A150" s="103">
        <v>141</v>
      </c>
      <c r="B150" s="202" t="s">
        <v>248</v>
      </c>
      <c r="C150" s="121" t="s">
        <v>244</v>
      </c>
      <c r="D150" s="146">
        <v>1</v>
      </c>
      <c r="E150" s="43"/>
      <c r="F150" s="43"/>
      <c r="G150" s="43"/>
      <c r="H150" s="43"/>
      <c r="I150" s="43"/>
      <c r="J150" s="43"/>
      <c r="K150" s="43"/>
      <c r="L150" s="43"/>
      <c r="M150" s="43"/>
      <c r="N150" s="43"/>
      <c r="O150" s="43"/>
      <c r="P150" s="43">
        <f>IF('EV TECNICA'!AE150="NO CUMPLE",0,'EV TECNICA'!AD150)</f>
        <v>123480</v>
      </c>
      <c r="Q150" s="43"/>
      <c r="R150" s="43"/>
      <c r="S150" s="43"/>
      <c r="T150" s="43"/>
      <c r="U150" s="43"/>
      <c r="V150" s="43"/>
      <c r="W150" s="43"/>
      <c r="X150" s="43"/>
      <c r="Y150" s="43"/>
      <c r="Z150" s="43"/>
      <c r="AA150" s="43"/>
      <c r="AB150" s="43"/>
      <c r="AC150" s="43"/>
      <c r="AD150" s="43"/>
      <c r="AE150" s="43">
        <f>IF('EV TECNICA'!BI150="NO CUMPLE",0,'EV TECNICA'!BH150)</f>
        <v>170000</v>
      </c>
      <c r="AF150" s="40">
        <f t="shared" si="2"/>
        <v>123480</v>
      </c>
    </row>
    <row r="151" spans="1:32" s="40" customFormat="1" ht="38.25" x14ac:dyDescent="0.2">
      <c r="A151" s="103">
        <v>142</v>
      </c>
      <c r="B151" s="202" t="s">
        <v>249</v>
      </c>
      <c r="C151" s="121" t="s">
        <v>244</v>
      </c>
      <c r="D151" s="146">
        <v>1</v>
      </c>
      <c r="E151" s="43"/>
      <c r="F151" s="43"/>
      <c r="G151" s="43"/>
      <c r="H151" s="43"/>
      <c r="I151" s="43"/>
      <c r="J151" s="43"/>
      <c r="K151" s="43"/>
      <c r="L151" s="43"/>
      <c r="M151" s="43"/>
      <c r="N151" s="43"/>
      <c r="O151" s="43"/>
      <c r="P151" s="43">
        <f>IF('EV TECNICA'!AE151="NO CUMPLE",0,'EV TECNICA'!AD151)</f>
        <v>205800</v>
      </c>
      <c r="Q151" s="43"/>
      <c r="R151" s="43"/>
      <c r="S151" s="43"/>
      <c r="T151" s="43"/>
      <c r="U151" s="43"/>
      <c r="V151" s="43"/>
      <c r="W151" s="43"/>
      <c r="X151" s="43"/>
      <c r="Y151" s="43"/>
      <c r="Z151" s="43"/>
      <c r="AA151" s="43"/>
      <c r="AB151" s="43"/>
      <c r="AC151" s="43"/>
      <c r="AD151" s="43"/>
      <c r="AE151" s="43">
        <f>IF('EV TECNICA'!BI151="NO CUMPLE",0,'EV TECNICA'!BH151)</f>
        <v>235500</v>
      </c>
      <c r="AF151" s="40">
        <f t="shared" si="2"/>
        <v>205800</v>
      </c>
    </row>
    <row r="152" spans="1:32" s="40" customFormat="1" ht="25.5" x14ac:dyDescent="0.2">
      <c r="A152" s="103">
        <v>143</v>
      </c>
      <c r="B152" s="202" t="s">
        <v>250</v>
      </c>
      <c r="C152" s="121" t="s">
        <v>251</v>
      </c>
      <c r="D152" s="146">
        <v>1</v>
      </c>
      <c r="E152" s="43"/>
      <c r="F152" s="43"/>
      <c r="G152" s="43"/>
      <c r="H152" s="43"/>
      <c r="I152" s="43"/>
      <c r="J152" s="43">
        <f>IF('EV TECNICA'!S152="NO CUMPLE",0,'EV TECNICA'!R152)</f>
        <v>17219.3</v>
      </c>
      <c r="K152" s="43">
        <f>IF('EV TECNICA'!U152="NO CUMPLE",0,'EV TECNICA'!T152)</f>
        <v>20587</v>
      </c>
      <c r="L152" s="43"/>
      <c r="M152" s="43">
        <f>IF('EV TECNICA'!Y152="NO CUMPLE",0,'EV TECNICA'!X152)</f>
        <v>15780.59</v>
      </c>
      <c r="N152" s="43"/>
      <c r="O152" s="43"/>
      <c r="P152" s="43"/>
      <c r="Q152" s="43"/>
      <c r="R152" s="43"/>
      <c r="S152" s="43"/>
      <c r="T152" s="43"/>
      <c r="U152" s="43"/>
      <c r="V152" s="43"/>
      <c r="W152" s="43"/>
      <c r="X152" s="43"/>
      <c r="Y152" s="43"/>
      <c r="Z152" s="43"/>
      <c r="AA152" s="43"/>
      <c r="AB152" s="43"/>
      <c r="AC152" s="43"/>
      <c r="AD152" s="43"/>
      <c r="AE152" s="43"/>
      <c r="AF152" s="40">
        <f t="shared" si="2"/>
        <v>15780.59</v>
      </c>
    </row>
    <row r="153" spans="1:32" s="40" customFormat="1" ht="12.75" x14ac:dyDescent="0.2">
      <c r="A153" s="103">
        <v>144</v>
      </c>
      <c r="B153" s="202" t="s">
        <v>252</v>
      </c>
      <c r="C153" s="121" t="s">
        <v>253</v>
      </c>
      <c r="D153" s="146">
        <v>1</v>
      </c>
      <c r="E153" s="43"/>
      <c r="F153" s="43"/>
      <c r="G153" s="43"/>
      <c r="H153" s="43"/>
      <c r="I153" s="43"/>
      <c r="J153" s="43"/>
      <c r="K153" s="43">
        <f>IF('EV TECNICA'!U153="NO CUMPLE",0,'EV TECNICA'!T153)</f>
        <v>267.75</v>
      </c>
      <c r="L153" s="43"/>
      <c r="M153" s="43">
        <f>IF('EV TECNICA'!Y153="NO CUMPLE",0,'EV TECNICA'!X153)</f>
        <v>286.79000000000002</v>
      </c>
      <c r="N153" s="43"/>
      <c r="O153" s="43"/>
      <c r="P153" s="43"/>
      <c r="Q153" s="43"/>
      <c r="R153" s="43"/>
      <c r="S153" s="43"/>
      <c r="T153" s="43"/>
      <c r="U153" s="43">
        <f>IF('EV TECNICA'!AO153="NO CUMPLE",0,'EV TECNICA'!AN153)</f>
        <v>309.39999999999998</v>
      </c>
      <c r="V153" s="43"/>
      <c r="W153" s="43"/>
      <c r="X153" s="43"/>
      <c r="Y153" s="43"/>
      <c r="Z153" s="43"/>
      <c r="AA153" s="43"/>
      <c r="AB153" s="43"/>
      <c r="AC153" s="43"/>
      <c r="AD153" s="43"/>
      <c r="AE153" s="43"/>
      <c r="AF153" s="40">
        <f t="shared" si="2"/>
        <v>267.75</v>
      </c>
    </row>
    <row r="154" spans="1:32" s="40" customFormat="1" ht="51" x14ac:dyDescent="0.2">
      <c r="A154" s="103">
        <v>145</v>
      </c>
      <c r="B154" s="202" t="s">
        <v>254</v>
      </c>
      <c r="C154" s="121" t="s">
        <v>255</v>
      </c>
      <c r="D154" s="146">
        <v>1</v>
      </c>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0">
        <f t="shared" si="2"/>
        <v>0</v>
      </c>
    </row>
    <row r="155" spans="1:32" s="40" customFormat="1" ht="12.75" x14ac:dyDescent="0.2">
      <c r="A155" s="103">
        <v>146</v>
      </c>
      <c r="B155" s="202" t="s">
        <v>256</v>
      </c>
      <c r="C155" s="121" t="s">
        <v>257</v>
      </c>
      <c r="D155" s="146">
        <v>1</v>
      </c>
      <c r="E155" s="43"/>
      <c r="F155" s="43"/>
      <c r="G155" s="43"/>
      <c r="H155" s="43"/>
      <c r="I155" s="43"/>
      <c r="J155" s="43">
        <f>IF('EV TECNICA'!S155="NO CUMPLE",0,'EV TECNICA'!R155)</f>
        <v>7705.25</v>
      </c>
      <c r="K155" s="43">
        <f>IF('EV TECNICA'!U155="NO CUMPLE",0,'EV TECNICA'!T155)</f>
        <v>8363.32</v>
      </c>
      <c r="L155" s="43"/>
      <c r="M155" s="43">
        <f>IF('EV TECNICA'!Y155="NO CUMPLE",0,'EV TECNICA'!X155)</f>
        <v>10412.5</v>
      </c>
      <c r="N155" s="43"/>
      <c r="O155" s="43"/>
      <c r="P155" s="43"/>
      <c r="Q155" s="43"/>
      <c r="R155" s="43">
        <f>IF('EV TECNICA'!AI155="NO CUMPLE",0,'EV TECNICA'!AH155)</f>
        <v>12643.75</v>
      </c>
      <c r="S155" s="43"/>
      <c r="T155" s="43"/>
      <c r="U155" s="43">
        <f>IF('EV TECNICA'!AO155="NO CUMPLE",0,'EV TECNICA'!AN155)</f>
        <v>14338.31</v>
      </c>
      <c r="V155" s="43"/>
      <c r="W155" s="43">
        <f>IF('EV TECNICA'!AS155="NO CUMPLE",0,'EV TECNICA'!AR155)</f>
        <v>10531.5</v>
      </c>
      <c r="X155" s="43"/>
      <c r="Y155" s="43"/>
      <c r="Z155" s="43"/>
      <c r="AA155" s="43"/>
      <c r="AB155" s="43"/>
      <c r="AC155" s="43"/>
      <c r="AD155" s="43"/>
      <c r="AE155" s="43"/>
      <c r="AF155" s="40">
        <f t="shared" si="2"/>
        <v>7705.25</v>
      </c>
    </row>
    <row r="156" spans="1:32" s="40" customFormat="1" ht="38.25" x14ac:dyDescent="0.2">
      <c r="A156" s="103">
        <v>147</v>
      </c>
      <c r="B156" s="202" t="s">
        <v>258</v>
      </c>
      <c r="C156" s="121" t="s">
        <v>259</v>
      </c>
      <c r="D156" s="146">
        <v>1</v>
      </c>
      <c r="E156" s="43"/>
      <c r="F156" s="43"/>
      <c r="G156" s="43"/>
      <c r="H156" s="43"/>
      <c r="I156" s="43"/>
      <c r="J156" s="43">
        <f>IF('EV TECNICA'!S156="NO CUMPLE",0,'EV TECNICA'!R156)</f>
        <v>202.3</v>
      </c>
      <c r="K156" s="43"/>
      <c r="L156" s="43"/>
      <c r="M156" s="43"/>
      <c r="N156" s="43"/>
      <c r="O156" s="43"/>
      <c r="P156" s="43"/>
      <c r="Q156" s="43">
        <f>IF('EV TECNICA'!AG156="NO CUMPLE",0,'EV TECNICA'!AF156)</f>
        <v>209.44</v>
      </c>
      <c r="R156" s="43"/>
      <c r="S156" s="43"/>
      <c r="T156" s="43"/>
      <c r="U156" s="43"/>
      <c r="V156" s="43"/>
      <c r="W156" s="43"/>
      <c r="X156" s="43"/>
      <c r="Y156" s="43"/>
      <c r="Z156" s="43">
        <f>IF('EV TECNICA'!AY156="NO CUMPLE",0,'EV TECNICA'!AX156)</f>
        <v>447.44</v>
      </c>
      <c r="AA156" s="43"/>
      <c r="AB156" s="43"/>
      <c r="AC156" s="43"/>
      <c r="AD156" s="43"/>
      <c r="AE156" s="43"/>
      <c r="AF156" s="40">
        <f t="shared" si="2"/>
        <v>202.3</v>
      </c>
    </row>
    <row r="157" spans="1:32" s="40" customFormat="1" ht="25.5" x14ac:dyDescent="0.2">
      <c r="A157" s="103">
        <v>148</v>
      </c>
      <c r="B157" s="202" t="s">
        <v>260</v>
      </c>
      <c r="C157" s="121" t="s">
        <v>261</v>
      </c>
      <c r="D157" s="146">
        <v>1</v>
      </c>
      <c r="E157" s="43"/>
      <c r="F157" s="43"/>
      <c r="G157" s="43"/>
      <c r="H157" s="43"/>
      <c r="I157" s="43"/>
      <c r="J157" s="43">
        <f>IF('EV TECNICA'!S157="NO CUMPLE",0,'EV TECNICA'!R157)</f>
        <v>19710</v>
      </c>
      <c r="K157" s="43">
        <f>IF('EV TECNICA'!U157="NO CUMPLE",0,'EV TECNICA'!T157)</f>
        <v>19300</v>
      </c>
      <c r="L157" s="43"/>
      <c r="M157" s="43">
        <f>IF('EV TECNICA'!Y157="NO CUMPLE",0,'EV TECNICA'!X157)</f>
        <v>22045</v>
      </c>
      <c r="N157" s="43"/>
      <c r="O157" s="43"/>
      <c r="P157" s="43"/>
      <c r="Q157" s="43"/>
      <c r="R157" s="43"/>
      <c r="S157" s="43"/>
      <c r="T157" s="43"/>
      <c r="U157" s="43">
        <f>IF('EV TECNICA'!AO157="NO CUMPLE",0,'EV TECNICA'!AN157)</f>
        <v>21441</v>
      </c>
      <c r="V157" s="43"/>
      <c r="W157" s="43">
        <f>IF('EV TECNICA'!AS157="NO CUMPLE",0,'EV TECNICA'!AR157)</f>
        <v>22590</v>
      </c>
      <c r="X157" s="43"/>
      <c r="Y157" s="43"/>
      <c r="Z157" s="43"/>
      <c r="AA157" s="43"/>
      <c r="AB157" s="43"/>
      <c r="AC157" s="43"/>
      <c r="AD157" s="43"/>
      <c r="AE157" s="43"/>
      <c r="AF157" s="40">
        <f t="shared" si="2"/>
        <v>19300</v>
      </c>
    </row>
    <row r="158" spans="1:32" s="40" customFormat="1" ht="25.5" x14ac:dyDescent="0.2">
      <c r="A158" s="103">
        <v>149</v>
      </c>
      <c r="B158" s="202" t="s">
        <v>262</v>
      </c>
      <c r="C158" s="121" t="s">
        <v>263</v>
      </c>
      <c r="D158" s="146">
        <v>1</v>
      </c>
      <c r="E158" s="43"/>
      <c r="F158" s="43"/>
      <c r="G158" s="43"/>
      <c r="H158" s="43"/>
      <c r="I158" s="43"/>
      <c r="J158" s="43">
        <f>IF('EV TECNICA'!S158="NO CUMPLE",0,'EV TECNICA'!R158)</f>
        <v>16780</v>
      </c>
      <c r="K158" s="43">
        <f>IF('EV TECNICA'!U158="NO CUMPLE",0,'EV TECNICA'!T158)</f>
        <v>18000</v>
      </c>
      <c r="L158" s="43"/>
      <c r="M158" s="43">
        <f>IF('EV TECNICA'!Y158="NO CUMPLE",0,'EV TECNICA'!X158)</f>
        <v>18182</v>
      </c>
      <c r="N158" s="43"/>
      <c r="O158" s="43"/>
      <c r="P158" s="43"/>
      <c r="Q158" s="43"/>
      <c r="R158" s="43"/>
      <c r="S158" s="43"/>
      <c r="T158" s="43"/>
      <c r="U158" s="43">
        <f>IF('EV TECNICA'!AO158="NO CUMPLE",0,'EV TECNICA'!AN158)</f>
        <v>22531</v>
      </c>
      <c r="V158" s="43"/>
      <c r="W158" s="43"/>
      <c r="X158" s="43"/>
      <c r="Y158" s="43"/>
      <c r="Z158" s="43"/>
      <c r="AA158" s="43"/>
      <c r="AB158" s="43"/>
      <c r="AC158" s="43"/>
      <c r="AD158" s="43"/>
      <c r="AE158" s="43"/>
      <c r="AF158" s="40">
        <f t="shared" si="2"/>
        <v>16780</v>
      </c>
    </row>
    <row r="159" spans="1:32" s="40" customFormat="1" ht="12.75" x14ac:dyDescent="0.2">
      <c r="A159" s="103">
        <v>150</v>
      </c>
      <c r="B159" s="202" t="s">
        <v>264</v>
      </c>
      <c r="C159" s="121" t="s">
        <v>265</v>
      </c>
      <c r="D159" s="146">
        <v>1</v>
      </c>
      <c r="E159" s="43"/>
      <c r="F159" s="43"/>
      <c r="G159" s="43"/>
      <c r="H159" s="43"/>
      <c r="I159" s="43"/>
      <c r="J159" s="43"/>
      <c r="K159" s="43">
        <f>IF('EV TECNICA'!U159="NO CUMPLE",0,'EV TECNICA'!T159)</f>
        <v>5343.1</v>
      </c>
      <c r="L159" s="43"/>
      <c r="M159" s="43"/>
      <c r="N159" s="43"/>
      <c r="O159" s="43"/>
      <c r="P159" s="43"/>
      <c r="Q159" s="43"/>
      <c r="R159" s="43"/>
      <c r="S159" s="43">
        <f>IF('EV TECNICA'!AK159="NO CUMPLE",0,'EV TECNICA'!AJ159)</f>
        <v>5378.8</v>
      </c>
      <c r="T159" s="43"/>
      <c r="U159" s="43"/>
      <c r="V159" s="43"/>
      <c r="W159" s="43"/>
      <c r="X159" s="43"/>
      <c r="Y159" s="43"/>
      <c r="Z159" s="43"/>
      <c r="AA159" s="43"/>
      <c r="AB159" s="43"/>
      <c r="AC159" s="43"/>
      <c r="AD159" s="43"/>
      <c r="AE159" s="43"/>
      <c r="AF159" s="40">
        <f t="shared" si="2"/>
        <v>5343.1</v>
      </c>
    </row>
    <row r="160" spans="1:32" s="40" customFormat="1" ht="12.75" x14ac:dyDescent="0.2">
      <c r="A160" s="103">
        <v>151</v>
      </c>
      <c r="B160" s="202" t="s">
        <v>266</v>
      </c>
      <c r="C160" s="121" t="s">
        <v>265</v>
      </c>
      <c r="D160" s="146">
        <v>1</v>
      </c>
      <c r="E160" s="43">
        <f>IF('EV TECNICA'!I160="NO CUMPLE",0,'EV TECNICA'!H160)</f>
        <v>1118.5999999999999</v>
      </c>
      <c r="F160" s="43"/>
      <c r="G160" s="43"/>
      <c r="H160" s="43"/>
      <c r="I160" s="43"/>
      <c r="J160" s="43"/>
      <c r="K160" s="43">
        <f>IF('EV TECNICA'!U160="NO CUMPLE",0,'EV TECNICA'!T160)</f>
        <v>1047.2</v>
      </c>
      <c r="L160" s="43"/>
      <c r="M160" s="43">
        <f>IF('EV TECNICA'!Y160="NO CUMPLE",0,'EV TECNICA'!X160)</f>
        <v>1054.3399999999999</v>
      </c>
      <c r="N160" s="43"/>
      <c r="O160" s="43"/>
      <c r="P160" s="43"/>
      <c r="Q160" s="43"/>
      <c r="R160" s="43">
        <f>IF('EV TECNICA'!AI160="NO CUMPLE",0,'EV TECNICA'!AH160)</f>
        <v>1457.75</v>
      </c>
      <c r="S160" s="43"/>
      <c r="T160" s="43">
        <f>IF('EV TECNICA'!AM160="NO CUMPLE",0,'EV TECNICA'!AL160)</f>
        <v>1270.92</v>
      </c>
      <c r="U160" s="43">
        <f>IF('EV TECNICA'!AO160="NO CUMPLE",0,'EV TECNICA'!AN160)</f>
        <v>1506.54</v>
      </c>
      <c r="V160" s="43">
        <f>IF('EV TECNICA'!AQ160="NO CUMPLE",0,'EV TECNICA'!AP160)</f>
        <v>1071</v>
      </c>
      <c r="W160" s="43"/>
      <c r="X160" s="43"/>
      <c r="Y160" s="43"/>
      <c r="Z160" s="43"/>
      <c r="AA160" s="43"/>
      <c r="AB160" s="43"/>
      <c r="AC160" s="43"/>
      <c r="AD160" s="43"/>
      <c r="AE160" s="43"/>
      <c r="AF160" s="40">
        <f t="shared" si="2"/>
        <v>1047.2</v>
      </c>
    </row>
    <row r="161" spans="1:32" s="40" customFormat="1" ht="25.5" x14ac:dyDescent="0.2">
      <c r="A161" s="103">
        <v>152</v>
      </c>
      <c r="B161" s="202" t="s">
        <v>267</v>
      </c>
      <c r="C161" s="121" t="s">
        <v>265</v>
      </c>
      <c r="D161" s="146">
        <v>1</v>
      </c>
      <c r="E161" s="43"/>
      <c r="F161" s="43"/>
      <c r="G161" s="43"/>
      <c r="H161" s="43"/>
      <c r="I161" s="43">
        <f>IF('EV TECNICA'!Q161="NO CUMPLE",0,'EV TECNICA'!P161)</f>
        <v>2791.74</v>
      </c>
      <c r="J161" s="43"/>
      <c r="K161" s="43"/>
      <c r="L161" s="43"/>
      <c r="M161" s="43">
        <f>IF('EV TECNICA'!Y161="NO CUMPLE",0,'EV TECNICA'!X161)</f>
        <v>2882.18</v>
      </c>
      <c r="N161" s="43"/>
      <c r="O161" s="43"/>
      <c r="P161" s="43"/>
      <c r="Q161" s="43"/>
      <c r="R161" s="43">
        <f>IF('EV TECNICA'!AI161="NO CUMPLE",0,'EV TECNICA'!AH161)</f>
        <v>3268.0374999999999</v>
      </c>
      <c r="S161" s="43"/>
      <c r="T161" s="43"/>
      <c r="U161" s="43"/>
      <c r="V161" s="43">
        <f>IF('EV TECNICA'!AQ161="NO CUMPLE",0,'EV TECNICA'!AP161)</f>
        <v>2380</v>
      </c>
      <c r="W161" s="43"/>
      <c r="X161" s="43"/>
      <c r="Y161" s="43"/>
      <c r="Z161" s="43"/>
      <c r="AA161" s="43">
        <f>IF('EV TECNICA'!BA161="NO CUMPLE",0,'EV TECNICA'!AZ161)</f>
        <v>2948</v>
      </c>
      <c r="AB161" s="43"/>
      <c r="AC161" s="43"/>
      <c r="AD161" s="43"/>
      <c r="AE161" s="43"/>
      <c r="AF161" s="40">
        <f t="shared" si="2"/>
        <v>2380</v>
      </c>
    </row>
    <row r="162" spans="1:32" s="40" customFormat="1" ht="25.5" x14ac:dyDescent="0.2">
      <c r="A162" s="103">
        <v>153</v>
      </c>
      <c r="B162" s="202" t="s">
        <v>268</v>
      </c>
      <c r="C162" s="121" t="s">
        <v>265</v>
      </c>
      <c r="D162" s="146">
        <v>1</v>
      </c>
      <c r="E162" s="43"/>
      <c r="F162" s="43"/>
      <c r="G162" s="43"/>
      <c r="H162" s="43"/>
      <c r="I162" s="43">
        <f>IF('EV TECNICA'!Q162="NO CUMPLE",0,'EV TECNICA'!P162)</f>
        <v>2791.74</v>
      </c>
      <c r="J162" s="43"/>
      <c r="K162" s="43"/>
      <c r="L162" s="43"/>
      <c r="M162" s="43">
        <f>IF('EV TECNICA'!Y162="NO CUMPLE",0,'EV TECNICA'!X162)</f>
        <v>3265.36</v>
      </c>
      <c r="N162" s="43"/>
      <c r="O162" s="43"/>
      <c r="P162" s="43"/>
      <c r="Q162" s="43"/>
      <c r="R162" s="43">
        <f>IF('EV TECNICA'!AI162="NO CUMPLE",0,'EV TECNICA'!AH162)</f>
        <v>3336.4625000000001</v>
      </c>
      <c r="S162" s="43"/>
      <c r="T162" s="43"/>
      <c r="U162" s="43"/>
      <c r="V162" s="43">
        <f>IF('EV TECNICA'!AQ162="NO CUMPLE",0,'EV TECNICA'!AP162)</f>
        <v>2380</v>
      </c>
      <c r="W162" s="43"/>
      <c r="X162" s="43"/>
      <c r="Y162" s="43"/>
      <c r="Z162" s="43"/>
      <c r="AA162" s="43">
        <f>IF('EV TECNICA'!BA162="NO CUMPLE",0,'EV TECNICA'!AZ162)</f>
        <v>2915</v>
      </c>
      <c r="AB162" s="43"/>
      <c r="AC162" s="43"/>
      <c r="AD162" s="43"/>
      <c r="AE162" s="43"/>
      <c r="AF162" s="40">
        <f t="shared" si="2"/>
        <v>2380</v>
      </c>
    </row>
    <row r="163" spans="1:32" s="40" customFormat="1" ht="51" x14ac:dyDescent="0.2">
      <c r="A163" s="103">
        <v>154</v>
      </c>
      <c r="B163" s="202" t="s">
        <v>269</v>
      </c>
      <c r="C163" s="121" t="s">
        <v>270</v>
      </c>
      <c r="D163" s="146">
        <v>1</v>
      </c>
      <c r="E163" s="43"/>
      <c r="F163" s="43"/>
      <c r="G163" s="43"/>
      <c r="H163" s="43"/>
      <c r="I163" s="43"/>
      <c r="J163" s="43"/>
      <c r="K163" s="43"/>
      <c r="L163" s="43">
        <f>IF('EV TECNICA'!W163="NO CUMPLE",0,'EV TECNICA'!V163)</f>
        <v>95000</v>
      </c>
      <c r="M163" s="43">
        <f>IF('EV TECNICA'!Y163="NO CUMPLE",0,'EV TECNICA'!X163)</f>
        <v>130773</v>
      </c>
      <c r="N163" s="43"/>
      <c r="O163" s="43"/>
      <c r="P163" s="43"/>
      <c r="Q163" s="43"/>
      <c r="R163" s="43"/>
      <c r="S163" s="43"/>
      <c r="T163" s="43"/>
      <c r="U163" s="43"/>
      <c r="V163" s="43"/>
      <c r="W163" s="43"/>
      <c r="X163" s="43"/>
      <c r="Y163" s="43"/>
      <c r="Z163" s="43"/>
      <c r="AA163" s="43"/>
      <c r="AB163" s="43"/>
      <c r="AC163" s="43"/>
      <c r="AD163" s="43"/>
      <c r="AE163" s="43"/>
      <c r="AF163" s="40">
        <f t="shared" si="2"/>
        <v>95000</v>
      </c>
    </row>
    <row r="164" spans="1:32" s="40" customFormat="1" ht="51" x14ac:dyDescent="0.2">
      <c r="A164" s="103">
        <v>155</v>
      </c>
      <c r="B164" s="202" t="s">
        <v>271</v>
      </c>
      <c r="C164" s="121" t="s">
        <v>270</v>
      </c>
      <c r="D164" s="146">
        <v>1</v>
      </c>
      <c r="E164" s="43"/>
      <c r="F164" s="43"/>
      <c r="G164" s="43"/>
      <c r="H164" s="43"/>
      <c r="I164" s="43"/>
      <c r="J164" s="43"/>
      <c r="K164" s="43"/>
      <c r="L164" s="43">
        <f>IF('EV TECNICA'!W164="NO CUMPLE",0,'EV TECNICA'!V164)</f>
        <v>95000</v>
      </c>
      <c r="M164" s="43">
        <f>IF('EV TECNICA'!Y164="NO CUMPLE",0,'EV TECNICA'!X164)</f>
        <v>130773</v>
      </c>
      <c r="N164" s="43"/>
      <c r="O164" s="43"/>
      <c r="P164" s="43"/>
      <c r="Q164" s="43"/>
      <c r="R164" s="43"/>
      <c r="S164" s="43"/>
      <c r="T164" s="43"/>
      <c r="U164" s="43"/>
      <c r="V164" s="43"/>
      <c r="W164" s="43"/>
      <c r="X164" s="43"/>
      <c r="Y164" s="43"/>
      <c r="Z164" s="43"/>
      <c r="AA164" s="43"/>
      <c r="AB164" s="43"/>
      <c r="AC164" s="43"/>
      <c r="AD164" s="43"/>
      <c r="AE164" s="43"/>
      <c r="AF164" s="40">
        <f t="shared" si="2"/>
        <v>95000</v>
      </c>
    </row>
    <row r="165" spans="1:32" s="40" customFormat="1" ht="89.25" x14ac:dyDescent="0.2">
      <c r="A165" s="103">
        <v>156</v>
      </c>
      <c r="B165" s="202" t="s">
        <v>272</v>
      </c>
      <c r="C165" s="121" t="s">
        <v>273</v>
      </c>
      <c r="D165" s="146">
        <v>1</v>
      </c>
      <c r="E165" s="43"/>
      <c r="F165" s="43"/>
      <c r="G165" s="43"/>
      <c r="H165" s="43"/>
      <c r="I165" s="43"/>
      <c r="J165" s="43">
        <f>IF('EV TECNICA'!S165="NO CUMPLE",0,'EV TECNICA'!R165)</f>
        <v>2552.5500000000002</v>
      </c>
      <c r="K165" s="43"/>
      <c r="L165" s="43"/>
      <c r="M165" s="43">
        <f>IF('EV TECNICA'!Y165="NO CUMPLE",0,'EV TECNICA'!X165)</f>
        <v>3786.58</v>
      </c>
      <c r="N165" s="43"/>
      <c r="O165" s="43"/>
      <c r="P165" s="43"/>
      <c r="Q165" s="43">
        <f>IF('EV TECNICA'!AG165="NO CUMPLE",0,'EV TECNICA'!AF165)</f>
        <v>2380</v>
      </c>
      <c r="R165" s="43"/>
      <c r="S165" s="43"/>
      <c r="T165" s="43">
        <f>IF('EV TECNICA'!AM165="NO CUMPLE",0,'EV TECNICA'!AL165)</f>
        <v>3228.4700000000003</v>
      </c>
      <c r="U165" s="43">
        <f>IF('EV TECNICA'!AO165="NO CUMPLE",0,'EV TECNICA'!AN165)</f>
        <v>3873.45</v>
      </c>
      <c r="V165" s="43"/>
      <c r="W165" s="43"/>
      <c r="X165" s="43"/>
      <c r="Y165" s="43"/>
      <c r="Z165" s="43">
        <f>IF('EV TECNICA'!AY165="NO CUMPLE",0,'EV TECNICA'!AX165)</f>
        <v>2806.02</v>
      </c>
      <c r="AA165" s="43"/>
      <c r="AB165" s="43"/>
      <c r="AC165" s="43"/>
      <c r="AD165" s="43"/>
      <c r="AE165" s="43"/>
      <c r="AF165" s="40">
        <f t="shared" si="2"/>
        <v>2380</v>
      </c>
    </row>
    <row r="166" spans="1:32" s="40" customFormat="1" ht="89.25" x14ac:dyDescent="0.2">
      <c r="A166" s="103">
        <v>157</v>
      </c>
      <c r="B166" s="202" t="s">
        <v>274</v>
      </c>
      <c r="C166" s="121" t="s">
        <v>273</v>
      </c>
      <c r="D166" s="146">
        <v>1</v>
      </c>
      <c r="E166" s="43"/>
      <c r="F166" s="43"/>
      <c r="G166" s="43"/>
      <c r="H166" s="43"/>
      <c r="I166" s="43"/>
      <c r="J166" s="43">
        <f>IF('EV TECNICA'!S166="NO CUMPLE",0,'EV TECNICA'!R166)</f>
        <v>2552.5500000000002</v>
      </c>
      <c r="K166" s="43"/>
      <c r="L166" s="43"/>
      <c r="M166" s="43">
        <f>IF('EV TECNICA'!Y166="NO CUMPLE",0,'EV TECNICA'!X166)</f>
        <v>3380.79</v>
      </c>
      <c r="N166" s="43"/>
      <c r="O166" s="43"/>
      <c r="P166" s="43"/>
      <c r="Q166" s="43">
        <f>IF('EV TECNICA'!AG166="NO CUMPLE",0,'EV TECNICA'!AF166)</f>
        <v>2380</v>
      </c>
      <c r="R166" s="43"/>
      <c r="S166" s="43"/>
      <c r="T166" s="43">
        <f>IF('EV TECNICA'!AM166="NO CUMPLE",0,'EV TECNICA'!AL166)</f>
        <v>3228.4700000000003</v>
      </c>
      <c r="U166" s="43">
        <f>IF('EV TECNICA'!AO166="NO CUMPLE",0,'EV TECNICA'!AN166)</f>
        <v>4055.52</v>
      </c>
      <c r="V166" s="43"/>
      <c r="W166" s="43"/>
      <c r="X166" s="43"/>
      <c r="Y166" s="43"/>
      <c r="Z166" s="43">
        <f>IF('EV TECNICA'!AY166="NO CUMPLE",0,'EV TECNICA'!AX166)</f>
        <v>2806.02</v>
      </c>
      <c r="AA166" s="43"/>
      <c r="AB166" s="43"/>
      <c r="AC166" s="43"/>
      <c r="AD166" s="43"/>
      <c r="AE166" s="43"/>
      <c r="AF166" s="40">
        <f t="shared" si="2"/>
        <v>2380</v>
      </c>
    </row>
    <row r="167" spans="1:32" s="40" customFormat="1" ht="63.75" x14ac:dyDescent="0.2">
      <c r="A167" s="103">
        <v>158</v>
      </c>
      <c r="B167" s="202" t="s">
        <v>275</v>
      </c>
      <c r="C167" s="121" t="s">
        <v>276</v>
      </c>
      <c r="D167" s="146">
        <v>1</v>
      </c>
      <c r="E167" s="43"/>
      <c r="F167" s="43"/>
      <c r="G167" s="43"/>
      <c r="H167" s="43"/>
      <c r="I167" s="43"/>
      <c r="J167" s="43"/>
      <c r="K167" s="43">
        <f>IF('EV TECNICA'!U167="NO CUMPLE",0,'EV TECNICA'!T167)</f>
        <v>1241170</v>
      </c>
      <c r="L167" s="43"/>
      <c r="M167" s="43"/>
      <c r="N167" s="43"/>
      <c r="O167" s="43"/>
      <c r="P167" s="43"/>
      <c r="Q167" s="43"/>
      <c r="R167" s="43"/>
      <c r="S167" s="43"/>
      <c r="T167" s="43"/>
      <c r="U167" s="43">
        <f>IF('EV TECNICA'!AO167="NO CUMPLE",0,'EV TECNICA'!AN167)</f>
        <v>1407787.85</v>
      </c>
      <c r="V167" s="43"/>
      <c r="W167" s="43"/>
      <c r="X167" s="43"/>
      <c r="Y167" s="43"/>
      <c r="Z167" s="43"/>
      <c r="AA167" s="43"/>
      <c r="AB167" s="43"/>
      <c r="AC167" s="43"/>
      <c r="AD167" s="43"/>
      <c r="AE167" s="43"/>
      <c r="AF167" s="40">
        <f t="shared" si="2"/>
        <v>1241170</v>
      </c>
    </row>
    <row r="168" spans="1:32" s="40" customFormat="1" ht="51" x14ac:dyDescent="0.2">
      <c r="A168" s="103">
        <v>159</v>
      </c>
      <c r="B168" s="202" t="s">
        <v>277</v>
      </c>
      <c r="C168" s="121" t="s">
        <v>270</v>
      </c>
      <c r="D168" s="146">
        <v>1</v>
      </c>
      <c r="E168" s="43"/>
      <c r="F168" s="43"/>
      <c r="G168" s="43"/>
      <c r="H168" s="43"/>
      <c r="I168" s="43"/>
      <c r="J168" s="43"/>
      <c r="K168" s="43"/>
      <c r="L168" s="43">
        <f>IF('EV TECNICA'!W168="NO CUMPLE",0,'EV TECNICA'!V168)</f>
        <v>95000</v>
      </c>
      <c r="M168" s="43">
        <f>IF('EV TECNICA'!Y168="NO CUMPLE",0,'EV TECNICA'!X168)</f>
        <v>130773</v>
      </c>
      <c r="N168" s="43"/>
      <c r="O168" s="43"/>
      <c r="P168" s="43"/>
      <c r="Q168" s="43"/>
      <c r="R168" s="43"/>
      <c r="S168" s="43"/>
      <c r="T168" s="43"/>
      <c r="U168" s="43"/>
      <c r="V168" s="43"/>
      <c r="W168" s="43"/>
      <c r="X168" s="43"/>
      <c r="Y168" s="43"/>
      <c r="Z168" s="43"/>
      <c r="AA168" s="43"/>
      <c r="AB168" s="43"/>
      <c r="AC168" s="43"/>
      <c r="AD168" s="43"/>
      <c r="AE168" s="43"/>
      <c r="AF168" s="40">
        <f t="shared" si="2"/>
        <v>95000</v>
      </c>
    </row>
    <row r="169" spans="1:32" s="40" customFormat="1" ht="89.25" x14ac:dyDescent="0.2">
      <c r="A169" s="103">
        <v>160</v>
      </c>
      <c r="B169" s="202" t="s">
        <v>278</v>
      </c>
      <c r="C169" s="121" t="s">
        <v>273</v>
      </c>
      <c r="D169" s="146">
        <v>1</v>
      </c>
      <c r="E169" s="43"/>
      <c r="F169" s="43"/>
      <c r="G169" s="43"/>
      <c r="H169" s="43"/>
      <c r="I169" s="43"/>
      <c r="J169" s="43"/>
      <c r="K169" s="43"/>
      <c r="L169" s="43"/>
      <c r="M169" s="43">
        <f>IF('EV TECNICA'!Y169="NO CUMPLE",0,'EV TECNICA'!X169)</f>
        <v>3812.76</v>
      </c>
      <c r="N169" s="43"/>
      <c r="O169" s="43"/>
      <c r="P169" s="43"/>
      <c r="Q169" s="43"/>
      <c r="R169" s="43"/>
      <c r="S169" s="43"/>
      <c r="T169" s="43">
        <f>IF('EV TECNICA'!AM169="NO CUMPLE",0,'EV TECNICA'!AL169)</f>
        <v>3228.4700000000003</v>
      </c>
      <c r="U169" s="43">
        <f>IF('EV TECNICA'!AO169="NO CUMPLE",0,'EV TECNICA'!AN169)</f>
        <v>4042.4300000000003</v>
      </c>
      <c r="V169" s="43"/>
      <c r="W169" s="43"/>
      <c r="X169" s="43"/>
      <c r="Y169" s="43"/>
      <c r="Z169" s="43"/>
      <c r="AA169" s="43"/>
      <c r="AB169" s="43"/>
      <c r="AC169" s="43"/>
      <c r="AD169" s="43"/>
      <c r="AE169" s="43"/>
      <c r="AF169" s="40">
        <f t="shared" si="2"/>
        <v>3228.4700000000003</v>
      </c>
    </row>
    <row r="170" spans="1:32" s="40" customFormat="1" ht="51" x14ac:dyDescent="0.2">
      <c r="A170" s="103">
        <v>161</v>
      </c>
      <c r="B170" s="202" t="s">
        <v>279</v>
      </c>
      <c r="C170" s="121" t="s">
        <v>280</v>
      </c>
      <c r="D170" s="146">
        <v>1</v>
      </c>
      <c r="E170" s="43"/>
      <c r="F170" s="43"/>
      <c r="G170" s="43"/>
      <c r="H170" s="43"/>
      <c r="I170" s="43"/>
      <c r="J170" s="43"/>
      <c r="K170" s="43"/>
      <c r="L170" s="43"/>
      <c r="M170" s="43"/>
      <c r="N170" s="43"/>
      <c r="O170" s="43"/>
      <c r="P170" s="43">
        <f>IF('EV TECNICA'!AE170="NO CUMPLE",0,'EV TECNICA'!AD170)</f>
        <v>374850</v>
      </c>
      <c r="Q170" s="43"/>
      <c r="R170" s="43"/>
      <c r="S170" s="43"/>
      <c r="T170" s="43"/>
      <c r="U170" s="43"/>
      <c r="V170" s="43"/>
      <c r="W170" s="43"/>
      <c r="X170" s="43"/>
      <c r="Y170" s="43"/>
      <c r="Z170" s="43"/>
      <c r="AA170" s="43"/>
      <c r="AB170" s="43"/>
      <c r="AC170" s="43"/>
      <c r="AD170" s="43"/>
      <c r="AE170" s="43">
        <f>IF('EV TECNICA'!BI170="NO CUMPLE",0,'EV TECNICA'!BH170)</f>
        <v>368900</v>
      </c>
      <c r="AF170" s="40">
        <f t="shared" si="2"/>
        <v>368900</v>
      </c>
    </row>
    <row r="171" spans="1:32" s="40" customFormat="1" ht="76.5" x14ac:dyDescent="0.2">
      <c r="A171" s="103">
        <v>162</v>
      </c>
      <c r="B171" s="202" t="s">
        <v>281</v>
      </c>
      <c r="C171" s="121" t="s">
        <v>282</v>
      </c>
      <c r="D171" s="146">
        <v>1</v>
      </c>
      <c r="E171" s="43"/>
      <c r="F171" s="43"/>
      <c r="G171" s="43"/>
      <c r="H171" s="43"/>
      <c r="I171" s="43"/>
      <c r="J171" s="43">
        <f>IF('EV TECNICA'!S171="NO CUMPLE",0,'EV TECNICA'!R171)</f>
        <v>3195.15</v>
      </c>
      <c r="K171" s="43">
        <f>IF('EV TECNICA'!U171="NO CUMPLE",0,'EV TECNICA'!T171)</f>
        <v>3896.06</v>
      </c>
      <c r="L171" s="43"/>
      <c r="M171" s="43">
        <f>IF('EV TECNICA'!Y171="NO CUMPLE",0,'EV TECNICA'!X171)</f>
        <v>3127.32</v>
      </c>
      <c r="N171" s="43"/>
      <c r="O171" s="43"/>
      <c r="P171" s="43"/>
      <c r="Q171" s="43">
        <f>IF('EV TECNICA'!AG171="NO CUMPLE",0,'EV TECNICA'!AF171)</f>
        <v>3570</v>
      </c>
      <c r="R171" s="43"/>
      <c r="S171" s="43"/>
      <c r="T171" s="43">
        <f>IF('EV TECNICA'!AM171="NO CUMPLE",0,'EV TECNICA'!AL171)</f>
        <v>3405.7799999999997</v>
      </c>
      <c r="U171" s="43">
        <f>IF('EV TECNICA'!AO171="NO CUMPLE",0,'EV TECNICA'!AN171)</f>
        <v>6450.99</v>
      </c>
      <c r="V171" s="43"/>
      <c r="W171" s="43"/>
      <c r="X171" s="43"/>
      <c r="Y171" s="43"/>
      <c r="Z171" s="43">
        <f>IF('EV TECNICA'!AY171="NO CUMPLE",0,'EV TECNICA'!AX171)</f>
        <v>3921.05</v>
      </c>
      <c r="AA171" s="43"/>
      <c r="AB171" s="43"/>
      <c r="AC171" s="43"/>
      <c r="AD171" s="43"/>
      <c r="AE171" s="43"/>
      <c r="AF171" s="40">
        <f t="shared" si="2"/>
        <v>3127.32</v>
      </c>
    </row>
    <row r="172" spans="1:32" s="40" customFormat="1" ht="76.5" x14ac:dyDescent="0.2">
      <c r="A172" s="103">
        <v>163</v>
      </c>
      <c r="B172" s="202" t="s">
        <v>283</v>
      </c>
      <c r="C172" s="121" t="s">
        <v>282</v>
      </c>
      <c r="D172" s="146">
        <v>1</v>
      </c>
      <c r="E172" s="43"/>
      <c r="F172" s="43"/>
      <c r="G172" s="43"/>
      <c r="H172" s="43"/>
      <c r="I172" s="43"/>
      <c r="J172" s="43">
        <f>IF('EV TECNICA'!S172="NO CUMPLE",0,'EV TECNICA'!R172)</f>
        <v>3195.15</v>
      </c>
      <c r="K172" s="43"/>
      <c r="L172" s="43"/>
      <c r="M172" s="43">
        <f>IF('EV TECNICA'!Y172="NO CUMPLE",0,'EV TECNICA'!X172)</f>
        <v>3127.32</v>
      </c>
      <c r="N172" s="43"/>
      <c r="O172" s="43"/>
      <c r="P172" s="43"/>
      <c r="Q172" s="43">
        <f>IF('EV TECNICA'!AG172="NO CUMPLE",0,'EV TECNICA'!AF172)</f>
        <v>3570</v>
      </c>
      <c r="R172" s="43"/>
      <c r="S172" s="43"/>
      <c r="T172" s="43">
        <f>IF('EV TECNICA'!AM172="NO CUMPLE",0,'EV TECNICA'!AL172)</f>
        <v>3405.7799999999997</v>
      </c>
      <c r="U172" s="43">
        <f>IF('EV TECNICA'!AO172="NO CUMPLE",0,'EV TECNICA'!AN172)</f>
        <v>6781.8099999999995</v>
      </c>
      <c r="V172" s="43"/>
      <c r="W172" s="43"/>
      <c r="X172" s="43"/>
      <c r="Y172" s="43"/>
      <c r="Z172" s="43">
        <f>IF('EV TECNICA'!AY172="NO CUMPLE",0,'EV TECNICA'!AX172)</f>
        <v>3921.05</v>
      </c>
      <c r="AA172" s="43"/>
      <c r="AB172" s="43"/>
      <c r="AC172" s="43"/>
      <c r="AD172" s="43"/>
      <c r="AE172" s="43"/>
      <c r="AF172" s="40">
        <f t="shared" si="2"/>
        <v>3127.32</v>
      </c>
    </row>
    <row r="173" spans="1:32" s="40" customFormat="1" ht="25.5" x14ac:dyDescent="0.2">
      <c r="A173" s="103">
        <v>164</v>
      </c>
      <c r="B173" s="202" t="s">
        <v>284</v>
      </c>
      <c r="C173" s="121" t="s">
        <v>285</v>
      </c>
      <c r="D173" s="146">
        <v>1</v>
      </c>
      <c r="E173" s="43"/>
      <c r="F173" s="43"/>
      <c r="G173" s="43"/>
      <c r="H173" s="43">
        <f>IF('EV TECNICA'!O173="NO CUMPLE",0,'EV TECNICA'!N173)</f>
        <v>21087</v>
      </c>
      <c r="I173" s="43"/>
      <c r="J173" s="43"/>
      <c r="K173" s="43"/>
      <c r="L173" s="43">
        <f>IF('EV TECNICA'!W173="NO CUMPLE",0,'EV TECNICA'!V173)</f>
        <v>16000</v>
      </c>
      <c r="M173" s="43"/>
      <c r="N173" s="43"/>
      <c r="O173" s="43"/>
      <c r="P173" s="43"/>
      <c r="Q173" s="43">
        <f>IF('EV TECNICA'!AG173="NO CUMPLE",0,'EV TECNICA'!AF173)</f>
        <v>22500</v>
      </c>
      <c r="R173" s="43"/>
      <c r="S173" s="43"/>
      <c r="T173" s="43"/>
      <c r="U173" s="43"/>
      <c r="V173" s="43"/>
      <c r="W173" s="43"/>
      <c r="X173" s="43"/>
      <c r="Y173" s="43"/>
      <c r="Z173" s="43"/>
      <c r="AA173" s="43">
        <f>IF('EV TECNICA'!BA173="NO CUMPLE",0,'EV TECNICA'!AZ173)</f>
        <v>17166</v>
      </c>
      <c r="AB173" s="43"/>
      <c r="AC173" s="43"/>
      <c r="AD173" s="43"/>
      <c r="AE173" s="43"/>
      <c r="AF173" s="40">
        <f t="shared" si="2"/>
        <v>16000</v>
      </c>
    </row>
    <row r="174" spans="1:32" s="40" customFormat="1" ht="25.5" x14ac:dyDescent="0.2">
      <c r="A174" s="103">
        <v>165</v>
      </c>
      <c r="B174" s="202" t="s">
        <v>286</v>
      </c>
      <c r="C174" s="121" t="s">
        <v>285</v>
      </c>
      <c r="D174" s="146">
        <v>1</v>
      </c>
      <c r="E174" s="43"/>
      <c r="F174" s="43"/>
      <c r="G174" s="43"/>
      <c r="H174" s="43">
        <f>IF('EV TECNICA'!O174="NO CUMPLE",0,'EV TECNICA'!N174)</f>
        <v>14850</v>
      </c>
      <c r="I174" s="43"/>
      <c r="J174" s="43"/>
      <c r="K174" s="43"/>
      <c r="L174" s="43">
        <f>IF('EV TECNICA'!W174="NO CUMPLE",0,'EV TECNICA'!V174)</f>
        <v>16000</v>
      </c>
      <c r="M174" s="43"/>
      <c r="N174" s="43"/>
      <c r="O174" s="43"/>
      <c r="P174" s="43"/>
      <c r="Q174" s="43">
        <f>IF('EV TECNICA'!AG174="NO CUMPLE",0,'EV TECNICA'!AF174)</f>
        <v>15840</v>
      </c>
      <c r="R174" s="43"/>
      <c r="S174" s="43"/>
      <c r="T174" s="43"/>
      <c r="U174" s="43"/>
      <c r="V174" s="43"/>
      <c r="W174" s="43"/>
      <c r="X174" s="43"/>
      <c r="Y174" s="43"/>
      <c r="Z174" s="43"/>
      <c r="AA174" s="43">
        <f>IF('EV TECNICA'!BA174="NO CUMPLE",0,'EV TECNICA'!AZ174)</f>
        <v>14600</v>
      </c>
      <c r="AB174" s="43"/>
      <c r="AC174" s="43"/>
      <c r="AD174" s="43"/>
      <c r="AE174" s="43"/>
      <c r="AF174" s="40">
        <f t="shared" si="2"/>
        <v>14600</v>
      </c>
    </row>
    <row r="175" spans="1:32" s="40" customFormat="1" ht="38.25" x14ac:dyDescent="0.2">
      <c r="A175" s="103">
        <v>166</v>
      </c>
      <c r="B175" s="202" t="s">
        <v>287</v>
      </c>
      <c r="C175" s="121" t="s">
        <v>285</v>
      </c>
      <c r="D175" s="146">
        <v>1</v>
      </c>
      <c r="E175" s="43"/>
      <c r="F175" s="43"/>
      <c r="G175" s="43"/>
      <c r="H175" s="43">
        <f>IF('EV TECNICA'!O175="NO CUMPLE",0,'EV TECNICA'!N175)</f>
        <v>76608</v>
      </c>
      <c r="I175" s="43"/>
      <c r="J175" s="43"/>
      <c r="K175" s="43"/>
      <c r="L175" s="43">
        <f>IF('EV TECNICA'!W175="NO CUMPLE",0,'EV TECNICA'!V175)</f>
        <v>76926</v>
      </c>
      <c r="M175" s="43"/>
      <c r="N175" s="43"/>
      <c r="O175" s="43"/>
      <c r="P175" s="43"/>
      <c r="Q175" s="43">
        <f>IF('EV TECNICA'!AG175="NO CUMPLE",0,'EV TECNICA'!AF175)</f>
        <v>83040</v>
      </c>
      <c r="R175" s="43"/>
      <c r="S175" s="43"/>
      <c r="T175" s="43"/>
      <c r="U175" s="43"/>
      <c r="V175" s="43"/>
      <c r="W175" s="43"/>
      <c r="X175" s="43"/>
      <c r="Y175" s="43"/>
      <c r="Z175" s="43"/>
      <c r="AA175" s="43">
        <f>IF('EV TECNICA'!BA175="NO CUMPLE",0,'EV TECNICA'!AZ175)</f>
        <v>67000</v>
      </c>
      <c r="AB175" s="43"/>
      <c r="AC175" s="43"/>
      <c r="AD175" s="43"/>
      <c r="AE175" s="43"/>
      <c r="AF175" s="40">
        <f t="shared" si="2"/>
        <v>67000</v>
      </c>
    </row>
    <row r="176" spans="1:32" s="40" customFormat="1" ht="38.25" x14ac:dyDescent="0.2">
      <c r="A176" s="103">
        <v>167</v>
      </c>
      <c r="B176" s="202" t="s">
        <v>288</v>
      </c>
      <c r="C176" s="121" t="s">
        <v>285</v>
      </c>
      <c r="D176" s="146">
        <v>1</v>
      </c>
      <c r="E176" s="43"/>
      <c r="F176" s="43"/>
      <c r="G176" s="43"/>
      <c r="H176" s="43">
        <f>IF('EV TECNICA'!O176="NO CUMPLE",0,'EV TECNICA'!N176)</f>
        <v>76608</v>
      </c>
      <c r="I176" s="43"/>
      <c r="J176" s="43"/>
      <c r="K176" s="43"/>
      <c r="L176" s="43">
        <f>IF('EV TECNICA'!W176="NO CUMPLE",0,'EV TECNICA'!V176)</f>
        <v>76926</v>
      </c>
      <c r="M176" s="43"/>
      <c r="N176" s="43"/>
      <c r="O176" s="43"/>
      <c r="P176" s="43"/>
      <c r="Q176" s="43">
        <f>IF('EV TECNICA'!AG176="NO CUMPLE",0,'EV TECNICA'!AF176)</f>
        <v>83040</v>
      </c>
      <c r="R176" s="43"/>
      <c r="S176" s="43"/>
      <c r="T176" s="43"/>
      <c r="U176" s="43"/>
      <c r="V176" s="43"/>
      <c r="W176" s="43"/>
      <c r="X176" s="43"/>
      <c r="Y176" s="43"/>
      <c r="Z176" s="43"/>
      <c r="AA176" s="43">
        <f>IF('EV TECNICA'!BA176="NO CUMPLE",0,'EV TECNICA'!AZ176)</f>
        <v>68000</v>
      </c>
      <c r="AB176" s="43"/>
      <c r="AC176" s="43"/>
      <c r="AD176" s="43"/>
      <c r="AE176" s="43"/>
      <c r="AF176" s="40">
        <f t="shared" si="2"/>
        <v>68000</v>
      </c>
    </row>
    <row r="177" spans="1:34" s="40" customFormat="1" ht="38.25" x14ac:dyDescent="0.2">
      <c r="A177" s="103">
        <v>168</v>
      </c>
      <c r="B177" s="202" t="s">
        <v>289</v>
      </c>
      <c r="C177" s="121" t="s">
        <v>285</v>
      </c>
      <c r="D177" s="146">
        <v>1</v>
      </c>
      <c r="E177" s="43"/>
      <c r="F177" s="43"/>
      <c r="G177" s="43"/>
      <c r="H177" s="43">
        <f>IF('EV TECNICA'!O177="NO CUMPLE",0,'EV TECNICA'!N177)</f>
        <v>106071</v>
      </c>
      <c r="I177" s="43"/>
      <c r="J177" s="43"/>
      <c r="K177" s="43"/>
      <c r="L177" s="43">
        <f>IF('EV TECNICA'!W177="NO CUMPLE",0,'EV TECNICA'!V177)</f>
        <v>106000</v>
      </c>
      <c r="M177" s="43"/>
      <c r="N177" s="43"/>
      <c r="O177" s="43"/>
      <c r="P177" s="43"/>
      <c r="Q177" s="43">
        <f>IF('EV TECNICA'!AG177="NO CUMPLE",0,'EV TECNICA'!AF177)</f>
        <v>113250</v>
      </c>
      <c r="R177" s="43"/>
      <c r="S177" s="43"/>
      <c r="T177" s="43"/>
      <c r="U177" s="43"/>
      <c r="V177" s="43"/>
      <c r="W177" s="43"/>
      <c r="X177" s="43"/>
      <c r="Y177" s="43"/>
      <c r="Z177" s="43"/>
      <c r="AA177" s="43">
        <f>IF('EV TECNICA'!BA177="NO CUMPLE",0,'EV TECNICA'!AZ177)</f>
        <v>69000</v>
      </c>
      <c r="AB177" s="43"/>
      <c r="AC177" s="43"/>
      <c r="AD177" s="43"/>
      <c r="AE177" s="43"/>
      <c r="AF177" s="40">
        <f t="shared" si="2"/>
        <v>69000</v>
      </c>
    </row>
    <row r="178" spans="1:34" s="40" customFormat="1" ht="25.5" x14ac:dyDescent="0.2">
      <c r="A178" s="103">
        <v>169</v>
      </c>
      <c r="B178" s="202" t="s">
        <v>290</v>
      </c>
      <c r="C178" s="121" t="s">
        <v>291</v>
      </c>
      <c r="D178" s="146">
        <v>1</v>
      </c>
      <c r="E178" s="43"/>
      <c r="F178" s="43"/>
      <c r="G178" s="43"/>
      <c r="H178" s="43"/>
      <c r="I178" s="43"/>
      <c r="J178" s="43"/>
      <c r="K178" s="43"/>
      <c r="L178" s="43"/>
      <c r="M178" s="43"/>
      <c r="N178" s="43"/>
      <c r="O178" s="43">
        <f>IF('EV TECNICA'!AC178="NO CUMPLE",0,'EV TECNICA'!AB178)</f>
        <v>133280</v>
      </c>
      <c r="P178" s="43"/>
      <c r="Q178" s="43"/>
      <c r="R178" s="43"/>
      <c r="S178" s="43"/>
      <c r="T178" s="43"/>
      <c r="U178" s="43"/>
      <c r="V178" s="43"/>
      <c r="W178" s="43"/>
      <c r="X178" s="43"/>
      <c r="Y178" s="43"/>
      <c r="Z178" s="43"/>
      <c r="AA178" s="43"/>
      <c r="AB178" s="43"/>
      <c r="AC178" s="43"/>
      <c r="AD178" s="43"/>
      <c r="AE178" s="43"/>
      <c r="AF178" s="40">
        <f t="shared" si="2"/>
        <v>133280</v>
      </c>
      <c r="AH178" s="198"/>
    </row>
    <row r="179" spans="1:34" s="40" customFormat="1" ht="25.5" x14ac:dyDescent="0.2">
      <c r="A179" s="103">
        <v>170</v>
      </c>
      <c r="B179" s="202" t="s">
        <v>292</v>
      </c>
      <c r="C179" s="121" t="s">
        <v>291</v>
      </c>
      <c r="D179" s="146">
        <v>1</v>
      </c>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0">
        <f t="shared" si="2"/>
        <v>0</v>
      </c>
    </row>
    <row r="180" spans="1:34" s="40" customFormat="1" ht="25.5" x14ac:dyDescent="0.2">
      <c r="A180" s="103">
        <v>171</v>
      </c>
      <c r="B180" s="202" t="s">
        <v>293</v>
      </c>
      <c r="C180" s="121" t="s">
        <v>294</v>
      </c>
      <c r="D180" s="146">
        <v>1</v>
      </c>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f>IF('EV TECNICA'!BG180="NO CUMPLE",0,'EV TECNICA'!BF180)</f>
        <v>280000</v>
      </c>
      <c r="AE180" s="43">
        <f>IF('EV TECNICA'!BI180="NO CUMPLE",0,'EV TECNICA'!BH180)</f>
        <v>470000</v>
      </c>
      <c r="AF180" s="40">
        <f t="shared" si="2"/>
        <v>280000</v>
      </c>
    </row>
    <row r="181" spans="1:34" s="40" customFormat="1" ht="25.5" x14ac:dyDescent="0.2">
      <c r="A181" s="103">
        <v>172</v>
      </c>
      <c r="B181" s="202" t="s">
        <v>295</v>
      </c>
      <c r="C181" s="121" t="s">
        <v>294</v>
      </c>
      <c r="D181" s="146">
        <v>1</v>
      </c>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f>IF('EV TECNICA'!BG181="NO CUMPLE",0,'EV TECNICA'!BF181)</f>
        <v>280000</v>
      </c>
      <c r="AE181" s="43">
        <f>IF('EV TECNICA'!BI181="NO CUMPLE",0,'EV TECNICA'!BH181)</f>
        <v>470000</v>
      </c>
      <c r="AF181" s="40">
        <f t="shared" si="2"/>
        <v>280000</v>
      </c>
    </row>
    <row r="182" spans="1:34" s="40" customFormat="1" ht="63.75" x14ac:dyDescent="0.2">
      <c r="A182" s="103">
        <v>173</v>
      </c>
      <c r="B182" s="202" t="s">
        <v>296</v>
      </c>
      <c r="C182" s="121" t="s">
        <v>294</v>
      </c>
      <c r="D182" s="146">
        <v>1</v>
      </c>
      <c r="E182" s="43"/>
      <c r="F182" s="43"/>
      <c r="G182" s="43"/>
      <c r="H182" s="43"/>
      <c r="I182" s="43"/>
      <c r="J182" s="43"/>
      <c r="K182" s="43"/>
      <c r="L182" s="43"/>
      <c r="M182" s="43">
        <f>IF('EV TECNICA'!Y182="NO CUMPLE",0,'EV TECNICA'!X182)</f>
        <v>7933213</v>
      </c>
      <c r="N182" s="43"/>
      <c r="O182" s="43"/>
      <c r="P182" s="43">
        <f>IF('EV TECNICA'!AE182="NO CUMPLE",0,'EV TECNICA'!AD182)</f>
        <v>3800000</v>
      </c>
      <c r="Q182" s="43"/>
      <c r="R182" s="43"/>
      <c r="S182" s="43"/>
      <c r="T182" s="43"/>
      <c r="U182" s="43"/>
      <c r="V182" s="43"/>
      <c r="W182" s="43"/>
      <c r="X182" s="43"/>
      <c r="Y182" s="43"/>
      <c r="Z182" s="43"/>
      <c r="AA182" s="43"/>
      <c r="AB182" s="43"/>
      <c r="AC182" s="43"/>
      <c r="AD182" s="43"/>
      <c r="AE182" s="43"/>
      <c r="AF182" s="40">
        <f t="shared" si="2"/>
        <v>3800000</v>
      </c>
    </row>
    <row r="183" spans="1:34" s="40" customFormat="1" ht="63.75" x14ac:dyDescent="0.2">
      <c r="A183" s="103">
        <v>174</v>
      </c>
      <c r="B183" s="202" t="s">
        <v>297</v>
      </c>
      <c r="C183" s="121" t="s">
        <v>294</v>
      </c>
      <c r="D183" s="146">
        <v>1</v>
      </c>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f>IF('EV TECNICA'!BI183="NO CUMPLE",0,'EV TECNICA'!BH183)</f>
        <v>3999000</v>
      </c>
      <c r="AF183" s="40">
        <f t="shared" si="2"/>
        <v>3999000</v>
      </c>
    </row>
    <row r="184" spans="1:34" s="40" customFormat="1" ht="38.25" x14ac:dyDescent="0.2">
      <c r="A184" s="103">
        <v>175</v>
      </c>
      <c r="B184" s="202" t="s">
        <v>298</v>
      </c>
      <c r="C184" s="121" t="s">
        <v>294</v>
      </c>
      <c r="D184" s="146">
        <v>1</v>
      </c>
      <c r="E184" s="43"/>
      <c r="F184" s="43"/>
      <c r="G184" s="43"/>
      <c r="H184" s="43"/>
      <c r="I184" s="43"/>
      <c r="J184" s="43"/>
      <c r="K184" s="43"/>
      <c r="L184" s="43"/>
      <c r="M184" s="43">
        <f>IF('EV TECNICA'!Y184="NO CUMPLE",0,'EV TECNICA'!X184)</f>
        <v>303380</v>
      </c>
      <c r="N184" s="43"/>
      <c r="O184" s="43"/>
      <c r="P184" s="43">
        <f>IF('EV TECNICA'!AE184="NO CUMPLE",0,'EV TECNICA'!AD184)</f>
        <v>126000</v>
      </c>
      <c r="Q184" s="43"/>
      <c r="R184" s="43"/>
      <c r="S184" s="43"/>
      <c r="T184" s="43"/>
      <c r="U184" s="43"/>
      <c r="V184" s="43"/>
      <c r="W184" s="43"/>
      <c r="X184" s="43"/>
      <c r="Y184" s="43"/>
      <c r="Z184" s="43"/>
      <c r="AA184" s="43"/>
      <c r="AB184" s="43"/>
      <c r="AC184" s="43"/>
      <c r="AD184" s="43"/>
      <c r="AE184" s="43"/>
      <c r="AF184" s="40">
        <f t="shared" si="2"/>
        <v>126000</v>
      </c>
    </row>
    <row r="185" spans="1:34" s="40" customFormat="1" ht="25.5" x14ac:dyDescent="0.2">
      <c r="A185" s="103">
        <v>176</v>
      </c>
      <c r="B185" s="202" t="s">
        <v>299</v>
      </c>
      <c r="C185" s="121" t="s">
        <v>294</v>
      </c>
      <c r="D185" s="146">
        <v>1</v>
      </c>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f>IF('EV TECNICA'!BI185="NO CUMPLE",0,'EV TECNICA'!BH185)</f>
        <v>121500</v>
      </c>
      <c r="AF185" s="40">
        <f t="shared" si="2"/>
        <v>121500</v>
      </c>
    </row>
    <row r="186" spans="1:34" s="40" customFormat="1" ht="25.5" x14ac:dyDescent="0.2">
      <c r="A186" s="103">
        <v>177</v>
      </c>
      <c r="B186" s="202" t="s">
        <v>300</v>
      </c>
      <c r="C186" s="121" t="s">
        <v>294</v>
      </c>
      <c r="D186" s="146">
        <v>1</v>
      </c>
      <c r="E186" s="43"/>
      <c r="F186" s="43"/>
      <c r="G186" s="43"/>
      <c r="H186" s="43"/>
      <c r="I186" s="43"/>
      <c r="J186" s="43"/>
      <c r="K186" s="43"/>
      <c r="L186" s="43"/>
      <c r="M186" s="43"/>
      <c r="N186" s="43"/>
      <c r="O186" s="43"/>
      <c r="P186" s="43"/>
      <c r="Q186" s="43"/>
      <c r="R186" s="43"/>
      <c r="S186" s="43"/>
      <c r="T186" s="43"/>
      <c r="U186" s="43"/>
      <c r="V186" s="43"/>
      <c r="W186" s="43"/>
      <c r="X186" s="43"/>
      <c r="Y186" s="43"/>
      <c r="Z186" s="43"/>
      <c r="AA186" s="43">
        <f>IF('EV TECNICA'!BA186="NO CUMPLE",0,'EV TECNICA'!AZ186)</f>
        <v>700000</v>
      </c>
      <c r="AB186" s="43">
        <f>IF('EV TECNICA'!BC186="NO CUMPLE",0,'EV TECNICA'!BB186)</f>
        <v>850000</v>
      </c>
      <c r="AC186" s="43"/>
      <c r="AD186" s="43"/>
      <c r="AE186" s="43"/>
      <c r="AF186" s="40">
        <f t="shared" si="2"/>
        <v>700000</v>
      </c>
    </row>
    <row r="187" spans="1:34" s="40" customFormat="1" ht="25.5" x14ac:dyDescent="0.2">
      <c r="A187" s="103">
        <v>178</v>
      </c>
      <c r="B187" s="202" t="s">
        <v>301</v>
      </c>
      <c r="C187" s="121" t="s">
        <v>294</v>
      </c>
      <c r="D187" s="146">
        <v>1</v>
      </c>
      <c r="E187" s="43"/>
      <c r="F187" s="43"/>
      <c r="G187" s="43"/>
      <c r="H187" s="43"/>
      <c r="I187" s="43"/>
      <c r="J187" s="43"/>
      <c r="K187" s="43"/>
      <c r="L187" s="43"/>
      <c r="M187" s="43"/>
      <c r="N187" s="43"/>
      <c r="O187" s="43"/>
      <c r="P187" s="43">
        <f>IF('EV TECNICA'!AE187="NO CUMPLE",0,'EV TECNICA'!AD187)</f>
        <v>160000</v>
      </c>
      <c r="Q187" s="43"/>
      <c r="R187" s="43"/>
      <c r="S187" s="43"/>
      <c r="T187" s="43"/>
      <c r="U187" s="43"/>
      <c r="V187" s="43"/>
      <c r="W187" s="43"/>
      <c r="X187" s="43"/>
      <c r="Y187" s="43"/>
      <c r="Z187" s="43"/>
      <c r="AA187" s="43"/>
      <c r="AB187" s="43"/>
      <c r="AC187" s="43"/>
      <c r="AD187" s="43">
        <f>IF('EV TECNICA'!BG187="NO CUMPLE",0,'EV TECNICA'!BF187)</f>
        <v>99000</v>
      </c>
      <c r="AE187" s="43">
        <f>IF('EV TECNICA'!BI187="NO CUMPLE",0,'EV TECNICA'!BH187)</f>
        <v>180000</v>
      </c>
      <c r="AF187" s="40">
        <f t="shared" si="2"/>
        <v>99000</v>
      </c>
    </row>
    <row r="188" spans="1:34" s="40" customFormat="1" ht="25.5" x14ac:dyDescent="0.2">
      <c r="A188" s="103">
        <v>179</v>
      </c>
      <c r="B188" s="202" t="s">
        <v>302</v>
      </c>
      <c r="C188" s="121" t="s">
        <v>303</v>
      </c>
      <c r="D188" s="146">
        <v>1</v>
      </c>
      <c r="E188" s="43"/>
      <c r="F188" s="43"/>
      <c r="G188" s="43"/>
      <c r="H188" s="43"/>
      <c r="I188" s="43"/>
      <c r="J188" s="43"/>
      <c r="K188" s="43"/>
      <c r="L188" s="43"/>
      <c r="M188" s="43">
        <f>IF('EV TECNICA'!Y188="NO CUMPLE",0,'EV TECNICA'!X188)</f>
        <v>18255.79</v>
      </c>
      <c r="N188" s="43"/>
      <c r="O188" s="43"/>
      <c r="P188" s="43"/>
      <c r="Q188" s="43"/>
      <c r="R188" s="43"/>
      <c r="S188" s="43"/>
      <c r="T188" s="43"/>
      <c r="U188" s="43"/>
      <c r="V188" s="43"/>
      <c r="W188" s="43"/>
      <c r="X188" s="43"/>
      <c r="Y188" s="43"/>
      <c r="Z188" s="43"/>
      <c r="AA188" s="43"/>
      <c r="AB188" s="43"/>
      <c r="AC188" s="43"/>
      <c r="AD188" s="43"/>
      <c r="AE188" s="43"/>
      <c r="AF188" s="40">
        <f t="shared" si="2"/>
        <v>18255.79</v>
      </c>
      <c r="AH188" s="198"/>
    </row>
    <row r="189" spans="1:34" s="40" customFormat="1" ht="25.5" x14ac:dyDescent="0.2">
      <c r="A189" s="103">
        <v>180</v>
      </c>
      <c r="B189" s="202" t="s">
        <v>304</v>
      </c>
      <c r="C189" s="121" t="s">
        <v>305</v>
      </c>
      <c r="D189" s="146">
        <v>1</v>
      </c>
      <c r="E189" s="43"/>
      <c r="F189" s="43"/>
      <c r="G189" s="43"/>
      <c r="H189" s="43"/>
      <c r="I189" s="43"/>
      <c r="J189" s="43"/>
      <c r="K189" s="43"/>
      <c r="L189" s="43"/>
      <c r="M189" s="43"/>
      <c r="N189" s="43"/>
      <c r="O189" s="43"/>
      <c r="P189" s="43"/>
      <c r="Q189" s="43">
        <f>IF('EV TECNICA'!AG189="NO CUMPLE",0,'EV TECNICA'!AF189)</f>
        <v>14363.3</v>
      </c>
      <c r="R189" s="43"/>
      <c r="S189" s="43"/>
      <c r="T189" s="43"/>
      <c r="U189" s="43"/>
      <c r="V189" s="43"/>
      <c r="W189" s="43"/>
      <c r="X189" s="43"/>
      <c r="Y189" s="43"/>
      <c r="Z189" s="43"/>
      <c r="AA189" s="43"/>
      <c r="AB189" s="43"/>
      <c r="AC189" s="43"/>
      <c r="AD189" s="43"/>
      <c r="AE189" s="43"/>
      <c r="AF189" s="40">
        <f t="shared" si="2"/>
        <v>14363.3</v>
      </c>
    </row>
    <row r="190" spans="1:34" s="40" customFormat="1" ht="25.5" x14ac:dyDescent="0.2">
      <c r="A190" s="103">
        <v>181</v>
      </c>
      <c r="B190" s="202" t="s">
        <v>306</v>
      </c>
      <c r="C190" s="121" t="s">
        <v>307</v>
      </c>
      <c r="D190" s="146">
        <v>1</v>
      </c>
      <c r="E190" s="43"/>
      <c r="F190" s="43"/>
      <c r="G190" s="43"/>
      <c r="H190" s="43"/>
      <c r="I190" s="43"/>
      <c r="J190" s="43">
        <f>IF('EV TECNICA'!S190="NO CUMPLE",0,'EV TECNICA'!R190)</f>
        <v>3683.05</v>
      </c>
      <c r="K190" s="43">
        <f>IF('EV TECNICA'!U190="NO CUMPLE",0,'EV TECNICA'!T190)</f>
        <v>4185.2299999999996</v>
      </c>
      <c r="L190" s="43"/>
      <c r="M190" s="43">
        <f>IF('EV TECNICA'!Y190="NO CUMPLE",0,'EV TECNICA'!X190)</f>
        <v>4131.68</v>
      </c>
      <c r="N190" s="43"/>
      <c r="O190" s="43"/>
      <c r="P190" s="43"/>
      <c r="Q190" s="43"/>
      <c r="R190" s="43"/>
      <c r="S190" s="43"/>
      <c r="T190" s="43">
        <f>IF('EV TECNICA'!AM190="NO CUMPLE",0,'EV TECNICA'!AL190)</f>
        <v>4326.84</v>
      </c>
      <c r="U190" s="43"/>
      <c r="V190" s="43"/>
      <c r="W190" s="43"/>
      <c r="X190" s="43"/>
      <c r="Y190" s="43"/>
      <c r="Z190" s="43">
        <f>IF('EV TECNICA'!AY190="NO CUMPLE",0,'EV TECNICA'!AX190)</f>
        <v>4131.68</v>
      </c>
      <c r="AA190" s="43"/>
      <c r="AB190" s="43"/>
      <c r="AC190" s="43"/>
      <c r="AD190" s="43"/>
      <c r="AE190" s="43"/>
      <c r="AF190" s="40">
        <f t="shared" si="2"/>
        <v>3683.05</v>
      </c>
    </row>
    <row r="191" spans="1:34" s="40" customFormat="1" ht="25.5" x14ac:dyDescent="0.2">
      <c r="A191" s="103">
        <v>182</v>
      </c>
      <c r="B191" s="202" t="s">
        <v>308</v>
      </c>
      <c r="C191" s="121" t="s">
        <v>307</v>
      </c>
      <c r="D191" s="146">
        <v>1</v>
      </c>
      <c r="E191" s="43"/>
      <c r="F191" s="43"/>
      <c r="G191" s="43"/>
      <c r="H191" s="43"/>
      <c r="I191" s="43"/>
      <c r="J191" s="43">
        <f>IF('EV TECNICA'!S191="NO CUMPLE",0,'EV TECNICA'!R191)</f>
        <v>3683.05</v>
      </c>
      <c r="K191" s="43">
        <f>IF('EV TECNICA'!U191="NO CUMPLE",0,'EV TECNICA'!T191)</f>
        <v>4255.4400000000005</v>
      </c>
      <c r="L191" s="43"/>
      <c r="M191" s="43">
        <f>IF('EV TECNICA'!Y191="NO CUMPLE",0,'EV TECNICA'!X191)</f>
        <v>4131.68</v>
      </c>
      <c r="N191" s="43"/>
      <c r="O191" s="43"/>
      <c r="P191" s="43"/>
      <c r="Q191" s="43"/>
      <c r="R191" s="43"/>
      <c r="S191" s="43"/>
      <c r="T191" s="43">
        <f>IF('EV TECNICA'!AM191="NO CUMPLE",0,'EV TECNICA'!AL191)</f>
        <v>4326.84</v>
      </c>
      <c r="U191" s="43"/>
      <c r="V191" s="43"/>
      <c r="W191" s="43"/>
      <c r="X191" s="43"/>
      <c r="Y191" s="43"/>
      <c r="Z191" s="43">
        <f>IF('EV TECNICA'!AY191="NO CUMPLE",0,'EV TECNICA'!AX191)</f>
        <v>4131.68</v>
      </c>
      <c r="AA191" s="43"/>
      <c r="AB191" s="43"/>
      <c r="AC191" s="43"/>
      <c r="AD191" s="43"/>
      <c r="AE191" s="43"/>
      <c r="AF191" s="40">
        <f t="shared" si="2"/>
        <v>3683.05</v>
      </c>
    </row>
    <row r="192" spans="1:34" s="40" customFormat="1" ht="25.5" x14ac:dyDescent="0.2">
      <c r="A192" s="103">
        <v>183</v>
      </c>
      <c r="B192" s="202" t="s">
        <v>309</v>
      </c>
      <c r="C192" s="121" t="s">
        <v>307</v>
      </c>
      <c r="D192" s="146">
        <v>1</v>
      </c>
      <c r="E192" s="43"/>
      <c r="F192" s="43"/>
      <c r="G192" s="43"/>
      <c r="H192" s="43"/>
      <c r="I192" s="43"/>
      <c r="J192" s="43">
        <f>IF('EV TECNICA'!S192="NO CUMPLE",0,'EV TECNICA'!R192)</f>
        <v>1814.75</v>
      </c>
      <c r="K192" s="43">
        <f>IF('EV TECNICA'!U192="NO CUMPLE",0,'EV TECNICA'!T192)</f>
        <v>2011.1</v>
      </c>
      <c r="L192" s="43"/>
      <c r="M192" s="43">
        <f>IF('EV TECNICA'!Y192="NO CUMPLE",0,'EV TECNICA'!X192)</f>
        <v>1825.46</v>
      </c>
      <c r="N192" s="43"/>
      <c r="O192" s="43"/>
      <c r="P192" s="43"/>
      <c r="Q192" s="43"/>
      <c r="R192" s="43"/>
      <c r="S192" s="43"/>
      <c r="T192" s="43">
        <f>IF('EV TECNICA'!AM192="NO CUMPLE",0,'EV TECNICA'!AL192)</f>
        <v>1825.46</v>
      </c>
      <c r="U192" s="43"/>
      <c r="V192" s="43"/>
      <c r="W192" s="43"/>
      <c r="X192" s="43"/>
      <c r="Y192" s="43"/>
      <c r="Z192" s="43">
        <f>IF('EV TECNICA'!AY192="NO CUMPLE",0,'EV TECNICA'!AX192)</f>
        <v>1967.07</v>
      </c>
      <c r="AA192" s="43"/>
      <c r="AB192" s="43"/>
      <c r="AC192" s="43"/>
      <c r="AD192" s="43"/>
      <c r="AE192" s="43"/>
      <c r="AF192" s="40">
        <f t="shared" si="2"/>
        <v>1814.75</v>
      </c>
    </row>
    <row r="193" spans="1:34" s="40" customFormat="1" ht="25.5" x14ac:dyDescent="0.2">
      <c r="A193" s="103">
        <v>184</v>
      </c>
      <c r="B193" s="202" t="s">
        <v>310</v>
      </c>
      <c r="C193" s="121" t="s">
        <v>311</v>
      </c>
      <c r="D193" s="146">
        <v>1</v>
      </c>
      <c r="E193" s="43"/>
      <c r="F193" s="43"/>
      <c r="G193" s="43"/>
      <c r="H193" s="43"/>
      <c r="I193" s="43"/>
      <c r="J193" s="43"/>
      <c r="K193" s="43">
        <f>IF('EV TECNICA'!U193="NO CUMPLE",0,'EV TECNICA'!T193)</f>
        <v>2640</v>
      </c>
      <c r="L193" s="43"/>
      <c r="M193" s="43">
        <f>IF('EV TECNICA'!Y193="NO CUMPLE",0,'EV TECNICA'!X193)</f>
        <v>3717</v>
      </c>
      <c r="N193" s="43"/>
      <c r="O193" s="43"/>
      <c r="P193" s="43"/>
      <c r="Q193" s="43"/>
      <c r="R193" s="43"/>
      <c r="S193" s="43"/>
      <c r="T193" s="43"/>
      <c r="U193" s="43"/>
      <c r="V193" s="43"/>
      <c r="W193" s="43"/>
      <c r="X193" s="43"/>
      <c r="Y193" s="43"/>
      <c r="Z193" s="43"/>
      <c r="AA193" s="43"/>
      <c r="AB193" s="43"/>
      <c r="AC193" s="43"/>
      <c r="AD193" s="43"/>
      <c r="AE193" s="43"/>
      <c r="AF193" s="40">
        <f t="shared" si="2"/>
        <v>2640</v>
      </c>
    </row>
    <row r="194" spans="1:34" s="40" customFormat="1" ht="25.5" x14ac:dyDescent="0.2">
      <c r="A194" s="103">
        <v>185</v>
      </c>
      <c r="B194" s="202" t="s">
        <v>312</v>
      </c>
      <c r="C194" s="121" t="s">
        <v>311</v>
      </c>
      <c r="D194" s="146">
        <v>1</v>
      </c>
      <c r="E194" s="43"/>
      <c r="F194" s="43"/>
      <c r="G194" s="43"/>
      <c r="H194" s="43"/>
      <c r="I194" s="43"/>
      <c r="J194" s="43"/>
      <c r="K194" s="43"/>
      <c r="L194" s="43"/>
      <c r="M194" s="43">
        <f>IF('EV TECNICA'!Y194="NO CUMPLE",0,'EV TECNICA'!X194)</f>
        <v>2048</v>
      </c>
      <c r="N194" s="43"/>
      <c r="O194" s="43"/>
      <c r="P194" s="43"/>
      <c r="Q194" s="43"/>
      <c r="R194" s="43"/>
      <c r="S194" s="43"/>
      <c r="T194" s="43"/>
      <c r="U194" s="43"/>
      <c r="V194" s="43"/>
      <c r="W194" s="43"/>
      <c r="X194" s="43"/>
      <c r="Y194" s="43"/>
      <c r="Z194" s="43"/>
      <c r="AA194" s="43"/>
      <c r="AB194" s="43"/>
      <c r="AC194" s="43"/>
      <c r="AD194" s="43"/>
      <c r="AE194" s="43"/>
      <c r="AF194" s="40">
        <f t="shared" si="2"/>
        <v>2048</v>
      </c>
      <c r="AH194" s="198"/>
    </row>
    <row r="195" spans="1:34" s="40" customFormat="1" ht="51" x14ac:dyDescent="0.2">
      <c r="A195" s="103">
        <v>186</v>
      </c>
      <c r="B195" s="202" t="s">
        <v>313</v>
      </c>
      <c r="C195" s="121" t="s">
        <v>52</v>
      </c>
      <c r="D195" s="146">
        <v>1</v>
      </c>
      <c r="E195" s="43"/>
      <c r="F195" s="43">
        <f>IF('EV TECNICA'!K195="NO CUMPLE",0,'EV TECNICA'!J195)</f>
        <v>9700</v>
      </c>
      <c r="G195" s="43">
        <f>IF('EV TECNICA'!M195="NO CUMPLE",0,'EV TECNICA'!L195)</f>
        <v>8500</v>
      </c>
      <c r="H195" s="43"/>
      <c r="I195" s="43"/>
      <c r="J195" s="43"/>
      <c r="K195" s="43"/>
      <c r="L195" s="43"/>
      <c r="M195" s="43"/>
      <c r="N195" s="43"/>
      <c r="O195" s="43"/>
      <c r="P195" s="43">
        <f>IF('EV TECNICA'!AE195="NO CUMPLE",0,'EV TECNICA'!AD195)</f>
        <v>7600</v>
      </c>
      <c r="Q195" s="43"/>
      <c r="R195" s="43"/>
      <c r="S195" s="43"/>
      <c r="T195" s="43"/>
      <c r="U195" s="43"/>
      <c r="V195" s="43"/>
      <c r="W195" s="43">
        <f>IF('EV TECNICA'!AS195="NO CUMPLE",0,'EV TECNICA'!AR195)</f>
        <v>4400</v>
      </c>
      <c r="X195" s="43"/>
      <c r="Y195" s="43"/>
      <c r="Z195" s="43"/>
      <c r="AA195" s="43"/>
      <c r="AB195" s="43"/>
      <c r="AC195" s="43"/>
      <c r="AD195" s="43"/>
      <c r="AE195" s="43"/>
      <c r="AF195" s="40">
        <f t="shared" si="2"/>
        <v>4400</v>
      </c>
    </row>
    <row r="196" spans="1:34" s="40" customFormat="1" ht="51" x14ac:dyDescent="0.2">
      <c r="A196" s="103">
        <v>187</v>
      </c>
      <c r="B196" s="202" t="s">
        <v>314</v>
      </c>
      <c r="C196" s="121" t="s">
        <v>52</v>
      </c>
      <c r="D196" s="146">
        <v>1</v>
      </c>
      <c r="E196" s="43"/>
      <c r="F196" s="43">
        <f>IF('EV TECNICA'!K196="NO CUMPLE",0,'EV TECNICA'!J196)</f>
        <v>9800</v>
      </c>
      <c r="G196" s="43">
        <f>IF('EV TECNICA'!M196="NO CUMPLE",0,'EV TECNICA'!L196)</f>
        <v>8400</v>
      </c>
      <c r="H196" s="43"/>
      <c r="I196" s="43"/>
      <c r="J196" s="43"/>
      <c r="K196" s="43"/>
      <c r="L196" s="43"/>
      <c r="M196" s="43"/>
      <c r="N196" s="43"/>
      <c r="O196" s="43"/>
      <c r="P196" s="43">
        <f>IF('EV TECNICA'!AE196="NO CUMPLE",0,'EV TECNICA'!AD196)</f>
        <v>15100</v>
      </c>
      <c r="Q196" s="43"/>
      <c r="R196" s="43"/>
      <c r="S196" s="43"/>
      <c r="T196" s="43"/>
      <c r="U196" s="43"/>
      <c r="V196" s="43"/>
      <c r="W196" s="43"/>
      <c r="X196" s="43"/>
      <c r="Y196" s="43"/>
      <c r="Z196" s="43"/>
      <c r="AA196" s="43"/>
      <c r="AB196" s="43"/>
      <c r="AC196" s="43"/>
      <c r="AD196" s="43"/>
      <c r="AE196" s="43"/>
      <c r="AF196" s="40">
        <f t="shared" si="2"/>
        <v>8400</v>
      </c>
    </row>
    <row r="197" spans="1:34" s="40" customFormat="1" ht="38.25" x14ac:dyDescent="0.2">
      <c r="A197" s="103">
        <v>188</v>
      </c>
      <c r="B197" s="202" t="s">
        <v>315</v>
      </c>
      <c r="C197" s="121" t="s">
        <v>52</v>
      </c>
      <c r="D197" s="146">
        <v>1</v>
      </c>
      <c r="E197" s="43"/>
      <c r="F197" s="43">
        <f>IF('EV TECNICA'!K197="NO CUMPLE",0,'EV TECNICA'!J197)</f>
        <v>24000</v>
      </c>
      <c r="G197" s="43">
        <f>IF('EV TECNICA'!M197="NO CUMPLE",0,'EV TECNICA'!L197)</f>
        <v>9100</v>
      </c>
      <c r="H197" s="43"/>
      <c r="I197" s="43"/>
      <c r="J197" s="43"/>
      <c r="K197" s="43"/>
      <c r="L197" s="43"/>
      <c r="M197" s="43"/>
      <c r="N197" s="43"/>
      <c r="O197" s="43"/>
      <c r="P197" s="43">
        <f>IF('EV TECNICA'!AE197="NO CUMPLE",0,'EV TECNICA'!AD197)</f>
        <v>22200</v>
      </c>
      <c r="Q197" s="43"/>
      <c r="R197" s="43"/>
      <c r="S197" s="43"/>
      <c r="T197" s="43"/>
      <c r="U197" s="43">
        <f>IF('EV TECNICA'!AO197="NO CUMPLE",0,'EV TECNICA'!AN197)</f>
        <v>37687</v>
      </c>
      <c r="V197" s="43"/>
      <c r="W197" s="43"/>
      <c r="X197" s="43"/>
      <c r="Y197" s="43"/>
      <c r="Z197" s="43"/>
      <c r="AA197" s="43"/>
      <c r="AB197" s="43"/>
      <c r="AC197" s="43"/>
      <c r="AD197" s="43"/>
      <c r="AE197" s="43"/>
      <c r="AF197" s="40">
        <f t="shared" si="2"/>
        <v>9100</v>
      </c>
    </row>
    <row r="198" spans="1:34" s="40" customFormat="1" ht="38.25" x14ac:dyDescent="0.2">
      <c r="A198" s="103">
        <v>189</v>
      </c>
      <c r="B198" s="202" t="s">
        <v>316</v>
      </c>
      <c r="C198" s="121" t="s">
        <v>52</v>
      </c>
      <c r="D198" s="146">
        <v>1</v>
      </c>
      <c r="E198" s="43"/>
      <c r="F198" s="43">
        <f>IF('EV TECNICA'!K198="NO CUMPLE",0,'EV TECNICA'!J198)</f>
        <v>13900</v>
      </c>
      <c r="G198" s="43">
        <f>IF('EV TECNICA'!M198="NO CUMPLE",0,'EV TECNICA'!L198)</f>
        <v>8500</v>
      </c>
      <c r="H198" s="43"/>
      <c r="I198" s="43"/>
      <c r="J198" s="43"/>
      <c r="K198" s="43"/>
      <c r="L198" s="43"/>
      <c r="M198" s="43"/>
      <c r="N198" s="43"/>
      <c r="O198" s="43"/>
      <c r="P198" s="43">
        <f>IF('EV TECNICA'!AE198="NO CUMPLE",0,'EV TECNICA'!AD198)</f>
        <v>18900</v>
      </c>
      <c r="Q198" s="43"/>
      <c r="R198" s="43"/>
      <c r="S198" s="43"/>
      <c r="T198" s="43"/>
      <c r="U198" s="43"/>
      <c r="V198" s="43"/>
      <c r="W198" s="43"/>
      <c r="X198" s="43"/>
      <c r="Y198" s="43"/>
      <c r="Z198" s="43"/>
      <c r="AA198" s="43"/>
      <c r="AB198" s="43"/>
      <c r="AC198" s="43"/>
      <c r="AD198" s="43"/>
      <c r="AE198" s="43"/>
      <c r="AF198" s="40">
        <f t="shared" si="2"/>
        <v>8500</v>
      </c>
    </row>
    <row r="199" spans="1:34" s="40" customFormat="1" ht="38.25" x14ac:dyDescent="0.2">
      <c r="A199" s="103">
        <v>190</v>
      </c>
      <c r="B199" s="202" t="s">
        <v>317</v>
      </c>
      <c r="C199" s="121" t="s">
        <v>52</v>
      </c>
      <c r="D199" s="146">
        <v>1</v>
      </c>
      <c r="E199" s="43"/>
      <c r="F199" s="43">
        <f>IF('EV TECNICA'!K199="NO CUMPLE",0,'EV TECNICA'!J199)</f>
        <v>9740</v>
      </c>
      <c r="G199" s="43">
        <f>IF('EV TECNICA'!M199="NO CUMPLE",0,'EV TECNICA'!L199)</f>
        <v>8300</v>
      </c>
      <c r="H199" s="43"/>
      <c r="I199" s="43"/>
      <c r="J199" s="43"/>
      <c r="K199" s="43"/>
      <c r="L199" s="43"/>
      <c r="M199" s="43"/>
      <c r="N199" s="43"/>
      <c r="O199" s="43"/>
      <c r="P199" s="43">
        <f>IF('EV TECNICA'!AE199="NO CUMPLE",0,'EV TECNICA'!AD199)</f>
        <v>7750</v>
      </c>
      <c r="Q199" s="43"/>
      <c r="R199" s="43"/>
      <c r="S199" s="43"/>
      <c r="T199" s="43"/>
      <c r="U199" s="43"/>
      <c r="V199" s="43"/>
      <c r="W199" s="43"/>
      <c r="X199" s="43"/>
      <c r="Y199" s="43"/>
      <c r="Z199" s="43"/>
      <c r="AA199" s="43"/>
      <c r="AB199" s="43"/>
      <c r="AC199" s="43"/>
      <c r="AD199" s="43"/>
      <c r="AE199" s="43"/>
      <c r="AF199" s="40">
        <f t="shared" si="2"/>
        <v>7750</v>
      </c>
    </row>
    <row r="200" spans="1:34" s="40" customFormat="1" ht="38.25" x14ac:dyDescent="0.2">
      <c r="A200" s="103">
        <v>191</v>
      </c>
      <c r="B200" s="202" t="s">
        <v>318</v>
      </c>
      <c r="C200" s="121" t="s">
        <v>52</v>
      </c>
      <c r="D200" s="146">
        <v>1</v>
      </c>
      <c r="E200" s="43"/>
      <c r="F200" s="43"/>
      <c r="G200" s="43">
        <f>IF('EV TECNICA'!M200="NO CUMPLE",0,'EV TECNICA'!L200)</f>
        <v>8500</v>
      </c>
      <c r="H200" s="43"/>
      <c r="I200" s="43"/>
      <c r="J200" s="43"/>
      <c r="K200" s="43"/>
      <c r="L200" s="43"/>
      <c r="M200" s="43"/>
      <c r="N200" s="43"/>
      <c r="O200" s="43"/>
      <c r="P200" s="43">
        <f>IF('EV TECNICA'!AE200="NO CUMPLE",0,'EV TECNICA'!AD200)</f>
        <v>7600</v>
      </c>
      <c r="Q200" s="43"/>
      <c r="R200" s="43"/>
      <c r="S200" s="43"/>
      <c r="T200" s="43"/>
      <c r="U200" s="43"/>
      <c r="V200" s="43"/>
      <c r="W200" s="43"/>
      <c r="X200" s="43"/>
      <c r="Y200" s="43"/>
      <c r="Z200" s="43"/>
      <c r="AA200" s="43"/>
      <c r="AB200" s="43"/>
      <c r="AC200" s="43"/>
      <c r="AD200" s="43"/>
      <c r="AE200" s="43"/>
      <c r="AF200" s="40">
        <f t="shared" si="2"/>
        <v>7600</v>
      </c>
    </row>
    <row r="201" spans="1:34" s="40" customFormat="1" ht="38.25" x14ac:dyDescent="0.2">
      <c r="A201" s="103">
        <v>192</v>
      </c>
      <c r="B201" s="202" t="s">
        <v>319</v>
      </c>
      <c r="C201" s="121" t="s">
        <v>52</v>
      </c>
      <c r="D201" s="146">
        <v>1</v>
      </c>
      <c r="E201" s="43"/>
      <c r="F201" s="43">
        <f>IF('EV TECNICA'!K201="NO CUMPLE",0,'EV TECNICA'!J201)</f>
        <v>11000</v>
      </c>
      <c r="G201" s="43">
        <f>IF('EV TECNICA'!M201="NO CUMPLE",0,'EV TECNICA'!L201)</f>
        <v>8300</v>
      </c>
      <c r="H201" s="43"/>
      <c r="I201" s="43"/>
      <c r="J201" s="43"/>
      <c r="K201" s="43"/>
      <c r="L201" s="43"/>
      <c r="M201" s="43">
        <f>IF('EV TECNICA'!Y201="NO CUMPLE",0,'EV TECNICA'!X201)</f>
        <v>9716</v>
      </c>
      <c r="N201" s="43"/>
      <c r="O201" s="43"/>
      <c r="P201" s="43">
        <f>IF('EV TECNICA'!AE201="NO CUMPLE",0,'EV TECNICA'!AD201)</f>
        <v>7050</v>
      </c>
      <c r="Q201" s="43"/>
      <c r="R201" s="43"/>
      <c r="S201" s="43"/>
      <c r="T201" s="43"/>
      <c r="U201" s="43"/>
      <c r="V201" s="43"/>
      <c r="W201" s="43"/>
      <c r="X201" s="43"/>
      <c r="Y201" s="43"/>
      <c r="Z201" s="43"/>
      <c r="AA201" s="43"/>
      <c r="AB201" s="43"/>
      <c r="AC201" s="43"/>
      <c r="AD201" s="43"/>
      <c r="AE201" s="43"/>
      <c r="AF201" s="40">
        <f t="shared" si="2"/>
        <v>7050</v>
      </c>
    </row>
    <row r="202" spans="1:34" s="40" customFormat="1" ht="38.25" x14ac:dyDescent="0.2">
      <c r="A202" s="103">
        <v>193</v>
      </c>
      <c r="B202" s="202" t="s">
        <v>320</v>
      </c>
      <c r="C202" s="121" t="s">
        <v>52</v>
      </c>
      <c r="D202" s="146">
        <v>1</v>
      </c>
      <c r="E202" s="43"/>
      <c r="F202" s="43">
        <f>IF('EV TECNICA'!K202="NO CUMPLE",0,'EV TECNICA'!J202)</f>
        <v>11000</v>
      </c>
      <c r="G202" s="43">
        <f>IF('EV TECNICA'!M202="NO CUMPLE",0,'EV TECNICA'!L202)</f>
        <v>3800</v>
      </c>
      <c r="H202" s="43"/>
      <c r="I202" s="43"/>
      <c r="J202" s="43"/>
      <c r="K202" s="43"/>
      <c r="L202" s="43"/>
      <c r="M202" s="43"/>
      <c r="N202" s="43"/>
      <c r="O202" s="43"/>
      <c r="P202" s="43">
        <f>IF('EV TECNICA'!AE202="NO CUMPLE",0,'EV TECNICA'!AD202)</f>
        <v>4900</v>
      </c>
      <c r="Q202" s="43"/>
      <c r="R202" s="43"/>
      <c r="S202" s="43"/>
      <c r="T202" s="43"/>
      <c r="U202" s="43"/>
      <c r="V202" s="43"/>
      <c r="W202" s="43"/>
      <c r="X202" s="43"/>
      <c r="Y202" s="43"/>
      <c r="Z202" s="43"/>
      <c r="AA202" s="43"/>
      <c r="AB202" s="43"/>
      <c r="AC202" s="43"/>
      <c r="AD202" s="43"/>
      <c r="AE202" s="43"/>
      <c r="AF202" s="40">
        <f t="shared" si="2"/>
        <v>3800</v>
      </c>
    </row>
    <row r="203" spans="1:34" s="40" customFormat="1" ht="38.25" x14ac:dyDescent="0.2">
      <c r="A203" s="103">
        <v>194</v>
      </c>
      <c r="B203" s="202" t="s">
        <v>321</v>
      </c>
      <c r="C203" s="121" t="s">
        <v>52</v>
      </c>
      <c r="D203" s="146">
        <v>1</v>
      </c>
      <c r="E203" s="43"/>
      <c r="F203" s="43">
        <f>IF('EV TECNICA'!K203="NO CUMPLE",0,'EV TECNICA'!J203)</f>
        <v>25700</v>
      </c>
      <c r="G203" s="43">
        <f>IF('EV TECNICA'!M203="NO CUMPLE",0,'EV TECNICA'!L203)</f>
        <v>22000</v>
      </c>
      <c r="H203" s="43"/>
      <c r="I203" s="43"/>
      <c r="J203" s="43"/>
      <c r="K203" s="43"/>
      <c r="L203" s="43"/>
      <c r="M203" s="43"/>
      <c r="N203" s="43"/>
      <c r="O203" s="43"/>
      <c r="P203" s="43">
        <f>IF('EV TECNICA'!AE203="NO CUMPLE",0,'EV TECNICA'!AD203)</f>
        <v>22250</v>
      </c>
      <c r="Q203" s="43"/>
      <c r="R203" s="43"/>
      <c r="S203" s="43"/>
      <c r="T203" s="43"/>
      <c r="U203" s="43"/>
      <c r="V203" s="43"/>
      <c r="W203" s="43"/>
      <c r="X203" s="43"/>
      <c r="Y203" s="43"/>
      <c r="Z203" s="43"/>
      <c r="AA203" s="43"/>
      <c r="AB203" s="43"/>
      <c r="AC203" s="43"/>
      <c r="AD203" s="43"/>
      <c r="AE203" s="43"/>
      <c r="AF203" s="40">
        <f t="shared" ref="AF203:AF266" si="3">MIN(E203:AE203)</f>
        <v>22000</v>
      </c>
    </row>
    <row r="204" spans="1:34" s="40" customFormat="1" ht="38.25" x14ac:dyDescent="0.2">
      <c r="A204" s="103">
        <v>195</v>
      </c>
      <c r="B204" s="202" t="s">
        <v>322</v>
      </c>
      <c r="C204" s="121" t="s">
        <v>52</v>
      </c>
      <c r="D204" s="146">
        <v>1</v>
      </c>
      <c r="E204" s="43"/>
      <c r="F204" s="43">
        <f>IF('EV TECNICA'!K204="NO CUMPLE",0,'EV TECNICA'!J204)</f>
        <v>25700</v>
      </c>
      <c r="G204" s="43">
        <f>IF('EV TECNICA'!M204="NO CUMPLE",0,'EV TECNICA'!L204)</f>
        <v>22000</v>
      </c>
      <c r="H204" s="43"/>
      <c r="I204" s="43"/>
      <c r="J204" s="43"/>
      <c r="K204" s="43"/>
      <c r="L204" s="43"/>
      <c r="M204" s="43"/>
      <c r="N204" s="43"/>
      <c r="O204" s="43"/>
      <c r="P204" s="43">
        <f>IF('EV TECNICA'!AE204="NO CUMPLE",0,'EV TECNICA'!AD204)</f>
        <v>22100</v>
      </c>
      <c r="Q204" s="43"/>
      <c r="R204" s="43"/>
      <c r="S204" s="43"/>
      <c r="T204" s="43"/>
      <c r="U204" s="43"/>
      <c r="V204" s="43"/>
      <c r="W204" s="43"/>
      <c r="X204" s="43"/>
      <c r="Y204" s="43"/>
      <c r="Z204" s="43"/>
      <c r="AA204" s="43"/>
      <c r="AB204" s="43"/>
      <c r="AC204" s="43"/>
      <c r="AD204" s="43"/>
      <c r="AE204" s="43"/>
      <c r="AF204" s="40">
        <f t="shared" si="3"/>
        <v>22000</v>
      </c>
    </row>
    <row r="205" spans="1:34" s="40" customFormat="1" ht="38.25" x14ac:dyDescent="0.2">
      <c r="A205" s="103">
        <v>196</v>
      </c>
      <c r="B205" s="202" t="s">
        <v>323</v>
      </c>
      <c r="C205" s="121" t="s">
        <v>324</v>
      </c>
      <c r="D205" s="146">
        <v>1</v>
      </c>
      <c r="E205" s="43">
        <f>IF('EV TECNICA'!I205="NO CUMPLE",0,'EV TECNICA'!H205)</f>
        <v>79730</v>
      </c>
      <c r="F205" s="43"/>
      <c r="G205" s="43"/>
      <c r="H205" s="43"/>
      <c r="I205" s="43"/>
      <c r="J205" s="43">
        <f>IF('EV TECNICA'!S205="NO CUMPLE",0,'EV TECNICA'!R205)</f>
        <v>87346</v>
      </c>
      <c r="K205" s="43">
        <f>IF('EV TECNICA'!U205="NO CUMPLE",0,'EV TECNICA'!T205)</f>
        <v>69020</v>
      </c>
      <c r="L205" s="43"/>
      <c r="M205" s="43">
        <f>IF('EV TECNICA'!Y205="NO CUMPLE",0,'EV TECNICA'!X205)</f>
        <v>39359.25</v>
      </c>
      <c r="N205" s="43"/>
      <c r="O205" s="43"/>
      <c r="P205" s="43"/>
      <c r="Q205" s="43">
        <f>IF('EV TECNICA'!AG205="NO CUMPLE",0,'EV TECNICA'!AF205)</f>
        <v>70210</v>
      </c>
      <c r="R205" s="43"/>
      <c r="S205" s="43"/>
      <c r="T205" s="43"/>
      <c r="U205" s="43"/>
      <c r="V205" s="43"/>
      <c r="W205" s="43"/>
      <c r="X205" s="43"/>
      <c r="Y205" s="43"/>
      <c r="Z205" s="43"/>
      <c r="AA205" s="43"/>
      <c r="AB205" s="43"/>
      <c r="AC205" s="43"/>
      <c r="AD205" s="43"/>
      <c r="AE205" s="43"/>
      <c r="AF205" s="40">
        <f t="shared" si="3"/>
        <v>39359.25</v>
      </c>
    </row>
    <row r="206" spans="1:34" s="40" customFormat="1" ht="25.5" x14ac:dyDescent="0.2">
      <c r="A206" s="103">
        <v>197</v>
      </c>
      <c r="B206" s="202" t="s">
        <v>325</v>
      </c>
      <c r="C206" s="121" t="s">
        <v>326</v>
      </c>
      <c r="D206" s="146">
        <v>1</v>
      </c>
      <c r="E206" s="43"/>
      <c r="F206" s="43"/>
      <c r="G206" s="43"/>
      <c r="H206" s="43"/>
      <c r="I206" s="43"/>
      <c r="J206" s="43"/>
      <c r="K206" s="43">
        <f>IF('EV TECNICA'!U206="NO CUMPLE",0,'EV TECNICA'!T206)</f>
        <v>9401</v>
      </c>
      <c r="L206" s="43"/>
      <c r="M206" s="43">
        <f>IF('EV TECNICA'!Y206="NO CUMPLE",0,'EV TECNICA'!X206)</f>
        <v>8738.17</v>
      </c>
      <c r="N206" s="43"/>
      <c r="O206" s="43"/>
      <c r="P206" s="43"/>
      <c r="Q206" s="43"/>
      <c r="R206" s="43"/>
      <c r="S206" s="43"/>
      <c r="T206" s="43"/>
      <c r="U206" s="43">
        <f>IF('EV TECNICA'!AO206="NO CUMPLE",0,'EV TECNICA'!AN206)</f>
        <v>10586.24</v>
      </c>
      <c r="V206" s="43"/>
      <c r="W206" s="43"/>
      <c r="X206" s="43"/>
      <c r="Y206" s="43"/>
      <c r="Z206" s="43"/>
      <c r="AA206" s="43"/>
      <c r="AB206" s="43"/>
      <c r="AC206" s="43"/>
      <c r="AD206" s="43"/>
      <c r="AE206" s="43"/>
      <c r="AF206" s="40">
        <f t="shared" si="3"/>
        <v>8738.17</v>
      </c>
    </row>
    <row r="207" spans="1:34" s="40" customFormat="1" ht="38.25" x14ac:dyDescent="0.2">
      <c r="A207" s="103">
        <v>198</v>
      </c>
      <c r="B207" s="202" t="s">
        <v>327</v>
      </c>
      <c r="C207" s="121" t="s">
        <v>328</v>
      </c>
      <c r="D207" s="146">
        <v>1</v>
      </c>
      <c r="E207" s="43"/>
      <c r="F207" s="43"/>
      <c r="G207" s="43"/>
      <c r="H207" s="43"/>
      <c r="I207" s="43"/>
      <c r="J207" s="43"/>
      <c r="K207" s="43"/>
      <c r="L207" s="43"/>
      <c r="M207" s="43"/>
      <c r="N207" s="43"/>
      <c r="O207" s="43"/>
      <c r="P207" s="43"/>
      <c r="Q207" s="43">
        <f>IF('EV TECNICA'!AG207="NO CUMPLE",0,'EV TECNICA'!AF207)</f>
        <v>411521.04</v>
      </c>
      <c r="R207" s="43"/>
      <c r="S207" s="43"/>
      <c r="T207" s="43"/>
      <c r="U207" s="43"/>
      <c r="V207" s="43"/>
      <c r="W207" s="43"/>
      <c r="X207" s="43"/>
      <c r="Y207" s="43"/>
      <c r="Z207" s="43"/>
      <c r="AA207" s="43"/>
      <c r="AB207" s="43"/>
      <c r="AC207" s="43"/>
      <c r="AD207" s="43"/>
      <c r="AE207" s="43"/>
      <c r="AF207" s="40">
        <f t="shared" si="3"/>
        <v>411521.04</v>
      </c>
    </row>
    <row r="208" spans="1:34" s="40" customFormat="1" ht="25.5" x14ac:dyDescent="0.2">
      <c r="A208" s="103">
        <v>199</v>
      </c>
      <c r="B208" s="202" t="s">
        <v>329</v>
      </c>
      <c r="C208" s="121" t="s">
        <v>330</v>
      </c>
      <c r="D208" s="146">
        <v>1</v>
      </c>
      <c r="E208" s="43"/>
      <c r="F208" s="43"/>
      <c r="G208" s="43"/>
      <c r="H208" s="43"/>
      <c r="I208" s="43"/>
      <c r="J208" s="43"/>
      <c r="K208" s="43">
        <f>IF('EV TECNICA'!U208="NO CUMPLE",0,'EV TECNICA'!T208)</f>
        <v>2963.1</v>
      </c>
      <c r="L208" s="43"/>
      <c r="M208" s="43">
        <f>IF('EV TECNICA'!Y208="NO CUMPLE",0,'EV TECNICA'!X208)</f>
        <v>2972.62</v>
      </c>
      <c r="N208" s="43"/>
      <c r="O208" s="43">
        <f>IF('EV TECNICA'!AC208="NO CUMPLE",0,'EV TECNICA'!AB208)</f>
        <v>3808</v>
      </c>
      <c r="P208" s="43"/>
      <c r="Q208" s="43"/>
      <c r="R208" s="43"/>
      <c r="S208" s="43"/>
      <c r="T208" s="43"/>
      <c r="U208" s="43"/>
      <c r="V208" s="43"/>
      <c r="W208" s="43"/>
      <c r="X208" s="43"/>
      <c r="Y208" s="43"/>
      <c r="Z208" s="43"/>
      <c r="AA208" s="43"/>
      <c r="AB208" s="43"/>
      <c r="AC208" s="43"/>
      <c r="AD208" s="43"/>
      <c r="AE208" s="43"/>
      <c r="AF208" s="40">
        <f t="shared" si="3"/>
        <v>2963.1</v>
      </c>
    </row>
    <row r="209" spans="1:34" s="40" customFormat="1" ht="25.5" x14ac:dyDescent="0.2">
      <c r="A209" s="103">
        <v>200</v>
      </c>
      <c r="B209" s="202" t="s">
        <v>331</v>
      </c>
      <c r="C209" s="121" t="s">
        <v>326</v>
      </c>
      <c r="D209" s="146">
        <v>1</v>
      </c>
      <c r="E209" s="43"/>
      <c r="F209" s="43"/>
      <c r="G209" s="43"/>
      <c r="H209" s="43"/>
      <c r="I209" s="43"/>
      <c r="J209" s="43"/>
      <c r="K209" s="43">
        <f>IF('EV TECNICA'!U209="NO CUMPLE",0,'EV TECNICA'!T209)</f>
        <v>11792.9</v>
      </c>
      <c r="L209" s="43"/>
      <c r="M209" s="43">
        <f>IF('EV TECNICA'!Y209="NO CUMPLE",0,'EV TECNICA'!X209)</f>
        <v>11178.86</v>
      </c>
      <c r="N209" s="43"/>
      <c r="O209" s="43">
        <f>IF('EV TECNICA'!AC209="NO CUMPLE",0,'EV TECNICA'!AB209)</f>
        <v>14529.9</v>
      </c>
      <c r="P209" s="43"/>
      <c r="Q209" s="43"/>
      <c r="R209" s="43"/>
      <c r="S209" s="43"/>
      <c r="T209" s="43"/>
      <c r="U209" s="43">
        <f>IF('EV TECNICA'!AO209="NO CUMPLE",0,'EV TECNICA'!AN209)</f>
        <v>13274.45</v>
      </c>
      <c r="V209" s="43"/>
      <c r="W209" s="43"/>
      <c r="X209" s="43"/>
      <c r="Y209" s="43"/>
      <c r="Z209" s="43"/>
      <c r="AA209" s="43"/>
      <c r="AB209" s="43"/>
      <c r="AC209" s="43"/>
      <c r="AD209" s="43"/>
      <c r="AE209" s="43"/>
      <c r="AF209" s="40">
        <f t="shared" si="3"/>
        <v>11178.86</v>
      </c>
    </row>
    <row r="210" spans="1:34" s="40" customFormat="1" ht="25.5" x14ac:dyDescent="0.2">
      <c r="A210" s="103">
        <v>201</v>
      </c>
      <c r="B210" s="202" t="s">
        <v>332</v>
      </c>
      <c r="C210" s="121" t="s">
        <v>326</v>
      </c>
      <c r="D210" s="146">
        <v>1</v>
      </c>
      <c r="E210" s="43"/>
      <c r="F210" s="43"/>
      <c r="G210" s="43"/>
      <c r="H210" s="43"/>
      <c r="I210" s="43"/>
      <c r="J210" s="43"/>
      <c r="K210" s="43">
        <f>IF('EV TECNICA'!U210="NO CUMPLE",0,'EV TECNICA'!T210)</f>
        <v>10787.35</v>
      </c>
      <c r="L210" s="43"/>
      <c r="M210" s="43"/>
      <c r="N210" s="43"/>
      <c r="O210" s="43">
        <f>IF('EV TECNICA'!AC210="NO CUMPLE",0,'EV TECNICA'!AB210)</f>
        <v>13527.92</v>
      </c>
      <c r="P210" s="43"/>
      <c r="Q210" s="43"/>
      <c r="R210" s="43"/>
      <c r="S210" s="43"/>
      <c r="T210" s="43"/>
      <c r="U210" s="43"/>
      <c r="V210" s="43"/>
      <c r="W210" s="43"/>
      <c r="X210" s="43"/>
      <c r="Y210" s="43"/>
      <c r="Z210" s="43"/>
      <c r="AA210" s="43"/>
      <c r="AB210" s="43"/>
      <c r="AC210" s="43"/>
      <c r="AD210" s="43"/>
      <c r="AE210" s="43"/>
      <c r="AF210" s="40">
        <f t="shared" si="3"/>
        <v>10787.35</v>
      </c>
    </row>
    <row r="211" spans="1:34" s="40" customFormat="1" ht="25.5" x14ac:dyDescent="0.2">
      <c r="A211" s="103">
        <v>202</v>
      </c>
      <c r="B211" s="202" t="s">
        <v>333</v>
      </c>
      <c r="C211" s="121" t="s">
        <v>330</v>
      </c>
      <c r="D211" s="146">
        <v>1</v>
      </c>
      <c r="E211" s="43"/>
      <c r="F211" s="43"/>
      <c r="G211" s="43"/>
      <c r="H211" s="43"/>
      <c r="I211" s="43"/>
      <c r="J211" s="43"/>
      <c r="K211" s="43">
        <f>IF('EV TECNICA'!U211="NO CUMPLE",0,'EV TECNICA'!T211)</f>
        <v>12612.81</v>
      </c>
      <c r="L211" s="43"/>
      <c r="M211" s="43">
        <f>IF('EV TECNICA'!Y211="NO CUMPLE",0,'EV TECNICA'!X211)</f>
        <v>20729.8</v>
      </c>
      <c r="N211" s="43"/>
      <c r="O211" s="43">
        <f>IF('EV TECNICA'!AC211="NO CUMPLE",0,'EV TECNICA'!AB211)</f>
        <v>13652.869999999999</v>
      </c>
      <c r="P211" s="43"/>
      <c r="Q211" s="43"/>
      <c r="R211" s="43"/>
      <c r="S211" s="43"/>
      <c r="T211" s="43"/>
      <c r="U211" s="43"/>
      <c r="V211" s="43"/>
      <c r="W211" s="43"/>
      <c r="X211" s="43"/>
      <c r="Y211" s="43"/>
      <c r="Z211" s="43"/>
      <c r="AA211" s="43"/>
      <c r="AB211" s="43"/>
      <c r="AC211" s="43"/>
      <c r="AD211" s="43"/>
      <c r="AE211" s="43"/>
      <c r="AF211" s="40">
        <f t="shared" si="3"/>
        <v>12612.81</v>
      </c>
    </row>
    <row r="212" spans="1:34" s="40" customFormat="1" ht="25.5" x14ac:dyDescent="0.2">
      <c r="A212" s="103">
        <v>203</v>
      </c>
      <c r="B212" s="202" t="s">
        <v>334</v>
      </c>
      <c r="C212" s="121" t="s">
        <v>330</v>
      </c>
      <c r="D212" s="146">
        <v>1</v>
      </c>
      <c r="E212" s="43"/>
      <c r="F212" s="43"/>
      <c r="G212" s="43"/>
      <c r="H212" s="43"/>
      <c r="I212" s="43"/>
      <c r="J212" s="43">
        <f>IF('EV TECNICA'!S212="NO CUMPLE",0,'EV TECNICA'!R212)</f>
        <v>6039.25</v>
      </c>
      <c r="K212" s="43"/>
      <c r="L212" s="43"/>
      <c r="M212" s="43">
        <f>IF('EV TECNICA'!Y212="NO CUMPLE",0,'EV TECNICA'!X212)</f>
        <v>3412.92</v>
      </c>
      <c r="N212" s="43"/>
      <c r="O212" s="43">
        <f>IF('EV TECNICA'!AC212="NO CUMPLE",0,'EV TECNICA'!AB212)</f>
        <v>4633.8599999999997</v>
      </c>
      <c r="P212" s="43"/>
      <c r="Q212" s="43"/>
      <c r="R212" s="43"/>
      <c r="S212" s="43"/>
      <c r="T212" s="43"/>
      <c r="U212" s="43">
        <f>IF('EV TECNICA'!AO212="NO CUMPLE",0,'EV TECNICA'!AN212)</f>
        <v>4118.59</v>
      </c>
      <c r="V212" s="43"/>
      <c r="W212" s="43"/>
      <c r="X212" s="43"/>
      <c r="Y212" s="43"/>
      <c r="Z212" s="43"/>
      <c r="AA212" s="43"/>
      <c r="AB212" s="43"/>
      <c r="AC212" s="43"/>
      <c r="AD212" s="43"/>
      <c r="AE212" s="43"/>
      <c r="AF212" s="40">
        <f t="shared" si="3"/>
        <v>3412.92</v>
      </c>
    </row>
    <row r="213" spans="1:34" s="40" customFormat="1" ht="25.5" x14ac:dyDescent="0.2">
      <c r="A213" s="103">
        <v>204</v>
      </c>
      <c r="B213" s="202" t="s">
        <v>335</v>
      </c>
      <c r="C213" s="121" t="s">
        <v>326</v>
      </c>
      <c r="D213" s="146">
        <v>1</v>
      </c>
      <c r="E213" s="43"/>
      <c r="F213" s="43"/>
      <c r="G213" s="43"/>
      <c r="H213" s="43"/>
      <c r="I213" s="43"/>
      <c r="J213" s="43"/>
      <c r="K213" s="43">
        <f>IF('EV TECNICA'!U213="NO CUMPLE",0,'EV TECNICA'!T213)</f>
        <v>10769.5</v>
      </c>
      <c r="L213" s="43"/>
      <c r="M213" s="43">
        <f>IF('EV TECNICA'!Y213="NO CUMPLE",0,'EV TECNICA'!X213)</f>
        <v>10214.959999999999</v>
      </c>
      <c r="N213" s="43"/>
      <c r="O213" s="43">
        <f>IF('EV TECNICA'!AC213="NO CUMPLE",0,'EV TECNICA'!AB213)</f>
        <v>11022.97</v>
      </c>
      <c r="P213" s="43"/>
      <c r="Q213" s="43"/>
      <c r="R213" s="43"/>
      <c r="S213" s="43"/>
      <c r="T213" s="43"/>
      <c r="U213" s="43">
        <f>IF('EV TECNICA'!AO213="NO CUMPLE",0,'EV TECNICA'!AN213)</f>
        <v>12128.48</v>
      </c>
      <c r="V213" s="43"/>
      <c r="W213" s="43"/>
      <c r="X213" s="43"/>
      <c r="Y213" s="43"/>
      <c r="Z213" s="43"/>
      <c r="AA213" s="43"/>
      <c r="AB213" s="43"/>
      <c r="AC213" s="43"/>
      <c r="AD213" s="43"/>
      <c r="AE213" s="43"/>
      <c r="AF213" s="40">
        <f t="shared" si="3"/>
        <v>10214.959999999999</v>
      </c>
    </row>
    <row r="214" spans="1:34" s="40" customFormat="1" ht="25.5" x14ac:dyDescent="0.2">
      <c r="A214" s="103">
        <v>205</v>
      </c>
      <c r="B214" s="202" t="s">
        <v>336</v>
      </c>
      <c r="C214" s="121" t="s">
        <v>326</v>
      </c>
      <c r="D214" s="146">
        <v>1</v>
      </c>
      <c r="E214" s="43"/>
      <c r="F214" s="43"/>
      <c r="G214" s="43"/>
      <c r="H214" s="43"/>
      <c r="I214" s="43"/>
      <c r="J214" s="43"/>
      <c r="K214" s="43">
        <f>IF('EV TECNICA'!U214="NO CUMPLE",0,'EV TECNICA'!T214)</f>
        <v>59498.81</v>
      </c>
      <c r="L214" s="43"/>
      <c r="M214" s="43"/>
      <c r="N214" s="43"/>
      <c r="O214" s="43">
        <f>IF('EV TECNICA'!AC214="NO CUMPLE",0,'EV TECNICA'!AB214)</f>
        <v>78288.91</v>
      </c>
      <c r="P214" s="43"/>
      <c r="Q214" s="43"/>
      <c r="R214" s="43"/>
      <c r="S214" s="43"/>
      <c r="T214" s="43"/>
      <c r="U214" s="43"/>
      <c r="V214" s="43"/>
      <c r="W214" s="43"/>
      <c r="X214" s="43"/>
      <c r="Y214" s="43"/>
      <c r="Z214" s="43"/>
      <c r="AA214" s="43"/>
      <c r="AB214" s="43"/>
      <c r="AC214" s="43"/>
      <c r="AD214" s="43"/>
      <c r="AE214" s="43"/>
      <c r="AF214" s="40">
        <f t="shared" si="3"/>
        <v>59498.81</v>
      </c>
    </row>
    <row r="215" spans="1:34" s="40" customFormat="1" ht="25.5" x14ac:dyDescent="0.2">
      <c r="A215" s="103">
        <v>206</v>
      </c>
      <c r="B215" s="202" t="s">
        <v>337</v>
      </c>
      <c r="C215" s="121" t="s">
        <v>330</v>
      </c>
      <c r="D215" s="146">
        <v>1</v>
      </c>
      <c r="E215" s="43"/>
      <c r="F215" s="43"/>
      <c r="G215" s="43"/>
      <c r="H215" s="43"/>
      <c r="I215" s="43"/>
      <c r="J215" s="43"/>
      <c r="K215" s="43">
        <f>IF('EV TECNICA'!U215="NO CUMPLE",0,'EV TECNICA'!T215)</f>
        <v>15658.02</v>
      </c>
      <c r="L215" s="43"/>
      <c r="M215" s="43">
        <f>IF('EV TECNICA'!Y215="NO CUMPLE",0,'EV TECNICA'!X215)</f>
        <v>14083.65</v>
      </c>
      <c r="N215" s="43"/>
      <c r="O215" s="43">
        <f>IF('EV TECNICA'!AC215="NO CUMPLE",0,'EV TECNICA'!AB215)</f>
        <v>17160.990000000002</v>
      </c>
      <c r="P215" s="43"/>
      <c r="Q215" s="43"/>
      <c r="R215" s="43"/>
      <c r="S215" s="43"/>
      <c r="T215" s="43"/>
      <c r="U215" s="43">
        <f>IF('EV TECNICA'!AO215="NO CUMPLE",0,'EV TECNICA'!AN215)</f>
        <v>17153.849999999999</v>
      </c>
      <c r="V215" s="43"/>
      <c r="W215" s="43"/>
      <c r="X215" s="43"/>
      <c r="Y215" s="43"/>
      <c r="Z215" s="43"/>
      <c r="AA215" s="43"/>
      <c r="AB215" s="43"/>
      <c r="AC215" s="43"/>
      <c r="AD215" s="43"/>
      <c r="AE215" s="43"/>
      <c r="AF215" s="40">
        <f t="shared" si="3"/>
        <v>14083.65</v>
      </c>
    </row>
    <row r="216" spans="1:34" s="40" customFormat="1" ht="357" x14ac:dyDescent="0.2">
      <c r="A216" s="103">
        <v>207</v>
      </c>
      <c r="B216" s="202" t="s">
        <v>338</v>
      </c>
      <c r="C216" s="121" t="s">
        <v>339</v>
      </c>
      <c r="D216" s="146">
        <v>1</v>
      </c>
      <c r="E216" s="43">
        <f>IF('EV TECNICA'!I216="NO CUMPLE",0,'EV TECNICA'!H216)</f>
        <v>53550</v>
      </c>
      <c r="F216" s="43"/>
      <c r="G216" s="43"/>
      <c r="H216" s="43"/>
      <c r="I216" s="43"/>
      <c r="J216" s="43"/>
      <c r="K216" s="43"/>
      <c r="L216" s="43"/>
      <c r="M216" s="43">
        <f>IF('EV TECNICA'!Y216="NO CUMPLE",0,'EV TECNICA'!X216)</f>
        <v>57471.05</v>
      </c>
      <c r="N216" s="43"/>
      <c r="O216" s="43"/>
      <c r="P216" s="43"/>
      <c r="Q216" s="43">
        <f>IF('EV TECNICA'!AG216="NO CUMPLE",0,'EV TECNICA'!AF216)</f>
        <v>53788</v>
      </c>
      <c r="R216" s="43">
        <f>IF('EV TECNICA'!AI216="NO CUMPLE",0,'EV TECNICA'!AH216)</f>
        <v>55953.8</v>
      </c>
      <c r="S216" s="43"/>
      <c r="T216" s="43"/>
      <c r="U216" s="43">
        <f>IF('EV TECNICA'!AO216="NO CUMPLE",0,'EV TECNICA'!AN216)</f>
        <v>54303.270000000004</v>
      </c>
      <c r="V216" s="43"/>
      <c r="W216" s="43"/>
      <c r="X216" s="43"/>
      <c r="Y216" s="43"/>
      <c r="Z216" s="43"/>
      <c r="AA216" s="43"/>
      <c r="AB216" s="43"/>
      <c r="AC216" s="43"/>
      <c r="AD216" s="43"/>
      <c r="AE216" s="43"/>
      <c r="AF216" s="40">
        <f t="shared" si="3"/>
        <v>53550</v>
      </c>
    </row>
    <row r="217" spans="1:34" s="40" customFormat="1" ht="280.5" x14ac:dyDescent="0.2">
      <c r="A217" s="103">
        <v>208</v>
      </c>
      <c r="B217" s="202" t="s">
        <v>340</v>
      </c>
      <c r="C217" s="121" t="s">
        <v>341</v>
      </c>
      <c r="D217" s="146">
        <v>1</v>
      </c>
      <c r="E217" s="43"/>
      <c r="F217" s="43"/>
      <c r="G217" s="43"/>
      <c r="H217" s="43"/>
      <c r="I217" s="43"/>
      <c r="J217" s="43"/>
      <c r="K217" s="43"/>
      <c r="L217" s="43"/>
      <c r="M217" s="43"/>
      <c r="N217" s="43"/>
      <c r="O217" s="43"/>
      <c r="P217" s="43"/>
      <c r="Q217" s="43">
        <f>IF('EV TECNICA'!AG217="NO CUMPLE",0,'EV TECNICA'!AF217)</f>
        <v>59202.5</v>
      </c>
      <c r="R217" s="43"/>
      <c r="S217" s="43"/>
      <c r="T217" s="43"/>
      <c r="U217" s="43">
        <f>IF('EV TECNICA'!AO217="NO CUMPLE",0,'EV TECNICA'!AN217)</f>
        <v>48330.66</v>
      </c>
      <c r="V217" s="43"/>
      <c r="W217" s="43"/>
      <c r="X217" s="43"/>
      <c r="Y217" s="43"/>
      <c r="Z217" s="43"/>
      <c r="AA217" s="43"/>
      <c r="AB217" s="43"/>
      <c r="AC217" s="43"/>
      <c r="AD217" s="43"/>
      <c r="AE217" s="43"/>
      <c r="AF217" s="40">
        <f t="shared" si="3"/>
        <v>48330.66</v>
      </c>
    </row>
    <row r="218" spans="1:34" s="40" customFormat="1" ht="255" x14ac:dyDescent="0.2">
      <c r="A218" s="103">
        <v>209</v>
      </c>
      <c r="B218" s="202" t="s">
        <v>342</v>
      </c>
      <c r="C218" s="121" t="s">
        <v>343</v>
      </c>
      <c r="D218" s="146">
        <v>1</v>
      </c>
      <c r="E218" s="43"/>
      <c r="F218" s="43"/>
      <c r="G218" s="43"/>
      <c r="H218" s="43"/>
      <c r="I218" s="43"/>
      <c r="J218" s="43"/>
      <c r="K218" s="43">
        <f>IF('EV TECNICA'!U218="NO CUMPLE",0,'EV TECNICA'!T218)</f>
        <v>30940</v>
      </c>
      <c r="L218" s="43"/>
      <c r="M218" s="43">
        <f>IF('EV TECNICA'!Y218="NO CUMPLE",0,'EV TECNICA'!X218)</f>
        <v>25693.29</v>
      </c>
      <c r="N218" s="43"/>
      <c r="O218" s="43"/>
      <c r="P218" s="43"/>
      <c r="Q218" s="43">
        <f>IF('EV TECNICA'!AG218="NO CUMPLE",0,'EV TECNICA'!AF218)</f>
        <v>32058.6</v>
      </c>
      <c r="R218" s="43"/>
      <c r="S218" s="43"/>
      <c r="T218" s="43"/>
      <c r="U218" s="43">
        <f>IF('EV TECNICA'!AO218="NO CUMPLE",0,'EV TECNICA'!AN218)</f>
        <v>31440.989999999998</v>
      </c>
      <c r="V218" s="43"/>
      <c r="W218" s="43"/>
      <c r="X218" s="43"/>
      <c r="Y218" s="43"/>
      <c r="Z218" s="43"/>
      <c r="AA218" s="43"/>
      <c r="AB218" s="43"/>
      <c r="AC218" s="43"/>
      <c r="AD218" s="43"/>
      <c r="AE218" s="43"/>
      <c r="AF218" s="40">
        <f t="shared" si="3"/>
        <v>25693.29</v>
      </c>
    </row>
    <row r="219" spans="1:34" s="40" customFormat="1" ht="153" x14ac:dyDescent="0.2">
      <c r="A219" s="103">
        <v>210</v>
      </c>
      <c r="B219" s="202" t="s">
        <v>344</v>
      </c>
      <c r="C219" s="121" t="s">
        <v>345</v>
      </c>
      <c r="D219" s="146">
        <v>1</v>
      </c>
      <c r="E219" s="43"/>
      <c r="F219" s="43"/>
      <c r="G219" s="43"/>
      <c r="H219" s="43"/>
      <c r="I219" s="43"/>
      <c r="J219" s="43"/>
      <c r="K219" s="43"/>
      <c r="L219" s="43"/>
      <c r="M219" s="43"/>
      <c r="N219" s="43"/>
      <c r="O219" s="43"/>
      <c r="P219" s="43"/>
      <c r="Q219" s="43">
        <f>IF('EV TECNICA'!AG219="NO CUMPLE",0,'EV TECNICA'!AF219)</f>
        <v>91564.55</v>
      </c>
      <c r="R219" s="43"/>
      <c r="S219" s="43"/>
      <c r="T219" s="43"/>
      <c r="U219" s="43">
        <f>IF('EV TECNICA'!AO219="NO CUMPLE",0,'EV TECNICA'!AN219)</f>
        <v>120266.16</v>
      </c>
      <c r="V219" s="43"/>
      <c r="W219" s="43"/>
      <c r="X219" s="43"/>
      <c r="Y219" s="43"/>
      <c r="Z219" s="43"/>
      <c r="AA219" s="43"/>
      <c r="AB219" s="43"/>
      <c r="AC219" s="43"/>
      <c r="AD219" s="43"/>
      <c r="AE219" s="43"/>
      <c r="AF219" s="40">
        <f t="shared" si="3"/>
        <v>91564.55</v>
      </c>
    </row>
    <row r="220" spans="1:34" s="40" customFormat="1" ht="25.5" x14ac:dyDescent="0.2">
      <c r="A220" s="103">
        <v>211</v>
      </c>
      <c r="B220" s="202" t="s">
        <v>346</v>
      </c>
      <c r="C220" s="121" t="s">
        <v>347</v>
      </c>
      <c r="D220" s="146">
        <v>1</v>
      </c>
      <c r="E220" s="43"/>
      <c r="F220" s="43"/>
      <c r="G220" s="43"/>
      <c r="H220" s="43"/>
      <c r="I220" s="43"/>
      <c r="J220" s="43"/>
      <c r="K220" s="43"/>
      <c r="L220" s="43"/>
      <c r="M220" s="43"/>
      <c r="N220" s="43"/>
      <c r="O220" s="43"/>
      <c r="P220" s="43"/>
      <c r="Q220" s="43"/>
      <c r="R220" s="43"/>
      <c r="S220" s="43"/>
      <c r="T220" s="43"/>
      <c r="U220" s="43">
        <f>IF('EV TECNICA'!AO220="NO CUMPLE",0,'EV TECNICA'!AN220)</f>
        <v>3390963.855421687</v>
      </c>
      <c r="V220" s="43"/>
      <c r="W220" s="43"/>
      <c r="X220" s="43"/>
      <c r="Y220" s="43"/>
      <c r="Z220" s="43"/>
      <c r="AA220" s="43"/>
      <c r="AB220" s="43"/>
      <c r="AC220" s="43"/>
      <c r="AD220" s="43"/>
      <c r="AE220" s="43"/>
      <c r="AF220" s="40">
        <f t="shared" si="3"/>
        <v>3390963.855421687</v>
      </c>
      <c r="AH220" s="198"/>
    </row>
    <row r="221" spans="1:34" s="40" customFormat="1" ht="25.5" x14ac:dyDescent="0.2">
      <c r="A221" s="103">
        <v>212</v>
      </c>
      <c r="B221" s="202" t="s">
        <v>348</v>
      </c>
      <c r="C221" s="121" t="s">
        <v>349</v>
      </c>
      <c r="D221" s="146">
        <v>1</v>
      </c>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c r="AD221" s="43"/>
      <c r="AE221" s="43">
        <f>IF('EV TECNICA'!BI221="NO CUMPLE",0,'EV TECNICA'!BH221)</f>
        <v>1243000</v>
      </c>
      <c r="AF221" s="40">
        <f t="shared" si="3"/>
        <v>1243000</v>
      </c>
    </row>
    <row r="222" spans="1:34" s="40" customFormat="1" ht="25.5" x14ac:dyDescent="0.2">
      <c r="A222" s="103">
        <v>213</v>
      </c>
      <c r="B222" s="202" t="s">
        <v>350</v>
      </c>
      <c r="C222" s="121" t="s">
        <v>351</v>
      </c>
      <c r="D222" s="146">
        <v>1</v>
      </c>
      <c r="E222" s="43"/>
      <c r="F222" s="43"/>
      <c r="G222" s="43"/>
      <c r="H222" s="43"/>
      <c r="I222" s="43"/>
      <c r="J222" s="43"/>
      <c r="K222" s="43"/>
      <c r="L222" s="43"/>
      <c r="M222" s="43">
        <f>IF('EV TECNICA'!Y222="NO CUMPLE",0,'EV TECNICA'!X222)</f>
        <v>3462875.01</v>
      </c>
      <c r="N222" s="43"/>
      <c r="O222" s="43"/>
      <c r="P222" s="43">
        <f>IF('EV TECNICA'!AE222="NO CUMPLE",0,'EV TECNICA'!AD222)</f>
        <v>3872617</v>
      </c>
      <c r="Q222" s="43"/>
      <c r="R222" s="43"/>
      <c r="S222" s="43"/>
      <c r="T222" s="43"/>
      <c r="U222" s="43"/>
      <c r="V222" s="43"/>
      <c r="W222" s="43"/>
      <c r="X222" s="43"/>
      <c r="Y222" s="43"/>
      <c r="Z222" s="43"/>
      <c r="AA222" s="43"/>
      <c r="AB222" s="43"/>
      <c r="AC222" s="43"/>
      <c r="AD222" s="43"/>
      <c r="AE222" s="43"/>
      <c r="AF222" s="40">
        <f t="shared" si="3"/>
        <v>3462875.01</v>
      </c>
    </row>
    <row r="223" spans="1:34" s="40" customFormat="1" ht="25.5" x14ac:dyDescent="0.2">
      <c r="A223" s="103">
        <v>214</v>
      </c>
      <c r="B223" s="202" t="s">
        <v>352</v>
      </c>
      <c r="C223" s="121" t="s">
        <v>351</v>
      </c>
      <c r="D223" s="146">
        <v>1</v>
      </c>
      <c r="E223" s="43"/>
      <c r="F223" s="43"/>
      <c r="G223" s="43"/>
      <c r="H223" s="43"/>
      <c r="I223" s="43"/>
      <c r="J223" s="43"/>
      <c r="K223" s="43"/>
      <c r="L223" s="43"/>
      <c r="M223" s="43">
        <f>IF('EV TECNICA'!Y223="NO CUMPLE",0,'EV TECNICA'!X223)</f>
        <v>2060329.1099999999</v>
      </c>
      <c r="N223" s="43"/>
      <c r="O223" s="43"/>
      <c r="P223" s="43">
        <f>IF('EV TECNICA'!AE223="NO CUMPLE",0,'EV TECNICA'!AD223)</f>
        <v>3993283</v>
      </c>
      <c r="Q223" s="43"/>
      <c r="R223" s="43"/>
      <c r="S223" s="43"/>
      <c r="T223" s="43"/>
      <c r="U223" s="43"/>
      <c r="V223" s="43"/>
      <c r="W223" s="43"/>
      <c r="X223" s="43"/>
      <c r="Y223" s="43"/>
      <c r="Z223" s="43"/>
      <c r="AA223" s="43"/>
      <c r="AB223" s="43"/>
      <c r="AC223" s="43"/>
      <c r="AD223" s="43"/>
      <c r="AE223" s="43"/>
      <c r="AF223" s="40">
        <f t="shared" si="3"/>
        <v>2060329.1099999999</v>
      </c>
    </row>
    <row r="224" spans="1:34" s="40" customFormat="1" ht="25.5" x14ac:dyDescent="0.2">
      <c r="A224" s="103">
        <v>215</v>
      </c>
      <c r="B224" s="202" t="s">
        <v>353</v>
      </c>
      <c r="C224" s="121" t="s">
        <v>351</v>
      </c>
      <c r="D224" s="146">
        <v>1</v>
      </c>
      <c r="E224" s="43"/>
      <c r="F224" s="43"/>
      <c r="G224" s="43"/>
      <c r="H224" s="43"/>
      <c r="I224" s="43"/>
      <c r="J224" s="43"/>
      <c r="K224" s="43"/>
      <c r="L224" s="43"/>
      <c r="M224" s="43"/>
      <c r="N224" s="43"/>
      <c r="O224" s="43"/>
      <c r="P224" s="43">
        <f>IF('EV TECNICA'!AE224="NO CUMPLE",0,'EV TECNICA'!AD224)</f>
        <v>3993283</v>
      </c>
      <c r="Q224" s="43"/>
      <c r="R224" s="43"/>
      <c r="S224" s="43"/>
      <c r="T224" s="43"/>
      <c r="U224" s="43"/>
      <c r="V224" s="43"/>
      <c r="W224" s="43"/>
      <c r="X224" s="43"/>
      <c r="Y224" s="43"/>
      <c r="Z224" s="43"/>
      <c r="AA224" s="43"/>
      <c r="AB224" s="43"/>
      <c r="AC224" s="43"/>
      <c r="AD224" s="43"/>
      <c r="AE224" s="43"/>
      <c r="AF224" s="40">
        <f t="shared" si="3"/>
        <v>3993283</v>
      </c>
    </row>
    <row r="225" spans="1:32" s="40" customFormat="1" ht="25.5" x14ac:dyDescent="0.2">
      <c r="A225" s="103">
        <v>216</v>
      </c>
      <c r="B225" s="202" t="s">
        <v>354</v>
      </c>
      <c r="C225" s="121" t="s">
        <v>355</v>
      </c>
      <c r="D225" s="146">
        <v>1</v>
      </c>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0">
        <f t="shared" si="3"/>
        <v>0</v>
      </c>
    </row>
    <row r="226" spans="1:32" s="40" customFormat="1" ht="38.25" x14ac:dyDescent="0.2">
      <c r="A226" s="103">
        <v>217</v>
      </c>
      <c r="B226" s="202" t="s">
        <v>356</v>
      </c>
      <c r="C226" s="121" t="s">
        <v>355</v>
      </c>
      <c r="D226" s="146">
        <v>1</v>
      </c>
      <c r="E226" s="43"/>
      <c r="F226" s="43"/>
      <c r="G226" s="43"/>
      <c r="H226" s="43"/>
      <c r="I226" s="43"/>
      <c r="J226" s="43"/>
      <c r="K226" s="43"/>
      <c r="L226" s="43"/>
      <c r="M226" s="43"/>
      <c r="N226" s="43"/>
      <c r="O226" s="43"/>
      <c r="P226" s="43">
        <f>IF('EV TECNICA'!AE226="NO CUMPLE",0,'EV TECNICA'!AD226)</f>
        <v>1286985</v>
      </c>
      <c r="Q226" s="43"/>
      <c r="R226" s="43"/>
      <c r="S226" s="43"/>
      <c r="T226" s="43"/>
      <c r="U226" s="43"/>
      <c r="V226" s="43"/>
      <c r="W226" s="43"/>
      <c r="X226" s="43"/>
      <c r="Y226" s="43"/>
      <c r="Z226" s="43"/>
      <c r="AA226" s="43"/>
      <c r="AB226" s="43"/>
      <c r="AC226" s="43"/>
      <c r="AD226" s="43"/>
      <c r="AE226" s="43">
        <f>IF('EV TECNICA'!BI226="NO CUMPLE",0,'EV TECNICA'!BH226)</f>
        <v>1313450</v>
      </c>
      <c r="AF226" s="40">
        <f t="shared" si="3"/>
        <v>1286985</v>
      </c>
    </row>
    <row r="227" spans="1:32" s="40" customFormat="1" ht="25.5" x14ac:dyDescent="0.2">
      <c r="A227" s="103">
        <v>218</v>
      </c>
      <c r="B227" s="202" t="s">
        <v>357</v>
      </c>
      <c r="C227" s="121" t="s">
        <v>355</v>
      </c>
      <c r="D227" s="146">
        <v>1</v>
      </c>
      <c r="E227" s="43"/>
      <c r="F227" s="43"/>
      <c r="G227" s="43"/>
      <c r="H227" s="43"/>
      <c r="I227" s="43"/>
      <c r="J227" s="43"/>
      <c r="K227" s="43"/>
      <c r="L227" s="43"/>
      <c r="M227" s="43"/>
      <c r="N227" s="43"/>
      <c r="O227" s="43"/>
      <c r="P227" s="43">
        <f>IF('EV TECNICA'!AE227="NO CUMPLE",0,'EV TECNICA'!AD227)</f>
        <v>1292868.3600000001</v>
      </c>
      <c r="Q227" s="43"/>
      <c r="R227" s="43"/>
      <c r="S227" s="43"/>
      <c r="T227" s="43"/>
      <c r="U227" s="43"/>
      <c r="V227" s="43"/>
      <c r="W227" s="43"/>
      <c r="X227" s="43"/>
      <c r="Y227" s="43"/>
      <c r="Z227" s="43"/>
      <c r="AA227" s="43"/>
      <c r="AB227" s="43"/>
      <c r="AC227" s="43"/>
      <c r="AD227" s="43"/>
      <c r="AE227" s="43"/>
      <c r="AF227" s="40">
        <f t="shared" si="3"/>
        <v>1292868.3600000001</v>
      </c>
    </row>
    <row r="228" spans="1:32" s="40" customFormat="1" ht="38.25" x14ac:dyDescent="0.2">
      <c r="A228" s="103">
        <v>219</v>
      </c>
      <c r="B228" s="202" t="s">
        <v>358</v>
      </c>
      <c r="C228" s="121" t="s">
        <v>355</v>
      </c>
      <c r="D228" s="146">
        <v>1</v>
      </c>
      <c r="E228" s="43"/>
      <c r="F228" s="43"/>
      <c r="G228" s="43"/>
      <c r="H228" s="43"/>
      <c r="I228" s="43"/>
      <c r="J228" s="43"/>
      <c r="K228" s="43"/>
      <c r="L228" s="43"/>
      <c r="M228" s="43"/>
      <c r="N228" s="43"/>
      <c r="O228" s="43"/>
      <c r="P228" s="43">
        <f>IF('EV TECNICA'!AE228="NO CUMPLE",0,'EV TECNICA'!AD228)</f>
        <v>1292868.3600000001</v>
      </c>
      <c r="Q228" s="43"/>
      <c r="R228" s="43"/>
      <c r="S228" s="43"/>
      <c r="T228" s="43"/>
      <c r="U228" s="43"/>
      <c r="V228" s="43"/>
      <c r="W228" s="43"/>
      <c r="X228" s="43"/>
      <c r="Y228" s="43"/>
      <c r="Z228" s="43"/>
      <c r="AA228" s="43"/>
      <c r="AB228" s="43"/>
      <c r="AC228" s="43"/>
      <c r="AD228" s="43"/>
      <c r="AE228" s="43"/>
      <c r="AF228" s="40">
        <f t="shared" si="3"/>
        <v>1292868.3600000001</v>
      </c>
    </row>
    <row r="229" spans="1:32" s="40" customFormat="1" ht="25.5" x14ac:dyDescent="0.2">
      <c r="A229" s="103">
        <v>220</v>
      </c>
      <c r="B229" s="202" t="s">
        <v>359</v>
      </c>
      <c r="C229" s="121" t="s">
        <v>355</v>
      </c>
      <c r="D229" s="146">
        <v>1</v>
      </c>
      <c r="E229" s="43"/>
      <c r="F229" s="43"/>
      <c r="G229" s="43"/>
      <c r="H229" s="43"/>
      <c r="I229" s="43"/>
      <c r="J229" s="43"/>
      <c r="K229" s="43"/>
      <c r="L229" s="43"/>
      <c r="M229" s="43"/>
      <c r="N229" s="43"/>
      <c r="O229" s="43"/>
      <c r="P229" s="43">
        <f>IF('EV TECNICA'!AE229="NO CUMPLE",0,'EV TECNICA'!AD229)</f>
        <v>1292868.3600000001</v>
      </c>
      <c r="Q229" s="43"/>
      <c r="R229" s="43"/>
      <c r="S229" s="43"/>
      <c r="T229" s="43"/>
      <c r="U229" s="43"/>
      <c r="V229" s="43"/>
      <c r="W229" s="43"/>
      <c r="X229" s="43"/>
      <c r="Y229" s="43"/>
      <c r="Z229" s="43"/>
      <c r="AA229" s="43"/>
      <c r="AB229" s="43"/>
      <c r="AC229" s="43"/>
      <c r="AD229" s="43"/>
      <c r="AE229" s="43"/>
      <c r="AF229" s="40">
        <f t="shared" si="3"/>
        <v>1292868.3600000001</v>
      </c>
    </row>
    <row r="230" spans="1:32" s="40" customFormat="1" ht="25.5" x14ac:dyDescent="0.2">
      <c r="A230" s="103">
        <v>221</v>
      </c>
      <c r="B230" s="202" t="s">
        <v>360</v>
      </c>
      <c r="C230" s="121" t="s">
        <v>355</v>
      </c>
      <c r="D230" s="146">
        <v>1</v>
      </c>
      <c r="E230" s="43"/>
      <c r="F230" s="43"/>
      <c r="G230" s="43"/>
      <c r="H230" s="43"/>
      <c r="I230" s="43"/>
      <c r="J230" s="43"/>
      <c r="K230" s="43"/>
      <c r="L230" s="43"/>
      <c r="M230" s="43"/>
      <c r="N230" s="43"/>
      <c r="O230" s="43"/>
      <c r="P230" s="43">
        <f>IF('EV TECNICA'!AE230="NO CUMPLE",0,'EV TECNICA'!AD230)</f>
        <v>1286985</v>
      </c>
      <c r="Q230" s="43"/>
      <c r="R230" s="43"/>
      <c r="S230" s="43"/>
      <c r="T230" s="43"/>
      <c r="U230" s="43"/>
      <c r="V230" s="43"/>
      <c r="W230" s="43"/>
      <c r="X230" s="43"/>
      <c r="Y230" s="43"/>
      <c r="Z230" s="43"/>
      <c r="AA230" s="43"/>
      <c r="AB230" s="43"/>
      <c r="AC230" s="43"/>
      <c r="AD230" s="43"/>
      <c r="AE230" s="43"/>
      <c r="AF230" s="40">
        <f t="shared" si="3"/>
        <v>1286985</v>
      </c>
    </row>
    <row r="231" spans="1:32" s="40" customFormat="1" ht="38.25" x14ac:dyDescent="0.2">
      <c r="A231" s="103">
        <v>222</v>
      </c>
      <c r="B231" s="202" t="s">
        <v>361</v>
      </c>
      <c r="C231" s="121" t="s">
        <v>355</v>
      </c>
      <c r="D231" s="146">
        <v>1</v>
      </c>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0">
        <f t="shared" si="3"/>
        <v>0</v>
      </c>
    </row>
    <row r="232" spans="1:32" s="40" customFormat="1" ht="25.5" x14ac:dyDescent="0.2">
      <c r="A232" s="103">
        <v>223</v>
      </c>
      <c r="B232" s="202" t="s">
        <v>362</v>
      </c>
      <c r="C232" s="121" t="s">
        <v>355</v>
      </c>
      <c r="D232" s="146">
        <v>1</v>
      </c>
      <c r="E232" s="43"/>
      <c r="F232" s="43"/>
      <c r="G232" s="43"/>
      <c r="H232" s="43"/>
      <c r="I232" s="43"/>
      <c r="J232" s="43"/>
      <c r="K232" s="43"/>
      <c r="L232" s="43"/>
      <c r="M232" s="43"/>
      <c r="N232" s="43"/>
      <c r="O232" s="43"/>
      <c r="P232" s="43">
        <f>IF('EV TECNICA'!AE232="NO CUMPLE",0,'EV TECNICA'!AD232)</f>
        <v>1292868.3600000001</v>
      </c>
      <c r="Q232" s="43"/>
      <c r="R232" s="43"/>
      <c r="S232" s="43"/>
      <c r="T232" s="43"/>
      <c r="U232" s="43"/>
      <c r="V232" s="43"/>
      <c r="W232" s="43"/>
      <c r="X232" s="43"/>
      <c r="Y232" s="43"/>
      <c r="Z232" s="43"/>
      <c r="AA232" s="43"/>
      <c r="AB232" s="43"/>
      <c r="AC232" s="43"/>
      <c r="AD232" s="43"/>
      <c r="AE232" s="43"/>
      <c r="AF232" s="40">
        <f t="shared" si="3"/>
        <v>1292868.3600000001</v>
      </c>
    </row>
    <row r="233" spans="1:32" s="40" customFormat="1" ht="38.25" x14ac:dyDescent="0.2">
      <c r="A233" s="103">
        <v>224</v>
      </c>
      <c r="B233" s="202" t="s">
        <v>363</v>
      </c>
      <c r="C233" s="121" t="s">
        <v>355</v>
      </c>
      <c r="D233" s="146">
        <v>1</v>
      </c>
      <c r="E233" s="43"/>
      <c r="F233" s="43"/>
      <c r="G233" s="43"/>
      <c r="H233" s="43"/>
      <c r="I233" s="43"/>
      <c r="J233" s="43"/>
      <c r="K233" s="43"/>
      <c r="L233" s="43"/>
      <c r="M233" s="43">
        <f>IF('EV TECNICA'!Y233="NO CUMPLE",0,'EV TECNICA'!X233)</f>
        <v>788684.4</v>
      </c>
      <c r="N233" s="43"/>
      <c r="O233" s="43"/>
      <c r="P233" s="43">
        <f>IF('EV TECNICA'!AE233="NO CUMPLE",0,'EV TECNICA'!AD233)</f>
        <v>338998.87</v>
      </c>
      <c r="Q233" s="43"/>
      <c r="R233" s="43"/>
      <c r="S233" s="43"/>
      <c r="T233" s="43"/>
      <c r="U233" s="43">
        <f>IF('EV TECNICA'!AO233="NO CUMPLE",0,'EV TECNICA'!AN233)</f>
        <v>467634.3</v>
      </c>
      <c r="V233" s="43"/>
      <c r="W233" s="43"/>
      <c r="X233" s="43"/>
      <c r="Y233" s="43"/>
      <c r="Z233" s="43"/>
      <c r="AA233" s="43"/>
      <c r="AB233" s="43"/>
      <c r="AC233" s="43"/>
      <c r="AD233" s="43"/>
      <c r="AE233" s="43">
        <f>IF('EV TECNICA'!BI233="NO CUMPLE",0,'EV TECNICA'!BH233)</f>
        <v>408527</v>
      </c>
      <c r="AF233" s="40">
        <f t="shared" si="3"/>
        <v>338998.87</v>
      </c>
    </row>
    <row r="234" spans="1:32" s="40" customFormat="1" ht="25.5" x14ac:dyDescent="0.2">
      <c r="A234" s="103">
        <v>225</v>
      </c>
      <c r="B234" s="202" t="s">
        <v>364</v>
      </c>
      <c r="C234" s="121" t="s">
        <v>365</v>
      </c>
      <c r="D234" s="146">
        <v>1</v>
      </c>
      <c r="E234" s="43"/>
      <c r="F234" s="43"/>
      <c r="G234" s="43"/>
      <c r="H234" s="43"/>
      <c r="I234" s="43"/>
      <c r="J234" s="43"/>
      <c r="K234" s="43"/>
      <c r="L234" s="43"/>
      <c r="M234" s="43"/>
      <c r="N234" s="43"/>
      <c r="O234" s="43"/>
      <c r="P234" s="43">
        <f>IF('EV TECNICA'!AE234="NO CUMPLE",0,'EV TECNICA'!AD234)</f>
        <v>424950.19</v>
      </c>
      <c r="Q234" s="43"/>
      <c r="R234" s="43"/>
      <c r="S234" s="43"/>
      <c r="T234" s="43"/>
      <c r="U234" s="43">
        <f>IF('EV TECNICA'!AO234="NO CUMPLE",0,'EV TECNICA'!AN234)</f>
        <v>827130.92</v>
      </c>
      <c r="V234" s="43"/>
      <c r="W234" s="43"/>
      <c r="X234" s="43"/>
      <c r="Y234" s="43"/>
      <c r="Z234" s="43"/>
      <c r="AA234" s="43"/>
      <c r="AB234" s="43"/>
      <c r="AC234" s="43"/>
      <c r="AD234" s="43"/>
      <c r="AE234" s="43"/>
      <c r="AF234" s="40">
        <f t="shared" si="3"/>
        <v>424950.19</v>
      </c>
    </row>
    <row r="235" spans="1:32" s="40" customFormat="1" ht="25.5" x14ac:dyDescent="0.2">
      <c r="A235" s="103">
        <v>226</v>
      </c>
      <c r="B235" s="202" t="s">
        <v>366</v>
      </c>
      <c r="C235" s="121" t="s">
        <v>365</v>
      </c>
      <c r="D235" s="146">
        <v>1</v>
      </c>
      <c r="E235" s="43"/>
      <c r="F235" s="43"/>
      <c r="G235" s="43"/>
      <c r="H235" s="43"/>
      <c r="I235" s="43"/>
      <c r="J235" s="43"/>
      <c r="K235" s="43"/>
      <c r="L235" s="43"/>
      <c r="M235" s="43"/>
      <c r="N235" s="43"/>
      <c r="O235" s="43"/>
      <c r="P235" s="43">
        <f>IF('EV TECNICA'!AE235="NO CUMPLE",0,'EV TECNICA'!AD235)</f>
        <v>892500</v>
      </c>
      <c r="Q235" s="43"/>
      <c r="R235" s="43"/>
      <c r="S235" s="43"/>
      <c r="T235" s="43"/>
      <c r="U235" s="43"/>
      <c r="V235" s="43"/>
      <c r="W235" s="43"/>
      <c r="X235" s="43"/>
      <c r="Y235" s="43"/>
      <c r="Z235" s="43"/>
      <c r="AA235" s="43"/>
      <c r="AB235" s="43"/>
      <c r="AC235" s="43"/>
      <c r="AD235" s="43"/>
      <c r="AE235" s="43"/>
      <c r="AF235" s="40">
        <f t="shared" si="3"/>
        <v>892500</v>
      </c>
    </row>
    <row r="236" spans="1:32" s="40" customFormat="1" ht="25.5" x14ac:dyDescent="0.2">
      <c r="A236" s="103">
        <v>227</v>
      </c>
      <c r="B236" s="202" t="s">
        <v>367</v>
      </c>
      <c r="C236" s="121" t="s">
        <v>365</v>
      </c>
      <c r="D236" s="146">
        <v>1</v>
      </c>
      <c r="E236" s="43"/>
      <c r="F236" s="43"/>
      <c r="G236" s="43"/>
      <c r="H236" s="43"/>
      <c r="I236" s="43"/>
      <c r="J236" s="43"/>
      <c r="K236" s="43"/>
      <c r="L236" s="43"/>
      <c r="M236" s="43"/>
      <c r="N236" s="43"/>
      <c r="O236" s="43"/>
      <c r="P236" s="43">
        <f>IF('EV TECNICA'!AE236="NO CUMPLE",0,'EV TECNICA'!AD236)</f>
        <v>379610</v>
      </c>
      <c r="Q236" s="43"/>
      <c r="R236" s="43"/>
      <c r="S236" s="43"/>
      <c r="T236" s="43"/>
      <c r="U236" s="43">
        <f>IF('EV TECNICA'!AO236="NO CUMPLE",0,'EV TECNICA'!AN236)</f>
        <v>741536.6</v>
      </c>
      <c r="V236" s="43"/>
      <c r="W236" s="43"/>
      <c r="X236" s="43"/>
      <c r="Y236" s="43"/>
      <c r="Z236" s="43"/>
      <c r="AA236" s="43"/>
      <c r="AB236" s="43"/>
      <c r="AC236" s="43"/>
      <c r="AD236" s="43"/>
      <c r="AE236" s="43"/>
      <c r="AF236" s="40">
        <f t="shared" si="3"/>
        <v>379610</v>
      </c>
    </row>
    <row r="237" spans="1:32" s="40" customFormat="1" ht="25.5" x14ac:dyDescent="0.2">
      <c r="A237" s="103">
        <v>228</v>
      </c>
      <c r="B237" s="202" t="s">
        <v>368</v>
      </c>
      <c r="C237" s="121" t="s">
        <v>365</v>
      </c>
      <c r="D237" s="146">
        <v>1</v>
      </c>
      <c r="E237" s="43"/>
      <c r="F237" s="43"/>
      <c r="G237" s="43"/>
      <c r="H237" s="43"/>
      <c r="I237" s="43"/>
      <c r="J237" s="43"/>
      <c r="K237" s="43"/>
      <c r="L237" s="43"/>
      <c r="M237" s="43"/>
      <c r="N237" s="43"/>
      <c r="O237" s="43"/>
      <c r="P237" s="43">
        <f>IF('EV TECNICA'!AE237="NO CUMPLE",0,'EV TECNICA'!AD237)</f>
        <v>1010166.01</v>
      </c>
      <c r="Q237" s="43"/>
      <c r="R237" s="43"/>
      <c r="S237" s="43"/>
      <c r="T237" s="43"/>
      <c r="U237" s="43">
        <f>IF('EV TECNICA'!AO237="NO CUMPLE",0,'EV TECNICA'!AN237)</f>
        <v>1856281</v>
      </c>
      <c r="V237" s="43"/>
      <c r="W237" s="43"/>
      <c r="X237" s="43"/>
      <c r="Y237" s="43"/>
      <c r="Z237" s="43"/>
      <c r="AA237" s="43"/>
      <c r="AB237" s="43"/>
      <c r="AC237" s="43"/>
      <c r="AD237" s="43"/>
      <c r="AE237" s="43"/>
      <c r="AF237" s="40">
        <f t="shared" si="3"/>
        <v>1010166.01</v>
      </c>
    </row>
    <row r="238" spans="1:32" s="40" customFormat="1" ht="25.5" x14ac:dyDescent="0.2">
      <c r="A238" s="103">
        <v>229</v>
      </c>
      <c r="B238" s="202" t="s">
        <v>369</v>
      </c>
      <c r="C238" s="121" t="s">
        <v>365</v>
      </c>
      <c r="D238" s="146">
        <v>1</v>
      </c>
      <c r="E238" s="43"/>
      <c r="F238" s="43"/>
      <c r="G238" s="43"/>
      <c r="H238" s="43"/>
      <c r="I238" s="43"/>
      <c r="J238" s="43"/>
      <c r="K238" s="43"/>
      <c r="L238" s="43"/>
      <c r="M238" s="43"/>
      <c r="N238" s="43"/>
      <c r="O238" s="43"/>
      <c r="P238" s="43">
        <f>IF('EV TECNICA'!AE238="NO CUMPLE",0,'EV TECNICA'!AD238)</f>
        <v>1010166.01</v>
      </c>
      <c r="Q238" s="43"/>
      <c r="R238" s="43"/>
      <c r="S238" s="43"/>
      <c r="T238" s="43"/>
      <c r="U238" s="43"/>
      <c r="V238" s="43"/>
      <c r="W238" s="43"/>
      <c r="X238" s="43"/>
      <c r="Y238" s="43"/>
      <c r="Z238" s="43"/>
      <c r="AA238" s="43">
        <f>IF('EV TECNICA'!BA238="NO CUMPLE",0,'EV TECNICA'!AZ238)</f>
        <v>907970</v>
      </c>
      <c r="AB238" s="43"/>
      <c r="AC238" s="43"/>
      <c r="AD238" s="43"/>
      <c r="AE238" s="43"/>
      <c r="AF238" s="40">
        <f t="shared" si="3"/>
        <v>907970</v>
      </c>
    </row>
    <row r="239" spans="1:32" s="40" customFormat="1" ht="25.5" x14ac:dyDescent="0.2">
      <c r="A239" s="103">
        <v>230</v>
      </c>
      <c r="B239" s="202" t="s">
        <v>370</v>
      </c>
      <c r="C239" s="121" t="s">
        <v>365</v>
      </c>
      <c r="D239" s="146">
        <v>1</v>
      </c>
      <c r="E239" s="43"/>
      <c r="F239" s="43"/>
      <c r="G239" s="43"/>
      <c r="H239" s="43"/>
      <c r="I239" s="43"/>
      <c r="J239" s="43"/>
      <c r="K239" s="43"/>
      <c r="L239" s="43"/>
      <c r="M239" s="43"/>
      <c r="N239" s="43"/>
      <c r="O239" s="43"/>
      <c r="P239" s="43">
        <f>IF('EV TECNICA'!AE239="NO CUMPLE",0,'EV TECNICA'!AD239)</f>
        <v>658168.77</v>
      </c>
      <c r="Q239" s="43"/>
      <c r="R239" s="43"/>
      <c r="S239" s="43"/>
      <c r="T239" s="43"/>
      <c r="U239" s="43">
        <f>IF('EV TECNICA'!AO239="NO CUMPLE",0,'EV TECNICA'!AN239)</f>
        <v>1041246.4299999999</v>
      </c>
      <c r="V239" s="43"/>
      <c r="W239" s="43"/>
      <c r="X239" s="43"/>
      <c r="Y239" s="43"/>
      <c r="Z239" s="43"/>
      <c r="AA239" s="43"/>
      <c r="AB239" s="43"/>
      <c r="AC239" s="43"/>
      <c r="AD239" s="43"/>
      <c r="AE239" s="43"/>
      <c r="AF239" s="40">
        <f t="shared" si="3"/>
        <v>658168.77</v>
      </c>
    </row>
    <row r="240" spans="1:32" s="40" customFormat="1" ht="25.5" x14ac:dyDescent="0.2">
      <c r="A240" s="103">
        <v>231</v>
      </c>
      <c r="B240" s="202" t="s">
        <v>371</v>
      </c>
      <c r="C240" s="121" t="s">
        <v>365</v>
      </c>
      <c r="D240" s="146">
        <v>1</v>
      </c>
      <c r="E240" s="43"/>
      <c r="F240" s="43"/>
      <c r="G240" s="43"/>
      <c r="H240" s="43"/>
      <c r="I240" s="43"/>
      <c r="J240" s="43"/>
      <c r="K240" s="43"/>
      <c r="L240" s="43"/>
      <c r="M240" s="43"/>
      <c r="N240" s="43"/>
      <c r="O240" s="43"/>
      <c r="P240" s="43">
        <f>IF('EV TECNICA'!AE240="NO CUMPLE",0,'EV TECNICA'!AD240)</f>
        <v>1089464.04</v>
      </c>
      <c r="Q240" s="43"/>
      <c r="R240" s="43"/>
      <c r="S240" s="43"/>
      <c r="T240" s="43"/>
      <c r="U240" s="43">
        <f>IF('EV TECNICA'!AO240="NO CUMPLE",0,'EV TECNICA'!AN240)</f>
        <v>1041246.4299999999</v>
      </c>
      <c r="V240" s="43"/>
      <c r="W240" s="43"/>
      <c r="X240" s="43"/>
      <c r="Y240" s="43"/>
      <c r="Z240" s="43"/>
      <c r="AA240" s="43"/>
      <c r="AB240" s="43"/>
      <c r="AC240" s="43"/>
      <c r="AD240" s="43"/>
      <c r="AE240" s="43"/>
      <c r="AF240" s="40">
        <f t="shared" si="3"/>
        <v>1041246.4299999999</v>
      </c>
    </row>
    <row r="241" spans="1:34" s="40" customFormat="1" ht="25.5" x14ac:dyDescent="0.2">
      <c r="A241" s="103">
        <v>232</v>
      </c>
      <c r="B241" s="202" t="s">
        <v>372</v>
      </c>
      <c r="C241" s="121" t="s">
        <v>365</v>
      </c>
      <c r="D241" s="146">
        <v>1</v>
      </c>
      <c r="E241" s="43"/>
      <c r="F241" s="43"/>
      <c r="G241" s="43"/>
      <c r="H241" s="43"/>
      <c r="I241" s="43"/>
      <c r="J241" s="43"/>
      <c r="K241" s="43"/>
      <c r="L241" s="43"/>
      <c r="M241" s="43"/>
      <c r="N241" s="43"/>
      <c r="O241" s="43"/>
      <c r="P241" s="43">
        <f>IF('EV TECNICA'!AE241="NO CUMPLE",0,'EV TECNICA'!AD241)</f>
        <v>1089489.03</v>
      </c>
      <c r="Q241" s="43"/>
      <c r="R241" s="43"/>
      <c r="S241" s="43"/>
      <c r="T241" s="43"/>
      <c r="U241" s="43">
        <f>IF('EV TECNICA'!AO241="NO CUMPLE",0,'EV TECNICA'!AN241)</f>
        <v>1041246.4299999999</v>
      </c>
      <c r="V241" s="43"/>
      <c r="W241" s="43"/>
      <c r="X241" s="43"/>
      <c r="Y241" s="43"/>
      <c r="Z241" s="43"/>
      <c r="AA241" s="43"/>
      <c r="AB241" s="43"/>
      <c r="AC241" s="43"/>
      <c r="AD241" s="43"/>
      <c r="AE241" s="43"/>
      <c r="AF241" s="40">
        <f t="shared" si="3"/>
        <v>1041246.4299999999</v>
      </c>
    </row>
    <row r="242" spans="1:34" s="40" customFormat="1" ht="12.75" x14ac:dyDescent="0.2">
      <c r="A242" s="103">
        <v>233</v>
      </c>
      <c r="B242" s="202" t="s">
        <v>373</v>
      </c>
      <c r="C242" s="121" t="s">
        <v>374</v>
      </c>
      <c r="D242" s="146">
        <v>1</v>
      </c>
      <c r="E242" s="43"/>
      <c r="F242" s="43"/>
      <c r="G242" s="43"/>
      <c r="H242" s="43"/>
      <c r="I242" s="43"/>
      <c r="J242" s="43"/>
      <c r="K242" s="43"/>
      <c r="L242" s="43"/>
      <c r="M242" s="43">
        <f>IF('EV TECNICA'!Y242="NO CUMPLE",0,'EV TECNICA'!X242)</f>
        <v>8789.34</v>
      </c>
      <c r="N242" s="43"/>
      <c r="O242" s="43">
        <f>IF('EV TECNICA'!AC242="NO CUMPLE",0,'EV TECNICA'!AB242)</f>
        <v>6664</v>
      </c>
      <c r="P242" s="43">
        <f>IF('EV TECNICA'!AE242="NO CUMPLE",0,'EV TECNICA'!AD242)</f>
        <v>17850</v>
      </c>
      <c r="Q242" s="43"/>
      <c r="R242" s="43"/>
      <c r="S242" s="43"/>
      <c r="T242" s="43"/>
      <c r="U242" s="43">
        <f>IF('EV TECNICA'!AO242="NO CUMPLE",0,'EV TECNICA'!AN242)</f>
        <v>26571.510000000002</v>
      </c>
      <c r="V242" s="43"/>
      <c r="W242" s="43"/>
      <c r="X242" s="43"/>
      <c r="Y242" s="43">
        <f>IF('EV TECNICA'!AW242="NO CUMPLE",0,'EV TECNICA'!AV242)</f>
        <v>8710.7999999999993</v>
      </c>
      <c r="Z242" s="43">
        <f>IF('EV TECNICA'!AY242="NO CUMPLE",0,'EV TECNICA'!AX242)</f>
        <v>9622.34</v>
      </c>
      <c r="AA242" s="43"/>
      <c r="AB242" s="43"/>
      <c r="AC242" s="43"/>
      <c r="AD242" s="43"/>
      <c r="AE242" s="43"/>
      <c r="AF242" s="40">
        <f t="shared" si="3"/>
        <v>6664</v>
      </c>
    </row>
    <row r="243" spans="1:34" s="40" customFormat="1" ht="38.25" x14ac:dyDescent="0.2">
      <c r="A243" s="103">
        <v>234</v>
      </c>
      <c r="B243" s="202" t="s">
        <v>375</v>
      </c>
      <c r="C243" s="121" t="s">
        <v>52</v>
      </c>
      <c r="D243" s="146">
        <v>1</v>
      </c>
      <c r="E243" s="43"/>
      <c r="F243" s="43">
        <f>IF('EV TECNICA'!K243="NO CUMPLE",0,'EV TECNICA'!J243)</f>
        <v>4900</v>
      </c>
      <c r="G243" s="43">
        <f>IF('EV TECNICA'!M243="NO CUMPLE",0,'EV TECNICA'!L243)</f>
        <v>3650</v>
      </c>
      <c r="H243" s="43"/>
      <c r="I243" s="43"/>
      <c r="J243" s="43"/>
      <c r="K243" s="43"/>
      <c r="L243" s="43"/>
      <c r="M243" s="43">
        <f>IF('EV TECNICA'!Y243="NO CUMPLE",0,'EV TECNICA'!X243)</f>
        <v>4261</v>
      </c>
      <c r="N243" s="43"/>
      <c r="O243" s="43"/>
      <c r="P243" s="43">
        <f>IF('EV TECNICA'!AE243="NO CUMPLE",0,'EV TECNICA'!AD243)</f>
        <v>3450</v>
      </c>
      <c r="Q243" s="43"/>
      <c r="R243" s="43"/>
      <c r="S243" s="43"/>
      <c r="T243" s="43"/>
      <c r="U243" s="43"/>
      <c r="V243" s="43"/>
      <c r="W243" s="43"/>
      <c r="X243" s="43"/>
      <c r="Y243" s="43"/>
      <c r="Z243" s="43"/>
      <c r="AA243" s="43"/>
      <c r="AB243" s="43"/>
      <c r="AC243" s="43"/>
      <c r="AD243" s="43"/>
      <c r="AE243" s="43"/>
      <c r="AF243" s="40">
        <f t="shared" si="3"/>
        <v>3450</v>
      </c>
    </row>
    <row r="244" spans="1:34" s="40" customFormat="1" ht="38.25" x14ac:dyDescent="0.2">
      <c r="A244" s="103">
        <v>235</v>
      </c>
      <c r="B244" s="202" t="s">
        <v>376</v>
      </c>
      <c r="C244" s="121" t="s">
        <v>52</v>
      </c>
      <c r="D244" s="146">
        <v>1</v>
      </c>
      <c r="E244" s="43"/>
      <c r="F244" s="43"/>
      <c r="G244" s="43">
        <f>IF('EV TECNICA'!M244="NO CUMPLE",0,'EV TECNICA'!L244)</f>
        <v>5050</v>
      </c>
      <c r="H244" s="43"/>
      <c r="I244" s="43"/>
      <c r="J244" s="43"/>
      <c r="K244" s="43"/>
      <c r="L244" s="43"/>
      <c r="M244" s="43">
        <f>IF('EV TECNICA'!Y244="NO CUMPLE",0,'EV TECNICA'!X244)</f>
        <v>5909</v>
      </c>
      <c r="N244" s="43"/>
      <c r="O244" s="43"/>
      <c r="P244" s="43">
        <f>IF('EV TECNICA'!AE244="NO CUMPLE",0,'EV TECNICA'!AD244)</f>
        <v>3450</v>
      </c>
      <c r="Q244" s="43"/>
      <c r="R244" s="43"/>
      <c r="S244" s="43"/>
      <c r="T244" s="43"/>
      <c r="U244" s="43"/>
      <c r="V244" s="43"/>
      <c r="W244" s="43"/>
      <c r="X244" s="43"/>
      <c r="Y244" s="43"/>
      <c r="Z244" s="43"/>
      <c r="AA244" s="43"/>
      <c r="AB244" s="43"/>
      <c r="AC244" s="43"/>
      <c r="AD244" s="43"/>
      <c r="AE244" s="43"/>
      <c r="AF244" s="40">
        <f t="shared" si="3"/>
        <v>3450</v>
      </c>
    </row>
    <row r="245" spans="1:34" s="40" customFormat="1" ht="51" x14ac:dyDescent="0.2">
      <c r="A245" s="103">
        <v>236</v>
      </c>
      <c r="B245" s="202" t="s">
        <v>377</v>
      </c>
      <c r="C245" s="121" t="s">
        <v>52</v>
      </c>
      <c r="D245" s="146">
        <v>1</v>
      </c>
      <c r="E245" s="43"/>
      <c r="F245" s="43"/>
      <c r="G245" s="43">
        <f>IF('EV TECNICA'!M245="NO CUMPLE",0,'EV TECNICA'!L245)</f>
        <v>7200</v>
      </c>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0">
        <f t="shared" si="3"/>
        <v>7200</v>
      </c>
    </row>
    <row r="246" spans="1:34" s="40" customFormat="1" ht="51" x14ac:dyDescent="0.2">
      <c r="A246" s="103">
        <v>237</v>
      </c>
      <c r="B246" s="202" t="s">
        <v>378</v>
      </c>
      <c r="C246" s="121" t="s">
        <v>379</v>
      </c>
      <c r="D246" s="146">
        <v>1</v>
      </c>
      <c r="E246" s="43"/>
      <c r="F246" s="43"/>
      <c r="G246" s="43"/>
      <c r="H246" s="43"/>
      <c r="I246" s="43"/>
      <c r="J246" s="43"/>
      <c r="K246" s="43"/>
      <c r="L246" s="43"/>
      <c r="M246" s="43"/>
      <c r="N246" s="43"/>
      <c r="O246" s="43"/>
      <c r="P246" s="43">
        <f>IF('EV TECNICA'!AE246="NO CUMPLE",0,'EV TECNICA'!AD246)</f>
        <v>3808119</v>
      </c>
      <c r="Q246" s="43"/>
      <c r="R246" s="43"/>
      <c r="S246" s="43"/>
      <c r="T246" s="43"/>
      <c r="U246" s="43"/>
      <c r="V246" s="43"/>
      <c r="W246" s="43"/>
      <c r="X246" s="43"/>
      <c r="Y246" s="43"/>
      <c r="Z246" s="43"/>
      <c r="AA246" s="43"/>
      <c r="AB246" s="43"/>
      <c r="AC246" s="43"/>
      <c r="AD246" s="43"/>
      <c r="AE246" s="43"/>
      <c r="AF246" s="40">
        <f t="shared" si="3"/>
        <v>3808119</v>
      </c>
    </row>
    <row r="247" spans="1:34" s="40" customFormat="1" ht="38.25" x14ac:dyDescent="0.2">
      <c r="A247" s="103">
        <v>238</v>
      </c>
      <c r="B247" s="202" t="s">
        <v>380</v>
      </c>
      <c r="C247" s="121" t="s">
        <v>381</v>
      </c>
      <c r="D247" s="146">
        <v>1</v>
      </c>
      <c r="E247" s="43"/>
      <c r="F247" s="43"/>
      <c r="G247" s="43"/>
      <c r="H247" s="43"/>
      <c r="I247" s="43"/>
      <c r="J247" s="43"/>
      <c r="K247" s="43"/>
      <c r="L247" s="43"/>
      <c r="M247" s="43"/>
      <c r="N247" s="43"/>
      <c r="O247" s="43"/>
      <c r="P247" s="43">
        <f>IF('EV TECNICA'!AE247="NO CUMPLE",0,'EV TECNICA'!AD247)</f>
        <v>163030</v>
      </c>
      <c r="Q247" s="43"/>
      <c r="R247" s="43"/>
      <c r="S247" s="43"/>
      <c r="T247" s="43"/>
      <c r="U247" s="43">
        <f>IF('EV TECNICA'!AO247="NO CUMPLE",0,'EV TECNICA'!AN247)</f>
        <v>302539.65000000002</v>
      </c>
      <c r="V247" s="43"/>
      <c r="W247" s="43"/>
      <c r="X247" s="43"/>
      <c r="Y247" s="43"/>
      <c r="Z247" s="43"/>
      <c r="AA247" s="43"/>
      <c r="AB247" s="43"/>
      <c r="AC247" s="43"/>
      <c r="AD247" s="43"/>
      <c r="AE247" s="43"/>
      <c r="AF247" s="40">
        <f t="shared" si="3"/>
        <v>163030</v>
      </c>
    </row>
    <row r="248" spans="1:34" s="40" customFormat="1" ht="38.25" x14ac:dyDescent="0.2">
      <c r="A248" s="103">
        <v>239</v>
      </c>
      <c r="B248" s="202" t="s">
        <v>382</v>
      </c>
      <c r="C248" s="121" t="s">
        <v>381</v>
      </c>
      <c r="D248" s="146">
        <v>1</v>
      </c>
      <c r="E248" s="43"/>
      <c r="F248" s="43"/>
      <c r="G248" s="43"/>
      <c r="H248" s="43"/>
      <c r="I248" s="43"/>
      <c r="J248" s="43"/>
      <c r="K248" s="43"/>
      <c r="L248" s="43"/>
      <c r="M248" s="43"/>
      <c r="N248" s="43"/>
      <c r="O248" s="43"/>
      <c r="P248" s="43">
        <f>IF('EV TECNICA'!AE248="NO CUMPLE",0,'EV TECNICA'!AD248)</f>
        <v>171241</v>
      </c>
      <c r="Q248" s="43"/>
      <c r="R248" s="43"/>
      <c r="S248" s="43"/>
      <c r="T248" s="43"/>
      <c r="U248" s="43">
        <f>IF('EV TECNICA'!AO248="NO CUMPLE",0,'EV TECNICA'!AN248)</f>
        <v>302539.65000000002</v>
      </c>
      <c r="V248" s="43"/>
      <c r="W248" s="43"/>
      <c r="X248" s="43"/>
      <c r="Y248" s="43"/>
      <c r="Z248" s="43"/>
      <c r="AA248" s="43"/>
      <c r="AB248" s="43"/>
      <c r="AC248" s="43"/>
      <c r="AD248" s="43"/>
      <c r="AE248" s="43"/>
      <c r="AF248" s="40">
        <f t="shared" si="3"/>
        <v>171241</v>
      </c>
    </row>
    <row r="249" spans="1:34" s="40" customFormat="1" ht="25.5" x14ac:dyDescent="0.2">
      <c r="A249" s="103">
        <v>240</v>
      </c>
      <c r="B249" s="202" t="s">
        <v>383</v>
      </c>
      <c r="C249" s="121" t="s">
        <v>381</v>
      </c>
      <c r="D249" s="146">
        <v>1</v>
      </c>
      <c r="E249" s="43"/>
      <c r="F249" s="43"/>
      <c r="G249" s="43"/>
      <c r="H249" s="43"/>
      <c r="I249" s="43"/>
      <c r="J249" s="43"/>
      <c r="K249" s="43"/>
      <c r="L249" s="43"/>
      <c r="M249" s="43"/>
      <c r="N249" s="43"/>
      <c r="O249" s="43"/>
      <c r="P249" s="43">
        <f>IF('EV TECNICA'!AE249="NO CUMPLE",0,'EV TECNICA'!AD249)</f>
        <v>449831.9</v>
      </c>
      <c r="Q249" s="43"/>
      <c r="R249" s="43"/>
      <c r="S249" s="43"/>
      <c r="T249" s="43"/>
      <c r="U249" s="43">
        <f>IF('EV TECNICA'!AO249="NO CUMPLE",0,'EV TECNICA'!AN249)</f>
        <v>302539.65000000002</v>
      </c>
      <c r="V249" s="43"/>
      <c r="W249" s="43"/>
      <c r="X249" s="43"/>
      <c r="Y249" s="43"/>
      <c r="Z249" s="43"/>
      <c r="AA249" s="43"/>
      <c r="AB249" s="43"/>
      <c r="AC249" s="43"/>
      <c r="AD249" s="43"/>
      <c r="AE249" s="43"/>
      <c r="AF249" s="40">
        <f t="shared" si="3"/>
        <v>302539.65000000002</v>
      </c>
      <c r="AH249" s="198"/>
    </row>
    <row r="250" spans="1:34" s="40" customFormat="1" ht="25.5" x14ac:dyDescent="0.2">
      <c r="A250" s="103">
        <v>241</v>
      </c>
      <c r="B250" s="202" t="s">
        <v>384</v>
      </c>
      <c r="C250" s="121" t="s">
        <v>381</v>
      </c>
      <c r="D250" s="146">
        <v>1</v>
      </c>
      <c r="E250" s="43"/>
      <c r="F250" s="43"/>
      <c r="G250" s="43"/>
      <c r="H250" s="43"/>
      <c r="I250" s="43"/>
      <c r="J250" s="43"/>
      <c r="K250" s="43"/>
      <c r="L250" s="43"/>
      <c r="M250" s="43"/>
      <c r="N250" s="43"/>
      <c r="O250" s="43"/>
      <c r="P250" s="43">
        <f>IF('EV TECNICA'!AE250="NO CUMPLE",0,'EV TECNICA'!AD250)</f>
        <v>163030</v>
      </c>
      <c r="Q250" s="43"/>
      <c r="R250" s="43"/>
      <c r="S250" s="43"/>
      <c r="T250" s="43"/>
      <c r="U250" s="43">
        <f>IF('EV TECNICA'!AO250="NO CUMPLE",0,'EV TECNICA'!AN250)</f>
        <v>302539.65000000002</v>
      </c>
      <c r="V250" s="43"/>
      <c r="W250" s="43"/>
      <c r="X250" s="43"/>
      <c r="Y250" s="43"/>
      <c r="Z250" s="43"/>
      <c r="AA250" s="43"/>
      <c r="AB250" s="43"/>
      <c r="AC250" s="43"/>
      <c r="AD250" s="43"/>
      <c r="AE250" s="43"/>
      <c r="AF250" s="40">
        <f t="shared" si="3"/>
        <v>163030</v>
      </c>
    </row>
    <row r="251" spans="1:34" s="40" customFormat="1" ht="25.5" x14ac:dyDescent="0.2">
      <c r="A251" s="103">
        <v>242</v>
      </c>
      <c r="B251" s="202" t="s">
        <v>385</v>
      </c>
      <c r="C251" s="121" t="s">
        <v>381</v>
      </c>
      <c r="D251" s="146">
        <v>1</v>
      </c>
      <c r="E251" s="43"/>
      <c r="F251" s="43"/>
      <c r="G251" s="43"/>
      <c r="H251" s="43"/>
      <c r="I251" s="43"/>
      <c r="J251" s="43"/>
      <c r="K251" s="43"/>
      <c r="L251" s="43"/>
      <c r="M251" s="43"/>
      <c r="N251" s="43"/>
      <c r="O251" s="43"/>
      <c r="P251" s="43">
        <f>IF('EV TECNICA'!AE251="NO CUMPLE",0,'EV TECNICA'!AD251)</f>
        <v>171241</v>
      </c>
      <c r="Q251" s="43"/>
      <c r="R251" s="43"/>
      <c r="S251" s="43"/>
      <c r="T251" s="43"/>
      <c r="U251" s="43">
        <f>IF('EV TECNICA'!AO251="NO CUMPLE",0,'EV TECNICA'!AN251)</f>
        <v>302539.65000000002</v>
      </c>
      <c r="V251" s="43"/>
      <c r="W251" s="43"/>
      <c r="X251" s="43"/>
      <c r="Y251" s="43"/>
      <c r="Z251" s="43"/>
      <c r="AA251" s="43"/>
      <c r="AB251" s="43"/>
      <c r="AC251" s="43"/>
      <c r="AD251" s="43"/>
      <c r="AE251" s="43"/>
      <c r="AF251" s="40">
        <f t="shared" si="3"/>
        <v>171241</v>
      </c>
    </row>
    <row r="252" spans="1:34" s="40" customFormat="1" ht="25.5" x14ac:dyDescent="0.2">
      <c r="A252" s="103">
        <v>243</v>
      </c>
      <c r="B252" s="202" t="s">
        <v>386</v>
      </c>
      <c r="C252" s="121" t="s">
        <v>381</v>
      </c>
      <c r="D252" s="146">
        <v>1</v>
      </c>
      <c r="E252" s="43"/>
      <c r="F252" s="43"/>
      <c r="G252" s="43"/>
      <c r="H252" s="43"/>
      <c r="I252" s="43"/>
      <c r="J252" s="43"/>
      <c r="K252" s="43"/>
      <c r="L252" s="43"/>
      <c r="M252" s="43"/>
      <c r="N252" s="43"/>
      <c r="O252" s="43"/>
      <c r="P252" s="43">
        <f>IF('EV TECNICA'!AE252="NO CUMPLE",0,'EV TECNICA'!AD252)</f>
        <v>163030</v>
      </c>
      <c r="Q252" s="43"/>
      <c r="R252" s="43"/>
      <c r="S252" s="43"/>
      <c r="T252" s="43"/>
      <c r="U252" s="43">
        <f>IF('EV TECNICA'!AO252="NO CUMPLE",0,'EV TECNICA'!AN252)</f>
        <v>302539.65000000002</v>
      </c>
      <c r="V252" s="43"/>
      <c r="W252" s="43"/>
      <c r="X252" s="43"/>
      <c r="Y252" s="43"/>
      <c r="Z252" s="43"/>
      <c r="AA252" s="43"/>
      <c r="AB252" s="43"/>
      <c r="AC252" s="43"/>
      <c r="AD252" s="43"/>
      <c r="AE252" s="43"/>
      <c r="AF252" s="40">
        <f t="shared" si="3"/>
        <v>163030</v>
      </c>
    </row>
    <row r="253" spans="1:34" s="40" customFormat="1" ht="25.5" x14ac:dyDescent="0.2">
      <c r="A253" s="103">
        <v>244</v>
      </c>
      <c r="B253" s="202" t="s">
        <v>387</v>
      </c>
      <c r="C253" s="121" t="s">
        <v>381</v>
      </c>
      <c r="D253" s="146">
        <v>1</v>
      </c>
      <c r="E253" s="43"/>
      <c r="F253" s="43"/>
      <c r="G253" s="43"/>
      <c r="H253" s="43"/>
      <c r="I253" s="43"/>
      <c r="J253" s="43"/>
      <c r="K253" s="43"/>
      <c r="L253" s="43"/>
      <c r="M253" s="43"/>
      <c r="N253" s="43"/>
      <c r="O253" s="43"/>
      <c r="P253" s="43">
        <f>IF('EV TECNICA'!AE253="NO CUMPLE",0,'EV TECNICA'!AD253)</f>
        <v>171241</v>
      </c>
      <c r="Q253" s="43"/>
      <c r="R253" s="43"/>
      <c r="S253" s="43"/>
      <c r="T253" s="43"/>
      <c r="U253" s="43">
        <f>IF('EV TECNICA'!AO253="NO CUMPLE",0,'EV TECNICA'!AN253)</f>
        <v>302539.65000000002</v>
      </c>
      <c r="V253" s="43"/>
      <c r="W253" s="43"/>
      <c r="X253" s="43"/>
      <c r="Y253" s="43"/>
      <c r="Z253" s="43"/>
      <c r="AA253" s="43"/>
      <c r="AB253" s="43"/>
      <c r="AC253" s="43"/>
      <c r="AD253" s="43"/>
      <c r="AE253" s="43"/>
      <c r="AF253" s="40">
        <f t="shared" si="3"/>
        <v>171241</v>
      </c>
    </row>
    <row r="254" spans="1:34" s="40" customFormat="1" ht="25.5" x14ac:dyDescent="0.2">
      <c r="A254" s="103">
        <v>245</v>
      </c>
      <c r="B254" s="202" t="s">
        <v>388</v>
      </c>
      <c r="C254" s="121" t="s">
        <v>381</v>
      </c>
      <c r="D254" s="146">
        <v>1</v>
      </c>
      <c r="E254" s="43"/>
      <c r="F254" s="43"/>
      <c r="G254" s="43"/>
      <c r="H254" s="43"/>
      <c r="I254" s="43"/>
      <c r="J254" s="43"/>
      <c r="K254" s="43"/>
      <c r="L254" s="43"/>
      <c r="M254" s="43"/>
      <c r="N254" s="43"/>
      <c r="O254" s="43"/>
      <c r="P254" s="43">
        <f>IF('EV TECNICA'!AE254="NO CUMPLE",0,'EV TECNICA'!AD254)</f>
        <v>379715.91000000003</v>
      </c>
      <c r="Q254" s="43"/>
      <c r="R254" s="43"/>
      <c r="S254" s="43"/>
      <c r="T254" s="43"/>
      <c r="U254" s="43">
        <f>IF('EV TECNICA'!AO254="NO CUMPLE",0,'EV TECNICA'!AN254)</f>
        <v>601264.16</v>
      </c>
      <c r="V254" s="43"/>
      <c r="W254" s="43"/>
      <c r="X254" s="43"/>
      <c r="Y254" s="43"/>
      <c r="Z254" s="43"/>
      <c r="AA254" s="43"/>
      <c r="AB254" s="43"/>
      <c r="AC254" s="43"/>
      <c r="AD254" s="43"/>
      <c r="AE254" s="43"/>
      <c r="AF254" s="40">
        <f t="shared" si="3"/>
        <v>379715.91000000003</v>
      </c>
    </row>
    <row r="255" spans="1:34" s="40" customFormat="1" ht="25.5" x14ac:dyDescent="0.2">
      <c r="A255" s="103">
        <v>246</v>
      </c>
      <c r="B255" s="202" t="s">
        <v>389</v>
      </c>
      <c r="C255" s="121" t="s">
        <v>381</v>
      </c>
      <c r="D255" s="146">
        <v>1</v>
      </c>
      <c r="E255" s="43"/>
      <c r="F255" s="43"/>
      <c r="G255" s="43"/>
      <c r="H255" s="43"/>
      <c r="I255" s="43"/>
      <c r="J255" s="43"/>
      <c r="K255" s="43"/>
      <c r="L255" s="43"/>
      <c r="M255" s="43"/>
      <c r="N255" s="43"/>
      <c r="O255" s="43"/>
      <c r="P255" s="43">
        <f>IF('EV TECNICA'!AE255="NO CUMPLE",0,'EV TECNICA'!AD255)</f>
        <v>449831.9</v>
      </c>
      <c r="Q255" s="43"/>
      <c r="R255" s="43"/>
      <c r="S255" s="43"/>
      <c r="T255" s="43"/>
      <c r="U255" s="43">
        <f>IF('EV TECNICA'!AO255="NO CUMPLE",0,'EV TECNICA'!AN255)</f>
        <v>634496.1</v>
      </c>
      <c r="V255" s="43"/>
      <c r="W255" s="43"/>
      <c r="X255" s="43"/>
      <c r="Y255" s="43"/>
      <c r="Z255" s="43"/>
      <c r="AA255" s="43"/>
      <c r="AB255" s="43"/>
      <c r="AC255" s="43"/>
      <c r="AD255" s="43"/>
      <c r="AE255" s="43"/>
      <c r="AF255" s="40">
        <f t="shared" si="3"/>
        <v>449831.9</v>
      </c>
    </row>
    <row r="256" spans="1:34" s="40" customFormat="1" ht="25.5" x14ac:dyDescent="0.2">
      <c r="A256" s="103">
        <v>247</v>
      </c>
      <c r="B256" s="202" t="s">
        <v>390</v>
      </c>
      <c r="C256" s="121" t="s">
        <v>381</v>
      </c>
      <c r="D256" s="146">
        <v>1</v>
      </c>
      <c r="E256" s="43"/>
      <c r="F256" s="43"/>
      <c r="G256" s="43"/>
      <c r="H256" s="43"/>
      <c r="I256" s="43"/>
      <c r="J256" s="43"/>
      <c r="K256" s="43"/>
      <c r="L256" s="43"/>
      <c r="M256" s="43"/>
      <c r="N256" s="43"/>
      <c r="O256" s="43"/>
      <c r="P256" s="43">
        <f>IF('EV TECNICA'!AE256="NO CUMPLE",0,'EV TECNICA'!AD256)</f>
        <v>379715.91000000003</v>
      </c>
      <c r="Q256" s="43"/>
      <c r="R256" s="43"/>
      <c r="S256" s="43"/>
      <c r="T256" s="43"/>
      <c r="U256" s="43">
        <f>IF('EV TECNICA'!AO256="NO CUMPLE",0,'EV TECNICA'!AN256)</f>
        <v>621414.43000000005</v>
      </c>
      <c r="V256" s="43"/>
      <c r="W256" s="43"/>
      <c r="X256" s="43"/>
      <c r="Y256" s="43"/>
      <c r="Z256" s="43"/>
      <c r="AA256" s="43"/>
      <c r="AB256" s="43"/>
      <c r="AC256" s="43"/>
      <c r="AD256" s="43"/>
      <c r="AE256" s="43"/>
      <c r="AF256" s="40">
        <f t="shared" si="3"/>
        <v>379715.91000000003</v>
      </c>
    </row>
    <row r="257" spans="1:34" s="40" customFormat="1" ht="38.25" x14ac:dyDescent="0.2">
      <c r="A257" s="103">
        <v>248</v>
      </c>
      <c r="B257" s="202" t="s">
        <v>391</v>
      </c>
      <c r="C257" s="121" t="s">
        <v>381</v>
      </c>
      <c r="D257" s="146">
        <v>1</v>
      </c>
      <c r="E257" s="43"/>
      <c r="F257" s="43"/>
      <c r="G257" s="43"/>
      <c r="H257" s="43"/>
      <c r="I257" s="43"/>
      <c r="J257" s="43"/>
      <c r="K257" s="43"/>
      <c r="L257" s="43"/>
      <c r="M257" s="43"/>
      <c r="N257" s="43"/>
      <c r="O257" s="43"/>
      <c r="P257" s="43">
        <f>IF('EV TECNICA'!AE257="NO CUMPLE",0,'EV TECNICA'!AD257)</f>
        <v>449831.9</v>
      </c>
      <c r="Q257" s="43"/>
      <c r="R257" s="43"/>
      <c r="S257" s="43"/>
      <c r="T257" s="43"/>
      <c r="U257" s="43">
        <f>IF('EV TECNICA'!AO257="NO CUMPLE",0,'EV TECNICA'!AN257)</f>
        <v>634496.1</v>
      </c>
      <c r="V257" s="43"/>
      <c r="W257" s="43"/>
      <c r="X257" s="43"/>
      <c r="Y257" s="43"/>
      <c r="Z257" s="43"/>
      <c r="AA257" s="43"/>
      <c r="AB257" s="43"/>
      <c r="AC257" s="43"/>
      <c r="AD257" s="43"/>
      <c r="AE257" s="43"/>
      <c r="AF257" s="40">
        <f t="shared" si="3"/>
        <v>449831.9</v>
      </c>
    </row>
    <row r="258" spans="1:34" s="40" customFormat="1" ht="38.25" x14ac:dyDescent="0.2">
      <c r="A258" s="103">
        <v>249</v>
      </c>
      <c r="B258" s="202" t="s">
        <v>392</v>
      </c>
      <c r="C258" s="121" t="s">
        <v>381</v>
      </c>
      <c r="D258" s="146">
        <v>1</v>
      </c>
      <c r="E258" s="43"/>
      <c r="F258" s="43"/>
      <c r="G258" s="43"/>
      <c r="H258" s="43"/>
      <c r="I258" s="43"/>
      <c r="J258" s="43"/>
      <c r="K258" s="43"/>
      <c r="L258" s="43"/>
      <c r="M258" s="43"/>
      <c r="N258" s="43"/>
      <c r="O258" s="43"/>
      <c r="P258" s="43">
        <f>IF('EV TECNICA'!AE258="NO CUMPLE",0,'EV TECNICA'!AD258)</f>
        <v>379715.91000000003</v>
      </c>
      <c r="Q258" s="43"/>
      <c r="R258" s="43"/>
      <c r="S258" s="43"/>
      <c r="T258" s="43"/>
      <c r="U258" s="43">
        <f>IF('EV TECNICA'!AO258="NO CUMPLE",0,'EV TECNICA'!AN258)</f>
        <v>610986.46</v>
      </c>
      <c r="V258" s="43"/>
      <c r="W258" s="43"/>
      <c r="X258" s="43"/>
      <c r="Y258" s="43"/>
      <c r="Z258" s="43"/>
      <c r="AA258" s="43"/>
      <c r="AB258" s="43"/>
      <c r="AC258" s="43"/>
      <c r="AD258" s="43"/>
      <c r="AE258" s="43"/>
      <c r="AF258" s="40">
        <f t="shared" si="3"/>
        <v>379715.91000000003</v>
      </c>
    </row>
    <row r="259" spans="1:34" s="40" customFormat="1" ht="38.25" x14ac:dyDescent="0.2">
      <c r="A259" s="103">
        <v>250</v>
      </c>
      <c r="B259" s="202" t="s">
        <v>393</v>
      </c>
      <c r="C259" s="121" t="s">
        <v>381</v>
      </c>
      <c r="D259" s="146">
        <v>1</v>
      </c>
      <c r="E259" s="43"/>
      <c r="F259" s="43"/>
      <c r="G259" s="43"/>
      <c r="H259" s="43"/>
      <c r="I259" s="43"/>
      <c r="J259" s="43"/>
      <c r="K259" s="43"/>
      <c r="L259" s="43"/>
      <c r="M259" s="43"/>
      <c r="N259" s="43"/>
      <c r="O259" s="43"/>
      <c r="P259" s="43">
        <f>IF('EV TECNICA'!AE259="NO CUMPLE",0,'EV TECNICA'!AD259)</f>
        <v>449831.9</v>
      </c>
      <c r="Q259" s="43"/>
      <c r="R259" s="43"/>
      <c r="S259" s="43"/>
      <c r="T259" s="43"/>
      <c r="U259" s="43">
        <f>IF('EV TECNICA'!AO259="NO CUMPLE",0,'EV TECNICA'!AN259)</f>
        <v>621414.43000000005</v>
      </c>
      <c r="V259" s="43"/>
      <c r="W259" s="43"/>
      <c r="X259" s="43"/>
      <c r="Y259" s="43"/>
      <c r="Z259" s="43"/>
      <c r="AA259" s="43"/>
      <c r="AB259" s="43"/>
      <c r="AC259" s="43"/>
      <c r="AD259" s="43"/>
      <c r="AE259" s="43"/>
      <c r="AF259" s="40">
        <f t="shared" si="3"/>
        <v>449831.9</v>
      </c>
    </row>
    <row r="260" spans="1:34" s="40" customFormat="1" ht="38.25" x14ac:dyDescent="0.2">
      <c r="A260" s="103">
        <v>251</v>
      </c>
      <c r="B260" s="202" t="s">
        <v>394</v>
      </c>
      <c r="C260" s="121" t="s">
        <v>381</v>
      </c>
      <c r="D260" s="146">
        <v>1</v>
      </c>
      <c r="E260" s="43"/>
      <c r="F260" s="43"/>
      <c r="G260" s="43"/>
      <c r="H260" s="43"/>
      <c r="I260" s="43"/>
      <c r="J260" s="43"/>
      <c r="K260" s="43"/>
      <c r="L260" s="43"/>
      <c r="M260" s="43"/>
      <c r="N260" s="43"/>
      <c r="O260" s="43"/>
      <c r="P260" s="43">
        <f>IF('EV TECNICA'!AE260="NO CUMPLE",0,'EV TECNICA'!AD260)</f>
        <v>379715.91000000003</v>
      </c>
      <c r="Q260" s="43"/>
      <c r="R260" s="43"/>
      <c r="S260" s="43"/>
      <c r="T260" s="43"/>
      <c r="U260" s="43">
        <f>IF('EV TECNICA'!AO260="NO CUMPLE",0,'EV TECNICA'!AN260)</f>
        <v>601264.16</v>
      </c>
      <c r="V260" s="43"/>
      <c r="W260" s="43"/>
      <c r="X260" s="43"/>
      <c r="Y260" s="43"/>
      <c r="Z260" s="43"/>
      <c r="AA260" s="43"/>
      <c r="AB260" s="43"/>
      <c r="AC260" s="43"/>
      <c r="AD260" s="43"/>
      <c r="AE260" s="43"/>
      <c r="AF260" s="40">
        <f t="shared" si="3"/>
        <v>379715.91000000003</v>
      </c>
    </row>
    <row r="261" spans="1:34" s="40" customFormat="1" ht="38.25" x14ac:dyDescent="0.2">
      <c r="A261" s="103">
        <v>252</v>
      </c>
      <c r="B261" s="202" t="s">
        <v>395</v>
      </c>
      <c r="C261" s="121" t="s">
        <v>381</v>
      </c>
      <c r="D261" s="146">
        <v>1</v>
      </c>
      <c r="E261" s="43"/>
      <c r="F261" s="43"/>
      <c r="G261" s="43"/>
      <c r="H261" s="43"/>
      <c r="I261" s="43"/>
      <c r="J261" s="43"/>
      <c r="K261" s="43"/>
      <c r="L261" s="43"/>
      <c r="M261" s="43"/>
      <c r="N261" s="43"/>
      <c r="O261" s="43"/>
      <c r="P261" s="43">
        <f>IF('EV TECNICA'!AE261="NO CUMPLE",0,'EV TECNICA'!AD261)</f>
        <v>379715.91000000003</v>
      </c>
      <c r="Q261" s="43"/>
      <c r="R261" s="43"/>
      <c r="S261" s="43"/>
      <c r="T261" s="43"/>
      <c r="U261" s="43">
        <f>IF('EV TECNICA'!AO261="NO CUMPLE",0,'EV TECNICA'!AN261)</f>
        <v>610986.46</v>
      </c>
      <c r="V261" s="43"/>
      <c r="W261" s="43"/>
      <c r="X261" s="43"/>
      <c r="Y261" s="43"/>
      <c r="Z261" s="43"/>
      <c r="AA261" s="43"/>
      <c r="AB261" s="43"/>
      <c r="AC261" s="43"/>
      <c r="AD261" s="43"/>
      <c r="AE261" s="43"/>
      <c r="AF261" s="40">
        <f t="shared" si="3"/>
        <v>379715.91000000003</v>
      </c>
    </row>
    <row r="262" spans="1:34" s="40" customFormat="1" ht="38.25" x14ac:dyDescent="0.2">
      <c r="A262" s="103">
        <v>253</v>
      </c>
      <c r="B262" s="202" t="s">
        <v>396</v>
      </c>
      <c r="C262" s="121" t="s">
        <v>381</v>
      </c>
      <c r="D262" s="146">
        <v>1</v>
      </c>
      <c r="E262" s="43"/>
      <c r="F262" s="43"/>
      <c r="G262" s="43"/>
      <c r="H262" s="43"/>
      <c r="I262" s="43"/>
      <c r="J262" s="43"/>
      <c r="K262" s="43"/>
      <c r="L262" s="43"/>
      <c r="M262" s="43"/>
      <c r="N262" s="43"/>
      <c r="O262" s="43"/>
      <c r="P262" s="43">
        <f>IF('EV TECNICA'!AE262="NO CUMPLE",0,'EV TECNICA'!AD262)</f>
        <v>449831.9</v>
      </c>
      <c r="Q262" s="43"/>
      <c r="R262" s="43"/>
      <c r="S262" s="43"/>
      <c r="T262" s="43"/>
      <c r="U262" s="43">
        <f>IF('EV TECNICA'!AO262="NO CUMPLE",0,'EV TECNICA'!AN262)</f>
        <v>621414.43000000005</v>
      </c>
      <c r="V262" s="43"/>
      <c r="W262" s="43"/>
      <c r="X262" s="43"/>
      <c r="Y262" s="43"/>
      <c r="Z262" s="43"/>
      <c r="AA262" s="43"/>
      <c r="AB262" s="43"/>
      <c r="AC262" s="43"/>
      <c r="AD262" s="43"/>
      <c r="AE262" s="43"/>
      <c r="AF262" s="40">
        <f t="shared" si="3"/>
        <v>449831.9</v>
      </c>
    </row>
    <row r="263" spans="1:34" s="40" customFormat="1" ht="38.25" x14ac:dyDescent="0.2">
      <c r="A263" s="103">
        <v>254</v>
      </c>
      <c r="B263" s="202" t="s">
        <v>397</v>
      </c>
      <c r="C263" s="121" t="s">
        <v>381</v>
      </c>
      <c r="D263" s="146">
        <v>1</v>
      </c>
      <c r="E263" s="43"/>
      <c r="F263" s="43"/>
      <c r="G263" s="43"/>
      <c r="H263" s="43"/>
      <c r="I263" s="43"/>
      <c r="J263" s="43"/>
      <c r="K263" s="43"/>
      <c r="L263" s="43"/>
      <c r="M263" s="43"/>
      <c r="N263" s="43"/>
      <c r="O263" s="43"/>
      <c r="P263" s="43">
        <f>IF('EV TECNICA'!AE263="NO CUMPLE",0,'EV TECNICA'!AD263)</f>
        <v>379715.91000000003</v>
      </c>
      <c r="Q263" s="43"/>
      <c r="R263" s="43"/>
      <c r="S263" s="43"/>
      <c r="T263" s="43"/>
      <c r="U263" s="43">
        <f>IF('EV TECNICA'!AO263="NO CUMPLE",0,'EV TECNICA'!AN263)</f>
        <v>601265.35</v>
      </c>
      <c r="V263" s="43"/>
      <c r="W263" s="43"/>
      <c r="X263" s="43"/>
      <c r="Y263" s="43"/>
      <c r="Z263" s="43"/>
      <c r="AA263" s="43"/>
      <c r="AB263" s="43"/>
      <c r="AC263" s="43"/>
      <c r="AD263" s="43"/>
      <c r="AE263" s="43"/>
      <c r="AF263" s="40">
        <f t="shared" si="3"/>
        <v>379715.91000000003</v>
      </c>
    </row>
    <row r="264" spans="1:34" s="40" customFormat="1" ht="25.5" x14ac:dyDescent="0.2">
      <c r="A264" s="103">
        <v>255</v>
      </c>
      <c r="B264" s="202" t="s">
        <v>398</v>
      </c>
      <c r="C264" s="121" t="s">
        <v>381</v>
      </c>
      <c r="D264" s="146">
        <v>1</v>
      </c>
      <c r="E264" s="43"/>
      <c r="F264" s="43"/>
      <c r="G264" s="43"/>
      <c r="H264" s="43"/>
      <c r="I264" s="43"/>
      <c r="J264" s="43"/>
      <c r="K264" s="43"/>
      <c r="L264" s="43"/>
      <c r="M264" s="43"/>
      <c r="N264" s="43"/>
      <c r="O264" s="43"/>
      <c r="P264" s="43">
        <f>IF('EV TECNICA'!AE264="NO CUMPLE",0,'EV TECNICA'!AD264)</f>
        <v>379715.91000000003</v>
      </c>
      <c r="Q264" s="43"/>
      <c r="R264" s="43"/>
      <c r="S264" s="43"/>
      <c r="T264" s="43"/>
      <c r="U264" s="43">
        <f>IF('EV TECNICA'!AO264="NO CUMPLE",0,'EV TECNICA'!AN264)</f>
        <v>610987.65</v>
      </c>
      <c r="V264" s="43"/>
      <c r="W264" s="43"/>
      <c r="X264" s="43"/>
      <c r="Y264" s="43"/>
      <c r="Z264" s="43"/>
      <c r="AA264" s="43"/>
      <c r="AB264" s="43"/>
      <c r="AC264" s="43"/>
      <c r="AD264" s="43"/>
      <c r="AE264" s="43"/>
      <c r="AF264" s="40">
        <f t="shared" si="3"/>
        <v>379715.91000000003</v>
      </c>
    </row>
    <row r="265" spans="1:34" s="40" customFormat="1" ht="25.5" x14ac:dyDescent="0.2">
      <c r="A265" s="103">
        <v>256</v>
      </c>
      <c r="B265" s="202" t="s">
        <v>399</v>
      </c>
      <c r="C265" s="121" t="s">
        <v>381</v>
      </c>
      <c r="D265" s="146">
        <v>1</v>
      </c>
      <c r="E265" s="43"/>
      <c r="F265" s="43"/>
      <c r="G265" s="43"/>
      <c r="H265" s="43"/>
      <c r="I265" s="43"/>
      <c r="J265" s="43"/>
      <c r="K265" s="43"/>
      <c r="L265" s="43"/>
      <c r="M265" s="43"/>
      <c r="N265" s="43"/>
      <c r="O265" s="43"/>
      <c r="P265" s="43">
        <f>IF('EV TECNICA'!AE265="NO CUMPLE",0,'EV TECNICA'!AD265)</f>
        <v>449831.9</v>
      </c>
      <c r="Q265" s="43"/>
      <c r="R265" s="43"/>
      <c r="S265" s="43"/>
      <c r="T265" s="43"/>
      <c r="U265" s="43">
        <f>IF('EV TECNICA'!AO265="NO CUMPLE",0,'EV TECNICA'!AN265)</f>
        <v>622400.93999999994</v>
      </c>
      <c r="V265" s="43"/>
      <c r="W265" s="43"/>
      <c r="X265" s="43"/>
      <c r="Y265" s="43"/>
      <c r="Z265" s="43"/>
      <c r="AA265" s="43"/>
      <c r="AB265" s="43"/>
      <c r="AC265" s="43"/>
      <c r="AD265" s="43"/>
      <c r="AE265" s="43"/>
      <c r="AF265" s="40">
        <f t="shared" si="3"/>
        <v>449831.9</v>
      </c>
    </row>
    <row r="266" spans="1:34" s="40" customFormat="1" ht="25.5" x14ac:dyDescent="0.2">
      <c r="A266" s="103">
        <v>257</v>
      </c>
      <c r="B266" s="202" t="s">
        <v>400</v>
      </c>
      <c r="C266" s="121" t="s">
        <v>381</v>
      </c>
      <c r="D266" s="146">
        <v>1</v>
      </c>
      <c r="E266" s="43"/>
      <c r="F266" s="43"/>
      <c r="G266" s="43"/>
      <c r="H266" s="43"/>
      <c r="I266" s="43"/>
      <c r="J266" s="43"/>
      <c r="K266" s="43"/>
      <c r="L266" s="43"/>
      <c r="M266" s="43"/>
      <c r="N266" s="43"/>
      <c r="O266" s="43"/>
      <c r="P266" s="43">
        <f>IF('EV TECNICA'!AE266="NO CUMPLE",0,'EV TECNICA'!AD266)</f>
        <v>449831.9</v>
      </c>
      <c r="Q266" s="43"/>
      <c r="R266" s="43"/>
      <c r="S266" s="43"/>
      <c r="T266" s="43"/>
      <c r="U266" s="43">
        <f>IF('EV TECNICA'!AO266="NO CUMPLE",0,'EV TECNICA'!AN266)</f>
        <v>634496.1</v>
      </c>
      <c r="V266" s="43"/>
      <c r="W266" s="43"/>
      <c r="X266" s="43"/>
      <c r="Y266" s="43"/>
      <c r="Z266" s="43"/>
      <c r="AA266" s="43"/>
      <c r="AB266" s="43"/>
      <c r="AC266" s="43"/>
      <c r="AD266" s="43"/>
      <c r="AE266" s="43"/>
      <c r="AF266" s="40">
        <f t="shared" si="3"/>
        <v>449831.9</v>
      </c>
    </row>
    <row r="267" spans="1:34" s="40" customFormat="1" ht="25.5" x14ac:dyDescent="0.2">
      <c r="A267" s="103">
        <v>258</v>
      </c>
      <c r="B267" s="202" t="s">
        <v>401</v>
      </c>
      <c r="C267" s="121" t="s">
        <v>381</v>
      </c>
      <c r="D267" s="146">
        <v>1</v>
      </c>
      <c r="E267" s="43"/>
      <c r="F267" s="43"/>
      <c r="G267" s="43"/>
      <c r="H267" s="43"/>
      <c r="I267" s="43"/>
      <c r="J267" s="43"/>
      <c r="K267" s="43"/>
      <c r="L267" s="43"/>
      <c r="M267" s="43"/>
      <c r="N267" s="43"/>
      <c r="O267" s="43"/>
      <c r="P267" s="43">
        <f>IF('EV TECNICA'!AE267="NO CUMPLE",0,'EV TECNICA'!AD267)</f>
        <v>379715.91000000003</v>
      </c>
      <c r="Q267" s="43"/>
      <c r="R267" s="43"/>
      <c r="S267" s="43"/>
      <c r="T267" s="43"/>
      <c r="U267" s="43">
        <f>IF('EV TECNICA'!AO267="NO CUMPLE",0,'EV TECNICA'!AN267)</f>
        <v>625558.01</v>
      </c>
      <c r="V267" s="43"/>
      <c r="W267" s="43"/>
      <c r="X267" s="43"/>
      <c r="Y267" s="43"/>
      <c r="Z267" s="43"/>
      <c r="AA267" s="43"/>
      <c r="AB267" s="43"/>
      <c r="AC267" s="43"/>
      <c r="AD267" s="43"/>
      <c r="AE267" s="43"/>
      <c r="AF267" s="40">
        <f t="shared" ref="AF267:AF330" si="4">MIN(E267:AE267)</f>
        <v>379715.91000000003</v>
      </c>
    </row>
    <row r="268" spans="1:34" s="40" customFormat="1" ht="25.5" x14ac:dyDescent="0.2">
      <c r="A268" s="103">
        <v>259</v>
      </c>
      <c r="B268" s="202" t="s">
        <v>402</v>
      </c>
      <c r="C268" s="121" t="s">
        <v>381</v>
      </c>
      <c r="D268" s="146">
        <v>1</v>
      </c>
      <c r="E268" s="43"/>
      <c r="F268" s="43"/>
      <c r="G268" s="43"/>
      <c r="H268" s="43"/>
      <c r="I268" s="43"/>
      <c r="J268" s="43"/>
      <c r="K268" s="43"/>
      <c r="L268" s="43"/>
      <c r="M268" s="43"/>
      <c r="N268" s="43"/>
      <c r="O268" s="43"/>
      <c r="P268" s="43">
        <f>IF('EV TECNICA'!AE268="NO CUMPLE",0,'EV TECNICA'!AD268)</f>
        <v>379715.91000000003</v>
      </c>
      <c r="Q268" s="43"/>
      <c r="R268" s="43"/>
      <c r="S268" s="43"/>
      <c r="T268" s="43"/>
      <c r="U268" s="43">
        <f>IF('EV TECNICA'!AO268="NO CUMPLE",0,'EV TECNICA'!AN268)</f>
        <v>610987.65</v>
      </c>
      <c r="V268" s="43"/>
      <c r="W268" s="43"/>
      <c r="X268" s="43"/>
      <c r="Y268" s="43"/>
      <c r="Z268" s="43"/>
      <c r="AA268" s="43"/>
      <c r="AB268" s="43"/>
      <c r="AC268" s="43"/>
      <c r="AD268" s="43"/>
      <c r="AE268" s="43"/>
      <c r="AF268" s="40">
        <f t="shared" si="4"/>
        <v>379715.91000000003</v>
      </c>
    </row>
    <row r="269" spans="1:34" s="40" customFormat="1" ht="25.5" x14ac:dyDescent="0.2">
      <c r="A269" s="103">
        <v>260</v>
      </c>
      <c r="B269" s="202" t="s">
        <v>403</v>
      </c>
      <c r="C269" s="121" t="s">
        <v>381</v>
      </c>
      <c r="D269" s="146">
        <v>1</v>
      </c>
      <c r="E269" s="43"/>
      <c r="F269" s="43"/>
      <c r="G269" s="43"/>
      <c r="H269" s="43"/>
      <c r="I269" s="43"/>
      <c r="J269" s="43"/>
      <c r="K269" s="43"/>
      <c r="L269" s="43"/>
      <c r="M269" s="43"/>
      <c r="N269" s="43"/>
      <c r="O269" s="43"/>
      <c r="P269" s="43">
        <f>IF('EV TECNICA'!AE269="NO CUMPLE",0,'EV TECNICA'!AD269)</f>
        <v>449831.9</v>
      </c>
      <c r="Q269" s="43"/>
      <c r="R269" s="43"/>
      <c r="S269" s="43"/>
      <c r="T269" s="43"/>
      <c r="U269" s="43">
        <f>IF('EV TECNICA'!AO269="NO CUMPLE",0,'EV TECNICA'!AN269)</f>
        <v>621414.43000000005</v>
      </c>
      <c r="V269" s="43"/>
      <c r="W269" s="43"/>
      <c r="X269" s="43"/>
      <c r="Y269" s="43"/>
      <c r="Z269" s="43"/>
      <c r="AA269" s="43"/>
      <c r="AB269" s="43"/>
      <c r="AC269" s="43"/>
      <c r="AD269" s="43"/>
      <c r="AE269" s="43"/>
      <c r="AF269" s="40">
        <f t="shared" si="4"/>
        <v>449831.9</v>
      </c>
    </row>
    <row r="270" spans="1:34" s="40" customFormat="1" ht="89.25" x14ac:dyDescent="0.2">
      <c r="A270" s="103">
        <v>261</v>
      </c>
      <c r="B270" s="202" t="s">
        <v>404</v>
      </c>
      <c r="C270" s="121" t="s">
        <v>405</v>
      </c>
      <c r="D270" s="146">
        <v>1</v>
      </c>
      <c r="E270" s="43"/>
      <c r="F270" s="43"/>
      <c r="G270" s="43"/>
      <c r="H270" s="43"/>
      <c r="I270" s="43"/>
      <c r="J270" s="43"/>
      <c r="K270" s="43">
        <f>IF('EV TECNICA'!U270="NO CUMPLE",0,'EV TECNICA'!T270)</f>
        <v>70017.22</v>
      </c>
      <c r="L270" s="43"/>
      <c r="M270" s="43"/>
      <c r="N270" s="43"/>
      <c r="O270" s="43"/>
      <c r="P270" s="43"/>
      <c r="Q270" s="43"/>
      <c r="R270" s="43"/>
      <c r="S270" s="43"/>
      <c r="T270" s="43"/>
      <c r="U270" s="43"/>
      <c r="V270" s="43"/>
      <c r="W270" s="43"/>
      <c r="X270" s="43"/>
      <c r="Y270" s="43"/>
      <c r="Z270" s="43"/>
      <c r="AA270" s="43"/>
      <c r="AB270" s="43"/>
      <c r="AC270" s="43"/>
      <c r="AD270" s="43"/>
      <c r="AE270" s="43"/>
      <c r="AF270" s="40">
        <f t="shared" si="4"/>
        <v>70017.22</v>
      </c>
      <c r="AH270" s="198"/>
    </row>
    <row r="271" spans="1:34" s="40" customFormat="1" ht="12.75" x14ac:dyDescent="0.2">
      <c r="A271" s="103">
        <v>262</v>
      </c>
      <c r="B271" s="202" t="s">
        <v>406</v>
      </c>
      <c r="C271" s="121" t="s">
        <v>407</v>
      </c>
      <c r="D271" s="146">
        <v>1</v>
      </c>
      <c r="E271" s="43"/>
      <c r="F271" s="43"/>
      <c r="G271" s="43"/>
      <c r="H271" s="43"/>
      <c r="I271" s="43"/>
      <c r="J271" s="43"/>
      <c r="K271" s="43"/>
      <c r="L271" s="43"/>
      <c r="M271" s="43"/>
      <c r="N271" s="43"/>
      <c r="O271" s="43"/>
      <c r="P271" s="43"/>
      <c r="Q271" s="43"/>
      <c r="R271" s="43"/>
      <c r="S271" s="43"/>
      <c r="T271" s="43"/>
      <c r="U271" s="43">
        <f>IF('EV TECNICA'!AO271="NO CUMPLE",0,'EV TECNICA'!AN271)</f>
        <v>217167.86</v>
      </c>
      <c r="V271" s="43"/>
      <c r="W271" s="43"/>
      <c r="X271" s="43"/>
      <c r="Y271" s="43"/>
      <c r="Z271" s="43"/>
      <c r="AA271" s="43"/>
      <c r="AB271" s="43"/>
      <c r="AC271" s="43"/>
      <c r="AD271" s="43"/>
      <c r="AE271" s="43">
        <f>IF('EV TECNICA'!BI271="NO CUMPLE",0,'EV TECNICA'!BH271)</f>
        <v>247996</v>
      </c>
      <c r="AF271" s="40">
        <f t="shared" si="4"/>
        <v>217167.86</v>
      </c>
    </row>
    <row r="272" spans="1:34" s="40" customFormat="1" ht="12.75" x14ac:dyDescent="0.2">
      <c r="A272" s="103">
        <v>263</v>
      </c>
      <c r="B272" s="202" t="s">
        <v>408</v>
      </c>
      <c r="C272" s="121" t="s">
        <v>407</v>
      </c>
      <c r="D272" s="146">
        <v>1</v>
      </c>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c r="AD272" s="43"/>
      <c r="AE272" s="43">
        <f>IF('EV TECNICA'!BI272="NO CUMPLE",0,'EV TECNICA'!BH272)</f>
        <v>452200</v>
      </c>
      <c r="AF272" s="40">
        <f t="shared" si="4"/>
        <v>452200</v>
      </c>
    </row>
    <row r="273" spans="1:32" s="40" customFormat="1" ht="25.5" x14ac:dyDescent="0.2">
      <c r="A273" s="103">
        <v>264</v>
      </c>
      <c r="B273" s="202" t="s">
        <v>409</v>
      </c>
      <c r="C273" s="121" t="s">
        <v>410</v>
      </c>
      <c r="D273" s="146">
        <v>1</v>
      </c>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c r="AD273" s="43"/>
      <c r="AE273" s="43"/>
      <c r="AF273" s="40">
        <f t="shared" si="4"/>
        <v>0</v>
      </c>
    </row>
    <row r="274" spans="1:32" s="40" customFormat="1" ht="25.5" x14ac:dyDescent="0.2">
      <c r="A274" s="103">
        <v>265</v>
      </c>
      <c r="B274" s="202" t="s">
        <v>411</v>
      </c>
      <c r="C274" s="121" t="s">
        <v>412</v>
      </c>
      <c r="D274" s="146">
        <v>1</v>
      </c>
      <c r="E274" s="43"/>
      <c r="F274" s="43"/>
      <c r="G274" s="43"/>
      <c r="H274" s="43"/>
      <c r="I274" s="43"/>
      <c r="J274" s="43"/>
      <c r="K274" s="43"/>
      <c r="L274" s="43"/>
      <c r="M274" s="43"/>
      <c r="N274" s="43"/>
      <c r="O274" s="43"/>
      <c r="P274" s="43">
        <f>IF('EV TECNICA'!AE274="NO CUMPLE",0,'EV TECNICA'!AD274)</f>
        <v>417214</v>
      </c>
      <c r="Q274" s="43"/>
      <c r="R274" s="43"/>
      <c r="S274" s="43"/>
      <c r="T274" s="43"/>
      <c r="U274" s="43"/>
      <c r="V274" s="43"/>
      <c r="W274" s="43"/>
      <c r="X274" s="43"/>
      <c r="Y274" s="43"/>
      <c r="Z274" s="43"/>
      <c r="AA274" s="43"/>
      <c r="AB274" s="43"/>
      <c r="AC274" s="43"/>
      <c r="AD274" s="43"/>
      <c r="AE274" s="43"/>
      <c r="AF274" s="40">
        <f t="shared" si="4"/>
        <v>417214</v>
      </c>
    </row>
    <row r="275" spans="1:32" s="40" customFormat="1" ht="25.5" x14ac:dyDescent="0.2">
      <c r="A275" s="103">
        <v>266</v>
      </c>
      <c r="B275" s="202" t="s">
        <v>413</v>
      </c>
      <c r="C275" s="121" t="s">
        <v>412</v>
      </c>
      <c r="D275" s="146">
        <v>1</v>
      </c>
      <c r="E275" s="43"/>
      <c r="F275" s="43"/>
      <c r="G275" s="43"/>
      <c r="H275" s="43"/>
      <c r="I275" s="43"/>
      <c r="J275" s="43"/>
      <c r="K275" s="43"/>
      <c r="L275" s="43"/>
      <c r="M275" s="43"/>
      <c r="N275" s="43"/>
      <c r="O275" s="43"/>
      <c r="P275" s="43">
        <f>IF('EV TECNICA'!AE275="NO CUMPLE",0,'EV TECNICA'!AD275)</f>
        <v>770763</v>
      </c>
      <c r="Q275" s="43"/>
      <c r="R275" s="43"/>
      <c r="S275" s="43"/>
      <c r="T275" s="43"/>
      <c r="U275" s="43"/>
      <c r="V275" s="43"/>
      <c r="W275" s="43"/>
      <c r="X275" s="43"/>
      <c r="Y275" s="43"/>
      <c r="Z275" s="43"/>
      <c r="AA275" s="43"/>
      <c r="AB275" s="43"/>
      <c r="AC275" s="43"/>
      <c r="AD275" s="43"/>
      <c r="AE275" s="43"/>
      <c r="AF275" s="40">
        <f t="shared" si="4"/>
        <v>770763</v>
      </c>
    </row>
    <row r="276" spans="1:32" s="40" customFormat="1" ht="38.25" x14ac:dyDescent="0.2">
      <c r="A276" s="103">
        <v>267</v>
      </c>
      <c r="B276" s="202" t="s">
        <v>414</v>
      </c>
      <c r="C276" s="121" t="s">
        <v>52</v>
      </c>
      <c r="D276" s="146">
        <v>1</v>
      </c>
      <c r="E276" s="43"/>
      <c r="F276" s="43">
        <f>IF('EV TECNICA'!K276="NO CUMPLE",0,'EV TECNICA'!J276)</f>
        <v>3800</v>
      </c>
      <c r="G276" s="43">
        <f>IF('EV TECNICA'!M276="NO CUMPLE",0,'EV TECNICA'!L276)</f>
        <v>3450</v>
      </c>
      <c r="H276" s="43"/>
      <c r="I276" s="43"/>
      <c r="J276" s="43"/>
      <c r="K276" s="43"/>
      <c r="L276" s="43"/>
      <c r="M276" s="43"/>
      <c r="N276" s="43"/>
      <c r="O276" s="43"/>
      <c r="P276" s="43">
        <f>IF('EV TECNICA'!AE276="NO CUMPLE",0,'EV TECNICA'!AD276)</f>
        <v>3100</v>
      </c>
      <c r="Q276" s="43"/>
      <c r="R276" s="43"/>
      <c r="S276" s="43"/>
      <c r="T276" s="43"/>
      <c r="U276" s="43">
        <f>IF('EV TECNICA'!AO276="NO CUMPLE",0,'EV TECNICA'!AN276)</f>
        <v>5061</v>
      </c>
      <c r="V276" s="43"/>
      <c r="W276" s="43"/>
      <c r="X276" s="43"/>
      <c r="Y276" s="43"/>
      <c r="Z276" s="43"/>
      <c r="AA276" s="43"/>
      <c r="AB276" s="43"/>
      <c r="AC276" s="43"/>
      <c r="AD276" s="43"/>
      <c r="AE276" s="43"/>
      <c r="AF276" s="40">
        <f t="shared" si="4"/>
        <v>3100</v>
      </c>
    </row>
    <row r="277" spans="1:32" s="40" customFormat="1" ht="38.25" x14ac:dyDescent="0.2">
      <c r="A277" s="103">
        <v>268</v>
      </c>
      <c r="B277" s="202" t="s">
        <v>415</v>
      </c>
      <c r="C277" s="121" t="s">
        <v>52</v>
      </c>
      <c r="D277" s="146">
        <v>1</v>
      </c>
      <c r="E277" s="43"/>
      <c r="F277" s="43">
        <f>IF('EV TECNICA'!K277="NO CUMPLE",0,'EV TECNICA'!J277)</f>
        <v>4500</v>
      </c>
      <c r="G277" s="43">
        <f>IF('EV TECNICA'!M277="NO CUMPLE",0,'EV TECNICA'!L277)</f>
        <v>3550</v>
      </c>
      <c r="H277" s="43"/>
      <c r="I277" s="43"/>
      <c r="J277" s="43"/>
      <c r="K277" s="43"/>
      <c r="L277" s="43"/>
      <c r="M277" s="43"/>
      <c r="N277" s="43"/>
      <c r="O277" s="43"/>
      <c r="P277" s="43">
        <f>IF('EV TECNICA'!AE277="NO CUMPLE",0,'EV TECNICA'!AD277)</f>
        <v>3600</v>
      </c>
      <c r="Q277" s="43"/>
      <c r="R277" s="43"/>
      <c r="S277" s="43"/>
      <c r="T277" s="43"/>
      <c r="U277" s="43">
        <f>IF('EV TECNICA'!AO277="NO CUMPLE",0,'EV TECNICA'!AN277)</f>
        <v>5434</v>
      </c>
      <c r="V277" s="43"/>
      <c r="W277" s="43"/>
      <c r="X277" s="43"/>
      <c r="Y277" s="43"/>
      <c r="Z277" s="43"/>
      <c r="AA277" s="43"/>
      <c r="AB277" s="43"/>
      <c r="AC277" s="43"/>
      <c r="AD277" s="43"/>
      <c r="AE277" s="43"/>
      <c r="AF277" s="40">
        <f t="shared" si="4"/>
        <v>3550</v>
      </c>
    </row>
    <row r="278" spans="1:32" s="40" customFormat="1" ht="38.25" x14ac:dyDescent="0.2">
      <c r="A278" s="103">
        <v>269</v>
      </c>
      <c r="B278" s="202" t="s">
        <v>416</v>
      </c>
      <c r="C278" s="121" t="s">
        <v>52</v>
      </c>
      <c r="D278" s="146">
        <v>1</v>
      </c>
      <c r="E278" s="43"/>
      <c r="F278" s="43">
        <f>IF('EV TECNICA'!K278="NO CUMPLE",0,'EV TECNICA'!J278)</f>
        <v>4300</v>
      </c>
      <c r="G278" s="43">
        <f>IF('EV TECNICA'!M278="NO CUMPLE",0,'EV TECNICA'!L278)</f>
        <v>3450</v>
      </c>
      <c r="H278" s="43"/>
      <c r="I278" s="43"/>
      <c r="J278" s="43"/>
      <c r="K278" s="43"/>
      <c r="L278" s="43"/>
      <c r="M278" s="43"/>
      <c r="N278" s="43"/>
      <c r="O278" s="43"/>
      <c r="P278" s="43">
        <f>IF('EV TECNICA'!AE278="NO CUMPLE",0,'EV TECNICA'!AD278)</f>
        <v>3750</v>
      </c>
      <c r="Q278" s="43"/>
      <c r="R278" s="43"/>
      <c r="S278" s="43"/>
      <c r="T278" s="43"/>
      <c r="U278" s="43">
        <f>IF('EV TECNICA'!AO278="NO CUMPLE",0,'EV TECNICA'!AN278)</f>
        <v>4852</v>
      </c>
      <c r="V278" s="43"/>
      <c r="W278" s="43"/>
      <c r="X278" s="43"/>
      <c r="Y278" s="43"/>
      <c r="Z278" s="43"/>
      <c r="AA278" s="43"/>
      <c r="AB278" s="43"/>
      <c r="AC278" s="43"/>
      <c r="AD278" s="43"/>
      <c r="AE278" s="43"/>
      <c r="AF278" s="40">
        <f t="shared" si="4"/>
        <v>3450</v>
      </c>
    </row>
    <row r="279" spans="1:32" s="40" customFormat="1" ht="25.5" x14ac:dyDescent="0.2">
      <c r="A279" s="103">
        <v>270</v>
      </c>
      <c r="B279" s="202" t="s">
        <v>417</v>
      </c>
      <c r="C279" s="121" t="s">
        <v>52</v>
      </c>
      <c r="D279" s="146">
        <v>1</v>
      </c>
      <c r="E279" s="43"/>
      <c r="F279" s="43"/>
      <c r="G279" s="43">
        <f>IF('EV TECNICA'!M279="NO CUMPLE",0,'EV TECNICA'!L279)</f>
        <v>6500</v>
      </c>
      <c r="H279" s="43"/>
      <c r="I279" s="43"/>
      <c r="J279" s="43"/>
      <c r="K279" s="43"/>
      <c r="L279" s="43"/>
      <c r="M279" s="43"/>
      <c r="N279" s="43"/>
      <c r="O279" s="43"/>
      <c r="P279" s="43">
        <f>IF('EV TECNICA'!AE279="NO CUMPLE",0,'EV TECNICA'!AD279)</f>
        <v>4600</v>
      </c>
      <c r="Q279" s="43"/>
      <c r="R279" s="43"/>
      <c r="S279" s="43"/>
      <c r="T279" s="43"/>
      <c r="U279" s="43">
        <f>IF('EV TECNICA'!AO279="NO CUMPLE",0,'EV TECNICA'!AN279)</f>
        <v>6716</v>
      </c>
      <c r="V279" s="43"/>
      <c r="W279" s="43"/>
      <c r="X279" s="43"/>
      <c r="Y279" s="43"/>
      <c r="Z279" s="43"/>
      <c r="AA279" s="43"/>
      <c r="AB279" s="43"/>
      <c r="AC279" s="43"/>
      <c r="AD279" s="43"/>
      <c r="AE279" s="43"/>
      <c r="AF279" s="40">
        <f t="shared" si="4"/>
        <v>4600</v>
      </c>
    </row>
    <row r="280" spans="1:32" s="40" customFormat="1" ht="38.25" x14ac:dyDescent="0.2">
      <c r="A280" s="103">
        <v>271</v>
      </c>
      <c r="B280" s="202" t="s">
        <v>418</v>
      </c>
      <c r="C280" s="121" t="s">
        <v>52</v>
      </c>
      <c r="D280" s="146">
        <v>1</v>
      </c>
      <c r="E280" s="43"/>
      <c r="F280" s="43"/>
      <c r="G280" s="43">
        <f>IF('EV TECNICA'!M280="NO CUMPLE",0,'EV TECNICA'!L280)</f>
        <v>24650</v>
      </c>
      <c r="H280" s="43"/>
      <c r="I280" s="43"/>
      <c r="J280" s="43"/>
      <c r="K280" s="43"/>
      <c r="L280" s="43"/>
      <c r="M280" s="43"/>
      <c r="N280" s="43"/>
      <c r="O280" s="43"/>
      <c r="P280" s="43">
        <f>IF('EV TECNICA'!AE280="NO CUMPLE",0,'EV TECNICA'!AD280)</f>
        <v>16550</v>
      </c>
      <c r="Q280" s="43"/>
      <c r="R280" s="43"/>
      <c r="S280" s="43"/>
      <c r="T280" s="43"/>
      <c r="U280" s="43"/>
      <c r="V280" s="43"/>
      <c r="W280" s="43"/>
      <c r="X280" s="43"/>
      <c r="Y280" s="43"/>
      <c r="Z280" s="43"/>
      <c r="AA280" s="43"/>
      <c r="AB280" s="43"/>
      <c r="AC280" s="43"/>
      <c r="AD280" s="43"/>
      <c r="AE280" s="43"/>
      <c r="AF280" s="40">
        <f t="shared" si="4"/>
        <v>16550</v>
      </c>
    </row>
    <row r="281" spans="1:32" s="40" customFormat="1" ht="25.5" x14ac:dyDescent="0.2">
      <c r="A281" s="103">
        <v>272</v>
      </c>
      <c r="B281" s="202" t="s">
        <v>419</v>
      </c>
      <c r="C281" s="121" t="s">
        <v>52</v>
      </c>
      <c r="D281" s="146">
        <v>1</v>
      </c>
      <c r="E281" s="43"/>
      <c r="F281" s="43">
        <f>IF('EV TECNICA'!K281="NO CUMPLE",0,'EV TECNICA'!J281)</f>
        <v>6900</v>
      </c>
      <c r="G281" s="43">
        <f>IF('EV TECNICA'!M281="NO CUMPLE",0,'EV TECNICA'!L281)</f>
        <v>4800</v>
      </c>
      <c r="H281" s="43"/>
      <c r="I281" s="43"/>
      <c r="J281" s="43"/>
      <c r="K281" s="43"/>
      <c r="L281" s="43"/>
      <c r="M281" s="43"/>
      <c r="N281" s="43"/>
      <c r="O281" s="43"/>
      <c r="P281" s="43">
        <f>IF('EV TECNICA'!AE281="NO CUMPLE",0,'EV TECNICA'!AD281)</f>
        <v>3700</v>
      </c>
      <c r="Q281" s="43"/>
      <c r="R281" s="43"/>
      <c r="S281" s="43"/>
      <c r="T281" s="43"/>
      <c r="U281" s="43">
        <f>IF('EV TECNICA'!AO281="NO CUMPLE",0,'EV TECNICA'!AN281)</f>
        <v>4560</v>
      </c>
      <c r="V281" s="43"/>
      <c r="W281" s="43"/>
      <c r="X281" s="43"/>
      <c r="Y281" s="43"/>
      <c r="Z281" s="43"/>
      <c r="AA281" s="43"/>
      <c r="AB281" s="43"/>
      <c r="AC281" s="43"/>
      <c r="AD281" s="43"/>
      <c r="AE281" s="43"/>
      <c r="AF281" s="40">
        <f t="shared" si="4"/>
        <v>3700</v>
      </c>
    </row>
    <row r="282" spans="1:32" s="40" customFormat="1" ht="12.75" x14ac:dyDescent="0.2">
      <c r="A282" s="103">
        <v>273</v>
      </c>
      <c r="B282" s="202" t="s">
        <v>420</v>
      </c>
      <c r="C282" s="121" t="s">
        <v>421</v>
      </c>
      <c r="D282" s="146">
        <v>1</v>
      </c>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f>IF('EV TECNICA'!BI282="NO CUMPLE",0,'EV TECNICA'!BH282)</f>
        <v>822780</v>
      </c>
      <c r="AF282" s="40">
        <f t="shared" si="4"/>
        <v>822780</v>
      </c>
    </row>
    <row r="283" spans="1:32" s="40" customFormat="1" ht="12.75" x14ac:dyDescent="0.2">
      <c r="A283" s="103">
        <v>274</v>
      </c>
      <c r="B283" s="202" t="s">
        <v>422</v>
      </c>
      <c r="C283" s="121" t="s">
        <v>421</v>
      </c>
      <c r="D283" s="146">
        <v>1</v>
      </c>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c r="AD283" s="43"/>
      <c r="AE283" s="43">
        <f>IF('EV TECNICA'!BI283="NO CUMPLE",0,'EV TECNICA'!BH283)</f>
        <v>1645500</v>
      </c>
      <c r="AF283" s="40">
        <f t="shared" si="4"/>
        <v>1645500</v>
      </c>
    </row>
    <row r="284" spans="1:32" s="40" customFormat="1" ht="25.5" x14ac:dyDescent="0.2">
      <c r="A284" s="103">
        <v>275</v>
      </c>
      <c r="B284" s="202" t="s">
        <v>423</v>
      </c>
      <c r="C284" s="121" t="s">
        <v>424</v>
      </c>
      <c r="D284" s="146">
        <v>1</v>
      </c>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f>IF('EV TECNICA'!BC284="NO CUMPLE",0,'EV TECNICA'!BB284)</f>
        <v>850000</v>
      </c>
      <c r="AC284" s="43"/>
      <c r="AD284" s="43"/>
      <c r="AE284" s="43"/>
      <c r="AF284" s="40">
        <f t="shared" si="4"/>
        <v>850000</v>
      </c>
    </row>
    <row r="285" spans="1:32" s="40" customFormat="1" ht="25.5" x14ac:dyDescent="0.2">
      <c r="A285" s="103">
        <v>276</v>
      </c>
      <c r="B285" s="202" t="s">
        <v>425</v>
      </c>
      <c r="C285" s="121" t="s">
        <v>426</v>
      </c>
      <c r="D285" s="146">
        <v>1</v>
      </c>
      <c r="E285" s="43"/>
      <c r="F285" s="43"/>
      <c r="G285" s="43"/>
      <c r="H285" s="43"/>
      <c r="I285" s="43"/>
      <c r="J285" s="43"/>
      <c r="K285" s="43"/>
      <c r="L285" s="43"/>
      <c r="M285" s="43">
        <f>IF('EV TECNICA'!Y285="NO CUMPLE",0,'EV TECNICA'!X285)</f>
        <v>21023</v>
      </c>
      <c r="N285" s="43"/>
      <c r="O285" s="43"/>
      <c r="P285" s="43"/>
      <c r="Q285" s="43"/>
      <c r="R285" s="43"/>
      <c r="S285" s="43"/>
      <c r="T285" s="43">
        <f>IF('EV TECNICA'!AM285="NO CUMPLE",0,'EV TECNICA'!AL285)</f>
        <v>30107</v>
      </c>
      <c r="U285" s="43"/>
      <c r="V285" s="43"/>
      <c r="W285" s="43"/>
      <c r="X285" s="43"/>
      <c r="Y285" s="43">
        <f>IF('EV TECNICA'!AW285="NO CUMPLE",0,'EV TECNICA'!AV285)</f>
        <v>28155.4</v>
      </c>
      <c r="Z285" s="43">
        <f>IF('EV TECNICA'!AY285="NO CUMPLE",0,'EV TECNICA'!AX285)</f>
        <v>28214.9</v>
      </c>
      <c r="AA285" s="43"/>
      <c r="AB285" s="43"/>
      <c r="AC285" s="43"/>
      <c r="AD285" s="43"/>
      <c r="AE285" s="43"/>
      <c r="AF285" s="40">
        <f t="shared" si="4"/>
        <v>21023</v>
      </c>
    </row>
    <row r="286" spans="1:32" s="40" customFormat="1" ht="25.5" x14ac:dyDescent="0.2">
      <c r="A286" s="103">
        <v>277</v>
      </c>
      <c r="B286" s="202" t="s">
        <v>427</v>
      </c>
      <c r="C286" s="121" t="s">
        <v>426</v>
      </c>
      <c r="D286" s="146">
        <v>1</v>
      </c>
      <c r="E286" s="43"/>
      <c r="F286" s="43"/>
      <c r="G286" s="43"/>
      <c r="H286" s="43"/>
      <c r="I286" s="43"/>
      <c r="J286" s="43"/>
      <c r="K286" s="43"/>
      <c r="L286" s="43"/>
      <c r="M286" s="43">
        <f>IF('EV TECNICA'!Y286="NO CUMPLE",0,'EV TECNICA'!X286)</f>
        <v>25017.37</v>
      </c>
      <c r="N286" s="43"/>
      <c r="O286" s="43"/>
      <c r="P286" s="43"/>
      <c r="Q286" s="43"/>
      <c r="R286" s="43"/>
      <c r="S286" s="43"/>
      <c r="T286" s="43">
        <f>IF('EV TECNICA'!AM286="NO CUMPLE",0,'EV TECNICA'!AL286)</f>
        <v>25206.58</v>
      </c>
      <c r="U286" s="43"/>
      <c r="V286" s="43"/>
      <c r="W286" s="43"/>
      <c r="X286" s="43"/>
      <c r="Y286" s="43">
        <f>IF('EV TECNICA'!AW286="NO CUMPLE",0,'EV TECNICA'!AV286)</f>
        <v>28155.4</v>
      </c>
      <c r="Z286" s="43">
        <f>IF('EV TECNICA'!AY286="NO CUMPLE",0,'EV TECNICA'!AX286)</f>
        <v>28214.9</v>
      </c>
      <c r="AA286" s="43"/>
      <c r="AB286" s="43"/>
      <c r="AC286" s="43"/>
      <c r="AD286" s="43"/>
      <c r="AE286" s="43"/>
      <c r="AF286" s="40">
        <f t="shared" si="4"/>
        <v>25017.37</v>
      </c>
    </row>
    <row r="287" spans="1:32" s="40" customFormat="1" ht="25.5" x14ac:dyDescent="0.2">
      <c r="A287" s="103">
        <v>278</v>
      </c>
      <c r="B287" s="202" t="s">
        <v>428</v>
      </c>
      <c r="C287" s="121" t="s">
        <v>429</v>
      </c>
      <c r="D287" s="146">
        <v>1</v>
      </c>
      <c r="E287" s="43"/>
      <c r="F287" s="43"/>
      <c r="G287" s="43"/>
      <c r="H287" s="43"/>
      <c r="I287" s="43"/>
      <c r="J287" s="43"/>
      <c r="K287" s="43"/>
      <c r="L287" s="43">
        <f>IF('EV TECNICA'!W287="NO CUMPLE",0,'EV TECNICA'!V287)</f>
        <v>107100</v>
      </c>
      <c r="M287" s="43">
        <f>IF('EV TECNICA'!Y287="NO CUMPLE",0,'EV TECNICA'!X287)</f>
        <v>160727.35</v>
      </c>
      <c r="N287" s="43">
        <f>IF('EV TECNICA'!AA287="NO CUMPLE",0,'EV TECNICA'!Z287)</f>
        <v>113050</v>
      </c>
      <c r="O287" s="43"/>
      <c r="P287" s="43"/>
      <c r="Q287" s="43"/>
      <c r="R287" s="43"/>
      <c r="S287" s="43"/>
      <c r="T287" s="43"/>
      <c r="U287" s="43"/>
      <c r="V287" s="43"/>
      <c r="W287" s="43"/>
      <c r="X287" s="43"/>
      <c r="Y287" s="43"/>
      <c r="Z287" s="43">
        <f>IF('EV TECNICA'!AY287="NO CUMPLE",0,'EV TECNICA'!AX287)</f>
        <v>176133.09</v>
      </c>
      <c r="AA287" s="43"/>
      <c r="AB287" s="43"/>
      <c r="AC287" s="43"/>
      <c r="AD287" s="43"/>
      <c r="AE287" s="43"/>
      <c r="AF287" s="40">
        <f t="shared" si="4"/>
        <v>107100</v>
      </c>
    </row>
    <row r="288" spans="1:32" s="40" customFormat="1" ht="38.25" x14ac:dyDescent="0.2">
      <c r="A288" s="103">
        <v>279</v>
      </c>
      <c r="B288" s="202" t="s">
        <v>430</v>
      </c>
      <c r="C288" s="121" t="s">
        <v>431</v>
      </c>
      <c r="D288" s="146">
        <v>1</v>
      </c>
      <c r="E288" s="43"/>
      <c r="F288" s="43"/>
      <c r="G288" s="43"/>
      <c r="H288" s="43"/>
      <c r="I288" s="43"/>
      <c r="J288" s="43"/>
      <c r="K288" s="43"/>
      <c r="L288" s="43"/>
      <c r="M288" s="43"/>
      <c r="N288" s="43"/>
      <c r="O288" s="43"/>
      <c r="P288" s="43"/>
      <c r="Q288" s="43">
        <f>IF('EV TECNICA'!AG288="NO CUMPLE",0,'EV TECNICA'!AF288)</f>
        <v>546210</v>
      </c>
      <c r="R288" s="43"/>
      <c r="S288" s="43"/>
      <c r="T288" s="43"/>
      <c r="U288" s="43"/>
      <c r="V288" s="43"/>
      <c r="W288" s="43"/>
      <c r="X288" s="43"/>
      <c r="Y288" s="43"/>
      <c r="Z288" s="43"/>
      <c r="AA288" s="43"/>
      <c r="AB288" s="43"/>
      <c r="AC288" s="43"/>
      <c r="AD288" s="43"/>
      <c r="AE288" s="43"/>
      <c r="AF288" s="40">
        <f t="shared" si="4"/>
        <v>546210</v>
      </c>
    </row>
    <row r="289" spans="1:34" s="40" customFormat="1" ht="25.5" x14ac:dyDescent="0.2">
      <c r="A289" s="103">
        <v>280</v>
      </c>
      <c r="B289" s="202" t="s">
        <v>432</v>
      </c>
      <c r="C289" s="121" t="s">
        <v>433</v>
      </c>
      <c r="D289" s="146">
        <v>1</v>
      </c>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f>IF('EV TECNICA'!BI289="NO CUMPLE",0,'EV TECNICA'!BH289)</f>
        <v>251387.5</v>
      </c>
      <c r="AF289" s="40">
        <f t="shared" si="4"/>
        <v>251387.5</v>
      </c>
    </row>
    <row r="290" spans="1:34" s="40" customFormat="1" ht="38.25" x14ac:dyDescent="0.2">
      <c r="A290" s="103">
        <v>281</v>
      </c>
      <c r="B290" s="202" t="s">
        <v>434</v>
      </c>
      <c r="C290" s="121" t="s">
        <v>435</v>
      </c>
      <c r="D290" s="146">
        <v>1</v>
      </c>
      <c r="E290" s="43"/>
      <c r="F290" s="43"/>
      <c r="G290" s="43"/>
      <c r="H290" s="43"/>
      <c r="I290" s="43"/>
      <c r="J290" s="43"/>
      <c r="K290" s="43">
        <f>IF('EV TECNICA'!U290="NO CUMPLE",0,'EV TECNICA'!T290)</f>
        <v>794920</v>
      </c>
      <c r="L290" s="43"/>
      <c r="M290" s="43">
        <f>IF('EV TECNICA'!Y290="NO CUMPLE",0,'EV TECNICA'!X290)</f>
        <v>753945.92</v>
      </c>
      <c r="N290" s="43"/>
      <c r="O290" s="43"/>
      <c r="P290" s="43"/>
      <c r="Q290" s="43"/>
      <c r="R290" s="43"/>
      <c r="S290" s="43"/>
      <c r="T290" s="43"/>
      <c r="U290" s="43"/>
      <c r="V290" s="43"/>
      <c r="W290" s="43"/>
      <c r="X290" s="43"/>
      <c r="Y290" s="43"/>
      <c r="Z290" s="43">
        <f>IF('EV TECNICA'!AY290="NO CUMPLE",0,'EV TECNICA'!AX290)</f>
        <v>802070.71</v>
      </c>
      <c r="AA290" s="43"/>
      <c r="AB290" s="43"/>
      <c r="AC290" s="43"/>
      <c r="AD290" s="43"/>
      <c r="AE290" s="43"/>
      <c r="AF290" s="40">
        <f t="shared" si="4"/>
        <v>753945.92</v>
      </c>
    </row>
    <row r="291" spans="1:34" s="40" customFormat="1" ht="25.5" x14ac:dyDescent="0.2">
      <c r="A291" s="103">
        <v>282</v>
      </c>
      <c r="B291" s="202" t="s">
        <v>436</v>
      </c>
      <c r="C291" s="121" t="s">
        <v>437</v>
      </c>
      <c r="D291" s="146">
        <v>1</v>
      </c>
      <c r="E291" s="43"/>
      <c r="F291" s="43"/>
      <c r="G291" s="43"/>
      <c r="H291" s="43"/>
      <c r="I291" s="43"/>
      <c r="J291" s="43"/>
      <c r="K291" s="43"/>
      <c r="L291" s="43"/>
      <c r="M291" s="43"/>
      <c r="N291" s="43"/>
      <c r="O291" s="43"/>
      <c r="P291" s="43"/>
      <c r="Q291" s="43"/>
      <c r="R291" s="43"/>
      <c r="S291" s="43"/>
      <c r="T291" s="43"/>
      <c r="U291" s="43"/>
      <c r="V291" s="43"/>
      <c r="W291" s="43"/>
      <c r="X291" s="43"/>
      <c r="Y291" s="43"/>
      <c r="Z291" s="43"/>
      <c r="AA291" s="43">
        <f>IF('EV TECNICA'!BA291="NO CUMPLE",0,'EV TECNICA'!AZ291)</f>
        <v>700000</v>
      </c>
      <c r="AB291" s="43">
        <f>IF('EV TECNICA'!BC291="NO CUMPLE",0,'EV TECNICA'!BB291)</f>
        <v>850000</v>
      </c>
      <c r="AC291" s="43"/>
      <c r="AD291" s="43"/>
      <c r="AE291" s="43"/>
      <c r="AF291" s="40">
        <f t="shared" si="4"/>
        <v>700000</v>
      </c>
    </row>
    <row r="292" spans="1:34" s="40" customFormat="1" ht="76.5" x14ac:dyDescent="0.2">
      <c r="A292" s="103">
        <v>283</v>
      </c>
      <c r="B292" s="202" t="s">
        <v>438</v>
      </c>
      <c r="C292" s="121" t="s">
        <v>439</v>
      </c>
      <c r="D292" s="146">
        <v>1</v>
      </c>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f>IF('EV TECNICA'!BI292="NO CUMPLE",0,'EV TECNICA'!BH292)</f>
        <v>213664.5</v>
      </c>
      <c r="AF292" s="40">
        <f t="shared" si="4"/>
        <v>213664.5</v>
      </c>
    </row>
    <row r="293" spans="1:34" s="40" customFormat="1" ht="12.75" x14ac:dyDescent="0.2">
      <c r="A293" s="103">
        <v>284</v>
      </c>
      <c r="B293" s="202" t="s">
        <v>440</v>
      </c>
      <c r="C293" s="121" t="s">
        <v>441</v>
      </c>
      <c r="D293" s="146">
        <v>1</v>
      </c>
      <c r="E293" s="43"/>
      <c r="F293" s="43"/>
      <c r="G293" s="43"/>
      <c r="H293" s="43"/>
      <c r="I293" s="43"/>
      <c r="J293" s="43"/>
      <c r="K293" s="43">
        <f>IF('EV TECNICA'!U293="NO CUMPLE",0,'EV TECNICA'!T293)</f>
        <v>770</v>
      </c>
      <c r="L293" s="43"/>
      <c r="M293" s="43">
        <f>IF('EV TECNICA'!Y293="NO CUMPLE",0,'EV TECNICA'!X293)</f>
        <v>731</v>
      </c>
      <c r="N293" s="43"/>
      <c r="O293" s="43"/>
      <c r="P293" s="43"/>
      <c r="Q293" s="43"/>
      <c r="R293" s="43"/>
      <c r="S293" s="43"/>
      <c r="T293" s="43"/>
      <c r="U293" s="43">
        <f>IF('EV TECNICA'!AO293="NO CUMPLE",0,'EV TECNICA'!AN293)</f>
        <v>69247</v>
      </c>
      <c r="V293" s="43"/>
      <c r="W293" s="43"/>
      <c r="X293" s="43"/>
      <c r="Y293" s="43"/>
      <c r="Z293" s="43"/>
      <c r="AA293" s="43"/>
      <c r="AB293" s="43"/>
      <c r="AC293" s="43"/>
      <c r="AD293" s="43"/>
      <c r="AE293" s="43"/>
      <c r="AF293" s="40">
        <f t="shared" si="4"/>
        <v>731</v>
      </c>
    </row>
    <row r="294" spans="1:34" s="40" customFormat="1" ht="25.5" x14ac:dyDescent="0.2">
      <c r="A294" s="103">
        <v>285</v>
      </c>
      <c r="B294" s="202" t="s">
        <v>442</v>
      </c>
      <c r="C294" s="121" t="s">
        <v>441</v>
      </c>
      <c r="D294" s="146">
        <v>1</v>
      </c>
      <c r="E294" s="43"/>
      <c r="F294" s="43"/>
      <c r="G294" s="43"/>
      <c r="H294" s="43"/>
      <c r="I294" s="43"/>
      <c r="J294" s="43"/>
      <c r="K294" s="43"/>
      <c r="L294" s="43"/>
      <c r="M294" s="43">
        <f>IF('EV TECNICA'!Y294="NO CUMPLE",0,'EV TECNICA'!X294)</f>
        <v>197917</v>
      </c>
      <c r="N294" s="43"/>
      <c r="O294" s="43"/>
      <c r="P294" s="43"/>
      <c r="Q294" s="43"/>
      <c r="R294" s="43"/>
      <c r="S294" s="43"/>
      <c r="T294" s="43"/>
      <c r="U294" s="43">
        <f>IF('EV TECNICA'!AO294="NO CUMPLE",0,'EV TECNICA'!AN294)</f>
        <v>125904</v>
      </c>
      <c r="V294" s="43"/>
      <c r="W294" s="43"/>
      <c r="X294" s="43"/>
      <c r="Y294" s="43"/>
      <c r="Z294" s="43"/>
      <c r="AA294" s="43"/>
      <c r="AB294" s="43">
        <f>IF('EV TECNICA'!BC294="NO CUMPLE",0,'EV TECNICA'!BB294)</f>
        <v>210000</v>
      </c>
      <c r="AC294" s="43"/>
      <c r="AD294" s="43"/>
      <c r="AE294" s="43"/>
      <c r="AF294" s="40">
        <f t="shared" si="4"/>
        <v>125904</v>
      </c>
      <c r="AH294" s="198"/>
    </row>
    <row r="295" spans="1:34" s="40" customFormat="1" ht="12.75" x14ac:dyDescent="0.2">
      <c r="A295" s="103">
        <v>286</v>
      </c>
      <c r="B295" s="202" t="s">
        <v>443</v>
      </c>
      <c r="C295" s="121" t="s">
        <v>441</v>
      </c>
      <c r="D295" s="146">
        <v>1</v>
      </c>
      <c r="E295" s="43"/>
      <c r="F295" s="43"/>
      <c r="G295" s="43"/>
      <c r="H295" s="43"/>
      <c r="I295" s="43"/>
      <c r="J295" s="43"/>
      <c r="K295" s="43">
        <f>IF('EV TECNICA'!U295="NO CUMPLE",0,'EV TECNICA'!T295)</f>
        <v>55400</v>
      </c>
      <c r="L295" s="43"/>
      <c r="M295" s="43">
        <f>IF('EV TECNICA'!Y295="NO CUMPLE",0,'EV TECNICA'!X295)</f>
        <v>65909</v>
      </c>
      <c r="N295" s="43"/>
      <c r="O295" s="43"/>
      <c r="P295" s="43"/>
      <c r="Q295" s="43"/>
      <c r="R295" s="43"/>
      <c r="S295" s="43"/>
      <c r="T295" s="43"/>
      <c r="U295" s="43"/>
      <c r="V295" s="43"/>
      <c r="W295" s="43"/>
      <c r="X295" s="43"/>
      <c r="Y295" s="43"/>
      <c r="Z295" s="43"/>
      <c r="AA295" s="43"/>
      <c r="AB295" s="43"/>
      <c r="AC295" s="43"/>
      <c r="AD295" s="43"/>
      <c r="AE295" s="43"/>
      <c r="AF295" s="40">
        <f t="shared" si="4"/>
        <v>55400</v>
      </c>
    </row>
    <row r="296" spans="1:34" s="40" customFormat="1" ht="12.75" x14ac:dyDescent="0.2">
      <c r="A296" s="103">
        <v>287</v>
      </c>
      <c r="B296" s="202" t="s">
        <v>444</v>
      </c>
      <c r="C296" s="121" t="s">
        <v>441</v>
      </c>
      <c r="D296" s="146">
        <v>1</v>
      </c>
      <c r="E296" s="43"/>
      <c r="F296" s="43"/>
      <c r="G296" s="43"/>
      <c r="H296" s="43"/>
      <c r="I296" s="43"/>
      <c r="J296" s="43"/>
      <c r="K296" s="43">
        <f>IF('EV TECNICA'!U296="NO CUMPLE",0,'EV TECNICA'!T296)</f>
        <v>56400</v>
      </c>
      <c r="L296" s="43"/>
      <c r="M296" s="43">
        <f>IF('EV TECNICA'!Y296="NO CUMPLE",0,'EV TECNICA'!X296)</f>
        <v>64686</v>
      </c>
      <c r="N296" s="43"/>
      <c r="O296" s="43"/>
      <c r="P296" s="43"/>
      <c r="Q296" s="43"/>
      <c r="R296" s="43"/>
      <c r="S296" s="43">
        <f>IF('EV TECNICA'!AK296="NO CUMPLE",0,'EV TECNICA'!AJ296)</f>
        <v>58390</v>
      </c>
      <c r="T296" s="43"/>
      <c r="U296" s="43"/>
      <c r="V296" s="43"/>
      <c r="W296" s="43"/>
      <c r="X296" s="43"/>
      <c r="Y296" s="43"/>
      <c r="Z296" s="43">
        <f>IF('EV TECNICA'!AY296="NO CUMPLE",0,'EV TECNICA'!AX296)</f>
        <v>64686</v>
      </c>
      <c r="AA296" s="43"/>
      <c r="AB296" s="43"/>
      <c r="AC296" s="43"/>
      <c r="AD296" s="43"/>
      <c r="AE296" s="43"/>
      <c r="AF296" s="40">
        <f t="shared" si="4"/>
        <v>56400</v>
      </c>
    </row>
    <row r="297" spans="1:34" s="40" customFormat="1" ht="12.75" x14ac:dyDescent="0.2">
      <c r="A297" s="103">
        <v>288</v>
      </c>
      <c r="B297" s="202" t="s">
        <v>445</v>
      </c>
      <c r="C297" s="121" t="s">
        <v>441</v>
      </c>
      <c r="D297" s="146">
        <v>1</v>
      </c>
      <c r="E297" s="43"/>
      <c r="F297" s="43"/>
      <c r="G297" s="43"/>
      <c r="H297" s="43"/>
      <c r="I297" s="43"/>
      <c r="J297" s="43"/>
      <c r="K297" s="43"/>
      <c r="L297" s="43"/>
      <c r="M297" s="43">
        <f>IF('EV TECNICA'!Y297="NO CUMPLE",0,'EV TECNICA'!X297)</f>
        <v>65747</v>
      </c>
      <c r="N297" s="43"/>
      <c r="O297" s="43"/>
      <c r="P297" s="43"/>
      <c r="Q297" s="43"/>
      <c r="R297" s="43"/>
      <c r="S297" s="43"/>
      <c r="T297" s="43"/>
      <c r="U297" s="43"/>
      <c r="V297" s="43"/>
      <c r="W297" s="43"/>
      <c r="X297" s="43"/>
      <c r="Y297" s="43"/>
      <c r="Z297" s="43">
        <f>IF('EV TECNICA'!AY297="NO CUMPLE",0,'EV TECNICA'!AX297)</f>
        <v>64686</v>
      </c>
      <c r="AA297" s="43"/>
      <c r="AB297" s="43"/>
      <c r="AC297" s="43"/>
      <c r="AD297" s="43"/>
      <c r="AE297" s="43"/>
      <c r="AF297" s="40">
        <f t="shared" si="4"/>
        <v>64686</v>
      </c>
      <c r="AH297" s="198"/>
    </row>
    <row r="298" spans="1:34" s="40" customFormat="1" ht="12.75" x14ac:dyDescent="0.2">
      <c r="A298" s="103">
        <v>289</v>
      </c>
      <c r="B298" s="202" t="s">
        <v>446</v>
      </c>
      <c r="C298" s="121" t="s">
        <v>441</v>
      </c>
      <c r="D298" s="146">
        <v>1</v>
      </c>
      <c r="E298" s="43"/>
      <c r="F298" s="43"/>
      <c r="G298" s="43"/>
      <c r="H298" s="43"/>
      <c r="I298" s="43"/>
      <c r="J298" s="43"/>
      <c r="K298" s="43"/>
      <c r="L298" s="43"/>
      <c r="M298" s="43">
        <f>IF('EV TECNICA'!Y298="NO CUMPLE",0,'EV TECNICA'!X298)</f>
        <v>65747</v>
      </c>
      <c r="N298" s="43"/>
      <c r="O298" s="43"/>
      <c r="P298" s="43"/>
      <c r="Q298" s="43"/>
      <c r="R298" s="43"/>
      <c r="S298" s="43"/>
      <c r="T298" s="43"/>
      <c r="U298" s="43"/>
      <c r="V298" s="43"/>
      <c r="W298" s="43"/>
      <c r="X298" s="43"/>
      <c r="Y298" s="43"/>
      <c r="Z298" s="43">
        <f>IF('EV TECNICA'!AY298="NO CUMPLE",0,'EV TECNICA'!AX298)</f>
        <v>64686</v>
      </c>
      <c r="AA298" s="43"/>
      <c r="AB298" s="43"/>
      <c r="AC298" s="43"/>
      <c r="AD298" s="43"/>
      <c r="AE298" s="43"/>
      <c r="AF298" s="40">
        <f t="shared" si="4"/>
        <v>64686</v>
      </c>
      <c r="AH298" s="198"/>
    </row>
    <row r="299" spans="1:34" s="40" customFormat="1" ht="12.75" x14ac:dyDescent="0.2">
      <c r="A299" s="103">
        <v>290</v>
      </c>
      <c r="B299" s="202" t="s">
        <v>447</v>
      </c>
      <c r="C299" s="121" t="s">
        <v>441</v>
      </c>
      <c r="D299" s="146">
        <v>1</v>
      </c>
      <c r="E299" s="43"/>
      <c r="F299" s="43"/>
      <c r="G299" s="43"/>
      <c r="H299" s="43"/>
      <c r="I299" s="43"/>
      <c r="J299" s="43"/>
      <c r="K299" s="43">
        <f>IF('EV TECNICA'!U299="NO CUMPLE",0,'EV TECNICA'!T299)</f>
        <v>823</v>
      </c>
      <c r="L299" s="43"/>
      <c r="M299" s="43">
        <f>IF('EV TECNICA'!Y299="NO CUMPLE",0,'EV TECNICA'!X299)</f>
        <v>1023</v>
      </c>
      <c r="N299" s="43"/>
      <c r="O299" s="43"/>
      <c r="P299" s="43"/>
      <c r="Q299" s="43"/>
      <c r="R299" s="43">
        <f>IF('EV TECNICA'!AI299="NO CUMPLE",0,'EV TECNICA'!AH299)</f>
        <v>580</v>
      </c>
      <c r="S299" s="43"/>
      <c r="T299" s="43"/>
      <c r="U299" s="43">
        <f>IF('EV TECNICA'!AO299="NO CUMPLE",0,'EV TECNICA'!AN299)</f>
        <v>33976</v>
      </c>
      <c r="V299" s="43"/>
      <c r="W299" s="43">
        <f>IF('EV TECNICA'!AS299="NO CUMPLE",0,'EV TECNICA'!AR299)</f>
        <v>810</v>
      </c>
      <c r="X299" s="43"/>
      <c r="Y299" s="43"/>
      <c r="Z299" s="43">
        <f>IF('EV TECNICA'!AY299="NO CUMPLE",0,'EV TECNICA'!AX299)</f>
        <v>868</v>
      </c>
      <c r="AA299" s="43"/>
      <c r="AB299" s="43"/>
      <c r="AC299" s="43"/>
      <c r="AD299" s="43"/>
      <c r="AE299" s="43"/>
      <c r="AF299" s="40">
        <f t="shared" si="4"/>
        <v>580</v>
      </c>
    </row>
    <row r="300" spans="1:34" s="40" customFormat="1" ht="12.75" x14ac:dyDescent="0.2">
      <c r="A300" s="103">
        <v>291</v>
      </c>
      <c r="B300" s="202" t="s">
        <v>448</v>
      </c>
      <c r="C300" s="121" t="s">
        <v>441</v>
      </c>
      <c r="D300" s="146">
        <v>1</v>
      </c>
      <c r="E300" s="43"/>
      <c r="F300" s="43"/>
      <c r="G300" s="43"/>
      <c r="H300" s="43"/>
      <c r="I300" s="43"/>
      <c r="J300" s="43"/>
      <c r="K300" s="43"/>
      <c r="L300" s="43"/>
      <c r="M300" s="43">
        <f>IF('EV TECNICA'!Y300="NO CUMPLE",0,'EV TECNICA'!X300)</f>
        <v>953</v>
      </c>
      <c r="N300" s="43"/>
      <c r="O300" s="43"/>
      <c r="P300" s="43"/>
      <c r="Q300" s="43"/>
      <c r="R300" s="43">
        <f>IF('EV TECNICA'!AI300="NO CUMPLE",0,'EV TECNICA'!AH300)</f>
        <v>710</v>
      </c>
      <c r="S300" s="43"/>
      <c r="T300" s="43"/>
      <c r="U300" s="43">
        <f>IF('EV TECNICA'!AO300="NO CUMPLE",0,'EV TECNICA'!AN300)</f>
        <v>33976</v>
      </c>
      <c r="V300" s="43"/>
      <c r="W300" s="43">
        <f>IF('EV TECNICA'!AS300="NO CUMPLE",0,'EV TECNICA'!AR300)</f>
        <v>905</v>
      </c>
      <c r="X300" s="43"/>
      <c r="Y300" s="43"/>
      <c r="Z300" s="43">
        <f>IF('EV TECNICA'!AY300="NO CUMPLE",0,'EV TECNICA'!AX300)</f>
        <v>1267</v>
      </c>
      <c r="AA300" s="43"/>
      <c r="AB300" s="43"/>
      <c r="AC300" s="43"/>
      <c r="AD300" s="43"/>
      <c r="AE300" s="43"/>
      <c r="AF300" s="40">
        <f t="shared" si="4"/>
        <v>710</v>
      </c>
    </row>
    <row r="301" spans="1:34" s="40" customFormat="1" ht="12.75" x14ac:dyDescent="0.2">
      <c r="A301" s="103">
        <v>292</v>
      </c>
      <c r="B301" s="202" t="s">
        <v>449</v>
      </c>
      <c r="C301" s="121" t="s">
        <v>441</v>
      </c>
      <c r="D301" s="146">
        <v>1</v>
      </c>
      <c r="E301" s="43"/>
      <c r="F301" s="43"/>
      <c r="G301" s="43"/>
      <c r="H301" s="43"/>
      <c r="I301" s="43"/>
      <c r="J301" s="43"/>
      <c r="K301" s="43">
        <f>IF('EV TECNICA'!U301="NO CUMPLE",0,'EV TECNICA'!T301)</f>
        <v>740</v>
      </c>
      <c r="L301" s="43"/>
      <c r="M301" s="43">
        <f>IF('EV TECNICA'!Y301="NO CUMPLE",0,'EV TECNICA'!X301)</f>
        <v>734</v>
      </c>
      <c r="N301" s="43"/>
      <c r="O301" s="43"/>
      <c r="P301" s="43"/>
      <c r="Q301" s="43"/>
      <c r="R301" s="43"/>
      <c r="S301" s="43"/>
      <c r="T301" s="43"/>
      <c r="U301" s="43">
        <f>IF('EV TECNICA'!AO301="NO CUMPLE",0,'EV TECNICA'!AN301)</f>
        <v>10603</v>
      </c>
      <c r="V301" s="43"/>
      <c r="W301" s="43">
        <f>IF('EV TECNICA'!AS301="NO CUMPLE",0,'EV TECNICA'!AR301)</f>
        <v>762</v>
      </c>
      <c r="X301" s="43"/>
      <c r="Y301" s="43"/>
      <c r="Z301" s="43"/>
      <c r="AA301" s="43"/>
      <c r="AB301" s="43"/>
      <c r="AC301" s="43"/>
      <c r="AD301" s="43"/>
      <c r="AE301" s="43"/>
      <c r="AF301" s="40">
        <f t="shared" si="4"/>
        <v>734</v>
      </c>
    </row>
    <row r="302" spans="1:34" s="40" customFormat="1" ht="12.75" x14ac:dyDescent="0.2">
      <c r="A302" s="103">
        <v>293</v>
      </c>
      <c r="B302" s="202" t="s">
        <v>450</v>
      </c>
      <c r="C302" s="121" t="s">
        <v>441</v>
      </c>
      <c r="D302" s="146">
        <v>1</v>
      </c>
      <c r="E302" s="43"/>
      <c r="F302" s="43"/>
      <c r="G302" s="43"/>
      <c r="H302" s="43"/>
      <c r="I302" s="43"/>
      <c r="J302" s="43"/>
      <c r="K302" s="43">
        <f>IF('EV TECNICA'!U302="NO CUMPLE",0,'EV TECNICA'!T302)</f>
        <v>526</v>
      </c>
      <c r="L302" s="43"/>
      <c r="M302" s="43">
        <f>IF('EV TECNICA'!Y302="NO CUMPLE",0,'EV TECNICA'!X302)</f>
        <v>770</v>
      </c>
      <c r="N302" s="43"/>
      <c r="O302" s="43"/>
      <c r="P302" s="43"/>
      <c r="Q302" s="43"/>
      <c r="R302" s="43">
        <f>IF('EV TECNICA'!AI302="NO CUMPLE",0,'EV TECNICA'!AH302)</f>
        <v>580</v>
      </c>
      <c r="S302" s="43"/>
      <c r="T302" s="43"/>
      <c r="U302" s="43"/>
      <c r="V302" s="43"/>
      <c r="W302" s="43">
        <f>IF('EV TECNICA'!AS302="NO CUMPLE",0,'EV TECNICA'!AR302)</f>
        <v>762</v>
      </c>
      <c r="X302" s="43"/>
      <c r="Y302" s="43"/>
      <c r="Z302" s="43">
        <f>IF('EV TECNICA'!AY302="NO CUMPLE",0,'EV TECNICA'!AX302)</f>
        <v>558</v>
      </c>
      <c r="AA302" s="43"/>
      <c r="AB302" s="43"/>
      <c r="AC302" s="43"/>
      <c r="AD302" s="43"/>
      <c r="AE302" s="43"/>
      <c r="AF302" s="40">
        <f t="shared" si="4"/>
        <v>526</v>
      </c>
    </row>
    <row r="303" spans="1:34" s="40" customFormat="1" ht="12.75" x14ac:dyDescent="0.2">
      <c r="A303" s="103">
        <v>294</v>
      </c>
      <c r="B303" s="202" t="s">
        <v>451</v>
      </c>
      <c r="C303" s="121" t="s">
        <v>441</v>
      </c>
      <c r="D303" s="146">
        <v>1</v>
      </c>
      <c r="E303" s="43"/>
      <c r="F303" s="43"/>
      <c r="G303" s="43"/>
      <c r="H303" s="43"/>
      <c r="I303" s="43"/>
      <c r="J303" s="43"/>
      <c r="K303" s="43"/>
      <c r="L303" s="43"/>
      <c r="M303" s="43">
        <f>IF('EV TECNICA'!Y303="NO CUMPLE",0,'EV TECNICA'!X303)</f>
        <v>770</v>
      </c>
      <c r="N303" s="43"/>
      <c r="O303" s="43"/>
      <c r="P303" s="43"/>
      <c r="Q303" s="43"/>
      <c r="R303" s="43">
        <f>IF('EV TECNICA'!AI303="NO CUMPLE",0,'EV TECNICA'!AH303)</f>
        <v>580</v>
      </c>
      <c r="S303" s="43"/>
      <c r="T303" s="43"/>
      <c r="U303" s="43">
        <f>IF('EV TECNICA'!AO303="NO CUMPLE",0,'EV TECNICA'!AN303)</f>
        <v>10603</v>
      </c>
      <c r="V303" s="43"/>
      <c r="W303" s="43">
        <f>IF('EV TECNICA'!AS303="NO CUMPLE",0,'EV TECNICA'!AR303)</f>
        <v>762</v>
      </c>
      <c r="X303" s="43"/>
      <c r="Y303" s="43"/>
      <c r="Z303" s="43">
        <f>IF('EV TECNICA'!AY303="NO CUMPLE",0,'EV TECNICA'!AX303)</f>
        <v>582</v>
      </c>
      <c r="AA303" s="43"/>
      <c r="AB303" s="43"/>
      <c r="AC303" s="43"/>
      <c r="AD303" s="43"/>
      <c r="AE303" s="43"/>
      <c r="AF303" s="40">
        <f t="shared" si="4"/>
        <v>580</v>
      </c>
    </row>
    <row r="304" spans="1:34" s="40" customFormat="1" ht="12.75" x14ac:dyDescent="0.2">
      <c r="A304" s="103">
        <v>295</v>
      </c>
      <c r="B304" s="202" t="s">
        <v>452</v>
      </c>
      <c r="C304" s="121" t="s">
        <v>441</v>
      </c>
      <c r="D304" s="146">
        <v>1</v>
      </c>
      <c r="E304" s="43"/>
      <c r="F304" s="43"/>
      <c r="G304" s="43"/>
      <c r="H304" s="43"/>
      <c r="I304" s="43"/>
      <c r="J304" s="43"/>
      <c r="K304" s="43"/>
      <c r="L304" s="43"/>
      <c r="M304" s="43">
        <f>IF('EV TECNICA'!Y304="NO CUMPLE",0,'EV TECNICA'!X304)</f>
        <v>441</v>
      </c>
      <c r="N304" s="43"/>
      <c r="O304" s="43"/>
      <c r="P304" s="43"/>
      <c r="Q304" s="43"/>
      <c r="R304" s="43">
        <f>IF('EV TECNICA'!AI304="NO CUMPLE",0,'EV TECNICA'!AH304)</f>
        <v>420</v>
      </c>
      <c r="S304" s="43"/>
      <c r="T304" s="43"/>
      <c r="U304" s="43">
        <f>IF('EV TECNICA'!AO304="NO CUMPLE",0,'EV TECNICA'!AN304)</f>
        <v>605</v>
      </c>
      <c r="V304" s="43"/>
      <c r="W304" s="43"/>
      <c r="X304" s="43"/>
      <c r="Y304" s="43"/>
      <c r="Z304" s="43">
        <f>IF('EV TECNICA'!AY304="NO CUMPLE",0,'EV TECNICA'!AX304)</f>
        <v>417</v>
      </c>
      <c r="AA304" s="43"/>
      <c r="AB304" s="43"/>
      <c r="AC304" s="43"/>
      <c r="AD304" s="43"/>
      <c r="AE304" s="43"/>
      <c r="AF304" s="40">
        <f t="shared" si="4"/>
        <v>417</v>
      </c>
    </row>
    <row r="305" spans="1:32" s="40" customFormat="1" ht="12.75" x14ac:dyDescent="0.2">
      <c r="A305" s="103">
        <v>296</v>
      </c>
      <c r="B305" s="202" t="s">
        <v>453</v>
      </c>
      <c r="C305" s="121" t="s">
        <v>441</v>
      </c>
      <c r="D305" s="146">
        <v>1</v>
      </c>
      <c r="E305" s="43"/>
      <c r="F305" s="43"/>
      <c r="G305" s="43"/>
      <c r="H305" s="43"/>
      <c r="I305" s="43"/>
      <c r="J305" s="43"/>
      <c r="K305" s="43"/>
      <c r="L305" s="43"/>
      <c r="M305" s="43">
        <f>IF('EV TECNICA'!Y305="NO CUMPLE",0,'EV TECNICA'!X305)</f>
        <v>467</v>
      </c>
      <c r="N305" s="43"/>
      <c r="O305" s="43"/>
      <c r="P305" s="43"/>
      <c r="Q305" s="43"/>
      <c r="R305" s="43">
        <f>IF('EV TECNICA'!AI305="NO CUMPLE",0,'EV TECNICA'!AH305)</f>
        <v>420</v>
      </c>
      <c r="S305" s="43"/>
      <c r="T305" s="43"/>
      <c r="U305" s="43">
        <f>IF('EV TECNICA'!AO305="NO CUMPLE",0,'EV TECNICA'!AN305)</f>
        <v>635</v>
      </c>
      <c r="V305" s="43"/>
      <c r="W305" s="43"/>
      <c r="X305" s="43"/>
      <c r="Y305" s="43"/>
      <c r="Z305" s="43">
        <f>IF('EV TECNICA'!AY305="NO CUMPLE",0,'EV TECNICA'!AX305)</f>
        <v>432</v>
      </c>
      <c r="AA305" s="43"/>
      <c r="AB305" s="43"/>
      <c r="AC305" s="43"/>
      <c r="AD305" s="43"/>
      <c r="AE305" s="43"/>
      <c r="AF305" s="40">
        <f t="shared" si="4"/>
        <v>420</v>
      </c>
    </row>
    <row r="306" spans="1:32" s="40" customFormat="1" ht="12.75" x14ac:dyDescent="0.2">
      <c r="A306" s="103">
        <v>297</v>
      </c>
      <c r="B306" s="202" t="s">
        <v>454</v>
      </c>
      <c r="C306" s="121" t="s">
        <v>441</v>
      </c>
      <c r="D306" s="146">
        <v>1</v>
      </c>
      <c r="E306" s="43"/>
      <c r="F306" s="43"/>
      <c r="G306" s="43"/>
      <c r="H306" s="43"/>
      <c r="I306" s="43"/>
      <c r="J306" s="43"/>
      <c r="K306" s="43"/>
      <c r="L306" s="43"/>
      <c r="M306" s="43">
        <f>IF('EV TECNICA'!Y306="NO CUMPLE",0,'EV TECNICA'!X306)</f>
        <v>485</v>
      </c>
      <c r="N306" s="43"/>
      <c r="O306" s="43"/>
      <c r="P306" s="43"/>
      <c r="Q306" s="43"/>
      <c r="R306" s="43">
        <f>IF('EV TECNICA'!AI306="NO CUMPLE",0,'EV TECNICA'!AH306)</f>
        <v>435</v>
      </c>
      <c r="S306" s="43"/>
      <c r="T306" s="43"/>
      <c r="U306" s="43">
        <f>IF('EV TECNICA'!AO306="NO CUMPLE",0,'EV TECNICA'!AN306)</f>
        <v>664</v>
      </c>
      <c r="V306" s="43"/>
      <c r="W306" s="43"/>
      <c r="X306" s="43"/>
      <c r="Y306" s="43"/>
      <c r="Z306" s="43">
        <f>IF('EV TECNICA'!AY306="NO CUMPLE",0,'EV TECNICA'!AX306)</f>
        <v>470</v>
      </c>
      <c r="AA306" s="43"/>
      <c r="AB306" s="43"/>
      <c r="AC306" s="43"/>
      <c r="AD306" s="43"/>
      <c r="AE306" s="43"/>
      <c r="AF306" s="40">
        <f t="shared" si="4"/>
        <v>435</v>
      </c>
    </row>
    <row r="307" spans="1:32" s="40" customFormat="1" ht="12.75" x14ac:dyDescent="0.2">
      <c r="A307" s="103">
        <v>298</v>
      </c>
      <c r="B307" s="202" t="s">
        <v>455</v>
      </c>
      <c r="C307" s="121" t="s">
        <v>441</v>
      </c>
      <c r="D307" s="146">
        <v>1</v>
      </c>
      <c r="E307" s="43"/>
      <c r="F307" s="43"/>
      <c r="G307" s="43"/>
      <c r="H307" s="43"/>
      <c r="I307" s="43"/>
      <c r="J307" s="43"/>
      <c r="K307" s="43"/>
      <c r="L307" s="43"/>
      <c r="M307" s="43">
        <f>IF('EV TECNICA'!Y307="NO CUMPLE",0,'EV TECNICA'!X307)</f>
        <v>418</v>
      </c>
      <c r="N307" s="43"/>
      <c r="O307" s="43"/>
      <c r="P307" s="43"/>
      <c r="Q307" s="43"/>
      <c r="R307" s="43">
        <f>IF('EV TECNICA'!AI307="NO CUMPLE",0,'EV TECNICA'!AH307)</f>
        <v>365</v>
      </c>
      <c r="S307" s="43"/>
      <c r="T307" s="43"/>
      <c r="U307" s="43">
        <f>IF('EV TECNICA'!AO307="NO CUMPLE",0,'EV TECNICA'!AN307)</f>
        <v>826</v>
      </c>
      <c r="V307" s="43"/>
      <c r="W307" s="43"/>
      <c r="X307" s="43"/>
      <c r="Y307" s="43"/>
      <c r="Z307" s="43">
        <f>IF('EV TECNICA'!AY307="NO CUMPLE",0,'EV TECNICA'!AX307)</f>
        <v>652</v>
      </c>
      <c r="AA307" s="43"/>
      <c r="AB307" s="43"/>
      <c r="AC307" s="43"/>
      <c r="AD307" s="43"/>
      <c r="AE307" s="43"/>
      <c r="AF307" s="40">
        <f t="shared" si="4"/>
        <v>365</v>
      </c>
    </row>
    <row r="308" spans="1:32" s="40" customFormat="1" ht="12.75" x14ac:dyDescent="0.2">
      <c r="A308" s="103">
        <v>299</v>
      </c>
      <c r="B308" s="202" t="s">
        <v>456</v>
      </c>
      <c r="C308" s="121" t="s">
        <v>441</v>
      </c>
      <c r="D308" s="146">
        <v>1</v>
      </c>
      <c r="E308" s="43"/>
      <c r="F308" s="43"/>
      <c r="G308" s="43"/>
      <c r="H308" s="43"/>
      <c r="I308" s="43"/>
      <c r="J308" s="43"/>
      <c r="K308" s="43"/>
      <c r="L308" s="43"/>
      <c r="M308" s="43">
        <f>IF('EV TECNICA'!Y308="NO CUMPLE",0,'EV TECNICA'!X308)</f>
        <v>671</v>
      </c>
      <c r="N308" s="43"/>
      <c r="O308" s="43"/>
      <c r="P308" s="43"/>
      <c r="Q308" s="43"/>
      <c r="R308" s="43"/>
      <c r="S308" s="43"/>
      <c r="T308" s="43"/>
      <c r="U308" s="43">
        <f>IF('EV TECNICA'!AO308="NO CUMPLE",0,'EV TECNICA'!AN308)</f>
        <v>561</v>
      </c>
      <c r="V308" s="43"/>
      <c r="W308" s="43"/>
      <c r="X308" s="43"/>
      <c r="Y308" s="43"/>
      <c r="Z308" s="43"/>
      <c r="AA308" s="43"/>
      <c r="AB308" s="43"/>
      <c r="AC308" s="43"/>
      <c r="AD308" s="43"/>
      <c r="AE308" s="43"/>
      <c r="AF308" s="40">
        <f t="shared" si="4"/>
        <v>561</v>
      </c>
    </row>
    <row r="309" spans="1:32" s="40" customFormat="1" ht="12.75" x14ac:dyDescent="0.2">
      <c r="A309" s="103">
        <v>300</v>
      </c>
      <c r="B309" s="202" t="s">
        <v>457</v>
      </c>
      <c r="C309" s="121" t="s">
        <v>441</v>
      </c>
      <c r="D309" s="146">
        <v>1</v>
      </c>
      <c r="E309" s="43"/>
      <c r="F309" s="43"/>
      <c r="G309" s="43"/>
      <c r="H309" s="43"/>
      <c r="I309" s="43"/>
      <c r="J309" s="43"/>
      <c r="K309" s="43"/>
      <c r="L309" s="43"/>
      <c r="M309" s="43">
        <f>IF('EV TECNICA'!Y309="NO CUMPLE",0,'EV TECNICA'!X309)</f>
        <v>417</v>
      </c>
      <c r="N309" s="43"/>
      <c r="O309" s="43"/>
      <c r="P309" s="43"/>
      <c r="Q309" s="43"/>
      <c r="R309" s="43">
        <f>IF('EV TECNICA'!AI309="NO CUMPLE",0,'EV TECNICA'!AH309)</f>
        <v>360</v>
      </c>
      <c r="S309" s="43"/>
      <c r="T309" s="43"/>
      <c r="U309" s="43">
        <f>IF('EV TECNICA'!AO309="NO CUMPLE",0,'EV TECNICA'!AN309)</f>
        <v>561</v>
      </c>
      <c r="V309" s="43"/>
      <c r="W309" s="43"/>
      <c r="X309" s="43"/>
      <c r="Y309" s="43"/>
      <c r="Z309" s="43">
        <f>IF('EV TECNICA'!AY309="NO CUMPLE",0,'EV TECNICA'!AX309)</f>
        <v>438</v>
      </c>
      <c r="AA309" s="43"/>
      <c r="AB309" s="43"/>
      <c r="AC309" s="43"/>
      <c r="AD309" s="43"/>
      <c r="AE309" s="43"/>
      <c r="AF309" s="40">
        <f t="shared" si="4"/>
        <v>360</v>
      </c>
    </row>
    <row r="310" spans="1:32" s="40" customFormat="1" ht="12.75" x14ac:dyDescent="0.2">
      <c r="A310" s="103">
        <v>301</v>
      </c>
      <c r="B310" s="202" t="s">
        <v>458</v>
      </c>
      <c r="C310" s="121" t="s">
        <v>441</v>
      </c>
      <c r="D310" s="146">
        <v>1</v>
      </c>
      <c r="E310" s="43"/>
      <c r="F310" s="43"/>
      <c r="G310" s="43"/>
      <c r="H310" s="43"/>
      <c r="I310" s="43"/>
      <c r="J310" s="43"/>
      <c r="K310" s="43"/>
      <c r="L310" s="43"/>
      <c r="M310" s="43">
        <f>IF('EV TECNICA'!Y310="NO CUMPLE",0,'EV TECNICA'!X310)</f>
        <v>425</v>
      </c>
      <c r="N310" s="43"/>
      <c r="O310" s="43"/>
      <c r="P310" s="43"/>
      <c r="Q310" s="43"/>
      <c r="R310" s="43">
        <f>IF('EV TECNICA'!AI310="NO CUMPLE",0,'EV TECNICA'!AH310)</f>
        <v>420</v>
      </c>
      <c r="S310" s="43"/>
      <c r="T310" s="43"/>
      <c r="U310" s="43">
        <f>IF('EV TECNICA'!AO310="NO CUMPLE",0,'EV TECNICA'!AN310)</f>
        <v>576</v>
      </c>
      <c r="V310" s="43"/>
      <c r="W310" s="43"/>
      <c r="X310" s="43"/>
      <c r="Y310" s="43"/>
      <c r="Z310" s="43">
        <f>IF('EV TECNICA'!AY310="NO CUMPLE",0,'EV TECNICA'!AX310)</f>
        <v>433</v>
      </c>
      <c r="AA310" s="43"/>
      <c r="AB310" s="43"/>
      <c r="AC310" s="43"/>
      <c r="AD310" s="43"/>
      <c r="AE310" s="43"/>
      <c r="AF310" s="40">
        <f t="shared" si="4"/>
        <v>420</v>
      </c>
    </row>
    <row r="311" spans="1:32" s="40" customFormat="1" ht="12.75" x14ac:dyDescent="0.2">
      <c r="A311" s="103">
        <v>302</v>
      </c>
      <c r="B311" s="202" t="s">
        <v>459</v>
      </c>
      <c r="C311" s="121" t="s">
        <v>441</v>
      </c>
      <c r="D311" s="146">
        <v>1</v>
      </c>
      <c r="E311" s="43"/>
      <c r="F311" s="43"/>
      <c r="G311" s="43"/>
      <c r="H311" s="43"/>
      <c r="I311" s="43"/>
      <c r="J311" s="43"/>
      <c r="K311" s="43"/>
      <c r="L311" s="43"/>
      <c r="M311" s="43">
        <f>IF('EV TECNICA'!Y311="NO CUMPLE",0,'EV TECNICA'!X311)</f>
        <v>3325</v>
      </c>
      <c r="N311" s="43"/>
      <c r="O311" s="43"/>
      <c r="P311" s="43"/>
      <c r="Q311" s="43"/>
      <c r="R311" s="43"/>
      <c r="S311" s="43"/>
      <c r="T311" s="43">
        <f>IF('EV TECNICA'!AM311="NO CUMPLE",0,'EV TECNICA'!AL311)</f>
        <v>2443</v>
      </c>
      <c r="U311" s="43"/>
      <c r="V311" s="43"/>
      <c r="W311" s="43"/>
      <c r="X311" s="43"/>
      <c r="Y311" s="43">
        <f>IF('EV TECNICA'!AW311="NO CUMPLE",0,'EV TECNICA'!AV311)</f>
        <v>2680</v>
      </c>
      <c r="Z311" s="43">
        <f>IF('EV TECNICA'!AY311="NO CUMPLE",0,'EV TECNICA'!AX311)</f>
        <v>2557</v>
      </c>
      <c r="AA311" s="43"/>
      <c r="AB311" s="43"/>
      <c r="AC311" s="43"/>
      <c r="AD311" s="43"/>
      <c r="AE311" s="43"/>
      <c r="AF311" s="40">
        <f t="shared" si="4"/>
        <v>2443</v>
      </c>
    </row>
    <row r="312" spans="1:32" s="40" customFormat="1" ht="12.75" x14ac:dyDescent="0.2">
      <c r="A312" s="103">
        <v>303</v>
      </c>
      <c r="B312" s="202" t="s">
        <v>460</v>
      </c>
      <c r="C312" s="121" t="s">
        <v>441</v>
      </c>
      <c r="D312" s="146">
        <v>1</v>
      </c>
      <c r="E312" s="43"/>
      <c r="F312" s="43"/>
      <c r="G312" s="43"/>
      <c r="H312" s="43"/>
      <c r="I312" s="43"/>
      <c r="J312" s="43"/>
      <c r="K312" s="43"/>
      <c r="L312" s="43"/>
      <c r="M312" s="43">
        <f>IF('EV TECNICA'!Y312="NO CUMPLE",0,'EV TECNICA'!X312)</f>
        <v>3947</v>
      </c>
      <c r="N312" s="43"/>
      <c r="O312" s="43"/>
      <c r="P312" s="43"/>
      <c r="Q312" s="43"/>
      <c r="R312" s="43">
        <f>IF('EV TECNICA'!AI312="NO CUMPLE",0,'EV TECNICA'!AH312)</f>
        <v>3200</v>
      </c>
      <c r="S312" s="43"/>
      <c r="T312" s="43">
        <f>IF('EV TECNICA'!AM312="NO CUMPLE",0,'EV TECNICA'!AL312)</f>
        <v>2443</v>
      </c>
      <c r="U312" s="43"/>
      <c r="V312" s="43"/>
      <c r="W312" s="43"/>
      <c r="X312" s="43"/>
      <c r="Y312" s="43">
        <f>IF('EV TECNICA'!AW312="NO CUMPLE",0,'EV TECNICA'!AV312)</f>
        <v>3580</v>
      </c>
      <c r="Z312" s="43">
        <f>IF('EV TECNICA'!AY312="NO CUMPLE",0,'EV TECNICA'!AX312)</f>
        <v>3506</v>
      </c>
      <c r="AA312" s="43"/>
      <c r="AB312" s="43"/>
      <c r="AC312" s="43"/>
      <c r="AD312" s="43"/>
      <c r="AE312" s="43"/>
      <c r="AF312" s="40">
        <f t="shared" si="4"/>
        <v>2443</v>
      </c>
    </row>
    <row r="313" spans="1:32" s="40" customFormat="1" ht="12.75" x14ac:dyDescent="0.2">
      <c r="A313" s="103">
        <v>304</v>
      </c>
      <c r="B313" s="202" t="s">
        <v>461</v>
      </c>
      <c r="C313" s="121" t="s">
        <v>441</v>
      </c>
      <c r="D313" s="146">
        <v>1</v>
      </c>
      <c r="E313" s="43"/>
      <c r="F313" s="43"/>
      <c r="G313" s="43"/>
      <c r="H313" s="43"/>
      <c r="I313" s="43"/>
      <c r="J313" s="43"/>
      <c r="K313" s="43"/>
      <c r="L313" s="43"/>
      <c r="M313" s="43">
        <f>IF('EV TECNICA'!Y313="NO CUMPLE",0,'EV TECNICA'!X313)</f>
        <v>3947</v>
      </c>
      <c r="N313" s="43"/>
      <c r="O313" s="43"/>
      <c r="P313" s="43"/>
      <c r="Q313" s="43"/>
      <c r="R313" s="43">
        <f>IF('EV TECNICA'!AI313="NO CUMPLE",0,'EV TECNICA'!AH313)</f>
        <v>3200</v>
      </c>
      <c r="S313" s="43"/>
      <c r="T313" s="43">
        <f>IF('EV TECNICA'!AM313="NO CUMPLE",0,'EV TECNICA'!AL313)</f>
        <v>3181</v>
      </c>
      <c r="U313" s="43"/>
      <c r="V313" s="43"/>
      <c r="W313" s="43"/>
      <c r="X313" s="43"/>
      <c r="Y313" s="43">
        <f>IF('EV TECNICA'!AW313="NO CUMPLE",0,'EV TECNICA'!AV313)</f>
        <v>3580</v>
      </c>
      <c r="Z313" s="43">
        <f>IF('EV TECNICA'!AY313="NO CUMPLE",0,'EV TECNICA'!AX313)</f>
        <v>3506</v>
      </c>
      <c r="AA313" s="43"/>
      <c r="AB313" s="43"/>
      <c r="AC313" s="43"/>
      <c r="AD313" s="43"/>
      <c r="AE313" s="43"/>
      <c r="AF313" s="40">
        <f t="shared" si="4"/>
        <v>3181</v>
      </c>
    </row>
    <row r="314" spans="1:32" s="40" customFormat="1" ht="12.75" x14ac:dyDescent="0.2">
      <c r="A314" s="103">
        <v>305</v>
      </c>
      <c r="B314" s="202" t="s">
        <v>462</v>
      </c>
      <c r="C314" s="121" t="s">
        <v>441</v>
      </c>
      <c r="D314" s="146">
        <v>1</v>
      </c>
      <c r="E314" s="43"/>
      <c r="F314" s="43"/>
      <c r="G314" s="43"/>
      <c r="H314" s="43"/>
      <c r="I314" s="43"/>
      <c r="J314" s="43"/>
      <c r="K314" s="43"/>
      <c r="L314" s="43"/>
      <c r="M314" s="43">
        <f>IF('EV TECNICA'!Y314="NO CUMPLE",0,'EV TECNICA'!X314)</f>
        <v>3947</v>
      </c>
      <c r="N314" s="43"/>
      <c r="O314" s="43"/>
      <c r="P314" s="43"/>
      <c r="Q314" s="43"/>
      <c r="R314" s="43">
        <f>IF('EV TECNICA'!AI314="NO CUMPLE",0,'EV TECNICA'!AH314)</f>
        <v>3200</v>
      </c>
      <c r="S314" s="43"/>
      <c r="T314" s="43">
        <f>IF('EV TECNICA'!AM314="NO CUMPLE",0,'EV TECNICA'!AL314)</f>
        <v>3181</v>
      </c>
      <c r="U314" s="43"/>
      <c r="V314" s="43"/>
      <c r="W314" s="43"/>
      <c r="X314" s="43"/>
      <c r="Y314" s="43">
        <f>IF('EV TECNICA'!AW314="NO CUMPLE",0,'EV TECNICA'!AV314)</f>
        <v>3580</v>
      </c>
      <c r="Z314" s="43">
        <f>IF('EV TECNICA'!AY314="NO CUMPLE",0,'EV TECNICA'!AX314)</f>
        <v>3506</v>
      </c>
      <c r="AA314" s="43"/>
      <c r="AB314" s="43"/>
      <c r="AC314" s="43"/>
      <c r="AD314" s="43"/>
      <c r="AE314" s="43"/>
      <c r="AF314" s="40">
        <f t="shared" si="4"/>
        <v>3181</v>
      </c>
    </row>
    <row r="315" spans="1:32" s="40" customFormat="1" ht="12.75" x14ac:dyDescent="0.2">
      <c r="A315" s="103">
        <v>306</v>
      </c>
      <c r="B315" s="202" t="s">
        <v>463</v>
      </c>
      <c r="C315" s="121" t="s">
        <v>464</v>
      </c>
      <c r="D315" s="146">
        <v>1</v>
      </c>
      <c r="E315" s="43"/>
      <c r="F315" s="43"/>
      <c r="G315" s="43"/>
      <c r="H315" s="43"/>
      <c r="I315" s="43"/>
      <c r="J315" s="43"/>
      <c r="K315" s="43">
        <f>IF('EV TECNICA'!U315="NO CUMPLE",0,'EV TECNICA'!T315)</f>
        <v>5190</v>
      </c>
      <c r="L315" s="43"/>
      <c r="M315" s="43"/>
      <c r="N315" s="43"/>
      <c r="O315" s="43"/>
      <c r="P315" s="43"/>
      <c r="Q315" s="43"/>
      <c r="R315" s="43"/>
      <c r="S315" s="43"/>
      <c r="T315" s="43"/>
      <c r="U315" s="43"/>
      <c r="V315" s="43"/>
      <c r="W315" s="43"/>
      <c r="X315" s="43"/>
      <c r="Y315" s="43"/>
      <c r="Z315" s="43"/>
      <c r="AA315" s="43"/>
      <c r="AB315" s="43"/>
      <c r="AC315" s="43"/>
      <c r="AD315" s="43">
        <f>IF('EV TECNICA'!BG315="NO CUMPLE",0,'EV TECNICA'!BF315)</f>
        <v>132767</v>
      </c>
      <c r="AE315" s="43"/>
      <c r="AF315" s="40">
        <f t="shared" si="4"/>
        <v>5190</v>
      </c>
    </row>
    <row r="316" spans="1:32" s="40" customFormat="1" ht="25.5" x14ac:dyDescent="0.2">
      <c r="A316" s="103">
        <v>307</v>
      </c>
      <c r="B316" s="202" t="s">
        <v>465</v>
      </c>
      <c r="C316" s="121" t="s">
        <v>464</v>
      </c>
      <c r="D316" s="146">
        <v>1</v>
      </c>
      <c r="E316" s="43"/>
      <c r="F316" s="43"/>
      <c r="G316" s="43"/>
      <c r="H316" s="43"/>
      <c r="I316" s="43"/>
      <c r="J316" s="43"/>
      <c r="K316" s="43">
        <f>IF('EV TECNICA'!U316="NO CUMPLE",0,'EV TECNICA'!T316)</f>
        <v>6800</v>
      </c>
      <c r="L316" s="43"/>
      <c r="M316" s="43"/>
      <c r="N316" s="43"/>
      <c r="O316" s="43"/>
      <c r="P316" s="43"/>
      <c r="Q316" s="43"/>
      <c r="R316" s="43"/>
      <c r="S316" s="43"/>
      <c r="T316" s="43"/>
      <c r="U316" s="43"/>
      <c r="V316" s="43"/>
      <c r="W316" s="43"/>
      <c r="X316" s="43"/>
      <c r="Y316" s="43"/>
      <c r="Z316" s="43"/>
      <c r="AA316" s="43"/>
      <c r="AB316" s="43"/>
      <c r="AC316" s="43"/>
      <c r="AD316" s="43">
        <f>IF('EV TECNICA'!BG316="NO CUMPLE",0,'EV TECNICA'!BF316)</f>
        <v>4955</v>
      </c>
      <c r="AE316" s="43"/>
      <c r="AF316" s="40">
        <f t="shared" si="4"/>
        <v>4955</v>
      </c>
    </row>
    <row r="317" spans="1:32" s="40" customFormat="1" ht="25.5" x14ac:dyDescent="0.2">
      <c r="A317" s="103">
        <v>308</v>
      </c>
      <c r="B317" s="202" t="s">
        <v>466</v>
      </c>
      <c r="C317" s="121" t="s">
        <v>464</v>
      </c>
      <c r="D317" s="146">
        <v>1</v>
      </c>
      <c r="E317" s="43"/>
      <c r="F317" s="43"/>
      <c r="G317" s="43"/>
      <c r="H317" s="43"/>
      <c r="I317" s="43"/>
      <c r="J317" s="43"/>
      <c r="K317" s="43">
        <f>IF('EV TECNICA'!U317="NO CUMPLE",0,'EV TECNICA'!T317)</f>
        <v>9100</v>
      </c>
      <c r="L317" s="43"/>
      <c r="M317" s="43"/>
      <c r="N317" s="43"/>
      <c r="O317" s="43"/>
      <c r="P317" s="43"/>
      <c r="Q317" s="43"/>
      <c r="R317" s="43"/>
      <c r="S317" s="43"/>
      <c r="T317" s="43"/>
      <c r="U317" s="43"/>
      <c r="V317" s="43"/>
      <c r="W317" s="43"/>
      <c r="X317" s="43"/>
      <c r="Y317" s="43"/>
      <c r="Z317" s="43"/>
      <c r="AA317" s="43"/>
      <c r="AB317" s="43"/>
      <c r="AC317" s="43"/>
      <c r="AD317" s="43">
        <f>IF('EV TECNICA'!BG317="NO CUMPLE",0,'EV TECNICA'!BF317)</f>
        <v>6671</v>
      </c>
      <c r="AE317" s="43"/>
      <c r="AF317" s="40">
        <f t="shared" si="4"/>
        <v>6671</v>
      </c>
    </row>
    <row r="318" spans="1:32" s="40" customFormat="1" ht="25.5" x14ac:dyDescent="0.2">
      <c r="A318" s="103">
        <v>309</v>
      </c>
      <c r="B318" s="202" t="s">
        <v>467</v>
      </c>
      <c r="C318" s="121" t="s">
        <v>468</v>
      </c>
      <c r="D318" s="146">
        <v>1</v>
      </c>
      <c r="E318" s="43"/>
      <c r="F318" s="43"/>
      <c r="G318" s="43"/>
      <c r="H318" s="43"/>
      <c r="I318" s="43"/>
      <c r="J318" s="43"/>
      <c r="K318" s="43">
        <f>IF('EV TECNICA'!U318="NO CUMPLE",0,'EV TECNICA'!T318)</f>
        <v>65000</v>
      </c>
      <c r="L318" s="43"/>
      <c r="M318" s="43">
        <f>IF('EV TECNICA'!Y318="NO CUMPLE",0,'EV TECNICA'!X318)</f>
        <v>9159</v>
      </c>
      <c r="N318" s="43"/>
      <c r="O318" s="43"/>
      <c r="P318" s="43"/>
      <c r="Q318" s="43"/>
      <c r="R318" s="43"/>
      <c r="S318" s="43"/>
      <c r="T318" s="43"/>
      <c r="U318" s="43">
        <f>IF('EV TECNICA'!AO318="NO CUMPLE",0,'EV TECNICA'!AN318)</f>
        <v>81724.44</v>
      </c>
      <c r="V318" s="43"/>
      <c r="W318" s="43"/>
      <c r="X318" s="43"/>
      <c r="Y318" s="43"/>
      <c r="Z318" s="43"/>
      <c r="AA318" s="43"/>
      <c r="AB318" s="43"/>
      <c r="AC318" s="43"/>
      <c r="AD318" s="43"/>
      <c r="AE318" s="43"/>
      <c r="AF318" s="40">
        <f t="shared" si="4"/>
        <v>9159</v>
      </c>
    </row>
    <row r="319" spans="1:32" s="40" customFormat="1" ht="38.25" x14ac:dyDescent="0.2">
      <c r="A319" s="103">
        <v>310</v>
      </c>
      <c r="B319" s="202" t="s">
        <v>469</v>
      </c>
      <c r="C319" s="121" t="s">
        <v>470</v>
      </c>
      <c r="D319" s="146">
        <v>1</v>
      </c>
      <c r="E319" s="43"/>
      <c r="F319" s="43"/>
      <c r="G319" s="43"/>
      <c r="H319" s="43"/>
      <c r="I319" s="43"/>
      <c r="J319" s="43">
        <f>IF('EV TECNICA'!S319="NO CUMPLE",0,'EV TECNICA'!R319)</f>
        <v>1463.7</v>
      </c>
      <c r="K319" s="43">
        <f>IF('EV TECNICA'!U319="NO CUMPLE",0,'EV TECNICA'!T319)</f>
        <v>1477.98</v>
      </c>
      <c r="L319" s="43"/>
      <c r="M319" s="43">
        <f>IF('EV TECNICA'!Y319="NO CUMPLE",0,'EV TECNICA'!X319)</f>
        <v>1467.27</v>
      </c>
      <c r="N319" s="43"/>
      <c r="O319" s="43"/>
      <c r="P319" s="43"/>
      <c r="Q319" s="43"/>
      <c r="R319" s="43"/>
      <c r="S319" s="43"/>
      <c r="T319" s="43">
        <f>IF('EV TECNICA'!AM319="NO CUMPLE",0,'EV TECNICA'!AL319)</f>
        <v>1825.46</v>
      </c>
      <c r="U319" s="43">
        <f>IF('EV TECNICA'!AO319="NO CUMPLE",0,'EV TECNICA'!AN319)</f>
        <v>2021.81</v>
      </c>
      <c r="V319" s="43"/>
      <c r="W319" s="43"/>
      <c r="X319" s="43"/>
      <c r="Y319" s="43"/>
      <c r="Z319" s="43">
        <f>IF('EV TECNICA'!AY319="NO CUMPLE",0,'EV TECNICA'!AX319)</f>
        <v>1467.27</v>
      </c>
      <c r="AA319" s="43"/>
      <c r="AB319" s="43"/>
      <c r="AC319" s="43"/>
      <c r="AD319" s="43"/>
      <c r="AE319" s="43"/>
      <c r="AF319" s="40">
        <f t="shared" si="4"/>
        <v>1463.7</v>
      </c>
    </row>
    <row r="320" spans="1:32" s="40" customFormat="1" ht="38.25" x14ac:dyDescent="0.2">
      <c r="A320" s="103">
        <v>311</v>
      </c>
      <c r="B320" s="202" t="s">
        <v>471</v>
      </c>
      <c r="C320" s="121" t="s">
        <v>52</v>
      </c>
      <c r="D320" s="146">
        <v>1</v>
      </c>
      <c r="E320" s="43"/>
      <c r="F320" s="43">
        <f>IF('EV TECNICA'!K320="NO CUMPLE",0,'EV TECNICA'!J320)</f>
        <v>6900</v>
      </c>
      <c r="G320" s="43"/>
      <c r="H320" s="43"/>
      <c r="I320" s="43"/>
      <c r="J320" s="43"/>
      <c r="K320" s="43"/>
      <c r="L320" s="43"/>
      <c r="M320" s="43"/>
      <c r="N320" s="43"/>
      <c r="O320" s="43"/>
      <c r="P320" s="43">
        <f>IF('EV TECNICA'!AE320="NO CUMPLE",0,'EV TECNICA'!AD320)</f>
        <v>5650</v>
      </c>
      <c r="Q320" s="43"/>
      <c r="R320" s="43"/>
      <c r="S320" s="43"/>
      <c r="T320" s="43"/>
      <c r="U320" s="43">
        <f>IF('EV TECNICA'!AO320="NO CUMPLE",0,'EV TECNICA'!AN320)</f>
        <v>7017</v>
      </c>
      <c r="V320" s="43"/>
      <c r="W320" s="43">
        <f>IF('EV TECNICA'!AS320="NO CUMPLE",0,'EV TECNICA'!AR320)</f>
        <v>6242</v>
      </c>
      <c r="X320" s="43"/>
      <c r="Y320" s="43"/>
      <c r="Z320" s="43"/>
      <c r="AA320" s="43"/>
      <c r="AB320" s="43"/>
      <c r="AC320" s="43"/>
      <c r="AD320" s="43"/>
      <c r="AE320" s="43"/>
      <c r="AF320" s="40">
        <f t="shared" si="4"/>
        <v>5650</v>
      </c>
    </row>
    <row r="321" spans="1:34" s="40" customFormat="1" ht="38.25" x14ac:dyDescent="0.2">
      <c r="A321" s="103">
        <v>312</v>
      </c>
      <c r="B321" s="202" t="s">
        <v>472</v>
      </c>
      <c r="C321" s="121" t="s">
        <v>52</v>
      </c>
      <c r="D321" s="146">
        <v>1</v>
      </c>
      <c r="E321" s="43"/>
      <c r="F321" s="43">
        <f>IF('EV TECNICA'!K321="NO CUMPLE",0,'EV TECNICA'!J321)</f>
        <v>5500</v>
      </c>
      <c r="G321" s="43"/>
      <c r="H321" s="43"/>
      <c r="I321" s="43"/>
      <c r="J321" s="43"/>
      <c r="K321" s="43"/>
      <c r="L321" s="43"/>
      <c r="M321" s="43"/>
      <c r="N321" s="43"/>
      <c r="O321" s="43"/>
      <c r="P321" s="43">
        <f>IF('EV TECNICA'!AE321="NO CUMPLE",0,'EV TECNICA'!AD321)</f>
        <v>4500</v>
      </c>
      <c r="Q321" s="43"/>
      <c r="R321" s="43"/>
      <c r="S321" s="43"/>
      <c r="T321" s="43"/>
      <c r="U321" s="43">
        <f>IF('EV TECNICA'!AO321="NO CUMPLE",0,'EV TECNICA'!AN321)</f>
        <v>6746</v>
      </c>
      <c r="V321" s="43"/>
      <c r="W321" s="43">
        <f>IF('EV TECNICA'!AS321="NO CUMPLE",0,'EV TECNICA'!AR321)</f>
        <v>6647</v>
      </c>
      <c r="X321" s="43"/>
      <c r="Y321" s="43"/>
      <c r="Z321" s="43"/>
      <c r="AA321" s="43"/>
      <c r="AB321" s="43"/>
      <c r="AC321" s="43"/>
      <c r="AD321" s="43"/>
      <c r="AE321" s="43"/>
      <c r="AF321" s="40">
        <f t="shared" si="4"/>
        <v>4500</v>
      </c>
    </row>
    <row r="322" spans="1:34" s="40" customFormat="1" ht="38.25" x14ac:dyDescent="0.2">
      <c r="A322" s="103">
        <v>313</v>
      </c>
      <c r="B322" s="202" t="s">
        <v>473</v>
      </c>
      <c r="C322" s="121" t="s">
        <v>52</v>
      </c>
      <c r="D322" s="146">
        <v>1</v>
      </c>
      <c r="E322" s="43"/>
      <c r="F322" s="43">
        <f>IF('EV TECNICA'!K322="NO CUMPLE",0,'EV TECNICA'!J322)</f>
        <v>5500</v>
      </c>
      <c r="G322" s="43"/>
      <c r="H322" s="43"/>
      <c r="I322" s="43"/>
      <c r="J322" s="43"/>
      <c r="K322" s="43"/>
      <c r="L322" s="43"/>
      <c r="M322" s="43"/>
      <c r="N322" s="43"/>
      <c r="O322" s="43"/>
      <c r="P322" s="43">
        <f>IF('EV TECNICA'!AE322="NO CUMPLE",0,'EV TECNICA'!AD322)</f>
        <v>4500</v>
      </c>
      <c r="Q322" s="43"/>
      <c r="R322" s="43"/>
      <c r="S322" s="43"/>
      <c r="T322" s="43"/>
      <c r="U322" s="43">
        <f>IF('EV TECNICA'!AO322="NO CUMPLE",0,'EV TECNICA'!AN322)</f>
        <v>8538</v>
      </c>
      <c r="V322" s="43"/>
      <c r="W322" s="43">
        <f>IF('EV TECNICA'!AS322="NO CUMPLE",0,'EV TECNICA'!AR322)</f>
        <v>5705</v>
      </c>
      <c r="X322" s="43"/>
      <c r="Y322" s="43"/>
      <c r="Z322" s="43"/>
      <c r="AA322" s="43"/>
      <c r="AB322" s="43"/>
      <c r="AC322" s="43"/>
      <c r="AD322" s="43"/>
      <c r="AE322" s="43"/>
      <c r="AF322" s="40">
        <f t="shared" si="4"/>
        <v>4500</v>
      </c>
    </row>
    <row r="323" spans="1:34" s="40" customFormat="1" ht="51" x14ac:dyDescent="0.2">
      <c r="A323" s="103">
        <v>314</v>
      </c>
      <c r="B323" s="202" t="s">
        <v>474</v>
      </c>
      <c r="C323" s="121" t="s">
        <v>52</v>
      </c>
      <c r="D323" s="146">
        <v>1</v>
      </c>
      <c r="E323" s="43"/>
      <c r="F323" s="43"/>
      <c r="G323" s="43"/>
      <c r="H323" s="43"/>
      <c r="I323" s="43"/>
      <c r="J323" s="43"/>
      <c r="K323" s="43"/>
      <c r="L323" s="43"/>
      <c r="M323" s="43"/>
      <c r="N323" s="43"/>
      <c r="O323" s="43"/>
      <c r="P323" s="43">
        <f>IF('EV TECNICA'!AE323="NO CUMPLE",0,'EV TECNICA'!AD323)</f>
        <v>56200</v>
      </c>
      <c r="Q323" s="43"/>
      <c r="R323" s="43"/>
      <c r="S323" s="43"/>
      <c r="T323" s="43"/>
      <c r="U323" s="43">
        <f>IF('EV TECNICA'!AO323="NO CUMPLE",0,'EV TECNICA'!AN323)</f>
        <v>85478</v>
      </c>
      <c r="V323" s="43"/>
      <c r="W323" s="43"/>
      <c r="X323" s="43"/>
      <c r="Y323" s="43"/>
      <c r="Z323" s="43"/>
      <c r="AA323" s="43"/>
      <c r="AB323" s="43"/>
      <c r="AC323" s="43"/>
      <c r="AD323" s="43"/>
      <c r="AE323" s="43"/>
      <c r="AF323" s="40">
        <f t="shared" si="4"/>
        <v>56200</v>
      </c>
    </row>
    <row r="324" spans="1:34" s="40" customFormat="1" ht="38.25" x14ac:dyDescent="0.2">
      <c r="A324" s="103">
        <v>315</v>
      </c>
      <c r="B324" s="202" t="s">
        <v>475</v>
      </c>
      <c r="C324" s="121" t="s">
        <v>52</v>
      </c>
      <c r="D324" s="146">
        <v>1</v>
      </c>
      <c r="E324" s="43"/>
      <c r="F324" s="43">
        <f>IF('EV TECNICA'!K324="NO CUMPLE",0,'EV TECNICA'!J324)</f>
        <v>41000</v>
      </c>
      <c r="G324" s="43"/>
      <c r="H324" s="43"/>
      <c r="I324" s="43"/>
      <c r="J324" s="43"/>
      <c r="K324" s="43"/>
      <c r="L324" s="43"/>
      <c r="M324" s="43"/>
      <c r="N324" s="43"/>
      <c r="O324" s="43"/>
      <c r="P324" s="43">
        <f>IF('EV TECNICA'!AE324="NO CUMPLE",0,'EV TECNICA'!AD324)</f>
        <v>50000</v>
      </c>
      <c r="Q324" s="43"/>
      <c r="R324" s="43"/>
      <c r="S324" s="43"/>
      <c r="T324" s="43"/>
      <c r="U324" s="43">
        <f>IF('EV TECNICA'!AO324="NO CUMPLE",0,'EV TECNICA'!AN324)</f>
        <v>54581</v>
      </c>
      <c r="V324" s="43"/>
      <c r="W324" s="43"/>
      <c r="X324" s="43"/>
      <c r="Y324" s="43"/>
      <c r="Z324" s="43"/>
      <c r="AA324" s="43"/>
      <c r="AB324" s="43"/>
      <c r="AC324" s="43"/>
      <c r="AD324" s="43"/>
      <c r="AE324" s="43"/>
      <c r="AF324" s="40">
        <f t="shared" si="4"/>
        <v>41000</v>
      </c>
    </row>
    <row r="325" spans="1:34" s="40" customFormat="1" ht="38.25" x14ac:dyDescent="0.2">
      <c r="A325" s="103">
        <v>316</v>
      </c>
      <c r="B325" s="202" t="s">
        <v>476</v>
      </c>
      <c r="C325" s="121" t="s">
        <v>52</v>
      </c>
      <c r="D325" s="146">
        <v>1</v>
      </c>
      <c r="E325" s="43"/>
      <c r="F325" s="43">
        <f>IF('EV TECNICA'!K325="NO CUMPLE",0,'EV TECNICA'!J325)</f>
        <v>39000</v>
      </c>
      <c r="G325" s="43">
        <f>IF('EV TECNICA'!M325="NO CUMPLE",0,'EV TECNICA'!L325)</f>
        <v>49400</v>
      </c>
      <c r="H325" s="43"/>
      <c r="I325" s="43"/>
      <c r="J325" s="43"/>
      <c r="K325" s="43"/>
      <c r="L325" s="43"/>
      <c r="M325" s="43"/>
      <c r="N325" s="43"/>
      <c r="O325" s="43"/>
      <c r="P325" s="43">
        <f>IF('EV TECNICA'!AE325="NO CUMPLE",0,'EV TECNICA'!AD325)</f>
        <v>19700</v>
      </c>
      <c r="Q325" s="43"/>
      <c r="R325" s="43"/>
      <c r="S325" s="43"/>
      <c r="T325" s="43"/>
      <c r="U325" s="43">
        <f>IF('EV TECNICA'!AO325="NO CUMPLE",0,'EV TECNICA'!AN325)</f>
        <v>42311</v>
      </c>
      <c r="V325" s="43"/>
      <c r="W325" s="43">
        <f>IF('EV TECNICA'!AS325="NO CUMPLE",0,'EV TECNICA'!AR325)</f>
        <v>56890</v>
      </c>
      <c r="X325" s="43"/>
      <c r="Y325" s="43"/>
      <c r="Z325" s="43"/>
      <c r="AA325" s="43"/>
      <c r="AB325" s="43"/>
      <c r="AC325" s="43"/>
      <c r="AD325" s="43"/>
      <c r="AE325" s="43"/>
      <c r="AF325" s="40">
        <f t="shared" si="4"/>
        <v>19700</v>
      </c>
    </row>
    <row r="326" spans="1:34" s="40" customFormat="1" ht="38.25" x14ac:dyDescent="0.2">
      <c r="A326" s="103">
        <v>317</v>
      </c>
      <c r="B326" s="202" t="s">
        <v>477</v>
      </c>
      <c r="C326" s="121" t="s">
        <v>52</v>
      </c>
      <c r="D326" s="146">
        <v>1</v>
      </c>
      <c r="E326" s="43"/>
      <c r="F326" s="43">
        <f>IF('EV TECNICA'!K326="NO CUMPLE",0,'EV TECNICA'!J326)</f>
        <v>11300</v>
      </c>
      <c r="G326" s="43">
        <f>IF('EV TECNICA'!M326="NO CUMPLE",0,'EV TECNICA'!L326)</f>
        <v>8500</v>
      </c>
      <c r="H326" s="43"/>
      <c r="I326" s="43"/>
      <c r="J326" s="43"/>
      <c r="K326" s="43"/>
      <c r="L326" s="43"/>
      <c r="M326" s="43"/>
      <c r="N326" s="43"/>
      <c r="O326" s="43"/>
      <c r="P326" s="43">
        <f>IF('EV TECNICA'!AE326="NO CUMPLE",0,'EV TECNICA'!AD326)</f>
        <v>10000</v>
      </c>
      <c r="Q326" s="43"/>
      <c r="R326" s="43"/>
      <c r="S326" s="43"/>
      <c r="T326" s="43"/>
      <c r="U326" s="43"/>
      <c r="V326" s="43"/>
      <c r="W326" s="43"/>
      <c r="X326" s="43"/>
      <c r="Y326" s="43"/>
      <c r="Z326" s="43"/>
      <c r="AA326" s="43"/>
      <c r="AB326" s="43"/>
      <c r="AC326" s="43"/>
      <c r="AD326" s="43"/>
      <c r="AE326" s="43"/>
      <c r="AF326" s="40">
        <f t="shared" si="4"/>
        <v>8500</v>
      </c>
    </row>
    <row r="327" spans="1:34" s="40" customFormat="1" ht="38.25" x14ac:dyDescent="0.2">
      <c r="A327" s="103">
        <v>318</v>
      </c>
      <c r="B327" s="202" t="s">
        <v>478</v>
      </c>
      <c r="C327" s="121" t="s">
        <v>52</v>
      </c>
      <c r="D327" s="146">
        <v>1</v>
      </c>
      <c r="E327" s="43"/>
      <c r="F327" s="43">
        <f>IF('EV TECNICA'!K327="NO CUMPLE",0,'EV TECNICA'!J327)</f>
        <v>4000</v>
      </c>
      <c r="G327" s="43">
        <f>IF('EV TECNICA'!M327="NO CUMPLE",0,'EV TECNICA'!L327)</f>
        <v>3850</v>
      </c>
      <c r="H327" s="43"/>
      <c r="I327" s="43"/>
      <c r="J327" s="43"/>
      <c r="K327" s="43"/>
      <c r="L327" s="43"/>
      <c r="M327" s="43">
        <f>IF('EV TECNICA'!Y327="NO CUMPLE",0,'EV TECNICA'!X327)</f>
        <v>4489</v>
      </c>
      <c r="N327" s="43"/>
      <c r="O327" s="43"/>
      <c r="P327" s="43">
        <f>IF('EV TECNICA'!AE327="NO CUMPLE",0,'EV TECNICA'!AD327)</f>
        <v>3500</v>
      </c>
      <c r="Q327" s="43"/>
      <c r="R327" s="43"/>
      <c r="S327" s="43"/>
      <c r="T327" s="43"/>
      <c r="U327" s="43"/>
      <c r="V327" s="43"/>
      <c r="W327" s="43"/>
      <c r="X327" s="43"/>
      <c r="Y327" s="43"/>
      <c r="Z327" s="43"/>
      <c r="AA327" s="43"/>
      <c r="AB327" s="43"/>
      <c r="AC327" s="43"/>
      <c r="AD327" s="43"/>
      <c r="AE327" s="43"/>
      <c r="AF327" s="40">
        <f t="shared" si="4"/>
        <v>3500</v>
      </c>
    </row>
    <row r="328" spans="1:34" s="40" customFormat="1" ht="51" x14ac:dyDescent="0.2">
      <c r="A328" s="103">
        <v>319</v>
      </c>
      <c r="B328" s="202" t="s">
        <v>479</v>
      </c>
      <c r="C328" s="121" t="s">
        <v>52</v>
      </c>
      <c r="D328" s="146">
        <v>1</v>
      </c>
      <c r="E328" s="43"/>
      <c r="F328" s="43">
        <f>IF('EV TECNICA'!K328="NO CUMPLE",0,'EV TECNICA'!J328)</f>
        <v>4200</v>
      </c>
      <c r="G328" s="43">
        <f>IF('EV TECNICA'!M328="NO CUMPLE",0,'EV TECNICA'!L328)</f>
        <v>3450</v>
      </c>
      <c r="H328" s="43"/>
      <c r="I328" s="43"/>
      <c r="J328" s="43"/>
      <c r="K328" s="43"/>
      <c r="L328" s="43"/>
      <c r="M328" s="43">
        <f>IF('EV TECNICA'!Y328="NO CUMPLE",0,'EV TECNICA'!X328)</f>
        <v>4128</v>
      </c>
      <c r="N328" s="43"/>
      <c r="O328" s="43"/>
      <c r="P328" s="43">
        <f>IF('EV TECNICA'!AE328="NO CUMPLE",0,'EV TECNICA'!AD328)</f>
        <v>3350</v>
      </c>
      <c r="Q328" s="43"/>
      <c r="R328" s="43"/>
      <c r="S328" s="43"/>
      <c r="T328" s="43"/>
      <c r="U328" s="43"/>
      <c r="V328" s="43"/>
      <c r="W328" s="43"/>
      <c r="X328" s="43"/>
      <c r="Y328" s="43"/>
      <c r="Z328" s="43"/>
      <c r="AA328" s="43"/>
      <c r="AB328" s="43"/>
      <c r="AC328" s="43"/>
      <c r="AD328" s="43"/>
      <c r="AE328" s="43"/>
      <c r="AF328" s="40">
        <f t="shared" si="4"/>
        <v>3350</v>
      </c>
    </row>
    <row r="329" spans="1:34" s="40" customFormat="1" ht="51" x14ac:dyDescent="0.2">
      <c r="A329" s="103">
        <v>320</v>
      </c>
      <c r="B329" s="202" t="s">
        <v>480</v>
      </c>
      <c r="C329" s="121" t="s">
        <v>52</v>
      </c>
      <c r="D329" s="146">
        <v>1</v>
      </c>
      <c r="E329" s="43"/>
      <c r="F329" s="43"/>
      <c r="G329" s="43"/>
      <c r="H329" s="43"/>
      <c r="I329" s="43"/>
      <c r="J329" s="43"/>
      <c r="K329" s="43"/>
      <c r="L329" s="43"/>
      <c r="M329" s="43"/>
      <c r="N329" s="43"/>
      <c r="O329" s="43"/>
      <c r="P329" s="43">
        <f>IF('EV TECNICA'!AE329="NO CUMPLE",0,'EV TECNICA'!AD329)</f>
        <v>20500</v>
      </c>
      <c r="Q329" s="43"/>
      <c r="R329" s="43"/>
      <c r="S329" s="43"/>
      <c r="T329" s="43"/>
      <c r="U329" s="43"/>
      <c r="V329" s="43"/>
      <c r="W329" s="43"/>
      <c r="X329" s="43"/>
      <c r="Y329" s="43"/>
      <c r="Z329" s="43"/>
      <c r="AA329" s="43"/>
      <c r="AB329" s="43"/>
      <c r="AC329" s="43"/>
      <c r="AD329" s="43"/>
      <c r="AE329" s="43"/>
      <c r="AF329" s="40">
        <f t="shared" si="4"/>
        <v>20500</v>
      </c>
      <c r="AH329" s="198"/>
    </row>
    <row r="330" spans="1:34" s="40" customFormat="1" ht="38.25" x14ac:dyDescent="0.2">
      <c r="A330" s="103">
        <v>321</v>
      </c>
      <c r="B330" s="202" t="s">
        <v>481</v>
      </c>
      <c r="C330" s="121" t="s">
        <v>52</v>
      </c>
      <c r="D330" s="146">
        <v>1</v>
      </c>
      <c r="E330" s="43"/>
      <c r="F330" s="43">
        <f>IF('EV TECNICA'!K330="NO CUMPLE",0,'EV TECNICA'!J330)</f>
        <v>4000</v>
      </c>
      <c r="G330" s="43">
        <f>IF('EV TECNICA'!M330="NO CUMPLE",0,'EV TECNICA'!L330)</f>
        <v>4140</v>
      </c>
      <c r="H330" s="43"/>
      <c r="I330" s="43"/>
      <c r="J330" s="43"/>
      <c r="K330" s="43"/>
      <c r="L330" s="43"/>
      <c r="M330" s="43"/>
      <c r="N330" s="43"/>
      <c r="O330" s="43"/>
      <c r="P330" s="43">
        <f>IF('EV TECNICA'!AE330="NO CUMPLE",0,'EV TECNICA'!AD330)</f>
        <v>3300</v>
      </c>
      <c r="Q330" s="43"/>
      <c r="R330" s="43"/>
      <c r="S330" s="43"/>
      <c r="T330" s="43"/>
      <c r="U330" s="43">
        <f>IF('EV TECNICA'!AO330="NO CUMPLE",0,'EV TECNICA'!AN330)</f>
        <v>6717</v>
      </c>
      <c r="V330" s="43"/>
      <c r="W330" s="43">
        <f>IF('EV TECNICA'!AS330="NO CUMPLE",0,'EV TECNICA'!AR330)</f>
        <v>4675</v>
      </c>
      <c r="X330" s="43"/>
      <c r="Y330" s="43"/>
      <c r="Z330" s="43"/>
      <c r="AA330" s="43"/>
      <c r="AB330" s="43"/>
      <c r="AC330" s="43"/>
      <c r="AD330" s="43"/>
      <c r="AE330" s="43"/>
      <c r="AF330" s="40">
        <f t="shared" si="4"/>
        <v>3300</v>
      </c>
    </row>
    <row r="331" spans="1:34" s="40" customFormat="1" ht="38.25" x14ac:dyDescent="0.2">
      <c r="A331" s="103">
        <v>322</v>
      </c>
      <c r="B331" s="202" t="s">
        <v>482</v>
      </c>
      <c r="C331" s="121" t="s">
        <v>52</v>
      </c>
      <c r="D331" s="146">
        <v>1</v>
      </c>
      <c r="E331" s="43"/>
      <c r="F331" s="43">
        <f>IF('EV TECNICA'!K331="NO CUMPLE",0,'EV TECNICA'!J331)</f>
        <v>4000</v>
      </c>
      <c r="G331" s="43">
        <f>IF('EV TECNICA'!M331="NO CUMPLE",0,'EV TECNICA'!L331)</f>
        <v>4100</v>
      </c>
      <c r="H331" s="43"/>
      <c r="I331" s="43"/>
      <c r="J331" s="43"/>
      <c r="K331" s="43"/>
      <c r="L331" s="43"/>
      <c r="M331" s="43"/>
      <c r="N331" s="43"/>
      <c r="O331" s="43"/>
      <c r="P331" s="43">
        <f>IF('EV TECNICA'!AE331="NO CUMPLE",0,'EV TECNICA'!AD331)</f>
        <v>3500</v>
      </c>
      <c r="Q331" s="43"/>
      <c r="R331" s="43"/>
      <c r="S331" s="43"/>
      <c r="T331" s="43"/>
      <c r="U331" s="43">
        <f>IF('EV TECNICA'!AO331="NO CUMPLE",0,'EV TECNICA'!AN331)</f>
        <v>6711</v>
      </c>
      <c r="V331" s="43"/>
      <c r="W331" s="43">
        <f>IF('EV TECNICA'!AS331="NO CUMPLE",0,'EV TECNICA'!AR331)</f>
        <v>5501</v>
      </c>
      <c r="X331" s="43"/>
      <c r="Y331" s="43"/>
      <c r="Z331" s="43"/>
      <c r="AA331" s="43"/>
      <c r="AB331" s="43"/>
      <c r="AC331" s="43"/>
      <c r="AD331" s="43"/>
      <c r="AE331" s="43"/>
      <c r="AF331" s="40">
        <f t="shared" ref="AF331:AF387" si="5">MIN(E331:AE331)</f>
        <v>3500</v>
      </c>
    </row>
    <row r="332" spans="1:34" s="40" customFormat="1" ht="38.25" x14ac:dyDescent="0.2">
      <c r="A332" s="103">
        <v>323</v>
      </c>
      <c r="B332" s="202" t="s">
        <v>483</v>
      </c>
      <c r="C332" s="121" t="s">
        <v>52</v>
      </c>
      <c r="D332" s="146">
        <v>1</v>
      </c>
      <c r="E332" s="43"/>
      <c r="F332" s="43">
        <f>IF('EV TECNICA'!K332="NO CUMPLE",0,'EV TECNICA'!J332)</f>
        <v>4000</v>
      </c>
      <c r="G332" s="43">
        <f>IF('EV TECNICA'!M332="NO CUMPLE",0,'EV TECNICA'!L332)</f>
        <v>3900</v>
      </c>
      <c r="H332" s="43"/>
      <c r="I332" s="43"/>
      <c r="J332" s="43"/>
      <c r="K332" s="43"/>
      <c r="L332" s="43"/>
      <c r="M332" s="43"/>
      <c r="N332" s="43"/>
      <c r="O332" s="43"/>
      <c r="P332" s="43">
        <f>IF('EV TECNICA'!AE332="NO CUMPLE",0,'EV TECNICA'!AD332)</f>
        <v>3500</v>
      </c>
      <c r="Q332" s="43"/>
      <c r="R332" s="43"/>
      <c r="S332" s="43"/>
      <c r="T332" s="43"/>
      <c r="U332" s="43">
        <f>IF('EV TECNICA'!AO332="NO CUMPLE",0,'EV TECNICA'!AN332)</f>
        <v>6886</v>
      </c>
      <c r="V332" s="43"/>
      <c r="W332" s="43">
        <f>IF('EV TECNICA'!AS332="NO CUMPLE",0,'EV TECNICA'!AR332)</f>
        <v>5501</v>
      </c>
      <c r="X332" s="43"/>
      <c r="Y332" s="43"/>
      <c r="Z332" s="43"/>
      <c r="AA332" s="43"/>
      <c r="AB332" s="43"/>
      <c r="AC332" s="43"/>
      <c r="AD332" s="43"/>
      <c r="AE332" s="43"/>
      <c r="AF332" s="40">
        <f t="shared" si="5"/>
        <v>3500</v>
      </c>
    </row>
    <row r="333" spans="1:34" s="40" customFormat="1" ht="38.25" x14ac:dyDescent="0.2">
      <c r="A333" s="103">
        <v>324</v>
      </c>
      <c r="B333" s="202" t="s">
        <v>484</v>
      </c>
      <c r="C333" s="121" t="s">
        <v>52</v>
      </c>
      <c r="D333" s="146">
        <v>1</v>
      </c>
      <c r="E333" s="43"/>
      <c r="F333" s="43">
        <f>IF('EV TECNICA'!K333="NO CUMPLE",0,'EV TECNICA'!J333)</f>
        <v>3900</v>
      </c>
      <c r="G333" s="43">
        <f>IF('EV TECNICA'!M333="NO CUMPLE",0,'EV TECNICA'!L333)</f>
        <v>4450</v>
      </c>
      <c r="H333" s="43"/>
      <c r="I333" s="43"/>
      <c r="J333" s="43"/>
      <c r="K333" s="43"/>
      <c r="L333" s="43"/>
      <c r="M333" s="43"/>
      <c r="N333" s="43"/>
      <c r="O333" s="43"/>
      <c r="P333" s="43">
        <f>IF('EV TECNICA'!AE333="NO CUMPLE",0,'EV TECNICA'!AD333)</f>
        <v>3300</v>
      </c>
      <c r="Q333" s="43"/>
      <c r="R333" s="43"/>
      <c r="S333" s="43"/>
      <c r="T333" s="43"/>
      <c r="U333" s="43">
        <f>IF('EV TECNICA'!AO333="NO CUMPLE",0,'EV TECNICA'!AN333)</f>
        <v>6886</v>
      </c>
      <c r="V333" s="43"/>
      <c r="W333" s="43">
        <f>IF('EV TECNICA'!AS333="NO CUMPLE",0,'EV TECNICA'!AR333)</f>
        <v>4755</v>
      </c>
      <c r="X333" s="43"/>
      <c r="Y333" s="43"/>
      <c r="Z333" s="43"/>
      <c r="AA333" s="43"/>
      <c r="AB333" s="43"/>
      <c r="AC333" s="43"/>
      <c r="AD333" s="43"/>
      <c r="AE333" s="43"/>
      <c r="AF333" s="40">
        <f t="shared" si="5"/>
        <v>3300</v>
      </c>
    </row>
    <row r="334" spans="1:34" s="40" customFormat="1" ht="38.25" x14ac:dyDescent="0.2">
      <c r="A334" s="103">
        <v>325</v>
      </c>
      <c r="B334" s="202" t="s">
        <v>485</v>
      </c>
      <c r="C334" s="121" t="s">
        <v>52</v>
      </c>
      <c r="D334" s="146">
        <v>1</v>
      </c>
      <c r="E334" s="43"/>
      <c r="F334" s="43">
        <f>IF('EV TECNICA'!K334="NO CUMPLE",0,'EV TECNICA'!J334)</f>
        <v>4000</v>
      </c>
      <c r="G334" s="43">
        <f>IF('EV TECNICA'!M334="NO CUMPLE",0,'EV TECNICA'!L334)</f>
        <v>3900</v>
      </c>
      <c r="H334" s="43"/>
      <c r="I334" s="43"/>
      <c r="J334" s="43"/>
      <c r="K334" s="43"/>
      <c r="L334" s="43"/>
      <c r="M334" s="43"/>
      <c r="N334" s="43"/>
      <c r="O334" s="43"/>
      <c r="P334" s="43">
        <f>IF('EV TECNICA'!AE334="NO CUMPLE",0,'EV TECNICA'!AD334)</f>
        <v>3400</v>
      </c>
      <c r="Q334" s="43"/>
      <c r="R334" s="43"/>
      <c r="S334" s="43"/>
      <c r="T334" s="43"/>
      <c r="U334" s="43">
        <f>IF('EV TECNICA'!AO334="NO CUMPLE",0,'EV TECNICA'!AN334)</f>
        <v>6886</v>
      </c>
      <c r="V334" s="43"/>
      <c r="W334" s="43">
        <f>IF('EV TECNICA'!AS334="NO CUMPLE",0,'EV TECNICA'!AR334)</f>
        <v>4755</v>
      </c>
      <c r="X334" s="43"/>
      <c r="Y334" s="43"/>
      <c r="Z334" s="43"/>
      <c r="AA334" s="43"/>
      <c r="AB334" s="43"/>
      <c r="AC334" s="43"/>
      <c r="AD334" s="43"/>
      <c r="AE334" s="43"/>
      <c r="AF334" s="40">
        <f t="shared" si="5"/>
        <v>3400</v>
      </c>
    </row>
    <row r="335" spans="1:34" s="40" customFormat="1" ht="38.25" x14ac:dyDescent="0.2">
      <c r="A335" s="103">
        <v>326</v>
      </c>
      <c r="B335" s="202" t="s">
        <v>486</v>
      </c>
      <c r="C335" s="121" t="s">
        <v>52</v>
      </c>
      <c r="D335" s="146">
        <v>1</v>
      </c>
      <c r="E335" s="43"/>
      <c r="F335" s="43">
        <f>IF('EV TECNICA'!K335="NO CUMPLE",0,'EV TECNICA'!J335)</f>
        <v>19000</v>
      </c>
      <c r="G335" s="43">
        <f>IF('EV TECNICA'!M335="NO CUMPLE",0,'EV TECNICA'!L335)</f>
        <v>10350</v>
      </c>
      <c r="H335" s="43"/>
      <c r="I335" s="43"/>
      <c r="J335" s="43"/>
      <c r="K335" s="43"/>
      <c r="L335" s="43"/>
      <c r="M335" s="43"/>
      <c r="N335" s="43"/>
      <c r="O335" s="43"/>
      <c r="P335" s="43">
        <f>IF('EV TECNICA'!AE335="NO CUMPLE",0,'EV TECNICA'!AD335)</f>
        <v>7000</v>
      </c>
      <c r="Q335" s="43"/>
      <c r="R335" s="43"/>
      <c r="S335" s="43"/>
      <c r="T335" s="43"/>
      <c r="U335" s="43">
        <f>IF('EV TECNICA'!AO335="NO CUMPLE",0,'EV TECNICA'!AN335)</f>
        <v>15028</v>
      </c>
      <c r="V335" s="43"/>
      <c r="W335" s="43">
        <f>IF('EV TECNICA'!AS335="NO CUMPLE",0,'EV TECNICA'!AR335)</f>
        <v>6958</v>
      </c>
      <c r="X335" s="43"/>
      <c r="Y335" s="43"/>
      <c r="Z335" s="43"/>
      <c r="AA335" s="43"/>
      <c r="AB335" s="43"/>
      <c r="AC335" s="43"/>
      <c r="AD335" s="43"/>
      <c r="AE335" s="43"/>
      <c r="AF335" s="40">
        <f t="shared" si="5"/>
        <v>6958</v>
      </c>
    </row>
    <row r="336" spans="1:34" s="40" customFormat="1" ht="38.25" x14ac:dyDescent="0.2">
      <c r="A336" s="103">
        <v>327</v>
      </c>
      <c r="B336" s="202" t="s">
        <v>487</v>
      </c>
      <c r="C336" s="121" t="s">
        <v>52</v>
      </c>
      <c r="D336" s="146">
        <v>1</v>
      </c>
      <c r="E336" s="43"/>
      <c r="F336" s="43">
        <f>IF('EV TECNICA'!K336="NO CUMPLE",0,'EV TECNICA'!J336)</f>
        <v>4700</v>
      </c>
      <c r="G336" s="43">
        <f>IF('EV TECNICA'!M336="NO CUMPLE",0,'EV TECNICA'!L336)</f>
        <v>4000</v>
      </c>
      <c r="H336" s="43"/>
      <c r="I336" s="43"/>
      <c r="J336" s="43"/>
      <c r="K336" s="43"/>
      <c r="L336" s="43"/>
      <c r="M336" s="43"/>
      <c r="N336" s="43"/>
      <c r="O336" s="43"/>
      <c r="P336" s="43">
        <f>IF('EV TECNICA'!AE336="NO CUMPLE",0,'EV TECNICA'!AD336)</f>
        <v>3400</v>
      </c>
      <c r="Q336" s="43"/>
      <c r="R336" s="43"/>
      <c r="S336" s="43"/>
      <c r="T336" s="43"/>
      <c r="U336" s="43"/>
      <c r="V336" s="43"/>
      <c r="W336" s="43">
        <f>IF('EV TECNICA'!AS336="NO CUMPLE",0,'EV TECNICA'!AR336)</f>
        <v>4597</v>
      </c>
      <c r="X336" s="43"/>
      <c r="Y336" s="43"/>
      <c r="Z336" s="43"/>
      <c r="AA336" s="43"/>
      <c r="AB336" s="43"/>
      <c r="AC336" s="43"/>
      <c r="AD336" s="43"/>
      <c r="AE336" s="43"/>
      <c r="AF336" s="40">
        <f t="shared" si="5"/>
        <v>3400</v>
      </c>
    </row>
    <row r="337" spans="1:32" s="40" customFormat="1" ht="38.25" x14ac:dyDescent="0.2">
      <c r="A337" s="103">
        <v>328</v>
      </c>
      <c r="B337" s="202" t="s">
        <v>488</v>
      </c>
      <c r="C337" s="121" t="s">
        <v>52</v>
      </c>
      <c r="D337" s="146">
        <v>1</v>
      </c>
      <c r="E337" s="43"/>
      <c r="F337" s="43">
        <f>IF('EV TECNICA'!K337="NO CUMPLE",0,'EV TECNICA'!J337)</f>
        <v>4800</v>
      </c>
      <c r="G337" s="43">
        <f>IF('EV TECNICA'!M337="NO CUMPLE",0,'EV TECNICA'!L337)</f>
        <v>4150</v>
      </c>
      <c r="H337" s="43"/>
      <c r="I337" s="43"/>
      <c r="J337" s="43"/>
      <c r="K337" s="43"/>
      <c r="L337" s="43"/>
      <c r="M337" s="43"/>
      <c r="N337" s="43"/>
      <c r="O337" s="43"/>
      <c r="P337" s="43">
        <f>IF('EV TECNICA'!AE337="NO CUMPLE",0,'EV TECNICA'!AD337)</f>
        <v>3400</v>
      </c>
      <c r="Q337" s="43"/>
      <c r="R337" s="43"/>
      <c r="S337" s="43"/>
      <c r="T337" s="43"/>
      <c r="U337" s="43"/>
      <c r="V337" s="43"/>
      <c r="W337" s="43">
        <f>IF('EV TECNICA'!AS337="NO CUMPLE",0,'EV TECNICA'!AR337)</f>
        <v>4597</v>
      </c>
      <c r="X337" s="43"/>
      <c r="Y337" s="43"/>
      <c r="Z337" s="43"/>
      <c r="AA337" s="43"/>
      <c r="AB337" s="43"/>
      <c r="AC337" s="43"/>
      <c r="AD337" s="43"/>
      <c r="AE337" s="43"/>
      <c r="AF337" s="40">
        <f t="shared" si="5"/>
        <v>3400</v>
      </c>
    </row>
    <row r="338" spans="1:32" s="40" customFormat="1" ht="38.25" x14ac:dyDescent="0.2">
      <c r="A338" s="103">
        <v>329</v>
      </c>
      <c r="B338" s="202" t="s">
        <v>489</v>
      </c>
      <c r="C338" s="121" t="s">
        <v>52</v>
      </c>
      <c r="D338" s="146">
        <v>1</v>
      </c>
      <c r="E338" s="43"/>
      <c r="F338" s="43">
        <f>IF('EV TECNICA'!K338="NO CUMPLE",0,'EV TECNICA'!J338)</f>
        <v>3700</v>
      </c>
      <c r="G338" s="43">
        <f>IF('EV TECNICA'!M338="NO CUMPLE",0,'EV TECNICA'!L338)</f>
        <v>3450</v>
      </c>
      <c r="H338" s="43"/>
      <c r="I338" s="43"/>
      <c r="J338" s="43"/>
      <c r="K338" s="43"/>
      <c r="L338" s="43"/>
      <c r="M338" s="43"/>
      <c r="N338" s="43"/>
      <c r="O338" s="43"/>
      <c r="P338" s="43">
        <f>IF('EV TECNICA'!AE338="NO CUMPLE",0,'EV TECNICA'!AD338)</f>
        <v>2600</v>
      </c>
      <c r="Q338" s="43"/>
      <c r="R338" s="43"/>
      <c r="S338" s="43"/>
      <c r="T338" s="43"/>
      <c r="U338" s="43">
        <f>IF('EV TECNICA'!AO338="NO CUMPLE",0,'EV TECNICA'!AN338)</f>
        <v>4239</v>
      </c>
      <c r="V338" s="43"/>
      <c r="W338" s="43">
        <f>IF('EV TECNICA'!AS338="NO CUMPLE",0,'EV TECNICA'!AR338)</f>
        <v>4235</v>
      </c>
      <c r="X338" s="43"/>
      <c r="Y338" s="43"/>
      <c r="Z338" s="43"/>
      <c r="AA338" s="43"/>
      <c r="AB338" s="43"/>
      <c r="AC338" s="43"/>
      <c r="AD338" s="43"/>
      <c r="AE338" s="43"/>
      <c r="AF338" s="40">
        <f t="shared" si="5"/>
        <v>2600</v>
      </c>
    </row>
    <row r="339" spans="1:32" s="40" customFormat="1" ht="25.5" x14ac:dyDescent="0.2">
      <c r="A339" s="103">
        <v>330</v>
      </c>
      <c r="B339" s="202" t="s">
        <v>490</v>
      </c>
      <c r="C339" s="121" t="s">
        <v>52</v>
      </c>
      <c r="D339" s="146">
        <v>1</v>
      </c>
      <c r="E339" s="43"/>
      <c r="F339" s="43">
        <f>IF('EV TECNICA'!K339="NO CUMPLE",0,'EV TECNICA'!J339)</f>
        <v>4900</v>
      </c>
      <c r="G339" s="43">
        <f>IF('EV TECNICA'!M339="NO CUMPLE",0,'EV TECNICA'!L339)</f>
        <v>4450</v>
      </c>
      <c r="H339" s="43"/>
      <c r="I339" s="43"/>
      <c r="J339" s="43"/>
      <c r="K339" s="43"/>
      <c r="L339" s="43"/>
      <c r="M339" s="43"/>
      <c r="N339" s="43"/>
      <c r="O339" s="43"/>
      <c r="P339" s="43">
        <f>IF('EV TECNICA'!AE339="NO CUMPLE",0,'EV TECNICA'!AD339)</f>
        <v>3550</v>
      </c>
      <c r="Q339" s="43"/>
      <c r="R339" s="43"/>
      <c r="S339" s="43"/>
      <c r="T339" s="43"/>
      <c r="U339" s="43"/>
      <c r="V339" s="43"/>
      <c r="W339" s="43">
        <f>IF('EV TECNICA'!AS339="NO CUMPLE",0,'EV TECNICA'!AR339)</f>
        <v>4235</v>
      </c>
      <c r="X339" s="43"/>
      <c r="Y339" s="43"/>
      <c r="Z339" s="43"/>
      <c r="AA339" s="43"/>
      <c r="AB339" s="43"/>
      <c r="AC339" s="43"/>
      <c r="AD339" s="43"/>
      <c r="AE339" s="43"/>
      <c r="AF339" s="40">
        <f t="shared" si="5"/>
        <v>3550</v>
      </c>
    </row>
    <row r="340" spans="1:32" s="40" customFormat="1" ht="38.25" x14ac:dyDescent="0.2">
      <c r="A340" s="103">
        <v>331</v>
      </c>
      <c r="B340" s="202" t="s">
        <v>491</v>
      </c>
      <c r="C340" s="121" t="s">
        <v>52</v>
      </c>
      <c r="D340" s="146">
        <v>1</v>
      </c>
      <c r="E340" s="43"/>
      <c r="F340" s="43">
        <f>IF('EV TECNICA'!K340="NO CUMPLE",0,'EV TECNICA'!J340)</f>
        <v>3600</v>
      </c>
      <c r="G340" s="43">
        <f>IF('EV TECNICA'!M340="NO CUMPLE",0,'EV TECNICA'!L340)</f>
        <v>3450</v>
      </c>
      <c r="H340" s="43"/>
      <c r="I340" s="43"/>
      <c r="J340" s="43"/>
      <c r="K340" s="43"/>
      <c r="L340" s="43"/>
      <c r="M340" s="43"/>
      <c r="N340" s="43"/>
      <c r="O340" s="43"/>
      <c r="P340" s="43">
        <f>IF('EV TECNICA'!AE340="NO CUMPLE",0,'EV TECNICA'!AD340)</f>
        <v>2600</v>
      </c>
      <c r="Q340" s="43"/>
      <c r="R340" s="43"/>
      <c r="S340" s="43"/>
      <c r="T340" s="43"/>
      <c r="U340" s="43"/>
      <c r="V340" s="43"/>
      <c r="W340" s="43">
        <f>IF('EV TECNICA'!AS340="NO CUMPLE",0,'EV TECNICA'!AR340)</f>
        <v>4235</v>
      </c>
      <c r="X340" s="43"/>
      <c r="Y340" s="43"/>
      <c r="Z340" s="43"/>
      <c r="AA340" s="43"/>
      <c r="AB340" s="43"/>
      <c r="AC340" s="43"/>
      <c r="AD340" s="43"/>
      <c r="AE340" s="43"/>
      <c r="AF340" s="40">
        <f t="shared" si="5"/>
        <v>2600</v>
      </c>
    </row>
    <row r="341" spans="1:32" s="40" customFormat="1" ht="25.5" x14ac:dyDescent="0.2">
      <c r="A341" s="103">
        <v>332</v>
      </c>
      <c r="B341" s="202" t="s">
        <v>492</v>
      </c>
      <c r="C341" s="121" t="s">
        <v>52</v>
      </c>
      <c r="D341" s="146">
        <v>1</v>
      </c>
      <c r="E341" s="43"/>
      <c r="F341" s="43">
        <f>IF('EV TECNICA'!K341="NO CUMPLE",0,'EV TECNICA'!J341)</f>
        <v>4900</v>
      </c>
      <c r="G341" s="43">
        <f>IF('EV TECNICA'!M341="NO CUMPLE",0,'EV TECNICA'!L341)</f>
        <v>4450</v>
      </c>
      <c r="H341" s="43"/>
      <c r="I341" s="43"/>
      <c r="J341" s="43"/>
      <c r="K341" s="43"/>
      <c r="L341" s="43"/>
      <c r="M341" s="43"/>
      <c r="N341" s="43"/>
      <c r="O341" s="43"/>
      <c r="P341" s="43">
        <f>IF('EV TECNICA'!AE341="NO CUMPLE",0,'EV TECNICA'!AD341)</f>
        <v>3800</v>
      </c>
      <c r="Q341" s="43"/>
      <c r="R341" s="43"/>
      <c r="S341" s="43"/>
      <c r="T341" s="43"/>
      <c r="U341" s="43"/>
      <c r="V341" s="43"/>
      <c r="W341" s="43">
        <f>IF('EV TECNICA'!AS341="NO CUMPLE",0,'EV TECNICA'!AR341)</f>
        <v>5114</v>
      </c>
      <c r="X341" s="43"/>
      <c r="Y341" s="43"/>
      <c r="Z341" s="43"/>
      <c r="AA341" s="43"/>
      <c r="AB341" s="43"/>
      <c r="AC341" s="43"/>
      <c r="AD341" s="43"/>
      <c r="AE341" s="43"/>
      <c r="AF341" s="40">
        <f t="shared" si="5"/>
        <v>3800</v>
      </c>
    </row>
    <row r="342" spans="1:32" s="40" customFormat="1" ht="38.25" x14ac:dyDescent="0.2">
      <c r="A342" s="103">
        <v>333</v>
      </c>
      <c r="B342" s="202" t="s">
        <v>493</v>
      </c>
      <c r="C342" s="121" t="s">
        <v>52</v>
      </c>
      <c r="D342" s="146">
        <v>1</v>
      </c>
      <c r="E342" s="43"/>
      <c r="F342" s="43"/>
      <c r="G342" s="43">
        <f>IF('EV TECNICA'!M342="NO CUMPLE",0,'EV TECNICA'!L342)</f>
        <v>3550</v>
      </c>
      <c r="H342" s="43"/>
      <c r="I342" s="43"/>
      <c r="J342" s="43"/>
      <c r="K342" s="43"/>
      <c r="L342" s="43"/>
      <c r="M342" s="43"/>
      <c r="N342" s="43"/>
      <c r="O342" s="43"/>
      <c r="P342" s="43">
        <f>IF('EV TECNICA'!AE342="NO CUMPLE",0,'EV TECNICA'!AD342)</f>
        <v>3750</v>
      </c>
      <c r="Q342" s="43"/>
      <c r="R342" s="43"/>
      <c r="S342" s="43"/>
      <c r="T342" s="43"/>
      <c r="U342" s="43"/>
      <c r="V342" s="43"/>
      <c r="W342" s="43">
        <f>IF('EV TECNICA'!AS342="NO CUMPLE",0,'EV TECNICA'!AR342)</f>
        <v>4392</v>
      </c>
      <c r="X342" s="43"/>
      <c r="Y342" s="43"/>
      <c r="Z342" s="43"/>
      <c r="AA342" s="43"/>
      <c r="AB342" s="43"/>
      <c r="AC342" s="43"/>
      <c r="AD342" s="43"/>
      <c r="AE342" s="43"/>
      <c r="AF342" s="40">
        <f t="shared" si="5"/>
        <v>3550</v>
      </c>
    </row>
    <row r="343" spans="1:32" s="40" customFormat="1" ht="51" x14ac:dyDescent="0.2">
      <c r="A343" s="103">
        <v>334</v>
      </c>
      <c r="B343" s="202" t="s">
        <v>494</v>
      </c>
      <c r="C343" s="121" t="s">
        <v>495</v>
      </c>
      <c r="D343" s="146">
        <v>1</v>
      </c>
      <c r="E343" s="43"/>
      <c r="F343" s="43"/>
      <c r="G343" s="43"/>
      <c r="H343" s="43"/>
      <c r="I343" s="43"/>
      <c r="J343" s="43"/>
      <c r="K343" s="43"/>
      <c r="L343" s="43"/>
      <c r="M343" s="43"/>
      <c r="N343" s="43"/>
      <c r="O343" s="43"/>
      <c r="P343" s="43">
        <f>IF('EV TECNICA'!AE343="NO CUMPLE",0,'EV TECNICA'!AD343)</f>
        <v>1368371.48</v>
      </c>
      <c r="Q343" s="43"/>
      <c r="R343" s="43"/>
      <c r="S343" s="43"/>
      <c r="T343" s="43"/>
      <c r="U343" s="43"/>
      <c r="V343" s="43"/>
      <c r="W343" s="43"/>
      <c r="X343" s="43"/>
      <c r="Y343" s="43"/>
      <c r="Z343" s="43"/>
      <c r="AA343" s="43"/>
      <c r="AB343" s="43"/>
      <c r="AC343" s="43"/>
      <c r="AD343" s="43"/>
      <c r="AE343" s="43"/>
      <c r="AF343" s="40">
        <f t="shared" si="5"/>
        <v>1368371.48</v>
      </c>
    </row>
    <row r="344" spans="1:32" s="40" customFormat="1" ht="51" x14ac:dyDescent="0.2">
      <c r="A344" s="103">
        <v>335</v>
      </c>
      <c r="B344" s="202" t="s">
        <v>496</v>
      </c>
      <c r="C344" s="121" t="s">
        <v>497</v>
      </c>
      <c r="D344" s="146">
        <v>1</v>
      </c>
      <c r="E344" s="43"/>
      <c r="F344" s="43"/>
      <c r="G344" s="43"/>
      <c r="H344" s="43"/>
      <c r="I344" s="43"/>
      <c r="J344" s="43"/>
      <c r="K344" s="43"/>
      <c r="L344" s="43"/>
      <c r="M344" s="43">
        <f>IF('EV TECNICA'!Y344="NO CUMPLE",0,'EV TECNICA'!X344)</f>
        <v>2410360.4700000002</v>
      </c>
      <c r="N344" s="43"/>
      <c r="O344" s="43"/>
      <c r="P344" s="43">
        <f>IF('EV TECNICA'!AE344="NO CUMPLE",0,'EV TECNICA'!AD344)</f>
        <v>1150932.3</v>
      </c>
      <c r="Q344" s="43"/>
      <c r="R344" s="43"/>
      <c r="S344" s="43"/>
      <c r="T344" s="43"/>
      <c r="U344" s="43"/>
      <c r="V344" s="43"/>
      <c r="W344" s="43"/>
      <c r="X344" s="43"/>
      <c r="Y344" s="43"/>
      <c r="Z344" s="43"/>
      <c r="AA344" s="43"/>
      <c r="AB344" s="43"/>
      <c r="AC344" s="43"/>
      <c r="AD344" s="43"/>
      <c r="AE344" s="43"/>
      <c r="AF344" s="40">
        <f t="shared" si="5"/>
        <v>1150932.3</v>
      </c>
    </row>
    <row r="345" spans="1:32" s="40" customFormat="1" ht="25.5" x14ac:dyDescent="0.2">
      <c r="A345" s="103">
        <v>336</v>
      </c>
      <c r="B345" s="202" t="s">
        <v>498</v>
      </c>
      <c r="C345" s="121" t="s">
        <v>497</v>
      </c>
      <c r="D345" s="146">
        <v>1</v>
      </c>
      <c r="E345" s="43"/>
      <c r="F345" s="43"/>
      <c r="G345" s="43"/>
      <c r="H345" s="43"/>
      <c r="I345" s="43"/>
      <c r="J345" s="43"/>
      <c r="K345" s="43"/>
      <c r="L345" s="43"/>
      <c r="M345" s="43"/>
      <c r="N345" s="43"/>
      <c r="O345" s="43"/>
      <c r="P345" s="43">
        <f>IF('EV TECNICA'!AE345="NO CUMPLE",0,'EV TECNICA'!AD345)</f>
        <v>372166.55</v>
      </c>
      <c r="Q345" s="43"/>
      <c r="R345" s="43"/>
      <c r="S345" s="43"/>
      <c r="T345" s="43"/>
      <c r="U345" s="43"/>
      <c r="V345" s="43"/>
      <c r="W345" s="43"/>
      <c r="X345" s="43"/>
      <c r="Y345" s="43"/>
      <c r="Z345" s="43"/>
      <c r="AA345" s="43"/>
      <c r="AB345" s="43"/>
      <c r="AC345" s="43"/>
      <c r="AD345" s="43"/>
      <c r="AE345" s="43">
        <f>IF('EV TECNICA'!BI345="NO CUMPLE",0,'EV TECNICA'!BH345)</f>
        <v>433636</v>
      </c>
      <c r="AF345" s="40">
        <f t="shared" si="5"/>
        <v>372166.55</v>
      </c>
    </row>
    <row r="346" spans="1:32" s="40" customFormat="1" ht="51" x14ac:dyDescent="0.2">
      <c r="A346" s="103">
        <v>337</v>
      </c>
      <c r="B346" s="202" t="s">
        <v>499</v>
      </c>
      <c r="C346" s="121" t="s">
        <v>497</v>
      </c>
      <c r="D346" s="146">
        <v>1</v>
      </c>
      <c r="E346" s="43"/>
      <c r="F346" s="43"/>
      <c r="G346" s="43"/>
      <c r="H346" s="43"/>
      <c r="I346" s="43"/>
      <c r="J346" s="43"/>
      <c r="K346" s="43"/>
      <c r="L346" s="43"/>
      <c r="M346" s="43"/>
      <c r="N346" s="43"/>
      <c r="O346" s="43"/>
      <c r="P346" s="43">
        <f>IF('EV TECNICA'!AE346="NO CUMPLE",0,'EV TECNICA'!AD346)</f>
        <v>1249500</v>
      </c>
      <c r="Q346" s="43"/>
      <c r="R346" s="43"/>
      <c r="S346" s="43"/>
      <c r="T346" s="43"/>
      <c r="U346" s="43"/>
      <c r="V346" s="43"/>
      <c r="W346" s="43"/>
      <c r="X346" s="43"/>
      <c r="Y346" s="43"/>
      <c r="Z346" s="43"/>
      <c r="AA346" s="43"/>
      <c r="AB346" s="43"/>
      <c r="AC346" s="43"/>
      <c r="AD346" s="43"/>
      <c r="AE346" s="43"/>
      <c r="AF346" s="40">
        <f t="shared" si="5"/>
        <v>1249500</v>
      </c>
    </row>
    <row r="347" spans="1:32" s="40" customFormat="1" ht="51" x14ac:dyDescent="0.2">
      <c r="A347" s="103">
        <v>338</v>
      </c>
      <c r="B347" s="202" t="s">
        <v>500</v>
      </c>
      <c r="C347" s="121" t="s">
        <v>497</v>
      </c>
      <c r="D347" s="146">
        <v>1</v>
      </c>
      <c r="E347" s="43"/>
      <c r="F347" s="43"/>
      <c r="G347" s="43"/>
      <c r="H347" s="43"/>
      <c r="I347" s="43"/>
      <c r="J347" s="43"/>
      <c r="K347" s="43"/>
      <c r="L347" s="43"/>
      <c r="M347" s="43"/>
      <c r="N347" s="43"/>
      <c r="O347" s="43"/>
      <c r="P347" s="43">
        <f>IF('EV TECNICA'!AE347="NO CUMPLE",0,'EV TECNICA'!AD347)</f>
        <v>349730.29</v>
      </c>
      <c r="Q347" s="43"/>
      <c r="R347" s="43"/>
      <c r="S347" s="43"/>
      <c r="T347" s="43"/>
      <c r="U347" s="43"/>
      <c r="V347" s="43"/>
      <c r="W347" s="43"/>
      <c r="X347" s="43"/>
      <c r="Y347" s="43"/>
      <c r="Z347" s="43"/>
      <c r="AA347" s="43"/>
      <c r="AB347" s="43"/>
      <c r="AC347" s="43"/>
      <c r="AD347" s="43"/>
      <c r="AE347" s="43">
        <f>IF('EV TECNICA'!BI347="NO CUMPLE",0,'EV TECNICA'!BH347)</f>
        <v>386750</v>
      </c>
      <c r="AF347" s="40">
        <f t="shared" si="5"/>
        <v>349730.29</v>
      </c>
    </row>
    <row r="348" spans="1:32" s="40" customFormat="1" ht="51" x14ac:dyDescent="0.2">
      <c r="A348" s="103">
        <v>339</v>
      </c>
      <c r="B348" s="202" t="s">
        <v>501</v>
      </c>
      <c r="C348" s="121" t="s">
        <v>497</v>
      </c>
      <c r="D348" s="146">
        <v>1</v>
      </c>
      <c r="E348" s="43"/>
      <c r="F348" s="43"/>
      <c r="G348" s="43"/>
      <c r="H348" s="43"/>
      <c r="I348" s="43"/>
      <c r="J348" s="43"/>
      <c r="K348" s="43"/>
      <c r="L348" s="43"/>
      <c r="M348" s="43"/>
      <c r="N348" s="43"/>
      <c r="O348" s="43"/>
      <c r="P348" s="43">
        <f>IF('EV TECNICA'!AE348="NO CUMPLE",0,'EV TECNICA'!AD348)</f>
        <v>1214633</v>
      </c>
      <c r="Q348" s="43"/>
      <c r="R348" s="43"/>
      <c r="S348" s="43"/>
      <c r="T348" s="43"/>
      <c r="U348" s="43"/>
      <c r="V348" s="43"/>
      <c r="W348" s="43"/>
      <c r="X348" s="43"/>
      <c r="Y348" s="43"/>
      <c r="Z348" s="43"/>
      <c r="AA348" s="43"/>
      <c r="AB348" s="43"/>
      <c r="AC348" s="43"/>
      <c r="AD348" s="43"/>
      <c r="AE348" s="43"/>
      <c r="AF348" s="40">
        <f t="shared" si="5"/>
        <v>1214633</v>
      </c>
    </row>
    <row r="349" spans="1:32" s="40" customFormat="1" ht="38.25" x14ac:dyDescent="0.2">
      <c r="A349" s="103">
        <v>340</v>
      </c>
      <c r="B349" s="202" t="s">
        <v>502</v>
      </c>
      <c r="C349" s="121" t="s">
        <v>503</v>
      </c>
      <c r="D349" s="146">
        <v>1</v>
      </c>
      <c r="E349" s="43"/>
      <c r="F349" s="43"/>
      <c r="G349" s="43"/>
      <c r="H349" s="43"/>
      <c r="I349" s="43"/>
      <c r="J349" s="43"/>
      <c r="K349" s="43"/>
      <c r="L349" s="43"/>
      <c r="M349" s="43">
        <f>IF('EV TECNICA'!Y349="NO CUMPLE",0,'EV TECNICA'!X349)</f>
        <v>1278191</v>
      </c>
      <c r="N349" s="43"/>
      <c r="O349" s="43"/>
      <c r="P349" s="43"/>
      <c r="Q349" s="43"/>
      <c r="R349" s="43"/>
      <c r="S349" s="43"/>
      <c r="T349" s="43"/>
      <c r="U349" s="43"/>
      <c r="V349" s="43"/>
      <c r="W349" s="43"/>
      <c r="X349" s="43"/>
      <c r="Y349" s="43">
        <f>IF('EV TECNICA'!AW349="NO CUMPLE",0,'EV TECNICA'!AV349)</f>
        <v>795530</v>
      </c>
      <c r="Z349" s="43"/>
      <c r="AA349" s="43">
        <f>IF('EV TECNICA'!BA349="NO CUMPLE",0,'EV TECNICA'!AZ349)</f>
        <v>700000</v>
      </c>
      <c r="AB349" s="43">
        <f>IF('EV TECNICA'!BC349="NO CUMPLE",0,'EV TECNICA'!BB349)</f>
        <v>850000</v>
      </c>
      <c r="AC349" s="43"/>
      <c r="AD349" s="43"/>
      <c r="AE349" s="43"/>
      <c r="AF349" s="40">
        <f t="shared" si="5"/>
        <v>700000</v>
      </c>
    </row>
    <row r="350" spans="1:32" s="40" customFormat="1" ht="38.25" x14ac:dyDescent="0.2">
      <c r="A350" s="103">
        <v>341</v>
      </c>
      <c r="B350" s="202" t="s">
        <v>504</v>
      </c>
      <c r="C350" s="121" t="s">
        <v>505</v>
      </c>
      <c r="D350" s="146">
        <v>1</v>
      </c>
      <c r="E350" s="43"/>
      <c r="F350" s="43"/>
      <c r="G350" s="43"/>
      <c r="H350" s="43"/>
      <c r="I350" s="43"/>
      <c r="J350" s="43"/>
      <c r="K350" s="43"/>
      <c r="L350" s="43"/>
      <c r="M350" s="43"/>
      <c r="N350" s="43"/>
      <c r="O350" s="43"/>
      <c r="P350" s="43"/>
      <c r="Q350" s="43">
        <f>IF('EV TECNICA'!AG350="NO CUMPLE",0,'EV TECNICA'!AF350)</f>
        <v>58310</v>
      </c>
      <c r="R350" s="43"/>
      <c r="S350" s="43"/>
      <c r="T350" s="43"/>
      <c r="U350" s="43"/>
      <c r="V350" s="43"/>
      <c r="W350" s="43"/>
      <c r="X350" s="43"/>
      <c r="Y350" s="43"/>
      <c r="Z350" s="43"/>
      <c r="AA350" s="43"/>
      <c r="AB350" s="43"/>
      <c r="AC350" s="43"/>
      <c r="AD350" s="43"/>
      <c r="AE350" s="43"/>
      <c r="AF350" s="40">
        <f t="shared" si="5"/>
        <v>58310</v>
      </c>
    </row>
    <row r="351" spans="1:32" s="40" customFormat="1" ht="38.25" x14ac:dyDescent="0.2">
      <c r="A351" s="103">
        <v>342</v>
      </c>
      <c r="B351" s="202" t="s">
        <v>506</v>
      </c>
      <c r="C351" s="121" t="s">
        <v>52</v>
      </c>
      <c r="D351" s="146">
        <v>1</v>
      </c>
      <c r="E351" s="43"/>
      <c r="F351" s="43">
        <f>IF('EV TECNICA'!K351="NO CUMPLE",0,'EV TECNICA'!J351)</f>
        <v>8500</v>
      </c>
      <c r="G351" s="43"/>
      <c r="H351" s="43"/>
      <c r="I351" s="43"/>
      <c r="J351" s="43"/>
      <c r="K351" s="43"/>
      <c r="L351" s="43"/>
      <c r="M351" s="43"/>
      <c r="N351" s="43"/>
      <c r="O351" s="43"/>
      <c r="P351" s="43">
        <f>IF('EV TECNICA'!AE351="NO CUMPLE",0,'EV TECNICA'!AD351)</f>
        <v>7000</v>
      </c>
      <c r="Q351" s="43"/>
      <c r="R351" s="43"/>
      <c r="S351" s="43"/>
      <c r="T351" s="43"/>
      <c r="U351" s="43"/>
      <c r="V351" s="43"/>
      <c r="W351" s="43">
        <f>IF('EV TECNICA'!AS351="NO CUMPLE",0,'EV TECNICA'!AR351)</f>
        <v>6000</v>
      </c>
      <c r="X351" s="43"/>
      <c r="Y351" s="43"/>
      <c r="Z351" s="43"/>
      <c r="AA351" s="43"/>
      <c r="AB351" s="43"/>
      <c r="AC351" s="43"/>
      <c r="AD351" s="43"/>
      <c r="AE351" s="43"/>
      <c r="AF351" s="40">
        <f t="shared" si="5"/>
        <v>6000</v>
      </c>
    </row>
    <row r="352" spans="1:32" s="40" customFormat="1" ht="38.25" x14ac:dyDescent="0.2">
      <c r="A352" s="103">
        <v>343</v>
      </c>
      <c r="B352" s="202" t="s">
        <v>507</v>
      </c>
      <c r="C352" s="121" t="s">
        <v>508</v>
      </c>
      <c r="D352" s="146">
        <v>1</v>
      </c>
      <c r="E352" s="43"/>
      <c r="F352" s="43"/>
      <c r="G352" s="43"/>
      <c r="H352" s="43"/>
      <c r="I352" s="43"/>
      <c r="J352" s="43"/>
      <c r="K352" s="43"/>
      <c r="L352" s="43"/>
      <c r="M352" s="43">
        <f>IF('EV TECNICA'!Y352="NO CUMPLE",0,'EV TECNICA'!X352)</f>
        <v>239817.13</v>
      </c>
      <c r="N352" s="43"/>
      <c r="O352" s="43"/>
      <c r="P352" s="43">
        <f>IF('EV TECNICA'!AE352="NO CUMPLE",0,'EV TECNICA'!AD352)</f>
        <v>119999.6</v>
      </c>
      <c r="Q352" s="43"/>
      <c r="R352" s="43"/>
      <c r="S352" s="43"/>
      <c r="T352" s="43"/>
      <c r="U352" s="43"/>
      <c r="V352" s="43"/>
      <c r="W352" s="43"/>
      <c r="X352" s="43"/>
      <c r="Y352" s="43"/>
      <c r="Z352" s="43"/>
      <c r="AA352" s="43"/>
      <c r="AB352" s="43"/>
      <c r="AC352" s="43"/>
      <c r="AD352" s="43"/>
      <c r="AE352" s="43">
        <f>IF('EV TECNICA'!BI352="NO CUMPLE",0,'EV TECNICA'!BH352)</f>
        <v>198611</v>
      </c>
      <c r="AF352" s="40">
        <f t="shared" si="5"/>
        <v>119999.6</v>
      </c>
    </row>
    <row r="353" spans="1:32" s="40" customFormat="1" ht="38.25" x14ac:dyDescent="0.2">
      <c r="A353" s="103">
        <v>344</v>
      </c>
      <c r="B353" s="202" t="s">
        <v>509</v>
      </c>
      <c r="C353" s="121" t="s">
        <v>508</v>
      </c>
      <c r="D353" s="146">
        <v>1</v>
      </c>
      <c r="E353" s="43"/>
      <c r="F353" s="43"/>
      <c r="G353" s="43"/>
      <c r="H353" s="43"/>
      <c r="I353" s="43"/>
      <c r="J353" s="43"/>
      <c r="K353" s="43"/>
      <c r="L353" s="43"/>
      <c r="M353" s="43"/>
      <c r="N353" s="43"/>
      <c r="O353" s="43"/>
      <c r="P353" s="43">
        <f>IF('EV TECNICA'!AE353="NO CUMPLE",0,'EV TECNICA'!AD353)</f>
        <v>119999.6</v>
      </c>
      <c r="Q353" s="43"/>
      <c r="R353" s="43"/>
      <c r="S353" s="43"/>
      <c r="T353" s="43"/>
      <c r="U353" s="43">
        <f>IF('EV TECNICA'!AO353="NO CUMPLE",0,'EV TECNICA'!AN353)</f>
        <v>225954.82</v>
      </c>
      <c r="V353" s="43"/>
      <c r="W353" s="43"/>
      <c r="X353" s="43"/>
      <c r="Y353" s="43"/>
      <c r="Z353" s="43"/>
      <c r="AA353" s="43"/>
      <c r="AB353" s="43"/>
      <c r="AC353" s="43"/>
      <c r="AD353" s="43"/>
      <c r="AE353" s="43">
        <f>IF('EV TECNICA'!BI353="NO CUMPLE",0,'EV TECNICA'!BH353)</f>
        <v>213664.5</v>
      </c>
      <c r="AF353" s="40">
        <f t="shared" si="5"/>
        <v>119999.6</v>
      </c>
    </row>
    <row r="354" spans="1:32" s="40" customFormat="1" ht="25.5" x14ac:dyDescent="0.2">
      <c r="A354" s="103">
        <v>345</v>
      </c>
      <c r="B354" s="202" t="s">
        <v>510</v>
      </c>
      <c r="C354" s="121" t="s">
        <v>508</v>
      </c>
      <c r="D354" s="146">
        <v>1</v>
      </c>
      <c r="E354" s="43"/>
      <c r="F354" s="43"/>
      <c r="G354" s="43"/>
      <c r="H354" s="43"/>
      <c r="I354" s="43"/>
      <c r="J354" s="43"/>
      <c r="K354" s="43"/>
      <c r="L354" s="43"/>
      <c r="M354" s="43">
        <f>IF('EV TECNICA'!Y354="NO CUMPLE",0,'EV TECNICA'!X354)</f>
        <v>251974.16999999998</v>
      </c>
      <c r="N354" s="43"/>
      <c r="O354" s="43"/>
      <c r="P354" s="43">
        <f>IF('EV TECNICA'!AE354="NO CUMPLE",0,'EV TECNICA'!AD354)</f>
        <v>119999.6</v>
      </c>
      <c r="Q354" s="43"/>
      <c r="R354" s="43"/>
      <c r="S354" s="43"/>
      <c r="T354" s="43"/>
      <c r="U354" s="43"/>
      <c r="V354" s="43"/>
      <c r="W354" s="43"/>
      <c r="X354" s="43"/>
      <c r="Y354" s="43"/>
      <c r="Z354" s="43"/>
      <c r="AA354" s="43"/>
      <c r="AB354" s="43"/>
      <c r="AC354" s="43"/>
      <c r="AD354" s="43"/>
      <c r="AE354" s="43">
        <f>IF('EV TECNICA'!BI354="NO CUMPLE",0,'EV TECNICA'!BH354)</f>
        <v>198611</v>
      </c>
      <c r="AF354" s="40">
        <f t="shared" si="5"/>
        <v>119999.6</v>
      </c>
    </row>
    <row r="355" spans="1:32" s="40" customFormat="1" ht="38.25" x14ac:dyDescent="0.2">
      <c r="A355" s="103">
        <v>346</v>
      </c>
      <c r="B355" s="202" t="s">
        <v>511</v>
      </c>
      <c r="C355" s="121" t="s">
        <v>508</v>
      </c>
      <c r="D355" s="146">
        <v>1</v>
      </c>
      <c r="E355" s="43"/>
      <c r="F355" s="43"/>
      <c r="G355" s="43"/>
      <c r="H355" s="43"/>
      <c r="I355" s="43"/>
      <c r="J355" s="43"/>
      <c r="K355" s="43"/>
      <c r="L355" s="43"/>
      <c r="M355" s="43"/>
      <c r="N355" s="43"/>
      <c r="O355" s="43"/>
      <c r="P355" s="43">
        <f>IF('EV TECNICA'!AE355="NO CUMPLE",0,'EV TECNICA'!AD355)</f>
        <v>190400</v>
      </c>
      <c r="Q355" s="43"/>
      <c r="R355" s="43"/>
      <c r="S355" s="43"/>
      <c r="T355" s="43"/>
      <c r="U355" s="43"/>
      <c r="V355" s="43"/>
      <c r="W355" s="43"/>
      <c r="X355" s="43"/>
      <c r="Y355" s="43"/>
      <c r="Z355" s="43"/>
      <c r="AA355" s="43"/>
      <c r="AB355" s="43"/>
      <c r="AC355" s="43"/>
      <c r="AD355" s="43"/>
      <c r="AE355" s="43">
        <f>IF('EV TECNICA'!BI355="NO CUMPLE",0,'EV TECNICA'!BH355)</f>
        <v>198611</v>
      </c>
      <c r="AF355" s="40">
        <f t="shared" si="5"/>
        <v>190400</v>
      </c>
    </row>
    <row r="356" spans="1:32" s="40" customFormat="1" ht="25.5" x14ac:dyDescent="0.2">
      <c r="A356" s="103">
        <v>347</v>
      </c>
      <c r="B356" s="202" t="s">
        <v>512</v>
      </c>
      <c r="C356" s="121" t="s">
        <v>508</v>
      </c>
      <c r="D356" s="146">
        <v>1</v>
      </c>
      <c r="E356" s="43"/>
      <c r="F356" s="43"/>
      <c r="G356" s="43"/>
      <c r="H356" s="43"/>
      <c r="I356" s="43"/>
      <c r="J356" s="43"/>
      <c r="K356" s="43"/>
      <c r="L356" s="43"/>
      <c r="M356" s="43">
        <f>IF('EV TECNICA'!Y356="NO CUMPLE",0,'EV TECNICA'!X356)</f>
        <v>266394.59000000003</v>
      </c>
      <c r="N356" s="43"/>
      <c r="O356" s="43"/>
      <c r="P356" s="43">
        <f>IF('EV TECNICA'!AE356="NO CUMPLE",0,'EV TECNICA'!AD356)</f>
        <v>119999.6</v>
      </c>
      <c r="Q356" s="43"/>
      <c r="R356" s="43"/>
      <c r="S356" s="43"/>
      <c r="T356" s="43"/>
      <c r="U356" s="43"/>
      <c r="V356" s="43"/>
      <c r="W356" s="43"/>
      <c r="X356" s="43"/>
      <c r="Y356" s="43"/>
      <c r="Z356" s="43"/>
      <c r="AA356" s="43"/>
      <c r="AB356" s="43"/>
      <c r="AC356" s="43"/>
      <c r="AD356" s="43"/>
      <c r="AE356" s="43">
        <f>IF('EV TECNICA'!BI356="NO CUMPLE",0,'EV TECNICA'!BH356)</f>
        <v>213724</v>
      </c>
      <c r="AF356" s="40">
        <f t="shared" si="5"/>
        <v>119999.6</v>
      </c>
    </row>
    <row r="357" spans="1:32" s="40" customFormat="1" ht="38.25" x14ac:dyDescent="0.2">
      <c r="A357" s="103">
        <v>348</v>
      </c>
      <c r="B357" s="202" t="s">
        <v>513</v>
      </c>
      <c r="C357" s="121" t="s">
        <v>508</v>
      </c>
      <c r="D357" s="146">
        <v>1</v>
      </c>
      <c r="E357" s="43"/>
      <c r="F357" s="43"/>
      <c r="G357" s="43"/>
      <c r="H357" s="43"/>
      <c r="I357" s="43"/>
      <c r="J357" s="43"/>
      <c r="K357" s="43"/>
      <c r="L357" s="43"/>
      <c r="M357" s="43"/>
      <c r="N357" s="43"/>
      <c r="O357" s="43"/>
      <c r="P357" s="43">
        <f>IF('EV TECNICA'!AE357="NO CUMPLE",0,'EV TECNICA'!AD357)</f>
        <v>190400</v>
      </c>
      <c r="Q357" s="43"/>
      <c r="R357" s="43"/>
      <c r="S357" s="43"/>
      <c r="T357" s="43"/>
      <c r="U357" s="43"/>
      <c r="V357" s="43"/>
      <c r="W357" s="43"/>
      <c r="X357" s="43"/>
      <c r="Y357" s="43"/>
      <c r="Z357" s="43"/>
      <c r="AA357" s="43"/>
      <c r="AB357" s="43"/>
      <c r="AC357" s="43"/>
      <c r="AD357" s="43"/>
      <c r="AE357" s="43">
        <f>IF('EV TECNICA'!BI357="NO CUMPLE",0,'EV TECNICA'!BH357)</f>
        <v>178500</v>
      </c>
      <c r="AF357" s="40">
        <f t="shared" si="5"/>
        <v>178500</v>
      </c>
    </row>
    <row r="358" spans="1:32" s="40" customFormat="1" ht="25.5" x14ac:dyDescent="0.2">
      <c r="A358" s="103">
        <v>349</v>
      </c>
      <c r="B358" s="202" t="s">
        <v>514</v>
      </c>
      <c r="C358" s="121" t="s">
        <v>508</v>
      </c>
      <c r="D358" s="146">
        <v>1</v>
      </c>
      <c r="E358" s="43"/>
      <c r="F358" s="43"/>
      <c r="G358" s="43"/>
      <c r="H358" s="43"/>
      <c r="I358" s="43"/>
      <c r="J358" s="43"/>
      <c r="K358" s="43"/>
      <c r="L358" s="43"/>
      <c r="M358" s="43">
        <f>IF('EV TECNICA'!Y358="NO CUMPLE",0,'EV TECNICA'!X358)</f>
        <v>206987.41</v>
      </c>
      <c r="N358" s="43"/>
      <c r="O358" s="43"/>
      <c r="P358" s="43">
        <f>IF('EV TECNICA'!AE358="NO CUMPLE",0,'EV TECNICA'!AD358)</f>
        <v>119999.6</v>
      </c>
      <c r="Q358" s="43"/>
      <c r="R358" s="43"/>
      <c r="S358" s="43"/>
      <c r="T358" s="43"/>
      <c r="U358" s="43">
        <f>IF('EV TECNICA'!AO358="NO CUMPLE",0,'EV TECNICA'!AN358)</f>
        <v>175565.46</v>
      </c>
      <c r="V358" s="43"/>
      <c r="W358" s="43"/>
      <c r="X358" s="43"/>
      <c r="Y358" s="43"/>
      <c r="Z358" s="43"/>
      <c r="AA358" s="43"/>
      <c r="AB358" s="43"/>
      <c r="AC358" s="43"/>
      <c r="AD358" s="43"/>
      <c r="AE358" s="43">
        <f>IF('EV TECNICA'!BI358="NO CUMPLE",0,'EV TECNICA'!BH358)</f>
        <v>172550</v>
      </c>
      <c r="AF358" s="40">
        <f t="shared" si="5"/>
        <v>119999.6</v>
      </c>
    </row>
    <row r="359" spans="1:32" s="40" customFormat="1" ht="38.25" x14ac:dyDescent="0.2">
      <c r="A359" s="103">
        <v>350</v>
      </c>
      <c r="B359" s="202" t="s">
        <v>515</v>
      </c>
      <c r="C359" s="121" t="s">
        <v>508</v>
      </c>
      <c r="D359" s="146">
        <v>1</v>
      </c>
      <c r="E359" s="43"/>
      <c r="F359" s="43"/>
      <c r="G359" s="43"/>
      <c r="H359" s="43"/>
      <c r="I359" s="43"/>
      <c r="J359" s="43"/>
      <c r="K359" s="43"/>
      <c r="L359" s="43"/>
      <c r="M359" s="43"/>
      <c r="N359" s="43"/>
      <c r="O359" s="43"/>
      <c r="P359" s="43">
        <f>IF('EV TECNICA'!AE359="NO CUMPLE",0,'EV TECNICA'!AD359)</f>
        <v>239904</v>
      </c>
      <c r="Q359" s="43"/>
      <c r="R359" s="43"/>
      <c r="S359" s="43"/>
      <c r="T359" s="43"/>
      <c r="U359" s="43"/>
      <c r="V359" s="43"/>
      <c r="W359" s="43"/>
      <c r="X359" s="43"/>
      <c r="Y359" s="43"/>
      <c r="Z359" s="43"/>
      <c r="AA359" s="43"/>
      <c r="AB359" s="43"/>
      <c r="AC359" s="43"/>
      <c r="AD359" s="43"/>
      <c r="AE359" s="43"/>
      <c r="AF359" s="40">
        <f t="shared" si="5"/>
        <v>239904</v>
      </c>
    </row>
    <row r="360" spans="1:32" s="40" customFormat="1" ht="25.5" x14ac:dyDescent="0.2">
      <c r="A360" s="103">
        <v>351</v>
      </c>
      <c r="B360" s="202" t="s">
        <v>516</v>
      </c>
      <c r="C360" s="121" t="s">
        <v>508</v>
      </c>
      <c r="D360" s="146">
        <v>1</v>
      </c>
      <c r="E360" s="43"/>
      <c r="F360" s="43"/>
      <c r="G360" s="43"/>
      <c r="H360" s="43"/>
      <c r="I360" s="43"/>
      <c r="J360" s="43"/>
      <c r="K360" s="43"/>
      <c r="L360" s="43"/>
      <c r="M360" s="43"/>
      <c r="N360" s="43"/>
      <c r="O360" s="43"/>
      <c r="P360" s="43">
        <f>IF('EV TECNICA'!AE360="NO CUMPLE",0,'EV TECNICA'!AD360)</f>
        <v>326060</v>
      </c>
      <c r="Q360" s="43"/>
      <c r="R360" s="43"/>
      <c r="S360" s="43"/>
      <c r="T360" s="43"/>
      <c r="U360" s="43"/>
      <c r="V360" s="43"/>
      <c r="W360" s="43"/>
      <c r="X360" s="43"/>
      <c r="Y360" s="43"/>
      <c r="Z360" s="43"/>
      <c r="AA360" s="43"/>
      <c r="AB360" s="43"/>
      <c r="AC360" s="43"/>
      <c r="AD360" s="43"/>
      <c r="AE360" s="43"/>
      <c r="AF360" s="40">
        <f t="shared" si="5"/>
        <v>326060</v>
      </c>
    </row>
    <row r="361" spans="1:32" s="40" customFormat="1" ht="51" x14ac:dyDescent="0.2">
      <c r="A361" s="103">
        <v>352</v>
      </c>
      <c r="B361" s="202" t="s">
        <v>517</v>
      </c>
      <c r="C361" s="121" t="s">
        <v>508</v>
      </c>
      <c r="D361" s="146">
        <v>1</v>
      </c>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c r="AE361" s="43">
        <f>IF('EV TECNICA'!BI361="NO CUMPLE",0,'EV TECNICA'!BH361)</f>
        <v>2121532</v>
      </c>
      <c r="AF361" s="40">
        <f t="shared" si="5"/>
        <v>2121532</v>
      </c>
    </row>
    <row r="362" spans="1:32" s="40" customFormat="1" ht="12.75" x14ac:dyDescent="0.2">
      <c r="A362" s="103">
        <v>353</v>
      </c>
      <c r="B362" s="202" t="s">
        <v>518</v>
      </c>
      <c r="C362" s="121" t="s">
        <v>508</v>
      </c>
      <c r="D362" s="146">
        <v>1</v>
      </c>
      <c r="E362" s="43"/>
      <c r="F362" s="43"/>
      <c r="G362" s="43"/>
      <c r="H362" s="43"/>
      <c r="I362" s="43"/>
      <c r="J362" s="43"/>
      <c r="K362" s="43"/>
      <c r="L362" s="43"/>
      <c r="M362" s="43">
        <f>IF('EV TECNICA'!Y362="NO CUMPLE",0,'EV TECNICA'!X362)</f>
        <v>214019.12</v>
      </c>
      <c r="N362" s="43"/>
      <c r="O362" s="43"/>
      <c r="P362" s="43">
        <f>IF('EV TECNICA'!AE362="NO CUMPLE",0,'EV TECNICA'!AD362)</f>
        <v>207893</v>
      </c>
      <c r="Q362" s="43"/>
      <c r="R362" s="43"/>
      <c r="S362" s="43"/>
      <c r="T362" s="43"/>
      <c r="U362" s="43"/>
      <c r="V362" s="43"/>
      <c r="W362" s="43"/>
      <c r="X362" s="43"/>
      <c r="Y362" s="43"/>
      <c r="Z362" s="43"/>
      <c r="AA362" s="43"/>
      <c r="AB362" s="43"/>
      <c r="AC362" s="43"/>
      <c r="AD362" s="43"/>
      <c r="AE362" s="43"/>
      <c r="AF362" s="40">
        <f t="shared" si="5"/>
        <v>207893</v>
      </c>
    </row>
    <row r="363" spans="1:32" s="40" customFormat="1" ht="25.5" x14ac:dyDescent="0.2">
      <c r="A363" s="103">
        <v>354</v>
      </c>
      <c r="B363" s="202" t="s">
        <v>519</v>
      </c>
      <c r="C363" s="121" t="s">
        <v>520</v>
      </c>
      <c r="D363" s="146">
        <v>1</v>
      </c>
      <c r="E363" s="43"/>
      <c r="F363" s="43"/>
      <c r="G363" s="43"/>
      <c r="H363" s="43"/>
      <c r="I363" s="43"/>
      <c r="J363" s="43">
        <f>IF('EV TECNICA'!S363="NO CUMPLE",0,'EV TECNICA'!R363)</f>
        <v>3665.2</v>
      </c>
      <c r="K363" s="43"/>
      <c r="L363" s="43"/>
      <c r="M363" s="43">
        <f>IF('EV TECNICA'!Y363="NO CUMPLE",0,'EV TECNICA'!X363)</f>
        <v>4016.25</v>
      </c>
      <c r="N363" s="43"/>
      <c r="O363" s="43"/>
      <c r="P363" s="43"/>
      <c r="Q363" s="43"/>
      <c r="R363" s="43"/>
      <c r="S363" s="43"/>
      <c r="T363" s="43"/>
      <c r="U363" s="43"/>
      <c r="V363" s="43"/>
      <c r="W363" s="43"/>
      <c r="X363" s="43"/>
      <c r="Y363" s="43">
        <f>IF('EV TECNICA'!AW363="NO CUMPLE",0,'EV TECNICA'!AV363)</f>
        <v>4843.3</v>
      </c>
      <c r="Z363" s="43"/>
      <c r="AA363" s="43"/>
      <c r="AB363" s="43"/>
      <c r="AC363" s="43"/>
      <c r="AD363" s="43"/>
      <c r="AE363" s="43"/>
      <c r="AF363" s="40">
        <f t="shared" si="5"/>
        <v>3665.2</v>
      </c>
    </row>
    <row r="364" spans="1:32" s="40" customFormat="1" ht="12.75" x14ac:dyDescent="0.2">
      <c r="A364" s="103">
        <v>355</v>
      </c>
      <c r="B364" s="202" t="s">
        <v>521</v>
      </c>
      <c r="C364" s="121" t="s">
        <v>522</v>
      </c>
      <c r="D364" s="146">
        <v>1</v>
      </c>
      <c r="E364" s="43"/>
      <c r="F364" s="43"/>
      <c r="G364" s="43"/>
      <c r="H364" s="43"/>
      <c r="I364" s="43"/>
      <c r="J364" s="43"/>
      <c r="K364" s="43">
        <f>IF('EV TECNICA'!U364="NO CUMPLE",0,'EV TECNICA'!T364)</f>
        <v>2410</v>
      </c>
      <c r="L364" s="43"/>
      <c r="M364" s="43">
        <f>IF('EV TECNICA'!Y364="NO CUMPLE",0,'EV TECNICA'!X364)</f>
        <v>2176</v>
      </c>
      <c r="N364" s="43"/>
      <c r="O364" s="43"/>
      <c r="P364" s="43"/>
      <c r="Q364" s="43"/>
      <c r="R364" s="43"/>
      <c r="S364" s="43"/>
      <c r="T364" s="43"/>
      <c r="U364" s="43">
        <f>IF('EV TECNICA'!AO364="NO CUMPLE",0,'EV TECNICA'!AN364)</f>
        <v>2293</v>
      </c>
      <c r="V364" s="43"/>
      <c r="W364" s="43"/>
      <c r="X364" s="43"/>
      <c r="Y364" s="43"/>
      <c r="Z364" s="43"/>
      <c r="AA364" s="43"/>
      <c r="AB364" s="43"/>
      <c r="AC364" s="43"/>
      <c r="AD364" s="43"/>
      <c r="AE364" s="43"/>
      <c r="AF364" s="40">
        <f t="shared" si="5"/>
        <v>2176</v>
      </c>
    </row>
    <row r="365" spans="1:32" s="40" customFormat="1" ht="12.75" x14ac:dyDescent="0.2">
      <c r="A365" s="103">
        <v>356</v>
      </c>
      <c r="B365" s="202" t="s">
        <v>523</v>
      </c>
      <c r="C365" s="121" t="s">
        <v>522</v>
      </c>
      <c r="D365" s="146">
        <v>1</v>
      </c>
      <c r="E365" s="43"/>
      <c r="F365" s="43"/>
      <c r="G365" s="43"/>
      <c r="H365" s="43"/>
      <c r="I365" s="43"/>
      <c r="J365" s="43"/>
      <c r="K365" s="43">
        <f>IF('EV TECNICA'!U365="NO CUMPLE",0,'EV TECNICA'!T365)</f>
        <v>2785</v>
      </c>
      <c r="L365" s="43"/>
      <c r="M365" s="43">
        <f>IF('EV TECNICA'!Y365="NO CUMPLE",0,'EV TECNICA'!X365)</f>
        <v>2752</v>
      </c>
      <c r="N365" s="43"/>
      <c r="O365" s="43"/>
      <c r="P365" s="43"/>
      <c r="Q365" s="43"/>
      <c r="R365" s="43"/>
      <c r="S365" s="43"/>
      <c r="T365" s="43"/>
      <c r="U365" s="43">
        <f>IF('EV TECNICA'!AO365="NO CUMPLE",0,'EV TECNICA'!AN365)</f>
        <v>2586</v>
      </c>
      <c r="V365" s="43"/>
      <c r="W365" s="43"/>
      <c r="X365" s="43"/>
      <c r="Y365" s="43"/>
      <c r="Z365" s="43">
        <f>IF('EV TECNICA'!AY365="NO CUMPLE",0,'EV TECNICA'!AX365)</f>
        <v>4659</v>
      </c>
      <c r="AA365" s="43"/>
      <c r="AB365" s="43"/>
      <c r="AC365" s="43"/>
      <c r="AD365" s="43"/>
      <c r="AE365" s="43"/>
      <c r="AF365" s="40">
        <f t="shared" si="5"/>
        <v>2586</v>
      </c>
    </row>
    <row r="366" spans="1:32" s="40" customFormat="1" ht="12.75" x14ac:dyDescent="0.2">
      <c r="A366" s="103">
        <v>357</v>
      </c>
      <c r="B366" s="202" t="s">
        <v>524</v>
      </c>
      <c r="C366" s="121" t="s">
        <v>522</v>
      </c>
      <c r="D366" s="146">
        <v>1</v>
      </c>
      <c r="E366" s="43"/>
      <c r="F366" s="43"/>
      <c r="G366" s="43"/>
      <c r="H366" s="43"/>
      <c r="I366" s="43"/>
      <c r="J366" s="43"/>
      <c r="K366" s="43">
        <f>IF('EV TECNICA'!U366="NO CUMPLE",0,'EV TECNICA'!T366)</f>
        <v>2999</v>
      </c>
      <c r="L366" s="43"/>
      <c r="M366" s="43">
        <f>IF('EV TECNICA'!Y366="NO CUMPLE",0,'EV TECNICA'!X366)</f>
        <v>3119</v>
      </c>
      <c r="N366" s="43"/>
      <c r="O366" s="43"/>
      <c r="P366" s="43"/>
      <c r="Q366" s="43"/>
      <c r="R366" s="43"/>
      <c r="S366" s="43"/>
      <c r="T366" s="43"/>
      <c r="U366" s="43">
        <f>IF('EV TECNICA'!AO366="NO CUMPLE",0,'EV TECNICA'!AN366)</f>
        <v>2685</v>
      </c>
      <c r="V366" s="43"/>
      <c r="W366" s="43"/>
      <c r="X366" s="43"/>
      <c r="Y366" s="43"/>
      <c r="Z366" s="43">
        <f>IF('EV TECNICA'!AY366="NO CUMPLE",0,'EV TECNICA'!AX366)</f>
        <v>4659</v>
      </c>
      <c r="AA366" s="43"/>
      <c r="AB366" s="43"/>
      <c r="AC366" s="43"/>
      <c r="AD366" s="43"/>
      <c r="AE366" s="43"/>
      <c r="AF366" s="40">
        <f t="shared" si="5"/>
        <v>2685</v>
      </c>
    </row>
    <row r="367" spans="1:32" s="40" customFormat="1" ht="25.5" x14ac:dyDescent="0.2">
      <c r="A367" s="103">
        <v>358</v>
      </c>
      <c r="B367" s="202" t="s">
        <v>525</v>
      </c>
      <c r="C367" s="121" t="s">
        <v>526</v>
      </c>
      <c r="D367" s="146">
        <v>1</v>
      </c>
      <c r="E367" s="43"/>
      <c r="F367" s="43"/>
      <c r="G367" s="43"/>
      <c r="H367" s="43"/>
      <c r="I367" s="43"/>
      <c r="J367" s="43"/>
      <c r="K367" s="43"/>
      <c r="L367" s="43">
        <f>IF('EV TECNICA'!W367="NO CUMPLE",0,'EV TECNICA'!V367)</f>
        <v>178500</v>
      </c>
      <c r="M367" s="43"/>
      <c r="N367" s="43"/>
      <c r="O367" s="43"/>
      <c r="P367" s="43"/>
      <c r="Q367" s="43"/>
      <c r="R367" s="43"/>
      <c r="S367" s="43"/>
      <c r="T367" s="43"/>
      <c r="U367" s="43">
        <f>IF('EV TECNICA'!AO367="NO CUMPLE",0,'EV TECNICA'!AN367)</f>
        <v>183959.72</v>
      </c>
      <c r="V367" s="43"/>
      <c r="W367" s="43"/>
      <c r="X367" s="43"/>
      <c r="Y367" s="43">
        <f>IF('EV TECNICA'!AW367="NO CUMPLE",0,'EV TECNICA'!AV367)</f>
        <v>222101.6</v>
      </c>
      <c r="Z367" s="43"/>
      <c r="AA367" s="43"/>
      <c r="AB367" s="43"/>
      <c r="AC367" s="43"/>
      <c r="AD367" s="43"/>
      <c r="AE367" s="43"/>
      <c r="AF367" s="40">
        <f t="shared" si="5"/>
        <v>178500</v>
      </c>
    </row>
    <row r="368" spans="1:32" s="40" customFormat="1" ht="25.5" x14ac:dyDescent="0.2">
      <c r="A368" s="103">
        <v>359</v>
      </c>
      <c r="B368" s="202" t="s">
        <v>527</v>
      </c>
      <c r="C368" s="121" t="s">
        <v>526</v>
      </c>
      <c r="D368" s="146">
        <v>1</v>
      </c>
      <c r="E368" s="43"/>
      <c r="F368" s="43"/>
      <c r="G368" s="43"/>
      <c r="H368" s="43"/>
      <c r="I368" s="43"/>
      <c r="J368" s="43"/>
      <c r="K368" s="43"/>
      <c r="L368" s="43">
        <f>IF('EV TECNICA'!W368="NO CUMPLE",0,'EV TECNICA'!V368)</f>
        <v>178500</v>
      </c>
      <c r="M368" s="43"/>
      <c r="N368" s="43"/>
      <c r="O368" s="43"/>
      <c r="P368" s="43"/>
      <c r="Q368" s="43"/>
      <c r="R368" s="43"/>
      <c r="S368" s="43"/>
      <c r="T368" s="43"/>
      <c r="U368" s="43">
        <f>IF('EV TECNICA'!AO368="NO CUMPLE",0,'EV TECNICA'!AN368)</f>
        <v>193134.62</v>
      </c>
      <c r="V368" s="43"/>
      <c r="W368" s="43"/>
      <c r="X368" s="43"/>
      <c r="Y368" s="43">
        <f>IF('EV TECNICA'!AW368="NO CUMPLE",0,'EV TECNICA'!AV368)</f>
        <v>222101.6</v>
      </c>
      <c r="Z368" s="43"/>
      <c r="AA368" s="43"/>
      <c r="AB368" s="43"/>
      <c r="AC368" s="43"/>
      <c r="AD368" s="43"/>
      <c r="AE368" s="43"/>
      <c r="AF368" s="40">
        <f t="shared" si="5"/>
        <v>178500</v>
      </c>
    </row>
    <row r="369" spans="1:32" s="40" customFormat="1" ht="25.5" x14ac:dyDescent="0.2">
      <c r="A369" s="103">
        <v>360</v>
      </c>
      <c r="B369" s="202" t="s">
        <v>528</v>
      </c>
      <c r="C369" s="121" t="s">
        <v>526</v>
      </c>
      <c r="D369" s="146">
        <v>1</v>
      </c>
      <c r="E369" s="43"/>
      <c r="F369" s="43"/>
      <c r="G369" s="43"/>
      <c r="H369" s="43"/>
      <c r="I369" s="43"/>
      <c r="J369" s="43"/>
      <c r="K369" s="43"/>
      <c r="L369" s="43">
        <f>IF('EV TECNICA'!W369="NO CUMPLE",0,'EV TECNICA'!V369)</f>
        <v>178500</v>
      </c>
      <c r="M369" s="43"/>
      <c r="N369" s="43"/>
      <c r="O369" s="43"/>
      <c r="P369" s="43"/>
      <c r="Q369" s="43"/>
      <c r="R369" s="43"/>
      <c r="S369" s="43"/>
      <c r="T369" s="43"/>
      <c r="U369" s="43">
        <f>IF('EV TECNICA'!AO369="NO CUMPLE",0,'EV TECNICA'!AN369)</f>
        <v>193134.62</v>
      </c>
      <c r="V369" s="43"/>
      <c r="W369" s="43"/>
      <c r="X369" s="43"/>
      <c r="Y369" s="43">
        <f>IF('EV TECNICA'!AW369="NO CUMPLE",0,'EV TECNICA'!AV369)</f>
        <v>222101.6</v>
      </c>
      <c r="Z369" s="43"/>
      <c r="AA369" s="43"/>
      <c r="AB369" s="43"/>
      <c r="AC369" s="43"/>
      <c r="AD369" s="43"/>
      <c r="AE369" s="43"/>
      <c r="AF369" s="40">
        <f t="shared" si="5"/>
        <v>178500</v>
      </c>
    </row>
    <row r="370" spans="1:32" s="40" customFormat="1" ht="25.5" x14ac:dyDescent="0.2">
      <c r="A370" s="103">
        <v>361</v>
      </c>
      <c r="B370" s="202" t="s">
        <v>529</v>
      </c>
      <c r="C370" s="121" t="s">
        <v>526</v>
      </c>
      <c r="D370" s="146">
        <v>1</v>
      </c>
      <c r="E370" s="43"/>
      <c r="F370" s="43"/>
      <c r="G370" s="43"/>
      <c r="H370" s="43"/>
      <c r="I370" s="43"/>
      <c r="J370" s="43"/>
      <c r="K370" s="43"/>
      <c r="L370" s="43">
        <f>IF('EV TECNICA'!W370="NO CUMPLE",0,'EV TECNICA'!V370)</f>
        <v>178500</v>
      </c>
      <c r="M370" s="43"/>
      <c r="N370" s="43"/>
      <c r="O370" s="43"/>
      <c r="P370" s="43"/>
      <c r="Q370" s="43"/>
      <c r="R370" s="43"/>
      <c r="S370" s="43"/>
      <c r="T370" s="43"/>
      <c r="U370" s="43">
        <f>IF('EV TECNICA'!AO370="NO CUMPLE",0,'EV TECNICA'!AN370)</f>
        <v>188223.49</v>
      </c>
      <c r="V370" s="43"/>
      <c r="W370" s="43"/>
      <c r="X370" s="43"/>
      <c r="Y370" s="43">
        <f>IF('EV TECNICA'!AW370="NO CUMPLE",0,'EV TECNICA'!AV370)</f>
        <v>222101.6</v>
      </c>
      <c r="Z370" s="43"/>
      <c r="AA370" s="43"/>
      <c r="AB370" s="43"/>
      <c r="AC370" s="43"/>
      <c r="AD370" s="43"/>
      <c r="AE370" s="43"/>
      <c r="AF370" s="40">
        <f t="shared" si="5"/>
        <v>178500</v>
      </c>
    </row>
    <row r="371" spans="1:32" s="40" customFormat="1" ht="25.5" x14ac:dyDescent="0.2">
      <c r="A371" s="103">
        <v>362</v>
      </c>
      <c r="B371" s="202" t="s">
        <v>530</v>
      </c>
      <c r="C371" s="121" t="s">
        <v>526</v>
      </c>
      <c r="D371" s="146">
        <v>1</v>
      </c>
      <c r="E371" s="43"/>
      <c r="F371" s="43"/>
      <c r="G371" s="43"/>
      <c r="H371" s="43"/>
      <c r="I371" s="43"/>
      <c r="J371" s="43"/>
      <c r="K371" s="43"/>
      <c r="L371" s="43">
        <f>IF('EV TECNICA'!W371="NO CUMPLE",0,'EV TECNICA'!V371)</f>
        <v>178500</v>
      </c>
      <c r="M371" s="43"/>
      <c r="N371" s="43"/>
      <c r="O371" s="43"/>
      <c r="P371" s="43"/>
      <c r="Q371" s="43"/>
      <c r="R371" s="43"/>
      <c r="S371" s="43"/>
      <c r="T371" s="43"/>
      <c r="U371" s="43">
        <f>IF('EV TECNICA'!AO371="NO CUMPLE",0,'EV TECNICA'!AN371)</f>
        <v>188223.49</v>
      </c>
      <c r="V371" s="43"/>
      <c r="W371" s="43"/>
      <c r="X371" s="43"/>
      <c r="Y371" s="43">
        <f>IF('EV TECNICA'!AW371="NO CUMPLE",0,'EV TECNICA'!AV371)</f>
        <v>222101.6</v>
      </c>
      <c r="Z371" s="43"/>
      <c r="AA371" s="43"/>
      <c r="AB371" s="43"/>
      <c r="AC371" s="43"/>
      <c r="AD371" s="43"/>
      <c r="AE371" s="43"/>
      <c r="AF371" s="40">
        <f t="shared" si="5"/>
        <v>178500</v>
      </c>
    </row>
    <row r="372" spans="1:32" s="40" customFormat="1" ht="25.5" x14ac:dyDescent="0.2">
      <c r="A372" s="103">
        <v>363</v>
      </c>
      <c r="B372" s="202" t="s">
        <v>531</v>
      </c>
      <c r="C372" s="121" t="s">
        <v>526</v>
      </c>
      <c r="D372" s="146">
        <v>1</v>
      </c>
      <c r="E372" s="43"/>
      <c r="F372" s="43"/>
      <c r="G372" s="43"/>
      <c r="H372" s="43"/>
      <c r="I372" s="43"/>
      <c r="J372" s="43"/>
      <c r="K372" s="43"/>
      <c r="L372" s="43">
        <f>IF('EV TECNICA'!W372="NO CUMPLE",0,'EV TECNICA'!V372)</f>
        <v>178500</v>
      </c>
      <c r="M372" s="43"/>
      <c r="N372" s="43"/>
      <c r="O372" s="43"/>
      <c r="P372" s="43"/>
      <c r="Q372" s="43"/>
      <c r="R372" s="43"/>
      <c r="S372" s="43"/>
      <c r="T372" s="43"/>
      <c r="U372" s="43">
        <f>IF('EV TECNICA'!AO372="NO CUMPLE",0,'EV TECNICA'!AN372)</f>
        <v>189118.37</v>
      </c>
      <c r="V372" s="43"/>
      <c r="W372" s="43"/>
      <c r="X372" s="43"/>
      <c r="Y372" s="43">
        <f>IF('EV TECNICA'!AW372="NO CUMPLE",0,'EV TECNICA'!AV372)</f>
        <v>222101.6</v>
      </c>
      <c r="Z372" s="43"/>
      <c r="AA372" s="43"/>
      <c r="AB372" s="43"/>
      <c r="AC372" s="43"/>
      <c r="AD372" s="43"/>
      <c r="AE372" s="43"/>
      <c r="AF372" s="40">
        <f t="shared" si="5"/>
        <v>178500</v>
      </c>
    </row>
    <row r="373" spans="1:32" s="40" customFormat="1" ht="25.5" x14ac:dyDescent="0.2">
      <c r="A373" s="103">
        <v>364</v>
      </c>
      <c r="B373" s="202" t="s">
        <v>532</v>
      </c>
      <c r="C373" s="121" t="s">
        <v>533</v>
      </c>
      <c r="D373" s="146">
        <v>1</v>
      </c>
      <c r="E373" s="43"/>
      <c r="F373" s="43"/>
      <c r="G373" s="43"/>
      <c r="H373" s="43"/>
      <c r="I373" s="43"/>
      <c r="J373" s="43"/>
      <c r="K373" s="43">
        <f>IF('EV TECNICA'!U373="NO CUMPLE",0,'EV TECNICA'!T373)</f>
        <v>2497.81</v>
      </c>
      <c r="L373" s="43"/>
      <c r="M373" s="43">
        <f>IF('EV TECNICA'!Y373="NO CUMPLE",0,'EV TECNICA'!X373)</f>
        <v>3153.5</v>
      </c>
      <c r="N373" s="43"/>
      <c r="O373" s="43"/>
      <c r="P373" s="43"/>
      <c r="Q373" s="43"/>
      <c r="R373" s="43"/>
      <c r="S373" s="43"/>
      <c r="T373" s="43"/>
      <c r="U373" s="43"/>
      <c r="V373" s="43"/>
      <c r="W373" s="43"/>
      <c r="X373" s="43"/>
      <c r="Y373" s="43">
        <f>IF('EV TECNICA'!AW373="NO CUMPLE",0,'EV TECNICA'!AV373)</f>
        <v>2796.5</v>
      </c>
      <c r="Z373" s="43">
        <f>IF('EV TECNICA'!AY373="NO CUMPLE",0,'EV TECNICA'!AX373)</f>
        <v>2299.08</v>
      </c>
      <c r="AA373" s="43"/>
      <c r="AB373" s="43"/>
      <c r="AC373" s="43"/>
      <c r="AD373" s="43"/>
      <c r="AE373" s="43"/>
      <c r="AF373" s="40">
        <f t="shared" si="5"/>
        <v>2299.08</v>
      </c>
    </row>
    <row r="374" spans="1:32" s="40" customFormat="1" ht="25.5" x14ac:dyDescent="0.2">
      <c r="A374" s="103">
        <v>365</v>
      </c>
      <c r="B374" s="202" t="s">
        <v>534</v>
      </c>
      <c r="C374" s="121" t="s">
        <v>533</v>
      </c>
      <c r="D374" s="146">
        <v>1</v>
      </c>
      <c r="E374" s="43"/>
      <c r="F374" s="43"/>
      <c r="G374" s="43"/>
      <c r="H374" s="43"/>
      <c r="I374" s="43"/>
      <c r="J374" s="43"/>
      <c r="K374" s="43"/>
      <c r="L374" s="43"/>
      <c r="M374" s="43">
        <f>IF('EV TECNICA'!Y374="NO CUMPLE",0,'EV TECNICA'!X374)</f>
        <v>4028.15</v>
      </c>
      <c r="N374" s="43"/>
      <c r="O374" s="43"/>
      <c r="P374" s="43"/>
      <c r="Q374" s="43"/>
      <c r="R374" s="43"/>
      <c r="S374" s="43"/>
      <c r="T374" s="43"/>
      <c r="U374" s="43"/>
      <c r="V374" s="43"/>
      <c r="W374" s="43">
        <f>IF('EV TECNICA'!AS374="NO CUMPLE",0,'EV TECNICA'!AR374)</f>
        <v>2023</v>
      </c>
      <c r="X374" s="43"/>
      <c r="Y374" s="43">
        <f>IF('EV TECNICA'!AW374="NO CUMPLE",0,'EV TECNICA'!AV374)</f>
        <v>2796.5</v>
      </c>
      <c r="Z374" s="43">
        <f>IF('EV TECNICA'!AY374="NO CUMPLE",0,'EV TECNICA'!AX374)</f>
        <v>2299.08</v>
      </c>
      <c r="AA374" s="43"/>
      <c r="AB374" s="43"/>
      <c r="AC374" s="43"/>
      <c r="AD374" s="43"/>
      <c r="AE374" s="43"/>
      <c r="AF374" s="40">
        <f t="shared" si="5"/>
        <v>2023</v>
      </c>
    </row>
    <row r="375" spans="1:32" s="40" customFormat="1" ht="25.5" x14ac:dyDescent="0.2">
      <c r="A375" s="103">
        <v>366</v>
      </c>
      <c r="B375" s="202" t="s">
        <v>535</v>
      </c>
      <c r="C375" s="121" t="s">
        <v>533</v>
      </c>
      <c r="D375" s="146">
        <v>1</v>
      </c>
      <c r="E375" s="43"/>
      <c r="F375" s="43"/>
      <c r="G375" s="43"/>
      <c r="H375" s="43"/>
      <c r="I375" s="43"/>
      <c r="J375" s="43"/>
      <c r="K375" s="43">
        <f>IF('EV TECNICA'!U375="NO CUMPLE",0,'EV TECNICA'!T375)</f>
        <v>1850.45</v>
      </c>
      <c r="L375" s="43"/>
      <c r="M375" s="43">
        <f>IF('EV TECNICA'!Y375="NO CUMPLE",0,'EV TECNICA'!X375)</f>
        <v>4028.15</v>
      </c>
      <c r="N375" s="43"/>
      <c r="O375" s="43"/>
      <c r="P375" s="43"/>
      <c r="Q375" s="43"/>
      <c r="R375" s="43"/>
      <c r="S375" s="43"/>
      <c r="T375" s="43"/>
      <c r="U375" s="43">
        <f>IF('EV TECNICA'!AO375="NO CUMPLE",0,'EV TECNICA'!AN375)</f>
        <v>1864.73</v>
      </c>
      <c r="V375" s="43"/>
      <c r="W375" s="43">
        <f>IF('EV TECNICA'!AS375="NO CUMPLE",0,'EV TECNICA'!AR375)</f>
        <v>2023</v>
      </c>
      <c r="X375" s="43"/>
      <c r="Y375" s="43">
        <f>IF('EV TECNICA'!AW375="NO CUMPLE",0,'EV TECNICA'!AV375)</f>
        <v>2796.5</v>
      </c>
      <c r="Z375" s="43">
        <f>IF('EV TECNICA'!AY375="NO CUMPLE",0,'EV TECNICA'!AX375)</f>
        <v>2299.08</v>
      </c>
      <c r="AA375" s="43"/>
      <c r="AB375" s="43"/>
      <c r="AC375" s="43"/>
      <c r="AD375" s="43"/>
      <c r="AE375" s="43"/>
      <c r="AF375" s="40">
        <f t="shared" si="5"/>
        <v>1850.45</v>
      </c>
    </row>
    <row r="376" spans="1:32" s="40" customFormat="1" ht="25.5" x14ac:dyDescent="0.2">
      <c r="A376" s="103">
        <v>367</v>
      </c>
      <c r="B376" s="202" t="s">
        <v>536</v>
      </c>
      <c r="C376" s="121" t="s">
        <v>533</v>
      </c>
      <c r="D376" s="146">
        <v>1</v>
      </c>
      <c r="E376" s="43"/>
      <c r="F376" s="43"/>
      <c r="G376" s="43"/>
      <c r="H376" s="43"/>
      <c r="I376" s="43"/>
      <c r="J376" s="43"/>
      <c r="K376" s="43">
        <f>IF('EV TECNICA'!U376="NO CUMPLE",0,'EV TECNICA'!T376)</f>
        <v>2772.7</v>
      </c>
      <c r="L376" s="43"/>
      <c r="M376" s="43">
        <f>IF('EV TECNICA'!Y376="NO CUMPLE",0,'EV TECNICA'!X376)</f>
        <v>4028.15</v>
      </c>
      <c r="N376" s="43"/>
      <c r="O376" s="43"/>
      <c r="P376" s="43"/>
      <c r="Q376" s="43"/>
      <c r="R376" s="43"/>
      <c r="S376" s="43"/>
      <c r="T376" s="43"/>
      <c r="U376" s="43">
        <f>IF('EV TECNICA'!AO376="NO CUMPLE",0,'EV TECNICA'!AN376)</f>
        <v>3226.09</v>
      </c>
      <c r="V376" s="43"/>
      <c r="W376" s="43">
        <f>IF('EV TECNICA'!AS376="NO CUMPLE",0,'EV TECNICA'!AR376)</f>
        <v>3077.34</v>
      </c>
      <c r="X376" s="43"/>
      <c r="Y376" s="43">
        <f>IF('EV TECNICA'!AW376="NO CUMPLE",0,'EV TECNICA'!AV376)</f>
        <v>4153.1000000000004</v>
      </c>
      <c r="Z376" s="43">
        <f>IF('EV TECNICA'!AY376="NO CUMPLE",0,'EV TECNICA'!AX376)</f>
        <v>3245.13</v>
      </c>
      <c r="AA376" s="43"/>
      <c r="AB376" s="43"/>
      <c r="AC376" s="43"/>
      <c r="AD376" s="43"/>
      <c r="AE376" s="43"/>
      <c r="AF376" s="40">
        <f t="shared" si="5"/>
        <v>2772.7</v>
      </c>
    </row>
    <row r="377" spans="1:32" s="40" customFormat="1" ht="25.5" x14ac:dyDescent="0.2">
      <c r="A377" s="103">
        <v>368</v>
      </c>
      <c r="B377" s="202" t="s">
        <v>537</v>
      </c>
      <c r="C377" s="121" t="s">
        <v>538</v>
      </c>
      <c r="D377" s="146">
        <v>1</v>
      </c>
      <c r="E377" s="43"/>
      <c r="F377" s="43"/>
      <c r="G377" s="43"/>
      <c r="H377" s="43"/>
      <c r="I377" s="43"/>
      <c r="J377" s="43">
        <f>IF('EV TECNICA'!S377="NO CUMPLE",0,'EV TECNICA'!R377)</f>
        <v>1240</v>
      </c>
      <c r="K377" s="43">
        <f>IF('EV TECNICA'!U377="NO CUMPLE",0,'EV TECNICA'!T377)</f>
        <v>1295</v>
      </c>
      <c r="L377" s="43"/>
      <c r="M377" s="43"/>
      <c r="N377" s="43"/>
      <c r="O377" s="43"/>
      <c r="P377" s="43"/>
      <c r="Q377" s="43"/>
      <c r="R377" s="43">
        <f>IF('EV TECNICA'!AI377="NO CUMPLE",0,'EV TECNICA'!AH377)</f>
        <v>1625</v>
      </c>
      <c r="S377" s="43"/>
      <c r="T377" s="43">
        <f>IF('EV TECNICA'!AM377="NO CUMPLE",0,'EV TECNICA'!AL377)</f>
        <v>1259</v>
      </c>
      <c r="U377" s="43">
        <f>IF('EV TECNICA'!AO377="NO CUMPLE",0,'EV TECNICA'!AN377)</f>
        <v>1446</v>
      </c>
      <c r="V377" s="43"/>
      <c r="W377" s="43">
        <f>IF('EV TECNICA'!AS377="NO CUMPLE",0,'EV TECNICA'!AR377)</f>
        <v>1835</v>
      </c>
      <c r="X377" s="43"/>
      <c r="Y377" s="43"/>
      <c r="Z377" s="43">
        <f>IF('EV TECNICA'!AY377="NO CUMPLE",0,'EV TECNICA'!AX377)</f>
        <v>1757</v>
      </c>
      <c r="AA377" s="43"/>
      <c r="AB377" s="43"/>
      <c r="AC377" s="43"/>
      <c r="AD377" s="43"/>
      <c r="AE377" s="43"/>
      <c r="AF377" s="40">
        <f t="shared" si="5"/>
        <v>1240</v>
      </c>
    </row>
    <row r="378" spans="1:32" s="40" customFormat="1" ht="25.5" x14ac:dyDescent="0.2">
      <c r="A378" s="103">
        <v>369</v>
      </c>
      <c r="B378" s="202" t="s">
        <v>539</v>
      </c>
      <c r="C378" s="121" t="s">
        <v>538</v>
      </c>
      <c r="D378" s="146">
        <v>1</v>
      </c>
      <c r="E378" s="43"/>
      <c r="F378" s="43"/>
      <c r="G378" s="43"/>
      <c r="H378" s="43"/>
      <c r="I378" s="43"/>
      <c r="J378" s="43">
        <f>IF('EV TECNICA'!S378="NO CUMPLE",0,'EV TECNICA'!R378)</f>
        <v>1590</v>
      </c>
      <c r="K378" s="43">
        <f>IF('EV TECNICA'!U378="NO CUMPLE",0,'EV TECNICA'!T378)</f>
        <v>1559</v>
      </c>
      <c r="L378" s="43"/>
      <c r="M378" s="43"/>
      <c r="N378" s="43"/>
      <c r="O378" s="43"/>
      <c r="P378" s="43"/>
      <c r="Q378" s="43"/>
      <c r="R378" s="43">
        <f>IF('EV TECNICA'!AI378="NO CUMPLE",0,'EV TECNICA'!AH378)</f>
        <v>1950</v>
      </c>
      <c r="S378" s="43"/>
      <c r="T378" s="43">
        <f>IF('EV TECNICA'!AM378="NO CUMPLE",0,'EV TECNICA'!AL378)</f>
        <v>1511</v>
      </c>
      <c r="U378" s="43">
        <f>IF('EV TECNICA'!AO378="NO CUMPLE",0,'EV TECNICA'!AN378)</f>
        <v>1687</v>
      </c>
      <c r="V378" s="43"/>
      <c r="W378" s="43">
        <f>IF('EV TECNICA'!AS378="NO CUMPLE",0,'EV TECNICA'!AR378)</f>
        <v>2647.0588235294117</v>
      </c>
      <c r="X378" s="43"/>
      <c r="Y378" s="43"/>
      <c r="Z378" s="43"/>
      <c r="AA378" s="43"/>
      <c r="AB378" s="43"/>
      <c r="AC378" s="43"/>
      <c r="AD378" s="43"/>
      <c r="AE378" s="43"/>
      <c r="AF378" s="40">
        <f t="shared" si="5"/>
        <v>1511</v>
      </c>
    </row>
    <row r="379" spans="1:32" s="40" customFormat="1" ht="12.75" x14ac:dyDescent="0.2">
      <c r="A379" s="103">
        <v>370</v>
      </c>
      <c r="B379" s="202" t="s">
        <v>540</v>
      </c>
      <c r="C379" s="121" t="s">
        <v>538</v>
      </c>
      <c r="D379" s="146">
        <v>1</v>
      </c>
      <c r="E379" s="43"/>
      <c r="F379" s="43"/>
      <c r="G379" s="43"/>
      <c r="H379" s="43"/>
      <c r="I379" s="43"/>
      <c r="J379" s="43"/>
      <c r="K379" s="43"/>
      <c r="L379" s="43"/>
      <c r="M379" s="43">
        <f>IF('EV TECNICA'!Y379="NO CUMPLE",0,'EV TECNICA'!X379)</f>
        <v>2841</v>
      </c>
      <c r="N379" s="43"/>
      <c r="O379" s="43"/>
      <c r="P379" s="43"/>
      <c r="Q379" s="43"/>
      <c r="R379" s="43">
        <f>IF('EV TECNICA'!AI379="NO CUMPLE",0,'EV TECNICA'!AH379)</f>
        <v>2937.5</v>
      </c>
      <c r="S379" s="43"/>
      <c r="T379" s="43">
        <f>IF('EV TECNICA'!AM379="NO CUMPLE",0,'EV TECNICA'!AL379)</f>
        <v>2220</v>
      </c>
      <c r="U379" s="43">
        <f>IF('EV TECNICA'!AO379="NO CUMPLE",0,'EV TECNICA'!AN379)</f>
        <v>2521</v>
      </c>
      <c r="V379" s="43"/>
      <c r="W379" s="43"/>
      <c r="X379" s="43"/>
      <c r="Y379" s="43"/>
      <c r="Z379" s="43"/>
      <c r="AA379" s="43"/>
      <c r="AB379" s="43"/>
      <c r="AC379" s="43"/>
      <c r="AD379" s="43"/>
      <c r="AE379" s="43"/>
      <c r="AF379" s="40">
        <f t="shared" si="5"/>
        <v>2220</v>
      </c>
    </row>
    <row r="380" spans="1:32" s="40" customFormat="1" ht="12.75" x14ac:dyDescent="0.2">
      <c r="A380" s="103">
        <v>371</v>
      </c>
      <c r="B380" s="202" t="s">
        <v>541</v>
      </c>
      <c r="C380" s="121" t="s">
        <v>538</v>
      </c>
      <c r="D380" s="146">
        <v>1</v>
      </c>
      <c r="E380" s="43"/>
      <c r="F380" s="43"/>
      <c r="G380" s="43"/>
      <c r="H380" s="43"/>
      <c r="I380" s="43"/>
      <c r="J380" s="43"/>
      <c r="K380" s="43"/>
      <c r="L380" s="43"/>
      <c r="M380" s="43">
        <f>IF('EV TECNICA'!Y380="NO CUMPLE",0,'EV TECNICA'!X380)</f>
        <v>3409</v>
      </c>
      <c r="N380" s="43"/>
      <c r="O380" s="43"/>
      <c r="P380" s="43"/>
      <c r="Q380" s="43"/>
      <c r="R380" s="43">
        <f>IF('EV TECNICA'!AI380="NO CUMPLE",0,'EV TECNICA'!AH380)</f>
        <v>3525</v>
      </c>
      <c r="S380" s="43"/>
      <c r="T380" s="43">
        <f>IF('EV TECNICA'!AM380="NO CUMPLE",0,'EV TECNICA'!AL380)</f>
        <v>2567</v>
      </c>
      <c r="U380" s="43">
        <f>IF('EV TECNICA'!AO380="NO CUMPLE",0,'EV TECNICA'!AN380)</f>
        <v>3025</v>
      </c>
      <c r="V380" s="43"/>
      <c r="W380" s="43"/>
      <c r="X380" s="43"/>
      <c r="Y380" s="43"/>
      <c r="Z380" s="43"/>
      <c r="AA380" s="43"/>
      <c r="AB380" s="43"/>
      <c r="AC380" s="43"/>
      <c r="AD380" s="43"/>
      <c r="AE380" s="43"/>
      <c r="AF380" s="40">
        <f t="shared" si="5"/>
        <v>2567</v>
      </c>
    </row>
    <row r="381" spans="1:32" s="40" customFormat="1" ht="12.75" x14ac:dyDescent="0.2">
      <c r="A381" s="103">
        <v>372</v>
      </c>
      <c r="B381" s="202" t="s">
        <v>542</v>
      </c>
      <c r="C381" s="121" t="s">
        <v>538</v>
      </c>
      <c r="D381" s="146">
        <v>1</v>
      </c>
      <c r="E381" s="43">
        <f>IF('EV TECNICA'!I381="NO CUMPLE",0,'EV TECNICA'!H381)</f>
        <v>1540</v>
      </c>
      <c r="F381" s="43"/>
      <c r="G381" s="43"/>
      <c r="H381" s="43"/>
      <c r="I381" s="43"/>
      <c r="J381" s="43">
        <f>IF('EV TECNICA'!S381="NO CUMPLE",0,'EV TECNICA'!R381)</f>
        <v>1498</v>
      </c>
      <c r="K381" s="43">
        <f>IF('EV TECNICA'!U381="NO CUMPLE",0,'EV TECNICA'!T381)</f>
        <v>1460</v>
      </c>
      <c r="L381" s="43"/>
      <c r="M381" s="43">
        <f>IF('EV TECNICA'!Y381="NO CUMPLE",0,'EV TECNICA'!X381)</f>
        <v>1773</v>
      </c>
      <c r="N381" s="43"/>
      <c r="O381" s="43"/>
      <c r="P381" s="43"/>
      <c r="Q381" s="43"/>
      <c r="R381" s="43">
        <f>IF('EV TECNICA'!AI381="NO CUMPLE",0,'EV TECNICA'!AH381)</f>
        <v>1800</v>
      </c>
      <c r="S381" s="43"/>
      <c r="T381" s="43">
        <f>IF('EV TECNICA'!AM381="NO CUMPLE",0,'EV TECNICA'!AL381)</f>
        <v>1325</v>
      </c>
      <c r="U381" s="43">
        <f>IF('EV TECNICA'!AO381="NO CUMPLE",0,'EV TECNICA'!AN381)</f>
        <v>1580</v>
      </c>
      <c r="V381" s="43"/>
      <c r="W381" s="43">
        <f>IF('EV TECNICA'!AS381="NO CUMPLE",0,'EV TECNICA'!AR381)</f>
        <v>1687</v>
      </c>
      <c r="X381" s="43"/>
      <c r="Y381" s="43"/>
      <c r="Z381" s="43"/>
      <c r="AA381" s="43"/>
      <c r="AB381" s="43"/>
      <c r="AC381" s="43"/>
      <c r="AD381" s="43"/>
      <c r="AE381" s="43"/>
      <c r="AF381" s="40">
        <f t="shared" si="5"/>
        <v>1325</v>
      </c>
    </row>
    <row r="382" spans="1:32" s="40" customFormat="1" ht="12.75" x14ac:dyDescent="0.2">
      <c r="A382" s="103">
        <v>373</v>
      </c>
      <c r="B382" s="202" t="s">
        <v>543</v>
      </c>
      <c r="C382" s="121" t="s">
        <v>538</v>
      </c>
      <c r="D382" s="146">
        <v>1</v>
      </c>
      <c r="E382" s="43">
        <f>IF('EV TECNICA'!I382="NO CUMPLE",0,'EV TECNICA'!H382)</f>
        <v>1870</v>
      </c>
      <c r="F382" s="43"/>
      <c r="G382" s="43"/>
      <c r="H382" s="43"/>
      <c r="I382" s="43"/>
      <c r="J382" s="43">
        <f>IF('EV TECNICA'!S382="NO CUMPLE",0,'EV TECNICA'!R382)</f>
        <v>1890</v>
      </c>
      <c r="K382" s="43"/>
      <c r="L382" s="43"/>
      <c r="M382" s="43">
        <f>IF('EV TECNICA'!Y382="NO CUMPLE",0,'EV TECNICA'!X382)</f>
        <v>2216</v>
      </c>
      <c r="N382" s="43"/>
      <c r="O382" s="43"/>
      <c r="P382" s="43"/>
      <c r="Q382" s="43"/>
      <c r="R382" s="43">
        <f>IF('EV TECNICA'!AI382="NO CUMPLE",0,'EV TECNICA'!AH382)</f>
        <v>2250</v>
      </c>
      <c r="S382" s="43"/>
      <c r="T382" s="43">
        <f>IF('EV TECNICA'!AM382="NO CUMPLE",0,'EV TECNICA'!AL382)</f>
        <v>1516</v>
      </c>
      <c r="U382" s="43">
        <f>IF('EV TECNICA'!AO382="NO CUMPLE",0,'EV TECNICA'!AN382)</f>
        <v>1975</v>
      </c>
      <c r="V382" s="43"/>
      <c r="W382" s="43">
        <f>IF('EV TECNICA'!AS382="NO CUMPLE",0,'EV TECNICA'!AR382)</f>
        <v>2068</v>
      </c>
      <c r="X382" s="43"/>
      <c r="Y382" s="43"/>
      <c r="Z382" s="43">
        <f>IF('EV TECNICA'!AY382="NO CUMPLE",0,'EV TECNICA'!AX382)</f>
        <v>2034</v>
      </c>
      <c r="AA382" s="43"/>
      <c r="AB382" s="43"/>
      <c r="AC382" s="43"/>
      <c r="AD382" s="43"/>
      <c r="AE382" s="43"/>
      <c r="AF382" s="40">
        <f t="shared" si="5"/>
        <v>1516</v>
      </c>
    </row>
    <row r="383" spans="1:32" s="40" customFormat="1" ht="12.75" x14ac:dyDescent="0.2">
      <c r="A383" s="103">
        <v>374</v>
      </c>
      <c r="B383" s="202" t="s">
        <v>544</v>
      </c>
      <c r="C383" s="121" t="s">
        <v>545</v>
      </c>
      <c r="D383" s="146">
        <v>1</v>
      </c>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c r="AE383" s="43"/>
      <c r="AF383" s="40">
        <f t="shared" si="5"/>
        <v>0</v>
      </c>
    </row>
    <row r="384" spans="1:32" s="40" customFormat="1" ht="12.75" x14ac:dyDescent="0.2">
      <c r="A384" s="103">
        <v>375</v>
      </c>
      <c r="B384" s="202" t="s">
        <v>546</v>
      </c>
      <c r="C384" s="121" t="s">
        <v>545</v>
      </c>
      <c r="D384" s="146">
        <v>1</v>
      </c>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c r="AE384" s="43"/>
      <c r="AF384" s="40">
        <f t="shared" si="5"/>
        <v>0</v>
      </c>
    </row>
    <row r="385" spans="1:32" s="40" customFormat="1" ht="102" x14ac:dyDescent="0.2">
      <c r="A385" s="103">
        <v>376</v>
      </c>
      <c r="B385" s="202" t="s">
        <v>547</v>
      </c>
      <c r="C385" s="121" t="s">
        <v>548</v>
      </c>
      <c r="D385" s="146">
        <v>1</v>
      </c>
      <c r="E385" s="43"/>
      <c r="F385" s="43"/>
      <c r="G385" s="43"/>
      <c r="H385" s="43"/>
      <c r="I385" s="43"/>
      <c r="J385" s="43"/>
      <c r="K385" s="43"/>
      <c r="L385" s="43"/>
      <c r="M385" s="43"/>
      <c r="N385" s="43"/>
      <c r="O385" s="43"/>
      <c r="P385" s="43">
        <f>IF('EV TECNICA'!AE385="NO CUMPLE",0,'EV TECNICA'!AD385)</f>
        <v>360570</v>
      </c>
      <c r="Q385" s="43"/>
      <c r="R385" s="43"/>
      <c r="S385" s="43"/>
      <c r="T385" s="43"/>
      <c r="U385" s="43"/>
      <c r="V385" s="43"/>
      <c r="W385" s="43"/>
      <c r="X385" s="43"/>
      <c r="Y385" s="43"/>
      <c r="Z385" s="43"/>
      <c r="AA385" s="43"/>
      <c r="AB385" s="43"/>
      <c r="AC385" s="43"/>
      <c r="AD385" s="43"/>
      <c r="AE385" s="43">
        <f>IF('EV TECNICA'!BI385="NO CUMPLE",0,'EV TECNICA'!BH385)</f>
        <v>414715</v>
      </c>
      <c r="AF385" s="40">
        <f t="shared" si="5"/>
        <v>360570</v>
      </c>
    </row>
    <row r="386" spans="1:32" s="40" customFormat="1" ht="102" x14ac:dyDescent="0.2">
      <c r="A386" s="103">
        <v>377</v>
      </c>
      <c r="B386" s="202" t="s">
        <v>549</v>
      </c>
      <c r="C386" s="121" t="s">
        <v>550</v>
      </c>
      <c r="D386" s="146">
        <v>1</v>
      </c>
      <c r="E386" s="43"/>
      <c r="F386" s="43"/>
      <c r="G386" s="43"/>
      <c r="H386" s="43"/>
      <c r="I386" s="43"/>
      <c r="J386" s="43"/>
      <c r="K386" s="43"/>
      <c r="L386" s="43"/>
      <c r="M386" s="43"/>
      <c r="N386" s="43"/>
      <c r="O386" s="43"/>
      <c r="P386" s="43">
        <f>IF('EV TECNICA'!AE386="NO CUMPLE",0,'EV TECNICA'!AD386)</f>
        <v>360570</v>
      </c>
      <c r="Q386" s="43"/>
      <c r="R386" s="43"/>
      <c r="S386" s="43"/>
      <c r="T386" s="43"/>
      <c r="U386" s="43"/>
      <c r="V386" s="43"/>
      <c r="W386" s="43"/>
      <c r="X386" s="43"/>
      <c r="Y386" s="43"/>
      <c r="Z386" s="43"/>
      <c r="AA386" s="43"/>
      <c r="AB386" s="43"/>
      <c r="AC386" s="43"/>
      <c r="AD386" s="43"/>
      <c r="AE386" s="43">
        <f>IF('EV TECNICA'!BI386="NO CUMPLE",0,'EV TECNICA'!BH386)</f>
        <v>414715</v>
      </c>
      <c r="AF386" s="40">
        <f t="shared" si="5"/>
        <v>360570</v>
      </c>
    </row>
    <row r="387" spans="1:32" s="40" customFormat="1" ht="12.75" x14ac:dyDescent="0.2">
      <c r="A387" s="103">
        <v>378</v>
      </c>
      <c r="B387" s="202" t="s">
        <v>551</v>
      </c>
      <c r="C387" s="121" t="s">
        <v>265</v>
      </c>
      <c r="D387" s="146">
        <v>1</v>
      </c>
      <c r="E387" s="43"/>
      <c r="F387" s="43"/>
      <c r="G387" s="43"/>
      <c r="H387" s="43"/>
      <c r="I387" s="43"/>
      <c r="J387" s="43"/>
      <c r="K387" s="43">
        <f>IF('EV TECNICA'!U387="NO CUMPLE",0,'EV TECNICA'!T387)</f>
        <v>211.82</v>
      </c>
      <c r="L387" s="43"/>
      <c r="M387" s="43">
        <f>IF('EV TECNICA'!Y387="NO CUMPLE",0,'EV TECNICA'!X387)</f>
        <v>196.35</v>
      </c>
      <c r="N387" s="43"/>
      <c r="O387" s="43"/>
      <c r="P387" s="43"/>
      <c r="Q387" s="43"/>
      <c r="R387" s="43">
        <f>IF('EV TECNICA'!AI387="NO CUMPLE",0,'EV TECNICA'!AH387)</f>
        <v>180.88</v>
      </c>
      <c r="S387" s="43"/>
      <c r="T387" s="43"/>
      <c r="U387" s="43"/>
      <c r="V387" s="43"/>
      <c r="W387" s="43"/>
      <c r="X387" s="43"/>
      <c r="Y387" s="43"/>
      <c r="Z387" s="43"/>
      <c r="AA387" s="43"/>
      <c r="AB387" s="43"/>
      <c r="AC387" s="43"/>
      <c r="AD387" s="43"/>
      <c r="AE387" s="43"/>
      <c r="AF387" s="40">
        <f t="shared" si="5"/>
        <v>180.88</v>
      </c>
    </row>
  </sheetData>
  <sheetProtection algorithmName="SHA-512" hashValue="0Y6cwcxE/zk2v6N7l/W8+OAmFtE2q5tEtjKnL+FuzTyR8OPY/E09dLxGKuz4guJmPckBvs9V+dfjxI0xR22OxQ==" saltValue="5fvnlK+B2I9VTXDoeY24Rw==" spinCount="100000" sheet="1" objects="1" scenarios="1"/>
  <mergeCells count="9">
    <mergeCell ref="A8:A9"/>
    <mergeCell ref="B8:B9"/>
    <mergeCell ref="D8:D9"/>
    <mergeCell ref="A1:A3"/>
    <mergeCell ref="B1:AE3"/>
    <mergeCell ref="A5:AE5"/>
    <mergeCell ref="A6:AE6"/>
    <mergeCell ref="A7:AE7"/>
    <mergeCell ref="C8:C9"/>
  </mergeCells>
  <conditionalFormatting sqref="B10:C10">
    <cfRule type="duplicateValues" dxfId="79" priority="1"/>
  </conditionalFormatting>
  <conditionalFormatting sqref="B11:C387">
    <cfRule type="duplicateValues" dxfId="78" priority="2"/>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7969A-2F52-48BB-9055-91BC60CB8FD4}">
  <dimension ref="A1:CH387"/>
  <sheetViews>
    <sheetView topLeftCell="A4" workbookViewId="0">
      <pane xSplit="5" ySplit="6" topLeftCell="F22" activePane="bottomRight" state="frozen"/>
      <selection activeCell="A4" sqref="A4"/>
      <selection pane="topRight" activeCell="G4" sqref="G4"/>
      <selection pane="bottomLeft" activeCell="A10" sqref="A10"/>
      <selection pane="bottomRight" activeCell="A4" sqref="A1:XFD1048576"/>
    </sheetView>
  </sheetViews>
  <sheetFormatPr baseColWidth="10" defaultRowHeight="15" x14ac:dyDescent="0.2"/>
  <cols>
    <col min="1" max="1" width="5.5703125" style="36" bestFit="1" customWidth="1"/>
    <col min="2" max="2" width="45.140625" style="36" customWidth="1"/>
    <col min="3" max="3" width="21.42578125" style="36" customWidth="1"/>
    <col min="4" max="4" width="9.140625" style="37" bestFit="1" customWidth="1"/>
    <col min="5" max="5" width="15.42578125" style="36" customWidth="1"/>
    <col min="6" max="6" width="14.7109375" style="36" bestFit="1" customWidth="1"/>
    <col min="7" max="7" width="14.7109375" style="36" customWidth="1"/>
    <col min="8" max="83" width="15.42578125" style="42" customWidth="1"/>
    <col min="84" max="84" width="14.7109375" style="36" bestFit="1" customWidth="1"/>
    <col min="85" max="85" width="14.7109375" style="36" customWidth="1"/>
    <col min="86" max="86" width="15.42578125" style="36" customWidth="1"/>
    <col min="87" max="16384" width="11.42578125" style="36"/>
  </cols>
  <sheetData>
    <row r="1" spans="1:86" ht="20.25" customHeight="1" x14ac:dyDescent="0.2">
      <c r="A1" s="305"/>
      <c r="B1" s="308" t="s">
        <v>3</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row>
    <row r="2" spans="1:86" ht="21.75" customHeight="1" x14ac:dyDescent="0.2">
      <c r="A2" s="306"/>
      <c r="B2" s="308"/>
      <c r="C2" s="309"/>
      <c r="D2" s="309"/>
      <c r="E2" s="309"/>
      <c r="F2" s="309"/>
      <c r="G2" s="309"/>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309"/>
      <c r="AJ2" s="309"/>
      <c r="AK2" s="309"/>
      <c r="AL2" s="309"/>
      <c r="AM2" s="309"/>
      <c r="AN2" s="309"/>
      <c r="AO2" s="309"/>
      <c r="AP2" s="309"/>
      <c r="AQ2" s="309"/>
      <c r="AR2" s="309"/>
      <c r="AS2" s="309"/>
      <c r="AT2" s="309"/>
      <c r="AU2" s="309"/>
      <c r="AV2" s="309"/>
      <c r="AW2" s="309"/>
      <c r="AX2" s="309"/>
      <c r="AY2" s="309"/>
      <c r="AZ2" s="309"/>
      <c r="BA2" s="309"/>
      <c r="BB2" s="309"/>
      <c r="BC2" s="309"/>
      <c r="BD2" s="309"/>
      <c r="BE2" s="309"/>
      <c r="BF2" s="309"/>
      <c r="BG2" s="309"/>
      <c r="BH2" s="309"/>
      <c r="BI2" s="309"/>
      <c r="BJ2" s="309"/>
      <c r="BK2" s="309"/>
      <c r="BL2" s="309"/>
      <c r="BM2" s="309"/>
      <c r="BN2" s="309"/>
      <c r="BO2" s="309"/>
      <c r="BP2" s="309"/>
      <c r="BQ2" s="309"/>
      <c r="BR2" s="309"/>
      <c r="BS2" s="309"/>
      <c r="BT2" s="309"/>
      <c r="BU2" s="309"/>
      <c r="BV2" s="309"/>
      <c r="BW2" s="309"/>
      <c r="BX2" s="309"/>
      <c r="BY2" s="309"/>
      <c r="BZ2" s="309"/>
      <c r="CA2" s="309"/>
      <c r="CB2" s="309"/>
      <c r="CC2" s="309"/>
      <c r="CD2" s="309"/>
      <c r="CE2" s="309"/>
      <c r="CF2" s="309"/>
      <c r="CG2" s="309"/>
      <c r="CH2" s="309"/>
    </row>
    <row r="3" spans="1:86" ht="27" customHeight="1" thickBot="1" x14ac:dyDescent="0.25">
      <c r="A3" s="307"/>
      <c r="B3" s="310"/>
      <c r="C3" s="311"/>
      <c r="D3" s="311"/>
      <c r="E3" s="311"/>
      <c r="F3" s="311"/>
      <c r="G3" s="311"/>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1"/>
      <c r="AN3" s="311"/>
      <c r="AO3" s="311"/>
      <c r="AP3" s="311"/>
      <c r="AQ3" s="311"/>
      <c r="AR3" s="311"/>
      <c r="AS3" s="311"/>
      <c r="AT3" s="311"/>
      <c r="AU3" s="311"/>
      <c r="AV3" s="311"/>
      <c r="AW3" s="311"/>
      <c r="AX3" s="311"/>
      <c r="AY3" s="311"/>
      <c r="AZ3" s="311"/>
      <c r="BA3" s="311"/>
      <c r="BB3" s="311"/>
      <c r="BC3" s="311"/>
      <c r="BD3" s="311"/>
      <c r="BE3" s="311"/>
      <c r="BF3" s="311"/>
      <c r="BG3" s="311"/>
      <c r="BH3" s="311"/>
      <c r="BI3" s="311"/>
      <c r="BJ3" s="311"/>
      <c r="BK3" s="311"/>
      <c r="BL3" s="311"/>
      <c r="BM3" s="311"/>
      <c r="BN3" s="311"/>
      <c r="BO3" s="311"/>
      <c r="BP3" s="311"/>
      <c r="BQ3" s="311"/>
      <c r="BR3" s="311"/>
      <c r="BS3" s="311"/>
      <c r="BT3" s="311"/>
      <c r="BU3" s="311"/>
      <c r="BV3" s="311"/>
      <c r="BW3" s="311"/>
      <c r="BX3" s="311"/>
      <c r="BY3" s="311"/>
      <c r="BZ3" s="311"/>
      <c r="CA3" s="311"/>
      <c r="CB3" s="311"/>
      <c r="CC3" s="311"/>
      <c r="CD3" s="311"/>
      <c r="CE3" s="311"/>
      <c r="CF3" s="311"/>
      <c r="CG3" s="311"/>
      <c r="CH3" s="311"/>
    </row>
    <row r="4" spans="1:86" ht="15.75" thickBot="1" x14ac:dyDescent="0.25">
      <c r="B4" s="36" t="s">
        <v>23</v>
      </c>
      <c r="D4" s="41">
        <f>'EV ECONOMICA'!EL4</f>
        <v>0.3</v>
      </c>
    </row>
    <row r="5" spans="1:86" ht="15.75" customHeight="1" x14ac:dyDescent="0.2">
      <c r="A5" s="312" t="str">
        <f>'EV TECNICA'!A5:BI5</f>
        <v>1. INVITACION IC-102-2022</v>
      </c>
      <c r="B5" s="313"/>
      <c r="C5" s="313"/>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3"/>
      <c r="AN5" s="313"/>
      <c r="AO5" s="313"/>
      <c r="AP5" s="313"/>
      <c r="AQ5" s="313"/>
      <c r="AR5" s="313"/>
      <c r="AS5" s="313"/>
      <c r="AT5" s="313"/>
      <c r="AU5" s="313"/>
      <c r="AV5" s="313"/>
      <c r="AW5" s="313"/>
      <c r="AX5" s="313"/>
      <c r="AY5" s="313"/>
      <c r="AZ5" s="313"/>
      <c r="BA5" s="313"/>
      <c r="BB5" s="313"/>
      <c r="BC5" s="313"/>
      <c r="BD5" s="313"/>
      <c r="BE5" s="313"/>
      <c r="BF5" s="313"/>
      <c r="BG5" s="313"/>
      <c r="BH5" s="313"/>
      <c r="BI5" s="313"/>
      <c r="BJ5" s="313"/>
      <c r="BK5" s="313"/>
      <c r="BL5" s="313"/>
      <c r="BM5" s="313"/>
      <c r="BN5" s="313"/>
      <c r="BO5" s="313"/>
      <c r="BP5" s="313"/>
      <c r="BQ5" s="313"/>
      <c r="BR5" s="313"/>
      <c r="BS5" s="313"/>
      <c r="BT5" s="313"/>
      <c r="BU5" s="313"/>
      <c r="BV5" s="313"/>
      <c r="BW5" s="313"/>
      <c r="BX5" s="313"/>
      <c r="BY5" s="313"/>
      <c r="BZ5" s="313"/>
      <c r="CA5" s="313"/>
      <c r="CB5" s="313"/>
      <c r="CC5" s="313"/>
      <c r="CD5" s="313"/>
      <c r="CE5" s="313"/>
      <c r="CF5" s="313"/>
      <c r="CG5" s="313"/>
      <c r="CH5" s="313"/>
    </row>
    <row r="6" spans="1:86" ht="7.5" customHeight="1" x14ac:dyDescent="0.2">
      <c r="A6" s="314"/>
      <c r="B6" s="315"/>
      <c r="C6" s="315"/>
      <c r="D6" s="315"/>
      <c r="E6" s="315"/>
      <c r="F6" s="315"/>
      <c r="G6" s="315"/>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15"/>
      <c r="AI6" s="315"/>
      <c r="AJ6" s="315"/>
      <c r="AK6" s="315"/>
      <c r="AL6" s="315"/>
      <c r="AM6" s="315"/>
      <c r="AN6" s="315"/>
      <c r="AO6" s="315"/>
      <c r="AP6" s="315"/>
      <c r="AQ6" s="315"/>
      <c r="AR6" s="315"/>
      <c r="AS6" s="315"/>
      <c r="AT6" s="315"/>
      <c r="AU6" s="315"/>
      <c r="AV6" s="315"/>
      <c r="AW6" s="315"/>
      <c r="AX6" s="315"/>
      <c r="AY6" s="315"/>
      <c r="AZ6" s="315"/>
      <c r="BA6" s="315"/>
      <c r="BB6" s="315"/>
      <c r="BC6" s="315"/>
      <c r="BD6" s="315"/>
      <c r="BE6" s="315"/>
      <c r="BF6" s="315"/>
      <c r="BG6" s="315"/>
      <c r="BH6" s="315"/>
      <c r="BI6" s="315"/>
      <c r="BJ6" s="315"/>
      <c r="BK6" s="315"/>
      <c r="BL6" s="315"/>
      <c r="BM6" s="315"/>
      <c r="BN6" s="315"/>
      <c r="BO6" s="315"/>
      <c r="BP6" s="315"/>
      <c r="BQ6" s="315"/>
      <c r="BR6" s="315"/>
      <c r="BS6" s="315"/>
      <c r="BT6" s="315"/>
      <c r="BU6" s="315"/>
      <c r="BV6" s="315"/>
      <c r="BW6" s="315"/>
      <c r="BX6" s="315"/>
      <c r="BY6" s="315"/>
      <c r="BZ6" s="315"/>
      <c r="CA6" s="315"/>
      <c r="CB6" s="315"/>
      <c r="CC6" s="315"/>
      <c r="CD6" s="315"/>
      <c r="CE6" s="315"/>
      <c r="CF6" s="315"/>
      <c r="CG6" s="315"/>
      <c r="CH6" s="315"/>
    </row>
    <row r="7" spans="1:86" ht="24" customHeight="1" thickBot="1" x14ac:dyDescent="0.25">
      <c r="A7" s="316" t="str">
        <f>'EV TECNICA'!A7:BI7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17"/>
      <c r="C7" s="317"/>
      <c r="D7" s="317"/>
      <c r="E7" s="318"/>
      <c r="F7" s="318"/>
      <c r="G7" s="318"/>
      <c r="H7" s="318"/>
      <c r="I7" s="318"/>
      <c r="J7" s="318"/>
      <c r="K7" s="318"/>
      <c r="L7" s="318"/>
      <c r="M7" s="318"/>
      <c r="N7" s="318"/>
      <c r="O7" s="318"/>
      <c r="P7" s="318"/>
      <c r="Q7" s="318"/>
      <c r="R7" s="318"/>
      <c r="S7" s="318"/>
      <c r="T7" s="318"/>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8"/>
      <c r="AY7" s="318"/>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8"/>
      <c r="CC7" s="318"/>
      <c r="CD7" s="318"/>
      <c r="CE7" s="318"/>
      <c r="CF7" s="318"/>
      <c r="CG7" s="318"/>
      <c r="CH7" s="318"/>
    </row>
    <row r="8" spans="1:86" s="42" customFormat="1" ht="32.25" customHeight="1" thickBot="1" x14ac:dyDescent="0.25">
      <c r="A8" s="290" t="s">
        <v>16</v>
      </c>
      <c r="B8" s="292" t="s">
        <v>37</v>
      </c>
      <c r="C8" s="298" t="s">
        <v>22</v>
      </c>
      <c r="D8" s="294" t="s">
        <v>17</v>
      </c>
      <c r="E8" s="322" t="s">
        <v>15</v>
      </c>
      <c r="F8" s="319" t="str">
        <f>LISTA!A2</f>
        <v>ALFA TRADING S.A.S</v>
      </c>
      <c r="G8" s="320"/>
      <c r="H8" s="321"/>
      <c r="I8" s="319" t="str">
        <f>LISTA!B2</f>
        <v>ARPA MEDICAL SAS</v>
      </c>
      <c r="J8" s="320"/>
      <c r="K8" s="321"/>
      <c r="L8" s="319" t="str">
        <f>LISTA!C2</f>
        <v>ASSUT MEDICAL LTDA</v>
      </c>
      <c r="M8" s="320"/>
      <c r="N8" s="321"/>
      <c r="O8" s="319" t="str">
        <f>LISTA!D2</f>
        <v>AYGPHARMA SAS</v>
      </c>
      <c r="P8" s="320"/>
      <c r="Q8" s="321"/>
      <c r="R8" s="319" t="str">
        <f>LISTA!E2</f>
        <v>BECTON DICKINSON DE COLOMBIA LTDA</v>
      </c>
      <c r="S8" s="320"/>
      <c r="T8" s="321"/>
      <c r="U8" s="319" t="str">
        <f>LISTA!F2</f>
        <v>BIOPLAST SAS</v>
      </c>
      <c r="V8" s="320"/>
      <c r="W8" s="321"/>
      <c r="X8" s="319" t="str">
        <f>LISTA!G2</f>
        <v xml:space="preserve">COMPANY MEDIQBOY OC SAS </v>
      </c>
      <c r="Y8" s="320"/>
      <c r="Z8" s="321"/>
      <c r="AA8" s="319" t="str">
        <f>LISTA!H2</f>
        <v>COMPAÑIA DE REPRESENTACIONES MEDICAS S A C T P MEDICA S A</v>
      </c>
      <c r="AB8" s="320"/>
      <c r="AC8" s="321"/>
      <c r="AD8" s="319" t="str">
        <f>LISTA!I2</f>
        <v>DISTRIBUIDORA COLOMBIANA DE MEDICAMENTOS S.A.S. – DISCOLMEDICA S.A.S</v>
      </c>
      <c r="AE8" s="320"/>
      <c r="AF8" s="321"/>
      <c r="AG8" s="319" t="str">
        <f>LISTA!J2</f>
        <v>INVERSIONES DRILLTEX SAS</v>
      </c>
      <c r="AH8" s="320"/>
      <c r="AI8" s="321"/>
      <c r="AJ8" s="319" t="str">
        <f>LISTA!K2</f>
        <v>HOSPITECNICA SAS</v>
      </c>
      <c r="AK8" s="320"/>
      <c r="AL8" s="321"/>
      <c r="AM8" s="319" t="str">
        <f>LISTA!L2</f>
        <v>JOHNSON &amp; JOHNSON DE COLOMBIA SA</v>
      </c>
      <c r="AN8" s="320"/>
      <c r="AO8" s="321"/>
      <c r="AP8" s="319" t="str">
        <f>LISTA!M2</f>
        <v>LABORATORIOS GOTHAPLAST LTDA</v>
      </c>
      <c r="AQ8" s="320"/>
      <c r="AR8" s="321"/>
      <c r="AS8" s="319" t="str">
        <f>LISTA!N2</f>
        <v xml:space="preserve">LIFE SUMINISTROS MEDICOS SAS </v>
      </c>
      <c r="AT8" s="320"/>
      <c r="AU8" s="321"/>
      <c r="AV8" s="319" t="str">
        <f>LISTA!O2</f>
        <v>LM INSTRUMENTS S A</v>
      </c>
      <c r="AW8" s="320"/>
      <c r="AX8" s="321"/>
      <c r="AY8" s="319" t="str">
        <f>LISTA!P2</f>
        <v>MEDICAL GROUP ANMA S.A.S</v>
      </c>
      <c r="AZ8" s="320"/>
      <c r="BA8" s="321"/>
      <c r="BB8" s="319" t="str">
        <f>LISTA!Q2</f>
        <v>MEDICOX LTDA</v>
      </c>
      <c r="BC8" s="320"/>
      <c r="BD8" s="321"/>
      <c r="BE8" s="319" t="str">
        <f>LISTA!R2</f>
        <v>NIPRO MEDICAL CORPORATION</v>
      </c>
      <c r="BF8" s="320"/>
      <c r="BG8" s="321"/>
      <c r="BH8" s="319" t="str">
        <f>LISTA!S2</f>
        <v>POLIMEDIC'S FARMACEUTICA S.A.S.</v>
      </c>
      <c r="BI8" s="320"/>
      <c r="BJ8" s="321"/>
      <c r="BK8" s="319" t="str">
        <f>LISTA!T2</f>
        <v>ASEPSIS PRODUCTS DE COLOMBIA SOCIEDAD POR ACCIONES</v>
      </c>
      <c r="BL8" s="320"/>
      <c r="BM8" s="321"/>
      <c r="BN8" s="319" t="str">
        <f>LISTA!U2</f>
        <v>QUIRURGICOS LTDA</v>
      </c>
      <c r="BO8" s="320"/>
      <c r="BP8" s="321"/>
      <c r="BQ8" s="319" t="str">
        <f>LISTA!V2</f>
        <v>RAFAEL ANTONIO SALAMANCA</v>
      </c>
      <c r="BR8" s="320"/>
      <c r="BS8" s="321"/>
      <c r="BT8" s="319" t="str">
        <f>LISTA!W2</f>
        <v>R P MEDICAS SA</v>
      </c>
      <c r="BU8" s="320"/>
      <c r="BV8" s="321"/>
      <c r="BW8" s="319" t="str">
        <f>LISTA!X2</f>
        <v>TECNOLOGÍAS MÉDICAS COLOMBIA SAS</v>
      </c>
      <c r="BX8" s="320"/>
      <c r="BY8" s="321"/>
      <c r="BZ8" s="319" t="str">
        <f>LISTA!Y2</f>
        <v>KCI COLOMBIA SAS</v>
      </c>
      <c r="CA8" s="320"/>
      <c r="CB8" s="321"/>
      <c r="CC8" s="319" t="str">
        <f>LISTA!Z2</f>
        <v>TWITY S.A.S.</v>
      </c>
      <c r="CD8" s="320"/>
      <c r="CE8" s="321"/>
      <c r="CF8" s="319" t="str">
        <f>LISTA!AA2</f>
        <v>UCIPHARMA S.A.</v>
      </c>
      <c r="CG8" s="320"/>
      <c r="CH8" s="321"/>
    </row>
    <row r="9" spans="1:86" s="40" customFormat="1" ht="47.25" customHeight="1" x14ac:dyDescent="0.2">
      <c r="A9" s="291"/>
      <c r="B9" s="293"/>
      <c r="C9" s="292"/>
      <c r="D9" s="295"/>
      <c r="E9" s="297"/>
      <c r="F9" s="248" t="s">
        <v>24</v>
      </c>
      <c r="G9" s="249" t="s">
        <v>35</v>
      </c>
      <c r="H9" s="250" t="s">
        <v>25</v>
      </c>
      <c r="I9" s="248" t="s">
        <v>24</v>
      </c>
      <c r="J9" s="249" t="s">
        <v>35</v>
      </c>
      <c r="K9" s="250" t="s">
        <v>25</v>
      </c>
      <c r="L9" s="248" t="s">
        <v>24</v>
      </c>
      <c r="M9" s="249" t="s">
        <v>35</v>
      </c>
      <c r="N9" s="250" t="s">
        <v>25</v>
      </c>
      <c r="O9" s="248" t="s">
        <v>24</v>
      </c>
      <c r="P9" s="249" t="s">
        <v>35</v>
      </c>
      <c r="Q9" s="250" t="s">
        <v>25</v>
      </c>
      <c r="R9" s="248" t="s">
        <v>24</v>
      </c>
      <c r="S9" s="249" t="s">
        <v>35</v>
      </c>
      <c r="T9" s="250" t="s">
        <v>25</v>
      </c>
      <c r="U9" s="248" t="s">
        <v>24</v>
      </c>
      <c r="V9" s="249" t="s">
        <v>35</v>
      </c>
      <c r="W9" s="250" t="s">
        <v>25</v>
      </c>
      <c r="X9" s="248" t="s">
        <v>24</v>
      </c>
      <c r="Y9" s="249" t="s">
        <v>35</v>
      </c>
      <c r="Z9" s="250" t="s">
        <v>25</v>
      </c>
      <c r="AA9" s="248" t="s">
        <v>24</v>
      </c>
      <c r="AB9" s="249" t="s">
        <v>35</v>
      </c>
      <c r="AC9" s="250" t="s">
        <v>25</v>
      </c>
      <c r="AD9" s="248" t="s">
        <v>24</v>
      </c>
      <c r="AE9" s="249" t="s">
        <v>35</v>
      </c>
      <c r="AF9" s="250" t="s">
        <v>25</v>
      </c>
      <c r="AG9" s="248" t="s">
        <v>24</v>
      </c>
      <c r="AH9" s="249" t="s">
        <v>35</v>
      </c>
      <c r="AI9" s="250" t="s">
        <v>25</v>
      </c>
      <c r="AJ9" s="248" t="s">
        <v>24</v>
      </c>
      <c r="AK9" s="249" t="s">
        <v>35</v>
      </c>
      <c r="AL9" s="250" t="s">
        <v>25</v>
      </c>
      <c r="AM9" s="248" t="s">
        <v>24</v>
      </c>
      <c r="AN9" s="249" t="s">
        <v>35</v>
      </c>
      <c r="AO9" s="250" t="s">
        <v>25</v>
      </c>
      <c r="AP9" s="248" t="s">
        <v>24</v>
      </c>
      <c r="AQ9" s="249" t="s">
        <v>35</v>
      </c>
      <c r="AR9" s="250" t="s">
        <v>25</v>
      </c>
      <c r="AS9" s="248" t="s">
        <v>24</v>
      </c>
      <c r="AT9" s="249" t="s">
        <v>35</v>
      </c>
      <c r="AU9" s="250" t="s">
        <v>25</v>
      </c>
      <c r="AV9" s="248" t="s">
        <v>24</v>
      </c>
      <c r="AW9" s="249" t="s">
        <v>35</v>
      </c>
      <c r="AX9" s="250" t="s">
        <v>25</v>
      </c>
      <c r="AY9" s="248" t="s">
        <v>24</v>
      </c>
      <c r="AZ9" s="249" t="s">
        <v>35</v>
      </c>
      <c r="BA9" s="250" t="s">
        <v>25</v>
      </c>
      <c r="BB9" s="248" t="s">
        <v>24</v>
      </c>
      <c r="BC9" s="249" t="s">
        <v>35</v>
      </c>
      <c r="BD9" s="250" t="s">
        <v>25</v>
      </c>
      <c r="BE9" s="248" t="s">
        <v>24</v>
      </c>
      <c r="BF9" s="249" t="s">
        <v>35</v>
      </c>
      <c r="BG9" s="250" t="s">
        <v>25</v>
      </c>
      <c r="BH9" s="248" t="s">
        <v>24</v>
      </c>
      <c r="BI9" s="249" t="s">
        <v>35</v>
      </c>
      <c r="BJ9" s="250" t="s">
        <v>25</v>
      </c>
      <c r="BK9" s="248" t="s">
        <v>24</v>
      </c>
      <c r="BL9" s="249" t="s">
        <v>35</v>
      </c>
      <c r="BM9" s="250" t="s">
        <v>25</v>
      </c>
      <c r="BN9" s="248" t="s">
        <v>24</v>
      </c>
      <c r="BO9" s="249" t="s">
        <v>35</v>
      </c>
      <c r="BP9" s="250" t="s">
        <v>25</v>
      </c>
      <c r="BQ9" s="248" t="s">
        <v>24</v>
      </c>
      <c r="BR9" s="249" t="s">
        <v>35</v>
      </c>
      <c r="BS9" s="250" t="s">
        <v>25</v>
      </c>
      <c r="BT9" s="248" t="s">
        <v>24</v>
      </c>
      <c r="BU9" s="249" t="s">
        <v>35</v>
      </c>
      <c r="BV9" s="250" t="s">
        <v>25</v>
      </c>
      <c r="BW9" s="248" t="s">
        <v>24</v>
      </c>
      <c r="BX9" s="249" t="s">
        <v>35</v>
      </c>
      <c r="BY9" s="250" t="s">
        <v>25</v>
      </c>
      <c r="BZ9" s="248" t="s">
        <v>24</v>
      </c>
      <c r="CA9" s="249" t="s">
        <v>35</v>
      </c>
      <c r="CB9" s="250" t="s">
        <v>25</v>
      </c>
      <c r="CC9" s="248" t="s">
        <v>24</v>
      </c>
      <c r="CD9" s="249" t="s">
        <v>35</v>
      </c>
      <c r="CE9" s="250" t="s">
        <v>25</v>
      </c>
      <c r="CF9" s="247" t="s">
        <v>24</v>
      </c>
      <c r="CG9" s="224" t="s">
        <v>35</v>
      </c>
      <c r="CH9" s="247" t="s">
        <v>25</v>
      </c>
    </row>
    <row r="10" spans="1:86" s="40" customFormat="1" ht="12.75" customHeight="1" x14ac:dyDescent="0.2">
      <c r="A10" s="103">
        <v>1</v>
      </c>
      <c r="B10" s="202" t="s">
        <v>51</v>
      </c>
      <c r="C10" s="121" t="s">
        <v>52</v>
      </c>
      <c r="D10" s="146">
        <v>1</v>
      </c>
      <c r="E10" s="25">
        <v>6912.8290000000006</v>
      </c>
      <c r="F10" s="129">
        <f>'PRECIOS UNITARIOS'!E10</f>
        <v>0</v>
      </c>
      <c r="G10" s="251">
        <f>'EV TECNICA'!I10</f>
        <v>0</v>
      </c>
      <c r="H10" s="252" t="str">
        <f>+IF(F10=0,"NO OFERTADO",IF(G10="NO CUMPLE", NO HABILITA,IF(F10&lt;=($E10*(1+$D$4)),"HABILITA","NO HABILITA")))</f>
        <v>NO OFERTADO</v>
      </c>
      <c r="I10" s="129">
        <f>'PRECIOS UNITARIOS'!F10</f>
        <v>9100</v>
      </c>
      <c r="J10" s="251" t="str">
        <f>'EV TECNICA'!K10</f>
        <v>CUMPLE</v>
      </c>
      <c r="K10" s="252" t="str">
        <f>+IF(I10=0,"NO OFERTADO",IF(J10="NO CUMPLE", NO HABILITA,IF(I10&lt;=($E10*(1+$D$4)),"HABILITA","NO HABILITA")))</f>
        <v>NO HABILITA</v>
      </c>
      <c r="L10" s="129">
        <f>'PRECIOS UNITARIOS'!G10</f>
        <v>6900</v>
      </c>
      <c r="M10" s="251" t="str">
        <f>'EV TECNICA'!M10</f>
        <v>CUMPLE</v>
      </c>
      <c r="N10" s="252" t="str">
        <f>+IF(L10=0,"NO OFERTADO",IF(M10="NO CUMPLE", NO HABILITA,IF(L10&lt;=($E10*(1+$D$4)),"HABILITA","NO HABILITA")))</f>
        <v>HABILITA</v>
      </c>
      <c r="O10" s="129">
        <f>'PRECIOS UNITARIOS'!H10</f>
        <v>0</v>
      </c>
      <c r="P10" s="251">
        <f>'EV TECNICA'!O10</f>
        <v>0</v>
      </c>
      <c r="Q10" s="252" t="str">
        <f>+IF(O10=0,"NO OFERTADO",IF(P10="NO CUMPLE", NO HABILITA,IF(O10&lt;=($E10*(1+$D$4)),"HABILITA","NO HABILITA")))</f>
        <v>NO OFERTADO</v>
      </c>
      <c r="R10" s="129">
        <f>'PRECIOS UNITARIOS'!I10</f>
        <v>0</v>
      </c>
      <c r="S10" s="251">
        <f>'EV TECNICA'!Q10</f>
        <v>0</v>
      </c>
      <c r="T10" s="252" t="str">
        <f>+IF(R10=0,"NO OFERTADO",IF(S10="NO CUMPLE", NO HABILITA,IF(R10&lt;=($E10*(1+$D$4)),"HABILITA","NO HABILITA")))</f>
        <v>NO OFERTADO</v>
      </c>
      <c r="U10" s="129">
        <f>'PRECIOS UNITARIOS'!J10</f>
        <v>0</v>
      </c>
      <c r="V10" s="251">
        <f>'EV TECNICA'!S10</f>
        <v>0</v>
      </c>
      <c r="W10" s="252" t="str">
        <f>+IF(U10=0,"NO OFERTADO",IF(V10="NO CUMPLE", NO HABILITA,IF(U10&lt;=($E10*(1+$D$4)),"HABILITA","NO HABILITA")))</f>
        <v>NO OFERTADO</v>
      </c>
      <c r="X10" s="129">
        <f>'PRECIOS UNITARIOS'!K10</f>
        <v>0</v>
      </c>
      <c r="Y10" s="251">
        <f>'EV TECNICA'!U10</f>
        <v>0</v>
      </c>
      <c r="Z10" s="252" t="str">
        <f>+IF(X10=0,"NO OFERTADO",IF(Y10="NO CUMPLE", NO HABILITA,IF(X10&lt;=($E10*(1+$D$4)),"HABILITA","NO HABILITA")))</f>
        <v>NO OFERTADO</v>
      </c>
      <c r="AA10" s="129">
        <f>'PRECIOS UNITARIOS'!L10</f>
        <v>0</v>
      </c>
      <c r="AB10" s="251">
        <f>'EV TECNICA'!W10</f>
        <v>0</v>
      </c>
      <c r="AC10" s="252" t="str">
        <f>+IF(AA10=0,"NO OFERTADO",IF(AB10="NO CUMPLE", NO HABILITA,IF(AA10&lt;=($E10*(1+$D$4)),"HABILITA","NO HABILITA")))</f>
        <v>NO OFERTADO</v>
      </c>
      <c r="AD10" s="129">
        <f>'PRECIOS UNITARIOS'!M10</f>
        <v>0</v>
      </c>
      <c r="AE10" s="251" t="str">
        <f>'EV TECNICA'!Y10</f>
        <v>NO CUMPLE</v>
      </c>
      <c r="AF10" s="252" t="s">
        <v>606</v>
      </c>
      <c r="AG10" s="129">
        <f>'PRECIOS UNITARIOS'!N10</f>
        <v>0</v>
      </c>
      <c r="AH10" s="251">
        <f>'EV TECNICA'!AA10</f>
        <v>0</v>
      </c>
      <c r="AI10" s="252" t="str">
        <f>+IF(AG10=0,"NO OFERTADO",IF(AH10="NO CUMPLE", NO HABILITA,IF(AG10&lt;=($E10*(1+$D$4)),"HABILITA","NO HABILITA")))</f>
        <v>NO OFERTADO</v>
      </c>
      <c r="AJ10" s="129">
        <f>'PRECIOS UNITARIOS'!O10</f>
        <v>0</v>
      </c>
      <c r="AK10" s="251">
        <f>'EV TECNICA'!AC10</f>
        <v>0</v>
      </c>
      <c r="AL10" s="252" t="str">
        <f>+IF(AJ10=0,"NO OFERTADO",IF(AK10="NO CUMPLE", NO HABILITA,IF(AJ10&lt;=($E10*(1+$D$4)),"HABILITA","NO HABILITA")))</f>
        <v>NO OFERTADO</v>
      </c>
      <c r="AM10" s="129">
        <f>'PRECIOS UNITARIOS'!P10</f>
        <v>5500</v>
      </c>
      <c r="AN10" s="251" t="str">
        <f>'EV TECNICA'!AE10</f>
        <v>CUMPLE</v>
      </c>
      <c r="AO10" s="252" t="str">
        <f>+IF(AM10=0,"NO OFERTADO",IF(AN10="NO CUMPLE", NO HABILITA,IF(AM10&lt;=($E10*(1+$D$4)),"HABILITA","NO HABILITA")))</f>
        <v>HABILITA</v>
      </c>
      <c r="AP10" s="129">
        <f>'PRECIOS UNITARIOS'!Q10</f>
        <v>0</v>
      </c>
      <c r="AQ10" s="251">
        <f>'EV TECNICA'!AG10</f>
        <v>0</v>
      </c>
      <c r="AR10" s="252" t="str">
        <f>+IF(AP10=0,"NO OFERTADO",IF(AQ10="NO CUMPLE", NO HABILITA,IF(AP10&lt;=($E10*(1+$D$4)),"HABILITA","NO HABILITA")))</f>
        <v>NO OFERTADO</v>
      </c>
      <c r="AS10" s="129">
        <f>'PRECIOS UNITARIOS'!R10</f>
        <v>0</v>
      </c>
      <c r="AT10" s="251">
        <f>'EV TECNICA'!AI10</f>
        <v>0</v>
      </c>
      <c r="AU10" s="252" t="str">
        <f>+IF(AS10=0,"NO OFERTADO",IF(AT10="NO CUMPLE", NO HABILITA,IF(AS10&lt;=($E10*(1+$D$4)),"HABILITA","NO HABILITA")))</f>
        <v>NO OFERTADO</v>
      </c>
      <c r="AV10" s="129">
        <f>'PRECIOS UNITARIOS'!S10</f>
        <v>0</v>
      </c>
      <c r="AW10" s="251">
        <f>'EV TECNICA'!AK10</f>
        <v>0</v>
      </c>
      <c r="AX10" s="252" t="str">
        <f>+IF(AV10=0,"NO OFERTADO",IF(AW10="NO CUMPLE", NO HABILITA,IF(AV10&lt;=($E10*(1+$D$4)),"HABILITA","NO HABILITA")))</f>
        <v>NO OFERTADO</v>
      </c>
      <c r="AY10" s="129">
        <f>'PRECIOS UNITARIOS'!T10</f>
        <v>0</v>
      </c>
      <c r="AZ10" s="251">
        <f>'EV TECNICA'!AM10</f>
        <v>0</v>
      </c>
      <c r="BA10" s="252" t="str">
        <f>+IF(AY10=0,"NO OFERTADO",IF(AZ10="NO CUMPLE", NO HABILITA,IF(AY10&lt;=($E10*(1+$D$4)),"HABILITA","NO HABILITA")))</f>
        <v>NO OFERTADO</v>
      </c>
      <c r="BB10" s="129">
        <f>'PRECIOS UNITARIOS'!U10</f>
        <v>14321</v>
      </c>
      <c r="BC10" s="251" t="str">
        <f>'EV TECNICA'!AO10</f>
        <v>CUMPLE</v>
      </c>
      <c r="BD10" s="252" t="str">
        <f>+IF(BB10=0,"NO OFERTADO",IF(BC10="NO CUMPLE", NO HABILITA,IF(BB10&lt;=($E10*(1+$D$4)),"HABILITA","NO HABILITA")))</f>
        <v>NO HABILITA</v>
      </c>
      <c r="BE10" s="129">
        <f>'PRECIOS UNITARIOS'!V10</f>
        <v>0</v>
      </c>
      <c r="BF10" s="251">
        <f>'EV TECNICA'!AQ10</f>
        <v>0</v>
      </c>
      <c r="BG10" s="252" t="str">
        <f>+IF(BE10=0,"NO OFERTADO",IF(BF10="NO CUMPLE", NO HABILITA,IF(BE10&lt;=($E10*(1+$D$4)),"HABILITA","NO HABILITA")))</f>
        <v>NO OFERTADO</v>
      </c>
      <c r="BH10" s="129">
        <f>'PRECIOS UNITARIOS'!W10</f>
        <v>6458</v>
      </c>
      <c r="BI10" s="251" t="str">
        <f>'EV TECNICA'!AS10</f>
        <v>CUMPLE</v>
      </c>
      <c r="BJ10" s="252" t="str">
        <f>+IF(BH10=0,"NO OFERTADO",IF(BI10="NO CUMPLE", NO HABILITA,IF(BH10&lt;=($E10*(1+$D$4)),"HABILITA","NO HABILITA")))</f>
        <v>HABILITA</v>
      </c>
      <c r="BK10" s="129">
        <f>'PRECIOS UNITARIOS'!X10</f>
        <v>0</v>
      </c>
      <c r="BL10" s="251">
        <f>'EV TECNICA'!AU10</f>
        <v>0</v>
      </c>
      <c r="BM10" s="252" t="str">
        <f>+IF(BK10=0,"NO OFERTADO",IF(BL10="NO CUMPLE", NO HABILITA,IF(BK10&lt;=($E10*(1+$D$4)),"HABILITA","NO HABILITA")))</f>
        <v>NO OFERTADO</v>
      </c>
      <c r="BN10" s="129">
        <f>'PRECIOS UNITARIOS'!Y10</f>
        <v>0</v>
      </c>
      <c r="BO10" s="251">
        <f>'EV TECNICA'!AW10</f>
        <v>0</v>
      </c>
      <c r="BP10" s="252" t="str">
        <f>+IF(BN10=0,"NO OFERTADO",IF(BO10="NO CUMPLE", NO HABILITA,IF(BN10&lt;=($E10*(1+$D$4)),"HABILITA","NO HABILITA")))</f>
        <v>NO OFERTADO</v>
      </c>
      <c r="BQ10" s="129">
        <f>'PRECIOS UNITARIOS'!Z10</f>
        <v>0</v>
      </c>
      <c r="BR10" s="251">
        <f>'EV TECNICA'!AY10</f>
        <v>0</v>
      </c>
      <c r="BS10" s="252" t="str">
        <f>+IF(BQ10=0,"NO OFERTADO",IF(BR10="NO CUMPLE", NO HABILITA,IF(BQ10&lt;=($E10*(1+$D$4)),"HABILITA","NO HABILITA")))</f>
        <v>NO OFERTADO</v>
      </c>
      <c r="BT10" s="129">
        <f>'PRECIOS UNITARIOS'!AA10</f>
        <v>0</v>
      </c>
      <c r="BU10" s="251">
        <f>'EV TECNICA'!BA10</f>
        <v>0</v>
      </c>
      <c r="BV10" s="252" t="str">
        <f>+IF(BT10=0,"NO OFERTADO",IF(BU10="NO CUMPLE", NO HABILITA,IF(BT10&lt;=($E10*(1+$D$4)),"HABILITA","NO HABILITA")))</f>
        <v>NO OFERTADO</v>
      </c>
      <c r="BW10" s="129">
        <f>'PRECIOS UNITARIOS'!AB10</f>
        <v>0</v>
      </c>
      <c r="BX10" s="251">
        <f>'EV TECNICA'!BC10</f>
        <v>0</v>
      </c>
      <c r="BY10" s="252" t="str">
        <f>+IF(BW10=0,"NO OFERTADO",IF(BX10="NO CUMPLE", NO HABILITA,IF(BW10&lt;=($E10*(1+$D$4)),"HABILITA","NO HABILITA")))</f>
        <v>NO OFERTADO</v>
      </c>
      <c r="BZ10" s="129">
        <f>'PRECIOS UNITARIOS'!AC10</f>
        <v>0</v>
      </c>
      <c r="CA10" s="251">
        <f>'EV TECNICA'!BE10</f>
        <v>0</v>
      </c>
      <c r="CB10" s="252" t="str">
        <f>+IF(BZ10=0,"NO OFERTADO",IF(CA10="NO CUMPLE", NO HABILITA,IF(BZ10&lt;=($E10*(1+$D$4)),"HABILITA","NO HABILITA")))</f>
        <v>NO OFERTADO</v>
      </c>
      <c r="CC10" s="129">
        <f>'PRECIOS UNITARIOS'!AD10</f>
        <v>0</v>
      </c>
      <c r="CD10" s="251">
        <f>'EV TECNICA'!BG10</f>
        <v>0</v>
      </c>
      <c r="CE10" s="252" t="str">
        <f>+IF(CC10=0,"NO OFERTADO",IF(CD10="NO CUMPLE", NO HABILITA,IF(CC10&lt;=($E10*(1+$D$4)),"HABILITA","NO HABILITA")))</f>
        <v>NO OFERTADO</v>
      </c>
      <c r="CF10" s="129">
        <f>'PRECIOS UNITARIOS'!AE10</f>
        <v>0</v>
      </c>
      <c r="CG10" s="251">
        <f>'EV TECNICA'!BI10</f>
        <v>0</v>
      </c>
      <c r="CH10" s="252" t="str">
        <f>+IF(CF10=0,"NO OFERTADO",IF(CG10="NO CUMPLE", NO HABILITA,IF(CF10&lt;=($E10*(1+$D$4)),"HABILITA","NO HABILITA")))</f>
        <v>NO OFERTADO</v>
      </c>
    </row>
    <row r="11" spans="1:86" s="40" customFormat="1" ht="38.25" x14ac:dyDescent="0.2">
      <c r="A11" s="103">
        <v>2</v>
      </c>
      <c r="B11" s="202" t="s">
        <v>54</v>
      </c>
      <c r="C11" s="121" t="s">
        <v>52</v>
      </c>
      <c r="D11" s="146">
        <v>1</v>
      </c>
      <c r="E11" s="25">
        <v>6912.8290000000006</v>
      </c>
      <c r="F11" s="129">
        <f>'PRECIOS UNITARIOS'!E11</f>
        <v>0</v>
      </c>
      <c r="G11" s="251">
        <f>'EV TECNICA'!I11</f>
        <v>0</v>
      </c>
      <c r="H11" s="252" t="str">
        <f>+IF(F11=0,"NO OFERTADO",IF(G11="NO CUMPLE", NO HABILITA,IF(F11&lt;=($E11*(1+$D$4)),"HABILITA","NO HABILITA")))</f>
        <v>NO OFERTADO</v>
      </c>
      <c r="I11" s="129">
        <f>'PRECIOS UNITARIOS'!F11</f>
        <v>9000</v>
      </c>
      <c r="J11" s="251" t="str">
        <f>'EV TECNICA'!K11</f>
        <v>CUMPLE</v>
      </c>
      <c r="K11" s="252" t="str">
        <f>+IF(I11=0,"NO OFERTADO",IF(J11="NO CUMPLE", NO HABILITA,IF(I11&lt;=($E11*(1+$D$4)),"HABILITA","NO HABILITA")))</f>
        <v>NO HABILITA</v>
      </c>
      <c r="L11" s="129">
        <f>'PRECIOS UNITARIOS'!G11</f>
        <v>6300</v>
      </c>
      <c r="M11" s="251" t="str">
        <f>'EV TECNICA'!M11</f>
        <v>CUMPLE</v>
      </c>
      <c r="N11" s="252" t="str">
        <f>+IF(L11=0,"NO OFERTADO",IF(M11="NO CUMPLE", NO HABILITA,IF(L11&lt;=($E11*(1+$D$4)),"HABILITA","NO HABILITA")))</f>
        <v>HABILITA</v>
      </c>
      <c r="O11" s="129">
        <f>'PRECIOS UNITARIOS'!H11</f>
        <v>0</v>
      </c>
      <c r="P11" s="251">
        <f>'EV TECNICA'!O11</f>
        <v>0</v>
      </c>
      <c r="Q11" s="252" t="str">
        <f>+IF(O11=0,"NO OFERTADO",IF(P11="NO CUMPLE", NO HABILITA,IF(O11&lt;=($E11*(1+$D$4)),"HABILITA","NO HABILITA")))</f>
        <v>NO OFERTADO</v>
      </c>
      <c r="R11" s="129">
        <f>'PRECIOS UNITARIOS'!I11</f>
        <v>0</v>
      </c>
      <c r="S11" s="251">
        <f>'EV TECNICA'!Q11</f>
        <v>0</v>
      </c>
      <c r="T11" s="252" t="str">
        <f>+IF(R11=0,"NO OFERTADO",IF(S11="NO CUMPLE", NO HABILITA,IF(R11&lt;=($E11*(1+$D$4)),"HABILITA","NO HABILITA")))</f>
        <v>NO OFERTADO</v>
      </c>
      <c r="U11" s="129">
        <f>'PRECIOS UNITARIOS'!J11</f>
        <v>0</v>
      </c>
      <c r="V11" s="251">
        <f>'EV TECNICA'!S11</f>
        <v>0</v>
      </c>
      <c r="W11" s="252" t="str">
        <f>+IF(U11=0,"NO OFERTADO",IF(V11="NO CUMPLE", NO HABILITA,IF(U11&lt;=($E11*(1+$D$4)),"HABILITA","NO HABILITA")))</f>
        <v>NO OFERTADO</v>
      </c>
      <c r="X11" s="129">
        <f>'PRECIOS UNITARIOS'!K11</f>
        <v>0</v>
      </c>
      <c r="Y11" s="251">
        <f>'EV TECNICA'!U11</f>
        <v>0</v>
      </c>
      <c r="Z11" s="252" t="str">
        <f>+IF(X11=0,"NO OFERTADO",IF(Y11="NO CUMPLE", NO HABILITA,IF(X11&lt;=($E11*(1+$D$4)),"HABILITA","NO HABILITA")))</f>
        <v>NO OFERTADO</v>
      </c>
      <c r="AA11" s="129">
        <f>'PRECIOS UNITARIOS'!L11</f>
        <v>0</v>
      </c>
      <c r="AB11" s="251">
        <f>'EV TECNICA'!W11</f>
        <v>0</v>
      </c>
      <c r="AC11" s="252" t="str">
        <f>+IF(AA11=0,"NO OFERTADO",IF(AB11="NO CUMPLE", NO HABILITA,IF(AA11&lt;=($E11*(1+$D$4)),"HABILITA","NO HABILITA")))</f>
        <v>NO OFERTADO</v>
      </c>
      <c r="AD11" s="129">
        <f>'PRECIOS UNITARIOS'!M11</f>
        <v>0</v>
      </c>
      <c r="AE11" s="251" t="str">
        <f>'EV TECNICA'!Y11</f>
        <v>NO CUMPLE</v>
      </c>
      <c r="AF11" s="252" t="s">
        <v>606</v>
      </c>
      <c r="AG11" s="129">
        <f>'PRECIOS UNITARIOS'!N11</f>
        <v>0</v>
      </c>
      <c r="AH11" s="251">
        <f>'EV TECNICA'!AA11</f>
        <v>0</v>
      </c>
      <c r="AI11" s="252" t="str">
        <f>+IF(AG11=0,"NO OFERTADO",IF(AH11="NO CUMPLE", NO HABILITA,IF(AG11&lt;=($E11*(1+$D$4)),"HABILITA","NO HABILITA")))</f>
        <v>NO OFERTADO</v>
      </c>
      <c r="AJ11" s="129">
        <f>'PRECIOS UNITARIOS'!O11</f>
        <v>0</v>
      </c>
      <c r="AK11" s="251">
        <f>'EV TECNICA'!AC11</f>
        <v>0</v>
      </c>
      <c r="AL11" s="252" t="str">
        <f>+IF(AJ11=0,"NO OFERTADO",IF(AK11="NO CUMPLE", NO HABILITA,IF(AJ11&lt;=($E11*(1+$D$4)),"HABILITA","NO HABILITA")))</f>
        <v>NO OFERTADO</v>
      </c>
      <c r="AM11" s="129">
        <f>'PRECIOS UNITARIOS'!P11</f>
        <v>5500</v>
      </c>
      <c r="AN11" s="251" t="str">
        <f>'EV TECNICA'!AE11</f>
        <v>CUMPLE</v>
      </c>
      <c r="AO11" s="252" t="str">
        <f>+IF(AM11=0,"NO OFERTADO",IF(AN11="NO CUMPLE", NO HABILITA,IF(AM11&lt;=($E11*(1+$D$4)),"HABILITA","NO HABILITA")))</f>
        <v>HABILITA</v>
      </c>
      <c r="AP11" s="129">
        <f>'PRECIOS UNITARIOS'!Q11</f>
        <v>0</v>
      </c>
      <c r="AQ11" s="251">
        <f>'EV TECNICA'!AG11</f>
        <v>0</v>
      </c>
      <c r="AR11" s="252" t="str">
        <f>+IF(AP11=0,"NO OFERTADO",IF(AQ11="NO CUMPLE", NO HABILITA,IF(AP11&lt;=($E11*(1+$D$4)),"HABILITA","NO HABILITA")))</f>
        <v>NO OFERTADO</v>
      </c>
      <c r="AS11" s="129">
        <f>'PRECIOS UNITARIOS'!R11</f>
        <v>0</v>
      </c>
      <c r="AT11" s="251">
        <f>'EV TECNICA'!AI11</f>
        <v>0</v>
      </c>
      <c r="AU11" s="252" t="str">
        <f>+IF(AS11=0,"NO OFERTADO",IF(AT11="NO CUMPLE", NO HABILITA,IF(AS11&lt;=($E11*(1+$D$4)),"HABILITA","NO HABILITA")))</f>
        <v>NO OFERTADO</v>
      </c>
      <c r="AV11" s="129">
        <f>'PRECIOS UNITARIOS'!S11</f>
        <v>0</v>
      </c>
      <c r="AW11" s="251">
        <f>'EV TECNICA'!AK11</f>
        <v>0</v>
      </c>
      <c r="AX11" s="252" t="str">
        <f>+IF(AV11=0,"NO OFERTADO",IF(AW11="NO CUMPLE", NO HABILITA,IF(AV11&lt;=($E11*(1+$D$4)),"HABILITA","NO HABILITA")))</f>
        <v>NO OFERTADO</v>
      </c>
      <c r="AY11" s="129">
        <f>'PRECIOS UNITARIOS'!T11</f>
        <v>0</v>
      </c>
      <c r="AZ11" s="251">
        <f>'EV TECNICA'!AM11</f>
        <v>0</v>
      </c>
      <c r="BA11" s="252" t="str">
        <f>+IF(AY11=0,"NO OFERTADO",IF(AZ11="NO CUMPLE", NO HABILITA,IF(AY11&lt;=($E11*(1+$D$4)),"HABILITA","NO HABILITA")))</f>
        <v>NO OFERTADO</v>
      </c>
      <c r="BB11" s="129">
        <f>'PRECIOS UNITARIOS'!U11</f>
        <v>0</v>
      </c>
      <c r="BC11" s="251">
        <f>'EV TECNICA'!AO11</f>
        <v>0</v>
      </c>
      <c r="BD11" s="252" t="str">
        <f>+IF(BB11=0,"NO OFERTADO",IF(BC11="NO CUMPLE", NO HABILITA,IF(BB11&lt;=($E11*(1+$D$4)),"HABILITA","NO HABILITA")))</f>
        <v>NO OFERTADO</v>
      </c>
      <c r="BE11" s="129">
        <f>'PRECIOS UNITARIOS'!V11</f>
        <v>0</v>
      </c>
      <c r="BF11" s="251">
        <f>'EV TECNICA'!AQ11</f>
        <v>0</v>
      </c>
      <c r="BG11" s="252" t="str">
        <f>+IF(BE11=0,"NO OFERTADO",IF(BF11="NO CUMPLE", NO HABILITA,IF(BE11&lt;=($E11*(1+$D$4)),"HABILITA","NO HABILITA")))</f>
        <v>NO OFERTADO</v>
      </c>
      <c r="BH11" s="129">
        <f>'PRECIOS UNITARIOS'!W11</f>
        <v>6458</v>
      </c>
      <c r="BI11" s="251" t="str">
        <f>'EV TECNICA'!AS11</f>
        <v>CUMPLE</v>
      </c>
      <c r="BJ11" s="252" t="str">
        <f>+IF(BH11=0,"NO OFERTADO",IF(BI11="NO CUMPLE", NO HABILITA,IF(BH11&lt;=($E11*(1+$D$4)),"HABILITA","NO HABILITA")))</f>
        <v>HABILITA</v>
      </c>
      <c r="BK11" s="129">
        <f>'PRECIOS UNITARIOS'!X11</f>
        <v>0</v>
      </c>
      <c r="BL11" s="251">
        <f>'EV TECNICA'!AU11</f>
        <v>0</v>
      </c>
      <c r="BM11" s="252" t="str">
        <f>+IF(BK11=0,"NO OFERTADO",IF(BL11="NO CUMPLE", NO HABILITA,IF(BK11&lt;=($E11*(1+$D$4)),"HABILITA","NO HABILITA")))</f>
        <v>NO OFERTADO</v>
      </c>
      <c r="BN11" s="129">
        <f>'PRECIOS UNITARIOS'!Y11</f>
        <v>0</v>
      </c>
      <c r="BO11" s="251">
        <f>'EV TECNICA'!AW11</f>
        <v>0</v>
      </c>
      <c r="BP11" s="252" t="str">
        <f>+IF(BN11=0,"NO OFERTADO",IF(BO11="NO CUMPLE", NO HABILITA,IF(BN11&lt;=($E11*(1+$D$4)),"HABILITA","NO HABILITA")))</f>
        <v>NO OFERTADO</v>
      </c>
      <c r="BQ11" s="129">
        <f>'PRECIOS UNITARIOS'!Z11</f>
        <v>0</v>
      </c>
      <c r="BR11" s="251">
        <f>'EV TECNICA'!AY11</f>
        <v>0</v>
      </c>
      <c r="BS11" s="252" t="str">
        <f>+IF(BQ11=0,"NO OFERTADO",IF(BR11="NO CUMPLE", NO HABILITA,IF(BQ11&lt;=($E11*(1+$D$4)),"HABILITA","NO HABILITA")))</f>
        <v>NO OFERTADO</v>
      </c>
      <c r="BT11" s="129">
        <f>'PRECIOS UNITARIOS'!AA11</f>
        <v>0</v>
      </c>
      <c r="BU11" s="251">
        <f>'EV TECNICA'!BA11</f>
        <v>0</v>
      </c>
      <c r="BV11" s="252" t="str">
        <f>+IF(BT11=0,"NO OFERTADO",IF(BU11="NO CUMPLE", NO HABILITA,IF(BT11&lt;=($E11*(1+$D$4)),"HABILITA","NO HABILITA")))</f>
        <v>NO OFERTADO</v>
      </c>
      <c r="BW11" s="129">
        <f>'PRECIOS UNITARIOS'!AB11</f>
        <v>0</v>
      </c>
      <c r="BX11" s="251">
        <f>'EV TECNICA'!BC11</f>
        <v>0</v>
      </c>
      <c r="BY11" s="252" t="str">
        <f>+IF(BW11=0,"NO OFERTADO",IF(BX11="NO CUMPLE", NO HABILITA,IF(BW11&lt;=($E11*(1+$D$4)),"HABILITA","NO HABILITA")))</f>
        <v>NO OFERTADO</v>
      </c>
      <c r="BZ11" s="129">
        <f>'PRECIOS UNITARIOS'!AC11</f>
        <v>0</v>
      </c>
      <c r="CA11" s="251">
        <f>'EV TECNICA'!BE11</f>
        <v>0</v>
      </c>
      <c r="CB11" s="252" t="str">
        <f>+IF(BZ11=0,"NO OFERTADO",IF(CA11="NO CUMPLE", NO HABILITA,IF(BZ11&lt;=($E11*(1+$D$4)),"HABILITA","NO HABILITA")))</f>
        <v>NO OFERTADO</v>
      </c>
      <c r="CC11" s="129">
        <f>'PRECIOS UNITARIOS'!AD11</f>
        <v>0</v>
      </c>
      <c r="CD11" s="251">
        <f>'EV TECNICA'!BG11</f>
        <v>0</v>
      </c>
      <c r="CE11" s="252" t="str">
        <f>+IF(CC11=0,"NO OFERTADO",IF(CD11="NO CUMPLE", NO HABILITA,IF(CC11&lt;=($E11*(1+$D$4)),"HABILITA","NO HABILITA")))</f>
        <v>NO OFERTADO</v>
      </c>
      <c r="CF11" s="129">
        <f>'PRECIOS UNITARIOS'!AE11</f>
        <v>0</v>
      </c>
      <c r="CG11" s="251">
        <f>'EV TECNICA'!BI11</f>
        <v>0</v>
      </c>
      <c r="CH11" s="252" t="str">
        <f>+IF(CF11=0,"NO OFERTADO",IF(CG11="NO CUMPLE", NO HABILITA,IF(CF11&lt;=($E11*(1+$D$4)),"HABILITA","NO HABILITA")))</f>
        <v>NO OFERTADO</v>
      </c>
    </row>
    <row r="12" spans="1:86" s="40" customFormat="1" ht="38.25" x14ac:dyDescent="0.2">
      <c r="A12" s="103">
        <v>3</v>
      </c>
      <c r="B12" s="202" t="s">
        <v>55</v>
      </c>
      <c r="C12" s="121" t="s">
        <v>52</v>
      </c>
      <c r="D12" s="146">
        <v>1</v>
      </c>
      <c r="E12" s="25">
        <v>10100</v>
      </c>
      <c r="F12" s="129">
        <f>'PRECIOS UNITARIOS'!E12</f>
        <v>0</v>
      </c>
      <c r="G12" s="251">
        <f>'EV TECNICA'!I12</f>
        <v>0</v>
      </c>
      <c r="H12" s="252" t="str">
        <f>+IF(F12=0,"NO OFERTADO",IF(G12="NO CUMPLE", NO HABILITA,IF(F12&lt;=($E12*(1+$D$4)),"HABILITA","NO HABILITA")))</f>
        <v>NO OFERTADO</v>
      </c>
      <c r="I12" s="129">
        <f>'PRECIOS UNITARIOS'!F12</f>
        <v>9100</v>
      </c>
      <c r="J12" s="251" t="str">
        <f>'EV TECNICA'!K12</f>
        <v>CUMPLE</v>
      </c>
      <c r="K12" s="252" t="str">
        <f>+IF(I12=0,"NO OFERTADO",IF(J12="NO CUMPLE", NO HABILITA,IF(I12&lt;=($E12*(1+$D$4)),"HABILITA","NO HABILITA")))</f>
        <v>HABILITA</v>
      </c>
      <c r="L12" s="129">
        <f>'PRECIOS UNITARIOS'!G12</f>
        <v>6200</v>
      </c>
      <c r="M12" s="251" t="str">
        <f>'EV TECNICA'!M12</f>
        <v>CUMPLE</v>
      </c>
      <c r="N12" s="252" t="str">
        <f>+IF(L12=0,"NO OFERTADO",IF(M12="NO CUMPLE", NO HABILITA,IF(L12&lt;=($E12*(1+$D$4)),"HABILITA","NO HABILITA")))</f>
        <v>HABILITA</v>
      </c>
      <c r="O12" s="129">
        <f>'PRECIOS UNITARIOS'!H12</f>
        <v>0</v>
      </c>
      <c r="P12" s="251">
        <f>'EV TECNICA'!O12</f>
        <v>0</v>
      </c>
      <c r="Q12" s="252" t="str">
        <f>+IF(O12=0,"NO OFERTADO",IF(P12="NO CUMPLE", NO HABILITA,IF(O12&lt;=($E12*(1+$D$4)),"HABILITA","NO HABILITA")))</f>
        <v>NO OFERTADO</v>
      </c>
      <c r="R12" s="129">
        <f>'PRECIOS UNITARIOS'!I12</f>
        <v>0</v>
      </c>
      <c r="S12" s="251">
        <f>'EV TECNICA'!Q12</f>
        <v>0</v>
      </c>
      <c r="T12" s="252" t="str">
        <f>+IF(R12=0,"NO OFERTADO",IF(S12="NO CUMPLE", NO HABILITA,IF(R12&lt;=($E12*(1+$D$4)),"HABILITA","NO HABILITA")))</f>
        <v>NO OFERTADO</v>
      </c>
      <c r="U12" s="129">
        <f>'PRECIOS UNITARIOS'!J12</f>
        <v>0</v>
      </c>
      <c r="V12" s="251">
        <f>'EV TECNICA'!S12</f>
        <v>0</v>
      </c>
      <c r="W12" s="252" t="str">
        <f>+IF(U12=0,"NO OFERTADO",IF(V12="NO CUMPLE", NO HABILITA,IF(U12&lt;=($E12*(1+$D$4)),"HABILITA","NO HABILITA")))</f>
        <v>NO OFERTADO</v>
      </c>
      <c r="X12" s="129">
        <f>'PRECIOS UNITARIOS'!K12</f>
        <v>0</v>
      </c>
      <c r="Y12" s="251">
        <f>'EV TECNICA'!U12</f>
        <v>0</v>
      </c>
      <c r="Z12" s="252" t="str">
        <f>+IF(X12=0,"NO OFERTADO",IF(Y12="NO CUMPLE", NO HABILITA,IF(X12&lt;=($E12*(1+$D$4)),"HABILITA","NO HABILITA")))</f>
        <v>NO OFERTADO</v>
      </c>
      <c r="AA12" s="129">
        <f>'PRECIOS UNITARIOS'!L12</f>
        <v>0</v>
      </c>
      <c r="AB12" s="251">
        <f>'EV TECNICA'!W12</f>
        <v>0</v>
      </c>
      <c r="AC12" s="252" t="str">
        <f>+IF(AA12=0,"NO OFERTADO",IF(AB12="NO CUMPLE", NO HABILITA,IF(AA12&lt;=($E12*(1+$D$4)),"HABILITA","NO HABILITA")))</f>
        <v>NO OFERTADO</v>
      </c>
      <c r="AD12" s="129">
        <f>'PRECIOS UNITARIOS'!M12</f>
        <v>0</v>
      </c>
      <c r="AE12" s="251" t="str">
        <f>'EV TECNICA'!Y12</f>
        <v>NO CUMPLE</v>
      </c>
      <c r="AF12" s="252" t="s">
        <v>606</v>
      </c>
      <c r="AG12" s="129">
        <f>'PRECIOS UNITARIOS'!N12</f>
        <v>0</v>
      </c>
      <c r="AH12" s="251">
        <f>'EV TECNICA'!AA12</f>
        <v>0</v>
      </c>
      <c r="AI12" s="252" t="str">
        <f>+IF(AG12=0,"NO OFERTADO",IF(AH12="NO CUMPLE", NO HABILITA,IF(AG12&lt;=($E12*(1+$D$4)),"HABILITA","NO HABILITA")))</f>
        <v>NO OFERTADO</v>
      </c>
      <c r="AJ12" s="129">
        <f>'PRECIOS UNITARIOS'!O12</f>
        <v>0</v>
      </c>
      <c r="AK12" s="251">
        <f>'EV TECNICA'!AC12</f>
        <v>0</v>
      </c>
      <c r="AL12" s="252" t="str">
        <f>+IF(AJ12=0,"NO OFERTADO",IF(AK12="NO CUMPLE", NO HABILITA,IF(AJ12&lt;=($E12*(1+$D$4)),"HABILITA","NO HABILITA")))</f>
        <v>NO OFERTADO</v>
      </c>
      <c r="AM12" s="129">
        <f>'PRECIOS UNITARIOS'!P12</f>
        <v>7550</v>
      </c>
      <c r="AN12" s="251" t="str">
        <f>'EV TECNICA'!AE12</f>
        <v>CUMPLE</v>
      </c>
      <c r="AO12" s="252" t="str">
        <f>+IF(AM12=0,"NO OFERTADO",IF(AN12="NO CUMPLE", NO HABILITA,IF(AM12&lt;=($E12*(1+$D$4)),"HABILITA","NO HABILITA")))</f>
        <v>HABILITA</v>
      </c>
      <c r="AP12" s="129">
        <f>'PRECIOS UNITARIOS'!Q12</f>
        <v>0</v>
      </c>
      <c r="AQ12" s="251">
        <f>'EV TECNICA'!AG12</f>
        <v>0</v>
      </c>
      <c r="AR12" s="252" t="str">
        <f>+IF(AP12=0,"NO OFERTADO",IF(AQ12="NO CUMPLE", NO HABILITA,IF(AP12&lt;=($E12*(1+$D$4)),"HABILITA","NO HABILITA")))</f>
        <v>NO OFERTADO</v>
      </c>
      <c r="AS12" s="129">
        <f>'PRECIOS UNITARIOS'!R12</f>
        <v>0</v>
      </c>
      <c r="AT12" s="251">
        <f>'EV TECNICA'!AI12</f>
        <v>0</v>
      </c>
      <c r="AU12" s="252" t="str">
        <f>+IF(AS12=0,"NO OFERTADO",IF(AT12="NO CUMPLE", NO HABILITA,IF(AS12&lt;=($E12*(1+$D$4)),"HABILITA","NO HABILITA")))</f>
        <v>NO OFERTADO</v>
      </c>
      <c r="AV12" s="129">
        <f>'PRECIOS UNITARIOS'!S12</f>
        <v>0</v>
      </c>
      <c r="AW12" s="251">
        <f>'EV TECNICA'!AK12</f>
        <v>0</v>
      </c>
      <c r="AX12" s="252" t="str">
        <f>+IF(AV12=0,"NO OFERTADO",IF(AW12="NO CUMPLE", NO HABILITA,IF(AV12&lt;=($E12*(1+$D$4)),"HABILITA","NO HABILITA")))</f>
        <v>NO OFERTADO</v>
      </c>
      <c r="AY12" s="129">
        <f>'PRECIOS UNITARIOS'!T12</f>
        <v>0</v>
      </c>
      <c r="AZ12" s="251">
        <f>'EV TECNICA'!AM12</f>
        <v>0</v>
      </c>
      <c r="BA12" s="252" t="str">
        <f>+IF(AY12=0,"NO OFERTADO",IF(AZ12="NO CUMPLE", NO HABILITA,IF(AY12&lt;=($E12*(1+$D$4)),"HABILITA","NO HABILITA")))</f>
        <v>NO OFERTADO</v>
      </c>
      <c r="BB12" s="129">
        <f>'PRECIOS UNITARIOS'!U12</f>
        <v>0</v>
      </c>
      <c r="BC12" s="251">
        <f>'EV TECNICA'!AO12</f>
        <v>0</v>
      </c>
      <c r="BD12" s="252" t="str">
        <f>+IF(BB12=0,"NO OFERTADO",IF(BC12="NO CUMPLE", NO HABILITA,IF(BB12&lt;=($E12*(1+$D$4)),"HABILITA","NO HABILITA")))</f>
        <v>NO OFERTADO</v>
      </c>
      <c r="BE12" s="129">
        <f>'PRECIOS UNITARIOS'!V12</f>
        <v>0</v>
      </c>
      <c r="BF12" s="251">
        <f>'EV TECNICA'!AQ12</f>
        <v>0</v>
      </c>
      <c r="BG12" s="252" t="str">
        <f>+IF(BE12=0,"NO OFERTADO",IF(BF12="NO CUMPLE", NO HABILITA,IF(BE12&lt;=($E12*(1+$D$4)),"HABILITA","NO HABILITA")))</f>
        <v>NO OFERTADO</v>
      </c>
      <c r="BH12" s="129">
        <f>'PRECIOS UNITARIOS'!W12</f>
        <v>5698</v>
      </c>
      <c r="BI12" s="251" t="str">
        <f>'EV TECNICA'!AS12</f>
        <v>CUMPLE</v>
      </c>
      <c r="BJ12" s="252" t="str">
        <f>+IF(BH12=0,"NO OFERTADO",IF(BI12="NO CUMPLE", NO HABILITA,IF(BH12&lt;=($E12*(1+$D$4)),"HABILITA","NO HABILITA")))</f>
        <v>HABILITA</v>
      </c>
      <c r="BK12" s="129">
        <f>'PRECIOS UNITARIOS'!X12</f>
        <v>0</v>
      </c>
      <c r="BL12" s="251">
        <f>'EV TECNICA'!AU12</f>
        <v>0</v>
      </c>
      <c r="BM12" s="252" t="str">
        <f>+IF(BK12=0,"NO OFERTADO",IF(BL12="NO CUMPLE", NO HABILITA,IF(BK12&lt;=($E12*(1+$D$4)),"HABILITA","NO HABILITA")))</f>
        <v>NO OFERTADO</v>
      </c>
      <c r="BN12" s="129">
        <f>'PRECIOS UNITARIOS'!Y12</f>
        <v>0</v>
      </c>
      <c r="BO12" s="251">
        <f>'EV TECNICA'!AW12</f>
        <v>0</v>
      </c>
      <c r="BP12" s="252" t="str">
        <f>+IF(BN12=0,"NO OFERTADO",IF(BO12="NO CUMPLE", NO HABILITA,IF(BN12&lt;=($E12*(1+$D$4)),"HABILITA","NO HABILITA")))</f>
        <v>NO OFERTADO</v>
      </c>
      <c r="BQ12" s="129">
        <f>'PRECIOS UNITARIOS'!Z12</f>
        <v>0</v>
      </c>
      <c r="BR12" s="251">
        <f>'EV TECNICA'!AY12</f>
        <v>0</v>
      </c>
      <c r="BS12" s="252" t="str">
        <f>+IF(BQ12=0,"NO OFERTADO",IF(BR12="NO CUMPLE", NO HABILITA,IF(BQ12&lt;=($E12*(1+$D$4)),"HABILITA","NO HABILITA")))</f>
        <v>NO OFERTADO</v>
      </c>
      <c r="BT12" s="129">
        <f>'PRECIOS UNITARIOS'!AA12</f>
        <v>0</v>
      </c>
      <c r="BU12" s="251">
        <f>'EV TECNICA'!BA12</f>
        <v>0</v>
      </c>
      <c r="BV12" s="252" t="str">
        <f>+IF(BT12=0,"NO OFERTADO",IF(BU12="NO CUMPLE", NO HABILITA,IF(BT12&lt;=($E12*(1+$D$4)),"HABILITA","NO HABILITA")))</f>
        <v>NO OFERTADO</v>
      </c>
      <c r="BW12" s="129">
        <f>'PRECIOS UNITARIOS'!AB12</f>
        <v>0</v>
      </c>
      <c r="BX12" s="251">
        <f>'EV TECNICA'!BC12</f>
        <v>0</v>
      </c>
      <c r="BY12" s="252" t="str">
        <f>+IF(BW12=0,"NO OFERTADO",IF(BX12="NO CUMPLE", NO HABILITA,IF(BW12&lt;=($E12*(1+$D$4)),"HABILITA","NO HABILITA")))</f>
        <v>NO OFERTADO</v>
      </c>
      <c r="BZ12" s="129">
        <f>'PRECIOS UNITARIOS'!AC12</f>
        <v>0</v>
      </c>
      <c r="CA12" s="251">
        <f>'EV TECNICA'!BE12</f>
        <v>0</v>
      </c>
      <c r="CB12" s="252" t="str">
        <f>+IF(BZ12=0,"NO OFERTADO",IF(CA12="NO CUMPLE", NO HABILITA,IF(BZ12&lt;=($E12*(1+$D$4)),"HABILITA","NO HABILITA")))</f>
        <v>NO OFERTADO</v>
      </c>
      <c r="CC12" s="129">
        <f>'PRECIOS UNITARIOS'!AD12</f>
        <v>0</v>
      </c>
      <c r="CD12" s="251">
        <f>'EV TECNICA'!BG12</f>
        <v>0</v>
      </c>
      <c r="CE12" s="252" t="str">
        <f>+IF(CC12=0,"NO OFERTADO",IF(CD12="NO CUMPLE", NO HABILITA,IF(CC12&lt;=($E12*(1+$D$4)),"HABILITA","NO HABILITA")))</f>
        <v>NO OFERTADO</v>
      </c>
      <c r="CF12" s="129">
        <f>'PRECIOS UNITARIOS'!AE12</f>
        <v>0</v>
      </c>
      <c r="CG12" s="251">
        <f>'EV TECNICA'!BI12</f>
        <v>0</v>
      </c>
      <c r="CH12" s="252" t="str">
        <f>+IF(CF12=0,"NO OFERTADO",IF(CG12="NO CUMPLE", NO HABILITA,IF(CF12&lt;=($E12*(1+$D$4)),"HABILITA","NO HABILITA")))</f>
        <v>NO OFERTADO</v>
      </c>
    </row>
    <row r="13" spans="1:86" s="40" customFormat="1" ht="63.75" customHeight="1" x14ac:dyDescent="0.2">
      <c r="A13" s="103">
        <v>4</v>
      </c>
      <c r="B13" s="202" t="s">
        <v>56</v>
      </c>
      <c r="C13" s="146" t="s">
        <v>52</v>
      </c>
      <c r="D13" s="146">
        <v>1</v>
      </c>
      <c r="E13" s="25">
        <v>7475</v>
      </c>
      <c r="F13" s="129">
        <f>'PRECIOS UNITARIOS'!E13</f>
        <v>0</v>
      </c>
      <c r="G13" s="251">
        <f>'EV TECNICA'!I13</f>
        <v>0</v>
      </c>
      <c r="H13" s="252" t="str">
        <f>+IF(F13=0,"NO OFERTADO",IF(G13="NO CUMPLE", NO HABILITA,IF(F13&lt;=($E13*(1+$D$4)),"HABILITA","NO HABILITA")))</f>
        <v>NO OFERTADO</v>
      </c>
      <c r="I13" s="129">
        <f>'PRECIOS UNITARIOS'!F13</f>
        <v>11000</v>
      </c>
      <c r="J13" s="251" t="str">
        <f>'EV TECNICA'!K13</f>
        <v>CUMPLE</v>
      </c>
      <c r="K13" s="252" t="str">
        <f>+IF(I13=0,"NO OFERTADO",IF(J13="NO CUMPLE", NO HABILITA,IF(I13&lt;=($E13*(1+$D$4)),"HABILITA","NO HABILITA")))</f>
        <v>NO HABILITA</v>
      </c>
      <c r="L13" s="129">
        <f>'PRECIOS UNITARIOS'!G13</f>
        <v>0</v>
      </c>
      <c r="M13" s="251">
        <f>'EV TECNICA'!M13</f>
        <v>0</v>
      </c>
      <c r="N13" s="252" t="str">
        <f>+IF(L13=0,"NO OFERTADO",IF(M13="NO CUMPLE", NO HABILITA,IF(L13&lt;=($E13*(1+$D$4)),"HABILITA","NO HABILITA")))</f>
        <v>NO OFERTADO</v>
      </c>
      <c r="O13" s="129">
        <f>'PRECIOS UNITARIOS'!H13</f>
        <v>0</v>
      </c>
      <c r="P13" s="251">
        <f>'EV TECNICA'!O13</f>
        <v>0</v>
      </c>
      <c r="Q13" s="252" t="str">
        <f>+IF(O13=0,"NO OFERTADO",IF(P13="NO CUMPLE", NO HABILITA,IF(O13&lt;=($E13*(1+$D$4)),"HABILITA","NO HABILITA")))</f>
        <v>NO OFERTADO</v>
      </c>
      <c r="R13" s="129">
        <f>'PRECIOS UNITARIOS'!I13</f>
        <v>0</v>
      </c>
      <c r="S13" s="251">
        <f>'EV TECNICA'!Q13</f>
        <v>0</v>
      </c>
      <c r="T13" s="252" t="str">
        <f>+IF(R13=0,"NO OFERTADO",IF(S13="NO CUMPLE", NO HABILITA,IF(R13&lt;=($E13*(1+$D$4)),"HABILITA","NO HABILITA")))</f>
        <v>NO OFERTADO</v>
      </c>
      <c r="U13" s="129">
        <f>'PRECIOS UNITARIOS'!J13</f>
        <v>0</v>
      </c>
      <c r="V13" s="251">
        <f>'EV TECNICA'!S13</f>
        <v>0</v>
      </c>
      <c r="W13" s="252" t="str">
        <f>+IF(U13=0,"NO OFERTADO",IF(V13="NO CUMPLE", NO HABILITA,IF(U13&lt;=($E13*(1+$D$4)),"HABILITA","NO HABILITA")))</f>
        <v>NO OFERTADO</v>
      </c>
      <c r="X13" s="129">
        <f>'PRECIOS UNITARIOS'!K13</f>
        <v>0</v>
      </c>
      <c r="Y13" s="251">
        <f>'EV TECNICA'!U13</f>
        <v>0</v>
      </c>
      <c r="Z13" s="252" t="str">
        <f>+IF(X13=0,"NO OFERTADO",IF(Y13="NO CUMPLE", NO HABILITA,IF(X13&lt;=($E13*(1+$D$4)),"HABILITA","NO HABILITA")))</f>
        <v>NO OFERTADO</v>
      </c>
      <c r="AA13" s="129">
        <f>'PRECIOS UNITARIOS'!L13</f>
        <v>0</v>
      </c>
      <c r="AB13" s="251">
        <f>'EV TECNICA'!W13</f>
        <v>0</v>
      </c>
      <c r="AC13" s="252" t="str">
        <f>+IF(AA13=0,"NO OFERTADO",IF(AB13="NO CUMPLE", NO HABILITA,IF(AA13&lt;=($E13*(1+$D$4)),"HABILITA","NO HABILITA")))</f>
        <v>NO OFERTADO</v>
      </c>
      <c r="AD13" s="129">
        <f>'PRECIOS UNITARIOS'!M13</f>
        <v>0</v>
      </c>
      <c r="AE13" s="251">
        <f>'EV TECNICA'!Y13</f>
        <v>0</v>
      </c>
      <c r="AF13" s="252" t="str">
        <f>+IF(AD13=0,"NO OFERTADO",IF(AE13="NO CUMPLE", NO HABILITA,IF(AD13&lt;=($E13*(1+$D$4)),"HABILITA","NO HABILITA")))</f>
        <v>NO OFERTADO</v>
      </c>
      <c r="AG13" s="129">
        <f>'PRECIOS UNITARIOS'!N13</f>
        <v>0</v>
      </c>
      <c r="AH13" s="251">
        <f>'EV TECNICA'!AA13</f>
        <v>0</v>
      </c>
      <c r="AI13" s="252" t="str">
        <f>+IF(AG13=0,"NO OFERTADO",IF(AH13="NO CUMPLE", NO HABILITA,IF(AG13&lt;=($E13*(1+$D$4)),"HABILITA","NO HABILITA")))</f>
        <v>NO OFERTADO</v>
      </c>
      <c r="AJ13" s="129">
        <f>'PRECIOS UNITARIOS'!O13</f>
        <v>0</v>
      </c>
      <c r="AK13" s="251">
        <f>'EV TECNICA'!AC13</f>
        <v>0</v>
      </c>
      <c r="AL13" s="252" t="str">
        <f>+IF(AJ13=0,"NO OFERTADO",IF(AK13="NO CUMPLE", NO HABILITA,IF(AJ13&lt;=($E13*(1+$D$4)),"HABILITA","NO HABILITA")))</f>
        <v>NO OFERTADO</v>
      </c>
      <c r="AM13" s="129">
        <f>'PRECIOS UNITARIOS'!P13</f>
        <v>6500</v>
      </c>
      <c r="AN13" s="251" t="str">
        <f>'EV TECNICA'!AE13</f>
        <v>CUMPLE</v>
      </c>
      <c r="AO13" s="252" t="str">
        <f>+IF(AM13=0,"NO OFERTADO",IF(AN13="NO CUMPLE", NO HABILITA,IF(AM13&lt;=($E13*(1+$D$4)),"HABILITA","NO HABILITA")))</f>
        <v>HABILITA</v>
      </c>
      <c r="AP13" s="129">
        <f>'PRECIOS UNITARIOS'!Q13</f>
        <v>0</v>
      </c>
      <c r="AQ13" s="251">
        <f>'EV TECNICA'!AG13</f>
        <v>0</v>
      </c>
      <c r="AR13" s="252" t="str">
        <f>+IF(AP13=0,"NO OFERTADO",IF(AQ13="NO CUMPLE", NO HABILITA,IF(AP13&lt;=($E13*(1+$D$4)),"HABILITA","NO HABILITA")))</f>
        <v>NO OFERTADO</v>
      </c>
      <c r="AS13" s="129">
        <f>'PRECIOS UNITARIOS'!R13</f>
        <v>0</v>
      </c>
      <c r="AT13" s="251">
        <f>'EV TECNICA'!AI13</f>
        <v>0</v>
      </c>
      <c r="AU13" s="252" t="str">
        <f>+IF(AS13=0,"NO OFERTADO",IF(AT13="NO CUMPLE", NO HABILITA,IF(AS13&lt;=($E13*(1+$D$4)),"HABILITA","NO HABILITA")))</f>
        <v>NO OFERTADO</v>
      </c>
      <c r="AV13" s="129">
        <f>'PRECIOS UNITARIOS'!S13</f>
        <v>0</v>
      </c>
      <c r="AW13" s="251">
        <f>'EV TECNICA'!AK13</f>
        <v>0</v>
      </c>
      <c r="AX13" s="252" t="str">
        <f>+IF(AV13=0,"NO OFERTADO",IF(AW13="NO CUMPLE", NO HABILITA,IF(AV13&lt;=($E13*(1+$D$4)),"HABILITA","NO HABILITA")))</f>
        <v>NO OFERTADO</v>
      </c>
      <c r="AY13" s="129">
        <f>'PRECIOS UNITARIOS'!T13</f>
        <v>0</v>
      </c>
      <c r="AZ13" s="251">
        <f>'EV TECNICA'!AM13</f>
        <v>0</v>
      </c>
      <c r="BA13" s="252" t="str">
        <f>+IF(AY13=0,"NO OFERTADO",IF(AZ13="NO CUMPLE", NO HABILITA,IF(AY13&lt;=($E13*(1+$D$4)),"HABILITA","NO HABILITA")))</f>
        <v>NO OFERTADO</v>
      </c>
      <c r="BB13" s="129">
        <f>'PRECIOS UNITARIOS'!U13</f>
        <v>0</v>
      </c>
      <c r="BC13" s="251">
        <f>'EV TECNICA'!AO13</f>
        <v>0</v>
      </c>
      <c r="BD13" s="252" t="str">
        <f>+IF(BB13=0,"NO OFERTADO",IF(BC13="NO CUMPLE", NO HABILITA,IF(BB13&lt;=($E13*(1+$D$4)),"HABILITA","NO HABILITA")))</f>
        <v>NO OFERTADO</v>
      </c>
      <c r="BE13" s="129">
        <f>'PRECIOS UNITARIOS'!V13</f>
        <v>0</v>
      </c>
      <c r="BF13" s="251">
        <f>'EV TECNICA'!AQ13</f>
        <v>0</v>
      </c>
      <c r="BG13" s="252" t="str">
        <f>+IF(BE13=0,"NO OFERTADO",IF(BF13="NO CUMPLE", NO HABILITA,IF(BE13&lt;=($E13*(1+$D$4)),"HABILITA","NO HABILITA")))</f>
        <v>NO OFERTADO</v>
      </c>
      <c r="BH13" s="129">
        <f>'PRECIOS UNITARIOS'!W13</f>
        <v>7020</v>
      </c>
      <c r="BI13" s="251" t="str">
        <f>'EV TECNICA'!AS13</f>
        <v>CUMPLE</v>
      </c>
      <c r="BJ13" s="252" t="str">
        <f>+IF(BH13=0,"NO OFERTADO",IF(BI13="NO CUMPLE", NO HABILITA,IF(BH13&lt;=($E13*(1+$D$4)),"HABILITA","NO HABILITA")))</f>
        <v>HABILITA</v>
      </c>
      <c r="BK13" s="129">
        <f>'PRECIOS UNITARIOS'!X13</f>
        <v>0</v>
      </c>
      <c r="BL13" s="251">
        <f>'EV TECNICA'!AU13</f>
        <v>0</v>
      </c>
      <c r="BM13" s="252" t="str">
        <f>+IF(BK13=0,"NO OFERTADO",IF(BL13="NO CUMPLE", NO HABILITA,IF(BK13&lt;=($E13*(1+$D$4)),"HABILITA","NO HABILITA")))</f>
        <v>NO OFERTADO</v>
      </c>
      <c r="BN13" s="129">
        <f>'PRECIOS UNITARIOS'!Y13</f>
        <v>0</v>
      </c>
      <c r="BO13" s="251">
        <f>'EV TECNICA'!AW13</f>
        <v>0</v>
      </c>
      <c r="BP13" s="252" t="str">
        <f>+IF(BN13=0,"NO OFERTADO",IF(BO13="NO CUMPLE", NO HABILITA,IF(BN13&lt;=($E13*(1+$D$4)),"HABILITA","NO HABILITA")))</f>
        <v>NO OFERTADO</v>
      </c>
      <c r="BQ13" s="129">
        <f>'PRECIOS UNITARIOS'!Z13</f>
        <v>0</v>
      </c>
      <c r="BR13" s="251">
        <f>'EV TECNICA'!AY13</f>
        <v>0</v>
      </c>
      <c r="BS13" s="252" t="str">
        <f>+IF(BQ13=0,"NO OFERTADO",IF(BR13="NO CUMPLE", NO HABILITA,IF(BQ13&lt;=($E13*(1+$D$4)),"HABILITA","NO HABILITA")))</f>
        <v>NO OFERTADO</v>
      </c>
      <c r="BT13" s="129">
        <f>'PRECIOS UNITARIOS'!AA13</f>
        <v>0</v>
      </c>
      <c r="BU13" s="251">
        <f>'EV TECNICA'!BA13</f>
        <v>0</v>
      </c>
      <c r="BV13" s="252" t="str">
        <f>+IF(BT13=0,"NO OFERTADO",IF(BU13="NO CUMPLE", NO HABILITA,IF(BT13&lt;=($E13*(1+$D$4)),"HABILITA","NO HABILITA")))</f>
        <v>NO OFERTADO</v>
      </c>
      <c r="BW13" s="129">
        <f>'PRECIOS UNITARIOS'!AB13</f>
        <v>0</v>
      </c>
      <c r="BX13" s="251">
        <f>'EV TECNICA'!BC13</f>
        <v>0</v>
      </c>
      <c r="BY13" s="252" t="str">
        <f>+IF(BW13=0,"NO OFERTADO",IF(BX13="NO CUMPLE", NO HABILITA,IF(BW13&lt;=($E13*(1+$D$4)),"HABILITA","NO HABILITA")))</f>
        <v>NO OFERTADO</v>
      </c>
      <c r="BZ13" s="129">
        <f>'PRECIOS UNITARIOS'!AC13</f>
        <v>0</v>
      </c>
      <c r="CA13" s="251">
        <f>'EV TECNICA'!BE13</f>
        <v>0</v>
      </c>
      <c r="CB13" s="252" t="str">
        <f>+IF(BZ13=0,"NO OFERTADO",IF(CA13="NO CUMPLE", NO HABILITA,IF(BZ13&lt;=($E13*(1+$D$4)),"HABILITA","NO HABILITA")))</f>
        <v>NO OFERTADO</v>
      </c>
      <c r="CC13" s="129">
        <f>'PRECIOS UNITARIOS'!AD13</f>
        <v>0</v>
      </c>
      <c r="CD13" s="251">
        <f>'EV TECNICA'!BG13</f>
        <v>0</v>
      </c>
      <c r="CE13" s="252" t="str">
        <f>+IF(CC13=0,"NO OFERTADO",IF(CD13="NO CUMPLE", NO HABILITA,IF(CC13&lt;=($E13*(1+$D$4)),"HABILITA","NO HABILITA")))</f>
        <v>NO OFERTADO</v>
      </c>
      <c r="CF13" s="129">
        <f>'PRECIOS UNITARIOS'!AE13</f>
        <v>0</v>
      </c>
      <c r="CG13" s="251">
        <f>'EV TECNICA'!BI13</f>
        <v>0</v>
      </c>
      <c r="CH13" s="252" t="str">
        <f>+IF(CF13=0,"NO OFERTADO",IF(CG13="NO CUMPLE", NO HABILITA,IF(CF13&lt;=($E13*(1+$D$4)),"HABILITA","NO HABILITA")))</f>
        <v>NO OFERTADO</v>
      </c>
    </row>
    <row r="14" spans="1:86" s="40" customFormat="1" ht="38.25" x14ac:dyDescent="0.2">
      <c r="A14" s="103">
        <v>5</v>
      </c>
      <c r="B14" s="202" t="s">
        <v>57</v>
      </c>
      <c r="C14" s="121" t="s">
        <v>52</v>
      </c>
      <c r="D14" s="146">
        <v>1</v>
      </c>
      <c r="E14" s="25">
        <v>34500</v>
      </c>
      <c r="F14" s="129">
        <f>'PRECIOS UNITARIOS'!E14</f>
        <v>0</v>
      </c>
      <c r="G14" s="251">
        <f>'EV TECNICA'!I14</f>
        <v>0</v>
      </c>
      <c r="H14" s="252" t="str">
        <f>+IF(F14=0,"NO OFERTADO",IF(G14="NO CUMPLE", NO HABILITA,IF(F14&lt;=($E14*(1+$D$4)),"HABILITA","NO HABILITA")))</f>
        <v>NO OFERTADO</v>
      </c>
      <c r="I14" s="129">
        <f>'PRECIOS UNITARIOS'!F14</f>
        <v>29600</v>
      </c>
      <c r="J14" s="251" t="str">
        <f>'EV TECNICA'!K14</f>
        <v>CUMPLE</v>
      </c>
      <c r="K14" s="252" t="str">
        <f>+IF(I14=0,"NO OFERTADO",IF(J14="NO CUMPLE", NO HABILITA,IF(I14&lt;=($E14*(1+$D$4)),"HABILITA","NO HABILITA")))</f>
        <v>HABILITA</v>
      </c>
      <c r="L14" s="129">
        <f>'PRECIOS UNITARIOS'!G14</f>
        <v>22000</v>
      </c>
      <c r="M14" s="251" t="str">
        <f>'EV TECNICA'!M14</f>
        <v>CUMPLE</v>
      </c>
      <c r="N14" s="252" t="str">
        <f>+IF(L14=0,"NO OFERTADO",IF(M14="NO CUMPLE", NO HABILITA,IF(L14&lt;=($E14*(1+$D$4)),"HABILITA","NO HABILITA")))</f>
        <v>HABILITA</v>
      </c>
      <c r="O14" s="129">
        <f>'PRECIOS UNITARIOS'!H14</f>
        <v>0</v>
      </c>
      <c r="P14" s="251">
        <f>'EV TECNICA'!O14</f>
        <v>0</v>
      </c>
      <c r="Q14" s="252" t="str">
        <f>+IF(O14=0,"NO OFERTADO",IF(P14="NO CUMPLE", NO HABILITA,IF(O14&lt;=($E14*(1+$D$4)),"HABILITA","NO HABILITA")))</f>
        <v>NO OFERTADO</v>
      </c>
      <c r="R14" s="129">
        <f>'PRECIOS UNITARIOS'!I14</f>
        <v>0</v>
      </c>
      <c r="S14" s="251">
        <f>'EV TECNICA'!Q14</f>
        <v>0</v>
      </c>
      <c r="T14" s="252" t="str">
        <f>+IF(R14=0,"NO OFERTADO",IF(S14="NO CUMPLE", NO HABILITA,IF(R14&lt;=($E14*(1+$D$4)),"HABILITA","NO HABILITA")))</f>
        <v>NO OFERTADO</v>
      </c>
      <c r="U14" s="129">
        <f>'PRECIOS UNITARIOS'!J14</f>
        <v>0</v>
      </c>
      <c r="V14" s="251">
        <f>'EV TECNICA'!S14</f>
        <v>0</v>
      </c>
      <c r="W14" s="252" t="str">
        <f>+IF(U14=0,"NO OFERTADO",IF(V14="NO CUMPLE", NO HABILITA,IF(U14&lt;=($E14*(1+$D$4)),"HABILITA","NO HABILITA")))</f>
        <v>NO OFERTADO</v>
      </c>
      <c r="X14" s="129">
        <f>'PRECIOS UNITARIOS'!K14</f>
        <v>0</v>
      </c>
      <c r="Y14" s="251">
        <f>'EV TECNICA'!U14</f>
        <v>0</v>
      </c>
      <c r="Z14" s="252" t="str">
        <f>+IF(X14=0,"NO OFERTADO",IF(Y14="NO CUMPLE", NO HABILITA,IF(X14&lt;=($E14*(1+$D$4)),"HABILITA","NO HABILITA")))</f>
        <v>NO OFERTADO</v>
      </c>
      <c r="AA14" s="129">
        <f>'PRECIOS UNITARIOS'!L14</f>
        <v>0</v>
      </c>
      <c r="AB14" s="251">
        <f>'EV TECNICA'!W14</f>
        <v>0</v>
      </c>
      <c r="AC14" s="252" t="str">
        <f>+IF(AA14=0,"NO OFERTADO",IF(AB14="NO CUMPLE", NO HABILITA,IF(AA14&lt;=($E14*(1+$D$4)),"HABILITA","NO HABILITA")))</f>
        <v>NO OFERTADO</v>
      </c>
      <c r="AD14" s="129">
        <f>'PRECIOS UNITARIOS'!M14</f>
        <v>0</v>
      </c>
      <c r="AE14" s="251">
        <f>'EV TECNICA'!Y14</f>
        <v>0</v>
      </c>
      <c r="AF14" s="252" t="str">
        <f>+IF(AD14=0,"NO OFERTADO",IF(AE14="NO CUMPLE", NO HABILITA,IF(AD14&lt;=($E14*(1+$D$4)),"HABILITA","NO HABILITA")))</f>
        <v>NO OFERTADO</v>
      </c>
      <c r="AG14" s="129">
        <f>'PRECIOS UNITARIOS'!N14</f>
        <v>0</v>
      </c>
      <c r="AH14" s="251">
        <f>'EV TECNICA'!AA14</f>
        <v>0</v>
      </c>
      <c r="AI14" s="252" t="str">
        <f>+IF(AG14=0,"NO OFERTADO",IF(AH14="NO CUMPLE", NO HABILITA,IF(AG14&lt;=($E14*(1+$D$4)),"HABILITA","NO HABILITA")))</f>
        <v>NO OFERTADO</v>
      </c>
      <c r="AJ14" s="129">
        <f>'PRECIOS UNITARIOS'!O14</f>
        <v>0</v>
      </c>
      <c r="AK14" s="251">
        <f>'EV TECNICA'!AC14</f>
        <v>0</v>
      </c>
      <c r="AL14" s="252" t="str">
        <f>+IF(AJ14=0,"NO OFERTADO",IF(AK14="NO CUMPLE", NO HABILITA,IF(AJ14&lt;=($E14*(1+$D$4)),"HABILITA","NO HABILITA")))</f>
        <v>NO OFERTADO</v>
      </c>
      <c r="AM14" s="129">
        <f>'PRECIOS UNITARIOS'!P14</f>
        <v>30000</v>
      </c>
      <c r="AN14" s="251" t="str">
        <f>'EV TECNICA'!AE14</f>
        <v>CUMPLE</v>
      </c>
      <c r="AO14" s="252" t="str">
        <f>+IF(AM14=0,"NO OFERTADO",IF(AN14="NO CUMPLE", NO HABILITA,IF(AM14&lt;=($E14*(1+$D$4)),"HABILITA","NO HABILITA")))</f>
        <v>HABILITA</v>
      </c>
      <c r="AP14" s="129">
        <f>'PRECIOS UNITARIOS'!Q14</f>
        <v>0</v>
      </c>
      <c r="AQ14" s="251">
        <f>'EV TECNICA'!AG14</f>
        <v>0</v>
      </c>
      <c r="AR14" s="252" t="str">
        <f>+IF(AP14=0,"NO OFERTADO",IF(AQ14="NO CUMPLE", NO HABILITA,IF(AP14&lt;=($E14*(1+$D$4)),"HABILITA","NO HABILITA")))</f>
        <v>NO OFERTADO</v>
      </c>
      <c r="AS14" s="129">
        <f>'PRECIOS UNITARIOS'!R14</f>
        <v>0</v>
      </c>
      <c r="AT14" s="251">
        <f>'EV TECNICA'!AI14</f>
        <v>0</v>
      </c>
      <c r="AU14" s="252" t="str">
        <f>+IF(AS14=0,"NO OFERTADO",IF(AT14="NO CUMPLE", NO HABILITA,IF(AS14&lt;=($E14*(1+$D$4)),"HABILITA","NO HABILITA")))</f>
        <v>NO OFERTADO</v>
      </c>
      <c r="AV14" s="129">
        <f>'PRECIOS UNITARIOS'!S14</f>
        <v>0</v>
      </c>
      <c r="AW14" s="251">
        <f>'EV TECNICA'!AK14</f>
        <v>0</v>
      </c>
      <c r="AX14" s="252" t="str">
        <f>+IF(AV14=0,"NO OFERTADO",IF(AW14="NO CUMPLE", NO HABILITA,IF(AV14&lt;=($E14*(1+$D$4)),"HABILITA","NO HABILITA")))</f>
        <v>NO OFERTADO</v>
      </c>
      <c r="AY14" s="129">
        <f>'PRECIOS UNITARIOS'!T14</f>
        <v>0</v>
      </c>
      <c r="AZ14" s="251">
        <f>'EV TECNICA'!AM14</f>
        <v>0</v>
      </c>
      <c r="BA14" s="252" t="str">
        <f>+IF(AY14=0,"NO OFERTADO",IF(AZ14="NO CUMPLE", NO HABILITA,IF(AY14&lt;=($E14*(1+$D$4)),"HABILITA","NO HABILITA")))</f>
        <v>NO OFERTADO</v>
      </c>
      <c r="BB14" s="129">
        <f>'PRECIOS UNITARIOS'!U14</f>
        <v>0</v>
      </c>
      <c r="BC14" s="251">
        <f>'EV TECNICA'!AO14</f>
        <v>0</v>
      </c>
      <c r="BD14" s="252" t="str">
        <f>+IF(BB14=0,"NO OFERTADO",IF(BC14="NO CUMPLE", NO HABILITA,IF(BB14&lt;=($E14*(1+$D$4)),"HABILITA","NO HABILITA")))</f>
        <v>NO OFERTADO</v>
      </c>
      <c r="BE14" s="129">
        <f>'PRECIOS UNITARIOS'!V14</f>
        <v>0</v>
      </c>
      <c r="BF14" s="251">
        <f>'EV TECNICA'!AQ14</f>
        <v>0</v>
      </c>
      <c r="BG14" s="252" t="str">
        <f>+IF(BE14=0,"NO OFERTADO",IF(BF14="NO CUMPLE", NO HABILITA,IF(BE14&lt;=($E14*(1+$D$4)),"HABILITA","NO HABILITA")))</f>
        <v>NO OFERTADO</v>
      </c>
      <c r="BH14" s="129">
        <f>'PRECIOS UNITARIOS'!W14</f>
        <v>0</v>
      </c>
      <c r="BI14" s="251">
        <f>'EV TECNICA'!AS14</f>
        <v>0</v>
      </c>
      <c r="BJ14" s="252" t="str">
        <f>+IF(BH14=0,"NO OFERTADO",IF(BI14="NO CUMPLE", NO HABILITA,IF(BH14&lt;=($E14*(1+$D$4)),"HABILITA","NO HABILITA")))</f>
        <v>NO OFERTADO</v>
      </c>
      <c r="BK14" s="129">
        <f>'PRECIOS UNITARIOS'!X14</f>
        <v>0</v>
      </c>
      <c r="BL14" s="251">
        <f>'EV TECNICA'!AU14</f>
        <v>0</v>
      </c>
      <c r="BM14" s="252" t="str">
        <f>+IF(BK14=0,"NO OFERTADO",IF(BL14="NO CUMPLE", NO HABILITA,IF(BK14&lt;=($E14*(1+$D$4)),"HABILITA","NO HABILITA")))</f>
        <v>NO OFERTADO</v>
      </c>
      <c r="BN14" s="129">
        <f>'PRECIOS UNITARIOS'!Y14</f>
        <v>0</v>
      </c>
      <c r="BO14" s="251">
        <f>'EV TECNICA'!AW14</f>
        <v>0</v>
      </c>
      <c r="BP14" s="252" t="str">
        <f>+IF(BN14=0,"NO OFERTADO",IF(BO14="NO CUMPLE", NO HABILITA,IF(BN14&lt;=($E14*(1+$D$4)),"HABILITA","NO HABILITA")))</f>
        <v>NO OFERTADO</v>
      </c>
      <c r="BQ14" s="129">
        <f>'PRECIOS UNITARIOS'!Z14</f>
        <v>0</v>
      </c>
      <c r="BR14" s="251">
        <f>'EV TECNICA'!AY14</f>
        <v>0</v>
      </c>
      <c r="BS14" s="252" t="str">
        <f>+IF(BQ14=0,"NO OFERTADO",IF(BR14="NO CUMPLE", NO HABILITA,IF(BQ14&lt;=($E14*(1+$D$4)),"HABILITA","NO HABILITA")))</f>
        <v>NO OFERTADO</v>
      </c>
      <c r="BT14" s="129">
        <f>'PRECIOS UNITARIOS'!AA14</f>
        <v>0</v>
      </c>
      <c r="BU14" s="251">
        <f>'EV TECNICA'!BA14</f>
        <v>0</v>
      </c>
      <c r="BV14" s="252" t="str">
        <f>+IF(BT14=0,"NO OFERTADO",IF(BU14="NO CUMPLE", NO HABILITA,IF(BT14&lt;=($E14*(1+$D$4)),"HABILITA","NO HABILITA")))</f>
        <v>NO OFERTADO</v>
      </c>
      <c r="BW14" s="129">
        <f>'PRECIOS UNITARIOS'!AB14</f>
        <v>0</v>
      </c>
      <c r="BX14" s="251">
        <f>'EV TECNICA'!BC14</f>
        <v>0</v>
      </c>
      <c r="BY14" s="252" t="str">
        <f>+IF(BW14=0,"NO OFERTADO",IF(BX14="NO CUMPLE", NO HABILITA,IF(BW14&lt;=($E14*(1+$D$4)),"HABILITA","NO HABILITA")))</f>
        <v>NO OFERTADO</v>
      </c>
      <c r="BZ14" s="129">
        <f>'PRECIOS UNITARIOS'!AC14</f>
        <v>0</v>
      </c>
      <c r="CA14" s="251">
        <f>'EV TECNICA'!BE14</f>
        <v>0</v>
      </c>
      <c r="CB14" s="252" t="str">
        <f>+IF(BZ14=0,"NO OFERTADO",IF(CA14="NO CUMPLE", NO HABILITA,IF(BZ14&lt;=($E14*(1+$D$4)),"HABILITA","NO HABILITA")))</f>
        <v>NO OFERTADO</v>
      </c>
      <c r="CC14" s="129">
        <f>'PRECIOS UNITARIOS'!AD14</f>
        <v>0</v>
      </c>
      <c r="CD14" s="251">
        <f>'EV TECNICA'!BG14</f>
        <v>0</v>
      </c>
      <c r="CE14" s="252" t="str">
        <f>+IF(CC14=0,"NO OFERTADO",IF(CD14="NO CUMPLE", NO HABILITA,IF(CC14&lt;=($E14*(1+$D$4)),"HABILITA","NO HABILITA")))</f>
        <v>NO OFERTADO</v>
      </c>
      <c r="CF14" s="129">
        <f>'PRECIOS UNITARIOS'!AE14</f>
        <v>0</v>
      </c>
      <c r="CG14" s="251">
        <f>'EV TECNICA'!BI14</f>
        <v>0</v>
      </c>
      <c r="CH14" s="252" t="str">
        <f>+IF(CF14=0,"NO OFERTADO",IF(CG14="NO CUMPLE", NO HABILITA,IF(CF14&lt;=($E14*(1+$D$4)),"HABILITA","NO HABILITA")))</f>
        <v>NO OFERTADO</v>
      </c>
    </row>
    <row r="15" spans="1:86" s="40" customFormat="1" ht="38.25" x14ac:dyDescent="0.2">
      <c r="A15" s="103">
        <v>6</v>
      </c>
      <c r="B15" s="202" t="s">
        <v>58</v>
      </c>
      <c r="C15" s="121" t="s">
        <v>52</v>
      </c>
      <c r="D15" s="146">
        <v>1</v>
      </c>
      <c r="E15" s="25">
        <v>34500</v>
      </c>
      <c r="F15" s="129">
        <f>'PRECIOS UNITARIOS'!E15</f>
        <v>0</v>
      </c>
      <c r="G15" s="251">
        <f>'EV TECNICA'!I15</f>
        <v>0</v>
      </c>
      <c r="H15" s="252" t="str">
        <f>+IF(F15=0,"NO OFERTADO",IF(G15="NO CUMPLE", NO HABILITA,IF(F15&lt;=($E15*(1+$D$4)),"HABILITA","NO HABILITA")))</f>
        <v>NO OFERTADO</v>
      </c>
      <c r="I15" s="129">
        <f>'PRECIOS UNITARIOS'!F15</f>
        <v>0</v>
      </c>
      <c r="J15" s="251">
        <f>'EV TECNICA'!K15</f>
        <v>0</v>
      </c>
      <c r="K15" s="252" t="str">
        <f>+IF(I15=0,"NO OFERTADO",IF(J15="NO CUMPLE", NO HABILITA,IF(I15&lt;=($E15*(1+$D$4)),"HABILITA","NO HABILITA")))</f>
        <v>NO OFERTADO</v>
      </c>
      <c r="L15" s="129">
        <f>'PRECIOS UNITARIOS'!G15</f>
        <v>20000</v>
      </c>
      <c r="M15" s="251" t="str">
        <f>'EV TECNICA'!M15</f>
        <v>CUMPLE</v>
      </c>
      <c r="N15" s="252" t="str">
        <f>+IF(L15=0,"NO OFERTADO",IF(M15="NO CUMPLE", NO HABILITA,IF(L15&lt;=($E15*(1+$D$4)),"HABILITA","NO HABILITA")))</f>
        <v>HABILITA</v>
      </c>
      <c r="O15" s="129">
        <f>'PRECIOS UNITARIOS'!H15</f>
        <v>0</v>
      </c>
      <c r="P15" s="251">
        <f>'EV TECNICA'!O15</f>
        <v>0</v>
      </c>
      <c r="Q15" s="252" t="str">
        <f>+IF(O15=0,"NO OFERTADO",IF(P15="NO CUMPLE", NO HABILITA,IF(O15&lt;=($E15*(1+$D$4)),"HABILITA","NO HABILITA")))</f>
        <v>NO OFERTADO</v>
      </c>
      <c r="R15" s="129">
        <f>'PRECIOS UNITARIOS'!I15</f>
        <v>0</v>
      </c>
      <c r="S15" s="251">
        <f>'EV TECNICA'!Q15</f>
        <v>0</v>
      </c>
      <c r="T15" s="252" t="str">
        <f>+IF(R15=0,"NO OFERTADO",IF(S15="NO CUMPLE", NO HABILITA,IF(R15&lt;=($E15*(1+$D$4)),"HABILITA","NO HABILITA")))</f>
        <v>NO OFERTADO</v>
      </c>
      <c r="U15" s="129">
        <f>'PRECIOS UNITARIOS'!J15</f>
        <v>0</v>
      </c>
      <c r="V15" s="251">
        <f>'EV TECNICA'!S15</f>
        <v>0</v>
      </c>
      <c r="W15" s="252" t="str">
        <f>+IF(U15=0,"NO OFERTADO",IF(V15="NO CUMPLE", NO HABILITA,IF(U15&lt;=($E15*(1+$D$4)),"HABILITA","NO HABILITA")))</f>
        <v>NO OFERTADO</v>
      </c>
      <c r="X15" s="129">
        <f>'PRECIOS UNITARIOS'!K15</f>
        <v>0</v>
      </c>
      <c r="Y15" s="251">
        <f>'EV TECNICA'!U15</f>
        <v>0</v>
      </c>
      <c r="Z15" s="252" t="str">
        <f>+IF(X15=0,"NO OFERTADO",IF(Y15="NO CUMPLE", NO HABILITA,IF(X15&lt;=($E15*(1+$D$4)),"HABILITA","NO HABILITA")))</f>
        <v>NO OFERTADO</v>
      </c>
      <c r="AA15" s="129">
        <f>'PRECIOS UNITARIOS'!L15</f>
        <v>0</v>
      </c>
      <c r="AB15" s="251">
        <f>'EV TECNICA'!W15</f>
        <v>0</v>
      </c>
      <c r="AC15" s="252" t="str">
        <f>+IF(AA15=0,"NO OFERTADO",IF(AB15="NO CUMPLE", NO HABILITA,IF(AA15&lt;=($E15*(1+$D$4)),"HABILITA","NO HABILITA")))</f>
        <v>NO OFERTADO</v>
      </c>
      <c r="AD15" s="129">
        <f>'PRECIOS UNITARIOS'!M15</f>
        <v>0</v>
      </c>
      <c r="AE15" s="251" t="str">
        <f>'EV TECNICA'!Y15</f>
        <v>NO CUMPLE</v>
      </c>
      <c r="AF15" s="252" t="s">
        <v>606</v>
      </c>
      <c r="AG15" s="129">
        <f>'PRECIOS UNITARIOS'!N15</f>
        <v>0</v>
      </c>
      <c r="AH15" s="251">
        <f>'EV TECNICA'!AA15</f>
        <v>0</v>
      </c>
      <c r="AI15" s="252" t="str">
        <f>+IF(AG15=0,"NO OFERTADO",IF(AH15="NO CUMPLE", NO HABILITA,IF(AG15&lt;=($E15*(1+$D$4)),"HABILITA","NO HABILITA")))</f>
        <v>NO OFERTADO</v>
      </c>
      <c r="AJ15" s="129">
        <f>'PRECIOS UNITARIOS'!O15</f>
        <v>0</v>
      </c>
      <c r="AK15" s="251">
        <f>'EV TECNICA'!AC15</f>
        <v>0</v>
      </c>
      <c r="AL15" s="252" t="str">
        <f>+IF(AJ15=0,"NO OFERTADO",IF(AK15="NO CUMPLE", NO HABILITA,IF(AJ15&lt;=($E15*(1+$D$4)),"HABILITA","NO HABILITA")))</f>
        <v>NO OFERTADO</v>
      </c>
      <c r="AM15" s="129">
        <f>'PRECIOS UNITARIOS'!P15</f>
        <v>30000</v>
      </c>
      <c r="AN15" s="251" t="str">
        <f>'EV TECNICA'!AE15</f>
        <v>CUMPLE</v>
      </c>
      <c r="AO15" s="252" t="str">
        <f>+IF(AM15=0,"NO OFERTADO",IF(AN15="NO CUMPLE", NO HABILITA,IF(AM15&lt;=($E15*(1+$D$4)),"HABILITA","NO HABILITA")))</f>
        <v>HABILITA</v>
      </c>
      <c r="AP15" s="129">
        <f>'PRECIOS UNITARIOS'!Q15</f>
        <v>0</v>
      </c>
      <c r="AQ15" s="251">
        <f>'EV TECNICA'!AG15</f>
        <v>0</v>
      </c>
      <c r="AR15" s="252" t="str">
        <f>+IF(AP15=0,"NO OFERTADO",IF(AQ15="NO CUMPLE", NO HABILITA,IF(AP15&lt;=($E15*(1+$D$4)),"HABILITA","NO HABILITA")))</f>
        <v>NO OFERTADO</v>
      </c>
      <c r="AS15" s="129">
        <f>'PRECIOS UNITARIOS'!R15</f>
        <v>0</v>
      </c>
      <c r="AT15" s="251">
        <f>'EV TECNICA'!AI15</f>
        <v>0</v>
      </c>
      <c r="AU15" s="252" t="str">
        <f>+IF(AS15=0,"NO OFERTADO",IF(AT15="NO CUMPLE", NO HABILITA,IF(AS15&lt;=($E15*(1+$D$4)),"HABILITA","NO HABILITA")))</f>
        <v>NO OFERTADO</v>
      </c>
      <c r="AV15" s="129">
        <f>'PRECIOS UNITARIOS'!S15</f>
        <v>0</v>
      </c>
      <c r="AW15" s="251">
        <f>'EV TECNICA'!AK15</f>
        <v>0</v>
      </c>
      <c r="AX15" s="252" t="str">
        <f>+IF(AV15=0,"NO OFERTADO",IF(AW15="NO CUMPLE", NO HABILITA,IF(AV15&lt;=($E15*(1+$D$4)),"HABILITA","NO HABILITA")))</f>
        <v>NO OFERTADO</v>
      </c>
      <c r="AY15" s="129">
        <f>'PRECIOS UNITARIOS'!T15</f>
        <v>0</v>
      </c>
      <c r="AZ15" s="251">
        <f>'EV TECNICA'!AM15</f>
        <v>0</v>
      </c>
      <c r="BA15" s="252" t="str">
        <f>+IF(AY15=0,"NO OFERTADO",IF(AZ15="NO CUMPLE", NO HABILITA,IF(AY15&lt;=($E15*(1+$D$4)),"HABILITA","NO HABILITA")))</f>
        <v>NO OFERTADO</v>
      </c>
      <c r="BB15" s="129">
        <f>'PRECIOS UNITARIOS'!U15</f>
        <v>0</v>
      </c>
      <c r="BC15" s="251">
        <f>'EV TECNICA'!AO15</f>
        <v>0</v>
      </c>
      <c r="BD15" s="252" t="str">
        <f>+IF(BB15=0,"NO OFERTADO",IF(BC15="NO CUMPLE", NO HABILITA,IF(BB15&lt;=($E15*(1+$D$4)),"HABILITA","NO HABILITA")))</f>
        <v>NO OFERTADO</v>
      </c>
      <c r="BE15" s="129">
        <f>'PRECIOS UNITARIOS'!V15</f>
        <v>0</v>
      </c>
      <c r="BF15" s="251">
        <f>'EV TECNICA'!AQ15</f>
        <v>0</v>
      </c>
      <c r="BG15" s="252" t="str">
        <f>+IF(BE15=0,"NO OFERTADO",IF(BF15="NO CUMPLE", NO HABILITA,IF(BE15&lt;=($E15*(1+$D$4)),"HABILITA","NO HABILITA")))</f>
        <v>NO OFERTADO</v>
      </c>
      <c r="BH15" s="129">
        <f>'PRECIOS UNITARIOS'!W15</f>
        <v>0</v>
      </c>
      <c r="BI15" s="251">
        <f>'EV TECNICA'!AS15</f>
        <v>0</v>
      </c>
      <c r="BJ15" s="252" t="str">
        <f>+IF(BH15=0,"NO OFERTADO",IF(BI15="NO CUMPLE", NO HABILITA,IF(BH15&lt;=($E15*(1+$D$4)),"HABILITA","NO HABILITA")))</f>
        <v>NO OFERTADO</v>
      </c>
      <c r="BK15" s="129">
        <f>'PRECIOS UNITARIOS'!X15</f>
        <v>0</v>
      </c>
      <c r="BL15" s="251">
        <f>'EV TECNICA'!AU15</f>
        <v>0</v>
      </c>
      <c r="BM15" s="252" t="str">
        <f>+IF(BK15=0,"NO OFERTADO",IF(BL15="NO CUMPLE", NO HABILITA,IF(BK15&lt;=($E15*(1+$D$4)),"HABILITA","NO HABILITA")))</f>
        <v>NO OFERTADO</v>
      </c>
      <c r="BN15" s="129">
        <f>'PRECIOS UNITARIOS'!Y15</f>
        <v>0</v>
      </c>
      <c r="BO15" s="251">
        <f>'EV TECNICA'!AW15</f>
        <v>0</v>
      </c>
      <c r="BP15" s="252" t="str">
        <f>+IF(BN15=0,"NO OFERTADO",IF(BO15="NO CUMPLE", NO HABILITA,IF(BN15&lt;=($E15*(1+$D$4)),"HABILITA","NO HABILITA")))</f>
        <v>NO OFERTADO</v>
      </c>
      <c r="BQ15" s="129">
        <f>'PRECIOS UNITARIOS'!Z15</f>
        <v>0</v>
      </c>
      <c r="BR15" s="251">
        <f>'EV TECNICA'!AY15</f>
        <v>0</v>
      </c>
      <c r="BS15" s="252" t="str">
        <f>+IF(BQ15=0,"NO OFERTADO",IF(BR15="NO CUMPLE", NO HABILITA,IF(BQ15&lt;=($E15*(1+$D$4)),"HABILITA","NO HABILITA")))</f>
        <v>NO OFERTADO</v>
      </c>
      <c r="BT15" s="129">
        <f>'PRECIOS UNITARIOS'!AA15</f>
        <v>0</v>
      </c>
      <c r="BU15" s="251">
        <f>'EV TECNICA'!BA15</f>
        <v>0</v>
      </c>
      <c r="BV15" s="252" t="str">
        <f>+IF(BT15=0,"NO OFERTADO",IF(BU15="NO CUMPLE", NO HABILITA,IF(BT15&lt;=($E15*(1+$D$4)),"HABILITA","NO HABILITA")))</f>
        <v>NO OFERTADO</v>
      </c>
      <c r="BW15" s="129">
        <f>'PRECIOS UNITARIOS'!AB15</f>
        <v>0</v>
      </c>
      <c r="BX15" s="251">
        <f>'EV TECNICA'!BC15</f>
        <v>0</v>
      </c>
      <c r="BY15" s="252" t="str">
        <f>+IF(BW15=0,"NO OFERTADO",IF(BX15="NO CUMPLE", NO HABILITA,IF(BW15&lt;=($E15*(1+$D$4)),"HABILITA","NO HABILITA")))</f>
        <v>NO OFERTADO</v>
      </c>
      <c r="BZ15" s="129">
        <f>'PRECIOS UNITARIOS'!AC15</f>
        <v>0</v>
      </c>
      <c r="CA15" s="251">
        <f>'EV TECNICA'!BE15</f>
        <v>0</v>
      </c>
      <c r="CB15" s="252" t="str">
        <f>+IF(BZ15=0,"NO OFERTADO",IF(CA15="NO CUMPLE", NO HABILITA,IF(BZ15&lt;=($E15*(1+$D$4)),"HABILITA","NO HABILITA")))</f>
        <v>NO OFERTADO</v>
      </c>
      <c r="CC15" s="129">
        <f>'PRECIOS UNITARIOS'!AD15</f>
        <v>0</v>
      </c>
      <c r="CD15" s="251">
        <f>'EV TECNICA'!BG15</f>
        <v>0</v>
      </c>
      <c r="CE15" s="252" t="str">
        <f>+IF(CC15=0,"NO OFERTADO",IF(CD15="NO CUMPLE", NO HABILITA,IF(CC15&lt;=($E15*(1+$D$4)),"HABILITA","NO HABILITA")))</f>
        <v>NO OFERTADO</v>
      </c>
      <c r="CF15" s="129">
        <f>'PRECIOS UNITARIOS'!AE15</f>
        <v>0</v>
      </c>
      <c r="CG15" s="251">
        <f>'EV TECNICA'!BI15</f>
        <v>0</v>
      </c>
      <c r="CH15" s="252" t="str">
        <f>+IF(CF15=0,"NO OFERTADO",IF(CG15="NO CUMPLE", NO HABILITA,IF(CF15&lt;=($E15*(1+$D$4)),"HABILITA","NO HABILITA")))</f>
        <v>NO OFERTADO</v>
      </c>
    </row>
    <row r="16" spans="1:86" s="40" customFormat="1" ht="38.25" x14ac:dyDescent="0.2">
      <c r="A16" s="103">
        <v>7</v>
      </c>
      <c r="B16" s="202" t="s">
        <v>59</v>
      </c>
      <c r="C16" s="121" t="s">
        <v>52</v>
      </c>
      <c r="D16" s="146">
        <v>1</v>
      </c>
      <c r="E16" s="25">
        <v>8672.4581999999991</v>
      </c>
      <c r="F16" s="129">
        <f>'PRECIOS UNITARIOS'!E16</f>
        <v>0</v>
      </c>
      <c r="G16" s="251">
        <f>'EV TECNICA'!I16</f>
        <v>0</v>
      </c>
      <c r="H16" s="252" t="str">
        <f>+IF(F16=0,"NO OFERTADO",IF(G16="NO CUMPLE", NO HABILITA,IF(F16&lt;=($E16*(1+$D$4)),"HABILITA","NO HABILITA")))</f>
        <v>NO OFERTADO</v>
      </c>
      <c r="I16" s="129">
        <f>'PRECIOS UNITARIOS'!F16</f>
        <v>8500</v>
      </c>
      <c r="J16" s="251" t="str">
        <f>'EV TECNICA'!K16</f>
        <v>CUMPLE</v>
      </c>
      <c r="K16" s="252" t="str">
        <f>+IF(I16=0,"NO OFERTADO",IF(J16="NO CUMPLE", NO HABILITA,IF(I16&lt;=($E16*(1+$D$4)),"HABILITA","NO HABILITA")))</f>
        <v>HABILITA</v>
      </c>
      <c r="L16" s="129">
        <f>'PRECIOS UNITARIOS'!G16</f>
        <v>7400</v>
      </c>
      <c r="M16" s="251" t="str">
        <f>'EV TECNICA'!M16</f>
        <v>CUMPLE</v>
      </c>
      <c r="N16" s="252" t="str">
        <f>+IF(L16=0,"NO OFERTADO",IF(M16="NO CUMPLE", NO HABILITA,IF(L16&lt;=($E16*(1+$D$4)),"HABILITA","NO HABILITA")))</f>
        <v>HABILITA</v>
      </c>
      <c r="O16" s="129">
        <f>'PRECIOS UNITARIOS'!H16</f>
        <v>0</v>
      </c>
      <c r="P16" s="251">
        <f>'EV TECNICA'!O16</f>
        <v>0</v>
      </c>
      <c r="Q16" s="252" t="str">
        <f>+IF(O16=0,"NO OFERTADO",IF(P16="NO CUMPLE", NO HABILITA,IF(O16&lt;=($E16*(1+$D$4)),"HABILITA","NO HABILITA")))</f>
        <v>NO OFERTADO</v>
      </c>
      <c r="R16" s="129">
        <f>'PRECIOS UNITARIOS'!I16</f>
        <v>0</v>
      </c>
      <c r="S16" s="251">
        <f>'EV TECNICA'!Q16</f>
        <v>0</v>
      </c>
      <c r="T16" s="252" t="str">
        <f>+IF(R16=0,"NO OFERTADO",IF(S16="NO CUMPLE", NO HABILITA,IF(R16&lt;=($E16*(1+$D$4)),"HABILITA","NO HABILITA")))</f>
        <v>NO OFERTADO</v>
      </c>
      <c r="U16" s="129">
        <f>'PRECIOS UNITARIOS'!J16</f>
        <v>0</v>
      </c>
      <c r="V16" s="251">
        <f>'EV TECNICA'!S16</f>
        <v>0</v>
      </c>
      <c r="W16" s="252" t="str">
        <f>+IF(U16=0,"NO OFERTADO",IF(V16="NO CUMPLE", NO HABILITA,IF(U16&lt;=($E16*(1+$D$4)),"HABILITA","NO HABILITA")))</f>
        <v>NO OFERTADO</v>
      </c>
      <c r="X16" s="129">
        <f>'PRECIOS UNITARIOS'!K16</f>
        <v>0</v>
      </c>
      <c r="Y16" s="251">
        <f>'EV TECNICA'!U16</f>
        <v>0</v>
      </c>
      <c r="Z16" s="252" t="str">
        <f>+IF(X16=0,"NO OFERTADO",IF(Y16="NO CUMPLE", NO HABILITA,IF(X16&lt;=($E16*(1+$D$4)),"HABILITA","NO HABILITA")))</f>
        <v>NO OFERTADO</v>
      </c>
      <c r="AA16" s="129">
        <f>'PRECIOS UNITARIOS'!L16</f>
        <v>0</v>
      </c>
      <c r="AB16" s="251">
        <f>'EV TECNICA'!W16</f>
        <v>0</v>
      </c>
      <c r="AC16" s="252" t="str">
        <f>+IF(AA16=0,"NO OFERTADO",IF(AB16="NO CUMPLE", NO HABILITA,IF(AA16&lt;=($E16*(1+$D$4)),"HABILITA","NO HABILITA")))</f>
        <v>NO OFERTADO</v>
      </c>
      <c r="AD16" s="129">
        <f>'PRECIOS UNITARIOS'!M16</f>
        <v>0</v>
      </c>
      <c r="AE16" s="251" t="str">
        <f>'EV TECNICA'!Y16</f>
        <v>NO CUMPLE</v>
      </c>
      <c r="AF16" s="252" t="s">
        <v>606</v>
      </c>
      <c r="AG16" s="129">
        <f>'PRECIOS UNITARIOS'!N16</f>
        <v>0</v>
      </c>
      <c r="AH16" s="251">
        <f>'EV TECNICA'!AA16</f>
        <v>0</v>
      </c>
      <c r="AI16" s="252" t="str">
        <f>+IF(AG16=0,"NO OFERTADO",IF(AH16="NO CUMPLE", NO HABILITA,IF(AG16&lt;=($E16*(1+$D$4)),"HABILITA","NO HABILITA")))</f>
        <v>NO OFERTADO</v>
      </c>
      <c r="AJ16" s="129">
        <f>'PRECIOS UNITARIOS'!O16</f>
        <v>0</v>
      </c>
      <c r="AK16" s="251">
        <f>'EV TECNICA'!AC16</f>
        <v>0</v>
      </c>
      <c r="AL16" s="252" t="str">
        <f>+IF(AJ16=0,"NO OFERTADO",IF(AK16="NO CUMPLE", NO HABILITA,IF(AJ16&lt;=($E16*(1+$D$4)),"HABILITA","NO HABILITA")))</f>
        <v>NO OFERTADO</v>
      </c>
      <c r="AM16" s="129">
        <f>'PRECIOS UNITARIOS'!P16</f>
        <v>6900</v>
      </c>
      <c r="AN16" s="251" t="str">
        <f>'EV TECNICA'!AE16</f>
        <v>CUMPLE</v>
      </c>
      <c r="AO16" s="252" t="str">
        <f>+IF(AM16=0,"NO OFERTADO",IF(AN16="NO CUMPLE", NO HABILITA,IF(AM16&lt;=($E16*(1+$D$4)),"HABILITA","NO HABILITA")))</f>
        <v>HABILITA</v>
      </c>
      <c r="AP16" s="129">
        <f>'PRECIOS UNITARIOS'!Q16</f>
        <v>0</v>
      </c>
      <c r="AQ16" s="251">
        <f>'EV TECNICA'!AG16</f>
        <v>0</v>
      </c>
      <c r="AR16" s="252" t="str">
        <f>+IF(AP16=0,"NO OFERTADO",IF(AQ16="NO CUMPLE", NO HABILITA,IF(AP16&lt;=($E16*(1+$D$4)),"HABILITA","NO HABILITA")))</f>
        <v>NO OFERTADO</v>
      </c>
      <c r="AS16" s="129">
        <f>'PRECIOS UNITARIOS'!R16</f>
        <v>0</v>
      </c>
      <c r="AT16" s="251">
        <f>'EV TECNICA'!AI16</f>
        <v>0</v>
      </c>
      <c r="AU16" s="252" t="str">
        <f>+IF(AS16=0,"NO OFERTADO",IF(AT16="NO CUMPLE", NO HABILITA,IF(AS16&lt;=($E16*(1+$D$4)),"HABILITA","NO HABILITA")))</f>
        <v>NO OFERTADO</v>
      </c>
      <c r="AV16" s="129">
        <f>'PRECIOS UNITARIOS'!S16</f>
        <v>0</v>
      </c>
      <c r="AW16" s="251">
        <f>'EV TECNICA'!AK16</f>
        <v>0</v>
      </c>
      <c r="AX16" s="252" t="str">
        <f>+IF(AV16=0,"NO OFERTADO",IF(AW16="NO CUMPLE", NO HABILITA,IF(AV16&lt;=($E16*(1+$D$4)),"HABILITA","NO HABILITA")))</f>
        <v>NO OFERTADO</v>
      </c>
      <c r="AY16" s="129">
        <f>'PRECIOS UNITARIOS'!T16</f>
        <v>0</v>
      </c>
      <c r="AZ16" s="251">
        <f>'EV TECNICA'!AM16</f>
        <v>0</v>
      </c>
      <c r="BA16" s="252" t="str">
        <f>+IF(AY16=0,"NO OFERTADO",IF(AZ16="NO CUMPLE", NO HABILITA,IF(AY16&lt;=($E16*(1+$D$4)),"HABILITA","NO HABILITA")))</f>
        <v>NO OFERTADO</v>
      </c>
      <c r="BB16" s="129">
        <f>'PRECIOS UNITARIOS'!U16</f>
        <v>0</v>
      </c>
      <c r="BC16" s="251">
        <f>'EV TECNICA'!AO16</f>
        <v>0</v>
      </c>
      <c r="BD16" s="252" t="str">
        <f>+IF(BB16=0,"NO OFERTADO",IF(BC16="NO CUMPLE", NO HABILITA,IF(BB16&lt;=($E16*(1+$D$4)),"HABILITA","NO HABILITA")))</f>
        <v>NO OFERTADO</v>
      </c>
      <c r="BE16" s="129">
        <f>'PRECIOS UNITARIOS'!V16</f>
        <v>0</v>
      </c>
      <c r="BF16" s="251">
        <f>'EV TECNICA'!AQ16</f>
        <v>0</v>
      </c>
      <c r="BG16" s="252" t="str">
        <f>+IF(BE16=0,"NO OFERTADO",IF(BF16="NO CUMPLE", NO HABILITA,IF(BE16&lt;=($E16*(1+$D$4)),"HABILITA","NO HABILITA")))</f>
        <v>NO OFERTADO</v>
      </c>
      <c r="BH16" s="129">
        <f>'PRECIOS UNITARIOS'!W16</f>
        <v>6735</v>
      </c>
      <c r="BI16" s="251" t="str">
        <f>'EV TECNICA'!AS16</f>
        <v>CUMPLE</v>
      </c>
      <c r="BJ16" s="252" t="str">
        <f>+IF(BH16=0,"NO OFERTADO",IF(BI16="NO CUMPLE", NO HABILITA,IF(BH16&lt;=($E16*(1+$D$4)),"HABILITA","NO HABILITA")))</f>
        <v>HABILITA</v>
      </c>
      <c r="BK16" s="129">
        <f>'PRECIOS UNITARIOS'!X16</f>
        <v>0</v>
      </c>
      <c r="BL16" s="251">
        <f>'EV TECNICA'!AU16</f>
        <v>0</v>
      </c>
      <c r="BM16" s="252" t="str">
        <f>+IF(BK16=0,"NO OFERTADO",IF(BL16="NO CUMPLE", NO HABILITA,IF(BK16&lt;=($E16*(1+$D$4)),"HABILITA","NO HABILITA")))</f>
        <v>NO OFERTADO</v>
      </c>
      <c r="BN16" s="129">
        <f>'PRECIOS UNITARIOS'!Y16</f>
        <v>0</v>
      </c>
      <c r="BO16" s="251">
        <f>'EV TECNICA'!AW16</f>
        <v>0</v>
      </c>
      <c r="BP16" s="252" t="str">
        <f>+IF(BN16=0,"NO OFERTADO",IF(BO16="NO CUMPLE", NO HABILITA,IF(BN16&lt;=($E16*(1+$D$4)),"HABILITA","NO HABILITA")))</f>
        <v>NO OFERTADO</v>
      </c>
      <c r="BQ16" s="129">
        <f>'PRECIOS UNITARIOS'!Z16</f>
        <v>0</v>
      </c>
      <c r="BR16" s="251">
        <f>'EV TECNICA'!AY16</f>
        <v>0</v>
      </c>
      <c r="BS16" s="252" t="str">
        <f>+IF(BQ16=0,"NO OFERTADO",IF(BR16="NO CUMPLE", NO HABILITA,IF(BQ16&lt;=($E16*(1+$D$4)),"HABILITA","NO HABILITA")))</f>
        <v>NO OFERTADO</v>
      </c>
      <c r="BT16" s="129">
        <f>'PRECIOS UNITARIOS'!AA16</f>
        <v>0</v>
      </c>
      <c r="BU16" s="251">
        <f>'EV TECNICA'!BA16</f>
        <v>0</v>
      </c>
      <c r="BV16" s="252" t="str">
        <f>+IF(BT16=0,"NO OFERTADO",IF(BU16="NO CUMPLE", NO HABILITA,IF(BT16&lt;=($E16*(1+$D$4)),"HABILITA","NO HABILITA")))</f>
        <v>NO OFERTADO</v>
      </c>
      <c r="BW16" s="129">
        <f>'PRECIOS UNITARIOS'!AB16</f>
        <v>0</v>
      </c>
      <c r="BX16" s="251">
        <f>'EV TECNICA'!BC16</f>
        <v>0</v>
      </c>
      <c r="BY16" s="252" t="str">
        <f>+IF(BW16=0,"NO OFERTADO",IF(BX16="NO CUMPLE", NO HABILITA,IF(BW16&lt;=($E16*(1+$D$4)),"HABILITA","NO HABILITA")))</f>
        <v>NO OFERTADO</v>
      </c>
      <c r="BZ16" s="129">
        <f>'PRECIOS UNITARIOS'!AC16</f>
        <v>0</v>
      </c>
      <c r="CA16" s="251">
        <f>'EV TECNICA'!BE16</f>
        <v>0</v>
      </c>
      <c r="CB16" s="252" t="str">
        <f>+IF(BZ16=0,"NO OFERTADO",IF(CA16="NO CUMPLE", NO HABILITA,IF(BZ16&lt;=($E16*(1+$D$4)),"HABILITA","NO HABILITA")))</f>
        <v>NO OFERTADO</v>
      </c>
      <c r="CC16" s="129">
        <f>'PRECIOS UNITARIOS'!AD16</f>
        <v>0</v>
      </c>
      <c r="CD16" s="251">
        <f>'EV TECNICA'!BG16</f>
        <v>0</v>
      </c>
      <c r="CE16" s="252" t="str">
        <f>+IF(CC16=0,"NO OFERTADO",IF(CD16="NO CUMPLE", NO HABILITA,IF(CC16&lt;=($E16*(1+$D$4)),"HABILITA","NO HABILITA")))</f>
        <v>NO OFERTADO</v>
      </c>
      <c r="CF16" s="129">
        <f>'PRECIOS UNITARIOS'!AE16</f>
        <v>0</v>
      </c>
      <c r="CG16" s="251">
        <f>'EV TECNICA'!BI16</f>
        <v>0</v>
      </c>
      <c r="CH16" s="252" t="str">
        <f>+IF(CF16=0,"NO OFERTADO",IF(CG16="NO CUMPLE", NO HABILITA,IF(CF16&lt;=($E16*(1+$D$4)),"HABILITA","NO HABILITA")))</f>
        <v>NO OFERTADO</v>
      </c>
    </row>
    <row r="17" spans="1:86" s="40" customFormat="1" ht="38.25" x14ac:dyDescent="0.2">
      <c r="A17" s="103">
        <v>8</v>
      </c>
      <c r="B17" s="202" t="s">
        <v>60</v>
      </c>
      <c r="C17" s="121" t="s">
        <v>52</v>
      </c>
      <c r="D17" s="146">
        <v>1</v>
      </c>
      <c r="E17" s="25">
        <v>6912.8290000000006</v>
      </c>
      <c r="F17" s="129">
        <f>'PRECIOS UNITARIOS'!E17</f>
        <v>0</v>
      </c>
      <c r="G17" s="251">
        <f>'EV TECNICA'!I17</f>
        <v>0</v>
      </c>
      <c r="H17" s="252" t="str">
        <f>+IF(F17=0,"NO OFERTADO",IF(G17="NO CUMPLE", NO HABILITA,IF(F17&lt;=($E17*(1+$D$4)),"HABILITA","NO HABILITA")))</f>
        <v>NO OFERTADO</v>
      </c>
      <c r="I17" s="129">
        <f>'PRECIOS UNITARIOS'!F17</f>
        <v>9000</v>
      </c>
      <c r="J17" s="251" t="str">
        <f>'EV TECNICA'!K17</f>
        <v>CUMPLE</v>
      </c>
      <c r="K17" s="252" t="str">
        <f>+IF(I17=0,"NO OFERTADO",IF(J17="NO CUMPLE", NO HABILITA,IF(I17&lt;=($E17*(1+$D$4)),"HABILITA","NO HABILITA")))</f>
        <v>NO HABILITA</v>
      </c>
      <c r="L17" s="129">
        <f>'PRECIOS UNITARIOS'!G17</f>
        <v>6550</v>
      </c>
      <c r="M17" s="251" t="str">
        <f>'EV TECNICA'!M17</f>
        <v>CUMPLE</v>
      </c>
      <c r="N17" s="252" t="str">
        <f>+IF(L17=0,"NO OFERTADO",IF(M17="NO CUMPLE", NO HABILITA,IF(L17&lt;=($E17*(1+$D$4)),"HABILITA","NO HABILITA")))</f>
        <v>HABILITA</v>
      </c>
      <c r="O17" s="129">
        <f>'PRECIOS UNITARIOS'!H17</f>
        <v>0</v>
      </c>
      <c r="P17" s="251">
        <f>'EV TECNICA'!O17</f>
        <v>0</v>
      </c>
      <c r="Q17" s="252" t="str">
        <f>+IF(O17=0,"NO OFERTADO",IF(P17="NO CUMPLE", NO HABILITA,IF(O17&lt;=($E17*(1+$D$4)),"HABILITA","NO HABILITA")))</f>
        <v>NO OFERTADO</v>
      </c>
      <c r="R17" s="129">
        <f>'PRECIOS UNITARIOS'!I17</f>
        <v>0</v>
      </c>
      <c r="S17" s="251">
        <f>'EV TECNICA'!Q17</f>
        <v>0</v>
      </c>
      <c r="T17" s="252" t="str">
        <f>+IF(R17=0,"NO OFERTADO",IF(S17="NO CUMPLE", NO HABILITA,IF(R17&lt;=($E17*(1+$D$4)),"HABILITA","NO HABILITA")))</f>
        <v>NO OFERTADO</v>
      </c>
      <c r="U17" s="129">
        <f>'PRECIOS UNITARIOS'!J17</f>
        <v>0</v>
      </c>
      <c r="V17" s="251">
        <f>'EV TECNICA'!S17</f>
        <v>0</v>
      </c>
      <c r="W17" s="252" t="str">
        <f>+IF(U17=0,"NO OFERTADO",IF(V17="NO CUMPLE", NO HABILITA,IF(U17&lt;=($E17*(1+$D$4)),"HABILITA","NO HABILITA")))</f>
        <v>NO OFERTADO</v>
      </c>
      <c r="X17" s="129">
        <f>'PRECIOS UNITARIOS'!K17</f>
        <v>0</v>
      </c>
      <c r="Y17" s="251">
        <f>'EV TECNICA'!U17</f>
        <v>0</v>
      </c>
      <c r="Z17" s="252" t="str">
        <f>+IF(X17=0,"NO OFERTADO",IF(Y17="NO CUMPLE", NO HABILITA,IF(X17&lt;=($E17*(1+$D$4)),"HABILITA","NO HABILITA")))</f>
        <v>NO OFERTADO</v>
      </c>
      <c r="AA17" s="129">
        <f>'PRECIOS UNITARIOS'!L17</f>
        <v>0</v>
      </c>
      <c r="AB17" s="251">
        <f>'EV TECNICA'!W17</f>
        <v>0</v>
      </c>
      <c r="AC17" s="252" t="str">
        <f>+IF(AA17=0,"NO OFERTADO",IF(AB17="NO CUMPLE", NO HABILITA,IF(AA17&lt;=($E17*(1+$D$4)),"HABILITA","NO HABILITA")))</f>
        <v>NO OFERTADO</v>
      </c>
      <c r="AD17" s="129">
        <f>'PRECIOS UNITARIOS'!M17</f>
        <v>0</v>
      </c>
      <c r="AE17" s="251" t="str">
        <f>'EV TECNICA'!Y17</f>
        <v>NO CUMPLE</v>
      </c>
      <c r="AF17" s="252" t="s">
        <v>606</v>
      </c>
      <c r="AG17" s="129">
        <f>'PRECIOS UNITARIOS'!N17</f>
        <v>0</v>
      </c>
      <c r="AH17" s="251">
        <f>'EV TECNICA'!AA17</f>
        <v>0</v>
      </c>
      <c r="AI17" s="252" t="str">
        <f>+IF(AG17=0,"NO OFERTADO",IF(AH17="NO CUMPLE", NO HABILITA,IF(AG17&lt;=($E17*(1+$D$4)),"HABILITA","NO HABILITA")))</f>
        <v>NO OFERTADO</v>
      </c>
      <c r="AJ17" s="129">
        <f>'PRECIOS UNITARIOS'!O17</f>
        <v>0</v>
      </c>
      <c r="AK17" s="251">
        <f>'EV TECNICA'!AC17</f>
        <v>0</v>
      </c>
      <c r="AL17" s="252" t="str">
        <f>+IF(AJ17=0,"NO OFERTADO",IF(AK17="NO CUMPLE", NO HABILITA,IF(AJ17&lt;=($E17*(1+$D$4)),"HABILITA","NO HABILITA")))</f>
        <v>NO OFERTADO</v>
      </c>
      <c r="AM17" s="129">
        <f>'PRECIOS UNITARIOS'!P17</f>
        <v>5500</v>
      </c>
      <c r="AN17" s="251" t="str">
        <f>'EV TECNICA'!AE17</f>
        <v>CUMPLE</v>
      </c>
      <c r="AO17" s="252" t="str">
        <f>+IF(AM17=0,"NO OFERTADO",IF(AN17="NO CUMPLE", NO HABILITA,IF(AM17&lt;=($E17*(1+$D$4)),"HABILITA","NO HABILITA")))</f>
        <v>HABILITA</v>
      </c>
      <c r="AP17" s="129">
        <f>'PRECIOS UNITARIOS'!Q17</f>
        <v>0</v>
      </c>
      <c r="AQ17" s="251">
        <f>'EV TECNICA'!AG17</f>
        <v>0</v>
      </c>
      <c r="AR17" s="252" t="str">
        <f>+IF(AP17=0,"NO OFERTADO",IF(AQ17="NO CUMPLE", NO HABILITA,IF(AP17&lt;=($E17*(1+$D$4)),"HABILITA","NO HABILITA")))</f>
        <v>NO OFERTADO</v>
      </c>
      <c r="AS17" s="129">
        <f>'PRECIOS UNITARIOS'!R17</f>
        <v>0</v>
      </c>
      <c r="AT17" s="251">
        <f>'EV TECNICA'!AI17</f>
        <v>0</v>
      </c>
      <c r="AU17" s="252" t="str">
        <f>+IF(AS17=0,"NO OFERTADO",IF(AT17="NO CUMPLE", NO HABILITA,IF(AS17&lt;=($E17*(1+$D$4)),"HABILITA","NO HABILITA")))</f>
        <v>NO OFERTADO</v>
      </c>
      <c r="AV17" s="129">
        <f>'PRECIOS UNITARIOS'!S17</f>
        <v>0</v>
      </c>
      <c r="AW17" s="251">
        <f>'EV TECNICA'!AK17</f>
        <v>0</v>
      </c>
      <c r="AX17" s="252" t="str">
        <f>+IF(AV17=0,"NO OFERTADO",IF(AW17="NO CUMPLE", NO HABILITA,IF(AV17&lt;=($E17*(1+$D$4)),"HABILITA","NO HABILITA")))</f>
        <v>NO OFERTADO</v>
      </c>
      <c r="AY17" s="129">
        <f>'PRECIOS UNITARIOS'!T17</f>
        <v>0</v>
      </c>
      <c r="AZ17" s="251">
        <f>'EV TECNICA'!AM17</f>
        <v>0</v>
      </c>
      <c r="BA17" s="252" t="str">
        <f>+IF(AY17=0,"NO OFERTADO",IF(AZ17="NO CUMPLE", NO HABILITA,IF(AY17&lt;=($E17*(1+$D$4)),"HABILITA","NO HABILITA")))</f>
        <v>NO OFERTADO</v>
      </c>
      <c r="BB17" s="129">
        <f>'PRECIOS UNITARIOS'!U17</f>
        <v>0</v>
      </c>
      <c r="BC17" s="251">
        <f>'EV TECNICA'!AO17</f>
        <v>0</v>
      </c>
      <c r="BD17" s="252" t="str">
        <f>+IF(BB17=0,"NO OFERTADO",IF(BC17="NO CUMPLE", NO HABILITA,IF(BB17&lt;=($E17*(1+$D$4)),"HABILITA","NO HABILITA")))</f>
        <v>NO OFERTADO</v>
      </c>
      <c r="BE17" s="129">
        <f>'PRECIOS UNITARIOS'!V17</f>
        <v>0</v>
      </c>
      <c r="BF17" s="251">
        <f>'EV TECNICA'!AQ17</f>
        <v>0</v>
      </c>
      <c r="BG17" s="252" t="str">
        <f>+IF(BE17=0,"NO OFERTADO",IF(BF17="NO CUMPLE", NO HABILITA,IF(BE17&lt;=($E17*(1+$D$4)),"HABILITA","NO HABILITA")))</f>
        <v>NO OFERTADO</v>
      </c>
      <c r="BH17" s="129">
        <f>'PRECIOS UNITARIOS'!W17</f>
        <v>6274</v>
      </c>
      <c r="BI17" s="251" t="str">
        <f>'EV TECNICA'!AS17</f>
        <v>CUMPLE</v>
      </c>
      <c r="BJ17" s="252" t="str">
        <f>+IF(BH17=0,"NO OFERTADO",IF(BI17="NO CUMPLE", NO HABILITA,IF(BH17&lt;=($E17*(1+$D$4)),"HABILITA","NO HABILITA")))</f>
        <v>HABILITA</v>
      </c>
      <c r="BK17" s="129">
        <f>'PRECIOS UNITARIOS'!X17</f>
        <v>0</v>
      </c>
      <c r="BL17" s="251">
        <f>'EV TECNICA'!AU17</f>
        <v>0</v>
      </c>
      <c r="BM17" s="252" t="str">
        <f>+IF(BK17=0,"NO OFERTADO",IF(BL17="NO CUMPLE", NO HABILITA,IF(BK17&lt;=($E17*(1+$D$4)),"HABILITA","NO HABILITA")))</f>
        <v>NO OFERTADO</v>
      </c>
      <c r="BN17" s="129">
        <f>'PRECIOS UNITARIOS'!Y17</f>
        <v>0</v>
      </c>
      <c r="BO17" s="251">
        <f>'EV TECNICA'!AW17</f>
        <v>0</v>
      </c>
      <c r="BP17" s="252" t="str">
        <f>+IF(BN17=0,"NO OFERTADO",IF(BO17="NO CUMPLE", NO HABILITA,IF(BN17&lt;=($E17*(1+$D$4)),"HABILITA","NO HABILITA")))</f>
        <v>NO OFERTADO</v>
      </c>
      <c r="BQ17" s="129">
        <f>'PRECIOS UNITARIOS'!Z17</f>
        <v>0</v>
      </c>
      <c r="BR17" s="251">
        <f>'EV TECNICA'!AY17</f>
        <v>0</v>
      </c>
      <c r="BS17" s="252" t="str">
        <f>+IF(BQ17=0,"NO OFERTADO",IF(BR17="NO CUMPLE", NO HABILITA,IF(BQ17&lt;=($E17*(1+$D$4)),"HABILITA","NO HABILITA")))</f>
        <v>NO OFERTADO</v>
      </c>
      <c r="BT17" s="129">
        <f>'PRECIOS UNITARIOS'!AA17</f>
        <v>0</v>
      </c>
      <c r="BU17" s="251">
        <f>'EV TECNICA'!BA17</f>
        <v>0</v>
      </c>
      <c r="BV17" s="252" t="str">
        <f>+IF(BT17=0,"NO OFERTADO",IF(BU17="NO CUMPLE", NO HABILITA,IF(BT17&lt;=($E17*(1+$D$4)),"HABILITA","NO HABILITA")))</f>
        <v>NO OFERTADO</v>
      </c>
      <c r="BW17" s="129">
        <f>'PRECIOS UNITARIOS'!AB17</f>
        <v>0</v>
      </c>
      <c r="BX17" s="251">
        <f>'EV TECNICA'!BC17</f>
        <v>0</v>
      </c>
      <c r="BY17" s="252" t="str">
        <f>+IF(BW17=0,"NO OFERTADO",IF(BX17="NO CUMPLE", NO HABILITA,IF(BW17&lt;=($E17*(1+$D$4)),"HABILITA","NO HABILITA")))</f>
        <v>NO OFERTADO</v>
      </c>
      <c r="BZ17" s="129">
        <f>'PRECIOS UNITARIOS'!AC17</f>
        <v>0</v>
      </c>
      <c r="CA17" s="251">
        <f>'EV TECNICA'!BE17</f>
        <v>0</v>
      </c>
      <c r="CB17" s="252" t="str">
        <f>+IF(BZ17=0,"NO OFERTADO",IF(CA17="NO CUMPLE", NO HABILITA,IF(BZ17&lt;=($E17*(1+$D$4)),"HABILITA","NO HABILITA")))</f>
        <v>NO OFERTADO</v>
      </c>
      <c r="CC17" s="129">
        <f>'PRECIOS UNITARIOS'!AD17</f>
        <v>0</v>
      </c>
      <c r="CD17" s="251">
        <f>'EV TECNICA'!BG17</f>
        <v>0</v>
      </c>
      <c r="CE17" s="252" t="str">
        <f>+IF(CC17=0,"NO OFERTADO",IF(CD17="NO CUMPLE", NO HABILITA,IF(CC17&lt;=($E17*(1+$D$4)),"HABILITA","NO HABILITA")))</f>
        <v>NO OFERTADO</v>
      </c>
      <c r="CF17" s="129">
        <f>'PRECIOS UNITARIOS'!AE17</f>
        <v>0</v>
      </c>
      <c r="CG17" s="251">
        <f>'EV TECNICA'!BI17</f>
        <v>0</v>
      </c>
      <c r="CH17" s="252" t="str">
        <f>+IF(CF17=0,"NO OFERTADO",IF(CG17="NO CUMPLE", NO HABILITA,IF(CF17&lt;=($E17*(1+$D$4)),"HABILITA","NO HABILITA")))</f>
        <v>NO OFERTADO</v>
      </c>
    </row>
    <row r="18" spans="1:86" s="40" customFormat="1" ht="38.25" x14ac:dyDescent="0.2">
      <c r="A18" s="103">
        <v>9</v>
      </c>
      <c r="B18" s="202" t="s">
        <v>61</v>
      </c>
      <c r="C18" s="121" t="s">
        <v>52</v>
      </c>
      <c r="D18" s="146">
        <v>1</v>
      </c>
      <c r="E18" s="25">
        <v>6912.8290000000006</v>
      </c>
      <c r="F18" s="129">
        <f>'PRECIOS UNITARIOS'!E18</f>
        <v>0</v>
      </c>
      <c r="G18" s="251">
        <f>'EV TECNICA'!I18</f>
        <v>0</v>
      </c>
      <c r="H18" s="252" t="str">
        <f>+IF(F18=0,"NO OFERTADO",IF(G18="NO CUMPLE", NO HABILITA,IF(F18&lt;=($E18*(1+$D$4)),"HABILITA","NO HABILITA")))</f>
        <v>NO OFERTADO</v>
      </c>
      <c r="I18" s="129">
        <f>'PRECIOS UNITARIOS'!F18</f>
        <v>8500</v>
      </c>
      <c r="J18" s="251" t="str">
        <f>'EV TECNICA'!K18</f>
        <v>CUMPLE</v>
      </c>
      <c r="K18" s="252" t="str">
        <f>+IF(I18=0,"NO OFERTADO",IF(J18="NO CUMPLE", NO HABILITA,IF(I18&lt;=($E18*(1+$D$4)),"HABILITA","NO HABILITA")))</f>
        <v>HABILITA</v>
      </c>
      <c r="L18" s="129">
        <f>'PRECIOS UNITARIOS'!G18</f>
        <v>6550</v>
      </c>
      <c r="M18" s="251" t="str">
        <f>'EV TECNICA'!M18</f>
        <v>CUMPLE</v>
      </c>
      <c r="N18" s="252" t="str">
        <f>+IF(L18=0,"NO OFERTADO",IF(M18="NO CUMPLE", NO HABILITA,IF(L18&lt;=($E18*(1+$D$4)),"HABILITA","NO HABILITA")))</f>
        <v>HABILITA</v>
      </c>
      <c r="O18" s="129">
        <f>'PRECIOS UNITARIOS'!H18</f>
        <v>0</v>
      </c>
      <c r="P18" s="251">
        <f>'EV TECNICA'!O18</f>
        <v>0</v>
      </c>
      <c r="Q18" s="252" t="str">
        <f>+IF(O18=0,"NO OFERTADO",IF(P18="NO CUMPLE", NO HABILITA,IF(O18&lt;=($E18*(1+$D$4)),"HABILITA","NO HABILITA")))</f>
        <v>NO OFERTADO</v>
      </c>
      <c r="R18" s="129">
        <f>'PRECIOS UNITARIOS'!I18</f>
        <v>0</v>
      </c>
      <c r="S18" s="251">
        <f>'EV TECNICA'!Q18</f>
        <v>0</v>
      </c>
      <c r="T18" s="252" t="str">
        <f>+IF(R18=0,"NO OFERTADO",IF(S18="NO CUMPLE", NO HABILITA,IF(R18&lt;=($E18*(1+$D$4)),"HABILITA","NO HABILITA")))</f>
        <v>NO OFERTADO</v>
      </c>
      <c r="U18" s="129">
        <f>'PRECIOS UNITARIOS'!J18</f>
        <v>0</v>
      </c>
      <c r="V18" s="251">
        <f>'EV TECNICA'!S18</f>
        <v>0</v>
      </c>
      <c r="W18" s="252" t="str">
        <f>+IF(U18=0,"NO OFERTADO",IF(V18="NO CUMPLE", NO HABILITA,IF(U18&lt;=($E18*(1+$D$4)),"HABILITA","NO HABILITA")))</f>
        <v>NO OFERTADO</v>
      </c>
      <c r="X18" s="129">
        <f>'PRECIOS UNITARIOS'!K18</f>
        <v>0</v>
      </c>
      <c r="Y18" s="251">
        <f>'EV TECNICA'!U18</f>
        <v>0</v>
      </c>
      <c r="Z18" s="252" t="str">
        <f>+IF(X18=0,"NO OFERTADO",IF(Y18="NO CUMPLE", NO HABILITA,IF(X18&lt;=($E18*(1+$D$4)),"HABILITA","NO HABILITA")))</f>
        <v>NO OFERTADO</v>
      </c>
      <c r="AA18" s="129">
        <f>'PRECIOS UNITARIOS'!L18</f>
        <v>0</v>
      </c>
      <c r="AB18" s="251">
        <f>'EV TECNICA'!W18</f>
        <v>0</v>
      </c>
      <c r="AC18" s="252" t="str">
        <f>+IF(AA18=0,"NO OFERTADO",IF(AB18="NO CUMPLE", NO HABILITA,IF(AA18&lt;=($E18*(1+$D$4)),"HABILITA","NO HABILITA")))</f>
        <v>NO OFERTADO</v>
      </c>
      <c r="AD18" s="129">
        <f>'PRECIOS UNITARIOS'!M18</f>
        <v>0</v>
      </c>
      <c r="AE18" s="251" t="str">
        <f>'EV TECNICA'!Y18</f>
        <v>NO CUMPLE</v>
      </c>
      <c r="AF18" s="252" t="s">
        <v>606</v>
      </c>
      <c r="AG18" s="129">
        <f>'PRECIOS UNITARIOS'!N18</f>
        <v>0</v>
      </c>
      <c r="AH18" s="251">
        <f>'EV TECNICA'!AA18</f>
        <v>0</v>
      </c>
      <c r="AI18" s="252" t="str">
        <f>+IF(AG18=0,"NO OFERTADO",IF(AH18="NO CUMPLE", NO HABILITA,IF(AG18&lt;=($E18*(1+$D$4)),"HABILITA","NO HABILITA")))</f>
        <v>NO OFERTADO</v>
      </c>
      <c r="AJ18" s="129">
        <f>'PRECIOS UNITARIOS'!O18</f>
        <v>0</v>
      </c>
      <c r="AK18" s="251">
        <f>'EV TECNICA'!AC18</f>
        <v>0</v>
      </c>
      <c r="AL18" s="252" t="str">
        <f>+IF(AJ18=0,"NO OFERTADO",IF(AK18="NO CUMPLE", NO HABILITA,IF(AJ18&lt;=($E18*(1+$D$4)),"HABILITA","NO HABILITA")))</f>
        <v>NO OFERTADO</v>
      </c>
      <c r="AM18" s="129">
        <f>'PRECIOS UNITARIOS'!P18</f>
        <v>5500</v>
      </c>
      <c r="AN18" s="251" t="str">
        <f>'EV TECNICA'!AE18</f>
        <v>CUMPLE</v>
      </c>
      <c r="AO18" s="252" t="str">
        <f>+IF(AM18=0,"NO OFERTADO",IF(AN18="NO CUMPLE", NO HABILITA,IF(AM18&lt;=($E18*(1+$D$4)),"HABILITA","NO HABILITA")))</f>
        <v>HABILITA</v>
      </c>
      <c r="AP18" s="129">
        <f>'PRECIOS UNITARIOS'!Q18</f>
        <v>0</v>
      </c>
      <c r="AQ18" s="251">
        <f>'EV TECNICA'!AG18</f>
        <v>0</v>
      </c>
      <c r="AR18" s="252" t="str">
        <f>+IF(AP18=0,"NO OFERTADO",IF(AQ18="NO CUMPLE", NO HABILITA,IF(AP18&lt;=($E18*(1+$D$4)),"HABILITA","NO HABILITA")))</f>
        <v>NO OFERTADO</v>
      </c>
      <c r="AS18" s="129">
        <f>'PRECIOS UNITARIOS'!R18</f>
        <v>0</v>
      </c>
      <c r="AT18" s="251">
        <f>'EV TECNICA'!AI18</f>
        <v>0</v>
      </c>
      <c r="AU18" s="252" t="str">
        <f>+IF(AS18=0,"NO OFERTADO",IF(AT18="NO CUMPLE", NO HABILITA,IF(AS18&lt;=($E18*(1+$D$4)),"HABILITA","NO HABILITA")))</f>
        <v>NO OFERTADO</v>
      </c>
      <c r="AV18" s="129">
        <f>'PRECIOS UNITARIOS'!S18</f>
        <v>0</v>
      </c>
      <c r="AW18" s="251">
        <f>'EV TECNICA'!AK18</f>
        <v>0</v>
      </c>
      <c r="AX18" s="252" t="str">
        <f>+IF(AV18=0,"NO OFERTADO",IF(AW18="NO CUMPLE", NO HABILITA,IF(AV18&lt;=($E18*(1+$D$4)),"HABILITA","NO HABILITA")))</f>
        <v>NO OFERTADO</v>
      </c>
      <c r="AY18" s="129">
        <f>'PRECIOS UNITARIOS'!T18</f>
        <v>0</v>
      </c>
      <c r="AZ18" s="251">
        <f>'EV TECNICA'!AM18</f>
        <v>0</v>
      </c>
      <c r="BA18" s="252" t="str">
        <f>+IF(AY18=0,"NO OFERTADO",IF(AZ18="NO CUMPLE", NO HABILITA,IF(AY18&lt;=($E18*(1+$D$4)),"HABILITA","NO HABILITA")))</f>
        <v>NO OFERTADO</v>
      </c>
      <c r="BB18" s="129">
        <f>'PRECIOS UNITARIOS'!U18</f>
        <v>0</v>
      </c>
      <c r="BC18" s="251">
        <f>'EV TECNICA'!AO18</f>
        <v>0</v>
      </c>
      <c r="BD18" s="252" t="str">
        <f>+IF(BB18=0,"NO OFERTADO",IF(BC18="NO CUMPLE", NO HABILITA,IF(BB18&lt;=($E18*(1+$D$4)),"HABILITA","NO HABILITA")))</f>
        <v>NO OFERTADO</v>
      </c>
      <c r="BE18" s="129">
        <f>'PRECIOS UNITARIOS'!V18</f>
        <v>0</v>
      </c>
      <c r="BF18" s="251">
        <f>'EV TECNICA'!AQ18</f>
        <v>0</v>
      </c>
      <c r="BG18" s="252" t="str">
        <f>+IF(BE18=0,"NO OFERTADO",IF(BF18="NO CUMPLE", NO HABILITA,IF(BE18&lt;=($E18*(1+$D$4)),"HABILITA","NO HABILITA")))</f>
        <v>NO OFERTADO</v>
      </c>
      <c r="BH18" s="129">
        <f>'PRECIOS UNITARIOS'!W18</f>
        <v>5638</v>
      </c>
      <c r="BI18" s="251" t="str">
        <f>'EV TECNICA'!AS18</f>
        <v>CUMPLE</v>
      </c>
      <c r="BJ18" s="252" t="str">
        <f>+IF(BH18=0,"NO OFERTADO",IF(BI18="NO CUMPLE", NO HABILITA,IF(BH18&lt;=($E18*(1+$D$4)),"HABILITA","NO HABILITA")))</f>
        <v>HABILITA</v>
      </c>
      <c r="BK18" s="129">
        <f>'PRECIOS UNITARIOS'!X18</f>
        <v>0</v>
      </c>
      <c r="BL18" s="251">
        <f>'EV TECNICA'!AU18</f>
        <v>0</v>
      </c>
      <c r="BM18" s="252" t="str">
        <f>+IF(BK18=0,"NO OFERTADO",IF(BL18="NO CUMPLE", NO HABILITA,IF(BK18&lt;=($E18*(1+$D$4)),"HABILITA","NO HABILITA")))</f>
        <v>NO OFERTADO</v>
      </c>
      <c r="BN18" s="129">
        <f>'PRECIOS UNITARIOS'!Y18</f>
        <v>0</v>
      </c>
      <c r="BO18" s="251">
        <f>'EV TECNICA'!AW18</f>
        <v>0</v>
      </c>
      <c r="BP18" s="252" t="str">
        <f>+IF(BN18=0,"NO OFERTADO",IF(BO18="NO CUMPLE", NO HABILITA,IF(BN18&lt;=($E18*(1+$D$4)),"HABILITA","NO HABILITA")))</f>
        <v>NO OFERTADO</v>
      </c>
      <c r="BQ18" s="129">
        <f>'PRECIOS UNITARIOS'!Z18</f>
        <v>0</v>
      </c>
      <c r="BR18" s="251">
        <f>'EV TECNICA'!AY18</f>
        <v>0</v>
      </c>
      <c r="BS18" s="252" t="str">
        <f>+IF(BQ18=0,"NO OFERTADO",IF(BR18="NO CUMPLE", NO HABILITA,IF(BQ18&lt;=($E18*(1+$D$4)),"HABILITA","NO HABILITA")))</f>
        <v>NO OFERTADO</v>
      </c>
      <c r="BT18" s="129">
        <f>'PRECIOS UNITARIOS'!AA18</f>
        <v>0</v>
      </c>
      <c r="BU18" s="251">
        <f>'EV TECNICA'!BA18</f>
        <v>0</v>
      </c>
      <c r="BV18" s="252" t="str">
        <f>+IF(BT18=0,"NO OFERTADO",IF(BU18="NO CUMPLE", NO HABILITA,IF(BT18&lt;=($E18*(1+$D$4)),"HABILITA","NO HABILITA")))</f>
        <v>NO OFERTADO</v>
      </c>
      <c r="BW18" s="129">
        <f>'PRECIOS UNITARIOS'!AB18</f>
        <v>0</v>
      </c>
      <c r="BX18" s="251">
        <f>'EV TECNICA'!BC18</f>
        <v>0</v>
      </c>
      <c r="BY18" s="252" t="str">
        <f>+IF(BW18=0,"NO OFERTADO",IF(BX18="NO CUMPLE", NO HABILITA,IF(BW18&lt;=($E18*(1+$D$4)),"HABILITA","NO HABILITA")))</f>
        <v>NO OFERTADO</v>
      </c>
      <c r="BZ18" s="129">
        <f>'PRECIOS UNITARIOS'!AC18</f>
        <v>0</v>
      </c>
      <c r="CA18" s="251">
        <f>'EV TECNICA'!BE18</f>
        <v>0</v>
      </c>
      <c r="CB18" s="252" t="str">
        <f>+IF(BZ18=0,"NO OFERTADO",IF(CA18="NO CUMPLE", NO HABILITA,IF(BZ18&lt;=($E18*(1+$D$4)),"HABILITA","NO HABILITA")))</f>
        <v>NO OFERTADO</v>
      </c>
      <c r="CC18" s="129">
        <f>'PRECIOS UNITARIOS'!AD18</f>
        <v>0</v>
      </c>
      <c r="CD18" s="251">
        <f>'EV TECNICA'!BG18</f>
        <v>0</v>
      </c>
      <c r="CE18" s="252" t="str">
        <f>+IF(CC18=0,"NO OFERTADO",IF(CD18="NO CUMPLE", NO HABILITA,IF(CC18&lt;=($E18*(1+$D$4)),"HABILITA","NO HABILITA")))</f>
        <v>NO OFERTADO</v>
      </c>
      <c r="CF18" s="129">
        <f>'PRECIOS UNITARIOS'!AE18</f>
        <v>0</v>
      </c>
      <c r="CG18" s="251">
        <f>'EV TECNICA'!BI18</f>
        <v>0</v>
      </c>
      <c r="CH18" s="252" t="str">
        <f>+IF(CF18=0,"NO OFERTADO",IF(CG18="NO CUMPLE", NO HABILITA,IF(CF18&lt;=($E18*(1+$D$4)),"HABILITA","NO HABILITA")))</f>
        <v>NO OFERTADO</v>
      </c>
    </row>
    <row r="19" spans="1:86" s="40" customFormat="1" ht="38.25" x14ac:dyDescent="0.2">
      <c r="A19" s="103">
        <v>10</v>
      </c>
      <c r="B19" s="202" t="s">
        <v>62</v>
      </c>
      <c r="C19" s="121" t="s">
        <v>52</v>
      </c>
      <c r="D19" s="146">
        <v>1</v>
      </c>
      <c r="E19" s="25">
        <v>6472.9217000000008</v>
      </c>
      <c r="F19" s="129">
        <f>'PRECIOS UNITARIOS'!E19</f>
        <v>0</v>
      </c>
      <c r="G19" s="251">
        <f>'EV TECNICA'!I19</f>
        <v>0</v>
      </c>
      <c r="H19" s="252" t="str">
        <f>+IF(F19=0,"NO OFERTADO",IF(G19="NO CUMPLE", NO HABILITA,IF(F19&lt;=($E19*(1+$D$4)),"HABILITA","NO HABILITA")))</f>
        <v>NO OFERTADO</v>
      </c>
      <c r="I19" s="129">
        <f>'PRECIOS UNITARIOS'!F19</f>
        <v>9000</v>
      </c>
      <c r="J19" s="251" t="str">
        <f>'EV TECNICA'!K19</f>
        <v>CUMPLE</v>
      </c>
      <c r="K19" s="252" t="str">
        <f>+IF(I19=0,"NO OFERTADO",IF(J19="NO CUMPLE", NO HABILITA,IF(I19&lt;=($E19*(1+$D$4)),"HABILITA","NO HABILITA")))</f>
        <v>NO HABILITA</v>
      </c>
      <c r="L19" s="129">
        <f>'PRECIOS UNITARIOS'!G19</f>
        <v>5450</v>
      </c>
      <c r="M19" s="251" t="str">
        <f>'EV TECNICA'!M19</f>
        <v>CUMPLE</v>
      </c>
      <c r="N19" s="252" t="str">
        <f>+IF(L19=0,"NO OFERTADO",IF(M19="NO CUMPLE", NO HABILITA,IF(L19&lt;=($E19*(1+$D$4)),"HABILITA","NO HABILITA")))</f>
        <v>HABILITA</v>
      </c>
      <c r="O19" s="129">
        <f>'PRECIOS UNITARIOS'!H19</f>
        <v>0</v>
      </c>
      <c r="P19" s="251">
        <f>'EV TECNICA'!O19</f>
        <v>0</v>
      </c>
      <c r="Q19" s="252" t="str">
        <f>+IF(O19=0,"NO OFERTADO",IF(P19="NO CUMPLE", NO HABILITA,IF(O19&lt;=($E19*(1+$D$4)),"HABILITA","NO HABILITA")))</f>
        <v>NO OFERTADO</v>
      </c>
      <c r="R19" s="129">
        <f>'PRECIOS UNITARIOS'!I19</f>
        <v>0</v>
      </c>
      <c r="S19" s="251">
        <f>'EV TECNICA'!Q19</f>
        <v>0</v>
      </c>
      <c r="T19" s="252" t="str">
        <f>+IF(R19=0,"NO OFERTADO",IF(S19="NO CUMPLE", NO HABILITA,IF(R19&lt;=($E19*(1+$D$4)),"HABILITA","NO HABILITA")))</f>
        <v>NO OFERTADO</v>
      </c>
      <c r="U19" s="129">
        <f>'PRECIOS UNITARIOS'!J19</f>
        <v>0</v>
      </c>
      <c r="V19" s="251">
        <f>'EV TECNICA'!S19</f>
        <v>0</v>
      </c>
      <c r="W19" s="252" t="str">
        <f>+IF(U19=0,"NO OFERTADO",IF(V19="NO CUMPLE", NO HABILITA,IF(U19&lt;=($E19*(1+$D$4)),"HABILITA","NO HABILITA")))</f>
        <v>NO OFERTADO</v>
      </c>
      <c r="X19" s="129">
        <f>'PRECIOS UNITARIOS'!K19</f>
        <v>0</v>
      </c>
      <c r="Y19" s="251">
        <f>'EV TECNICA'!U19</f>
        <v>0</v>
      </c>
      <c r="Z19" s="252" t="str">
        <f>+IF(X19=0,"NO OFERTADO",IF(Y19="NO CUMPLE", NO HABILITA,IF(X19&lt;=($E19*(1+$D$4)),"HABILITA","NO HABILITA")))</f>
        <v>NO OFERTADO</v>
      </c>
      <c r="AA19" s="129">
        <f>'PRECIOS UNITARIOS'!L19</f>
        <v>0</v>
      </c>
      <c r="AB19" s="251">
        <f>'EV TECNICA'!W19</f>
        <v>0</v>
      </c>
      <c r="AC19" s="252" t="str">
        <f>+IF(AA19=0,"NO OFERTADO",IF(AB19="NO CUMPLE", NO HABILITA,IF(AA19&lt;=($E19*(1+$D$4)),"HABILITA","NO HABILITA")))</f>
        <v>NO OFERTADO</v>
      </c>
      <c r="AD19" s="129">
        <f>'PRECIOS UNITARIOS'!M19</f>
        <v>0</v>
      </c>
      <c r="AE19" s="251" t="str">
        <f>'EV TECNICA'!Y19</f>
        <v>NO CUMPLE</v>
      </c>
      <c r="AF19" s="252" t="s">
        <v>606</v>
      </c>
      <c r="AG19" s="129">
        <f>'PRECIOS UNITARIOS'!N19</f>
        <v>0</v>
      </c>
      <c r="AH19" s="251">
        <f>'EV TECNICA'!AA19</f>
        <v>0</v>
      </c>
      <c r="AI19" s="252" t="str">
        <f>+IF(AG19=0,"NO OFERTADO",IF(AH19="NO CUMPLE", NO HABILITA,IF(AG19&lt;=($E19*(1+$D$4)),"HABILITA","NO HABILITA")))</f>
        <v>NO OFERTADO</v>
      </c>
      <c r="AJ19" s="129">
        <f>'PRECIOS UNITARIOS'!O19</f>
        <v>0</v>
      </c>
      <c r="AK19" s="251">
        <f>'EV TECNICA'!AC19</f>
        <v>0</v>
      </c>
      <c r="AL19" s="252" t="str">
        <f>+IF(AJ19=0,"NO OFERTADO",IF(AK19="NO CUMPLE", NO HABILITA,IF(AJ19&lt;=($E19*(1+$D$4)),"HABILITA","NO HABILITA")))</f>
        <v>NO OFERTADO</v>
      </c>
      <c r="AM19" s="129">
        <f>'PRECIOS UNITARIOS'!P19</f>
        <v>5150</v>
      </c>
      <c r="AN19" s="251" t="str">
        <f>'EV TECNICA'!AE19</f>
        <v>CUMPLE</v>
      </c>
      <c r="AO19" s="252" t="str">
        <f>+IF(AM19=0,"NO OFERTADO",IF(AN19="NO CUMPLE", NO HABILITA,IF(AM19&lt;=($E19*(1+$D$4)),"HABILITA","NO HABILITA")))</f>
        <v>HABILITA</v>
      </c>
      <c r="AP19" s="129">
        <f>'PRECIOS UNITARIOS'!Q19</f>
        <v>0</v>
      </c>
      <c r="AQ19" s="251">
        <f>'EV TECNICA'!AG19</f>
        <v>0</v>
      </c>
      <c r="AR19" s="252" t="str">
        <f>+IF(AP19=0,"NO OFERTADO",IF(AQ19="NO CUMPLE", NO HABILITA,IF(AP19&lt;=($E19*(1+$D$4)),"HABILITA","NO HABILITA")))</f>
        <v>NO OFERTADO</v>
      </c>
      <c r="AS19" s="129">
        <f>'PRECIOS UNITARIOS'!R19</f>
        <v>0</v>
      </c>
      <c r="AT19" s="251">
        <f>'EV TECNICA'!AI19</f>
        <v>0</v>
      </c>
      <c r="AU19" s="252" t="str">
        <f>+IF(AS19=0,"NO OFERTADO",IF(AT19="NO CUMPLE", NO HABILITA,IF(AS19&lt;=($E19*(1+$D$4)),"HABILITA","NO HABILITA")))</f>
        <v>NO OFERTADO</v>
      </c>
      <c r="AV19" s="129">
        <f>'PRECIOS UNITARIOS'!S19</f>
        <v>0</v>
      </c>
      <c r="AW19" s="251">
        <f>'EV TECNICA'!AK19</f>
        <v>0</v>
      </c>
      <c r="AX19" s="252" t="str">
        <f>+IF(AV19=0,"NO OFERTADO",IF(AW19="NO CUMPLE", NO HABILITA,IF(AV19&lt;=($E19*(1+$D$4)),"HABILITA","NO HABILITA")))</f>
        <v>NO OFERTADO</v>
      </c>
      <c r="AY19" s="129">
        <f>'PRECIOS UNITARIOS'!T19</f>
        <v>0</v>
      </c>
      <c r="AZ19" s="251">
        <f>'EV TECNICA'!AM19</f>
        <v>0</v>
      </c>
      <c r="BA19" s="252" t="str">
        <f>+IF(AY19=0,"NO OFERTADO",IF(AZ19="NO CUMPLE", NO HABILITA,IF(AY19&lt;=($E19*(1+$D$4)),"HABILITA","NO HABILITA")))</f>
        <v>NO OFERTADO</v>
      </c>
      <c r="BB19" s="129">
        <f>'PRECIOS UNITARIOS'!U19</f>
        <v>0</v>
      </c>
      <c r="BC19" s="251">
        <f>'EV TECNICA'!AO19</f>
        <v>0</v>
      </c>
      <c r="BD19" s="252" t="str">
        <f>+IF(BB19=0,"NO OFERTADO",IF(BC19="NO CUMPLE", NO HABILITA,IF(BB19&lt;=($E19*(1+$D$4)),"HABILITA","NO HABILITA")))</f>
        <v>NO OFERTADO</v>
      </c>
      <c r="BE19" s="129">
        <f>'PRECIOS UNITARIOS'!V19</f>
        <v>0</v>
      </c>
      <c r="BF19" s="251">
        <f>'EV TECNICA'!AQ19</f>
        <v>0</v>
      </c>
      <c r="BG19" s="252" t="str">
        <f>+IF(BE19=0,"NO OFERTADO",IF(BF19="NO CUMPLE", NO HABILITA,IF(BE19&lt;=($E19*(1+$D$4)),"HABILITA","NO HABILITA")))</f>
        <v>NO OFERTADO</v>
      </c>
      <c r="BH19" s="129">
        <f>'PRECIOS UNITARIOS'!W19</f>
        <v>5500</v>
      </c>
      <c r="BI19" s="251" t="str">
        <f>'EV TECNICA'!AS19</f>
        <v>CUMPLE</v>
      </c>
      <c r="BJ19" s="252" t="str">
        <f>+IF(BH19=0,"NO OFERTADO",IF(BI19="NO CUMPLE", NO HABILITA,IF(BH19&lt;=($E19*(1+$D$4)),"HABILITA","NO HABILITA")))</f>
        <v>HABILITA</v>
      </c>
      <c r="BK19" s="129">
        <f>'PRECIOS UNITARIOS'!X19</f>
        <v>0</v>
      </c>
      <c r="BL19" s="251">
        <f>'EV TECNICA'!AU19</f>
        <v>0</v>
      </c>
      <c r="BM19" s="252" t="str">
        <f>+IF(BK19=0,"NO OFERTADO",IF(BL19="NO CUMPLE", NO HABILITA,IF(BK19&lt;=($E19*(1+$D$4)),"HABILITA","NO HABILITA")))</f>
        <v>NO OFERTADO</v>
      </c>
      <c r="BN19" s="129">
        <f>'PRECIOS UNITARIOS'!Y19</f>
        <v>0</v>
      </c>
      <c r="BO19" s="251">
        <f>'EV TECNICA'!AW19</f>
        <v>0</v>
      </c>
      <c r="BP19" s="252" t="str">
        <f>+IF(BN19=0,"NO OFERTADO",IF(BO19="NO CUMPLE", NO HABILITA,IF(BN19&lt;=($E19*(1+$D$4)),"HABILITA","NO HABILITA")))</f>
        <v>NO OFERTADO</v>
      </c>
      <c r="BQ19" s="129">
        <f>'PRECIOS UNITARIOS'!Z19</f>
        <v>0</v>
      </c>
      <c r="BR19" s="251">
        <f>'EV TECNICA'!AY19</f>
        <v>0</v>
      </c>
      <c r="BS19" s="252" t="str">
        <f>+IF(BQ19=0,"NO OFERTADO",IF(BR19="NO CUMPLE", NO HABILITA,IF(BQ19&lt;=($E19*(1+$D$4)),"HABILITA","NO HABILITA")))</f>
        <v>NO OFERTADO</v>
      </c>
      <c r="BT19" s="129">
        <f>'PRECIOS UNITARIOS'!AA19</f>
        <v>0</v>
      </c>
      <c r="BU19" s="251">
        <f>'EV TECNICA'!BA19</f>
        <v>0</v>
      </c>
      <c r="BV19" s="252" t="str">
        <f>+IF(BT19=0,"NO OFERTADO",IF(BU19="NO CUMPLE", NO HABILITA,IF(BT19&lt;=($E19*(1+$D$4)),"HABILITA","NO HABILITA")))</f>
        <v>NO OFERTADO</v>
      </c>
      <c r="BW19" s="129">
        <f>'PRECIOS UNITARIOS'!AB19</f>
        <v>0</v>
      </c>
      <c r="BX19" s="251">
        <f>'EV TECNICA'!BC19</f>
        <v>0</v>
      </c>
      <c r="BY19" s="252" t="str">
        <f>+IF(BW19=0,"NO OFERTADO",IF(BX19="NO CUMPLE", NO HABILITA,IF(BW19&lt;=($E19*(1+$D$4)),"HABILITA","NO HABILITA")))</f>
        <v>NO OFERTADO</v>
      </c>
      <c r="BZ19" s="129">
        <f>'PRECIOS UNITARIOS'!AC19</f>
        <v>0</v>
      </c>
      <c r="CA19" s="251">
        <f>'EV TECNICA'!BE19</f>
        <v>0</v>
      </c>
      <c r="CB19" s="252" t="str">
        <f>+IF(BZ19=0,"NO OFERTADO",IF(CA19="NO CUMPLE", NO HABILITA,IF(BZ19&lt;=($E19*(1+$D$4)),"HABILITA","NO HABILITA")))</f>
        <v>NO OFERTADO</v>
      </c>
      <c r="CC19" s="129">
        <f>'PRECIOS UNITARIOS'!AD19</f>
        <v>0</v>
      </c>
      <c r="CD19" s="251">
        <f>'EV TECNICA'!BG19</f>
        <v>0</v>
      </c>
      <c r="CE19" s="252" t="str">
        <f>+IF(CC19=0,"NO OFERTADO",IF(CD19="NO CUMPLE", NO HABILITA,IF(CC19&lt;=($E19*(1+$D$4)),"HABILITA","NO HABILITA")))</f>
        <v>NO OFERTADO</v>
      </c>
      <c r="CF19" s="129">
        <f>'PRECIOS UNITARIOS'!AE19</f>
        <v>0</v>
      </c>
      <c r="CG19" s="251">
        <f>'EV TECNICA'!BI19</f>
        <v>0</v>
      </c>
      <c r="CH19" s="252" t="str">
        <f>+IF(CF19=0,"NO OFERTADO",IF(CG19="NO CUMPLE", NO HABILITA,IF(CF19&lt;=($E19*(1+$D$4)),"HABILITA","NO HABILITA")))</f>
        <v>NO OFERTADO</v>
      </c>
    </row>
    <row r="20" spans="1:86" s="40" customFormat="1" ht="38.25" x14ac:dyDescent="0.2">
      <c r="A20" s="103">
        <v>11</v>
      </c>
      <c r="B20" s="202" t="s">
        <v>63</v>
      </c>
      <c r="C20" s="121" t="s">
        <v>52</v>
      </c>
      <c r="D20" s="146">
        <v>1</v>
      </c>
      <c r="E20" s="25">
        <v>8034</v>
      </c>
      <c r="F20" s="129">
        <f>'PRECIOS UNITARIOS'!E20</f>
        <v>0</v>
      </c>
      <c r="G20" s="251">
        <f>'EV TECNICA'!I20</f>
        <v>0</v>
      </c>
      <c r="H20" s="252" t="str">
        <f>+IF(F20=0,"NO OFERTADO",IF(G20="NO CUMPLE", NO HABILITA,IF(F20&lt;=($E20*(1+$D$4)),"HABILITA","NO HABILITA")))</f>
        <v>NO OFERTADO</v>
      </c>
      <c r="I20" s="129">
        <f>'PRECIOS UNITARIOS'!F20</f>
        <v>8000</v>
      </c>
      <c r="J20" s="251" t="str">
        <f>'EV TECNICA'!K20</f>
        <v>CUMPLE</v>
      </c>
      <c r="K20" s="252" t="str">
        <f>+IF(I20=0,"NO OFERTADO",IF(J20="NO CUMPLE", NO HABILITA,IF(I20&lt;=($E20*(1+$D$4)),"HABILITA","NO HABILITA")))</f>
        <v>HABILITA</v>
      </c>
      <c r="L20" s="129">
        <f>'PRECIOS UNITARIOS'!G20</f>
        <v>5750</v>
      </c>
      <c r="M20" s="251" t="str">
        <f>'EV TECNICA'!M20</f>
        <v>CUMPLE</v>
      </c>
      <c r="N20" s="252" t="str">
        <f>+IF(L20=0,"NO OFERTADO",IF(M20="NO CUMPLE", NO HABILITA,IF(L20&lt;=($E20*(1+$D$4)),"HABILITA","NO HABILITA")))</f>
        <v>HABILITA</v>
      </c>
      <c r="O20" s="129">
        <f>'PRECIOS UNITARIOS'!H20</f>
        <v>0</v>
      </c>
      <c r="P20" s="251">
        <f>'EV TECNICA'!O20</f>
        <v>0</v>
      </c>
      <c r="Q20" s="252" t="str">
        <f>+IF(O20=0,"NO OFERTADO",IF(P20="NO CUMPLE", NO HABILITA,IF(O20&lt;=($E20*(1+$D$4)),"HABILITA","NO HABILITA")))</f>
        <v>NO OFERTADO</v>
      </c>
      <c r="R20" s="129">
        <f>'PRECIOS UNITARIOS'!I20</f>
        <v>0</v>
      </c>
      <c r="S20" s="251">
        <f>'EV TECNICA'!Q20</f>
        <v>0</v>
      </c>
      <c r="T20" s="252" t="str">
        <f>+IF(R20=0,"NO OFERTADO",IF(S20="NO CUMPLE", NO HABILITA,IF(R20&lt;=($E20*(1+$D$4)),"HABILITA","NO HABILITA")))</f>
        <v>NO OFERTADO</v>
      </c>
      <c r="U20" s="129">
        <f>'PRECIOS UNITARIOS'!J20</f>
        <v>0</v>
      </c>
      <c r="V20" s="251">
        <f>'EV TECNICA'!S20</f>
        <v>0</v>
      </c>
      <c r="W20" s="252" t="str">
        <f>+IF(U20=0,"NO OFERTADO",IF(V20="NO CUMPLE", NO HABILITA,IF(U20&lt;=($E20*(1+$D$4)),"HABILITA","NO HABILITA")))</f>
        <v>NO OFERTADO</v>
      </c>
      <c r="X20" s="129">
        <f>'PRECIOS UNITARIOS'!K20</f>
        <v>0</v>
      </c>
      <c r="Y20" s="251">
        <f>'EV TECNICA'!U20</f>
        <v>0</v>
      </c>
      <c r="Z20" s="252" t="str">
        <f>+IF(X20=0,"NO OFERTADO",IF(Y20="NO CUMPLE", NO HABILITA,IF(X20&lt;=($E20*(1+$D$4)),"HABILITA","NO HABILITA")))</f>
        <v>NO OFERTADO</v>
      </c>
      <c r="AA20" s="129">
        <f>'PRECIOS UNITARIOS'!L20</f>
        <v>0</v>
      </c>
      <c r="AB20" s="251">
        <f>'EV TECNICA'!W20</f>
        <v>0</v>
      </c>
      <c r="AC20" s="252" t="str">
        <f>+IF(AA20=0,"NO OFERTADO",IF(AB20="NO CUMPLE", NO HABILITA,IF(AA20&lt;=($E20*(1+$D$4)),"HABILITA","NO HABILITA")))</f>
        <v>NO OFERTADO</v>
      </c>
      <c r="AD20" s="129">
        <f>'PRECIOS UNITARIOS'!M20</f>
        <v>0</v>
      </c>
      <c r="AE20" s="251" t="str">
        <f>'EV TECNICA'!Y20</f>
        <v>NO CUMPLE</v>
      </c>
      <c r="AF20" s="252" t="s">
        <v>606</v>
      </c>
      <c r="AG20" s="129">
        <f>'PRECIOS UNITARIOS'!N20</f>
        <v>0</v>
      </c>
      <c r="AH20" s="251">
        <f>'EV TECNICA'!AA20</f>
        <v>0</v>
      </c>
      <c r="AI20" s="252" t="str">
        <f>+IF(AG20=0,"NO OFERTADO",IF(AH20="NO CUMPLE", NO HABILITA,IF(AG20&lt;=($E20*(1+$D$4)),"HABILITA","NO HABILITA")))</f>
        <v>NO OFERTADO</v>
      </c>
      <c r="AJ20" s="129">
        <f>'PRECIOS UNITARIOS'!O20</f>
        <v>0</v>
      </c>
      <c r="AK20" s="251">
        <f>'EV TECNICA'!AC20</f>
        <v>0</v>
      </c>
      <c r="AL20" s="252" t="str">
        <f>+IF(AJ20=0,"NO OFERTADO",IF(AK20="NO CUMPLE", NO HABILITA,IF(AJ20&lt;=($E20*(1+$D$4)),"HABILITA","NO HABILITA")))</f>
        <v>NO OFERTADO</v>
      </c>
      <c r="AM20" s="129">
        <f>'PRECIOS UNITARIOS'!P20</f>
        <v>6500</v>
      </c>
      <c r="AN20" s="251" t="str">
        <f>'EV TECNICA'!AE20</f>
        <v>CUMPLE</v>
      </c>
      <c r="AO20" s="252" t="str">
        <f>+IF(AM20=0,"NO OFERTADO",IF(AN20="NO CUMPLE", NO HABILITA,IF(AM20&lt;=($E20*(1+$D$4)),"HABILITA","NO HABILITA")))</f>
        <v>HABILITA</v>
      </c>
      <c r="AP20" s="129">
        <f>'PRECIOS UNITARIOS'!Q20</f>
        <v>0</v>
      </c>
      <c r="AQ20" s="251">
        <f>'EV TECNICA'!AG20</f>
        <v>0</v>
      </c>
      <c r="AR20" s="252" t="str">
        <f>+IF(AP20=0,"NO OFERTADO",IF(AQ20="NO CUMPLE", NO HABILITA,IF(AP20&lt;=($E20*(1+$D$4)),"HABILITA","NO HABILITA")))</f>
        <v>NO OFERTADO</v>
      </c>
      <c r="AS20" s="129">
        <f>'PRECIOS UNITARIOS'!R20</f>
        <v>0</v>
      </c>
      <c r="AT20" s="251">
        <f>'EV TECNICA'!AI20</f>
        <v>0</v>
      </c>
      <c r="AU20" s="252" t="str">
        <f>+IF(AS20=0,"NO OFERTADO",IF(AT20="NO CUMPLE", NO HABILITA,IF(AS20&lt;=($E20*(1+$D$4)),"HABILITA","NO HABILITA")))</f>
        <v>NO OFERTADO</v>
      </c>
      <c r="AV20" s="129">
        <f>'PRECIOS UNITARIOS'!S20</f>
        <v>0</v>
      </c>
      <c r="AW20" s="251">
        <f>'EV TECNICA'!AK20</f>
        <v>0</v>
      </c>
      <c r="AX20" s="252" t="str">
        <f>+IF(AV20=0,"NO OFERTADO",IF(AW20="NO CUMPLE", NO HABILITA,IF(AV20&lt;=($E20*(1+$D$4)),"HABILITA","NO HABILITA")))</f>
        <v>NO OFERTADO</v>
      </c>
      <c r="AY20" s="129">
        <f>'PRECIOS UNITARIOS'!T20</f>
        <v>0</v>
      </c>
      <c r="AZ20" s="251">
        <f>'EV TECNICA'!AM20</f>
        <v>0</v>
      </c>
      <c r="BA20" s="252" t="str">
        <f>+IF(AY20=0,"NO OFERTADO",IF(AZ20="NO CUMPLE", NO HABILITA,IF(AY20&lt;=($E20*(1+$D$4)),"HABILITA","NO HABILITA")))</f>
        <v>NO OFERTADO</v>
      </c>
      <c r="BB20" s="129">
        <f>'PRECIOS UNITARIOS'!U20</f>
        <v>0</v>
      </c>
      <c r="BC20" s="251">
        <f>'EV TECNICA'!AO20</f>
        <v>0</v>
      </c>
      <c r="BD20" s="252" t="str">
        <f>+IF(BB20=0,"NO OFERTADO",IF(BC20="NO CUMPLE", NO HABILITA,IF(BB20&lt;=($E20*(1+$D$4)),"HABILITA","NO HABILITA")))</f>
        <v>NO OFERTADO</v>
      </c>
      <c r="BE20" s="129">
        <f>'PRECIOS UNITARIOS'!V20</f>
        <v>0</v>
      </c>
      <c r="BF20" s="251">
        <f>'EV TECNICA'!AQ20</f>
        <v>0</v>
      </c>
      <c r="BG20" s="252" t="str">
        <f>+IF(BE20=0,"NO OFERTADO",IF(BF20="NO CUMPLE", NO HABILITA,IF(BE20&lt;=($E20*(1+$D$4)),"HABILITA","NO HABILITA")))</f>
        <v>NO OFERTADO</v>
      </c>
      <c r="BH20" s="129">
        <f>'PRECIOS UNITARIOS'!W20</f>
        <v>5689</v>
      </c>
      <c r="BI20" s="251" t="str">
        <f>'EV TECNICA'!AS20</f>
        <v>CUMPLE</v>
      </c>
      <c r="BJ20" s="252" t="str">
        <f>+IF(BH20=0,"NO OFERTADO",IF(BI20="NO CUMPLE", NO HABILITA,IF(BH20&lt;=($E20*(1+$D$4)),"HABILITA","NO HABILITA")))</f>
        <v>HABILITA</v>
      </c>
      <c r="BK20" s="129">
        <f>'PRECIOS UNITARIOS'!X20</f>
        <v>0</v>
      </c>
      <c r="BL20" s="251">
        <f>'EV TECNICA'!AU20</f>
        <v>0</v>
      </c>
      <c r="BM20" s="252" t="str">
        <f>+IF(BK20=0,"NO OFERTADO",IF(BL20="NO CUMPLE", NO HABILITA,IF(BK20&lt;=($E20*(1+$D$4)),"HABILITA","NO HABILITA")))</f>
        <v>NO OFERTADO</v>
      </c>
      <c r="BN20" s="129">
        <f>'PRECIOS UNITARIOS'!Y20</f>
        <v>0</v>
      </c>
      <c r="BO20" s="251">
        <f>'EV TECNICA'!AW20</f>
        <v>0</v>
      </c>
      <c r="BP20" s="252" t="str">
        <f>+IF(BN20=0,"NO OFERTADO",IF(BO20="NO CUMPLE", NO HABILITA,IF(BN20&lt;=($E20*(1+$D$4)),"HABILITA","NO HABILITA")))</f>
        <v>NO OFERTADO</v>
      </c>
      <c r="BQ20" s="129">
        <f>'PRECIOS UNITARIOS'!Z20</f>
        <v>0</v>
      </c>
      <c r="BR20" s="251">
        <f>'EV TECNICA'!AY20</f>
        <v>0</v>
      </c>
      <c r="BS20" s="252" t="str">
        <f>+IF(BQ20=0,"NO OFERTADO",IF(BR20="NO CUMPLE", NO HABILITA,IF(BQ20&lt;=($E20*(1+$D$4)),"HABILITA","NO HABILITA")))</f>
        <v>NO OFERTADO</v>
      </c>
      <c r="BT20" s="129">
        <f>'PRECIOS UNITARIOS'!AA20</f>
        <v>0</v>
      </c>
      <c r="BU20" s="251">
        <f>'EV TECNICA'!BA20</f>
        <v>0</v>
      </c>
      <c r="BV20" s="252" t="str">
        <f>+IF(BT20=0,"NO OFERTADO",IF(BU20="NO CUMPLE", NO HABILITA,IF(BT20&lt;=($E20*(1+$D$4)),"HABILITA","NO HABILITA")))</f>
        <v>NO OFERTADO</v>
      </c>
      <c r="BW20" s="129">
        <f>'PRECIOS UNITARIOS'!AB20</f>
        <v>0</v>
      </c>
      <c r="BX20" s="251">
        <f>'EV TECNICA'!BC20</f>
        <v>0</v>
      </c>
      <c r="BY20" s="252" t="str">
        <f>+IF(BW20=0,"NO OFERTADO",IF(BX20="NO CUMPLE", NO HABILITA,IF(BW20&lt;=($E20*(1+$D$4)),"HABILITA","NO HABILITA")))</f>
        <v>NO OFERTADO</v>
      </c>
      <c r="BZ20" s="129">
        <f>'PRECIOS UNITARIOS'!AC20</f>
        <v>0</v>
      </c>
      <c r="CA20" s="251">
        <f>'EV TECNICA'!BE20</f>
        <v>0</v>
      </c>
      <c r="CB20" s="252" t="str">
        <f>+IF(BZ20=0,"NO OFERTADO",IF(CA20="NO CUMPLE", NO HABILITA,IF(BZ20&lt;=($E20*(1+$D$4)),"HABILITA","NO HABILITA")))</f>
        <v>NO OFERTADO</v>
      </c>
      <c r="CC20" s="129">
        <f>'PRECIOS UNITARIOS'!AD20</f>
        <v>0</v>
      </c>
      <c r="CD20" s="251">
        <f>'EV TECNICA'!BG20</f>
        <v>0</v>
      </c>
      <c r="CE20" s="252" t="str">
        <f>+IF(CC20=0,"NO OFERTADO",IF(CD20="NO CUMPLE", NO HABILITA,IF(CC20&lt;=($E20*(1+$D$4)),"HABILITA","NO HABILITA")))</f>
        <v>NO OFERTADO</v>
      </c>
      <c r="CF20" s="129">
        <f>'PRECIOS UNITARIOS'!AE20</f>
        <v>0</v>
      </c>
      <c r="CG20" s="251">
        <f>'EV TECNICA'!BI20</f>
        <v>0</v>
      </c>
      <c r="CH20" s="252" t="str">
        <f>+IF(CF20=0,"NO OFERTADO",IF(CG20="NO CUMPLE", NO HABILITA,IF(CF20&lt;=($E20*(1+$D$4)),"HABILITA","NO HABILITA")))</f>
        <v>NO OFERTADO</v>
      </c>
    </row>
    <row r="21" spans="1:86" s="40" customFormat="1" ht="38.25" x14ac:dyDescent="0.2">
      <c r="A21" s="103">
        <v>12</v>
      </c>
      <c r="B21" s="202" t="s">
        <v>64</v>
      </c>
      <c r="C21" s="121" t="s">
        <v>52</v>
      </c>
      <c r="D21" s="146">
        <v>1</v>
      </c>
      <c r="E21" s="25">
        <v>6787.1412</v>
      </c>
      <c r="F21" s="129">
        <f>'PRECIOS UNITARIOS'!E21</f>
        <v>0</v>
      </c>
      <c r="G21" s="251">
        <f>'EV TECNICA'!I21</f>
        <v>0</v>
      </c>
      <c r="H21" s="252" t="str">
        <f>+IF(F21=0,"NO OFERTADO",IF(G21="NO CUMPLE", NO HABILITA,IF(F21&lt;=($E21*(1+$D$4)),"HABILITA","NO HABILITA")))</f>
        <v>NO OFERTADO</v>
      </c>
      <c r="I21" s="129">
        <f>'PRECIOS UNITARIOS'!F21</f>
        <v>6780</v>
      </c>
      <c r="J21" s="251" t="str">
        <f>'EV TECNICA'!K21</f>
        <v>CUMPLE</v>
      </c>
      <c r="K21" s="252" t="str">
        <f>+IF(I21=0,"NO OFERTADO",IF(J21="NO CUMPLE", NO HABILITA,IF(I21&lt;=($E21*(1+$D$4)),"HABILITA","NO HABILITA")))</f>
        <v>HABILITA</v>
      </c>
      <c r="L21" s="129">
        <f>'PRECIOS UNITARIOS'!G21</f>
        <v>5900</v>
      </c>
      <c r="M21" s="251" t="str">
        <f>'EV TECNICA'!M21</f>
        <v>CUMPLE</v>
      </c>
      <c r="N21" s="252" t="str">
        <f>+IF(L21=0,"NO OFERTADO",IF(M21="NO CUMPLE", NO HABILITA,IF(L21&lt;=($E21*(1+$D$4)),"HABILITA","NO HABILITA")))</f>
        <v>HABILITA</v>
      </c>
      <c r="O21" s="129">
        <f>'PRECIOS UNITARIOS'!H21</f>
        <v>0</v>
      </c>
      <c r="P21" s="251">
        <f>'EV TECNICA'!O21</f>
        <v>0</v>
      </c>
      <c r="Q21" s="252" t="str">
        <f>+IF(O21=0,"NO OFERTADO",IF(P21="NO CUMPLE", NO HABILITA,IF(O21&lt;=($E21*(1+$D$4)),"HABILITA","NO HABILITA")))</f>
        <v>NO OFERTADO</v>
      </c>
      <c r="R21" s="129">
        <f>'PRECIOS UNITARIOS'!I21</f>
        <v>0</v>
      </c>
      <c r="S21" s="251">
        <f>'EV TECNICA'!Q21</f>
        <v>0</v>
      </c>
      <c r="T21" s="252" t="str">
        <f>+IF(R21=0,"NO OFERTADO",IF(S21="NO CUMPLE", NO HABILITA,IF(R21&lt;=($E21*(1+$D$4)),"HABILITA","NO HABILITA")))</f>
        <v>NO OFERTADO</v>
      </c>
      <c r="U21" s="129">
        <f>'PRECIOS UNITARIOS'!J21</f>
        <v>0</v>
      </c>
      <c r="V21" s="251">
        <f>'EV TECNICA'!S21</f>
        <v>0</v>
      </c>
      <c r="W21" s="252" t="str">
        <f>+IF(U21=0,"NO OFERTADO",IF(V21="NO CUMPLE", NO HABILITA,IF(U21&lt;=($E21*(1+$D$4)),"HABILITA","NO HABILITA")))</f>
        <v>NO OFERTADO</v>
      </c>
      <c r="X21" s="129">
        <f>'PRECIOS UNITARIOS'!K21</f>
        <v>0</v>
      </c>
      <c r="Y21" s="251">
        <f>'EV TECNICA'!U21</f>
        <v>0</v>
      </c>
      <c r="Z21" s="252" t="str">
        <f>+IF(X21=0,"NO OFERTADO",IF(Y21="NO CUMPLE", NO HABILITA,IF(X21&lt;=($E21*(1+$D$4)),"HABILITA","NO HABILITA")))</f>
        <v>NO OFERTADO</v>
      </c>
      <c r="AA21" s="129">
        <f>'PRECIOS UNITARIOS'!L21</f>
        <v>0</v>
      </c>
      <c r="AB21" s="251">
        <f>'EV TECNICA'!W21</f>
        <v>0</v>
      </c>
      <c r="AC21" s="252" t="str">
        <f>+IF(AA21=0,"NO OFERTADO",IF(AB21="NO CUMPLE", NO HABILITA,IF(AA21&lt;=($E21*(1+$D$4)),"HABILITA","NO HABILITA")))</f>
        <v>NO OFERTADO</v>
      </c>
      <c r="AD21" s="129">
        <f>'PRECIOS UNITARIOS'!M21</f>
        <v>0</v>
      </c>
      <c r="AE21" s="251" t="str">
        <f>'EV TECNICA'!Y21</f>
        <v>NO CUMPLE</v>
      </c>
      <c r="AF21" s="252" t="s">
        <v>606</v>
      </c>
      <c r="AG21" s="129">
        <f>'PRECIOS UNITARIOS'!N21</f>
        <v>0</v>
      </c>
      <c r="AH21" s="251">
        <f>'EV TECNICA'!AA21</f>
        <v>0</v>
      </c>
      <c r="AI21" s="252" t="str">
        <f>+IF(AG21=0,"NO OFERTADO",IF(AH21="NO CUMPLE", NO HABILITA,IF(AG21&lt;=($E21*(1+$D$4)),"HABILITA","NO HABILITA")))</f>
        <v>NO OFERTADO</v>
      </c>
      <c r="AJ21" s="129">
        <f>'PRECIOS UNITARIOS'!O21</f>
        <v>0</v>
      </c>
      <c r="AK21" s="251">
        <f>'EV TECNICA'!AC21</f>
        <v>0</v>
      </c>
      <c r="AL21" s="252" t="str">
        <f>+IF(AJ21=0,"NO OFERTADO",IF(AK21="NO CUMPLE", NO HABILITA,IF(AJ21&lt;=($E21*(1+$D$4)),"HABILITA","NO HABILITA")))</f>
        <v>NO OFERTADO</v>
      </c>
      <c r="AM21" s="129">
        <f>'PRECIOS UNITARIOS'!P21</f>
        <v>5400</v>
      </c>
      <c r="AN21" s="251" t="str">
        <f>'EV TECNICA'!AE21</f>
        <v>CUMPLE</v>
      </c>
      <c r="AO21" s="252" t="str">
        <f>+IF(AM21=0,"NO OFERTADO",IF(AN21="NO CUMPLE", NO HABILITA,IF(AM21&lt;=($E21*(1+$D$4)),"HABILITA","NO HABILITA")))</f>
        <v>HABILITA</v>
      </c>
      <c r="AP21" s="129">
        <f>'PRECIOS UNITARIOS'!Q21</f>
        <v>0</v>
      </c>
      <c r="AQ21" s="251">
        <f>'EV TECNICA'!AG21</f>
        <v>0</v>
      </c>
      <c r="AR21" s="252" t="str">
        <f>+IF(AP21=0,"NO OFERTADO",IF(AQ21="NO CUMPLE", NO HABILITA,IF(AP21&lt;=($E21*(1+$D$4)),"HABILITA","NO HABILITA")))</f>
        <v>NO OFERTADO</v>
      </c>
      <c r="AS21" s="129">
        <f>'PRECIOS UNITARIOS'!R21</f>
        <v>0</v>
      </c>
      <c r="AT21" s="251">
        <f>'EV TECNICA'!AI21</f>
        <v>0</v>
      </c>
      <c r="AU21" s="252" t="str">
        <f>+IF(AS21=0,"NO OFERTADO",IF(AT21="NO CUMPLE", NO HABILITA,IF(AS21&lt;=($E21*(1+$D$4)),"HABILITA","NO HABILITA")))</f>
        <v>NO OFERTADO</v>
      </c>
      <c r="AV21" s="129">
        <f>'PRECIOS UNITARIOS'!S21</f>
        <v>0</v>
      </c>
      <c r="AW21" s="251">
        <f>'EV TECNICA'!AK21</f>
        <v>0</v>
      </c>
      <c r="AX21" s="252" t="str">
        <f>+IF(AV21=0,"NO OFERTADO",IF(AW21="NO CUMPLE", NO HABILITA,IF(AV21&lt;=($E21*(1+$D$4)),"HABILITA","NO HABILITA")))</f>
        <v>NO OFERTADO</v>
      </c>
      <c r="AY21" s="129">
        <f>'PRECIOS UNITARIOS'!T21</f>
        <v>0</v>
      </c>
      <c r="AZ21" s="251">
        <f>'EV TECNICA'!AM21</f>
        <v>0</v>
      </c>
      <c r="BA21" s="252" t="str">
        <f>+IF(AY21=0,"NO OFERTADO",IF(AZ21="NO CUMPLE", NO HABILITA,IF(AY21&lt;=($E21*(1+$D$4)),"HABILITA","NO HABILITA")))</f>
        <v>NO OFERTADO</v>
      </c>
      <c r="BB21" s="129">
        <f>'PRECIOS UNITARIOS'!U21</f>
        <v>0</v>
      </c>
      <c r="BC21" s="251">
        <f>'EV TECNICA'!AO21</f>
        <v>0</v>
      </c>
      <c r="BD21" s="252" t="str">
        <f>+IF(BB21=0,"NO OFERTADO",IF(BC21="NO CUMPLE", NO HABILITA,IF(BB21&lt;=($E21*(1+$D$4)),"HABILITA","NO HABILITA")))</f>
        <v>NO OFERTADO</v>
      </c>
      <c r="BE21" s="129">
        <f>'PRECIOS UNITARIOS'!V21</f>
        <v>0</v>
      </c>
      <c r="BF21" s="251">
        <f>'EV TECNICA'!AQ21</f>
        <v>0</v>
      </c>
      <c r="BG21" s="252" t="str">
        <f>+IF(BE21=0,"NO OFERTADO",IF(BF21="NO CUMPLE", NO HABILITA,IF(BE21&lt;=($E21*(1+$D$4)),"HABILITA","NO HABILITA")))</f>
        <v>NO OFERTADO</v>
      </c>
      <c r="BH21" s="129">
        <f>'PRECIOS UNITARIOS'!W21</f>
        <v>6991</v>
      </c>
      <c r="BI21" s="251" t="str">
        <f>'EV TECNICA'!AS21</f>
        <v>CUMPLE</v>
      </c>
      <c r="BJ21" s="252" t="str">
        <f>+IF(BH21=0,"NO OFERTADO",IF(BI21="NO CUMPLE", NO HABILITA,IF(BH21&lt;=($E21*(1+$D$4)),"HABILITA","NO HABILITA")))</f>
        <v>HABILITA</v>
      </c>
      <c r="BK21" s="129">
        <f>'PRECIOS UNITARIOS'!X21</f>
        <v>0</v>
      </c>
      <c r="BL21" s="251">
        <f>'EV TECNICA'!AU21</f>
        <v>0</v>
      </c>
      <c r="BM21" s="252" t="str">
        <f>+IF(BK21=0,"NO OFERTADO",IF(BL21="NO CUMPLE", NO HABILITA,IF(BK21&lt;=($E21*(1+$D$4)),"HABILITA","NO HABILITA")))</f>
        <v>NO OFERTADO</v>
      </c>
      <c r="BN21" s="129">
        <f>'PRECIOS UNITARIOS'!Y21</f>
        <v>0</v>
      </c>
      <c r="BO21" s="251">
        <f>'EV TECNICA'!AW21</f>
        <v>0</v>
      </c>
      <c r="BP21" s="252" t="str">
        <f>+IF(BN21=0,"NO OFERTADO",IF(BO21="NO CUMPLE", NO HABILITA,IF(BN21&lt;=($E21*(1+$D$4)),"HABILITA","NO HABILITA")))</f>
        <v>NO OFERTADO</v>
      </c>
      <c r="BQ21" s="129">
        <f>'PRECIOS UNITARIOS'!Z21</f>
        <v>0</v>
      </c>
      <c r="BR21" s="251">
        <f>'EV TECNICA'!AY21</f>
        <v>0</v>
      </c>
      <c r="BS21" s="252" t="str">
        <f>+IF(BQ21=0,"NO OFERTADO",IF(BR21="NO CUMPLE", NO HABILITA,IF(BQ21&lt;=($E21*(1+$D$4)),"HABILITA","NO HABILITA")))</f>
        <v>NO OFERTADO</v>
      </c>
      <c r="BT21" s="129">
        <f>'PRECIOS UNITARIOS'!AA21</f>
        <v>0</v>
      </c>
      <c r="BU21" s="251">
        <f>'EV TECNICA'!BA21</f>
        <v>0</v>
      </c>
      <c r="BV21" s="252" t="str">
        <f>+IF(BT21=0,"NO OFERTADO",IF(BU21="NO CUMPLE", NO HABILITA,IF(BT21&lt;=($E21*(1+$D$4)),"HABILITA","NO HABILITA")))</f>
        <v>NO OFERTADO</v>
      </c>
      <c r="BW21" s="129">
        <f>'PRECIOS UNITARIOS'!AB21</f>
        <v>0</v>
      </c>
      <c r="BX21" s="251">
        <f>'EV TECNICA'!BC21</f>
        <v>0</v>
      </c>
      <c r="BY21" s="252" t="str">
        <f>+IF(BW21=0,"NO OFERTADO",IF(BX21="NO CUMPLE", NO HABILITA,IF(BW21&lt;=($E21*(1+$D$4)),"HABILITA","NO HABILITA")))</f>
        <v>NO OFERTADO</v>
      </c>
      <c r="BZ21" s="129">
        <f>'PRECIOS UNITARIOS'!AC21</f>
        <v>0</v>
      </c>
      <c r="CA21" s="251">
        <f>'EV TECNICA'!BE21</f>
        <v>0</v>
      </c>
      <c r="CB21" s="252" t="str">
        <f>+IF(BZ21=0,"NO OFERTADO",IF(CA21="NO CUMPLE", NO HABILITA,IF(BZ21&lt;=($E21*(1+$D$4)),"HABILITA","NO HABILITA")))</f>
        <v>NO OFERTADO</v>
      </c>
      <c r="CC21" s="129">
        <f>'PRECIOS UNITARIOS'!AD21</f>
        <v>0</v>
      </c>
      <c r="CD21" s="251">
        <f>'EV TECNICA'!BG21</f>
        <v>0</v>
      </c>
      <c r="CE21" s="252" t="str">
        <f>+IF(CC21=0,"NO OFERTADO",IF(CD21="NO CUMPLE", NO HABILITA,IF(CC21&lt;=($E21*(1+$D$4)),"HABILITA","NO HABILITA")))</f>
        <v>NO OFERTADO</v>
      </c>
      <c r="CF21" s="129">
        <f>'PRECIOS UNITARIOS'!AE21</f>
        <v>0</v>
      </c>
      <c r="CG21" s="251">
        <f>'EV TECNICA'!BI21</f>
        <v>0</v>
      </c>
      <c r="CH21" s="252" t="str">
        <f>+IF(CF21=0,"NO OFERTADO",IF(CG21="NO CUMPLE", NO HABILITA,IF(CF21&lt;=($E21*(1+$D$4)),"HABILITA","NO HABILITA")))</f>
        <v>NO OFERTADO</v>
      </c>
    </row>
    <row r="22" spans="1:86" s="40" customFormat="1" ht="38.25" x14ac:dyDescent="0.2">
      <c r="A22" s="103">
        <v>13</v>
      </c>
      <c r="B22" s="202" t="s">
        <v>65</v>
      </c>
      <c r="C22" s="121" t="s">
        <v>52</v>
      </c>
      <c r="D22" s="146">
        <v>1</v>
      </c>
      <c r="E22" s="25">
        <v>10100</v>
      </c>
      <c r="F22" s="129">
        <f>'PRECIOS UNITARIOS'!E22</f>
        <v>0</v>
      </c>
      <c r="G22" s="251">
        <f>'EV TECNICA'!I22</f>
        <v>0</v>
      </c>
      <c r="H22" s="252" t="str">
        <f>+IF(F22=0,"NO OFERTADO",IF(G22="NO CUMPLE", NO HABILITA,IF(F22&lt;=($E22*(1+$D$4)),"HABILITA","NO HABILITA")))</f>
        <v>NO OFERTADO</v>
      </c>
      <c r="I22" s="129">
        <f>'PRECIOS UNITARIOS'!F22</f>
        <v>9100</v>
      </c>
      <c r="J22" s="251" t="str">
        <f>'EV TECNICA'!K22</f>
        <v>CUMPLE</v>
      </c>
      <c r="K22" s="252" t="str">
        <f>+IF(I22=0,"NO OFERTADO",IF(J22="NO CUMPLE", NO HABILITA,IF(I22&lt;=($E22*(1+$D$4)),"HABILITA","NO HABILITA")))</f>
        <v>HABILITA</v>
      </c>
      <c r="L22" s="129">
        <f>'PRECIOS UNITARIOS'!G22</f>
        <v>0</v>
      </c>
      <c r="M22" s="251">
        <f>'EV TECNICA'!M22</f>
        <v>0</v>
      </c>
      <c r="N22" s="252" t="str">
        <f>+IF(L22=0,"NO OFERTADO",IF(M22="NO CUMPLE", NO HABILITA,IF(L22&lt;=($E22*(1+$D$4)),"HABILITA","NO HABILITA")))</f>
        <v>NO OFERTADO</v>
      </c>
      <c r="O22" s="129">
        <f>'PRECIOS UNITARIOS'!H22</f>
        <v>0</v>
      </c>
      <c r="P22" s="251">
        <f>'EV TECNICA'!O22</f>
        <v>0</v>
      </c>
      <c r="Q22" s="252" t="str">
        <f>+IF(O22=0,"NO OFERTADO",IF(P22="NO CUMPLE", NO HABILITA,IF(O22&lt;=($E22*(1+$D$4)),"HABILITA","NO HABILITA")))</f>
        <v>NO OFERTADO</v>
      </c>
      <c r="R22" s="129">
        <f>'PRECIOS UNITARIOS'!I22</f>
        <v>0</v>
      </c>
      <c r="S22" s="251">
        <f>'EV TECNICA'!Q22</f>
        <v>0</v>
      </c>
      <c r="T22" s="252" t="str">
        <f>+IF(R22=0,"NO OFERTADO",IF(S22="NO CUMPLE", NO HABILITA,IF(R22&lt;=($E22*(1+$D$4)),"HABILITA","NO HABILITA")))</f>
        <v>NO OFERTADO</v>
      </c>
      <c r="U22" s="129">
        <f>'PRECIOS UNITARIOS'!J22</f>
        <v>0</v>
      </c>
      <c r="V22" s="251">
        <f>'EV TECNICA'!S22</f>
        <v>0</v>
      </c>
      <c r="W22" s="252" t="str">
        <f>+IF(U22=0,"NO OFERTADO",IF(V22="NO CUMPLE", NO HABILITA,IF(U22&lt;=($E22*(1+$D$4)),"HABILITA","NO HABILITA")))</f>
        <v>NO OFERTADO</v>
      </c>
      <c r="X22" s="129">
        <f>'PRECIOS UNITARIOS'!K22</f>
        <v>0</v>
      </c>
      <c r="Y22" s="251">
        <f>'EV TECNICA'!U22</f>
        <v>0</v>
      </c>
      <c r="Z22" s="252" t="str">
        <f>+IF(X22=0,"NO OFERTADO",IF(Y22="NO CUMPLE", NO HABILITA,IF(X22&lt;=($E22*(1+$D$4)),"HABILITA","NO HABILITA")))</f>
        <v>NO OFERTADO</v>
      </c>
      <c r="AA22" s="129">
        <f>'PRECIOS UNITARIOS'!L22</f>
        <v>0</v>
      </c>
      <c r="AB22" s="251">
        <f>'EV TECNICA'!W22</f>
        <v>0</v>
      </c>
      <c r="AC22" s="252" t="str">
        <f>+IF(AA22=0,"NO OFERTADO",IF(AB22="NO CUMPLE", NO HABILITA,IF(AA22&lt;=($E22*(1+$D$4)),"HABILITA","NO HABILITA")))</f>
        <v>NO OFERTADO</v>
      </c>
      <c r="AD22" s="129">
        <f>'PRECIOS UNITARIOS'!M22</f>
        <v>0</v>
      </c>
      <c r="AE22" s="251">
        <f>'EV TECNICA'!Y22</f>
        <v>0</v>
      </c>
      <c r="AF22" s="252" t="str">
        <f>+IF(AD22=0,"NO OFERTADO",IF(AE22="NO CUMPLE", NO HABILITA,IF(AD22&lt;=($E22*(1+$D$4)),"HABILITA","NO HABILITA")))</f>
        <v>NO OFERTADO</v>
      </c>
      <c r="AG22" s="129">
        <f>'PRECIOS UNITARIOS'!N22</f>
        <v>0</v>
      </c>
      <c r="AH22" s="251">
        <f>'EV TECNICA'!AA22</f>
        <v>0</v>
      </c>
      <c r="AI22" s="252" t="str">
        <f>+IF(AG22=0,"NO OFERTADO",IF(AH22="NO CUMPLE", NO HABILITA,IF(AG22&lt;=($E22*(1+$D$4)),"HABILITA","NO HABILITA")))</f>
        <v>NO OFERTADO</v>
      </c>
      <c r="AJ22" s="129">
        <f>'PRECIOS UNITARIOS'!O22</f>
        <v>0</v>
      </c>
      <c r="AK22" s="251">
        <f>'EV TECNICA'!AC22</f>
        <v>0</v>
      </c>
      <c r="AL22" s="252" t="str">
        <f>+IF(AJ22=0,"NO OFERTADO",IF(AK22="NO CUMPLE", NO HABILITA,IF(AJ22&lt;=($E22*(1+$D$4)),"HABILITA","NO HABILITA")))</f>
        <v>NO OFERTADO</v>
      </c>
      <c r="AM22" s="129">
        <f>'PRECIOS UNITARIOS'!P22</f>
        <v>5500</v>
      </c>
      <c r="AN22" s="251" t="str">
        <f>'EV TECNICA'!AE22</f>
        <v>CUMPLE</v>
      </c>
      <c r="AO22" s="252" t="str">
        <f>+IF(AM22=0,"NO OFERTADO",IF(AN22="NO CUMPLE", NO HABILITA,IF(AM22&lt;=($E22*(1+$D$4)),"HABILITA","NO HABILITA")))</f>
        <v>HABILITA</v>
      </c>
      <c r="AP22" s="129">
        <f>'PRECIOS UNITARIOS'!Q22</f>
        <v>0</v>
      </c>
      <c r="AQ22" s="251">
        <f>'EV TECNICA'!AG22</f>
        <v>0</v>
      </c>
      <c r="AR22" s="252" t="str">
        <f>+IF(AP22=0,"NO OFERTADO",IF(AQ22="NO CUMPLE", NO HABILITA,IF(AP22&lt;=($E22*(1+$D$4)),"HABILITA","NO HABILITA")))</f>
        <v>NO OFERTADO</v>
      </c>
      <c r="AS22" s="129">
        <f>'PRECIOS UNITARIOS'!R22</f>
        <v>0</v>
      </c>
      <c r="AT22" s="251">
        <f>'EV TECNICA'!AI22</f>
        <v>0</v>
      </c>
      <c r="AU22" s="252" t="str">
        <f>+IF(AS22=0,"NO OFERTADO",IF(AT22="NO CUMPLE", NO HABILITA,IF(AS22&lt;=($E22*(1+$D$4)),"HABILITA","NO HABILITA")))</f>
        <v>NO OFERTADO</v>
      </c>
      <c r="AV22" s="129">
        <f>'PRECIOS UNITARIOS'!S22</f>
        <v>0</v>
      </c>
      <c r="AW22" s="251">
        <f>'EV TECNICA'!AK22</f>
        <v>0</v>
      </c>
      <c r="AX22" s="252" t="str">
        <f>+IF(AV22=0,"NO OFERTADO",IF(AW22="NO CUMPLE", NO HABILITA,IF(AV22&lt;=($E22*(1+$D$4)),"HABILITA","NO HABILITA")))</f>
        <v>NO OFERTADO</v>
      </c>
      <c r="AY22" s="129">
        <f>'PRECIOS UNITARIOS'!T22</f>
        <v>0</v>
      </c>
      <c r="AZ22" s="251">
        <f>'EV TECNICA'!AM22</f>
        <v>0</v>
      </c>
      <c r="BA22" s="252" t="str">
        <f>+IF(AY22=0,"NO OFERTADO",IF(AZ22="NO CUMPLE", NO HABILITA,IF(AY22&lt;=($E22*(1+$D$4)),"HABILITA","NO HABILITA")))</f>
        <v>NO OFERTADO</v>
      </c>
      <c r="BB22" s="129">
        <f>'PRECIOS UNITARIOS'!U22</f>
        <v>0</v>
      </c>
      <c r="BC22" s="251">
        <f>'EV TECNICA'!AO22</f>
        <v>0</v>
      </c>
      <c r="BD22" s="252" t="str">
        <f>+IF(BB22=0,"NO OFERTADO",IF(BC22="NO CUMPLE", NO HABILITA,IF(BB22&lt;=($E22*(1+$D$4)),"HABILITA","NO HABILITA")))</f>
        <v>NO OFERTADO</v>
      </c>
      <c r="BE22" s="129">
        <f>'PRECIOS UNITARIOS'!V22</f>
        <v>0</v>
      </c>
      <c r="BF22" s="251">
        <f>'EV TECNICA'!AQ22</f>
        <v>0</v>
      </c>
      <c r="BG22" s="252" t="str">
        <f>+IF(BE22=0,"NO OFERTADO",IF(BF22="NO CUMPLE", NO HABILITA,IF(BE22&lt;=($E22*(1+$D$4)),"HABILITA","NO HABILITA")))</f>
        <v>NO OFERTADO</v>
      </c>
      <c r="BH22" s="129">
        <f>'PRECIOS UNITARIOS'!W22</f>
        <v>0</v>
      </c>
      <c r="BI22" s="251">
        <f>'EV TECNICA'!AS22</f>
        <v>0</v>
      </c>
      <c r="BJ22" s="252" t="str">
        <f>+IF(BH22=0,"NO OFERTADO",IF(BI22="NO CUMPLE", NO HABILITA,IF(BH22&lt;=($E22*(1+$D$4)),"HABILITA","NO HABILITA")))</f>
        <v>NO OFERTADO</v>
      </c>
      <c r="BK22" s="129">
        <f>'PRECIOS UNITARIOS'!X22</f>
        <v>0</v>
      </c>
      <c r="BL22" s="251">
        <f>'EV TECNICA'!AU22</f>
        <v>0</v>
      </c>
      <c r="BM22" s="252" t="str">
        <f>+IF(BK22=0,"NO OFERTADO",IF(BL22="NO CUMPLE", NO HABILITA,IF(BK22&lt;=($E22*(1+$D$4)),"HABILITA","NO HABILITA")))</f>
        <v>NO OFERTADO</v>
      </c>
      <c r="BN22" s="129">
        <f>'PRECIOS UNITARIOS'!Y22</f>
        <v>0</v>
      </c>
      <c r="BO22" s="251">
        <f>'EV TECNICA'!AW22</f>
        <v>0</v>
      </c>
      <c r="BP22" s="252" t="str">
        <f>+IF(BN22=0,"NO OFERTADO",IF(BO22="NO CUMPLE", NO HABILITA,IF(BN22&lt;=($E22*(1+$D$4)),"HABILITA","NO HABILITA")))</f>
        <v>NO OFERTADO</v>
      </c>
      <c r="BQ22" s="129">
        <f>'PRECIOS UNITARIOS'!Z22</f>
        <v>0</v>
      </c>
      <c r="BR22" s="251">
        <f>'EV TECNICA'!AY22</f>
        <v>0</v>
      </c>
      <c r="BS22" s="252" t="str">
        <f>+IF(BQ22=0,"NO OFERTADO",IF(BR22="NO CUMPLE", NO HABILITA,IF(BQ22&lt;=($E22*(1+$D$4)),"HABILITA","NO HABILITA")))</f>
        <v>NO OFERTADO</v>
      </c>
      <c r="BT22" s="129">
        <f>'PRECIOS UNITARIOS'!AA22</f>
        <v>0</v>
      </c>
      <c r="BU22" s="251">
        <f>'EV TECNICA'!BA22</f>
        <v>0</v>
      </c>
      <c r="BV22" s="252" t="str">
        <f>+IF(BT22=0,"NO OFERTADO",IF(BU22="NO CUMPLE", NO HABILITA,IF(BT22&lt;=($E22*(1+$D$4)),"HABILITA","NO HABILITA")))</f>
        <v>NO OFERTADO</v>
      </c>
      <c r="BW22" s="129">
        <f>'PRECIOS UNITARIOS'!AB22</f>
        <v>0</v>
      </c>
      <c r="BX22" s="251">
        <f>'EV TECNICA'!BC22</f>
        <v>0</v>
      </c>
      <c r="BY22" s="252" t="str">
        <f>+IF(BW22=0,"NO OFERTADO",IF(BX22="NO CUMPLE", NO HABILITA,IF(BW22&lt;=($E22*(1+$D$4)),"HABILITA","NO HABILITA")))</f>
        <v>NO OFERTADO</v>
      </c>
      <c r="BZ22" s="129">
        <f>'PRECIOS UNITARIOS'!AC22</f>
        <v>0</v>
      </c>
      <c r="CA22" s="251">
        <f>'EV TECNICA'!BE22</f>
        <v>0</v>
      </c>
      <c r="CB22" s="252" t="str">
        <f>+IF(BZ22=0,"NO OFERTADO",IF(CA22="NO CUMPLE", NO HABILITA,IF(BZ22&lt;=($E22*(1+$D$4)),"HABILITA","NO HABILITA")))</f>
        <v>NO OFERTADO</v>
      </c>
      <c r="CC22" s="129">
        <f>'PRECIOS UNITARIOS'!AD22</f>
        <v>0</v>
      </c>
      <c r="CD22" s="251">
        <f>'EV TECNICA'!BG22</f>
        <v>0</v>
      </c>
      <c r="CE22" s="252" t="str">
        <f>+IF(CC22=0,"NO OFERTADO",IF(CD22="NO CUMPLE", NO HABILITA,IF(CC22&lt;=($E22*(1+$D$4)),"HABILITA","NO HABILITA")))</f>
        <v>NO OFERTADO</v>
      </c>
      <c r="CF22" s="129">
        <f>'PRECIOS UNITARIOS'!AE22</f>
        <v>0</v>
      </c>
      <c r="CG22" s="251">
        <f>'EV TECNICA'!BI22</f>
        <v>0</v>
      </c>
      <c r="CH22" s="252" t="str">
        <f>+IF(CF22=0,"NO OFERTADO",IF(CG22="NO CUMPLE", NO HABILITA,IF(CF22&lt;=($E22*(1+$D$4)),"HABILITA","NO HABILITA")))</f>
        <v>NO OFERTADO</v>
      </c>
    </row>
    <row r="23" spans="1:86" s="40" customFormat="1" ht="38.25" x14ac:dyDescent="0.2">
      <c r="A23" s="103">
        <v>14</v>
      </c>
      <c r="B23" s="202" t="s">
        <v>66</v>
      </c>
      <c r="C23" s="121" t="s">
        <v>52</v>
      </c>
      <c r="D23" s="146">
        <v>1</v>
      </c>
      <c r="E23" s="25">
        <v>10100</v>
      </c>
      <c r="F23" s="129">
        <f>'PRECIOS UNITARIOS'!E23</f>
        <v>0</v>
      </c>
      <c r="G23" s="251">
        <f>'EV TECNICA'!I23</f>
        <v>0</v>
      </c>
      <c r="H23" s="252" t="str">
        <f>+IF(F23=0,"NO OFERTADO",IF(G23="NO CUMPLE", NO HABILITA,IF(F23&lt;=($E23*(1+$D$4)),"HABILITA","NO HABILITA")))</f>
        <v>NO OFERTADO</v>
      </c>
      <c r="I23" s="129">
        <f>'PRECIOS UNITARIOS'!F23</f>
        <v>9000</v>
      </c>
      <c r="J23" s="251" t="str">
        <f>'EV TECNICA'!K23</f>
        <v>CUMPLE</v>
      </c>
      <c r="K23" s="252" t="str">
        <f>+IF(I23=0,"NO OFERTADO",IF(J23="NO CUMPLE", NO HABILITA,IF(I23&lt;=($E23*(1+$D$4)),"HABILITA","NO HABILITA")))</f>
        <v>HABILITA</v>
      </c>
      <c r="L23" s="129">
        <f>'PRECIOS UNITARIOS'!G23</f>
        <v>0</v>
      </c>
      <c r="M23" s="251">
        <f>'EV TECNICA'!M23</f>
        <v>0</v>
      </c>
      <c r="N23" s="252" t="str">
        <f>+IF(L23=0,"NO OFERTADO",IF(M23="NO CUMPLE", NO HABILITA,IF(L23&lt;=($E23*(1+$D$4)),"HABILITA","NO HABILITA")))</f>
        <v>NO OFERTADO</v>
      </c>
      <c r="O23" s="129">
        <f>'PRECIOS UNITARIOS'!H23</f>
        <v>0</v>
      </c>
      <c r="P23" s="251">
        <f>'EV TECNICA'!O23</f>
        <v>0</v>
      </c>
      <c r="Q23" s="252" t="str">
        <f>+IF(O23=0,"NO OFERTADO",IF(P23="NO CUMPLE", NO HABILITA,IF(O23&lt;=($E23*(1+$D$4)),"HABILITA","NO HABILITA")))</f>
        <v>NO OFERTADO</v>
      </c>
      <c r="R23" s="129">
        <f>'PRECIOS UNITARIOS'!I23</f>
        <v>0</v>
      </c>
      <c r="S23" s="251">
        <f>'EV TECNICA'!Q23</f>
        <v>0</v>
      </c>
      <c r="T23" s="252" t="str">
        <f>+IF(R23=0,"NO OFERTADO",IF(S23="NO CUMPLE", NO HABILITA,IF(R23&lt;=($E23*(1+$D$4)),"HABILITA","NO HABILITA")))</f>
        <v>NO OFERTADO</v>
      </c>
      <c r="U23" s="129">
        <f>'PRECIOS UNITARIOS'!J23</f>
        <v>0</v>
      </c>
      <c r="V23" s="251">
        <f>'EV TECNICA'!S23</f>
        <v>0</v>
      </c>
      <c r="W23" s="252" t="str">
        <f>+IF(U23=0,"NO OFERTADO",IF(V23="NO CUMPLE", NO HABILITA,IF(U23&lt;=($E23*(1+$D$4)),"HABILITA","NO HABILITA")))</f>
        <v>NO OFERTADO</v>
      </c>
      <c r="X23" s="129">
        <f>'PRECIOS UNITARIOS'!K23</f>
        <v>0</v>
      </c>
      <c r="Y23" s="251">
        <f>'EV TECNICA'!U23</f>
        <v>0</v>
      </c>
      <c r="Z23" s="252" t="str">
        <f>+IF(X23=0,"NO OFERTADO",IF(Y23="NO CUMPLE", NO HABILITA,IF(X23&lt;=($E23*(1+$D$4)),"HABILITA","NO HABILITA")))</f>
        <v>NO OFERTADO</v>
      </c>
      <c r="AA23" s="129">
        <f>'PRECIOS UNITARIOS'!L23</f>
        <v>0</v>
      </c>
      <c r="AB23" s="251">
        <f>'EV TECNICA'!W23</f>
        <v>0</v>
      </c>
      <c r="AC23" s="252" t="str">
        <f>+IF(AA23=0,"NO OFERTADO",IF(AB23="NO CUMPLE", NO HABILITA,IF(AA23&lt;=($E23*(1+$D$4)),"HABILITA","NO HABILITA")))</f>
        <v>NO OFERTADO</v>
      </c>
      <c r="AD23" s="129">
        <f>'PRECIOS UNITARIOS'!M23</f>
        <v>0</v>
      </c>
      <c r="AE23" s="251">
        <f>'EV TECNICA'!Y23</f>
        <v>0</v>
      </c>
      <c r="AF23" s="252" t="str">
        <f>+IF(AD23=0,"NO OFERTADO",IF(AE23="NO CUMPLE", NO HABILITA,IF(AD23&lt;=($E23*(1+$D$4)),"HABILITA","NO HABILITA")))</f>
        <v>NO OFERTADO</v>
      </c>
      <c r="AG23" s="129">
        <f>'PRECIOS UNITARIOS'!N23</f>
        <v>0</v>
      </c>
      <c r="AH23" s="251">
        <f>'EV TECNICA'!AA23</f>
        <v>0</v>
      </c>
      <c r="AI23" s="252" t="str">
        <f>+IF(AG23=0,"NO OFERTADO",IF(AH23="NO CUMPLE", NO HABILITA,IF(AG23&lt;=($E23*(1+$D$4)),"HABILITA","NO HABILITA")))</f>
        <v>NO OFERTADO</v>
      </c>
      <c r="AJ23" s="129">
        <f>'PRECIOS UNITARIOS'!O23</f>
        <v>0</v>
      </c>
      <c r="AK23" s="251">
        <f>'EV TECNICA'!AC23</f>
        <v>0</v>
      </c>
      <c r="AL23" s="252" t="str">
        <f>+IF(AJ23=0,"NO OFERTADO",IF(AK23="NO CUMPLE", NO HABILITA,IF(AJ23&lt;=($E23*(1+$D$4)),"HABILITA","NO HABILITA")))</f>
        <v>NO OFERTADO</v>
      </c>
      <c r="AM23" s="129">
        <f>'PRECIOS UNITARIOS'!P23</f>
        <v>5500</v>
      </c>
      <c r="AN23" s="251" t="str">
        <f>'EV TECNICA'!AE23</f>
        <v>CUMPLE</v>
      </c>
      <c r="AO23" s="252" t="str">
        <f>+IF(AM23=0,"NO OFERTADO",IF(AN23="NO CUMPLE", NO HABILITA,IF(AM23&lt;=($E23*(1+$D$4)),"HABILITA","NO HABILITA")))</f>
        <v>HABILITA</v>
      </c>
      <c r="AP23" s="129">
        <f>'PRECIOS UNITARIOS'!Q23</f>
        <v>0</v>
      </c>
      <c r="AQ23" s="251">
        <f>'EV TECNICA'!AG23</f>
        <v>0</v>
      </c>
      <c r="AR23" s="252" t="str">
        <f>+IF(AP23=0,"NO OFERTADO",IF(AQ23="NO CUMPLE", NO HABILITA,IF(AP23&lt;=($E23*(1+$D$4)),"HABILITA","NO HABILITA")))</f>
        <v>NO OFERTADO</v>
      </c>
      <c r="AS23" s="129">
        <f>'PRECIOS UNITARIOS'!R23</f>
        <v>0</v>
      </c>
      <c r="AT23" s="251">
        <f>'EV TECNICA'!AI23</f>
        <v>0</v>
      </c>
      <c r="AU23" s="252" t="str">
        <f>+IF(AS23=0,"NO OFERTADO",IF(AT23="NO CUMPLE", NO HABILITA,IF(AS23&lt;=($E23*(1+$D$4)),"HABILITA","NO HABILITA")))</f>
        <v>NO OFERTADO</v>
      </c>
      <c r="AV23" s="129">
        <f>'PRECIOS UNITARIOS'!S23</f>
        <v>0</v>
      </c>
      <c r="AW23" s="251">
        <f>'EV TECNICA'!AK23</f>
        <v>0</v>
      </c>
      <c r="AX23" s="252" t="str">
        <f>+IF(AV23=0,"NO OFERTADO",IF(AW23="NO CUMPLE", NO HABILITA,IF(AV23&lt;=($E23*(1+$D$4)),"HABILITA","NO HABILITA")))</f>
        <v>NO OFERTADO</v>
      </c>
      <c r="AY23" s="129">
        <f>'PRECIOS UNITARIOS'!T23</f>
        <v>0</v>
      </c>
      <c r="AZ23" s="251">
        <f>'EV TECNICA'!AM23</f>
        <v>0</v>
      </c>
      <c r="BA23" s="252" t="str">
        <f>+IF(AY23=0,"NO OFERTADO",IF(AZ23="NO CUMPLE", NO HABILITA,IF(AY23&lt;=($E23*(1+$D$4)),"HABILITA","NO HABILITA")))</f>
        <v>NO OFERTADO</v>
      </c>
      <c r="BB23" s="129">
        <f>'PRECIOS UNITARIOS'!U23</f>
        <v>0</v>
      </c>
      <c r="BC23" s="251">
        <f>'EV TECNICA'!AO23</f>
        <v>0</v>
      </c>
      <c r="BD23" s="252" t="str">
        <f>+IF(BB23=0,"NO OFERTADO",IF(BC23="NO CUMPLE", NO HABILITA,IF(BB23&lt;=($E23*(1+$D$4)),"HABILITA","NO HABILITA")))</f>
        <v>NO OFERTADO</v>
      </c>
      <c r="BE23" s="129">
        <f>'PRECIOS UNITARIOS'!V23</f>
        <v>0</v>
      </c>
      <c r="BF23" s="251">
        <f>'EV TECNICA'!AQ23</f>
        <v>0</v>
      </c>
      <c r="BG23" s="252" t="str">
        <f>+IF(BE23=0,"NO OFERTADO",IF(BF23="NO CUMPLE", NO HABILITA,IF(BE23&lt;=($E23*(1+$D$4)),"HABILITA","NO HABILITA")))</f>
        <v>NO OFERTADO</v>
      </c>
      <c r="BH23" s="129">
        <f>'PRECIOS UNITARIOS'!W23</f>
        <v>0</v>
      </c>
      <c r="BI23" s="251">
        <f>'EV TECNICA'!AS23</f>
        <v>0</v>
      </c>
      <c r="BJ23" s="252" t="str">
        <f>+IF(BH23=0,"NO OFERTADO",IF(BI23="NO CUMPLE", NO HABILITA,IF(BH23&lt;=($E23*(1+$D$4)),"HABILITA","NO HABILITA")))</f>
        <v>NO OFERTADO</v>
      </c>
      <c r="BK23" s="129">
        <f>'PRECIOS UNITARIOS'!X23</f>
        <v>0</v>
      </c>
      <c r="BL23" s="251">
        <f>'EV TECNICA'!AU23</f>
        <v>0</v>
      </c>
      <c r="BM23" s="252" t="str">
        <f>+IF(BK23=0,"NO OFERTADO",IF(BL23="NO CUMPLE", NO HABILITA,IF(BK23&lt;=($E23*(1+$D$4)),"HABILITA","NO HABILITA")))</f>
        <v>NO OFERTADO</v>
      </c>
      <c r="BN23" s="129">
        <f>'PRECIOS UNITARIOS'!Y23</f>
        <v>0</v>
      </c>
      <c r="BO23" s="251">
        <f>'EV TECNICA'!AW23</f>
        <v>0</v>
      </c>
      <c r="BP23" s="252" t="str">
        <f>+IF(BN23=0,"NO OFERTADO",IF(BO23="NO CUMPLE", NO HABILITA,IF(BN23&lt;=($E23*(1+$D$4)),"HABILITA","NO HABILITA")))</f>
        <v>NO OFERTADO</v>
      </c>
      <c r="BQ23" s="129">
        <f>'PRECIOS UNITARIOS'!Z23</f>
        <v>0</v>
      </c>
      <c r="BR23" s="251">
        <f>'EV TECNICA'!AY23</f>
        <v>0</v>
      </c>
      <c r="BS23" s="252" t="str">
        <f>+IF(BQ23=0,"NO OFERTADO",IF(BR23="NO CUMPLE", NO HABILITA,IF(BQ23&lt;=($E23*(1+$D$4)),"HABILITA","NO HABILITA")))</f>
        <v>NO OFERTADO</v>
      </c>
      <c r="BT23" s="129">
        <f>'PRECIOS UNITARIOS'!AA23</f>
        <v>0</v>
      </c>
      <c r="BU23" s="251">
        <f>'EV TECNICA'!BA23</f>
        <v>0</v>
      </c>
      <c r="BV23" s="252" t="str">
        <f>+IF(BT23=0,"NO OFERTADO",IF(BU23="NO CUMPLE", NO HABILITA,IF(BT23&lt;=($E23*(1+$D$4)),"HABILITA","NO HABILITA")))</f>
        <v>NO OFERTADO</v>
      </c>
      <c r="BW23" s="129">
        <f>'PRECIOS UNITARIOS'!AB23</f>
        <v>0</v>
      </c>
      <c r="BX23" s="251">
        <f>'EV TECNICA'!BC23</f>
        <v>0</v>
      </c>
      <c r="BY23" s="252" t="str">
        <f>+IF(BW23=0,"NO OFERTADO",IF(BX23="NO CUMPLE", NO HABILITA,IF(BW23&lt;=($E23*(1+$D$4)),"HABILITA","NO HABILITA")))</f>
        <v>NO OFERTADO</v>
      </c>
      <c r="BZ23" s="129">
        <f>'PRECIOS UNITARIOS'!AC23</f>
        <v>0</v>
      </c>
      <c r="CA23" s="251">
        <f>'EV TECNICA'!BE23</f>
        <v>0</v>
      </c>
      <c r="CB23" s="252" t="str">
        <f>+IF(BZ23=0,"NO OFERTADO",IF(CA23="NO CUMPLE", NO HABILITA,IF(BZ23&lt;=($E23*(1+$D$4)),"HABILITA","NO HABILITA")))</f>
        <v>NO OFERTADO</v>
      </c>
      <c r="CC23" s="129">
        <f>'PRECIOS UNITARIOS'!AD23</f>
        <v>0</v>
      </c>
      <c r="CD23" s="251">
        <f>'EV TECNICA'!BG23</f>
        <v>0</v>
      </c>
      <c r="CE23" s="252" t="str">
        <f>+IF(CC23=0,"NO OFERTADO",IF(CD23="NO CUMPLE", NO HABILITA,IF(CC23&lt;=($E23*(1+$D$4)),"HABILITA","NO HABILITA")))</f>
        <v>NO OFERTADO</v>
      </c>
      <c r="CF23" s="129">
        <f>'PRECIOS UNITARIOS'!AE23</f>
        <v>0</v>
      </c>
      <c r="CG23" s="251">
        <f>'EV TECNICA'!BI23</f>
        <v>0</v>
      </c>
      <c r="CH23" s="252" t="str">
        <f>+IF(CF23=0,"NO OFERTADO",IF(CG23="NO CUMPLE", NO HABILITA,IF(CF23&lt;=($E23*(1+$D$4)),"HABILITA","NO HABILITA")))</f>
        <v>NO OFERTADO</v>
      </c>
    </row>
    <row r="24" spans="1:86" s="40" customFormat="1" ht="38.25" x14ac:dyDescent="0.2">
      <c r="A24" s="103">
        <v>15</v>
      </c>
      <c r="B24" s="202" t="s">
        <v>67</v>
      </c>
      <c r="C24" s="121" t="s">
        <v>52</v>
      </c>
      <c r="D24" s="146">
        <v>1</v>
      </c>
      <c r="E24" s="25">
        <v>6842.5</v>
      </c>
      <c r="F24" s="129">
        <f>'PRECIOS UNITARIOS'!E24</f>
        <v>0</v>
      </c>
      <c r="G24" s="251">
        <f>'EV TECNICA'!I24</f>
        <v>0</v>
      </c>
      <c r="H24" s="252" t="str">
        <f>+IF(F24=0,"NO OFERTADO",IF(G24="NO CUMPLE", NO HABILITA,IF(F24&lt;=($E24*(1+$D$4)),"HABILITA","NO HABILITA")))</f>
        <v>NO OFERTADO</v>
      </c>
      <c r="I24" s="129">
        <f>'PRECIOS UNITARIOS'!F24</f>
        <v>6800</v>
      </c>
      <c r="J24" s="251" t="str">
        <f>'EV TECNICA'!K24</f>
        <v>CUMPLE</v>
      </c>
      <c r="K24" s="252" t="str">
        <f>+IF(I24=0,"NO OFERTADO",IF(J24="NO CUMPLE", NO HABILITA,IF(I24&lt;=($E24*(1+$D$4)),"HABILITA","NO HABILITA")))</f>
        <v>HABILITA</v>
      </c>
      <c r="L24" s="129">
        <f>'PRECIOS UNITARIOS'!G24</f>
        <v>0</v>
      </c>
      <c r="M24" s="251">
        <f>'EV TECNICA'!M24</f>
        <v>0</v>
      </c>
      <c r="N24" s="252" t="str">
        <f>+IF(L24=0,"NO OFERTADO",IF(M24="NO CUMPLE", NO HABILITA,IF(L24&lt;=($E24*(1+$D$4)),"HABILITA","NO HABILITA")))</f>
        <v>NO OFERTADO</v>
      </c>
      <c r="O24" s="129">
        <f>'PRECIOS UNITARIOS'!H24</f>
        <v>0</v>
      </c>
      <c r="P24" s="251">
        <f>'EV TECNICA'!O24</f>
        <v>0</v>
      </c>
      <c r="Q24" s="252" t="str">
        <f>+IF(O24=0,"NO OFERTADO",IF(P24="NO CUMPLE", NO HABILITA,IF(O24&lt;=($E24*(1+$D$4)),"HABILITA","NO HABILITA")))</f>
        <v>NO OFERTADO</v>
      </c>
      <c r="R24" s="129">
        <f>'PRECIOS UNITARIOS'!I24</f>
        <v>0</v>
      </c>
      <c r="S24" s="251">
        <f>'EV TECNICA'!Q24</f>
        <v>0</v>
      </c>
      <c r="T24" s="252" t="str">
        <f>+IF(R24=0,"NO OFERTADO",IF(S24="NO CUMPLE", NO HABILITA,IF(R24&lt;=($E24*(1+$D$4)),"HABILITA","NO HABILITA")))</f>
        <v>NO OFERTADO</v>
      </c>
      <c r="U24" s="129">
        <f>'PRECIOS UNITARIOS'!J24</f>
        <v>0</v>
      </c>
      <c r="V24" s="251">
        <f>'EV TECNICA'!S24</f>
        <v>0</v>
      </c>
      <c r="W24" s="252" t="str">
        <f>+IF(U24=0,"NO OFERTADO",IF(V24="NO CUMPLE", NO HABILITA,IF(U24&lt;=($E24*(1+$D$4)),"HABILITA","NO HABILITA")))</f>
        <v>NO OFERTADO</v>
      </c>
      <c r="X24" s="129">
        <f>'PRECIOS UNITARIOS'!K24</f>
        <v>0</v>
      </c>
      <c r="Y24" s="251">
        <f>'EV TECNICA'!U24</f>
        <v>0</v>
      </c>
      <c r="Z24" s="252" t="str">
        <f>+IF(X24=0,"NO OFERTADO",IF(Y24="NO CUMPLE", NO HABILITA,IF(X24&lt;=($E24*(1+$D$4)),"HABILITA","NO HABILITA")))</f>
        <v>NO OFERTADO</v>
      </c>
      <c r="AA24" s="129">
        <f>'PRECIOS UNITARIOS'!L24</f>
        <v>0</v>
      </c>
      <c r="AB24" s="251">
        <f>'EV TECNICA'!W24</f>
        <v>0</v>
      </c>
      <c r="AC24" s="252" t="str">
        <f>+IF(AA24=0,"NO OFERTADO",IF(AB24="NO CUMPLE", NO HABILITA,IF(AA24&lt;=($E24*(1+$D$4)),"HABILITA","NO HABILITA")))</f>
        <v>NO OFERTADO</v>
      </c>
      <c r="AD24" s="129">
        <f>'PRECIOS UNITARIOS'!M24</f>
        <v>0</v>
      </c>
      <c r="AE24" s="251">
        <f>'EV TECNICA'!Y24</f>
        <v>0</v>
      </c>
      <c r="AF24" s="252" t="str">
        <f>+IF(AD24=0,"NO OFERTADO",IF(AE24="NO CUMPLE", NO HABILITA,IF(AD24&lt;=($E24*(1+$D$4)),"HABILITA","NO HABILITA")))</f>
        <v>NO OFERTADO</v>
      </c>
      <c r="AG24" s="129">
        <f>'PRECIOS UNITARIOS'!N24</f>
        <v>0</v>
      </c>
      <c r="AH24" s="251">
        <f>'EV TECNICA'!AA24</f>
        <v>0</v>
      </c>
      <c r="AI24" s="252" t="str">
        <f>+IF(AG24=0,"NO OFERTADO",IF(AH24="NO CUMPLE", NO HABILITA,IF(AG24&lt;=($E24*(1+$D$4)),"HABILITA","NO HABILITA")))</f>
        <v>NO OFERTADO</v>
      </c>
      <c r="AJ24" s="129">
        <f>'PRECIOS UNITARIOS'!O24</f>
        <v>0</v>
      </c>
      <c r="AK24" s="251">
        <f>'EV TECNICA'!AC24</f>
        <v>0</v>
      </c>
      <c r="AL24" s="252" t="str">
        <f>+IF(AJ24=0,"NO OFERTADO",IF(AK24="NO CUMPLE", NO HABILITA,IF(AJ24&lt;=($E24*(1+$D$4)),"HABILITA","NO HABILITA")))</f>
        <v>NO OFERTADO</v>
      </c>
      <c r="AM24" s="129">
        <f>'PRECIOS UNITARIOS'!P24</f>
        <v>5950</v>
      </c>
      <c r="AN24" s="251" t="str">
        <f>'EV TECNICA'!AE24</f>
        <v>CUMPLE</v>
      </c>
      <c r="AO24" s="252" t="str">
        <f>+IF(AM24=0,"NO OFERTADO",IF(AN24="NO CUMPLE", NO HABILITA,IF(AM24&lt;=($E24*(1+$D$4)),"HABILITA","NO HABILITA")))</f>
        <v>HABILITA</v>
      </c>
      <c r="AP24" s="129">
        <f>'PRECIOS UNITARIOS'!Q24</f>
        <v>0</v>
      </c>
      <c r="AQ24" s="251">
        <f>'EV TECNICA'!AG24</f>
        <v>0</v>
      </c>
      <c r="AR24" s="252" t="str">
        <f>+IF(AP24=0,"NO OFERTADO",IF(AQ24="NO CUMPLE", NO HABILITA,IF(AP24&lt;=($E24*(1+$D$4)),"HABILITA","NO HABILITA")))</f>
        <v>NO OFERTADO</v>
      </c>
      <c r="AS24" s="129">
        <f>'PRECIOS UNITARIOS'!R24</f>
        <v>0</v>
      </c>
      <c r="AT24" s="251">
        <f>'EV TECNICA'!AI24</f>
        <v>0</v>
      </c>
      <c r="AU24" s="252" t="str">
        <f>+IF(AS24=0,"NO OFERTADO",IF(AT24="NO CUMPLE", NO HABILITA,IF(AS24&lt;=($E24*(1+$D$4)),"HABILITA","NO HABILITA")))</f>
        <v>NO OFERTADO</v>
      </c>
      <c r="AV24" s="129">
        <f>'PRECIOS UNITARIOS'!S24</f>
        <v>0</v>
      </c>
      <c r="AW24" s="251">
        <f>'EV TECNICA'!AK24</f>
        <v>0</v>
      </c>
      <c r="AX24" s="252" t="str">
        <f>+IF(AV24=0,"NO OFERTADO",IF(AW24="NO CUMPLE", NO HABILITA,IF(AV24&lt;=($E24*(1+$D$4)),"HABILITA","NO HABILITA")))</f>
        <v>NO OFERTADO</v>
      </c>
      <c r="AY24" s="129">
        <f>'PRECIOS UNITARIOS'!T24</f>
        <v>0</v>
      </c>
      <c r="AZ24" s="251">
        <f>'EV TECNICA'!AM24</f>
        <v>0</v>
      </c>
      <c r="BA24" s="252" t="str">
        <f>+IF(AY24=0,"NO OFERTADO",IF(AZ24="NO CUMPLE", NO HABILITA,IF(AY24&lt;=($E24*(1+$D$4)),"HABILITA","NO HABILITA")))</f>
        <v>NO OFERTADO</v>
      </c>
      <c r="BB24" s="129">
        <f>'PRECIOS UNITARIOS'!U24</f>
        <v>0</v>
      </c>
      <c r="BC24" s="251">
        <f>'EV TECNICA'!AO24</f>
        <v>0</v>
      </c>
      <c r="BD24" s="252" t="str">
        <f>+IF(BB24=0,"NO OFERTADO",IF(BC24="NO CUMPLE", NO HABILITA,IF(BB24&lt;=($E24*(1+$D$4)),"HABILITA","NO HABILITA")))</f>
        <v>NO OFERTADO</v>
      </c>
      <c r="BE24" s="129">
        <f>'PRECIOS UNITARIOS'!V24</f>
        <v>0</v>
      </c>
      <c r="BF24" s="251">
        <f>'EV TECNICA'!AQ24</f>
        <v>0</v>
      </c>
      <c r="BG24" s="252" t="str">
        <f>+IF(BE24=0,"NO OFERTADO",IF(BF24="NO CUMPLE", NO HABILITA,IF(BE24&lt;=($E24*(1+$D$4)),"HABILITA","NO HABILITA")))</f>
        <v>NO OFERTADO</v>
      </c>
      <c r="BH24" s="129">
        <f>'PRECIOS UNITARIOS'!W24</f>
        <v>0</v>
      </c>
      <c r="BI24" s="251">
        <f>'EV TECNICA'!AS24</f>
        <v>0</v>
      </c>
      <c r="BJ24" s="252" t="str">
        <f>+IF(BH24=0,"NO OFERTADO",IF(BI24="NO CUMPLE", NO HABILITA,IF(BH24&lt;=($E24*(1+$D$4)),"HABILITA","NO HABILITA")))</f>
        <v>NO OFERTADO</v>
      </c>
      <c r="BK24" s="129">
        <f>'PRECIOS UNITARIOS'!X24</f>
        <v>0</v>
      </c>
      <c r="BL24" s="251">
        <f>'EV TECNICA'!AU24</f>
        <v>0</v>
      </c>
      <c r="BM24" s="252" t="str">
        <f>+IF(BK24=0,"NO OFERTADO",IF(BL24="NO CUMPLE", NO HABILITA,IF(BK24&lt;=($E24*(1+$D$4)),"HABILITA","NO HABILITA")))</f>
        <v>NO OFERTADO</v>
      </c>
      <c r="BN24" s="129">
        <f>'PRECIOS UNITARIOS'!Y24</f>
        <v>0</v>
      </c>
      <c r="BO24" s="251">
        <f>'EV TECNICA'!AW24</f>
        <v>0</v>
      </c>
      <c r="BP24" s="252" t="str">
        <f>+IF(BN24=0,"NO OFERTADO",IF(BO24="NO CUMPLE", NO HABILITA,IF(BN24&lt;=($E24*(1+$D$4)),"HABILITA","NO HABILITA")))</f>
        <v>NO OFERTADO</v>
      </c>
      <c r="BQ24" s="129">
        <f>'PRECIOS UNITARIOS'!Z24</f>
        <v>0</v>
      </c>
      <c r="BR24" s="251">
        <f>'EV TECNICA'!AY24</f>
        <v>0</v>
      </c>
      <c r="BS24" s="252" t="str">
        <f>+IF(BQ24=0,"NO OFERTADO",IF(BR24="NO CUMPLE", NO HABILITA,IF(BQ24&lt;=($E24*(1+$D$4)),"HABILITA","NO HABILITA")))</f>
        <v>NO OFERTADO</v>
      </c>
      <c r="BT24" s="129">
        <f>'PRECIOS UNITARIOS'!AA24</f>
        <v>0</v>
      </c>
      <c r="BU24" s="251">
        <f>'EV TECNICA'!BA24</f>
        <v>0</v>
      </c>
      <c r="BV24" s="252" t="str">
        <f>+IF(BT24=0,"NO OFERTADO",IF(BU24="NO CUMPLE", NO HABILITA,IF(BT24&lt;=($E24*(1+$D$4)),"HABILITA","NO HABILITA")))</f>
        <v>NO OFERTADO</v>
      </c>
      <c r="BW24" s="129">
        <f>'PRECIOS UNITARIOS'!AB24</f>
        <v>0</v>
      </c>
      <c r="BX24" s="251">
        <f>'EV TECNICA'!BC24</f>
        <v>0</v>
      </c>
      <c r="BY24" s="252" t="str">
        <f>+IF(BW24=0,"NO OFERTADO",IF(BX24="NO CUMPLE", NO HABILITA,IF(BW24&lt;=($E24*(1+$D$4)),"HABILITA","NO HABILITA")))</f>
        <v>NO OFERTADO</v>
      </c>
      <c r="BZ24" s="129">
        <f>'PRECIOS UNITARIOS'!AC24</f>
        <v>0</v>
      </c>
      <c r="CA24" s="251">
        <f>'EV TECNICA'!BE24</f>
        <v>0</v>
      </c>
      <c r="CB24" s="252" t="str">
        <f>+IF(BZ24=0,"NO OFERTADO",IF(CA24="NO CUMPLE", NO HABILITA,IF(BZ24&lt;=($E24*(1+$D$4)),"HABILITA","NO HABILITA")))</f>
        <v>NO OFERTADO</v>
      </c>
      <c r="CC24" s="129">
        <f>'PRECIOS UNITARIOS'!AD24</f>
        <v>0</v>
      </c>
      <c r="CD24" s="251">
        <f>'EV TECNICA'!BG24</f>
        <v>0</v>
      </c>
      <c r="CE24" s="252" t="str">
        <f>+IF(CC24=0,"NO OFERTADO",IF(CD24="NO CUMPLE", NO HABILITA,IF(CC24&lt;=($E24*(1+$D$4)),"HABILITA","NO HABILITA")))</f>
        <v>NO OFERTADO</v>
      </c>
      <c r="CF24" s="129">
        <f>'PRECIOS UNITARIOS'!AE24</f>
        <v>0</v>
      </c>
      <c r="CG24" s="251">
        <f>'EV TECNICA'!BI24</f>
        <v>0</v>
      </c>
      <c r="CH24" s="252" t="str">
        <f>+IF(CF24=0,"NO OFERTADO",IF(CG24="NO CUMPLE", NO HABILITA,IF(CF24&lt;=($E24*(1+$D$4)),"HABILITA","NO HABILITA")))</f>
        <v>NO OFERTADO</v>
      </c>
    </row>
    <row r="25" spans="1:86" s="40" customFormat="1" ht="38.25" x14ac:dyDescent="0.2">
      <c r="A25" s="103">
        <v>16</v>
      </c>
      <c r="B25" s="202" t="s">
        <v>68</v>
      </c>
      <c r="C25" s="121" t="s">
        <v>52</v>
      </c>
      <c r="D25" s="146">
        <v>1</v>
      </c>
      <c r="E25" s="25">
        <v>10100</v>
      </c>
      <c r="F25" s="129">
        <f>'PRECIOS UNITARIOS'!E25</f>
        <v>0</v>
      </c>
      <c r="G25" s="251">
        <f>'EV TECNICA'!I25</f>
        <v>0</v>
      </c>
      <c r="H25" s="252" t="str">
        <f>+IF(F25=0,"NO OFERTADO",IF(G25="NO CUMPLE", NO HABILITA,IF(F25&lt;=($E25*(1+$D$4)),"HABILITA","NO HABILITA")))</f>
        <v>NO OFERTADO</v>
      </c>
      <c r="I25" s="129">
        <f>'PRECIOS UNITARIOS'!F25</f>
        <v>9100</v>
      </c>
      <c r="J25" s="251" t="str">
        <f>'EV TECNICA'!K25</f>
        <v>CUMPLE</v>
      </c>
      <c r="K25" s="252" t="str">
        <f>+IF(I25=0,"NO OFERTADO",IF(J25="NO CUMPLE", NO HABILITA,IF(I25&lt;=($E25*(1+$D$4)),"HABILITA","NO HABILITA")))</f>
        <v>HABILITA</v>
      </c>
      <c r="L25" s="129">
        <f>'PRECIOS UNITARIOS'!G25</f>
        <v>0</v>
      </c>
      <c r="M25" s="251">
        <f>'EV TECNICA'!M25</f>
        <v>0</v>
      </c>
      <c r="N25" s="252" t="str">
        <f>+IF(L25=0,"NO OFERTADO",IF(M25="NO CUMPLE", NO HABILITA,IF(L25&lt;=($E25*(1+$D$4)),"HABILITA","NO HABILITA")))</f>
        <v>NO OFERTADO</v>
      </c>
      <c r="O25" s="129">
        <f>'PRECIOS UNITARIOS'!H25</f>
        <v>0</v>
      </c>
      <c r="P25" s="251">
        <f>'EV TECNICA'!O25</f>
        <v>0</v>
      </c>
      <c r="Q25" s="252" t="str">
        <f>+IF(O25=0,"NO OFERTADO",IF(P25="NO CUMPLE", NO HABILITA,IF(O25&lt;=($E25*(1+$D$4)),"HABILITA","NO HABILITA")))</f>
        <v>NO OFERTADO</v>
      </c>
      <c r="R25" s="129">
        <f>'PRECIOS UNITARIOS'!I25</f>
        <v>0</v>
      </c>
      <c r="S25" s="251">
        <f>'EV TECNICA'!Q25</f>
        <v>0</v>
      </c>
      <c r="T25" s="252" t="str">
        <f>+IF(R25=0,"NO OFERTADO",IF(S25="NO CUMPLE", NO HABILITA,IF(R25&lt;=($E25*(1+$D$4)),"HABILITA","NO HABILITA")))</f>
        <v>NO OFERTADO</v>
      </c>
      <c r="U25" s="129">
        <f>'PRECIOS UNITARIOS'!J25</f>
        <v>0</v>
      </c>
      <c r="V25" s="251">
        <f>'EV TECNICA'!S25</f>
        <v>0</v>
      </c>
      <c r="W25" s="252" t="str">
        <f>+IF(U25=0,"NO OFERTADO",IF(V25="NO CUMPLE", NO HABILITA,IF(U25&lt;=($E25*(1+$D$4)),"HABILITA","NO HABILITA")))</f>
        <v>NO OFERTADO</v>
      </c>
      <c r="X25" s="129">
        <f>'PRECIOS UNITARIOS'!K25</f>
        <v>0</v>
      </c>
      <c r="Y25" s="251">
        <f>'EV TECNICA'!U25</f>
        <v>0</v>
      </c>
      <c r="Z25" s="252" t="str">
        <f>+IF(X25=0,"NO OFERTADO",IF(Y25="NO CUMPLE", NO HABILITA,IF(X25&lt;=($E25*(1+$D$4)),"HABILITA","NO HABILITA")))</f>
        <v>NO OFERTADO</v>
      </c>
      <c r="AA25" s="129">
        <f>'PRECIOS UNITARIOS'!L25</f>
        <v>0</v>
      </c>
      <c r="AB25" s="251">
        <f>'EV TECNICA'!W25</f>
        <v>0</v>
      </c>
      <c r="AC25" s="252" t="str">
        <f>+IF(AA25=0,"NO OFERTADO",IF(AB25="NO CUMPLE", NO HABILITA,IF(AA25&lt;=($E25*(1+$D$4)),"HABILITA","NO HABILITA")))</f>
        <v>NO OFERTADO</v>
      </c>
      <c r="AD25" s="129">
        <f>'PRECIOS UNITARIOS'!M25</f>
        <v>0</v>
      </c>
      <c r="AE25" s="251">
        <f>'EV TECNICA'!Y25</f>
        <v>0</v>
      </c>
      <c r="AF25" s="252" t="str">
        <f>+IF(AD25=0,"NO OFERTADO",IF(AE25="NO CUMPLE", NO HABILITA,IF(AD25&lt;=($E25*(1+$D$4)),"HABILITA","NO HABILITA")))</f>
        <v>NO OFERTADO</v>
      </c>
      <c r="AG25" s="129">
        <f>'PRECIOS UNITARIOS'!N25</f>
        <v>0</v>
      </c>
      <c r="AH25" s="251">
        <f>'EV TECNICA'!AA25</f>
        <v>0</v>
      </c>
      <c r="AI25" s="252" t="str">
        <f>+IF(AG25=0,"NO OFERTADO",IF(AH25="NO CUMPLE", NO HABILITA,IF(AG25&lt;=($E25*(1+$D$4)),"HABILITA","NO HABILITA")))</f>
        <v>NO OFERTADO</v>
      </c>
      <c r="AJ25" s="129">
        <f>'PRECIOS UNITARIOS'!O25</f>
        <v>0</v>
      </c>
      <c r="AK25" s="251">
        <f>'EV TECNICA'!AC25</f>
        <v>0</v>
      </c>
      <c r="AL25" s="252" t="str">
        <f>+IF(AJ25=0,"NO OFERTADO",IF(AK25="NO CUMPLE", NO HABILITA,IF(AJ25&lt;=($E25*(1+$D$4)),"HABILITA","NO HABILITA")))</f>
        <v>NO OFERTADO</v>
      </c>
      <c r="AM25" s="129">
        <f>'PRECIOS UNITARIOS'!P25</f>
        <v>7500</v>
      </c>
      <c r="AN25" s="251" t="str">
        <f>'EV TECNICA'!AE25</f>
        <v>CUMPLE</v>
      </c>
      <c r="AO25" s="252" t="str">
        <f>+IF(AM25=0,"NO OFERTADO",IF(AN25="NO CUMPLE", NO HABILITA,IF(AM25&lt;=($E25*(1+$D$4)),"HABILITA","NO HABILITA")))</f>
        <v>HABILITA</v>
      </c>
      <c r="AP25" s="129">
        <f>'PRECIOS UNITARIOS'!Q25</f>
        <v>0</v>
      </c>
      <c r="AQ25" s="251">
        <f>'EV TECNICA'!AG25</f>
        <v>0</v>
      </c>
      <c r="AR25" s="252" t="str">
        <f>+IF(AP25=0,"NO OFERTADO",IF(AQ25="NO CUMPLE", NO HABILITA,IF(AP25&lt;=($E25*(1+$D$4)),"HABILITA","NO HABILITA")))</f>
        <v>NO OFERTADO</v>
      </c>
      <c r="AS25" s="129">
        <f>'PRECIOS UNITARIOS'!R25</f>
        <v>0</v>
      </c>
      <c r="AT25" s="251">
        <f>'EV TECNICA'!AI25</f>
        <v>0</v>
      </c>
      <c r="AU25" s="252" t="str">
        <f>+IF(AS25=0,"NO OFERTADO",IF(AT25="NO CUMPLE", NO HABILITA,IF(AS25&lt;=($E25*(1+$D$4)),"HABILITA","NO HABILITA")))</f>
        <v>NO OFERTADO</v>
      </c>
      <c r="AV25" s="129">
        <f>'PRECIOS UNITARIOS'!S25</f>
        <v>0</v>
      </c>
      <c r="AW25" s="251">
        <f>'EV TECNICA'!AK25</f>
        <v>0</v>
      </c>
      <c r="AX25" s="252" t="str">
        <f>+IF(AV25=0,"NO OFERTADO",IF(AW25="NO CUMPLE", NO HABILITA,IF(AV25&lt;=($E25*(1+$D$4)),"HABILITA","NO HABILITA")))</f>
        <v>NO OFERTADO</v>
      </c>
      <c r="AY25" s="129">
        <f>'PRECIOS UNITARIOS'!T25</f>
        <v>0</v>
      </c>
      <c r="AZ25" s="251">
        <f>'EV TECNICA'!AM25</f>
        <v>0</v>
      </c>
      <c r="BA25" s="252" t="str">
        <f>+IF(AY25=0,"NO OFERTADO",IF(AZ25="NO CUMPLE", NO HABILITA,IF(AY25&lt;=($E25*(1+$D$4)),"HABILITA","NO HABILITA")))</f>
        <v>NO OFERTADO</v>
      </c>
      <c r="BB25" s="129">
        <f>'PRECIOS UNITARIOS'!U25</f>
        <v>0</v>
      </c>
      <c r="BC25" s="251">
        <f>'EV TECNICA'!AO25</f>
        <v>0</v>
      </c>
      <c r="BD25" s="252" t="str">
        <f>+IF(BB25=0,"NO OFERTADO",IF(BC25="NO CUMPLE", NO HABILITA,IF(BB25&lt;=($E25*(1+$D$4)),"HABILITA","NO HABILITA")))</f>
        <v>NO OFERTADO</v>
      </c>
      <c r="BE25" s="129">
        <f>'PRECIOS UNITARIOS'!V25</f>
        <v>0</v>
      </c>
      <c r="BF25" s="251">
        <f>'EV TECNICA'!AQ25</f>
        <v>0</v>
      </c>
      <c r="BG25" s="252" t="str">
        <f>+IF(BE25=0,"NO OFERTADO",IF(BF25="NO CUMPLE", NO HABILITA,IF(BE25&lt;=($E25*(1+$D$4)),"HABILITA","NO HABILITA")))</f>
        <v>NO OFERTADO</v>
      </c>
      <c r="BH25" s="129">
        <f>'PRECIOS UNITARIOS'!W25</f>
        <v>0</v>
      </c>
      <c r="BI25" s="251">
        <f>'EV TECNICA'!AS25</f>
        <v>0</v>
      </c>
      <c r="BJ25" s="252" t="str">
        <f>+IF(BH25=0,"NO OFERTADO",IF(BI25="NO CUMPLE", NO HABILITA,IF(BH25&lt;=($E25*(1+$D$4)),"HABILITA","NO HABILITA")))</f>
        <v>NO OFERTADO</v>
      </c>
      <c r="BK25" s="129">
        <f>'PRECIOS UNITARIOS'!X25</f>
        <v>0</v>
      </c>
      <c r="BL25" s="251">
        <f>'EV TECNICA'!AU25</f>
        <v>0</v>
      </c>
      <c r="BM25" s="252" t="str">
        <f>+IF(BK25=0,"NO OFERTADO",IF(BL25="NO CUMPLE", NO HABILITA,IF(BK25&lt;=($E25*(1+$D$4)),"HABILITA","NO HABILITA")))</f>
        <v>NO OFERTADO</v>
      </c>
      <c r="BN25" s="129">
        <f>'PRECIOS UNITARIOS'!Y25</f>
        <v>0</v>
      </c>
      <c r="BO25" s="251">
        <f>'EV TECNICA'!AW25</f>
        <v>0</v>
      </c>
      <c r="BP25" s="252" t="str">
        <f>+IF(BN25=0,"NO OFERTADO",IF(BO25="NO CUMPLE", NO HABILITA,IF(BN25&lt;=($E25*(1+$D$4)),"HABILITA","NO HABILITA")))</f>
        <v>NO OFERTADO</v>
      </c>
      <c r="BQ25" s="129">
        <f>'PRECIOS UNITARIOS'!Z25</f>
        <v>0</v>
      </c>
      <c r="BR25" s="251">
        <f>'EV TECNICA'!AY25</f>
        <v>0</v>
      </c>
      <c r="BS25" s="252" t="str">
        <f>+IF(BQ25=0,"NO OFERTADO",IF(BR25="NO CUMPLE", NO HABILITA,IF(BQ25&lt;=($E25*(1+$D$4)),"HABILITA","NO HABILITA")))</f>
        <v>NO OFERTADO</v>
      </c>
      <c r="BT25" s="129">
        <f>'PRECIOS UNITARIOS'!AA25</f>
        <v>0</v>
      </c>
      <c r="BU25" s="251">
        <f>'EV TECNICA'!BA25</f>
        <v>0</v>
      </c>
      <c r="BV25" s="252" t="str">
        <f>+IF(BT25=0,"NO OFERTADO",IF(BU25="NO CUMPLE", NO HABILITA,IF(BT25&lt;=($E25*(1+$D$4)),"HABILITA","NO HABILITA")))</f>
        <v>NO OFERTADO</v>
      </c>
      <c r="BW25" s="129">
        <f>'PRECIOS UNITARIOS'!AB25</f>
        <v>0</v>
      </c>
      <c r="BX25" s="251">
        <f>'EV TECNICA'!BC25</f>
        <v>0</v>
      </c>
      <c r="BY25" s="252" t="str">
        <f>+IF(BW25=0,"NO OFERTADO",IF(BX25="NO CUMPLE", NO HABILITA,IF(BW25&lt;=($E25*(1+$D$4)),"HABILITA","NO HABILITA")))</f>
        <v>NO OFERTADO</v>
      </c>
      <c r="BZ25" s="129">
        <f>'PRECIOS UNITARIOS'!AC25</f>
        <v>0</v>
      </c>
      <c r="CA25" s="251">
        <f>'EV TECNICA'!BE25</f>
        <v>0</v>
      </c>
      <c r="CB25" s="252" t="str">
        <f>+IF(BZ25=0,"NO OFERTADO",IF(CA25="NO CUMPLE", NO HABILITA,IF(BZ25&lt;=($E25*(1+$D$4)),"HABILITA","NO HABILITA")))</f>
        <v>NO OFERTADO</v>
      </c>
      <c r="CC25" s="129">
        <f>'PRECIOS UNITARIOS'!AD25</f>
        <v>0</v>
      </c>
      <c r="CD25" s="251">
        <f>'EV TECNICA'!BG25</f>
        <v>0</v>
      </c>
      <c r="CE25" s="252" t="str">
        <f>+IF(CC25=0,"NO OFERTADO",IF(CD25="NO CUMPLE", NO HABILITA,IF(CC25&lt;=($E25*(1+$D$4)),"HABILITA","NO HABILITA")))</f>
        <v>NO OFERTADO</v>
      </c>
      <c r="CF25" s="129">
        <f>'PRECIOS UNITARIOS'!AE25</f>
        <v>0</v>
      </c>
      <c r="CG25" s="251">
        <f>'EV TECNICA'!BI25</f>
        <v>0</v>
      </c>
      <c r="CH25" s="252" t="str">
        <f>+IF(CF25=0,"NO OFERTADO",IF(CG25="NO CUMPLE", NO HABILITA,IF(CF25&lt;=($E25*(1+$D$4)),"HABILITA","NO HABILITA")))</f>
        <v>NO OFERTADO</v>
      </c>
    </row>
    <row r="26" spans="1:86" s="40" customFormat="1" ht="38.25" x14ac:dyDescent="0.2">
      <c r="A26" s="103">
        <v>17</v>
      </c>
      <c r="B26" s="202" t="s">
        <v>69</v>
      </c>
      <c r="C26" s="121" t="s">
        <v>52</v>
      </c>
      <c r="D26" s="146">
        <v>1</v>
      </c>
      <c r="E26" s="25">
        <v>10100</v>
      </c>
      <c r="F26" s="129">
        <f>'PRECIOS UNITARIOS'!E26</f>
        <v>0</v>
      </c>
      <c r="G26" s="251">
        <f>'EV TECNICA'!I26</f>
        <v>0</v>
      </c>
      <c r="H26" s="252" t="str">
        <f>+IF(F26=0,"NO OFERTADO",IF(G26="NO CUMPLE", NO HABILITA,IF(F26&lt;=($E26*(1+$D$4)),"HABILITA","NO HABILITA")))</f>
        <v>NO OFERTADO</v>
      </c>
      <c r="I26" s="129">
        <f>'PRECIOS UNITARIOS'!F26</f>
        <v>9100</v>
      </c>
      <c r="J26" s="251" t="str">
        <f>'EV TECNICA'!K26</f>
        <v>CUMPLE</v>
      </c>
      <c r="K26" s="252" t="str">
        <f>+IF(I26=0,"NO OFERTADO",IF(J26="NO CUMPLE", NO HABILITA,IF(I26&lt;=($E26*(1+$D$4)),"HABILITA","NO HABILITA")))</f>
        <v>HABILITA</v>
      </c>
      <c r="L26" s="129">
        <f>'PRECIOS UNITARIOS'!G26</f>
        <v>0</v>
      </c>
      <c r="M26" s="251">
        <f>'EV TECNICA'!M26</f>
        <v>0</v>
      </c>
      <c r="N26" s="252" t="str">
        <f>+IF(L26=0,"NO OFERTADO",IF(M26="NO CUMPLE", NO HABILITA,IF(L26&lt;=($E26*(1+$D$4)),"HABILITA","NO HABILITA")))</f>
        <v>NO OFERTADO</v>
      </c>
      <c r="O26" s="129">
        <f>'PRECIOS UNITARIOS'!H26</f>
        <v>0</v>
      </c>
      <c r="P26" s="251">
        <f>'EV TECNICA'!O26</f>
        <v>0</v>
      </c>
      <c r="Q26" s="252" t="str">
        <f>+IF(O26=0,"NO OFERTADO",IF(P26="NO CUMPLE", NO HABILITA,IF(O26&lt;=($E26*(1+$D$4)),"HABILITA","NO HABILITA")))</f>
        <v>NO OFERTADO</v>
      </c>
      <c r="R26" s="129">
        <f>'PRECIOS UNITARIOS'!I26</f>
        <v>0</v>
      </c>
      <c r="S26" s="251">
        <f>'EV TECNICA'!Q26</f>
        <v>0</v>
      </c>
      <c r="T26" s="252" t="str">
        <f>+IF(R26=0,"NO OFERTADO",IF(S26="NO CUMPLE", NO HABILITA,IF(R26&lt;=($E26*(1+$D$4)),"HABILITA","NO HABILITA")))</f>
        <v>NO OFERTADO</v>
      </c>
      <c r="U26" s="129">
        <f>'PRECIOS UNITARIOS'!J26</f>
        <v>0</v>
      </c>
      <c r="V26" s="251">
        <f>'EV TECNICA'!S26</f>
        <v>0</v>
      </c>
      <c r="W26" s="252" t="str">
        <f>+IF(U26=0,"NO OFERTADO",IF(V26="NO CUMPLE", NO HABILITA,IF(U26&lt;=($E26*(1+$D$4)),"HABILITA","NO HABILITA")))</f>
        <v>NO OFERTADO</v>
      </c>
      <c r="X26" s="129">
        <f>'PRECIOS UNITARIOS'!K26</f>
        <v>0</v>
      </c>
      <c r="Y26" s="251">
        <f>'EV TECNICA'!U26</f>
        <v>0</v>
      </c>
      <c r="Z26" s="252" t="str">
        <f>+IF(X26=0,"NO OFERTADO",IF(Y26="NO CUMPLE", NO HABILITA,IF(X26&lt;=($E26*(1+$D$4)),"HABILITA","NO HABILITA")))</f>
        <v>NO OFERTADO</v>
      </c>
      <c r="AA26" s="129">
        <f>'PRECIOS UNITARIOS'!L26</f>
        <v>0</v>
      </c>
      <c r="AB26" s="251">
        <f>'EV TECNICA'!W26</f>
        <v>0</v>
      </c>
      <c r="AC26" s="252" t="str">
        <f>+IF(AA26=0,"NO OFERTADO",IF(AB26="NO CUMPLE", NO HABILITA,IF(AA26&lt;=($E26*(1+$D$4)),"HABILITA","NO HABILITA")))</f>
        <v>NO OFERTADO</v>
      </c>
      <c r="AD26" s="129">
        <f>'PRECIOS UNITARIOS'!M26</f>
        <v>0</v>
      </c>
      <c r="AE26" s="251">
        <f>'EV TECNICA'!Y26</f>
        <v>0</v>
      </c>
      <c r="AF26" s="252" t="str">
        <f>+IF(AD26=0,"NO OFERTADO",IF(AE26="NO CUMPLE", NO HABILITA,IF(AD26&lt;=($E26*(1+$D$4)),"HABILITA","NO HABILITA")))</f>
        <v>NO OFERTADO</v>
      </c>
      <c r="AG26" s="129">
        <f>'PRECIOS UNITARIOS'!N26</f>
        <v>0</v>
      </c>
      <c r="AH26" s="251">
        <f>'EV TECNICA'!AA26</f>
        <v>0</v>
      </c>
      <c r="AI26" s="252" t="str">
        <f>+IF(AG26=0,"NO OFERTADO",IF(AH26="NO CUMPLE", NO HABILITA,IF(AG26&lt;=($E26*(1+$D$4)),"HABILITA","NO HABILITA")))</f>
        <v>NO OFERTADO</v>
      </c>
      <c r="AJ26" s="129">
        <f>'PRECIOS UNITARIOS'!O26</f>
        <v>0</v>
      </c>
      <c r="AK26" s="251">
        <f>'EV TECNICA'!AC26</f>
        <v>0</v>
      </c>
      <c r="AL26" s="252" t="str">
        <f>+IF(AJ26=0,"NO OFERTADO",IF(AK26="NO CUMPLE", NO HABILITA,IF(AJ26&lt;=($E26*(1+$D$4)),"HABILITA","NO HABILITA")))</f>
        <v>NO OFERTADO</v>
      </c>
      <c r="AM26" s="129">
        <f>'PRECIOS UNITARIOS'!P26</f>
        <v>5500</v>
      </c>
      <c r="AN26" s="251" t="str">
        <f>'EV TECNICA'!AE26</f>
        <v>CUMPLE</v>
      </c>
      <c r="AO26" s="252" t="str">
        <f>+IF(AM26=0,"NO OFERTADO",IF(AN26="NO CUMPLE", NO HABILITA,IF(AM26&lt;=($E26*(1+$D$4)),"HABILITA","NO HABILITA")))</f>
        <v>HABILITA</v>
      </c>
      <c r="AP26" s="129">
        <f>'PRECIOS UNITARIOS'!Q26</f>
        <v>0</v>
      </c>
      <c r="AQ26" s="251">
        <f>'EV TECNICA'!AG26</f>
        <v>0</v>
      </c>
      <c r="AR26" s="252" t="str">
        <f>+IF(AP26=0,"NO OFERTADO",IF(AQ26="NO CUMPLE", NO HABILITA,IF(AP26&lt;=($E26*(1+$D$4)),"HABILITA","NO HABILITA")))</f>
        <v>NO OFERTADO</v>
      </c>
      <c r="AS26" s="129">
        <f>'PRECIOS UNITARIOS'!R26</f>
        <v>0</v>
      </c>
      <c r="AT26" s="251">
        <f>'EV TECNICA'!AI26</f>
        <v>0</v>
      </c>
      <c r="AU26" s="252" t="str">
        <f>+IF(AS26=0,"NO OFERTADO",IF(AT26="NO CUMPLE", NO HABILITA,IF(AS26&lt;=($E26*(1+$D$4)),"HABILITA","NO HABILITA")))</f>
        <v>NO OFERTADO</v>
      </c>
      <c r="AV26" s="129">
        <f>'PRECIOS UNITARIOS'!S26</f>
        <v>0</v>
      </c>
      <c r="AW26" s="251">
        <f>'EV TECNICA'!AK26</f>
        <v>0</v>
      </c>
      <c r="AX26" s="252" t="str">
        <f>+IF(AV26=0,"NO OFERTADO",IF(AW26="NO CUMPLE", NO HABILITA,IF(AV26&lt;=($E26*(1+$D$4)),"HABILITA","NO HABILITA")))</f>
        <v>NO OFERTADO</v>
      </c>
      <c r="AY26" s="129">
        <f>'PRECIOS UNITARIOS'!T26</f>
        <v>0</v>
      </c>
      <c r="AZ26" s="251">
        <f>'EV TECNICA'!AM26</f>
        <v>0</v>
      </c>
      <c r="BA26" s="252" t="str">
        <f>+IF(AY26=0,"NO OFERTADO",IF(AZ26="NO CUMPLE", NO HABILITA,IF(AY26&lt;=($E26*(1+$D$4)),"HABILITA","NO HABILITA")))</f>
        <v>NO OFERTADO</v>
      </c>
      <c r="BB26" s="129">
        <f>'PRECIOS UNITARIOS'!U26</f>
        <v>0</v>
      </c>
      <c r="BC26" s="251">
        <f>'EV TECNICA'!AO26</f>
        <v>0</v>
      </c>
      <c r="BD26" s="252" t="str">
        <f>+IF(BB26=0,"NO OFERTADO",IF(BC26="NO CUMPLE", NO HABILITA,IF(BB26&lt;=($E26*(1+$D$4)),"HABILITA","NO HABILITA")))</f>
        <v>NO OFERTADO</v>
      </c>
      <c r="BE26" s="129">
        <f>'PRECIOS UNITARIOS'!V26</f>
        <v>0</v>
      </c>
      <c r="BF26" s="251">
        <f>'EV TECNICA'!AQ26</f>
        <v>0</v>
      </c>
      <c r="BG26" s="252" t="str">
        <f>+IF(BE26=0,"NO OFERTADO",IF(BF26="NO CUMPLE", NO HABILITA,IF(BE26&lt;=($E26*(1+$D$4)),"HABILITA","NO HABILITA")))</f>
        <v>NO OFERTADO</v>
      </c>
      <c r="BH26" s="129">
        <f>'PRECIOS UNITARIOS'!W26</f>
        <v>0</v>
      </c>
      <c r="BI26" s="251">
        <f>'EV TECNICA'!AS26</f>
        <v>0</v>
      </c>
      <c r="BJ26" s="252" t="str">
        <f>+IF(BH26=0,"NO OFERTADO",IF(BI26="NO CUMPLE", NO HABILITA,IF(BH26&lt;=($E26*(1+$D$4)),"HABILITA","NO HABILITA")))</f>
        <v>NO OFERTADO</v>
      </c>
      <c r="BK26" s="129">
        <f>'PRECIOS UNITARIOS'!X26</f>
        <v>0</v>
      </c>
      <c r="BL26" s="251">
        <f>'EV TECNICA'!AU26</f>
        <v>0</v>
      </c>
      <c r="BM26" s="252" t="str">
        <f>+IF(BK26=0,"NO OFERTADO",IF(BL26="NO CUMPLE", NO HABILITA,IF(BK26&lt;=($E26*(1+$D$4)),"HABILITA","NO HABILITA")))</f>
        <v>NO OFERTADO</v>
      </c>
      <c r="BN26" s="129">
        <f>'PRECIOS UNITARIOS'!Y26</f>
        <v>0</v>
      </c>
      <c r="BO26" s="251">
        <f>'EV TECNICA'!AW26</f>
        <v>0</v>
      </c>
      <c r="BP26" s="252" t="str">
        <f>+IF(BN26=0,"NO OFERTADO",IF(BO26="NO CUMPLE", NO HABILITA,IF(BN26&lt;=($E26*(1+$D$4)),"HABILITA","NO HABILITA")))</f>
        <v>NO OFERTADO</v>
      </c>
      <c r="BQ26" s="129">
        <f>'PRECIOS UNITARIOS'!Z26</f>
        <v>0</v>
      </c>
      <c r="BR26" s="251">
        <f>'EV TECNICA'!AY26</f>
        <v>0</v>
      </c>
      <c r="BS26" s="252" t="str">
        <f>+IF(BQ26=0,"NO OFERTADO",IF(BR26="NO CUMPLE", NO HABILITA,IF(BQ26&lt;=($E26*(1+$D$4)),"HABILITA","NO HABILITA")))</f>
        <v>NO OFERTADO</v>
      </c>
      <c r="BT26" s="129">
        <f>'PRECIOS UNITARIOS'!AA26</f>
        <v>0</v>
      </c>
      <c r="BU26" s="251">
        <f>'EV TECNICA'!BA26</f>
        <v>0</v>
      </c>
      <c r="BV26" s="252" t="str">
        <f>+IF(BT26=0,"NO OFERTADO",IF(BU26="NO CUMPLE", NO HABILITA,IF(BT26&lt;=($E26*(1+$D$4)),"HABILITA","NO HABILITA")))</f>
        <v>NO OFERTADO</v>
      </c>
      <c r="BW26" s="129">
        <f>'PRECIOS UNITARIOS'!AB26</f>
        <v>0</v>
      </c>
      <c r="BX26" s="251">
        <f>'EV TECNICA'!BC26</f>
        <v>0</v>
      </c>
      <c r="BY26" s="252" t="str">
        <f>+IF(BW26=0,"NO OFERTADO",IF(BX26="NO CUMPLE", NO HABILITA,IF(BW26&lt;=($E26*(1+$D$4)),"HABILITA","NO HABILITA")))</f>
        <v>NO OFERTADO</v>
      </c>
      <c r="BZ26" s="129">
        <f>'PRECIOS UNITARIOS'!AC26</f>
        <v>0</v>
      </c>
      <c r="CA26" s="251">
        <f>'EV TECNICA'!BE26</f>
        <v>0</v>
      </c>
      <c r="CB26" s="252" t="str">
        <f>+IF(BZ26=0,"NO OFERTADO",IF(CA26="NO CUMPLE", NO HABILITA,IF(BZ26&lt;=($E26*(1+$D$4)),"HABILITA","NO HABILITA")))</f>
        <v>NO OFERTADO</v>
      </c>
      <c r="CC26" s="129">
        <f>'PRECIOS UNITARIOS'!AD26</f>
        <v>0</v>
      </c>
      <c r="CD26" s="251">
        <f>'EV TECNICA'!BG26</f>
        <v>0</v>
      </c>
      <c r="CE26" s="252" t="str">
        <f>+IF(CC26=0,"NO OFERTADO",IF(CD26="NO CUMPLE", NO HABILITA,IF(CC26&lt;=($E26*(1+$D$4)),"HABILITA","NO HABILITA")))</f>
        <v>NO OFERTADO</v>
      </c>
      <c r="CF26" s="129">
        <f>'PRECIOS UNITARIOS'!AE26</f>
        <v>0</v>
      </c>
      <c r="CG26" s="251">
        <f>'EV TECNICA'!BI26</f>
        <v>0</v>
      </c>
      <c r="CH26" s="252" t="str">
        <f>+IF(CF26=0,"NO OFERTADO",IF(CG26="NO CUMPLE", NO HABILITA,IF(CF26&lt;=($E26*(1+$D$4)),"HABILITA","NO HABILITA")))</f>
        <v>NO OFERTADO</v>
      </c>
    </row>
    <row r="27" spans="1:86" s="40" customFormat="1" ht="38.25" x14ac:dyDescent="0.2">
      <c r="A27" s="103">
        <v>18</v>
      </c>
      <c r="B27" s="202" t="s">
        <v>70</v>
      </c>
      <c r="C27" s="121" t="s">
        <v>52</v>
      </c>
      <c r="D27" s="146">
        <v>1</v>
      </c>
      <c r="E27" s="25">
        <v>10100</v>
      </c>
      <c r="F27" s="129">
        <f>'PRECIOS UNITARIOS'!E27</f>
        <v>0</v>
      </c>
      <c r="G27" s="251">
        <f>'EV TECNICA'!I27</f>
        <v>0</v>
      </c>
      <c r="H27" s="252" t="str">
        <f>+IF(F27=0,"NO OFERTADO",IF(G27="NO CUMPLE", NO HABILITA,IF(F27&lt;=($E27*(1+$D$4)),"HABILITA","NO HABILITA")))</f>
        <v>NO OFERTADO</v>
      </c>
      <c r="I27" s="129">
        <f>'PRECIOS UNITARIOS'!F27</f>
        <v>8500</v>
      </c>
      <c r="J27" s="251" t="str">
        <f>'EV TECNICA'!K27</f>
        <v>CUMPLE</v>
      </c>
      <c r="K27" s="252" t="str">
        <f>+IF(I27=0,"NO OFERTADO",IF(J27="NO CUMPLE", NO HABILITA,IF(I27&lt;=($E27*(1+$D$4)),"HABILITA","NO HABILITA")))</f>
        <v>HABILITA</v>
      </c>
      <c r="L27" s="129">
        <f>'PRECIOS UNITARIOS'!G27</f>
        <v>0</v>
      </c>
      <c r="M27" s="251">
        <f>'EV TECNICA'!M27</f>
        <v>0</v>
      </c>
      <c r="N27" s="252" t="str">
        <f>+IF(L27=0,"NO OFERTADO",IF(M27="NO CUMPLE", NO HABILITA,IF(L27&lt;=($E27*(1+$D$4)),"HABILITA","NO HABILITA")))</f>
        <v>NO OFERTADO</v>
      </c>
      <c r="O27" s="129">
        <f>'PRECIOS UNITARIOS'!H27</f>
        <v>0</v>
      </c>
      <c r="P27" s="251">
        <f>'EV TECNICA'!O27</f>
        <v>0</v>
      </c>
      <c r="Q27" s="252" t="str">
        <f>+IF(O27=0,"NO OFERTADO",IF(P27="NO CUMPLE", NO HABILITA,IF(O27&lt;=($E27*(1+$D$4)),"HABILITA","NO HABILITA")))</f>
        <v>NO OFERTADO</v>
      </c>
      <c r="R27" s="129">
        <f>'PRECIOS UNITARIOS'!I27</f>
        <v>0</v>
      </c>
      <c r="S27" s="251">
        <f>'EV TECNICA'!Q27</f>
        <v>0</v>
      </c>
      <c r="T27" s="252" t="str">
        <f>+IF(R27=0,"NO OFERTADO",IF(S27="NO CUMPLE", NO HABILITA,IF(R27&lt;=($E27*(1+$D$4)),"HABILITA","NO HABILITA")))</f>
        <v>NO OFERTADO</v>
      </c>
      <c r="U27" s="129">
        <f>'PRECIOS UNITARIOS'!J27</f>
        <v>0</v>
      </c>
      <c r="V27" s="251">
        <f>'EV TECNICA'!S27</f>
        <v>0</v>
      </c>
      <c r="W27" s="252" t="str">
        <f>+IF(U27=0,"NO OFERTADO",IF(V27="NO CUMPLE", NO HABILITA,IF(U27&lt;=($E27*(1+$D$4)),"HABILITA","NO HABILITA")))</f>
        <v>NO OFERTADO</v>
      </c>
      <c r="X27" s="129">
        <f>'PRECIOS UNITARIOS'!K27</f>
        <v>0</v>
      </c>
      <c r="Y27" s="251">
        <f>'EV TECNICA'!U27</f>
        <v>0</v>
      </c>
      <c r="Z27" s="252" t="str">
        <f>+IF(X27=0,"NO OFERTADO",IF(Y27="NO CUMPLE", NO HABILITA,IF(X27&lt;=($E27*(1+$D$4)),"HABILITA","NO HABILITA")))</f>
        <v>NO OFERTADO</v>
      </c>
      <c r="AA27" s="129">
        <f>'PRECIOS UNITARIOS'!L27</f>
        <v>0</v>
      </c>
      <c r="AB27" s="251">
        <f>'EV TECNICA'!W27</f>
        <v>0</v>
      </c>
      <c r="AC27" s="252" t="str">
        <f>+IF(AA27=0,"NO OFERTADO",IF(AB27="NO CUMPLE", NO HABILITA,IF(AA27&lt;=($E27*(1+$D$4)),"HABILITA","NO HABILITA")))</f>
        <v>NO OFERTADO</v>
      </c>
      <c r="AD27" s="129">
        <f>'PRECIOS UNITARIOS'!M27</f>
        <v>0</v>
      </c>
      <c r="AE27" s="251">
        <f>'EV TECNICA'!Y27</f>
        <v>0</v>
      </c>
      <c r="AF27" s="252" t="str">
        <f>+IF(AD27=0,"NO OFERTADO",IF(AE27="NO CUMPLE", NO HABILITA,IF(AD27&lt;=($E27*(1+$D$4)),"HABILITA","NO HABILITA")))</f>
        <v>NO OFERTADO</v>
      </c>
      <c r="AG27" s="129">
        <f>'PRECIOS UNITARIOS'!N27</f>
        <v>0</v>
      </c>
      <c r="AH27" s="251">
        <f>'EV TECNICA'!AA27</f>
        <v>0</v>
      </c>
      <c r="AI27" s="252" t="str">
        <f>+IF(AG27=0,"NO OFERTADO",IF(AH27="NO CUMPLE", NO HABILITA,IF(AG27&lt;=($E27*(1+$D$4)),"HABILITA","NO HABILITA")))</f>
        <v>NO OFERTADO</v>
      </c>
      <c r="AJ27" s="129">
        <f>'PRECIOS UNITARIOS'!O27</f>
        <v>0</v>
      </c>
      <c r="AK27" s="251">
        <f>'EV TECNICA'!AC27</f>
        <v>0</v>
      </c>
      <c r="AL27" s="252" t="str">
        <f>+IF(AJ27=0,"NO OFERTADO",IF(AK27="NO CUMPLE", NO HABILITA,IF(AJ27&lt;=($E27*(1+$D$4)),"HABILITA","NO HABILITA")))</f>
        <v>NO OFERTADO</v>
      </c>
      <c r="AM27" s="129">
        <f>'PRECIOS UNITARIOS'!P27</f>
        <v>6900</v>
      </c>
      <c r="AN27" s="251" t="str">
        <f>'EV TECNICA'!AE27</f>
        <v>CUMPLE</v>
      </c>
      <c r="AO27" s="252" t="str">
        <f>+IF(AM27=0,"NO OFERTADO",IF(AN27="NO CUMPLE", NO HABILITA,IF(AM27&lt;=($E27*(1+$D$4)),"HABILITA","NO HABILITA")))</f>
        <v>HABILITA</v>
      </c>
      <c r="AP27" s="129">
        <f>'PRECIOS UNITARIOS'!Q27</f>
        <v>0</v>
      </c>
      <c r="AQ27" s="251">
        <f>'EV TECNICA'!AG27</f>
        <v>0</v>
      </c>
      <c r="AR27" s="252" t="str">
        <f>+IF(AP27=0,"NO OFERTADO",IF(AQ27="NO CUMPLE", NO HABILITA,IF(AP27&lt;=($E27*(1+$D$4)),"HABILITA","NO HABILITA")))</f>
        <v>NO OFERTADO</v>
      </c>
      <c r="AS27" s="129">
        <f>'PRECIOS UNITARIOS'!R27</f>
        <v>0</v>
      </c>
      <c r="AT27" s="251">
        <f>'EV TECNICA'!AI27</f>
        <v>0</v>
      </c>
      <c r="AU27" s="252" t="str">
        <f>+IF(AS27=0,"NO OFERTADO",IF(AT27="NO CUMPLE", NO HABILITA,IF(AS27&lt;=($E27*(1+$D$4)),"HABILITA","NO HABILITA")))</f>
        <v>NO OFERTADO</v>
      </c>
      <c r="AV27" s="129">
        <f>'PRECIOS UNITARIOS'!S27</f>
        <v>0</v>
      </c>
      <c r="AW27" s="251">
        <f>'EV TECNICA'!AK27</f>
        <v>0</v>
      </c>
      <c r="AX27" s="252" t="str">
        <f>+IF(AV27=0,"NO OFERTADO",IF(AW27="NO CUMPLE", NO HABILITA,IF(AV27&lt;=($E27*(1+$D$4)),"HABILITA","NO HABILITA")))</f>
        <v>NO OFERTADO</v>
      </c>
      <c r="AY27" s="129">
        <f>'PRECIOS UNITARIOS'!T27</f>
        <v>0</v>
      </c>
      <c r="AZ27" s="251">
        <f>'EV TECNICA'!AM27</f>
        <v>0</v>
      </c>
      <c r="BA27" s="252" t="str">
        <f>+IF(AY27=0,"NO OFERTADO",IF(AZ27="NO CUMPLE", NO HABILITA,IF(AY27&lt;=($E27*(1+$D$4)),"HABILITA","NO HABILITA")))</f>
        <v>NO OFERTADO</v>
      </c>
      <c r="BB27" s="129">
        <f>'PRECIOS UNITARIOS'!U27</f>
        <v>0</v>
      </c>
      <c r="BC27" s="251">
        <f>'EV TECNICA'!AO27</f>
        <v>0</v>
      </c>
      <c r="BD27" s="252" t="str">
        <f>+IF(BB27=0,"NO OFERTADO",IF(BC27="NO CUMPLE", NO HABILITA,IF(BB27&lt;=($E27*(1+$D$4)),"HABILITA","NO HABILITA")))</f>
        <v>NO OFERTADO</v>
      </c>
      <c r="BE27" s="129">
        <f>'PRECIOS UNITARIOS'!V27</f>
        <v>0</v>
      </c>
      <c r="BF27" s="251">
        <f>'EV TECNICA'!AQ27</f>
        <v>0</v>
      </c>
      <c r="BG27" s="252" t="str">
        <f>+IF(BE27=0,"NO OFERTADO",IF(BF27="NO CUMPLE", NO HABILITA,IF(BE27&lt;=($E27*(1+$D$4)),"HABILITA","NO HABILITA")))</f>
        <v>NO OFERTADO</v>
      </c>
      <c r="BH27" s="129">
        <f>'PRECIOS UNITARIOS'!W27</f>
        <v>0</v>
      </c>
      <c r="BI27" s="251">
        <f>'EV TECNICA'!AS27</f>
        <v>0</v>
      </c>
      <c r="BJ27" s="252" t="str">
        <f>+IF(BH27=0,"NO OFERTADO",IF(BI27="NO CUMPLE", NO HABILITA,IF(BH27&lt;=($E27*(1+$D$4)),"HABILITA","NO HABILITA")))</f>
        <v>NO OFERTADO</v>
      </c>
      <c r="BK27" s="129">
        <f>'PRECIOS UNITARIOS'!X27</f>
        <v>0</v>
      </c>
      <c r="BL27" s="251">
        <f>'EV TECNICA'!AU27</f>
        <v>0</v>
      </c>
      <c r="BM27" s="252" t="str">
        <f>+IF(BK27=0,"NO OFERTADO",IF(BL27="NO CUMPLE", NO HABILITA,IF(BK27&lt;=($E27*(1+$D$4)),"HABILITA","NO HABILITA")))</f>
        <v>NO OFERTADO</v>
      </c>
      <c r="BN27" s="129">
        <f>'PRECIOS UNITARIOS'!Y27</f>
        <v>0</v>
      </c>
      <c r="BO27" s="251">
        <f>'EV TECNICA'!AW27</f>
        <v>0</v>
      </c>
      <c r="BP27" s="252" t="str">
        <f>+IF(BN27=0,"NO OFERTADO",IF(BO27="NO CUMPLE", NO HABILITA,IF(BN27&lt;=($E27*(1+$D$4)),"HABILITA","NO HABILITA")))</f>
        <v>NO OFERTADO</v>
      </c>
      <c r="BQ27" s="129">
        <f>'PRECIOS UNITARIOS'!Z27</f>
        <v>0</v>
      </c>
      <c r="BR27" s="251">
        <f>'EV TECNICA'!AY27</f>
        <v>0</v>
      </c>
      <c r="BS27" s="252" t="str">
        <f>+IF(BQ27=0,"NO OFERTADO",IF(BR27="NO CUMPLE", NO HABILITA,IF(BQ27&lt;=($E27*(1+$D$4)),"HABILITA","NO HABILITA")))</f>
        <v>NO OFERTADO</v>
      </c>
      <c r="BT27" s="129">
        <f>'PRECIOS UNITARIOS'!AA27</f>
        <v>0</v>
      </c>
      <c r="BU27" s="251">
        <f>'EV TECNICA'!BA27</f>
        <v>0</v>
      </c>
      <c r="BV27" s="252" t="str">
        <f>+IF(BT27=0,"NO OFERTADO",IF(BU27="NO CUMPLE", NO HABILITA,IF(BT27&lt;=($E27*(1+$D$4)),"HABILITA","NO HABILITA")))</f>
        <v>NO OFERTADO</v>
      </c>
      <c r="BW27" s="129">
        <f>'PRECIOS UNITARIOS'!AB27</f>
        <v>0</v>
      </c>
      <c r="BX27" s="251">
        <f>'EV TECNICA'!BC27</f>
        <v>0</v>
      </c>
      <c r="BY27" s="252" t="str">
        <f>+IF(BW27=0,"NO OFERTADO",IF(BX27="NO CUMPLE", NO HABILITA,IF(BW27&lt;=($E27*(1+$D$4)),"HABILITA","NO HABILITA")))</f>
        <v>NO OFERTADO</v>
      </c>
      <c r="BZ27" s="129">
        <f>'PRECIOS UNITARIOS'!AC27</f>
        <v>0</v>
      </c>
      <c r="CA27" s="251">
        <f>'EV TECNICA'!BE27</f>
        <v>0</v>
      </c>
      <c r="CB27" s="252" t="str">
        <f>+IF(BZ27=0,"NO OFERTADO",IF(CA27="NO CUMPLE", NO HABILITA,IF(BZ27&lt;=($E27*(1+$D$4)),"HABILITA","NO HABILITA")))</f>
        <v>NO OFERTADO</v>
      </c>
      <c r="CC27" s="129">
        <f>'PRECIOS UNITARIOS'!AD27</f>
        <v>0</v>
      </c>
      <c r="CD27" s="251">
        <f>'EV TECNICA'!BG27</f>
        <v>0</v>
      </c>
      <c r="CE27" s="252" t="str">
        <f>+IF(CC27=0,"NO OFERTADO",IF(CD27="NO CUMPLE", NO HABILITA,IF(CC27&lt;=($E27*(1+$D$4)),"HABILITA","NO HABILITA")))</f>
        <v>NO OFERTADO</v>
      </c>
      <c r="CF27" s="129">
        <f>'PRECIOS UNITARIOS'!AE27</f>
        <v>0</v>
      </c>
      <c r="CG27" s="251">
        <f>'EV TECNICA'!BI27</f>
        <v>0</v>
      </c>
      <c r="CH27" s="252" t="str">
        <f>+IF(CF27=0,"NO OFERTADO",IF(CG27="NO CUMPLE", NO HABILITA,IF(CF27&lt;=($E27*(1+$D$4)),"HABILITA","NO HABILITA")))</f>
        <v>NO OFERTADO</v>
      </c>
    </row>
    <row r="28" spans="1:86" s="40" customFormat="1" ht="38.25" x14ac:dyDescent="0.2">
      <c r="A28" s="103">
        <v>19</v>
      </c>
      <c r="B28" s="202" t="s">
        <v>71</v>
      </c>
      <c r="C28" s="121" t="s">
        <v>52</v>
      </c>
      <c r="D28" s="146">
        <v>1</v>
      </c>
      <c r="E28" s="25">
        <v>10100</v>
      </c>
      <c r="F28" s="129">
        <f>'PRECIOS UNITARIOS'!E28</f>
        <v>0</v>
      </c>
      <c r="G28" s="251">
        <f>'EV TECNICA'!I28</f>
        <v>0</v>
      </c>
      <c r="H28" s="252" t="str">
        <f>+IF(F28=0,"NO OFERTADO",IF(G28="NO CUMPLE", NO HABILITA,IF(F28&lt;=($E28*(1+$D$4)),"HABILITA","NO HABILITA")))</f>
        <v>NO OFERTADO</v>
      </c>
      <c r="I28" s="129">
        <f>'PRECIOS UNITARIOS'!F28</f>
        <v>8500</v>
      </c>
      <c r="J28" s="251" t="str">
        <f>'EV TECNICA'!K28</f>
        <v>CUMPLE</v>
      </c>
      <c r="K28" s="252" t="str">
        <f>+IF(I28=0,"NO OFERTADO",IF(J28="NO CUMPLE", NO HABILITA,IF(I28&lt;=($E28*(1+$D$4)),"HABILITA","NO HABILITA")))</f>
        <v>HABILITA</v>
      </c>
      <c r="L28" s="129">
        <f>'PRECIOS UNITARIOS'!G28</f>
        <v>0</v>
      </c>
      <c r="M28" s="251">
        <f>'EV TECNICA'!M28</f>
        <v>0</v>
      </c>
      <c r="N28" s="252" t="str">
        <f>+IF(L28=0,"NO OFERTADO",IF(M28="NO CUMPLE", NO HABILITA,IF(L28&lt;=($E28*(1+$D$4)),"HABILITA","NO HABILITA")))</f>
        <v>NO OFERTADO</v>
      </c>
      <c r="O28" s="129">
        <f>'PRECIOS UNITARIOS'!H28</f>
        <v>0</v>
      </c>
      <c r="P28" s="251">
        <f>'EV TECNICA'!O28</f>
        <v>0</v>
      </c>
      <c r="Q28" s="252" t="str">
        <f>+IF(O28=0,"NO OFERTADO",IF(P28="NO CUMPLE", NO HABILITA,IF(O28&lt;=($E28*(1+$D$4)),"HABILITA","NO HABILITA")))</f>
        <v>NO OFERTADO</v>
      </c>
      <c r="R28" s="129">
        <f>'PRECIOS UNITARIOS'!I28</f>
        <v>0</v>
      </c>
      <c r="S28" s="251">
        <f>'EV TECNICA'!Q28</f>
        <v>0</v>
      </c>
      <c r="T28" s="252" t="str">
        <f>+IF(R28=0,"NO OFERTADO",IF(S28="NO CUMPLE", NO HABILITA,IF(R28&lt;=($E28*(1+$D$4)),"HABILITA","NO HABILITA")))</f>
        <v>NO OFERTADO</v>
      </c>
      <c r="U28" s="129">
        <f>'PRECIOS UNITARIOS'!J28</f>
        <v>0</v>
      </c>
      <c r="V28" s="251">
        <f>'EV TECNICA'!S28</f>
        <v>0</v>
      </c>
      <c r="W28" s="252" t="str">
        <f>+IF(U28=0,"NO OFERTADO",IF(V28="NO CUMPLE", NO HABILITA,IF(U28&lt;=($E28*(1+$D$4)),"HABILITA","NO HABILITA")))</f>
        <v>NO OFERTADO</v>
      </c>
      <c r="X28" s="129">
        <f>'PRECIOS UNITARIOS'!K28</f>
        <v>0</v>
      </c>
      <c r="Y28" s="251">
        <f>'EV TECNICA'!U28</f>
        <v>0</v>
      </c>
      <c r="Z28" s="252" t="str">
        <f>+IF(X28=0,"NO OFERTADO",IF(Y28="NO CUMPLE", NO HABILITA,IF(X28&lt;=($E28*(1+$D$4)),"HABILITA","NO HABILITA")))</f>
        <v>NO OFERTADO</v>
      </c>
      <c r="AA28" s="129">
        <f>'PRECIOS UNITARIOS'!L28</f>
        <v>0</v>
      </c>
      <c r="AB28" s="251">
        <f>'EV TECNICA'!W28</f>
        <v>0</v>
      </c>
      <c r="AC28" s="252" t="str">
        <f>+IF(AA28=0,"NO OFERTADO",IF(AB28="NO CUMPLE", NO HABILITA,IF(AA28&lt;=($E28*(1+$D$4)),"HABILITA","NO HABILITA")))</f>
        <v>NO OFERTADO</v>
      </c>
      <c r="AD28" s="129">
        <f>'PRECIOS UNITARIOS'!M28</f>
        <v>0</v>
      </c>
      <c r="AE28" s="251">
        <f>'EV TECNICA'!Y28</f>
        <v>0</v>
      </c>
      <c r="AF28" s="252" t="str">
        <f>+IF(AD28=0,"NO OFERTADO",IF(AE28="NO CUMPLE", NO HABILITA,IF(AD28&lt;=($E28*(1+$D$4)),"HABILITA","NO HABILITA")))</f>
        <v>NO OFERTADO</v>
      </c>
      <c r="AG28" s="129">
        <f>'PRECIOS UNITARIOS'!N28</f>
        <v>0</v>
      </c>
      <c r="AH28" s="251">
        <f>'EV TECNICA'!AA28</f>
        <v>0</v>
      </c>
      <c r="AI28" s="252" t="str">
        <f>+IF(AG28=0,"NO OFERTADO",IF(AH28="NO CUMPLE", NO HABILITA,IF(AG28&lt;=($E28*(1+$D$4)),"HABILITA","NO HABILITA")))</f>
        <v>NO OFERTADO</v>
      </c>
      <c r="AJ28" s="129">
        <f>'PRECIOS UNITARIOS'!O28</f>
        <v>0</v>
      </c>
      <c r="AK28" s="251">
        <f>'EV TECNICA'!AC28</f>
        <v>0</v>
      </c>
      <c r="AL28" s="252" t="str">
        <f>+IF(AJ28=0,"NO OFERTADO",IF(AK28="NO CUMPLE", NO HABILITA,IF(AJ28&lt;=($E28*(1+$D$4)),"HABILITA","NO HABILITA")))</f>
        <v>NO OFERTADO</v>
      </c>
      <c r="AM28" s="129">
        <f>'PRECIOS UNITARIOS'!P28</f>
        <v>5500</v>
      </c>
      <c r="AN28" s="251" t="str">
        <f>'EV TECNICA'!AE28</f>
        <v>CUMPLE</v>
      </c>
      <c r="AO28" s="252" t="str">
        <f>+IF(AM28=0,"NO OFERTADO",IF(AN28="NO CUMPLE", NO HABILITA,IF(AM28&lt;=($E28*(1+$D$4)),"HABILITA","NO HABILITA")))</f>
        <v>HABILITA</v>
      </c>
      <c r="AP28" s="129">
        <f>'PRECIOS UNITARIOS'!Q28</f>
        <v>0</v>
      </c>
      <c r="AQ28" s="251">
        <f>'EV TECNICA'!AG28</f>
        <v>0</v>
      </c>
      <c r="AR28" s="252" t="str">
        <f>+IF(AP28=0,"NO OFERTADO",IF(AQ28="NO CUMPLE", NO HABILITA,IF(AP28&lt;=($E28*(1+$D$4)),"HABILITA","NO HABILITA")))</f>
        <v>NO OFERTADO</v>
      </c>
      <c r="AS28" s="129">
        <f>'PRECIOS UNITARIOS'!R28</f>
        <v>0</v>
      </c>
      <c r="AT28" s="251">
        <f>'EV TECNICA'!AI28</f>
        <v>0</v>
      </c>
      <c r="AU28" s="252" t="str">
        <f>+IF(AS28=0,"NO OFERTADO",IF(AT28="NO CUMPLE", NO HABILITA,IF(AS28&lt;=($E28*(1+$D$4)),"HABILITA","NO HABILITA")))</f>
        <v>NO OFERTADO</v>
      </c>
      <c r="AV28" s="129">
        <f>'PRECIOS UNITARIOS'!S28</f>
        <v>0</v>
      </c>
      <c r="AW28" s="251">
        <f>'EV TECNICA'!AK28</f>
        <v>0</v>
      </c>
      <c r="AX28" s="252" t="str">
        <f>+IF(AV28=0,"NO OFERTADO",IF(AW28="NO CUMPLE", NO HABILITA,IF(AV28&lt;=($E28*(1+$D$4)),"HABILITA","NO HABILITA")))</f>
        <v>NO OFERTADO</v>
      </c>
      <c r="AY28" s="129">
        <f>'PRECIOS UNITARIOS'!T28</f>
        <v>0</v>
      </c>
      <c r="AZ28" s="251">
        <f>'EV TECNICA'!AM28</f>
        <v>0</v>
      </c>
      <c r="BA28" s="252" t="str">
        <f>+IF(AY28=0,"NO OFERTADO",IF(AZ28="NO CUMPLE", NO HABILITA,IF(AY28&lt;=($E28*(1+$D$4)),"HABILITA","NO HABILITA")))</f>
        <v>NO OFERTADO</v>
      </c>
      <c r="BB28" s="129">
        <f>'PRECIOS UNITARIOS'!U28</f>
        <v>0</v>
      </c>
      <c r="BC28" s="251">
        <f>'EV TECNICA'!AO28</f>
        <v>0</v>
      </c>
      <c r="BD28" s="252" t="str">
        <f>+IF(BB28=0,"NO OFERTADO",IF(BC28="NO CUMPLE", NO HABILITA,IF(BB28&lt;=($E28*(1+$D$4)),"HABILITA","NO HABILITA")))</f>
        <v>NO OFERTADO</v>
      </c>
      <c r="BE28" s="129">
        <f>'PRECIOS UNITARIOS'!V28</f>
        <v>0</v>
      </c>
      <c r="BF28" s="251">
        <f>'EV TECNICA'!AQ28</f>
        <v>0</v>
      </c>
      <c r="BG28" s="252" t="str">
        <f>+IF(BE28=0,"NO OFERTADO",IF(BF28="NO CUMPLE", NO HABILITA,IF(BE28&lt;=($E28*(1+$D$4)),"HABILITA","NO HABILITA")))</f>
        <v>NO OFERTADO</v>
      </c>
      <c r="BH28" s="129">
        <f>'PRECIOS UNITARIOS'!W28</f>
        <v>0</v>
      </c>
      <c r="BI28" s="251">
        <f>'EV TECNICA'!AS28</f>
        <v>0</v>
      </c>
      <c r="BJ28" s="252" t="str">
        <f>+IF(BH28=0,"NO OFERTADO",IF(BI28="NO CUMPLE", NO HABILITA,IF(BH28&lt;=($E28*(1+$D$4)),"HABILITA","NO HABILITA")))</f>
        <v>NO OFERTADO</v>
      </c>
      <c r="BK28" s="129">
        <f>'PRECIOS UNITARIOS'!X28</f>
        <v>0</v>
      </c>
      <c r="BL28" s="251">
        <f>'EV TECNICA'!AU28</f>
        <v>0</v>
      </c>
      <c r="BM28" s="252" t="str">
        <f>+IF(BK28=0,"NO OFERTADO",IF(BL28="NO CUMPLE", NO HABILITA,IF(BK28&lt;=($E28*(1+$D$4)),"HABILITA","NO HABILITA")))</f>
        <v>NO OFERTADO</v>
      </c>
      <c r="BN28" s="129">
        <f>'PRECIOS UNITARIOS'!Y28</f>
        <v>0</v>
      </c>
      <c r="BO28" s="251">
        <f>'EV TECNICA'!AW28</f>
        <v>0</v>
      </c>
      <c r="BP28" s="252" t="str">
        <f>+IF(BN28=0,"NO OFERTADO",IF(BO28="NO CUMPLE", NO HABILITA,IF(BN28&lt;=($E28*(1+$D$4)),"HABILITA","NO HABILITA")))</f>
        <v>NO OFERTADO</v>
      </c>
      <c r="BQ28" s="129">
        <f>'PRECIOS UNITARIOS'!Z28</f>
        <v>0</v>
      </c>
      <c r="BR28" s="251">
        <f>'EV TECNICA'!AY28</f>
        <v>0</v>
      </c>
      <c r="BS28" s="252" t="str">
        <f>+IF(BQ28=0,"NO OFERTADO",IF(BR28="NO CUMPLE", NO HABILITA,IF(BQ28&lt;=($E28*(1+$D$4)),"HABILITA","NO HABILITA")))</f>
        <v>NO OFERTADO</v>
      </c>
      <c r="BT28" s="129">
        <f>'PRECIOS UNITARIOS'!AA28</f>
        <v>0</v>
      </c>
      <c r="BU28" s="251">
        <f>'EV TECNICA'!BA28</f>
        <v>0</v>
      </c>
      <c r="BV28" s="252" t="str">
        <f>+IF(BT28=0,"NO OFERTADO",IF(BU28="NO CUMPLE", NO HABILITA,IF(BT28&lt;=($E28*(1+$D$4)),"HABILITA","NO HABILITA")))</f>
        <v>NO OFERTADO</v>
      </c>
      <c r="BW28" s="129">
        <f>'PRECIOS UNITARIOS'!AB28</f>
        <v>0</v>
      </c>
      <c r="BX28" s="251">
        <f>'EV TECNICA'!BC28</f>
        <v>0</v>
      </c>
      <c r="BY28" s="252" t="str">
        <f>+IF(BW28=0,"NO OFERTADO",IF(BX28="NO CUMPLE", NO HABILITA,IF(BW28&lt;=($E28*(1+$D$4)),"HABILITA","NO HABILITA")))</f>
        <v>NO OFERTADO</v>
      </c>
      <c r="BZ28" s="129">
        <f>'PRECIOS UNITARIOS'!AC28</f>
        <v>0</v>
      </c>
      <c r="CA28" s="251">
        <f>'EV TECNICA'!BE28</f>
        <v>0</v>
      </c>
      <c r="CB28" s="252" t="str">
        <f>+IF(BZ28=0,"NO OFERTADO",IF(CA28="NO CUMPLE", NO HABILITA,IF(BZ28&lt;=($E28*(1+$D$4)),"HABILITA","NO HABILITA")))</f>
        <v>NO OFERTADO</v>
      </c>
      <c r="CC28" s="129">
        <f>'PRECIOS UNITARIOS'!AD28</f>
        <v>0</v>
      </c>
      <c r="CD28" s="251">
        <f>'EV TECNICA'!BG28</f>
        <v>0</v>
      </c>
      <c r="CE28" s="252" t="str">
        <f>+IF(CC28=0,"NO OFERTADO",IF(CD28="NO CUMPLE", NO HABILITA,IF(CC28&lt;=($E28*(1+$D$4)),"HABILITA","NO HABILITA")))</f>
        <v>NO OFERTADO</v>
      </c>
      <c r="CF28" s="129">
        <f>'PRECIOS UNITARIOS'!AE28</f>
        <v>0</v>
      </c>
      <c r="CG28" s="251">
        <f>'EV TECNICA'!BI28</f>
        <v>0</v>
      </c>
      <c r="CH28" s="252" t="str">
        <f>+IF(CF28=0,"NO OFERTADO",IF(CG28="NO CUMPLE", NO HABILITA,IF(CF28&lt;=($E28*(1+$D$4)),"HABILITA","NO HABILITA")))</f>
        <v>NO OFERTADO</v>
      </c>
    </row>
    <row r="29" spans="1:86" s="40" customFormat="1" ht="51" x14ac:dyDescent="0.2">
      <c r="A29" s="103">
        <v>20</v>
      </c>
      <c r="B29" s="202" t="s">
        <v>72</v>
      </c>
      <c r="C29" s="121" t="s">
        <v>52</v>
      </c>
      <c r="D29" s="146">
        <v>1</v>
      </c>
      <c r="E29" s="25">
        <v>10100</v>
      </c>
      <c r="F29" s="129">
        <f>'PRECIOS UNITARIOS'!E29</f>
        <v>0</v>
      </c>
      <c r="G29" s="251">
        <f>'EV TECNICA'!I29</f>
        <v>0</v>
      </c>
      <c r="H29" s="252" t="str">
        <f>+IF(F29=0,"NO OFERTADO",IF(G29="NO CUMPLE", NO HABILITA,IF(F29&lt;=($E29*(1+$D$4)),"HABILITA","NO HABILITA")))</f>
        <v>NO OFERTADO</v>
      </c>
      <c r="I29" s="129">
        <f>'PRECIOS UNITARIOS'!F29</f>
        <v>9100</v>
      </c>
      <c r="J29" s="251" t="str">
        <f>'EV TECNICA'!K29</f>
        <v>CUMPLE</v>
      </c>
      <c r="K29" s="252" t="str">
        <f>+IF(I29=0,"NO OFERTADO",IF(J29="NO CUMPLE", NO HABILITA,IF(I29&lt;=($E29*(1+$D$4)),"HABILITA","NO HABILITA")))</f>
        <v>HABILITA</v>
      </c>
      <c r="L29" s="129">
        <f>'PRECIOS UNITARIOS'!G29</f>
        <v>8500</v>
      </c>
      <c r="M29" s="251" t="str">
        <f>'EV TECNICA'!M29</f>
        <v>CUMPLE</v>
      </c>
      <c r="N29" s="252" t="str">
        <f>+IF(L29=0,"NO OFERTADO",IF(M29="NO CUMPLE", NO HABILITA,IF(L29&lt;=($E29*(1+$D$4)),"HABILITA","NO HABILITA")))</f>
        <v>HABILITA</v>
      </c>
      <c r="O29" s="129">
        <f>'PRECIOS UNITARIOS'!H29</f>
        <v>0</v>
      </c>
      <c r="P29" s="251">
        <f>'EV TECNICA'!O29</f>
        <v>0</v>
      </c>
      <c r="Q29" s="252" t="str">
        <f>+IF(O29=0,"NO OFERTADO",IF(P29="NO CUMPLE", NO HABILITA,IF(O29&lt;=($E29*(1+$D$4)),"HABILITA","NO HABILITA")))</f>
        <v>NO OFERTADO</v>
      </c>
      <c r="R29" s="129">
        <f>'PRECIOS UNITARIOS'!I29</f>
        <v>0</v>
      </c>
      <c r="S29" s="251">
        <f>'EV TECNICA'!Q29</f>
        <v>0</v>
      </c>
      <c r="T29" s="252" t="str">
        <f>+IF(R29=0,"NO OFERTADO",IF(S29="NO CUMPLE", NO HABILITA,IF(R29&lt;=($E29*(1+$D$4)),"HABILITA","NO HABILITA")))</f>
        <v>NO OFERTADO</v>
      </c>
      <c r="U29" s="129">
        <f>'PRECIOS UNITARIOS'!J29</f>
        <v>0</v>
      </c>
      <c r="V29" s="251">
        <f>'EV TECNICA'!S29</f>
        <v>0</v>
      </c>
      <c r="W29" s="252" t="str">
        <f>+IF(U29=0,"NO OFERTADO",IF(V29="NO CUMPLE", NO HABILITA,IF(U29&lt;=($E29*(1+$D$4)),"HABILITA","NO HABILITA")))</f>
        <v>NO OFERTADO</v>
      </c>
      <c r="X29" s="129">
        <f>'PRECIOS UNITARIOS'!K29</f>
        <v>0</v>
      </c>
      <c r="Y29" s="251">
        <f>'EV TECNICA'!U29</f>
        <v>0</v>
      </c>
      <c r="Z29" s="252" t="str">
        <f>+IF(X29=0,"NO OFERTADO",IF(Y29="NO CUMPLE", NO HABILITA,IF(X29&lt;=($E29*(1+$D$4)),"HABILITA","NO HABILITA")))</f>
        <v>NO OFERTADO</v>
      </c>
      <c r="AA29" s="129">
        <f>'PRECIOS UNITARIOS'!L29</f>
        <v>0</v>
      </c>
      <c r="AB29" s="251">
        <f>'EV TECNICA'!W29</f>
        <v>0</v>
      </c>
      <c r="AC29" s="252" t="str">
        <f>+IF(AA29=0,"NO OFERTADO",IF(AB29="NO CUMPLE", NO HABILITA,IF(AA29&lt;=($E29*(1+$D$4)),"HABILITA","NO HABILITA")))</f>
        <v>NO OFERTADO</v>
      </c>
      <c r="AD29" s="129">
        <f>'PRECIOS UNITARIOS'!M29</f>
        <v>0</v>
      </c>
      <c r="AE29" s="251">
        <f>'EV TECNICA'!Y29</f>
        <v>0</v>
      </c>
      <c r="AF29" s="252" t="str">
        <f>+IF(AD29=0,"NO OFERTADO",IF(AE29="NO CUMPLE", NO HABILITA,IF(AD29&lt;=($E29*(1+$D$4)),"HABILITA","NO HABILITA")))</f>
        <v>NO OFERTADO</v>
      </c>
      <c r="AG29" s="129">
        <f>'PRECIOS UNITARIOS'!N29</f>
        <v>0</v>
      </c>
      <c r="AH29" s="251">
        <f>'EV TECNICA'!AA29</f>
        <v>0</v>
      </c>
      <c r="AI29" s="252" t="str">
        <f>+IF(AG29=0,"NO OFERTADO",IF(AH29="NO CUMPLE", NO HABILITA,IF(AG29&lt;=($E29*(1+$D$4)),"HABILITA","NO HABILITA")))</f>
        <v>NO OFERTADO</v>
      </c>
      <c r="AJ29" s="129">
        <f>'PRECIOS UNITARIOS'!O29</f>
        <v>0</v>
      </c>
      <c r="AK29" s="251">
        <f>'EV TECNICA'!AC29</f>
        <v>0</v>
      </c>
      <c r="AL29" s="252" t="str">
        <f>+IF(AJ29=0,"NO OFERTADO",IF(AK29="NO CUMPLE", NO HABILITA,IF(AJ29&lt;=($E29*(1+$D$4)),"HABILITA","NO HABILITA")))</f>
        <v>NO OFERTADO</v>
      </c>
      <c r="AM29" s="129">
        <f>'PRECIOS UNITARIOS'!P29</f>
        <v>8600</v>
      </c>
      <c r="AN29" s="251" t="str">
        <f>'EV TECNICA'!AE29</f>
        <v>CUMPLE</v>
      </c>
      <c r="AO29" s="252" t="str">
        <f>+IF(AM29=0,"NO OFERTADO",IF(AN29="NO CUMPLE", NO HABILITA,IF(AM29&lt;=($E29*(1+$D$4)),"HABILITA","NO HABILITA")))</f>
        <v>HABILITA</v>
      </c>
      <c r="AP29" s="129">
        <f>'PRECIOS UNITARIOS'!Q29</f>
        <v>0</v>
      </c>
      <c r="AQ29" s="251">
        <f>'EV TECNICA'!AG29</f>
        <v>0</v>
      </c>
      <c r="AR29" s="252" t="str">
        <f>+IF(AP29=0,"NO OFERTADO",IF(AQ29="NO CUMPLE", NO HABILITA,IF(AP29&lt;=($E29*(1+$D$4)),"HABILITA","NO HABILITA")))</f>
        <v>NO OFERTADO</v>
      </c>
      <c r="AS29" s="129">
        <f>'PRECIOS UNITARIOS'!R29</f>
        <v>0</v>
      </c>
      <c r="AT29" s="251">
        <f>'EV TECNICA'!AI29</f>
        <v>0</v>
      </c>
      <c r="AU29" s="252" t="str">
        <f>+IF(AS29=0,"NO OFERTADO",IF(AT29="NO CUMPLE", NO HABILITA,IF(AS29&lt;=($E29*(1+$D$4)),"HABILITA","NO HABILITA")))</f>
        <v>NO OFERTADO</v>
      </c>
      <c r="AV29" s="129">
        <f>'PRECIOS UNITARIOS'!S29</f>
        <v>0</v>
      </c>
      <c r="AW29" s="251">
        <f>'EV TECNICA'!AK29</f>
        <v>0</v>
      </c>
      <c r="AX29" s="252" t="str">
        <f>+IF(AV29=0,"NO OFERTADO",IF(AW29="NO CUMPLE", NO HABILITA,IF(AV29&lt;=($E29*(1+$D$4)),"HABILITA","NO HABILITA")))</f>
        <v>NO OFERTADO</v>
      </c>
      <c r="AY29" s="129">
        <f>'PRECIOS UNITARIOS'!T29</f>
        <v>0</v>
      </c>
      <c r="AZ29" s="251">
        <f>'EV TECNICA'!AM29</f>
        <v>0</v>
      </c>
      <c r="BA29" s="252" t="str">
        <f>+IF(AY29=0,"NO OFERTADO",IF(AZ29="NO CUMPLE", NO HABILITA,IF(AY29&lt;=($E29*(1+$D$4)),"HABILITA","NO HABILITA")))</f>
        <v>NO OFERTADO</v>
      </c>
      <c r="BB29" s="129">
        <f>'PRECIOS UNITARIOS'!U29</f>
        <v>0</v>
      </c>
      <c r="BC29" s="251">
        <f>'EV TECNICA'!AO29</f>
        <v>0</v>
      </c>
      <c r="BD29" s="252" t="str">
        <f>+IF(BB29=0,"NO OFERTADO",IF(BC29="NO CUMPLE", NO HABILITA,IF(BB29&lt;=($E29*(1+$D$4)),"HABILITA","NO HABILITA")))</f>
        <v>NO OFERTADO</v>
      </c>
      <c r="BE29" s="129">
        <f>'PRECIOS UNITARIOS'!V29</f>
        <v>0</v>
      </c>
      <c r="BF29" s="251">
        <f>'EV TECNICA'!AQ29</f>
        <v>0</v>
      </c>
      <c r="BG29" s="252" t="str">
        <f>+IF(BE29=0,"NO OFERTADO",IF(BF29="NO CUMPLE", NO HABILITA,IF(BE29&lt;=($E29*(1+$D$4)),"HABILITA","NO HABILITA")))</f>
        <v>NO OFERTADO</v>
      </c>
      <c r="BH29" s="129">
        <f>'PRECIOS UNITARIOS'!W29</f>
        <v>0</v>
      </c>
      <c r="BI29" s="251">
        <f>'EV TECNICA'!AS29</f>
        <v>0</v>
      </c>
      <c r="BJ29" s="252" t="str">
        <f>+IF(BH29=0,"NO OFERTADO",IF(BI29="NO CUMPLE", NO HABILITA,IF(BH29&lt;=($E29*(1+$D$4)),"HABILITA","NO HABILITA")))</f>
        <v>NO OFERTADO</v>
      </c>
      <c r="BK29" s="129">
        <f>'PRECIOS UNITARIOS'!X29</f>
        <v>0</v>
      </c>
      <c r="BL29" s="251">
        <f>'EV TECNICA'!AU29</f>
        <v>0</v>
      </c>
      <c r="BM29" s="252" t="str">
        <f>+IF(BK29=0,"NO OFERTADO",IF(BL29="NO CUMPLE", NO HABILITA,IF(BK29&lt;=($E29*(1+$D$4)),"HABILITA","NO HABILITA")))</f>
        <v>NO OFERTADO</v>
      </c>
      <c r="BN29" s="129">
        <f>'PRECIOS UNITARIOS'!Y29</f>
        <v>0</v>
      </c>
      <c r="BO29" s="251">
        <f>'EV TECNICA'!AW29</f>
        <v>0</v>
      </c>
      <c r="BP29" s="252" t="str">
        <f>+IF(BN29=0,"NO OFERTADO",IF(BO29="NO CUMPLE", NO HABILITA,IF(BN29&lt;=($E29*(1+$D$4)),"HABILITA","NO HABILITA")))</f>
        <v>NO OFERTADO</v>
      </c>
      <c r="BQ29" s="129">
        <f>'PRECIOS UNITARIOS'!Z29</f>
        <v>0</v>
      </c>
      <c r="BR29" s="251">
        <f>'EV TECNICA'!AY29</f>
        <v>0</v>
      </c>
      <c r="BS29" s="252" t="str">
        <f>+IF(BQ29=0,"NO OFERTADO",IF(BR29="NO CUMPLE", NO HABILITA,IF(BQ29&lt;=($E29*(1+$D$4)),"HABILITA","NO HABILITA")))</f>
        <v>NO OFERTADO</v>
      </c>
      <c r="BT29" s="129">
        <f>'PRECIOS UNITARIOS'!AA29</f>
        <v>0</v>
      </c>
      <c r="BU29" s="251">
        <f>'EV TECNICA'!BA29</f>
        <v>0</v>
      </c>
      <c r="BV29" s="252" t="str">
        <f>+IF(BT29=0,"NO OFERTADO",IF(BU29="NO CUMPLE", NO HABILITA,IF(BT29&lt;=($E29*(1+$D$4)),"HABILITA","NO HABILITA")))</f>
        <v>NO OFERTADO</v>
      </c>
      <c r="BW29" s="129">
        <f>'PRECIOS UNITARIOS'!AB29</f>
        <v>0</v>
      </c>
      <c r="BX29" s="251">
        <f>'EV TECNICA'!BC29</f>
        <v>0</v>
      </c>
      <c r="BY29" s="252" t="str">
        <f>+IF(BW29=0,"NO OFERTADO",IF(BX29="NO CUMPLE", NO HABILITA,IF(BW29&lt;=($E29*(1+$D$4)),"HABILITA","NO HABILITA")))</f>
        <v>NO OFERTADO</v>
      </c>
      <c r="BZ29" s="129">
        <f>'PRECIOS UNITARIOS'!AC29</f>
        <v>0</v>
      </c>
      <c r="CA29" s="251">
        <f>'EV TECNICA'!BE29</f>
        <v>0</v>
      </c>
      <c r="CB29" s="252" t="str">
        <f>+IF(BZ29=0,"NO OFERTADO",IF(CA29="NO CUMPLE", NO HABILITA,IF(BZ29&lt;=($E29*(1+$D$4)),"HABILITA","NO HABILITA")))</f>
        <v>NO OFERTADO</v>
      </c>
      <c r="CC29" s="129">
        <f>'PRECIOS UNITARIOS'!AD29</f>
        <v>0</v>
      </c>
      <c r="CD29" s="251">
        <f>'EV TECNICA'!BG29</f>
        <v>0</v>
      </c>
      <c r="CE29" s="252" t="str">
        <f>+IF(CC29=0,"NO OFERTADO",IF(CD29="NO CUMPLE", NO HABILITA,IF(CC29&lt;=($E29*(1+$D$4)),"HABILITA","NO HABILITA")))</f>
        <v>NO OFERTADO</v>
      </c>
      <c r="CF29" s="129">
        <f>'PRECIOS UNITARIOS'!AE29</f>
        <v>0</v>
      </c>
      <c r="CG29" s="251">
        <f>'EV TECNICA'!BI29</f>
        <v>0</v>
      </c>
      <c r="CH29" s="252" t="str">
        <f>+IF(CF29=0,"NO OFERTADO",IF(CG29="NO CUMPLE", NO HABILITA,IF(CF29&lt;=($E29*(1+$D$4)),"HABILITA","NO HABILITA")))</f>
        <v>NO OFERTADO</v>
      </c>
    </row>
    <row r="30" spans="1:86" s="40" customFormat="1" ht="38.25" x14ac:dyDescent="0.2">
      <c r="A30" s="103">
        <v>21</v>
      </c>
      <c r="B30" s="202" t="s">
        <v>73</v>
      </c>
      <c r="C30" s="121" t="s">
        <v>52</v>
      </c>
      <c r="D30" s="146">
        <v>1</v>
      </c>
      <c r="E30" s="25">
        <v>10100</v>
      </c>
      <c r="F30" s="129">
        <f>'PRECIOS UNITARIOS'!E30</f>
        <v>0</v>
      </c>
      <c r="G30" s="251">
        <f>'EV TECNICA'!I30</f>
        <v>0</v>
      </c>
      <c r="H30" s="252" t="str">
        <f>+IF(F30=0,"NO OFERTADO",IF(G30="NO CUMPLE", NO HABILITA,IF(F30&lt;=($E30*(1+$D$4)),"HABILITA","NO HABILITA")))</f>
        <v>NO OFERTADO</v>
      </c>
      <c r="I30" s="129">
        <f>'PRECIOS UNITARIOS'!F30</f>
        <v>8500</v>
      </c>
      <c r="J30" s="251" t="str">
        <f>'EV TECNICA'!K30</f>
        <v>CUMPLE</v>
      </c>
      <c r="K30" s="252" t="str">
        <f>+IF(I30=0,"NO OFERTADO",IF(J30="NO CUMPLE", NO HABILITA,IF(I30&lt;=($E30*(1+$D$4)),"HABILITA","NO HABILITA")))</f>
        <v>HABILITA</v>
      </c>
      <c r="L30" s="129">
        <f>'PRECIOS UNITARIOS'!G30</f>
        <v>0</v>
      </c>
      <c r="M30" s="251">
        <f>'EV TECNICA'!M30</f>
        <v>0</v>
      </c>
      <c r="N30" s="252" t="str">
        <f>+IF(L30=0,"NO OFERTADO",IF(M30="NO CUMPLE", NO HABILITA,IF(L30&lt;=($E30*(1+$D$4)),"HABILITA","NO HABILITA")))</f>
        <v>NO OFERTADO</v>
      </c>
      <c r="O30" s="129">
        <f>'PRECIOS UNITARIOS'!H30</f>
        <v>0</v>
      </c>
      <c r="P30" s="251">
        <f>'EV TECNICA'!O30</f>
        <v>0</v>
      </c>
      <c r="Q30" s="252" t="str">
        <f>+IF(O30=0,"NO OFERTADO",IF(P30="NO CUMPLE", NO HABILITA,IF(O30&lt;=($E30*(1+$D$4)),"HABILITA","NO HABILITA")))</f>
        <v>NO OFERTADO</v>
      </c>
      <c r="R30" s="129">
        <f>'PRECIOS UNITARIOS'!I30</f>
        <v>0</v>
      </c>
      <c r="S30" s="251">
        <f>'EV TECNICA'!Q30</f>
        <v>0</v>
      </c>
      <c r="T30" s="252" t="str">
        <f>+IF(R30=0,"NO OFERTADO",IF(S30="NO CUMPLE", NO HABILITA,IF(R30&lt;=($E30*(1+$D$4)),"HABILITA","NO HABILITA")))</f>
        <v>NO OFERTADO</v>
      </c>
      <c r="U30" s="129">
        <f>'PRECIOS UNITARIOS'!J30</f>
        <v>0</v>
      </c>
      <c r="V30" s="251">
        <f>'EV TECNICA'!S30</f>
        <v>0</v>
      </c>
      <c r="W30" s="252" t="str">
        <f>+IF(U30=0,"NO OFERTADO",IF(V30="NO CUMPLE", NO HABILITA,IF(U30&lt;=($E30*(1+$D$4)),"HABILITA","NO HABILITA")))</f>
        <v>NO OFERTADO</v>
      </c>
      <c r="X30" s="129">
        <f>'PRECIOS UNITARIOS'!K30</f>
        <v>0</v>
      </c>
      <c r="Y30" s="251">
        <f>'EV TECNICA'!U30</f>
        <v>0</v>
      </c>
      <c r="Z30" s="252" t="str">
        <f>+IF(X30=0,"NO OFERTADO",IF(Y30="NO CUMPLE", NO HABILITA,IF(X30&lt;=($E30*(1+$D$4)),"HABILITA","NO HABILITA")))</f>
        <v>NO OFERTADO</v>
      </c>
      <c r="AA30" s="129">
        <f>'PRECIOS UNITARIOS'!L30</f>
        <v>0</v>
      </c>
      <c r="AB30" s="251">
        <f>'EV TECNICA'!W30</f>
        <v>0</v>
      </c>
      <c r="AC30" s="252" t="str">
        <f>+IF(AA30=0,"NO OFERTADO",IF(AB30="NO CUMPLE", NO HABILITA,IF(AA30&lt;=($E30*(1+$D$4)),"HABILITA","NO HABILITA")))</f>
        <v>NO OFERTADO</v>
      </c>
      <c r="AD30" s="129">
        <f>'PRECIOS UNITARIOS'!M30</f>
        <v>0</v>
      </c>
      <c r="AE30" s="251">
        <f>'EV TECNICA'!Y30</f>
        <v>0</v>
      </c>
      <c r="AF30" s="252" t="str">
        <f>+IF(AD30=0,"NO OFERTADO",IF(AE30="NO CUMPLE", NO HABILITA,IF(AD30&lt;=($E30*(1+$D$4)),"HABILITA","NO HABILITA")))</f>
        <v>NO OFERTADO</v>
      </c>
      <c r="AG30" s="129">
        <f>'PRECIOS UNITARIOS'!N30</f>
        <v>0</v>
      </c>
      <c r="AH30" s="251">
        <f>'EV TECNICA'!AA30</f>
        <v>0</v>
      </c>
      <c r="AI30" s="252" t="str">
        <f>+IF(AG30=0,"NO OFERTADO",IF(AH30="NO CUMPLE", NO HABILITA,IF(AG30&lt;=($E30*(1+$D$4)),"HABILITA","NO HABILITA")))</f>
        <v>NO OFERTADO</v>
      </c>
      <c r="AJ30" s="129">
        <f>'PRECIOS UNITARIOS'!O30</f>
        <v>0</v>
      </c>
      <c r="AK30" s="251">
        <f>'EV TECNICA'!AC30</f>
        <v>0</v>
      </c>
      <c r="AL30" s="252" t="str">
        <f>+IF(AJ30=0,"NO OFERTADO",IF(AK30="NO CUMPLE", NO HABILITA,IF(AJ30&lt;=($E30*(1+$D$4)),"HABILITA","NO HABILITA")))</f>
        <v>NO OFERTADO</v>
      </c>
      <c r="AM30" s="129">
        <f>'PRECIOS UNITARIOS'!P30</f>
        <v>5400</v>
      </c>
      <c r="AN30" s="251" t="str">
        <f>'EV TECNICA'!AE30</f>
        <v>CUMPLE</v>
      </c>
      <c r="AO30" s="252" t="str">
        <f>+IF(AM30=0,"NO OFERTADO",IF(AN30="NO CUMPLE", NO HABILITA,IF(AM30&lt;=($E30*(1+$D$4)),"HABILITA","NO HABILITA")))</f>
        <v>HABILITA</v>
      </c>
      <c r="AP30" s="129">
        <f>'PRECIOS UNITARIOS'!Q30</f>
        <v>0</v>
      </c>
      <c r="AQ30" s="251">
        <f>'EV TECNICA'!AG30</f>
        <v>0</v>
      </c>
      <c r="AR30" s="252" t="str">
        <f>+IF(AP30=0,"NO OFERTADO",IF(AQ30="NO CUMPLE", NO HABILITA,IF(AP30&lt;=($E30*(1+$D$4)),"HABILITA","NO HABILITA")))</f>
        <v>NO OFERTADO</v>
      </c>
      <c r="AS30" s="129">
        <f>'PRECIOS UNITARIOS'!R30</f>
        <v>0</v>
      </c>
      <c r="AT30" s="251">
        <f>'EV TECNICA'!AI30</f>
        <v>0</v>
      </c>
      <c r="AU30" s="252" t="str">
        <f>+IF(AS30=0,"NO OFERTADO",IF(AT30="NO CUMPLE", NO HABILITA,IF(AS30&lt;=($E30*(1+$D$4)),"HABILITA","NO HABILITA")))</f>
        <v>NO OFERTADO</v>
      </c>
      <c r="AV30" s="129">
        <f>'PRECIOS UNITARIOS'!S30</f>
        <v>0</v>
      </c>
      <c r="AW30" s="251">
        <f>'EV TECNICA'!AK30</f>
        <v>0</v>
      </c>
      <c r="AX30" s="252" t="str">
        <f>+IF(AV30=0,"NO OFERTADO",IF(AW30="NO CUMPLE", NO HABILITA,IF(AV30&lt;=($E30*(1+$D$4)),"HABILITA","NO HABILITA")))</f>
        <v>NO OFERTADO</v>
      </c>
      <c r="AY30" s="129">
        <f>'PRECIOS UNITARIOS'!T30</f>
        <v>0</v>
      </c>
      <c r="AZ30" s="251">
        <f>'EV TECNICA'!AM30</f>
        <v>0</v>
      </c>
      <c r="BA30" s="252" t="str">
        <f>+IF(AY30=0,"NO OFERTADO",IF(AZ30="NO CUMPLE", NO HABILITA,IF(AY30&lt;=($E30*(1+$D$4)),"HABILITA","NO HABILITA")))</f>
        <v>NO OFERTADO</v>
      </c>
      <c r="BB30" s="129">
        <f>'PRECIOS UNITARIOS'!U30</f>
        <v>0</v>
      </c>
      <c r="BC30" s="251">
        <f>'EV TECNICA'!AO30</f>
        <v>0</v>
      </c>
      <c r="BD30" s="252" t="str">
        <f>+IF(BB30=0,"NO OFERTADO",IF(BC30="NO CUMPLE", NO HABILITA,IF(BB30&lt;=($E30*(1+$D$4)),"HABILITA","NO HABILITA")))</f>
        <v>NO OFERTADO</v>
      </c>
      <c r="BE30" s="129">
        <f>'PRECIOS UNITARIOS'!V30</f>
        <v>0</v>
      </c>
      <c r="BF30" s="251">
        <f>'EV TECNICA'!AQ30</f>
        <v>0</v>
      </c>
      <c r="BG30" s="252" t="str">
        <f>+IF(BE30=0,"NO OFERTADO",IF(BF30="NO CUMPLE", NO HABILITA,IF(BE30&lt;=($E30*(1+$D$4)),"HABILITA","NO HABILITA")))</f>
        <v>NO OFERTADO</v>
      </c>
      <c r="BH30" s="129">
        <f>'PRECIOS UNITARIOS'!W30</f>
        <v>0</v>
      </c>
      <c r="BI30" s="251">
        <f>'EV TECNICA'!AS30</f>
        <v>0</v>
      </c>
      <c r="BJ30" s="252" t="str">
        <f>+IF(BH30=0,"NO OFERTADO",IF(BI30="NO CUMPLE", NO HABILITA,IF(BH30&lt;=($E30*(1+$D$4)),"HABILITA","NO HABILITA")))</f>
        <v>NO OFERTADO</v>
      </c>
      <c r="BK30" s="129">
        <f>'PRECIOS UNITARIOS'!X30</f>
        <v>0</v>
      </c>
      <c r="BL30" s="251">
        <f>'EV TECNICA'!AU30</f>
        <v>0</v>
      </c>
      <c r="BM30" s="252" t="str">
        <f>+IF(BK30=0,"NO OFERTADO",IF(BL30="NO CUMPLE", NO HABILITA,IF(BK30&lt;=($E30*(1+$D$4)),"HABILITA","NO HABILITA")))</f>
        <v>NO OFERTADO</v>
      </c>
      <c r="BN30" s="129">
        <f>'PRECIOS UNITARIOS'!Y30</f>
        <v>0</v>
      </c>
      <c r="BO30" s="251">
        <f>'EV TECNICA'!AW30</f>
        <v>0</v>
      </c>
      <c r="BP30" s="252" t="str">
        <f>+IF(BN30=0,"NO OFERTADO",IF(BO30="NO CUMPLE", NO HABILITA,IF(BN30&lt;=($E30*(1+$D$4)),"HABILITA","NO HABILITA")))</f>
        <v>NO OFERTADO</v>
      </c>
      <c r="BQ30" s="129">
        <f>'PRECIOS UNITARIOS'!Z30</f>
        <v>0</v>
      </c>
      <c r="BR30" s="251">
        <f>'EV TECNICA'!AY30</f>
        <v>0</v>
      </c>
      <c r="BS30" s="252" t="str">
        <f>+IF(BQ30=0,"NO OFERTADO",IF(BR30="NO CUMPLE", NO HABILITA,IF(BQ30&lt;=($E30*(1+$D$4)),"HABILITA","NO HABILITA")))</f>
        <v>NO OFERTADO</v>
      </c>
      <c r="BT30" s="129">
        <f>'PRECIOS UNITARIOS'!AA30</f>
        <v>0</v>
      </c>
      <c r="BU30" s="251">
        <f>'EV TECNICA'!BA30</f>
        <v>0</v>
      </c>
      <c r="BV30" s="252" t="str">
        <f>+IF(BT30=0,"NO OFERTADO",IF(BU30="NO CUMPLE", NO HABILITA,IF(BT30&lt;=($E30*(1+$D$4)),"HABILITA","NO HABILITA")))</f>
        <v>NO OFERTADO</v>
      </c>
      <c r="BW30" s="129">
        <f>'PRECIOS UNITARIOS'!AB30</f>
        <v>0</v>
      </c>
      <c r="BX30" s="251">
        <f>'EV TECNICA'!BC30</f>
        <v>0</v>
      </c>
      <c r="BY30" s="252" t="str">
        <f>+IF(BW30=0,"NO OFERTADO",IF(BX30="NO CUMPLE", NO HABILITA,IF(BW30&lt;=($E30*(1+$D$4)),"HABILITA","NO HABILITA")))</f>
        <v>NO OFERTADO</v>
      </c>
      <c r="BZ30" s="129">
        <f>'PRECIOS UNITARIOS'!AC30</f>
        <v>0</v>
      </c>
      <c r="CA30" s="251">
        <f>'EV TECNICA'!BE30</f>
        <v>0</v>
      </c>
      <c r="CB30" s="252" t="str">
        <f>+IF(BZ30=0,"NO OFERTADO",IF(CA30="NO CUMPLE", NO HABILITA,IF(BZ30&lt;=($E30*(1+$D$4)),"HABILITA","NO HABILITA")))</f>
        <v>NO OFERTADO</v>
      </c>
      <c r="CC30" s="129">
        <f>'PRECIOS UNITARIOS'!AD30</f>
        <v>0</v>
      </c>
      <c r="CD30" s="251">
        <f>'EV TECNICA'!BG30</f>
        <v>0</v>
      </c>
      <c r="CE30" s="252" t="str">
        <f>+IF(CC30=0,"NO OFERTADO",IF(CD30="NO CUMPLE", NO HABILITA,IF(CC30&lt;=($E30*(1+$D$4)),"HABILITA","NO HABILITA")))</f>
        <v>NO OFERTADO</v>
      </c>
      <c r="CF30" s="129">
        <f>'PRECIOS UNITARIOS'!AE30</f>
        <v>0</v>
      </c>
      <c r="CG30" s="251">
        <f>'EV TECNICA'!BI30</f>
        <v>0</v>
      </c>
      <c r="CH30" s="252" t="str">
        <f>+IF(CF30=0,"NO OFERTADO",IF(CG30="NO CUMPLE", NO HABILITA,IF(CF30&lt;=($E30*(1+$D$4)),"HABILITA","NO HABILITA")))</f>
        <v>NO OFERTADO</v>
      </c>
    </row>
    <row r="31" spans="1:86" s="40" customFormat="1" ht="25.5" x14ac:dyDescent="0.2">
      <c r="A31" s="103">
        <v>22</v>
      </c>
      <c r="B31" s="202" t="s">
        <v>74</v>
      </c>
      <c r="C31" s="121" t="s">
        <v>75</v>
      </c>
      <c r="D31" s="146">
        <v>1</v>
      </c>
      <c r="E31" s="25">
        <v>57.816388000000003</v>
      </c>
      <c r="F31" s="129">
        <f>'PRECIOS UNITARIOS'!E31</f>
        <v>77.349999999999994</v>
      </c>
      <c r="G31" s="251" t="str">
        <f>'EV TECNICA'!I31</f>
        <v xml:space="preserve">CUMPLE </v>
      </c>
      <c r="H31" s="252" t="str">
        <f>+IF(F31=0,"NO OFERTADO",IF(G31="NO CUMPLE", NO HABILITA,IF(F31&lt;=($E31*(1+$D$4)),"HABILITA","NO HABILITA")))</f>
        <v>NO HABILITA</v>
      </c>
      <c r="I31" s="129">
        <f>'PRECIOS UNITARIOS'!F31</f>
        <v>0</v>
      </c>
      <c r="J31" s="251">
        <f>'EV TECNICA'!K31</f>
        <v>0</v>
      </c>
      <c r="K31" s="252" t="str">
        <f>+IF(I31=0,"NO OFERTADO",IF(J31="NO CUMPLE", NO HABILITA,IF(I31&lt;=($E31*(1+$D$4)),"HABILITA","NO HABILITA")))</f>
        <v>NO OFERTADO</v>
      </c>
      <c r="L31" s="129">
        <f>'PRECIOS UNITARIOS'!G31</f>
        <v>0</v>
      </c>
      <c r="M31" s="251">
        <f>'EV TECNICA'!M31</f>
        <v>0</v>
      </c>
      <c r="N31" s="252" t="str">
        <f>+IF(L31=0,"NO OFERTADO",IF(M31="NO CUMPLE", NO HABILITA,IF(L31&lt;=($E31*(1+$D$4)),"HABILITA","NO HABILITA")))</f>
        <v>NO OFERTADO</v>
      </c>
      <c r="O31" s="129">
        <f>'PRECIOS UNITARIOS'!H31</f>
        <v>0</v>
      </c>
      <c r="P31" s="251">
        <f>'EV TECNICA'!O31</f>
        <v>0</v>
      </c>
      <c r="Q31" s="252" t="str">
        <f>+IF(O31=0,"NO OFERTADO",IF(P31="NO CUMPLE", NO HABILITA,IF(O31&lt;=($E31*(1+$D$4)),"HABILITA","NO HABILITA")))</f>
        <v>NO OFERTADO</v>
      </c>
      <c r="R31" s="129">
        <f>'PRECIOS UNITARIOS'!I31</f>
        <v>0</v>
      </c>
      <c r="S31" s="251">
        <f>'EV TECNICA'!Q31</f>
        <v>0</v>
      </c>
      <c r="T31" s="252" t="str">
        <f>+IF(R31=0,"NO OFERTADO",IF(S31="NO CUMPLE", NO HABILITA,IF(R31&lt;=($E31*(1+$D$4)),"HABILITA","NO HABILITA")))</f>
        <v>NO OFERTADO</v>
      </c>
      <c r="U31" s="129">
        <f>'PRECIOS UNITARIOS'!J31</f>
        <v>0</v>
      </c>
      <c r="V31" s="251">
        <f>'EV TECNICA'!S31</f>
        <v>0</v>
      </c>
      <c r="W31" s="252" t="str">
        <f>+IF(U31=0,"NO OFERTADO",IF(V31="NO CUMPLE", NO HABILITA,IF(U31&lt;=($E31*(1+$D$4)),"HABILITA","NO HABILITA")))</f>
        <v>NO OFERTADO</v>
      </c>
      <c r="X31" s="129">
        <f>'PRECIOS UNITARIOS'!K31</f>
        <v>0</v>
      </c>
      <c r="Y31" s="251">
        <f>'EV TECNICA'!U31</f>
        <v>0</v>
      </c>
      <c r="Z31" s="252" t="str">
        <f>+IF(X31=0,"NO OFERTADO",IF(Y31="NO CUMPLE", NO HABILITA,IF(X31&lt;=($E31*(1+$D$4)),"HABILITA","NO HABILITA")))</f>
        <v>NO OFERTADO</v>
      </c>
      <c r="AA31" s="129">
        <f>'PRECIOS UNITARIOS'!L31</f>
        <v>0</v>
      </c>
      <c r="AB31" s="251">
        <f>'EV TECNICA'!W31</f>
        <v>0</v>
      </c>
      <c r="AC31" s="252" t="str">
        <f>+IF(AA31=0,"NO OFERTADO",IF(AB31="NO CUMPLE", NO HABILITA,IF(AA31&lt;=($E31*(1+$D$4)),"HABILITA","NO HABILITA")))</f>
        <v>NO OFERTADO</v>
      </c>
      <c r="AD31" s="129">
        <f>'PRECIOS UNITARIOS'!M31</f>
        <v>70.210000000000008</v>
      </c>
      <c r="AE31" s="251" t="str">
        <f>'EV TECNICA'!Y31</f>
        <v xml:space="preserve">CUMPLE </v>
      </c>
      <c r="AF31" s="252" t="str">
        <f>+IF(AD31=0,"NO OFERTADO",IF(AE31="NO CUMPLE", NO HABILITA,IF(AD31&lt;=($E31*(1+$D$4)),"HABILITA","NO HABILITA")))</f>
        <v>HABILITA</v>
      </c>
      <c r="AG31" s="129">
        <f>'PRECIOS UNITARIOS'!N31</f>
        <v>0</v>
      </c>
      <c r="AH31" s="251">
        <f>'EV TECNICA'!AA31</f>
        <v>0</v>
      </c>
      <c r="AI31" s="252" t="str">
        <f>+IF(AG31=0,"NO OFERTADO",IF(AH31="NO CUMPLE", NO HABILITA,IF(AG31&lt;=($E31*(1+$D$4)),"HABILITA","NO HABILITA")))</f>
        <v>NO OFERTADO</v>
      </c>
      <c r="AJ31" s="129">
        <f>'PRECIOS UNITARIOS'!O31</f>
        <v>0</v>
      </c>
      <c r="AK31" s="251">
        <f>'EV TECNICA'!AC31</f>
        <v>0</v>
      </c>
      <c r="AL31" s="252" t="str">
        <f>+IF(AJ31=0,"NO OFERTADO",IF(AK31="NO CUMPLE", NO HABILITA,IF(AJ31&lt;=($E31*(1+$D$4)),"HABILITA","NO HABILITA")))</f>
        <v>NO OFERTADO</v>
      </c>
      <c r="AM31" s="129">
        <f>'PRECIOS UNITARIOS'!P31</f>
        <v>0</v>
      </c>
      <c r="AN31" s="251">
        <f>'EV TECNICA'!AE31</f>
        <v>0</v>
      </c>
      <c r="AO31" s="252" t="str">
        <f>+IF(AM31=0,"NO OFERTADO",IF(AN31="NO CUMPLE", NO HABILITA,IF(AM31&lt;=($E31*(1+$D$4)),"HABILITA","NO HABILITA")))</f>
        <v>NO OFERTADO</v>
      </c>
      <c r="AP31" s="129">
        <f>'PRECIOS UNITARIOS'!Q31</f>
        <v>0</v>
      </c>
      <c r="AQ31" s="251">
        <f>'EV TECNICA'!AG31</f>
        <v>0</v>
      </c>
      <c r="AR31" s="252" t="str">
        <f>+IF(AP31=0,"NO OFERTADO",IF(AQ31="NO CUMPLE", NO HABILITA,IF(AP31&lt;=($E31*(1+$D$4)),"HABILITA","NO HABILITA")))</f>
        <v>NO OFERTADO</v>
      </c>
      <c r="AS31" s="129">
        <f>'PRECIOS UNITARIOS'!R31</f>
        <v>77.349999999999994</v>
      </c>
      <c r="AT31" s="251" t="str">
        <f>'EV TECNICA'!AI31</f>
        <v>CUMPLE</v>
      </c>
      <c r="AU31" s="252" t="str">
        <f>+IF(AS31=0,"NO OFERTADO",IF(AT31="NO CUMPLE", NO HABILITA,IF(AS31&lt;=($E31*(1+$D$4)),"HABILITA","NO HABILITA")))</f>
        <v>NO HABILITA</v>
      </c>
      <c r="AV31" s="129">
        <f>'PRECIOS UNITARIOS'!S31</f>
        <v>0</v>
      </c>
      <c r="AW31" s="251">
        <f>'EV TECNICA'!AK31</f>
        <v>0</v>
      </c>
      <c r="AX31" s="252" t="str">
        <f>+IF(AV31=0,"NO OFERTADO",IF(AW31="NO CUMPLE", NO HABILITA,IF(AV31&lt;=($E31*(1+$D$4)),"HABILITA","NO HABILITA")))</f>
        <v>NO OFERTADO</v>
      </c>
      <c r="AY31" s="129">
        <f>'PRECIOS UNITARIOS'!T31</f>
        <v>70.210000000000008</v>
      </c>
      <c r="AZ31" s="251" t="str">
        <f>'EV TECNICA'!AM31</f>
        <v>CUMPLE</v>
      </c>
      <c r="BA31" s="252" t="str">
        <f>+IF(AY31=0,"NO OFERTADO",IF(AZ31="NO CUMPLE", NO HABILITA,IF(AY31&lt;=($E31*(1+$D$4)),"HABILITA","NO HABILITA")))</f>
        <v>HABILITA</v>
      </c>
      <c r="BB31" s="129">
        <f>'PRECIOS UNITARIOS'!U31</f>
        <v>0</v>
      </c>
      <c r="BC31" s="251">
        <f>'EV TECNICA'!AO31</f>
        <v>0</v>
      </c>
      <c r="BD31" s="252" t="str">
        <f>+IF(BB31=0,"NO OFERTADO",IF(BC31="NO CUMPLE", NO HABILITA,IF(BB31&lt;=($E31*(1+$D$4)),"HABILITA","NO HABILITA")))</f>
        <v>NO OFERTADO</v>
      </c>
      <c r="BE31" s="129">
        <f>'PRECIOS UNITARIOS'!V31</f>
        <v>83.3</v>
      </c>
      <c r="BF31" s="251" t="str">
        <f>'EV TECNICA'!AQ31</f>
        <v>CUMPLE</v>
      </c>
      <c r="BG31" s="252" t="str">
        <f>+IF(BE31=0,"NO OFERTADO",IF(BF31="NO CUMPLE", NO HABILITA,IF(BE31&lt;=($E31*(1+$D$4)),"HABILITA","NO HABILITA")))</f>
        <v>NO HABILITA</v>
      </c>
      <c r="BH31" s="129">
        <f>'PRECIOS UNITARIOS'!W31</f>
        <v>76.16</v>
      </c>
      <c r="BI31" s="251" t="str">
        <f>'EV TECNICA'!AS31</f>
        <v>CUMPLE</v>
      </c>
      <c r="BJ31" s="252" t="str">
        <f>+IF(BH31=0,"NO OFERTADO",IF(BI31="NO CUMPLE", NO HABILITA,IF(BH31&lt;=($E31*(1+$D$4)),"HABILITA","NO HABILITA")))</f>
        <v>NO HABILITA</v>
      </c>
      <c r="BK31" s="129">
        <f>'PRECIOS UNITARIOS'!X31</f>
        <v>0</v>
      </c>
      <c r="BL31" s="251">
        <f>'EV TECNICA'!AU31</f>
        <v>0</v>
      </c>
      <c r="BM31" s="252" t="str">
        <f>+IF(BK31=0,"NO OFERTADO",IF(BL31="NO CUMPLE", NO HABILITA,IF(BK31&lt;=($E31*(1+$D$4)),"HABILITA","NO HABILITA")))</f>
        <v>NO OFERTADO</v>
      </c>
      <c r="BN31" s="129">
        <f>'PRECIOS UNITARIOS'!Y31</f>
        <v>0</v>
      </c>
      <c r="BO31" s="251">
        <f>'EV TECNICA'!AW31</f>
        <v>0</v>
      </c>
      <c r="BP31" s="252" t="str">
        <f>+IF(BN31=0,"NO OFERTADO",IF(BO31="NO CUMPLE", NO HABILITA,IF(BN31&lt;=($E31*(1+$D$4)),"HABILITA","NO HABILITA")))</f>
        <v>NO OFERTADO</v>
      </c>
      <c r="BQ31" s="129">
        <f>'PRECIOS UNITARIOS'!Z31</f>
        <v>78.540000000000006</v>
      </c>
      <c r="BR31" s="251" t="str">
        <f>'EV TECNICA'!AY31</f>
        <v>CUMPLE</v>
      </c>
      <c r="BS31" s="252" t="str">
        <f>+IF(BQ31=0,"NO OFERTADO",IF(BR31="NO CUMPLE", NO HABILITA,IF(BQ31&lt;=($E31*(1+$D$4)),"HABILITA","NO HABILITA")))</f>
        <v>NO HABILITA</v>
      </c>
      <c r="BT31" s="129">
        <f>'PRECIOS UNITARIOS'!AA31</f>
        <v>0</v>
      </c>
      <c r="BU31" s="251">
        <f>'EV TECNICA'!BA31</f>
        <v>0</v>
      </c>
      <c r="BV31" s="252" t="str">
        <f>+IF(BT31=0,"NO OFERTADO",IF(BU31="NO CUMPLE", NO HABILITA,IF(BT31&lt;=($E31*(1+$D$4)),"HABILITA","NO HABILITA")))</f>
        <v>NO OFERTADO</v>
      </c>
      <c r="BW31" s="129">
        <f>'PRECIOS UNITARIOS'!AB31</f>
        <v>0</v>
      </c>
      <c r="BX31" s="251">
        <f>'EV TECNICA'!BC31</f>
        <v>0</v>
      </c>
      <c r="BY31" s="252" t="str">
        <f>+IF(BW31=0,"NO OFERTADO",IF(BX31="NO CUMPLE", NO HABILITA,IF(BW31&lt;=($E31*(1+$D$4)),"HABILITA","NO HABILITA")))</f>
        <v>NO OFERTADO</v>
      </c>
      <c r="BZ31" s="129">
        <f>'PRECIOS UNITARIOS'!AC31</f>
        <v>0</v>
      </c>
      <c r="CA31" s="251">
        <f>'EV TECNICA'!BE31</f>
        <v>0</v>
      </c>
      <c r="CB31" s="252" t="str">
        <f>+IF(BZ31=0,"NO OFERTADO",IF(CA31="NO CUMPLE", NO HABILITA,IF(BZ31&lt;=($E31*(1+$D$4)),"HABILITA","NO HABILITA")))</f>
        <v>NO OFERTADO</v>
      </c>
      <c r="CC31" s="129">
        <f>'PRECIOS UNITARIOS'!AD31</f>
        <v>0</v>
      </c>
      <c r="CD31" s="251">
        <f>'EV TECNICA'!BG31</f>
        <v>0</v>
      </c>
      <c r="CE31" s="252" t="str">
        <f>+IF(CC31=0,"NO OFERTADO",IF(CD31="NO CUMPLE", NO HABILITA,IF(CC31&lt;=($E31*(1+$D$4)),"HABILITA","NO HABILITA")))</f>
        <v>NO OFERTADO</v>
      </c>
      <c r="CF31" s="129">
        <f>'PRECIOS UNITARIOS'!AE31</f>
        <v>0</v>
      </c>
      <c r="CG31" s="251">
        <f>'EV TECNICA'!BI31</f>
        <v>0</v>
      </c>
      <c r="CH31" s="252" t="str">
        <f>+IF(CF31=0,"NO OFERTADO",IF(CG31="NO CUMPLE", NO HABILITA,IF(CF31&lt;=($E31*(1+$D$4)),"HABILITA","NO HABILITA")))</f>
        <v>NO OFERTADO</v>
      </c>
    </row>
    <row r="32" spans="1:86" s="40" customFormat="1" ht="25.5" x14ac:dyDescent="0.2">
      <c r="A32" s="103">
        <v>23</v>
      </c>
      <c r="B32" s="202" t="s">
        <v>76</v>
      </c>
      <c r="C32" s="121" t="s">
        <v>75</v>
      </c>
      <c r="D32" s="146">
        <v>1</v>
      </c>
      <c r="E32" s="25">
        <v>57.816388000000003</v>
      </c>
      <c r="F32" s="129">
        <f>'PRECIOS UNITARIOS'!E32</f>
        <v>77.349999999999994</v>
      </c>
      <c r="G32" s="251" t="str">
        <f>'EV TECNICA'!I32</f>
        <v xml:space="preserve">CUMPLE </v>
      </c>
      <c r="H32" s="252" t="str">
        <f>+IF(F32=0,"NO OFERTADO",IF(G32="NO CUMPLE", NO HABILITA,IF(F32&lt;=($E32*(1+$D$4)),"HABILITA","NO HABILITA")))</f>
        <v>NO HABILITA</v>
      </c>
      <c r="I32" s="129">
        <f>'PRECIOS UNITARIOS'!F32</f>
        <v>0</v>
      </c>
      <c r="J32" s="251">
        <f>'EV TECNICA'!K32</f>
        <v>0</v>
      </c>
      <c r="K32" s="252" t="str">
        <f>+IF(I32=0,"NO OFERTADO",IF(J32="NO CUMPLE", NO HABILITA,IF(I32&lt;=($E32*(1+$D$4)),"HABILITA","NO HABILITA")))</f>
        <v>NO OFERTADO</v>
      </c>
      <c r="L32" s="129">
        <f>'PRECIOS UNITARIOS'!G32</f>
        <v>0</v>
      </c>
      <c r="M32" s="251">
        <f>'EV TECNICA'!M32</f>
        <v>0</v>
      </c>
      <c r="N32" s="252" t="str">
        <f>+IF(L32=0,"NO OFERTADO",IF(M32="NO CUMPLE", NO HABILITA,IF(L32&lt;=($E32*(1+$D$4)),"HABILITA","NO HABILITA")))</f>
        <v>NO OFERTADO</v>
      </c>
      <c r="O32" s="129">
        <f>'PRECIOS UNITARIOS'!H32</f>
        <v>0</v>
      </c>
      <c r="P32" s="251">
        <f>'EV TECNICA'!O32</f>
        <v>0</v>
      </c>
      <c r="Q32" s="252" t="str">
        <f>+IF(O32=0,"NO OFERTADO",IF(P32="NO CUMPLE", NO HABILITA,IF(O32&lt;=($E32*(1+$D$4)),"HABILITA","NO HABILITA")))</f>
        <v>NO OFERTADO</v>
      </c>
      <c r="R32" s="129">
        <f>'PRECIOS UNITARIOS'!I32</f>
        <v>0</v>
      </c>
      <c r="S32" s="251">
        <f>'EV TECNICA'!Q32</f>
        <v>0</v>
      </c>
      <c r="T32" s="252" t="str">
        <f>+IF(R32=0,"NO OFERTADO",IF(S32="NO CUMPLE", NO HABILITA,IF(R32&lt;=($E32*(1+$D$4)),"HABILITA","NO HABILITA")))</f>
        <v>NO OFERTADO</v>
      </c>
      <c r="U32" s="129">
        <f>'PRECIOS UNITARIOS'!J32</f>
        <v>0</v>
      </c>
      <c r="V32" s="251">
        <f>'EV TECNICA'!S32</f>
        <v>0</v>
      </c>
      <c r="W32" s="252" t="str">
        <f>+IF(U32=0,"NO OFERTADO",IF(V32="NO CUMPLE", NO HABILITA,IF(U32&lt;=($E32*(1+$D$4)),"HABILITA","NO HABILITA")))</f>
        <v>NO OFERTADO</v>
      </c>
      <c r="X32" s="129">
        <f>'PRECIOS UNITARIOS'!K32</f>
        <v>0</v>
      </c>
      <c r="Y32" s="251">
        <f>'EV TECNICA'!U32</f>
        <v>0</v>
      </c>
      <c r="Z32" s="252" t="str">
        <f>+IF(X32=0,"NO OFERTADO",IF(Y32="NO CUMPLE", NO HABILITA,IF(X32&lt;=($E32*(1+$D$4)),"HABILITA","NO HABILITA")))</f>
        <v>NO OFERTADO</v>
      </c>
      <c r="AA32" s="129">
        <f>'PRECIOS UNITARIOS'!L32</f>
        <v>0</v>
      </c>
      <c r="AB32" s="251">
        <f>'EV TECNICA'!W32</f>
        <v>0</v>
      </c>
      <c r="AC32" s="252" t="str">
        <f>+IF(AA32=0,"NO OFERTADO",IF(AB32="NO CUMPLE", NO HABILITA,IF(AA32&lt;=($E32*(1+$D$4)),"HABILITA","NO HABILITA")))</f>
        <v>NO OFERTADO</v>
      </c>
      <c r="AD32" s="129">
        <f>'PRECIOS UNITARIOS'!M32</f>
        <v>70.210000000000008</v>
      </c>
      <c r="AE32" s="251" t="str">
        <f>'EV TECNICA'!Y32</f>
        <v xml:space="preserve">CUMPLE </v>
      </c>
      <c r="AF32" s="252" t="str">
        <f>+IF(AD32=0,"NO OFERTADO",IF(AE32="NO CUMPLE", NO HABILITA,IF(AD32&lt;=($E32*(1+$D$4)),"HABILITA","NO HABILITA")))</f>
        <v>HABILITA</v>
      </c>
      <c r="AG32" s="129">
        <f>'PRECIOS UNITARIOS'!N32</f>
        <v>0</v>
      </c>
      <c r="AH32" s="251">
        <f>'EV TECNICA'!AA32</f>
        <v>0</v>
      </c>
      <c r="AI32" s="252" t="str">
        <f>+IF(AG32=0,"NO OFERTADO",IF(AH32="NO CUMPLE", NO HABILITA,IF(AG32&lt;=($E32*(1+$D$4)),"HABILITA","NO HABILITA")))</f>
        <v>NO OFERTADO</v>
      </c>
      <c r="AJ32" s="129">
        <f>'PRECIOS UNITARIOS'!O32</f>
        <v>0</v>
      </c>
      <c r="AK32" s="251">
        <f>'EV TECNICA'!AC32</f>
        <v>0</v>
      </c>
      <c r="AL32" s="252" t="str">
        <f>+IF(AJ32=0,"NO OFERTADO",IF(AK32="NO CUMPLE", NO HABILITA,IF(AJ32&lt;=($E32*(1+$D$4)),"HABILITA","NO HABILITA")))</f>
        <v>NO OFERTADO</v>
      </c>
      <c r="AM32" s="129">
        <f>'PRECIOS UNITARIOS'!P32</f>
        <v>0</v>
      </c>
      <c r="AN32" s="251">
        <f>'EV TECNICA'!AE32</f>
        <v>0</v>
      </c>
      <c r="AO32" s="252" t="str">
        <f>+IF(AM32=0,"NO OFERTADO",IF(AN32="NO CUMPLE", NO HABILITA,IF(AM32&lt;=($E32*(1+$D$4)),"HABILITA","NO HABILITA")))</f>
        <v>NO OFERTADO</v>
      </c>
      <c r="AP32" s="129">
        <f>'PRECIOS UNITARIOS'!Q32</f>
        <v>0</v>
      </c>
      <c r="AQ32" s="251">
        <f>'EV TECNICA'!AG32</f>
        <v>0</v>
      </c>
      <c r="AR32" s="252" t="str">
        <f>+IF(AP32=0,"NO OFERTADO",IF(AQ32="NO CUMPLE", NO HABILITA,IF(AP32&lt;=($E32*(1+$D$4)),"HABILITA","NO HABILITA")))</f>
        <v>NO OFERTADO</v>
      </c>
      <c r="AS32" s="129">
        <f>'PRECIOS UNITARIOS'!R32</f>
        <v>77.349999999999994</v>
      </c>
      <c r="AT32" s="251" t="str">
        <f>'EV TECNICA'!AI32</f>
        <v>CUMPLE</v>
      </c>
      <c r="AU32" s="252" t="str">
        <f>+IF(AS32=0,"NO OFERTADO",IF(AT32="NO CUMPLE", NO HABILITA,IF(AS32&lt;=($E32*(1+$D$4)),"HABILITA","NO HABILITA")))</f>
        <v>NO HABILITA</v>
      </c>
      <c r="AV32" s="129">
        <f>'PRECIOS UNITARIOS'!S32</f>
        <v>0</v>
      </c>
      <c r="AW32" s="251">
        <f>'EV TECNICA'!AK32</f>
        <v>0</v>
      </c>
      <c r="AX32" s="252" t="str">
        <f>+IF(AV32=0,"NO OFERTADO",IF(AW32="NO CUMPLE", NO HABILITA,IF(AV32&lt;=($E32*(1+$D$4)),"HABILITA","NO HABILITA")))</f>
        <v>NO OFERTADO</v>
      </c>
      <c r="AY32" s="129">
        <f>'PRECIOS UNITARIOS'!T32</f>
        <v>70.210000000000008</v>
      </c>
      <c r="AZ32" s="251" t="str">
        <f>'EV TECNICA'!AM32</f>
        <v>CUMPLE</v>
      </c>
      <c r="BA32" s="252" t="str">
        <f>+IF(AY32=0,"NO OFERTADO",IF(AZ32="NO CUMPLE", NO HABILITA,IF(AY32&lt;=($E32*(1+$D$4)),"HABILITA","NO HABILITA")))</f>
        <v>HABILITA</v>
      </c>
      <c r="BB32" s="129">
        <f>'PRECIOS UNITARIOS'!U32</f>
        <v>85.68</v>
      </c>
      <c r="BC32" s="251" t="str">
        <f>'EV TECNICA'!AO32</f>
        <v>CUMPLE</v>
      </c>
      <c r="BD32" s="252" t="str">
        <f>+IF(BB32=0,"NO OFERTADO",IF(BC32="NO CUMPLE", NO HABILITA,IF(BB32&lt;=($E32*(1+$D$4)),"HABILITA","NO HABILITA")))</f>
        <v>NO HABILITA</v>
      </c>
      <c r="BE32" s="129">
        <f>'PRECIOS UNITARIOS'!V32</f>
        <v>83.3</v>
      </c>
      <c r="BF32" s="251" t="str">
        <f>'EV TECNICA'!AQ32</f>
        <v>CUMPLE</v>
      </c>
      <c r="BG32" s="252" t="str">
        <f>+IF(BE32=0,"NO OFERTADO",IF(BF32="NO CUMPLE", NO HABILITA,IF(BE32&lt;=($E32*(1+$D$4)),"HABILITA","NO HABILITA")))</f>
        <v>NO HABILITA</v>
      </c>
      <c r="BH32" s="129">
        <f>'PRECIOS UNITARIOS'!W32</f>
        <v>76.16</v>
      </c>
      <c r="BI32" s="251" t="str">
        <f>'EV TECNICA'!AS32</f>
        <v>CUMPLE</v>
      </c>
      <c r="BJ32" s="252" t="str">
        <f>+IF(BH32=0,"NO OFERTADO",IF(BI32="NO CUMPLE", NO HABILITA,IF(BH32&lt;=($E32*(1+$D$4)),"HABILITA","NO HABILITA")))</f>
        <v>NO HABILITA</v>
      </c>
      <c r="BK32" s="129">
        <f>'PRECIOS UNITARIOS'!X32</f>
        <v>0</v>
      </c>
      <c r="BL32" s="251">
        <f>'EV TECNICA'!AU32</f>
        <v>0</v>
      </c>
      <c r="BM32" s="252" t="str">
        <f>+IF(BK32=0,"NO OFERTADO",IF(BL32="NO CUMPLE", NO HABILITA,IF(BK32&lt;=($E32*(1+$D$4)),"HABILITA","NO HABILITA")))</f>
        <v>NO OFERTADO</v>
      </c>
      <c r="BN32" s="129">
        <f>'PRECIOS UNITARIOS'!Y32</f>
        <v>0</v>
      </c>
      <c r="BO32" s="251">
        <f>'EV TECNICA'!AW32</f>
        <v>0</v>
      </c>
      <c r="BP32" s="252" t="str">
        <f>+IF(BN32=0,"NO OFERTADO",IF(BO32="NO CUMPLE", NO HABILITA,IF(BN32&lt;=($E32*(1+$D$4)),"HABILITA","NO HABILITA")))</f>
        <v>NO OFERTADO</v>
      </c>
      <c r="BQ32" s="129">
        <f>'PRECIOS UNITARIOS'!Z32</f>
        <v>78.540000000000006</v>
      </c>
      <c r="BR32" s="251" t="str">
        <f>'EV TECNICA'!AY32</f>
        <v>CUMPLE</v>
      </c>
      <c r="BS32" s="252" t="str">
        <f>+IF(BQ32=0,"NO OFERTADO",IF(BR32="NO CUMPLE", NO HABILITA,IF(BQ32&lt;=($E32*(1+$D$4)),"HABILITA","NO HABILITA")))</f>
        <v>NO HABILITA</v>
      </c>
      <c r="BT32" s="129">
        <f>'PRECIOS UNITARIOS'!AA32</f>
        <v>0</v>
      </c>
      <c r="BU32" s="251">
        <f>'EV TECNICA'!BA32</f>
        <v>0</v>
      </c>
      <c r="BV32" s="252" t="str">
        <f>+IF(BT32=0,"NO OFERTADO",IF(BU32="NO CUMPLE", NO HABILITA,IF(BT32&lt;=($E32*(1+$D$4)),"HABILITA","NO HABILITA")))</f>
        <v>NO OFERTADO</v>
      </c>
      <c r="BW32" s="129">
        <f>'PRECIOS UNITARIOS'!AB32</f>
        <v>0</v>
      </c>
      <c r="BX32" s="251">
        <f>'EV TECNICA'!BC32</f>
        <v>0</v>
      </c>
      <c r="BY32" s="252" t="str">
        <f>+IF(BW32=0,"NO OFERTADO",IF(BX32="NO CUMPLE", NO HABILITA,IF(BW32&lt;=($E32*(1+$D$4)),"HABILITA","NO HABILITA")))</f>
        <v>NO OFERTADO</v>
      </c>
      <c r="BZ32" s="129">
        <f>'PRECIOS UNITARIOS'!AC32</f>
        <v>0</v>
      </c>
      <c r="CA32" s="251">
        <f>'EV TECNICA'!BE32</f>
        <v>0</v>
      </c>
      <c r="CB32" s="252" t="str">
        <f>+IF(BZ32=0,"NO OFERTADO",IF(CA32="NO CUMPLE", NO HABILITA,IF(BZ32&lt;=($E32*(1+$D$4)),"HABILITA","NO HABILITA")))</f>
        <v>NO OFERTADO</v>
      </c>
      <c r="CC32" s="129">
        <f>'PRECIOS UNITARIOS'!AD32</f>
        <v>0</v>
      </c>
      <c r="CD32" s="251">
        <f>'EV TECNICA'!BG32</f>
        <v>0</v>
      </c>
      <c r="CE32" s="252" t="str">
        <f>+IF(CC32=0,"NO OFERTADO",IF(CD32="NO CUMPLE", NO HABILITA,IF(CC32&lt;=($E32*(1+$D$4)),"HABILITA","NO HABILITA")))</f>
        <v>NO OFERTADO</v>
      </c>
      <c r="CF32" s="129">
        <f>'PRECIOS UNITARIOS'!AE32</f>
        <v>0</v>
      </c>
      <c r="CG32" s="251">
        <f>'EV TECNICA'!BI32</f>
        <v>0</v>
      </c>
      <c r="CH32" s="252" t="str">
        <f>+IF(CF32=0,"NO OFERTADO",IF(CG32="NO CUMPLE", NO HABILITA,IF(CF32&lt;=($E32*(1+$D$4)),"HABILITA","NO HABILITA")))</f>
        <v>NO OFERTADO</v>
      </c>
    </row>
    <row r="33" spans="1:86" s="40" customFormat="1" ht="25.5" x14ac:dyDescent="0.2">
      <c r="A33" s="103">
        <v>24</v>
      </c>
      <c r="B33" s="202" t="s">
        <v>77</v>
      </c>
      <c r="C33" s="121" t="s">
        <v>75</v>
      </c>
      <c r="D33" s="146">
        <v>1</v>
      </c>
      <c r="E33" s="25">
        <v>57.816388000000003</v>
      </c>
      <c r="F33" s="129">
        <f>'PRECIOS UNITARIOS'!E33</f>
        <v>0</v>
      </c>
      <c r="G33" s="251">
        <f>'EV TECNICA'!I33</f>
        <v>0</v>
      </c>
      <c r="H33" s="252" t="str">
        <f>+IF(F33=0,"NO OFERTADO",IF(G33="NO CUMPLE", NO HABILITA,IF(F33&lt;=($E33*(1+$D$4)),"HABILITA","NO HABILITA")))</f>
        <v>NO OFERTADO</v>
      </c>
      <c r="I33" s="129">
        <f>'PRECIOS UNITARIOS'!F33</f>
        <v>0</v>
      </c>
      <c r="J33" s="251">
        <f>'EV TECNICA'!K33</f>
        <v>0</v>
      </c>
      <c r="K33" s="252" t="str">
        <f>+IF(I33=0,"NO OFERTADO",IF(J33="NO CUMPLE", NO HABILITA,IF(I33&lt;=($E33*(1+$D$4)),"HABILITA","NO HABILITA")))</f>
        <v>NO OFERTADO</v>
      </c>
      <c r="L33" s="129">
        <f>'PRECIOS UNITARIOS'!G33</f>
        <v>0</v>
      </c>
      <c r="M33" s="251">
        <f>'EV TECNICA'!M33</f>
        <v>0</v>
      </c>
      <c r="N33" s="252" t="str">
        <f>+IF(L33=0,"NO OFERTADO",IF(M33="NO CUMPLE", NO HABILITA,IF(L33&lt;=($E33*(1+$D$4)),"HABILITA","NO HABILITA")))</f>
        <v>NO OFERTADO</v>
      </c>
      <c r="O33" s="129">
        <f>'PRECIOS UNITARIOS'!H33</f>
        <v>0</v>
      </c>
      <c r="P33" s="251">
        <f>'EV TECNICA'!O33</f>
        <v>0</v>
      </c>
      <c r="Q33" s="252" t="str">
        <f>+IF(O33=0,"NO OFERTADO",IF(P33="NO CUMPLE", NO HABILITA,IF(O33&lt;=($E33*(1+$D$4)),"HABILITA","NO HABILITA")))</f>
        <v>NO OFERTADO</v>
      </c>
      <c r="R33" s="129">
        <f>'PRECIOS UNITARIOS'!I33</f>
        <v>0</v>
      </c>
      <c r="S33" s="251">
        <f>'EV TECNICA'!Q33</f>
        <v>0</v>
      </c>
      <c r="T33" s="252" t="str">
        <f>+IF(R33=0,"NO OFERTADO",IF(S33="NO CUMPLE", NO HABILITA,IF(R33&lt;=($E33*(1+$D$4)),"HABILITA","NO HABILITA")))</f>
        <v>NO OFERTADO</v>
      </c>
      <c r="U33" s="129">
        <f>'PRECIOS UNITARIOS'!J33</f>
        <v>0</v>
      </c>
      <c r="V33" s="251">
        <f>'EV TECNICA'!S33</f>
        <v>0</v>
      </c>
      <c r="W33" s="252" t="str">
        <f>+IF(U33=0,"NO OFERTADO",IF(V33="NO CUMPLE", NO HABILITA,IF(U33&lt;=($E33*(1+$D$4)),"HABILITA","NO HABILITA")))</f>
        <v>NO OFERTADO</v>
      </c>
      <c r="X33" s="129">
        <f>'PRECIOS UNITARIOS'!K33</f>
        <v>0</v>
      </c>
      <c r="Y33" s="251">
        <f>'EV TECNICA'!U33</f>
        <v>0</v>
      </c>
      <c r="Z33" s="252" t="str">
        <f>+IF(X33=0,"NO OFERTADO",IF(Y33="NO CUMPLE", NO HABILITA,IF(X33&lt;=($E33*(1+$D$4)),"HABILITA","NO HABILITA")))</f>
        <v>NO OFERTADO</v>
      </c>
      <c r="AA33" s="129">
        <f>'PRECIOS UNITARIOS'!L33</f>
        <v>0</v>
      </c>
      <c r="AB33" s="251">
        <f>'EV TECNICA'!W33</f>
        <v>0</v>
      </c>
      <c r="AC33" s="252" t="str">
        <f>+IF(AA33=0,"NO OFERTADO",IF(AB33="NO CUMPLE", NO HABILITA,IF(AA33&lt;=($E33*(1+$D$4)),"HABILITA","NO HABILITA")))</f>
        <v>NO OFERTADO</v>
      </c>
      <c r="AD33" s="129">
        <f>'PRECIOS UNITARIOS'!M33</f>
        <v>70.210000000000008</v>
      </c>
      <c r="AE33" s="251" t="str">
        <f>'EV TECNICA'!Y33</f>
        <v xml:space="preserve">CUMPLE </v>
      </c>
      <c r="AF33" s="252" t="str">
        <f>+IF(AD33=0,"NO OFERTADO",IF(AE33="NO CUMPLE", NO HABILITA,IF(AD33&lt;=($E33*(1+$D$4)),"HABILITA","NO HABILITA")))</f>
        <v>HABILITA</v>
      </c>
      <c r="AG33" s="129">
        <f>'PRECIOS UNITARIOS'!N33</f>
        <v>0</v>
      </c>
      <c r="AH33" s="251">
        <f>'EV TECNICA'!AA33</f>
        <v>0</v>
      </c>
      <c r="AI33" s="252" t="str">
        <f>+IF(AG33=0,"NO OFERTADO",IF(AH33="NO CUMPLE", NO HABILITA,IF(AG33&lt;=($E33*(1+$D$4)),"HABILITA","NO HABILITA")))</f>
        <v>NO OFERTADO</v>
      </c>
      <c r="AJ33" s="129">
        <f>'PRECIOS UNITARIOS'!O33</f>
        <v>0</v>
      </c>
      <c r="AK33" s="251">
        <f>'EV TECNICA'!AC33</f>
        <v>0</v>
      </c>
      <c r="AL33" s="252" t="str">
        <f>+IF(AJ33=0,"NO OFERTADO",IF(AK33="NO CUMPLE", NO HABILITA,IF(AJ33&lt;=($E33*(1+$D$4)),"HABILITA","NO HABILITA")))</f>
        <v>NO OFERTADO</v>
      </c>
      <c r="AM33" s="129">
        <f>'PRECIOS UNITARIOS'!P33</f>
        <v>0</v>
      </c>
      <c r="AN33" s="251">
        <f>'EV TECNICA'!AE33</f>
        <v>0</v>
      </c>
      <c r="AO33" s="252" t="str">
        <f>+IF(AM33=0,"NO OFERTADO",IF(AN33="NO CUMPLE", NO HABILITA,IF(AM33&lt;=($E33*(1+$D$4)),"HABILITA","NO HABILITA")))</f>
        <v>NO OFERTADO</v>
      </c>
      <c r="AP33" s="129">
        <f>'PRECIOS UNITARIOS'!Q33</f>
        <v>0</v>
      </c>
      <c r="AQ33" s="251">
        <f>'EV TECNICA'!AG33</f>
        <v>0</v>
      </c>
      <c r="AR33" s="252" t="str">
        <f>+IF(AP33=0,"NO OFERTADO",IF(AQ33="NO CUMPLE", NO HABILITA,IF(AP33&lt;=($E33*(1+$D$4)),"HABILITA","NO HABILITA")))</f>
        <v>NO OFERTADO</v>
      </c>
      <c r="AS33" s="129">
        <f>'PRECIOS UNITARIOS'!R33</f>
        <v>0</v>
      </c>
      <c r="AT33" s="251">
        <f>'EV TECNICA'!AI33</f>
        <v>0</v>
      </c>
      <c r="AU33" s="252" t="str">
        <f>+IF(AS33=0,"NO OFERTADO",IF(AT33="NO CUMPLE", NO HABILITA,IF(AS33&lt;=($E33*(1+$D$4)),"HABILITA","NO HABILITA")))</f>
        <v>NO OFERTADO</v>
      </c>
      <c r="AV33" s="129">
        <f>'PRECIOS UNITARIOS'!S33</f>
        <v>0</v>
      </c>
      <c r="AW33" s="251">
        <f>'EV TECNICA'!AK33</f>
        <v>0</v>
      </c>
      <c r="AX33" s="252" t="str">
        <f>+IF(AV33=0,"NO OFERTADO",IF(AW33="NO CUMPLE", NO HABILITA,IF(AV33&lt;=($E33*(1+$D$4)),"HABILITA","NO HABILITA")))</f>
        <v>NO OFERTADO</v>
      </c>
      <c r="AY33" s="129">
        <f>'PRECIOS UNITARIOS'!T33</f>
        <v>70.210000000000008</v>
      </c>
      <c r="AZ33" s="251" t="str">
        <f>'EV TECNICA'!AM33</f>
        <v>CUMPLE</v>
      </c>
      <c r="BA33" s="252" t="str">
        <f>+IF(AY33=0,"NO OFERTADO",IF(AZ33="NO CUMPLE", NO HABILITA,IF(AY33&lt;=($E33*(1+$D$4)),"HABILITA","NO HABILITA")))</f>
        <v>HABILITA</v>
      </c>
      <c r="BB33" s="129">
        <f>'PRECIOS UNITARIOS'!U33</f>
        <v>0</v>
      </c>
      <c r="BC33" s="251">
        <f>'EV TECNICA'!AO33</f>
        <v>0</v>
      </c>
      <c r="BD33" s="252" t="str">
        <f>+IF(BB33=0,"NO OFERTADO",IF(BC33="NO CUMPLE", NO HABILITA,IF(BB33&lt;=($E33*(1+$D$4)),"HABILITA","NO HABILITA")))</f>
        <v>NO OFERTADO</v>
      </c>
      <c r="BE33" s="129">
        <f>'PRECIOS UNITARIOS'!V33</f>
        <v>0</v>
      </c>
      <c r="BF33" s="251">
        <f>'EV TECNICA'!AQ33</f>
        <v>0</v>
      </c>
      <c r="BG33" s="252" t="str">
        <f>+IF(BE33=0,"NO OFERTADO",IF(BF33="NO CUMPLE", NO HABILITA,IF(BE33&lt;=($E33*(1+$D$4)),"HABILITA","NO HABILITA")))</f>
        <v>NO OFERTADO</v>
      </c>
      <c r="BH33" s="129">
        <f>'PRECIOS UNITARIOS'!W33</f>
        <v>76.16</v>
      </c>
      <c r="BI33" s="251" t="str">
        <f>'EV TECNICA'!AS33</f>
        <v>CUMPLE</v>
      </c>
      <c r="BJ33" s="252" t="str">
        <f>+IF(BH33=0,"NO OFERTADO",IF(BI33="NO CUMPLE", NO HABILITA,IF(BH33&lt;=($E33*(1+$D$4)),"HABILITA","NO HABILITA")))</f>
        <v>NO HABILITA</v>
      </c>
      <c r="BK33" s="129">
        <f>'PRECIOS UNITARIOS'!X33</f>
        <v>0</v>
      </c>
      <c r="BL33" s="251">
        <f>'EV TECNICA'!AU33</f>
        <v>0</v>
      </c>
      <c r="BM33" s="252" t="str">
        <f>+IF(BK33=0,"NO OFERTADO",IF(BL33="NO CUMPLE", NO HABILITA,IF(BK33&lt;=($E33*(1+$D$4)),"HABILITA","NO HABILITA")))</f>
        <v>NO OFERTADO</v>
      </c>
      <c r="BN33" s="129">
        <f>'PRECIOS UNITARIOS'!Y33</f>
        <v>0</v>
      </c>
      <c r="BO33" s="251">
        <f>'EV TECNICA'!AW33</f>
        <v>0</v>
      </c>
      <c r="BP33" s="252" t="str">
        <f>+IF(BN33=0,"NO OFERTADO",IF(BO33="NO CUMPLE", NO HABILITA,IF(BN33&lt;=($E33*(1+$D$4)),"HABILITA","NO HABILITA")))</f>
        <v>NO OFERTADO</v>
      </c>
      <c r="BQ33" s="129">
        <f>'PRECIOS UNITARIOS'!Z33</f>
        <v>0</v>
      </c>
      <c r="BR33" s="251">
        <f>'EV TECNICA'!AY33</f>
        <v>0</v>
      </c>
      <c r="BS33" s="252" t="str">
        <f>+IF(BQ33=0,"NO OFERTADO",IF(BR33="NO CUMPLE", NO HABILITA,IF(BQ33&lt;=($E33*(1+$D$4)),"HABILITA","NO HABILITA")))</f>
        <v>NO OFERTADO</v>
      </c>
      <c r="BT33" s="129">
        <f>'PRECIOS UNITARIOS'!AA33</f>
        <v>0</v>
      </c>
      <c r="BU33" s="251">
        <f>'EV TECNICA'!BA33</f>
        <v>0</v>
      </c>
      <c r="BV33" s="252" t="str">
        <f>+IF(BT33=0,"NO OFERTADO",IF(BU33="NO CUMPLE", NO HABILITA,IF(BT33&lt;=($E33*(1+$D$4)),"HABILITA","NO HABILITA")))</f>
        <v>NO OFERTADO</v>
      </c>
      <c r="BW33" s="129">
        <f>'PRECIOS UNITARIOS'!AB33</f>
        <v>0</v>
      </c>
      <c r="BX33" s="251">
        <f>'EV TECNICA'!BC33</f>
        <v>0</v>
      </c>
      <c r="BY33" s="252" t="str">
        <f>+IF(BW33=0,"NO OFERTADO",IF(BX33="NO CUMPLE", NO HABILITA,IF(BW33&lt;=($E33*(1+$D$4)),"HABILITA","NO HABILITA")))</f>
        <v>NO OFERTADO</v>
      </c>
      <c r="BZ33" s="129">
        <f>'PRECIOS UNITARIOS'!AC33</f>
        <v>0</v>
      </c>
      <c r="CA33" s="251">
        <f>'EV TECNICA'!BE33</f>
        <v>0</v>
      </c>
      <c r="CB33" s="252" t="str">
        <f>+IF(BZ33=0,"NO OFERTADO",IF(CA33="NO CUMPLE", NO HABILITA,IF(BZ33&lt;=($E33*(1+$D$4)),"HABILITA","NO HABILITA")))</f>
        <v>NO OFERTADO</v>
      </c>
      <c r="CC33" s="129">
        <f>'PRECIOS UNITARIOS'!AD33</f>
        <v>0</v>
      </c>
      <c r="CD33" s="251">
        <f>'EV TECNICA'!BG33</f>
        <v>0</v>
      </c>
      <c r="CE33" s="252" t="str">
        <f>+IF(CC33=0,"NO OFERTADO",IF(CD33="NO CUMPLE", NO HABILITA,IF(CC33&lt;=($E33*(1+$D$4)),"HABILITA","NO HABILITA")))</f>
        <v>NO OFERTADO</v>
      </c>
      <c r="CF33" s="129">
        <f>'PRECIOS UNITARIOS'!AE33</f>
        <v>0</v>
      </c>
      <c r="CG33" s="251">
        <f>'EV TECNICA'!BI33</f>
        <v>0</v>
      </c>
      <c r="CH33" s="252" t="str">
        <f>+IF(CF33=0,"NO OFERTADO",IF(CG33="NO CUMPLE", NO HABILITA,IF(CF33&lt;=($E33*(1+$D$4)),"HABILITA","NO HABILITA")))</f>
        <v>NO OFERTADO</v>
      </c>
    </row>
    <row r="34" spans="1:86" s="40" customFormat="1" ht="51" x14ac:dyDescent="0.2">
      <c r="A34" s="103">
        <v>25</v>
      </c>
      <c r="B34" s="202" t="s">
        <v>78</v>
      </c>
      <c r="C34" s="121" t="s">
        <v>75</v>
      </c>
      <c r="D34" s="146">
        <v>1</v>
      </c>
      <c r="E34" s="25">
        <v>86221.830800000011</v>
      </c>
      <c r="F34" s="129">
        <f>'PRECIOS UNITARIOS'!E34</f>
        <v>0</v>
      </c>
      <c r="G34" s="251">
        <f>'EV TECNICA'!I34</f>
        <v>0</v>
      </c>
      <c r="H34" s="252" t="str">
        <f>+IF(F34=0,"NO OFERTADO",IF(G34="NO CUMPLE", NO HABILITA,IF(F34&lt;=($E34*(1+$D$4)),"HABILITA","NO HABILITA")))</f>
        <v>NO OFERTADO</v>
      </c>
      <c r="I34" s="129">
        <f>'PRECIOS UNITARIOS'!F34</f>
        <v>0</v>
      </c>
      <c r="J34" s="251">
        <f>'EV TECNICA'!K34</f>
        <v>0</v>
      </c>
      <c r="K34" s="252" t="str">
        <f>+IF(I34=0,"NO OFERTADO",IF(J34="NO CUMPLE", NO HABILITA,IF(I34&lt;=($E34*(1+$D$4)),"HABILITA","NO HABILITA")))</f>
        <v>NO OFERTADO</v>
      </c>
      <c r="L34" s="129">
        <f>'PRECIOS UNITARIOS'!G34</f>
        <v>0</v>
      </c>
      <c r="M34" s="251">
        <f>'EV TECNICA'!M34</f>
        <v>0</v>
      </c>
      <c r="N34" s="252" t="str">
        <f>+IF(L34=0,"NO OFERTADO",IF(M34="NO CUMPLE", NO HABILITA,IF(L34&lt;=($E34*(1+$D$4)),"HABILITA","NO HABILITA")))</f>
        <v>NO OFERTADO</v>
      </c>
      <c r="O34" s="129">
        <f>'PRECIOS UNITARIOS'!H34</f>
        <v>0</v>
      </c>
      <c r="P34" s="251">
        <f>'EV TECNICA'!O34</f>
        <v>0</v>
      </c>
      <c r="Q34" s="252" t="str">
        <f>+IF(O34=0,"NO OFERTADO",IF(P34="NO CUMPLE", NO HABILITA,IF(O34&lt;=($E34*(1+$D$4)),"HABILITA","NO HABILITA")))</f>
        <v>NO OFERTADO</v>
      </c>
      <c r="R34" s="129">
        <f>'PRECIOS UNITARIOS'!I34</f>
        <v>0</v>
      </c>
      <c r="S34" s="251">
        <f>'EV TECNICA'!Q34</f>
        <v>0</v>
      </c>
      <c r="T34" s="252" t="str">
        <f>+IF(R34=0,"NO OFERTADO",IF(S34="NO CUMPLE", NO HABILITA,IF(R34&lt;=($E34*(1+$D$4)),"HABILITA","NO HABILITA")))</f>
        <v>NO OFERTADO</v>
      </c>
      <c r="U34" s="129">
        <f>'PRECIOS UNITARIOS'!J34</f>
        <v>0</v>
      </c>
      <c r="V34" s="251">
        <f>'EV TECNICA'!S34</f>
        <v>0</v>
      </c>
      <c r="W34" s="252" t="str">
        <f>+IF(U34=0,"NO OFERTADO",IF(V34="NO CUMPLE", NO HABILITA,IF(U34&lt;=($E34*(1+$D$4)),"HABILITA","NO HABILITA")))</f>
        <v>NO OFERTADO</v>
      </c>
      <c r="X34" s="129">
        <f>'PRECIOS UNITARIOS'!K34</f>
        <v>83298.81</v>
      </c>
      <c r="Y34" s="251" t="str">
        <f>'EV TECNICA'!U34</f>
        <v>CUMPLE</v>
      </c>
      <c r="Z34" s="252" t="str">
        <f>+IF(X34=0,"NO OFERTADO",IF(Y34="NO CUMPLE", NO HABILITA,IF(X34&lt;=($E34*(1+$D$4)),"HABILITA","NO HABILITA")))</f>
        <v>HABILITA</v>
      </c>
      <c r="AA34" s="129">
        <f>'PRECIOS UNITARIOS'!L34</f>
        <v>0</v>
      </c>
      <c r="AB34" s="251">
        <f>'EV TECNICA'!W34</f>
        <v>0</v>
      </c>
      <c r="AC34" s="252" t="str">
        <f>+IF(AA34=0,"NO OFERTADO",IF(AB34="NO CUMPLE", NO HABILITA,IF(AA34&lt;=($E34*(1+$D$4)),"HABILITA","NO HABILITA")))</f>
        <v>NO OFERTADO</v>
      </c>
      <c r="AD34" s="129">
        <f>'PRECIOS UNITARIOS'!M34</f>
        <v>104220.2</v>
      </c>
      <c r="AE34" s="251" t="str">
        <f>'EV TECNICA'!Y34</f>
        <v xml:space="preserve">CUMPLE </v>
      </c>
      <c r="AF34" s="252" t="str">
        <f>+IF(AD34=0,"NO OFERTADO",IF(AE34="NO CUMPLE", NO HABILITA,IF(AD34&lt;=($E34*(1+$D$4)),"HABILITA","NO HABILITA")))</f>
        <v>HABILITA</v>
      </c>
      <c r="AG34" s="129">
        <f>'PRECIOS UNITARIOS'!N34</f>
        <v>0</v>
      </c>
      <c r="AH34" s="251">
        <f>'EV TECNICA'!AA34</f>
        <v>0</v>
      </c>
      <c r="AI34" s="252" t="str">
        <f>+IF(AG34=0,"NO OFERTADO",IF(AH34="NO CUMPLE", NO HABILITA,IF(AG34&lt;=($E34*(1+$D$4)),"HABILITA","NO HABILITA")))</f>
        <v>NO OFERTADO</v>
      </c>
      <c r="AJ34" s="129">
        <f>'PRECIOS UNITARIOS'!O34</f>
        <v>0</v>
      </c>
      <c r="AK34" s="251">
        <f>'EV TECNICA'!AC34</f>
        <v>0</v>
      </c>
      <c r="AL34" s="252" t="str">
        <f>+IF(AJ34=0,"NO OFERTADO",IF(AK34="NO CUMPLE", NO HABILITA,IF(AJ34&lt;=($E34*(1+$D$4)),"HABILITA","NO HABILITA")))</f>
        <v>NO OFERTADO</v>
      </c>
      <c r="AM34" s="129">
        <f>'PRECIOS UNITARIOS'!P34</f>
        <v>0</v>
      </c>
      <c r="AN34" s="251">
        <f>'EV TECNICA'!AE34</f>
        <v>0</v>
      </c>
      <c r="AO34" s="252" t="str">
        <f>+IF(AM34=0,"NO OFERTADO",IF(AN34="NO CUMPLE", NO HABILITA,IF(AM34&lt;=($E34*(1+$D$4)),"HABILITA","NO HABILITA")))</f>
        <v>NO OFERTADO</v>
      </c>
      <c r="AP34" s="129">
        <f>'PRECIOS UNITARIOS'!Q34</f>
        <v>0</v>
      </c>
      <c r="AQ34" s="251">
        <f>'EV TECNICA'!AG34</f>
        <v>0</v>
      </c>
      <c r="AR34" s="252" t="str">
        <f>+IF(AP34=0,"NO OFERTADO",IF(AQ34="NO CUMPLE", NO HABILITA,IF(AP34&lt;=($E34*(1+$D$4)),"HABILITA","NO HABILITA")))</f>
        <v>NO OFERTADO</v>
      </c>
      <c r="AS34" s="129">
        <f>'PRECIOS UNITARIOS'!R34</f>
        <v>0</v>
      </c>
      <c r="AT34" s="251">
        <f>'EV TECNICA'!AI34</f>
        <v>0</v>
      </c>
      <c r="AU34" s="252" t="str">
        <f>+IF(AS34=0,"NO OFERTADO",IF(AT34="NO CUMPLE", NO HABILITA,IF(AS34&lt;=($E34*(1+$D$4)),"HABILITA","NO HABILITA")))</f>
        <v>NO OFERTADO</v>
      </c>
      <c r="AV34" s="129">
        <f>'PRECIOS UNITARIOS'!S34</f>
        <v>0</v>
      </c>
      <c r="AW34" s="251">
        <f>'EV TECNICA'!AK34</f>
        <v>0</v>
      </c>
      <c r="AX34" s="252" t="str">
        <f>+IF(AV34=0,"NO OFERTADO",IF(AW34="NO CUMPLE", NO HABILITA,IF(AV34&lt;=($E34*(1+$D$4)),"HABILITA","NO HABILITA")))</f>
        <v>NO OFERTADO</v>
      </c>
      <c r="AY34" s="129">
        <f>'PRECIOS UNITARIOS'!T34</f>
        <v>0</v>
      </c>
      <c r="AZ34" s="251">
        <f>'EV TECNICA'!AM34</f>
        <v>0</v>
      </c>
      <c r="BA34" s="252" t="str">
        <f>+IF(AY34=0,"NO OFERTADO",IF(AZ34="NO CUMPLE", NO HABILITA,IF(AY34&lt;=($E34*(1+$D$4)),"HABILITA","NO HABILITA")))</f>
        <v>NO OFERTADO</v>
      </c>
      <c r="BB34" s="129">
        <f>'PRECIOS UNITARIOS'!U34</f>
        <v>0</v>
      </c>
      <c r="BC34" s="251">
        <f>'EV TECNICA'!AO34</f>
        <v>0</v>
      </c>
      <c r="BD34" s="252" t="str">
        <f>+IF(BB34=0,"NO OFERTADO",IF(BC34="NO CUMPLE", NO HABILITA,IF(BB34&lt;=($E34*(1+$D$4)),"HABILITA","NO HABILITA")))</f>
        <v>NO OFERTADO</v>
      </c>
      <c r="BE34" s="129">
        <f>'PRECIOS UNITARIOS'!V34</f>
        <v>0</v>
      </c>
      <c r="BF34" s="251">
        <f>'EV TECNICA'!AQ34</f>
        <v>0</v>
      </c>
      <c r="BG34" s="252" t="str">
        <f>+IF(BE34=0,"NO OFERTADO",IF(BF34="NO CUMPLE", NO HABILITA,IF(BE34&lt;=($E34*(1+$D$4)),"HABILITA","NO HABILITA")))</f>
        <v>NO OFERTADO</v>
      </c>
      <c r="BH34" s="129">
        <f>'PRECIOS UNITARIOS'!W34</f>
        <v>0</v>
      </c>
      <c r="BI34" s="251">
        <f>'EV TECNICA'!AS34</f>
        <v>0</v>
      </c>
      <c r="BJ34" s="252" t="str">
        <f>+IF(BH34=0,"NO OFERTADO",IF(BI34="NO CUMPLE", NO HABILITA,IF(BH34&lt;=($E34*(1+$D$4)),"HABILITA","NO HABILITA")))</f>
        <v>NO OFERTADO</v>
      </c>
      <c r="BK34" s="129">
        <f>'PRECIOS UNITARIOS'!X34</f>
        <v>0</v>
      </c>
      <c r="BL34" s="251">
        <f>'EV TECNICA'!AU34</f>
        <v>0</v>
      </c>
      <c r="BM34" s="252" t="str">
        <f>+IF(BK34=0,"NO OFERTADO",IF(BL34="NO CUMPLE", NO HABILITA,IF(BK34&lt;=($E34*(1+$D$4)),"HABILITA","NO HABILITA")))</f>
        <v>NO OFERTADO</v>
      </c>
      <c r="BN34" s="129">
        <f>'PRECIOS UNITARIOS'!Y34</f>
        <v>111038.9</v>
      </c>
      <c r="BO34" s="251" t="str">
        <f>'EV TECNICA'!AW34</f>
        <v xml:space="preserve">CUMPLE </v>
      </c>
      <c r="BP34" s="252" t="str">
        <f>+IF(BN34=0,"NO OFERTADO",IF(BO34="NO CUMPLE", NO HABILITA,IF(BN34&lt;=($E34*(1+$D$4)),"HABILITA","NO HABILITA")))</f>
        <v>HABILITA</v>
      </c>
      <c r="BQ34" s="129">
        <f>'PRECIOS UNITARIOS'!Z34</f>
        <v>0</v>
      </c>
      <c r="BR34" s="251">
        <f>'EV TECNICA'!AY34</f>
        <v>0</v>
      </c>
      <c r="BS34" s="252" t="str">
        <f>+IF(BQ34=0,"NO OFERTADO",IF(BR34="NO CUMPLE", NO HABILITA,IF(BQ34&lt;=($E34*(1+$D$4)),"HABILITA","NO HABILITA")))</f>
        <v>NO OFERTADO</v>
      </c>
      <c r="BT34" s="129">
        <f>'PRECIOS UNITARIOS'!AA34</f>
        <v>0</v>
      </c>
      <c r="BU34" s="251">
        <f>'EV TECNICA'!BA34</f>
        <v>0</v>
      </c>
      <c r="BV34" s="252" t="str">
        <f>+IF(BT34=0,"NO OFERTADO",IF(BU34="NO CUMPLE", NO HABILITA,IF(BT34&lt;=($E34*(1+$D$4)),"HABILITA","NO HABILITA")))</f>
        <v>NO OFERTADO</v>
      </c>
      <c r="BW34" s="129">
        <f>'PRECIOS UNITARIOS'!AB34</f>
        <v>0</v>
      </c>
      <c r="BX34" s="251">
        <f>'EV TECNICA'!BC34</f>
        <v>0</v>
      </c>
      <c r="BY34" s="252" t="str">
        <f>+IF(BW34=0,"NO OFERTADO",IF(BX34="NO CUMPLE", NO HABILITA,IF(BW34&lt;=($E34*(1+$D$4)),"HABILITA","NO HABILITA")))</f>
        <v>NO OFERTADO</v>
      </c>
      <c r="BZ34" s="129">
        <f>'PRECIOS UNITARIOS'!AC34</f>
        <v>0</v>
      </c>
      <c r="CA34" s="251">
        <f>'EV TECNICA'!BE34</f>
        <v>0</v>
      </c>
      <c r="CB34" s="252" t="str">
        <f>+IF(BZ34=0,"NO OFERTADO",IF(CA34="NO CUMPLE", NO HABILITA,IF(BZ34&lt;=($E34*(1+$D$4)),"HABILITA","NO HABILITA")))</f>
        <v>NO OFERTADO</v>
      </c>
      <c r="CC34" s="129">
        <f>'PRECIOS UNITARIOS'!AD34</f>
        <v>0</v>
      </c>
      <c r="CD34" s="251">
        <f>'EV TECNICA'!BG34</f>
        <v>0</v>
      </c>
      <c r="CE34" s="252" t="str">
        <f>+IF(CC34=0,"NO OFERTADO",IF(CD34="NO CUMPLE", NO HABILITA,IF(CC34&lt;=($E34*(1+$D$4)),"HABILITA","NO HABILITA")))</f>
        <v>NO OFERTADO</v>
      </c>
      <c r="CF34" s="129">
        <f>'PRECIOS UNITARIOS'!AE34</f>
        <v>0</v>
      </c>
      <c r="CG34" s="251">
        <f>'EV TECNICA'!BI34</f>
        <v>0</v>
      </c>
      <c r="CH34" s="252" t="str">
        <f>+IF(CF34=0,"NO OFERTADO",IF(CG34="NO CUMPLE", NO HABILITA,IF(CF34&lt;=($E34*(1+$D$4)),"HABILITA","NO HABILITA")))</f>
        <v>NO OFERTADO</v>
      </c>
    </row>
    <row r="35" spans="1:86" s="40" customFormat="1" ht="12.75" x14ac:dyDescent="0.2">
      <c r="A35" s="103">
        <v>26</v>
      </c>
      <c r="B35" s="202" t="s">
        <v>79</v>
      </c>
      <c r="C35" s="121" t="s">
        <v>75</v>
      </c>
      <c r="D35" s="146">
        <v>1</v>
      </c>
      <c r="E35" s="25">
        <v>360</v>
      </c>
      <c r="F35" s="129">
        <f>'PRECIOS UNITARIOS'!E35</f>
        <v>0</v>
      </c>
      <c r="G35" s="251">
        <f>'EV TECNICA'!I35</f>
        <v>0</v>
      </c>
      <c r="H35" s="252" t="str">
        <f>+IF(F35=0,"NO OFERTADO",IF(G35="NO CUMPLE", NO HABILITA,IF(F35&lt;=($E35*(1+$D$4)),"HABILITA","NO HABILITA")))</f>
        <v>NO OFERTADO</v>
      </c>
      <c r="I35" s="129">
        <f>'PRECIOS UNITARIOS'!F35</f>
        <v>0</v>
      </c>
      <c r="J35" s="251">
        <f>'EV TECNICA'!K35</f>
        <v>0</v>
      </c>
      <c r="K35" s="252" t="str">
        <f>+IF(I35=0,"NO OFERTADO",IF(J35="NO CUMPLE", NO HABILITA,IF(I35&lt;=($E35*(1+$D$4)),"HABILITA","NO HABILITA")))</f>
        <v>NO OFERTADO</v>
      </c>
      <c r="L35" s="129">
        <f>'PRECIOS UNITARIOS'!G35</f>
        <v>0</v>
      </c>
      <c r="M35" s="251">
        <f>'EV TECNICA'!M35</f>
        <v>0</v>
      </c>
      <c r="N35" s="252" t="str">
        <f>+IF(L35=0,"NO OFERTADO",IF(M35="NO CUMPLE", NO HABILITA,IF(L35&lt;=($E35*(1+$D$4)),"HABILITA","NO HABILITA")))</f>
        <v>NO OFERTADO</v>
      </c>
      <c r="O35" s="129">
        <f>'PRECIOS UNITARIOS'!H35</f>
        <v>0</v>
      </c>
      <c r="P35" s="251">
        <f>'EV TECNICA'!O35</f>
        <v>0</v>
      </c>
      <c r="Q35" s="252" t="str">
        <f>+IF(O35=0,"NO OFERTADO",IF(P35="NO CUMPLE", NO HABILITA,IF(O35&lt;=($E35*(1+$D$4)),"HABILITA","NO HABILITA")))</f>
        <v>NO OFERTADO</v>
      </c>
      <c r="R35" s="129">
        <f>'PRECIOS UNITARIOS'!I35</f>
        <v>0</v>
      </c>
      <c r="S35" s="251">
        <f>'EV TECNICA'!Q35</f>
        <v>0</v>
      </c>
      <c r="T35" s="252" t="str">
        <f>+IF(R35=0,"NO OFERTADO",IF(S35="NO CUMPLE", NO HABILITA,IF(R35&lt;=($E35*(1+$D$4)),"HABILITA","NO HABILITA")))</f>
        <v>NO OFERTADO</v>
      </c>
      <c r="U35" s="129">
        <f>'PRECIOS UNITARIOS'!J35</f>
        <v>0</v>
      </c>
      <c r="V35" s="251">
        <f>'EV TECNICA'!S35</f>
        <v>0</v>
      </c>
      <c r="W35" s="252" t="str">
        <f>+IF(U35=0,"NO OFERTADO",IF(V35="NO CUMPLE", NO HABILITA,IF(U35&lt;=($E35*(1+$D$4)),"HABILITA","NO HABILITA")))</f>
        <v>NO OFERTADO</v>
      </c>
      <c r="X35" s="129">
        <f>'PRECIOS UNITARIOS'!K35</f>
        <v>0</v>
      </c>
      <c r="Y35" s="251">
        <f>'EV TECNICA'!U35</f>
        <v>0</v>
      </c>
      <c r="Z35" s="252" t="str">
        <f>+IF(X35=0,"NO OFERTADO",IF(Y35="NO CUMPLE", NO HABILITA,IF(X35&lt;=($E35*(1+$D$4)),"HABILITA","NO HABILITA")))</f>
        <v>NO OFERTADO</v>
      </c>
      <c r="AA35" s="129">
        <f>'PRECIOS UNITARIOS'!L35</f>
        <v>0</v>
      </c>
      <c r="AB35" s="251">
        <f>'EV TECNICA'!W35</f>
        <v>0</v>
      </c>
      <c r="AC35" s="252" t="str">
        <f>+IF(AA35=0,"NO OFERTADO",IF(AB35="NO CUMPLE", NO HABILITA,IF(AA35&lt;=($E35*(1+$D$4)),"HABILITA","NO HABILITA")))</f>
        <v>NO OFERTADO</v>
      </c>
      <c r="AD35" s="129">
        <f>'PRECIOS UNITARIOS'!M35</f>
        <v>352</v>
      </c>
      <c r="AE35" s="251" t="str">
        <f>'EV TECNICA'!Y35</f>
        <v xml:space="preserve">CUMPLE </v>
      </c>
      <c r="AF35" s="252" t="str">
        <f>+IF(AD35=0,"NO OFERTADO",IF(AE35="NO CUMPLE", NO HABILITA,IF(AD35&lt;=($E35*(1+$D$4)),"HABILITA","NO HABILITA")))</f>
        <v>HABILITA</v>
      </c>
      <c r="AG35" s="129">
        <f>'PRECIOS UNITARIOS'!N35</f>
        <v>0</v>
      </c>
      <c r="AH35" s="251">
        <f>'EV TECNICA'!AA35</f>
        <v>0</v>
      </c>
      <c r="AI35" s="252" t="str">
        <f>+IF(AG35=0,"NO OFERTADO",IF(AH35="NO CUMPLE", NO HABILITA,IF(AG35&lt;=($E35*(1+$D$4)),"HABILITA","NO HABILITA")))</f>
        <v>NO OFERTADO</v>
      </c>
      <c r="AJ35" s="129">
        <f>'PRECIOS UNITARIOS'!O35</f>
        <v>0</v>
      </c>
      <c r="AK35" s="251">
        <f>'EV TECNICA'!AC35</f>
        <v>0</v>
      </c>
      <c r="AL35" s="252" t="str">
        <f>+IF(AJ35=0,"NO OFERTADO",IF(AK35="NO CUMPLE", NO HABILITA,IF(AJ35&lt;=($E35*(1+$D$4)),"HABILITA","NO HABILITA")))</f>
        <v>NO OFERTADO</v>
      </c>
      <c r="AM35" s="129">
        <f>'PRECIOS UNITARIOS'!P35</f>
        <v>0</v>
      </c>
      <c r="AN35" s="251">
        <f>'EV TECNICA'!AE35</f>
        <v>0</v>
      </c>
      <c r="AO35" s="252" t="str">
        <f>+IF(AM35=0,"NO OFERTADO",IF(AN35="NO CUMPLE", NO HABILITA,IF(AM35&lt;=($E35*(1+$D$4)),"HABILITA","NO HABILITA")))</f>
        <v>NO OFERTADO</v>
      </c>
      <c r="AP35" s="129">
        <f>'PRECIOS UNITARIOS'!Q35</f>
        <v>450</v>
      </c>
      <c r="AQ35" s="251" t="str">
        <f>'EV TECNICA'!AG35</f>
        <v xml:space="preserve">CUMPLE </v>
      </c>
      <c r="AR35" s="252" t="str">
        <f>+IF(AP35=0,"NO OFERTADO",IF(AQ35="NO CUMPLE", NO HABILITA,IF(AP35&lt;=($E35*(1+$D$4)),"HABILITA","NO HABILITA")))</f>
        <v>HABILITA</v>
      </c>
      <c r="AS35" s="129">
        <f>'PRECIOS UNITARIOS'!R35</f>
        <v>0</v>
      </c>
      <c r="AT35" s="251">
        <f>'EV TECNICA'!AI35</f>
        <v>0</v>
      </c>
      <c r="AU35" s="252" t="str">
        <f>+IF(AS35=0,"NO OFERTADO",IF(AT35="NO CUMPLE", NO HABILITA,IF(AS35&lt;=($E35*(1+$D$4)),"HABILITA","NO HABILITA")))</f>
        <v>NO OFERTADO</v>
      </c>
      <c r="AV35" s="129">
        <f>'PRECIOS UNITARIOS'!S35</f>
        <v>0</v>
      </c>
      <c r="AW35" s="251">
        <f>'EV TECNICA'!AK35</f>
        <v>0</v>
      </c>
      <c r="AX35" s="252" t="str">
        <f>+IF(AV35=0,"NO OFERTADO",IF(AW35="NO CUMPLE", NO HABILITA,IF(AV35&lt;=($E35*(1+$D$4)),"HABILITA","NO HABILITA")))</f>
        <v>NO OFERTADO</v>
      </c>
      <c r="AY35" s="129">
        <f>'PRECIOS UNITARIOS'!T35</f>
        <v>0</v>
      </c>
      <c r="AZ35" s="251">
        <f>'EV TECNICA'!AM35</f>
        <v>0</v>
      </c>
      <c r="BA35" s="252" t="str">
        <f>+IF(AY35=0,"NO OFERTADO",IF(AZ35="NO CUMPLE", NO HABILITA,IF(AY35&lt;=($E35*(1+$D$4)),"HABILITA","NO HABILITA")))</f>
        <v>NO OFERTADO</v>
      </c>
      <c r="BB35" s="129">
        <f>'PRECIOS UNITARIOS'!U35</f>
        <v>0</v>
      </c>
      <c r="BC35" s="251">
        <f>'EV TECNICA'!AO35</f>
        <v>0</v>
      </c>
      <c r="BD35" s="252" t="str">
        <f>+IF(BB35=0,"NO OFERTADO",IF(BC35="NO CUMPLE", NO HABILITA,IF(BB35&lt;=($E35*(1+$D$4)),"HABILITA","NO HABILITA")))</f>
        <v>NO OFERTADO</v>
      </c>
      <c r="BE35" s="129">
        <f>'PRECIOS UNITARIOS'!V35</f>
        <v>0</v>
      </c>
      <c r="BF35" s="251">
        <f>'EV TECNICA'!AQ35</f>
        <v>0</v>
      </c>
      <c r="BG35" s="252" t="str">
        <f>+IF(BE35=0,"NO OFERTADO",IF(BF35="NO CUMPLE", NO HABILITA,IF(BE35&lt;=($E35*(1+$D$4)),"HABILITA","NO HABILITA")))</f>
        <v>NO OFERTADO</v>
      </c>
      <c r="BH35" s="129">
        <f>'PRECIOS UNITARIOS'!W35</f>
        <v>506</v>
      </c>
      <c r="BI35" s="251" t="str">
        <f>'EV TECNICA'!AS35</f>
        <v>CUMPLE</v>
      </c>
      <c r="BJ35" s="252" t="str">
        <f>+IF(BH35=0,"NO OFERTADO",IF(BI35="NO CUMPLE", NO HABILITA,IF(BH35&lt;=($E35*(1+$D$4)),"HABILITA","NO HABILITA")))</f>
        <v>NO HABILITA</v>
      </c>
      <c r="BK35" s="129">
        <f>'PRECIOS UNITARIOS'!X35</f>
        <v>0</v>
      </c>
      <c r="BL35" s="251">
        <f>'EV TECNICA'!AU35</f>
        <v>0</v>
      </c>
      <c r="BM35" s="252" t="str">
        <f>+IF(BK35=0,"NO OFERTADO",IF(BL35="NO CUMPLE", NO HABILITA,IF(BK35&lt;=($E35*(1+$D$4)),"HABILITA","NO HABILITA")))</f>
        <v>NO OFERTADO</v>
      </c>
      <c r="BN35" s="129">
        <f>'PRECIOS UNITARIOS'!Y35</f>
        <v>0</v>
      </c>
      <c r="BO35" s="251">
        <f>'EV TECNICA'!AW35</f>
        <v>0</v>
      </c>
      <c r="BP35" s="252" t="str">
        <f>+IF(BN35=0,"NO OFERTADO",IF(BO35="NO CUMPLE", NO HABILITA,IF(BN35&lt;=($E35*(1+$D$4)),"HABILITA","NO HABILITA")))</f>
        <v>NO OFERTADO</v>
      </c>
      <c r="BQ35" s="129">
        <f>'PRECIOS UNITARIOS'!Z35</f>
        <v>0</v>
      </c>
      <c r="BR35" s="251">
        <f>'EV TECNICA'!AY35</f>
        <v>0</v>
      </c>
      <c r="BS35" s="252" t="str">
        <f>+IF(BQ35=0,"NO OFERTADO",IF(BR35="NO CUMPLE", NO HABILITA,IF(BQ35&lt;=($E35*(1+$D$4)),"HABILITA","NO HABILITA")))</f>
        <v>NO OFERTADO</v>
      </c>
      <c r="BT35" s="129">
        <f>'PRECIOS UNITARIOS'!AA35</f>
        <v>0</v>
      </c>
      <c r="BU35" s="251">
        <f>'EV TECNICA'!BA35</f>
        <v>0</v>
      </c>
      <c r="BV35" s="252" t="str">
        <f>+IF(BT35=0,"NO OFERTADO",IF(BU35="NO CUMPLE", NO HABILITA,IF(BT35&lt;=($E35*(1+$D$4)),"HABILITA","NO HABILITA")))</f>
        <v>NO OFERTADO</v>
      </c>
      <c r="BW35" s="129">
        <f>'PRECIOS UNITARIOS'!AB35</f>
        <v>0</v>
      </c>
      <c r="BX35" s="251">
        <f>'EV TECNICA'!BC35</f>
        <v>0</v>
      </c>
      <c r="BY35" s="252" t="str">
        <f>+IF(BW35=0,"NO OFERTADO",IF(BX35="NO CUMPLE", NO HABILITA,IF(BW35&lt;=($E35*(1+$D$4)),"HABILITA","NO HABILITA")))</f>
        <v>NO OFERTADO</v>
      </c>
      <c r="BZ35" s="129">
        <f>'PRECIOS UNITARIOS'!AC35</f>
        <v>0</v>
      </c>
      <c r="CA35" s="251">
        <f>'EV TECNICA'!BE35</f>
        <v>0</v>
      </c>
      <c r="CB35" s="252" t="str">
        <f>+IF(BZ35=0,"NO OFERTADO",IF(CA35="NO CUMPLE", NO HABILITA,IF(BZ35&lt;=($E35*(1+$D$4)),"HABILITA","NO HABILITA")))</f>
        <v>NO OFERTADO</v>
      </c>
      <c r="CC35" s="129">
        <f>'PRECIOS UNITARIOS'!AD35</f>
        <v>0</v>
      </c>
      <c r="CD35" s="251">
        <f>'EV TECNICA'!BG35</f>
        <v>0</v>
      </c>
      <c r="CE35" s="252" t="str">
        <f>+IF(CC35=0,"NO OFERTADO",IF(CD35="NO CUMPLE", NO HABILITA,IF(CC35&lt;=($E35*(1+$D$4)),"HABILITA","NO HABILITA")))</f>
        <v>NO OFERTADO</v>
      </c>
      <c r="CF35" s="129">
        <f>'PRECIOS UNITARIOS'!AE35</f>
        <v>0</v>
      </c>
      <c r="CG35" s="251">
        <f>'EV TECNICA'!BI35</f>
        <v>0</v>
      </c>
      <c r="CH35" s="252" t="str">
        <f>+IF(CF35=0,"NO OFERTADO",IF(CG35="NO CUMPLE", NO HABILITA,IF(CF35&lt;=($E35*(1+$D$4)),"HABILITA","NO HABILITA")))</f>
        <v>NO OFERTADO</v>
      </c>
    </row>
    <row r="36" spans="1:86" s="40" customFormat="1" ht="12.75" x14ac:dyDescent="0.2">
      <c r="A36" s="103">
        <v>27</v>
      </c>
      <c r="B36" s="202" t="s">
        <v>80</v>
      </c>
      <c r="C36" s="121" t="s">
        <v>75</v>
      </c>
      <c r="D36" s="146">
        <v>1</v>
      </c>
      <c r="E36" s="25">
        <v>360</v>
      </c>
      <c r="F36" s="129">
        <f>'PRECIOS UNITARIOS'!E36</f>
        <v>0</v>
      </c>
      <c r="G36" s="251">
        <f>'EV TECNICA'!I36</f>
        <v>0</v>
      </c>
      <c r="H36" s="252" t="str">
        <f>+IF(F36=0,"NO OFERTADO",IF(G36="NO CUMPLE", NO HABILITA,IF(F36&lt;=($E36*(1+$D$4)),"HABILITA","NO HABILITA")))</f>
        <v>NO OFERTADO</v>
      </c>
      <c r="I36" s="129">
        <f>'PRECIOS UNITARIOS'!F36</f>
        <v>0</v>
      </c>
      <c r="J36" s="251">
        <f>'EV TECNICA'!K36</f>
        <v>0</v>
      </c>
      <c r="K36" s="252" t="str">
        <f>+IF(I36=0,"NO OFERTADO",IF(J36="NO CUMPLE", NO HABILITA,IF(I36&lt;=($E36*(1+$D$4)),"HABILITA","NO HABILITA")))</f>
        <v>NO OFERTADO</v>
      </c>
      <c r="L36" s="129">
        <f>'PRECIOS UNITARIOS'!G36</f>
        <v>0</v>
      </c>
      <c r="M36" s="251">
        <f>'EV TECNICA'!M36</f>
        <v>0</v>
      </c>
      <c r="N36" s="252" t="str">
        <f>+IF(L36=0,"NO OFERTADO",IF(M36="NO CUMPLE", NO HABILITA,IF(L36&lt;=($E36*(1+$D$4)),"HABILITA","NO HABILITA")))</f>
        <v>NO OFERTADO</v>
      </c>
      <c r="O36" s="129">
        <f>'PRECIOS UNITARIOS'!H36</f>
        <v>0</v>
      </c>
      <c r="P36" s="251">
        <f>'EV TECNICA'!O36</f>
        <v>0</v>
      </c>
      <c r="Q36" s="252" t="str">
        <f>+IF(O36=0,"NO OFERTADO",IF(P36="NO CUMPLE", NO HABILITA,IF(O36&lt;=($E36*(1+$D$4)),"HABILITA","NO HABILITA")))</f>
        <v>NO OFERTADO</v>
      </c>
      <c r="R36" s="129">
        <f>'PRECIOS UNITARIOS'!I36</f>
        <v>0</v>
      </c>
      <c r="S36" s="251">
        <f>'EV TECNICA'!Q36</f>
        <v>0</v>
      </c>
      <c r="T36" s="252" t="str">
        <f>+IF(R36=0,"NO OFERTADO",IF(S36="NO CUMPLE", NO HABILITA,IF(R36&lt;=($E36*(1+$D$4)),"HABILITA","NO HABILITA")))</f>
        <v>NO OFERTADO</v>
      </c>
      <c r="U36" s="129">
        <f>'PRECIOS UNITARIOS'!J36</f>
        <v>0</v>
      </c>
      <c r="V36" s="251">
        <f>'EV TECNICA'!S36</f>
        <v>0</v>
      </c>
      <c r="W36" s="252" t="str">
        <f>+IF(U36=0,"NO OFERTADO",IF(V36="NO CUMPLE", NO HABILITA,IF(U36&lt;=($E36*(1+$D$4)),"HABILITA","NO HABILITA")))</f>
        <v>NO OFERTADO</v>
      </c>
      <c r="X36" s="129">
        <f>'PRECIOS UNITARIOS'!K36</f>
        <v>0</v>
      </c>
      <c r="Y36" s="251">
        <f>'EV TECNICA'!U36</f>
        <v>0</v>
      </c>
      <c r="Z36" s="252" t="str">
        <f>+IF(X36=0,"NO OFERTADO",IF(Y36="NO CUMPLE", NO HABILITA,IF(X36&lt;=($E36*(1+$D$4)),"HABILITA","NO HABILITA")))</f>
        <v>NO OFERTADO</v>
      </c>
      <c r="AA36" s="129">
        <f>'PRECIOS UNITARIOS'!L36</f>
        <v>0</v>
      </c>
      <c r="AB36" s="251">
        <f>'EV TECNICA'!W36</f>
        <v>0</v>
      </c>
      <c r="AC36" s="252" t="str">
        <f>+IF(AA36=0,"NO OFERTADO",IF(AB36="NO CUMPLE", NO HABILITA,IF(AA36&lt;=($E36*(1+$D$4)),"HABILITA","NO HABILITA")))</f>
        <v>NO OFERTADO</v>
      </c>
      <c r="AD36" s="129">
        <f>'PRECIOS UNITARIOS'!M36</f>
        <v>352</v>
      </c>
      <c r="AE36" s="251" t="str">
        <f>'EV TECNICA'!Y36</f>
        <v xml:space="preserve">CUMPLE </v>
      </c>
      <c r="AF36" s="252" t="str">
        <f>+IF(AD36=0,"NO OFERTADO",IF(AE36="NO CUMPLE", NO HABILITA,IF(AD36&lt;=($E36*(1+$D$4)),"HABILITA","NO HABILITA")))</f>
        <v>HABILITA</v>
      </c>
      <c r="AG36" s="129">
        <f>'PRECIOS UNITARIOS'!N36</f>
        <v>0</v>
      </c>
      <c r="AH36" s="251">
        <f>'EV TECNICA'!AA36</f>
        <v>0</v>
      </c>
      <c r="AI36" s="252" t="str">
        <f>+IF(AG36=0,"NO OFERTADO",IF(AH36="NO CUMPLE", NO HABILITA,IF(AG36&lt;=($E36*(1+$D$4)),"HABILITA","NO HABILITA")))</f>
        <v>NO OFERTADO</v>
      </c>
      <c r="AJ36" s="129">
        <f>'PRECIOS UNITARIOS'!O36</f>
        <v>0</v>
      </c>
      <c r="AK36" s="251">
        <f>'EV TECNICA'!AC36</f>
        <v>0</v>
      </c>
      <c r="AL36" s="252" t="str">
        <f>+IF(AJ36=0,"NO OFERTADO",IF(AK36="NO CUMPLE", NO HABILITA,IF(AJ36&lt;=($E36*(1+$D$4)),"HABILITA","NO HABILITA")))</f>
        <v>NO OFERTADO</v>
      </c>
      <c r="AM36" s="129">
        <f>'PRECIOS UNITARIOS'!P36</f>
        <v>0</v>
      </c>
      <c r="AN36" s="251">
        <f>'EV TECNICA'!AE36</f>
        <v>0</v>
      </c>
      <c r="AO36" s="252" t="str">
        <f>+IF(AM36=0,"NO OFERTADO",IF(AN36="NO CUMPLE", NO HABILITA,IF(AM36&lt;=($E36*(1+$D$4)),"HABILITA","NO HABILITA")))</f>
        <v>NO OFERTADO</v>
      </c>
      <c r="AP36" s="129">
        <f>'PRECIOS UNITARIOS'!Q36</f>
        <v>450</v>
      </c>
      <c r="AQ36" s="251" t="str">
        <f>'EV TECNICA'!AG36</f>
        <v xml:space="preserve">CUMPLE </v>
      </c>
      <c r="AR36" s="252" t="str">
        <f>+IF(AP36=0,"NO OFERTADO",IF(AQ36="NO CUMPLE", NO HABILITA,IF(AP36&lt;=($E36*(1+$D$4)),"HABILITA","NO HABILITA")))</f>
        <v>HABILITA</v>
      </c>
      <c r="AS36" s="129">
        <f>'PRECIOS UNITARIOS'!R36</f>
        <v>0</v>
      </c>
      <c r="AT36" s="251">
        <f>'EV TECNICA'!AI36</f>
        <v>0</v>
      </c>
      <c r="AU36" s="252" t="str">
        <f>+IF(AS36=0,"NO OFERTADO",IF(AT36="NO CUMPLE", NO HABILITA,IF(AS36&lt;=($E36*(1+$D$4)),"HABILITA","NO HABILITA")))</f>
        <v>NO OFERTADO</v>
      </c>
      <c r="AV36" s="129">
        <f>'PRECIOS UNITARIOS'!S36</f>
        <v>0</v>
      </c>
      <c r="AW36" s="251">
        <f>'EV TECNICA'!AK36</f>
        <v>0</v>
      </c>
      <c r="AX36" s="252" t="str">
        <f>+IF(AV36=0,"NO OFERTADO",IF(AW36="NO CUMPLE", NO HABILITA,IF(AV36&lt;=($E36*(1+$D$4)),"HABILITA","NO HABILITA")))</f>
        <v>NO OFERTADO</v>
      </c>
      <c r="AY36" s="129">
        <f>'PRECIOS UNITARIOS'!T36</f>
        <v>0</v>
      </c>
      <c r="AZ36" s="251">
        <f>'EV TECNICA'!AM36</f>
        <v>0</v>
      </c>
      <c r="BA36" s="252" t="str">
        <f>+IF(AY36=0,"NO OFERTADO",IF(AZ36="NO CUMPLE", NO HABILITA,IF(AY36&lt;=($E36*(1+$D$4)),"HABILITA","NO HABILITA")))</f>
        <v>NO OFERTADO</v>
      </c>
      <c r="BB36" s="129">
        <f>'PRECIOS UNITARIOS'!U36</f>
        <v>0</v>
      </c>
      <c r="BC36" s="251">
        <f>'EV TECNICA'!AO36</f>
        <v>0</v>
      </c>
      <c r="BD36" s="252" t="str">
        <f>+IF(BB36=0,"NO OFERTADO",IF(BC36="NO CUMPLE", NO HABILITA,IF(BB36&lt;=($E36*(1+$D$4)),"HABILITA","NO HABILITA")))</f>
        <v>NO OFERTADO</v>
      </c>
      <c r="BE36" s="129">
        <f>'PRECIOS UNITARIOS'!V36</f>
        <v>0</v>
      </c>
      <c r="BF36" s="251">
        <f>'EV TECNICA'!AQ36</f>
        <v>0</v>
      </c>
      <c r="BG36" s="252" t="str">
        <f>+IF(BE36=0,"NO OFERTADO",IF(BF36="NO CUMPLE", NO HABILITA,IF(BE36&lt;=($E36*(1+$D$4)),"HABILITA","NO HABILITA")))</f>
        <v>NO OFERTADO</v>
      </c>
      <c r="BH36" s="129">
        <f>'PRECIOS UNITARIOS'!W36</f>
        <v>506</v>
      </c>
      <c r="BI36" s="251" t="str">
        <f>'EV TECNICA'!AS36</f>
        <v>CUMPLE</v>
      </c>
      <c r="BJ36" s="252" t="str">
        <f>+IF(BH36=0,"NO OFERTADO",IF(BI36="NO CUMPLE", NO HABILITA,IF(BH36&lt;=($E36*(1+$D$4)),"HABILITA","NO HABILITA")))</f>
        <v>NO HABILITA</v>
      </c>
      <c r="BK36" s="129">
        <f>'PRECIOS UNITARIOS'!X36</f>
        <v>0</v>
      </c>
      <c r="BL36" s="251">
        <f>'EV TECNICA'!AU36</f>
        <v>0</v>
      </c>
      <c r="BM36" s="252" t="str">
        <f>+IF(BK36=0,"NO OFERTADO",IF(BL36="NO CUMPLE", NO HABILITA,IF(BK36&lt;=($E36*(1+$D$4)),"HABILITA","NO HABILITA")))</f>
        <v>NO OFERTADO</v>
      </c>
      <c r="BN36" s="129">
        <f>'PRECIOS UNITARIOS'!Y36</f>
        <v>0</v>
      </c>
      <c r="BO36" s="251">
        <f>'EV TECNICA'!AW36</f>
        <v>0</v>
      </c>
      <c r="BP36" s="252" t="str">
        <f>+IF(BN36=0,"NO OFERTADO",IF(BO36="NO CUMPLE", NO HABILITA,IF(BN36&lt;=($E36*(1+$D$4)),"HABILITA","NO HABILITA")))</f>
        <v>NO OFERTADO</v>
      </c>
      <c r="BQ36" s="129">
        <f>'PRECIOS UNITARIOS'!Z36</f>
        <v>0</v>
      </c>
      <c r="BR36" s="251">
        <f>'EV TECNICA'!AY36</f>
        <v>0</v>
      </c>
      <c r="BS36" s="252" t="str">
        <f>+IF(BQ36=0,"NO OFERTADO",IF(BR36="NO CUMPLE", NO HABILITA,IF(BQ36&lt;=($E36*(1+$D$4)),"HABILITA","NO HABILITA")))</f>
        <v>NO OFERTADO</v>
      </c>
      <c r="BT36" s="129">
        <f>'PRECIOS UNITARIOS'!AA36</f>
        <v>0</v>
      </c>
      <c r="BU36" s="251">
        <f>'EV TECNICA'!BA36</f>
        <v>0</v>
      </c>
      <c r="BV36" s="252" t="str">
        <f>+IF(BT36=0,"NO OFERTADO",IF(BU36="NO CUMPLE", NO HABILITA,IF(BT36&lt;=($E36*(1+$D$4)),"HABILITA","NO HABILITA")))</f>
        <v>NO OFERTADO</v>
      </c>
      <c r="BW36" s="129">
        <f>'PRECIOS UNITARIOS'!AB36</f>
        <v>0</v>
      </c>
      <c r="BX36" s="251">
        <f>'EV TECNICA'!BC36</f>
        <v>0</v>
      </c>
      <c r="BY36" s="252" t="str">
        <f>+IF(BW36=0,"NO OFERTADO",IF(BX36="NO CUMPLE", NO HABILITA,IF(BW36&lt;=($E36*(1+$D$4)),"HABILITA","NO HABILITA")))</f>
        <v>NO OFERTADO</v>
      </c>
      <c r="BZ36" s="129">
        <f>'PRECIOS UNITARIOS'!AC36</f>
        <v>0</v>
      </c>
      <c r="CA36" s="251">
        <f>'EV TECNICA'!BE36</f>
        <v>0</v>
      </c>
      <c r="CB36" s="252" t="str">
        <f>+IF(BZ36=0,"NO OFERTADO",IF(CA36="NO CUMPLE", NO HABILITA,IF(BZ36&lt;=($E36*(1+$D$4)),"HABILITA","NO HABILITA")))</f>
        <v>NO OFERTADO</v>
      </c>
      <c r="CC36" s="129">
        <f>'PRECIOS UNITARIOS'!AD36</f>
        <v>0</v>
      </c>
      <c r="CD36" s="251">
        <f>'EV TECNICA'!BG36</f>
        <v>0</v>
      </c>
      <c r="CE36" s="252" t="str">
        <f>+IF(CC36=0,"NO OFERTADO",IF(CD36="NO CUMPLE", NO HABILITA,IF(CC36&lt;=($E36*(1+$D$4)),"HABILITA","NO HABILITA")))</f>
        <v>NO OFERTADO</v>
      </c>
      <c r="CF36" s="129">
        <f>'PRECIOS UNITARIOS'!AE36</f>
        <v>0</v>
      </c>
      <c r="CG36" s="251">
        <f>'EV TECNICA'!BI36</f>
        <v>0</v>
      </c>
      <c r="CH36" s="252" t="str">
        <f>+IF(CF36=0,"NO OFERTADO",IF(CG36="NO CUMPLE", NO HABILITA,IF(CF36&lt;=($E36*(1+$D$4)),"HABILITA","NO HABILITA")))</f>
        <v>NO OFERTADO</v>
      </c>
    </row>
    <row r="37" spans="1:86" s="40" customFormat="1" ht="12.75" x14ac:dyDescent="0.2">
      <c r="A37" s="103">
        <v>28</v>
      </c>
      <c r="B37" s="202" t="s">
        <v>81</v>
      </c>
      <c r="C37" s="121" t="s">
        <v>75</v>
      </c>
      <c r="D37" s="146">
        <v>1</v>
      </c>
      <c r="E37" s="25">
        <v>77350</v>
      </c>
      <c r="F37" s="129">
        <f>'PRECIOS UNITARIOS'!E37</f>
        <v>0</v>
      </c>
      <c r="G37" s="251">
        <f>'EV TECNICA'!I37</f>
        <v>0</v>
      </c>
      <c r="H37" s="252" t="str">
        <f>+IF(F37=0,"NO OFERTADO",IF(G37="NO CUMPLE", NO HABILITA,IF(F37&lt;=($E37*(1+$D$4)),"HABILITA","NO HABILITA")))</f>
        <v>NO OFERTADO</v>
      </c>
      <c r="I37" s="129">
        <f>'PRECIOS UNITARIOS'!F37</f>
        <v>0</v>
      </c>
      <c r="J37" s="251">
        <f>'EV TECNICA'!K37</f>
        <v>0</v>
      </c>
      <c r="K37" s="252" t="str">
        <f>+IF(I37=0,"NO OFERTADO",IF(J37="NO CUMPLE", NO HABILITA,IF(I37&lt;=($E37*(1+$D$4)),"HABILITA","NO HABILITA")))</f>
        <v>NO OFERTADO</v>
      </c>
      <c r="L37" s="129">
        <f>'PRECIOS UNITARIOS'!G37</f>
        <v>0</v>
      </c>
      <c r="M37" s="251">
        <f>'EV TECNICA'!M37</f>
        <v>0</v>
      </c>
      <c r="N37" s="252" t="str">
        <f>+IF(L37=0,"NO OFERTADO",IF(M37="NO CUMPLE", NO HABILITA,IF(L37&lt;=($E37*(1+$D$4)),"HABILITA","NO HABILITA")))</f>
        <v>NO OFERTADO</v>
      </c>
      <c r="O37" s="129">
        <f>'PRECIOS UNITARIOS'!H37</f>
        <v>0</v>
      </c>
      <c r="P37" s="251">
        <f>'EV TECNICA'!O37</f>
        <v>0</v>
      </c>
      <c r="Q37" s="252" t="str">
        <f>+IF(O37=0,"NO OFERTADO",IF(P37="NO CUMPLE", NO HABILITA,IF(O37&lt;=($E37*(1+$D$4)),"HABILITA","NO HABILITA")))</f>
        <v>NO OFERTADO</v>
      </c>
      <c r="R37" s="129">
        <f>'PRECIOS UNITARIOS'!I37</f>
        <v>77350</v>
      </c>
      <c r="S37" s="251" t="str">
        <f>'EV TECNICA'!Q37</f>
        <v>CUMPLE</v>
      </c>
      <c r="T37" s="252" t="str">
        <f>+IF(R37=0,"NO OFERTADO",IF(S37="NO CUMPLE", NO HABILITA,IF(R37&lt;=($E37*(1+$D$4)),"HABILITA","NO HABILITA")))</f>
        <v>HABILITA</v>
      </c>
      <c r="U37" s="129">
        <f>'PRECIOS UNITARIOS'!J37</f>
        <v>0</v>
      </c>
      <c r="V37" s="251">
        <f>'EV TECNICA'!S37</f>
        <v>0</v>
      </c>
      <c r="W37" s="252" t="str">
        <f>+IF(U37=0,"NO OFERTADO",IF(V37="NO CUMPLE", NO HABILITA,IF(U37&lt;=($E37*(1+$D$4)),"HABILITA","NO HABILITA")))</f>
        <v>NO OFERTADO</v>
      </c>
      <c r="X37" s="129">
        <f>'PRECIOS UNITARIOS'!K37</f>
        <v>0</v>
      </c>
      <c r="Y37" s="251" t="str">
        <f>'EV TECNICA'!U37</f>
        <v>NO CUMPLE</v>
      </c>
      <c r="Z37" s="252" t="s">
        <v>606</v>
      </c>
      <c r="AA37" s="129">
        <f>'PRECIOS UNITARIOS'!L37</f>
        <v>0</v>
      </c>
      <c r="AB37" s="251">
        <f>'EV TECNICA'!W37</f>
        <v>0</v>
      </c>
      <c r="AC37" s="252" t="str">
        <f>+IF(AA37=0,"NO OFERTADO",IF(AB37="NO CUMPLE", NO HABILITA,IF(AA37&lt;=($E37*(1+$D$4)),"HABILITA","NO HABILITA")))</f>
        <v>NO OFERTADO</v>
      </c>
      <c r="AD37" s="129">
        <f>'PRECIOS UNITARIOS'!M37</f>
        <v>0</v>
      </c>
      <c r="AE37" s="251" t="str">
        <f>'EV TECNICA'!Y37</f>
        <v>NO CUMPLE</v>
      </c>
      <c r="AF37" s="252" t="s">
        <v>606</v>
      </c>
      <c r="AG37" s="129">
        <f>'PRECIOS UNITARIOS'!N37</f>
        <v>0</v>
      </c>
      <c r="AH37" s="251">
        <f>'EV TECNICA'!AA37</f>
        <v>0</v>
      </c>
      <c r="AI37" s="252" t="str">
        <f>+IF(AG37=0,"NO OFERTADO",IF(AH37="NO CUMPLE", NO HABILITA,IF(AG37&lt;=($E37*(1+$D$4)),"HABILITA","NO HABILITA")))</f>
        <v>NO OFERTADO</v>
      </c>
      <c r="AJ37" s="129">
        <f>'PRECIOS UNITARIOS'!O37</f>
        <v>0</v>
      </c>
      <c r="AK37" s="251">
        <f>'EV TECNICA'!AC37</f>
        <v>0</v>
      </c>
      <c r="AL37" s="252" t="str">
        <f>+IF(AJ37=0,"NO OFERTADO",IF(AK37="NO CUMPLE", NO HABILITA,IF(AJ37&lt;=($E37*(1+$D$4)),"HABILITA","NO HABILITA")))</f>
        <v>NO OFERTADO</v>
      </c>
      <c r="AM37" s="129">
        <f>'PRECIOS UNITARIOS'!P37</f>
        <v>0</v>
      </c>
      <c r="AN37" s="251">
        <f>'EV TECNICA'!AE37</f>
        <v>0</v>
      </c>
      <c r="AO37" s="252" t="str">
        <f>+IF(AM37=0,"NO OFERTADO",IF(AN37="NO CUMPLE", NO HABILITA,IF(AM37&lt;=($E37*(1+$D$4)),"HABILITA","NO HABILITA")))</f>
        <v>NO OFERTADO</v>
      </c>
      <c r="AP37" s="129">
        <f>'PRECIOS UNITARIOS'!Q37</f>
        <v>0</v>
      </c>
      <c r="AQ37" s="251">
        <f>'EV TECNICA'!AG37</f>
        <v>0</v>
      </c>
      <c r="AR37" s="252" t="str">
        <f>+IF(AP37=0,"NO OFERTADO",IF(AQ37="NO CUMPLE", NO HABILITA,IF(AP37&lt;=($E37*(1+$D$4)),"HABILITA","NO HABILITA")))</f>
        <v>NO OFERTADO</v>
      </c>
      <c r="AS37" s="129">
        <f>'PRECIOS UNITARIOS'!R37</f>
        <v>0</v>
      </c>
      <c r="AT37" s="251">
        <f>'EV TECNICA'!AI37</f>
        <v>0</v>
      </c>
      <c r="AU37" s="252" t="str">
        <f>+IF(AS37=0,"NO OFERTADO",IF(AT37="NO CUMPLE", NO HABILITA,IF(AS37&lt;=($E37*(1+$D$4)),"HABILITA","NO HABILITA")))</f>
        <v>NO OFERTADO</v>
      </c>
      <c r="AV37" s="129">
        <f>'PRECIOS UNITARIOS'!S37</f>
        <v>0</v>
      </c>
      <c r="AW37" s="251">
        <f>'EV TECNICA'!AK37</f>
        <v>0</v>
      </c>
      <c r="AX37" s="252" t="str">
        <f>+IF(AV37=0,"NO OFERTADO",IF(AW37="NO CUMPLE", NO HABILITA,IF(AV37&lt;=($E37*(1+$D$4)),"HABILITA","NO HABILITA")))</f>
        <v>NO OFERTADO</v>
      </c>
      <c r="AY37" s="129">
        <f>'PRECIOS UNITARIOS'!T37</f>
        <v>0</v>
      </c>
      <c r="AZ37" s="251">
        <f>'EV TECNICA'!AM37</f>
        <v>0</v>
      </c>
      <c r="BA37" s="252" t="str">
        <f>+IF(AY37=0,"NO OFERTADO",IF(AZ37="NO CUMPLE", NO HABILITA,IF(AY37&lt;=($E37*(1+$D$4)),"HABILITA","NO HABILITA")))</f>
        <v>NO OFERTADO</v>
      </c>
      <c r="BB37" s="129">
        <f>'PRECIOS UNITARIOS'!U37</f>
        <v>0</v>
      </c>
      <c r="BC37" s="251">
        <f>'EV TECNICA'!AO37</f>
        <v>0</v>
      </c>
      <c r="BD37" s="252" t="str">
        <f>+IF(BB37=0,"NO OFERTADO",IF(BC37="NO CUMPLE", NO HABILITA,IF(BB37&lt;=($E37*(1+$D$4)),"HABILITA","NO HABILITA")))</f>
        <v>NO OFERTADO</v>
      </c>
      <c r="BE37" s="129">
        <f>'PRECIOS UNITARIOS'!V37</f>
        <v>0</v>
      </c>
      <c r="BF37" s="251">
        <f>'EV TECNICA'!AQ37</f>
        <v>0</v>
      </c>
      <c r="BG37" s="252" t="str">
        <f>+IF(BE37=0,"NO OFERTADO",IF(BF37="NO CUMPLE", NO HABILITA,IF(BE37&lt;=($E37*(1+$D$4)),"HABILITA","NO HABILITA")))</f>
        <v>NO OFERTADO</v>
      </c>
      <c r="BH37" s="129">
        <f>'PRECIOS UNITARIOS'!W37</f>
        <v>0</v>
      </c>
      <c r="BI37" s="251">
        <f>'EV TECNICA'!AS37</f>
        <v>0</v>
      </c>
      <c r="BJ37" s="252" t="str">
        <f>+IF(BH37=0,"NO OFERTADO",IF(BI37="NO CUMPLE", NO HABILITA,IF(BH37&lt;=($E37*(1+$D$4)),"HABILITA","NO HABILITA")))</f>
        <v>NO OFERTADO</v>
      </c>
      <c r="BK37" s="129">
        <f>'PRECIOS UNITARIOS'!X37</f>
        <v>0</v>
      </c>
      <c r="BL37" s="251">
        <f>'EV TECNICA'!AU37</f>
        <v>0</v>
      </c>
      <c r="BM37" s="252" t="str">
        <f>+IF(BK37=0,"NO OFERTADO",IF(BL37="NO CUMPLE", NO HABILITA,IF(BK37&lt;=($E37*(1+$D$4)),"HABILITA","NO HABILITA")))</f>
        <v>NO OFERTADO</v>
      </c>
      <c r="BN37" s="129">
        <f>'PRECIOS UNITARIOS'!Y37</f>
        <v>0</v>
      </c>
      <c r="BO37" s="251" t="str">
        <f>'EV TECNICA'!AW37</f>
        <v>NO CUMPLE</v>
      </c>
      <c r="BP37" s="252" t="s">
        <v>606</v>
      </c>
      <c r="BQ37" s="129">
        <f>'PRECIOS UNITARIOS'!Z37</f>
        <v>0</v>
      </c>
      <c r="BR37" s="251">
        <f>'EV TECNICA'!AY37</f>
        <v>0</v>
      </c>
      <c r="BS37" s="252" t="str">
        <f>+IF(BQ37=0,"NO OFERTADO",IF(BR37="NO CUMPLE", NO HABILITA,IF(BQ37&lt;=($E37*(1+$D$4)),"HABILITA","NO HABILITA")))</f>
        <v>NO OFERTADO</v>
      </c>
      <c r="BT37" s="129">
        <f>'PRECIOS UNITARIOS'!AA37</f>
        <v>0</v>
      </c>
      <c r="BU37" s="251" t="str">
        <f>'EV TECNICA'!BA37</f>
        <v>NO CUMPLE</v>
      </c>
      <c r="BV37" s="252" t="s">
        <v>606</v>
      </c>
      <c r="BW37" s="129">
        <f>'PRECIOS UNITARIOS'!AB37</f>
        <v>0</v>
      </c>
      <c r="BX37" s="251">
        <f>'EV TECNICA'!BC37</f>
        <v>0</v>
      </c>
      <c r="BY37" s="252" t="str">
        <f>+IF(BW37=0,"NO OFERTADO",IF(BX37="NO CUMPLE", NO HABILITA,IF(BW37&lt;=($E37*(1+$D$4)),"HABILITA","NO HABILITA")))</f>
        <v>NO OFERTADO</v>
      </c>
      <c r="BZ37" s="129">
        <f>'PRECIOS UNITARIOS'!AC37</f>
        <v>0</v>
      </c>
      <c r="CA37" s="251">
        <f>'EV TECNICA'!BE37</f>
        <v>0</v>
      </c>
      <c r="CB37" s="252" t="str">
        <f>+IF(BZ37=0,"NO OFERTADO",IF(CA37="NO CUMPLE", NO HABILITA,IF(BZ37&lt;=($E37*(1+$D$4)),"HABILITA","NO HABILITA")))</f>
        <v>NO OFERTADO</v>
      </c>
      <c r="CC37" s="129">
        <f>'PRECIOS UNITARIOS'!AD37</f>
        <v>0</v>
      </c>
      <c r="CD37" s="251">
        <f>'EV TECNICA'!BG37</f>
        <v>0</v>
      </c>
      <c r="CE37" s="252" t="str">
        <f>+IF(CC37=0,"NO OFERTADO",IF(CD37="NO CUMPLE", NO HABILITA,IF(CC37&lt;=($E37*(1+$D$4)),"HABILITA","NO HABILITA")))</f>
        <v>NO OFERTADO</v>
      </c>
      <c r="CF37" s="129">
        <f>'PRECIOS UNITARIOS'!AE37</f>
        <v>0</v>
      </c>
      <c r="CG37" s="251">
        <f>'EV TECNICA'!BI37</f>
        <v>0</v>
      </c>
      <c r="CH37" s="252" t="str">
        <f>+IF(CF37=0,"NO OFERTADO",IF(CG37="NO CUMPLE", NO HABILITA,IF(CF37&lt;=($E37*(1+$D$4)),"HABILITA","NO HABILITA")))</f>
        <v>NO OFERTADO</v>
      </c>
    </row>
    <row r="38" spans="1:86" s="40" customFormat="1" ht="51" x14ac:dyDescent="0.2">
      <c r="A38" s="103">
        <v>29</v>
      </c>
      <c r="B38" s="202" t="s">
        <v>82</v>
      </c>
      <c r="C38" s="121" t="s">
        <v>83</v>
      </c>
      <c r="D38" s="146">
        <v>1</v>
      </c>
      <c r="E38" s="25">
        <v>3237</v>
      </c>
      <c r="F38" s="129">
        <f>'PRECIOS UNITARIOS'!E38</f>
        <v>0</v>
      </c>
      <c r="G38" s="251">
        <f>'EV TECNICA'!I38</f>
        <v>0</v>
      </c>
      <c r="H38" s="252" t="str">
        <f>+IF(F38=0,"NO OFERTADO",IF(G38="NO CUMPLE", NO HABILITA,IF(F38&lt;=($E38*(1+$D$4)),"HABILITA","NO HABILITA")))</f>
        <v>NO OFERTADO</v>
      </c>
      <c r="I38" s="129">
        <f>'PRECIOS UNITARIOS'!F38</f>
        <v>0</v>
      </c>
      <c r="J38" s="251">
        <f>'EV TECNICA'!K38</f>
        <v>0</v>
      </c>
      <c r="K38" s="252" t="str">
        <f>+IF(I38=0,"NO OFERTADO",IF(J38="NO CUMPLE", NO HABILITA,IF(I38&lt;=($E38*(1+$D$4)),"HABILITA","NO HABILITA")))</f>
        <v>NO OFERTADO</v>
      </c>
      <c r="L38" s="129">
        <f>'PRECIOS UNITARIOS'!G38</f>
        <v>0</v>
      </c>
      <c r="M38" s="251">
        <f>'EV TECNICA'!M38</f>
        <v>0</v>
      </c>
      <c r="N38" s="252" t="str">
        <f>+IF(L38=0,"NO OFERTADO",IF(M38="NO CUMPLE", NO HABILITA,IF(L38&lt;=($E38*(1+$D$4)),"HABILITA","NO HABILITA")))</f>
        <v>NO OFERTADO</v>
      </c>
      <c r="O38" s="129">
        <f>'PRECIOS UNITARIOS'!H38</f>
        <v>0</v>
      </c>
      <c r="P38" s="251">
        <f>'EV TECNICA'!O38</f>
        <v>0</v>
      </c>
      <c r="Q38" s="252" t="str">
        <f>+IF(O38=0,"NO OFERTADO",IF(P38="NO CUMPLE", NO HABILITA,IF(O38&lt;=($E38*(1+$D$4)),"HABILITA","NO HABILITA")))</f>
        <v>NO OFERTADO</v>
      </c>
      <c r="R38" s="129">
        <f>'PRECIOS UNITARIOS'!I38</f>
        <v>0</v>
      </c>
      <c r="S38" s="251">
        <f>'EV TECNICA'!Q38</f>
        <v>0</v>
      </c>
      <c r="T38" s="252" t="str">
        <f>+IF(R38=0,"NO OFERTADO",IF(S38="NO CUMPLE", NO HABILITA,IF(R38&lt;=($E38*(1+$D$4)),"HABILITA","NO HABILITA")))</f>
        <v>NO OFERTADO</v>
      </c>
      <c r="U38" s="129">
        <f>'PRECIOS UNITARIOS'!J38</f>
        <v>4098</v>
      </c>
      <c r="V38" s="251" t="str">
        <f>'EV TECNICA'!S38</f>
        <v xml:space="preserve">CUMPLE </v>
      </c>
      <c r="W38" s="252" t="str">
        <f>+IF(U38=0,"NO OFERTADO",IF(V38="NO CUMPLE", NO HABILITA,IF(U38&lt;=($E38*(1+$D$4)),"HABILITA","NO HABILITA")))</f>
        <v>HABILITA</v>
      </c>
      <c r="X38" s="129">
        <f>'PRECIOS UNITARIOS'!K38</f>
        <v>4500</v>
      </c>
      <c r="Y38" s="251" t="str">
        <f>'EV TECNICA'!U38</f>
        <v>CUMPLE</v>
      </c>
      <c r="Z38" s="252" t="str">
        <f>+IF(X38=0,"NO OFERTADO",IF(Y38="NO CUMPLE", NO HABILITA,IF(X38&lt;=($E38*(1+$D$4)),"HABILITA","NO HABILITA")))</f>
        <v>NO HABILITA</v>
      </c>
      <c r="AA38" s="129">
        <f>'PRECIOS UNITARIOS'!L38</f>
        <v>0</v>
      </c>
      <c r="AB38" s="251">
        <f>'EV TECNICA'!W38</f>
        <v>0</v>
      </c>
      <c r="AC38" s="252" t="str">
        <f>+IF(AA38=0,"NO OFERTADO",IF(AB38="NO CUMPLE", NO HABILITA,IF(AA38&lt;=($E38*(1+$D$4)),"HABILITA","NO HABILITA")))</f>
        <v>NO OFERTADO</v>
      </c>
      <c r="AD38" s="129">
        <f>'PRECIOS UNITARIOS'!M38</f>
        <v>3759</v>
      </c>
      <c r="AE38" s="251" t="str">
        <f>'EV TECNICA'!Y38</f>
        <v>CUMPLE</v>
      </c>
      <c r="AF38" s="252" t="str">
        <f>+IF(AD38=0,"NO OFERTADO",IF(AE38="NO CUMPLE", NO HABILITA,IF(AD38&lt;=($E38*(1+$D$4)),"HABILITA","NO HABILITA")))</f>
        <v>HABILITA</v>
      </c>
      <c r="AG38" s="129">
        <f>'PRECIOS UNITARIOS'!N38</f>
        <v>0</v>
      </c>
      <c r="AH38" s="251">
        <f>'EV TECNICA'!AA38</f>
        <v>0</v>
      </c>
      <c r="AI38" s="252" t="str">
        <f>+IF(AG38=0,"NO OFERTADO",IF(AH38="NO CUMPLE", NO HABILITA,IF(AG38&lt;=($E38*(1+$D$4)),"HABILITA","NO HABILITA")))</f>
        <v>NO OFERTADO</v>
      </c>
      <c r="AJ38" s="129">
        <f>'PRECIOS UNITARIOS'!O38</f>
        <v>0</v>
      </c>
      <c r="AK38" s="251">
        <f>'EV TECNICA'!AC38</f>
        <v>0</v>
      </c>
      <c r="AL38" s="252" t="str">
        <f>+IF(AJ38=0,"NO OFERTADO",IF(AK38="NO CUMPLE", NO HABILITA,IF(AJ38&lt;=($E38*(1+$D$4)),"HABILITA","NO HABILITA")))</f>
        <v>NO OFERTADO</v>
      </c>
      <c r="AM38" s="129">
        <f>'PRECIOS UNITARIOS'!P38</f>
        <v>0</v>
      </c>
      <c r="AN38" s="251">
        <f>'EV TECNICA'!AE38</f>
        <v>0</v>
      </c>
      <c r="AO38" s="252" t="str">
        <f>+IF(AM38=0,"NO OFERTADO",IF(AN38="NO CUMPLE", NO HABILITA,IF(AM38&lt;=($E38*(1+$D$4)),"HABILITA","NO HABILITA")))</f>
        <v>NO OFERTADO</v>
      </c>
      <c r="AP38" s="129">
        <f>'PRECIOS UNITARIOS'!Q38</f>
        <v>0</v>
      </c>
      <c r="AQ38" s="251">
        <f>'EV TECNICA'!AG38</f>
        <v>0</v>
      </c>
      <c r="AR38" s="252" t="str">
        <f>+IF(AP38=0,"NO OFERTADO",IF(AQ38="NO CUMPLE", NO HABILITA,IF(AP38&lt;=($E38*(1+$D$4)),"HABILITA","NO HABILITA")))</f>
        <v>NO OFERTADO</v>
      </c>
      <c r="AS38" s="129">
        <f>'PRECIOS UNITARIOS'!R38</f>
        <v>0</v>
      </c>
      <c r="AT38" s="251">
        <f>'EV TECNICA'!AI38</f>
        <v>0</v>
      </c>
      <c r="AU38" s="252" t="str">
        <f>+IF(AS38=0,"NO OFERTADO",IF(AT38="NO CUMPLE", NO HABILITA,IF(AS38&lt;=($E38*(1+$D$4)),"HABILITA","NO HABILITA")))</f>
        <v>NO OFERTADO</v>
      </c>
      <c r="AV38" s="129">
        <f>'PRECIOS UNITARIOS'!S38</f>
        <v>0</v>
      </c>
      <c r="AW38" s="251">
        <f>'EV TECNICA'!AK38</f>
        <v>0</v>
      </c>
      <c r="AX38" s="252" t="str">
        <f>+IF(AV38=0,"NO OFERTADO",IF(AW38="NO CUMPLE", NO HABILITA,IF(AV38&lt;=($E38*(1+$D$4)),"HABILITA","NO HABILITA")))</f>
        <v>NO OFERTADO</v>
      </c>
      <c r="AY38" s="129">
        <f>'PRECIOS UNITARIOS'!T38</f>
        <v>3632</v>
      </c>
      <c r="AZ38" s="251" t="str">
        <f>'EV TECNICA'!AM38</f>
        <v>CUMPLE</v>
      </c>
      <c r="BA38" s="252" t="str">
        <f>+IF(AY38=0,"NO OFERTADO",IF(AZ38="NO CUMPLE", NO HABILITA,IF(AY38&lt;=($E38*(1+$D$4)),"HABILITA","NO HABILITA")))</f>
        <v>HABILITA</v>
      </c>
      <c r="BB38" s="129">
        <f>'PRECIOS UNITARIOS'!U38</f>
        <v>0</v>
      </c>
      <c r="BC38" s="251">
        <f>'EV TECNICA'!AO38</f>
        <v>0</v>
      </c>
      <c r="BD38" s="252" t="str">
        <f>+IF(BB38=0,"NO OFERTADO",IF(BC38="NO CUMPLE", NO HABILITA,IF(BB38&lt;=($E38*(1+$D$4)),"HABILITA","NO HABILITA")))</f>
        <v>NO OFERTADO</v>
      </c>
      <c r="BE38" s="129">
        <f>'PRECIOS UNITARIOS'!V38</f>
        <v>0</v>
      </c>
      <c r="BF38" s="251">
        <f>'EV TECNICA'!AQ38</f>
        <v>0</v>
      </c>
      <c r="BG38" s="252" t="str">
        <f>+IF(BE38=0,"NO OFERTADO",IF(BF38="NO CUMPLE", NO HABILITA,IF(BE38&lt;=($E38*(1+$D$4)),"HABILITA","NO HABILITA")))</f>
        <v>NO OFERTADO</v>
      </c>
      <c r="BH38" s="129">
        <f>'PRECIOS UNITARIOS'!W38</f>
        <v>4100</v>
      </c>
      <c r="BI38" s="251" t="str">
        <f>'EV TECNICA'!AS38</f>
        <v>CUMPLE</v>
      </c>
      <c r="BJ38" s="252" t="str">
        <f>+IF(BH38=0,"NO OFERTADO",IF(BI38="NO CUMPLE", NO HABILITA,IF(BH38&lt;=($E38*(1+$D$4)),"HABILITA","NO HABILITA")))</f>
        <v>HABILITA</v>
      </c>
      <c r="BK38" s="129">
        <f>'PRECIOS UNITARIOS'!X38</f>
        <v>0</v>
      </c>
      <c r="BL38" s="251">
        <f>'EV TECNICA'!AU38</f>
        <v>0</v>
      </c>
      <c r="BM38" s="252" t="str">
        <f>+IF(BK38=0,"NO OFERTADO",IF(BL38="NO CUMPLE", NO HABILITA,IF(BK38&lt;=($E38*(1+$D$4)),"HABILITA","NO HABILITA")))</f>
        <v>NO OFERTADO</v>
      </c>
      <c r="BN38" s="129">
        <f>'PRECIOS UNITARIOS'!Y38</f>
        <v>0</v>
      </c>
      <c r="BO38" s="251">
        <f>'EV TECNICA'!AW38</f>
        <v>0</v>
      </c>
      <c r="BP38" s="252" t="str">
        <f>+IF(BN38=0,"NO OFERTADO",IF(BO38="NO CUMPLE", NO HABILITA,IF(BN38&lt;=($E38*(1+$D$4)),"HABILITA","NO HABILITA")))</f>
        <v>NO OFERTADO</v>
      </c>
      <c r="BQ38" s="129">
        <f>'PRECIOS UNITARIOS'!Z38</f>
        <v>3720</v>
      </c>
      <c r="BR38" s="251" t="str">
        <f>'EV TECNICA'!AY38</f>
        <v>CUMPLE</v>
      </c>
      <c r="BS38" s="252" t="str">
        <f>+IF(BQ38=0,"NO OFERTADO",IF(BR38="NO CUMPLE", NO HABILITA,IF(BQ38&lt;=($E38*(1+$D$4)),"HABILITA","NO HABILITA")))</f>
        <v>HABILITA</v>
      </c>
      <c r="BT38" s="129">
        <f>'PRECIOS UNITARIOS'!AA38</f>
        <v>0</v>
      </c>
      <c r="BU38" s="251">
        <f>'EV TECNICA'!BA38</f>
        <v>0</v>
      </c>
      <c r="BV38" s="252" t="str">
        <f>+IF(BT38=0,"NO OFERTADO",IF(BU38="NO CUMPLE", NO HABILITA,IF(BT38&lt;=($E38*(1+$D$4)),"HABILITA","NO HABILITA")))</f>
        <v>NO OFERTADO</v>
      </c>
      <c r="BW38" s="129">
        <f>'PRECIOS UNITARIOS'!AB38</f>
        <v>0</v>
      </c>
      <c r="BX38" s="251">
        <f>'EV TECNICA'!BC38</f>
        <v>0</v>
      </c>
      <c r="BY38" s="252" t="str">
        <f>+IF(BW38=0,"NO OFERTADO",IF(BX38="NO CUMPLE", NO HABILITA,IF(BW38&lt;=($E38*(1+$D$4)),"HABILITA","NO HABILITA")))</f>
        <v>NO OFERTADO</v>
      </c>
      <c r="BZ38" s="129">
        <f>'PRECIOS UNITARIOS'!AC38</f>
        <v>0</v>
      </c>
      <c r="CA38" s="251">
        <f>'EV TECNICA'!BE38</f>
        <v>0</v>
      </c>
      <c r="CB38" s="252" t="str">
        <f>+IF(BZ38=0,"NO OFERTADO",IF(CA38="NO CUMPLE", NO HABILITA,IF(BZ38&lt;=($E38*(1+$D$4)),"HABILITA","NO HABILITA")))</f>
        <v>NO OFERTADO</v>
      </c>
      <c r="CC38" s="129">
        <f>'PRECIOS UNITARIOS'!AD38</f>
        <v>0</v>
      </c>
      <c r="CD38" s="251">
        <f>'EV TECNICA'!BG38</f>
        <v>0</v>
      </c>
      <c r="CE38" s="252" t="str">
        <f>+IF(CC38=0,"NO OFERTADO",IF(CD38="NO CUMPLE", NO HABILITA,IF(CC38&lt;=($E38*(1+$D$4)),"HABILITA","NO HABILITA")))</f>
        <v>NO OFERTADO</v>
      </c>
      <c r="CF38" s="129">
        <f>'PRECIOS UNITARIOS'!AE38</f>
        <v>0</v>
      </c>
      <c r="CG38" s="251">
        <f>'EV TECNICA'!BI38</f>
        <v>0</v>
      </c>
      <c r="CH38" s="252" t="str">
        <f>+IF(CF38=0,"NO OFERTADO",IF(CG38="NO CUMPLE", NO HABILITA,IF(CF38&lt;=($E38*(1+$D$4)),"HABILITA","NO HABILITA")))</f>
        <v>NO OFERTADO</v>
      </c>
    </row>
    <row r="39" spans="1:86" s="40" customFormat="1" ht="51" x14ac:dyDescent="0.2">
      <c r="A39" s="103">
        <v>30</v>
      </c>
      <c r="B39" s="202" t="s">
        <v>84</v>
      </c>
      <c r="C39" s="121" t="s">
        <v>85</v>
      </c>
      <c r="D39" s="146">
        <v>1</v>
      </c>
      <c r="E39" s="25">
        <v>9478</v>
      </c>
      <c r="F39" s="129">
        <f>'PRECIOS UNITARIOS'!E39</f>
        <v>0</v>
      </c>
      <c r="G39" s="251">
        <f>'EV TECNICA'!I39</f>
        <v>0</v>
      </c>
      <c r="H39" s="252" t="str">
        <f>+IF(F39=0,"NO OFERTADO",IF(G39="NO CUMPLE", NO HABILITA,IF(F39&lt;=($E39*(1+$D$4)),"HABILITA","NO HABILITA")))</f>
        <v>NO OFERTADO</v>
      </c>
      <c r="I39" s="129">
        <f>'PRECIOS UNITARIOS'!F39</f>
        <v>0</v>
      </c>
      <c r="J39" s="251">
        <f>'EV TECNICA'!K39</f>
        <v>0</v>
      </c>
      <c r="K39" s="252" t="str">
        <f>+IF(I39=0,"NO OFERTADO",IF(J39="NO CUMPLE", NO HABILITA,IF(I39&lt;=($E39*(1+$D$4)),"HABILITA","NO HABILITA")))</f>
        <v>NO OFERTADO</v>
      </c>
      <c r="L39" s="129">
        <f>'PRECIOS UNITARIOS'!G39</f>
        <v>0</v>
      </c>
      <c r="M39" s="251">
        <f>'EV TECNICA'!M39</f>
        <v>0</v>
      </c>
      <c r="N39" s="252" t="str">
        <f>+IF(L39=0,"NO OFERTADO",IF(M39="NO CUMPLE", NO HABILITA,IF(L39&lt;=($E39*(1+$D$4)),"HABILITA","NO HABILITA")))</f>
        <v>NO OFERTADO</v>
      </c>
      <c r="O39" s="129">
        <f>'PRECIOS UNITARIOS'!H39</f>
        <v>0</v>
      </c>
      <c r="P39" s="251">
        <f>'EV TECNICA'!O39</f>
        <v>0</v>
      </c>
      <c r="Q39" s="252" t="str">
        <f>+IF(O39=0,"NO OFERTADO",IF(P39="NO CUMPLE", NO HABILITA,IF(O39&lt;=($E39*(1+$D$4)),"HABILITA","NO HABILITA")))</f>
        <v>NO OFERTADO</v>
      </c>
      <c r="R39" s="129">
        <f>'PRECIOS UNITARIOS'!I39</f>
        <v>0</v>
      </c>
      <c r="S39" s="251">
        <f>'EV TECNICA'!Q39</f>
        <v>0</v>
      </c>
      <c r="T39" s="252" t="str">
        <f>+IF(R39=0,"NO OFERTADO",IF(S39="NO CUMPLE", NO HABILITA,IF(R39&lt;=($E39*(1+$D$4)),"HABILITA","NO HABILITA")))</f>
        <v>NO OFERTADO</v>
      </c>
      <c r="U39" s="129">
        <f>'PRECIOS UNITARIOS'!J39</f>
        <v>11958</v>
      </c>
      <c r="V39" s="251" t="str">
        <f>'EV TECNICA'!S39</f>
        <v>CUMPLE</v>
      </c>
      <c r="W39" s="252" t="str">
        <f>+IF(U39=0,"NO OFERTADO",IF(V39="NO CUMPLE", NO HABILITA,IF(U39&lt;=($E39*(1+$D$4)),"HABILITA","NO HABILITA")))</f>
        <v>HABILITA</v>
      </c>
      <c r="X39" s="129">
        <f>'PRECIOS UNITARIOS'!K39</f>
        <v>0</v>
      </c>
      <c r="Y39" s="251">
        <f>'EV TECNICA'!U39</f>
        <v>0</v>
      </c>
      <c r="Z39" s="252" t="str">
        <f>+IF(X39=0,"NO OFERTADO",IF(Y39="NO CUMPLE", NO HABILITA,IF(X39&lt;=($E39*(1+$D$4)),"HABILITA","NO HABILITA")))</f>
        <v>NO OFERTADO</v>
      </c>
      <c r="AA39" s="129">
        <f>'PRECIOS UNITARIOS'!L39</f>
        <v>0</v>
      </c>
      <c r="AB39" s="251">
        <f>'EV TECNICA'!W39</f>
        <v>0</v>
      </c>
      <c r="AC39" s="252" t="str">
        <f>+IF(AA39=0,"NO OFERTADO",IF(AB39="NO CUMPLE", NO HABILITA,IF(AA39&lt;=($E39*(1+$D$4)),"HABILITA","NO HABILITA")))</f>
        <v>NO OFERTADO</v>
      </c>
      <c r="AD39" s="129">
        <f>'PRECIOS UNITARIOS'!M39</f>
        <v>11003</v>
      </c>
      <c r="AE39" s="251" t="str">
        <f>'EV TECNICA'!Y39</f>
        <v xml:space="preserve">CUMPLE </v>
      </c>
      <c r="AF39" s="252" t="str">
        <f>+IF(AD39=0,"NO OFERTADO",IF(AE39="NO CUMPLE", NO HABILITA,IF(AD39&lt;=($E39*(1+$D$4)),"HABILITA","NO HABILITA")))</f>
        <v>HABILITA</v>
      </c>
      <c r="AG39" s="129">
        <f>'PRECIOS UNITARIOS'!N39</f>
        <v>0</v>
      </c>
      <c r="AH39" s="251">
        <f>'EV TECNICA'!AA39</f>
        <v>0</v>
      </c>
      <c r="AI39" s="252" t="str">
        <f>+IF(AG39=0,"NO OFERTADO",IF(AH39="NO CUMPLE", NO HABILITA,IF(AG39&lt;=($E39*(1+$D$4)),"HABILITA","NO HABILITA")))</f>
        <v>NO OFERTADO</v>
      </c>
      <c r="AJ39" s="129">
        <f>'PRECIOS UNITARIOS'!O39</f>
        <v>0</v>
      </c>
      <c r="AK39" s="251">
        <f>'EV TECNICA'!AC39</f>
        <v>0</v>
      </c>
      <c r="AL39" s="252" t="str">
        <f>+IF(AJ39=0,"NO OFERTADO",IF(AK39="NO CUMPLE", NO HABILITA,IF(AJ39&lt;=($E39*(1+$D$4)),"HABILITA","NO HABILITA")))</f>
        <v>NO OFERTADO</v>
      </c>
      <c r="AM39" s="129">
        <f>'PRECIOS UNITARIOS'!P39</f>
        <v>0</v>
      </c>
      <c r="AN39" s="251">
        <f>'EV TECNICA'!AE39</f>
        <v>0</v>
      </c>
      <c r="AO39" s="252" t="str">
        <f>+IF(AM39=0,"NO OFERTADO",IF(AN39="NO CUMPLE", NO HABILITA,IF(AM39&lt;=($E39*(1+$D$4)),"HABILITA","NO HABILITA")))</f>
        <v>NO OFERTADO</v>
      </c>
      <c r="AP39" s="129">
        <f>'PRECIOS UNITARIOS'!Q39</f>
        <v>0</v>
      </c>
      <c r="AQ39" s="251">
        <f>'EV TECNICA'!AG39</f>
        <v>0</v>
      </c>
      <c r="AR39" s="252" t="str">
        <f>+IF(AP39=0,"NO OFERTADO",IF(AQ39="NO CUMPLE", NO HABILITA,IF(AP39&lt;=($E39*(1+$D$4)),"HABILITA","NO HABILITA")))</f>
        <v>NO OFERTADO</v>
      </c>
      <c r="AS39" s="129">
        <f>'PRECIOS UNITARIOS'!R39</f>
        <v>0</v>
      </c>
      <c r="AT39" s="251">
        <f>'EV TECNICA'!AI39</f>
        <v>0</v>
      </c>
      <c r="AU39" s="252" t="str">
        <f>+IF(AS39=0,"NO OFERTADO",IF(AT39="NO CUMPLE", NO HABILITA,IF(AS39&lt;=($E39*(1+$D$4)),"HABILITA","NO HABILITA")))</f>
        <v>NO OFERTADO</v>
      </c>
      <c r="AV39" s="129">
        <f>'PRECIOS UNITARIOS'!S39</f>
        <v>0</v>
      </c>
      <c r="AW39" s="251">
        <f>'EV TECNICA'!AK39</f>
        <v>0</v>
      </c>
      <c r="AX39" s="252" t="str">
        <f>+IF(AV39=0,"NO OFERTADO",IF(AW39="NO CUMPLE", NO HABILITA,IF(AV39&lt;=($E39*(1+$D$4)),"HABILITA","NO HABILITA")))</f>
        <v>NO OFERTADO</v>
      </c>
      <c r="AY39" s="129">
        <f>'PRECIOS UNITARIOS'!T39</f>
        <v>10722</v>
      </c>
      <c r="AZ39" s="251" t="str">
        <f>'EV TECNICA'!AM39</f>
        <v>CUMPLE</v>
      </c>
      <c r="BA39" s="252" t="str">
        <f>+IF(AY39=0,"NO OFERTADO",IF(AZ39="NO CUMPLE", NO HABILITA,IF(AY39&lt;=($E39*(1+$D$4)),"HABILITA","NO HABILITA")))</f>
        <v>HABILITA</v>
      </c>
      <c r="BB39" s="129">
        <f>'PRECIOS UNITARIOS'!U39</f>
        <v>11721.686746987953</v>
      </c>
      <c r="BC39" s="251" t="str">
        <f>'EV TECNICA'!AO39</f>
        <v>CUMPLE</v>
      </c>
      <c r="BD39" s="252" t="str">
        <f>+IF(BB39=0,"NO OFERTADO",IF(BC39="NO CUMPLE", NO HABILITA,IF(BB39&lt;=($E39*(1+$D$4)),"HABILITA","NO HABILITA")))</f>
        <v>HABILITA</v>
      </c>
      <c r="BE39" s="129">
        <f>'PRECIOS UNITARIOS'!V39</f>
        <v>0</v>
      </c>
      <c r="BF39" s="251">
        <f>'EV TECNICA'!AQ39</f>
        <v>0</v>
      </c>
      <c r="BG39" s="252" t="str">
        <f>+IF(BE39=0,"NO OFERTADO",IF(BF39="NO CUMPLE", NO HABILITA,IF(BE39&lt;=($E39*(1+$D$4)),"HABILITA","NO HABILITA")))</f>
        <v>NO OFERTADO</v>
      </c>
      <c r="BH39" s="129">
        <f>'PRECIOS UNITARIOS'!W39</f>
        <v>12100</v>
      </c>
      <c r="BI39" s="251" t="str">
        <f>'EV TECNICA'!AS39</f>
        <v>CUMPLE</v>
      </c>
      <c r="BJ39" s="252" t="str">
        <f>+IF(BH39=0,"NO OFERTADO",IF(BI39="NO CUMPLE", NO HABILITA,IF(BH39&lt;=($E39*(1+$D$4)),"HABILITA","NO HABILITA")))</f>
        <v>HABILITA</v>
      </c>
      <c r="BK39" s="129">
        <f>'PRECIOS UNITARIOS'!X39</f>
        <v>0</v>
      </c>
      <c r="BL39" s="251">
        <f>'EV TECNICA'!AU39</f>
        <v>0</v>
      </c>
      <c r="BM39" s="252" t="str">
        <f>+IF(BK39=0,"NO OFERTADO",IF(BL39="NO CUMPLE", NO HABILITA,IF(BK39&lt;=($E39*(1+$D$4)),"HABILITA","NO HABILITA")))</f>
        <v>NO OFERTADO</v>
      </c>
      <c r="BN39" s="129">
        <f>'PRECIOS UNITARIOS'!Y39</f>
        <v>0</v>
      </c>
      <c r="BO39" s="251">
        <f>'EV TECNICA'!AW39</f>
        <v>0</v>
      </c>
      <c r="BP39" s="252" t="str">
        <f>+IF(BN39=0,"NO OFERTADO",IF(BO39="NO CUMPLE", NO HABILITA,IF(BN39&lt;=($E39*(1+$D$4)),"HABILITA","NO HABILITA")))</f>
        <v>NO OFERTADO</v>
      </c>
      <c r="BQ39" s="129">
        <f>'PRECIOS UNITARIOS'!Z39</f>
        <v>11467</v>
      </c>
      <c r="BR39" s="251" t="str">
        <f>'EV TECNICA'!AY39</f>
        <v>CUMPLE</v>
      </c>
      <c r="BS39" s="252" t="str">
        <f>+IF(BQ39=0,"NO OFERTADO",IF(BR39="NO CUMPLE", NO HABILITA,IF(BQ39&lt;=($E39*(1+$D$4)),"HABILITA","NO HABILITA")))</f>
        <v>HABILITA</v>
      </c>
      <c r="BT39" s="129">
        <f>'PRECIOS UNITARIOS'!AA39</f>
        <v>0</v>
      </c>
      <c r="BU39" s="251">
        <f>'EV TECNICA'!BA39</f>
        <v>0</v>
      </c>
      <c r="BV39" s="252" t="str">
        <f>+IF(BT39=0,"NO OFERTADO",IF(BU39="NO CUMPLE", NO HABILITA,IF(BT39&lt;=($E39*(1+$D$4)),"HABILITA","NO HABILITA")))</f>
        <v>NO OFERTADO</v>
      </c>
      <c r="BW39" s="129">
        <f>'PRECIOS UNITARIOS'!AB39</f>
        <v>0</v>
      </c>
      <c r="BX39" s="251">
        <f>'EV TECNICA'!BC39</f>
        <v>0</v>
      </c>
      <c r="BY39" s="252" t="str">
        <f>+IF(BW39=0,"NO OFERTADO",IF(BX39="NO CUMPLE", NO HABILITA,IF(BW39&lt;=($E39*(1+$D$4)),"HABILITA","NO HABILITA")))</f>
        <v>NO OFERTADO</v>
      </c>
      <c r="BZ39" s="129">
        <f>'PRECIOS UNITARIOS'!AC39</f>
        <v>0</v>
      </c>
      <c r="CA39" s="251">
        <f>'EV TECNICA'!BE39</f>
        <v>0</v>
      </c>
      <c r="CB39" s="252" t="str">
        <f>+IF(BZ39=0,"NO OFERTADO",IF(CA39="NO CUMPLE", NO HABILITA,IF(BZ39&lt;=($E39*(1+$D$4)),"HABILITA","NO HABILITA")))</f>
        <v>NO OFERTADO</v>
      </c>
      <c r="CC39" s="129">
        <f>'PRECIOS UNITARIOS'!AD39</f>
        <v>0</v>
      </c>
      <c r="CD39" s="251">
        <f>'EV TECNICA'!BG39</f>
        <v>0</v>
      </c>
      <c r="CE39" s="252" t="str">
        <f>+IF(CC39=0,"NO OFERTADO",IF(CD39="NO CUMPLE", NO HABILITA,IF(CC39&lt;=($E39*(1+$D$4)),"HABILITA","NO HABILITA")))</f>
        <v>NO OFERTADO</v>
      </c>
      <c r="CF39" s="129">
        <f>'PRECIOS UNITARIOS'!AE39</f>
        <v>0</v>
      </c>
      <c r="CG39" s="251">
        <f>'EV TECNICA'!BI39</f>
        <v>0</v>
      </c>
      <c r="CH39" s="252" t="str">
        <f>+IF(CF39=0,"NO OFERTADO",IF(CG39="NO CUMPLE", NO HABILITA,IF(CF39&lt;=($E39*(1+$D$4)),"HABILITA","NO HABILITA")))</f>
        <v>NO OFERTADO</v>
      </c>
    </row>
    <row r="40" spans="1:86" s="40" customFormat="1" ht="25.5" x14ac:dyDescent="0.2">
      <c r="A40" s="103">
        <v>31</v>
      </c>
      <c r="B40" s="202" t="s">
        <v>86</v>
      </c>
      <c r="C40" s="121" t="s">
        <v>87</v>
      </c>
      <c r="D40" s="146">
        <v>1</v>
      </c>
      <c r="E40" s="25">
        <v>40220.096000000005</v>
      </c>
      <c r="F40" s="129">
        <f>'PRECIOS UNITARIOS'!E40</f>
        <v>0</v>
      </c>
      <c r="G40" s="251">
        <f>'EV TECNICA'!I40</f>
        <v>0</v>
      </c>
      <c r="H40" s="252" t="str">
        <f>+IF(F40=0,"NO OFERTADO",IF(G40="NO CUMPLE", NO HABILITA,IF(F40&lt;=($E40*(1+$D$4)),"HABILITA","NO HABILITA")))</f>
        <v>NO OFERTADO</v>
      </c>
      <c r="I40" s="129">
        <f>'PRECIOS UNITARIOS'!F40</f>
        <v>0</v>
      </c>
      <c r="J40" s="251">
        <f>'EV TECNICA'!K40</f>
        <v>0</v>
      </c>
      <c r="K40" s="252" t="str">
        <f>+IF(I40=0,"NO OFERTADO",IF(J40="NO CUMPLE", NO HABILITA,IF(I40&lt;=($E40*(1+$D$4)),"HABILITA","NO HABILITA")))</f>
        <v>NO OFERTADO</v>
      </c>
      <c r="L40" s="129">
        <f>'PRECIOS UNITARIOS'!G40</f>
        <v>0</v>
      </c>
      <c r="M40" s="251">
        <f>'EV TECNICA'!M40</f>
        <v>0</v>
      </c>
      <c r="N40" s="252" t="str">
        <f>+IF(L40=0,"NO OFERTADO",IF(M40="NO CUMPLE", NO HABILITA,IF(L40&lt;=($E40*(1+$D$4)),"HABILITA","NO HABILITA")))</f>
        <v>NO OFERTADO</v>
      </c>
      <c r="O40" s="129">
        <f>'PRECIOS UNITARIOS'!H40</f>
        <v>0</v>
      </c>
      <c r="P40" s="251">
        <f>'EV TECNICA'!O40</f>
        <v>0</v>
      </c>
      <c r="Q40" s="252" t="str">
        <f>+IF(O40=0,"NO OFERTADO",IF(P40="NO CUMPLE", NO HABILITA,IF(O40&lt;=($E40*(1+$D$4)),"HABILITA","NO HABILITA")))</f>
        <v>NO OFERTADO</v>
      </c>
      <c r="R40" s="129">
        <f>'PRECIOS UNITARIOS'!I40</f>
        <v>0</v>
      </c>
      <c r="S40" s="251">
        <f>'EV TECNICA'!Q40</f>
        <v>0</v>
      </c>
      <c r="T40" s="252" t="str">
        <f>+IF(R40=0,"NO OFERTADO",IF(S40="NO CUMPLE", NO HABILITA,IF(R40&lt;=($E40*(1+$D$4)),"HABILITA","NO HABILITA")))</f>
        <v>NO OFERTADO</v>
      </c>
      <c r="U40" s="129">
        <f>'PRECIOS UNITARIOS'!J40</f>
        <v>0</v>
      </c>
      <c r="V40" s="251">
        <f>'EV TECNICA'!S40</f>
        <v>0</v>
      </c>
      <c r="W40" s="252" t="str">
        <f>+IF(U40=0,"NO OFERTADO",IF(V40="NO CUMPLE", NO HABILITA,IF(U40&lt;=($E40*(1+$D$4)),"HABILITA","NO HABILITA")))</f>
        <v>NO OFERTADO</v>
      </c>
      <c r="X40" s="129">
        <f>'PRECIOS UNITARIOS'!K40</f>
        <v>0</v>
      </c>
      <c r="Y40" s="251" t="str">
        <f>'EV TECNICA'!U40</f>
        <v>NO CUMPLE</v>
      </c>
      <c r="Z40" s="252" t="s">
        <v>606</v>
      </c>
      <c r="AA40" s="129">
        <f>'PRECIOS UNITARIOS'!L40</f>
        <v>0</v>
      </c>
      <c r="AB40" s="251" t="str">
        <f>'EV TECNICA'!W40</f>
        <v>NO CUMPLE</v>
      </c>
      <c r="AC40" s="252" t="s">
        <v>606</v>
      </c>
      <c r="AD40" s="129">
        <f>'PRECIOS UNITARIOS'!M40</f>
        <v>34343</v>
      </c>
      <c r="AE40" s="251" t="str">
        <f>'EV TECNICA'!Y40</f>
        <v xml:space="preserve">CUMPLE </v>
      </c>
      <c r="AF40" s="252" t="str">
        <f>+IF(AD40=0,"NO OFERTADO",IF(AE40="NO CUMPLE", NO HABILITA,IF(AD40&lt;=($E40*(1+$D$4)),"HABILITA","NO HABILITA")))</f>
        <v>HABILITA</v>
      </c>
      <c r="AG40" s="129">
        <f>'PRECIOS UNITARIOS'!N40</f>
        <v>0</v>
      </c>
      <c r="AH40" s="251">
        <f>'EV TECNICA'!AA40</f>
        <v>0</v>
      </c>
      <c r="AI40" s="252" t="str">
        <f>+IF(AG40=0,"NO OFERTADO",IF(AH40="NO CUMPLE", NO HABILITA,IF(AG40&lt;=($E40*(1+$D$4)),"HABILITA","NO HABILITA")))</f>
        <v>NO OFERTADO</v>
      </c>
      <c r="AJ40" s="129">
        <f>'PRECIOS UNITARIOS'!O40</f>
        <v>0</v>
      </c>
      <c r="AK40" s="251">
        <f>'EV TECNICA'!AC40</f>
        <v>0</v>
      </c>
      <c r="AL40" s="252" t="str">
        <f>+IF(AJ40=0,"NO OFERTADO",IF(AK40="NO CUMPLE", NO HABILITA,IF(AJ40&lt;=($E40*(1+$D$4)),"HABILITA","NO HABILITA")))</f>
        <v>NO OFERTADO</v>
      </c>
      <c r="AM40" s="129">
        <f>'PRECIOS UNITARIOS'!P40</f>
        <v>0</v>
      </c>
      <c r="AN40" s="251">
        <f>'EV TECNICA'!AE40</f>
        <v>0</v>
      </c>
      <c r="AO40" s="252" t="str">
        <f>+IF(AM40=0,"NO OFERTADO",IF(AN40="NO CUMPLE", NO HABILITA,IF(AM40&lt;=($E40*(1+$D$4)),"HABILITA","NO HABILITA")))</f>
        <v>NO OFERTADO</v>
      </c>
      <c r="AP40" s="129">
        <f>'PRECIOS UNITARIOS'!Q40</f>
        <v>0</v>
      </c>
      <c r="AQ40" s="251">
        <f>'EV TECNICA'!AG40</f>
        <v>0</v>
      </c>
      <c r="AR40" s="252" t="str">
        <f>+IF(AP40=0,"NO OFERTADO",IF(AQ40="NO CUMPLE", NO HABILITA,IF(AP40&lt;=($E40*(1+$D$4)),"HABILITA","NO HABILITA")))</f>
        <v>NO OFERTADO</v>
      </c>
      <c r="AS40" s="129">
        <f>'PRECIOS UNITARIOS'!R40</f>
        <v>0</v>
      </c>
      <c r="AT40" s="251">
        <f>'EV TECNICA'!AI40</f>
        <v>0</v>
      </c>
      <c r="AU40" s="252" t="str">
        <f>+IF(AS40=0,"NO OFERTADO",IF(AT40="NO CUMPLE", NO HABILITA,IF(AS40&lt;=($E40*(1+$D$4)),"HABILITA","NO HABILITA")))</f>
        <v>NO OFERTADO</v>
      </c>
      <c r="AV40" s="129">
        <f>'PRECIOS UNITARIOS'!S40</f>
        <v>0</v>
      </c>
      <c r="AW40" s="251">
        <f>'EV TECNICA'!AK40</f>
        <v>0</v>
      </c>
      <c r="AX40" s="252" t="str">
        <f>+IF(AV40=0,"NO OFERTADO",IF(AW40="NO CUMPLE", NO HABILITA,IF(AV40&lt;=($E40*(1+$D$4)),"HABILITA","NO HABILITA")))</f>
        <v>NO OFERTADO</v>
      </c>
      <c r="AY40" s="129">
        <f>'PRECIOS UNITARIOS'!T40</f>
        <v>0</v>
      </c>
      <c r="AZ40" s="251">
        <f>'EV TECNICA'!AM40</f>
        <v>0</v>
      </c>
      <c r="BA40" s="252" t="str">
        <f>+IF(AY40=0,"NO OFERTADO",IF(AZ40="NO CUMPLE", NO HABILITA,IF(AY40&lt;=($E40*(1+$D$4)),"HABILITA","NO HABILITA")))</f>
        <v>NO OFERTADO</v>
      </c>
      <c r="BB40" s="129">
        <f>'PRECIOS UNITARIOS'!U40</f>
        <v>0</v>
      </c>
      <c r="BC40" s="251">
        <f>'EV TECNICA'!AO40</f>
        <v>0</v>
      </c>
      <c r="BD40" s="252" t="str">
        <f>+IF(BB40=0,"NO OFERTADO",IF(BC40="NO CUMPLE", NO HABILITA,IF(BB40&lt;=($E40*(1+$D$4)),"HABILITA","NO HABILITA")))</f>
        <v>NO OFERTADO</v>
      </c>
      <c r="BE40" s="129">
        <f>'PRECIOS UNITARIOS'!V40</f>
        <v>0</v>
      </c>
      <c r="BF40" s="251">
        <f>'EV TECNICA'!AQ40</f>
        <v>0</v>
      </c>
      <c r="BG40" s="252" t="str">
        <f>+IF(BE40=0,"NO OFERTADO",IF(BF40="NO CUMPLE", NO HABILITA,IF(BE40&lt;=($E40*(1+$D$4)),"HABILITA","NO HABILITA")))</f>
        <v>NO OFERTADO</v>
      </c>
      <c r="BH40" s="129">
        <f>'PRECIOS UNITARIOS'!W40</f>
        <v>0</v>
      </c>
      <c r="BI40" s="251">
        <f>'EV TECNICA'!AS40</f>
        <v>0</v>
      </c>
      <c r="BJ40" s="252" t="str">
        <f>+IF(BH40=0,"NO OFERTADO",IF(BI40="NO CUMPLE", NO HABILITA,IF(BH40&lt;=($E40*(1+$D$4)),"HABILITA","NO HABILITA")))</f>
        <v>NO OFERTADO</v>
      </c>
      <c r="BK40" s="129">
        <f>'PRECIOS UNITARIOS'!X40</f>
        <v>0</v>
      </c>
      <c r="BL40" s="251" t="str">
        <f>'EV TECNICA'!AU40</f>
        <v>NO CUMPLE</v>
      </c>
      <c r="BM40" s="252" t="s">
        <v>606</v>
      </c>
      <c r="BN40" s="129">
        <f>'PRECIOS UNITARIOS'!Y40</f>
        <v>0</v>
      </c>
      <c r="BO40" s="251">
        <f>'EV TECNICA'!AW40</f>
        <v>0</v>
      </c>
      <c r="BP40" s="252" t="str">
        <f>+IF(BN40=0,"NO OFERTADO",IF(BO40="NO CUMPLE", NO HABILITA,IF(BN40&lt;=($E40*(1+$D$4)),"HABILITA","NO HABILITA")))</f>
        <v>NO OFERTADO</v>
      </c>
      <c r="BQ40" s="129">
        <f>'PRECIOS UNITARIOS'!Z40</f>
        <v>0</v>
      </c>
      <c r="BR40" s="251" t="str">
        <f>'EV TECNICA'!AY40</f>
        <v>NO CUMPLE</v>
      </c>
      <c r="BS40" s="252" t="s">
        <v>606</v>
      </c>
      <c r="BT40" s="129">
        <f>'PRECIOS UNITARIOS'!AA40</f>
        <v>0</v>
      </c>
      <c r="BU40" s="251">
        <f>'EV TECNICA'!BA40</f>
        <v>0</v>
      </c>
      <c r="BV40" s="252" t="str">
        <f>+IF(BT40=0,"NO OFERTADO",IF(BU40="NO CUMPLE", NO HABILITA,IF(BT40&lt;=($E40*(1+$D$4)),"HABILITA","NO HABILITA")))</f>
        <v>NO OFERTADO</v>
      </c>
      <c r="BW40" s="129">
        <f>'PRECIOS UNITARIOS'!AB40</f>
        <v>0</v>
      </c>
      <c r="BX40" s="251">
        <f>'EV TECNICA'!BC40</f>
        <v>0</v>
      </c>
      <c r="BY40" s="252" t="str">
        <f>+IF(BW40=0,"NO OFERTADO",IF(BX40="NO CUMPLE", NO HABILITA,IF(BW40&lt;=($E40*(1+$D$4)),"HABILITA","NO HABILITA")))</f>
        <v>NO OFERTADO</v>
      </c>
      <c r="BZ40" s="129">
        <f>'PRECIOS UNITARIOS'!AC40</f>
        <v>0</v>
      </c>
      <c r="CA40" s="251" t="str">
        <f>'EV TECNICA'!BE40</f>
        <v>NO CUMPLE</v>
      </c>
      <c r="CB40" s="252" t="s">
        <v>606</v>
      </c>
      <c r="CC40" s="129">
        <f>'PRECIOS UNITARIOS'!AD40</f>
        <v>0</v>
      </c>
      <c r="CD40" s="251">
        <f>'EV TECNICA'!BG40</f>
        <v>0</v>
      </c>
      <c r="CE40" s="252" t="str">
        <f>+IF(CC40=0,"NO OFERTADO",IF(CD40="NO CUMPLE", NO HABILITA,IF(CC40&lt;=($E40*(1+$D$4)),"HABILITA","NO HABILITA")))</f>
        <v>NO OFERTADO</v>
      </c>
      <c r="CF40" s="129">
        <f>'PRECIOS UNITARIOS'!AE40</f>
        <v>0</v>
      </c>
      <c r="CG40" s="251">
        <f>'EV TECNICA'!BI40</f>
        <v>0</v>
      </c>
      <c r="CH40" s="252" t="str">
        <f>+IF(CF40=0,"NO OFERTADO",IF(CG40="NO CUMPLE", NO HABILITA,IF(CF40&lt;=($E40*(1+$D$4)),"HABILITA","NO HABILITA")))</f>
        <v>NO OFERTADO</v>
      </c>
    </row>
    <row r="41" spans="1:86" s="40" customFormat="1" ht="25.5" x14ac:dyDescent="0.2">
      <c r="A41" s="103">
        <v>32</v>
      </c>
      <c r="B41" s="202" t="s">
        <v>88</v>
      </c>
      <c r="C41" s="121" t="s">
        <v>87</v>
      </c>
      <c r="D41" s="146">
        <v>1</v>
      </c>
      <c r="E41" s="25">
        <v>12568.78</v>
      </c>
      <c r="F41" s="129">
        <f>'PRECIOS UNITARIOS'!E41</f>
        <v>0</v>
      </c>
      <c r="G41" s="251">
        <f>'EV TECNICA'!I41</f>
        <v>0</v>
      </c>
      <c r="H41" s="252" t="str">
        <f>+IF(F41=0,"NO OFERTADO",IF(G41="NO CUMPLE", NO HABILITA,IF(F41&lt;=($E41*(1+$D$4)),"HABILITA","NO HABILITA")))</f>
        <v>NO OFERTADO</v>
      </c>
      <c r="I41" s="129">
        <f>'PRECIOS UNITARIOS'!F41</f>
        <v>0</v>
      </c>
      <c r="J41" s="251">
        <f>'EV TECNICA'!K41</f>
        <v>0</v>
      </c>
      <c r="K41" s="252" t="str">
        <f>+IF(I41=0,"NO OFERTADO",IF(J41="NO CUMPLE", NO HABILITA,IF(I41&lt;=($E41*(1+$D$4)),"HABILITA","NO HABILITA")))</f>
        <v>NO OFERTADO</v>
      </c>
      <c r="L41" s="129">
        <f>'PRECIOS UNITARIOS'!G41</f>
        <v>0</v>
      </c>
      <c r="M41" s="251">
        <f>'EV TECNICA'!M41</f>
        <v>0</v>
      </c>
      <c r="N41" s="252" t="str">
        <f>+IF(L41=0,"NO OFERTADO",IF(M41="NO CUMPLE", NO HABILITA,IF(L41&lt;=($E41*(1+$D$4)),"HABILITA","NO HABILITA")))</f>
        <v>NO OFERTADO</v>
      </c>
      <c r="O41" s="129">
        <f>'PRECIOS UNITARIOS'!H41</f>
        <v>0</v>
      </c>
      <c r="P41" s="251">
        <f>'EV TECNICA'!O41</f>
        <v>0</v>
      </c>
      <c r="Q41" s="252" t="str">
        <f>+IF(O41=0,"NO OFERTADO",IF(P41="NO CUMPLE", NO HABILITA,IF(O41&lt;=($E41*(1+$D$4)),"HABILITA","NO HABILITA")))</f>
        <v>NO OFERTADO</v>
      </c>
      <c r="R41" s="129">
        <f>'PRECIOS UNITARIOS'!I41</f>
        <v>0</v>
      </c>
      <c r="S41" s="251">
        <f>'EV TECNICA'!Q41</f>
        <v>0</v>
      </c>
      <c r="T41" s="252" t="str">
        <f>+IF(R41=0,"NO OFERTADO",IF(S41="NO CUMPLE", NO HABILITA,IF(R41&lt;=($E41*(1+$D$4)),"HABILITA","NO HABILITA")))</f>
        <v>NO OFERTADO</v>
      </c>
      <c r="U41" s="129">
        <f>'PRECIOS UNITARIOS'!J41</f>
        <v>0</v>
      </c>
      <c r="V41" s="251">
        <f>'EV TECNICA'!S41</f>
        <v>0</v>
      </c>
      <c r="W41" s="252" t="str">
        <f>+IF(U41=0,"NO OFERTADO",IF(V41="NO CUMPLE", NO HABILITA,IF(U41&lt;=($E41*(1+$D$4)),"HABILITA","NO HABILITA")))</f>
        <v>NO OFERTADO</v>
      </c>
      <c r="X41" s="129">
        <f>'PRECIOS UNITARIOS'!K41</f>
        <v>0</v>
      </c>
      <c r="Y41" s="251">
        <f>'EV TECNICA'!U41</f>
        <v>0</v>
      </c>
      <c r="Z41" s="252" t="str">
        <f>+IF(X41=0,"NO OFERTADO",IF(Y41="NO CUMPLE", NO HABILITA,IF(X41&lt;=($E41*(1+$D$4)),"HABILITA","NO HABILITA")))</f>
        <v>NO OFERTADO</v>
      </c>
      <c r="AA41" s="129">
        <f>'PRECIOS UNITARIOS'!L41</f>
        <v>0</v>
      </c>
      <c r="AB41" s="251">
        <f>'EV TECNICA'!W41</f>
        <v>0</v>
      </c>
      <c r="AC41" s="252" t="str">
        <f>+IF(AA41=0,"NO OFERTADO",IF(AB41="NO CUMPLE", NO HABILITA,IF(AA41&lt;=($E41*(1+$D$4)),"HABILITA","NO HABILITA")))</f>
        <v>NO OFERTADO</v>
      </c>
      <c r="AD41" s="129">
        <f>'PRECIOS UNITARIOS'!M41</f>
        <v>50290</v>
      </c>
      <c r="AE41" s="251" t="str">
        <f>'EV TECNICA'!Y41</f>
        <v xml:space="preserve">CUMPLE </v>
      </c>
      <c r="AF41" s="252" t="str">
        <f>+IF(AD41=0,"NO OFERTADO",IF(AE41="NO CUMPLE", NO HABILITA,IF(AD41&lt;=($E41*(1+$D$4)),"HABILITA","NO HABILITA")))</f>
        <v>NO HABILITA</v>
      </c>
      <c r="AG41" s="129">
        <f>'PRECIOS UNITARIOS'!N41</f>
        <v>0</v>
      </c>
      <c r="AH41" s="251">
        <f>'EV TECNICA'!AA41</f>
        <v>0</v>
      </c>
      <c r="AI41" s="252" t="str">
        <f>+IF(AG41=0,"NO OFERTADO",IF(AH41="NO CUMPLE", NO HABILITA,IF(AG41&lt;=($E41*(1+$D$4)),"HABILITA","NO HABILITA")))</f>
        <v>NO OFERTADO</v>
      </c>
      <c r="AJ41" s="129">
        <f>'PRECIOS UNITARIOS'!O41</f>
        <v>0</v>
      </c>
      <c r="AK41" s="251">
        <f>'EV TECNICA'!AC41</f>
        <v>0</v>
      </c>
      <c r="AL41" s="252" t="str">
        <f>+IF(AJ41=0,"NO OFERTADO",IF(AK41="NO CUMPLE", NO HABILITA,IF(AJ41&lt;=($E41*(1+$D$4)),"HABILITA","NO HABILITA")))</f>
        <v>NO OFERTADO</v>
      </c>
      <c r="AM41" s="129">
        <f>'PRECIOS UNITARIOS'!P41</f>
        <v>0</v>
      </c>
      <c r="AN41" s="251">
        <f>'EV TECNICA'!AE41</f>
        <v>0</v>
      </c>
      <c r="AO41" s="252" t="str">
        <f>+IF(AM41=0,"NO OFERTADO",IF(AN41="NO CUMPLE", NO HABILITA,IF(AM41&lt;=($E41*(1+$D$4)),"HABILITA","NO HABILITA")))</f>
        <v>NO OFERTADO</v>
      </c>
      <c r="AP41" s="129">
        <f>'PRECIOS UNITARIOS'!Q41</f>
        <v>0</v>
      </c>
      <c r="AQ41" s="251">
        <f>'EV TECNICA'!AG41</f>
        <v>0</v>
      </c>
      <c r="AR41" s="252" t="str">
        <f>+IF(AP41=0,"NO OFERTADO",IF(AQ41="NO CUMPLE", NO HABILITA,IF(AP41&lt;=($E41*(1+$D$4)),"HABILITA","NO HABILITA")))</f>
        <v>NO OFERTADO</v>
      </c>
      <c r="AS41" s="129">
        <f>'PRECIOS UNITARIOS'!R41</f>
        <v>0</v>
      </c>
      <c r="AT41" s="251">
        <f>'EV TECNICA'!AI41</f>
        <v>0</v>
      </c>
      <c r="AU41" s="252" t="str">
        <f>+IF(AS41=0,"NO OFERTADO",IF(AT41="NO CUMPLE", NO HABILITA,IF(AS41&lt;=($E41*(1+$D$4)),"HABILITA","NO HABILITA")))</f>
        <v>NO OFERTADO</v>
      </c>
      <c r="AV41" s="129">
        <f>'PRECIOS UNITARIOS'!S41</f>
        <v>0</v>
      </c>
      <c r="AW41" s="251">
        <f>'EV TECNICA'!AK41</f>
        <v>0</v>
      </c>
      <c r="AX41" s="252" t="str">
        <f>+IF(AV41=0,"NO OFERTADO",IF(AW41="NO CUMPLE", NO HABILITA,IF(AV41&lt;=($E41*(1+$D$4)),"HABILITA","NO HABILITA")))</f>
        <v>NO OFERTADO</v>
      </c>
      <c r="AY41" s="129">
        <f>'PRECIOS UNITARIOS'!T41</f>
        <v>0</v>
      </c>
      <c r="AZ41" s="251">
        <f>'EV TECNICA'!AM41</f>
        <v>0</v>
      </c>
      <c r="BA41" s="252" t="str">
        <f>+IF(AY41=0,"NO OFERTADO",IF(AZ41="NO CUMPLE", NO HABILITA,IF(AY41&lt;=($E41*(1+$D$4)),"HABILITA","NO HABILITA")))</f>
        <v>NO OFERTADO</v>
      </c>
      <c r="BB41" s="129">
        <f>'PRECIOS UNITARIOS'!U41</f>
        <v>27109</v>
      </c>
      <c r="BC41" s="251" t="str">
        <f>'EV TECNICA'!AO41</f>
        <v>CUMPLE</v>
      </c>
      <c r="BD41" s="252" t="str">
        <f>+IF(BB41=0,"NO OFERTADO",IF(BC41="NO CUMPLE", NO HABILITA,IF(BB41&lt;=($E41*(1+$D$4)),"HABILITA","NO HABILITA")))</f>
        <v>NO HABILITA</v>
      </c>
      <c r="BE41" s="129">
        <f>'PRECIOS UNITARIOS'!V41</f>
        <v>0</v>
      </c>
      <c r="BF41" s="251">
        <f>'EV TECNICA'!AQ41</f>
        <v>0</v>
      </c>
      <c r="BG41" s="252" t="str">
        <f>+IF(BE41=0,"NO OFERTADO",IF(BF41="NO CUMPLE", NO HABILITA,IF(BE41&lt;=($E41*(1+$D$4)),"HABILITA","NO HABILITA")))</f>
        <v>NO OFERTADO</v>
      </c>
      <c r="BH41" s="129">
        <f>'PRECIOS UNITARIOS'!W41</f>
        <v>0</v>
      </c>
      <c r="BI41" s="251">
        <f>'EV TECNICA'!AS41</f>
        <v>0</v>
      </c>
      <c r="BJ41" s="252" t="str">
        <f>+IF(BH41=0,"NO OFERTADO",IF(BI41="NO CUMPLE", NO HABILITA,IF(BH41&lt;=($E41*(1+$D$4)),"HABILITA","NO HABILITA")))</f>
        <v>NO OFERTADO</v>
      </c>
      <c r="BK41" s="129">
        <f>'PRECIOS UNITARIOS'!X41</f>
        <v>0</v>
      </c>
      <c r="BL41" s="251">
        <f>'EV TECNICA'!AU41</f>
        <v>0</v>
      </c>
      <c r="BM41" s="252" t="str">
        <f>+IF(BK41=0,"NO OFERTADO",IF(BL41="NO CUMPLE", NO HABILITA,IF(BK41&lt;=($E41*(1+$D$4)),"HABILITA","NO HABILITA")))</f>
        <v>NO OFERTADO</v>
      </c>
      <c r="BN41" s="129">
        <f>'PRECIOS UNITARIOS'!Y41</f>
        <v>0</v>
      </c>
      <c r="BO41" s="251">
        <f>'EV TECNICA'!AW41</f>
        <v>0</v>
      </c>
      <c r="BP41" s="252" t="str">
        <f>+IF(BN41=0,"NO OFERTADO",IF(BO41="NO CUMPLE", NO HABILITA,IF(BN41&lt;=($E41*(1+$D$4)),"HABILITA","NO HABILITA")))</f>
        <v>NO OFERTADO</v>
      </c>
      <c r="BQ41" s="129">
        <f>'PRECIOS UNITARIOS'!Z41</f>
        <v>72957</v>
      </c>
      <c r="BR41" s="251" t="str">
        <f>'EV TECNICA'!AY41</f>
        <v>CUMPLE</v>
      </c>
      <c r="BS41" s="252" t="str">
        <f>+IF(BQ41=0,"NO OFERTADO",IF(BR41="NO CUMPLE", NO HABILITA,IF(BQ41&lt;=($E41*(1+$D$4)),"HABILITA","NO HABILITA")))</f>
        <v>NO HABILITA</v>
      </c>
      <c r="BT41" s="129">
        <f>'PRECIOS UNITARIOS'!AA41</f>
        <v>0</v>
      </c>
      <c r="BU41" s="251">
        <f>'EV TECNICA'!BA41</f>
        <v>0</v>
      </c>
      <c r="BV41" s="252" t="str">
        <f>+IF(BT41=0,"NO OFERTADO",IF(BU41="NO CUMPLE", NO HABILITA,IF(BT41&lt;=($E41*(1+$D$4)),"HABILITA","NO HABILITA")))</f>
        <v>NO OFERTADO</v>
      </c>
      <c r="BW41" s="129">
        <f>'PRECIOS UNITARIOS'!AB41</f>
        <v>0</v>
      </c>
      <c r="BX41" s="251">
        <f>'EV TECNICA'!BC41</f>
        <v>0</v>
      </c>
      <c r="BY41" s="252" t="str">
        <f>+IF(BW41=0,"NO OFERTADO",IF(BX41="NO CUMPLE", NO HABILITA,IF(BW41&lt;=($E41*(1+$D$4)),"HABILITA","NO HABILITA")))</f>
        <v>NO OFERTADO</v>
      </c>
      <c r="BZ41" s="129">
        <f>'PRECIOS UNITARIOS'!AC41</f>
        <v>0</v>
      </c>
      <c r="CA41" s="251" t="str">
        <f>'EV TECNICA'!BE41</f>
        <v>NO CUMPLE</v>
      </c>
      <c r="CB41" s="252" t="s">
        <v>606</v>
      </c>
      <c r="CC41" s="129">
        <f>'PRECIOS UNITARIOS'!AD41</f>
        <v>0</v>
      </c>
      <c r="CD41" s="251">
        <f>'EV TECNICA'!BG41</f>
        <v>0</v>
      </c>
      <c r="CE41" s="252" t="str">
        <f>+IF(CC41=0,"NO OFERTADO",IF(CD41="NO CUMPLE", NO HABILITA,IF(CC41&lt;=($E41*(1+$D$4)),"HABILITA","NO HABILITA")))</f>
        <v>NO OFERTADO</v>
      </c>
      <c r="CF41" s="129">
        <f>'PRECIOS UNITARIOS'!AE41</f>
        <v>0</v>
      </c>
      <c r="CG41" s="251">
        <f>'EV TECNICA'!BI41</f>
        <v>0</v>
      </c>
      <c r="CH41" s="252" t="str">
        <f>+IF(CF41=0,"NO OFERTADO",IF(CG41="NO CUMPLE", NO HABILITA,IF(CF41&lt;=($E41*(1+$D$4)),"HABILITA","NO HABILITA")))</f>
        <v>NO OFERTADO</v>
      </c>
    </row>
    <row r="42" spans="1:86" s="40" customFormat="1" ht="38.25" x14ac:dyDescent="0.2">
      <c r="A42" s="103">
        <v>33</v>
      </c>
      <c r="B42" s="202" t="s">
        <v>89</v>
      </c>
      <c r="C42" s="121" t="s">
        <v>87</v>
      </c>
      <c r="D42" s="146">
        <v>1</v>
      </c>
      <c r="E42" s="25">
        <v>73089</v>
      </c>
      <c r="F42" s="129">
        <f>'PRECIOS UNITARIOS'!E42</f>
        <v>0</v>
      </c>
      <c r="G42" s="251">
        <f>'EV TECNICA'!I42</f>
        <v>0</v>
      </c>
      <c r="H42" s="252" t="str">
        <f>+IF(F42=0,"NO OFERTADO",IF(G42="NO CUMPLE", NO HABILITA,IF(F42&lt;=($E42*(1+$D$4)),"HABILITA","NO HABILITA")))</f>
        <v>NO OFERTADO</v>
      </c>
      <c r="I42" s="129">
        <f>'PRECIOS UNITARIOS'!F42</f>
        <v>0</v>
      </c>
      <c r="J42" s="251">
        <f>'EV TECNICA'!K42</f>
        <v>0</v>
      </c>
      <c r="K42" s="252" t="str">
        <f>+IF(I42=0,"NO OFERTADO",IF(J42="NO CUMPLE", NO HABILITA,IF(I42&lt;=($E42*(1+$D$4)),"HABILITA","NO HABILITA")))</f>
        <v>NO OFERTADO</v>
      </c>
      <c r="L42" s="129">
        <f>'PRECIOS UNITARIOS'!G42</f>
        <v>0</v>
      </c>
      <c r="M42" s="251">
        <f>'EV TECNICA'!M42</f>
        <v>0</v>
      </c>
      <c r="N42" s="252" t="str">
        <f>+IF(L42=0,"NO OFERTADO",IF(M42="NO CUMPLE", NO HABILITA,IF(L42&lt;=($E42*(1+$D$4)),"HABILITA","NO HABILITA")))</f>
        <v>NO OFERTADO</v>
      </c>
      <c r="O42" s="129">
        <f>'PRECIOS UNITARIOS'!H42</f>
        <v>0</v>
      </c>
      <c r="P42" s="251">
        <f>'EV TECNICA'!O42</f>
        <v>0</v>
      </c>
      <c r="Q42" s="252" t="str">
        <f>+IF(O42=0,"NO OFERTADO",IF(P42="NO CUMPLE", NO HABILITA,IF(O42&lt;=($E42*(1+$D$4)),"HABILITA","NO HABILITA")))</f>
        <v>NO OFERTADO</v>
      </c>
      <c r="R42" s="129">
        <f>'PRECIOS UNITARIOS'!I42</f>
        <v>0</v>
      </c>
      <c r="S42" s="251">
        <f>'EV TECNICA'!Q42</f>
        <v>0</v>
      </c>
      <c r="T42" s="252" t="str">
        <f>+IF(R42=0,"NO OFERTADO",IF(S42="NO CUMPLE", NO HABILITA,IF(R42&lt;=($E42*(1+$D$4)),"HABILITA","NO HABILITA")))</f>
        <v>NO OFERTADO</v>
      </c>
      <c r="U42" s="129">
        <f>'PRECIOS UNITARIOS'!J42</f>
        <v>0</v>
      </c>
      <c r="V42" s="251">
        <f>'EV TECNICA'!S42</f>
        <v>0</v>
      </c>
      <c r="W42" s="252" t="str">
        <f>+IF(U42=0,"NO OFERTADO",IF(V42="NO CUMPLE", NO HABILITA,IF(U42&lt;=($E42*(1+$D$4)),"HABILITA","NO HABILITA")))</f>
        <v>NO OFERTADO</v>
      </c>
      <c r="X42" s="129">
        <f>'PRECIOS UNITARIOS'!K42</f>
        <v>85760</v>
      </c>
      <c r="Y42" s="251" t="str">
        <f>'EV TECNICA'!U42</f>
        <v>CUMPLE</v>
      </c>
      <c r="Z42" s="252" t="str">
        <f>+IF(X42=0,"NO OFERTADO",IF(Y42="NO CUMPLE", NO HABILITA,IF(X42&lt;=($E42*(1+$D$4)),"HABILITA","NO HABILITA")))</f>
        <v>HABILITA</v>
      </c>
      <c r="AA42" s="129">
        <f>'PRECIOS UNITARIOS'!L42</f>
        <v>0</v>
      </c>
      <c r="AB42" s="251">
        <f>'EV TECNICA'!W42</f>
        <v>0</v>
      </c>
      <c r="AC42" s="252" t="str">
        <f>+IF(AA42=0,"NO OFERTADO",IF(AB42="NO CUMPLE", NO HABILITA,IF(AA42&lt;=($E42*(1+$D$4)),"HABILITA","NO HABILITA")))</f>
        <v>NO OFERTADO</v>
      </c>
      <c r="AD42" s="129">
        <f>'PRECIOS UNITARIOS'!M42</f>
        <v>0</v>
      </c>
      <c r="AE42" s="251">
        <f>'EV TECNICA'!Y42</f>
        <v>0</v>
      </c>
      <c r="AF42" s="252" t="str">
        <f>+IF(AD42=0,"NO OFERTADO",IF(AE42="NO CUMPLE", NO HABILITA,IF(AD42&lt;=($E42*(1+$D$4)),"HABILITA","NO HABILITA")))</f>
        <v>NO OFERTADO</v>
      </c>
      <c r="AG42" s="129">
        <f>'PRECIOS UNITARIOS'!N42</f>
        <v>0</v>
      </c>
      <c r="AH42" s="251">
        <f>'EV TECNICA'!AA42</f>
        <v>0</v>
      </c>
      <c r="AI42" s="252" t="str">
        <f>+IF(AG42=0,"NO OFERTADO",IF(AH42="NO CUMPLE", NO HABILITA,IF(AG42&lt;=($E42*(1+$D$4)),"HABILITA","NO HABILITA")))</f>
        <v>NO OFERTADO</v>
      </c>
      <c r="AJ42" s="129">
        <f>'PRECIOS UNITARIOS'!O42</f>
        <v>0</v>
      </c>
      <c r="AK42" s="251">
        <f>'EV TECNICA'!AC42</f>
        <v>0</v>
      </c>
      <c r="AL42" s="252" t="str">
        <f>+IF(AJ42=0,"NO OFERTADO",IF(AK42="NO CUMPLE", NO HABILITA,IF(AJ42&lt;=($E42*(1+$D$4)),"HABILITA","NO HABILITA")))</f>
        <v>NO OFERTADO</v>
      </c>
      <c r="AM42" s="129">
        <f>'PRECIOS UNITARIOS'!P42</f>
        <v>0</v>
      </c>
      <c r="AN42" s="251">
        <f>'EV TECNICA'!AE42</f>
        <v>0</v>
      </c>
      <c r="AO42" s="252" t="str">
        <f>+IF(AM42=0,"NO OFERTADO",IF(AN42="NO CUMPLE", NO HABILITA,IF(AM42&lt;=($E42*(1+$D$4)),"HABILITA","NO HABILITA")))</f>
        <v>NO OFERTADO</v>
      </c>
      <c r="AP42" s="129">
        <f>'PRECIOS UNITARIOS'!Q42</f>
        <v>0</v>
      </c>
      <c r="AQ42" s="251">
        <f>'EV TECNICA'!AG42</f>
        <v>0</v>
      </c>
      <c r="AR42" s="252" t="str">
        <f>+IF(AP42=0,"NO OFERTADO",IF(AQ42="NO CUMPLE", NO HABILITA,IF(AP42&lt;=($E42*(1+$D$4)),"HABILITA","NO HABILITA")))</f>
        <v>NO OFERTADO</v>
      </c>
      <c r="AS42" s="129">
        <f>'PRECIOS UNITARIOS'!R42</f>
        <v>0</v>
      </c>
      <c r="AT42" s="251">
        <f>'EV TECNICA'!AI42</f>
        <v>0</v>
      </c>
      <c r="AU42" s="252" t="str">
        <f>+IF(AS42=0,"NO OFERTADO",IF(AT42="NO CUMPLE", NO HABILITA,IF(AS42&lt;=($E42*(1+$D$4)),"HABILITA","NO HABILITA")))</f>
        <v>NO OFERTADO</v>
      </c>
      <c r="AV42" s="129">
        <f>'PRECIOS UNITARIOS'!S42</f>
        <v>0</v>
      </c>
      <c r="AW42" s="251">
        <f>'EV TECNICA'!AK42</f>
        <v>0</v>
      </c>
      <c r="AX42" s="252" t="str">
        <f>+IF(AV42=0,"NO OFERTADO",IF(AW42="NO CUMPLE", NO HABILITA,IF(AV42&lt;=($E42*(1+$D$4)),"HABILITA","NO HABILITA")))</f>
        <v>NO OFERTADO</v>
      </c>
      <c r="AY42" s="129">
        <f>'PRECIOS UNITARIOS'!T42</f>
        <v>0</v>
      </c>
      <c r="AZ42" s="251">
        <f>'EV TECNICA'!AM42</f>
        <v>0</v>
      </c>
      <c r="BA42" s="252" t="str">
        <f>+IF(AY42=0,"NO OFERTADO",IF(AZ42="NO CUMPLE", NO HABILITA,IF(AY42&lt;=($E42*(1+$D$4)),"HABILITA","NO HABILITA")))</f>
        <v>NO OFERTADO</v>
      </c>
      <c r="BB42" s="129">
        <f>'PRECIOS UNITARIOS'!U42</f>
        <v>0</v>
      </c>
      <c r="BC42" s="251">
        <f>'EV TECNICA'!AO42</f>
        <v>0</v>
      </c>
      <c r="BD42" s="252" t="str">
        <f>+IF(BB42=0,"NO OFERTADO",IF(BC42="NO CUMPLE", NO HABILITA,IF(BB42&lt;=($E42*(1+$D$4)),"HABILITA","NO HABILITA")))</f>
        <v>NO OFERTADO</v>
      </c>
      <c r="BE42" s="129">
        <f>'PRECIOS UNITARIOS'!V42</f>
        <v>0</v>
      </c>
      <c r="BF42" s="251">
        <f>'EV TECNICA'!AQ42</f>
        <v>0</v>
      </c>
      <c r="BG42" s="252" t="str">
        <f>+IF(BE42=0,"NO OFERTADO",IF(BF42="NO CUMPLE", NO HABILITA,IF(BE42&lt;=($E42*(1+$D$4)),"HABILITA","NO HABILITA")))</f>
        <v>NO OFERTADO</v>
      </c>
      <c r="BH42" s="129">
        <f>'PRECIOS UNITARIOS'!W42</f>
        <v>0</v>
      </c>
      <c r="BI42" s="251">
        <f>'EV TECNICA'!AS42</f>
        <v>0</v>
      </c>
      <c r="BJ42" s="252" t="str">
        <f>+IF(BH42=0,"NO OFERTADO",IF(BI42="NO CUMPLE", NO HABILITA,IF(BH42&lt;=($E42*(1+$D$4)),"HABILITA","NO HABILITA")))</f>
        <v>NO OFERTADO</v>
      </c>
      <c r="BK42" s="129">
        <f>'PRECIOS UNITARIOS'!X42</f>
        <v>0</v>
      </c>
      <c r="BL42" s="251">
        <f>'EV TECNICA'!AU42</f>
        <v>0</v>
      </c>
      <c r="BM42" s="252" t="str">
        <f>+IF(BK42=0,"NO OFERTADO",IF(BL42="NO CUMPLE", NO HABILITA,IF(BK42&lt;=($E42*(1+$D$4)),"HABILITA","NO HABILITA")))</f>
        <v>NO OFERTADO</v>
      </c>
      <c r="BN42" s="129">
        <f>'PRECIOS UNITARIOS'!Y42</f>
        <v>0</v>
      </c>
      <c r="BO42" s="251">
        <f>'EV TECNICA'!AW42</f>
        <v>0</v>
      </c>
      <c r="BP42" s="252" t="str">
        <f>+IF(BN42=0,"NO OFERTADO",IF(BO42="NO CUMPLE", NO HABILITA,IF(BN42&lt;=($E42*(1+$D$4)),"HABILITA","NO HABILITA")))</f>
        <v>NO OFERTADO</v>
      </c>
      <c r="BQ42" s="129">
        <f>'PRECIOS UNITARIOS'!Z42</f>
        <v>75000</v>
      </c>
      <c r="BR42" s="251" t="str">
        <f>'EV TECNICA'!AY42</f>
        <v>CUMPLE</v>
      </c>
      <c r="BS42" s="252" t="str">
        <f>+IF(BQ42=0,"NO OFERTADO",IF(BR42="NO CUMPLE", NO HABILITA,IF(BQ42&lt;=($E42*(1+$D$4)),"HABILITA","NO HABILITA")))</f>
        <v>HABILITA</v>
      </c>
      <c r="BT42" s="129">
        <f>'PRECIOS UNITARIOS'!AA42</f>
        <v>0</v>
      </c>
      <c r="BU42" s="251">
        <f>'EV TECNICA'!BA42</f>
        <v>0</v>
      </c>
      <c r="BV42" s="252" t="str">
        <f>+IF(BT42=0,"NO OFERTADO",IF(BU42="NO CUMPLE", NO HABILITA,IF(BT42&lt;=($E42*(1+$D$4)),"HABILITA","NO HABILITA")))</f>
        <v>NO OFERTADO</v>
      </c>
      <c r="BW42" s="129">
        <f>'PRECIOS UNITARIOS'!AB42</f>
        <v>0</v>
      </c>
      <c r="BX42" s="251">
        <f>'EV TECNICA'!BC42</f>
        <v>0</v>
      </c>
      <c r="BY42" s="252" t="str">
        <f>+IF(BW42=0,"NO OFERTADO",IF(BX42="NO CUMPLE", NO HABILITA,IF(BW42&lt;=($E42*(1+$D$4)),"HABILITA","NO HABILITA")))</f>
        <v>NO OFERTADO</v>
      </c>
      <c r="BZ42" s="129">
        <f>'PRECIOS UNITARIOS'!AC42</f>
        <v>0</v>
      </c>
      <c r="CA42" s="251">
        <f>'EV TECNICA'!BE42</f>
        <v>0</v>
      </c>
      <c r="CB42" s="252" t="str">
        <f>+IF(BZ42=0,"NO OFERTADO",IF(CA42="NO CUMPLE", NO HABILITA,IF(BZ42&lt;=($E42*(1+$D$4)),"HABILITA","NO HABILITA")))</f>
        <v>NO OFERTADO</v>
      </c>
      <c r="CC42" s="129">
        <f>'PRECIOS UNITARIOS'!AD42</f>
        <v>0</v>
      </c>
      <c r="CD42" s="251">
        <f>'EV TECNICA'!BG42</f>
        <v>0</v>
      </c>
      <c r="CE42" s="252" t="str">
        <f>+IF(CC42=0,"NO OFERTADO",IF(CD42="NO CUMPLE", NO HABILITA,IF(CC42&lt;=($E42*(1+$D$4)),"HABILITA","NO HABILITA")))</f>
        <v>NO OFERTADO</v>
      </c>
      <c r="CF42" s="129">
        <f>'PRECIOS UNITARIOS'!AE42</f>
        <v>0</v>
      </c>
      <c r="CG42" s="251">
        <f>'EV TECNICA'!BI42</f>
        <v>0</v>
      </c>
      <c r="CH42" s="252" t="str">
        <f>+IF(CF42=0,"NO OFERTADO",IF(CG42="NO CUMPLE", NO HABILITA,IF(CF42&lt;=($E42*(1+$D$4)),"HABILITA","NO HABILITA")))</f>
        <v>NO OFERTADO</v>
      </c>
    </row>
    <row r="43" spans="1:86" s="40" customFormat="1" ht="25.5" x14ac:dyDescent="0.2">
      <c r="A43" s="103">
        <v>34</v>
      </c>
      <c r="B43" s="202" t="s">
        <v>90</v>
      </c>
      <c r="C43" s="121" t="s">
        <v>87</v>
      </c>
      <c r="D43" s="146">
        <v>1</v>
      </c>
      <c r="E43" s="25">
        <v>1428</v>
      </c>
      <c r="F43" s="129">
        <f>'PRECIOS UNITARIOS'!E43</f>
        <v>1400</v>
      </c>
      <c r="G43" s="251" t="str">
        <f>'EV TECNICA'!I43</f>
        <v xml:space="preserve">CUMPLE </v>
      </c>
      <c r="H43" s="252" t="str">
        <f>+IF(F43=0,"NO OFERTADO",IF(G43="NO CUMPLE", NO HABILITA,IF(F43&lt;=($E43*(1+$D$4)),"HABILITA","NO HABILITA")))</f>
        <v>HABILITA</v>
      </c>
      <c r="I43" s="129">
        <f>'PRECIOS UNITARIOS'!F43</f>
        <v>0</v>
      </c>
      <c r="J43" s="251">
        <f>'EV TECNICA'!K43</f>
        <v>0</v>
      </c>
      <c r="K43" s="252" t="str">
        <f>+IF(I43=0,"NO OFERTADO",IF(J43="NO CUMPLE", NO HABILITA,IF(I43&lt;=($E43*(1+$D$4)),"HABILITA","NO HABILITA")))</f>
        <v>NO OFERTADO</v>
      </c>
      <c r="L43" s="129">
        <f>'PRECIOS UNITARIOS'!G43</f>
        <v>0</v>
      </c>
      <c r="M43" s="251">
        <f>'EV TECNICA'!M43</f>
        <v>0</v>
      </c>
      <c r="N43" s="252" t="str">
        <f>+IF(L43=0,"NO OFERTADO",IF(M43="NO CUMPLE", NO HABILITA,IF(L43&lt;=($E43*(1+$D$4)),"HABILITA","NO HABILITA")))</f>
        <v>NO OFERTADO</v>
      </c>
      <c r="O43" s="129">
        <f>'PRECIOS UNITARIOS'!H43</f>
        <v>0</v>
      </c>
      <c r="P43" s="251">
        <f>'EV TECNICA'!O43</f>
        <v>0</v>
      </c>
      <c r="Q43" s="252" t="str">
        <f>+IF(O43=0,"NO OFERTADO",IF(P43="NO CUMPLE", NO HABILITA,IF(O43&lt;=($E43*(1+$D$4)),"HABILITA","NO HABILITA")))</f>
        <v>NO OFERTADO</v>
      </c>
      <c r="R43" s="129">
        <f>'PRECIOS UNITARIOS'!I43</f>
        <v>0</v>
      </c>
      <c r="S43" s="251">
        <f>'EV TECNICA'!Q43</f>
        <v>0</v>
      </c>
      <c r="T43" s="252" t="str">
        <f>+IF(R43=0,"NO OFERTADO",IF(S43="NO CUMPLE", NO HABILITA,IF(R43&lt;=($E43*(1+$D$4)),"HABILITA","NO HABILITA")))</f>
        <v>NO OFERTADO</v>
      </c>
      <c r="U43" s="129">
        <f>'PRECIOS UNITARIOS'!J43</f>
        <v>0</v>
      </c>
      <c r="V43" s="251">
        <f>'EV TECNICA'!S43</f>
        <v>0</v>
      </c>
      <c r="W43" s="252" t="str">
        <f>+IF(U43=0,"NO OFERTADO",IF(V43="NO CUMPLE", NO HABILITA,IF(U43&lt;=($E43*(1+$D$4)),"HABILITA","NO HABILITA")))</f>
        <v>NO OFERTADO</v>
      </c>
      <c r="X43" s="129">
        <f>'PRECIOS UNITARIOS'!K43</f>
        <v>2480</v>
      </c>
      <c r="Y43" s="251" t="str">
        <f>'EV TECNICA'!U43</f>
        <v>CUMPLE</v>
      </c>
      <c r="Z43" s="252" t="str">
        <f>+IF(X43=0,"NO OFERTADO",IF(Y43="NO CUMPLE", NO HABILITA,IF(X43&lt;=($E43*(1+$D$4)),"HABILITA","NO HABILITA")))</f>
        <v>NO HABILITA</v>
      </c>
      <c r="AA43" s="129">
        <f>'PRECIOS UNITARIOS'!L43</f>
        <v>0</v>
      </c>
      <c r="AB43" s="251">
        <f>'EV TECNICA'!W43</f>
        <v>0</v>
      </c>
      <c r="AC43" s="252" t="str">
        <f>+IF(AA43=0,"NO OFERTADO",IF(AB43="NO CUMPLE", NO HABILITA,IF(AA43&lt;=($E43*(1+$D$4)),"HABILITA","NO HABILITA")))</f>
        <v>NO OFERTADO</v>
      </c>
      <c r="AD43" s="129">
        <f>'PRECIOS UNITARIOS'!M43</f>
        <v>3158</v>
      </c>
      <c r="AE43" s="251" t="str">
        <f>'EV TECNICA'!Y43</f>
        <v>CUMPLE</v>
      </c>
      <c r="AF43" s="252" t="str">
        <f>+IF(AD43=0,"NO OFERTADO",IF(AE43="NO CUMPLE", NO HABILITA,IF(AD43&lt;=($E43*(1+$D$4)),"HABILITA","NO HABILITA")))</f>
        <v>NO HABILITA</v>
      </c>
      <c r="AG43" s="129">
        <f>'PRECIOS UNITARIOS'!N43</f>
        <v>0</v>
      </c>
      <c r="AH43" s="251">
        <f>'EV TECNICA'!AA43</f>
        <v>0</v>
      </c>
      <c r="AI43" s="252" t="str">
        <f>+IF(AG43=0,"NO OFERTADO",IF(AH43="NO CUMPLE", NO HABILITA,IF(AG43&lt;=($E43*(1+$D$4)),"HABILITA","NO HABILITA")))</f>
        <v>NO OFERTADO</v>
      </c>
      <c r="AJ43" s="129">
        <f>'PRECIOS UNITARIOS'!O43</f>
        <v>0</v>
      </c>
      <c r="AK43" s="251">
        <f>'EV TECNICA'!AC43</f>
        <v>0</v>
      </c>
      <c r="AL43" s="252" t="str">
        <f>+IF(AJ43=0,"NO OFERTADO",IF(AK43="NO CUMPLE", NO HABILITA,IF(AJ43&lt;=($E43*(1+$D$4)),"HABILITA","NO HABILITA")))</f>
        <v>NO OFERTADO</v>
      </c>
      <c r="AM43" s="129">
        <f>'PRECIOS UNITARIOS'!P43</f>
        <v>0</v>
      </c>
      <c r="AN43" s="251">
        <f>'EV TECNICA'!AE43</f>
        <v>0</v>
      </c>
      <c r="AO43" s="252" t="str">
        <f>+IF(AM43=0,"NO OFERTADO",IF(AN43="NO CUMPLE", NO HABILITA,IF(AM43&lt;=($E43*(1+$D$4)),"HABILITA","NO HABILITA")))</f>
        <v>NO OFERTADO</v>
      </c>
      <c r="AP43" s="129">
        <f>'PRECIOS UNITARIOS'!Q43</f>
        <v>0</v>
      </c>
      <c r="AQ43" s="251" t="str">
        <f>'EV TECNICA'!AG43</f>
        <v>NO CUMPLE</v>
      </c>
      <c r="AR43" s="252" t="s">
        <v>606</v>
      </c>
      <c r="AS43" s="129">
        <f>'PRECIOS UNITARIOS'!R43</f>
        <v>0</v>
      </c>
      <c r="AT43" s="251">
        <f>'EV TECNICA'!AI43</f>
        <v>0</v>
      </c>
      <c r="AU43" s="252" t="str">
        <f>+IF(AS43=0,"NO OFERTADO",IF(AT43="NO CUMPLE", NO HABILITA,IF(AS43&lt;=($E43*(1+$D$4)),"HABILITA","NO HABILITA")))</f>
        <v>NO OFERTADO</v>
      </c>
      <c r="AV43" s="129">
        <f>'PRECIOS UNITARIOS'!S43</f>
        <v>0</v>
      </c>
      <c r="AW43" s="251">
        <f>'EV TECNICA'!AK43</f>
        <v>0</v>
      </c>
      <c r="AX43" s="252" t="str">
        <f>+IF(AV43=0,"NO OFERTADO",IF(AW43="NO CUMPLE", NO HABILITA,IF(AV43&lt;=($E43*(1+$D$4)),"HABILITA","NO HABILITA")))</f>
        <v>NO OFERTADO</v>
      </c>
      <c r="AY43" s="129">
        <f>'PRECIOS UNITARIOS'!T43</f>
        <v>0</v>
      </c>
      <c r="AZ43" s="251">
        <f>'EV TECNICA'!AM43</f>
        <v>0</v>
      </c>
      <c r="BA43" s="252" t="str">
        <f>+IF(AY43=0,"NO OFERTADO",IF(AZ43="NO CUMPLE", NO HABILITA,IF(AY43&lt;=($E43*(1+$D$4)),"HABILITA","NO HABILITA")))</f>
        <v>NO OFERTADO</v>
      </c>
      <c r="BB43" s="129">
        <f>'PRECIOS UNITARIOS'!U43</f>
        <v>2945</v>
      </c>
      <c r="BC43" s="251" t="str">
        <f>'EV TECNICA'!AO43</f>
        <v>CUMPLE</v>
      </c>
      <c r="BD43" s="252" t="str">
        <f>+IF(BB43=0,"NO OFERTADO",IF(BC43="NO CUMPLE", NO HABILITA,IF(BB43&lt;=($E43*(1+$D$4)),"HABILITA","NO HABILITA")))</f>
        <v>NO HABILITA</v>
      </c>
      <c r="BE43" s="129">
        <f>'PRECIOS UNITARIOS'!V43</f>
        <v>0</v>
      </c>
      <c r="BF43" s="251">
        <f>'EV TECNICA'!AQ43</f>
        <v>0</v>
      </c>
      <c r="BG43" s="252" t="str">
        <f>+IF(BE43=0,"NO OFERTADO",IF(BF43="NO CUMPLE", NO HABILITA,IF(BE43&lt;=($E43*(1+$D$4)),"HABILITA","NO HABILITA")))</f>
        <v>NO OFERTADO</v>
      </c>
      <c r="BH43" s="129">
        <f>'PRECIOS UNITARIOS'!W43</f>
        <v>0</v>
      </c>
      <c r="BI43" s="251">
        <f>'EV TECNICA'!AS43</f>
        <v>0</v>
      </c>
      <c r="BJ43" s="252" t="str">
        <f>+IF(BH43=0,"NO OFERTADO",IF(BI43="NO CUMPLE", NO HABILITA,IF(BH43&lt;=($E43*(1+$D$4)),"HABILITA","NO HABILITA")))</f>
        <v>NO OFERTADO</v>
      </c>
      <c r="BK43" s="129">
        <f>'PRECIOS UNITARIOS'!X43</f>
        <v>1950</v>
      </c>
      <c r="BL43" s="251" t="str">
        <f>'EV TECNICA'!AU43</f>
        <v>CUMPLE</v>
      </c>
      <c r="BM43" s="252" t="str">
        <f>+IF(BK43=0,"NO OFERTADO",IF(BL43="NO CUMPLE", NO HABILITA,IF(BK43&lt;=($E43*(1+$D$4)),"HABILITA","NO HABILITA")))</f>
        <v>NO HABILITA</v>
      </c>
      <c r="BN43" s="129">
        <f>'PRECIOS UNITARIOS'!Y43</f>
        <v>0</v>
      </c>
      <c r="BO43" s="251">
        <f>'EV TECNICA'!AW43</f>
        <v>0</v>
      </c>
      <c r="BP43" s="252" t="str">
        <f>+IF(BN43=0,"NO OFERTADO",IF(BO43="NO CUMPLE", NO HABILITA,IF(BN43&lt;=($E43*(1+$D$4)),"HABILITA","NO HABILITA")))</f>
        <v>NO OFERTADO</v>
      </c>
      <c r="BQ43" s="129">
        <f>'PRECIOS UNITARIOS'!Z43</f>
        <v>4552</v>
      </c>
      <c r="BR43" s="251" t="str">
        <f>'EV TECNICA'!AY43</f>
        <v>CUMPLE</v>
      </c>
      <c r="BS43" s="252" t="str">
        <f>+IF(BQ43=0,"NO OFERTADO",IF(BR43="NO CUMPLE", NO HABILITA,IF(BQ43&lt;=($E43*(1+$D$4)),"HABILITA","NO HABILITA")))</f>
        <v>NO HABILITA</v>
      </c>
      <c r="BT43" s="129">
        <f>'PRECIOS UNITARIOS'!AA43</f>
        <v>0</v>
      </c>
      <c r="BU43" s="251">
        <f>'EV TECNICA'!BA43</f>
        <v>0</v>
      </c>
      <c r="BV43" s="252" t="str">
        <f>+IF(BT43=0,"NO OFERTADO",IF(BU43="NO CUMPLE", NO HABILITA,IF(BT43&lt;=($E43*(1+$D$4)),"HABILITA","NO HABILITA")))</f>
        <v>NO OFERTADO</v>
      </c>
      <c r="BW43" s="129">
        <f>'PRECIOS UNITARIOS'!AB43</f>
        <v>0</v>
      </c>
      <c r="BX43" s="251">
        <f>'EV TECNICA'!BC43</f>
        <v>0</v>
      </c>
      <c r="BY43" s="252" t="str">
        <f>+IF(BW43=0,"NO OFERTADO",IF(BX43="NO CUMPLE", NO HABILITA,IF(BW43&lt;=($E43*(1+$D$4)),"HABILITA","NO HABILITA")))</f>
        <v>NO OFERTADO</v>
      </c>
      <c r="BZ43" s="129">
        <f>'PRECIOS UNITARIOS'!AC43</f>
        <v>0</v>
      </c>
      <c r="CA43" s="251">
        <f>'EV TECNICA'!BE43</f>
        <v>0</v>
      </c>
      <c r="CB43" s="252" t="str">
        <f>+IF(BZ43=0,"NO OFERTADO",IF(CA43="NO CUMPLE", NO HABILITA,IF(BZ43&lt;=($E43*(1+$D$4)),"HABILITA","NO HABILITA")))</f>
        <v>NO OFERTADO</v>
      </c>
      <c r="CC43" s="129">
        <f>'PRECIOS UNITARIOS'!AD43</f>
        <v>0</v>
      </c>
      <c r="CD43" s="251">
        <f>'EV TECNICA'!BG43</f>
        <v>0</v>
      </c>
      <c r="CE43" s="252" t="str">
        <f>+IF(CC43=0,"NO OFERTADO",IF(CD43="NO CUMPLE", NO HABILITA,IF(CC43&lt;=($E43*(1+$D$4)),"HABILITA","NO HABILITA")))</f>
        <v>NO OFERTADO</v>
      </c>
      <c r="CF43" s="129">
        <f>'PRECIOS UNITARIOS'!AE43</f>
        <v>0</v>
      </c>
      <c r="CG43" s="251">
        <f>'EV TECNICA'!BI43</f>
        <v>0</v>
      </c>
      <c r="CH43" s="252" t="str">
        <f>+IF(CF43=0,"NO OFERTADO",IF(CG43="NO CUMPLE", NO HABILITA,IF(CF43&lt;=($E43*(1+$D$4)),"HABILITA","NO HABILITA")))</f>
        <v>NO OFERTADO</v>
      </c>
    </row>
    <row r="44" spans="1:86" s="40" customFormat="1" ht="63.75" x14ac:dyDescent="0.2">
      <c r="A44" s="103">
        <v>35</v>
      </c>
      <c r="B44" s="202" t="s">
        <v>91</v>
      </c>
      <c r="C44" s="121" t="s">
        <v>87</v>
      </c>
      <c r="D44" s="146">
        <v>1</v>
      </c>
      <c r="E44" s="25">
        <v>3362</v>
      </c>
      <c r="F44" s="129">
        <f>'PRECIOS UNITARIOS'!E44</f>
        <v>0</v>
      </c>
      <c r="G44" s="251" t="str">
        <f>'EV TECNICA'!I44</f>
        <v>NO CUMPLE</v>
      </c>
      <c r="H44" s="252" t="s">
        <v>606</v>
      </c>
      <c r="I44" s="129">
        <f>'PRECIOS UNITARIOS'!F44</f>
        <v>0</v>
      </c>
      <c r="J44" s="251">
        <f>'EV TECNICA'!K44</f>
        <v>0</v>
      </c>
      <c r="K44" s="252" t="str">
        <f>+IF(I44=0,"NO OFERTADO",IF(J44="NO CUMPLE", NO HABILITA,IF(I44&lt;=($E44*(1+$D$4)),"HABILITA","NO HABILITA")))</f>
        <v>NO OFERTADO</v>
      </c>
      <c r="L44" s="129">
        <f>'PRECIOS UNITARIOS'!G44</f>
        <v>0</v>
      </c>
      <c r="M44" s="251">
        <f>'EV TECNICA'!M44</f>
        <v>0</v>
      </c>
      <c r="N44" s="252" t="str">
        <f>+IF(L44=0,"NO OFERTADO",IF(M44="NO CUMPLE", NO HABILITA,IF(L44&lt;=($E44*(1+$D$4)),"HABILITA","NO HABILITA")))</f>
        <v>NO OFERTADO</v>
      </c>
      <c r="O44" s="129">
        <f>'PRECIOS UNITARIOS'!H44</f>
        <v>0</v>
      </c>
      <c r="P44" s="251">
        <f>'EV TECNICA'!O44</f>
        <v>0</v>
      </c>
      <c r="Q44" s="252" t="str">
        <f>+IF(O44=0,"NO OFERTADO",IF(P44="NO CUMPLE", NO HABILITA,IF(O44&lt;=($E44*(1+$D$4)),"HABILITA","NO HABILITA")))</f>
        <v>NO OFERTADO</v>
      </c>
      <c r="R44" s="129">
        <f>'PRECIOS UNITARIOS'!I44</f>
        <v>0</v>
      </c>
      <c r="S44" s="251">
        <f>'EV TECNICA'!Q44</f>
        <v>0</v>
      </c>
      <c r="T44" s="252" t="str">
        <f>+IF(R44=0,"NO OFERTADO",IF(S44="NO CUMPLE", NO HABILITA,IF(R44&lt;=($E44*(1+$D$4)),"HABILITA","NO HABILITA")))</f>
        <v>NO OFERTADO</v>
      </c>
      <c r="U44" s="129">
        <f>'PRECIOS UNITARIOS'!J44</f>
        <v>0</v>
      </c>
      <c r="V44" s="251">
        <f>'EV TECNICA'!S44</f>
        <v>0</v>
      </c>
      <c r="W44" s="252" t="str">
        <f>+IF(U44=0,"NO OFERTADO",IF(V44="NO CUMPLE", NO HABILITA,IF(U44&lt;=($E44*(1+$D$4)),"HABILITA","NO HABILITA")))</f>
        <v>NO OFERTADO</v>
      </c>
      <c r="X44" s="129">
        <f>'PRECIOS UNITARIOS'!K44</f>
        <v>0</v>
      </c>
      <c r="Y44" s="251">
        <f>'EV TECNICA'!U44</f>
        <v>0</v>
      </c>
      <c r="Z44" s="252" t="str">
        <f>+IF(X44=0,"NO OFERTADO",IF(Y44="NO CUMPLE", NO HABILITA,IF(X44&lt;=($E44*(1+$D$4)),"HABILITA","NO HABILITA")))</f>
        <v>NO OFERTADO</v>
      </c>
      <c r="AA44" s="129">
        <f>'PRECIOS UNITARIOS'!L44</f>
        <v>0</v>
      </c>
      <c r="AB44" s="251">
        <f>'EV TECNICA'!W44</f>
        <v>0</v>
      </c>
      <c r="AC44" s="252" t="str">
        <f>+IF(AA44=0,"NO OFERTADO",IF(AB44="NO CUMPLE", NO HABILITA,IF(AA44&lt;=($E44*(1+$D$4)),"HABILITA","NO HABILITA")))</f>
        <v>NO OFERTADO</v>
      </c>
      <c r="AD44" s="129">
        <f>'PRECIOS UNITARIOS'!M44</f>
        <v>3309</v>
      </c>
      <c r="AE44" s="251" t="str">
        <f>'EV TECNICA'!Y44</f>
        <v xml:space="preserve">CUMPLE </v>
      </c>
      <c r="AF44" s="252" t="str">
        <f>+IF(AD44=0,"NO OFERTADO",IF(AE44="NO CUMPLE", NO HABILITA,IF(AD44&lt;=($E44*(1+$D$4)),"HABILITA","NO HABILITA")))</f>
        <v>HABILITA</v>
      </c>
      <c r="AG44" s="129">
        <f>'PRECIOS UNITARIOS'!N44</f>
        <v>0</v>
      </c>
      <c r="AH44" s="251">
        <f>'EV TECNICA'!AA44</f>
        <v>0</v>
      </c>
      <c r="AI44" s="252" t="str">
        <f>+IF(AG44=0,"NO OFERTADO",IF(AH44="NO CUMPLE", NO HABILITA,IF(AG44&lt;=($E44*(1+$D$4)),"HABILITA","NO HABILITA")))</f>
        <v>NO OFERTADO</v>
      </c>
      <c r="AJ44" s="129">
        <f>'PRECIOS UNITARIOS'!O44</f>
        <v>0</v>
      </c>
      <c r="AK44" s="251">
        <f>'EV TECNICA'!AC44</f>
        <v>0</v>
      </c>
      <c r="AL44" s="252" t="str">
        <f>+IF(AJ44=0,"NO OFERTADO",IF(AK44="NO CUMPLE", NO HABILITA,IF(AJ44&lt;=($E44*(1+$D$4)),"HABILITA","NO HABILITA")))</f>
        <v>NO OFERTADO</v>
      </c>
      <c r="AM44" s="129">
        <f>'PRECIOS UNITARIOS'!P44</f>
        <v>0</v>
      </c>
      <c r="AN44" s="251">
        <f>'EV TECNICA'!AE44</f>
        <v>0</v>
      </c>
      <c r="AO44" s="252" t="str">
        <f>+IF(AM44=0,"NO OFERTADO",IF(AN44="NO CUMPLE", NO HABILITA,IF(AM44&lt;=($E44*(1+$D$4)),"HABILITA","NO HABILITA")))</f>
        <v>NO OFERTADO</v>
      </c>
      <c r="AP44" s="129">
        <f>'PRECIOS UNITARIOS'!Q44</f>
        <v>0</v>
      </c>
      <c r="AQ44" s="251">
        <f>'EV TECNICA'!AG44</f>
        <v>0</v>
      </c>
      <c r="AR44" s="252" t="str">
        <f>+IF(AP44=0,"NO OFERTADO",IF(AQ44="NO CUMPLE", NO HABILITA,IF(AP44&lt;=($E44*(1+$D$4)),"HABILITA","NO HABILITA")))</f>
        <v>NO OFERTADO</v>
      </c>
      <c r="AS44" s="129">
        <f>'PRECIOS UNITARIOS'!R44</f>
        <v>0</v>
      </c>
      <c r="AT44" s="251">
        <f>'EV TECNICA'!AI44</f>
        <v>0</v>
      </c>
      <c r="AU44" s="252" t="str">
        <f>+IF(AS44=0,"NO OFERTADO",IF(AT44="NO CUMPLE", NO HABILITA,IF(AS44&lt;=($E44*(1+$D$4)),"HABILITA","NO HABILITA")))</f>
        <v>NO OFERTADO</v>
      </c>
      <c r="AV44" s="129">
        <f>'PRECIOS UNITARIOS'!S44</f>
        <v>0</v>
      </c>
      <c r="AW44" s="251">
        <f>'EV TECNICA'!AK44</f>
        <v>0</v>
      </c>
      <c r="AX44" s="252" t="str">
        <f>+IF(AV44=0,"NO OFERTADO",IF(AW44="NO CUMPLE", NO HABILITA,IF(AV44&lt;=($E44*(1+$D$4)),"HABILITA","NO HABILITA")))</f>
        <v>NO OFERTADO</v>
      </c>
      <c r="AY44" s="129">
        <f>'PRECIOS UNITARIOS'!T44</f>
        <v>0</v>
      </c>
      <c r="AZ44" s="251">
        <f>'EV TECNICA'!AM44</f>
        <v>0</v>
      </c>
      <c r="BA44" s="252" t="str">
        <f>+IF(AY44=0,"NO OFERTADO",IF(AZ44="NO CUMPLE", NO HABILITA,IF(AY44&lt;=($E44*(1+$D$4)),"HABILITA","NO HABILITA")))</f>
        <v>NO OFERTADO</v>
      </c>
      <c r="BB44" s="129">
        <f>'PRECIOS UNITARIOS'!U44</f>
        <v>0</v>
      </c>
      <c r="BC44" s="251">
        <f>'EV TECNICA'!AO44</f>
        <v>0</v>
      </c>
      <c r="BD44" s="252" t="str">
        <f>+IF(BB44=0,"NO OFERTADO",IF(BC44="NO CUMPLE", NO HABILITA,IF(BB44&lt;=($E44*(1+$D$4)),"HABILITA","NO HABILITA")))</f>
        <v>NO OFERTADO</v>
      </c>
      <c r="BE44" s="129">
        <f>'PRECIOS UNITARIOS'!V44</f>
        <v>0</v>
      </c>
      <c r="BF44" s="251">
        <f>'EV TECNICA'!AQ44</f>
        <v>0</v>
      </c>
      <c r="BG44" s="252" t="str">
        <f>+IF(BE44=0,"NO OFERTADO",IF(BF44="NO CUMPLE", NO HABILITA,IF(BE44&lt;=($E44*(1+$D$4)),"HABILITA","NO HABILITA")))</f>
        <v>NO OFERTADO</v>
      </c>
      <c r="BH44" s="129">
        <f>'PRECIOS UNITARIOS'!W44</f>
        <v>0</v>
      </c>
      <c r="BI44" s="251">
        <f>'EV TECNICA'!AS44</f>
        <v>0</v>
      </c>
      <c r="BJ44" s="252" t="str">
        <f>+IF(BH44=0,"NO OFERTADO",IF(BI44="NO CUMPLE", NO HABILITA,IF(BH44&lt;=($E44*(1+$D$4)),"HABILITA","NO HABILITA")))</f>
        <v>NO OFERTADO</v>
      </c>
      <c r="BK44" s="129">
        <f>'PRECIOS UNITARIOS'!X44</f>
        <v>0</v>
      </c>
      <c r="BL44" s="251" t="str">
        <f>'EV TECNICA'!AU44</f>
        <v>NO CUMPLE</v>
      </c>
      <c r="BM44" s="252" t="s">
        <v>606</v>
      </c>
      <c r="BN44" s="129">
        <f>'PRECIOS UNITARIOS'!Y44</f>
        <v>0</v>
      </c>
      <c r="BO44" s="251">
        <f>'EV TECNICA'!AW44</f>
        <v>0</v>
      </c>
      <c r="BP44" s="252" t="str">
        <f>+IF(BN44=0,"NO OFERTADO",IF(BO44="NO CUMPLE", NO HABILITA,IF(BN44&lt;=($E44*(1+$D$4)),"HABILITA","NO HABILITA")))</f>
        <v>NO OFERTADO</v>
      </c>
      <c r="BQ44" s="129">
        <f>'PRECIOS UNITARIOS'!Z44</f>
        <v>4552</v>
      </c>
      <c r="BR44" s="251" t="str">
        <f>'EV TECNICA'!AY44</f>
        <v>CUMPLE</v>
      </c>
      <c r="BS44" s="252" t="str">
        <f>+IF(BQ44=0,"NO OFERTADO",IF(BR44="NO CUMPLE", NO HABILITA,IF(BQ44&lt;=($E44*(1+$D$4)),"HABILITA","NO HABILITA")))</f>
        <v>NO HABILITA</v>
      </c>
      <c r="BT44" s="129">
        <f>'PRECIOS UNITARIOS'!AA44</f>
        <v>0</v>
      </c>
      <c r="BU44" s="251">
        <f>'EV TECNICA'!BA44</f>
        <v>0</v>
      </c>
      <c r="BV44" s="252" t="str">
        <f>+IF(BT44=0,"NO OFERTADO",IF(BU44="NO CUMPLE", NO HABILITA,IF(BT44&lt;=($E44*(1+$D$4)),"HABILITA","NO HABILITA")))</f>
        <v>NO OFERTADO</v>
      </c>
      <c r="BW44" s="129">
        <f>'PRECIOS UNITARIOS'!AB44</f>
        <v>0</v>
      </c>
      <c r="BX44" s="251">
        <f>'EV TECNICA'!BC44</f>
        <v>0</v>
      </c>
      <c r="BY44" s="252" t="str">
        <f>+IF(BW44=0,"NO OFERTADO",IF(BX44="NO CUMPLE", NO HABILITA,IF(BW44&lt;=($E44*(1+$D$4)),"HABILITA","NO HABILITA")))</f>
        <v>NO OFERTADO</v>
      </c>
      <c r="BZ44" s="129">
        <f>'PRECIOS UNITARIOS'!AC44</f>
        <v>0</v>
      </c>
      <c r="CA44" s="251">
        <f>'EV TECNICA'!BE44</f>
        <v>0</v>
      </c>
      <c r="CB44" s="252" t="str">
        <f>+IF(BZ44=0,"NO OFERTADO",IF(CA44="NO CUMPLE", NO HABILITA,IF(BZ44&lt;=($E44*(1+$D$4)),"HABILITA","NO HABILITA")))</f>
        <v>NO OFERTADO</v>
      </c>
      <c r="CC44" s="129">
        <f>'PRECIOS UNITARIOS'!AD44</f>
        <v>0</v>
      </c>
      <c r="CD44" s="251">
        <f>'EV TECNICA'!BG44</f>
        <v>0</v>
      </c>
      <c r="CE44" s="252" t="str">
        <f>+IF(CC44=0,"NO OFERTADO",IF(CD44="NO CUMPLE", NO HABILITA,IF(CC44&lt;=($E44*(1+$D$4)),"HABILITA","NO HABILITA")))</f>
        <v>NO OFERTADO</v>
      </c>
      <c r="CF44" s="129">
        <f>'PRECIOS UNITARIOS'!AE44</f>
        <v>0</v>
      </c>
      <c r="CG44" s="251">
        <f>'EV TECNICA'!BI44</f>
        <v>0</v>
      </c>
      <c r="CH44" s="252" t="str">
        <f>+IF(CF44=0,"NO OFERTADO",IF(CG44="NO CUMPLE", NO HABILITA,IF(CF44&lt;=($E44*(1+$D$4)),"HABILITA","NO HABILITA")))</f>
        <v>NO OFERTADO</v>
      </c>
    </row>
    <row r="45" spans="1:86" s="40" customFormat="1" ht="38.25" x14ac:dyDescent="0.2">
      <c r="A45" s="103">
        <v>36</v>
      </c>
      <c r="B45" s="202" t="s">
        <v>92</v>
      </c>
      <c r="C45" s="121" t="s">
        <v>93</v>
      </c>
      <c r="D45" s="146">
        <v>1</v>
      </c>
      <c r="E45" s="25">
        <v>12625.33951</v>
      </c>
      <c r="F45" s="129">
        <f>'PRECIOS UNITARIOS'!E45</f>
        <v>0</v>
      </c>
      <c r="G45" s="251">
        <f>'EV TECNICA'!I45</f>
        <v>0</v>
      </c>
      <c r="H45" s="252" t="str">
        <f>+IF(F45=0,"NO OFERTADO",IF(G45="NO CUMPLE", NO HABILITA,IF(F45&lt;=($E45*(1+$D$4)),"HABILITA","NO HABILITA")))</f>
        <v>NO OFERTADO</v>
      </c>
      <c r="I45" s="129">
        <f>'PRECIOS UNITARIOS'!F45</f>
        <v>0</v>
      </c>
      <c r="J45" s="251">
        <f>'EV TECNICA'!K45</f>
        <v>0</v>
      </c>
      <c r="K45" s="252" t="str">
        <f>+IF(I45=0,"NO OFERTADO",IF(J45="NO CUMPLE", NO HABILITA,IF(I45&lt;=($E45*(1+$D$4)),"HABILITA","NO HABILITA")))</f>
        <v>NO OFERTADO</v>
      </c>
      <c r="L45" s="129">
        <f>'PRECIOS UNITARIOS'!G45</f>
        <v>0</v>
      </c>
      <c r="M45" s="251">
        <f>'EV TECNICA'!M45</f>
        <v>0</v>
      </c>
      <c r="N45" s="252" t="str">
        <f>+IF(L45=0,"NO OFERTADO",IF(M45="NO CUMPLE", NO HABILITA,IF(L45&lt;=($E45*(1+$D$4)),"HABILITA","NO HABILITA")))</f>
        <v>NO OFERTADO</v>
      </c>
      <c r="O45" s="129">
        <f>'PRECIOS UNITARIOS'!H45</f>
        <v>0</v>
      </c>
      <c r="P45" s="251">
        <f>'EV TECNICA'!O45</f>
        <v>0</v>
      </c>
      <c r="Q45" s="252" t="str">
        <f>+IF(O45=0,"NO OFERTADO",IF(P45="NO CUMPLE", NO HABILITA,IF(O45&lt;=($E45*(1+$D$4)),"HABILITA","NO HABILITA")))</f>
        <v>NO OFERTADO</v>
      </c>
      <c r="R45" s="129">
        <f>'PRECIOS UNITARIOS'!I45</f>
        <v>0</v>
      </c>
      <c r="S45" s="251">
        <f>'EV TECNICA'!Q45</f>
        <v>0</v>
      </c>
      <c r="T45" s="252" t="str">
        <f>+IF(R45=0,"NO OFERTADO",IF(S45="NO CUMPLE", NO HABILITA,IF(R45&lt;=($E45*(1+$D$4)),"HABILITA","NO HABILITA")))</f>
        <v>NO OFERTADO</v>
      </c>
      <c r="U45" s="129">
        <f>'PRECIOS UNITARIOS'!J45</f>
        <v>18900</v>
      </c>
      <c r="V45" s="251" t="str">
        <f>'EV TECNICA'!S45</f>
        <v xml:space="preserve">CUMPLE </v>
      </c>
      <c r="W45" s="252" t="str">
        <f>+IF(U45=0,"NO OFERTADO",IF(V45="NO CUMPLE", NO HABILITA,IF(U45&lt;=($E45*(1+$D$4)),"HABILITA","NO HABILITA")))</f>
        <v>NO HABILITA</v>
      </c>
      <c r="X45" s="129">
        <f>'PRECIOS UNITARIOS'!K45</f>
        <v>0</v>
      </c>
      <c r="Y45" s="251" t="str">
        <f>'EV TECNICA'!U45</f>
        <v>NO CUMPLE</v>
      </c>
      <c r="Z45" s="252" t="s">
        <v>606</v>
      </c>
      <c r="AA45" s="129">
        <f>'PRECIOS UNITARIOS'!L45</f>
        <v>0</v>
      </c>
      <c r="AB45" s="251">
        <f>'EV TECNICA'!W45</f>
        <v>0</v>
      </c>
      <c r="AC45" s="252" t="str">
        <f>+IF(AA45=0,"NO OFERTADO",IF(AB45="NO CUMPLE", NO HABILITA,IF(AA45&lt;=($E45*(1+$D$4)),"HABILITA","NO HABILITA")))</f>
        <v>NO OFERTADO</v>
      </c>
      <c r="AD45" s="129">
        <f>'PRECIOS UNITARIOS'!M45</f>
        <v>0</v>
      </c>
      <c r="AE45" s="251">
        <f>'EV TECNICA'!Y45</f>
        <v>0</v>
      </c>
      <c r="AF45" s="252" t="str">
        <f>+IF(AD45=0,"NO OFERTADO",IF(AE45="NO CUMPLE", NO HABILITA,IF(AD45&lt;=($E45*(1+$D$4)),"HABILITA","NO HABILITA")))</f>
        <v>NO OFERTADO</v>
      </c>
      <c r="AG45" s="129">
        <f>'PRECIOS UNITARIOS'!N45</f>
        <v>0</v>
      </c>
      <c r="AH45" s="251">
        <f>'EV TECNICA'!AA45</f>
        <v>0</v>
      </c>
      <c r="AI45" s="252" t="str">
        <f>+IF(AG45=0,"NO OFERTADO",IF(AH45="NO CUMPLE", NO HABILITA,IF(AG45&lt;=($E45*(1+$D$4)),"HABILITA","NO HABILITA")))</f>
        <v>NO OFERTADO</v>
      </c>
      <c r="AJ45" s="129">
        <f>'PRECIOS UNITARIOS'!O45</f>
        <v>0</v>
      </c>
      <c r="AK45" s="251">
        <f>'EV TECNICA'!AC45</f>
        <v>0</v>
      </c>
      <c r="AL45" s="252" t="str">
        <f>+IF(AJ45=0,"NO OFERTADO",IF(AK45="NO CUMPLE", NO HABILITA,IF(AJ45&lt;=($E45*(1+$D$4)),"HABILITA","NO HABILITA")))</f>
        <v>NO OFERTADO</v>
      </c>
      <c r="AM45" s="129">
        <f>'PRECIOS UNITARIOS'!P45</f>
        <v>0</v>
      </c>
      <c r="AN45" s="251">
        <f>'EV TECNICA'!AE45</f>
        <v>0</v>
      </c>
      <c r="AO45" s="252" t="str">
        <f>+IF(AM45=0,"NO OFERTADO",IF(AN45="NO CUMPLE", NO HABILITA,IF(AM45&lt;=($E45*(1+$D$4)),"HABILITA","NO HABILITA")))</f>
        <v>NO OFERTADO</v>
      </c>
      <c r="AP45" s="129">
        <f>'PRECIOS UNITARIOS'!Q45</f>
        <v>0</v>
      </c>
      <c r="AQ45" s="251">
        <f>'EV TECNICA'!AG45</f>
        <v>0</v>
      </c>
      <c r="AR45" s="252" t="str">
        <f>+IF(AP45=0,"NO OFERTADO",IF(AQ45="NO CUMPLE", NO HABILITA,IF(AP45&lt;=($E45*(1+$D$4)),"HABILITA","NO HABILITA")))</f>
        <v>NO OFERTADO</v>
      </c>
      <c r="AS45" s="129">
        <f>'PRECIOS UNITARIOS'!R45</f>
        <v>0</v>
      </c>
      <c r="AT45" s="251">
        <f>'EV TECNICA'!AI45</f>
        <v>0</v>
      </c>
      <c r="AU45" s="252" t="str">
        <f>+IF(AS45=0,"NO OFERTADO",IF(AT45="NO CUMPLE", NO HABILITA,IF(AS45&lt;=($E45*(1+$D$4)),"HABILITA","NO HABILITA")))</f>
        <v>NO OFERTADO</v>
      </c>
      <c r="AV45" s="129">
        <f>'PRECIOS UNITARIOS'!S45</f>
        <v>0</v>
      </c>
      <c r="AW45" s="251">
        <f>'EV TECNICA'!AK45</f>
        <v>0</v>
      </c>
      <c r="AX45" s="252" t="str">
        <f>+IF(AV45=0,"NO OFERTADO",IF(AW45="NO CUMPLE", NO HABILITA,IF(AV45&lt;=($E45*(1+$D$4)),"HABILITA","NO HABILITA")))</f>
        <v>NO OFERTADO</v>
      </c>
      <c r="AY45" s="129">
        <f>'PRECIOS UNITARIOS'!T45</f>
        <v>0</v>
      </c>
      <c r="AZ45" s="251">
        <f>'EV TECNICA'!AM45</f>
        <v>0</v>
      </c>
      <c r="BA45" s="252" t="str">
        <f>+IF(AY45=0,"NO OFERTADO",IF(AZ45="NO CUMPLE", NO HABILITA,IF(AY45&lt;=($E45*(1+$D$4)),"HABILITA","NO HABILITA")))</f>
        <v>NO OFERTADO</v>
      </c>
      <c r="BB45" s="129">
        <f>'PRECIOS UNITARIOS'!U45</f>
        <v>17127</v>
      </c>
      <c r="BC45" s="251" t="str">
        <f>'EV TECNICA'!AO45</f>
        <v>CUMPLE</v>
      </c>
      <c r="BD45" s="252" t="str">
        <f>+IF(BB45=0,"NO OFERTADO",IF(BC45="NO CUMPLE", NO HABILITA,IF(BB45&lt;=($E45*(1+$D$4)),"HABILITA","NO HABILITA")))</f>
        <v>NO HABILITA</v>
      </c>
      <c r="BE45" s="129">
        <f>'PRECIOS UNITARIOS'!V45</f>
        <v>0</v>
      </c>
      <c r="BF45" s="251">
        <f>'EV TECNICA'!AQ45</f>
        <v>0</v>
      </c>
      <c r="BG45" s="252" t="str">
        <f>+IF(BE45=0,"NO OFERTADO",IF(BF45="NO CUMPLE", NO HABILITA,IF(BE45&lt;=($E45*(1+$D$4)),"HABILITA","NO HABILITA")))</f>
        <v>NO OFERTADO</v>
      </c>
      <c r="BH45" s="129">
        <f>'PRECIOS UNITARIOS'!W45</f>
        <v>0</v>
      </c>
      <c r="BI45" s="251">
        <f>'EV TECNICA'!AS45</f>
        <v>0</v>
      </c>
      <c r="BJ45" s="252" t="str">
        <f>+IF(BH45=0,"NO OFERTADO",IF(BI45="NO CUMPLE", NO HABILITA,IF(BH45&lt;=($E45*(1+$D$4)),"HABILITA","NO HABILITA")))</f>
        <v>NO OFERTADO</v>
      </c>
      <c r="BK45" s="129">
        <f>'PRECIOS UNITARIOS'!X45</f>
        <v>0</v>
      </c>
      <c r="BL45" s="251">
        <f>'EV TECNICA'!AU45</f>
        <v>0</v>
      </c>
      <c r="BM45" s="252" t="str">
        <f>+IF(BK45=0,"NO OFERTADO",IF(BL45="NO CUMPLE", NO HABILITA,IF(BK45&lt;=($E45*(1+$D$4)),"HABILITA","NO HABILITA")))</f>
        <v>NO OFERTADO</v>
      </c>
      <c r="BN45" s="129">
        <f>'PRECIOS UNITARIOS'!Y45</f>
        <v>0</v>
      </c>
      <c r="BO45" s="251">
        <f>'EV TECNICA'!AW45</f>
        <v>0</v>
      </c>
      <c r="BP45" s="252" t="str">
        <f>+IF(BN45=0,"NO OFERTADO",IF(BO45="NO CUMPLE", NO HABILITA,IF(BN45&lt;=($E45*(1+$D$4)),"HABILITA","NO HABILITA")))</f>
        <v>NO OFERTADO</v>
      </c>
      <c r="BQ45" s="129">
        <f>'PRECIOS UNITARIOS'!Z45</f>
        <v>33309</v>
      </c>
      <c r="BR45" s="251" t="str">
        <f>'EV TECNICA'!AY45</f>
        <v>CUMPLE</v>
      </c>
      <c r="BS45" s="252" t="str">
        <f>+IF(BQ45=0,"NO OFERTADO",IF(BR45="NO CUMPLE", NO HABILITA,IF(BQ45&lt;=($E45*(1+$D$4)),"HABILITA","NO HABILITA")))</f>
        <v>NO HABILITA</v>
      </c>
      <c r="BT45" s="129">
        <f>'PRECIOS UNITARIOS'!AA45</f>
        <v>0</v>
      </c>
      <c r="BU45" s="251">
        <f>'EV TECNICA'!BA45</f>
        <v>0</v>
      </c>
      <c r="BV45" s="252" t="str">
        <f>+IF(BT45=0,"NO OFERTADO",IF(BU45="NO CUMPLE", NO HABILITA,IF(BT45&lt;=($E45*(1+$D$4)),"HABILITA","NO HABILITA")))</f>
        <v>NO OFERTADO</v>
      </c>
      <c r="BW45" s="129">
        <f>'PRECIOS UNITARIOS'!AB45</f>
        <v>0</v>
      </c>
      <c r="BX45" s="251">
        <f>'EV TECNICA'!BC45</f>
        <v>0</v>
      </c>
      <c r="BY45" s="252" t="str">
        <f>+IF(BW45=0,"NO OFERTADO",IF(BX45="NO CUMPLE", NO HABILITA,IF(BW45&lt;=($E45*(1+$D$4)),"HABILITA","NO HABILITA")))</f>
        <v>NO OFERTADO</v>
      </c>
      <c r="BZ45" s="129">
        <f>'PRECIOS UNITARIOS'!AC45</f>
        <v>0</v>
      </c>
      <c r="CA45" s="251">
        <f>'EV TECNICA'!BE45</f>
        <v>0</v>
      </c>
      <c r="CB45" s="252" t="str">
        <f>+IF(BZ45=0,"NO OFERTADO",IF(CA45="NO CUMPLE", NO HABILITA,IF(BZ45&lt;=($E45*(1+$D$4)),"HABILITA","NO HABILITA")))</f>
        <v>NO OFERTADO</v>
      </c>
      <c r="CC45" s="129">
        <f>'PRECIOS UNITARIOS'!AD45</f>
        <v>0</v>
      </c>
      <c r="CD45" s="251">
        <f>'EV TECNICA'!BG45</f>
        <v>0</v>
      </c>
      <c r="CE45" s="252" t="str">
        <f>+IF(CC45=0,"NO OFERTADO",IF(CD45="NO CUMPLE", NO HABILITA,IF(CC45&lt;=($E45*(1+$D$4)),"HABILITA","NO HABILITA")))</f>
        <v>NO OFERTADO</v>
      </c>
      <c r="CF45" s="129">
        <f>'PRECIOS UNITARIOS'!AE45</f>
        <v>0</v>
      </c>
      <c r="CG45" s="251">
        <f>'EV TECNICA'!BI45</f>
        <v>0</v>
      </c>
      <c r="CH45" s="252" t="str">
        <f>+IF(CF45=0,"NO OFERTADO",IF(CG45="NO CUMPLE", NO HABILITA,IF(CF45&lt;=($E45*(1+$D$4)),"HABILITA","NO HABILITA")))</f>
        <v>NO OFERTADO</v>
      </c>
    </row>
    <row r="46" spans="1:86" s="40" customFormat="1" ht="25.5" x14ac:dyDescent="0.2">
      <c r="A46" s="103">
        <v>37</v>
      </c>
      <c r="B46" s="202" t="s">
        <v>94</v>
      </c>
      <c r="C46" s="121" t="s">
        <v>95</v>
      </c>
      <c r="D46" s="146">
        <v>1</v>
      </c>
      <c r="E46" s="25">
        <v>24700</v>
      </c>
      <c r="F46" s="129">
        <f>'PRECIOS UNITARIOS'!E46</f>
        <v>0</v>
      </c>
      <c r="G46" s="251">
        <f>'EV TECNICA'!I46</f>
        <v>0</v>
      </c>
      <c r="H46" s="252" t="str">
        <f>+IF(F46=0,"NO OFERTADO",IF(G46="NO CUMPLE", NO HABILITA,IF(F46&lt;=($E46*(1+$D$4)),"HABILITA","NO HABILITA")))</f>
        <v>NO OFERTADO</v>
      </c>
      <c r="I46" s="129">
        <f>'PRECIOS UNITARIOS'!F46</f>
        <v>0</v>
      </c>
      <c r="J46" s="251">
        <f>'EV TECNICA'!K46</f>
        <v>0</v>
      </c>
      <c r="K46" s="252" t="str">
        <f>+IF(I46=0,"NO OFERTADO",IF(J46="NO CUMPLE", NO HABILITA,IF(I46&lt;=($E46*(1+$D$4)),"HABILITA","NO HABILITA")))</f>
        <v>NO OFERTADO</v>
      </c>
      <c r="L46" s="129">
        <f>'PRECIOS UNITARIOS'!G46</f>
        <v>0</v>
      </c>
      <c r="M46" s="251">
        <f>'EV TECNICA'!M46</f>
        <v>0</v>
      </c>
      <c r="N46" s="252" t="str">
        <f>+IF(L46=0,"NO OFERTADO",IF(M46="NO CUMPLE", NO HABILITA,IF(L46&lt;=($E46*(1+$D$4)),"HABILITA","NO HABILITA")))</f>
        <v>NO OFERTADO</v>
      </c>
      <c r="O46" s="129">
        <f>'PRECIOS UNITARIOS'!H46</f>
        <v>0</v>
      </c>
      <c r="P46" s="251">
        <f>'EV TECNICA'!O46</f>
        <v>0</v>
      </c>
      <c r="Q46" s="252" t="str">
        <f>+IF(O46=0,"NO OFERTADO",IF(P46="NO CUMPLE", NO HABILITA,IF(O46&lt;=($E46*(1+$D$4)),"HABILITA","NO HABILITA")))</f>
        <v>NO OFERTADO</v>
      </c>
      <c r="R46" s="129">
        <f>'PRECIOS UNITARIOS'!I46</f>
        <v>0</v>
      </c>
      <c r="S46" s="251">
        <f>'EV TECNICA'!Q46</f>
        <v>0</v>
      </c>
      <c r="T46" s="252" t="str">
        <f>+IF(R46=0,"NO OFERTADO",IF(S46="NO CUMPLE", NO HABILITA,IF(R46&lt;=($E46*(1+$D$4)),"HABILITA","NO HABILITA")))</f>
        <v>NO OFERTADO</v>
      </c>
      <c r="U46" s="129">
        <f>'PRECIOS UNITARIOS'!J46</f>
        <v>24700</v>
      </c>
      <c r="V46" s="251" t="str">
        <f>'EV TECNICA'!S46</f>
        <v xml:space="preserve">CUMPLE </v>
      </c>
      <c r="W46" s="252" t="str">
        <f>+IF(U46=0,"NO OFERTADO",IF(V46="NO CUMPLE", NO HABILITA,IF(U46&lt;=($E46*(1+$D$4)),"HABILITA","NO HABILITA")))</f>
        <v>HABILITA</v>
      </c>
      <c r="X46" s="129">
        <f>'PRECIOS UNITARIOS'!K46</f>
        <v>42800</v>
      </c>
      <c r="Y46" s="251" t="str">
        <f>'EV TECNICA'!U46</f>
        <v>CUMPLE</v>
      </c>
      <c r="Z46" s="252" t="str">
        <f>+IF(X46=0,"NO OFERTADO",IF(Y46="NO CUMPLE", NO HABILITA,IF(X46&lt;=($E46*(1+$D$4)),"HABILITA","NO HABILITA")))</f>
        <v>NO HABILITA</v>
      </c>
      <c r="AA46" s="129">
        <f>'PRECIOS UNITARIOS'!L46</f>
        <v>0</v>
      </c>
      <c r="AB46" s="251">
        <f>'EV TECNICA'!W46</f>
        <v>0</v>
      </c>
      <c r="AC46" s="252" t="str">
        <f>+IF(AA46=0,"NO OFERTADO",IF(AB46="NO CUMPLE", NO HABILITA,IF(AA46&lt;=($E46*(1+$D$4)),"HABILITA","NO HABILITA")))</f>
        <v>NO OFERTADO</v>
      </c>
      <c r="AD46" s="129">
        <f>'PRECIOS UNITARIOS'!M46</f>
        <v>42693</v>
      </c>
      <c r="AE46" s="251" t="str">
        <f>'EV TECNICA'!Y46</f>
        <v xml:space="preserve">CUMPLE </v>
      </c>
      <c r="AF46" s="252" t="str">
        <f>+IF(AD46=0,"NO OFERTADO",IF(AE46="NO CUMPLE", NO HABILITA,IF(AD46&lt;=($E46*(1+$D$4)),"HABILITA","NO HABILITA")))</f>
        <v>NO HABILITA</v>
      </c>
      <c r="AG46" s="129">
        <f>'PRECIOS UNITARIOS'!N46</f>
        <v>0</v>
      </c>
      <c r="AH46" s="251">
        <f>'EV TECNICA'!AA46</f>
        <v>0</v>
      </c>
      <c r="AI46" s="252" t="str">
        <f>+IF(AG46=0,"NO OFERTADO",IF(AH46="NO CUMPLE", NO HABILITA,IF(AG46&lt;=($E46*(1+$D$4)),"HABILITA","NO HABILITA")))</f>
        <v>NO OFERTADO</v>
      </c>
      <c r="AJ46" s="129">
        <f>'PRECIOS UNITARIOS'!O46</f>
        <v>0</v>
      </c>
      <c r="AK46" s="251">
        <f>'EV TECNICA'!AC46</f>
        <v>0</v>
      </c>
      <c r="AL46" s="252" t="str">
        <f>+IF(AJ46=0,"NO OFERTADO",IF(AK46="NO CUMPLE", NO HABILITA,IF(AJ46&lt;=($E46*(1+$D$4)),"HABILITA","NO HABILITA")))</f>
        <v>NO OFERTADO</v>
      </c>
      <c r="AM46" s="129">
        <f>'PRECIOS UNITARIOS'!P46</f>
        <v>0</v>
      </c>
      <c r="AN46" s="251">
        <f>'EV TECNICA'!AE46</f>
        <v>0</v>
      </c>
      <c r="AO46" s="252" t="str">
        <f>+IF(AM46=0,"NO OFERTADO",IF(AN46="NO CUMPLE", NO HABILITA,IF(AM46&lt;=($E46*(1+$D$4)),"HABILITA","NO HABILITA")))</f>
        <v>NO OFERTADO</v>
      </c>
      <c r="AP46" s="129">
        <f>'PRECIOS UNITARIOS'!Q46</f>
        <v>0</v>
      </c>
      <c r="AQ46" s="251">
        <f>'EV TECNICA'!AG46</f>
        <v>0</v>
      </c>
      <c r="AR46" s="252" t="str">
        <f>+IF(AP46=0,"NO OFERTADO",IF(AQ46="NO CUMPLE", NO HABILITA,IF(AP46&lt;=($E46*(1+$D$4)),"HABILITA","NO HABILITA")))</f>
        <v>NO OFERTADO</v>
      </c>
      <c r="AS46" s="129">
        <f>'PRECIOS UNITARIOS'!R46</f>
        <v>0</v>
      </c>
      <c r="AT46" s="251">
        <f>'EV TECNICA'!AI46</f>
        <v>0</v>
      </c>
      <c r="AU46" s="252" t="str">
        <f>+IF(AS46=0,"NO OFERTADO",IF(AT46="NO CUMPLE", NO HABILITA,IF(AS46&lt;=($E46*(1+$D$4)),"HABILITA","NO HABILITA")))</f>
        <v>NO OFERTADO</v>
      </c>
      <c r="AV46" s="129">
        <f>'PRECIOS UNITARIOS'!S46</f>
        <v>0</v>
      </c>
      <c r="AW46" s="251">
        <f>'EV TECNICA'!AK46</f>
        <v>0</v>
      </c>
      <c r="AX46" s="252" t="str">
        <f>+IF(AV46=0,"NO OFERTADO",IF(AW46="NO CUMPLE", NO HABILITA,IF(AV46&lt;=($E46*(1+$D$4)),"HABILITA","NO HABILITA")))</f>
        <v>NO OFERTADO</v>
      </c>
      <c r="AY46" s="129">
        <f>'PRECIOS UNITARIOS'!T46</f>
        <v>0</v>
      </c>
      <c r="AZ46" s="251">
        <f>'EV TECNICA'!AM46</f>
        <v>0</v>
      </c>
      <c r="BA46" s="252" t="str">
        <f>+IF(AY46=0,"NO OFERTADO",IF(AZ46="NO CUMPLE", NO HABILITA,IF(AY46&lt;=($E46*(1+$D$4)),"HABILITA","NO HABILITA")))</f>
        <v>NO OFERTADO</v>
      </c>
      <c r="BB46" s="129">
        <f>'PRECIOS UNITARIOS'!U46</f>
        <v>0</v>
      </c>
      <c r="BC46" s="251">
        <f>'EV TECNICA'!AO46</f>
        <v>0</v>
      </c>
      <c r="BD46" s="252" t="str">
        <f>+IF(BB46=0,"NO OFERTADO",IF(BC46="NO CUMPLE", NO HABILITA,IF(BB46&lt;=($E46*(1+$D$4)),"HABILITA","NO HABILITA")))</f>
        <v>NO OFERTADO</v>
      </c>
      <c r="BE46" s="129">
        <f>'PRECIOS UNITARIOS'!V46</f>
        <v>0</v>
      </c>
      <c r="BF46" s="251">
        <f>'EV TECNICA'!AQ46</f>
        <v>0</v>
      </c>
      <c r="BG46" s="252" t="str">
        <f>+IF(BE46=0,"NO OFERTADO",IF(BF46="NO CUMPLE", NO HABILITA,IF(BE46&lt;=($E46*(1+$D$4)),"HABILITA","NO HABILITA")))</f>
        <v>NO OFERTADO</v>
      </c>
      <c r="BH46" s="129">
        <f>'PRECIOS UNITARIOS'!W46</f>
        <v>0</v>
      </c>
      <c r="BI46" s="251">
        <f>'EV TECNICA'!AS46</f>
        <v>0</v>
      </c>
      <c r="BJ46" s="252" t="str">
        <f>+IF(BH46=0,"NO OFERTADO",IF(BI46="NO CUMPLE", NO HABILITA,IF(BH46&lt;=($E46*(1+$D$4)),"HABILITA","NO HABILITA")))</f>
        <v>NO OFERTADO</v>
      </c>
      <c r="BK46" s="129">
        <f>'PRECIOS UNITARIOS'!X46</f>
        <v>0</v>
      </c>
      <c r="BL46" s="251">
        <f>'EV TECNICA'!AU46</f>
        <v>0</v>
      </c>
      <c r="BM46" s="252" t="str">
        <f>+IF(BK46=0,"NO OFERTADO",IF(BL46="NO CUMPLE", NO HABILITA,IF(BK46&lt;=($E46*(1+$D$4)),"HABILITA","NO HABILITA")))</f>
        <v>NO OFERTADO</v>
      </c>
      <c r="BN46" s="129">
        <f>'PRECIOS UNITARIOS'!Y46</f>
        <v>0</v>
      </c>
      <c r="BO46" s="251">
        <f>'EV TECNICA'!AW46</f>
        <v>0</v>
      </c>
      <c r="BP46" s="252" t="str">
        <f>+IF(BN46=0,"NO OFERTADO",IF(BO46="NO CUMPLE", NO HABILITA,IF(BN46&lt;=($E46*(1+$D$4)),"HABILITA","NO HABILITA")))</f>
        <v>NO OFERTADO</v>
      </c>
      <c r="BQ46" s="129">
        <f>'PRECIOS UNITARIOS'!Z46</f>
        <v>45418</v>
      </c>
      <c r="BR46" s="251" t="str">
        <f>'EV TECNICA'!AY46</f>
        <v>CUMPLE</v>
      </c>
      <c r="BS46" s="252" t="str">
        <f>+IF(BQ46=0,"NO OFERTADO",IF(BR46="NO CUMPLE", NO HABILITA,IF(BQ46&lt;=($E46*(1+$D$4)),"HABILITA","NO HABILITA")))</f>
        <v>NO HABILITA</v>
      </c>
      <c r="BT46" s="129">
        <f>'PRECIOS UNITARIOS'!AA46</f>
        <v>0</v>
      </c>
      <c r="BU46" s="251">
        <f>'EV TECNICA'!BA46</f>
        <v>0</v>
      </c>
      <c r="BV46" s="252" t="str">
        <f>+IF(BT46=0,"NO OFERTADO",IF(BU46="NO CUMPLE", NO HABILITA,IF(BT46&lt;=($E46*(1+$D$4)),"HABILITA","NO HABILITA")))</f>
        <v>NO OFERTADO</v>
      </c>
      <c r="BW46" s="129">
        <f>'PRECIOS UNITARIOS'!AB46</f>
        <v>0</v>
      </c>
      <c r="BX46" s="251">
        <f>'EV TECNICA'!BC46</f>
        <v>0</v>
      </c>
      <c r="BY46" s="252" t="str">
        <f>+IF(BW46=0,"NO OFERTADO",IF(BX46="NO CUMPLE", NO HABILITA,IF(BW46&lt;=($E46*(1+$D$4)),"HABILITA","NO HABILITA")))</f>
        <v>NO OFERTADO</v>
      </c>
      <c r="BZ46" s="129">
        <f>'PRECIOS UNITARIOS'!AC46</f>
        <v>0</v>
      </c>
      <c r="CA46" s="251">
        <f>'EV TECNICA'!BE46</f>
        <v>0</v>
      </c>
      <c r="CB46" s="252" t="str">
        <f>+IF(BZ46=0,"NO OFERTADO",IF(CA46="NO CUMPLE", NO HABILITA,IF(BZ46&lt;=($E46*(1+$D$4)),"HABILITA","NO HABILITA")))</f>
        <v>NO OFERTADO</v>
      </c>
      <c r="CC46" s="129">
        <f>'PRECIOS UNITARIOS'!AD46</f>
        <v>0</v>
      </c>
      <c r="CD46" s="251">
        <f>'EV TECNICA'!BG46</f>
        <v>0</v>
      </c>
      <c r="CE46" s="252" t="str">
        <f>+IF(CC46=0,"NO OFERTADO",IF(CD46="NO CUMPLE", NO HABILITA,IF(CC46&lt;=($E46*(1+$D$4)),"HABILITA","NO HABILITA")))</f>
        <v>NO OFERTADO</v>
      </c>
      <c r="CF46" s="129">
        <f>'PRECIOS UNITARIOS'!AE46</f>
        <v>0</v>
      </c>
      <c r="CG46" s="251">
        <f>'EV TECNICA'!BI46</f>
        <v>0</v>
      </c>
      <c r="CH46" s="252" t="str">
        <f>+IF(CF46=0,"NO OFERTADO",IF(CG46="NO CUMPLE", NO HABILITA,IF(CF46&lt;=($E46*(1+$D$4)),"HABILITA","NO HABILITA")))</f>
        <v>NO OFERTADO</v>
      </c>
    </row>
    <row r="47" spans="1:86" s="40" customFormat="1" ht="25.5" x14ac:dyDescent="0.2">
      <c r="A47" s="103">
        <v>38</v>
      </c>
      <c r="B47" s="202" t="s">
        <v>96</v>
      </c>
      <c r="C47" s="121" t="s">
        <v>97</v>
      </c>
      <c r="D47" s="146">
        <v>1</v>
      </c>
      <c r="E47" s="25">
        <v>2195.5500000000002</v>
      </c>
      <c r="F47" s="129">
        <f>'PRECIOS UNITARIOS'!E47</f>
        <v>2499</v>
      </c>
      <c r="G47" s="251" t="str">
        <f>'EV TECNICA'!I47</f>
        <v xml:space="preserve">CUMPLE </v>
      </c>
      <c r="H47" s="252" t="str">
        <f>+IF(F47=0,"NO OFERTADO",IF(G47="NO CUMPLE", NO HABILITA,IF(F47&lt;=($E47*(1+$D$4)),"HABILITA","NO HABILITA")))</f>
        <v>HABILITA</v>
      </c>
      <c r="I47" s="129">
        <f>'PRECIOS UNITARIOS'!F47</f>
        <v>0</v>
      </c>
      <c r="J47" s="251">
        <f>'EV TECNICA'!K47</f>
        <v>0</v>
      </c>
      <c r="K47" s="252" t="str">
        <f>+IF(I47=0,"NO OFERTADO",IF(J47="NO CUMPLE", NO HABILITA,IF(I47&lt;=($E47*(1+$D$4)),"HABILITA","NO HABILITA")))</f>
        <v>NO OFERTADO</v>
      </c>
      <c r="L47" s="129">
        <f>'PRECIOS UNITARIOS'!G47</f>
        <v>0</v>
      </c>
      <c r="M47" s="251">
        <f>'EV TECNICA'!M47</f>
        <v>0</v>
      </c>
      <c r="N47" s="252" t="str">
        <f>+IF(L47=0,"NO OFERTADO",IF(M47="NO CUMPLE", NO HABILITA,IF(L47&lt;=($E47*(1+$D$4)),"HABILITA","NO HABILITA")))</f>
        <v>NO OFERTADO</v>
      </c>
      <c r="O47" s="129">
        <f>'PRECIOS UNITARIOS'!H47</f>
        <v>0</v>
      </c>
      <c r="P47" s="251">
        <f>'EV TECNICA'!O47</f>
        <v>0</v>
      </c>
      <c r="Q47" s="252" t="str">
        <f>+IF(O47=0,"NO OFERTADO",IF(P47="NO CUMPLE", NO HABILITA,IF(O47&lt;=($E47*(1+$D$4)),"HABILITA","NO HABILITA")))</f>
        <v>NO OFERTADO</v>
      </c>
      <c r="R47" s="129">
        <f>'PRECIOS UNITARIOS'!I47</f>
        <v>0</v>
      </c>
      <c r="S47" s="251">
        <f>'EV TECNICA'!Q47</f>
        <v>0</v>
      </c>
      <c r="T47" s="252" t="str">
        <f>+IF(R47=0,"NO OFERTADO",IF(S47="NO CUMPLE", NO HABILITA,IF(R47&lt;=($E47*(1+$D$4)),"HABILITA","NO HABILITA")))</f>
        <v>NO OFERTADO</v>
      </c>
      <c r="U47" s="129">
        <f>'PRECIOS UNITARIOS'!J47</f>
        <v>2187.2200000000003</v>
      </c>
      <c r="V47" s="251" t="str">
        <f>'EV TECNICA'!S47</f>
        <v xml:space="preserve">CUMPLE </v>
      </c>
      <c r="W47" s="252" t="str">
        <f>+IF(U47=0,"NO OFERTADO",IF(V47="NO CUMPLE", NO HABILITA,IF(U47&lt;=($E47*(1+$D$4)),"HABILITA","NO HABILITA")))</f>
        <v>HABILITA</v>
      </c>
      <c r="X47" s="129">
        <f>'PRECIOS UNITARIOS'!K47</f>
        <v>2378.81</v>
      </c>
      <c r="Y47" s="251" t="str">
        <f>'EV TECNICA'!U47</f>
        <v>CUMPLE</v>
      </c>
      <c r="Z47" s="252" t="str">
        <f>+IF(X47=0,"NO OFERTADO",IF(Y47="NO CUMPLE", NO HABILITA,IF(X47&lt;=($E47*(1+$D$4)),"HABILITA","NO HABILITA")))</f>
        <v>HABILITA</v>
      </c>
      <c r="AA47" s="129">
        <f>'PRECIOS UNITARIOS'!L47</f>
        <v>0</v>
      </c>
      <c r="AB47" s="251">
        <f>'EV TECNICA'!W47</f>
        <v>0</v>
      </c>
      <c r="AC47" s="252" t="str">
        <f>+IF(AA47=0,"NO OFERTADO",IF(AB47="NO CUMPLE", NO HABILITA,IF(AA47&lt;=($E47*(1+$D$4)),"HABILITA","NO HABILITA")))</f>
        <v>NO OFERTADO</v>
      </c>
      <c r="AD47" s="129">
        <f>'PRECIOS UNITARIOS'!M47</f>
        <v>2276.4700000000003</v>
      </c>
      <c r="AE47" s="251" t="str">
        <f>'EV TECNICA'!Y47</f>
        <v>CUMPLE</v>
      </c>
      <c r="AF47" s="252" t="str">
        <f>+IF(AD47=0,"NO OFERTADO",IF(AE47="NO CUMPLE", NO HABILITA,IF(AD47&lt;=($E47*(1+$D$4)),"HABILITA","NO HABILITA")))</f>
        <v>HABILITA</v>
      </c>
      <c r="AG47" s="129">
        <f>'PRECIOS UNITARIOS'!N47</f>
        <v>0</v>
      </c>
      <c r="AH47" s="251">
        <f>'EV TECNICA'!AA47</f>
        <v>0</v>
      </c>
      <c r="AI47" s="252" t="str">
        <f>+IF(AG47=0,"NO OFERTADO",IF(AH47="NO CUMPLE", NO HABILITA,IF(AG47&lt;=($E47*(1+$D$4)),"HABILITA","NO HABILITA")))</f>
        <v>NO OFERTADO</v>
      </c>
      <c r="AJ47" s="129">
        <f>'PRECIOS UNITARIOS'!O47</f>
        <v>0</v>
      </c>
      <c r="AK47" s="251">
        <f>'EV TECNICA'!AC47</f>
        <v>0</v>
      </c>
      <c r="AL47" s="252" t="str">
        <f>+IF(AJ47=0,"NO OFERTADO",IF(AK47="NO CUMPLE", NO HABILITA,IF(AJ47&lt;=($E47*(1+$D$4)),"HABILITA","NO HABILITA")))</f>
        <v>NO OFERTADO</v>
      </c>
      <c r="AM47" s="129">
        <f>'PRECIOS UNITARIOS'!P47</f>
        <v>0</v>
      </c>
      <c r="AN47" s="251">
        <f>'EV TECNICA'!AE47</f>
        <v>0</v>
      </c>
      <c r="AO47" s="252" t="str">
        <f>+IF(AM47=0,"NO OFERTADO",IF(AN47="NO CUMPLE", NO HABILITA,IF(AM47&lt;=($E47*(1+$D$4)),"HABILITA","NO HABILITA")))</f>
        <v>NO OFERTADO</v>
      </c>
      <c r="AP47" s="129">
        <f>'PRECIOS UNITARIOS'!Q47</f>
        <v>0</v>
      </c>
      <c r="AQ47" s="251">
        <f>'EV TECNICA'!AG47</f>
        <v>0</v>
      </c>
      <c r="AR47" s="252" t="str">
        <f>+IF(AP47=0,"NO OFERTADO",IF(AQ47="NO CUMPLE", NO HABILITA,IF(AP47&lt;=($E47*(1+$D$4)),"HABILITA","NO HABILITA")))</f>
        <v>NO OFERTADO</v>
      </c>
      <c r="AS47" s="129">
        <f>'PRECIOS UNITARIOS'!R47</f>
        <v>0</v>
      </c>
      <c r="AT47" s="251">
        <f>'EV TECNICA'!AI47</f>
        <v>0</v>
      </c>
      <c r="AU47" s="252" t="str">
        <f>+IF(AS47=0,"NO OFERTADO",IF(AT47="NO CUMPLE", NO HABILITA,IF(AS47&lt;=($E47*(1+$D$4)),"HABILITA","NO HABILITA")))</f>
        <v>NO OFERTADO</v>
      </c>
      <c r="AV47" s="129">
        <f>'PRECIOS UNITARIOS'!S47</f>
        <v>0</v>
      </c>
      <c r="AW47" s="251">
        <f>'EV TECNICA'!AK47</f>
        <v>0</v>
      </c>
      <c r="AX47" s="252" t="str">
        <f>+IF(AV47=0,"NO OFERTADO",IF(AW47="NO CUMPLE", NO HABILITA,IF(AV47&lt;=($E47*(1+$D$4)),"HABILITA","NO HABILITA")))</f>
        <v>NO OFERTADO</v>
      </c>
      <c r="AY47" s="129">
        <f>'PRECIOS UNITARIOS'!T47</f>
        <v>0</v>
      </c>
      <c r="AZ47" s="251" t="str">
        <f>'EV TECNICA'!AM47</f>
        <v>NO CUMPLE</v>
      </c>
      <c r="BA47" s="252" t="s">
        <v>606</v>
      </c>
      <c r="BB47" s="129">
        <f>'PRECIOS UNITARIOS'!U47</f>
        <v>2602.5300000000002</v>
      </c>
      <c r="BC47" s="251" t="str">
        <f>'EV TECNICA'!AO47</f>
        <v>CUMPLE</v>
      </c>
      <c r="BD47" s="252" t="str">
        <f>+IF(BB47=0,"NO OFERTADO",IF(BC47="NO CUMPLE", NO HABILITA,IF(BB47&lt;=($E47*(1+$D$4)),"HABILITA","NO HABILITA")))</f>
        <v>HABILITA</v>
      </c>
      <c r="BE47" s="129">
        <f>'PRECIOS UNITARIOS'!V47</f>
        <v>0</v>
      </c>
      <c r="BF47" s="251">
        <f>'EV TECNICA'!AQ47</f>
        <v>0</v>
      </c>
      <c r="BG47" s="252" t="str">
        <f>+IF(BE47=0,"NO OFERTADO",IF(BF47="NO CUMPLE", NO HABILITA,IF(BE47&lt;=($E47*(1+$D$4)),"HABILITA","NO HABILITA")))</f>
        <v>NO OFERTADO</v>
      </c>
      <c r="BH47" s="129">
        <f>'PRECIOS UNITARIOS'!W47</f>
        <v>2246.7200000000003</v>
      </c>
      <c r="BI47" s="251" t="str">
        <f>'EV TECNICA'!AS47</f>
        <v>CUMPLE</v>
      </c>
      <c r="BJ47" s="252" t="str">
        <f>+IF(BH47=0,"NO OFERTADO",IF(BI47="NO CUMPLE", NO HABILITA,IF(BH47&lt;=($E47*(1+$D$4)),"HABILITA","NO HABILITA")))</f>
        <v>HABILITA</v>
      </c>
      <c r="BK47" s="129">
        <f>'PRECIOS UNITARIOS'!X47</f>
        <v>0</v>
      </c>
      <c r="BL47" s="251">
        <f>'EV TECNICA'!AU47</f>
        <v>0</v>
      </c>
      <c r="BM47" s="252" t="str">
        <f>+IF(BK47=0,"NO OFERTADO",IF(BL47="NO CUMPLE", NO HABILITA,IF(BK47&lt;=($E47*(1+$D$4)),"HABILITA","NO HABILITA")))</f>
        <v>NO OFERTADO</v>
      </c>
      <c r="BN47" s="129">
        <f>'PRECIOS UNITARIOS'!Y47</f>
        <v>0</v>
      </c>
      <c r="BO47" s="251">
        <f>'EV TECNICA'!AW47</f>
        <v>0</v>
      </c>
      <c r="BP47" s="252" t="str">
        <f>+IF(BN47=0,"NO OFERTADO",IF(BO47="NO CUMPLE", NO HABILITA,IF(BN47&lt;=($E47*(1+$D$4)),"HABILITA","NO HABILITA")))</f>
        <v>NO OFERTADO</v>
      </c>
      <c r="BQ47" s="129">
        <f>'PRECIOS UNITARIOS'!Z47</f>
        <v>1961.12</v>
      </c>
      <c r="BR47" s="251" t="str">
        <f>'EV TECNICA'!AY47</f>
        <v>CUMPLE</v>
      </c>
      <c r="BS47" s="252" t="str">
        <f>+IF(BQ47=0,"NO OFERTADO",IF(BR47="NO CUMPLE", NO HABILITA,IF(BQ47&lt;=($E47*(1+$D$4)),"HABILITA","NO HABILITA")))</f>
        <v>HABILITA</v>
      </c>
      <c r="BT47" s="129">
        <f>'PRECIOS UNITARIOS'!AA47</f>
        <v>0</v>
      </c>
      <c r="BU47" s="251">
        <f>'EV TECNICA'!BA47</f>
        <v>0</v>
      </c>
      <c r="BV47" s="252" t="str">
        <f>+IF(BT47=0,"NO OFERTADO",IF(BU47="NO CUMPLE", NO HABILITA,IF(BT47&lt;=($E47*(1+$D$4)),"HABILITA","NO HABILITA")))</f>
        <v>NO OFERTADO</v>
      </c>
      <c r="BW47" s="129">
        <f>'PRECIOS UNITARIOS'!AB47</f>
        <v>0</v>
      </c>
      <c r="BX47" s="251">
        <f>'EV TECNICA'!BC47</f>
        <v>0</v>
      </c>
      <c r="BY47" s="252" t="str">
        <f>+IF(BW47=0,"NO OFERTADO",IF(BX47="NO CUMPLE", NO HABILITA,IF(BW47&lt;=($E47*(1+$D$4)),"HABILITA","NO HABILITA")))</f>
        <v>NO OFERTADO</v>
      </c>
      <c r="BZ47" s="129">
        <f>'PRECIOS UNITARIOS'!AC47</f>
        <v>0</v>
      </c>
      <c r="CA47" s="251">
        <f>'EV TECNICA'!BE47</f>
        <v>0</v>
      </c>
      <c r="CB47" s="252" t="str">
        <f>+IF(BZ47=0,"NO OFERTADO",IF(CA47="NO CUMPLE", NO HABILITA,IF(BZ47&lt;=($E47*(1+$D$4)),"HABILITA","NO HABILITA")))</f>
        <v>NO OFERTADO</v>
      </c>
      <c r="CC47" s="129">
        <f>'PRECIOS UNITARIOS'!AD47</f>
        <v>0</v>
      </c>
      <c r="CD47" s="251">
        <f>'EV TECNICA'!BG47</f>
        <v>0</v>
      </c>
      <c r="CE47" s="252" t="str">
        <f>+IF(CC47=0,"NO OFERTADO",IF(CD47="NO CUMPLE", NO HABILITA,IF(CC47&lt;=($E47*(1+$D$4)),"HABILITA","NO HABILITA")))</f>
        <v>NO OFERTADO</v>
      </c>
      <c r="CF47" s="129">
        <f>'PRECIOS UNITARIOS'!AE47</f>
        <v>0</v>
      </c>
      <c r="CG47" s="251">
        <f>'EV TECNICA'!BI47</f>
        <v>0</v>
      </c>
      <c r="CH47" s="252" t="str">
        <f>+IF(CF47=0,"NO OFERTADO",IF(CG47="NO CUMPLE", NO HABILITA,IF(CF47&lt;=($E47*(1+$D$4)),"HABILITA","NO HABILITA")))</f>
        <v>NO OFERTADO</v>
      </c>
    </row>
    <row r="48" spans="1:86" s="40" customFormat="1" ht="51" x14ac:dyDescent="0.2">
      <c r="A48" s="103">
        <v>39</v>
      </c>
      <c r="B48" s="202" t="s">
        <v>98</v>
      </c>
      <c r="C48" s="121" t="s">
        <v>99</v>
      </c>
      <c r="D48" s="146">
        <v>1</v>
      </c>
      <c r="E48" s="25">
        <v>4811.17</v>
      </c>
      <c r="F48" s="129">
        <f>'PRECIOS UNITARIOS'!E48</f>
        <v>0</v>
      </c>
      <c r="G48" s="251">
        <f>'EV TECNICA'!I48</f>
        <v>0</v>
      </c>
      <c r="H48" s="252" t="str">
        <f>+IF(F48=0,"NO OFERTADO",IF(G48="NO CUMPLE", NO HABILITA,IF(F48&lt;=($E48*(1+$D$4)),"HABILITA","NO HABILITA")))</f>
        <v>NO OFERTADO</v>
      </c>
      <c r="I48" s="129">
        <f>'PRECIOS UNITARIOS'!F48</f>
        <v>0</v>
      </c>
      <c r="J48" s="251">
        <f>'EV TECNICA'!K48</f>
        <v>0</v>
      </c>
      <c r="K48" s="252" t="str">
        <f>+IF(I48=0,"NO OFERTADO",IF(J48="NO CUMPLE", NO HABILITA,IF(I48&lt;=($E48*(1+$D$4)),"HABILITA","NO HABILITA")))</f>
        <v>NO OFERTADO</v>
      </c>
      <c r="L48" s="129">
        <f>'PRECIOS UNITARIOS'!G48</f>
        <v>0</v>
      </c>
      <c r="M48" s="251">
        <f>'EV TECNICA'!M48</f>
        <v>0</v>
      </c>
      <c r="N48" s="252" t="str">
        <f>+IF(L48=0,"NO OFERTADO",IF(M48="NO CUMPLE", NO HABILITA,IF(L48&lt;=($E48*(1+$D$4)),"HABILITA","NO HABILITA")))</f>
        <v>NO OFERTADO</v>
      </c>
      <c r="O48" s="129">
        <f>'PRECIOS UNITARIOS'!H48</f>
        <v>0</v>
      </c>
      <c r="P48" s="251">
        <f>'EV TECNICA'!O48</f>
        <v>0</v>
      </c>
      <c r="Q48" s="252" t="str">
        <f>+IF(O48=0,"NO OFERTADO",IF(P48="NO CUMPLE", NO HABILITA,IF(O48&lt;=($E48*(1+$D$4)),"HABILITA","NO HABILITA")))</f>
        <v>NO OFERTADO</v>
      </c>
      <c r="R48" s="129">
        <f>'PRECIOS UNITARIOS'!I48</f>
        <v>0</v>
      </c>
      <c r="S48" s="251">
        <f>'EV TECNICA'!Q48</f>
        <v>0</v>
      </c>
      <c r="T48" s="252" t="str">
        <f>+IF(R48=0,"NO OFERTADO",IF(S48="NO CUMPLE", NO HABILITA,IF(R48&lt;=($E48*(1+$D$4)),"HABILITA","NO HABILITA")))</f>
        <v>NO OFERTADO</v>
      </c>
      <c r="U48" s="129">
        <f>'PRECIOS UNITARIOS'!J48</f>
        <v>4212.6000000000004</v>
      </c>
      <c r="V48" s="251" t="str">
        <f>'EV TECNICA'!S48</f>
        <v xml:space="preserve">CUMPLE </v>
      </c>
      <c r="W48" s="252" t="str">
        <f>+IF(U48=0,"NO OFERTADO",IF(V48="NO CUMPLE", NO HABILITA,IF(U48&lt;=($E48*(1+$D$4)),"HABILITA","NO HABILITA")))</f>
        <v>HABILITA</v>
      </c>
      <c r="X48" s="129">
        <f>'PRECIOS UNITARIOS'!K48</f>
        <v>5593</v>
      </c>
      <c r="Y48" s="251" t="str">
        <f>'EV TECNICA'!U48</f>
        <v>CUMPLE</v>
      </c>
      <c r="Z48" s="252" t="str">
        <f>+IF(X48=0,"NO OFERTADO",IF(Y48="NO CUMPLE", NO HABILITA,IF(X48&lt;=($E48*(1+$D$4)),"HABILITA","NO HABILITA")))</f>
        <v>HABILITA</v>
      </c>
      <c r="AA48" s="129">
        <f>'PRECIOS UNITARIOS'!L48</f>
        <v>0</v>
      </c>
      <c r="AB48" s="251">
        <f>'EV TECNICA'!W48</f>
        <v>0</v>
      </c>
      <c r="AC48" s="252" t="str">
        <f>+IF(AA48=0,"NO OFERTADO",IF(AB48="NO CUMPLE", NO HABILITA,IF(AA48&lt;=($E48*(1+$D$4)),"HABILITA","NO HABILITA")))</f>
        <v>NO OFERTADO</v>
      </c>
      <c r="AD48" s="129">
        <f>'PRECIOS UNITARIOS'!M48</f>
        <v>4687.41</v>
      </c>
      <c r="AE48" s="251" t="str">
        <f>'EV TECNICA'!Y48</f>
        <v>CUMPLE</v>
      </c>
      <c r="AF48" s="252" t="str">
        <f>+IF(AD48=0,"NO OFERTADO",IF(AE48="NO CUMPLE", NO HABILITA,IF(AD48&lt;=($E48*(1+$D$4)),"HABILITA","NO HABILITA")))</f>
        <v>HABILITA</v>
      </c>
      <c r="AG48" s="129">
        <f>'PRECIOS UNITARIOS'!N48</f>
        <v>0</v>
      </c>
      <c r="AH48" s="251">
        <f>'EV TECNICA'!AA48</f>
        <v>0</v>
      </c>
      <c r="AI48" s="252" t="str">
        <f>+IF(AG48=0,"NO OFERTADO",IF(AH48="NO CUMPLE", NO HABILITA,IF(AG48&lt;=($E48*(1+$D$4)),"HABILITA","NO HABILITA")))</f>
        <v>NO OFERTADO</v>
      </c>
      <c r="AJ48" s="129">
        <f>'PRECIOS UNITARIOS'!O48</f>
        <v>0</v>
      </c>
      <c r="AK48" s="251">
        <f>'EV TECNICA'!AC48</f>
        <v>0</v>
      </c>
      <c r="AL48" s="252" t="str">
        <f>+IF(AJ48=0,"NO OFERTADO",IF(AK48="NO CUMPLE", NO HABILITA,IF(AJ48&lt;=($E48*(1+$D$4)),"HABILITA","NO HABILITA")))</f>
        <v>NO OFERTADO</v>
      </c>
      <c r="AM48" s="129">
        <f>'PRECIOS UNITARIOS'!P48</f>
        <v>0</v>
      </c>
      <c r="AN48" s="251">
        <f>'EV TECNICA'!AE48</f>
        <v>0</v>
      </c>
      <c r="AO48" s="252" t="str">
        <f>+IF(AM48=0,"NO OFERTADO",IF(AN48="NO CUMPLE", NO HABILITA,IF(AM48&lt;=($E48*(1+$D$4)),"HABILITA","NO HABILITA")))</f>
        <v>NO OFERTADO</v>
      </c>
      <c r="AP48" s="129">
        <f>'PRECIOS UNITARIOS'!Q48</f>
        <v>4811.17</v>
      </c>
      <c r="AQ48" s="251" t="str">
        <f>'EV TECNICA'!AG48</f>
        <v>CUMPLE</v>
      </c>
      <c r="AR48" s="252" t="str">
        <f>+IF(AP48=0,"NO OFERTADO",IF(AQ48="NO CUMPLE", NO HABILITA,IF(AP48&lt;=($E48*(1+$D$4)),"HABILITA","NO HABILITA")))</f>
        <v>HABILITA</v>
      </c>
      <c r="AS48" s="129">
        <f>'PRECIOS UNITARIOS'!R48</f>
        <v>0</v>
      </c>
      <c r="AT48" s="251">
        <f>'EV TECNICA'!AI48</f>
        <v>0</v>
      </c>
      <c r="AU48" s="252" t="str">
        <f>+IF(AS48=0,"NO OFERTADO",IF(AT48="NO CUMPLE", NO HABILITA,IF(AS48&lt;=($E48*(1+$D$4)),"HABILITA","NO HABILITA")))</f>
        <v>NO OFERTADO</v>
      </c>
      <c r="AV48" s="129">
        <f>'PRECIOS UNITARIOS'!S48</f>
        <v>0</v>
      </c>
      <c r="AW48" s="251">
        <f>'EV TECNICA'!AK48</f>
        <v>0</v>
      </c>
      <c r="AX48" s="252" t="str">
        <f>+IF(AV48=0,"NO OFERTADO",IF(AW48="NO CUMPLE", NO HABILITA,IF(AV48&lt;=($E48*(1+$D$4)),"HABILITA","NO HABILITA")))</f>
        <v>NO OFERTADO</v>
      </c>
      <c r="AY48" s="129">
        <f>'PRECIOS UNITARIOS'!T48</f>
        <v>4964.68</v>
      </c>
      <c r="AZ48" s="251" t="str">
        <f>'EV TECNICA'!AM48</f>
        <v>CUMPLE</v>
      </c>
      <c r="BA48" s="252" t="str">
        <f>+IF(AY48=0,"NO OFERTADO",IF(AZ48="NO CUMPLE", NO HABILITA,IF(AY48&lt;=($E48*(1+$D$4)),"HABILITA","NO HABILITA")))</f>
        <v>HABILITA</v>
      </c>
      <c r="BB48" s="129">
        <f>'PRECIOS UNITARIOS'!U48</f>
        <v>0</v>
      </c>
      <c r="BC48" s="251">
        <f>'EV TECNICA'!AO48</f>
        <v>0</v>
      </c>
      <c r="BD48" s="252" t="str">
        <f>+IF(BB48=0,"NO OFERTADO",IF(BC48="NO CUMPLE", NO HABILITA,IF(BB48&lt;=($E48*(1+$D$4)),"HABILITA","NO HABILITA")))</f>
        <v>NO OFERTADO</v>
      </c>
      <c r="BE48" s="129">
        <f>'PRECIOS UNITARIOS'!V48</f>
        <v>0</v>
      </c>
      <c r="BF48" s="251">
        <f>'EV TECNICA'!AQ48</f>
        <v>0</v>
      </c>
      <c r="BG48" s="252" t="str">
        <f>+IF(BE48=0,"NO OFERTADO",IF(BF48="NO CUMPLE", NO HABILITA,IF(BE48&lt;=($E48*(1+$D$4)),"HABILITA","NO HABILITA")))</f>
        <v>NO OFERTADO</v>
      </c>
      <c r="BH48" s="129">
        <f>'PRECIOS UNITARIOS'!W48</f>
        <v>5557.58</v>
      </c>
      <c r="BI48" s="251" t="str">
        <f>'EV TECNICA'!AS48</f>
        <v>CUMPLE</v>
      </c>
      <c r="BJ48" s="252" t="str">
        <f>+IF(BH48=0,"NO OFERTADO",IF(BI48="NO CUMPLE", NO HABILITA,IF(BH48&lt;=($E48*(1+$D$4)),"HABILITA","NO HABILITA")))</f>
        <v>HABILITA</v>
      </c>
      <c r="BK48" s="129">
        <f>'PRECIOS UNITARIOS'!X48</f>
        <v>0</v>
      </c>
      <c r="BL48" s="251">
        <f>'EV TECNICA'!AU48</f>
        <v>0</v>
      </c>
      <c r="BM48" s="252" t="str">
        <f>+IF(BK48=0,"NO OFERTADO",IF(BL48="NO CUMPLE", NO HABILITA,IF(BK48&lt;=($E48*(1+$D$4)),"HABILITA","NO HABILITA")))</f>
        <v>NO OFERTADO</v>
      </c>
      <c r="BN48" s="129">
        <f>'PRECIOS UNITARIOS'!Y48</f>
        <v>5854.8</v>
      </c>
      <c r="BO48" s="251" t="str">
        <f>'EV TECNICA'!AW48</f>
        <v>CUMPLE</v>
      </c>
      <c r="BP48" s="252" t="str">
        <f>+IF(BN48=0,"NO OFERTADO",IF(BO48="NO CUMPLE", NO HABILITA,IF(BN48&lt;=($E48*(1+$D$4)),"HABILITA","NO HABILITA")))</f>
        <v>HABILITA</v>
      </c>
      <c r="BQ48" s="129">
        <f>'PRECIOS UNITARIOS'!Z48</f>
        <v>4367.3</v>
      </c>
      <c r="BR48" s="251" t="str">
        <f>'EV TECNICA'!AY48</f>
        <v>CUMPLE</v>
      </c>
      <c r="BS48" s="252" t="str">
        <f>+IF(BQ48=0,"NO OFERTADO",IF(BR48="NO CUMPLE", NO HABILITA,IF(BQ48&lt;=($E48*(1+$D$4)),"HABILITA","NO HABILITA")))</f>
        <v>HABILITA</v>
      </c>
      <c r="BT48" s="129">
        <f>'PRECIOS UNITARIOS'!AA48</f>
        <v>0</v>
      </c>
      <c r="BU48" s="251">
        <f>'EV TECNICA'!BA48</f>
        <v>0</v>
      </c>
      <c r="BV48" s="252" t="str">
        <f>+IF(BT48=0,"NO OFERTADO",IF(BU48="NO CUMPLE", NO HABILITA,IF(BT48&lt;=($E48*(1+$D$4)),"HABILITA","NO HABILITA")))</f>
        <v>NO OFERTADO</v>
      </c>
      <c r="BW48" s="129">
        <f>'PRECIOS UNITARIOS'!AB48</f>
        <v>0</v>
      </c>
      <c r="BX48" s="251">
        <f>'EV TECNICA'!BC48</f>
        <v>0</v>
      </c>
      <c r="BY48" s="252" t="str">
        <f>+IF(BW48=0,"NO OFERTADO",IF(BX48="NO CUMPLE", NO HABILITA,IF(BW48&lt;=($E48*(1+$D$4)),"HABILITA","NO HABILITA")))</f>
        <v>NO OFERTADO</v>
      </c>
      <c r="BZ48" s="129">
        <f>'PRECIOS UNITARIOS'!AC48</f>
        <v>0</v>
      </c>
      <c r="CA48" s="251">
        <f>'EV TECNICA'!BE48</f>
        <v>0</v>
      </c>
      <c r="CB48" s="252" t="str">
        <f>+IF(BZ48=0,"NO OFERTADO",IF(CA48="NO CUMPLE", NO HABILITA,IF(BZ48&lt;=($E48*(1+$D$4)),"HABILITA","NO HABILITA")))</f>
        <v>NO OFERTADO</v>
      </c>
      <c r="CC48" s="129">
        <f>'PRECIOS UNITARIOS'!AD48</f>
        <v>0</v>
      </c>
      <c r="CD48" s="251">
        <f>'EV TECNICA'!BG48</f>
        <v>0</v>
      </c>
      <c r="CE48" s="252" t="str">
        <f>+IF(CC48=0,"NO OFERTADO",IF(CD48="NO CUMPLE", NO HABILITA,IF(CC48&lt;=($E48*(1+$D$4)),"HABILITA","NO HABILITA")))</f>
        <v>NO OFERTADO</v>
      </c>
      <c r="CF48" s="129">
        <f>'PRECIOS UNITARIOS'!AE48</f>
        <v>0</v>
      </c>
      <c r="CG48" s="251">
        <f>'EV TECNICA'!BI48</f>
        <v>0</v>
      </c>
      <c r="CH48" s="252" t="str">
        <f>+IF(CF48=0,"NO OFERTADO",IF(CG48="NO CUMPLE", NO HABILITA,IF(CF48&lt;=($E48*(1+$D$4)),"HABILITA","NO HABILITA")))</f>
        <v>NO OFERTADO</v>
      </c>
    </row>
    <row r="49" spans="1:86" s="40" customFormat="1" ht="51" x14ac:dyDescent="0.2">
      <c r="A49" s="103">
        <v>40</v>
      </c>
      <c r="B49" s="202" t="s">
        <v>100</v>
      </c>
      <c r="C49" s="121" t="s">
        <v>99</v>
      </c>
      <c r="D49" s="146">
        <v>1</v>
      </c>
      <c r="E49" s="25">
        <v>4776.1364000000003</v>
      </c>
      <c r="F49" s="129">
        <f>'PRECIOS UNITARIOS'!E49</f>
        <v>0</v>
      </c>
      <c r="G49" s="251">
        <f>'EV TECNICA'!I49</f>
        <v>0</v>
      </c>
      <c r="H49" s="252" t="str">
        <f>+IF(F49=0,"NO OFERTADO",IF(G49="NO CUMPLE", NO HABILITA,IF(F49&lt;=($E49*(1+$D$4)),"HABILITA","NO HABILITA")))</f>
        <v>NO OFERTADO</v>
      </c>
      <c r="I49" s="129">
        <f>'PRECIOS UNITARIOS'!F49</f>
        <v>0</v>
      </c>
      <c r="J49" s="251">
        <f>'EV TECNICA'!K49</f>
        <v>0</v>
      </c>
      <c r="K49" s="252" t="str">
        <f>+IF(I49=0,"NO OFERTADO",IF(J49="NO CUMPLE", NO HABILITA,IF(I49&lt;=($E49*(1+$D$4)),"HABILITA","NO HABILITA")))</f>
        <v>NO OFERTADO</v>
      </c>
      <c r="L49" s="129">
        <f>'PRECIOS UNITARIOS'!G49</f>
        <v>0</v>
      </c>
      <c r="M49" s="251">
        <f>'EV TECNICA'!M49</f>
        <v>0</v>
      </c>
      <c r="N49" s="252" t="str">
        <f>+IF(L49=0,"NO OFERTADO",IF(M49="NO CUMPLE", NO HABILITA,IF(L49&lt;=($E49*(1+$D$4)),"HABILITA","NO HABILITA")))</f>
        <v>NO OFERTADO</v>
      </c>
      <c r="O49" s="129">
        <f>'PRECIOS UNITARIOS'!H49</f>
        <v>0</v>
      </c>
      <c r="P49" s="251">
        <f>'EV TECNICA'!O49</f>
        <v>0</v>
      </c>
      <c r="Q49" s="252" t="str">
        <f>+IF(O49=0,"NO OFERTADO",IF(P49="NO CUMPLE", NO HABILITA,IF(O49&lt;=($E49*(1+$D$4)),"HABILITA","NO HABILITA")))</f>
        <v>NO OFERTADO</v>
      </c>
      <c r="R49" s="129">
        <f>'PRECIOS UNITARIOS'!I49</f>
        <v>0</v>
      </c>
      <c r="S49" s="251">
        <f>'EV TECNICA'!Q49</f>
        <v>0</v>
      </c>
      <c r="T49" s="252" t="str">
        <f>+IF(R49=0,"NO OFERTADO",IF(S49="NO CUMPLE", NO HABILITA,IF(R49&lt;=($E49*(1+$D$4)),"HABILITA","NO HABILITA")))</f>
        <v>NO OFERTADO</v>
      </c>
      <c r="U49" s="129">
        <f>'PRECIOS UNITARIOS'!J49</f>
        <v>4748.1000000000004</v>
      </c>
      <c r="V49" s="251" t="str">
        <f>'EV TECNICA'!S49</f>
        <v xml:space="preserve">CUMPLE </v>
      </c>
      <c r="W49" s="252" t="str">
        <f>+IF(U49=0,"NO OFERTADO",IF(V49="NO CUMPLE", NO HABILITA,IF(U49&lt;=($E49*(1+$D$4)),"HABILITA","NO HABILITA")))</f>
        <v>HABILITA</v>
      </c>
      <c r="X49" s="129">
        <f>'PRECIOS UNITARIOS'!K49</f>
        <v>0</v>
      </c>
      <c r="Y49" s="251">
        <f>'EV TECNICA'!U49</f>
        <v>0</v>
      </c>
      <c r="Z49" s="252" t="str">
        <f>+IF(X49=0,"NO OFERTADO",IF(Y49="NO CUMPLE", NO HABILITA,IF(X49&lt;=($E49*(1+$D$4)),"HABILITA","NO HABILITA")))</f>
        <v>NO OFERTADO</v>
      </c>
      <c r="AA49" s="129">
        <f>'PRECIOS UNITARIOS'!L49</f>
        <v>0</v>
      </c>
      <c r="AB49" s="251">
        <f>'EV TECNICA'!W49</f>
        <v>0</v>
      </c>
      <c r="AC49" s="252" t="str">
        <f>+IF(AA49=0,"NO OFERTADO",IF(AB49="NO CUMPLE", NO HABILITA,IF(AA49&lt;=($E49*(1+$D$4)),"HABILITA","NO HABILITA")))</f>
        <v>NO OFERTADO</v>
      </c>
      <c r="AD49" s="129">
        <f>'PRECIOS UNITARIOS'!M49</f>
        <v>8896.44</v>
      </c>
      <c r="AE49" s="251" t="str">
        <f>'EV TECNICA'!Y49</f>
        <v>CUMPLE</v>
      </c>
      <c r="AF49" s="252" t="str">
        <f>+IF(AD49=0,"NO OFERTADO",IF(AE49="NO CUMPLE", NO HABILITA,IF(AD49&lt;=($E49*(1+$D$4)),"HABILITA","NO HABILITA")))</f>
        <v>NO HABILITA</v>
      </c>
      <c r="AG49" s="129">
        <f>'PRECIOS UNITARIOS'!N49</f>
        <v>0</v>
      </c>
      <c r="AH49" s="251">
        <f>'EV TECNICA'!AA49</f>
        <v>0</v>
      </c>
      <c r="AI49" s="252" t="str">
        <f>+IF(AG49=0,"NO OFERTADO",IF(AH49="NO CUMPLE", NO HABILITA,IF(AG49&lt;=($E49*(1+$D$4)),"HABILITA","NO HABILITA")))</f>
        <v>NO OFERTADO</v>
      </c>
      <c r="AJ49" s="129">
        <f>'PRECIOS UNITARIOS'!O49</f>
        <v>0</v>
      </c>
      <c r="AK49" s="251">
        <f>'EV TECNICA'!AC49</f>
        <v>0</v>
      </c>
      <c r="AL49" s="252" t="str">
        <f>+IF(AJ49=0,"NO OFERTADO",IF(AK49="NO CUMPLE", NO HABILITA,IF(AJ49&lt;=($E49*(1+$D$4)),"HABILITA","NO HABILITA")))</f>
        <v>NO OFERTADO</v>
      </c>
      <c r="AM49" s="129">
        <f>'PRECIOS UNITARIOS'!P49</f>
        <v>0</v>
      </c>
      <c r="AN49" s="251">
        <f>'EV TECNICA'!AE49</f>
        <v>0</v>
      </c>
      <c r="AO49" s="252" t="str">
        <f>+IF(AM49=0,"NO OFERTADO",IF(AN49="NO CUMPLE", NO HABILITA,IF(AM49&lt;=($E49*(1+$D$4)),"HABILITA","NO HABILITA")))</f>
        <v>NO OFERTADO</v>
      </c>
      <c r="AP49" s="129">
        <f>'PRECIOS UNITARIOS'!Q49</f>
        <v>4760</v>
      </c>
      <c r="AQ49" s="251" t="str">
        <f>'EV TECNICA'!AG49</f>
        <v>CUMPLE</v>
      </c>
      <c r="AR49" s="252" t="str">
        <f>+IF(AP49=0,"NO OFERTADO",IF(AQ49="NO CUMPLE", NO HABILITA,IF(AP49&lt;=($E49*(1+$D$4)),"HABILITA","NO HABILITA")))</f>
        <v>HABILITA</v>
      </c>
      <c r="AS49" s="129">
        <f>'PRECIOS UNITARIOS'!R49</f>
        <v>0</v>
      </c>
      <c r="AT49" s="251">
        <f>'EV TECNICA'!AI49</f>
        <v>0</v>
      </c>
      <c r="AU49" s="252" t="str">
        <f>+IF(AS49=0,"NO OFERTADO",IF(AT49="NO CUMPLE", NO HABILITA,IF(AS49&lt;=($E49*(1+$D$4)),"HABILITA","NO HABILITA")))</f>
        <v>NO OFERTADO</v>
      </c>
      <c r="AV49" s="129">
        <f>'PRECIOS UNITARIOS'!S49</f>
        <v>0</v>
      </c>
      <c r="AW49" s="251">
        <f>'EV TECNICA'!AK49</f>
        <v>0</v>
      </c>
      <c r="AX49" s="252" t="str">
        <f>+IF(AV49=0,"NO OFERTADO",IF(AW49="NO CUMPLE", NO HABILITA,IF(AV49&lt;=($E49*(1+$D$4)),"HABILITA","NO HABILITA")))</f>
        <v>NO OFERTADO</v>
      </c>
      <c r="AY49" s="129">
        <f>'PRECIOS UNITARIOS'!T49</f>
        <v>0</v>
      </c>
      <c r="AZ49" s="251">
        <f>'EV TECNICA'!AM49</f>
        <v>0</v>
      </c>
      <c r="BA49" s="252" t="str">
        <f>+IF(AY49=0,"NO OFERTADO",IF(AZ49="NO CUMPLE", NO HABILITA,IF(AY49&lt;=($E49*(1+$D$4)),"HABILITA","NO HABILITA")))</f>
        <v>NO OFERTADO</v>
      </c>
      <c r="BB49" s="129">
        <f>'PRECIOS UNITARIOS'!U49</f>
        <v>0</v>
      </c>
      <c r="BC49" s="251">
        <f>'EV TECNICA'!AO49</f>
        <v>0</v>
      </c>
      <c r="BD49" s="252" t="str">
        <f>+IF(BB49=0,"NO OFERTADO",IF(BC49="NO CUMPLE", NO HABILITA,IF(BB49&lt;=($E49*(1+$D$4)),"HABILITA","NO HABILITA")))</f>
        <v>NO OFERTADO</v>
      </c>
      <c r="BE49" s="129">
        <f>'PRECIOS UNITARIOS'!V49</f>
        <v>0</v>
      </c>
      <c r="BF49" s="251">
        <f>'EV TECNICA'!AQ49</f>
        <v>0</v>
      </c>
      <c r="BG49" s="252" t="str">
        <f>+IF(BE49=0,"NO OFERTADO",IF(BF49="NO CUMPLE", NO HABILITA,IF(BE49&lt;=($E49*(1+$D$4)),"HABILITA","NO HABILITA")))</f>
        <v>NO OFERTADO</v>
      </c>
      <c r="BH49" s="129">
        <f>'PRECIOS UNITARIOS'!W49</f>
        <v>0</v>
      </c>
      <c r="BI49" s="251">
        <f>'EV TECNICA'!AS49</f>
        <v>0</v>
      </c>
      <c r="BJ49" s="252" t="str">
        <f>+IF(BH49=0,"NO OFERTADO",IF(BI49="NO CUMPLE", NO HABILITA,IF(BH49&lt;=($E49*(1+$D$4)),"HABILITA","NO HABILITA")))</f>
        <v>NO OFERTADO</v>
      </c>
      <c r="BK49" s="129">
        <f>'PRECIOS UNITARIOS'!X49</f>
        <v>0</v>
      </c>
      <c r="BL49" s="251">
        <f>'EV TECNICA'!AU49</f>
        <v>0</v>
      </c>
      <c r="BM49" s="252" t="str">
        <f>+IF(BK49=0,"NO OFERTADO",IF(BL49="NO CUMPLE", NO HABILITA,IF(BK49&lt;=($E49*(1+$D$4)),"HABILITA","NO HABILITA")))</f>
        <v>NO OFERTADO</v>
      </c>
      <c r="BN49" s="129">
        <f>'PRECIOS UNITARIOS'!Y49</f>
        <v>0</v>
      </c>
      <c r="BO49" s="251">
        <f>'EV TECNICA'!AW49</f>
        <v>0</v>
      </c>
      <c r="BP49" s="252" t="str">
        <f>+IF(BN49=0,"NO OFERTADO",IF(BO49="NO CUMPLE", NO HABILITA,IF(BN49&lt;=($E49*(1+$D$4)),"HABILITA","NO HABILITA")))</f>
        <v>NO OFERTADO</v>
      </c>
      <c r="BQ49" s="129">
        <f>'PRECIOS UNITARIOS'!Z49</f>
        <v>4928.9799999999996</v>
      </c>
      <c r="BR49" s="251" t="str">
        <f>'EV TECNICA'!AY49</f>
        <v>CUMPLE</v>
      </c>
      <c r="BS49" s="252" t="str">
        <f>+IF(BQ49=0,"NO OFERTADO",IF(BR49="NO CUMPLE", NO HABILITA,IF(BQ49&lt;=($E49*(1+$D$4)),"HABILITA","NO HABILITA")))</f>
        <v>HABILITA</v>
      </c>
      <c r="BT49" s="129">
        <f>'PRECIOS UNITARIOS'!AA49</f>
        <v>0</v>
      </c>
      <c r="BU49" s="251">
        <f>'EV TECNICA'!BA49</f>
        <v>0</v>
      </c>
      <c r="BV49" s="252" t="str">
        <f>+IF(BT49=0,"NO OFERTADO",IF(BU49="NO CUMPLE", NO HABILITA,IF(BT49&lt;=($E49*(1+$D$4)),"HABILITA","NO HABILITA")))</f>
        <v>NO OFERTADO</v>
      </c>
      <c r="BW49" s="129">
        <f>'PRECIOS UNITARIOS'!AB49</f>
        <v>0</v>
      </c>
      <c r="BX49" s="251">
        <f>'EV TECNICA'!BC49</f>
        <v>0</v>
      </c>
      <c r="BY49" s="252" t="str">
        <f>+IF(BW49=0,"NO OFERTADO",IF(BX49="NO CUMPLE", NO HABILITA,IF(BW49&lt;=($E49*(1+$D$4)),"HABILITA","NO HABILITA")))</f>
        <v>NO OFERTADO</v>
      </c>
      <c r="BZ49" s="129">
        <f>'PRECIOS UNITARIOS'!AC49</f>
        <v>0</v>
      </c>
      <c r="CA49" s="251">
        <f>'EV TECNICA'!BE49</f>
        <v>0</v>
      </c>
      <c r="CB49" s="252" t="str">
        <f>+IF(BZ49=0,"NO OFERTADO",IF(CA49="NO CUMPLE", NO HABILITA,IF(BZ49&lt;=($E49*(1+$D$4)),"HABILITA","NO HABILITA")))</f>
        <v>NO OFERTADO</v>
      </c>
      <c r="CC49" s="129">
        <f>'PRECIOS UNITARIOS'!AD49</f>
        <v>0</v>
      </c>
      <c r="CD49" s="251">
        <f>'EV TECNICA'!BG49</f>
        <v>0</v>
      </c>
      <c r="CE49" s="252" t="str">
        <f>+IF(CC49=0,"NO OFERTADO",IF(CD49="NO CUMPLE", NO HABILITA,IF(CC49&lt;=($E49*(1+$D$4)),"HABILITA","NO HABILITA")))</f>
        <v>NO OFERTADO</v>
      </c>
      <c r="CF49" s="129">
        <f>'PRECIOS UNITARIOS'!AE49</f>
        <v>0</v>
      </c>
      <c r="CG49" s="251">
        <f>'EV TECNICA'!BI49</f>
        <v>0</v>
      </c>
      <c r="CH49" s="252" t="str">
        <f>+IF(CF49=0,"NO OFERTADO",IF(CG49="NO CUMPLE", NO HABILITA,IF(CF49&lt;=($E49*(1+$D$4)),"HABILITA","NO HABILITA")))</f>
        <v>NO OFERTADO</v>
      </c>
    </row>
    <row r="50" spans="1:86" s="40" customFormat="1" ht="25.5" x14ac:dyDescent="0.2">
      <c r="A50" s="103">
        <v>41</v>
      </c>
      <c r="B50" s="202" t="s">
        <v>101</v>
      </c>
      <c r="C50" s="121" t="s">
        <v>102</v>
      </c>
      <c r="D50" s="146">
        <v>1</v>
      </c>
      <c r="E50" s="25">
        <v>27043.94</v>
      </c>
      <c r="F50" s="129">
        <f>'PRECIOS UNITARIOS'!E50</f>
        <v>0</v>
      </c>
      <c r="G50" s="251">
        <f>'EV TECNICA'!I50</f>
        <v>0</v>
      </c>
      <c r="H50" s="252" t="str">
        <f>+IF(F50=0,"NO OFERTADO",IF(G50="NO CUMPLE", NO HABILITA,IF(F50&lt;=($E50*(1+$D$4)),"HABILITA","NO HABILITA")))</f>
        <v>NO OFERTADO</v>
      </c>
      <c r="I50" s="129">
        <f>'PRECIOS UNITARIOS'!F50</f>
        <v>0</v>
      </c>
      <c r="J50" s="251">
        <f>'EV TECNICA'!K50</f>
        <v>0</v>
      </c>
      <c r="K50" s="252" t="str">
        <f>+IF(I50=0,"NO OFERTADO",IF(J50="NO CUMPLE", NO HABILITA,IF(I50&lt;=($E50*(1+$D$4)),"HABILITA","NO HABILITA")))</f>
        <v>NO OFERTADO</v>
      </c>
      <c r="L50" s="129">
        <f>'PRECIOS UNITARIOS'!G50</f>
        <v>0</v>
      </c>
      <c r="M50" s="251">
        <f>'EV TECNICA'!M50</f>
        <v>0</v>
      </c>
      <c r="N50" s="252" t="str">
        <f>+IF(L50=0,"NO OFERTADO",IF(M50="NO CUMPLE", NO HABILITA,IF(L50&lt;=($E50*(1+$D$4)),"HABILITA","NO HABILITA")))</f>
        <v>NO OFERTADO</v>
      </c>
      <c r="O50" s="129">
        <f>'PRECIOS UNITARIOS'!H50</f>
        <v>0</v>
      </c>
      <c r="P50" s="251">
        <f>'EV TECNICA'!O50</f>
        <v>0</v>
      </c>
      <c r="Q50" s="252" t="str">
        <f>+IF(O50=0,"NO OFERTADO",IF(P50="NO CUMPLE", NO HABILITA,IF(O50&lt;=($E50*(1+$D$4)),"HABILITA","NO HABILITA")))</f>
        <v>NO OFERTADO</v>
      </c>
      <c r="R50" s="129">
        <f>'PRECIOS UNITARIOS'!I50</f>
        <v>0</v>
      </c>
      <c r="S50" s="251">
        <f>'EV TECNICA'!Q50</f>
        <v>0</v>
      </c>
      <c r="T50" s="252" t="str">
        <f>+IF(R50=0,"NO OFERTADO",IF(S50="NO CUMPLE", NO HABILITA,IF(R50&lt;=($E50*(1+$D$4)),"HABILITA","NO HABILITA")))</f>
        <v>NO OFERTADO</v>
      </c>
      <c r="U50" s="129">
        <f>'PRECIOS UNITARIOS'!J50</f>
        <v>0</v>
      </c>
      <c r="V50" s="251">
        <f>'EV TECNICA'!S50</f>
        <v>0</v>
      </c>
      <c r="W50" s="252" t="str">
        <f>+IF(U50=0,"NO OFERTADO",IF(V50="NO CUMPLE", NO HABILITA,IF(U50&lt;=($E50*(1+$D$4)),"HABILITA","NO HABILITA")))</f>
        <v>NO OFERTADO</v>
      </c>
      <c r="X50" s="129">
        <f>'PRECIOS UNITARIOS'!K50</f>
        <v>27089.16</v>
      </c>
      <c r="Y50" s="251" t="str">
        <f>'EV TECNICA'!U50</f>
        <v>CUMPLE</v>
      </c>
      <c r="Z50" s="252" t="str">
        <f>+IF(X50=0,"NO OFERTADO",IF(Y50="NO CUMPLE", NO HABILITA,IF(X50&lt;=($E50*(1+$D$4)),"HABILITA","NO HABILITA")))</f>
        <v>HABILITA</v>
      </c>
      <c r="AA50" s="129">
        <f>'PRECIOS UNITARIOS'!L50</f>
        <v>0</v>
      </c>
      <c r="AB50" s="251">
        <f>'EV TECNICA'!W50</f>
        <v>0</v>
      </c>
      <c r="AC50" s="252" t="str">
        <f>+IF(AA50=0,"NO OFERTADO",IF(AB50="NO CUMPLE", NO HABILITA,IF(AA50&lt;=($E50*(1+$D$4)),"HABILITA","NO HABILITA")))</f>
        <v>NO OFERTADO</v>
      </c>
      <c r="AD50" s="129">
        <f>'PRECIOS UNITARIOS'!M50</f>
        <v>26957.07</v>
      </c>
      <c r="AE50" s="251" t="str">
        <f>'EV TECNICA'!Y50</f>
        <v>CUMPLE</v>
      </c>
      <c r="AF50" s="252" t="str">
        <f>+IF(AD50=0,"NO OFERTADO",IF(AE50="NO CUMPLE", NO HABILITA,IF(AD50&lt;=($E50*(1+$D$4)),"HABILITA","NO HABILITA")))</f>
        <v>HABILITA</v>
      </c>
      <c r="AG50" s="129">
        <f>'PRECIOS UNITARIOS'!N50</f>
        <v>0</v>
      </c>
      <c r="AH50" s="251">
        <f>'EV TECNICA'!AA50</f>
        <v>0</v>
      </c>
      <c r="AI50" s="252" t="str">
        <f>+IF(AG50=0,"NO OFERTADO",IF(AH50="NO CUMPLE", NO HABILITA,IF(AG50&lt;=($E50*(1+$D$4)),"HABILITA","NO HABILITA")))</f>
        <v>NO OFERTADO</v>
      </c>
      <c r="AJ50" s="129">
        <f>'PRECIOS UNITARIOS'!O50</f>
        <v>0</v>
      </c>
      <c r="AK50" s="251">
        <f>'EV TECNICA'!AC50</f>
        <v>0</v>
      </c>
      <c r="AL50" s="252" t="str">
        <f>+IF(AJ50=0,"NO OFERTADO",IF(AK50="NO CUMPLE", NO HABILITA,IF(AJ50&lt;=($E50*(1+$D$4)),"HABILITA","NO HABILITA")))</f>
        <v>NO OFERTADO</v>
      </c>
      <c r="AM50" s="129">
        <f>'PRECIOS UNITARIOS'!P50</f>
        <v>0</v>
      </c>
      <c r="AN50" s="251">
        <f>'EV TECNICA'!AE50</f>
        <v>0</v>
      </c>
      <c r="AO50" s="252" t="str">
        <f>+IF(AM50=0,"NO OFERTADO",IF(AN50="NO CUMPLE", NO HABILITA,IF(AM50&lt;=($E50*(1+$D$4)),"HABILITA","NO HABILITA")))</f>
        <v>NO OFERTADO</v>
      </c>
      <c r="AP50" s="129">
        <f>'PRECIOS UNITARIOS'!Q50</f>
        <v>0</v>
      </c>
      <c r="AQ50" s="251">
        <f>'EV TECNICA'!AG50</f>
        <v>0</v>
      </c>
      <c r="AR50" s="252" t="str">
        <f>+IF(AP50=0,"NO OFERTADO",IF(AQ50="NO CUMPLE", NO HABILITA,IF(AP50&lt;=($E50*(1+$D$4)),"HABILITA","NO HABILITA")))</f>
        <v>NO OFERTADO</v>
      </c>
      <c r="AS50" s="129">
        <f>'PRECIOS UNITARIOS'!R50</f>
        <v>0</v>
      </c>
      <c r="AT50" s="251">
        <f>'EV TECNICA'!AI50</f>
        <v>0</v>
      </c>
      <c r="AU50" s="252" t="str">
        <f>+IF(AS50=0,"NO OFERTADO",IF(AT50="NO CUMPLE", NO HABILITA,IF(AS50&lt;=($E50*(1+$D$4)),"HABILITA","NO HABILITA")))</f>
        <v>NO OFERTADO</v>
      </c>
      <c r="AV50" s="129">
        <f>'PRECIOS UNITARIOS'!S50</f>
        <v>0</v>
      </c>
      <c r="AW50" s="251">
        <f>'EV TECNICA'!AK50</f>
        <v>0</v>
      </c>
      <c r="AX50" s="252" t="str">
        <f>+IF(AV50=0,"NO OFERTADO",IF(AW50="NO CUMPLE", NO HABILITA,IF(AV50&lt;=($E50*(1+$D$4)),"HABILITA","NO HABILITA")))</f>
        <v>NO OFERTADO</v>
      </c>
      <c r="AY50" s="129">
        <f>'PRECIOS UNITARIOS'!T50</f>
        <v>0</v>
      </c>
      <c r="AZ50" s="251">
        <f>'EV TECNICA'!AM50</f>
        <v>0</v>
      </c>
      <c r="BA50" s="252" t="str">
        <f>+IF(AY50=0,"NO OFERTADO",IF(AZ50="NO CUMPLE", NO HABILITA,IF(AY50&lt;=($E50*(1+$D$4)),"HABILITA","NO HABILITA")))</f>
        <v>NO OFERTADO</v>
      </c>
      <c r="BB50" s="129">
        <f>'PRECIOS UNITARIOS'!U50</f>
        <v>0</v>
      </c>
      <c r="BC50" s="251">
        <f>'EV TECNICA'!AO50</f>
        <v>0</v>
      </c>
      <c r="BD50" s="252" t="str">
        <f>+IF(BB50=0,"NO OFERTADO",IF(BC50="NO CUMPLE", NO HABILITA,IF(BB50&lt;=($E50*(1+$D$4)),"HABILITA","NO HABILITA")))</f>
        <v>NO OFERTADO</v>
      </c>
      <c r="BE50" s="129">
        <f>'PRECIOS UNITARIOS'!V50</f>
        <v>0</v>
      </c>
      <c r="BF50" s="251">
        <f>'EV TECNICA'!AQ50</f>
        <v>0</v>
      </c>
      <c r="BG50" s="252" t="str">
        <f>+IF(BE50=0,"NO OFERTADO",IF(BF50="NO CUMPLE", NO HABILITA,IF(BE50&lt;=($E50*(1+$D$4)),"HABILITA","NO HABILITA")))</f>
        <v>NO OFERTADO</v>
      </c>
      <c r="BH50" s="129">
        <f>'PRECIOS UNITARIOS'!W50</f>
        <v>31237.5</v>
      </c>
      <c r="BI50" s="251" t="str">
        <f>'EV TECNICA'!AS50</f>
        <v>CUMPLE</v>
      </c>
      <c r="BJ50" s="252" t="str">
        <f>+IF(BH50=0,"NO OFERTADO",IF(BI50="NO CUMPLE", NO HABILITA,IF(BH50&lt;=($E50*(1+$D$4)),"HABILITA","NO HABILITA")))</f>
        <v>HABILITA</v>
      </c>
      <c r="BK50" s="129">
        <f>'PRECIOS UNITARIOS'!X50</f>
        <v>0</v>
      </c>
      <c r="BL50" s="251">
        <f>'EV TECNICA'!AU50</f>
        <v>0</v>
      </c>
      <c r="BM50" s="252" t="str">
        <f>+IF(BK50=0,"NO OFERTADO",IF(BL50="NO CUMPLE", NO HABILITA,IF(BK50&lt;=($E50*(1+$D$4)),"HABILITA","NO HABILITA")))</f>
        <v>NO OFERTADO</v>
      </c>
      <c r="BN50" s="129">
        <f>'PRECIOS UNITARIOS'!Y50</f>
        <v>0</v>
      </c>
      <c r="BO50" s="251">
        <f>'EV TECNICA'!AW50</f>
        <v>0</v>
      </c>
      <c r="BP50" s="252" t="str">
        <f>+IF(BN50=0,"NO OFERTADO",IF(BO50="NO CUMPLE", NO HABILITA,IF(BN50&lt;=($E50*(1+$D$4)),"HABILITA","NO HABILITA")))</f>
        <v>NO OFERTADO</v>
      </c>
      <c r="BQ50" s="129">
        <f>'PRECIOS UNITARIOS'!Z50</f>
        <v>0</v>
      </c>
      <c r="BR50" s="251">
        <f>'EV TECNICA'!AY50</f>
        <v>0</v>
      </c>
      <c r="BS50" s="252" t="str">
        <f>+IF(BQ50=0,"NO OFERTADO",IF(BR50="NO CUMPLE", NO HABILITA,IF(BQ50&lt;=($E50*(1+$D$4)),"HABILITA","NO HABILITA")))</f>
        <v>NO OFERTADO</v>
      </c>
      <c r="BT50" s="129">
        <f>'PRECIOS UNITARIOS'!AA50</f>
        <v>0</v>
      </c>
      <c r="BU50" s="251">
        <f>'EV TECNICA'!BA50</f>
        <v>0</v>
      </c>
      <c r="BV50" s="252" t="str">
        <f>+IF(BT50=0,"NO OFERTADO",IF(BU50="NO CUMPLE", NO HABILITA,IF(BT50&lt;=($E50*(1+$D$4)),"HABILITA","NO HABILITA")))</f>
        <v>NO OFERTADO</v>
      </c>
      <c r="BW50" s="129">
        <f>'PRECIOS UNITARIOS'!AB50</f>
        <v>0</v>
      </c>
      <c r="BX50" s="251">
        <f>'EV TECNICA'!BC50</f>
        <v>0</v>
      </c>
      <c r="BY50" s="252" t="str">
        <f>+IF(BW50=0,"NO OFERTADO",IF(BX50="NO CUMPLE", NO HABILITA,IF(BW50&lt;=($E50*(1+$D$4)),"HABILITA","NO HABILITA")))</f>
        <v>NO OFERTADO</v>
      </c>
      <c r="BZ50" s="129">
        <f>'PRECIOS UNITARIOS'!AC50</f>
        <v>0</v>
      </c>
      <c r="CA50" s="251">
        <f>'EV TECNICA'!BE50</f>
        <v>0</v>
      </c>
      <c r="CB50" s="252" t="str">
        <f>+IF(BZ50=0,"NO OFERTADO",IF(CA50="NO CUMPLE", NO HABILITA,IF(BZ50&lt;=($E50*(1+$D$4)),"HABILITA","NO HABILITA")))</f>
        <v>NO OFERTADO</v>
      </c>
      <c r="CC50" s="129">
        <f>'PRECIOS UNITARIOS'!AD50</f>
        <v>0</v>
      </c>
      <c r="CD50" s="251">
        <f>'EV TECNICA'!BG50</f>
        <v>0</v>
      </c>
      <c r="CE50" s="252" t="str">
        <f>+IF(CC50=0,"NO OFERTADO",IF(CD50="NO CUMPLE", NO HABILITA,IF(CC50&lt;=($E50*(1+$D$4)),"HABILITA","NO HABILITA")))</f>
        <v>NO OFERTADO</v>
      </c>
      <c r="CF50" s="129">
        <f>'PRECIOS UNITARIOS'!AE50</f>
        <v>0</v>
      </c>
      <c r="CG50" s="251">
        <f>'EV TECNICA'!BI50</f>
        <v>0</v>
      </c>
      <c r="CH50" s="252" t="str">
        <f>+IF(CF50=0,"NO OFERTADO",IF(CG50="NO CUMPLE", NO HABILITA,IF(CF50&lt;=($E50*(1+$D$4)),"HABILITA","NO HABILITA")))</f>
        <v>NO OFERTADO</v>
      </c>
    </row>
    <row r="51" spans="1:86" s="40" customFormat="1" ht="25.5" x14ac:dyDescent="0.2">
      <c r="A51" s="103">
        <v>42</v>
      </c>
      <c r="B51" s="202" t="s">
        <v>103</v>
      </c>
      <c r="C51" s="121" t="s">
        <v>102</v>
      </c>
      <c r="D51" s="146">
        <v>1</v>
      </c>
      <c r="E51" s="25">
        <v>19986.05</v>
      </c>
      <c r="F51" s="129">
        <f>'PRECIOS UNITARIOS'!E51</f>
        <v>0</v>
      </c>
      <c r="G51" s="251">
        <f>'EV TECNICA'!I51</f>
        <v>0</v>
      </c>
      <c r="H51" s="252" t="str">
        <f>+IF(F51=0,"NO OFERTADO",IF(G51="NO CUMPLE", NO HABILITA,IF(F51&lt;=($E51*(1+$D$4)),"HABILITA","NO HABILITA")))</f>
        <v>NO OFERTADO</v>
      </c>
      <c r="I51" s="129">
        <f>'PRECIOS UNITARIOS'!F51</f>
        <v>0</v>
      </c>
      <c r="J51" s="251">
        <f>'EV TECNICA'!K51</f>
        <v>0</v>
      </c>
      <c r="K51" s="252" t="str">
        <f>+IF(I51=0,"NO OFERTADO",IF(J51="NO CUMPLE", NO HABILITA,IF(I51&lt;=($E51*(1+$D$4)),"HABILITA","NO HABILITA")))</f>
        <v>NO OFERTADO</v>
      </c>
      <c r="L51" s="129">
        <f>'PRECIOS UNITARIOS'!G51</f>
        <v>0</v>
      </c>
      <c r="M51" s="251">
        <f>'EV TECNICA'!M51</f>
        <v>0</v>
      </c>
      <c r="N51" s="252" t="str">
        <f>+IF(L51=0,"NO OFERTADO",IF(M51="NO CUMPLE", NO HABILITA,IF(L51&lt;=($E51*(1+$D$4)),"HABILITA","NO HABILITA")))</f>
        <v>NO OFERTADO</v>
      </c>
      <c r="O51" s="129">
        <f>'PRECIOS UNITARIOS'!H51</f>
        <v>0</v>
      </c>
      <c r="P51" s="251">
        <f>'EV TECNICA'!O51</f>
        <v>0</v>
      </c>
      <c r="Q51" s="252" t="str">
        <f>+IF(O51=0,"NO OFERTADO",IF(P51="NO CUMPLE", NO HABILITA,IF(O51&lt;=($E51*(1+$D$4)),"HABILITA","NO HABILITA")))</f>
        <v>NO OFERTADO</v>
      </c>
      <c r="R51" s="129">
        <f>'PRECIOS UNITARIOS'!I51</f>
        <v>0</v>
      </c>
      <c r="S51" s="251">
        <f>'EV TECNICA'!Q51</f>
        <v>0</v>
      </c>
      <c r="T51" s="252" t="str">
        <f>+IF(R51=0,"NO OFERTADO",IF(S51="NO CUMPLE", NO HABILITA,IF(R51&lt;=($E51*(1+$D$4)),"HABILITA","NO HABILITA")))</f>
        <v>NO OFERTADO</v>
      </c>
      <c r="U51" s="129">
        <f>'PRECIOS UNITARIOS'!J51</f>
        <v>0</v>
      </c>
      <c r="V51" s="251">
        <f>'EV TECNICA'!S51</f>
        <v>0</v>
      </c>
      <c r="W51" s="252" t="str">
        <f>+IF(U51=0,"NO OFERTADO",IF(V51="NO CUMPLE", NO HABILITA,IF(U51&lt;=($E51*(1+$D$4)),"HABILITA","NO HABILITA")))</f>
        <v>NO OFERTADO</v>
      </c>
      <c r="X51" s="129">
        <f>'PRECIOS UNITARIOS'!K51</f>
        <v>22253</v>
      </c>
      <c r="Y51" s="251" t="str">
        <f>'EV TECNICA'!U51</f>
        <v>CUMPLE</v>
      </c>
      <c r="Z51" s="252" t="str">
        <f>+IF(X51=0,"NO OFERTADO",IF(Y51="NO CUMPLE", NO HABILITA,IF(X51&lt;=($E51*(1+$D$4)),"HABILITA","NO HABILITA")))</f>
        <v>HABILITA</v>
      </c>
      <c r="AA51" s="129">
        <f>'PRECIOS UNITARIOS'!L51</f>
        <v>0</v>
      </c>
      <c r="AB51" s="251">
        <f>'EV TECNICA'!W51</f>
        <v>0</v>
      </c>
      <c r="AC51" s="252" t="str">
        <f>+IF(AA51=0,"NO OFERTADO",IF(AB51="NO CUMPLE", NO HABILITA,IF(AA51&lt;=($E51*(1+$D$4)),"HABILITA","NO HABILITA")))</f>
        <v>NO OFERTADO</v>
      </c>
      <c r="AD51" s="129">
        <f>'PRECIOS UNITARIOS'!M51</f>
        <v>20118.14</v>
      </c>
      <c r="AE51" s="251" t="str">
        <f>'EV TECNICA'!Y51</f>
        <v>CUMPLE</v>
      </c>
      <c r="AF51" s="252" t="str">
        <f>+IF(AD51=0,"NO OFERTADO",IF(AE51="NO CUMPLE", NO HABILITA,IF(AD51&lt;=($E51*(1+$D$4)),"HABILITA","NO HABILITA")))</f>
        <v>HABILITA</v>
      </c>
      <c r="AG51" s="129">
        <f>'PRECIOS UNITARIOS'!N51</f>
        <v>0</v>
      </c>
      <c r="AH51" s="251">
        <f>'EV TECNICA'!AA51</f>
        <v>0</v>
      </c>
      <c r="AI51" s="252" t="str">
        <f>+IF(AG51=0,"NO OFERTADO",IF(AH51="NO CUMPLE", NO HABILITA,IF(AG51&lt;=($E51*(1+$D$4)),"HABILITA","NO HABILITA")))</f>
        <v>NO OFERTADO</v>
      </c>
      <c r="AJ51" s="129">
        <f>'PRECIOS UNITARIOS'!O51</f>
        <v>0</v>
      </c>
      <c r="AK51" s="251">
        <f>'EV TECNICA'!AC51</f>
        <v>0</v>
      </c>
      <c r="AL51" s="252" t="str">
        <f>+IF(AJ51=0,"NO OFERTADO",IF(AK51="NO CUMPLE", NO HABILITA,IF(AJ51&lt;=($E51*(1+$D$4)),"HABILITA","NO HABILITA")))</f>
        <v>NO OFERTADO</v>
      </c>
      <c r="AM51" s="129">
        <f>'PRECIOS UNITARIOS'!P51</f>
        <v>0</v>
      </c>
      <c r="AN51" s="251">
        <f>'EV TECNICA'!AE51</f>
        <v>0</v>
      </c>
      <c r="AO51" s="252" t="str">
        <f>+IF(AM51=0,"NO OFERTADO",IF(AN51="NO CUMPLE", NO HABILITA,IF(AM51&lt;=($E51*(1+$D$4)),"HABILITA","NO HABILITA")))</f>
        <v>NO OFERTADO</v>
      </c>
      <c r="AP51" s="129">
        <f>'PRECIOS UNITARIOS'!Q51</f>
        <v>0</v>
      </c>
      <c r="AQ51" s="251">
        <f>'EV TECNICA'!AG51</f>
        <v>0</v>
      </c>
      <c r="AR51" s="252" t="str">
        <f>+IF(AP51=0,"NO OFERTADO",IF(AQ51="NO CUMPLE", NO HABILITA,IF(AP51&lt;=($E51*(1+$D$4)),"HABILITA","NO HABILITA")))</f>
        <v>NO OFERTADO</v>
      </c>
      <c r="AS51" s="129">
        <f>'PRECIOS UNITARIOS'!R51</f>
        <v>0</v>
      </c>
      <c r="AT51" s="251">
        <f>'EV TECNICA'!AI51</f>
        <v>0</v>
      </c>
      <c r="AU51" s="252" t="str">
        <f>+IF(AS51=0,"NO OFERTADO",IF(AT51="NO CUMPLE", NO HABILITA,IF(AS51&lt;=($E51*(1+$D$4)),"HABILITA","NO HABILITA")))</f>
        <v>NO OFERTADO</v>
      </c>
      <c r="AV51" s="129">
        <f>'PRECIOS UNITARIOS'!S51</f>
        <v>0</v>
      </c>
      <c r="AW51" s="251">
        <f>'EV TECNICA'!AK51</f>
        <v>0</v>
      </c>
      <c r="AX51" s="252" t="str">
        <f>+IF(AV51=0,"NO OFERTADO",IF(AW51="NO CUMPLE", NO HABILITA,IF(AV51&lt;=($E51*(1+$D$4)),"HABILITA","NO HABILITA")))</f>
        <v>NO OFERTADO</v>
      </c>
      <c r="AY51" s="129">
        <f>'PRECIOS UNITARIOS'!T51</f>
        <v>0</v>
      </c>
      <c r="AZ51" s="251">
        <f>'EV TECNICA'!AM51</f>
        <v>0</v>
      </c>
      <c r="BA51" s="252" t="str">
        <f>+IF(AY51=0,"NO OFERTADO",IF(AZ51="NO CUMPLE", NO HABILITA,IF(AY51&lt;=($E51*(1+$D$4)),"HABILITA","NO HABILITA")))</f>
        <v>NO OFERTADO</v>
      </c>
      <c r="BB51" s="129">
        <f>'PRECIOS UNITARIOS'!U51</f>
        <v>0</v>
      </c>
      <c r="BC51" s="251">
        <f>'EV TECNICA'!AO51</f>
        <v>0</v>
      </c>
      <c r="BD51" s="252" t="str">
        <f>+IF(BB51=0,"NO OFERTADO",IF(BC51="NO CUMPLE", NO HABILITA,IF(BB51&lt;=($E51*(1+$D$4)),"HABILITA","NO HABILITA")))</f>
        <v>NO OFERTADO</v>
      </c>
      <c r="BE51" s="129">
        <f>'PRECIOS UNITARIOS'!V51</f>
        <v>0</v>
      </c>
      <c r="BF51" s="251">
        <f>'EV TECNICA'!AQ51</f>
        <v>0</v>
      </c>
      <c r="BG51" s="252" t="str">
        <f>+IF(BE51=0,"NO OFERTADO",IF(BF51="NO CUMPLE", NO HABILITA,IF(BE51&lt;=($E51*(1+$D$4)),"HABILITA","NO HABILITA")))</f>
        <v>NO OFERTADO</v>
      </c>
      <c r="BH51" s="129">
        <f>'PRECIOS UNITARIOS'!W51</f>
        <v>31237.5</v>
      </c>
      <c r="BI51" s="251" t="str">
        <f>'EV TECNICA'!AS51</f>
        <v>CUMPLE</v>
      </c>
      <c r="BJ51" s="252" t="str">
        <f>+IF(BH51=0,"NO OFERTADO",IF(BI51="NO CUMPLE", NO HABILITA,IF(BH51&lt;=($E51*(1+$D$4)),"HABILITA","NO HABILITA")))</f>
        <v>NO HABILITA</v>
      </c>
      <c r="BK51" s="129">
        <f>'PRECIOS UNITARIOS'!X51</f>
        <v>0</v>
      </c>
      <c r="BL51" s="251">
        <f>'EV TECNICA'!AU51</f>
        <v>0</v>
      </c>
      <c r="BM51" s="252" t="str">
        <f>+IF(BK51=0,"NO OFERTADO",IF(BL51="NO CUMPLE", NO HABILITA,IF(BK51&lt;=($E51*(1+$D$4)),"HABILITA","NO HABILITA")))</f>
        <v>NO OFERTADO</v>
      </c>
      <c r="BN51" s="129">
        <f>'PRECIOS UNITARIOS'!Y51</f>
        <v>0</v>
      </c>
      <c r="BO51" s="251">
        <f>'EV TECNICA'!AW51</f>
        <v>0</v>
      </c>
      <c r="BP51" s="252" t="str">
        <f>+IF(BN51=0,"NO OFERTADO",IF(BO51="NO CUMPLE", NO HABILITA,IF(BN51&lt;=($E51*(1+$D$4)),"HABILITA","NO HABILITA")))</f>
        <v>NO OFERTADO</v>
      </c>
      <c r="BQ51" s="129">
        <f>'PRECIOS UNITARIOS'!Z51</f>
        <v>0</v>
      </c>
      <c r="BR51" s="251">
        <f>'EV TECNICA'!AY51</f>
        <v>0</v>
      </c>
      <c r="BS51" s="252" t="str">
        <f>+IF(BQ51=0,"NO OFERTADO",IF(BR51="NO CUMPLE", NO HABILITA,IF(BQ51&lt;=($E51*(1+$D$4)),"HABILITA","NO HABILITA")))</f>
        <v>NO OFERTADO</v>
      </c>
      <c r="BT51" s="129">
        <f>'PRECIOS UNITARIOS'!AA51</f>
        <v>0</v>
      </c>
      <c r="BU51" s="251">
        <f>'EV TECNICA'!BA51</f>
        <v>0</v>
      </c>
      <c r="BV51" s="252" t="str">
        <f>+IF(BT51=0,"NO OFERTADO",IF(BU51="NO CUMPLE", NO HABILITA,IF(BT51&lt;=($E51*(1+$D$4)),"HABILITA","NO HABILITA")))</f>
        <v>NO OFERTADO</v>
      </c>
      <c r="BW51" s="129">
        <f>'PRECIOS UNITARIOS'!AB51</f>
        <v>0</v>
      </c>
      <c r="BX51" s="251">
        <f>'EV TECNICA'!BC51</f>
        <v>0</v>
      </c>
      <c r="BY51" s="252" t="str">
        <f>+IF(BW51=0,"NO OFERTADO",IF(BX51="NO CUMPLE", NO HABILITA,IF(BW51&lt;=($E51*(1+$D$4)),"HABILITA","NO HABILITA")))</f>
        <v>NO OFERTADO</v>
      </c>
      <c r="BZ51" s="129">
        <f>'PRECIOS UNITARIOS'!AC51</f>
        <v>0</v>
      </c>
      <c r="CA51" s="251">
        <f>'EV TECNICA'!BE51</f>
        <v>0</v>
      </c>
      <c r="CB51" s="252" t="str">
        <f>+IF(BZ51=0,"NO OFERTADO",IF(CA51="NO CUMPLE", NO HABILITA,IF(BZ51&lt;=($E51*(1+$D$4)),"HABILITA","NO HABILITA")))</f>
        <v>NO OFERTADO</v>
      </c>
      <c r="CC51" s="129">
        <f>'PRECIOS UNITARIOS'!AD51</f>
        <v>0</v>
      </c>
      <c r="CD51" s="251">
        <f>'EV TECNICA'!BG51</f>
        <v>0</v>
      </c>
      <c r="CE51" s="252" t="str">
        <f>+IF(CC51=0,"NO OFERTADO",IF(CD51="NO CUMPLE", NO HABILITA,IF(CC51&lt;=($E51*(1+$D$4)),"HABILITA","NO HABILITA")))</f>
        <v>NO OFERTADO</v>
      </c>
      <c r="CF51" s="129">
        <f>'PRECIOS UNITARIOS'!AE51</f>
        <v>0</v>
      </c>
      <c r="CG51" s="251">
        <f>'EV TECNICA'!BI51</f>
        <v>0</v>
      </c>
      <c r="CH51" s="252" t="str">
        <f>+IF(CF51=0,"NO OFERTADO",IF(CG51="NO CUMPLE", NO HABILITA,IF(CF51&lt;=($E51*(1+$D$4)),"HABILITA","NO HABILITA")))</f>
        <v>NO OFERTADO</v>
      </c>
    </row>
    <row r="52" spans="1:86" s="40" customFormat="1" ht="76.5" x14ac:dyDescent="0.2">
      <c r="A52" s="103">
        <v>43</v>
      </c>
      <c r="B52" s="202" t="s">
        <v>104</v>
      </c>
      <c r="C52" s="121" t="s">
        <v>105</v>
      </c>
      <c r="D52" s="146">
        <v>1</v>
      </c>
      <c r="E52" s="25">
        <v>28908.194000000003</v>
      </c>
      <c r="F52" s="129">
        <f>'PRECIOS UNITARIOS'!E52</f>
        <v>0</v>
      </c>
      <c r="G52" s="251">
        <f>'EV TECNICA'!I52</f>
        <v>0</v>
      </c>
      <c r="H52" s="252" t="str">
        <f>+IF(F52=0,"NO OFERTADO",IF(G52="NO CUMPLE", NO HABILITA,IF(F52&lt;=($E52*(1+$D$4)),"HABILITA","NO HABILITA")))</f>
        <v>NO OFERTADO</v>
      </c>
      <c r="I52" s="129">
        <f>'PRECIOS UNITARIOS'!F52</f>
        <v>0</v>
      </c>
      <c r="J52" s="251">
        <f>'EV TECNICA'!K52</f>
        <v>0</v>
      </c>
      <c r="K52" s="252" t="str">
        <f>+IF(I52=0,"NO OFERTADO",IF(J52="NO CUMPLE", NO HABILITA,IF(I52&lt;=($E52*(1+$D$4)),"HABILITA","NO HABILITA")))</f>
        <v>NO OFERTADO</v>
      </c>
      <c r="L52" s="129">
        <f>'PRECIOS UNITARIOS'!G52</f>
        <v>0</v>
      </c>
      <c r="M52" s="251">
        <f>'EV TECNICA'!M52</f>
        <v>0</v>
      </c>
      <c r="N52" s="252" t="str">
        <f>+IF(L52=0,"NO OFERTADO",IF(M52="NO CUMPLE", NO HABILITA,IF(L52&lt;=($E52*(1+$D$4)),"HABILITA","NO HABILITA")))</f>
        <v>NO OFERTADO</v>
      </c>
      <c r="O52" s="129">
        <f>'PRECIOS UNITARIOS'!H52</f>
        <v>0</v>
      </c>
      <c r="P52" s="251">
        <f>'EV TECNICA'!O52</f>
        <v>0</v>
      </c>
      <c r="Q52" s="252" t="str">
        <f>+IF(O52=0,"NO OFERTADO",IF(P52="NO CUMPLE", NO HABILITA,IF(O52&lt;=($E52*(1+$D$4)),"HABILITA","NO HABILITA")))</f>
        <v>NO OFERTADO</v>
      </c>
      <c r="R52" s="129">
        <f>'PRECIOS UNITARIOS'!I52</f>
        <v>0</v>
      </c>
      <c r="S52" s="251">
        <f>'EV TECNICA'!Q52</f>
        <v>0</v>
      </c>
      <c r="T52" s="252" t="str">
        <f>+IF(R52=0,"NO OFERTADO",IF(S52="NO CUMPLE", NO HABILITA,IF(R52&lt;=($E52*(1+$D$4)),"HABILITA","NO HABILITA")))</f>
        <v>NO OFERTADO</v>
      </c>
      <c r="U52" s="129">
        <f>'PRECIOS UNITARIOS'!J52</f>
        <v>0</v>
      </c>
      <c r="V52" s="251">
        <f>'EV TECNICA'!S52</f>
        <v>0</v>
      </c>
      <c r="W52" s="252" t="str">
        <f>+IF(U52=0,"NO OFERTADO",IF(V52="NO CUMPLE", NO HABILITA,IF(U52&lt;=($E52*(1+$D$4)),"HABILITA","NO HABILITA")))</f>
        <v>NO OFERTADO</v>
      </c>
      <c r="X52" s="129">
        <f>'PRECIOS UNITARIOS'!K52</f>
        <v>0</v>
      </c>
      <c r="Y52" s="251">
        <f>'EV TECNICA'!U52</f>
        <v>0</v>
      </c>
      <c r="Z52" s="252" t="str">
        <f>+IF(X52=0,"NO OFERTADO",IF(Y52="NO CUMPLE", NO HABILITA,IF(X52&lt;=($E52*(1+$D$4)),"HABILITA","NO HABILITA")))</f>
        <v>NO OFERTADO</v>
      </c>
      <c r="AA52" s="129">
        <f>'PRECIOS UNITARIOS'!L52</f>
        <v>0</v>
      </c>
      <c r="AB52" s="251">
        <f>'EV TECNICA'!W52</f>
        <v>0</v>
      </c>
      <c r="AC52" s="252" t="str">
        <f>+IF(AA52=0,"NO OFERTADO",IF(AB52="NO CUMPLE", NO HABILITA,IF(AA52&lt;=($E52*(1+$D$4)),"HABILITA","NO HABILITA")))</f>
        <v>NO OFERTADO</v>
      </c>
      <c r="AD52" s="129">
        <f>'PRECIOS UNITARIOS'!M52</f>
        <v>50710.66</v>
      </c>
      <c r="AE52" s="251" t="str">
        <f>'EV TECNICA'!Y52</f>
        <v>CUMPLE</v>
      </c>
      <c r="AF52" s="252" t="str">
        <f>+IF(AD52=0,"NO OFERTADO",IF(AE52="NO CUMPLE", NO HABILITA,IF(AD52&lt;=($E52*(1+$D$4)),"HABILITA","NO HABILITA")))</f>
        <v>NO HABILITA</v>
      </c>
      <c r="AG52" s="129">
        <f>'PRECIOS UNITARIOS'!N52</f>
        <v>0</v>
      </c>
      <c r="AH52" s="251">
        <f>'EV TECNICA'!AA52</f>
        <v>0</v>
      </c>
      <c r="AI52" s="252" t="str">
        <f>+IF(AG52=0,"NO OFERTADO",IF(AH52="NO CUMPLE", NO HABILITA,IF(AG52&lt;=($E52*(1+$D$4)),"HABILITA","NO HABILITA")))</f>
        <v>NO OFERTADO</v>
      </c>
      <c r="AJ52" s="129">
        <f>'PRECIOS UNITARIOS'!O52</f>
        <v>0</v>
      </c>
      <c r="AK52" s="251">
        <f>'EV TECNICA'!AC52</f>
        <v>0</v>
      </c>
      <c r="AL52" s="252" t="str">
        <f>+IF(AJ52=0,"NO OFERTADO",IF(AK52="NO CUMPLE", NO HABILITA,IF(AJ52&lt;=($E52*(1+$D$4)),"HABILITA","NO HABILITA")))</f>
        <v>NO OFERTADO</v>
      </c>
      <c r="AM52" s="129">
        <f>'PRECIOS UNITARIOS'!P52</f>
        <v>0</v>
      </c>
      <c r="AN52" s="251">
        <f>'EV TECNICA'!AE52</f>
        <v>0</v>
      </c>
      <c r="AO52" s="252" t="str">
        <f>+IF(AM52=0,"NO OFERTADO",IF(AN52="NO CUMPLE", NO HABILITA,IF(AM52&lt;=($E52*(1+$D$4)),"HABILITA","NO HABILITA")))</f>
        <v>NO OFERTADO</v>
      </c>
      <c r="AP52" s="129">
        <f>'PRECIOS UNITARIOS'!Q52</f>
        <v>0</v>
      </c>
      <c r="AQ52" s="251">
        <f>'EV TECNICA'!AG52</f>
        <v>0</v>
      </c>
      <c r="AR52" s="252" t="str">
        <f>+IF(AP52=0,"NO OFERTADO",IF(AQ52="NO CUMPLE", NO HABILITA,IF(AP52&lt;=($E52*(1+$D$4)),"HABILITA","NO HABILITA")))</f>
        <v>NO OFERTADO</v>
      </c>
      <c r="AS52" s="129">
        <f>'PRECIOS UNITARIOS'!R52</f>
        <v>28113.75</v>
      </c>
      <c r="AT52" s="251" t="str">
        <f>'EV TECNICA'!AI52</f>
        <v>CUMPLE</v>
      </c>
      <c r="AU52" s="252" t="str">
        <f>+IF(AS52=0,"NO OFERTADO",IF(AT52="NO CUMPLE", NO HABILITA,IF(AS52&lt;=($E52*(1+$D$4)),"HABILITA","NO HABILITA")))</f>
        <v>HABILITA</v>
      </c>
      <c r="AV52" s="129">
        <f>'PRECIOS UNITARIOS'!S52</f>
        <v>0</v>
      </c>
      <c r="AW52" s="251">
        <f>'EV TECNICA'!AK52</f>
        <v>0</v>
      </c>
      <c r="AX52" s="252" t="str">
        <f>+IF(AV52=0,"NO OFERTADO",IF(AW52="NO CUMPLE", NO HABILITA,IF(AV52&lt;=($E52*(1+$D$4)),"HABILITA","NO HABILITA")))</f>
        <v>NO OFERTADO</v>
      </c>
      <c r="AY52" s="129">
        <f>'PRECIOS UNITARIOS'!T52</f>
        <v>0</v>
      </c>
      <c r="AZ52" s="251">
        <f>'EV TECNICA'!AM52</f>
        <v>0</v>
      </c>
      <c r="BA52" s="252" t="str">
        <f>+IF(AY52=0,"NO OFERTADO",IF(AZ52="NO CUMPLE", NO HABILITA,IF(AY52&lt;=($E52*(1+$D$4)),"HABILITA","NO HABILITA")))</f>
        <v>NO OFERTADO</v>
      </c>
      <c r="BB52" s="129">
        <f>'PRECIOS UNITARIOS'!U52</f>
        <v>0</v>
      </c>
      <c r="BC52" s="251">
        <f>'EV TECNICA'!AO52</f>
        <v>0</v>
      </c>
      <c r="BD52" s="252" t="str">
        <f>+IF(BB52=0,"NO OFERTADO",IF(BC52="NO CUMPLE", NO HABILITA,IF(BB52&lt;=($E52*(1+$D$4)),"HABILITA","NO HABILITA")))</f>
        <v>NO OFERTADO</v>
      </c>
      <c r="BE52" s="129">
        <f>'PRECIOS UNITARIOS'!V52</f>
        <v>0</v>
      </c>
      <c r="BF52" s="251">
        <f>'EV TECNICA'!AQ52</f>
        <v>0</v>
      </c>
      <c r="BG52" s="252" t="str">
        <f>+IF(BE52=0,"NO OFERTADO",IF(BF52="NO CUMPLE", NO HABILITA,IF(BE52&lt;=($E52*(1+$D$4)),"HABILITA","NO HABILITA")))</f>
        <v>NO OFERTADO</v>
      </c>
      <c r="BH52" s="129">
        <f>'PRECIOS UNITARIOS'!W52</f>
        <v>35224</v>
      </c>
      <c r="BI52" s="251" t="str">
        <f>'EV TECNICA'!AS52</f>
        <v>CUMPLE</v>
      </c>
      <c r="BJ52" s="252" t="str">
        <f>+IF(BH52=0,"NO OFERTADO",IF(BI52="NO CUMPLE", NO HABILITA,IF(BH52&lt;=($E52*(1+$D$4)),"HABILITA","NO HABILITA")))</f>
        <v>HABILITA</v>
      </c>
      <c r="BK52" s="129">
        <f>'PRECIOS UNITARIOS'!X52</f>
        <v>0</v>
      </c>
      <c r="BL52" s="251">
        <f>'EV TECNICA'!AU52</f>
        <v>0</v>
      </c>
      <c r="BM52" s="252" t="str">
        <f>+IF(BK52=0,"NO OFERTADO",IF(BL52="NO CUMPLE", NO HABILITA,IF(BK52&lt;=($E52*(1+$D$4)),"HABILITA","NO HABILITA")))</f>
        <v>NO OFERTADO</v>
      </c>
      <c r="BN52" s="129">
        <f>'PRECIOS UNITARIOS'!Y52</f>
        <v>0</v>
      </c>
      <c r="BO52" s="251">
        <f>'EV TECNICA'!AW52</f>
        <v>0</v>
      </c>
      <c r="BP52" s="252" t="str">
        <f>+IF(BN52=0,"NO OFERTADO",IF(BO52="NO CUMPLE", NO HABILITA,IF(BN52&lt;=($E52*(1+$D$4)),"HABILITA","NO HABILITA")))</f>
        <v>NO OFERTADO</v>
      </c>
      <c r="BQ52" s="129">
        <f>'PRECIOS UNITARIOS'!Z52</f>
        <v>0</v>
      </c>
      <c r="BR52" s="251">
        <f>'EV TECNICA'!AY52</f>
        <v>0</v>
      </c>
      <c r="BS52" s="252" t="str">
        <f>+IF(BQ52=0,"NO OFERTADO",IF(BR52="NO CUMPLE", NO HABILITA,IF(BQ52&lt;=($E52*(1+$D$4)),"HABILITA","NO HABILITA")))</f>
        <v>NO OFERTADO</v>
      </c>
      <c r="BT52" s="129">
        <f>'PRECIOS UNITARIOS'!AA52</f>
        <v>0</v>
      </c>
      <c r="BU52" s="251">
        <f>'EV TECNICA'!BA52</f>
        <v>0</v>
      </c>
      <c r="BV52" s="252" t="str">
        <f>+IF(BT52=0,"NO OFERTADO",IF(BU52="NO CUMPLE", NO HABILITA,IF(BT52&lt;=($E52*(1+$D$4)),"HABILITA","NO HABILITA")))</f>
        <v>NO OFERTADO</v>
      </c>
      <c r="BW52" s="129">
        <f>'PRECIOS UNITARIOS'!AB52</f>
        <v>0</v>
      </c>
      <c r="BX52" s="251">
        <f>'EV TECNICA'!BC52</f>
        <v>0</v>
      </c>
      <c r="BY52" s="252" t="str">
        <f>+IF(BW52=0,"NO OFERTADO",IF(BX52="NO CUMPLE", NO HABILITA,IF(BW52&lt;=($E52*(1+$D$4)),"HABILITA","NO HABILITA")))</f>
        <v>NO OFERTADO</v>
      </c>
      <c r="BZ52" s="129">
        <f>'PRECIOS UNITARIOS'!AC52</f>
        <v>0</v>
      </c>
      <c r="CA52" s="251">
        <f>'EV TECNICA'!BE52</f>
        <v>0</v>
      </c>
      <c r="CB52" s="252" t="str">
        <f>+IF(BZ52=0,"NO OFERTADO",IF(CA52="NO CUMPLE", NO HABILITA,IF(BZ52&lt;=($E52*(1+$D$4)),"HABILITA","NO HABILITA")))</f>
        <v>NO OFERTADO</v>
      </c>
      <c r="CC52" s="129">
        <f>'PRECIOS UNITARIOS'!AD52</f>
        <v>0</v>
      </c>
      <c r="CD52" s="251">
        <f>'EV TECNICA'!BG52</f>
        <v>0</v>
      </c>
      <c r="CE52" s="252" t="str">
        <f>+IF(CC52=0,"NO OFERTADO",IF(CD52="NO CUMPLE", NO HABILITA,IF(CC52&lt;=($E52*(1+$D$4)),"HABILITA","NO HABILITA")))</f>
        <v>NO OFERTADO</v>
      </c>
      <c r="CF52" s="129">
        <f>'PRECIOS UNITARIOS'!AE52</f>
        <v>0</v>
      </c>
      <c r="CG52" s="251">
        <f>'EV TECNICA'!BI52</f>
        <v>0</v>
      </c>
      <c r="CH52" s="252" t="str">
        <f>+IF(CF52=0,"NO OFERTADO",IF(CG52="NO CUMPLE", NO HABILITA,IF(CF52&lt;=($E52*(1+$D$4)),"HABILITA","NO HABILITA")))</f>
        <v>NO OFERTADO</v>
      </c>
    </row>
    <row r="53" spans="1:86" s="40" customFormat="1" ht="25.5" x14ac:dyDescent="0.2">
      <c r="A53" s="103">
        <v>44</v>
      </c>
      <c r="B53" s="202" t="s">
        <v>106</v>
      </c>
      <c r="C53" s="121" t="s">
        <v>102</v>
      </c>
      <c r="D53" s="146">
        <v>1</v>
      </c>
      <c r="E53" s="25">
        <v>21215.32</v>
      </c>
      <c r="F53" s="129">
        <f>'PRECIOS UNITARIOS'!E53</f>
        <v>0</v>
      </c>
      <c r="G53" s="251">
        <f>'EV TECNICA'!I53</f>
        <v>0</v>
      </c>
      <c r="H53" s="252" t="str">
        <f>+IF(F53=0,"NO OFERTADO",IF(G53="NO CUMPLE", NO HABILITA,IF(F53&lt;=($E53*(1+$D$4)),"HABILITA","NO HABILITA")))</f>
        <v>NO OFERTADO</v>
      </c>
      <c r="I53" s="129">
        <f>'PRECIOS UNITARIOS'!F53</f>
        <v>0</v>
      </c>
      <c r="J53" s="251">
        <f>'EV TECNICA'!K53</f>
        <v>0</v>
      </c>
      <c r="K53" s="252" t="str">
        <f>+IF(I53=0,"NO OFERTADO",IF(J53="NO CUMPLE", NO HABILITA,IF(I53&lt;=($E53*(1+$D$4)),"HABILITA","NO HABILITA")))</f>
        <v>NO OFERTADO</v>
      </c>
      <c r="L53" s="129">
        <f>'PRECIOS UNITARIOS'!G53</f>
        <v>0</v>
      </c>
      <c r="M53" s="251">
        <f>'EV TECNICA'!M53</f>
        <v>0</v>
      </c>
      <c r="N53" s="252" t="str">
        <f>+IF(L53=0,"NO OFERTADO",IF(M53="NO CUMPLE", NO HABILITA,IF(L53&lt;=($E53*(1+$D$4)),"HABILITA","NO HABILITA")))</f>
        <v>NO OFERTADO</v>
      </c>
      <c r="O53" s="129">
        <f>'PRECIOS UNITARIOS'!H53</f>
        <v>0</v>
      </c>
      <c r="P53" s="251">
        <f>'EV TECNICA'!O53</f>
        <v>0</v>
      </c>
      <c r="Q53" s="252" t="str">
        <f>+IF(O53=0,"NO OFERTADO",IF(P53="NO CUMPLE", NO HABILITA,IF(O53&lt;=($E53*(1+$D$4)),"HABILITA","NO HABILITA")))</f>
        <v>NO OFERTADO</v>
      </c>
      <c r="R53" s="129">
        <f>'PRECIOS UNITARIOS'!I53</f>
        <v>0</v>
      </c>
      <c r="S53" s="251">
        <f>'EV TECNICA'!Q53</f>
        <v>0</v>
      </c>
      <c r="T53" s="252" t="str">
        <f>+IF(R53=0,"NO OFERTADO",IF(S53="NO CUMPLE", NO HABILITA,IF(R53&lt;=($E53*(1+$D$4)),"HABILITA","NO HABILITA")))</f>
        <v>NO OFERTADO</v>
      </c>
      <c r="U53" s="129">
        <f>'PRECIOS UNITARIOS'!J53</f>
        <v>0</v>
      </c>
      <c r="V53" s="251">
        <f>'EV TECNICA'!S53</f>
        <v>0</v>
      </c>
      <c r="W53" s="252" t="str">
        <f>+IF(U53=0,"NO OFERTADO",IF(V53="NO CUMPLE", NO HABILITA,IF(U53&lt;=($E53*(1+$D$4)),"HABILITA","NO HABILITA")))</f>
        <v>NO OFERTADO</v>
      </c>
      <c r="X53" s="129">
        <f>'PRECIOS UNITARIOS'!K53</f>
        <v>21539</v>
      </c>
      <c r="Y53" s="251" t="str">
        <f>'EV TECNICA'!U53</f>
        <v>CUMPLE</v>
      </c>
      <c r="Z53" s="252" t="str">
        <f>+IF(X53=0,"NO OFERTADO",IF(Y53="NO CUMPLE", NO HABILITA,IF(X53&lt;=($E53*(1+$D$4)),"HABILITA","NO HABILITA")))</f>
        <v>HABILITA</v>
      </c>
      <c r="AA53" s="129">
        <f>'PRECIOS UNITARIOS'!L53</f>
        <v>0</v>
      </c>
      <c r="AB53" s="251">
        <f>'EV TECNICA'!W53</f>
        <v>0</v>
      </c>
      <c r="AC53" s="252" t="str">
        <f>+IF(AA53=0,"NO OFERTADO",IF(AB53="NO CUMPLE", NO HABILITA,IF(AA53&lt;=($E53*(1+$D$4)),"HABILITA","NO HABILITA")))</f>
        <v>NO OFERTADO</v>
      </c>
      <c r="AD53" s="129">
        <f>'PRECIOS UNITARIOS'!M53</f>
        <v>21354.55</v>
      </c>
      <c r="AE53" s="251" t="str">
        <f>'EV TECNICA'!Y53</f>
        <v xml:space="preserve">CUMPLE </v>
      </c>
      <c r="AF53" s="252" t="str">
        <f>+IF(AD53=0,"NO OFERTADO",IF(AE53="NO CUMPLE", NO HABILITA,IF(AD53&lt;=($E53*(1+$D$4)),"HABILITA","NO HABILITA")))</f>
        <v>HABILITA</v>
      </c>
      <c r="AG53" s="129">
        <f>'PRECIOS UNITARIOS'!N53</f>
        <v>0</v>
      </c>
      <c r="AH53" s="251">
        <f>'EV TECNICA'!AA53</f>
        <v>0</v>
      </c>
      <c r="AI53" s="252" t="str">
        <f>+IF(AG53=0,"NO OFERTADO",IF(AH53="NO CUMPLE", NO HABILITA,IF(AG53&lt;=($E53*(1+$D$4)),"HABILITA","NO HABILITA")))</f>
        <v>NO OFERTADO</v>
      </c>
      <c r="AJ53" s="129">
        <f>'PRECIOS UNITARIOS'!O53</f>
        <v>0</v>
      </c>
      <c r="AK53" s="251">
        <f>'EV TECNICA'!AC53</f>
        <v>0</v>
      </c>
      <c r="AL53" s="252" t="str">
        <f>+IF(AJ53=0,"NO OFERTADO",IF(AK53="NO CUMPLE", NO HABILITA,IF(AJ53&lt;=($E53*(1+$D$4)),"HABILITA","NO HABILITA")))</f>
        <v>NO OFERTADO</v>
      </c>
      <c r="AM53" s="129">
        <f>'PRECIOS UNITARIOS'!P53</f>
        <v>0</v>
      </c>
      <c r="AN53" s="251">
        <f>'EV TECNICA'!AE53</f>
        <v>0</v>
      </c>
      <c r="AO53" s="252" t="str">
        <f>+IF(AM53=0,"NO OFERTADO",IF(AN53="NO CUMPLE", NO HABILITA,IF(AM53&lt;=($E53*(1+$D$4)),"HABILITA","NO HABILITA")))</f>
        <v>NO OFERTADO</v>
      </c>
      <c r="AP53" s="129">
        <f>'PRECIOS UNITARIOS'!Q53</f>
        <v>0</v>
      </c>
      <c r="AQ53" s="251">
        <f>'EV TECNICA'!AG53</f>
        <v>0</v>
      </c>
      <c r="AR53" s="252" t="str">
        <f>+IF(AP53=0,"NO OFERTADO",IF(AQ53="NO CUMPLE", NO HABILITA,IF(AP53&lt;=($E53*(1+$D$4)),"HABILITA","NO HABILITA")))</f>
        <v>NO OFERTADO</v>
      </c>
      <c r="AS53" s="129">
        <f>'PRECIOS UNITARIOS'!R53</f>
        <v>0</v>
      </c>
      <c r="AT53" s="251">
        <f>'EV TECNICA'!AI53</f>
        <v>0</v>
      </c>
      <c r="AU53" s="252" t="str">
        <f>+IF(AS53=0,"NO OFERTADO",IF(AT53="NO CUMPLE", NO HABILITA,IF(AS53&lt;=($E53*(1+$D$4)),"HABILITA","NO HABILITA")))</f>
        <v>NO OFERTADO</v>
      </c>
      <c r="AV53" s="129">
        <f>'PRECIOS UNITARIOS'!S53</f>
        <v>0</v>
      </c>
      <c r="AW53" s="251">
        <f>'EV TECNICA'!AK53</f>
        <v>0</v>
      </c>
      <c r="AX53" s="252" t="str">
        <f>+IF(AV53=0,"NO OFERTADO",IF(AW53="NO CUMPLE", NO HABILITA,IF(AV53&lt;=($E53*(1+$D$4)),"HABILITA","NO HABILITA")))</f>
        <v>NO OFERTADO</v>
      </c>
      <c r="AY53" s="129">
        <f>'PRECIOS UNITARIOS'!T53</f>
        <v>0</v>
      </c>
      <c r="AZ53" s="251">
        <f>'EV TECNICA'!AM53</f>
        <v>0</v>
      </c>
      <c r="BA53" s="252" t="str">
        <f>+IF(AY53=0,"NO OFERTADO",IF(AZ53="NO CUMPLE", NO HABILITA,IF(AY53&lt;=($E53*(1+$D$4)),"HABILITA","NO HABILITA")))</f>
        <v>NO OFERTADO</v>
      </c>
      <c r="BB53" s="129">
        <f>'PRECIOS UNITARIOS'!U53</f>
        <v>0</v>
      </c>
      <c r="BC53" s="251">
        <f>'EV TECNICA'!AO53</f>
        <v>0</v>
      </c>
      <c r="BD53" s="252" t="str">
        <f>+IF(BB53=0,"NO OFERTADO",IF(BC53="NO CUMPLE", NO HABILITA,IF(BB53&lt;=($E53*(1+$D$4)),"HABILITA","NO HABILITA")))</f>
        <v>NO OFERTADO</v>
      </c>
      <c r="BE53" s="129">
        <f>'PRECIOS UNITARIOS'!V53</f>
        <v>0</v>
      </c>
      <c r="BF53" s="251">
        <f>'EV TECNICA'!AQ53</f>
        <v>0</v>
      </c>
      <c r="BG53" s="252" t="str">
        <f>+IF(BE53=0,"NO OFERTADO",IF(BF53="NO CUMPLE", NO HABILITA,IF(BE53&lt;=($E53*(1+$D$4)),"HABILITA","NO HABILITA")))</f>
        <v>NO OFERTADO</v>
      </c>
      <c r="BH53" s="129">
        <f>'PRECIOS UNITARIOS'!W53</f>
        <v>0</v>
      </c>
      <c r="BI53" s="251">
        <f>'EV TECNICA'!AS53</f>
        <v>0</v>
      </c>
      <c r="BJ53" s="252" t="str">
        <f>+IF(BH53=0,"NO OFERTADO",IF(BI53="NO CUMPLE", NO HABILITA,IF(BH53&lt;=($E53*(1+$D$4)),"HABILITA","NO HABILITA")))</f>
        <v>NO OFERTADO</v>
      </c>
      <c r="BK53" s="129">
        <f>'PRECIOS UNITARIOS'!X53</f>
        <v>0</v>
      </c>
      <c r="BL53" s="251">
        <f>'EV TECNICA'!AU53</f>
        <v>0</v>
      </c>
      <c r="BM53" s="252" t="str">
        <f>+IF(BK53=0,"NO OFERTADO",IF(BL53="NO CUMPLE", NO HABILITA,IF(BK53&lt;=($E53*(1+$D$4)),"HABILITA","NO HABILITA")))</f>
        <v>NO OFERTADO</v>
      </c>
      <c r="BN53" s="129">
        <f>'PRECIOS UNITARIOS'!Y53</f>
        <v>0</v>
      </c>
      <c r="BO53" s="251">
        <f>'EV TECNICA'!AW53</f>
        <v>0</v>
      </c>
      <c r="BP53" s="252" t="str">
        <f>+IF(BN53=0,"NO OFERTADO",IF(BO53="NO CUMPLE", NO HABILITA,IF(BN53&lt;=($E53*(1+$D$4)),"HABILITA","NO HABILITA")))</f>
        <v>NO OFERTADO</v>
      </c>
      <c r="BQ53" s="129">
        <f>'PRECIOS UNITARIOS'!Z53</f>
        <v>0</v>
      </c>
      <c r="BR53" s="251">
        <f>'EV TECNICA'!AY53</f>
        <v>0</v>
      </c>
      <c r="BS53" s="252" t="str">
        <f>+IF(BQ53=0,"NO OFERTADO",IF(BR53="NO CUMPLE", NO HABILITA,IF(BQ53&lt;=($E53*(1+$D$4)),"HABILITA","NO HABILITA")))</f>
        <v>NO OFERTADO</v>
      </c>
      <c r="BT53" s="129">
        <f>'PRECIOS UNITARIOS'!AA53</f>
        <v>0</v>
      </c>
      <c r="BU53" s="251">
        <f>'EV TECNICA'!BA53</f>
        <v>0</v>
      </c>
      <c r="BV53" s="252" t="str">
        <f>+IF(BT53=0,"NO OFERTADO",IF(BU53="NO CUMPLE", NO HABILITA,IF(BT53&lt;=($E53*(1+$D$4)),"HABILITA","NO HABILITA")))</f>
        <v>NO OFERTADO</v>
      </c>
      <c r="BW53" s="129">
        <f>'PRECIOS UNITARIOS'!AB53</f>
        <v>0</v>
      </c>
      <c r="BX53" s="251">
        <f>'EV TECNICA'!BC53</f>
        <v>0</v>
      </c>
      <c r="BY53" s="252" t="str">
        <f>+IF(BW53=0,"NO OFERTADO",IF(BX53="NO CUMPLE", NO HABILITA,IF(BW53&lt;=($E53*(1+$D$4)),"HABILITA","NO HABILITA")))</f>
        <v>NO OFERTADO</v>
      </c>
      <c r="BZ53" s="129">
        <f>'PRECIOS UNITARIOS'!AC53</f>
        <v>0</v>
      </c>
      <c r="CA53" s="251">
        <f>'EV TECNICA'!BE53</f>
        <v>0</v>
      </c>
      <c r="CB53" s="252" t="str">
        <f>+IF(BZ53=0,"NO OFERTADO",IF(CA53="NO CUMPLE", NO HABILITA,IF(BZ53&lt;=($E53*(1+$D$4)),"HABILITA","NO HABILITA")))</f>
        <v>NO OFERTADO</v>
      </c>
      <c r="CC53" s="129">
        <f>'PRECIOS UNITARIOS'!AD53</f>
        <v>0</v>
      </c>
      <c r="CD53" s="251">
        <f>'EV TECNICA'!BG53</f>
        <v>0</v>
      </c>
      <c r="CE53" s="252" t="str">
        <f>+IF(CC53=0,"NO OFERTADO",IF(CD53="NO CUMPLE", NO HABILITA,IF(CC53&lt;=($E53*(1+$D$4)),"HABILITA","NO HABILITA")))</f>
        <v>NO OFERTADO</v>
      </c>
      <c r="CF53" s="129">
        <f>'PRECIOS UNITARIOS'!AE53</f>
        <v>0</v>
      </c>
      <c r="CG53" s="251">
        <f>'EV TECNICA'!BI53</f>
        <v>0</v>
      </c>
      <c r="CH53" s="252" t="str">
        <f>+IF(CF53=0,"NO OFERTADO",IF(CG53="NO CUMPLE", NO HABILITA,IF(CF53&lt;=($E53*(1+$D$4)),"HABILITA","NO HABILITA")))</f>
        <v>NO OFERTADO</v>
      </c>
    </row>
    <row r="54" spans="1:86" s="40" customFormat="1" ht="63.75" x14ac:dyDescent="0.2">
      <c r="A54" s="103">
        <v>45</v>
      </c>
      <c r="B54" s="202" t="s">
        <v>107</v>
      </c>
      <c r="C54" s="121" t="s">
        <v>108</v>
      </c>
      <c r="D54" s="146">
        <v>1</v>
      </c>
      <c r="E54" s="25">
        <v>2145</v>
      </c>
      <c r="F54" s="129">
        <f>'PRECIOS UNITARIOS'!E54</f>
        <v>2800</v>
      </c>
      <c r="G54" s="251" t="str">
        <f>'EV TECNICA'!I54</f>
        <v xml:space="preserve">CUMPLE </v>
      </c>
      <c r="H54" s="252" t="str">
        <f>+IF(F54=0,"NO OFERTADO",IF(G54="NO CUMPLE", NO HABILITA,IF(F54&lt;=($E54*(1+$D$4)),"HABILITA","NO HABILITA")))</f>
        <v>NO HABILITA</v>
      </c>
      <c r="I54" s="129">
        <f>'PRECIOS UNITARIOS'!F54</f>
        <v>0</v>
      </c>
      <c r="J54" s="251">
        <f>'EV TECNICA'!K54</f>
        <v>0</v>
      </c>
      <c r="K54" s="252" t="str">
        <f>+IF(I54=0,"NO OFERTADO",IF(J54="NO CUMPLE", NO HABILITA,IF(I54&lt;=($E54*(1+$D$4)),"HABILITA","NO HABILITA")))</f>
        <v>NO OFERTADO</v>
      </c>
      <c r="L54" s="129">
        <f>'PRECIOS UNITARIOS'!G54</f>
        <v>0</v>
      </c>
      <c r="M54" s="251">
        <f>'EV TECNICA'!M54</f>
        <v>0</v>
      </c>
      <c r="N54" s="252" t="str">
        <f>+IF(L54=0,"NO OFERTADO",IF(M54="NO CUMPLE", NO HABILITA,IF(L54&lt;=($E54*(1+$D$4)),"HABILITA","NO HABILITA")))</f>
        <v>NO OFERTADO</v>
      </c>
      <c r="O54" s="129">
        <f>'PRECIOS UNITARIOS'!H54</f>
        <v>0</v>
      </c>
      <c r="P54" s="251">
        <f>'EV TECNICA'!O54</f>
        <v>0</v>
      </c>
      <c r="Q54" s="252" t="str">
        <f>+IF(O54=0,"NO OFERTADO",IF(P54="NO CUMPLE", NO HABILITA,IF(O54&lt;=($E54*(1+$D$4)),"HABILITA","NO HABILITA")))</f>
        <v>NO OFERTADO</v>
      </c>
      <c r="R54" s="129">
        <f>'PRECIOS UNITARIOS'!I54</f>
        <v>0</v>
      </c>
      <c r="S54" s="251">
        <f>'EV TECNICA'!Q54</f>
        <v>0</v>
      </c>
      <c r="T54" s="252" t="str">
        <f>+IF(R54=0,"NO OFERTADO",IF(S54="NO CUMPLE", NO HABILITA,IF(R54&lt;=($E54*(1+$D$4)),"HABILITA","NO HABILITA")))</f>
        <v>NO OFERTADO</v>
      </c>
      <c r="U54" s="129">
        <f>'PRECIOS UNITARIOS'!J54</f>
        <v>0</v>
      </c>
      <c r="V54" s="251">
        <f>'EV TECNICA'!S54</f>
        <v>0</v>
      </c>
      <c r="W54" s="252" t="str">
        <f>+IF(U54=0,"NO OFERTADO",IF(V54="NO CUMPLE", NO HABILITA,IF(U54&lt;=($E54*(1+$D$4)),"HABILITA","NO HABILITA")))</f>
        <v>NO OFERTADO</v>
      </c>
      <c r="X54" s="129">
        <f>'PRECIOS UNITARIOS'!K54</f>
        <v>0</v>
      </c>
      <c r="Y54" s="251">
        <f>'EV TECNICA'!U54</f>
        <v>0</v>
      </c>
      <c r="Z54" s="252" t="str">
        <f>+IF(X54=0,"NO OFERTADO",IF(Y54="NO CUMPLE", NO HABILITA,IF(X54&lt;=($E54*(1+$D$4)),"HABILITA","NO HABILITA")))</f>
        <v>NO OFERTADO</v>
      </c>
      <c r="AA54" s="129">
        <f>'PRECIOS UNITARIOS'!L54</f>
        <v>0</v>
      </c>
      <c r="AB54" s="251">
        <f>'EV TECNICA'!W54</f>
        <v>0</v>
      </c>
      <c r="AC54" s="252" t="str">
        <f>+IF(AA54=0,"NO OFERTADO",IF(AB54="NO CUMPLE", NO HABILITA,IF(AA54&lt;=($E54*(1+$D$4)),"HABILITA","NO HABILITA")))</f>
        <v>NO OFERTADO</v>
      </c>
      <c r="AD54" s="129">
        <f>'PRECIOS UNITARIOS'!M54</f>
        <v>2097</v>
      </c>
      <c r="AE54" s="251" t="str">
        <f>'EV TECNICA'!Y54</f>
        <v xml:space="preserve">CUMPLE </v>
      </c>
      <c r="AF54" s="252" t="str">
        <f>+IF(AD54=0,"NO OFERTADO",IF(AE54="NO CUMPLE", NO HABILITA,IF(AD54&lt;=($E54*(1+$D$4)),"HABILITA","NO HABILITA")))</f>
        <v>HABILITA</v>
      </c>
      <c r="AG54" s="129">
        <f>'PRECIOS UNITARIOS'!N54</f>
        <v>0</v>
      </c>
      <c r="AH54" s="251">
        <f>'EV TECNICA'!AA54</f>
        <v>0</v>
      </c>
      <c r="AI54" s="252" t="str">
        <f>+IF(AG54=0,"NO OFERTADO",IF(AH54="NO CUMPLE", NO HABILITA,IF(AG54&lt;=($E54*(1+$D$4)),"HABILITA","NO HABILITA")))</f>
        <v>NO OFERTADO</v>
      </c>
      <c r="AJ54" s="129">
        <f>'PRECIOS UNITARIOS'!O54</f>
        <v>0</v>
      </c>
      <c r="AK54" s="251">
        <f>'EV TECNICA'!AC54</f>
        <v>0</v>
      </c>
      <c r="AL54" s="252" t="str">
        <f>+IF(AJ54=0,"NO OFERTADO",IF(AK54="NO CUMPLE", NO HABILITA,IF(AJ54&lt;=($E54*(1+$D$4)),"HABILITA","NO HABILITA")))</f>
        <v>NO OFERTADO</v>
      </c>
      <c r="AM54" s="129">
        <f>'PRECIOS UNITARIOS'!P54</f>
        <v>0</v>
      </c>
      <c r="AN54" s="251">
        <f>'EV TECNICA'!AE54</f>
        <v>0</v>
      </c>
      <c r="AO54" s="252" t="str">
        <f>+IF(AM54=0,"NO OFERTADO",IF(AN54="NO CUMPLE", NO HABILITA,IF(AM54&lt;=($E54*(1+$D$4)),"HABILITA","NO HABILITA")))</f>
        <v>NO OFERTADO</v>
      </c>
      <c r="AP54" s="129">
        <f>'PRECIOS UNITARIOS'!Q54</f>
        <v>2290</v>
      </c>
      <c r="AQ54" s="251" t="str">
        <f>'EV TECNICA'!AG54</f>
        <v>CUMPLE</v>
      </c>
      <c r="AR54" s="252" t="str">
        <f>+IF(AP54=0,"NO OFERTADO",IF(AQ54="NO CUMPLE", NO HABILITA,IF(AP54&lt;=($E54*(1+$D$4)),"HABILITA","NO HABILITA")))</f>
        <v>HABILITA</v>
      </c>
      <c r="AS54" s="129">
        <f>'PRECIOS UNITARIOS'!R54</f>
        <v>3391.5</v>
      </c>
      <c r="AT54" s="251" t="str">
        <f>'EV TECNICA'!AI54</f>
        <v>CUMPLE</v>
      </c>
      <c r="AU54" s="252" t="str">
        <f>+IF(AS54=0,"NO OFERTADO",IF(AT54="NO CUMPLE", NO HABILITA,IF(AS54&lt;=($E54*(1+$D$4)),"HABILITA","NO HABILITA")))</f>
        <v>NO HABILITA</v>
      </c>
      <c r="AV54" s="129">
        <f>'PRECIOS UNITARIOS'!S54</f>
        <v>0</v>
      </c>
      <c r="AW54" s="251">
        <f>'EV TECNICA'!AK54</f>
        <v>0</v>
      </c>
      <c r="AX54" s="252" t="str">
        <f>+IF(AV54=0,"NO OFERTADO",IF(AW54="NO CUMPLE", NO HABILITA,IF(AV54&lt;=($E54*(1+$D$4)),"HABILITA","NO HABILITA")))</f>
        <v>NO OFERTADO</v>
      </c>
      <c r="AY54" s="129">
        <f>'PRECIOS UNITARIOS'!T54</f>
        <v>0</v>
      </c>
      <c r="AZ54" s="251" t="str">
        <f>'EV TECNICA'!AM54</f>
        <v>NO CUMPLE</v>
      </c>
      <c r="BA54" s="252" t="s">
        <v>606</v>
      </c>
      <c r="BB54" s="129">
        <f>'PRECIOS UNITARIOS'!U54</f>
        <v>3075</v>
      </c>
      <c r="BC54" s="251" t="str">
        <f>'EV TECNICA'!AO54</f>
        <v>CUMPLE</v>
      </c>
      <c r="BD54" s="252" t="str">
        <f>+IF(BB54=0,"NO OFERTADO",IF(BC54="NO CUMPLE", NO HABILITA,IF(BB54&lt;=($E54*(1+$D$4)),"HABILITA","NO HABILITA")))</f>
        <v>NO HABILITA</v>
      </c>
      <c r="BE54" s="129">
        <f>'PRECIOS UNITARIOS'!V54</f>
        <v>0</v>
      </c>
      <c r="BF54" s="251">
        <f>'EV TECNICA'!AQ54</f>
        <v>0</v>
      </c>
      <c r="BG54" s="252" t="str">
        <f>+IF(BE54=0,"NO OFERTADO",IF(BF54="NO CUMPLE", NO HABILITA,IF(BE54&lt;=($E54*(1+$D$4)),"HABILITA","NO HABILITA")))</f>
        <v>NO OFERTADO</v>
      </c>
      <c r="BH54" s="129">
        <f>'PRECIOS UNITARIOS'!W54</f>
        <v>2529.4117647058824</v>
      </c>
      <c r="BI54" s="251" t="str">
        <f>'EV TECNICA'!AS54</f>
        <v>CUMPLE</v>
      </c>
      <c r="BJ54" s="252" t="str">
        <f>+IF(BH54=0,"NO OFERTADO",IF(BI54="NO CUMPLE", NO HABILITA,IF(BH54&lt;=($E54*(1+$D$4)),"HABILITA","NO HABILITA")))</f>
        <v>HABILITA</v>
      </c>
      <c r="BK54" s="129">
        <f>'PRECIOS UNITARIOS'!X54</f>
        <v>0</v>
      </c>
      <c r="BL54" s="251">
        <f>'EV TECNICA'!AU54</f>
        <v>0</v>
      </c>
      <c r="BM54" s="252" t="str">
        <f>+IF(BK54=0,"NO OFERTADO",IF(BL54="NO CUMPLE", NO HABILITA,IF(BK54&lt;=($E54*(1+$D$4)),"HABILITA","NO HABILITA")))</f>
        <v>NO OFERTADO</v>
      </c>
      <c r="BN54" s="129">
        <f>'PRECIOS UNITARIOS'!Y54</f>
        <v>0</v>
      </c>
      <c r="BO54" s="251">
        <f>'EV TECNICA'!AW54</f>
        <v>0</v>
      </c>
      <c r="BP54" s="252" t="str">
        <f>+IF(BN54=0,"NO OFERTADO",IF(BO54="NO CUMPLE", NO HABILITA,IF(BN54&lt;=($E54*(1+$D$4)),"HABILITA","NO HABILITA")))</f>
        <v>NO OFERTADO</v>
      </c>
      <c r="BQ54" s="129">
        <f>'PRECIOS UNITARIOS'!Z54</f>
        <v>2556</v>
      </c>
      <c r="BR54" s="251" t="str">
        <f>'EV TECNICA'!AY54</f>
        <v>CUMPLE</v>
      </c>
      <c r="BS54" s="252" t="str">
        <f>+IF(BQ54=0,"NO OFERTADO",IF(BR54="NO CUMPLE", NO HABILITA,IF(BQ54&lt;=($E54*(1+$D$4)),"HABILITA","NO HABILITA")))</f>
        <v>HABILITA</v>
      </c>
      <c r="BT54" s="129">
        <f>'PRECIOS UNITARIOS'!AA54</f>
        <v>0</v>
      </c>
      <c r="BU54" s="251">
        <f>'EV TECNICA'!BA54</f>
        <v>0</v>
      </c>
      <c r="BV54" s="252" t="str">
        <f>+IF(BT54=0,"NO OFERTADO",IF(BU54="NO CUMPLE", NO HABILITA,IF(BT54&lt;=($E54*(1+$D$4)),"HABILITA","NO HABILITA")))</f>
        <v>NO OFERTADO</v>
      </c>
      <c r="BW54" s="129">
        <f>'PRECIOS UNITARIOS'!AB54</f>
        <v>0</v>
      </c>
      <c r="BX54" s="251">
        <f>'EV TECNICA'!BC54</f>
        <v>0</v>
      </c>
      <c r="BY54" s="252" t="str">
        <f>+IF(BW54=0,"NO OFERTADO",IF(BX54="NO CUMPLE", NO HABILITA,IF(BW54&lt;=($E54*(1+$D$4)),"HABILITA","NO HABILITA")))</f>
        <v>NO OFERTADO</v>
      </c>
      <c r="BZ54" s="129">
        <f>'PRECIOS UNITARIOS'!AC54</f>
        <v>0</v>
      </c>
      <c r="CA54" s="251">
        <f>'EV TECNICA'!BE54</f>
        <v>0</v>
      </c>
      <c r="CB54" s="252" t="str">
        <f>+IF(BZ54=0,"NO OFERTADO",IF(CA54="NO CUMPLE", NO HABILITA,IF(BZ54&lt;=($E54*(1+$D$4)),"HABILITA","NO HABILITA")))</f>
        <v>NO OFERTADO</v>
      </c>
      <c r="CC54" s="129">
        <f>'PRECIOS UNITARIOS'!AD54</f>
        <v>0</v>
      </c>
      <c r="CD54" s="251">
        <f>'EV TECNICA'!BG54</f>
        <v>0</v>
      </c>
      <c r="CE54" s="252" t="str">
        <f>+IF(CC54=0,"NO OFERTADO",IF(CD54="NO CUMPLE", NO HABILITA,IF(CC54&lt;=($E54*(1+$D$4)),"HABILITA","NO HABILITA")))</f>
        <v>NO OFERTADO</v>
      </c>
      <c r="CF54" s="129">
        <f>'PRECIOS UNITARIOS'!AE54</f>
        <v>0</v>
      </c>
      <c r="CG54" s="251">
        <f>'EV TECNICA'!BI54</f>
        <v>0</v>
      </c>
      <c r="CH54" s="252" t="str">
        <f>+IF(CF54=0,"NO OFERTADO",IF(CG54="NO CUMPLE", NO HABILITA,IF(CF54&lt;=($E54*(1+$D$4)),"HABILITA","NO HABILITA")))</f>
        <v>NO OFERTADO</v>
      </c>
    </row>
    <row r="55" spans="1:86" s="40" customFormat="1" ht="25.5" x14ac:dyDescent="0.2">
      <c r="A55" s="103">
        <v>46</v>
      </c>
      <c r="B55" s="202" t="s">
        <v>109</v>
      </c>
      <c r="C55" s="121" t="s">
        <v>110</v>
      </c>
      <c r="D55" s="146">
        <v>1</v>
      </c>
      <c r="E55" s="25">
        <v>5770</v>
      </c>
      <c r="F55" s="129">
        <f>'PRECIOS UNITARIOS'!E55</f>
        <v>0</v>
      </c>
      <c r="G55" s="251">
        <f>'EV TECNICA'!I55</f>
        <v>0</v>
      </c>
      <c r="H55" s="252" t="str">
        <f>+IF(F55=0,"NO OFERTADO",IF(G55="NO CUMPLE", NO HABILITA,IF(F55&lt;=($E55*(1+$D$4)),"HABILITA","NO HABILITA")))</f>
        <v>NO OFERTADO</v>
      </c>
      <c r="I55" s="129">
        <f>'PRECIOS UNITARIOS'!F55</f>
        <v>0</v>
      </c>
      <c r="J55" s="251">
        <f>'EV TECNICA'!K55</f>
        <v>0</v>
      </c>
      <c r="K55" s="252" t="str">
        <f>+IF(I55=0,"NO OFERTADO",IF(J55="NO CUMPLE", NO HABILITA,IF(I55&lt;=($E55*(1+$D$4)),"HABILITA","NO HABILITA")))</f>
        <v>NO OFERTADO</v>
      </c>
      <c r="L55" s="129">
        <f>'PRECIOS UNITARIOS'!G55</f>
        <v>0</v>
      </c>
      <c r="M55" s="251">
        <f>'EV TECNICA'!M55</f>
        <v>0</v>
      </c>
      <c r="N55" s="252" t="str">
        <f>+IF(L55=0,"NO OFERTADO",IF(M55="NO CUMPLE", NO HABILITA,IF(L55&lt;=($E55*(1+$D$4)),"HABILITA","NO HABILITA")))</f>
        <v>NO OFERTADO</v>
      </c>
      <c r="O55" s="129">
        <f>'PRECIOS UNITARIOS'!H55</f>
        <v>0</v>
      </c>
      <c r="P55" s="251">
        <f>'EV TECNICA'!O55</f>
        <v>0</v>
      </c>
      <c r="Q55" s="252" t="str">
        <f>+IF(O55=0,"NO OFERTADO",IF(P55="NO CUMPLE", NO HABILITA,IF(O55&lt;=($E55*(1+$D$4)),"HABILITA","NO HABILITA")))</f>
        <v>NO OFERTADO</v>
      </c>
      <c r="R55" s="129">
        <f>'PRECIOS UNITARIOS'!I55</f>
        <v>0</v>
      </c>
      <c r="S55" s="251">
        <f>'EV TECNICA'!Q55</f>
        <v>0</v>
      </c>
      <c r="T55" s="252" t="str">
        <f>+IF(R55=0,"NO OFERTADO",IF(S55="NO CUMPLE", NO HABILITA,IF(R55&lt;=($E55*(1+$D$4)),"HABILITA","NO HABILITA")))</f>
        <v>NO OFERTADO</v>
      </c>
      <c r="U55" s="129">
        <f>'PRECIOS UNITARIOS'!J55</f>
        <v>5770</v>
      </c>
      <c r="V55" s="251" t="str">
        <f>'EV TECNICA'!S55</f>
        <v>CUMPLE</v>
      </c>
      <c r="W55" s="252" t="str">
        <f>+IF(U55=0,"NO OFERTADO",IF(V55="NO CUMPLE", NO HABILITA,IF(U55&lt;=($E55*(1+$D$4)),"HABILITA","NO HABILITA")))</f>
        <v>HABILITA</v>
      </c>
      <c r="X55" s="129">
        <f>'PRECIOS UNITARIOS'!K55</f>
        <v>6200</v>
      </c>
      <c r="Y55" s="251" t="str">
        <f>'EV TECNICA'!U55</f>
        <v>CUMPLE</v>
      </c>
      <c r="Z55" s="252" t="str">
        <f>+IF(X55=0,"NO OFERTADO",IF(Y55="NO CUMPLE", NO HABILITA,IF(X55&lt;=($E55*(1+$D$4)),"HABILITA","NO HABILITA")))</f>
        <v>HABILITA</v>
      </c>
      <c r="AA55" s="129">
        <f>'PRECIOS UNITARIOS'!L55</f>
        <v>0</v>
      </c>
      <c r="AB55" s="251">
        <f>'EV TECNICA'!W55</f>
        <v>0</v>
      </c>
      <c r="AC55" s="252" t="str">
        <f>+IF(AA55=0,"NO OFERTADO",IF(AB55="NO CUMPLE", NO HABILITA,IF(AA55&lt;=($E55*(1+$D$4)),"HABILITA","NO HABILITA")))</f>
        <v>NO OFERTADO</v>
      </c>
      <c r="AD55" s="129">
        <f>'PRECIOS UNITARIOS'!M55</f>
        <v>6443</v>
      </c>
      <c r="AE55" s="251" t="str">
        <f>'EV TECNICA'!Y55</f>
        <v xml:space="preserve">CUMPLE </v>
      </c>
      <c r="AF55" s="252" t="str">
        <f>+IF(AD55=0,"NO OFERTADO",IF(AE55="NO CUMPLE", NO HABILITA,IF(AD55&lt;=($E55*(1+$D$4)),"HABILITA","NO HABILITA")))</f>
        <v>HABILITA</v>
      </c>
      <c r="AG55" s="129">
        <f>'PRECIOS UNITARIOS'!N55</f>
        <v>0</v>
      </c>
      <c r="AH55" s="251">
        <f>'EV TECNICA'!AA55</f>
        <v>0</v>
      </c>
      <c r="AI55" s="252" t="str">
        <f>+IF(AG55=0,"NO OFERTADO",IF(AH55="NO CUMPLE", NO HABILITA,IF(AG55&lt;=($E55*(1+$D$4)),"HABILITA","NO HABILITA")))</f>
        <v>NO OFERTADO</v>
      </c>
      <c r="AJ55" s="129">
        <f>'PRECIOS UNITARIOS'!O55</f>
        <v>0</v>
      </c>
      <c r="AK55" s="251">
        <f>'EV TECNICA'!AC55</f>
        <v>0</v>
      </c>
      <c r="AL55" s="252" t="str">
        <f>+IF(AJ55=0,"NO OFERTADO",IF(AK55="NO CUMPLE", NO HABILITA,IF(AJ55&lt;=($E55*(1+$D$4)),"HABILITA","NO HABILITA")))</f>
        <v>NO OFERTADO</v>
      </c>
      <c r="AM55" s="129">
        <f>'PRECIOS UNITARIOS'!P55</f>
        <v>0</v>
      </c>
      <c r="AN55" s="251">
        <f>'EV TECNICA'!AE55</f>
        <v>0</v>
      </c>
      <c r="AO55" s="252" t="str">
        <f>+IF(AM55=0,"NO OFERTADO",IF(AN55="NO CUMPLE", NO HABILITA,IF(AM55&lt;=($E55*(1+$D$4)),"HABILITA","NO HABILITA")))</f>
        <v>NO OFERTADO</v>
      </c>
      <c r="AP55" s="129">
        <f>'PRECIOS UNITARIOS'!Q55</f>
        <v>0</v>
      </c>
      <c r="AQ55" s="251">
        <f>'EV TECNICA'!AG55</f>
        <v>0</v>
      </c>
      <c r="AR55" s="252" t="str">
        <f>+IF(AP55=0,"NO OFERTADO",IF(AQ55="NO CUMPLE", NO HABILITA,IF(AP55&lt;=($E55*(1+$D$4)),"HABILITA","NO HABILITA")))</f>
        <v>NO OFERTADO</v>
      </c>
      <c r="AS55" s="129">
        <f>'PRECIOS UNITARIOS'!R55</f>
        <v>0</v>
      </c>
      <c r="AT55" s="251">
        <f>'EV TECNICA'!AI55</f>
        <v>0</v>
      </c>
      <c r="AU55" s="252" t="str">
        <f>+IF(AS55=0,"NO OFERTADO",IF(AT55="NO CUMPLE", NO HABILITA,IF(AS55&lt;=($E55*(1+$D$4)),"HABILITA","NO HABILITA")))</f>
        <v>NO OFERTADO</v>
      </c>
      <c r="AV55" s="129">
        <f>'PRECIOS UNITARIOS'!S55</f>
        <v>0</v>
      </c>
      <c r="AW55" s="251">
        <f>'EV TECNICA'!AK55</f>
        <v>0</v>
      </c>
      <c r="AX55" s="252" t="str">
        <f>+IF(AV55=0,"NO OFERTADO",IF(AW55="NO CUMPLE", NO HABILITA,IF(AV55&lt;=($E55*(1+$D$4)),"HABILITA","NO HABILITA")))</f>
        <v>NO OFERTADO</v>
      </c>
      <c r="AY55" s="129">
        <f>'PRECIOS UNITARIOS'!T55</f>
        <v>0</v>
      </c>
      <c r="AZ55" s="251">
        <f>'EV TECNICA'!AM55</f>
        <v>0</v>
      </c>
      <c r="BA55" s="252" t="str">
        <f>+IF(AY55=0,"NO OFERTADO",IF(AZ55="NO CUMPLE", NO HABILITA,IF(AY55&lt;=($E55*(1+$D$4)),"HABILITA","NO HABILITA")))</f>
        <v>NO OFERTADO</v>
      </c>
      <c r="BB55" s="129">
        <f>'PRECIOS UNITARIOS'!U55</f>
        <v>0</v>
      </c>
      <c r="BC55" s="251" t="str">
        <f>'EV TECNICA'!AO55</f>
        <v>NO CUMPLE</v>
      </c>
      <c r="BD55" s="252" t="s">
        <v>606</v>
      </c>
      <c r="BE55" s="129">
        <f>'PRECIOS UNITARIOS'!V55</f>
        <v>0</v>
      </c>
      <c r="BF55" s="251">
        <f>'EV TECNICA'!AQ55</f>
        <v>0</v>
      </c>
      <c r="BG55" s="252" t="str">
        <f>+IF(BE55=0,"NO OFERTADO",IF(BF55="NO CUMPLE", NO HABILITA,IF(BE55&lt;=($E55*(1+$D$4)),"HABILITA","NO HABILITA")))</f>
        <v>NO OFERTADO</v>
      </c>
      <c r="BH55" s="129">
        <f>'PRECIOS UNITARIOS'!W55</f>
        <v>8893</v>
      </c>
      <c r="BI55" s="251" t="str">
        <f>'EV TECNICA'!AS55</f>
        <v xml:space="preserve">CUMPLE </v>
      </c>
      <c r="BJ55" s="252" t="str">
        <f>+IF(BH55=0,"NO OFERTADO",IF(BI55="NO CUMPLE", NO HABILITA,IF(BH55&lt;=($E55*(1+$D$4)),"HABILITA","NO HABILITA")))</f>
        <v>NO HABILITA</v>
      </c>
      <c r="BK55" s="129">
        <f>'PRECIOS UNITARIOS'!X55</f>
        <v>0</v>
      </c>
      <c r="BL55" s="251">
        <f>'EV TECNICA'!AU55</f>
        <v>0</v>
      </c>
      <c r="BM55" s="252" t="str">
        <f>+IF(BK55=0,"NO OFERTADO",IF(BL55="NO CUMPLE", NO HABILITA,IF(BK55&lt;=($E55*(1+$D$4)),"HABILITA","NO HABILITA")))</f>
        <v>NO OFERTADO</v>
      </c>
      <c r="BN55" s="129">
        <f>'PRECIOS UNITARIOS'!Y55</f>
        <v>0</v>
      </c>
      <c r="BO55" s="251">
        <f>'EV TECNICA'!AW55</f>
        <v>0</v>
      </c>
      <c r="BP55" s="252" t="str">
        <f>+IF(BN55=0,"NO OFERTADO",IF(BO55="NO CUMPLE", NO HABILITA,IF(BN55&lt;=($E55*(1+$D$4)),"HABILITA","NO HABILITA")))</f>
        <v>NO OFERTADO</v>
      </c>
      <c r="BQ55" s="129">
        <f>'PRECIOS UNITARIOS'!Z55</f>
        <v>8523</v>
      </c>
      <c r="BR55" s="251" t="str">
        <f>'EV TECNICA'!AY55</f>
        <v>CUMPLE</v>
      </c>
      <c r="BS55" s="252" t="str">
        <f>+IF(BQ55=0,"NO OFERTADO",IF(BR55="NO CUMPLE", NO HABILITA,IF(BQ55&lt;=($E55*(1+$D$4)),"HABILITA","NO HABILITA")))</f>
        <v>NO HABILITA</v>
      </c>
      <c r="BT55" s="129">
        <f>'PRECIOS UNITARIOS'!AA55</f>
        <v>0</v>
      </c>
      <c r="BU55" s="251">
        <f>'EV TECNICA'!BA55</f>
        <v>0</v>
      </c>
      <c r="BV55" s="252" t="str">
        <f>+IF(BT55=0,"NO OFERTADO",IF(BU55="NO CUMPLE", NO HABILITA,IF(BT55&lt;=($E55*(1+$D$4)),"HABILITA","NO HABILITA")))</f>
        <v>NO OFERTADO</v>
      </c>
      <c r="BW55" s="129">
        <f>'PRECIOS UNITARIOS'!AB55</f>
        <v>0</v>
      </c>
      <c r="BX55" s="251">
        <f>'EV TECNICA'!BC55</f>
        <v>0</v>
      </c>
      <c r="BY55" s="252" t="str">
        <f>+IF(BW55=0,"NO OFERTADO",IF(BX55="NO CUMPLE", NO HABILITA,IF(BW55&lt;=($E55*(1+$D$4)),"HABILITA","NO HABILITA")))</f>
        <v>NO OFERTADO</v>
      </c>
      <c r="BZ55" s="129">
        <f>'PRECIOS UNITARIOS'!AC55</f>
        <v>0</v>
      </c>
      <c r="CA55" s="251">
        <f>'EV TECNICA'!BE55</f>
        <v>0</v>
      </c>
      <c r="CB55" s="252" t="str">
        <f>+IF(BZ55=0,"NO OFERTADO",IF(CA55="NO CUMPLE", NO HABILITA,IF(BZ55&lt;=($E55*(1+$D$4)),"HABILITA","NO HABILITA")))</f>
        <v>NO OFERTADO</v>
      </c>
      <c r="CC55" s="129">
        <f>'PRECIOS UNITARIOS'!AD55</f>
        <v>0</v>
      </c>
      <c r="CD55" s="251">
        <f>'EV TECNICA'!BG55</f>
        <v>0</v>
      </c>
      <c r="CE55" s="252" t="str">
        <f>+IF(CC55=0,"NO OFERTADO",IF(CD55="NO CUMPLE", NO HABILITA,IF(CC55&lt;=($E55*(1+$D$4)),"HABILITA","NO HABILITA")))</f>
        <v>NO OFERTADO</v>
      </c>
      <c r="CF55" s="129">
        <f>'PRECIOS UNITARIOS'!AE55</f>
        <v>0</v>
      </c>
      <c r="CG55" s="251">
        <f>'EV TECNICA'!BI55</f>
        <v>0</v>
      </c>
      <c r="CH55" s="252" t="str">
        <f>+IF(CF55=0,"NO OFERTADO",IF(CG55="NO CUMPLE", NO HABILITA,IF(CF55&lt;=($E55*(1+$D$4)),"HABILITA","NO HABILITA")))</f>
        <v>NO OFERTADO</v>
      </c>
    </row>
    <row r="56" spans="1:86" s="40" customFormat="1" ht="25.5" x14ac:dyDescent="0.2">
      <c r="A56" s="103">
        <v>47</v>
      </c>
      <c r="B56" s="202" t="s">
        <v>111</v>
      </c>
      <c r="C56" s="121" t="s">
        <v>110</v>
      </c>
      <c r="D56" s="146">
        <v>1</v>
      </c>
      <c r="E56" s="25">
        <v>5770</v>
      </c>
      <c r="F56" s="129">
        <f>'PRECIOS UNITARIOS'!E56</f>
        <v>0</v>
      </c>
      <c r="G56" s="251">
        <f>'EV TECNICA'!I56</f>
        <v>0</v>
      </c>
      <c r="H56" s="252" t="str">
        <f>+IF(F56=0,"NO OFERTADO",IF(G56="NO CUMPLE", NO HABILITA,IF(F56&lt;=($E56*(1+$D$4)),"HABILITA","NO HABILITA")))</f>
        <v>NO OFERTADO</v>
      </c>
      <c r="I56" s="129">
        <f>'PRECIOS UNITARIOS'!F56</f>
        <v>0</v>
      </c>
      <c r="J56" s="251">
        <f>'EV TECNICA'!K56</f>
        <v>0</v>
      </c>
      <c r="K56" s="252" t="str">
        <f>+IF(I56=0,"NO OFERTADO",IF(J56="NO CUMPLE", NO HABILITA,IF(I56&lt;=($E56*(1+$D$4)),"HABILITA","NO HABILITA")))</f>
        <v>NO OFERTADO</v>
      </c>
      <c r="L56" s="129">
        <f>'PRECIOS UNITARIOS'!G56</f>
        <v>0</v>
      </c>
      <c r="M56" s="251">
        <f>'EV TECNICA'!M56</f>
        <v>0</v>
      </c>
      <c r="N56" s="252" t="str">
        <f>+IF(L56=0,"NO OFERTADO",IF(M56="NO CUMPLE", NO HABILITA,IF(L56&lt;=($E56*(1+$D$4)),"HABILITA","NO HABILITA")))</f>
        <v>NO OFERTADO</v>
      </c>
      <c r="O56" s="129">
        <f>'PRECIOS UNITARIOS'!H56</f>
        <v>0</v>
      </c>
      <c r="P56" s="251">
        <f>'EV TECNICA'!O56</f>
        <v>0</v>
      </c>
      <c r="Q56" s="252" t="str">
        <f>+IF(O56=0,"NO OFERTADO",IF(P56="NO CUMPLE", NO HABILITA,IF(O56&lt;=($E56*(1+$D$4)),"HABILITA","NO HABILITA")))</f>
        <v>NO OFERTADO</v>
      </c>
      <c r="R56" s="129">
        <f>'PRECIOS UNITARIOS'!I56</f>
        <v>0</v>
      </c>
      <c r="S56" s="251">
        <f>'EV TECNICA'!Q56</f>
        <v>0</v>
      </c>
      <c r="T56" s="252" t="str">
        <f>+IF(R56=0,"NO OFERTADO",IF(S56="NO CUMPLE", NO HABILITA,IF(R56&lt;=($E56*(1+$D$4)),"HABILITA","NO HABILITA")))</f>
        <v>NO OFERTADO</v>
      </c>
      <c r="U56" s="129">
        <f>'PRECIOS UNITARIOS'!J56</f>
        <v>5770</v>
      </c>
      <c r="V56" s="251" t="str">
        <f>'EV TECNICA'!S56</f>
        <v>CUMPLE</v>
      </c>
      <c r="W56" s="252" t="str">
        <f>+IF(U56=0,"NO OFERTADO",IF(V56="NO CUMPLE", NO HABILITA,IF(U56&lt;=($E56*(1+$D$4)),"HABILITA","NO HABILITA")))</f>
        <v>HABILITA</v>
      </c>
      <c r="X56" s="129">
        <f>'PRECIOS UNITARIOS'!K56</f>
        <v>6200</v>
      </c>
      <c r="Y56" s="251" t="str">
        <f>'EV TECNICA'!U56</f>
        <v>CUMPLE</v>
      </c>
      <c r="Z56" s="252" t="str">
        <f>+IF(X56=0,"NO OFERTADO",IF(Y56="NO CUMPLE", NO HABILITA,IF(X56&lt;=($E56*(1+$D$4)),"HABILITA","NO HABILITA")))</f>
        <v>HABILITA</v>
      </c>
      <c r="AA56" s="129">
        <f>'PRECIOS UNITARIOS'!L56</f>
        <v>0</v>
      </c>
      <c r="AB56" s="251">
        <f>'EV TECNICA'!W56</f>
        <v>0</v>
      </c>
      <c r="AC56" s="252" t="str">
        <f>+IF(AA56=0,"NO OFERTADO",IF(AB56="NO CUMPLE", NO HABILITA,IF(AA56&lt;=($E56*(1+$D$4)),"HABILITA","NO HABILITA")))</f>
        <v>NO OFERTADO</v>
      </c>
      <c r="AD56" s="129">
        <f>'PRECIOS UNITARIOS'!M56</f>
        <v>8182</v>
      </c>
      <c r="AE56" s="251" t="str">
        <f>'EV TECNICA'!Y56</f>
        <v xml:space="preserve">CUMPLE </v>
      </c>
      <c r="AF56" s="252" t="str">
        <f>+IF(AD56=0,"NO OFERTADO",IF(AE56="NO CUMPLE", NO HABILITA,IF(AD56&lt;=($E56*(1+$D$4)),"HABILITA","NO HABILITA")))</f>
        <v>NO HABILITA</v>
      </c>
      <c r="AG56" s="129">
        <f>'PRECIOS UNITARIOS'!N56</f>
        <v>0</v>
      </c>
      <c r="AH56" s="251">
        <f>'EV TECNICA'!AA56</f>
        <v>0</v>
      </c>
      <c r="AI56" s="252" t="str">
        <f>+IF(AG56=0,"NO OFERTADO",IF(AH56="NO CUMPLE", NO HABILITA,IF(AG56&lt;=($E56*(1+$D$4)),"HABILITA","NO HABILITA")))</f>
        <v>NO OFERTADO</v>
      </c>
      <c r="AJ56" s="129">
        <f>'PRECIOS UNITARIOS'!O56</f>
        <v>0</v>
      </c>
      <c r="AK56" s="251">
        <f>'EV TECNICA'!AC56</f>
        <v>0</v>
      </c>
      <c r="AL56" s="252" t="str">
        <f>+IF(AJ56=0,"NO OFERTADO",IF(AK56="NO CUMPLE", NO HABILITA,IF(AJ56&lt;=($E56*(1+$D$4)),"HABILITA","NO HABILITA")))</f>
        <v>NO OFERTADO</v>
      </c>
      <c r="AM56" s="129">
        <f>'PRECIOS UNITARIOS'!P56</f>
        <v>0</v>
      </c>
      <c r="AN56" s="251">
        <f>'EV TECNICA'!AE56</f>
        <v>0</v>
      </c>
      <c r="AO56" s="252" t="str">
        <f>+IF(AM56=0,"NO OFERTADO",IF(AN56="NO CUMPLE", NO HABILITA,IF(AM56&lt;=($E56*(1+$D$4)),"HABILITA","NO HABILITA")))</f>
        <v>NO OFERTADO</v>
      </c>
      <c r="AP56" s="129">
        <f>'PRECIOS UNITARIOS'!Q56</f>
        <v>0</v>
      </c>
      <c r="AQ56" s="251">
        <f>'EV TECNICA'!AG56</f>
        <v>0</v>
      </c>
      <c r="AR56" s="252" t="str">
        <f>+IF(AP56=0,"NO OFERTADO",IF(AQ56="NO CUMPLE", NO HABILITA,IF(AP56&lt;=($E56*(1+$D$4)),"HABILITA","NO HABILITA")))</f>
        <v>NO OFERTADO</v>
      </c>
      <c r="AS56" s="129">
        <f>'PRECIOS UNITARIOS'!R56</f>
        <v>0</v>
      </c>
      <c r="AT56" s="251">
        <f>'EV TECNICA'!AI56</f>
        <v>0</v>
      </c>
      <c r="AU56" s="252" t="str">
        <f>+IF(AS56=0,"NO OFERTADO",IF(AT56="NO CUMPLE", NO HABILITA,IF(AS56&lt;=($E56*(1+$D$4)),"HABILITA","NO HABILITA")))</f>
        <v>NO OFERTADO</v>
      </c>
      <c r="AV56" s="129">
        <f>'PRECIOS UNITARIOS'!S56</f>
        <v>0</v>
      </c>
      <c r="AW56" s="251">
        <f>'EV TECNICA'!AK56</f>
        <v>0</v>
      </c>
      <c r="AX56" s="252" t="str">
        <f>+IF(AV56=0,"NO OFERTADO",IF(AW56="NO CUMPLE", NO HABILITA,IF(AV56&lt;=($E56*(1+$D$4)),"HABILITA","NO HABILITA")))</f>
        <v>NO OFERTADO</v>
      </c>
      <c r="AY56" s="129">
        <f>'PRECIOS UNITARIOS'!T56</f>
        <v>0</v>
      </c>
      <c r="AZ56" s="251">
        <f>'EV TECNICA'!AM56</f>
        <v>0</v>
      </c>
      <c r="BA56" s="252" t="str">
        <f>+IF(AY56=0,"NO OFERTADO",IF(AZ56="NO CUMPLE", NO HABILITA,IF(AY56&lt;=($E56*(1+$D$4)),"HABILITA","NO HABILITA")))</f>
        <v>NO OFERTADO</v>
      </c>
      <c r="BB56" s="129">
        <f>'PRECIOS UNITARIOS'!U56</f>
        <v>9543</v>
      </c>
      <c r="BC56" s="251" t="str">
        <f>'EV TECNICA'!AO56</f>
        <v>CUMPLE</v>
      </c>
      <c r="BD56" s="252" t="str">
        <f>+IF(BB56=0,"NO OFERTADO",IF(BC56="NO CUMPLE", NO HABILITA,IF(BB56&lt;=($E56*(1+$D$4)),"HABILITA","NO HABILITA")))</f>
        <v>NO HABILITA</v>
      </c>
      <c r="BE56" s="129">
        <f>'PRECIOS UNITARIOS'!V56</f>
        <v>0</v>
      </c>
      <c r="BF56" s="251">
        <f>'EV TECNICA'!AQ56</f>
        <v>0</v>
      </c>
      <c r="BG56" s="252" t="str">
        <f>+IF(BE56=0,"NO OFERTADO",IF(BF56="NO CUMPLE", NO HABILITA,IF(BE56&lt;=($E56*(1+$D$4)),"HABILITA","NO HABILITA")))</f>
        <v>NO OFERTADO</v>
      </c>
      <c r="BH56" s="129">
        <f>'PRECIOS UNITARIOS'!W56</f>
        <v>8893</v>
      </c>
      <c r="BI56" s="251" t="str">
        <f>'EV TECNICA'!AS56</f>
        <v xml:space="preserve">CUMPLE </v>
      </c>
      <c r="BJ56" s="252" t="str">
        <f>+IF(BH56=0,"NO OFERTADO",IF(BI56="NO CUMPLE", NO HABILITA,IF(BH56&lt;=($E56*(1+$D$4)),"HABILITA","NO HABILITA")))</f>
        <v>NO HABILITA</v>
      </c>
      <c r="BK56" s="129">
        <f>'PRECIOS UNITARIOS'!X56</f>
        <v>0</v>
      </c>
      <c r="BL56" s="251">
        <f>'EV TECNICA'!AU56</f>
        <v>0</v>
      </c>
      <c r="BM56" s="252" t="str">
        <f>+IF(BK56=0,"NO OFERTADO",IF(BL56="NO CUMPLE", NO HABILITA,IF(BK56&lt;=($E56*(1+$D$4)),"HABILITA","NO HABILITA")))</f>
        <v>NO OFERTADO</v>
      </c>
      <c r="BN56" s="129">
        <f>'PRECIOS UNITARIOS'!Y56</f>
        <v>0</v>
      </c>
      <c r="BO56" s="251">
        <f>'EV TECNICA'!AW56</f>
        <v>0</v>
      </c>
      <c r="BP56" s="252" t="str">
        <f>+IF(BN56=0,"NO OFERTADO",IF(BO56="NO CUMPLE", NO HABILITA,IF(BN56&lt;=($E56*(1+$D$4)),"HABILITA","NO HABILITA")))</f>
        <v>NO OFERTADO</v>
      </c>
      <c r="BQ56" s="129">
        <f>'PRECIOS UNITARIOS'!Z56</f>
        <v>8523</v>
      </c>
      <c r="BR56" s="251" t="str">
        <f>'EV TECNICA'!AY56</f>
        <v>CUMPLE</v>
      </c>
      <c r="BS56" s="252" t="str">
        <f>+IF(BQ56=0,"NO OFERTADO",IF(BR56="NO CUMPLE", NO HABILITA,IF(BQ56&lt;=($E56*(1+$D$4)),"HABILITA","NO HABILITA")))</f>
        <v>NO HABILITA</v>
      </c>
      <c r="BT56" s="129">
        <f>'PRECIOS UNITARIOS'!AA56</f>
        <v>0</v>
      </c>
      <c r="BU56" s="251">
        <f>'EV TECNICA'!BA56</f>
        <v>0</v>
      </c>
      <c r="BV56" s="252" t="str">
        <f>+IF(BT56=0,"NO OFERTADO",IF(BU56="NO CUMPLE", NO HABILITA,IF(BT56&lt;=($E56*(1+$D$4)),"HABILITA","NO HABILITA")))</f>
        <v>NO OFERTADO</v>
      </c>
      <c r="BW56" s="129">
        <f>'PRECIOS UNITARIOS'!AB56</f>
        <v>0</v>
      </c>
      <c r="BX56" s="251">
        <f>'EV TECNICA'!BC56</f>
        <v>0</v>
      </c>
      <c r="BY56" s="252" t="str">
        <f>+IF(BW56=0,"NO OFERTADO",IF(BX56="NO CUMPLE", NO HABILITA,IF(BW56&lt;=($E56*(1+$D$4)),"HABILITA","NO HABILITA")))</f>
        <v>NO OFERTADO</v>
      </c>
      <c r="BZ56" s="129">
        <f>'PRECIOS UNITARIOS'!AC56</f>
        <v>0</v>
      </c>
      <c r="CA56" s="251">
        <f>'EV TECNICA'!BE56</f>
        <v>0</v>
      </c>
      <c r="CB56" s="252" t="str">
        <f>+IF(BZ56=0,"NO OFERTADO",IF(CA56="NO CUMPLE", NO HABILITA,IF(BZ56&lt;=($E56*(1+$D$4)),"HABILITA","NO HABILITA")))</f>
        <v>NO OFERTADO</v>
      </c>
      <c r="CC56" s="129">
        <f>'PRECIOS UNITARIOS'!AD56</f>
        <v>0</v>
      </c>
      <c r="CD56" s="251">
        <f>'EV TECNICA'!BG56</f>
        <v>0</v>
      </c>
      <c r="CE56" s="252" t="str">
        <f>+IF(CC56=0,"NO OFERTADO",IF(CD56="NO CUMPLE", NO HABILITA,IF(CC56&lt;=($E56*(1+$D$4)),"HABILITA","NO HABILITA")))</f>
        <v>NO OFERTADO</v>
      </c>
      <c r="CF56" s="129">
        <f>'PRECIOS UNITARIOS'!AE56</f>
        <v>0</v>
      </c>
      <c r="CG56" s="251">
        <f>'EV TECNICA'!BI56</f>
        <v>0</v>
      </c>
      <c r="CH56" s="252" t="str">
        <f>+IF(CF56=0,"NO OFERTADO",IF(CG56="NO CUMPLE", NO HABILITA,IF(CF56&lt;=($E56*(1+$D$4)),"HABILITA","NO HABILITA")))</f>
        <v>NO OFERTADO</v>
      </c>
    </row>
    <row r="57" spans="1:86" s="40" customFormat="1" ht="51" x14ac:dyDescent="0.2">
      <c r="A57" s="103">
        <v>48</v>
      </c>
      <c r="B57" s="202" t="s">
        <v>112</v>
      </c>
      <c r="C57" s="121" t="s">
        <v>113</v>
      </c>
      <c r="D57" s="146">
        <v>1</v>
      </c>
      <c r="E57" s="25">
        <v>16213.726199999999</v>
      </c>
      <c r="F57" s="129">
        <f>'PRECIOS UNITARIOS'!E57</f>
        <v>0</v>
      </c>
      <c r="G57" s="251">
        <f>'EV TECNICA'!I57</f>
        <v>0</v>
      </c>
      <c r="H57" s="252" t="str">
        <f>+IF(F57=0,"NO OFERTADO",IF(G57="NO CUMPLE", NO HABILITA,IF(F57&lt;=($E57*(1+$D$4)),"HABILITA","NO HABILITA")))</f>
        <v>NO OFERTADO</v>
      </c>
      <c r="I57" s="129">
        <f>'PRECIOS UNITARIOS'!F57</f>
        <v>0</v>
      </c>
      <c r="J57" s="251">
        <f>'EV TECNICA'!K57</f>
        <v>0</v>
      </c>
      <c r="K57" s="252" t="str">
        <f>+IF(I57=0,"NO OFERTADO",IF(J57="NO CUMPLE", NO HABILITA,IF(I57&lt;=($E57*(1+$D$4)),"HABILITA","NO HABILITA")))</f>
        <v>NO OFERTADO</v>
      </c>
      <c r="L57" s="129">
        <f>'PRECIOS UNITARIOS'!G57</f>
        <v>0</v>
      </c>
      <c r="M57" s="251">
        <f>'EV TECNICA'!M57</f>
        <v>0</v>
      </c>
      <c r="N57" s="252" t="str">
        <f>+IF(L57=0,"NO OFERTADO",IF(M57="NO CUMPLE", NO HABILITA,IF(L57&lt;=($E57*(1+$D$4)),"HABILITA","NO HABILITA")))</f>
        <v>NO OFERTADO</v>
      </c>
      <c r="O57" s="129">
        <f>'PRECIOS UNITARIOS'!H57</f>
        <v>0</v>
      </c>
      <c r="P57" s="251">
        <f>'EV TECNICA'!O57</f>
        <v>0</v>
      </c>
      <c r="Q57" s="252" t="str">
        <f>+IF(O57=0,"NO OFERTADO",IF(P57="NO CUMPLE", NO HABILITA,IF(O57&lt;=($E57*(1+$D$4)),"HABILITA","NO HABILITA")))</f>
        <v>NO OFERTADO</v>
      </c>
      <c r="R57" s="129">
        <f>'PRECIOS UNITARIOS'!I57</f>
        <v>0</v>
      </c>
      <c r="S57" s="251">
        <f>'EV TECNICA'!Q57</f>
        <v>0</v>
      </c>
      <c r="T57" s="252" t="str">
        <f>+IF(R57=0,"NO OFERTADO",IF(S57="NO CUMPLE", NO HABILITA,IF(R57&lt;=($E57*(1+$D$4)),"HABILITA","NO HABILITA")))</f>
        <v>NO OFERTADO</v>
      </c>
      <c r="U57" s="129">
        <f>'PRECIOS UNITARIOS'!J57</f>
        <v>0</v>
      </c>
      <c r="V57" s="251">
        <f>'EV TECNICA'!S57</f>
        <v>0</v>
      </c>
      <c r="W57" s="252" t="str">
        <f>+IF(U57=0,"NO OFERTADO",IF(V57="NO CUMPLE", NO HABILITA,IF(U57&lt;=($E57*(1+$D$4)),"HABILITA","NO HABILITA")))</f>
        <v>NO OFERTADO</v>
      </c>
      <c r="X57" s="129">
        <f>'PRECIOS UNITARIOS'!K57</f>
        <v>0</v>
      </c>
      <c r="Y57" s="251">
        <f>'EV TECNICA'!U57</f>
        <v>0</v>
      </c>
      <c r="Z57" s="252" t="str">
        <f>+IF(X57=0,"NO OFERTADO",IF(Y57="NO CUMPLE", NO HABILITA,IF(X57&lt;=($E57*(1+$D$4)),"HABILITA","NO HABILITA")))</f>
        <v>NO OFERTADO</v>
      </c>
      <c r="AA57" s="129">
        <f>'PRECIOS UNITARIOS'!L57</f>
        <v>0</v>
      </c>
      <c r="AB57" s="251">
        <f>'EV TECNICA'!W57</f>
        <v>0</v>
      </c>
      <c r="AC57" s="252" t="str">
        <f>+IF(AA57=0,"NO OFERTADO",IF(AB57="NO CUMPLE", NO HABILITA,IF(AA57&lt;=($E57*(1+$D$4)),"HABILITA","NO HABILITA")))</f>
        <v>NO OFERTADO</v>
      </c>
      <c r="AD57" s="129">
        <f>'PRECIOS UNITARIOS'!M57</f>
        <v>0</v>
      </c>
      <c r="AE57" s="251">
        <f>'EV TECNICA'!Y57</f>
        <v>0</v>
      </c>
      <c r="AF57" s="252" t="str">
        <f>+IF(AD57=0,"NO OFERTADO",IF(AE57="NO CUMPLE", NO HABILITA,IF(AD57&lt;=($E57*(1+$D$4)),"HABILITA","NO HABILITA")))</f>
        <v>NO OFERTADO</v>
      </c>
      <c r="AG57" s="129">
        <f>'PRECIOS UNITARIOS'!N57</f>
        <v>0</v>
      </c>
      <c r="AH57" s="251">
        <f>'EV TECNICA'!AA57</f>
        <v>0</v>
      </c>
      <c r="AI57" s="252" t="str">
        <f>+IF(AG57=0,"NO OFERTADO",IF(AH57="NO CUMPLE", NO HABILITA,IF(AG57&lt;=($E57*(1+$D$4)),"HABILITA","NO HABILITA")))</f>
        <v>NO OFERTADO</v>
      </c>
      <c r="AJ57" s="129">
        <f>'PRECIOS UNITARIOS'!O57</f>
        <v>0</v>
      </c>
      <c r="AK57" s="251">
        <f>'EV TECNICA'!AC57</f>
        <v>0</v>
      </c>
      <c r="AL57" s="252" t="str">
        <f>+IF(AJ57=0,"NO OFERTADO",IF(AK57="NO CUMPLE", NO HABILITA,IF(AJ57&lt;=($E57*(1+$D$4)),"HABILITA","NO HABILITA")))</f>
        <v>NO OFERTADO</v>
      </c>
      <c r="AM57" s="129">
        <f>'PRECIOS UNITARIOS'!P57</f>
        <v>0</v>
      </c>
      <c r="AN57" s="251">
        <f>'EV TECNICA'!AE57</f>
        <v>0</v>
      </c>
      <c r="AO57" s="252" t="str">
        <f>+IF(AM57=0,"NO OFERTADO",IF(AN57="NO CUMPLE", NO HABILITA,IF(AM57&lt;=($E57*(1+$D$4)),"HABILITA","NO HABILITA")))</f>
        <v>NO OFERTADO</v>
      </c>
      <c r="AP57" s="129">
        <f>'PRECIOS UNITARIOS'!Q57</f>
        <v>0</v>
      </c>
      <c r="AQ57" s="251" t="str">
        <f>'EV TECNICA'!AG57</f>
        <v>NO CUMPLE</v>
      </c>
      <c r="AR57" s="252" t="s">
        <v>606</v>
      </c>
      <c r="AS57" s="129">
        <f>'PRECIOS UNITARIOS'!R57</f>
        <v>0</v>
      </c>
      <c r="AT57" s="251">
        <f>'EV TECNICA'!AI57</f>
        <v>0</v>
      </c>
      <c r="AU57" s="252" t="str">
        <f>+IF(AS57=0,"NO OFERTADO",IF(AT57="NO CUMPLE", NO HABILITA,IF(AS57&lt;=($E57*(1+$D$4)),"HABILITA","NO HABILITA")))</f>
        <v>NO OFERTADO</v>
      </c>
      <c r="AV57" s="129">
        <f>'PRECIOS UNITARIOS'!S57</f>
        <v>0</v>
      </c>
      <c r="AW57" s="251">
        <f>'EV TECNICA'!AK57</f>
        <v>0</v>
      </c>
      <c r="AX57" s="252" t="str">
        <f>+IF(AV57=0,"NO OFERTADO",IF(AW57="NO CUMPLE", NO HABILITA,IF(AV57&lt;=($E57*(1+$D$4)),"HABILITA","NO HABILITA")))</f>
        <v>NO OFERTADO</v>
      </c>
      <c r="AY57" s="129">
        <f>'PRECIOS UNITARIOS'!T57</f>
        <v>0</v>
      </c>
      <c r="AZ57" s="251">
        <f>'EV TECNICA'!AM57</f>
        <v>0</v>
      </c>
      <c r="BA57" s="252" t="str">
        <f>+IF(AY57=0,"NO OFERTADO",IF(AZ57="NO CUMPLE", NO HABILITA,IF(AY57&lt;=($E57*(1+$D$4)),"HABILITA","NO HABILITA")))</f>
        <v>NO OFERTADO</v>
      </c>
      <c r="BB57" s="129">
        <f>'PRECIOS UNITARIOS'!U57</f>
        <v>0</v>
      </c>
      <c r="BC57" s="251">
        <f>'EV TECNICA'!AO57</f>
        <v>0</v>
      </c>
      <c r="BD57" s="252" t="str">
        <f>+IF(BB57=0,"NO OFERTADO",IF(BC57="NO CUMPLE", NO HABILITA,IF(BB57&lt;=($E57*(1+$D$4)),"HABILITA","NO HABILITA")))</f>
        <v>NO OFERTADO</v>
      </c>
      <c r="BE57" s="129">
        <f>'PRECIOS UNITARIOS'!V57</f>
        <v>0</v>
      </c>
      <c r="BF57" s="251">
        <f>'EV TECNICA'!AQ57</f>
        <v>0</v>
      </c>
      <c r="BG57" s="252" t="str">
        <f>+IF(BE57=0,"NO OFERTADO",IF(BF57="NO CUMPLE", NO HABILITA,IF(BE57&lt;=($E57*(1+$D$4)),"HABILITA","NO HABILITA")))</f>
        <v>NO OFERTADO</v>
      </c>
      <c r="BH57" s="129">
        <f>'PRECIOS UNITARIOS'!W57</f>
        <v>0</v>
      </c>
      <c r="BI57" s="251">
        <f>'EV TECNICA'!AS57</f>
        <v>0</v>
      </c>
      <c r="BJ57" s="252" t="str">
        <f>+IF(BH57=0,"NO OFERTADO",IF(BI57="NO CUMPLE", NO HABILITA,IF(BH57&lt;=($E57*(1+$D$4)),"HABILITA","NO HABILITA")))</f>
        <v>NO OFERTADO</v>
      </c>
      <c r="BK57" s="129">
        <f>'PRECIOS UNITARIOS'!X57</f>
        <v>0</v>
      </c>
      <c r="BL57" s="251">
        <f>'EV TECNICA'!AU57</f>
        <v>0</v>
      </c>
      <c r="BM57" s="252" t="str">
        <f>+IF(BK57=0,"NO OFERTADO",IF(BL57="NO CUMPLE", NO HABILITA,IF(BK57&lt;=($E57*(1+$D$4)),"HABILITA","NO HABILITA")))</f>
        <v>NO OFERTADO</v>
      </c>
      <c r="BN57" s="129">
        <f>'PRECIOS UNITARIOS'!Y57</f>
        <v>0</v>
      </c>
      <c r="BO57" s="251">
        <f>'EV TECNICA'!AW57</f>
        <v>0</v>
      </c>
      <c r="BP57" s="252" t="str">
        <f>+IF(BN57=0,"NO OFERTADO",IF(BO57="NO CUMPLE", NO HABILITA,IF(BN57&lt;=($E57*(1+$D$4)),"HABILITA","NO HABILITA")))</f>
        <v>NO OFERTADO</v>
      </c>
      <c r="BQ57" s="129">
        <f>'PRECIOS UNITARIOS'!Z57</f>
        <v>0</v>
      </c>
      <c r="BR57" s="251">
        <f>'EV TECNICA'!AY57</f>
        <v>0</v>
      </c>
      <c r="BS57" s="252" t="str">
        <f>+IF(BQ57=0,"NO OFERTADO",IF(BR57="NO CUMPLE", NO HABILITA,IF(BQ57&lt;=($E57*(1+$D$4)),"HABILITA","NO HABILITA")))</f>
        <v>NO OFERTADO</v>
      </c>
      <c r="BT57" s="129">
        <f>'PRECIOS UNITARIOS'!AA57</f>
        <v>0</v>
      </c>
      <c r="BU57" s="251">
        <f>'EV TECNICA'!BA57</f>
        <v>0</v>
      </c>
      <c r="BV57" s="252" t="str">
        <f>+IF(BT57=0,"NO OFERTADO",IF(BU57="NO CUMPLE", NO HABILITA,IF(BT57&lt;=($E57*(1+$D$4)),"HABILITA","NO HABILITA")))</f>
        <v>NO OFERTADO</v>
      </c>
      <c r="BW57" s="129">
        <f>'PRECIOS UNITARIOS'!AB57</f>
        <v>0</v>
      </c>
      <c r="BX57" s="251">
        <f>'EV TECNICA'!BC57</f>
        <v>0</v>
      </c>
      <c r="BY57" s="252" t="str">
        <f>+IF(BW57=0,"NO OFERTADO",IF(BX57="NO CUMPLE", NO HABILITA,IF(BW57&lt;=($E57*(1+$D$4)),"HABILITA","NO HABILITA")))</f>
        <v>NO OFERTADO</v>
      </c>
      <c r="BZ57" s="129">
        <f>'PRECIOS UNITARIOS'!AC57</f>
        <v>0</v>
      </c>
      <c r="CA57" s="251">
        <f>'EV TECNICA'!BE57</f>
        <v>0</v>
      </c>
      <c r="CB57" s="252" t="str">
        <f>+IF(BZ57=0,"NO OFERTADO",IF(CA57="NO CUMPLE", NO HABILITA,IF(BZ57&lt;=($E57*(1+$D$4)),"HABILITA","NO HABILITA")))</f>
        <v>NO OFERTADO</v>
      </c>
      <c r="CC57" s="129">
        <f>'PRECIOS UNITARIOS'!AD57</f>
        <v>0</v>
      </c>
      <c r="CD57" s="251">
        <f>'EV TECNICA'!BG57</f>
        <v>0</v>
      </c>
      <c r="CE57" s="252" t="str">
        <f>+IF(CC57=0,"NO OFERTADO",IF(CD57="NO CUMPLE", NO HABILITA,IF(CC57&lt;=($E57*(1+$D$4)),"HABILITA","NO HABILITA")))</f>
        <v>NO OFERTADO</v>
      </c>
      <c r="CF57" s="129">
        <f>'PRECIOS UNITARIOS'!AE57</f>
        <v>0</v>
      </c>
      <c r="CG57" s="251" t="str">
        <f>'EV TECNICA'!BI57</f>
        <v>NO CUMPLE</v>
      </c>
      <c r="CH57" s="252" t="s">
        <v>606</v>
      </c>
    </row>
    <row r="58" spans="1:86" s="40" customFormat="1" ht="12.75" x14ac:dyDescent="0.2">
      <c r="A58" s="103">
        <v>49</v>
      </c>
      <c r="B58" s="202" t="s">
        <v>114</v>
      </c>
      <c r="C58" s="121" t="s">
        <v>115</v>
      </c>
      <c r="D58" s="146">
        <v>1</v>
      </c>
      <c r="E58" s="25">
        <v>1191.520344</v>
      </c>
      <c r="F58" s="129">
        <f>'PRECIOS UNITARIOS'!E58</f>
        <v>0</v>
      </c>
      <c r="G58" s="251">
        <f>'EV TECNICA'!I58</f>
        <v>0</v>
      </c>
      <c r="H58" s="252" t="str">
        <f>+IF(F58=0,"NO OFERTADO",IF(G58="NO CUMPLE", NO HABILITA,IF(F58&lt;=($E58*(1+$D$4)),"HABILITA","NO HABILITA")))</f>
        <v>NO OFERTADO</v>
      </c>
      <c r="I58" s="129">
        <f>'PRECIOS UNITARIOS'!F58</f>
        <v>0</v>
      </c>
      <c r="J58" s="251">
        <f>'EV TECNICA'!K58</f>
        <v>0</v>
      </c>
      <c r="K58" s="252" t="str">
        <f>+IF(I58=0,"NO OFERTADO",IF(J58="NO CUMPLE", NO HABILITA,IF(I58&lt;=($E58*(1+$D$4)),"HABILITA","NO HABILITA")))</f>
        <v>NO OFERTADO</v>
      </c>
      <c r="L58" s="129">
        <f>'PRECIOS UNITARIOS'!G58</f>
        <v>0</v>
      </c>
      <c r="M58" s="251">
        <f>'EV TECNICA'!M58</f>
        <v>0</v>
      </c>
      <c r="N58" s="252" t="str">
        <f>+IF(L58=0,"NO OFERTADO",IF(M58="NO CUMPLE", NO HABILITA,IF(L58&lt;=($E58*(1+$D$4)),"HABILITA","NO HABILITA")))</f>
        <v>NO OFERTADO</v>
      </c>
      <c r="O58" s="129">
        <f>'PRECIOS UNITARIOS'!H58</f>
        <v>0</v>
      </c>
      <c r="P58" s="251">
        <f>'EV TECNICA'!O58</f>
        <v>0</v>
      </c>
      <c r="Q58" s="252" t="str">
        <f>+IF(O58=0,"NO OFERTADO",IF(P58="NO CUMPLE", NO HABILITA,IF(O58&lt;=($E58*(1+$D$4)),"HABILITA","NO HABILITA")))</f>
        <v>NO OFERTADO</v>
      </c>
      <c r="R58" s="129">
        <f>'PRECIOS UNITARIOS'!I58</f>
        <v>0</v>
      </c>
      <c r="S58" s="251">
        <f>'EV TECNICA'!Q58</f>
        <v>0</v>
      </c>
      <c r="T58" s="252" t="str">
        <f>+IF(R58=0,"NO OFERTADO",IF(S58="NO CUMPLE", NO HABILITA,IF(R58&lt;=($E58*(1+$D$4)),"HABILITA","NO HABILITA")))</f>
        <v>NO OFERTADO</v>
      </c>
      <c r="U58" s="129">
        <f>'PRECIOS UNITARIOS'!J58</f>
        <v>0</v>
      </c>
      <c r="V58" s="251">
        <f>'EV TECNICA'!S58</f>
        <v>0</v>
      </c>
      <c r="W58" s="252" t="str">
        <f>+IF(U58=0,"NO OFERTADO",IF(V58="NO CUMPLE", NO HABILITA,IF(U58&lt;=($E58*(1+$D$4)),"HABILITA","NO HABILITA")))</f>
        <v>NO OFERTADO</v>
      </c>
      <c r="X58" s="129">
        <f>'PRECIOS UNITARIOS'!K58</f>
        <v>0</v>
      </c>
      <c r="Y58" s="251" t="str">
        <f>'EV TECNICA'!U58</f>
        <v>NO CUMPLE</v>
      </c>
      <c r="Z58" s="252" t="s">
        <v>606</v>
      </c>
      <c r="AA58" s="129">
        <f>'PRECIOS UNITARIOS'!L58</f>
        <v>0</v>
      </c>
      <c r="AB58" s="251">
        <f>'EV TECNICA'!W58</f>
        <v>0</v>
      </c>
      <c r="AC58" s="252" t="str">
        <f>+IF(AA58=0,"NO OFERTADO",IF(AB58="NO CUMPLE", NO HABILITA,IF(AA58&lt;=($E58*(1+$D$4)),"HABILITA","NO HABILITA")))</f>
        <v>NO OFERTADO</v>
      </c>
      <c r="AD58" s="129">
        <f>'PRECIOS UNITARIOS'!M58</f>
        <v>2195.5500000000002</v>
      </c>
      <c r="AE58" s="251" t="str">
        <f>'EV TECNICA'!Y58</f>
        <v xml:space="preserve">CUMPLE </v>
      </c>
      <c r="AF58" s="252" t="str">
        <f>+IF(AD58=0,"NO OFERTADO",IF(AE58="NO CUMPLE", NO HABILITA,IF(AD58&lt;=($E58*(1+$D$4)),"HABILITA","NO HABILITA")))</f>
        <v>NO HABILITA</v>
      </c>
      <c r="AG58" s="129">
        <f>'PRECIOS UNITARIOS'!N58</f>
        <v>0</v>
      </c>
      <c r="AH58" s="251">
        <f>'EV TECNICA'!AA58</f>
        <v>0</v>
      </c>
      <c r="AI58" s="252" t="str">
        <f>+IF(AG58=0,"NO OFERTADO",IF(AH58="NO CUMPLE", NO HABILITA,IF(AG58&lt;=($E58*(1+$D$4)),"HABILITA","NO HABILITA")))</f>
        <v>NO OFERTADO</v>
      </c>
      <c r="AJ58" s="129">
        <f>'PRECIOS UNITARIOS'!O58</f>
        <v>0</v>
      </c>
      <c r="AK58" s="251">
        <f>'EV TECNICA'!AC58</f>
        <v>0</v>
      </c>
      <c r="AL58" s="252" t="str">
        <f>+IF(AJ58=0,"NO OFERTADO",IF(AK58="NO CUMPLE", NO HABILITA,IF(AJ58&lt;=($E58*(1+$D$4)),"HABILITA","NO HABILITA")))</f>
        <v>NO OFERTADO</v>
      </c>
      <c r="AM58" s="129">
        <f>'PRECIOS UNITARIOS'!P58</f>
        <v>0</v>
      </c>
      <c r="AN58" s="251">
        <f>'EV TECNICA'!AE58</f>
        <v>0</v>
      </c>
      <c r="AO58" s="252" t="str">
        <f>+IF(AM58=0,"NO OFERTADO",IF(AN58="NO CUMPLE", NO HABILITA,IF(AM58&lt;=($E58*(1+$D$4)),"HABILITA","NO HABILITA")))</f>
        <v>NO OFERTADO</v>
      </c>
      <c r="AP58" s="129">
        <f>'PRECIOS UNITARIOS'!Q58</f>
        <v>0</v>
      </c>
      <c r="AQ58" s="251">
        <f>'EV TECNICA'!AG58</f>
        <v>0</v>
      </c>
      <c r="AR58" s="252" t="str">
        <f>+IF(AP58=0,"NO OFERTADO",IF(AQ58="NO CUMPLE", NO HABILITA,IF(AP58&lt;=($E58*(1+$D$4)),"HABILITA","NO HABILITA")))</f>
        <v>NO OFERTADO</v>
      </c>
      <c r="AS58" s="129">
        <f>'PRECIOS UNITARIOS'!R58</f>
        <v>0</v>
      </c>
      <c r="AT58" s="251">
        <f>'EV TECNICA'!AI58</f>
        <v>0</v>
      </c>
      <c r="AU58" s="252" t="str">
        <f>+IF(AS58=0,"NO OFERTADO",IF(AT58="NO CUMPLE", NO HABILITA,IF(AS58&lt;=($E58*(1+$D$4)),"HABILITA","NO HABILITA")))</f>
        <v>NO OFERTADO</v>
      </c>
      <c r="AV58" s="129">
        <f>'PRECIOS UNITARIOS'!S58</f>
        <v>0</v>
      </c>
      <c r="AW58" s="251">
        <f>'EV TECNICA'!AK58</f>
        <v>0</v>
      </c>
      <c r="AX58" s="252" t="str">
        <f>+IF(AV58=0,"NO OFERTADO",IF(AW58="NO CUMPLE", NO HABILITA,IF(AV58&lt;=($E58*(1+$D$4)),"HABILITA","NO HABILITA")))</f>
        <v>NO OFERTADO</v>
      </c>
      <c r="AY58" s="129">
        <f>'PRECIOS UNITARIOS'!T58</f>
        <v>0</v>
      </c>
      <c r="AZ58" s="251">
        <f>'EV TECNICA'!AM58</f>
        <v>0</v>
      </c>
      <c r="BA58" s="252" t="str">
        <f>+IF(AY58=0,"NO OFERTADO",IF(AZ58="NO CUMPLE", NO HABILITA,IF(AY58&lt;=($E58*(1+$D$4)),"HABILITA","NO HABILITA")))</f>
        <v>NO OFERTADO</v>
      </c>
      <c r="BB58" s="129">
        <f>'PRECIOS UNITARIOS'!U58</f>
        <v>0</v>
      </c>
      <c r="BC58" s="251">
        <f>'EV TECNICA'!AO58</f>
        <v>0</v>
      </c>
      <c r="BD58" s="252" t="str">
        <f>+IF(BB58=0,"NO OFERTADO",IF(BC58="NO CUMPLE", NO HABILITA,IF(BB58&lt;=($E58*(1+$D$4)),"HABILITA","NO HABILITA")))</f>
        <v>NO OFERTADO</v>
      </c>
      <c r="BE58" s="129">
        <f>'PRECIOS UNITARIOS'!V58</f>
        <v>0</v>
      </c>
      <c r="BF58" s="251">
        <f>'EV TECNICA'!AQ58</f>
        <v>0</v>
      </c>
      <c r="BG58" s="252" t="str">
        <f>+IF(BE58=0,"NO OFERTADO",IF(BF58="NO CUMPLE", NO HABILITA,IF(BE58&lt;=($E58*(1+$D$4)),"HABILITA","NO HABILITA")))</f>
        <v>NO OFERTADO</v>
      </c>
      <c r="BH58" s="129">
        <f>'PRECIOS UNITARIOS'!W58</f>
        <v>0</v>
      </c>
      <c r="BI58" s="251">
        <f>'EV TECNICA'!AS58</f>
        <v>0</v>
      </c>
      <c r="BJ58" s="252" t="str">
        <f>+IF(BH58=0,"NO OFERTADO",IF(BI58="NO CUMPLE", NO HABILITA,IF(BH58&lt;=($E58*(1+$D$4)),"HABILITA","NO HABILITA")))</f>
        <v>NO OFERTADO</v>
      </c>
      <c r="BK58" s="129">
        <f>'PRECIOS UNITARIOS'!X58</f>
        <v>0</v>
      </c>
      <c r="BL58" s="251">
        <f>'EV TECNICA'!AU58</f>
        <v>0</v>
      </c>
      <c r="BM58" s="252" t="str">
        <f>+IF(BK58=0,"NO OFERTADO",IF(BL58="NO CUMPLE", NO HABILITA,IF(BK58&lt;=($E58*(1+$D$4)),"HABILITA","NO HABILITA")))</f>
        <v>NO OFERTADO</v>
      </c>
      <c r="BN58" s="129">
        <f>'PRECIOS UNITARIOS'!Y58</f>
        <v>0</v>
      </c>
      <c r="BO58" s="251">
        <f>'EV TECNICA'!AW58</f>
        <v>0</v>
      </c>
      <c r="BP58" s="252" t="str">
        <f>+IF(BN58=0,"NO OFERTADO",IF(BO58="NO CUMPLE", NO HABILITA,IF(BN58&lt;=($E58*(1+$D$4)),"HABILITA","NO HABILITA")))</f>
        <v>NO OFERTADO</v>
      </c>
      <c r="BQ58" s="129">
        <f>'PRECIOS UNITARIOS'!Z58</f>
        <v>0</v>
      </c>
      <c r="BR58" s="251">
        <f>'EV TECNICA'!AY58</f>
        <v>0</v>
      </c>
      <c r="BS58" s="252" t="str">
        <f>+IF(BQ58=0,"NO OFERTADO",IF(BR58="NO CUMPLE", NO HABILITA,IF(BQ58&lt;=($E58*(1+$D$4)),"HABILITA","NO HABILITA")))</f>
        <v>NO OFERTADO</v>
      </c>
      <c r="BT58" s="129">
        <f>'PRECIOS UNITARIOS'!AA58</f>
        <v>0</v>
      </c>
      <c r="BU58" s="251">
        <f>'EV TECNICA'!BA58</f>
        <v>0</v>
      </c>
      <c r="BV58" s="252" t="str">
        <f>+IF(BT58=0,"NO OFERTADO",IF(BU58="NO CUMPLE", NO HABILITA,IF(BT58&lt;=($E58*(1+$D$4)),"HABILITA","NO HABILITA")))</f>
        <v>NO OFERTADO</v>
      </c>
      <c r="BW58" s="129">
        <f>'PRECIOS UNITARIOS'!AB58</f>
        <v>0</v>
      </c>
      <c r="BX58" s="251">
        <f>'EV TECNICA'!BC58</f>
        <v>0</v>
      </c>
      <c r="BY58" s="252" t="str">
        <f>+IF(BW58=0,"NO OFERTADO",IF(BX58="NO CUMPLE", NO HABILITA,IF(BW58&lt;=($E58*(1+$D$4)),"HABILITA","NO HABILITA")))</f>
        <v>NO OFERTADO</v>
      </c>
      <c r="BZ58" s="129">
        <f>'PRECIOS UNITARIOS'!AC58</f>
        <v>0</v>
      </c>
      <c r="CA58" s="251">
        <f>'EV TECNICA'!BE58</f>
        <v>0</v>
      </c>
      <c r="CB58" s="252" t="str">
        <f>+IF(BZ58=0,"NO OFERTADO",IF(CA58="NO CUMPLE", NO HABILITA,IF(BZ58&lt;=($E58*(1+$D$4)),"HABILITA","NO HABILITA")))</f>
        <v>NO OFERTADO</v>
      </c>
      <c r="CC58" s="129">
        <f>'PRECIOS UNITARIOS'!AD58</f>
        <v>0</v>
      </c>
      <c r="CD58" s="251">
        <f>'EV TECNICA'!BG58</f>
        <v>0</v>
      </c>
      <c r="CE58" s="252" t="str">
        <f>+IF(CC58=0,"NO OFERTADO",IF(CD58="NO CUMPLE", NO HABILITA,IF(CC58&lt;=($E58*(1+$D$4)),"HABILITA","NO HABILITA")))</f>
        <v>NO OFERTADO</v>
      </c>
      <c r="CF58" s="129">
        <f>'PRECIOS UNITARIOS'!AE58</f>
        <v>0</v>
      </c>
      <c r="CG58" s="251">
        <f>'EV TECNICA'!BI58</f>
        <v>0</v>
      </c>
      <c r="CH58" s="252" t="str">
        <f>+IF(CF58=0,"NO OFERTADO",IF(CG58="NO CUMPLE", NO HABILITA,IF(CF58&lt;=($E58*(1+$D$4)),"HABILITA","NO HABILITA")))</f>
        <v>NO OFERTADO</v>
      </c>
    </row>
    <row r="59" spans="1:86" s="40" customFormat="1" ht="25.5" x14ac:dyDescent="0.2">
      <c r="A59" s="103">
        <v>50</v>
      </c>
      <c r="B59" s="202" t="s">
        <v>116</v>
      </c>
      <c r="C59" s="121" t="s">
        <v>115</v>
      </c>
      <c r="D59" s="146">
        <v>1</v>
      </c>
      <c r="E59" s="25">
        <v>182819.18948999999</v>
      </c>
      <c r="F59" s="129">
        <f>'PRECIOS UNITARIOS'!E59</f>
        <v>0</v>
      </c>
      <c r="G59" s="251">
        <f>'EV TECNICA'!I59</f>
        <v>0</v>
      </c>
      <c r="H59" s="252" t="str">
        <f>+IF(F59=0,"NO OFERTADO",IF(G59="NO CUMPLE", NO HABILITA,IF(F59&lt;=($E59*(1+$D$4)),"HABILITA","NO HABILITA")))</f>
        <v>NO OFERTADO</v>
      </c>
      <c r="I59" s="129">
        <f>'PRECIOS UNITARIOS'!F59</f>
        <v>0</v>
      </c>
      <c r="J59" s="251">
        <f>'EV TECNICA'!K59</f>
        <v>0</v>
      </c>
      <c r="K59" s="252" t="str">
        <f>+IF(I59=0,"NO OFERTADO",IF(J59="NO CUMPLE", NO HABILITA,IF(I59&lt;=($E59*(1+$D$4)),"HABILITA","NO HABILITA")))</f>
        <v>NO OFERTADO</v>
      </c>
      <c r="L59" s="129">
        <f>'PRECIOS UNITARIOS'!G59</f>
        <v>0</v>
      </c>
      <c r="M59" s="251">
        <f>'EV TECNICA'!M59</f>
        <v>0</v>
      </c>
      <c r="N59" s="252" t="str">
        <f>+IF(L59=0,"NO OFERTADO",IF(M59="NO CUMPLE", NO HABILITA,IF(L59&lt;=($E59*(1+$D$4)),"HABILITA","NO HABILITA")))</f>
        <v>NO OFERTADO</v>
      </c>
      <c r="O59" s="129">
        <f>'PRECIOS UNITARIOS'!H59</f>
        <v>0</v>
      </c>
      <c r="P59" s="251">
        <f>'EV TECNICA'!O59</f>
        <v>0</v>
      </c>
      <c r="Q59" s="252" t="str">
        <f>+IF(O59=0,"NO OFERTADO",IF(P59="NO CUMPLE", NO HABILITA,IF(O59&lt;=($E59*(1+$D$4)),"HABILITA","NO HABILITA")))</f>
        <v>NO OFERTADO</v>
      </c>
      <c r="R59" s="129">
        <f>'PRECIOS UNITARIOS'!I59</f>
        <v>0</v>
      </c>
      <c r="S59" s="251">
        <f>'EV TECNICA'!Q59</f>
        <v>0</v>
      </c>
      <c r="T59" s="252" t="str">
        <f>+IF(R59=0,"NO OFERTADO",IF(S59="NO CUMPLE", NO HABILITA,IF(R59&lt;=($E59*(1+$D$4)),"HABILITA","NO HABILITA")))</f>
        <v>NO OFERTADO</v>
      </c>
      <c r="U59" s="129">
        <f>'PRECIOS UNITARIOS'!J59</f>
        <v>0</v>
      </c>
      <c r="V59" s="251">
        <f>'EV TECNICA'!S59</f>
        <v>0</v>
      </c>
      <c r="W59" s="252" t="str">
        <f>+IF(U59=0,"NO OFERTADO",IF(V59="NO CUMPLE", NO HABILITA,IF(U59&lt;=($E59*(1+$D$4)),"HABILITA","NO HABILITA")))</f>
        <v>NO OFERTADO</v>
      </c>
      <c r="X59" s="129">
        <f>'PRECIOS UNITARIOS'!K59</f>
        <v>165410</v>
      </c>
      <c r="Y59" s="251" t="str">
        <f>'EV TECNICA'!U59</f>
        <v xml:space="preserve">CUMPLE </v>
      </c>
      <c r="Z59" s="252" t="str">
        <f>+IF(X59=0,"NO OFERTADO",IF(Y59="NO CUMPLE", NO HABILITA,IF(X59&lt;=($E59*(1+$D$4)),"HABILITA","NO HABILITA")))</f>
        <v>HABILITA</v>
      </c>
      <c r="AA59" s="129">
        <f>'PRECIOS UNITARIOS'!L59</f>
        <v>0</v>
      </c>
      <c r="AB59" s="251">
        <f>'EV TECNICA'!W59</f>
        <v>0</v>
      </c>
      <c r="AC59" s="252" t="str">
        <f>+IF(AA59=0,"NO OFERTADO",IF(AB59="NO CUMPLE", NO HABILITA,IF(AA59&lt;=($E59*(1+$D$4)),"HABILITA","NO HABILITA")))</f>
        <v>NO OFERTADO</v>
      </c>
      <c r="AD59" s="129">
        <f>'PRECIOS UNITARIOS'!M59</f>
        <v>540908.55000000005</v>
      </c>
      <c r="AE59" s="251" t="str">
        <f>'EV TECNICA'!Y59</f>
        <v xml:space="preserve">CUMPLE </v>
      </c>
      <c r="AF59" s="252" t="str">
        <f>+IF(AD59=0,"NO OFERTADO",IF(AE59="NO CUMPLE", NO HABILITA,IF(AD59&lt;=($E59*(1+$D$4)),"HABILITA","NO HABILITA")))</f>
        <v>NO HABILITA</v>
      </c>
      <c r="AG59" s="129">
        <f>'PRECIOS UNITARIOS'!N59</f>
        <v>0</v>
      </c>
      <c r="AH59" s="251">
        <f>'EV TECNICA'!AA59</f>
        <v>0</v>
      </c>
      <c r="AI59" s="252" t="str">
        <f>+IF(AG59=0,"NO OFERTADO",IF(AH59="NO CUMPLE", NO HABILITA,IF(AG59&lt;=($E59*(1+$D$4)),"HABILITA","NO HABILITA")))</f>
        <v>NO OFERTADO</v>
      </c>
      <c r="AJ59" s="129">
        <f>'PRECIOS UNITARIOS'!O59</f>
        <v>0</v>
      </c>
      <c r="AK59" s="251">
        <f>'EV TECNICA'!AC59</f>
        <v>0</v>
      </c>
      <c r="AL59" s="252" t="str">
        <f>+IF(AJ59=0,"NO OFERTADO",IF(AK59="NO CUMPLE", NO HABILITA,IF(AJ59&lt;=($E59*(1+$D$4)),"HABILITA","NO HABILITA")))</f>
        <v>NO OFERTADO</v>
      </c>
      <c r="AM59" s="129">
        <f>'PRECIOS UNITARIOS'!P59</f>
        <v>0</v>
      </c>
      <c r="AN59" s="251">
        <f>'EV TECNICA'!AE59</f>
        <v>0</v>
      </c>
      <c r="AO59" s="252" t="str">
        <f>+IF(AM59=0,"NO OFERTADO",IF(AN59="NO CUMPLE", NO HABILITA,IF(AM59&lt;=($E59*(1+$D$4)),"HABILITA","NO HABILITA")))</f>
        <v>NO OFERTADO</v>
      </c>
      <c r="AP59" s="129">
        <f>'PRECIOS UNITARIOS'!Q59</f>
        <v>0</v>
      </c>
      <c r="AQ59" s="251">
        <f>'EV TECNICA'!AG59</f>
        <v>0</v>
      </c>
      <c r="AR59" s="252" t="str">
        <f>+IF(AP59=0,"NO OFERTADO",IF(AQ59="NO CUMPLE", NO HABILITA,IF(AP59&lt;=($E59*(1+$D$4)),"HABILITA","NO HABILITA")))</f>
        <v>NO OFERTADO</v>
      </c>
      <c r="AS59" s="129">
        <f>'PRECIOS UNITARIOS'!R59</f>
        <v>0</v>
      </c>
      <c r="AT59" s="251">
        <f>'EV TECNICA'!AI59</f>
        <v>0</v>
      </c>
      <c r="AU59" s="252" t="str">
        <f>+IF(AS59=0,"NO OFERTADO",IF(AT59="NO CUMPLE", NO HABILITA,IF(AS59&lt;=($E59*(1+$D$4)),"HABILITA","NO HABILITA")))</f>
        <v>NO OFERTADO</v>
      </c>
      <c r="AV59" s="129">
        <f>'PRECIOS UNITARIOS'!S59</f>
        <v>0</v>
      </c>
      <c r="AW59" s="251">
        <f>'EV TECNICA'!AK59</f>
        <v>0</v>
      </c>
      <c r="AX59" s="252" t="str">
        <f>+IF(AV59=0,"NO OFERTADO",IF(AW59="NO CUMPLE", NO HABILITA,IF(AV59&lt;=($E59*(1+$D$4)),"HABILITA","NO HABILITA")))</f>
        <v>NO OFERTADO</v>
      </c>
      <c r="AY59" s="129">
        <f>'PRECIOS UNITARIOS'!T59</f>
        <v>0</v>
      </c>
      <c r="AZ59" s="251">
        <f>'EV TECNICA'!AM59</f>
        <v>0</v>
      </c>
      <c r="BA59" s="252" t="str">
        <f>+IF(AY59=0,"NO OFERTADO",IF(AZ59="NO CUMPLE", NO HABILITA,IF(AY59&lt;=($E59*(1+$D$4)),"HABILITA","NO HABILITA")))</f>
        <v>NO OFERTADO</v>
      </c>
      <c r="BB59" s="129">
        <f>'PRECIOS UNITARIOS'!U59</f>
        <v>0</v>
      </c>
      <c r="BC59" s="251">
        <f>'EV TECNICA'!AO59</f>
        <v>0</v>
      </c>
      <c r="BD59" s="252" t="str">
        <f>+IF(BB59=0,"NO OFERTADO",IF(BC59="NO CUMPLE", NO HABILITA,IF(BB59&lt;=($E59*(1+$D$4)),"HABILITA","NO HABILITA")))</f>
        <v>NO OFERTADO</v>
      </c>
      <c r="BE59" s="129">
        <f>'PRECIOS UNITARIOS'!V59</f>
        <v>0</v>
      </c>
      <c r="BF59" s="251">
        <f>'EV TECNICA'!AQ59</f>
        <v>0</v>
      </c>
      <c r="BG59" s="252" t="str">
        <f>+IF(BE59=0,"NO OFERTADO",IF(BF59="NO CUMPLE", NO HABILITA,IF(BE59&lt;=($E59*(1+$D$4)),"HABILITA","NO HABILITA")))</f>
        <v>NO OFERTADO</v>
      </c>
      <c r="BH59" s="129">
        <f>'PRECIOS UNITARIOS'!W59</f>
        <v>0</v>
      </c>
      <c r="BI59" s="251">
        <f>'EV TECNICA'!AS59</f>
        <v>0</v>
      </c>
      <c r="BJ59" s="252" t="str">
        <f>+IF(BH59=0,"NO OFERTADO",IF(BI59="NO CUMPLE", NO HABILITA,IF(BH59&lt;=($E59*(1+$D$4)),"HABILITA","NO HABILITA")))</f>
        <v>NO OFERTADO</v>
      </c>
      <c r="BK59" s="129">
        <f>'PRECIOS UNITARIOS'!X59</f>
        <v>0</v>
      </c>
      <c r="BL59" s="251">
        <f>'EV TECNICA'!AU59</f>
        <v>0</v>
      </c>
      <c r="BM59" s="252" t="str">
        <f>+IF(BK59=0,"NO OFERTADO",IF(BL59="NO CUMPLE", NO HABILITA,IF(BK59&lt;=($E59*(1+$D$4)),"HABILITA","NO HABILITA")))</f>
        <v>NO OFERTADO</v>
      </c>
      <c r="BN59" s="129">
        <f>'PRECIOS UNITARIOS'!Y59</f>
        <v>0</v>
      </c>
      <c r="BO59" s="251">
        <f>'EV TECNICA'!AW59</f>
        <v>0</v>
      </c>
      <c r="BP59" s="252" t="str">
        <f>+IF(BN59=0,"NO OFERTADO",IF(BO59="NO CUMPLE", NO HABILITA,IF(BN59&lt;=($E59*(1+$D$4)),"HABILITA","NO HABILITA")))</f>
        <v>NO OFERTADO</v>
      </c>
      <c r="BQ59" s="129">
        <f>'PRECIOS UNITARIOS'!Z59</f>
        <v>0</v>
      </c>
      <c r="BR59" s="251">
        <f>'EV TECNICA'!AY59</f>
        <v>0</v>
      </c>
      <c r="BS59" s="252" t="str">
        <f>+IF(BQ59=0,"NO OFERTADO",IF(BR59="NO CUMPLE", NO HABILITA,IF(BQ59&lt;=($E59*(1+$D$4)),"HABILITA","NO HABILITA")))</f>
        <v>NO OFERTADO</v>
      </c>
      <c r="BT59" s="129">
        <f>'PRECIOS UNITARIOS'!AA59</f>
        <v>0</v>
      </c>
      <c r="BU59" s="251">
        <f>'EV TECNICA'!BA59</f>
        <v>0</v>
      </c>
      <c r="BV59" s="252" t="str">
        <f>+IF(BT59=0,"NO OFERTADO",IF(BU59="NO CUMPLE", NO HABILITA,IF(BT59&lt;=($E59*(1+$D$4)),"HABILITA","NO HABILITA")))</f>
        <v>NO OFERTADO</v>
      </c>
      <c r="BW59" s="129">
        <f>'PRECIOS UNITARIOS'!AB59</f>
        <v>0</v>
      </c>
      <c r="BX59" s="251">
        <f>'EV TECNICA'!BC59</f>
        <v>0</v>
      </c>
      <c r="BY59" s="252" t="str">
        <f>+IF(BW59=0,"NO OFERTADO",IF(BX59="NO CUMPLE", NO HABILITA,IF(BW59&lt;=($E59*(1+$D$4)),"HABILITA","NO HABILITA")))</f>
        <v>NO OFERTADO</v>
      </c>
      <c r="BZ59" s="129">
        <f>'PRECIOS UNITARIOS'!AC59</f>
        <v>0</v>
      </c>
      <c r="CA59" s="251">
        <f>'EV TECNICA'!BE59</f>
        <v>0</v>
      </c>
      <c r="CB59" s="252" t="str">
        <f>+IF(BZ59=0,"NO OFERTADO",IF(CA59="NO CUMPLE", NO HABILITA,IF(BZ59&lt;=($E59*(1+$D$4)),"HABILITA","NO HABILITA")))</f>
        <v>NO OFERTADO</v>
      </c>
      <c r="CC59" s="129">
        <f>'PRECIOS UNITARIOS'!AD59</f>
        <v>0</v>
      </c>
      <c r="CD59" s="251">
        <f>'EV TECNICA'!BG59</f>
        <v>0</v>
      </c>
      <c r="CE59" s="252" t="str">
        <f>+IF(CC59=0,"NO OFERTADO",IF(CD59="NO CUMPLE", NO HABILITA,IF(CC59&lt;=($E59*(1+$D$4)),"HABILITA","NO HABILITA")))</f>
        <v>NO OFERTADO</v>
      </c>
      <c r="CF59" s="129">
        <f>'PRECIOS UNITARIOS'!AE59</f>
        <v>0</v>
      </c>
      <c r="CG59" s="251">
        <f>'EV TECNICA'!BI59</f>
        <v>0</v>
      </c>
      <c r="CH59" s="252" t="str">
        <f>+IF(CF59=0,"NO OFERTADO",IF(CG59="NO CUMPLE", NO HABILITA,IF(CF59&lt;=($E59*(1+$D$4)),"HABILITA","NO HABILITA")))</f>
        <v>NO OFERTADO</v>
      </c>
    </row>
    <row r="60" spans="1:86" s="40" customFormat="1" ht="12.75" x14ac:dyDescent="0.2">
      <c r="A60" s="103">
        <v>51</v>
      </c>
      <c r="B60" s="202" t="s">
        <v>117</v>
      </c>
      <c r="C60" s="121" t="s">
        <v>115</v>
      </c>
      <c r="D60" s="146">
        <v>1</v>
      </c>
      <c r="E60" s="25">
        <v>137986.35123</v>
      </c>
      <c r="F60" s="129">
        <f>'PRECIOS UNITARIOS'!E60</f>
        <v>0</v>
      </c>
      <c r="G60" s="251">
        <f>'EV TECNICA'!I60</f>
        <v>0</v>
      </c>
      <c r="H60" s="252" t="str">
        <f>+IF(F60=0,"NO OFERTADO",IF(G60="NO CUMPLE", NO HABILITA,IF(F60&lt;=($E60*(1+$D$4)),"HABILITA","NO HABILITA")))</f>
        <v>NO OFERTADO</v>
      </c>
      <c r="I60" s="129">
        <f>'PRECIOS UNITARIOS'!F60</f>
        <v>0</v>
      </c>
      <c r="J60" s="251">
        <f>'EV TECNICA'!K60</f>
        <v>0</v>
      </c>
      <c r="K60" s="252" t="str">
        <f>+IF(I60=0,"NO OFERTADO",IF(J60="NO CUMPLE", NO HABILITA,IF(I60&lt;=($E60*(1+$D$4)),"HABILITA","NO HABILITA")))</f>
        <v>NO OFERTADO</v>
      </c>
      <c r="L60" s="129">
        <f>'PRECIOS UNITARIOS'!G60</f>
        <v>0</v>
      </c>
      <c r="M60" s="251">
        <f>'EV TECNICA'!M60</f>
        <v>0</v>
      </c>
      <c r="N60" s="252" t="str">
        <f>+IF(L60=0,"NO OFERTADO",IF(M60="NO CUMPLE", NO HABILITA,IF(L60&lt;=($E60*(1+$D$4)),"HABILITA","NO HABILITA")))</f>
        <v>NO OFERTADO</v>
      </c>
      <c r="O60" s="129">
        <f>'PRECIOS UNITARIOS'!H60</f>
        <v>0</v>
      </c>
      <c r="P60" s="251">
        <f>'EV TECNICA'!O60</f>
        <v>0</v>
      </c>
      <c r="Q60" s="252" t="str">
        <f>+IF(O60=0,"NO OFERTADO",IF(P60="NO CUMPLE", NO HABILITA,IF(O60&lt;=($E60*(1+$D$4)),"HABILITA","NO HABILITA")))</f>
        <v>NO OFERTADO</v>
      </c>
      <c r="R60" s="129">
        <f>'PRECIOS UNITARIOS'!I60</f>
        <v>0</v>
      </c>
      <c r="S60" s="251">
        <f>'EV TECNICA'!Q60</f>
        <v>0</v>
      </c>
      <c r="T60" s="252" t="str">
        <f>+IF(R60=0,"NO OFERTADO",IF(S60="NO CUMPLE", NO HABILITA,IF(R60&lt;=($E60*(1+$D$4)),"HABILITA","NO HABILITA")))</f>
        <v>NO OFERTADO</v>
      </c>
      <c r="U60" s="129">
        <f>'PRECIOS UNITARIOS'!J60</f>
        <v>0</v>
      </c>
      <c r="V60" s="251">
        <f>'EV TECNICA'!S60</f>
        <v>0</v>
      </c>
      <c r="W60" s="252" t="str">
        <f>+IF(U60=0,"NO OFERTADO",IF(V60="NO CUMPLE", NO HABILITA,IF(U60&lt;=($E60*(1+$D$4)),"HABILITA","NO HABILITA")))</f>
        <v>NO OFERTADO</v>
      </c>
      <c r="X60" s="129">
        <f>'PRECIOS UNITARIOS'!K60</f>
        <v>136522.75</v>
      </c>
      <c r="Y60" s="251" t="str">
        <f>'EV TECNICA'!U60</f>
        <v xml:space="preserve">CUMPLE </v>
      </c>
      <c r="Z60" s="252" t="str">
        <f>+IF(X60=0,"NO OFERTADO",IF(Y60="NO CUMPLE", NO HABILITA,IF(X60&lt;=($E60*(1+$D$4)),"HABILITA","NO HABILITA")))</f>
        <v>HABILITA</v>
      </c>
      <c r="AA60" s="129">
        <f>'PRECIOS UNITARIOS'!L60</f>
        <v>0</v>
      </c>
      <c r="AB60" s="251">
        <f>'EV TECNICA'!W60</f>
        <v>0</v>
      </c>
      <c r="AC60" s="252" t="str">
        <f>+IF(AA60=0,"NO OFERTADO",IF(AB60="NO CUMPLE", NO HABILITA,IF(AA60&lt;=($E60*(1+$D$4)),"HABILITA","NO HABILITA")))</f>
        <v>NO OFERTADO</v>
      </c>
      <c r="AD60" s="129">
        <f>'PRECIOS UNITARIOS'!M60</f>
        <v>528738.42000000004</v>
      </c>
      <c r="AE60" s="251" t="str">
        <f>'EV TECNICA'!Y60</f>
        <v xml:space="preserve">CUMPLE </v>
      </c>
      <c r="AF60" s="252" t="str">
        <f>+IF(AD60=0,"NO OFERTADO",IF(AE60="NO CUMPLE", NO HABILITA,IF(AD60&lt;=($E60*(1+$D$4)),"HABILITA","NO HABILITA")))</f>
        <v>NO HABILITA</v>
      </c>
      <c r="AG60" s="129">
        <f>'PRECIOS UNITARIOS'!N60</f>
        <v>0</v>
      </c>
      <c r="AH60" s="251">
        <f>'EV TECNICA'!AA60</f>
        <v>0</v>
      </c>
      <c r="AI60" s="252" t="str">
        <f>+IF(AG60=0,"NO OFERTADO",IF(AH60="NO CUMPLE", NO HABILITA,IF(AG60&lt;=($E60*(1+$D$4)),"HABILITA","NO HABILITA")))</f>
        <v>NO OFERTADO</v>
      </c>
      <c r="AJ60" s="129">
        <f>'PRECIOS UNITARIOS'!O60</f>
        <v>0</v>
      </c>
      <c r="AK60" s="251">
        <f>'EV TECNICA'!AC60</f>
        <v>0</v>
      </c>
      <c r="AL60" s="252" t="str">
        <f>+IF(AJ60=0,"NO OFERTADO",IF(AK60="NO CUMPLE", NO HABILITA,IF(AJ60&lt;=($E60*(1+$D$4)),"HABILITA","NO HABILITA")))</f>
        <v>NO OFERTADO</v>
      </c>
      <c r="AM60" s="129">
        <f>'PRECIOS UNITARIOS'!P60</f>
        <v>0</v>
      </c>
      <c r="AN60" s="251">
        <f>'EV TECNICA'!AE60</f>
        <v>0</v>
      </c>
      <c r="AO60" s="252" t="str">
        <f>+IF(AM60=0,"NO OFERTADO",IF(AN60="NO CUMPLE", NO HABILITA,IF(AM60&lt;=($E60*(1+$D$4)),"HABILITA","NO HABILITA")))</f>
        <v>NO OFERTADO</v>
      </c>
      <c r="AP60" s="129">
        <f>'PRECIOS UNITARIOS'!Q60</f>
        <v>0</v>
      </c>
      <c r="AQ60" s="251">
        <f>'EV TECNICA'!AG60</f>
        <v>0</v>
      </c>
      <c r="AR60" s="252" t="str">
        <f>+IF(AP60=0,"NO OFERTADO",IF(AQ60="NO CUMPLE", NO HABILITA,IF(AP60&lt;=($E60*(1+$D$4)),"HABILITA","NO HABILITA")))</f>
        <v>NO OFERTADO</v>
      </c>
      <c r="AS60" s="129">
        <f>'PRECIOS UNITARIOS'!R60</f>
        <v>0</v>
      </c>
      <c r="AT60" s="251">
        <f>'EV TECNICA'!AI60</f>
        <v>0</v>
      </c>
      <c r="AU60" s="252" t="str">
        <f>+IF(AS60=0,"NO OFERTADO",IF(AT60="NO CUMPLE", NO HABILITA,IF(AS60&lt;=($E60*(1+$D$4)),"HABILITA","NO HABILITA")))</f>
        <v>NO OFERTADO</v>
      </c>
      <c r="AV60" s="129">
        <f>'PRECIOS UNITARIOS'!S60</f>
        <v>0</v>
      </c>
      <c r="AW60" s="251">
        <f>'EV TECNICA'!AK60</f>
        <v>0</v>
      </c>
      <c r="AX60" s="252" t="str">
        <f>+IF(AV60=0,"NO OFERTADO",IF(AW60="NO CUMPLE", NO HABILITA,IF(AV60&lt;=($E60*(1+$D$4)),"HABILITA","NO HABILITA")))</f>
        <v>NO OFERTADO</v>
      </c>
      <c r="AY60" s="129">
        <f>'PRECIOS UNITARIOS'!T60</f>
        <v>0</v>
      </c>
      <c r="AZ60" s="251">
        <f>'EV TECNICA'!AM60</f>
        <v>0</v>
      </c>
      <c r="BA60" s="252" t="str">
        <f>+IF(AY60=0,"NO OFERTADO",IF(AZ60="NO CUMPLE", NO HABILITA,IF(AY60&lt;=($E60*(1+$D$4)),"HABILITA","NO HABILITA")))</f>
        <v>NO OFERTADO</v>
      </c>
      <c r="BB60" s="129">
        <f>'PRECIOS UNITARIOS'!U60</f>
        <v>0</v>
      </c>
      <c r="BC60" s="251">
        <f>'EV TECNICA'!AO60</f>
        <v>0</v>
      </c>
      <c r="BD60" s="252" t="str">
        <f>+IF(BB60=0,"NO OFERTADO",IF(BC60="NO CUMPLE", NO HABILITA,IF(BB60&lt;=($E60*(1+$D$4)),"HABILITA","NO HABILITA")))</f>
        <v>NO OFERTADO</v>
      </c>
      <c r="BE60" s="129">
        <f>'PRECIOS UNITARIOS'!V60</f>
        <v>0</v>
      </c>
      <c r="BF60" s="251">
        <f>'EV TECNICA'!AQ60</f>
        <v>0</v>
      </c>
      <c r="BG60" s="252" t="str">
        <f>+IF(BE60=0,"NO OFERTADO",IF(BF60="NO CUMPLE", NO HABILITA,IF(BE60&lt;=($E60*(1+$D$4)),"HABILITA","NO HABILITA")))</f>
        <v>NO OFERTADO</v>
      </c>
      <c r="BH60" s="129">
        <f>'PRECIOS UNITARIOS'!W60</f>
        <v>0</v>
      </c>
      <c r="BI60" s="251">
        <f>'EV TECNICA'!AS60</f>
        <v>0</v>
      </c>
      <c r="BJ60" s="252" t="str">
        <f>+IF(BH60=0,"NO OFERTADO",IF(BI60="NO CUMPLE", NO HABILITA,IF(BH60&lt;=($E60*(1+$D$4)),"HABILITA","NO HABILITA")))</f>
        <v>NO OFERTADO</v>
      </c>
      <c r="BK60" s="129">
        <f>'PRECIOS UNITARIOS'!X60</f>
        <v>0</v>
      </c>
      <c r="BL60" s="251">
        <f>'EV TECNICA'!AU60</f>
        <v>0</v>
      </c>
      <c r="BM60" s="252" t="str">
        <f>+IF(BK60=0,"NO OFERTADO",IF(BL60="NO CUMPLE", NO HABILITA,IF(BK60&lt;=($E60*(1+$D$4)),"HABILITA","NO HABILITA")))</f>
        <v>NO OFERTADO</v>
      </c>
      <c r="BN60" s="129">
        <f>'PRECIOS UNITARIOS'!Y60</f>
        <v>0</v>
      </c>
      <c r="BO60" s="251">
        <f>'EV TECNICA'!AW60</f>
        <v>0</v>
      </c>
      <c r="BP60" s="252" t="str">
        <f>+IF(BN60=0,"NO OFERTADO",IF(BO60="NO CUMPLE", NO HABILITA,IF(BN60&lt;=($E60*(1+$D$4)),"HABILITA","NO HABILITA")))</f>
        <v>NO OFERTADO</v>
      </c>
      <c r="BQ60" s="129">
        <f>'PRECIOS UNITARIOS'!Z60</f>
        <v>0</v>
      </c>
      <c r="BR60" s="251">
        <f>'EV TECNICA'!AY60</f>
        <v>0</v>
      </c>
      <c r="BS60" s="252" t="str">
        <f>+IF(BQ60=0,"NO OFERTADO",IF(BR60="NO CUMPLE", NO HABILITA,IF(BQ60&lt;=($E60*(1+$D$4)),"HABILITA","NO HABILITA")))</f>
        <v>NO OFERTADO</v>
      </c>
      <c r="BT60" s="129">
        <f>'PRECIOS UNITARIOS'!AA60</f>
        <v>0</v>
      </c>
      <c r="BU60" s="251">
        <f>'EV TECNICA'!BA60</f>
        <v>0</v>
      </c>
      <c r="BV60" s="252" t="str">
        <f>+IF(BT60=0,"NO OFERTADO",IF(BU60="NO CUMPLE", NO HABILITA,IF(BT60&lt;=($E60*(1+$D$4)),"HABILITA","NO HABILITA")))</f>
        <v>NO OFERTADO</v>
      </c>
      <c r="BW60" s="129">
        <f>'PRECIOS UNITARIOS'!AB60</f>
        <v>0</v>
      </c>
      <c r="BX60" s="251">
        <f>'EV TECNICA'!BC60</f>
        <v>0</v>
      </c>
      <c r="BY60" s="252" t="str">
        <f>+IF(BW60=0,"NO OFERTADO",IF(BX60="NO CUMPLE", NO HABILITA,IF(BW60&lt;=($E60*(1+$D$4)),"HABILITA","NO HABILITA")))</f>
        <v>NO OFERTADO</v>
      </c>
      <c r="BZ60" s="129">
        <f>'PRECIOS UNITARIOS'!AC60</f>
        <v>0</v>
      </c>
      <c r="CA60" s="251">
        <f>'EV TECNICA'!BE60</f>
        <v>0</v>
      </c>
      <c r="CB60" s="252" t="str">
        <f>+IF(BZ60=0,"NO OFERTADO",IF(CA60="NO CUMPLE", NO HABILITA,IF(BZ60&lt;=($E60*(1+$D$4)),"HABILITA","NO HABILITA")))</f>
        <v>NO OFERTADO</v>
      </c>
      <c r="CC60" s="129">
        <f>'PRECIOS UNITARIOS'!AD60</f>
        <v>0</v>
      </c>
      <c r="CD60" s="251">
        <f>'EV TECNICA'!BG60</f>
        <v>0</v>
      </c>
      <c r="CE60" s="252" t="str">
        <f>+IF(CC60=0,"NO OFERTADO",IF(CD60="NO CUMPLE", NO HABILITA,IF(CC60&lt;=($E60*(1+$D$4)),"HABILITA","NO HABILITA")))</f>
        <v>NO OFERTADO</v>
      </c>
      <c r="CF60" s="129">
        <f>'PRECIOS UNITARIOS'!AE60</f>
        <v>0</v>
      </c>
      <c r="CG60" s="251">
        <f>'EV TECNICA'!BI60</f>
        <v>0</v>
      </c>
      <c r="CH60" s="252" t="str">
        <f>+IF(CF60=0,"NO OFERTADO",IF(CG60="NO CUMPLE", NO HABILITA,IF(CF60&lt;=($E60*(1+$D$4)),"HABILITA","NO HABILITA")))</f>
        <v>NO OFERTADO</v>
      </c>
    </row>
    <row r="61" spans="1:86" s="40" customFormat="1" ht="12.75" x14ac:dyDescent="0.2">
      <c r="A61" s="103">
        <v>52</v>
      </c>
      <c r="B61" s="202" t="s">
        <v>118</v>
      </c>
      <c r="C61" s="121" t="s">
        <v>115</v>
      </c>
      <c r="D61" s="146">
        <v>1</v>
      </c>
      <c r="E61" s="25">
        <v>247132.06</v>
      </c>
      <c r="F61" s="129">
        <f>'PRECIOS UNITARIOS'!E61</f>
        <v>0</v>
      </c>
      <c r="G61" s="251">
        <f>'EV TECNICA'!I61</f>
        <v>0</v>
      </c>
      <c r="H61" s="252" t="str">
        <f>+IF(F61=0,"NO OFERTADO",IF(G61="NO CUMPLE", NO HABILITA,IF(F61&lt;=($E61*(1+$D$4)),"HABILITA","NO HABILITA")))</f>
        <v>NO OFERTADO</v>
      </c>
      <c r="I61" s="129">
        <f>'PRECIOS UNITARIOS'!F61</f>
        <v>0</v>
      </c>
      <c r="J61" s="251">
        <f>'EV TECNICA'!K61</f>
        <v>0</v>
      </c>
      <c r="K61" s="252" t="str">
        <f>+IF(I61=0,"NO OFERTADO",IF(J61="NO CUMPLE", NO HABILITA,IF(I61&lt;=($E61*(1+$D$4)),"HABILITA","NO HABILITA")))</f>
        <v>NO OFERTADO</v>
      </c>
      <c r="L61" s="129">
        <f>'PRECIOS UNITARIOS'!G61</f>
        <v>0</v>
      </c>
      <c r="M61" s="251">
        <f>'EV TECNICA'!M61</f>
        <v>0</v>
      </c>
      <c r="N61" s="252" t="str">
        <f>+IF(L61=0,"NO OFERTADO",IF(M61="NO CUMPLE", NO HABILITA,IF(L61&lt;=($E61*(1+$D$4)),"HABILITA","NO HABILITA")))</f>
        <v>NO OFERTADO</v>
      </c>
      <c r="O61" s="129">
        <f>'PRECIOS UNITARIOS'!H61</f>
        <v>0</v>
      </c>
      <c r="P61" s="251">
        <f>'EV TECNICA'!O61</f>
        <v>0</v>
      </c>
      <c r="Q61" s="252" t="str">
        <f>+IF(O61=0,"NO OFERTADO",IF(P61="NO CUMPLE", NO HABILITA,IF(O61&lt;=($E61*(1+$D$4)),"HABILITA","NO HABILITA")))</f>
        <v>NO OFERTADO</v>
      </c>
      <c r="R61" s="129">
        <f>'PRECIOS UNITARIOS'!I61</f>
        <v>0</v>
      </c>
      <c r="S61" s="251">
        <f>'EV TECNICA'!Q61</f>
        <v>0</v>
      </c>
      <c r="T61" s="252" t="str">
        <f>+IF(R61=0,"NO OFERTADO",IF(S61="NO CUMPLE", NO HABILITA,IF(R61&lt;=($E61*(1+$D$4)),"HABILITA","NO HABILITA")))</f>
        <v>NO OFERTADO</v>
      </c>
      <c r="U61" s="129">
        <f>'PRECIOS UNITARIOS'!J61</f>
        <v>0</v>
      </c>
      <c r="V61" s="251">
        <f>'EV TECNICA'!S61</f>
        <v>0</v>
      </c>
      <c r="W61" s="252" t="str">
        <f>+IF(U61=0,"NO OFERTADO",IF(V61="NO CUMPLE", NO HABILITA,IF(U61&lt;=($E61*(1+$D$4)),"HABILITA","NO HABILITA")))</f>
        <v>NO OFERTADO</v>
      </c>
      <c r="X61" s="129">
        <f>'PRECIOS UNITARIOS'!K61</f>
        <v>0</v>
      </c>
      <c r="Y61" s="251" t="str">
        <f>'EV TECNICA'!U61</f>
        <v>NO CUMPLE</v>
      </c>
      <c r="Z61" s="252" t="s">
        <v>606</v>
      </c>
      <c r="AA61" s="129">
        <f>'PRECIOS UNITARIOS'!L61</f>
        <v>0</v>
      </c>
      <c r="AB61" s="251">
        <f>'EV TECNICA'!W61</f>
        <v>0</v>
      </c>
      <c r="AC61" s="252" t="str">
        <f>+IF(AA61=0,"NO OFERTADO",IF(AB61="NO CUMPLE", NO HABILITA,IF(AA61&lt;=($E61*(1+$D$4)),"HABILITA","NO HABILITA")))</f>
        <v>NO OFERTADO</v>
      </c>
      <c r="AD61" s="129">
        <f>'PRECIOS UNITARIOS'!M61</f>
        <v>241516.45</v>
      </c>
      <c r="AE61" s="251" t="str">
        <f>'EV TECNICA'!Y61</f>
        <v xml:space="preserve">CUMPLE </v>
      </c>
      <c r="AF61" s="252" t="str">
        <f>+IF(AD61=0,"NO OFERTADO",IF(AE61="NO CUMPLE", NO HABILITA,IF(AD61&lt;=($E61*(1+$D$4)),"HABILITA","NO HABILITA")))</f>
        <v>HABILITA</v>
      </c>
      <c r="AG61" s="129">
        <f>'PRECIOS UNITARIOS'!N61</f>
        <v>0</v>
      </c>
      <c r="AH61" s="251">
        <f>'EV TECNICA'!AA61</f>
        <v>0</v>
      </c>
      <c r="AI61" s="252" t="str">
        <f>+IF(AG61=0,"NO OFERTADO",IF(AH61="NO CUMPLE", NO HABILITA,IF(AG61&lt;=($E61*(1+$D$4)),"HABILITA","NO HABILITA")))</f>
        <v>NO OFERTADO</v>
      </c>
      <c r="AJ61" s="129">
        <f>'PRECIOS UNITARIOS'!O61</f>
        <v>0</v>
      </c>
      <c r="AK61" s="251">
        <f>'EV TECNICA'!AC61</f>
        <v>0</v>
      </c>
      <c r="AL61" s="252" t="str">
        <f>+IF(AJ61=0,"NO OFERTADO",IF(AK61="NO CUMPLE", NO HABILITA,IF(AJ61&lt;=($E61*(1+$D$4)),"HABILITA","NO HABILITA")))</f>
        <v>NO OFERTADO</v>
      </c>
      <c r="AM61" s="129">
        <f>'PRECIOS UNITARIOS'!P61</f>
        <v>0</v>
      </c>
      <c r="AN61" s="251">
        <f>'EV TECNICA'!AE61</f>
        <v>0</v>
      </c>
      <c r="AO61" s="252" t="str">
        <f>+IF(AM61=0,"NO OFERTADO",IF(AN61="NO CUMPLE", NO HABILITA,IF(AM61&lt;=($E61*(1+$D$4)),"HABILITA","NO HABILITA")))</f>
        <v>NO OFERTADO</v>
      </c>
      <c r="AP61" s="129">
        <f>'PRECIOS UNITARIOS'!Q61</f>
        <v>0</v>
      </c>
      <c r="AQ61" s="251">
        <f>'EV TECNICA'!AG61</f>
        <v>0</v>
      </c>
      <c r="AR61" s="252" t="str">
        <f>+IF(AP61=0,"NO OFERTADO",IF(AQ61="NO CUMPLE", NO HABILITA,IF(AP61&lt;=($E61*(1+$D$4)),"HABILITA","NO HABILITA")))</f>
        <v>NO OFERTADO</v>
      </c>
      <c r="AS61" s="129">
        <f>'PRECIOS UNITARIOS'!R61</f>
        <v>0</v>
      </c>
      <c r="AT61" s="251">
        <f>'EV TECNICA'!AI61</f>
        <v>0</v>
      </c>
      <c r="AU61" s="252" t="str">
        <f>+IF(AS61=0,"NO OFERTADO",IF(AT61="NO CUMPLE", NO HABILITA,IF(AS61&lt;=($E61*(1+$D$4)),"HABILITA","NO HABILITA")))</f>
        <v>NO OFERTADO</v>
      </c>
      <c r="AV61" s="129">
        <f>'PRECIOS UNITARIOS'!S61</f>
        <v>0</v>
      </c>
      <c r="AW61" s="251">
        <f>'EV TECNICA'!AK61</f>
        <v>0</v>
      </c>
      <c r="AX61" s="252" t="str">
        <f>+IF(AV61=0,"NO OFERTADO",IF(AW61="NO CUMPLE", NO HABILITA,IF(AV61&lt;=($E61*(1+$D$4)),"HABILITA","NO HABILITA")))</f>
        <v>NO OFERTADO</v>
      </c>
      <c r="AY61" s="129">
        <f>'PRECIOS UNITARIOS'!T61</f>
        <v>0</v>
      </c>
      <c r="AZ61" s="251">
        <f>'EV TECNICA'!AM61</f>
        <v>0</v>
      </c>
      <c r="BA61" s="252" t="str">
        <f>+IF(AY61=0,"NO OFERTADO",IF(AZ61="NO CUMPLE", NO HABILITA,IF(AY61&lt;=($E61*(1+$D$4)),"HABILITA","NO HABILITA")))</f>
        <v>NO OFERTADO</v>
      </c>
      <c r="BB61" s="129">
        <f>'PRECIOS UNITARIOS'!U61</f>
        <v>0</v>
      </c>
      <c r="BC61" s="251">
        <f>'EV TECNICA'!AO61</f>
        <v>0</v>
      </c>
      <c r="BD61" s="252" t="str">
        <f>+IF(BB61=0,"NO OFERTADO",IF(BC61="NO CUMPLE", NO HABILITA,IF(BB61&lt;=($E61*(1+$D$4)),"HABILITA","NO HABILITA")))</f>
        <v>NO OFERTADO</v>
      </c>
      <c r="BE61" s="129">
        <f>'PRECIOS UNITARIOS'!V61</f>
        <v>0</v>
      </c>
      <c r="BF61" s="251">
        <f>'EV TECNICA'!AQ61</f>
        <v>0</v>
      </c>
      <c r="BG61" s="252" t="str">
        <f>+IF(BE61=0,"NO OFERTADO",IF(BF61="NO CUMPLE", NO HABILITA,IF(BE61&lt;=($E61*(1+$D$4)),"HABILITA","NO HABILITA")))</f>
        <v>NO OFERTADO</v>
      </c>
      <c r="BH61" s="129">
        <f>'PRECIOS UNITARIOS'!W61</f>
        <v>0</v>
      </c>
      <c r="BI61" s="251">
        <f>'EV TECNICA'!AS61</f>
        <v>0</v>
      </c>
      <c r="BJ61" s="252" t="str">
        <f>+IF(BH61=0,"NO OFERTADO",IF(BI61="NO CUMPLE", NO HABILITA,IF(BH61&lt;=($E61*(1+$D$4)),"HABILITA","NO HABILITA")))</f>
        <v>NO OFERTADO</v>
      </c>
      <c r="BK61" s="129">
        <f>'PRECIOS UNITARIOS'!X61</f>
        <v>0</v>
      </c>
      <c r="BL61" s="251">
        <f>'EV TECNICA'!AU61</f>
        <v>0</v>
      </c>
      <c r="BM61" s="252" t="str">
        <f>+IF(BK61=0,"NO OFERTADO",IF(BL61="NO CUMPLE", NO HABILITA,IF(BK61&lt;=($E61*(1+$D$4)),"HABILITA","NO HABILITA")))</f>
        <v>NO OFERTADO</v>
      </c>
      <c r="BN61" s="129">
        <f>'PRECIOS UNITARIOS'!Y61</f>
        <v>0</v>
      </c>
      <c r="BO61" s="251">
        <f>'EV TECNICA'!AW61</f>
        <v>0</v>
      </c>
      <c r="BP61" s="252" t="str">
        <f>+IF(BN61=0,"NO OFERTADO",IF(BO61="NO CUMPLE", NO HABILITA,IF(BN61&lt;=($E61*(1+$D$4)),"HABILITA","NO HABILITA")))</f>
        <v>NO OFERTADO</v>
      </c>
      <c r="BQ61" s="129">
        <f>'PRECIOS UNITARIOS'!Z61</f>
        <v>260589.77000000002</v>
      </c>
      <c r="BR61" s="251" t="str">
        <f>'EV TECNICA'!AY61</f>
        <v>CUMPLE</v>
      </c>
      <c r="BS61" s="252" t="str">
        <f>+IF(BQ61=0,"NO OFERTADO",IF(BR61="NO CUMPLE", NO HABILITA,IF(BQ61&lt;=($E61*(1+$D$4)),"HABILITA","NO HABILITA")))</f>
        <v>HABILITA</v>
      </c>
      <c r="BT61" s="129">
        <f>'PRECIOS UNITARIOS'!AA61</f>
        <v>0</v>
      </c>
      <c r="BU61" s="251">
        <f>'EV TECNICA'!BA61</f>
        <v>0</v>
      </c>
      <c r="BV61" s="252" t="str">
        <f>+IF(BT61=0,"NO OFERTADO",IF(BU61="NO CUMPLE", NO HABILITA,IF(BT61&lt;=($E61*(1+$D$4)),"HABILITA","NO HABILITA")))</f>
        <v>NO OFERTADO</v>
      </c>
      <c r="BW61" s="129">
        <f>'PRECIOS UNITARIOS'!AB61</f>
        <v>0</v>
      </c>
      <c r="BX61" s="251">
        <f>'EV TECNICA'!BC61</f>
        <v>0</v>
      </c>
      <c r="BY61" s="252" t="str">
        <f>+IF(BW61=0,"NO OFERTADO",IF(BX61="NO CUMPLE", NO HABILITA,IF(BW61&lt;=($E61*(1+$D$4)),"HABILITA","NO HABILITA")))</f>
        <v>NO OFERTADO</v>
      </c>
      <c r="BZ61" s="129">
        <f>'PRECIOS UNITARIOS'!AC61</f>
        <v>0</v>
      </c>
      <c r="CA61" s="251">
        <f>'EV TECNICA'!BE61</f>
        <v>0</v>
      </c>
      <c r="CB61" s="252" t="str">
        <f>+IF(BZ61=0,"NO OFERTADO",IF(CA61="NO CUMPLE", NO HABILITA,IF(BZ61&lt;=($E61*(1+$D$4)),"HABILITA","NO HABILITA")))</f>
        <v>NO OFERTADO</v>
      </c>
      <c r="CC61" s="129">
        <f>'PRECIOS UNITARIOS'!AD61</f>
        <v>0</v>
      </c>
      <c r="CD61" s="251">
        <f>'EV TECNICA'!BG61</f>
        <v>0</v>
      </c>
      <c r="CE61" s="252" t="str">
        <f>+IF(CC61=0,"NO OFERTADO",IF(CD61="NO CUMPLE", NO HABILITA,IF(CC61&lt;=($E61*(1+$D$4)),"HABILITA","NO HABILITA")))</f>
        <v>NO OFERTADO</v>
      </c>
      <c r="CF61" s="129">
        <f>'PRECIOS UNITARIOS'!AE61</f>
        <v>0</v>
      </c>
      <c r="CG61" s="251">
        <f>'EV TECNICA'!BI61</f>
        <v>0</v>
      </c>
      <c r="CH61" s="252" t="str">
        <f>+IF(CF61=0,"NO OFERTADO",IF(CG61="NO CUMPLE", NO HABILITA,IF(CF61&lt;=($E61*(1+$D$4)),"HABILITA","NO HABILITA")))</f>
        <v>NO OFERTADO</v>
      </c>
    </row>
    <row r="62" spans="1:86" s="40" customFormat="1" ht="25.5" x14ac:dyDescent="0.2">
      <c r="A62" s="103">
        <v>53</v>
      </c>
      <c r="B62" s="202" t="s">
        <v>119</v>
      </c>
      <c r="C62" s="121" t="s">
        <v>115</v>
      </c>
      <c r="D62" s="146">
        <v>1</v>
      </c>
      <c r="E62" s="25">
        <v>236477.99</v>
      </c>
      <c r="F62" s="129">
        <f>'PRECIOS UNITARIOS'!E62</f>
        <v>0</v>
      </c>
      <c r="G62" s="251">
        <f>'EV TECNICA'!I62</f>
        <v>0</v>
      </c>
      <c r="H62" s="252" t="str">
        <f>+IF(F62=0,"NO OFERTADO",IF(G62="NO CUMPLE", NO HABILITA,IF(F62&lt;=($E62*(1+$D$4)),"HABILITA","NO HABILITA")))</f>
        <v>NO OFERTADO</v>
      </c>
      <c r="I62" s="129">
        <f>'PRECIOS UNITARIOS'!F62</f>
        <v>0</v>
      </c>
      <c r="J62" s="251">
        <f>'EV TECNICA'!K62</f>
        <v>0</v>
      </c>
      <c r="K62" s="252" t="str">
        <f>+IF(I62=0,"NO OFERTADO",IF(J62="NO CUMPLE", NO HABILITA,IF(I62&lt;=($E62*(1+$D$4)),"HABILITA","NO HABILITA")))</f>
        <v>NO OFERTADO</v>
      </c>
      <c r="L62" s="129">
        <f>'PRECIOS UNITARIOS'!G62</f>
        <v>0</v>
      </c>
      <c r="M62" s="251">
        <f>'EV TECNICA'!M62</f>
        <v>0</v>
      </c>
      <c r="N62" s="252" t="str">
        <f>+IF(L62=0,"NO OFERTADO",IF(M62="NO CUMPLE", NO HABILITA,IF(L62&lt;=($E62*(1+$D$4)),"HABILITA","NO HABILITA")))</f>
        <v>NO OFERTADO</v>
      </c>
      <c r="O62" s="129">
        <f>'PRECIOS UNITARIOS'!H62</f>
        <v>0</v>
      </c>
      <c r="P62" s="251">
        <f>'EV TECNICA'!O62</f>
        <v>0</v>
      </c>
      <c r="Q62" s="252" t="str">
        <f>+IF(O62=0,"NO OFERTADO",IF(P62="NO CUMPLE", NO HABILITA,IF(O62&lt;=($E62*(1+$D$4)),"HABILITA","NO HABILITA")))</f>
        <v>NO OFERTADO</v>
      </c>
      <c r="R62" s="129">
        <f>'PRECIOS UNITARIOS'!I62</f>
        <v>0</v>
      </c>
      <c r="S62" s="251">
        <f>'EV TECNICA'!Q62</f>
        <v>0</v>
      </c>
      <c r="T62" s="252" t="str">
        <f>+IF(R62=0,"NO OFERTADO",IF(S62="NO CUMPLE", NO HABILITA,IF(R62&lt;=($E62*(1+$D$4)),"HABILITA","NO HABILITA")))</f>
        <v>NO OFERTADO</v>
      </c>
      <c r="U62" s="129">
        <f>'PRECIOS UNITARIOS'!J62</f>
        <v>0</v>
      </c>
      <c r="V62" s="251">
        <f>'EV TECNICA'!S62</f>
        <v>0</v>
      </c>
      <c r="W62" s="252" t="str">
        <f>+IF(U62=0,"NO OFERTADO",IF(V62="NO CUMPLE", NO HABILITA,IF(U62&lt;=($E62*(1+$D$4)),"HABILITA","NO HABILITA")))</f>
        <v>NO OFERTADO</v>
      </c>
      <c r="X62" s="129">
        <f>'PRECIOS UNITARIOS'!K62</f>
        <v>0</v>
      </c>
      <c r="Y62" s="251" t="str">
        <f>'EV TECNICA'!U62</f>
        <v>NO CUMPLE</v>
      </c>
      <c r="Z62" s="252" t="s">
        <v>606</v>
      </c>
      <c r="AA62" s="129">
        <f>'PRECIOS UNITARIOS'!L62</f>
        <v>0</v>
      </c>
      <c r="AB62" s="251">
        <f>'EV TECNICA'!W62</f>
        <v>0</v>
      </c>
      <c r="AC62" s="252" t="str">
        <f>+IF(AA62=0,"NO OFERTADO",IF(AB62="NO CUMPLE", NO HABILITA,IF(AA62&lt;=($E62*(1+$D$4)),"HABILITA","NO HABILITA")))</f>
        <v>NO OFERTADO</v>
      </c>
      <c r="AD62" s="129">
        <f>'PRECIOS UNITARIOS'!M62</f>
        <v>0</v>
      </c>
      <c r="AE62" s="251" t="str">
        <f>'EV TECNICA'!Y62</f>
        <v>NO CUMPLE</v>
      </c>
      <c r="AF62" s="252" t="s">
        <v>606</v>
      </c>
      <c r="AG62" s="129">
        <f>'PRECIOS UNITARIOS'!N62</f>
        <v>0</v>
      </c>
      <c r="AH62" s="251">
        <f>'EV TECNICA'!AA62</f>
        <v>0</v>
      </c>
      <c r="AI62" s="252" t="str">
        <f>+IF(AG62=0,"NO OFERTADO",IF(AH62="NO CUMPLE", NO HABILITA,IF(AG62&lt;=($E62*(1+$D$4)),"HABILITA","NO HABILITA")))</f>
        <v>NO OFERTADO</v>
      </c>
      <c r="AJ62" s="129">
        <f>'PRECIOS UNITARIOS'!O62</f>
        <v>0</v>
      </c>
      <c r="AK62" s="251">
        <f>'EV TECNICA'!AC62</f>
        <v>0</v>
      </c>
      <c r="AL62" s="252" t="str">
        <f>+IF(AJ62=0,"NO OFERTADO",IF(AK62="NO CUMPLE", NO HABILITA,IF(AJ62&lt;=($E62*(1+$D$4)),"HABILITA","NO HABILITA")))</f>
        <v>NO OFERTADO</v>
      </c>
      <c r="AM62" s="129">
        <f>'PRECIOS UNITARIOS'!P62</f>
        <v>0</v>
      </c>
      <c r="AN62" s="251">
        <f>'EV TECNICA'!AE62</f>
        <v>0</v>
      </c>
      <c r="AO62" s="252" t="str">
        <f>+IF(AM62=0,"NO OFERTADO",IF(AN62="NO CUMPLE", NO HABILITA,IF(AM62&lt;=($E62*(1+$D$4)),"HABILITA","NO HABILITA")))</f>
        <v>NO OFERTADO</v>
      </c>
      <c r="AP62" s="129">
        <f>'PRECIOS UNITARIOS'!Q62</f>
        <v>0</v>
      </c>
      <c r="AQ62" s="251">
        <f>'EV TECNICA'!AG62</f>
        <v>0</v>
      </c>
      <c r="AR62" s="252" t="str">
        <f>+IF(AP62=0,"NO OFERTADO",IF(AQ62="NO CUMPLE", NO HABILITA,IF(AP62&lt;=($E62*(1+$D$4)),"HABILITA","NO HABILITA")))</f>
        <v>NO OFERTADO</v>
      </c>
      <c r="AS62" s="129">
        <f>'PRECIOS UNITARIOS'!R62</f>
        <v>0</v>
      </c>
      <c r="AT62" s="251">
        <f>'EV TECNICA'!AI62</f>
        <v>0</v>
      </c>
      <c r="AU62" s="252" t="str">
        <f>+IF(AS62=0,"NO OFERTADO",IF(AT62="NO CUMPLE", NO HABILITA,IF(AS62&lt;=($E62*(1+$D$4)),"HABILITA","NO HABILITA")))</f>
        <v>NO OFERTADO</v>
      </c>
      <c r="AV62" s="129">
        <f>'PRECIOS UNITARIOS'!S62</f>
        <v>0</v>
      </c>
      <c r="AW62" s="251">
        <f>'EV TECNICA'!AK62</f>
        <v>0</v>
      </c>
      <c r="AX62" s="252" t="str">
        <f>+IF(AV62=0,"NO OFERTADO",IF(AW62="NO CUMPLE", NO HABILITA,IF(AV62&lt;=($E62*(1+$D$4)),"HABILITA","NO HABILITA")))</f>
        <v>NO OFERTADO</v>
      </c>
      <c r="AY62" s="129">
        <f>'PRECIOS UNITARIOS'!T62</f>
        <v>0</v>
      </c>
      <c r="AZ62" s="251">
        <f>'EV TECNICA'!AM62</f>
        <v>0</v>
      </c>
      <c r="BA62" s="252" t="str">
        <f>+IF(AY62=0,"NO OFERTADO",IF(AZ62="NO CUMPLE", NO HABILITA,IF(AY62&lt;=($E62*(1+$D$4)),"HABILITA","NO HABILITA")))</f>
        <v>NO OFERTADO</v>
      </c>
      <c r="BB62" s="129">
        <f>'PRECIOS UNITARIOS'!U62</f>
        <v>0</v>
      </c>
      <c r="BC62" s="251">
        <f>'EV TECNICA'!AO62</f>
        <v>0</v>
      </c>
      <c r="BD62" s="252" t="str">
        <f>+IF(BB62=0,"NO OFERTADO",IF(BC62="NO CUMPLE", NO HABILITA,IF(BB62&lt;=($E62*(1+$D$4)),"HABILITA","NO HABILITA")))</f>
        <v>NO OFERTADO</v>
      </c>
      <c r="BE62" s="129">
        <f>'PRECIOS UNITARIOS'!V62</f>
        <v>0</v>
      </c>
      <c r="BF62" s="251">
        <f>'EV TECNICA'!AQ62</f>
        <v>0</v>
      </c>
      <c r="BG62" s="252" t="str">
        <f>+IF(BE62=0,"NO OFERTADO",IF(BF62="NO CUMPLE", NO HABILITA,IF(BE62&lt;=($E62*(1+$D$4)),"HABILITA","NO HABILITA")))</f>
        <v>NO OFERTADO</v>
      </c>
      <c r="BH62" s="129">
        <f>'PRECIOS UNITARIOS'!W62</f>
        <v>0</v>
      </c>
      <c r="BI62" s="251">
        <f>'EV TECNICA'!AS62</f>
        <v>0</v>
      </c>
      <c r="BJ62" s="252" t="str">
        <f>+IF(BH62=0,"NO OFERTADO",IF(BI62="NO CUMPLE", NO HABILITA,IF(BH62&lt;=($E62*(1+$D$4)),"HABILITA","NO HABILITA")))</f>
        <v>NO OFERTADO</v>
      </c>
      <c r="BK62" s="129">
        <f>'PRECIOS UNITARIOS'!X62</f>
        <v>0</v>
      </c>
      <c r="BL62" s="251">
        <f>'EV TECNICA'!AU62</f>
        <v>0</v>
      </c>
      <c r="BM62" s="252" t="str">
        <f>+IF(BK62=0,"NO OFERTADO",IF(BL62="NO CUMPLE", NO HABILITA,IF(BK62&lt;=($E62*(1+$D$4)),"HABILITA","NO HABILITA")))</f>
        <v>NO OFERTADO</v>
      </c>
      <c r="BN62" s="129">
        <f>'PRECIOS UNITARIOS'!Y62</f>
        <v>0</v>
      </c>
      <c r="BO62" s="251">
        <f>'EV TECNICA'!AW62</f>
        <v>0</v>
      </c>
      <c r="BP62" s="252" t="str">
        <f>+IF(BN62=0,"NO OFERTADO",IF(BO62="NO CUMPLE", NO HABILITA,IF(BN62&lt;=($E62*(1+$D$4)),"HABILITA","NO HABILITA")))</f>
        <v>NO OFERTADO</v>
      </c>
      <c r="BQ62" s="129">
        <f>'PRECIOS UNITARIOS'!Z62</f>
        <v>594939.31000000006</v>
      </c>
      <c r="BR62" s="251" t="str">
        <f>'EV TECNICA'!AY62</f>
        <v>CUMPLE</v>
      </c>
      <c r="BS62" s="252" t="str">
        <f>+IF(BQ62=0,"NO OFERTADO",IF(BR62="NO CUMPLE", NO HABILITA,IF(BQ62&lt;=($E62*(1+$D$4)),"HABILITA","NO HABILITA")))</f>
        <v>NO HABILITA</v>
      </c>
      <c r="BT62" s="129">
        <f>'PRECIOS UNITARIOS'!AA62</f>
        <v>0</v>
      </c>
      <c r="BU62" s="251">
        <f>'EV TECNICA'!BA62</f>
        <v>0</v>
      </c>
      <c r="BV62" s="252" t="str">
        <f>+IF(BT62=0,"NO OFERTADO",IF(BU62="NO CUMPLE", NO HABILITA,IF(BT62&lt;=($E62*(1+$D$4)),"HABILITA","NO HABILITA")))</f>
        <v>NO OFERTADO</v>
      </c>
      <c r="BW62" s="129">
        <f>'PRECIOS UNITARIOS'!AB62</f>
        <v>0</v>
      </c>
      <c r="BX62" s="251">
        <f>'EV TECNICA'!BC62</f>
        <v>0</v>
      </c>
      <c r="BY62" s="252" t="str">
        <f>+IF(BW62=0,"NO OFERTADO",IF(BX62="NO CUMPLE", NO HABILITA,IF(BW62&lt;=($E62*(1+$D$4)),"HABILITA","NO HABILITA")))</f>
        <v>NO OFERTADO</v>
      </c>
      <c r="BZ62" s="129">
        <f>'PRECIOS UNITARIOS'!AC62</f>
        <v>0</v>
      </c>
      <c r="CA62" s="251">
        <f>'EV TECNICA'!BE62</f>
        <v>0</v>
      </c>
      <c r="CB62" s="252" t="str">
        <f>+IF(BZ62=0,"NO OFERTADO",IF(CA62="NO CUMPLE", NO HABILITA,IF(BZ62&lt;=($E62*(1+$D$4)),"HABILITA","NO HABILITA")))</f>
        <v>NO OFERTADO</v>
      </c>
      <c r="CC62" s="129">
        <f>'PRECIOS UNITARIOS'!AD62</f>
        <v>0</v>
      </c>
      <c r="CD62" s="251">
        <f>'EV TECNICA'!BG62</f>
        <v>0</v>
      </c>
      <c r="CE62" s="252" t="str">
        <f>+IF(CC62=0,"NO OFERTADO",IF(CD62="NO CUMPLE", NO HABILITA,IF(CC62&lt;=($E62*(1+$D$4)),"HABILITA","NO HABILITA")))</f>
        <v>NO OFERTADO</v>
      </c>
      <c r="CF62" s="129">
        <f>'PRECIOS UNITARIOS'!AE62</f>
        <v>0</v>
      </c>
      <c r="CG62" s="251">
        <f>'EV TECNICA'!BI62</f>
        <v>0</v>
      </c>
      <c r="CH62" s="252" t="str">
        <f>+IF(CF62=0,"NO OFERTADO",IF(CG62="NO CUMPLE", NO HABILITA,IF(CF62&lt;=($E62*(1+$D$4)),"HABILITA","NO HABILITA")))</f>
        <v>NO OFERTADO</v>
      </c>
    </row>
    <row r="63" spans="1:86" s="40" customFormat="1" ht="38.25" x14ac:dyDescent="0.2">
      <c r="A63" s="103">
        <v>54</v>
      </c>
      <c r="B63" s="202" t="s">
        <v>120</v>
      </c>
      <c r="C63" s="121" t="s">
        <v>115</v>
      </c>
      <c r="D63" s="146">
        <v>1</v>
      </c>
      <c r="E63" s="25">
        <v>254743.3</v>
      </c>
      <c r="F63" s="129">
        <f>'PRECIOS UNITARIOS'!E63</f>
        <v>0</v>
      </c>
      <c r="G63" s="251">
        <f>'EV TECNICA'!I63</f>
        <v>0</v>
      </c>
      <c r="H63" s="252" t="str">
        <f>+IF(F63=0,"NO OFERTADO",IF(G63="NO CUMPLE", NO HABILITA,IF(F63&lt;=($E63*(1+$D$4)),"HABILITA","NO HABILITA")))</f>
        <v>NO OFERTADO</v>
      </c>
      <c r="I63" s="129">
        <f>'PRECIOS UNITARIOS'!F63</f>
        <v>0</v>
      </c>
      <c r="J63" s="251">
        <f>'EV TECNICA'!K63</f>
        <v>0</v>
      </c>
      <c r="K63" s="252" t="str">
        <f>+IF(I63=0,"NO OFERTADO",IF(J63="NO CUMPLE", NO HABILITA,IF(I63&lt;=($E63*(1+$D$4)),"HABILITA","NO HABILITA")))</f>
        <v>NO OFERTADO</v>
      </c>
      <c r="L63" s="129">
        <f>'PRECIOS UNITARIOS'!G63</f>
        <v>0</v>
      </c>
      <c r="M63" s="251">
        <f>'EV TECNICA'!M63</f>
        <v>0</v>
      </c>
      <c r="N63" s="252" t="str">
        <f>+IF(L63=0,"NO OFERTADO",IF(M63="NO CUMPLE", NO HABILITA,IF(L63&lt;=($E63*(1+$D$4)),"HABILITA","NO HABILITA")))</f>
        <v>NO OFERTADO</v>
      </c>
      <c r="O63" s="129">
        <f>'PRECIOS UNITARIOS'!H63</f>
        <v>0</v>
      </c>
      <c r="P63" s="251">
        <f>'EV TECNICA'!O63</f>
        <v>0</v>
      </c>
      <c r="Q63" s="252" t="str">
        <f>+IF(O63=0,"NO OFERTADO",IF(P63="NO CUMPLE", NO HABILITA,IF(O63&lt;=($E63*(1+$D$4)),"HABILITA","NO HABILITA")))</f>
        <v>NO OFERTADO</v>
      </c>
      <c r="R63" s="129">
        <f>'PRECIOS UNITARIOS'!I63</f>
        <v>0</v>
      </c>
      <c r="S63" s="251">
        <f>'EV TECNICA'!Q63</f>
        <v>0</v>
      </c>
      <c r="T63" s="252" t="str">
        <f>+IF(R63=0,"NO OFERTADO",IF(S63="NO CUMPLE", NO HABILITA,IF(R63&lt;=($E63*(1+$D$4)),"HABILITA","NO HABILITA")))</f>
        <v>NO OFERTADO</v>
      </c>
      <c r="U63" s="129">
        <f>'PRECIOS UNITARIOS'!J63</f>
        <v>0</v>
      </c>
      <c r="V63" s="251">
        <f>'EV TECNICA'!S63</f>
        <v>0</v>
      </c>
      <c r="W63" s="252" t="str">
        <f>+IF(U63=0,"NO OFERTADO",IF(V63="NO CUMPLE", NO HABILITA,IF(U63&lt;=($E63*(1+$D$4)),"HABILITA","NO HABILITA")))</f>
        <v>NO OFERTADO</v>
      </c>
      <c r="X63" s="129">
        <f>'PRECIOS UNITARIOS'!K63</f>
        <v>0</v>
      </c>
      <c r="Y63" s="251" t="str">
        <f>'EV TECNICA'!U63</f>
        <v>NO CUMPLE</v>
      </c>
      <c r="Z63" s="252" t="s">
        <v>606</v>
      </c>
      <c r="AA63" s="129">
        <f>'PRECIOS UNITARIOS'!L63</f>
        <v>0</v>
      </c>
      <c r="AB63" s="251">
        <f>'EV TECNICA'!W63</f>
        <v>0</v>
      </c>
      <c r="AC63" s="252" t="str">
        <f>+IF(AA63=0,"NO OFERTADO",IF(AB63="NO CUMPLE", NO HABILITA,IF(AA63&lt;=($E63*(1+$D$4)),"HABILITA","NO HABILITA")))</f>
        <v>NO OFERTADO</v>
      </c>
      <c r="AD63" s="129">
        <f>'PRECIOS UNITARIOS'!M63</f>
        <v>0</v>
      </c>
      <c r="AE63" s="251" t="str">
        <f>'EV TECNICA'!Y63</f>
        <v>NO CUMPLE</v>
      </c>
      <c r="AF63" s="252" t="s">
        <v>606</v>
      </c>
      <c r="AG63" s="129">
        <f>'PRECIOS UNITARIOS'!N63</f>
        <v>0</v>
      </c>
      <c r="AH63" s="251">
        <f>'EV TECNICA'!AA63</f>
        <v>0</v>
      </c>
      <c r="AI63" s="252" t="str">
        <f>+IF(AG63=0,"NO OFERTADO",IF(AH63="NO CUMPLE", NO HABILITA,IF(AG63&lt;=($E63*(1+$D$4)),"HABILITA","NO HABILITA")))</f>
        <v>NO OFERTADO</v>
      </c>
      <c r="AJ63" s="129">
        <f>'PRECIOS UNITARIOS'!O63</f>
        <v>0</v>
      </c>
      <c r="AK63" s="251">
        <f>'EV TECNICA'!AC63</f>
        <v>0</v>
      </c>
      <c r="AL63" s="252" t="str">
        <f>+IF(AJ63=0,"NO OFERTADO",IF(AK63="NO CUMPLE", NO HABILITA,IF(AJ63&lt;=($E63*(1+$D$4)),"HABILITA","NO HABILITA")))</f>
        <v>NO OFERTADO</v>
      </c>
      <c r="AM63" s="129">
        <f>'PRECIOS UNITARIOS'!P63</f>
        <v>0</v>
      </c>
      <c r="AN63" s="251">
        <f>'EV TECNICA'!AE63</f>
        <v>0</v>
      </c>
      <c r="AO63" s="252" t="str">
        <f>+IF(AM63=0,"NO OFERTADO",IF(AN63="NO CUMPLE", NO HABILITA,IF(AM63&lt;=($E63*(1+$D$4)),"HABILITA","NO HABILITA")))</f>
        <v>NO OFERTADO</v>
      </c>
      <c r="AP63" s="129">
        <f>'PRECIOS UNITARIOS'!Q63</f>
        <v>0</v>
      </c>
      <c r="AQ63" s="251">
        <f>'EV TECNICA'!AG63</f>
        <v>0</v>
      </c>
      <c r="AR63" s="252" t="str">
        <f>+IF(AP63=0,"NO OFERTADO",IF(AQ63="NO CUMPLE", NO HABILITA,IF(AP63&lt;=($E63*(1+$D$4)),"HABILITA","NO HABILITA")))</f>
        <v>NO OFERTADO</v>
      </c>
      <c r="AS63" s="129">
        <f>'PRECIOS UNITARIOS'!R63</f>
        <v>0</v>
      </c>
      <c r="AT63" s="251">
        <f>'EV TECNICA'!AI63</f>
        <v>0</v>
      </c>
      <c r="AU63" s="252" t="str">
        <f>+IF(AS63=0,"NO OFERTADO",IF(AT63="NO CUMPLE", NO HABILITA,IF(AS63&lt;=($E63*(1+$D$4)),"HABILITA","NO HABILITA")))</f>
        <v>NO OFERTADO</v>
      </c>
      <c r="AV63" s="129">
        <f>'PRECIOS UNITARIOS'!S63</f>
        <v>0</v>
      </c>
      <c r="AW63" s="251">
        <f>'EV TECNICA'!AK63</f>
        <v>0</v>
      </c>
      <c r="AX63" s="252" t="str">
        <f>+IF(AV63=0,"NO OFERTADO",IF(AW63="NO CUMPLE", NO HABILITA,IF(AV63&lt;=($E63*(1+$D$4)),"HABILITA","NO HABILITA")))</f>
        <v>NO OFERTADO</v>
      </c>
      <c r="AY63" s="129">
        <f>'PRECIOS UNITARIOS'!T63</f>
        <v>0</v>
      </c>
      <c r="AZ63" s="251">
        <f>'EV TECNICA'!AM63</f>
        <v>0</v>
      </c>
      <c r="BA63" s="252" t="str">
        <f>+IF(AY63=0,"NO OFERTADO",IF(AZ63="NO CUMPLE", NO HABILITA,IF(AY63&lt;=($E63*(1+$D$4)),"HABILITA","NO HABILITA")))</f>
        <v>NO OFERTADO</v>
      </c>
      <c r="BB63" s="129">
        <f>'PRECIOS UNITARIOS'!U63</f>
        <v>0</v>
      </c>
      <c r="BC63" s="251">
        <f>'EV TECNICA'!AO63</f>
        <v>0</v>
      </c>
      <c r="BD63" s="252" t="str">
        <f>+IF(BB63=0,"NO OFERTADO",IF(BC63="NO CUMPLE", NO HABILITA,IF(BB63&lt;=($E63*(1+$D$4)),"HABILITA","NO HABILITA")))</f>
        <v>NO OFERTADO</v>
      </c>
      <c r="BE63" s="129">
        <f>'PRECIOS UNITARIOS'!V63</f>
        <v>0</v>
      </c>
      <c r="BF63" s="251">
        <f>'EV TECNICA'!AQ63</f>
        <v>0</v>
      </c>
      <c r="BG63" s="252" t="str">
        <f>+IF(BE63=0,"NO OFERTADO",IF(BF63="NO CUMPLE", NO HABILITA,IF(BE63&lt;=($E63*(1+$D$4)),"HABILITA","NO HABILITA")))</f>
        <v>NO OFERTADO</v>
      </c>
      <c r="BH63" s="129">
        <f>'PRECIOS UNITARIOS'!W63</f>
        <v>0</v>
      </c>
      <c r="BI63" s="251">
        <f>'EV TECNICA'!AS63</f>
        <v>0</v>
      </c>
      <c r="BJ63" s="252" t="str">
        <f>+IF(BH63=0,"NO OFERTADO",IF(BI63="NO CUMPLE", NO HABILITA,IF(BH63&lt;=($E63*(1+$D$4)),"HABILITA","NO HABILITA")))</f>
        <v>NO OFERTADO</v>
      </c>
      <c r="BK63" s="129">
        <f>'PRECIOS UNITARIOS'!X63</f>
        <v>0</v>
      </c>
      <c r="BL63" s="251">
        <f>'EV TECNICA'!AU63</f>
        <v>0</v>
      </c>
      <c r="BM63" s="252" t="str">
        <f>+IF(BK63=0,"NO OFERTADO",IF(BL63="NO CUMPLE", NO HABILITA,IF(BK63&lt;=($E63*(1+$D$4)),"HABILITA","NO HABILITA")))</f>
        <v>NO OFERTADO</v>
      </c>
      <c r="BN63" s="129">
        <f>'PRECIOS UNITARIOS'!Y63</f>
        <v>0</v>
      </c>
      <c r="BO63" s="251">
        <f>'EV TECNICA'!AW63</f>
        <v>0</v>
      </c>
      <c r="BP63" s="252" t="str">
        <f>+IF(BN63=0,"NO OFERTADO",IF(BO63="NO CUMPLE", NO HABILITA,IF(BN63&lt;=($E63*(1+$D$4)),"HABILITA","NO HABILITA")))</f>
        <v>NO OFERTADO</v>
      </c>
      <c r="BQ63" s="129">
        <f>'PRECIOS UNITARIOS'!Z63</f>
        <v>594939.31000000006</v>
      </c>
      <c r="BR63" s="251" t="str">
        <f>'EV TECNICA'!AY63</f>
        <v>CUMPLE</v>
      </c>
      <c r="BS63" s="252" t="str">
        <f>+IF(BQ63=0,"NO OFERTADO",IF(BR63="NO CUMPLE", NO HABILITA,IF(BQ63&lt;=($E63*(1+$D$4)),"HABILITA","NO HABILITA")))</f>
        <v>NO HABILITA</v>
      </c>
      <c r="BT63" s="129">
        <f>'PRECIOS UNITARIOS'!AA63</f>
        <v>0</v>
      </c>
      <c r="BU63" s="251">
        <f>'EV TECNICA'!BA63</f>
        <v>0</v>
      </c>
      <c r="BV63" s="252" t="str">
        <f>+IF(BT63=0,"NO OFERTADO",IF(BU63="NO CUMPLE", NO HABILITA,IF(BT63&lt;=($E63*(1+$D$4)),"HABILITA","NO HABILITA")))</f>
        <v>NO OFERTADO</v>
      </c>
      <c r="BW63" s="129">
        <f>'PRECIOS UNITARIOS'!AB63</f>
        <v>0</v>
      </c>
      <c r="BX63" s="251">
        <f>'EV TECNICA'!BC63</f>
        <v>0</v>
      </c>
      <c r="BY63" s="252" t="str">
        <f>+IF(BW63=0,"NO OFERTADO",IF(BX63="NO CUMPLE", NO HABILITA,IF(BW63&lt;=($E63*(1+$D$4)),"HABILITA","NO HABILITA")))</f>
        <v>NO OFERTADO</v>
      </c>
      <c r="BZ63" s="129">
        <f>'PRECIOS UNITARIOS'!AC63</f>
        <v>0</v>
      </c>
      <c r="CA63" s="251">
        <f>'EV TECNICA'!BE63</f>
        <v>0</v>
      </c>
      <c r="CB63" s="252" t="str">
        <f>+IF(BZ63=0,"NO OFERTADO",IF(CA63="NO CUMPLE", NO HABILITA,IF(BZ63&lt;=($E63*(1+$D$4)),"HABILITA","NO HABILITA")))</f>
        <v>NO OFERTADO</v>
      </c>
      <c r="CC63" s="129">
        <f>'PRECIOS UNITARIOS'!AD63</f>
        <v>0</v>
      </c>
      <c r="CD63" s="251">
        <f>'EV TECNICA'!BG63</f>
        <v>0</v>
      </c>
      <c r="CE63" s="252" t="str">
        <f>+IF(CC63=0,"NO OFERTADO",IF(CD63="NO CUMPLE", NO HABILITA,IF(CC63&lt;=($E63*(1+$D$4)),"HABILITA","NO HABILITA")))</f>
        <v>NO OFERTADO</v>
      </c>
      <c r="CF63" s="129">
        <f>'PRECIOS UNITARIOS'!AE63</f>
        <v>0</v>
      </c>
      <c r="CG63" s="251">
        <f>'EV TECNICA'!BI63</f>
        <v>0</v>
      </c>
      <c r="CH63" s="252" t="str">
        <f>+IF(CF63=0,"NO OFERTADO",IF(CG63="NO CUMPLE", NO HABILITA,IF(CF63&lt;=($E63*(1+$D$4)),"HABILITA","NO HABILITA")))</f>
        <v>NO OFERTADO</v>
      </c>
    </row>
    <row r="64" spans="1:86" s="40" customFormat="1" ht="25.5" x14ac:dyDescent="0.2">
      <c r="A64" s="103">
        <v>55</v>
      </c>
      <c r="B64" s="202" t="s">
        <v>121</v>
      </c>
      <c r="C64" s="121" t="s">
        <v>115</v>
      </c>
      <c r="D64" s="146">
        <v>1</v>
      </c>
      <c r="E64" s="25">
        <v>1200.71</v>
      </c>
      <c r="F64" s="129">
        <f>'PRECIOS UNITARIOS'!E64</f>
        <v>0</v>
      </c>
      <c r="G64" s="251">
        <f>'EV TECNICA'!I64</f>
        <v>0</v>
      </c>
      <c r="H64" s="252" t="str">
        <f>+IF(F64=0,"NO OFERTADO",IF(G64="NO CUMPLE", NO HABILITA,IF(F64&lt;=($E64*(1+$D$4)),"HABILITA","NO HABILITA")))</f>
        <v>NO OFERTADO</v>
      </c>
      <c r="I64" s="129">
        <f>'PRECIOS UNITARIOS'!F64</f>
        <v>0</v>
      </c>
      <c r="J64" s="251">
        <f>'EV TECNICA'!K64</f>
        <v>0</v>
      </c>
      <c r="K64" s="252" t="str">
        <f>+IF(I64=0,"NO OFERTADO",IF(J64="NO CUMPLE", NO HABILITA,IF(I64&lt;=($E64*(1+$D$4)),"HABILITA","NO HABILITA")))</f>
        <v>NO OFERTADO</v>
      </c>
      <c r="L64" s="129">
        <f>'PRECIOS UNITARIOS'!G64</f>
        <v>0</v>
      </c>
      <c r="M64" s="251">
        <f>'EV TECNICA'!M64</f>
        <v>0</v>
      </c>
      <c r="N64" s="252" t="str">
        <f>+IF(L64=0,"NO OFERTADO",IF(M64="NO CUMPLE", NO HABILITA,IF(L64&lt;=($E64*(1+$D$4)),"HABILITA","NO HABILITA")))</f>
        <v>NO OFERTADO</v>
      </c>
      <c r="O64" s="129">
        <f>'PRECIOS UNITARIOS'!H64</f>
        <v>0</v>
      </c>
      <c r="P64" s="251">
        <f>'EV TECNICA'!O64</f>
        <v>0</v>
      </c>
      <c r="Q64" s="252" t="str">
        <f>+IF(O64=0,"NO OFERTADO",IF(P64="NO CUMPLE", NO HABILITA,IF(O64&lt;=($E64*(1+$D$4)),"HABILITA","NO HABILITA")))</f>
        <v>NO OFERTADO</v>
      </c>
      <c r="R64" s="129">
        <f>'PRECIOS UNITARIOS'!I64</f>
        <v>0</v>
      </c>
      <c r="S64" s="251">
        <f>'EV TECNICA'!Q64</f>
        <v>0</v>
      </c>
      <c r="T64" s="252" t="str">
        <f>+IF(R64=0,"NO OFERTADO",IF(S64="NO CUMPLE", NO HABILITA,IF(R64&lt;=($E64*(1+$D$4)),"HABILITA","NO HABILITA")))</f>
        <v>NO OFERTADO</v>
      </c>
      <c r="U64" s="129">
        <f>'PRECIOS UNITARIOS'!J64</f>
        <v>1541.05</v>
      </c>
      <c r="V64" s="251" t="str">
        <f>'EV TECNICA'!S64</f>
        <v>CUMPLE</v>
      </c>
      <c r="W64" s="252" t="str">
        <f>+IF(U64=0,"NO OFERTADO",IF(V64="NO CUMPLE", NO HABILITA,IF(U64&lt;=($E64*(1+$D$4)),"HABILITA","NO HABILITA")))</f>
        <v>HABILITA</v>
      </c>
      <c r="X64" s="129">
        <f>'PRECIOS UNITARIOS'!K64</f>
        <v>1666</v>
      </c>
      <c r="Y64" s="251" t="str">
        <f>'EV TECNICA'!U64</f>
        <v>CUMPLE</v>
      </c>
      <c r="Z64" s="252" t="str">
        <f>+IF(X64=0,"NO OFERTADO",IF(Y64="NO CUMPLE", NO HABILITA,IF(X64&lt;=($E64*(1+$D$4)),"HABILITA","NO HABILITA")))</f>
        <v>NO HABILITA</v>
      </c>
      <c r="AA64" s="129">
        <f>'PRECIOS UNITARIOS'!L64</f>
        <v>0</v>
      </c>
      <c r="AB64" s="251">
        <f>'EV TECNICA'!W64</f>
        <v>0</v>
      </c>
      <c r="AC64" s="252" t="str">
        <f>+IF(AA64=0,"NO OFERTADO",IF(AB64="NO CUMPLE", NO HABILITA,IF(AA64&lt;=($E64*(1+$D$4)),"HABILITA","NO HABILITA")))</f>
        <v>NO OFERTADO</v>
      </c>
      <c r="AD64" s="129">
        <f>'PRECIOS UNITARIOS'!M64</f>
        <v>0</v>
      </c>
      <c r="AE64" s="251" t="str">
        <f>'EV TECNICA'!Y64</f>
        <v>NO CUMPLE</v>
      </c>
      <c r="AF64" s="252" t="s">
        <v>606</v>
      </c>
      <c r="AG64" s="129">
        <f>'PRECIOS UNITARIOS'!N64</f>
        <v>0</v>
      </c>
      <c r="AH64" s="251">
        <f>'EV TECNICA'!AA64</f>
        <v>0</v>
      </c>
      <c r="AI64" s="252" t="str">
        <f>+IF(AG64=0,"NO OFERTADO",IF(AH64="NO CUMPLE", NO HABILITA,IF(AG64&lt;=($E64*(1+$D$4)),"HABILITA","NO HABILITA")))</f>
        <v>NO OFERTADO</v>
      </c>
      <c r="AJ64" s="129">
        <f>'PRECIOS UNITARIOS'!O64</f>
        <v>0</v>
      </c>
      <c r="AK64" s="251">
        <f>'EV TECNICA'!AC64</f>
        <v>0</v>
      </c>
      <c r="AL64" s="252" t="str">
        <f>+IF(AJ64=0,"NO OFERTADO",IF(AK64="NO CUMPLE", NO HABILITA,IF(AJ64&lt;=($E64*(1+$D$4)),"HABILITA","NO HABILITA")))</f>
        <v>NO OFERTADO</v>
      </c>
      <c r="AM64" s="129">
        <f>'PRECIOS UNITARIOS'!P64</f>
        <v>0</v>
      </c>
      <c r="AN64" s="251">
        <f>'EV TECNICA'!AE64</f>
        <v>0</v>
      </c>
      <c r="AO64" s="252" t="str">
        <f>+IF(AM64=0,"NO OFERTADO",IF(AN64="NO CUMPLE", NO HABILITA,IF(AM64&lt;=($E64*(1+$D$4)),"HABILITA","NO HABILITA")))</f>
        <v>NO OFERTADO</v>
      </c>
      <c r="AP64" s="129">
        <f>'PRECIOS UNITARIOS'!Q64</f>
        <v>0</v>
      </c>
      <c r="AQ64" s="251">
        <f>'EV TECNICA'!AG64</f>
        <v>0</v>
      </c>
      <c r="AR64" s="252" t="str">
        <f>+IF(AP64=0,"NO OFERTADO",IF(AQ64="NO CUMPLE", NO HABILITA,IF(AP64&lt;=($E64*(1+$D$4)),"HABILITA","NO HABILITA")))</f>
        <v>NO OFERTADO</v>
      </c>
      <c r="AS64" s="129">
        <f>'PRECIOS UNITARIOS'!R64</f>
        <v>0</v>
      </c>
      <c r="AT64" s="251">
        <f>'EV TECNICA'!AI64</f>
        <v>0</v>
      </c>
      <c r="AU64" s="252" t="str">
        <f>+IF(AS64=0,"NO OFERTADO",IF(AT64="NO CUMPLE", NO HABILITA,IF(AS64&lt;=($E64*(1+$D$4)),"HABILITA","NO HABILITA")))</f>
        <v>NO OFERTADO</v>
      </c>
      <c r="AV64" s="129">
        <f>'PRECIOS UNITARIOS'!S64</f>
        <v>0</v>
      </c>
      <c r="AW64" s="251">
        <f>'EV TECNICA'!AK64</f>
        <v>0</v>
      </c>
      <c r="AX64" s="252" t="str">
        <f>+IF(AV64=0,"NO OFERTADO",IF(AW64="NO CUMPLE", NO HABILITA,IF(AV64&lt;=($E64*(1+$D$4)),"HABILITA","NO HABILITA")))</f>
        <v>NO OFERTADO</v>
      </c>
      <c r="AY64" s="129">
        <f>'PRECIOS UNITARIOS'!T64</f>
        <v>0</v>
      </c>
      <c r="AZ64" s="251">
        <f>'EV TECNICA'!AM64</f>
        <v>0</v>
      </c>
      <c r="BA64" s="252" t="str">
        <f>+IF(AY64=0,"NO OFERTADO",IF(AZ64="NO CUMPLE", NO HABILITA,IF(AY64&lt;=($E64*(1+$D$4)),"HABILITA","NO HABILITA")))</f>
        <v>NO OFERTADO</v>
      </c>
      <c r="BB64" s="129">
        <f>'PRECIOS UNITARIOS'!U64</f>
        <v>1912.33</v>
      </c>
      <c r="BC64" s="251" t="str">
        <f>'EV TECNICA'!AO64</f>
        <v>CUMPLE</v>
      </c>
      <c r="BD64" s="252" t="str">
        <f>+IF(BB64=0,"NO OFERTADO",IF(BC64="NO CUMPLE", NO HABILITA,IF(BB64&lt;=($E64*(1+$D$4)),"HABILITA","NO HABILITA")))</f>
        <v>NO HABILITA</v>
      </c>
      <c r="BE64" s="129">
        <f>'PRECIOS UNITARIOS'!V64</f>
        <v>0</v>
      </c>
      <c r="BF64" s="251">
        <f>'EV TECNICA'!AQ64</f>
        <v>0</v>
      </c>
      <c r="BG64" s="252" t="str">
        <f>+IF(BE64=0,"NO OFERTADO",IF(BF64="NO CUMPLE", NO HABILITA,IF(BE64&lt;=($E64*(1+$D$4)),"HABILITA","NO HABILITA")))</f>
        <v>NO OFERTADO</v>
      </c>
      <c r="BH64" s="129">
        <f>'PRECIOS UNITARIOS'!W64</f>
        <v>3038.0349999999999</v>
      </c>
      <c r="BI64" s="251" t="str">
        <f>'EV TECNICA'!AS64</f>
        <v>CUMPLE</v>
      </c>
      <c r="BJ64" s="252" t="str">
        <f>+IF(BH64=0,"NO OFERTADO",IF(BI64="NO CUMPLE", NO HABILITA,IF(BH64&lt;=($E64*(1+$D$4)),"HABILITA","NO HABILITA")))</f>
        <v>NO HABILITA</v>
      </c>
      <c r="BK64" s="129">
        <f>'PRECIOS UNITARIOS'!X64</f>
        <v>0</v>
      </c>
      <c r="BL64" s="251">
        <f>'EV TECNICA'!AU64</f>
        <v>0</v>
      </c>
      <c r="BM64" s="252" t="str">
        <f>+IF(BK64=0,"NO OFERTADO",IF(BL64="NO CUMPLE", NO HABILITA,IF(BK64&lt;=($E64*(1+$D$4)),"HABILITA","NO HABILITA")))</f>
        <v>NO OFERTADO</v>
      </c>
      <c r="BN64" s="129">
        <f>'PRECIOS UNITARIOS'!Y64</f>
        <v>0</v>
      </c>
      <c r="BO64" s="251">
        <f>'EV TECNICA'!AW64</f>
        <v>0</v>
      </c>
      <c r="BP64" s="252" t="str">
        <f>+IF(BN64=0,"NO OFERTADO",IF(BO64="NO CUMPLE", NO HABILITA,IF(BN64&lt;=($E64*(1+$D$4)),"HABILITA","NO HABILITA")))</f>
        <v>NO OFERTADO</v>
      </c>
      <c r="BQ64" s="129">
        <f>'PRECIOS UNITARIOS'!Z64</f>
        <v>0</v>
      </c>
      <c r="BR64" s="251">
        <f>'EV TECNICA'!AY64</f>
        <v>0</v>
      </c>
      <c r="BS64" s="252" t="str">
        <f>+IF(BQ64=0,"NO OFERTADO",IF(BR64="NO CUMPLE", NO HABILITA,IF(BQ64&lt;=($E64*(1+$D$4)),"HABILITA","NO HABILITA")))</f>
        <v>NO OFERTADO</v>
      </c>
      <c r="BT64" s="129">
        <f>'PRECIOS UNITARIOS'!AA64</f>
        <v>0</v>
      </c>
      <c r="BU64" s="251">
        <f>'EV TECNICA'!BA64</f>
        <v>0</v>
      </c>
      <c r="BV64" s="252" t="str">
        <f>+IF(BT64=0,"NO OFERTADO",IF(BU64="NO CUMPLE", NO HABILITA,IF(BT64&lt;=($E64*(1+$D$4)),"HABILITA","NO HABILITA")))</f>
        <v>NO OFERTADO</v>
      </c>
      <c r="BW64" s="129">
        <f>'PRECIOS UNITARIOS'!AB64</f>
        <v>0</v>
      </c>
      <c r="BX64" s="251">
        <f>'EV TECNICA'!BC64</f>
        <v>0</v>
      </c>
      <c r="BY64" s="252" t="str">
        <f>+IF(BW64=0,"NO OFERTADO",IF(BX64="NO CUMPLE", NO HABILITA,IF(BW64&lt;=($E64*(1+$D$4)),"HABILITA","NO HABILITA")))</f>
        <v>NO OFERTADO</v>
      </c>
      <c r="BZ64" s="129">
        <f>'PRECIOS UNITARIOS'!AC64</f>
        <v>0</v>
      </c>
      <c r="CA64" s="251">
        <f>'EV TECNICA'!BE64</f>
        <v>0</v>
      </c>
      <c r="CB64" s="252" t="str">
        <f>+IF(BZ64=0,"NO OFERTADO",IF(CA64="NO CUMPLE", NO HABILITA,IF(BZ64&lt;=($E64*(1+$D$4)),"HABILITA","NO HABILITA")))</f>
        <v>NO OFERTADO</v>
      </c>
      <c r="CC64" s="129">
        <f>'PRECIOS UNITARIOS'!AD64</f>
        <v>0</v>
      </c>
      <c r="CD64" s="251">
        <f>'EV TECNICA'!BG64</f>
        <v>0</v>
      </c>
      <c r="CE64" s="252" t="str">
        <f>+IF(CC64=0,"NO OFERTADO",IF(CD64="NO CUMPLE", NO HABILITA,IF(CC64&lt;=($E64*(1+$D$4)),"HABILITA","NO HABILITA")))</f>
        <v>NO OFERTADO</v>
      </c>
      <c r="CF64" s="129">
        <f>'PRECIOS UNITARIOS'!AE64</f>
        <v>0</v>
      </c>
      <c r="CG64" s="251">
        <f>'EV TECNICA'!BI64</f>
        <v>0</v>
      </c>
      <c r="CH64" s="252" t="str">
        <f>+IF(CF64=0,"NO OFERTADO",IF(CG64="NO CUMPLE", NO HABILITA,IF(CF64&lt;=($E64*(1+$D$4)),"HABILITA","NO HABILITA")))</f>
        <v>NO OFERTADO</v>
      </c>
    </row>
    <row r="65" spans="1:86" s="40" customFormat="1" ht="25.5" x14ac:dyDescent="0.2">
      <c r="A65" s="103">
        <v>56</v>
      </c>
      <c r="B65" s="202" t="s">
        <v>122</v>
      </c>
      <c r="C65" s="121" t="s">
        <v>123</v>
      </c>
      <c r="D65" s="146">
        <v>1</v>
      </c>
      <c r="E65" s="25">
        <v>3557741.4906040002</v>
      </c>
      <c r="F65" s="129">
        <f>'PRECIOS UNITARIOS'!E65</f>
        <v>0</v>
      </c>
      <c r="G65" s="251">
        <f>'EV TECNICA'!I65</f>
        <v>0</v>
      </c>
      <c r="H65" s="252" t="str">
        <f>+IF(F65=0,"NO OFERTADO",IF(G65="NO CUMPLE", NO HABILITA,IF(F65&lt;=($E65*(1+$D$4)),"HABILITA","NO HABILITA")))</f>
        <v>NO OFERTADO</v>
      </c>
      <c r="I65" s="129">
        <f>'PRECIOS UNITARIOS'!F65</f>
        <v>0</v>
      </c>
      <c r="J65" s="251">
        <f>'EV TECNICA'!K65</f>
        <v>0</v>
      </c>
      <c r="K65" s="252" t="str">
        <f>+IF(I65=0,"NO OFERTADO",IF(J65="NO CUMPLE", NO HABILITA,IF(I65&lt;=($E65*(1+$D$4)),"HABILITA","NO HABILITA")))</f>
        <v>NO OFERTADO</v>
      </c>
      <c r="L65" s="129">
        <f>'PRECIOS UNITARIOS'!G65</f>
        <v>0</v>
      </c>
      <c r="M65" s="251">
        <f>'EV TECNICA'!M65</f>
        <v>0</v>
      </c>
      <c r="N65" s="252" t="str">
        <f>+IF(L65=0,"NO OFERTADO",IF(M65="NO CUMPLE", NO HABILITA,IF(L65&lt;=($E65*(1+$D$4)),"HABILITA","NO HABILITA")))</f>
        <v>NO OFERTADO</v>
      </c>
      <c r="O65" s="129">
        <f>'PRECIOS UNITARIOS'!H65</f>
        <v>0</v>
      </c>
      <c r="P65" s="251">
        <f>'EV TECNICA'!O65</f>
        <v>0</v>
      </c>
      <c r="Q65" s="252" t="str">
        <f>+IF(O65=0,"NO OFERTADO",IF(P65="NO CUMPLE", NO HABILITA,IF(O65&lt;=($E65*(1+$D$4)),"HABILITA","NO HABILITA")))</f>
        <v>NO OFERTADO</v>
      </c>
      <c r="R65" s="129">
        <f>'PRECIOS UNITARIOS'!I65</f>
        <v>0</v>
      </c>
      <c r="S65" s="251">
        <f>'EV TECNICA'!Q65</f>
        <v>0</v>
      </c>
      <c r="T65" s="252" t="str">
        <f>+IF(R65=0,"NO OFERTADO",IF(S65="NO CUMPLE", NO HABILITA,IF(R65&lt;=($E65*(1+$D$4)),"HABILITA","NO HABILITA")))</f>
        <v>NO OFERTADO</v>
      </c>
      <c r="U65" s="129">
        <f>'PRECIOS UNITARIOS'!J65</f>
        <v>0</v>
      </c>
      <c r="V65" s="251">
        <f>'EV TECNICA'!S65</f>
        <v>0</v>
      </c>
      <c r="W65" s="252" t="str">
        <f>+IF(U65=0,"NO OFERTADO",IF(V65="NO CUMPLE", NO HABILITA,IF(U65&lt;=($E65*(1+$D$4)),"HABILITA","NO HABILITA")))</f>
        <v>NO OFERTADO</v>
      </c>
      <c r="X65" s="129">
        <f>'PRECIOS UNITARIOS'!K65</f>
        <v>0</v>
      </c>
      <c r="Y65" s="251" t="str">
        <f>'EV TECNICA'!U65</f>
        <v>NO CUMPLE</v>
      </c>
      <c r="Z65" s="252" t="s">
        <v>606</v>
      </c>
      <c r="AA65" s="129">
        <f>'PRECIOS UNITARIOS'!L65</f>
        <v>0</v>
      </c>
      <c r="AB65" s="251">
        <f>'EV TECNICA'!W65</f>
        <v>0</v>
      </c>
      <c r="AC65" s="252" t="str">
        <f>+IF(AA65=0,"NO OFERTADO",IF(AB65="NO CUMPLE", NO HABILITA,IF(AA65&lt;=($E65*(1+$D$4)),"HABILITA","NO HABILITA")))</f>
        <v>NO OFERTADO</v>
      </c>
      <c r="AD65" s="129">
        <f>'PRECIOS UNITARIOS'!M65</f>
        <v>0</v>
      </c>
      <c r="AE65" s="251">
        <f>'EV TECNICA'!Y65</f>
        <v>0</v>
      </c>
      <c r="AF65" s="252" t="str">
        <f>+IF(AD65=0,"NO OFERTADO",IF(AE65="NO CUMPLE", NO HABILITA,IF(AD65&lt;=($E65*(1+$D$4)),"HABILITA","NO HABILITA")))</f>
        <v>NO OFERTADO</v>
      </c>
      <c r="AG65" s="129">
        <f>'PRECIOS UNITARIOS'!N65</f>
        <v>0</v>
      </c>
      <c r="AH65" s="251">
        <f>'EV TECNICA'!AA65</f>
        <v>0</v>
      </c>
      <c r="AI65" s="252" t="str">
        <f>+IF(AG65=0,"NO OFERTADO",IF(AH65="NO CUMPLE", NO HABILITA,IF(AG65&lt;=($E65*(1+$D$4)),"HABILITA","NO HABILITA")))</f>
        <v>NO OFERTADO</v>
      </c>
      <c r="AJ65" s="129">
        <f>'PRECIOS UNITARIOS'!O65</f>
        <v>0</v>
      </c>
      <c r="AK65" s="251">
        <f>'EV TECNICA'!AC65</f>
        <v>0</v>
      </c>
      <c r="AL65" s="252" t="str">
        <f>+IF(AJ65=0,"NO OFERTADO",IF(AK65="NO CUMPLE", NO HABILITA,IF(AJ65&lt;=($E65*(1+$D$4)),"HABILITA","NO HABILITA")))</f>
        <v>NO OFERTADO</v>
      </c>
      <c r="AM65" s="129">
        <f>'PRECIOS UNITARIOS'!P65</f>
        <v>0</v>
      </c>
      <c r="AN65" s="251">
        <f>'EV TECNICA'!AE65</f>
        <v>0</v>
      </c>
      <c r="AO65" s="252" t="str">
        <f>+IF(AM65=0,"NO OFERTADO",IF(AN65="NO CUMPLE", NO HABILITA,IF(AM65&lt;=($E65*(1+$D$4)),"HABILITA","NO HABILITA")))</f>
        <v>NO OFERTADO</v>
      </c>
      <c r="AP65" s="129">
        <f>'PRECIOS UNITARIOS'!Q65</f>
        <v>0</v>
      </c>
      <c r="AQ65" s="251">
        <f>'EV TECNICA'!AG65</f>
        <v>0</v>
      </c>
      <c r="AR65" s="252" t="str">
        <f>+IF(AP65=0,"NO OFERTADO",IF(AQ65="NO CUMPLE", NO HABILITA,IF(AP65&lt;=($E65*(1+$D$4)),"HABILITA","NO HABILITA")))</f>
        <v>NO OFERTADO</v>
      </c>
      <c r="AS65" s="129">
        <f>'PRECIOS UNITARIOS'!R65</f>
        <v>4088566.3</v>
      </c>
      <c r="AT65" s="251" t="str">
        <f>'EV TECNICA'!AI65</f>
        <v>CUMPLE</v>
      </c>
      <c r="AU65" s="252" t="str">
        <f>+IF(AS65=0,"NO OFERTADO",IF(AT65="NO CUMPLE", NO HABILITA,IF(AS65&lt;=($E65*(1+$D$4)),"HABILITA","NO HABILITA")))</f>
        <v>HABILITA</v>
      </c>
      <c r="AV65" s="129">
        <f>'PRECIOS UNITARIOS'!S65</f>
        <v>0</v>
      </c>
      <c r="AW65" s="251">
        <f>'EV TECNICA'!AK65</f>
        <v>0</v>
      </c>
      <c r="AX65" s="252" t="str">
        <f>+IF(AV65=0,"NO OFERTADO",IF(AW65="NO CUMPLE", NO HABILITA,IF(AV65&lt;=($E65*(1+$D$4)),"HABILITA","NO HABILITA")))</f>
        <v>NO OFERTADO</v>
      </c>
      <c r="AY65" s="129">
        <f>'PRECIOS UNITARIOS'!T65</f>
        <v>0</v>
      </c>
      <c r="AZ65" s="251">
        <f>'EV TECNICA'!AM65</f>
        <v>0</v>
      </c>
      <c r="BA65" s="252" t="str">
        <f>+IF(AY65=0,"NO OFERTADO",IF(AZ65="NO CUMPLE", NO HABILITA,IF(AY65&lt;=($E65*(1+$D$4)),"HABILITA","NO HABILITA")))</f>
        <v>NO OFERTADO</v>
      </c>
      <c r="BB65" s="129">
        <f>'PRECIOS UNITARIOS'!U65</f>
        <v>0</v>
      </c>
      <c r="BC65" s="251">
        <f>'EV TECNICA'!AO65</f>
        <v>0</v>
      </c>
      <c r="BD65" s="252" t="str">
        <f>+IF(BB65=0,"NO OFERTADO",IF(BC65="NO CUMPLE", NO HABILITA,IF(BB65&lt;=($E65*(1+$D$4)),"HABILITA","NO HABILITA")))</f>
        <v>NO OFERTADO</v>
      </c>
      <c r="BE65" s="129">
        <f>'PRECIOS UNITARIOS'!V65</f>
        <v>0</v>
      </c>
      <c r="BF65" s="251">
        <f>'EV TECNICA'!AQ65</f>
        <v>0</v>
      </c>
      <c r="BG65" s="252" t="str">
        <f>+IF(BE65=0,"NO OFERTADO",IF(BF65="NO CUMPLE", NO HABILITA,IF(BE65&lt;=($E65*(1+$D$4)),"HABILITA","NO HABILITA")))</f>
        <v>NO OFERTADO</v>
      </c>
      <c r="BH65" s="129">
        <f>'PRECIOS UNITARIOS'!W65</f>
        <v>0</v>
      </c>
      <c r="BI65" s="251">
        <f>'EV TECNICA'!AS65</f>
        <v>0</v>
      </c>
      <c r="BJ65" s="252" t="str">
        <f>+IF(BH65=0,"NO OFERTADO",IF(BI65="NO CUMPLE", NO HABILITA,IF(BH65&lt;=($E65*(1+$D$4)),"HABILITA","NO HABILITA")))</f>
        <v>NO OFERTADO</v>
      </c>
      <c r="BK65" s="129">
        <f>'PRECIOS UNITARIOS'!X65</f>
        <v>0</v>
      </c>
      <c r="BL65" s="251">
        <f>'EV TECNICA'!AU65</f>
        <v>0</v>
      </c>
      <c r="BM65" s="252" t="str">
        <f>+IF(BK65=0,"NO OFERTADO",IF(BL65="NO CUMPLE", NO HABILITA,IF(BK65&lt;=($E65*(1+$D$4)),"HABILITA","NO HABILITA")))</f>
        <v>NO OFERTADO</v>
      </c>
      <c r="BN65" s="129">
        <f>'PRECIOS UNITARIOS'!Y65</f>
        <v>0</v>
      </c>
      <c r="BO65" s="251">
        <f>'EV TECNICA'!AW65</f>
        <v>0</v>
      </c>
      <c r="BP65" s="252" t="str">
        <f>+IF(BN65=0,"NO OFERTADO",IF(BO65="NO CUMPLE", NO HABILITA,IF(BN65&lt;=($E65*(1+$D$4)),"HABILITA","NO HABILITA")))</f>
        <v>NO OFERTADO</v>
      </c>
      <c r="BQ65" s="129">
        <f>'PRECIOS UNITARIOS'!Z65</f>
        <v>0</v>
      </c>
      <c r="BR65" s="251">
        <f>'EV TECNICA'!AY65</f>
        <v>0</v>
      </c>
      <c r="BS65" s="252" t="str">
        <f>+IF(BQ65=0,"NO OFERTADO",IF(BR65="NO CUMPLE", NO HABILITA,IF(BQ65&lt;=($E65*(1+$D$4)),"HABILITA","NO HABILITA")))</f>
        <v>NO OFERTADO</v>
      </c>
      <c r="BT65" s="129">
        <f>'PRECIOS UNITARIOS'!AA65</f>
        <v>0</v>
      </c>
      <c r="BU65" s="251">
        <f>'EV TECNICA'!BA65</f>
        <v>0</v>
      </c>
      <c r="BV65" s="252" t="str">
        <f>+IF(BT65=0,"NO OFERTADO",IF(BU65="NO CUMPLE", NO HABILITA,IF(BT65&lt;=($E65*(1+$D$4)),"HABILITA","NO HABILITA")))</f>
        <v>NO OFERTADO</v>
      </c>
      <c r="BW65" s="129">
        <f>'PRECIOS UNITARIOS'!AB65</f>
        <v>0</v>
      </c>
      <c r="BX65" s="251">
        <f>'EV TECNICA'!BC65</f>
        <v>0</v>
      </c>
      <c r="BY65" s="252" t="str">
        <f>+IF(BW65=0,"NO OFERTADO",IF(BX65="NO CUMPLE", NO HABILITA,IF(BW65&lt;=($E65*(1+$D$4)),"HABILITA","NO HABILITA")))</f>
        <v>NO OFERTADO</v>
      </c>
      <c r="BZ65" s="129">
        <f>'PRECIOS UNITARIOS'!AC65</f>
        <v>0</v>
      </c>
      <c r="CA65" s="251">
        <f>'EV TECNICA'!BE65</f>
        <v>0</v>
      </c>
      <c r="CB65" s="252" t="str">
        <f>+IF(BZ65=0,"NO OFERTADO",IF(CA65="NO CUMPLE", NO HABILITA,IF(BZ65&lt;=($E65*(1+$D$4)),"HABILITA","NO HABILITA")))</f>
        <v>NO OFERTADO</v>
      </c>
      <c r="CC65" s="129">
        <f>'PRECIOS UNITARIOS'!AD65</f>
        <v>0</v>
      </c>
      <c r="CD65" s="251">
        <f>'EV TECNICA'!BG65</f>
        <v>0</v>
      </c>
      <c r="CE65" s="252" t="str">
        <f>+IF(CC65=0,"NO OFERTADO",IF(CD65="NO CUMPLE", NO HABILITA,IF(CC65&lt;=($E65*(1+$D$4)),"HABILITA","NO HABILITA")))</f>
        <v>NO OFERTADO</v>
      </c>
      <c r="CF65" s="129">
        <f>'PRECIOS UNITARIOS'!AE65</f>
        <v>0</v>
      </c>
      <c r="CG65" s="251">
        <f>'EV TECNICA'!BI65</f>
        <v>0</v>
      </c>
      <c r="CH65" s="252" t="str">
        <f>+IF(CF65=0,"NO OFERTADO",IF(CG65="NO CUMPLE", NO HABILITA,IF(CF65&lt;=($E65*(1+$D$4)),"HABILITA","NO HABILITA")))</f>
        <v>NO OFERTADO</v>
      </c>
    </row>
    <row r="66" spans="1:86" s="40" customFormat="1" ht="191.25" x14ac:dyDescent="0.2">
      <c r="A66" s="103">
        <v>57</v>
      </c>
      <c r="B66" s="202" t="s">
        <v>124</v>
      </c>
      <c r="C66" s="121" t="s">
        <v>125</v>
      </c>
      <c r="D66" s="146">
        <v>1</v>
      </c>
      <c r="E66" s="25">
        <v>75161.304400000008</v>
      </c>
      <c r="F66" s="129">
        <f>'PRECIOS UNITARIOS'!E66</f>
        <v>0</v>
      </c>
      <c r="G66" s="251">
        <f>'EV TECNICA'!I66</f>
        <v>0</v>
      </c>
      <c r="H66" s="252" t="str">
        <f>+IF(F66=0,"NO OFERTADO",IF(G66="NO CUMPLE", NO HABILITA,IF(F66&lt;=($E66*(1+$D$4)),"HABILITA","NO HABILITA")))</f>
        <v>NO OFERTADO</v>
      </c>
      <c r="I66" s="129">
        <f>'PRECIOS UNITARIOS'!F66</f>
        <v>0</v>
      </c>
      <c r="J66" s="251">
        <f>'EV TECNICA'!K66</f>
        <v>0</v>
      </c>
      <c r="K66" s="252" t="str">
        <f>+IF(I66=0,"NO OFERTADO",IF(J66="NO CUMPLE", NO HABILITA,IF(I66&lt;=($E66*(1+$D$4)),"HABILITA","NO HABILITA")))</f>
        <v>NO OFERTADO</v>
      </c>
      <c r="L66" s="129">
        <f>'PRECIOS UNITARIOS'!G66</f>
        <v>0</v>
      </c>
      <c r="M66" s="251">
        <f>'EV TECNICA'!M66</f>
        <v>0</v>
      </c>
      <c r="N66" s="252" t="str">
        <f>+IF(L66=0,"NO OFERTADO",IF(M66="NO CUMPLE", NO HABILITA,IF(L66&lt;=($E66*(1+$D$4)),"HABILITA","NO HABILITA")))</f>
        <v>NO OFERTADO</v>
      </c>
      <c r="O66" s="129">
        <f>'PRECIOS UNITARIOS'!H66</f>
        <v>0</v>
      </c>
      <c r="P66" s="251">
        <f>'EV TECNICA'!O66</f>
        <v>0</v>
      </c>
      <c r="Q66" s="252" t="str">
        <f>+IF(O66=0,"NO OFERTADO",IF(P66="NO CUMPLE", NO HABILITA,IF(O66&lt;=($E66*(1+$D$4)),"HABILITA","NO HABILITA")))</f>
        <v>NO OFERTADO</v>
      </c>
      <c r="R66" s="129">
        <f>'PRECIOS UNITARIOS'!I66</f>
        <v>0</v>
      </c>
      <c r="S66" s="251">
        <f>'EV TECNICA'!Q66</f>
        <v>0</v>
      </c>
      <c r="T66" s="252" t="str">
        <f>+IF(R66=0,"NO OFERTADO",IF(S66="NO CUMPLE", NO HABILITA,IF(R66&lt;=($E66*(1+$D$4)),"HABILITA","NO HABILITA")))</f>
        <v>NO OFERTADO</v>
      </c>
      <c r="U66" s="129">
        <f>'PRECIOS UNITARIOS'!J66</f>
        <v>0</v>
      </c>
      <c r="V66" s="251">
        <f>'EV TECNICA'!S66</f>
        <v>0</v>
      </c>
      <c r="W66" s="252" t="str">
        <f>+IF(U66=0,"NO OFERTADO",IF(V66="NO CUMPLE", NO HABILITA,IF(U66&lt;=($E66*(1+$D$4)),"HABILITA","NO HABILITA")))</f>
        <v>NO OFERTADO</v>
      </c>
      <c r="X66" s="129">
        <f>'PRECIOS UNITARIOS'!K66</f>
        <v>0</v>
      </c>
      <c r="Y66" s="251">
        <f>'EV TECNICA'!U66</f>
        <v>0</v>
      </c>
      <c r="Z66" s="252" t="str">
        <f>+IF(X66=0,"NO OFERTADO",IF(Y66="NO CUMPLE", NO HABILITA,IF(X66&lt;=($E66*(1+$D$4)),"HABILITA","NO HABILITA")))</f>
        <v>NO OFERTADO</v>
      </c>
      <c r="AA66" s="129">
        <f>'PRECIOS UNITARIOS'!L66</f>
        <v>69000</v>
      </c>
      <c r="AB66" s="251" t="str">
        <f>'EV TECNICA'!W66</f>
        <v xml:space="preserve">CUMPLE </v>
      </c>
      <c r="AC66" s="252" t="str">
        <f>+IF(AA66=0,"NO OFERTADO",IF(AB66="NO CUMPLE", NO HABILITA,IF(AA66&lt;=($E66*(1+$D$4)),"HABILITA","NO HABILITA")))</f>
        <v>HABILITA</v>
      </c>
      <c r="AD66" s="129">
        <f>'PRECIOS UNITARIOS'!M66</f>
        <v>0</v>
      </c>
      <c r="AE66" s="251">
        <f>'EV TECNICA'!Y66</f>
        <v>0</v>
      </c>
      <c r="AF66" s="252" t="str">
        <f>+IF(AD66=0,"NO OFERTADO",IF(AE66="NO CUMPLE", NO HABILITA,IF(AD66&lt;=($E66*(1+$D$4)),"HABILITA","NO HABILITA")))</f>
        <v>NO OFERTADO</v>
      </c>
      <c r="AG66" s="129">
        <f>'PRECIOS UNITARIOS'!N66</f>
        <v>0</v>
      </c>
      <c r="AH66" s="251">
        <f>'EV TECNICA'!AA66</f>
        <v>0</v>
      </c>
      <c r="AI66" s="252" t="str">
        <f>+IF(AG66=0,"NO OFERTADO",IF(AH66="NO CUMPLE", NO HABILITA,IF(AG66&lt;=($E66*(1+$D$4)),"HABILITA","NO HABILITA")))</f>
        <v>NO OFERTADO</v>
      </c>
      <c r="AJ66" s="129">
        <f>'PRECIOS UNITARIOS'!O66</f>
        <v>0</v>
      </c>
      <c r="AK66" s="251">
        <f>'EV TECNICA'!AC66</f>
        <v>0</v>
      </c>
      <c r="AL66" s="252" t="str">
        <f>+IF(AJ66=0,"NO OFERTADO",IF(AK66="NO CUMPLE", NO HABILITA,IF(AJ66&lt;=($E66*(1+$D$4)),"HABILITA","NO HABILITA")))</f>
        <v>NO OFERTADO</v>
      </c>
      <c r="AM66" s="129">
        <f>'PRECIOS UNITARIOS'!P66</f>
        <v>0</v>
      </c>
      <c r="AN66" s="251">
        <f>'EV TECNICA'!AE66</f>
        <v>0</v>
      </c>
      <c r="AO66" s="252" t="str">
        <f>+IF(AM66=0,"NO OFERTADO",IF(AN66="NO CUMPLE", NO HABILITA,IF(AM66&lt;=($E66*(1+$D$4)),"HABILITA","NO HABILITA")))</f>
        <v>NO OFERTADO</v>
      </c>
      <c r="AP66" s="129">
        <f>'PRECIOS UNITARIOS'!Q66</f>
        <v>0</v>
      </c>
      <c r="AQ66" s="251">
        <f>'EV TECNICA'!AG66</f>
        <v>0</v>
      </c>
      <c r="AR66" s="252" t="str">
        <f>+IF(AP66=0,"NO OFERTADO",IF(AQ66="NO CUMPLE", NO HABILITA,IF(AP66&lt;=($E66*(1+$D$4)),"HABILITA","NO HABILITA")))</f>
        <v>NO OFERTADO</v>
      </c>
      <c r="AS66" s="129">
        <f>'PRECIOS UNITARIOS'!R66</f>
        <v>0</v>
      </c>
      <c r="AT66" s="251">
        <f>'EV TECNICA'!AI66</f>
        <v>0</v>
      </c>
      <c r="AU66" s="252" t="str">
        <f>+IF(AS66=0,"NO OFERTADO",IF(AT66="NO CUMPLE", NO HABILITA,IF(AS66&lt;=($E66*(1+$D$4)),"HABILITA","NO HABILITA")))</f>
        <v>NO OFERTADO</v>
      </c>
      <c r="AV66" s="129">
        <f>'PRECIOS UNITARIOS'!S66</f>
        <v>0</v>
      </c>
      <c r="AW66" s="251">
        <f>'EV TECNICA'!AK66</f>
        <v>0</v>
      </c>
      <c r="AX66" s="252" t="str">
        <f>+IF(AV66=0,"NO OFERTADO",IF(AW66="NO CUMPLE", NO HABILITA,IF(AV66&lt;=($E66*(1+$D$4)),"HABILITA","NO HABILITA")))</f>
        <v>NO OFERTADO</v>
      </c>
      <c r="AY66" s="129">
        <f>'PRECIOS UNITARIOS'!T66</f>
        <v>0</v>
      </c>
      <c r="AZ66" s="251">
        <f>'EV TECNICA'!AM66</f>
        <v>0</v>
      </c>
      <c r="BA66" s="252" t="str">
        <f>+IF(AY66=0,"NO OFERTADO",IF(AZ66="NO CUMPLE", NO HABILITA,IF(AY66&lt;=($E66*(1+$D$4)),"HABILITA","NO HABILITA")))</f>
        <v>NO OFERTADO</v>
      </c>
      <c r="BB66" s="129">
        <f>'PRECIOS UNITARIOS'!U66</f>
        <v>0</v>
      </c>
      <c r="BC66" s="251">
        <f>'EV TECNICA'!AO66</f>
        <v>0</v>
      </c>
      <c r="BD66" s="252" t="str">
        <f>+IF(BB66=0,"NO OFERTADO",IF(BC66="NO CUMPLE", NO HABILITA,IF(BB66&lt;=($E66*(1+$D$4)),"HABILITA","NO HABILITA")))</f>
        <v>NO OFERTADO</v>
      </c>
      <c r="BE66" s="129">
        <f>'PRECIOS UNITARIOS'!V66</f>
        <v>0</v>
      </c>
      <c r="BF66" s="251">
        <f>'EV TECNICA'!AQ66</f>
        <v>0</v>
      </c>
      <c r="BG66" s="252" t="str">
        <f>+IF(BE66=0,"NO OFERTADO",IF(BF66="NO CUMPLE", NO HABILITA,IF(BE66&lt;=($E66*(1+$D$4)),"HABILITA","NO HABILITA")))</f>
        <v>NO OFERTADO</v>
      </c>
      <c r="BH66" s="129">
        <f>'PRECIOS UNITARIOS'!W66</f>
        <v>0</v>
      </c>
      <c r="BI66" s="251" t="str">
        <f>'EV TECNICA'!AS66</f>
        <v>NO CUMPLE</v>
      </c>
      <c r="BJ66" s="252" t="s">
        <v>606</v>
      </c>
      <c r="BK66" s="129">
        <f>'PRECIOS UNITARIOS'!X66</f>
        <v>0</v>
      </c>
      <c r="BL66" s="251">
        <f>'EV TECNICA'!AU66</f>
        <v>0</v>
      </c>
      <c r="BM66" s="252" t="str">
        <f>+IF(BK66=0,"NO OFERTADO",IF(BL66="NO CUMPLE", NO HABILITA,IF(BK66&lt;=($E66*(1+$D$4)),"HABILITA","NO HABILITA")))</f>
        <v>NO OFERTADO</v>
      </c>
      <c r="BN66" s="129">
        <f>'PRECIOS UNITARIOS'!Y66</f>
        <v>0</v>
      </c>
      <c r="BO66" s="251">
        <f>'EV TECNICA'!AW66</f>
        <v>0</v>
      </c>
      <c r="BP66" s="252" t="str">
        <f>+IF(BN66=0,"NO OFERTADO",IF(BO66="NO CUMPLE", NO HABILITA,IF(BN66&lt;=($E66*(1+$D$4)),"HABILITA","NO HABILITA")))</f>
        <v>NO OFERTADO</v>
      </c>
      <c r="BQ66" s="129">
        <f>'PRECIOS UNITARIOS'!Z66</f>
        <v>0</v>
      </c>
      <c r="BR66" s="251">
        <f>'EV TECNICA'!AY66</f>
        <v>0</v>
      </c>
      <c r="BS66" s="252" t="str">
        <f>+IF(BQ66=0,"NO OFERTADO",IF(BR66="NO CUMPLE", NO HABILITA,IF(BQ66&lt;=($E66*(1+$D$4)),"HABILITA","NO HABILITA")))</f>
        <v>NO OFERTADO</v>
      </c>
      <c r="BT66" s="129">
        <f>'PRECIOS UNITARIOS'!AA66</f>
        <v>0</v>
      </c>
      <c r="BU66" s="251">
        <f>'EV TECNICA'!BA66</f>
        <v>0</v>
      </c>
      <c r="BV66" s="252" t="str">
        <f>+IF(BT66=0,"NO OFERTADO",IF(BU66="NO CUMPLE", NO HABILITA,IF(BT66&lt;=($E66*(1+$D$4)),"HABILITA","NO HABILITA")))</f>
        <v>NO OFERTADO</v>
      </c>
      <c r="BW66" s="129">
        <f>'PRECIOS UNITARIOS'!AB66</f>
        <v>0</v>
      </c>
      <c r="BX66" s="251">
        <f>'EV TECNICA'!BC66</f>
        <v>0</v>
      </c>
      <c r="BY66" s="252" t="str">
        <f>+IF(BW66=0,"NO OFERTADO",IF(BX66="NO CUMPLE", NO HABILITA,IF(BW66&lt;=($E66*(1+$D$4)),"HABILITA","NO HABILITA")))</f>
        <v>NO OFERTADO</v>
      </c>
      <c r="BZ66" s="129">
        <f>'PRECIOS UNITARIOS'!AC66</f>
        <v>0</v>
      </c>
      <c r="CA66" s="251">
        <f>'EV TECNICA'!BE66</f>
        <v>0</v>
      </c>
      <c r="CB66" s="252" t="str">
        <f>+IF(BZ66=0,"NO OFERTADO",IF(CA66="NO CUMPLE", NO HABILITA,IF(BZ66&lt;=($E66*(1+$D$4)),"HABILITA","NO HABILITA")))</f>
        <v>NO OFERTADO</v>
      </c>
      <c r="CC66" s="129">
        <f>'PRECIOS UNITARIOS'!AD66</f>
        <v>0</v>
      </c>
      <c r="CD66" s="251">
        <f>'EV TECNICA'!BG66</f>
        <v>0</v>
      </c>
      <c r="CE66" s="252" t="str">
        <f>+IF(CC66=0,"NO OFERTADO",IF(CD66="NO CUMPLE", NO HABILITA,IF(CC66&lt;=($E66*(1+$D$4)),"HABILITA","NO HABILITA")))</f>
        <v>NO OFERTADO</v>
      </c>
      <c r="CF66" s="129">
        <f>'PRECIOS UNITARIOS'!AE66</f>
        <v>0</v>
      </c>
      <c r="CG66" s="251">
        <f>'EV TECNICA'!BI66</f>
        <v>0</v>
      </c>
      <c r="CH66" s="252" t="str">
        <f>+IF(CF66=0,"NO OFERTADO",IF(CG66="NO CUMPLE", NO HABILITA,IF(CF66&lt;=($E66*(1+$D$4)),"HABILITA","NO HABILITA")))</f>
        <v>NO OFERTADO</v>
      </c>
    </row>
    <row r="67" spans="1:86" s="40" customFormat="1" ht="25.5" x14ac:dyDescent="0.2">
      <c r="A67" s="103">
        <v>58</v>
      </c>
      <c r="B67" s="202" t="s">
        <v>126</v>
      </c>
      <c r="C67" s="121" t="s">
        <v>127</v>
      </c>
      <c r="D67" s="146">
        <v>1</v>
      </c>
      <c r="E67" s="25">
        <v>246348.08800000002</v>
      </c>
      <c r="F67" s="129">
        <f>'PRECIOS UNITARIOS'!E67</f>
        <v>0</v>
      </c>
      <c r="G67" s="251">
        <f>'EV TECNICA'!I67</f>
        <v>0</v>
      </c>
      <c r="H67" s="252" t="str">
        <f>+IF(F67=0,"NO OFERTADO",IF(G67="NO CUMPLE", NO HABILITA,IF(F67&lt;=($E67*(1+$D$4)),"HABILITA","NO HABILITA")))</f>
        <v>NO OFERTADO</v>
      </c>
      <c r="I67" s="129">
        <f>'PRECIOS UNITARIOS'!F67</f>
        <v>0</v>
      </c>
      <c r="J67" s="251">
        <f>'EV TECNICA'!K67</f>
        <v>0</v>
      </c>
      <c r="K67" s="252" t="str">
        <f>+IF(I67=0,"NO OFERTADO",IF(J67="NO CUMPLE", NO HABILITA,IF(I67&lt;=($E67*(1+$D$4)),"HABILITA","NO HABILITA")))</f>
        <v>NO OFERTADO</v>
      </c>
      <c r="L67" s="129">
        <f>'PRECIOS UNITARIOS'!G67</f>
        <v>0</v>
      </c>
      <c r="M67" s="251">
        <f>'EV TECNICA'!M67</f>
        <v>0</v>
      </c>
      <c r="N67" s="252" t="str">
        <f>+IF(L67=0,"NO OFERTADO",IF(M67="NO CUMPLE", NO HABILITA,IF(L67&lt;=($E67*(1+$D$4)),"HABILITA","NO HABILITA")))</f>
        <v>NO OFERTADO</v>
      </c>
      <c r="O67" s="129">
        <f>'PRECIOS UNITARIOS'!H67</f>
        <v>0</v>
      </c>
      <c r="P67" s="251">
        <f>'EV TECNICA'!O67</f>
        <v>0</v>
      </c>
      <c r="Q67" s="252" t="str">
        <f>+IF(O67=0,"NO OFERTADO",IF(P67="NO CUMPLE", NO HABILITA,IF(O67&lt;=($E67*(1+$D$4)),"HABILITA","NO HABILITA")))</f>
        <v>NO OFERTADO</v>
      </c>
      <c r="R67" s="129">
        <f>'PRECIOS UNITARIOS'!I67</f>
        <v>0</v>
      </c>
      <c r="S67" s="251">
        <f>'EV TECNICA'!Q67</f>
        <v>0</v>
      </c>
      <c r="T67" s="252" t="str">
        <f>+IF(R67=0,"NO OFERTADO",IF(S67="NO CUMPLE", NO HABILITA,IF(R67&lt;=($E67*(1+$D$4)),"HABILITA","NO HABILITA")))</f>
        <v>NO OFERTADO</v>
      </c>
      <c r="U67" s="129">
        <f>'PRECIOS UNITARIOS'!J67</f>
        <v>0</v>
      </c>
      <c r="V67" s="251">
        <f>'EV TECNICA'!S67</f>
        <v>0</v>
      </c>
      <c r="W67" s="252" t="str">
        <f>+IF(U67=0,"NO OFERTADO",IF(V67="NO CUMPLE", NO HABILITA,IF(U67&lt;=($E67*(1+$D$4)),"HABILITA","NO HABILITA")))</f>
        <v>NO OFERTADO</v>
      </c>
      <c r="X67" s="129">
        <f>'PRECIOS UNITARIOS'!K67</f>
        <v>0</v>
      </c>
      <c r="Y67" s="251">
        <f>'EV TECNICA'!U67</f>
        <v>0</v>
      </c>
      <c r="Z67" s="252" t="str">
        <f>+IF(X67=0,"NO OFERTADO",IF(Y67="NO CUMPLE", NO HABILITA,IF(X67&lt;=($E67*(1+$D$4)),"HABILITA","NO HABILITA")))</f>
        <v>NO OFERTADO</v>
      </c>
      <c r="AA67" s="129">
        <f>'PRECIOS UNITARIOS'!L67</f>
        <v>0</v>
      </c>
      <c r="AB67" s="251">
        <f>'EV TECNICA'!W67</f>
        <v>0</v>
      </c>
      <c r="AC67" s="252" t="str">
        <f>+IF(AA67=0,"NO OFERTADO",IF(AB67="NO CUMPLE", NO HABILITA,IF(AA67&lt;=($E67*(1+$D$4)),"HABILITA","NO HABILITA")))</f>
        <v>NO OFERTADO</v>
      </c>
      <c r="AD67" s="129">
        <f>'PRECIOS UNITARIOS'!M67</f>
        <v>0</v>
      </c>
      <c r="AE67" s="251">
        <f>'EV TECNICA'!Y67</f>
        <v>0</v>
      </c>
      <c r="AF67" s="252" t="str">
        <f>+IF(AD67=0,"NO OFERTADO",IF(AE67="NO CUMPLE", NO HABILITA,IF(AD67&lt;=($E67*(1+$D$4)),"HABILITA","NO HABILITA")))</f>
        <v>NO OFERTADO</v>
      </c>
      <c r="AG67" s="129">
        <f>'PRECIOS UNITARIOS'!N67</f>
        <v>0</v>
      </c>
      <c r="AH67" s="251">
        <f>'EV TECNICA'!AA67</f>
        <v>0</v>
      </c>
      <c r="AI67" s="252" t="str">
        <f>+IF(AG67=0,"NO OFERTADO",IF(AH67="NO CUMPLE", NO HABILITA,IF(AG67&lt;=($E67*(1+$D$4)),"HABILITA","NO HABILITA")))</f>
        <v>NO OFERTADO</v>
      </c>
      <c r="AJ67" s="129">
        <f>'PRECIOS UNITARIOS'!O67</f>
        <v>0</v>
      </c>
      <c r="AK67" s="251">
        <f>'EV TECNICA'!AC67</f>
        <v>0</v>
      </c>
      <c r="AL67" s="252" t="str">
        <f>+IF(AJ67=0,"NO OFERTADO",IF(AK67="NO CUMPLE", NO HABILITA,IF(AJ67&lt;=($E67*(1+$D$4)),"HABILITA","NO HABILITA")))</f>
        <v>NO OFERTADO</v>
      </c>
      <c r="AM67" s="129">
        <f>'PRECIOS UNITARIOS'!P67</f>
        <v>0</v>
      </c>
      <c r="AN67" s="251">
        <f>'EV TECNICA'!AE67</f>
        <v>0</v>
      </c>
      <c r="AO67" s="252" t="str">
        <f>+IF(AM67=0,"NO OFERTADO",IF(AN67="NO CUMPLE", NO HABILITA,IF(AM67&lt;=($E67*(1+$D$4)),"HABILITA","NO HABILITA")))</f>
        <v>NO OFERTADO</v>
      </c>
      <c r="AP67" s="129">
        <f>'PRECIOS UNITARIOS'!Q67</f>
        <v>0</v>
      </c>
      <c r="AQ67" s="251">
        <f>'EV TECNICA'!AG67</f>
        <v>0</v>
      </c>
      <c r="AR67" s="252" t="str">
        <f>+IF(AP67=0,"NO OFERTADO",IF(AQ67="NO CUMPLE", NO HABILITA,IF(AP67&lt;=($E67*(1+$D$4)),"HABILITA","NO HABILITA")))</f>
        <v>NO OFERTADO</v>
      </c>
      <c r="AS67" s="129">
        <f>'PRECIOS UNITARIOS'!R67</f>
        <v>0</v>
      </c>
      <c r="AT67" s="251">
        <f>'EV TECNICA'!AI67</f>
        <v>0</v>
      </c>
      <c r="AU67" s="252" t="str">
        <f>+IF(AS67=0,"NO OFERTADO",IF(AT67="NO CUMPLE", NO HABILITA,IF(AS67&lt;=($E67*(1+$D$4)),"HABILITA","NO HABILITA")))</f>
        <v>NO OFERTADO</v>
      </c>
      <c r="AV67" s="129">
        <f>'PRECIOS UNITARIOS'!S67</f>
        <v>0</v>
      </c>
      <c r="AW67" s="251">
        <f>'EV TECNICA'!AK67</f>
        <v>0</v>
      </c>
      <c r="AX67" s="252" t="str">
        <f>+IF(AV67=0,"NO OFERTADO",IF(AW67="NO CUMPLE", NO HABILITA,IF(AV67&lt;=($E67*(1+$D$4)),"HABILITA","NO HABILITA")))</f>
        <v>NO OFERTADO</v>
      </c>
      <c r="AY67" s="129">
        <f>'PRECIOS UNITARIOS'!T67</f>
        <v>0</v>
      </c>
      <c r="AZ67" s="251">
        <f>'EV TECNICA'!AM67</f>
        <v>0</v>
      </c>
      <c r="BA67" s="252" t="str">
        <f>+IF(AY67=0,"NO OFERTADO",IF(AZ67="NO CUMPLE", NO HABILITA,IF(AY67&lt;=($E67*(1+$D$4)),"HABILITA","NO HABILITA")))</f>
        <v>NO OFERTADO</v>
      </c>
      <c r="BB67" s="129">
        <f>'PRECIOS UNITARIOS'!U67</f>
        <v>0</v>
      </c>
      <c r="BC67" s="251">
        <f>'EV TECNICA'!AO67</f>
        <v>0</v>
      </c>
      <c r="BD67" s="252" t="str">
        <f>+IF(BB67=0,"NO OFERTADO",IF(BC67="NO CUMPLE", NO HABILITA,IF(BB67&lt;=($E67*(1+$D$4)),"HABILITA","NO HABILITA")))</f>
        <v>NO OFERTADO</v>
      </c>
      <c r="BE67" s="129">
        <f>'PRECIOS UNITARIOS'!V67</f>
        <v>0</v>
      </c>
      <c r="BF67" s="251">
        <f>'EV TECNICA'!AQ67</f>
        <v>0</v>
      </c>
      <c r="BG67" s="252" t="str">
        <f>+IF(BE67=0,"NO OFERTADO",IF(BF67="NO CUMPLE", NO HABILITA,IF(BE67&lt;=($E67*(1+$D$4)),"HABILITA","NO HABILITA")))</f>
        <v>NO OFERTADO</v>
      </c>
      <c r="BH67" s="129">
        <f>'PRECIOS UNITARIOS'!W67</f>
        <v>294000</v>
      </c>
      <c r="BI67" s="251" t="str">
        <f>'EV TECNICA'!AS67</f>
        <v>CUMPLE</v>
      </c>
      <c r="BJ67" s="252" t="str">
        <f>+IF(BH67=0,"NO OFERTADO",IF(BI67="NO CUMPLE", NO HABILITA,IF(BH67&lt;=($E67*(1+$D$4)),"HABILITA","NO HABILITA")))</f>
        <v>HABILITA</v>
      </c>
      <c r="BK67" s="129">
        <f>'PRECIOS UNITARIOS'!X67</f>
        <v>0</v>
      </c>
      <c r="BL67" s="251">
        <f>'EV TECNICA'!AU67</f>
        <v>0</v>
      </c>
      <c r="BM67" s="252" t="str">
        <f>+IF(BK67=0,"NO OFERTADO",IF(BL67="NO CUMPLE", NO HABILITA,IF(BK67&lt;=($E67*(1+$D$4)),"HABILITA","NO HABILITA")))</f>
        <v>NO OFERTADO</v>
      </c>
      <c r="BN67" s="129">
        <f>'PRECIOS UNITARIOS'!Y67</f>
        <v>0</v>
      </c>
      <c r="BO67" s="251">
        <f>'EV TECNICA'!AW67</f>
        <v>0</v>
      </c>
      <c r="BP67" s="252" t="str">
        <f>+IF(BN67=0,"NO OFERTADO",IF(BO67="NO CUMPLE", NO HABILITA,IF(BN67&lt;=($E67*(1+$D$4)),"HABILITA","NO HABILITA")))</f>
        <v>NO OFERTADO</v>
      </c>
      <c r="BQ67" s="129">
        <f>'PRECIOS UNITARIOS'!Z67</f>
        <v>0</v>
      </c>
      <c r="BR67" s="251">
        <f>'EV TECNICA'!AY67</f>
        <v>0</v>
      </c>
      <c r="BS67" s="252" t="str">
        <f>+IF(BQ67=0,"NO OFERTADO",IF(BR67="NO CUMPLE", NO HABILITA,IF(BQ67&lt;=($E67*(1+$D$4)),"HABILITA","NO HABILITA")))</f>
        <v>NO OFERTADO</v>
      </c>
      <c r="BT67" s="129">
        <f>'PRECIOS UNITARIOS'!AA67</f>
        <v>0</v>
      </c>
      <c r="BU67" s="251">
        <f>'EV TECNICA'!BA67</f>
        <v>0</v>
      </c>
      <c r="BV67" s="252" t="str">
        <f>+IF(BT67=0,"NO OFERTADO",IF(BU67="NO CUMPLE", NO HABILITA,IF(BT67&lt;=($E67*(1+$D$4)),"HABILITA","NO HABILITA")))</f>
        <v>NO OFERTADO</v>
      </c>
      <c r="BW67" s="129">
        <f>'PRECIOS UNITARIOS'!AB67</f>
        <v>0</v>
      </c>
      <c r="BX67" s="251">
        <f>'EV TECNICA'!BC67</f>
        <v>0</v>
      </c>
      <c r="BY67" s="252" t="str">
        <f>+IF(BW67=0,"NO OFERTADO",IF(BX67="NO CUMPLE", NO HABILITA,IF(BW67&lt;=($E67*(1+$D$4)),"HABILITA","NO HABILITA")))</f>
        <v>NO OFERTADO</v>
      </c>
      <c r="BZ67" s="129">
        <f>'PRECIOS UNITARIOS'!AC67</f>
        <v>0</v>
      </c>
      <c r="CA67" s="251">
        <f>'EV TECNICA'!BE67</f>
        <v>0</v>
      </c>
      <c r="CB67" s="252" t="str">
        <f>+IF(BZ67=0,"NO OFERTADO",IF(CA67="NO CUMPLE", NO HABILITA,IF(BZ67&lt;=($E67*(1+$D$4)),"HABILITA","NO HABILITA")))</f>
        <v>NO OFERTADO</v>
      </c>
      <c r="CC67" s="129">
        <f>'PRECIOS UNITARIOS'!AD67</f>
        <v>0</v>
      </c>
      <c r="CD67" s="251">
        <f>'EV TECNICA'!BG67</f>
        <v>0</v>
      </c>
      <c r="CE67" s="252" t="str">
        <f>+IF(CC67=0,"NO OFERTADO",IF(CD67="NO CUMPLE", NO HABILITA,IF(CC67&lt;=($E67*(1+$D$4)),"HABILITA","NO HABILITA")))</f>
        <v>NO OFERTADO</v>
      </c>
      <c r="CF67" s="129">
        <f>'PRECIOS UNITARIOS'!AE67</f>
        <v>0</v>
      </c>
      <c r="CG67" s="251">
        <f>'EV TECNICA'!BI67</f>
        <v>0</v>
      </c>
      <c r="CH67" s="252" t="str">
        <f>+IF(CF67=0,"NO OFERTADO",IF(CG67="NO CUMPLE", NO HABILITA,IF(CF67&lt;=($E67*(1+$D$4)),"HABILITA","NO HABILITA")))</f>
        <v>NO OFERTADO</v>
      </c>
    </row>
    <row r="68" spans="1:86" s="40" customFormat="1" ht="25.5" x14ac:dyDescent="0.2">
      <c r="A68" s="103">
        <v>59</v>
      </c>
      <c r="B68" s="202" t="s">
        <v>128</v>
      </c>
      <c r="C68" s="121" t="s">
        <v>127</v>
      </c>
      <c r="D68" s="146">
        <v>1</v>
      </c>
      <c r="E68" s="25">
        <v>360723.98600000003</v>
      </c>
      <c r="F68" s="129">
        <f>'PRECIOS UNITARIOS'!E68</f>
        <v>0</v>
      </c>
      <c r="G68" s="251">
        <f>'EV TECNICA'!I68</f>
        <v>0</v>
      </c>
      <c r="H68" s="252" t="str">
        <f>+IF(F68=0,"NO OFERTADO",IF(G68="NO CUMPLE", NO HABILITA,IF(F68&lt;=($E68*(1+$D$4)),"HABILITA","NO HABILITA")))</f>
        <v>NO OFERTADO</v>
      </c>
      <c r="I68" s="129">
        <f>'PRECIOS UNITARIOS'!F68</f>
        <v>0</v>
      </c>
      <c r="J68" s="251">
        <f>'EV TECNICA'!K68</f>
        <v>0</v>
      </c>
      <c r="K68" s="252" t="str">
        <f>+IF(I68=0,"NO OFERTADO",IF(J68="NO CUMPLE", NO HABILITA,IF(I68&lt;=($E68*(1+$D$4)),"HABILITA","NO HABILITA")))</f>
        <v>NO OFERTADO</v>
      </c>
      <c r="L68" s="129">
        <f>'PRECIOS UNITARIOS'!G68</f>
        <v>0</v>
      </c>
      <c r="M68" s="251">
        <f>'EV TECNICA'!M68</f>
        <v>0</v>
      </c>
      <c r="N68" s="252" t="str">
        <f>+IF(L68=0,"NO OFERTADO",IF(M68="NO CUMPLE", NO HABILITA,IF(L68&lt;=($E68*(1+$D$4)),"HABILITA","NO HABILITA")))</f>
        <v>NO OFERTADO</v>
      </c>
      <c r="O68" s="129">
        <f>'PRECIOS UNITARIOS'!H68</f>
        <v>0</v>
      </c>
      <c r="P68" s="251">
        <f>'EV TECNICA'!O68</f>
        <v>0</v>
      </c>
      <c r="Q68" s="252" t="str">
        <f>+IF(O68=0,"NO OFERTADO",IF(P68="NO CUMPLE", NO HABILITA,IF(O68&lt;=($E68*(1+$D$4)),"HABILITA","NO HABILITA")))</f>
        <v>NO OFERTADO</v>
      </c>
      <c r="R68" s="129">
        <f>'PRECIOS UNITARIOS'!I68</f>
        <v>0</v>
      </c>
      <c r="S68" s="251">
        <f>'EV TECNICA'!Q68</f>
        <v>0</v>
      </c>
      <c r="T68" s="252" t="str">
        <f>+IF(R68=0,"NO OFERTADO",IF(S68="NO CUMPLE", NO HABILITA,IF(R68&lt;=($E68*(1+$D$4)),"HABILITA","NO HABILITA")))</f>
        <v>NO OFERTADO</v>
      </c>
      <c r="U68" s="129">
        <f>'PRECIOS UNITARIOS'!J68</f>
        <v>0</v>
      </c>
      <c r="V68" s="251">
        <f>'EV TECNICA'!S68</f>
        <v>0</v>
      </c>
      <c r="W68" s="252" t="str">
        <f>+IF(U68=0,"NO OFERTADO",IF(V68="NO CUMPLE", NO HABILITA,IF(U68&lt;=($E68*(1+$D$4)),"HABILITA","NO HABILITA")))</f>
        <v>NO OFERTADO</v>
      </c>
      <c r="X68" s="129">
        <f>'PRECIOS UNITARIOS'!K68</f>
        <v>0</v>
      </c>
      <c r="Y68" s="251">
        <f>'EV TECNICA'!U68</f>
        <v>0</v>
      </c>
      <c r="Z68" s="252" t="str">
        <f>+IF(X68=0,"NO OFERTADO",IF(Y68="NO CUMPLE", NO HABILITA,IF(X68&lt;=($E68*(1+$D$4)),"HABILITA","NO HABILITA")))</f>
        <v>NO OFERTADO</v>
      </c>
      <c r="AA68" s="129">
        <f>'PRECIOS UNITARIOS'!L68</f>
        <v>0</v>
      </c>
      <c r="AB68" s="251">
        <f>'EV TECNICA'!W68</f>
        <v>0</v>
      </c>
      <c r="AC68" s="252" t="str">
        <f>+IF(AA68=0,"NO OFERTADO",IF(AB68="NO CUMPLE", NO HABILITA,IF(AA68&lt;=($E68*(1+$D$4)),"HABILITA","NO HABILITA")))</f>
        <v>NO OFERTADO</v>
      </c>
      <c r="AD68" s="129">
        <f>'PRECIOS UNITARIOS'!M68</f>
        <v>0</v>
      </c>
      <c r="AE68" s="251">
        <f>'EV TECNICA'!Y68</f>
        <v>0</v>
      </c>
      <c r="AF68" s="252" t="str">
        <f>+IF(AD68=0,"NO OFERTADO",IF(AE68="NO CUMPLE", NO HABILITA,IF(AD68&lt;=($E68*(1+$D$4)),"HABILITA","NO HABILITA")))</f>
        <v>NO OFERTADO</v>
      </c>
      <c r="AG68" s="129">
        <f>'PRECIOS UNITARIOS'!N68</f>
        <v>0</v>
      </c>
      <c r="AH68" s="251">
        <f>'EV TECNICA'!AA68</f>
        <v>0</v>
      </c>
      <c r="AI68" s="252" t="str">
        <f>+IF(AG68=0,"NO OFERTADO",IF(AH68="NO CUMPLE", NO HABILITA,IF(AG68&lt;=($E68*(1+$D$4)),"HABILITA","NO HABILITA")))</f>
        <v>NO OFERTADO</v>
      </c>
      <c r="AJ68" s="129">
        <f>'PRECIOS UNITARIOS'!O68</f>
        <v>0</v>
      </c>
      <c r="AK68" s="251">
        <f>'EV TECNICA'!AC68</f>
        <v>0</v>
      </c>
      <c r="AL68" s="252" t="str">
        <f>+IF(AJ68=0,"NO OFERTADO",IF(AK68="NO CUMPLE", NO HABILITA,IF(AJ68&lt;=($E68*(1+$D$4)),"HABILITA","NO HABILITA")))</f>
        <v>NO OFERTADO</v>
      </c>
      <c r="AM68" s="129">
        <f>'PRECIOS UNITARIOS'!P68</f>
        <v>0</v>
      </c>
      <c r="AN68" s="251">
        <f>'EV TECNICA'!AE68</f>
        <v>0</v>
      </c>
      <c r="AO68" s="252" t="str">
        <f>+IF(AM68=0,"NO OFERTADO",IF(AN68="NO CUMPLE", NO HABILITA,IF(AM68&lt;=($E68*(1+$D$4)),"HABILITA","NO HABILITA")))</f>
        <v>NO OFERTADO</v>
      </c>
      <c r="AP68" s="129">
        <f>'PRECIOS UNITARIOS'!Q68</f>
        <v>0</v>
      </c>
      <c r="AQ68" s="251">
        <f>'EV TECNICA'!AG68</f>
        <v>0</v>
      </c>
      <c r="AR68" s="252" t="str">
        <f>+IF(AP68=0,"NO OFERTADO",IF(AQ68="NO CUMPLE", NO HABILITA,IF(AP68&lt;=($E68*(1+$D$4)),"HABILITA","NO HABILITA")))</f>
        <v>NO OFERTADO</v>
      </c>
      <c r="AS68" s="129">
        <f>'PRECIOS UNITARIOS'!R68</f>
        <v>0</v>
      </c>
      <c r="AT68" s="251">
        <f>'EV TECNICA'!AI68</f>
        <v>0</v>
      </c>
      <c r="AU68" s="252" t="str">
        <f>+IF(AS68=0,"NO OFERTADO",IF(AT68="NO CUMPLE", NO HABILITA,IF(AS68&lt;=($E68*(1+$D$4)),"HABILITA","NO HABILITA")))</f>
        <v>NO OFERTADO</v>
      </c>
      <c r="AV68" s="129">
        <f>'PRECIOS UNITARIOS'!S68</f>
        <v>0</v>
      </c>
      <c r="AW68" s="251">
        <f>'EV TECNICA'!AK68</f>
        <v>0</v>
      </c>
      <c r="AX68" s="252" t="str">
        <f>+IF(AV68=0,"NO OFERTADO",IF(AW68="NO CUMPLE", NO HABILITA,IF(AV68&lt;=($E68*(1+$D$4)),"HABILITA","NO HABILITA")))</f>
        <v>NO OFERTADO</v>
      </c>
      <c r="AY68" s="129">
        <f>'PRECIOS UNITARIOS'!T68</f>
        <v>0</v>
      </c>
      <c r="AZ68" s="251">
        <f>'EV TECNICA'!AM68</f>
        <v>0</v>
      </c>
      <c r="BA68" s="252" t="str">
        <f>+IF(AY68=0,"NO OFERTADO",IF(AZ68="NO CUMPLE", NO HABILITA,IF(AY68&lt;=($E68*(1+$D$4)),"HABILITA","NO HABILITA")))</f>
        <v>NO OFERTADO</v>
      </c>
      <c r="BB68" s="129">
        <f>'PRECIOS UNITARIOS'!U68</f>
        <v>0</v>
      </c>
      <c r="BC68" s="251">
        <f>'EV TECNICA'!AO68</f>
        <v>0</v>
      </c>
      <c r="BD68" s="252" t="str">
        <f>+IF(BB68=0,"NO OFERTADO",IF(BC68="NO CUMPLE", NO HABILITA,IF(BB68&lt;=($E68*(1+$D$4)),"HABILITA","NO HABILITA")))</f>
        <v>NO OFERTADO</v>
      </c>
      <c r="BE68" s="129">
        <f>'PRECIOS UNITARIOS'!V68</f>
        <v>0</v>
      </c>
      <c r="BF68" s="251">
        <f>'EV TECNICA'!AQ68</f>
        <v>0</v>
      </c>
      <c r="BG68" s="252" t="str">
        <f>+IF(BE68=0,"NO OFERTADO",IF(BF68="NO CUMPLE", NO HABILITA,IF(BE68&lt;=($E68*(1+$D$4)),"HABILITA","NO HABILITA")))</f>
        <v>NO OFERTADO</v>
      </c>
      <c r="BH68" s="129">
        <f>'PRECIOS UNITARIOS'!W68</f>
        <v>0</v>
      </c>
      <c r="BI68" s="251" t="str">
        <f>'EV TECNICA'!AS68</f>
        <v>NO CUMPLE</v>
      </c>
      <c r="BJ68" s="252" t="s">
        <v>606</v>
      </c>
      <c r="BK68" s="129">
        <f>'PRECIOS UNITARIOS'!X68</f>
        <v>0</v>
      </c>
      <c r="BL68" s="251">
        <f>'EV TECNICA'!AU68</f>
        <v>0</v>
      </c>
      <c r="BM68" s="252" t="str">
        <f>+IF(BK68=0,"NO OFERTADO",IF(BL68="NO CUMPLE", NO HABILITA,IF(BK68&lt;=($E68*(1+$D$4)),"HABILITA","NO HABILITA")))</f>
        <v>NO OFERTADO</v>
      </c>
      <c r="BN68" s="129">
        <f>'PRECIOS UNITARIOS'!Y68</f>
        <v>0</v>
      </c>
      <c r="BO68" s="251">
        <f>'EV TECNICA'!AW68</f>
        <v>0</v>
      </c>
      <c r="BP68" s="252" t="str">
        <f>+IF(BN68=0,"NO OFERTADO",IF(BO68="NO CUMPLE", NO HABILITA,IF(BN68&lt;=($E68*(1+$D$4)),"HABILITA","NO HABILITA")))</f>
        <v>NO OFERTADO</v>
      </c>
      <c r="BQ68" s="129">
        <f>'PRECIOS UNITARIOS'!Z68</f>
        <v>0</v>
      </c>
      <c r="BR68" s="251">
        <f>'EV TECNICA'!AY68</f>
        <v>0</v>
      </c>
      <c r="BS68" s="252" t="str">
        <f>+IF(BQ68=0,"NO OFERTADO",IF(BR68="NO CUMPLE", NO HABILITA,IF(BQ68&lt;=($E68*(1+$D$4)),"HABILITA","NO HABILITA")))</f>
        <v>NO OFERTADO</v>
      </c>
      <c r="BT68" s="129">
        <f>'PRECIOS UNITARIOS'!AA68</f>
        <v>0</v>
      </c>
      <c r="BU68" s="251">
        <f>'EV TECNICA'!BA68</f>
        <v>0</v>
      </c>
      <c r="BV68" s="252" t="str">
        <f>+IF(BT68=0,"NO OFERTADO",IF(BU68="NO CUMPLE", NO HABILITA,IF(BT68&lt;=($E68*(1+$D$4)),"HABILITA","NO HABILITA")))</f>
        <v>NO OFERTADO</v>
      </c>
      <c r="BW68" s="129">
        <f>'PRECIOS UNITARIOS'!AB68</f>
        <v>0</v>
      </c>
      <c r="BX68" s="251">
        <f>'EV TECNICA'!BC68</f>
        <v>0</v>
      </c>
      <c r="BY68" s="252" t="str">
        <f>+IF(BW68=0,"NO OFERTADO",IF(BX68="NO CUMPLE", NO HABILITA,IF(BW68&lt;=($E68*(1+$D$4)),"HABILITA","NO HABILITA")))</f>
        <v>NO OFERTADO</v>
      </c>
      <c r="BZ68" s="129">
        <f>'PRECIOS UNITARIOS'!AC68</f>
        <v>0</v>
      </c>
      <c r="CA68" s="251">
        <f>'EV TECNICA'!BE68</f>
        <v>0</v>
      </c>
      <c r="CB68" s="252" t="str">
        <f>+IF(BZ68=0,"NO OFERTADO",IF(CA68="NO CUMPLE", NO HABILITA,IF(BZ68&lt;=($E68*(1+$D$4)),"HABILITA","NO HABILITA")))</f>
        <v>NO OFERTADO</v>
      </c>
      <c r="CC68" s="129">
        <f>'PRECIOS UNITARIOS'!AD68</f>
        <v>0</v>
      </c>
      <c r="CD68" s="251">
        <f>'EV TECNICA'!BG68</f>
        <v>0</v>
      </c>
      <c r="CE68" s="252" t="str">
        <f>+IF(CC68=0,"NO OFERTADO",IF(CD68="NO CUMPLE", NO HABILITA,IF(CC68&lt;=($E68*(1+$D$4)),"HABILITA","NO HABILITA")))</f>
        <v>NO OFERTADO</v>
      </c>
      <c r="CF68" s="129">
        <f>'PRECIOS UNITARIOS'!AE68</f>
        <v>0</v>
      </c>
      <c r="CG68" s="251">
        <f>'EV TECNICA'!BI68</f>
        <v>0</v>
      </c>
      <c r="CH68" s="252" t="str">
        <f>+IF(CF68=0,"NO OFERTADO",IF(CG68="NO CUMPLE", NO HABILITA,IF(CF68&lt;=($E68*(1+$D$4)),"HABILITA","NO HABILITA")))</f>
        <v>NO OFERTADO</v>
      </c>
    </row>
    <row r="69" spans="1:86" s="40" customFormat="1" ht="25.5" x14ac:dyDescent="0.2">
      <c r="A69" s="103">
        <v>60</v>
      </c>
      <c r="B69" s="202" t="s">
        <v>129</v>
      </c>
      <c r="C69" s="121" t="s">
        <v>127</v>
      </c>
      <c r="D69" s="146">
        <v>1</v>
      </c>
      <c r="E69" s="25">
        <v>237000</v>
      </c>
      <c r="F69" s="129">
        <f>'PRECIOS UNITARIOS'!E69</f>
        <v>0</v>
      </c>
      <c r="G69" s="251">
        <f>'EV TECNICA'!I69</f>
        <v>0</v>
      </c>
      <c r="H69" s="252" t="str">
        <f>+IF(F69=0,"NO OFERTADO",IF(G69="NO CUMPLE", NO HABILITA,IF(F69&lt;=($E69*(1+$D$4)),"HABILITA","NO HABILITA")))</f>
        <v>NO OFERTADO</v>
      </c>
      <c r="I69" s="129">
        <f>'PRECIOS UNITARIOS'!F69</f>
        <v>0</v>
      </c>
      <c r="J69" s="251">
        <f>'EV TECNICA'!K69</f>
        <v>0</v>
      </c>
      <c r="K69" s="252" t="str">
        <f>+IF(I69=0,"NO OFERTADO",IF(J69="NO CUMPLE", NO HABILITA,IF(I69&lt;=($E69*(1+$D$4)),"HABILITA","NO HABILITA")))</f>
        <v>NO OFERTADO</v>
      </c>
      <c r="L69" s="129">
        <f>'PRECIOS UNITARIOS'!G69</f>
        <v>0</v>
      </c>
      <c r="M69" s="251">
        <f>'EV TECNICA'!M69</f>
        <v>0</v>
      </c>
      <c r="N69" s="252" t="str">
        <f>+IF(L69=0,"NO OFERTADO",IF(M69="NO CUMPLE", NO HABILITA,IF(L69&lt;=($E69*(1+$D$4)),"HABILITA","NO HABILITA")))</f>
        <v>NO OFERTADO</v>
      </c>
      <c r="O69" s="129">
        <f>'PRECIOS UNITARIOS'!H69</f>
        <v>0</v>
      </c>
      <c r="P69" s="251">
        <f>'EV TECNICA'!O69</f>
        <v>0</v>
      </c>
      <c r="Q69" s="252" t="str">
        <f>+IF(O69=0,"NO OFERTADO",IF(P69="NO CUMPLE", NO HABILITA,IF(O69&lt;=($E69*(1+$D$4)),"HABILITA","NO HABILITA")))</f>
        <v>NO OFERTADO</v>
      </c>
      <c r="R69" s="129">
        <f>'PRECIOS UNITARIOS'!I69</f>
        <v>0</v>
      </c>
      <c r="S69" s="251">
        <f>'EV TECNICA'!Q69</f>
        <v>0</v>
      </c>
      <c r="T69" s="252" t="str">
        <f>+IF(R69=0,"NO OFERTADO",IF(S69="NO CUMPLE", NO HABILITA,IF(R69&lt;=($E69*(1+$D$4)),"HABILITA","NO HABILITA")))</f>
        <v>NO OFERTADO</v>
      </c>
      <c r="U69" s="129">
        <f>'PRECIOS UNITARIOS'!J69</f>
        <v>0</v>
      </c>
      <c r="V69" s="251">
        <f>'EV TECNICA'!S69</f>
        <v>0</v>
      </c>
      <c r="W69" s="252" t="str">
        <f>+IF(U69=0,"NO OFERTADO",IF(V69="NO CUMPLE", NO HABILITA,IF(U69&lt;=($E69*(1+$D$4)),"HABILITA","NO HABILITA")))</f>
        <v>NO OFERTADO</v>
      </c>
      <c r="X69" s="129">
        <f>'PRECIOS UNITARIOS'!K69</f>
        <v>0</v>
      </c>
      <c r="Y69" s="251">
        <f>'EV TECNICA'!U69</f>
        <v>0</v>
      </c>
      <c r="Z69" s="252" t="str">
        <f>+IF(X69=0,"NO OFERTADO",IF(Y69="NO CUMPLE", NO HABILITA,IF(X69&lt;=($E69*(1+$D$4)),"HABILITA","NO HABILITA")))</f>
        <v>NO OFERTADO</v>
      </c>
      <c r="AA69" s="129">
        <f>'PRECIOS UNITARIOS'!L69</f>
        <v>237000</v>
      </c>
      <c r="AB69" s="251" t="str">
        <f>'EV TECNICA'!W69</f>
        <v xml:space="preserve">CUMPLE </v>
      </c>
      <c r="AC69" s="252" t="str">
        <f>+IF(AA69=0,"NO OFERTADO",IF(AB69="NO CUMPLE", NO HABILITA,IF(AA69&lt;=($E69*(1+$D$4)),"HABILITA","NO HABILITA")))</f>
        <v>HABILITA</v>
      </c>
      <c r="AD69" s="129">
        <f>'PRECIOS UNITARIOS'!M69</f>
        <v>0</v>
      </c>
      <c r="AE69" s="251">
        <f>'EV TECNICA'!Y69</f>
        <v>0</v>
      </c>
      <c r="AF69" s="252" t="str">
        <f>+IF(AD69=0,"NO OFERTADO",IF(AE69="NO CUMPLE", NO HABILITA,IF(AD69&lt;=($E69*(1+$D$4)),"HABILITA","NO HABILITA")))</f>
        <v>NO OFERTADO</v>
      </c>
      <c r="AG69" s="129">
        <f>'PRECIOS UNITARIOS'!N69</f>
        <v>0</v>
      </c>
      <c r="AH69" s="251">
        <f>'EV TECNICA'!AA69</f>
        <v>0</v>
      </c>
      <c r="AI69" s="252" t="str">
        <f>+IF(AG69=0,"NO OFERTADO",IF(AH69="NO CUMPLE", NO HABILITA,IF(AG69&lt;=($E69*(1+$D$4)),"HABILITA","NO HABILITA")))</f>
        <v>NO OFERTADO</v>
      </c>
      <c r="AJ69" s="129">
        <f>'PRECIOS UNITARIOS'!O69</f>
        <v>0</v>
      </c>
      <c r="AK69" s="251">
        <f>'EV TECNICA'!AC69</f>
        <v>0</v>
      </c>
      <c r="AL69" s="252" t="str">
        <f>+IF(AJ69=0,"NO OFERTADO",IF(AK69="NO CUMPLE", NO HABILITA,IF(AJ69&lt;=($E69*(1+$D$4)),"HABILITA","NO HABILITA")))</f>
        <v>NO OFERTADO</v>
      </c>
      <c r="AM69" s="129">
        <f>'PRECIOS UNITARIOS'!P69</f>
        <v>0</v>
      </c>
      <c r="AN69" s="251">
        <f>'EV TECNICA'!AE69</f>
        <v>0</v>
      </c>
      <c r="AO69" s="252" t="str">
        <f>+IF(AM69=0,"NO OFERTADO",IF(AN69="NO CUMPLE", NO HABILITA,IF(AM69&lt;=($E69*(1+$D$4)),"HABILITA","NO HABILITA")))</f>
        <v>NO OFERTADO</v>
      </c>
      <c r="AP69" s="129">
        <f>'PRECIOS UNITARIOS'!Q69</f>
        <v>0</v>
      </c>
      <c r="AQ69" s="251">
        <f>'EV TECNICA'!AG69</f>
        <v>0</v>
      </c>
      <c r="AR69" s="252" t="str">
        <f>+IF(AP69=0,"NO OFERTADO",IF(AQ69="NO CUMPLE", NO HABILITA,IF(AP69&lt;=($E69*(1+$D$4)),"HABILITA","NO HABILITA")))</f>
        <v>NO OFERTADO</v>
      </c>
      <c r="AS69" s="129">
        <f>'PRECIOS UNITARIOS'!R69</f>
        <v>0</v>
      </c>
      <c r="AT69" s="251">
        <f>'EV TECNICA'!AI69</f>
        <v>0</v>
      </c>
      <c r="AU69" s="252" t="str">
        <f>+IF(AS69=0,"NO OFERTADO",IF(AT69="NO CUMPLE", NO HABILITA,IF(AS69&lt;=($E69*(1+$D$4)),"HABILITA","NO HABILITA")))</f>
        <v>NO OFERTADO</v>
      </c>
      <c r="AV69" s="129">
        <f>'PRECIOS UNITARIOS'!S69</f>
        <v>0</v>
      </c>
      <c r="AW69" s="251">
        <f>'EV TECNICA'!AK69</f>
        <v>0</v>
      </c>
      <c r="AX69" s="252" t="str">
        <f>+IF(AV69=0,"NO OFERTADO",IF(AW69="NO CUMPLE", NO HABILITA,IF(AV69&lt;=($E69*(1+$D$4)),"HABILITA","NO HABILITA")))</f>
        <v>NO OFERTADO</v>
      </c>
      <c r="AY69" s="129">
        <f>'PRECIOS UNITARIOS'!T69</f>
        <v>0</v>
      </c>
      <c r="AZ69" s="251">
        <f>'EV TECNICA'!AM69</f>
        <v>0</v>
      </c>
      <c r="BA69" s="252" t="str">
        <f>+IF(AY69=0,"NO OFERTADO",IF(AZ69="NO CUMPLE", NO HABILITA,IF(AY69&lt;=($E69*(1+$D$4)),"HABILITA","NO HABILITA")))</f>
        <v>NO OFERTADO</v>
      </c>
      <c r="BB69" s="129">
        <f>'PRECIOS UNITARIOS'!U69</f>
        <v>0</v>
      </c>
      <c r="BC69" s="251">
        <f>'EV TECNICA'!AO69</f>
        <v>0</v>
      </c>
      <c r="BD69" s="252" t="str">
        <f>+IF(BB69=0,"NO OFERTADO",IF(BC69="NO CUMPLE", NO HABILITA,IF(BB69&lt;=($E69*(1+$D$4)),"HABILITA","NO HABILITA")))</f>
        <v>NO OFERTADO</v>
      </c>
      <c r="BE69" s="129">
        <f>'PRECIOS UNITARIOS'!V69</f>
        <v>0</v>
      </c>
      <c r="BF69" s="251">
        <f>'EV TECNICA'!AQ69</f>
        <v>0</v>
      </c>
      <c r="BG69" s="252" t="str">
        <f>+IF(BE69=0,"NO OFERTADO",IF(BF69="NO CUMPLE", NO HABILITA,IF(BE69&lt;=($E69*(1+$D$4)),"HABILITA","NO HABILITA")))</f>
        <v>NO OFERTADO</v>
      </c>
      <c r="BH69" s="129">
        <f>'PRECIOS UNITARIOS'!W69</f>
        <v>0</v>
      </c>
      <c r="BI69" s="251" t="str">
        <f>'EV TECNICA'!AS69</f>
        <v>NO CUMPLE</v>
      </c>
      <c r="BJ69" s="252" t="s">
        <v>606</v>
      </c>
      <c r="BK69" s="129">
        <f>'PRECIOS UNITARIOS'!X69</f>
        <v>0</v>
      </c>
      <c r="BL69" s="251">
        <f>'EV TECNICA'!AU69</f>
        <v>0</v>
      </c>
      <c r="BM69" s="252" t="str">
        <f>+IF(BK69=0,"NO OFERTADO",IF(BL69="NO CUMPLE", NO HABILITA,IF(BK69&lt;=($E69*(1+$D$4)),"HABILITA","NO HABILITA")))</f>
        <v>NO OFERTADO</v>
      </c>
      <c r="BN69" s="129">
        <f>'PRECIOS UNITARIOS'!Y69</f>
        <v>0</v>
      </c>
      <c r="BO69" s="251">
        <f>'EV TECNICA'!AW69</f>
        <v>0</v>
      </c>
      <c r="BP69" s="252" t="str">
        <f>+IF(BN69=0,"NO OFERTADO",IF(BO69="NO CUMPLE", NO HABILITA,IF(BN69&lt;=($E69*(1+$D$4)),"HABILITA","NO HABILITA")))</f>
        <v>NO OFERTADO</v>
      </c>
      <c r="BQ69" s="129">
        <f>'PRECIOS UNITARIOS'!Z69</f>
        <v>0</v>
      </c>
      <c r="BR69" s="251">
        <f>'EV TECNICA'!AY69</f>
        <v>0</v>
      </c>
      <c r="BS69" s="252" t="str">
        <f>+IF(BQ69=0,"NO OFERTADO",IF(BR69="NO CUMPLE", NO HABILITA,IF(BQ69&lt;=($E69*(1+$D$4)),"HABILITA","NO HABILITA")))</f>
        <v>NO OFERTADO</v>
      </c>
      <c r="BT69" s="129">
        <f>'PRECIOS UNITARIOS'!AA69</f>
        <v>0</v>
      </c>
      <c r="BU69" s="251">
        <f>'EV TECNICA'!BA69</f>
        <v>0</v>
      </c>
      <c r="BV69" s="252" t="str">
        <f>+IF(BT69=0,"NO OFERTADO",IF(BU69="NO CUMPLE", NO HABILITA,IF(BT69&lt;=($E69*(1+$D$4)),"HABILITA","NO HABILITA")))</f>
        <v>NO OFERTADO</v>
      </c>
      <c r="BW69" s="129">
        <f>'PRECIOS UNITARIOS'!AB69</f>
        <v>0</v>
      </c>
      <c r="BX69" s="251">
        <f>'EV TECNICA'!BC69</f>
        <v>0</v>
      </c>
      <c r="BY69" s="252" t="str">
        <f>+IF(BW69=0,"NO OFERTADO",IF(BX69="NO CUMPLE", NO HABILITA,IF(BW69&lt;=($E69*(1+$D$4)),"HABILITA","NO HABILITA")))</f>
        <v>NO OFERTADO</v>
      </c>
      <c r="BZ69" s="129">
        <f>'PRECIOS UNITARIOS'!AC69</f>
        <v>0</v>
      </c>
      <c r="CA69" s="251">
        <f>'EV TECNICA'!BE69</f>
        <v>0</v>
      </c>
      <c r="CB69" s="252" t="str">
        <f>+IF(BZ69=0,"NO OFERTADO",IF(CA69="NO CUMPLE", NO HABILITA,IF(BZ69&lt;=($E69*(1+$D$4)),"HABILITA","NO HABILITA")))</f>
        <v>NO OFERTADO</v>
      </c>
      <c r="CC69" s="129">
        <f>'PRECIOS UNITARIOS'!AD69</f>
        <v>0</v>
      </c>
      <c r="CD69" s="251">
        <f>'EV TECNICA'!BG69</f>
        <v>0</v>
      </c>
      <c r="CE69" s="252" t="str">
        <f>+IF(CC69=0,"NO OFERTADO",IF(CD69="NO CUMPLE", NO HABILITA,IF(CC69&lt;=($E69*(1+$D$4)),"HABILITA","NO HABILITA")))</f>
        <v>NO OFERTADO</v>
      </c>
      <c r="CF69" s="129">
        <f>'PRECIOS UNITARIOS'!AE69</f>
        <v>0</v>
      </c>
      <c r="CG69" s="251">
        <f>'EV TECNICA'!BI69</f>
        <v>0</v>
      </c>
      <c r="CH69" s="252" t="str">
        <f>+IF(CF69=0,"NO OFERTADO",IF(CG69="NO CUMPLE", NO HABILITA,IF(CF69&lt;=($E69*(1+$D$4)),"HABILITA","NO HABILITA")))</f>
        <v>NO OFERTADO</v>
      </c>
    </row>
    <row r="70" spans="1:86" s="40" customFormat="1" ht="89.25" x14ac:dyDescent="0.2">
      <c r="A70" s="103">
        <v>61</v>
      </c>
      <c r="B70" s="202" t="s">
        <v>130</v>
      </c>
      <c r="C70" s="121" t="s">
        <v>131</v>
      </c>
      <c r="D70" s="146">
        <v>1</v>
      </c>
      <c r="E70" s="25">
        <v>65000</v>
      </c>
      <c r="F70" s="129">
        <f>'PRECIOS UNITARIOS'!E70</f>
        <v>0</v>
      </c>
      <c r="G70" s="251">
        <f>'EV TECNICA'!I70</f>
        <v>0</v>
      </c>
      <c r="H70" s="252" t="str">
        <f>+IF(F70=0,"NO OFERTADO",IF(G70="NO CUMPLE", NO HABILITA,IF(F70&lt;=($E70*(1+$D$4)),"HABILITA","NO HABILITA")))</f>
        <v>NO OFERTADO</v>
      </c>
      <c r="I70" s="129">
        <f>'PRECIOS UNITARIOS'!F70</f>
        <v>0</v>
      </c>
      <c r="J70" s="251">
        <f>'EV TECNICA'!K70</f>
        <v>0</v>
      </c>
      <c r="K70" s="252" t="str">
        <f>+IF(I70=0,"NO OFERTADO",IF(J70="NO CUMPLE", NO HABILITA,IF(I70&lt;=($E70*(1+$D$4)),"HABILITA","NO HABILITA")))</f>
        <v>NO OFERTADO</v>
      </c>
      <c r="L70" s="129">
        <f>'PRECIOS UNITARIOS'!G70</f>
        <v>0</v>
      </c>
      <c r="M70" s="251">
        <f>'EV TECNICA'!M70</f>
        <v>0</v>
      </c>
      <c r="N70" s="252" t="str">
        <f>+IF(L70=0,"NO OFERTADO",IF(M70="NO CUMPLE", NO HABILITA,IF(L70&lt;=($E70*(1+$D$4)),"HABILITA","NO HABILITA")))</f>
        <v>NO OFERTADO</v>
      </c>
      <c r="O70" s="129">
        <f>'PRECIOS UNITARIOS'!H70</f>
        <v>0</v>
      </c>
      <c r="P70" s="251">
        <f>'EV TECNICA'!O70</f>
        <v>0</v>
      </c>
      <c r="Q70" s="252" t="str">
        <f>+IF(O70=0,"NO OFERTADO",IF(P70="NO CUMPLE", NO HABILITA,IF(O70&lt;=($E70*(1+$D$4)),"HABILITA","NO HABILITA")))</f>
        <v>NO OFERTADO</v>
      </c>
      <c r="R70" s="129">
        <f>'PRECIOS UNITARIOS'!I70</f>
        <v>0</v>
      </c>
      <c r="S70" s="251">
        <f>'EV TECNICA'!Q70</f>
        <v>0</v>
      </c>
      <c r="T70" s="252" t="str">
        <f>+IF(R70=0,"NO OFERTADO",IF(S70="NO CUMPLE", NO HABILITA,IF(R70&lt;=($E70*(1+$D$4)),"HABILITA","NO HABILITA")))</f>
        <v>NO OFERTADO</v>
      </c>
      <c r="U70" s="129">
        <f>'PRECIOS UNITARIOS'!J70</f>
        <v>0</v>
      </c>
      <c r="V70" s="251">
        <f>'EV TECNICA'!S70</f>
        <v>0</v>
      </c>
      <c r="W70" s="252" t="str">
        <f>+IF(U70=0,"NO OFERTADO",IF(V70="NO CUMPLE", NO HABILITA,IF(U70&lt;=($E70*(1+$D$4)),"HABILITA","NO HABILITA")))</f>
        <v>NO OFERTADO</v>
      </c>
      <c r="X70" s="129">
        <f>'PRECIOS UNITARIOS'!K70</f>
        <v>68600</v>
      </c>
      <c r="Y70" s="251" t="str">
        <f>'EV TECNICA'!U70</f>
        <v>CUMPLE</v>
      </c>
      <c r="Z70" s="252" t="str">
        <f>+IF(X70=0,"NO OFERTADO",IF(Y70="NO CUMPLE", NO HABILITA,IF(X70&lt;=($E70*(1+$D$4)),"HABILITA","NO HABILITA")))</f>
        <v>HABILITA</v>
      </c>
      <c r="AA70" s="129">
        <f>'PRECIOS UNITARIOS'!L70</f>
        <v>0</v>
      </c>
      <c r="AB70" s="251">
        <f>'EV TECNICA'!W70</f>
        <v>0</v>
      </c>
      <c r="AC70" s="252" t="str">
        <f>+IF(AA70=0,"NO OFERTADO",IF(AB70="NO CUMPLE", NO HABILITA,IF(AA70&lt;=($E70*(1+$D$4)),"HABILITA","NO HABILITA")))</f>
        <v>NO OFERTADO</v>
      </c>
      <c r="AD70" s="129">
        <f>'PRECIOS UNITARIOS'!M70</f>
        <v>0</v>
      </c>
      <c r="AE70" s="251">
        <f>'EV TECNICA'!Y70</f>
        <v>0</v>
      </c>
      <c r="AF70" s="252" t="str">
        <f>+IF(AD70=0,"NO OFERTADO",IF(AE70="NO CUMPLE", NO HABILITA,IF(AD70&lt;=($E70*(1+$D$4)),"HABILITA","NO HABILITA")))</f>
        <v>NO OFERTADO</v>
      </c>
      <c r="AG70" s="129">
        <f>'PRECIOS UNITARIOS'!N70</f>
        <v>0</v>
      </c>
      <c r="AH70" s="251">
        <f>'EV TECNICA'!AA70</f>
        <v>0</v>
      </c>
      <c r="AI70" s="252" t="str">
        <f>+IF(AG70=0,"NO OFERTADO",IF(AH70="NO CUMPLE", NO HABILITA,IF(AG70&lt;=($E70*(1+$D$4)),"HABILITA","NO HABILITA")))</f>
        <v>NO OFERTADO</v>
      </c>
      <c r="AJ70" s="129">
        <f>'PRECIOS UNITARIOS'!O70</f>
        <v>0</v>
      </c>
      <c r="AK70" s="251">
        <f>'EV TECNICA'!AC70</f>
        <v>0</v>
      </c>
      <c r="AL70" s="252" t="str">
        <f>+IF(AJ70=0,"NO OFERTADO",IF(AK70="NO CUMPLE", NO HABILITA,IF(AJ70&lt;=($E70*(1+$D$4)),"HABILITA","NO HABILITA")))</f>
        <v>NO OFERTADO</v>
      </c>
      <c r="AM70" s="129">
        <f>'PRECIOS UNITARIOS'!P70</f>
        <v>0</v>
      </c>
      <c r="AN70" s="251">
        <f>'EV TECNICA'!AE70</f>
        <v>0</v>
      </c>
      <c r="AO70" s="252" t="str">
        <f>+IF(AM70=0,"NO OFERTADO",IF(AN70="NO CUMPLE", NO HABILITA,IF(AM70&lt;=($E70*(1+$D$4)),"HABILITA","NO HABILITA")))</f>
        <v>NO OFERTADO</v>
      </c>
      <c r="AP70" s="129">
        <f>'PRECIOS UNITARIOS'!Q70</f>
        <v>0</v>
      </c>
      <c r="AQ70" s="251">
        <f>'EV TECNICA'!AG70</f>
        <v>0</v>
      </c>
      <c r="AR70" s="252" t="str">
        <f>+IF(AP70=0,"NO OFERTADO",IF(AQ70="NO CUMPLE", NO HABILITA,IF(AP70&lt;=($E70*(1+$D$4)),"HABILITA","NO HABILITA")))</f>
        <v>NO OFERTADO</v>
      </c>
      <c r="AS70" s="129">
        <f>'PRECIOS UNITARIOS'!R70</f>
        <v>0</v>
      </c>
      <c r="AT70" s="251">
        <f>'EV TECNICA'!AI70</f>
        <v>0</v>
      </c>
      <c r="AU70" s="252" t="str">
        <f>+IF(AS70=0,"NO OFERTADO",IF(AT70="NO CUMPLE", NO HABILITA,IF(AS70&lt;=($E70*(1+$D$4)),"HABILITA","NO HABILITA")))</f>
        <v>NO OFERTADO</v>
      </c>
      <c r="AV70" s="129">
        <f>'PRECIOS UNITARIOS'!S70</f>
        <v>0</v>
      </c>
      <c r="AW70" s="251">
        <f>'EV TECNICA'!AK70</f>
        <v>0</v>
      </c>
      <c r="AX70" s="252" t="str">
        <f>+IF(AV70=0,"NO OFERTADO",IF(AW70="NO CUMPLE", NO HABILITA,IF(AV70&lt;=($E70*(1+$D$4)),"HABILITA","NO HABILITA")))</f>
        <v>NO OFERTADO</v>
      </c>
      <c r="AY70" s="129">
        <f>'PRECIOS UNITARIOS'!T70</f>
        <v>0</v>
      </c>
      <c r="AZ70" s="251">
        <f>'EV TECNICA'!AM70</f>
        <v>0</v>
      </c>
      <c r="BA70" s="252" t="str">
        <f>+IF(AY70=0,"NO OFERTADO",IF(AZ70="NO CUMPLE", NO HABILITA,IF(AY70&lt;=($E70*(1+$D$4)),"HABILITA","NO HABILITA")))</f>
        <v>NO OFERTADO</v>
      </c>
      <c r="BB70" s="129">
        <f>'PRECIOS UNITARIOS'!U70</f>
        <v>0</v>
      </c>
      <c r="BC70" s="251">
        <f>'EV TECNICA'!AO70</f>
        <v>0</v>
      </c>
      <c r="BD70" s="252" t="str">
        <f>+IF(BB70=0,"NO OFERTADO",IF(BC70="NO CUMPLE", NO HABILITA,IF(BB70&lt;=($E70*(1+$D$4)),"HABILITA","NO HABILITA")))</f>
        <v>NO OFERTADO</v>
      </c>
      <c r="BE70" s="129">
        <f>'PRECIOS UNITARIOS'!V70</f>
        <v>0</v>
      </c>
      <c r="BF70" s="251">
        <f>'EV TECNICA'!AQ70</f>
        <v>0</v>
      </c>
      <c r="BG70" s="252" t="str">
        <f>+IF(BE70=0,"NO OFERTADO",IF(BF70="NO CUMPLE", NO HABILITA,IF(BE70&lt;=($E70*(1+$D$4)),"HABILITA","NO HABILITA")))</f>
        <v>NO OFERTADO</v>
      </c>
      <c r="BH70" s="129">
        <f>'PRECIOS UNITARIOS'!W70</f>
        <v>0</v>
      </c>
      <c r="BI70" s="251" t="str">
        <f>'EV TECNICA'!AS70</f>
        <v>NO CUMPLE</v>
      </c>
      <c r="BJ70" s="252" t="s">
        <v>606</v>
      </c>
      <c r="BK70" s="129">
        <f>'PRECIOS UNITARIOS'!X70</f>
        <v>0</v>
      </c>
      <c r="BL70" s="251">
        <f>'EV TECNICA'!AU70</f>
        <v>0</v>
      </c>
      <c r="BM70" s="252" t="str">
        <f>+IF(BK70=0,"NO OFERTADO",IF(BL70="NO CUMPLE", NO HABILITA,IF(BK70&lt;=($E70*(1+$D$4)),"HABILITA","NO HABILITA")))</f>
        <v>NO OFERTADO</v>
      </c>
      <c r="BN70" s="129">
        <f>'PRECIOS UNITARIOS'!Y70</f>
        <v>0</v>
      </c>
      <c r="BO70" s="251">
        <f>'EV TECNICA'!AW70</f>
        <v>0</v>
      </c>
      <c r="BP70" s="252" t="str">
        <f>+IF(BN70=0,"NO OFERTADO",IF(BO70="NO CUMPLE", NO HABILITA,IF(BN70&lt;=($E70*(1+$D$4)),"HABILITA","NO HABILITA")))</f>
        <v>NO OFERTADO</v>
      </c>
      <c r="BQ70" s="129">
        <f>'PRECIOS UNITARIOS'!Z70</f>
        <v>0</v>
      </c>
      <c r="BR70" s="251">
        <f>'EV TECNICA'!AY70</f>
        <v>0</v>
      </c>
      <c r="BS70" s="252" t="str">
        <f>+IF(BQ70=0,"NO OFERTADO",IF(BR70="NO CUMPLE", NO HABILITA,IF(BQ70&lt;=($E70*(1+$D$4)),"HABILITA","NO HABILITA")))</f>
        <v>NO OFERTADO</v>
      </c>
      <c r="BT70" s="129">
        <f>'PRECIOS UNITARIOS'!AA70</f>
        <v>0</v>
      </c>
      <c r="BU70" s="251">
        <f>'EV TECNICA'!BA70</f>
        <v>0</v>
      </c>
      <c r="BV70" s="252" t="str">
        <f>+IF(BT70=0,"NO OFERTADO",IF(BU70="NO CUMPLE", NO HABILITA,IF(BT70&lt;=($E70*(1+$D$4)),"HABILITA","NO HABILITA")))</f>
        <v>NO OFERTADO</v>
      </c>
      <c r="BW70" s="129">
        <f>'PRECIOS UNITARIOS'!AB70</f>
        <v>0</v>
      </c>
      <c r="BX70" s="251">
        <f>'EV TECNICA'!BC70</f>
        <v>0</v>
      </c>
      <c r="BY70" s="252" t="str">
        <f>+IF(BW70=0,"NO OFERTADO",IF(BX70="NO CUMPLE", NO HABILITA,IF(BW70&lt;=($E70*(1+$D$4)),"HABILITA","NO HABILITA")))</f>
        <v>NO OFERTADO</v>
      </c>
      <c r="BZ70" s="129">
        <f>'PRECIOS UNITARIOS'!AC70</f>
        <v>0</v>
      </c>
      <c r="CA70" s="251">
        <f>'EV TECNICA'!BE70</f>
        <v>0</v>
      </c>
      <c r="CB70" s="252" t="str">
        <f>+IF(BZ70=0,"NO OFERTADO",IF(CA70="NO CUMPLE", NO HABILITA,IF(BZ70&lt;=($E70*(1+$D$4)),"HABILITA","NO HABILITA")))</f>
        <v>NO OFERTADO</v>
      </c>
      <c r="CC70" s="129">
        <f>'PRECIOS UNITARIOS'!AD70</f>
        <v>0</v>
      </c>
      <c r="CD70" s="251">
        <f>'EV TECNICA'!BG70</f>
        <v>0</v>
      </c>
      <c r="CE70" s="252" t="str">
        <f>+IF(CC70=0,"NO OFERTADO",IF(CD70="NO CUMPLE", NO HABILITA,IF(CC70&lt;=($E70*(1+$D$4)),"HABILITA","NO HABILITA")))</f>
        <v>NO OFERTADO</v>
      </c>
      <c r="CF70" s="129">
        <f>'PRECIOS UNITARIOS'!AE70</f>
        <v>0</v>
      </c>
      <c r="CG70" s="251">
        <f>'EV TECNICA'!BI70</f>
        <v>0</v>
      </c>
      <c r="CH70" s="252" t="str">
        <f>+IF(CF70=0,"NO OFERTADO",IF(CG70="NO CUMPLE", NO HABILITA,IF(CF70&lt;=($E70*(1+$D$4)),"HABILITA","NO HABILITA")))</f>
        <v>NO OFERTADO</v>
      </c>
    </row>
    <row r="71" spans="1:86" s="40" customFormat="1" ht="25.5" x14ac:dyDescent="0.2">
      <c r="A71" s="103">
        <v>62</v>
      </c>
      <c r="B71" s="202" t="s">
        <v>132</v>
      </c>
      <c r="C71" s="121" t="s">
        <v>127</v>
      </c>
      <c r="D71" s="146">
        <v>1</v>
      </c>
      <c r="E71" s="25">
        <v>369921.819204</v>
      </c>
      <c r="F71" s="129">
        <f>'PRECIOS UNITARIOS'!E71</f>
        <v>0</v>
      </c>
      <c r="G71" s="251">
        <f>'EV TECNICA'!I71</f>
        <v>0</v>
      </c>
      <c r="H71" s="252" t="str">
        <f>+IF(F71=0,"NO OFERTADO",IF(G71="NO CUMPLE", NO HABILITA,IF(F71&lt;=($E71*(1+$D$4)),"HABILITA","NO HABILITA")))</f>
        <v>NO OFERTADO</v>
      </c>
      <c r="I71" s="129">
        <f>'PRECIOS UNITARIOS'!F71</f>
        <v>0</v>
      </c>
      <c r="J71" s="251">
        <f>'EV TECNICA'!K71</f>
        <v>0</v>
      </c>
      <c r="K71" s="252" t="str">
        <f>+IF(I71=0,"NO OFERTADO",IF(J71="NO CUMPLE", NO HABILITA,IF(I71&lt;=($E71*(1+$D$4)),"HABILITA","NO HABILITA")))</f>
        <v>NO OFERTADO</v>
      </c>
      <c r="L71" s="129">
        <f>'PRECIOS UNITARIOS'!G71</f>
        <v>0</v>
      </c>
      <c r="M71" s="251">
        <f>'EV TECNICA'!M71</f>
        <v>0</v>
      </c>
      <c r="N71" s="252" t="str">
        <f>+IF(L71=0,"NO OFERTADO",IF(M71="NO CUMPLE", NO HABILITA,IF(L71&lt;=($E71*(1+$D$4)),"HABILITA","NO HABILITA")))</f>
        <v>NO OFERTADO</v>
      </c>
      <c r="O71" s="129">
        <f>'PRECIOS UNITARIOS'!H71</f>
        <v>0</v>
      </c>
      <c r="P71" s="251">
        <f>'EV TECNICA'!O71</f>
        <v>0</v>
      </c>
      <c r="Q71" s="252" t="str">
        <f>+IF(O71=0,"NO OFERTADO",IF(P71="NO CUMPLE", NO HABILITA,IF(O71&lt;=($E71*(1+$D$4)),"HABILITA","NO HABILITA")))</f>
        <v>NO OFERTADO</v>
      </c>
      <c r="R71" s="129">
        <f>'PRECIOS UNITARIOS'!I71</f>
        <v>0</v>
      </c>
      <c r="S71" s="251">
        <f>'EV TECNICA'!Q71</f>
        <v>0</v>
      </c>
      <c r="T71" s="252" t="str">
        <f>+IF(R71=0,"NO OFERTADO",IF(S71="NO CUMPLE", NO HABILITA,IF(R71&lt;=($E71*(1+$D$4)),"HABILITA","NO HABILITA")))</f>
        <v>NO OFERTADO</v>
      </c>
      <c r="U71" s="129">
        <f>'PRECIOS UNITARIOS'!J71</f>
        <v>0</v>
      </c>
      <c r="V71" s="251">
        <f>'EV TECNICA'!S71</f>
        <v>0</v>
      </c>
      <c r="W71" s="252" t="str">
        <f>+IF(U71=0,"NO OFERTADO",IF(V71="NO CUMPLE", NO HABILITA,IF(U71&lt;=($E71*(1+$D$4)),"HABILITA","NO HABILITA")))</f>
        <v>NO OFERTADO</v>
      </c>
      <c r="X71" s="129">
        <f>'PRECIOS UNITARIOS'!K71</f>
        <v>310000</v>
      </c>
      <c r="Y71" s="251" t="str">
        <f>'EV TECNICA'!U71</f>
        <v xml:space="preserve">CUMPLE </v>
      </c>
      <c r="Z71" s="252" t="str">
        <f>+IF(X71=0,"NO OFERTADO",IF(Y71="NO CUMPLE", NO HABILITA,IF(X71&lt;=($E71*(1+$D$4)),"HABILITA","NO HABILITA")))</f>
        <v>HABILITA</v>
      </c>
      <c r="AA71" s="129">
        <f>'PRECIOS UNITARIOS'!L71</f>
        <v>0</v>
      </c>
      <c r="AB71" s="251">
        <f>'EV TECNICA'!W71</f>
        <v>0</v>
      </c>
      <c r="AC71" s="252" t="str">
        <f>+IF(AA71=0,"NO OFERTADO",IF(AB71="NO CUMPLE", NO HABILITA,IF(AA71&lt;=($E71*(1+$D$4)),"HABILITA","NO HABILITA")))</f>
        <v>NO OFERTADO</v>
      </c>
      <c r="AD71" s="129">
        <f>'PRECIOS UNITARIOS'!M71</f>
        <v>0</v>
      </c>
      <c r="AE71" s="251">
        <f>'EV TECNICA'!Y71</f>
        <v>0</v>
      </c>
      <c r="AF71" s="252" t="str">
        <f>+IF(AD71=0,"NO OFERTADO",IF(AE71="NO CUMPLE", NO HABILITA,IF(AD71&lt;=($E71*(1+$D$4)),"HABILITA","NO HABILITA")))</f>
        <v>NO OFERTADO</v>
      </c>
      <c r="AG71" s="129">
        <f>'PRECIOS UNITARIOS'!N71</f>
        <v>0</v>
      </c>
      <c r="AH71" s="251">
        <f>'EV TECNICA'!AA71</f>
        <v>0</v>
      </c>
      <c r="AI71" s="252" t="str">
        <f>+IF(AG71=0,"NO OFERTADO",IF(AH71="NO CUMPLE", NO HABILITA,IF(AG71&lt;=($E71*(1+$D$4)),"HABILITA","NO HABILITA")))</f>
        <v>NO OFERTADO</v>
      </c>
      <c r="AJ71" s="129">
        <f>'PRECIOS UNITARIOS'!O71</f>
        <v>0</v>
      </c>
      <c r="AK71" s="251">
        <f>'EV TECNICA'!AC71</f>
        <v>0</v>
      </c>
      <c r="AL71" s="252" t="str">
        <f>+IF(AJ71=0,"NO OFERTADO",IF(AK71="NO CUMPLE", NO HABILITA,IF(AJ71&lt;=($E71*(1+$D$4)),"HABILITA","NO HABILITA")))</f>
        <v>NO OFERTADO</v>
      </c>
      <c r="AM71" s="129">
        <f>'PRECIOS UNITARIOS'!P71</f>
        <v>0</v>
      </c>
      <c r="AN71" s="251">
        <f>'EV TECNICA'!AE71</f>
        <v>0</v>
      </c>
      <c r="AO71" s="252" t="str">
        <f>+IF(AM71=0,"NO OFERTADO",IF(AN71="NO CUMPLE", NO HABILITA,IF(AM71&lt;=($E71*(1+$D$4)),"HABILITA","NO HABILITA")))</f>
        <v>NO OFERTADO</v>
      </c>
      <c r="AP71" s="129">
        <f>'PRECIOS UNITARIOS'!Q71</f>
        <v>0</v>
      </c>
      <c r="AQ71" s="251">
        <f>'EV TECNICA'!AG71</f>
        <v>0</v>
      </c>
      <c r="AR71" s="252" t="str">
        <f>+IF(AP71=0,"NO OFERTADO",IF(AQ71="NO CUMPLE", NO HABILITA,IF(AP71&lt;=($E71*(1+$D$4)),"HABILITA","NO HABILITA")))</f>
        <v>NO OFERTADO</v>
      </c>
      <c r="AS71" s="129">
        <f>'PRECIOS UNITARIOS'!R71</f>
        <v>0</v>
      </c>
      <c r="AT71" s="251">
        <f>'EV TECNICA'!AI71</f>
        <v>0</v>
      </c>
      <c r="AU71" s="252" t="str">
        <f>+IF(AS71=0,"NO OFERTADO",IF(AT71="NO CUMPLE", NO HABILITA,IF(AS71&lt;=($E71*(1+$D$4)),"HABILITA","NO HABILITA")))</f>
        <v>NO OFERTADO</v>
      </c>
      <c r="AV71" s="129">
        <f>'PRECIOS UNITARIOS'!S71</f>
        <v>0</v>
      </c>
      <c r="AW71" s="251">
        <f>'EV TECNICA'!AK71</f>
        <v>0</v>
      </c>
      <c r="AX71" s="252" t="str">
        <f>+IF(AV71=0,"NO OFERTADO",IF(AW71="NO CUMPLE", NO HABILITA,IF(AV71&lt;=($E71*(1+$D$4)),"HABILITA","NO HABILITA")))</f>
        <v>NO OFERTADO</v>
      </c>
      <c r="AY71" s="129">
        <f>'PRECIOS UNITARIOS'!T71</f>
        <v>0</v>
      </c>
      <c r="AZ71" s="251">
        <f>'EV TECNICA'!AM71</f>
        <v>0</v>
      </c>
      <c r="BA71" s="252" t="str">
        <f>+IF(AY71=0,"NO OFERTADO",IF(AZ71="NO CUMPLE", NO HABILITA,IF(AY71&lt;=($E71*(1+$D$4)),"HABILITA","NO HABILITA")))</f>
        <v>NO OFERTADO</v>
      </c>
      <c r="BB71" s="129">
        <f>'PRECIOS UNITARIOS'!U71</f>
        <v>0</v>
      </c>
      <c r="BC71" s="251">
        <f>'EV TECNICA'!AO71</f>
        <v>0</v>
      </c>
      <c r="BD71" s="252" t="str">
        <f>+IF(BB71=0,"NO OFERTADO",IF(BC71="NO CUMPLE", NO HABILITA,IF(BB71&lt;=($E71*(1+$D$4)),"HABILITA","NO HABILITA")))</f>
        <v>NO OFERTADO</v>
      </c>
      <c r="BE71" s="129">
        <f>'PRECIOS UNITARIOS'!V71</f>
        <v>0</v>
      </c>
      <c r="BF71" s="251">
        <f>'EV TECNICA'!AQ71</f>
        <v>0</v>
      </c>
      <c r="BG71" s="252" t="str">
        <f>+IF(BE71=0,"NO OFERTADO",IF(BF71="NO CUMPLE", NO HABILITA,IF(BE71&lt;=($E71*(1+$D$4)),"HABILITA","NO HABILITA")))</f>
        <v>NO OFERTADO</v>
      </c>
      <c r="BH71" s="129">
        <f>'PRECIOS UNITARIOS'!W71</f>
        <v>0</v>
      </c>
      <c r="BI71" s="251">
        <f>'EV TECNICA'!AS71</f>
        <v>0</v>
      </c>
      <c r="BJ71" s="252" t="str">
        <f>+IF(BH71=0,"NO OFERTADO",IF(BI71="NO CUMPLE", NO HABILITA,IF(BH71&lt;=($E71*(1+$D$4)),"HABILITA","NO HABILITA")))</f>
        <v>NO OFERTADO</v>
      </c>
      <c r="BK71" s="129">
        <f>'PRECIOS UNITARIOS'!X71</f>
        <v>0</v>
      </c>
      <c r="BL71" s="251">
        <f>'EV TECNICA'!AU71</f>
        <v>0</v>
      </c>
      <c r="BM71" s="252" t="str">
        <f>+IF(BK71=0,"NO OFERTADO",IF(BL71="NO CUMPLE", NO HABILITA,IF(BK71&lt;=($E71*(1+$D$4)),"HABILITA","NO HABILITA")))</f>
        <v>NO OFERTADO</v>
      </c>
      <c r="BN71" s="129">
        <f>'PRECIOS UNITARIOS'!Y71</f>
        <v>0</v>
      </c>
      <c r="BO71" s="251">
        <f>'EV TECNICA'!AW71</f>
        <v>0</v>
      </c>
      <c r="BP71" s="252" t="str">
        <f>+IF(BN71=0,"NO OFERTADO",IF(BO71="NO CUMPLE", NO HABILITA,IF(BN71&lt;=($E71*(1+$D$4)),"HABILITA","NO HABILITA")))</f>
        <v>NO OFERTADO</v>
      </c>
      <c r="BQ71" s="129">
        <f>'PRECIOS UNITARIOS'!Z71</f>
        <v>0</v>
      </c>
      <c r="BR71" s="251">
        <f>'EV TECNICA'!AY71</f>
        <v>0</v>
      </c>
      <c r="BS71" s="252" t="str">
        <f>+IF(BQ71=0,"NO OFERTADO",IF(BR71="NO CUMPLE", NO HABILITA,IF(BQ71&lt;=($E71*(1+$D$4)),"HABILITA","NO HABILITA")))</f>
        <v>NO OFERTADO</v>
      </c>
      <c r="BT71" s="129">
        <f>'PRECIOS UNITARIOS'!AA71</f>
        <v>0</v>
      </c>
      <c r="BU71" s="251">
        <f>'EV TECNICA'!BA71</f>
        <v>0</v>
      </c>
      <c r="BV71" s="252" t="str">
        <f>+IF(BT71=0,"NO OFERTADO",IF(BU71="NO CUMPLE", NO HABILITA,IF(BT71&lt;=($E71*(1+$D$4)),"HABILITA","NO HABILITA")))</f>
        <v>NO OFERTADO</v>
      </c>
      <c r="BW71" s="129">
        <f>'PRECIOS UNITARIOS'!AB71</f>
        <v>0</v>
      </c>
      <c r="BX71" s="251">
        <f>'EV TECNICA'!BC71</f>
        <v>0</v>
      </c>
      <c r="BY71" s="252" t="str">
        <f>+IF(BW71=0,"NO OFERTADO",IF(BX71="NO CUMPLE", NO HABILITA,IF(BW71&lt;=($E71*(1+$D$4)),"HABILITA","NO HABILITA")))</f>
        <v>NO OFERTADO</v>
      </c>
      <c r="BZ71" s="129">
        <f>'PRECIOS UNITARIOS'!AC71</f>
        <v>0</v>
      </c>
      <c r="CA71" s="251">
        <f>'EV TECNICA'!BE71</f>
        <v>0</v>
      </c>
      <c r="CB71" s="252" t="str">
        <f>+IF(BZ71=0,"NO OFERTADO",IF(CA71="NO CUMPLE", NO HABILITA,IF(BZ71&lt;=($E71*(1+$D$4)),"HABILITA","NO HABILITA")))</f>
        <v>NO OFERTADO</v>
      </c>
      <c r="CC71" s="129">
        <f>'PRECIOS UNITARIOS'!AD71</f>
        <v>0</v>
      </c>
      <c r="CD71" s="251">
        <f>'EV TECNICA'!BG71</f>
        <v>0</v>
      </c>
      <c r="CE71" s="252" t="str">
        <f>+IF(CC71=0,"NO OFERTADO",IF(CD71="NO CUMPLE", NO HABILITA,IF(CC71&lt;=($E71*(1+$D$4)),"HABILITA","NO HABILITA")))</f>
        <v>NO OFERTADO</v>
      </c>
      <c r="CF71" s="129">
        <f>'PRECIOS UNITARIOS'!AE71</f>
        <v>0</v>
      </c>
      <c r="CG71" s="251">
        <f>'EV TECNICA'!BI71</f>
        <v>0</v>
      </c>
      <c r="CH71" s="252" t="str">
        <f>+IF(CF71=0,"NO OFERTADO",IF(CG71="NO CUMPLE", NO HABILITA,IF(CF71&lt;=($E71*(1+$D$4)),"HABILITA","NO HABILITA")))</f>
        <v>NO OFERTADO</v>
      </c>
    </row>
    <row r="72" spans="1:86" s="40" customFormat="1" ht="51" x14ac:dyDescent="0.2">
      <c r="A72" s="103">
        <v>63</v>
      </c>
      <c r="B72" s="202" t="s">
        <v>133</v>
      </c>
      <c r="C72" s="121" t="s">
        <v>127</v>
      </c>
      <c r="D72" s="146">
        <v>1</v>
      </c>
      <c r="E72" s="25">
        <v>3575.8179100000002</v>
      </c>
      <c r="F72" s="129">
        <f>'PRECIOS UNITARIOS'!E72</f>
        <v>0</v>
      </c>
      <c r="G72" s="251" t="str">
        <f>'EV TECNICA'!I72</f>
        <v>NO CUMPLE</v>
      </c>
      <c r="H72" s="252" t="s">
        <v>606</v>
      </c>
      <c r="I72" s="129">
        <f>'PRECIOS UNITARIOS'!F72</f>
        <v>0</v>
      </c>
      <c r="J72" s="251">
        <f>'EV TECNICA'!K72</f>
        <v>0</v>
      </c>
      <c r="K72" s="252" t="str">
        <f>+IF(I72=0,"NO OFERTADO",IF(J72="NO CUMPLE", NO HABILITA,IF(I72&lt;=($E72*(1+$D$4)),"HABILITA","NO HABILITA")))</f>
        <v>NO OFERTADO</v>
      </c>
      <c r="L72" s="129">
        <f>'PRECIOS UNITARIOS'!G72</f>
        <v>0</v>
      </c>
      <c r="M72" s="251">
        <f>'EV TECNICA'!M72</f>
        <v>0</v>
      </c>
      <c r="N72" s="252" t="str">
        <f>+IF(L72=0,"NO OFERTADO",IF(M72="NO CUMPLE", NO HABILITA,IF(L72&lt;=($E72*(1+$D$4)),"HABILITA","NO HABILITA")))</f>
        <v>NO OFERTADO</v>
      </c>
      <c r="O72" s="129">
        <f>'PRECIOS UNITARIOS'!H72</f>
        <v>0</v>
      </c>
      <c r="P72" s="251">
        <f>'EV TECNICA'!O72</f>
        <v>0</v>
      </c>
      <c r="Q72" s="252" t="str">
        <f>+IF(O72=0,"NO OFERTADO",IF(P72="NO CUMPLE", NO HABILITA,IF(O72&lt;=($E72*(1+$D$4)),"HABILITA","NO HABILITA")))</f>
        <v>NO OFERTADO</v>
      </c>
      <c r="R72" s="129">
        <f>'PRECIOS UNITARIOS'!I72</f>
        <v>3130</v>
      </c>
      <c r="S72" s="251" t="str">
        <f>'EV TECNICA'!Q72</f>
        <v>CUMPLE</v>
      </c>
      <c r="T72" s="252" t="str">
        <f>+IF(R72=0,"NO OFERTADO",IF(S72="NO CUMPLE", NO HABILITA,IF(R72&lt;=($E72*(1+$D$4)),"HABILITA","NO HABILITA")))</f>
        <v>HABILITA</v>
      </c>
      <c r="U72" s="129">
        <f>'PRECIOS UNITARIOS'!J72</f>
        <v>2345</v>
      </c>
      <c r="V72" s="251" t="str">
        <f>'EV TECNICA'!S72</f>
        <v>CUMPLE</v>
      </c>
      <c r="W72" s="252" t="str">
        <f>+IF(U72=0,"NO OFERTADO",IF(V72="NO CUMPLE", NO HABILITA,IF(U72&lt;=($E72*(1+$D$4)),"HABILITA","NO HABILITA")))</f>
        <v>HABILITA</v>
      </c>
      <c r="X72" s="129">
        <f>'PRECIOS UNITARIOS'!K72</f>
        <v>0</v>
      </c>
      <c r="Y72" s="251">
        <f>'EV TECNICA'!U72</f>
        <v>0</v>
      </c>
      <c r="Z72" s="252" t="str">
        <f>+IF(X72=0,"NO OFERTADO",IF(Y72="NO CUMPLE", NO HABILITA,IF(X72&lt;=($E72*(1+$D$4)),"HABILITA","NO HABILITA")))</f>
        <v>NO OFERTADO</v>
      </c>
      <c r="AA72" s="129">
        <f>'PRECIOS UNITARIOS'!L72</f>
        <v>0</v>
      </c>
      <c r="AB72" s="251">
        <f>'EV TECNICA'!W72</f>
        <v>0</v>
      </c>
      <c r="AC72" s="252" t="str">
        <f>+IF(AA72=0,"NO OFERTADO",IF(AB72="NO CUMPLE", NO HABILITA,IF(AA72&lt;=($E72*(1+$D$4)),"HABILITA","NO HABILITA")))</f>
        <v>NO OFERTADO</v>
      </c>
      <c r="AD72" s="129">
        <f>'PRECIOS UNITARIOS'!M72</f>
        <v>0</v>
      </c>
      <c r="AE72" s="251" t="str">
        <f>'EV TECNICA'!Y72</f>
        <v>NO CUMPLE</v>
      </c>
      <c r="AF72" s="252" t="s">
        <v>606</v>
      </c>
      <c r="AG72" s="129">
        <f>'PRECIOS UNITARIOS'!N72</f>
        <v>0</v>
      </c>
      <c r="AH72" s="251">
        <f>'EV TECNICA'!AA72</f>
        <v>0</v>
      </c>
      <c r="AI72" s="252" t="str">
        <f>+IF(AG72=0,"NO OFERTADO",IF(AH72="NO CUMPLE", NO HABILITA,IF(AG72&lt;=($E72*(1+$D$4)),"HABILITA","NO HABILITA")))</f>
        <v>NO OFERTADO</v>
      </c>
      <c r="AJ72" s="129">
        <f>'PRECIOS UNITARIOS'!O72</f>
        <v>0</v>
      </c>
      <c r="AK72" s="251">
        <f>'EV TECNICA'!AC72</f>
        <v>0</v>
      </c>
      <c r="AL72" s="252" t="str">
        <f>+IF(AJ72=0,"NO OFERTADO",IF(AK72="NO CUMPLE", NO HABILITA,IF(AJ72&lt;=($E72*(1+$D$4)),"HABILITA","NO HABILITA")))</f>
        <v>NO OFERTADO</v>
      </c>
      <c r="AM72" s="129">
        <f>'PRECIOS UNITARIOS'!P72</f>
        <v>0</v>
      </c>
      <c r="AN72" s="251">
        <f>'EV TECNICA'!AE72</f>
        <v>0</v>
      </c>
      <c r="AO72" s="252" t="str">
        <f>+IF(AM72=0,"NO OFERTADO",IF(AN72="NO CUMPLE", NO HABILITA,IF(AM72&lt;=($E72*(1+$D$4)),"HABILITA","NO HABILITA")))</f>
        <v>NO OFERTADO</v>
      </c>
      <c r="AP72" s="129">
        <f>'PRECIOS UNITARIOS'!Q72</f>
        <v>0</v>
      </c>
      <c r="AQ72" s="251">
        <f>'EV TECNICA'!AG72</f>
        <v>0</v>
      </c>
      <c r="AR72" s="252" t="str">
        <f>+IF(AP72=0,"NO OFERTADO",IF(AQ72="NO CUMPLE", NO HABILITA,IF(AP72&lt;=($E72*(1+$D$4)),"HABILITA","NO HABILITA")))</f>
        <v>NO OFERTADO</v>
      </c>
      <c r="AS72" s="129">
        <f>'PRECIOS UNITARIOS'!R72</f>
        <v>0</v>
      </c>
      <c r="AT72" s="251">
        <f>'EV TECNICA'!AI72</f>
        <v>0</v>
      </c>
      <c r="AU72" s="252" t="str">
        <f>+IF(AS72=0,"NO OFERTADO",IF(AT72="NO CUMPLE", NO HABILITA,IF(AS72&lt;=($E72*(1+$D$4)),"HABILITA","NO HABILITA")))</f>
        <v>NO OFERTADO</v>
      </c>
      <c r="AV72" s="129">
        <f>'PRECIOS UNITARIOS'!S72</f>
        <v>0</v>
      </c>
      <c r="AW72" s="251">
        <f>'EV TECNICA'!AK72</f>
        <v>0</v>
      </c>
      <c r="AX72" s="252" t="str">
        <f>+IF(AV72=0,"NO OFERTADO",IF(AW72="NO CUMPLE", NO HABILITA,IF(AV72&lt;=($E72*(1+$D$4)),"HABILITA","NO HABILITA")))</f>
        <v>NO OFERTADO</v>
      </c>
      <c r="AY72" s="129">
        <f>'PRECIOS UNITARIOS'!T72</f>
        <v>0</v>
      </c>
      <c r="AZ72" s="251">
        <f>'EV TECNICA'!AM72</f>
        <v>0</v>
      </c>
      <c r="BA72" s="252" t="str">
        <f>+IF(AY72=0,"NO OFERTADO",IF(AZ72="NO CUMPLE", NO HABILITA,IF(AY72&lt;=($E72*(1+$D$4)),"HABILITA","NO HABILITA")))</f>
        <v>NO OFERTADO</v>
      </c>
      <c r="BB72" s="129">
        <f>'PRECIOS UNITARIOS'!U72</f>
        <v>0</v>
      </c>
      <c r="BC72" s="251">
        <f>'EV TECNICA'!AO72</f>
        <v>0</v>
      </c>
      <c r="BD72" s="252" t="str">
        <f>+IF(BB72=0,"NO OFERTADO",IF(BC72="NO CUMPLE", NO HABILITA,IF(BB72&lt;=($E72*(1+$D$4)),"HABILITA","NO HABILITA")))</f>
        <v>NO OFERTADO</v>
      </c>
      <c r="BE72" s="129">
        <f>'PRECIOS UNITARIOS'!V72</f>
        <v>0</v>
      </c>
      <c r="BF72" s="251">
        <f>'EV TECNICA'!AQ72</f>
        <v>0</v>
      </c>
      <c r="BG72" s="252" t="str">
        <f>+IF(BE72=0,"NO OFERTADO",IF(BF72="NO CUMPLE", NO HABILITA,IF(BE72&lt;=($E72*(1+$D$4)),"HABILITA","NO HABILITA")))</f>
        <v>NO OFERTADO</v>
      </c>
      <c r="BH72" s="129">
        <f>'PRECIOS UNITARIOS'!W72</f>
        <v>0</v>
      </c>
      <c r="BI72" s="251" t="str">
        <f>'EV TECNICA'!AS72</f>
        <v>NO CUMPLE</v>
      </c>
      <c r="BJ72" s="252" t="s">
        <v>606</v>
      </c>
      <c r="BK72" s="129">
        <f>'PRECIOS UNITARIOS'!X72</f>
        <v>0</v>
      </c>
      <c r="BL72" s="251">
        <f>'EV TECNICA'!AU72</f>
        <v>0</v>
      </c>
      <c r="BM72" s="252" t="str">
        <f>+IF(BK72=0,"NO OFERTADO",IF(BL72="NO CUMPLE", NO HABILITA,IF(BK72&lt;=($E72*(1+$D$4)),"HABILITA","NO HABILITA")))</f>
        <v>NO OFERTADO</v>
      </c>
      <c r="BN72" s="129">
        <f>'PRECIOS UNITARIOS'!Y72</f>
        <v>0</v>
      </c>
      <c r="BO72" s="251">
        <f>'EV TECNICA'!AW72</f>
        <v>0</v>
      </c>
      <c r="BP72" s="252" t="str">
        <f>+IF(BN72=0,"NO OFERTADO",IF(BO72="NO CUMPLE", NO HABILITA,IF(BN72&lt;=($E72*(1+$D$4)),"HABILITA","NO HABILITA")))</f>
        <v>NO OFERTADO</v>
      </c>
      <c r="BQ72" s="129">
        <f>'PRECIOS UNITARIOS'!Z72</f>
        <v>0</v>
      </c>
      <c r="BR72" s="251" t="str">
        <f>'EV TECNICA'!AY72</f>
        <v>NO CUMPLE</v>
      </c>
      <c r="BS72" s="252" t="s">
        <v>606</v>
      </c>
      <c r="BT72" s="129">
        <f>'PRECIOS UNITARIOS'!AA72</f>
        <v>0</v>
      </c>
      <c r="BU72" s="251">
        <f>'EV TECNICA'!BA72</f>
        <v>0</v>
      </c>
      <c r="BV72" s="252" t="str">
        <f>+IF(BT72=0,"NO OFERTADO",IF(BU72="NO CUMPLE", NO HABILITA,IF(BT72&lt;=($E72*(1+$D$4)),"HABILITA","NO HABILITA")))</f>
        <v>NO OFERTADO</v>
      </c>
      <c r="BW72" s="129">
        <f>'PRECIOS UNITARIOS'!AB72</f>
        <v>0</v>
      </c>
      <c r="BX72" s="251">
        <f>'EV TECNICA'!BC72</f>
        <v>0</v>
      </c>
      <c r="BY72" s="252" t="str">
        <f>+IF(BW72=0,"NO OFERTADO",IF(BX72="NO CUMPLE", NO HABILITA,IF(BW72&lt;=($E72*(1+$D$4)),"HABILITA","NO HABILITA")))</f>
        <v>NO OFERTADO</v>
      </c>
      <c r="BZ72" s="129">
        <f>'PRECIOS UNITARIOS'!AC72</f>
        <v>0</v>
      </c>
      <c r="CA72" s="251">
        <f>'EV TECNICA'!BE72</f>
        <v>0</v>
      </c>
      <c r="CB72" s="252" t="str">
        <f>+IF(BZ72=0,"NO OFERTADO",IF(CA72="NO CUMPLE", NO HABILITA,IF(BZ72&lt;=($E72*(1+$D$4)),"HABILITA","NO HABILITA")))</f>
        <v>NO OFERTADO</v>
      </c>
      <c r="CC72" s="129">
        <f>'PRECIOS UNITARIOS'!AD72</f>
        <v>0</v>
      </c>
      <c r="CD72" s="251">
        <f>'EV TECNICA'!BG72</f>
        <v>0</v>
      </c>
      <c r="CE72" s="252" t="str">
        <f>+IF(CC72=0,"NO OFERTADO",IF(CD72="NO CUMPLE", NO HABILITA,IF(CC72&lt;=($E72*(1+$D$4)),"HABILITA","NO HABILITA")))</f>
        <v>NO OFERTADO</v>
      </c>
      <c r="CF72" s="129">
        <f>'PRECIOS UNITARIOS'!AE72</f>
        <v>0</v>
      </c>
      <c r="CG72" s="251">
        <f>'EV TECNICA'!BI72</f>
        <v>0</v>
      </c>
      <c r="CH72" s="252" t="str">
        <f>+IF(CF72=0,"NO OFERTADO",IF(CG72="NO CUMPLE", NO HABILITA,IF(CF72&lt;=($E72*(1+$D$4)),"HABILITA","NO HABILITA")))</f>
        <v>NO OFERTADO</v>
      </c>
    </row>
    <row r="73" spans="1:86" s="40" customFormat="1" ht="51" x14ac:dyDescent="0.2">
      <c r="A73" s="103">
        <v>64</v>
      </c>
      <c r="B73" s="202" t="s">
        <v>134</v>
      </c>
      <c r="C73" s="121" t="s">
        <v>127</v>
      </c>
      <c r="D73" s="146">
        <v>1</v>
      </c>
      <c r="E73" s="25">
        <v>3493</v>
      </c>
      <c r="F73" s="129">
        <f>'PRECIOS UNITARIOS'!E73</f>
        <v>0</v>
      </c>
      <c r="G73" s="251" t="str">
        <f>'EV TECNICA'!I73</f>
        <v>NO CUMPLE</v>
      </c>
      <c r="H73" s="252" t="s">
        <v>606</v>
      </c>
      <c r="I73" s="129">
        <f>'PRECIOS UNITARIOS'!F73</f>
        <v>0</v>
      </c>
      <c r="J73" s="251">
        <f>'EV TECNICA'!K73</f>
        <v>0</v>
      </c>
      <c r="K73" s="252" t="str">
        <f>+IF(I73=0,"NO OFERTADO",IF(J73="NO CUMPLE", NO HABILITA,IF(I73&lt;=($E73*(1+$D$4)),"HABILITA","NO HABILITA")))</f>
        <v>NO OFERTADO</v>
      </c>
      <c r="L73" s="129">
        <f>'PRECIOS UNITARIOS'!G73</f>
        <v>0</v>
      </c>
      <c r="M73" s="251">
        <f>'EV TECNICA'!M73</f>
        <v>0</v>
      </c>
      <c r="N73" s="252" t="str">
        <f>+IF(L73=0,"NO OFERTADO",IF(M73="NO CUMPLE", NO HABILITA,IF(L73&lt;=($E73*(1+$D$4)),"HABILITA","NO HABILITA")))</f>
        <v>NO OFERTADO</v>
      </c>
      <c r="O73" s="129">
        <f>'PRECIOS UNITARIOS'!H73</f>
        <v>0</v>
      </c>
      <c r="P73" s="251">
        <f>'EV TECNICA'!O73</f>
        <v>0</v>
      </c>
      <c r="Q73" s="252" t="str">
        <f>+IF(O73=0,"NO OFERTADO",IF(P73="NO CUMPLE", NO HABILITA,IF(O73&lt;=($E73*(1+$D$4)),"HABILITA","NO HABILITA")))</f>
        <v>NO OFERTADO</v>
      </c>
      <c r="R73" s="129">
        <f>'PRECIOS UNITARIOS'!I73</f>
        <v>2794</v>
      </c>
      <c r="S73" s="251" t="str">
        <f>'EV TECNICA'!Q73</f>
        <v>CUMPLE</v>
      </c>
      <c r="T73" s="252" t="str">
        <f>+IF(R73=0,"NO OFERTADO",IF(S73="NO CUMPLE", NO HABILITA,IF(R73&lt;=($E73*(1+$D$4)),"HABILITA","NO HABILITA")))</f>
        <v>HABILITA</v>
      </c>
      <c r="U73" s="129">
        <f>'PRECIOS UNITARIOS'!J73</f>
        <v>2180</v>
      </c>
      <c r="V73" s="251" t="str">
        <f>'EV TECNICA'!S73</f>
        <v>CUMPLE</v>
      </c>
      <c r="W73" s="252" t="str">
        <f>+IF(U73=0,"NO OFERTADO",IF(V73="NO CUMPLE", NO HABILITA,IF(U73&lt;=($E73*(1+$D$4)),"HABILITA","NO HABILITA")))</f>
        <v>HABILITA</v>
      </c>
      <c r="X73" s="129">
        <f>'PRECIOS UNITARIOS'!K73</f>
        <v>0</v>
      </c>
      <c r="Y73" s="251">
        <f>'EV TECNICA'!U73</f>
        <v>0</v>
      </c>
      <c r="Z73" s="252" t="str">
        <f>+IF(X73=0,"NO OFERTADO",IF(Y73="NO CUMPLE", NO HABILITA,IF(X73&lt;=($E73*(1+$D$4)),"HABILITA","NO HABILITA")))</f>
        <v>NO OFERTADO</v>
      </c>
      <c r="AA73" s="129">
        <f>'PRECIOS UNITARIOS'!L73</f>
        <v>0</v>
      </c>
      <c r="AB73" s="251">
        <f>'EV TECNICA'!W73</f>
        <v>0</v>
      </c>
      <c r="AC73" s="252" t="str">
        <f>+IF(AA73=0,"NO OFERTADO",IF(AB73="NO CUMPLE", NO HABILITA,IF(AA73&lt;=($E73*(1+$D$4)),"HABILITA","NO HABILITA")))</f>
        <v>NO OFERTADO</v>
      </c>
      <c r="AD73" s="129">
        <f>'PRECIOS UNITARIOS'!M73</f>
        <v>0</v>
      </c>
      <c r="AE73" s="251" t="str">
        <f>'EV TECNICA'!Y73</f>
        <v>NO CUMPLE</v>
      </c>
      <c r="AF73" s="252" t="s">
        <v>606</v>
      </c>
      <c r="AG73" s="129">
        <f>'PRECIOS UNITARIOS'!N73</f>
        <v>0</v>
      </c>
      <c r="AH73" s="251">
        <f>'EV TECNICA'!AA73</f>
        <v>0</v>
      </c>
      <c r="AI73" s="252" t="str">
        <f>+IF(AG73=0,"NO OFERTADO",IF(AH73="NO CUMPLE", NO HABILITA,IF(AG73&lt;=($E73*(1+$D$4)),"HABILITA","NO HABILITA")))</f>
        <v>NO OFERTADO</v>
      </c>
      <c r="AJ73" s="129">
        <f>'PRECIOS UNITARIOS'!O73</f>
        <v>0</v>
      </c>
      <c r="AK73" s="251">
        <f>'EV TECNICA'!AC73</f>
        <v>0</v>
      </c>
      <c r="AL73" s="252" t="str">
        <f>+IF(AJ73=0,"NO OFERTADO",IF(AK73="NO CUMPLE", NO HABILITA,IF(AJ73&lt;=($E73*(1+$D$4)),"HABILITA","NO HABILITA")))</f>
        <v>NO OFERTADO</v>
      </c>
      <c r="AM73" s="129">
        <f>'PRECIOS UNITARIOS'!P73</f>
        <v>0</v>
      </c>
      <c r="AN73" s="251">
        <f>'EV TECNICA'!AE73</f>
        <v>0</v>
      </c>
      <c r="AO73" s="252" t="str">
        <f>+IF(AM73=0,"NO OFERTADO",IF(AN73="NO CUMPLE", NO HABILITA,IF(AM73&lt;=($E73*(1+$D$4)),"HABILITA","NO HABILITA")))</f>
        <v>NO OFERTADO</v>
      </c>
      <c r="AP73" s="129">
        <f>'PRECIOS UNITARIOS'!Q73</f>
        <v>0</v>
      </c>
      <c r="AQ73" s="251">
        <f>'EV TECNICA'!AG73</f>
        <v>0</v>
      </c>
      <c r="AR73" s="252" t="str">
        <f>+IF(AP73=0,"NO OFERTADO",IF(AQ73="NO CUMPLE", NO HABILITA,IF(AP73&lt;=($E73*(1+$D$4)),"HABILITA","NO HABILITA")))</f>
        <v>NO OFERTADO</v>
      </c>
      <c r="AS73" s="129">
        <f>'PRECIOS UNITARIOS'!R73</f>
        <v>0</v>
      </c>
      <c r="AT73" s="251" t="str">
        <f>'EV TECNICA'!AI73</f>
        <v>NO CUMPLE</v>
      </c>
      <c r="AU73" s="252" t="s">
        <v>606</v>
      </c>
      <c r="AV73" s="129">
        <f>'PRECIOS UNITARIOS'!S73</f>
        <v>0</v>
      </c>
      <c r="AW73" s="251">
        <f>'EV TECNICA'!AK73</f>
        <v>0</v>
      </c>
      <c r="AX73" s="252" t="str">
        <f>+IF(AV73=0,"NO OFERTADO",IF(AW73="NO CUMPLE", NO HABILITA,IF(AV73&lt;=($E73*(1+$D$4)),"HABILITA","NO HABILITA")))</f>
        <v>NO OFERTADO</v>
      </c>
      <c r="AY73" s="129">
        <f>'PRECIOS UNITARIOS'!T73</f>
        <v>0</v>
      </c>
      <c r="AZ73" s="251">
        <f>'EV TECNICA'!AM73</f>
        <v>0</v>
      </c>
      <c r="BA73" s="252" t="str">
        <f>+IF(AY73=0,"NO OFERTADO",IF(AZ73="NO CUMPLE", NO HABILITA,IF(AY73&lt;=($E73*(1+$D$4)),"HABILITA","NO HABILITA")))</f>
        <v>NO OFERTADO</v>
      </c>
      <c r="BB73" s="129">
        <f>'PRECIOS UNITARIOS'!U73</f>
        <v>0</v>
      </c>
      <c r="BC73" s="251">
        <f>'EV TECNICA'!AO73</f>
        <v>0</v>
      </c>
      <c r="BD73" s="252" t="str">
        <f>+IF(BB73=0,"NO OFERTADO",IF(BC73="NO CUMPLE", NO HABILITA,IF(BB73&lt;=($E73*(1+$D$4)),"HABILITA","NO HABILITA")))</f>
        <v>NO OFERTADO</v>
      </c>
      <c r="BE73" s="129">
        <f>'PRECIOS UNITARIOS'!V73</f>
        <v>0</v>
      </c>
      <c r="BF73" s="251">
        <f>'EV TECNICA'!AQ73</f>
        <v>0</v>
      </c>
      <c r="BG73" s="252" t="str">
        <f>+IF(BE73=0,"NO OFERTADO",IF(BF73="NO CUMPLE", NO HABILITA,IF(BE73&lt;=($E73*(1+$D$4)),"HABILITA","NO HABILITA")))</f>
        <v>NO OFERTADO</v>
      </c>
      <c r="BH73" s="129">
        <f>'PRECIOS UNITARIOS'!W73</f>
        <v>0</v>
      </c>
      <c r="BI73" s="251" t="str">
        <f>'EV TECNICA'!AS73</f>
        <v>NO CUMPLE</v>
      </c>
      <c r="BJ73" s="252" t="s">
        <v>606</v>
      </c>
      <c r="BK73" s="129">
        <f>'PRECIOS UNITARIOS'!X73</f>
        <v>0</v>
      </c>
      <c r="BL73" s="251">
        <f>'EV TECNICA'!AU73</f>
        <v>0</v>
      </c>
      <c r="BM73" s="252" t="str">
        <f>+IF(BK73=0,"NO OFERTADO",IF(BL73="NO CUMPLE", NO HABILITA,IF(BK73&lt;=($E73*(1+$D$4)),"HABILITA","NO HABILITA")))</f>
        <v>NO OFERTADO</v>
      </c>
      <c r="BN73" s="129">
        <f>'PRECIOS UNITARIOS'!Y73</f>
        <v>0</v>
      </c>
      <c r="BO73" s="251">
        <f>'EV TECNICA'!AW73</f>
        <v>0</v>
      </c>
      <c r="BP73" s="252" t="str">
        <f>+IF(BN73=0,"NO OFERTADO",IF(BO73="NO CUMPLE", NO HABILITA,IF(BN73&lt;=($E73*(1+$D$4)),"HABILITA","NO HABILITA")))</f>
        <v>NO OFERTADO</v>
      </c>
      <c r="BQ73" s="129">
        <f>'PRECIOS UNITARIOS'!Z73</f>
        <v>0</v>
      </c>
      <c r="BR73" s="251" t="str">
        <f>'EV TECNICA'!AY73</f>
        <v>NO CUMPLE</v>
      </c>
      <c r="BS73" s="252" t="s">
        <v>606</v>
      </c>
      <c r="BT73" s="129">
        <f>'PRECIOS UNITARIOS'!AA73</f>
        <v>0</v>
      </c>
      <c r="BU73" s="251">
        <f>'EV TECNICA'!BA73</f>
        <v>0</v>
      </c>
      <c r="BV73" s="252" t="str">
        <f>+IF(BT73=0,"NO OFERTADO",IF(BU73="NO CUMPLE", NO HABILITA,IF(BT73&lt;=($E73*(1+$D$4)),"HABILITA","NO HABILITA")))</f>
        <v>NO OFERTADO</v>
      </c>
      <c r="BW73" s="129">
        <f>'PRECIOS UNITARIOS'!AB73</f>
        <v>0</v>
      </c>
      <c r="BX73" s="251">
        <f>'EV TECNICA'!BC73</f>
        <v>0</v>
      </c>
      <c r="BY73" s="252" t="str">
        <f>+IF(BW73=0,"NO OFERTADO",IF(BX73="NO CUMPLE", NO HABILITA,IF(BW73&lt;=($E73*(1+$D$4)),"HABILITA","NO HABILITA")))</f>
        <v>NO OFERTADO</v>
      </c>
      <c r="BZ73" s="129">
        <f>'PRECIOS UNITARIOS'!AC73</f>
        <v>0</v>
      </c>
      <c r="CA73" s="251">
        <f>'EV TECNICA'!BE73</f>
        <v>0</v>
      </c>
      <c r="CB73" s="252" t="str">
        <f>+IF(BZ73=0,"NO OFERTADO",IF(CA73="NO CUMPLE", NO HABILITA,IF(BZ73&lt;=($E73*(1+$D$4)),"HABILITA","NO HABILITA")))</f>
        <v>NO OFERTADO</v>
      </c>
      <c r="CC73" s="129">
        <f>'PRECIOS UNITARIOS'!AD73</f>
        <v>0</v>
      </c>
      <c r="CD73" s="251">
        <f>'EV TECNICA'!BG73</f>
        <v>0</v>
      </c>
      <c r="CE73" s="252" t="str">
        <f>+IF(CC73=0,"NO OFERTADO",IF(CD73="NO CUMPLE", NO HABILITA,IF(CC73&lt;=($E73*(1+$D$4)),"HABILITA","NO HABILITA")))</f>
        <v>NO OFERTADO</v>
      </c>
      <c r="CF73" s="129">
        <f>'PRECIOS UNITARIOS'!AE73</f>
        <v>0</v>
      </c>
      <c r="CG73" s="251">
        <f>'EV TECNICA'!BI73</f>
        <v>0</v>
      </c>
      <c r="CH73" s="252" t="str">
        <f>+IF(CF73=0,"NO OFERTADO",IF(CG73="NO CUMPLE", NO HABILITA,IF(CF73&lt;=($E73*(1+$D$4)),"HABILITA","NO HABILITA")))</f>
        <v>NO OFERTADO</v>
      </c>
    </row>
    <row r="74" spans="1:86" s="40" customFormat="1" ht="38.25" x14ac:dyDescent="0.2">
      <c r="A74" s="103">
        <v>65</v>
      </c>
      <c r="B74" s="202" t="s">
        <v>135</v>
      </c>
      <c r="C74" s="121" t="s">
        <v>127</v>
      </c>
      <c r="D74" s="146">
        <v>1</v>
      </c>
      <c r="E74" s="25">
        <v>2306</v>
      </c>
      <c r="F74" s="129">
        <f>'PRECIOS UNITARIOS'!E74</f>
        <v>0</v>
      </c>
      <c r="G74" s="251" t="str">
        <f>'EV TECNICA'!I74</f>
        <v>NO CUMPLE</v>
      </c>
      <c r="H74" s="252" t="s">
        <v>606</v>
      </c>
      <c r="I74" s="129">
        <f>'PRECIOS UNITARIOS'!F74</f>
        <v>0</v>
      </c>
      <c r="J74" s="251">
        <f>'EV TECNICA'!K74</f>
        <v>0</v>
      </c>
      <c r="K74" s="252" t="str">
        <f>+IF(I74=0,"NO OFERTADO",IF(J74="NO CUMPLE", NO HABILITA,IF(I74&lt;=($E74*(1+$D$4)),"HABILITA","NO HABILITA")))</f>
        <v>NO OFERTADO</v>
      </c>
      <c r="L74" s="129">
        <f>'PRECIOS UNITARIOS'!G74</f>
        <v>0</v>
      </c>
      <c r="M74" s="251">
        <f>'EV TECNICA'!M74</f>
        <v>0</v>
      </c>
      <c r="N74" s="252" t="str">
        <f>+IF(L74=0,"NO OFERTADO",IF(M74="NO CUMPLE", NO HABILITA,IF(L74&lt;=($E74*(1+$D$4)),"HABILITA","NO HABILITA")))</f>
        <v>NO OFERTADO</v>
      </c>
      <c r="O74" s="129">
        <f>'PRECIOS UNITARIOS'!H74</f>
        <v>0</v>
      </c>
      <c r="P74" s="251">
        <f>'EV TECNICA'!O74</f>
        <v>0</v>
      </c>
      <c r="Q74" s="252" t="str">
        <f>+IF(O74=0,"NO OFERTADO",IF(P74="NO CUMPLE", NO HABILITA,IF(O74&lt;=($E74*(1+$D$4)),"HABILITA","NO HABILITA")))</f>
        <v>NO OFERTADO</v>
      </c>
      <c r="R74" s="129">
        <f>'PRECIOS UNITARIOS'!I74</f>
        <v>1845</v>
      </c>
      <c r="S74" s="251" t="str">
        <f>'EV TECNICA'!Q74</f>
        <v>CUMPLE</v>
      </c>
      <c r="T74" s="252" t="str">
        <f>+IF(R74=0,"NO OFERTADO",IF(S74="NO CUMPLE", NO HABILITA,IF(R74&lt;=($E74*(1+$D$4)),"HABILITA","NO HABILITA")))</f>
        <v>HABILITA</v>
      </c>
      <c r="U74" s="129">
        <f>'PRECIOS UNITARIOS'!J74</f>
        <v>2180</v>
      </c>
      <c r="V74" s="251" t="str">
        <f>'EV TECNICA'!S74</f>
        <v>CUMPLE</v>
      </c>
      <c r="W74" s="252" t="str">
        <f>+IF(U74=0,"NO OFERTADO",IF(V74="NO CUMPLE", NO HABILITA,IF(U74&lt;=($E74*(1+$D$4)),"HABILITA","NO HABILITA")))</f>
        <v>HABILITA</v>
      </c>
      <c r="X74" s="129">
        <f>'PRECIOS UNITARIOS'!K74</f>
        <v>0</v>
      </c>
      <c r="Y74" s="251">
        <f>'EV TECNICA'!U74</f>
        <v>0</v>
      </c>
      <c r="Z74" s="252" t="str">
        <f>+IF(X74=0,"NO OFERTADO",IF(Y74="NO CUMPLE", NO HABILITA,IF(X74&lt;=($E74*(1+$D$4)),"HABILITA","NO HABILITA")))</f>
        <v>NO OFERTADO</v>
      </c>
      <c r="AA74" s="129">
        <f>'PRECIOS UNITARIOS'!L74</f>
        <v>0</v>
      </c>
      <c r="AB74" s="251">
        <f>'EV TECNICA'!W74</f>
        <v>0</v>
      </c>
      <c r="AC74" s="252" t="str">
        <f>+IF(AA74=0,"NO OFERTADO",IF(AB74="NO CUMPLE", NO HABILITA,IF(AA74&lt;=($E74*(1+$D$4)),"HABILITA","NO HABILITA")))</f>
        <v>NO OFERTADO</v>
      </c>
      <c r="AD74" s="129">
        <f>'PRECIOS UNITARIOS'!M74</f>
        <v>0</v>
      </c>
      <c r="AE74" s="251" t="str">
        <f>'EV TECNICA'!Y74</f>
        <v>NO CUMPLE</v>
      </c>
      <c r="AF74" s="252" t="s">
        <v>606</v>
      </c>
      <c r="AG74" s="129">
        <f>'PRECIOS UNITARIOS'!N74</f>
        <v>0</v>
      </c>
      <c r="AH74" s="251">
        <f>'EV TECNICA'!AA74</f>
        <v>0</v>
      </c>
      <c r="AI74" s="252" t="str">
        <f>+IF(AG74=0,"NO OFERTADO",IF(AH74="NO CUMPLE", NO HABILITA,IF(AG74&lt;=($E74*(1+$D$4)),"HABILITA","NO HABILITA")))</f>
        <v>NO OFERTADO</v>
      </c>
      <c r="AJ74" s="129">
        <f>'PRECIOS UNITARIOS'!O74</f>
        <v>0</v>
      </c>
      <c r="AK74" s="251">
        <f>'EV TECNICA'!AC74</f>
        <v>0</v>
      </c>
      <c r="AL74" s="252" t="str">
        <f>+IF(AJ74=0,"NO OFERTADO",IF(AK74="NO CUMPLE", NO HABILITA,IF(AJ74&lt;=($E74*(1+$D$4)),"HABILITA","NO HABILITA")))</f>
        <v>NO OFERTADO</v>
      </c>
      <c r="AM74" s="129">
        <f>'PRECIOS UNITARIOS'!P74</f>
        <v>0</v>
      </c>
      <c r="AN74" s="251">
        <f>'EV TECNICA'!AE74</f>
        <v>0</v>
      </c>
      <c r="AO74" s="252" t="str">
        <f>+IF(AM74=0,"NO OFERTADO",IF(AN74="NO CUMPLE", NO HABILITA,IF(AM74&lt;=($E74*(1+$D$4)),"HABILITA","NO HABILITA")))</f>
        <v>NO OFERTADO</v>
      </c>
      <c r="AP74" s="129">
        <f>'PRECIOS UNITARIOS'!Q74</f>
        <v>0</v>
      </c>
      <c r="AQ74" s="251">
        <f>'EV TECNICA'!AG74</f>
        <v>0</v>
      </c>
      <c r="AR74" s="252" t="str">
        <f>+IF(AP74=0,"NO OFERTADO",IF(AQ74="NO CUMPLE", NO HABILITA,IF(AP74&lt;=($E74*(1+$D$4)),"HABILITA","NO HABILITA")))</f>
        <v>NO OFERTADO</v>
      </c>
      <c r="AS74" s="129">
        <f>'PRECIOS UNITARIOS'!R74</f>
        <v>0</v>
      </c>
      <c r="AT74" s="251" t="str">
        <f>'EV TECNICA'!AI74</f>
        <v>NO CUMPLE</v>
      </c>
      <c r="AU74" s="252" t="s">
        <v>606</v>
      </c>
      <c r="AV74" s="129">
        <f>'PRECIOS UNITARIOS'!S74</f>
        <v>0</v>
      </c>
      <c r="AW74" s="251">
        <f>'EV TECNICA'!AK74</f>
        <v>0</v>
      </c>
      <c r="AX74" s="252" t="str">
        <f>+IF(AV74=0,"NO OFERTADO",IF(AW74="NO CUMPLE", NO HABILITA,IF(AV74&lt;=($E74*(1+$D$4)),"HABILITA","NO HABILITA")))</f>
        <v>NO OFERTADO</v>
      </c>
      <c r="AY74" s="129">
        <f>'PRECIOS UNITARIOS'!T74</f>
        <v>0</v>
      </c>
      <c r="AZ74" s="251">
        <f>'EV TECNICA'!AM74</f>
        <v>0</v>
      </c>
      <c r="BA74" s="252" t="str">
        <f>+IF(AY74=0,"NO OFERTADO",IF(AZ74="NO CUMPLE", NO HABILITA,IF(AY74&lt;=($E74*(1+$D$4)),"HABILITA","NO HABILITA")))</f>
        <v>NO OFERTADO</v>
      </c>
      <c r="BB74" s="129">
        <f>'PRECIOS UNITARIOS'!U74</f>
        <v>0</v>
      </c>
      <c r="BC74" s="251">
        <f>'EV TECNICA'!AO74</f>
        <v>0</v>
      </c>
      <c r="BD74" s="252" t="str">
        <f>+IF(BB74=0,"NO OFERTADO",IF(BC74="NO CUMPLE", NO HABILITA,IF(BB74&lt;=($E74*(1+$D$4)),"HABILITA","NO HABILITA")))</f>
        <v>NO OFERTADO</v>
      </c>
      <c r="BE74" s="129">
        <f>'PRECIOS UNITARIOS'!V74</f>
        <v>0</v>
      </c>
      <c r="BF74" s="251">
        <f>'EV TECNICA'!AQ74</f>
        <v>0</v>
      </c>
      <c r="BG74" s="252" t="str">
        <f>+IF(BE74=0,"NO OFERTADO",IF(BF74="NO CUMPLE", NO HABILITA,IF(BE74&lt;=($E74*(1+$D$4)),"HABILITA","NO HABILITA")))</f>
        <v>NO OFERTADO</v>
      </c>
      <c r="BH74" s="129">
        <f>'PRECIOS UNITARIOS'!W74</f>
        <v>0</v>
      </c>
      <c r="BI74" s="251" t="str">
        <f>'EV TECNICA'!AS74</f>
        <v>NO CUMPLE</v>
      </c>
      <c r="BJ74" s="252" t="s">
        <v>606</v>
      </c>
      <c r="BK74" s="129">
        <f>'PRECIOS UNITARIOS'!X74</f>
        <v>0</v>
      </c>
      <c r="BL74" s="251">
        <f>'EV TECNICA'!AU74</f>
        <v>0</v>
      </c>
      <c r="BM74" s="252" t="str">
        <f>+IF(BK74=0,"NO OFERTADO",IF(BL74="NO CUMPLE", NO HABILITA,IF(BK74&lt;=($E74*(1+$D$4)),"HABILITA","NO HABILITA")))</f>
        <v>NO OFERTADO</v>
      </c>
      <c r="BN74" s="129">
        <f>'PRECIOS UNITARIOS'!Y74</f>
        <v>0</v>
      </c>
      <c r="BO74" s="251">
        <f>'EV TECNICA'!AW74</f>
        <v>0</v>
      </c>
      <c r="BP74" s="252" t="str">
        <f>+IF(BN74=0,"NO OFERTADO",IF(BO74="NO CUMPLE", NO HABILITA,IF(BN74&lt;=($E74*(1+$D$4)),"HABILITA","NO HABILITA")))</f>
        <v>NO OFERTADO</v>
      </c>
      <c r="BQ74" s="129">
        <f>'PRECIOS UNITARIOS'!Z74</f>
        <v>0</v>
      </c>
      <c r="BR74" s="251" t="str">
        <f>'EV TECNICA'!AY74</f>
        <v>NO CUMPLE</v>
      </c>
      <c r="BS74" s="252" t="s">
        <v>606</v>
      </c>
      <c r="BT74" s="129">
        <f>'PRECIOS UNITARIOS'!AA74</f>
        <v>0</v>
      </c>
      <c r="BU74" s="251">
        <f>'EV TECNICA'!BA74</f>
        <v>0</v>
      </c>
      <c r="BV74" s="252" t="str">
        <f>+IF(BT74=0,"NO OFERTADO",IF(BU74="NO CUMPLE", NO HABILITA,IF(BT74&lt;=($E74*(1+$D$4)),"HABILITA","NO HABILITA")))</f>
        <v>NO OFERTADO</v>
      </c>
      <c r="BW74" s="129">
        <f>'PRECIOS UNITARIOS'!AB74</f>
        <v>0</v>
      </c>
      <c r="BX74" s="251">
        <f>'EV TECNICA'!BC74</f>
        <v>0</v>
      </c>
      <c r="BY74" s="252" t="str">
        <f>+IF(BW74=0,"NO OFERTADO",IF(BX74="NO CUMPLE", NO HABILITA,IF(BW74&lt;=($E74*(1+$D$4)),"HABILITA","NO HABILITA")))</f>
        <v>NO OFERTADO</v>
      </c>
      <c r="BZ74" s="129">
        <f>'PRECIOS UNITARIOS'!AC74</f>
        <v>0</v>
      </c>
      <c r="CA74" s="251">
        <f>'EV TECNICA'!BE74</f>
        <v>0</v>
      </c>
      <c r="CB74" s="252" t="str">
        <f>+IF(BZ74=0,"NO OFERTADO",IF(CA74="NO CUMPLE", NO HABILITA,IF(BZ74&lt;=($E74*(1+$D$4)),"HABILITA","NO HABILITA")))</f>
        <v>NO OFERTADO</v>
      </c>
      <c r="CC74" s="129">
        <f>'PRECIOS UNITARIOS'!AD74</f>
        <v>0</v>
      </c>
      <c r="CD74" s="251">
        <f>'EV TECNICA'!BG74</f>
        <v>0</v>
      </c>
      <c r="CE74" s="252" t="str">
        <f>+IF(CC74=0,"NO OFERTADO",IF(CD74="NO CUMPLE", NO HABILITA,IF(CC74&lt;=($E74*(1+$D$4)),"HABILITA","NO HABILITA")))</f>
        <v>NO OFERTADO</v>
      </c>
      <c r="CF74" s="129">
        <f>'PRECIOS UNITARIOS'!AE74</f>
        <v>0</v>
      </c>
      <c r="CG74" s="251">
        <f>'EV TECNICA'!BI74</f>
        <v>0</v>
      </c>
      <c r="CH74" s="252" t="str">
        <f>+IF(CF74=0,"NO OFERTADO",IF(CG74="NO CUMPLE", NO HABILITA,IF(CF74&lt;=($E74*(1+$D$4)),"HABILITA","NO HABILITA")))</f>
        <v>NO OFERTADO</v>
      </c>
    </row>
    <row r="75" spans="1:86" s="40" customFormat="1" ht="38.25" x14ac:dyDescent="0.2">
      <c r="A75" s="103">
        <v>66</v>
      </c>
      <c r="B75" s="202" t="s">
        <v>136</v>
      </c>
      <c r="C75" s="121" t="s">
        <v>127</v>
      </c>
      <c r="D75" s="146">
        <v>1</v>
      </c>
      <c r="E75" s="25">
        <v>2107.7844059999998</v>
      </c>
      <c r="F75" s="129">
        <f>'PRECIOS UNITARIOS'!E75</f>
        <v>0</v>
      </c>
      <c r="G75" s="251" t="str">
        <f>'EV TECNICA'!I75</f>
        <v>NO CUMPLE</v>
      </c>
      <c r="H75" s="252" t="s">
        <v>606</v>
      </c>
      <c r="I75" s="129">
        <f>'PRECIOS UNITARIOS'!F75</f>
        <v>0</v>
      </c>
      <c r="J75" s="251">
        <f>'EV TECNICA'!K75</f>
        <v>0</v>
      </c>
      <c r="K75" s="252" t="str">
        <f>+IF(I75=0,"NO OFERTADO",IF(J75="NO CUMPLE", NO HABILITA,IF(I75&lt;=($E75*(1+$D$4)),"HABILITA","NO HABILITA")))</f>
        <v>NO OFERTADO</v>
      </c>
      <c r="L75" s="129">
        <f>'PRECIOS UNITARIOS'!G75</f>
        <v>0</v>
      </c>
      <c r="M75" s="251">
        <f>'EV TECNICA'!M75</f>
        <v>0</v>
      </c>
      <c r="N75" s="252" t="str">
        <f>+IF(L75=0,"NO OFERTADO",IF(M75="NO CUMPLE", NO HABILITA,IF(L75&lt;=($E75*(1+$D$4)),"HABILITA","NO HABILITA")))</f>
        <v>NO OFERTADO</v>
      </c>
      <c r="O75" s="129">
        <f>'PRECIOS UNITARIOS'!H75</f>
        <v>0</v>
      </c>
      <c r="P75" s="251">
        <f>'EV TECNICA'!O75</f>
        <v>0</v>
      </c>
      <c r="Q75" s="252" t="str">
        <f>+IF(O75=0,"NO OFERTADO",IF(P75="NO CUMPLE", NO HABILITA,IF(O75&lt;=($E75*(1+$D$4)),"HABILITA","NO HABILITA")))</f>
        <v>NO OFERTADO</v>
      </c>
      <c r="R75" s="129">
        <f>'PRECIOS UNITARIOS'!I75</f>
        <v>1845</v>
      </c>
      <c r="S75" s="251" t="str">
        <f>'EV TECNICA'!Q75</f>
        <v>CUMPLE</v>
      </c>
      <c r="T75" s="252" t="str">
        <f>+IF(R75=0,"NO OFERTADO",IF(S75="NO CUMPLE", NO HABILITA,IF(R75&lt;=($E75*(1+$D$4)),"HABILITA","NO HABILITA")))</f>
        <v>HABILITA</v>
      </c>
      <c r="U75" s="129">
        <f>'PRECIOS UNITARIOS'!J75</f>
        <v>2180</v>
      </c>
      <c r="V75" s="251" t="str">
        <f>'EV TECNICA'!S75</f>
        <v>CUMPLE</v>
      </c>
      <c r="W75" s="252" t="str">
        <f>+IF(U75=0,"NO OFERTADO",IF(V75="NO CUMPLE", NO HABILITA,IF(U75&lt;=($E75*(1+$D$4)),"HABILITA","NO HABILITA")))</f>
        <v>HABILITA</v>
      </c>
      <c r="X75" s="129">
        <f>'PRECIOS UNITARIOS'!K75</f>
        <v>0</v>
      </c>
      <c r="Y75" s="251">
        <f>'EV TECNICA'!U75</f>
        <v>0</v>
      </c>
      <c r="Z75" s="252" t="str">
        <f>+IF(X75=0,"NO OFERTADO",IF(Y75="NO CUMPLE", NO HABILITA,IF(X75&lt;=($E75*(1+$D$4)),"HABILITA","NO HABILITA")))</f>
        <v>NO OFERTADO</v>
      </c>
      <c r="AA75" s="129">
        <f>'PRECIOS UNITARIOS'!L75</f>
        <v>0</v>
      </c>
      <c r="AB75" s="251">
        <f>'EV TECNICA'!W75</f>
        <v>0</v>
      </c>
      <c r="AC75" s="252" t="str">
        <f>+IF(AA75=0,"NO OFERTADO",IF(AB75="NO CUMPLE", NO HABILITA,IF(AA75&lt;=($E75*(1+$D$4)),"HABILITA","NO HABILITA")))</f>
        <v>NO OFERTADO</v>
      </c>
      <c r="AD75" s="129">
        <f>'PRECIOS UNITARIOS'!M75</f>
        <v>0</v>
      </c>
      <c r="AE75" s="251" t="str">
        <f>'EV TECNICA'!Y75</f>
        <v>NO CUMPLE</v>
      </c>
      <c r="AF75" s="252" t="s">
        <v>606</v>
      </c>
      <c r="AG75" s="129">
        <f>'PRECIOS UNITARIOS'!N75</f>
        <v>0</v>
      </c>
      <c r="AH75" s="251">
        <f>'EV TECNICA'!AA75</f>
        <v>0</v>
      </c>
      <c r="AI75" s="252" t="str">
        <f>+IF(AG75=0,"NO OFERTADO",IF(AH75="NO CUMPLE", NO HABILITA,IF(AG75&lt;=($E75*(1+$D$4)),"HABILITA","NO HABILITA")))</f>
        <v>NO OFERTADO</v>
      </c>
      <c r="AJ75" s="129">
        <f>'PRECIOS UNITARIOS'!O75</f>
        <v>0</v>
      </c>
      <c r="AK75" s="251">
        <f>'EV TECNICA'!AC75</f>
        <v>0</v>
      </c>
      <c r="AL75" s="252" t="str">
        <f>+IF(AJ75=0,"NO OFERTADO",IF(AK75="NO CUMPLE", NO HABILITA,IF(AJ75&lt;=($E75*(1+$D$4)),"HABILITA","NO HABILITA")))</f>
        <v>NO OFERTADO</v>
      </c>
      <c r="AM75" s="129">
        <f>'PRECIOS UNITARIOS'!P75</f>
        <v>0</v>
      </c>
      <c r="AN75" s="251">
        <f>'EV TECNICA'!AE75</f>
        <v>0</v>
      </c>
      <c r="AO75" s="252" t="str">
        <f>+IF(AM75=0,"NO OFERTADO",IF(AN75="NO CUMPLE", NO HABILITA,IF(AM75&lt;=($E75*(1+$D$4)),"HABILITA","NO HABILITA")))</f>
        <v>NO OFERTADO</v>
      </c>
      <c r="AP75" s="129">
        <f>'PRECIOS UNITARIOS'!Q75</f>
        <v>0</v>
      </c>
      <c r="AQ75" s="251">
        <f>'EV TECNICA'!AG75</f>
        <v>0</v>
      </c>
      <c r="AR75" s="252" t="str">
        <f>+IF(AP75=0,"NO OFERTADO",IF(AQ75="NO CUMPLE", NO HABILITA,IF(AP75&lt;=($E75*(1+$D$4)),"HABILITA","NO HABILITA")))</f>
        <v>NO OFERTADO</v>
      </c>
      <c r="AS75" s="129">
        <f>'PRECIOS UNITARIOS'!R75</f>
        <v>0</v>
      </c>
      <c r="AT75" s="251" t="str">
        <f>'EV TECNICA'!AI75</f>
        <v>NO CUMPLE</v>
      </c>
      <c r="AU75" s="252" t="s">
        <v>606</v>
      </c>
      <c r="AV75" s="129">
        <f>'PRECIOS UNITARIOS'!S75</f>
        <v>0</v>
      </c>
      <c r="AW75" s="251">
        <f>'EV TECNICA'!AK75</f>
        <v>0</v>
      </c>
      <c r="AX75" s="252" t="str">
        <f>+IF(AV75=0,"NO OFERTADO",IF(AW75="NO CUMPLE", NO HABILITA,IF(AV75&lt;=($E75*(1+$D$4)),"HABILITA","NO HABILITA")))</f>
        <v>NO OFERTADO</v>
      </c>
      <c r="AY75" s="129">
        <f>'PRECIOS UNITARIOS'!T75</f>
        <v>0</v>
      </c>
      <c r="AZ75" s="251">
        <f>'EV TECNICA'!AM75</f>
        <v>0</v>
      </c>
      <c r="BA75" s="252" t="str">
        <f>+IF(AY75=0,"NO OFERTADO",IF(AZ75="NO CUMPLE", NO HABILITA,IF(AY75&lt;=($E75*(1+$D$4)),"HABILITA","NO HABILITA")))</f>
        <v>NO OFERTADO</v>
      </c>
      <c r="BB75" s="129">
        <f>'PRECIOS UNITARIOS'!U75</f>
        <v>0</v>
      </c>
      <c r="BC75" s="251">
        <f>'EV TECNICA'!AO75</f>
        <v>0</v>
      </c>
      <c r="BD75" s="252" t="str">
        <f>+IF(BB75=0,"NO OFERTADO",IF(BC75="NO CUMPLE", NO HABILITA,IF(BB75&lt;=($E75*(1+$D$4)),"HABILITA","NO HABILITA")))</f>
        <v>NO OFERTADO</v>
      </c>
      <c r="BE75" s="129">
        <f>'PRECIOS UNITARIOS'!V75</f>
        <v>0</v>
      </c>
      <c r="BF75" s="251">
        <f>'EV TECNICA'!AQ75</f>
        <v>0</v>
      </c>
      <c r="BG75" s="252" t="str">
        <f>+IF(BE75=0,"NO OFERTADO",IF(BF75="NO CUMPLE", NO HABILITA,IF(BE75&lt;=($E75*(1+$D$4)),"HABILITA","NO HABILITA")))</f>
        <v>NO OFERTADO</v>
      </c>
      <c r="BH75" s="129">
        <f>'PRECIOS UNITARIOS'!W75</f>
        <v>0</v>
      </c>
      <c r="BI75" s="251" t="str">
        <f>'EV TECNICA'!AS75</f>
        <v>NO CUMPLE</v>
      </c>
      <c r="BJ75" s="252" t="s">
        <v>606</v>
      </c>
      <c r="BK75" s="129">
        <f>'PRECIOS UNITARIOS'!X75</f>
        <v>0</v>
      </c>
      <c r="BL75" s="251">
        <f>'EV TECNICA'!AU75</f>
        <v>0</v>
      </c>
      <c r="BM75" s="252" t="str">
        <f>+IF(BK75=0,"NO OFERTADO",IF(BL75="NO CUMPLE", NO HABILITA,IF(BK75&lt;=($E75*(1+$D$4)),"HABILITA","NO HABILITA")))</f>
        <v>NO OFERTADO</v>
      </c>
      <c r="BN75" s="129">
        <f>'PRECIOS UNITARIOS'!Y75</f>
        <v>0</v>
      </c>
      <c r="BO75" s="251">
        <f>'EV TECNICA'!AW75</f>
        <v>0</v>
      </c>
      <c r="BP75" s="252" t="str">
        <f>+IF(BN75=0,"NO OFERTADO",IF(BO75="NO CUMPLE", NO HABILITA,IF(BN75&lt;=($E75*(1+$D$4)),"HABILITA","NO HABILITA")))</f>
        <v>NO OFERTADO</v>
      </c>
      <c r="BQ75" s="129">
        <f>'PRECIOS UNITARIOS'!Z75</f>
        <v>0</v>
      </c>
      <c r="BR75" s="251" t="str">
        <f>'EV TECNICA'!AY75</f>
        <v>NO CUMPLE</v>
      </c>
      <c r="BS75" s="252" t="s">
        <v>606</v>
      </c>
      <c r="BT75" s="129">
        <f>'PRECIOS UNITARIOS'!AA75</f>
        <v>0</v>
      </c>
      <c r="BU75" s="251">
        <f>'EV TECNICA'!BA75</f>
        <v>0</v>
      </c>
      <c r="BV75" s="252" t="str">
        <f>+IF(BT75=0,"NO OFERTADO",IF(BU75="NO CUMPLE", NO HABILITA,IF(BT75&lt;=($E75*(1+$D$4)),"HABILITA","NO HABILITA")))</f>
        <v>NO OFERTADO</v>
      </c>
      <c r="BW75" s="129">
        <f>'PRECIOS UNITARIOS'!AB75</f>
        <v>0</v>
      </c>
      <c r="BX75" s="251">
        <f>'EV TECNICA'!BC75</f>
        <v>0</v>
      </c>
      <c r="BY75" s="252" t="str">
        <f>+IF(BW75=0,"NO OFERTADO",IF(BX75="NO CUMPLE", NO HABILITA,IF(BW75&lt;=($E75*(1+$D$4)),"HABILITA","NO HABILITA")))</f>
        <v>NO OFERTADO</v>
      </c>
      <c r="BZ75" s="129">
        <f>'PRECIOS UNITARIOS'!AC75</f>
        <v>0</v>
      </c>
      <c r="CA75" s="251">
        <f>'EV TECNICA'!BE75</f>
        <v>0</v>
      </c>
      <c r="CB75" s="252" t="str">
        <f>+IF(BZ75=0,"NO OFERTADO",IF(CA75="NO CUMPLE", NO HABILITA,IF(BZ75&lt;=($E75*(1+$D$4)),"HABILITA","NO HABILITA")))</f>
        <v>NO OFERTADO</v>
      </c>
      <c r="CC75" s="129">
        <f>'PRECIOS UNITARIOS'!AD75</f>
        <v>0</v>
      </c>
      <c r="CD75" s="251">
        <f>'EV TECNICA'!BG75</f>
        <v>0</v>
      </c>
      <c r="CE75" s="252" t="str">
        <f>+IF(CC75=0,"NO OFERTADO",IF(CD75="NO CUMPLE", NO HABILITA,IF(CC75&lt;=($E75*(1+$D$4)),"HABILITA","NO HABILITA")))</f>
        <v>NO OFERTADO</v>
      </c>
      <c r="CF75" s="129">
        <f>'PRECIOS UNITARIOS'!AE75</f>
        <v>0</v>
      </c>
      <c r="CG75" s="251">
        <f>'EV TECNICA'!BI75</f>
        <v>0</v>
      </c>
      <c r="CH75" s="252" t="str">
        <f>+IF(CF75=0,"NO OFERTADO",IF(CG75="NO CUMPLE", NO HABILITA,IF(CF75&lt;=($E75*(1+$D$4)),"HABILITA","NO HABILITA")))</f>
        <v>NO OFERTADO</v>
      </c>
    </row>
    <row r="76" spans="1:86" s="40" customFormat="1" ht="38.25" x14ac:dyDescent="0.2">
      <c r="A76" s="103">
        <v>67</v>
      </c>
      <c r="B76" s="202" t="s">
        <v>137</v>
      </c>
      <c r="C76" s="121" t="s">
        <v>127</v>
      </c>
      <c r="D76" s="146">
        <v>1</v>
      </c>
      <c r="E76" s="25">
        <v>2306</v>
      </c>
      <c r="F76" s="129">
        <f>'PRECIOS UNITARIOS'!E76</f>
        <v>0</v>
      </c>
      <c r="G76" s="251" t="str">
        <f>'EV TECNICA'!I76</f>
        <v>NO CUMPLE</v>
      </c>
      <c r="H76" s="252" t="s">
        <v>606</v>
      </c>
      <c r="I76" s="129">
        <f>'PRECIOS UNITARIOS'!F76</f>
        <v>0</v>
      </c>
      <c r="J76" s="251">
        <f>'EV TECNICA'!K76</f>
        <v>0</v>
      </c>
      <c r="K76" s="252" t="str">
        <f>+IF(I76=0,"NO OFERTADO",IF(J76="NO CUMPLE", NO HABILITA,IF(I76&lt;=($E76*(1+$D$4)),"HABILITA","NO HABILITA")))</f>
        <v>NO OFERTADO</v>
      </c>
      <c r="L76" s="129">
        <f>'PRECIOS UNITARIOS'!G76</f>
        <v>0</v>
      </c>
      <c r="M76" s="251">
        <f>'EV TECNICA'!M76</f>
        <v>0</v>
      </c>
      <c r="N76" s="252" t="str">
        <f>+IF(L76=0,"NO OFERTADO",IF(M76="NO CUMPLE", NO HABILITA,IF(L76&lt;=($E76*(1+$D$4)),"HABILITA","NO HABILITA")))</f>
        <v>NO OFERTADO</v>
      </c>
      <c r="O76" s="129">
        <f>'PRECIOS UNITARIOS'!H76</f>
        <v>0</v>
      </c>
      <c r="P76" s="251">
        <f>'EV TECNICA'!O76</f>
        <v>0</v>
      </c>
      <c r="Q76" s="252" t="str">
        <f>+IF(O76=0,"NO OFERTADO",IF(P76="NO CUMPLE", NO HABILITA,IF(O76&lt;=($E76*(1+$D$4)),"HABILITA","NO HABILITA")))</f>
        <v>NO OFERTADO</v>
      </c>
      <c r="R76" s="129">
        <f>'PRECIOS UNITARIOS'!I76</f>
        <v>1845</v>
      </c>
      <c r="S76" s="251" t="str">
        <f>'EV TECNICA'!Q76</f>
        <v>CUMPLE</v>
      </c>
      <c r="T76" s="252" t="str">
        <f>+IF(R76=0,"NO OFERTADO",IF(S76="NO CUMPLE", NO HABILITA,IF(R76&lt;=($E76*(1+$D$4)),"HABILITA","NO HABILITA")))</f>
        <v>HABILITA</v>
      </c>
      <c r="U76" s="129">
        <f>'PRECIOS UNITARIOS'!J76</f>
        <v>2180</v>
      </c>
      <c r="V76" s="251" t="str">
        <f>'EV TECNICA'!S76</f>
        <v>CUMPLE</v>
      </c>
      <c r="W76" s="252" t="str">
        <f>+IF(U76=0,"NO OFERTADO",IF(V76="NO CUMPLE", NO HABILITA,IF(U76&lt;=($E76*(1+$D$4)),"HABILITA","NO HABILITA")))</f>
        <v>HABILITA</v>
      </c>
      <c r="X76" s="129">
        <f>'PRECIOS UNITARIOS'!K76</f>
        <v>0</v>
      </c>
      <c r="Y76" s="251">
        <f>'EV TECNICA'!U76</f>
        <v>0</v>
      </c>
      <c r="Z76" s="252" t="str">
        <f>+IF(X76=0,"NO OFERTADO",IF(Y76="NO CUMPLE", NO HABILITA,IF(X76&lt;=($E76*(1+$D$4)),"HABILITA","NO HABILITA")))</f>
        <v>NO OFERTADO</v>
      </c>
      <c r="AA76" s="129">
        <f>'PRECIOS UNITARIOS'!L76</f>
        <v>0</v>
      </c>
      <c r="AB76" s="251">
        <f>'EV TECNICA'!W76</f>
        <v>0</v>
      </c>
      <c r="AC76" s="252" t="str">
        <f>+IF(AA76=0,"NO OFERTADO",IF(AB76="NO CUMPLE", NO HABILITA,IF(AA76&lt;=($E76*(1+$D$4)),"HABILITA","NO HABILITA")))</f>
        <v>NO OFERTADO</v>
      </c>
      <c r="AD76" s="129">
        <f>'PRECIOS UNITARIOS'!M76</f>
        <v>0</v>
      </c>
      <c r="AE76" s="251" t="str">
        <f>'EV TECNICA'!Y76</f>
        <v>NO CUMPLE</v>
      </c>
      <c r="AF76" s="252" t="s">
        <v>606</v>
      </c>
      <c r="AG76" s="129">
        <f>'PRECIOS UNITARIOS'!N76</f>
        <v>0</v>
      </c>
      <c r="AH76" s="251">
        <f>'EV TECNICA'!AA76</f>
        <v>0</v>
      </c>
      <c r="AI76" s="252" t="str">
        <f>+IF(AG76=0,"NO OFERTADO",IF(AH76="NO CUMPLE", NO HABILITA,IF(AG76&lt;=($E76*(1+$D$4)),"HABILITA","NO HABILITA")))</f>
        <v>NO OFERTADO</v>
      </c>
      <c r="AJ76" s="129">
        <f>'PRECIOS UNITARIOS'!O76</f>
        <v>0</v>
      </c>
      <c r="AK76" s="251">
        <f>'EV TECNICA'!AC76</f>
        <v>0</v>
      </c>
      <c r="AL76" s="252" t="str">
        <f>+IF(AJ76=0,"NO OFERTADO",IF(AK76="NO CUMPLE", NO HABILITA,IF(AJ76&lt;=($E76*(1+$D$4)),"HABILITA","NO HABILITA")))</f>
        <v>NO OFERTADO</v>
      </c>
      <c r="AM76" s="129">
        <f>'PRECIOS UNITARIOS'!P76</f>
        <v>0</v>
      </c>
      <c r="AN76" s="251">
        <f>'EV TECNICA'!AE76</f>
        <v>0</v>
      </c>
      <c r="AO76" s="252" t="str">
        <f>+IF(AM76=0,"NO OFERTADO",IF(AN76="NO CUMPLE", NO HABILITA,IF(AM76&lt;=($E76*(1+$D$4)),"HABILITA","NO HABILITA")))</f>
        <v>NO OFERTADO</v>
      </c>
      <c r="AP76" s="129">
        <f>'PRECIOS UNITARIOS'!Q76</f>
        <v>0</v>
      </c>
      <c r="AQ76" s="251">
        <f>'EV TECNICA'!AG76</f>
        <v>0</v>
      </c>
      <c r="AR76" s="252" t="str">
        <f>+IF(AP76=0,"NO OFERTADO",IF(AQ76="NO CUMPLE", NO HABILITA,IF(AP76&lt;=($E76*(1+$D$4)),"HABILITA","NO HABILITA")))</f>
        <v>NO OFERTADO</v>
      </c>
      <c r="AS76" s="129">
        <f>'PRECIOS UNITARIOS'!R76</f>
        <v>0</v>
      </c>
      <c r="AT76" s="251" t="str">
        <f>'EV TECNICA'!AI76</f>
        <v>NO CUMPLE</v>
      </c>
      <c r="AU76" s="252" t="s">
        <v>606</v>
      </c>
      <c r="AV76" s="129">
        <f>'PRECIOS UNITARIOS'!S76</f>
        <v>0</v>
      </c>
      <c r="AW76" s="251">
        <f>'EV TECNICA'!AK76</f>
        <v>0</v>
      </c>
      <c r="AX76" s="252" t="str">
        <f>+IF(AV76=0,"NO OFERTADO",IF(AW76="NO CUMPLE", NO HABILITA,IF(AV76&lt;=($E76*(1+$D$4)),"HABILITA","NO HABILITA")))</f>
        <v>NO OFERTADO</v>
      </c>
      <c r="AY76" s="129">
        <f>'PRECIOS UNITARIOS'!T76</f>
        <v>0</v>
      </c>
      <c r="AZ76" s="251">
        <f>'EV TECNICA'!AM76</f>
        <v>0</v>
      </c>
      <c r="BA76" s="252" t="str">
        <f>+IF(AY76=0,"NO OFERTADO",IF(AZ76="NO CUMPLE", NO HABILITA,IF(AY76&lt;=($E76*(1+$D$4)),"HABILITA","NO HABILITA")))</f>
        <v>NO OFERTADO</v>
      </c>
      <c r="BB76" s="129">
        <f>'PRECIOS UNITARIOS'!U76</f>
        <v>0</v>
      </c>
      <c r="BC76" s="251">
        <f>'EV TECNICA'!AO76</f>
        <v>0</v>
      </c>
      <c r="BD76" s="252" t="str">
        <f>+IF(BB76=0,"NO OFERTADO",IF(BC76="NO CUMPLE", NO HABILITA,IF(BB76&lt;=($E76*(1+$D$4)),"HABILITA","NO HABILITA")))</f>
        <v>NO OFERTADO</v>
      </c>
      <c r="BE76" s="129">
        <f>'PRECIOS UNITARIOS'!V76</f>
        <v>0</v>
      </c>
      <c r="BF76" s="251">
        <f>'EV TECNICA'!AQ76</f>
        <v>0</v>
      </c>
      <c r="BG76" s="252" t="str">
        <f>+IF(BE76=0,"NO OFERTADO",IF(BF76="NO CUMPLE", NO HABILITA,IF(BE76&lt;=($E76*(1+$D$4)),"HABILITA","NO HABILITA")))</f>
        <v>NO OFERTADO</v>
      </c>
      <c r="BH76" s="129">
        <f>'PRECIOS UNITARIOS'!W76</f>
        <v>0</v>
      </c>
      <c r="BI76" s="251" t="str">
        <f>'EV TECNICA'!AS76</f>
        <v>NO CUMPLE</v>
      </c>
      <c r="BJ76" s="252" t="s">
        <v>606</v>
      </c>
      <c r="BK76" s="129">
        <f>'PRECIOS UNITARIOS'!X76</f>
        <v>0</v>
      </c>
      <c r="BL76" s="251">
        <f>'EV TECNICA'!AU76</f>
        <v>0</v>
      </c>
      <c r="BM76" s="252" t="str">
        <f>+IF(BK76=0,"NO OFERTADO",IF(BL76="NO CUMPLE", NO HABILITA,IF(BK76&lt;=($E76*(1+$D$4)),"HABILITA","NO HABILITA")))</f>
        <v>NO OFERTADO</v>
      </c>
      <c r="BN76" s="129">
        <f>'PRECIOS UNITARIOS'!Y76</f>
        <v>0</v>
      </c>
      <c r="BO76" s="251">
        <f>'EV TECNICA'!AW76</f>
        <v>0</v>
      </c>
      <c r="BP76" s="252" t="str">
        <f>+IF(BN76=0,"NO OFERTADO",IF(BO76="NO CUMPLE", NO HABILITA,IF(BN76&lt;=($E76*(1+$D$4)),"HABILITA","NO HABILITA")))</f>
        <v>NO OFERTADO</v>
      </c>
      <c r="BQ76" s="129">
        <f>'PRECIOS UNITARIOS'!Z76</f>
        <v>0</v>
      </c>
      <c r="BR76" s="251" t="str">
        <f>'EV TECNICA'!AY76</f>
        <v>NO CUMPLE</v>
      </c>
      <c r="BS76" s="252" t="s">
        <v>606</v>
      </c>
      <c r="BT76" s="129">
        <f>'PRECIOS UNITARIOS'!AA76</f>
        <v>0</v>
      </c>
      <c r="BU76" s="251">
        <f>'EV TECNICA'!BA76</f>
        <v>0</v>
      </c>
      <c r="BV76" s="252" t="str">
        <f>+IF(BT76=0,"NO OFERTADO",IF(BU76="NO CUMPLE", NO HABILITA,IF(BT76&lt;=($E76*(1+$D$4)),"HABILITA","NO HABILITA")))</f>
        <v>NO OFERTADO</v>
      </c>
      <c r="BW76" s="129">
        <f>'PRECIOS UNITARIOS'!AB76</f>
        <v>0</v>
      </c>
      <c r="BX76" s="251">
        <f>'EV TECNICA'!BC76</f>
        <v>0</v>
      </c>
      <c r="BY76" s="252" t="str">
        <f>+IF(BW76=0,"NO OFERTADO",IF(BX76="NO CUMPLE", NO HABILITA,IF(BW76&lt;=($E76*(1+$D$4)),"HABILITA","NO HABILITA")))</f>
        <v>NO OFERTADO</v>
      </c>
      <c r="BZ76" s="129">
        <f>'PRECIOS UNITARIOS'!AC76</f>
        <v>0</v>
      </c>
      <c r="CA76" s="251">
        <f>'EV TECNICA'!BE76</f>
        <v>0</v>
      </c>
      <c r="CB76" s="252" t="str">
        <f>+IF(BZ76=0,"NO OFERTADO",IF(CA76="NO CUMPLE", NO HABILITA,IF(BZ76&lt;=($E76*(1+$D$4)),"HABILITA","NO HABILITA")))</f>
        <v>NO OFERTADO</v>
      </c>
      <c r="CC76" s="129">
        <f>'PRECIOS UNITARIOS'!AD76</f>
        <v>0</v>
      </c>
      <c r="CD76" s="251">
        <f>'EV TECNICA'!BG76</f>
        <v>0</v>
      </c>
      <c r="CE76" s="252" t="str">
        <f>+IF(CC76=0,"NO OFERTADO",IF(CD76="NO CUMPLE", NO HABILITA,IF(CC76&lt;=($E76*(1+$D$4)),"HABILITA","NO HABILITA")))</f>
        <v>NO OFERTADO</v>
      </c>
      <c r="CF76" s="129">
        <f>'PRECIOS UNITARIOS'!AE76</f>
        <v>0</v>
      </c>
      <c r="CG76" s="251">
        <f>'EV TECNICA'!BI76</f>
        <v>0</v>
      </c>
      <c r="CH76" s="252" t="str">
        <f>+IF(CF76=0,"NO OFERTADO",IF(CG76="NO CUMPLE", NO HABILITA,IF(CF76&lt;=($E76*(1+$D$4)),"HABILITA","NO HABILITA")))</f>
        <v>NO OFERTADO</v>
      </c>
    </row>
    <row r="77" spans="1:86" s="40" customFormat="1" ht="38.25" x14ac:dyDescent="0.2">
      <c r="A77" s="103">
        <v>68</v>
      </c>
      <c r="B77" s="202" t="s">
        <v>138</v>
      </c>
      <c r="C77" s="121" t="s">
        <v>127</v>
      </c>
      <c r="D77" s="146">
        <v>1</v>
      </c>
      <c r="E77" s="25">
        <v>2107.7844059999998</v>
      </c>
      <c r="F77" s="129">
        <f>'PRECIOS UNITARIOS'!E77</f>
        <v>0</v>
      </c>
      <c r="G77" s="251" t="str">
        <f>'EV TECNICA'!I77</f>
        <v>NO CUMPLE</v>
      </c>
      <c r="H77" s="252" t="s">
        <v>606</v>
      </c>
      <c r="I77" s="129">
        <f>'PRECIOS UNITARIOS'!F77</f>
        <v>0</v>
      </c>
      <c r="J77" s="251">
        <f>'EV TECNICA'!K77</f>
        <v>0</v>
      </c>
      <c r="K77" s="252" t="str">
        <f>+IF(I77=0,"NO OFERTADO",IF(J77="NO CUMPLE", NO HABILITA,IF(I77&lt;=($E77*(1+$D$4)),"HABILITA","NO HABILITA")))</f>
        <v>NO OFERTADO</v>
      </c>
      <c r="L77" s="129">
        <f>'PRECIOS UNITARIOS'!G77</f>
        <v>0</v>
      </c>
      <c r="M77" s="251">
        <f>'EV TECNICA'!M77</f>
        <v>0</v>
      </c>
      <c r="N77" s="252" t="str">
        <f>+IF(L77=0,"NO OFERTADO",IF(M77="NO CUMPLE", NO HABILITA,IF(L77&lt;=($E77*(1+$D$4)),"HABILITA","NO HABILITA")))</f>
        <v>NO OFERTADO</v>
      </c>
      <c r="O77" s="129">
        <f>'PRECIOS UNITARIOS'!H77</f>
        <v>0</v>
      </c>
      <c r="P77" s="251">
        <f>'EV TECNICA'!O77</f>
        <v>0</v>
      </c>
      <c r="Q77" s="252" t="str">
        <f>+IF(O77=0,"NO OFERTADO",IF(P77="NO CUMPLE", NO HABILITA,IF(O77&lt;=($E77*(1+$D$4)),"HABILITA","NO HABILITA")))</f>
        <v>NO OFERTADO</v>
      </c>
      <c r="R77" s="129">
        <f>'PRECIOS UNITARIOS'!I77</f>
        <v>1845</v>
      </c>
      <c r="S77" s="251" t="str">
        <f>'EV TECNICA'!Q77</f>
        <v>CUMPLE</v>
      </c>
      <c r="T77" s="252" t="str">
        <f>+IF(R77=0,"NO OFERTADO",IF(S77="NO CUMPLE", NO HABILITA,IF(R77&lt;=($E77*(1+$D$4)),"HABILITA","NO HABILITA")))</f>
        <v>HABILITA</v>
      </c>
      <c r="U77" s="129">
        <f>'PRECIOS UNITARIOS'!J77</f>
        <v>2180</v>
      </c>
      <c r="V77" s="251" t="str">
        <f>'EV TECNICA'!S77</f>
        <v>CUMPLE</v>
      </c>
      <c r="W77" s="252" t="str">
        <f>+IF(U77=0,"NO OFERTADO",IF(V77="NO CUMPLE", NO HABILITA,IF(U77&lt;=($E77*(1+$D$4)),"HABILITA","NO HABILITA")))</f>
        <v>HABILITA</v>
      </c>
      <c r="X77" s="129">
        <f>'PRECIOS UNITARIOS'!K77</f>
        <v>0</v>
      </c>
      <c r="Y77" s="251">
        <f>'EV TECNICA'!U77</f>
        <v>0</v>
      </c>
      <c r="Z77" s="252" t="str">
        <f>+IF(X77=0,"NO OFERTADO",IF(Y77="NO CUMPLE", NO HABILITA,IF(X77&lt;=($E77*(1+$D$4)),"HABILITA","NO HABILITA")))</f>
        <v>NO OFERTADO</v>
      </c>
      <c r="AA77" s="129">
        <f>'PRECIOS UNITARIOS'!L77</f>
        <v>0</v>
      </c>
      <c r="AB77" s="251">
        <f>'EV TECNICA'!W77</f>
        <v>0</v>
      </c>
      <c r="AC77" s="252" t="str">
        <f>+IF(AA77=0,"NO OFERTADO",IF(AB77="NO CUMPLE", NO HABILITA,IF(AA77&lt;=($E77*(1+$D$4)),"HABILITA","NO HABILITA")))</f>
        <v>NO OFERTADO</v>
      </c>
      <c r="AD77" s="129">
        <f>'PRECIOS UNITARIOS'!M77</f>
        <v>0</v>
      </c>
      <c r="AE77" s="251" t="str">
        <f>'EV TECNICA'!Y77</f>
        <v>NO CUMPLE</v>
      </c>
      <c r="AF77" s="252" t="s">
        <v>606</v>
      </c>
      <c r="AG77" s="129">
        <f>'PRECIOS UNITARIOS'!N77</f>
        <v>0</v>
      </c>
      <c r="AH77" s="251">
        <f>'EV TECNICA'!AA77</f>
        <v>0</v>
      </c>
      <c r="AI77" s="252" t="str">
        <f>+IF(AG77=0,"NO OFERTADO",IF(AH77="NO CUMPLE", NO HABILITA,IF(AG77&lt;=($E77*(1+$D$4)),"HABILITA","NO HABILITA")))</f>
        <v>NO OFERTADO</v>
      </c>
      <c r="AJ77" s="129">
        <f>'PRECIOS UNITARIOS'!O77</f>
        <v>0</v>
      </c>
      <c r="AK77" s="251">
        <f>'EV TECNICA'!AC77</f>
        <v>0</v>
      </c>
      <c r="AL77" s="252" t="str">
        <f>+IF(AJ77=0,"NO OFERTADO",IF(AK77="NO CUMPLE", NO HABILITA,IF(AJ77&lt;=($E77*(1+$D$4)),"HABILITA","NO HABILITA")))</f>
        <v>NO OFERTADO</v>
      </c>
      <c r="AM77" s="129">
        <f>'PRECIOS UNITARIOS'!P77</f>
        <v>0</v>
      </c>
      <c r="AN77" s="251">
        <f>'EV TECNICA'!AE77</f>
        <v>0</v>
      </c>
      <c r="AO77" s="252" t="str">
        <f>+IF(AM77=0,"NO OFERTADO",IF(AN77="NO CUMPLE", NO HABILITA,IF(AM77&lt;=($E77*(1+$D$4)),"HABILITA","NO HABILITA")))</f>
        <v>NO OFERTADO</v>
      </c>
      <c r="AP77" s="129">
        <f>'PRECIOS UNITARIOS'!Q77</f>
        <v>0</v>
      </c>
      <c r="AQ77" s="251">
        <f>'EV TECNICA'!AG77</f>
        <v>0</v>
      </c>
      <c r="AR77" s="252" t="str">
        <f>+IF(AP77=0,"NO OFERTADO",IF(AQ77="NO CUMPLE", NO HABILITA,IF(AP77&lt;=($E77*(1+$D$4)),"HABILITA","NO HABILITA")))</f>
        <v>NO OFERTADO</v>
      </c>
      <c r="AS77" s="129">
        <f>'PRECIOS UNITARIOS'!R77</f>
        <v>0</v>
      </c>
      <c r="AT77" s="251" t="str">
        <f>'EV TECNICA'!AI77</f>
        <v>NO CUMPLE</v>
      </c>
      <c r="AU77" s="252" t="s">
        <v>606</v>
      </c>
      <c r="AV77" s="129">
        <f>'PRECIOS UNITARIOS'!S77</f>
        <v>0</v>
      </c>
      <c r="AW77" s="251">
        <f>'EV TECNICA'!AK77</f>
        <v>0</v>
      </c>
      <c r="AX77" s="252" t="str">
        <f>+IF(AV77=0,"NO OFERTADO",IF(AW77="NO CUMPLE", NO HABILITA,IF(AV77&lt;=($E77*(1+$D$4)),"HABILITA","NO HABILITA")))</f>
        <v>NO OFERTADO</v>
      </c>
      <c r="AY77" s="129">
        <f>'PRECIOS UNITARIOS'!T77</f>
        <v>0</v>
      </c>
      <c r="AZ77" s="251">
        <f>'EV TECNICA'!AM77</f>
        <v>0</v>
      </c>
      <c r="BA77" s="252" t="str">
        <f>+IF(AY77=0,"NO OFERTADO",IF(AZ77="NO CUMPLE", NO HABILITA,IF(AY77&lt;=($E77*(1+$D$4)),"HABILITA","NO HABILITA")))</f>
        <v>NO OFERTADO</v>
      </c>
      <c r="BB77" s="129">
        <f>'PRECIOS UNITARIOS'!U77</f>
        <v>0</v>
      </c>
      <c r="BC77" s="251">
        <f>'EV TECNICA'!AO77</f>
        <v>0</v>
      </c>
      <c r="BD77" s="252" t="str">
        <f>+IF(BB77=0,"NO OFERTADO",IF(BC77="NO CUMPLE", NO HABILITA,IF(BB77&lt;=($E77*(1+$D$4)),"HABILITA","NO HABILITA")))</f>
        <v>NO OFERTADO</v>
      </c>
      <c r="BE77" s="129">
        <f>'PRECIOS UNITARIOS'!V77</f>
        <v>0</v>
      </c>
      <c r="BF77" s="251">
        <f>'EV TECNICA'!AQ77</f>
        <v>0</v>
      </c>
      <c r="BG77" s="252" t="str">
        <f>+IF(BE77=0,"NO OFERTADO",IF(BF77="NO CUMPLE", NO HABILITA,IF(BE77&lt;=($E77*(1+$D$4)),"HABILITA","NO HABILITA")))</f>
        <v>NO OFERTADO</v>
      </c>
      <c r="BH77" s="129">
        <f>'PRECIOS UNITARIOS'!W77</f>
        <v>0</v>
      </c>
      <c r="BI77" s="251" t="str">
        <f>'EV TECNICA'!AS77</f>
        <v>NO CUMPLE</v>
      </c>
      <c r="BJ77" s="252" t="s">
        <v>606</v>
      </c>
      <c r="BK77" s="129">
        <f>'PRECIOS UNITARIOS'!X77</f>
        <v>0</v>
      </c>
      <c r="BL77" s="251">
        <f>'EV TECNICA'!AU77</f>
        <v>0</v>
      </c>
      <c r="BM77" s="252" t="str">
        <f>+IF(BK77=0,"NO OFERTADO",IF(BL77="NO CUMPLE", NO HABILITA,IF(BK77&lt;=($E77*(1+$D$4)),"HABILITA","NO HABILITA")))</f>
        <v>NO OFERTADO</v>
      </c>
      <c r="BN77" s="129">
        <f>'PRECIOS UNITARIOS'!Y77</f>
        <v>0</v>
      </c>
      <c r="BO77" s="251">
        <f>'EV TECNICA'!AW77</f>
        <v>0</v>
      </c>
      <c r="BP77" s="252" t="str">
        <f>+IF(BN77=0,"NO OFERTADO",IF(BO77="NO CUMPLE", NO HABILITA,IF(BN77&lt;=($E77*(1+$D$4)),"HABILITA","NO HABILITA")))</f>
        <v>NO OFERTADO</v>
      </c>
      <c r="BQ77" s="129">
        <f>'PRECIOS UNITARIOS'!Z77</f>
        <v>0</v>
      </c>
      <c r="BR77" s="251" t="str">
        <f>'EV TECNICA'!AY77</f>
        <v>NO CUMPLE</v>
      </c>
      <c r="BS77" s="252" t="s">
        <v>606</v>
      </c>
      <c r="BT77" s="129">
        <f>'PRECIOS UNITARIOS'!AA77</f>
        <v>0</v>
      </c>
      <c r="BU77" s="251">
        <f>'EV TECNICA'!BA77</f>
        <v>0</v>
      </c>
      <c r="BV77" s="252" t="str">
        <f>+IF(BT77=0,"NO OFERTADO",IF(BU77="NO CUMPLE", NO HABILITA,IF(BT77&lt;=($E77*(1+$D$4)),"HABILITA","NO HABILITA")))</f>
        <v>NO OFERTADO</v>
      </c>
      <c r="BW77" s="129">
        <f>'PRECIOS UNITARIOS'!AB77</f>
        <v>0</v>
      </c>
      <c r="BX77" s="251">
        <f>'EV TECNICA'!BC77</f>
        <v>0</v>
      </c>
      <c r="BY77" s="252" t="str">
        <f>+IF(BW77=0,"NO OFERTADO",IF(BX77="NO CUMPLE", NO HABILITA,IF(BW77&lt;=($E77*(1+$D$4)),"HABILITA","NO HABILITA")))</f>
        <v>NO OFERTADO</v>
      </c>
      <c r="BZ77" s="129">
        <f>'PRECIOS UNITARIOS'!AC77</f>
        <v>0</v>
      </c>
      <c r="CA77" s="251">
        <f>'EV TECNICA'!BE77</f>
        <v>0</v>
      </c>
      <c r="CB77" s="252" t="str">
        <f>+IF(BZ77=0,"NO OFERTADO",IF(CA77="NO CUMPLE", NO HABILITA,IF(BZ77&lt;=($E77*(1+$D$4)),"HABILITA","NO HABILITA")))</f>
        <v>NO OFERTADO</v>
      </c>
      <c r="CC77" s="129">
        <f>'PRECIOS UNITARIOS'!AD77</f>
        <v>0</v>
      </c>
      <c r="CD77" s="251">
        <f>'EV TECNICA'!BG77</f>
        <v>0</v>
      </c>
      <c r="CE77" s="252" t="str">
        <f>+IF(CC77=0,"NO OFERTADO",IF(CD77="NO CUMPLE", NO HABILITA,IF(CC77&lt;=($E77*(1+$D$4)),"HABILITA","NO HABILITA")))</f>
        <v>NO OFERTADO</v>
      </c>
      <c r="CF77" s="129">
        <f>'PRECIOS UNITARIOS'!AE77</f>
        <v>0</v>
      </c>
      <c r="CG77" s="251">
        <f>'EV TECNICA'!BI77</f>
        <v>0</v>
      </c>
      <c r="CH77" s="252" t="str">
        <f>+IF(CF77=0,"NO OFERTADO",IF(CG77="NO CUMPLE", NO HABILITA,IF(CF77&lt;=($E77*(1+$D$4)),"HABILITA","NO HABILITA")))</f>
        <v>NO OFERTADO</v>
      </c>
    </row>
    <row r="78" spans="1:86" s="40" customFormat="1" ht="38.25" x14ac:dyDescent="0.2">
      <c r="A78" s="103">
        <v>69</v>
      </c>
      <c r="B78" s="202" t="s">
        <v>139</v>
      </c>
      <c r="C78" s="121" t="s">
        <v>127</v>
      </c>
      <c r="D78" s="146">
        <v>1</v>
      </c>
      <c r="E78" s="25">
        <v>4890</v>
      </c>
      <c r="F78" s="129">
        <f>'PRECIOS UNITARIOS'!E78</f>
        <v>0</v>
      </c>
      <c r="G78" s="251" t="str">
        <f>'EV TECNICA'!I78</f>
        <v>NO CUMPLE</v>
      </c>
      <c r="H78" s="252" t="s">
        <v>606</v>
      </c>
      <c r="I78" s="129">
        <f>'PRECIOS UNITARIOS'!F78</f>
        <v>0</v>
      </c>
      <c r="J78" s="251">
        <f>'EV TECNICA'!K78</f>
        <v>0</v>
      </c>
      <c r="K78" s="252" t="str">
        <f>+IF(I78=0,"NO OFERTADO",IF(J78="NO CUMPLE", NO HABILITA,IF(I78&lt;=($E78*(1+$D$4)),"HABILITA","NO HABILITA")))</f>
        <v>NO OFERTADO</v>
      </c>
      <c r="L78" s="129">
        <f>'PRECIOS UNITARIOS'!G78</f>
        <v>0</v>
      </c>
      <c r="M78" s="251">
        <f>'EV TECNICA'!M78</f>
        <v>0</v>
      </c>
      <c r="N78" s="252" t="str">
        <f>+IF(L78=0,"NO OFERTADO",IF(M78="NO CUMPLE", NO HABILITA,IF(L78&lt;=($E78*(1+$D$4)),"HABILITA","NO HABILITA")))</f>
        <v>NO OFERTADO</v>
      </c>
      <c r="O78" s="129">
        <f>'PRECIOS UNITARIOS'!H78</f>
        <v>0</v>
      </c>
      <c r="P78" s="251">
        <f>'EV TECNICA'!O78</f>
        <v>0</v>
      </c>
      <c r="Q78" s="252" t="str">
        <f>+IF(O78=0,"NO OFERTADO",IF(P78="NO CUMPLE", NO HABILITA,IF(O78&lt;=($E78*(1+$D$4)),"HABILITA","NO HABILITA")))</f>
        <v>NO OFERTADO</v>
      </c>
      <c r="R78" s="129">
        <f>'PRECIOS UNITARIOS'!I78</f>
        <v>3912</v>
      </c>
      <c r="S78" s="251" t="str">
        <f>'EV TECNICA'!Q78</f>
        <v>CUMPLE</v>
      </c>
      <c r="T78" s="252" t="str">
        <f>+IF(R78=0,"NO OFERTADO",IF(S78="NO CUMPLE", NO HABILITA,IF(R78&lt;=($E78*(1+$D$4)),"HABILITA","NO HABILITA")))</f>
        <v>HABILITA</v>
      </c>
      <c r="U78" s="129">
        <f>'PRECIOS UNITARIOS'!J78</f>
        <v>0</v>
      </c>
      <c r="V78" s="251">
        <f>'EV TECNICA'!S78</f>
        <v>0</v>
      </c>
      <c r="W78" s="252" t="str">
        <f>+IF(U78=0,"NO OFERTADO",IF(V78="NO CUMPLE", NO HABILITA,IF(U78&lt;=($E78*(1+$D$4)),"HABILITA","NO HABILITA")))</f>
        <v>NO OFERTADO</v>
      </c>
      <c r="X78" s="129">
        <f>'PRECIOS UNITARIOS'!K78</f>
        <v>0</v>
      </c>
      <c r="Y78" s="251" t="str">
        <f>'EV TECNICA'!U78</f>
        <v>NO CUMPLE</v>
      </c>
      <c r="Z78" s="252" t="s">
        <v>606</v>
      </c>
      <c r="AA78" s="129">
        <f>'PRECIOS UNITARIOS'!L78</f>
        <v>0</v>
      </c>
      <c r="AB78" s="251">
        <f>'EV TECNICA'!W78</f>
        <v>0</v>
      </c>
      <c r="AC78" s="252" t="str">
        <f>+IF(AA78=0,"NO OFERTADO",IF(AB78="NO CUMPLE", NO HABILITA,IF(AA78&lt;=($E78*(1+$D$4)),"HABILITA","NO HABILITA")))</f>
        <v>NO OFERTADO</v>
      </c>
      <c r="AD78" s="129">
        <f>'PRECIOS UNITARIOS'!M78</f>
        <v>0</v>
      </c>
      <c r="AE78" s="251">
        <f>'EV TECNICA'!Y78</f>
        <v>0</v>
      </c>
      <c r="AF78" s="252" t="str">
        <f>+IF(AD78=0,"NO OFERTADO",IF(AE78="NO CUMPLE", NO HABILITA,IF(AD78&lt;=($E78*(1+$D$4)),"HABILITA","NO HABILITA")))</f>
        <v>NO OFERTADO</v>
      </c>
      <c r="AG78" s="129">
        <f>'PRECIOS UNITARIOS'!N78</f>
        <v>0</v>
      </c>
      <c r="AH78" s="251">
        <f>'EV TECNICA'!AA78</f>
        <v>0</v>
      </c>
      <c r="AI78" s="252" t="str">
        <f>+IF(AG78=0,"NO OFERTADO",IF(AH78="NO CUMPLE", NO HABILITA,IF(AG78&lt;=($E78*(1+$D$4)),"HABILITA","NO HABILITA")))</f>
        <v>NO OFERTADO</v>
      </c>
      <c r="AJ78" s="129">
        <f>'PRECIOS UNITARIOS'!O78</f>
        <v>0</v>
      </c>
      <c r="AK78" s="251">
        <f>'EV TECNICA'!AC78</f>
        <v>0</v>
      </c>
      <c r="AL78" s="252" t="str">
        <f>+IF(AJ78=0,"NO OFERTADO",IF(AK78="NO CUMPLE", NO HABILITA,IF(AJ78&lt;=($E78*(1+$D$4)),"HABILITA","NO HABILITA")))</f>
        <v>NO OFERTADO</v>
      </c>
      <c r="AM78" s="129">
        <f>'PRECIOS UNITARIOS'!P78</f>
        <v>0</v>
      </c>
      <c r="AN78" s="251">
        <f>'EV TECNICA'!AE78</f>
        <v>0</v>
      </c>
      <c r="AO78" s="252" t="str">
        <f>+IF(AM78=0,"NO OFERTADO",IF(AN78="NO CUMPLE", NO HABILITA,IF(AM78&lt;=($E78*(1+$D$4)),"HABILITA","NO HABILITA")))</f>
        <v>NO OFERTADO</v>
      </c>
      <c r="AP78" s="129">
        <f>'PRECIOS UNITARIOS'!Q78</f>
        <v>0</v>
      </c>
      <c r="AQ78" s="251">
        <f>'EV TECNICA'!AG78</f>
        <v>0</v>
      </c>
      <c r="AR78" s="252" t="str">
        <f>+IF(AP78=0,"NO OFERTADO",IF(AQ78="NO CUMPLE", NO HABILITA,IF(AP78&lt;=($E78*(1+$D$4)),"HABILITA","NO HABILITA")))</f>
        <v>NO OFERTADO</v>
      </c>
      <c r="AS78" s="129">
        <f>'PRECIOS UNITARIOS'!R78</f>
        <v>0</v>
      </c>
      <c r="AT78" s="251">
        <f>'EV TECNICA'!AI78</f>
        <v>0</v>
      </c>
      <c r="AU78" s="252" t="str">
        <f>+IF(AS78=0,"NO OFERTADO",IF(AT78="NO CUMPLE", NO HABILITA,IF(AS78&lt;=($E78*(1+$D$4)),"HABILITA","NO HABILITA")))</f>
        <v>NO OFERTADO</v>
      </c>
      <c r="AV78" s="129">
        <f>'PRECIOS UNITARIOS'!S78</f>
        <v>0</v>
      </c>
      <c r="AW78" s="251">
        <f>'EV TECNICA'!AK78</f>
        <v>0</v>
      </c>
      <c r="AX78" s="252" t="str">
        <f>+IF(AV78=0,"NO OFERTADO",IF(AW78="NO CUMPLE", NO HABILITA,IF(AV78&lt;=($E78*(1+$D$4)),"HABILITA","NO HABILITA")))</f>
        <v>NO OFERTADO</v>
      </c>
      <c r="AY78" s="129">
        <f>'PRECIOS UNITARIOS'!T78</f>
        <v>0</v>
      </c>
      <c r="AZ78" s="251">
        <f>'EV TECNICA'!AM78</f>
        <v>0</v>
      </c>
      <c r="BA78" s="252" t="str">
        <f>+IF(AY78=0,"NO OFERTADO",IF(AZ78="NO CUMPLE", NO HABILITA,IF(AY78&lt;=($E78*(1+$D$4)),"HABILITA","NO HABILITA")))</f>
        <v>NO OFERTADO</v>
      </c>
      <c r="BB78" s="129">
        <f>'PRECIOS UNITARIOS'!U78</f>
        <v>0</v>
      </c>
      <c r="BC78" s="251">
        <f>'EV TECNICA'!AO78</f>
        <v>0</v>
      </c>
      <c r="BD78" s="252" t="str">
        <f>+IF(BB78=0,"NO OFERTADO",IF(BC78="NO CUMPLE", NO HABILITA,IF(BB78&lt;=($E78*(1+$D$4)),"HABILITA","NO HABILITA")))</f>
        <v>NO OFERTADO</v>
      </c>
      <c r="BE78" s="129">
        <f>'PRECIOS UNITARIOS'!V78</f>
        <v>0</v>
      </c>
      <c r="BF78" s="251">
        <f>'EV TECNICA'!AQ78</f>
        <v>0</v>
      </c>
      <c r="BG78" s="252" t="str">
        <f>+IF(BE78=0,"NO OFERTADO",IF(BF78="NO CUMPLE", NO HABILITA,IF(BE78&lt;=($E78*(1+$D$4)),"HABILITA","NO HABILITA")))</f>
        <v>NO OFERTADO</v>
      </c>
      <c r="BH78" s="129">
        <f>'PRECIOS UNITARIOS'!W78</f>
        <v>0</v>
      </c>
      <c r="BI78" s="251" t="str">
        <f>'EV TECNICA'!AS78</f>
        <v>NO CUMPLE</v>
      </c>
      <c r="BJ78" s="252" t="s">
        <v>606</v>
      </c>
      <c r="BK78" s="129">
        <f>'PRECIOS UNITARIOS'!X78</f>
        <v>0</v>
      </c>
      <c r="BL78" s="251">
        <f>'EV TECNICA'!AU78</f>
        <v>0</v>
      </c>
      <c r="BM78" s="252" t="str">
        <f>+IF(BK78=0,"NO OFERTADO",IF(BL78="NO CUMPLE", NO HABILITA,IF(BK78&lt;=($E78*(1+$D$4)),"HABILITA","NO HABILITA")))</f>
        <v>NO OFERTADO</v>
      </c>
      <c r="BN78" s="129">
        <f>'PRECIOS UNITARIOS'!Y78</f>
        <v>0</v>
      </c>
      <c r="BO78" s="251">
        <f>'EV TECNICA'!AW78</f>
        <v>0</v>
      </c>
      <c r="BP78" s="252" t="str">
        <f>+IF(BN78=0,"NO OFERTADO",IF(BO78="NO CUMPLE", NO HABILITA,IF(BN78&lt;=($E78*(1+$D$4)),"HABILITA","NO HABILITA")))</f>
        <v>NO OFERTADO</v>
      </c>
      <c r="BQ78" s="129">
        <f>'PRECIOS UNITARIOS'!Z78</f>
        <v>0</v>
      </c>
      <c r="BR78" s="251" t="str">
        <f>'EV TECNICA'!AY78</f>
        <v>NO CUMPLE</v>
      </c>
      <c r="BS78" s="252" t="s">
        <v>606</v>
      </c>
      <c r="BT78" s="129">
        <f>'PRECIOS UNITARIOS'!AA78</f>
        <v>0</v>
      </c>
      <c r="BU78" s="251">
        <f>'EV TECNICA'!BA78</f>
        <v>0</v>
      </c>
      <c r="BV78" s="252" t="str">
        <f>+IF(BT78=0,"NO OFERTADO",IF(BU78="NO CUMPLE", NO HABILITA,IF(BT78&lt;=($E78*(1+$D$4)),"HABILITA","NO HABILITA")))</f>
        <v>NO OFERTADO</v>
      </c>
      <c r="BW78" s="129">
        <f>'PRECIOS UNITARIOS'!AB78</f>
        <v>0</v>
      </c>
      <c r="BX78" s="251">
        <f>'EV TECNICA'!BC78</f>
        <v>0</v>
      </c>
      <c r="BY78" s="252" t="str">
        <f>+IF(BW78=0,"NO OFERTADO",IF(BX78="NO CUMPLE", NO HABILITA,IF(BW78&lt;=($E78*(1+$D$4)),"HABILITA","NO HABILITA")))</f>
        <v>NO OFERTADO</v>
      </c>
      <c r="BZ78" s="129">
        <f>'PRECIOS UNITARIOS'!AC78</f>
        <v>0</v>
      </c>
      <c r="CA78" s="251">
        <f>'EV TECNICA'!BE78</f>
        <v>0</v>
      </c>
      <c r="CB78" s="252" t="str">
        <f>+IF(BZ78=0,"NO OFERTADO",IF(CA78="NO CUMPLE", NO HABILITA,IF(BZ78&lt;=($E78*(1+$D$4)),"HABILITA","NO HABILITA")))</f>
        <v>NO OFERTADO</v>
      </c>
      <c r="CC78" s="129">
        <f>'PRECIOS UNITARIOS'!AD78</f>
        <v>0</v>
      </c>
      <c r="CD78" s="251">
        <f>'EV TECNICA'!BG78</f>
        <v>0</v>
      </c>
      <c r="CE78" s="252" t="str">
        <f>+IF(CC78=0,"NO OFERTADO",IF(CD78="NO CUMPLE", NO HABILITA,IF(CC78&lt;=($E78*(1+$D$4)),"HABILITA","NO HABILITA")))</f>
        <v>NO OFERTADO</v>
      </c>
      <c r="CF78" s="129">
        <f>'PRECIOS UNITARIOS'!AE78</f>
        <v>0</v>
      </c>
      <c r="CG78" s="251">
        <f>'EV TECNICA'!BI78</f>
        <v>0</v>
      </c>
      <c r="CH78" s="252" t="str">
        <f>+IF(CF78=0,"NO OFERTADO",IF(CG78="NO CUMPLE", NO HABILITA,IF(CF78&lt;=($E78*(1+$D$4)),"HABILITA","NO HABILITA")))</f>
        <v>NO OFERTADO</v>
      </c>
    </row>
    <row r="79" spans="1:86" s="40" customFormat="1" ht="25.5" x14ac:dyDescent="0.2">
      <c r="A79" s="103">
        <v>70</v>
      </c>
      <c r="B79" s="202" t="s">
        <v>140</v>
      </c>
      <c r="C79" s="121" t="s">
        <v>127</v>
      </c>
      <c r="D79" s="146">
        <v>1</v>
      </c>
      <c r="E79" s="25">
        <v>129961.18520000001</v>
      </c>
      <c r="F79" s="129">
        <f>'PRECIOS UNITARIOS'!E79</f>
        <v>0</v>
      </c>
      <c r="G79" s="251">
        <f>'EV TECNICA'!I79</f>
        <v>0</v>
      </c>
      <c r="H79" s="252" t="str">
        <f>+IF(F79=0,"NO OFERTADO",IF(G79="NO CUMPLE", NO HABILITA,IF(F79&lt;=($E79*(1+$D$4)),"HABILITA","NO HABILITA")))</f>
        <v>NO OFERTADO</v>
      </c>
      <c r="I79" s="129">
        <f>'PRECIOS UNITARIOS'!F79</f>
        <v>0</v>
      </c>
      <c r="J79" s="251">
        <f>'EV TECNICA'!K79</f>
        <v>0</v>
      </c>
      <c r="K79" s="252" t="str">
        <f>+IF(I79=0,"NO OFERTADO",IF(J79="NO CUMPLE", NO HABILITA,IF(I79&lt;=($E79*(1+$D$4)),"HABILITA","NO HABILITA")))</f>
        <v>NO OFERTADO</v>
      </c>
      <c r="L79" s="129">
        <f>'PRECIOS UNITARIOS'!G79</f>
        <v>0</v>
      </c>
      <c r="M79" s="251">
        <f>'EV TECNICA'!M79</f>
        <v>0</v>
      </c>
      <c r="N79" s="252" t="str">
        <f>+IF(L79=0,"NO OFERTADO",IF(M79="NO CUMPLE", NO HABILITA,IF(L79&lt;=($E79*(1+$D$4)),"HABILITA","NO HABILITA")))</f>
        <v>NO OFERTADO</v>
      </c>
      <c r="O79" s="129">
        <f>'PRECIOS UNITARIOS'!H79</f>
        <v>0</v>
      </c>
      <c r="P79" s="251">
        <f>'EV TECNICA'!O79</f>
        <v>0</v>
      </c>
      <c r="Q79" s="252" t="str">
        <f>+IF(O79=0,"NO OFERTADO",IF(P79="NO CUMPLE", NO HABILITA,IF(O79&lt;=($E79*(1+$D$4)),"HABILITA","NO HABILITA")))</f>
        <v>NO OFERTADO</v>
      </c>
      <c r="R79" s="129">
        <f>'PRECIOS UNITARIOS'!I79</f>
        <v>0</v>
      </c>
      <c r="S79" s="251">
        <f>'EV TECNICA'!Q79</f>
        <v>0</v>
      </c>
      <c r="T79" s="252" t="str">
        <f>+IF(R79=0,"NO OFERTADO",IF(S79="NO CUMPLE", NO HABILITA,IF(R79&lt;=($E79*(1+$D$4)),"HABILITA","NO HABILITA")))</f>
        <v>NO OFERTADO</v>
      </c>
      <c r="U79" s="129">
        <f>'PRECIOS UNITARIOS'!J79</f>
        <v>0</v>
      </c>
      <c r="V79" s="251">
        <f>'EV TECNICA'!S79</f>
        <v>0</v>
      </c>
      <c r="W79" s="252" t="str">
        <f>+IF(U79=0,"NO OFERTADO",IF(V79="NO CUMPLE", NO HABILITA,IF(U79&lt;=($E79*(1+$D$4)),"HABILITA","NO HABILITA")))</f>
        <v>NO OFERTADO</v>
      </c>
      <c r="X79" s="129">
        <f>'PRECIOS UNITARIOS'!K79</f>
        <v>0</v>
      </c>
      <c r="Y79" s="251">
        <f>'EV TECNICA'!U79</f>
        <v>0</v>
      </c>
      <c r="Z79" s="252" t="str">
        <f>+IF(X79=0,"NO OFERTADO",IF(Y79="NO CUMPLE", NO HABILITA,IF(X79&lt;=($E79*(1+$D$4)),"HABILITA","NO HABILITA")))</f>
        <v>NO OFERTADO</v>
      </c>
      <c r="AA79" s="129">
        <f>'PRECIOS UNITARIOS'!L79</f>
        <v>0</v>
      </c>
      <c r="AB79" s="251">
        <f>'EV TECNICA'!W79</f>
        <v>0</v>
      </c>
      <c r="AC79" s="252" t="str">
        <f>+IF(AA79=0,"NO OFERTADO",IF(AB79="NO CUMPLE", NO HABILITA,IF(AA79&lt;=($E79*(1+$D$4)),"HABILITA","NO HABILITA")))</f>
        <v>NO OFERTADO</v>
      </c>
      <c r="AD79" s="129">
        <f>'PRECIOS UNITARIOS'!M79</f>
        <v>0</v>
      </c>
      <c r="AE79" s="251">
        <f>'EV TECNICA'!Y79</f>
        <v>0</v>
      </c>
      <c r="AF79" s="252" t="str">
        <f>+IF(AD79=0,"NO OFERTADO",IF(AE79="NO CUMPLE", NO HABILITA,IF(AD79&lt;=($E79*(1+$D$4)),"HABILITA","NO HABILITA")))</f>
        <v>NO OFERTADO</v>
      </c>
      <c r="AG79" s="129">
        <f>'PRECIOS UNITARIOS'!N79</f>
        <v>0</v>
      </c>
      <c r="AH79" s="251">
        <f>'EV TECNICA'!AA79</f>
        <v>0</v>
      </c>
      <c r="AI79" s="252" t="str">
        <f>+IF(AG79=0,"NO OFERTADO",IF(AH79="NO CUMPLE", NO HABILITA,IF(AG79&lt;=($E79*(1+$D$4)),"HABILITA","NO HABILITA")))</f>
        <v>NO OFERTADO</v>
      </c>
      <c r="AJ79" s="129">
        <f>'PRECIOS UNITARIOS'!O79</f>
        <v>0</v>
      </c>
      <c r="AK79" s="251">
        <f>'EV TECNICA'!AC79</f>
        <v>0</v>
      </c>
      <c r="AL79" s="252" t="str">
        <f>+IF(AJ79=0,"NO OFERTADO",IF(AK79="NO CUMPLE", NO HABILITA,IF(AJ79&lt;=($E79*(1+$D$4)),"HABILITA","NO HABILITA")))</f>
        <v>NO OFERTADO</v>
      </c>
      <c r="AM79" s="129">
        <f>'PRECIOS UNITARIOS'!P79</f>
        <v>0</v>
      </c>
      <c r="AN79" s="251">
        <f>'EV TECNICA'!AE79</f>
        <v>0</v>
      </c>
      <c r="AO79" s="252" t="str">
        <f>+IF(AM79=0,"NO OFERTADO",IF(AN79="NO CUMPLE", NO HABILITA,IF(AM79&lt;=($E79*(1+$D$4)),"HABILITA","NO HABILITA")))</f>
        <v>NO OFERTADO</v>
      </c>
      <c r="AP79" s="129">
        <f>'PRECIOS UNITARIOS'!Q79</f>
        <v>0</v>
      </c>
      <c r="AQ79" s="251">
        <f>'EV TECNICA'!AG79</f>
        <v>0</v>
      </c>
      <c r="AR79" s="252" t="str">
        <f>+IF(AP79=0,"NO OFERTADO",IF(AQ79="NO CUMPLE", NO HABILITA,IF(AP79&lt;=($E79*(1+$D$4)),"HABILITA","NO HABILITA")))</f>
        <v>NO OFERTADO</v>
      </c>
      <c r="AS79" s="129">
        <f>'PRECIOS UNITARIOS'!R79</f>
        <v>0</v>
      </c>
      <c r="AT79" s="251">
        <f>'EV TECNICA'!AI79</f>
        <v>0</v>
      </c>
      <c r="AU79" s="252" t="str">
        <f>+IF(AS79=0,"NO OFERTADO",IF(AT79="NO CUMPLE", NO HABILITA,IF(AS79&lt;=($E79*(1+$D$4)),"HABILITA","NO HABILITA")))</f>
        <v>NO OFERTADO</v>
      </c>
      <c r="AV79" s="129">
        <f>'PRECIOS UNITARIOS'!S79</f>
        <v>0</v>
      </c>
      <c r="AW79" s="251">
        <f>'EV TECNICA'!AK79</f>
        <v>0</v>
      </c>
      <c r="AX79" s="252" t="str">
        <f>+IF(AV79=0,"NO OFERTADO",IF(AW79="NO CUMPLE", NO HABILITA,IF(AV79&lt;=($E79*(1+$D$4)),"HABILITA","NO HABILITA")))</f>
        <v>NO OFERTADO</v>
      </c>
      <c r="AY79" s="129">
        <f>'PRECIOS UNITARIOS'!T79</f>
        <v>0</v>
      </c>
      <c r="AZ79" s="251">
        <f>'EV TECNICA'!AM79</f>
        <v>0</v>
      </c>
      <c r="BA79" s="252" t="str">
        <f>+IF(AY79=0,"NO OFERTADO",IF(AZ79="NO CUMPLE", NO HABILITA,IF(AY79&lt;=($E79*(1+$D$4)),"HABILITA","NO HABILITA")))</f>
        <v>NO OFERTADO</v>
      </c>
      <c r="BB79" s="129">
        <f>'PRECIOS UNITARIOS'!U79</f>
        <v>0</v>
      </c>
      <c r="BC79" s="251">
        <f>'EV TECNICA'!AO79</f>
        <v>0</v>
      </c>
      <c r="BD79" s="252" t="str">
        <f>+IF(BB79=0,"NO OFERTADO",IF(BC79="NO CUMPLE", NO HABILITA,IF(BB79&lt;=($E79*(1+$D$4)),"HABILITA","NO HABILITA")))</f>
        <v>NO OFERTADO</v>
      </c>
      <c r="BE79" s="129">
        <f>'PRECIOS UNITARIOS'!V79</f>
        <v>0</v>
      </c>
      <c r="BF79" s="251">
        <f>'EV TECNICA'!AQ79</f>
        <v>0</v>
      </c>
      <c r="BG79" s="252" t="str">
        <f>+IF(BE79=0,"NO OFERTADO",IF(BF79="NO CUMPLE", NO HABILITA,IF(BE79&lt;=($E79*(1+$D$4)),"HABILITA","NO HABILITA")))</f>
        <v>NO OFERTADO</v>
      </c>
      <c r="BH79" s="129">
        <f>'PRECIOS UNITARIOS'!W79</f>
        <v>0</v>
      </c>
      <c r="BI79" s="251">
        <f>'EV TECNICA'!AS79</f>
        <v>0</v>
      </c>
      <c r="BJ79" s="252" t="str">
        <f>+IF(BH79=0,"NO OFERTADO",IF(BI79="NO CUMPLE", NO HABILITA,IF(BH79&lt;=($E79*(1+$D$4)),"HABILITA","NO HABILITA")))</f>
        <v>NO OFERTADO</v>
      </c>
      <c r="BK79" s="129">
        <f>'PRECIOS UNITARIOS'!X79</f>
        <v>0</v>
      </c>
      <c r="BL79" s="251">
        <f>'EV TECNICA'!AU79</f>
        <v>0</v>
      </c>
      <c r="BM79" s="252" t="str">
        <f>+IF(BK79=0,"NO OFERTADO",IF(BL79="NO CUMPLE", NO HABILITA,IF(BK79&lt;=($E79*(1+$D$4)),"HABILITA","NO HABILITA")))</f>
        <v>NO OFERTADO</v>
      </c>
      <c r="BN79" s="129">
        <f>'PRECIOS UNITARIOS'!Y79</f>
        <v>0</v>
      </c>
      <c r="BO79" s="251">
        <f>'EV TECNICA'!AW79</f>
        <v>0</v>
      </c>
      <c r="BP79" s="252" t="str">
        <f>+IF(BN79=0,"NO OFERTADO",IF(BO79="NO CUMPLE", NO HABILITA,IF(BN79&lt;=($E79*(1+$D$4)),"HABILITA","NO HABILITA")))</f>
        <v>NO OFERTADO</v>
      </c>
      <c r="BQ79" s="129">
        <f>'PRECIOS UNITARIOS'!Z79</f>
        <v>0</v>
      </c>
      <c r="BR79" s="251">
        <f>'EV TECNICA'!AY79</f>
        <v>0</v>
      </c>
      <c r="BS79" s="252" t="str">
        <f>+IF(BQ79=0,"NO OFERTADO",IF(BR79="NO CUMPLE", NO HABILITA,IF(BQ79&lt;=($E79*(1+$D$4)),"HABILITA","NO HABILITA")))</f>
        <v>NO OFERTADO</v>
      </c>
      <c r="BT79" s="129">
        <f>'PRECIOS UNITARIOS'!AA79</f>
        <v>0</v>
      </c>
      <c r="BU79" s="251">
        <f>'EV TECNICA'!BA79</f>
        <v>0</v>
      </c>
      <c r="BV79" s="252" t="str">
        <f>+IF(BT79=0,"NO OFERTADO",IF(BU79="NO CUMPLE", NO HABILITA,IF(BT79&lt;=($E79*(1+$D$4)),"HABILITA","NO HABILITA")))</f>
        <v>NO OFERTADO</v>
      </c>
      <c r="BW79" s="129">
        <f>'PRECIOS UNITARIOS'!AB79</f>
        <v>0</v>
      </c>
      <c r="BX79" s="251">
        <f>'EV TECNICA'!BC79</f>
        <v>0</v>
      </c>
      <c r="BY79" s="252" t="str">
        <f>+IF(BW79=0,"NO OFERTADO",IF(BX79="NO CUMPLE", NO HABILITA,IF(BW79&lt;=($E79*(1+$D$4)),"HABILITA","NO HABILITA")))</f>
        <v>NO OFERTADO</v>
      </c>
      <c r="BZ79" s="129">
        <f>'PRECIOS UNITARIOS'!AC79</f>
        <v>0</v>
      </c>
      <c r="CA79" s="251">
        <f>'EV TECNICA'!BE79</f>
        <v>0</v>
      </c>
      <c r="CB79" s="252" t="str">
        <f>+IF(BZ79=0,"NO OFERTADO",IF(CA79="NO CUMPLE", NO HABILITA,IF(BZ79&lt;=($E79*(1+$D$4)),"HABILITA","NO HABILITA")))</f>
        <v>NO OFERTADO</v>
      </c>
      <c r="CC79" s="129">
        <f>'PRECIOS UNITARIOS'!AD79</f>
        <v>0</v>
      </c>
      <c r="CD79" s="251">
        <f>'EV TECNICA'!BG79</f>
        <v>0</v>
      </c>
      <c r="CE79" s="252" t="str">
        <f>+IF(CC79=0,"NO OFERTADO",IF(CD79="NO CUMPLE", NO HABILITA,IF(CC79&lt;=($E79*(1+$D$4)),"HABILITA","NO HABILITA")))</f>
        <v>NO OFERTADO</v>
      </c>
      <c r="CF79" s="129">
        <f>'PRECIOS UNITARIOS'!AE79</f>
        <v>0</v>
      </c>
      <c r="CG79" s="251">
        <f>'EV TECNICA'!BI79</f>
        <v>0</v>
      </c>
      <c r="CH79" s="252" t="str">
        <f>+IF(CF79=0,"NO OFERTADO",IF(CG79="NO CUMPLE", NO HABILITA,IF(CF79&lt;=($E79*(1+$D$4)),"HABILITA","NO HABILITA")))</f>
        <v>NO OFERTADO</v>
      </c>
    </row>
    <row r="80" spans="1:86" s="40" customFormat="1" ht="140.25" x14ac:dyDescent="0.2">
      <c r="A80" s="103">
        <v>71</v>
      </c>
      <c r="B80" s="202" t="s">
        <v>141</v>
      </c>
      <c r="C80" s="121" t="s">
        <v>131</v>
      </c>
      <c r="D80" s="146">
        <v>1</v>
      </c>
      <c r="E80" s="25">
        <v>148060.22839999999</v>
      </c>
      <c r="F80" s="129">
        <f>'PRECIOS UNITARIOS'!E80</f>
        <v>0</v>
      </c>
      <c r="G80" s="251">
        <f>'EV TECNICA'!I80</f>
        <v>0</v>
      </c>
      <c r="H80" s="252" t="str">
        <f>+IF(F80=0,"NO OFERTADO",IF(G80="NO CUMPLE", NO HABILITA,IF(F80&lt;=($E80*(1+$D$4)),"HABILITA","NO HABILITA")))</f>
        <v>NO OFERTADO</v>
      </c>
      <c r="I80" s="129">
        <f>'PRECIOS UNITARIOS'!F80</f>
        <v>0</v>
      </c>
      <c r="J80" s="251">
        <f>'EV TECNICA'!K80</f>
        <v>0</v>
      </c>
      <c r="K80" s="252" t="str">
        <f>+IF(I80=0,"NO OFERTADO",IF(J80="NO CUMPLE", NO HABILITA,IF(I80&lt;=($E80*(1+$D$4)),"HABILITA","NO HABILITA")))</f>
        <v>NO OFERTADO</v>
      </c>
      <c r="L80" s="129">
        <f>'PRECIOS UNITARIOS'!G80</f>
        <v>0</v>
      </c>
      <c r="M80" s="251">
        <f>'EV TECNICA'!M80</f>
        <v>0</v>
      </c>
      <c r="N80" s="252" t="str">
        <f>+IF(L80=0,"NO OFERTADO",IF(M80="NO CUMPLE", NO HABILITA,IF(L80&lt;=($E80*(1+$D$4)),"HABILITA","NO HABILITA")))</f>
        <v>NO OFERTADO</v>
      </c>
      <c r="O80" s="129">
        <f>'PRECIOS UNITARIOS'!H80</f>
        <v>0</v>
      </c>
      <c r="P80" s="251">
        <f>'EV TECNICA'!O80</f>
        <v>0</v>
      </c>
      <c r="Q80" s="252" t="str">
        <f>+IF(O80=0,"NO OFERTADO",IF(P80="NO CUMPLE", NO HABILITA,IF(O80&lt;=($E80*(1+$D$4)),"HABILITA","NO HABILITA")))</f>
        <v>NO OFERTADO</v>
      </c>
      <c r="R80" s="129">
        <f>'PRECIOS UNITARIOS'!I80</f>
        <v>0</v>
      </c>
      <c r="S80" s="251">
        <f>'EV TECNICA'!Q80</f>
        <v>0</v>
      </c>
      <c r="T80" s="252" t="str">
        <f>+IF(R80=0,"NO OFERTADO",IF(S80="NO CUMPLE", NO HABILITA,IF(R80&lt;=($E80*(1+$D$4)),"HABILITA","NO HABILITA")))</f>
        <v>NO OFERTADO</v>
      </c>
      <c r="U80" s="129">
        <f>'PRECIOS UNITARIOS'!J80</f>
        <v>0</v>
      </c>
      <c r="V80" s="251">
        <f>'EV TECNICA'!S80</f>
        <v>0</v>
      </c>
      <c r="W80" s="252" t="str">
        <f>+IF(U80=0,"NO OFERTADO",IF(V80="NO CUMPLE", NO HABILITA,IF(U80&lt;=($E80*(1+$D$4)),"HABILITA","NO HABILITA")))</f>
        <v>NO OFERTADO</v>
      </c>
      <c r="X80" s="129">
        <f>'PRECIOS UNITARIOS'!K80</f>
        <v>0</v>
      </c>
      <c r="Y80" s="251" t="str">
        <f>'EV TECNICA'!U80</f>
        <v>NO CUMPLE</v>
      </c>
      <c r="Z80" s="252" t="s">
        <v>606</v>
      </c>
      <c r="AA80" s="129">
        <f>'PRECIOS UNITARIOS'!L80</f>
        <v>90000</v>
      </c>
      <c r="AB80" s="251" t="str">
        <f>'EV TECNICA'!W80</f>
        <v xml:space="preserve">CUMPLE </v>
      </c>
      <c r="AC80" s="252" t="str">
        <f>+IF(AA80=0,"NO OFERTADO",IF(AB80="NO CUMPLE", NO HABILITA,IF(AA80&lt;=($E80*(1+$D$4)),"HABILITA","NO HABILITA")))</f>
        <v>HABILITA</v>
      </c>
      <c r="AD80" s="129">
        <f>'PRECIOS UNITARIOS'!M80</f>
        <v>0</v>
      </c>
      <c r="AE80" s="251">
        <f>'EV TECNICA'!Y80</f>
        <v>0</v>
      </c>
      <c r="AF80" s="252" t="str">
        <f>+IF(AD80=0,"NO OFERTADO",IF(AE80="NO CUMPLE", NO HABILITA,IF(AD80&lt;=($E80*(1+$D$4)),"HABILITA","NO HABILITA")))</f>
        <v>NO OFERTADO</v>
      </c>
      <c r="AG80" s="129">
        <f>'PRECIOS UNITARIOS'!N80</f>
        <v>0</v>
      </c>
      <c r="AH80" s="251">
        <f>'EV TECNICA'!AA80</f>
        <v>0</v>
      </c>
      <c r="AI80" s="252" t="str">
        <f>+IF(AG80=0,"NO OFERTADO",IF(AH80="NO CUMPLE", NO HABILITA,IF(AG80&lt;=($E80*(1+$D$4)),"HABILITA","NO HABILITA")))</f>
        <v>NO OFERTADO</v>
      </c>
      <c r="AJ80" s="129">
        <f>'PRECIOS UNITARIOS'!O80</f>
        <v>0</v>
      </c>
      <c r="AK80" s="251">
        <f>'EV TECNICA'!AC80</f>
        <v>0</v>
      </c>
      <c r="AL80" s="252" t="str">
        <f>+IF(AJ80=0,"NO OFERTADO",IF(AK80="NO CUMPLE", NO HABILITA,IF(AJ80&lt;=($E80*(1+$D$4)),"HABILITA","NO HABILITA")))</f>
        <v>NO OFERTADO</v>
      </c>
      <c r="AM80" s="129">
        <f>'PRECIOS UNITARIOS'!P80</f>
        <v>0</v>
      </c>
      <c r="AN80" s="251">
        <f>'EV TECNICA'!AE80</f>
        <v>0</v>
      </c>
      <c r="AO80" s="252" t="str">
        <f>+IF(AM80=0,"NO OFERTADO",IF(AN80="NO CUMPLE", NO HABILITA,IF(AM80&lt;=($E80*(1+$D$4)),"HABILITA","NO HABILITA")))</f>
        <v>NO OFERTADO</v>
      </c>
      <c r="AP80" s="129">
        <f>'PRECIOS UNITARIOS'!Q80</f>
        <v>0</v>
      </c>
      <c r="AQ80" s="251">
        <f>'EV TECNICA'!AG80</f>
        <v>0</v>
      </c>
      <c r="AR80" s="252" t="str">
        <f>+IF(AP80=0,"NO OFERTADO",IF(AQ80="NO CUMPLE", NO HABILITA,IF(AP80&lt;=($E80*(1+$D$4)),"HABILITA","NO HABILITA")))</f>
        <v>NO OFERTADO</v>
      </c>
      <c r="AS80" s="129">
        <f>'PRECIOS UNITARIOS'!R80</f>
        <v>0</v>
      </c>
      <c r="AT80" s="251">
        <f>'EV TECNICA'!AI80</f>
        <v>0</v>
      </c>
      <c r="AU80" s="252" t="str">
        <f>+IF(AS80=0,"NO OFERTADO",IF(AT80="NO CUMPLE", NO HABILITA,IF(AS80&lt;=($E80*(1+$D$4)),"HABILITA","NO HABILITA")))</f>
        <v>NO OFERTADO</v>
      </c>
      <c r="AV80" s="129">
        <f>'PRECIOS UNITARIOS'!S80</f>
        <v>0</v>
      </c>
      <c r="AW80" s="251">
        <f>'EV TECNICA'!AK80</f>
        <v>0</v>
      </c>
      <c r="AX80" s="252" t="str">
        <f>+IF(AV80=0,"NO OFERTADO",IF(AW80="NO CUMPLE", NO HABILITA,IF(AV80&lt;=($E80*(1+$D$4)),"HABILITA","NO HABILITA")))</f>
        <v>NO OFERTADO</v>
      </c>
      <c r="AY80" s="129">
        <f>'PRECIOS UNITARIOS'!T80</f>
        <v>0</v>
      </c>
      <c r="AZ80" s="251">
        <f>'EV TECNICA'!AM80</f>
        <v>0</v>
      </c>
      <c r="BA80" s="252" t="str">
        <f>+IF(AY80=0,"NO OFERTADO",IF(AZ80="NO CUMPLE", NO HABILITA,IF(AY80&lt;=($E80*(1+$D$4)),"HABILITA","NO HABILITA")))</f>
        <v>NO OFERTADO</v>
      </c>
      <c r="BB80" s="129">
        <f>'PRECIOS UNITARIOS'!U80</f>
        <v>0</v>
      </c>
      <c r="BC80" s="251">
        <f>'EV TECNICA'!AO80</f>
        <v>0</v>
      </c>
      <c r="BD80" s="252" t="str">
        <f>+IF(BB80=0,"NO OFERTADO",IF(BC80="NO CUMPLE", NO HABILITA,IF(BB80&lt;=($E80*(1+$D$4)),"HABILITA","NO HABILITA")))</f>
        <v>NO OFERTADO</v>
      </c>
      <c r="BE80" s="129">
        <f>'PRECIOS UNITARIOS'!V80</f>
        <v>0</v>
      </c>
      <c r="BF80" s="251">
        <f>'EV TECNICA'!AQ80</f>
        <v>0</v>
      </c>
      <c r="BG80" s="252" t="str">
        <f>+IF(BE80=0,"NO OFERTADO",IF(BF80="NO CUMPLE", NO HABILITA,IF(BE80&lt;=($E80*(1+$D$4)),"HABILITA","NO HABILITA")))</f>
        <v>NO OFERTADO</v>
      </c>
      <c r="BH80" s="129">
        <f>'PRECIOS UNITARIOS'!W80</f>
        <v>0</v>
      </c>
      <c r="BI80" s="251">
        <f>'EV TECNICA'!AS80</f>
        <v>0</v>
      </c>
      <c r="BJ80" s="252" t="str">
        <f>+IF(BH80=0,"NO OFERTADO",IF(BI80="NO CUMPLE", NO HABILITA,IF(BH80&lt;=($E80*(1+$D$4)),"HABILITA","NO HABILITA")))</f>
        <v>NO OFERTADO</v>
      </c>
      <c r="BK80" s="129">
        <f>'PRECIOS UNITARIOS'!X80</f>
        <v>0</v>
      </c>
      <c r="BL80" s="251">
        <f>'EV TECNICA'!AU80</f>
        <v>0</v>
      </c>
      <c r="BM80" s="252" t="str">
        <f>+IF(BK80=0,"NO OFERTADO",IF(BL80="NO CUMPLE", NO HABILITA,IF(BK80&lt;=($E80*(1+$D$4)),"HABILITA","NO HABILITA")))</f>
        <v>NO OFERTADO</v>
      </c>
      <c r="BN80" s="129">
        <f>'PRECIOS UNITARIOS'!Y80</f>
        <v>0</v>
      </c>
      <c r="BO80" s="251">
        <f>'EV TECNICA'!AW80</f>
        <v>0</v>
      </c>
      <c r="BP80" s="252" t="str">
        <f>+IF(BN80=0,"NO OFERTADO",IF(BO80="NO CUMPLE", NO HABILITA,IF(BN80&lt;=($E80*(1+$D$4)),"HABILITA","NO HABILITA")))</f>
        <v>NO OFERTADO</v>
      </c>
      <c r="BQ80" s="129">
        <f>'PRECIOS UNITARIOS'!Z80</f>
        <v>0</v>
      </c>
      <c r="BR80" s="251">
        <f>'EV TECNICA'!AY80</f>
        <v>0</v>
      </c>
      <c r="BS80" s="252" t="str">
        <f>+IF(BQ80=0,"NO OFERTADO",IF(BR80="NO CUMPLE", NO HABILITA,IF(BQ80&lt;=($E80*(1+$D$4)),"HABILITA","NO HABILITA")))</f>
        <v>NO OFERTADO</v>
      </c>
      <c r="BT80" s="129">
        <f>'PRECIOS UNITARIOS'!AA80</f>
        <v>0</v>
      </c>
      <c r="BU80" s="251">
        <f>'EV TECNICA'!BA80</f>
        <v>0</v>
      </c>
      <c r="BV80" s="252" t="str">
        <f>+IF(BT80=0,"NO OFERTADO",IF(BU80="NO CUMPLE", NO HABILITA,IF(BT80&lt;=($E80*(1+$D$4)),"HABILITA","NO HABILITA")))</f>
        <v>NO OFERTADO</v>
      </c>
      <c r="BW80" s="129">
        <f>'PRECIOS UNITARIOS'!AB80</f>
        <v>0</v>
      </c>
      <c r="BX80" s="251">
        <f>'EV TECNICA'!BC80</f>
        <v>0</v>
      </c>
      <c r="BY80" s="252" t="str">
        <f>+IF(BW80=0,"NO OFERTADO",IF(BX80="NO CUMPLE", NO HABILITA,IF(BW80&lt;=($E80*(1+$D$4)),"HABILITA","NO HABILITA")))</f>
        <v>NO OFERTADO</v>
      </c>
      <c r="BZ80" s="129">
        <f>'PRECIOS UNITARIOS'!AC80</f>
        <v>0</v>
      </c>
      <c r="CA80" s="251">
        <f>'EV TECNICA'!BE80</f>
        <v>0</v>
      </c>
      <c r="CB80" s="252" t="str">
        <f>+IF(BZ80=0,"NO OFERTADO",IF(CA80="NO CUMPLE", NO HABILITA,IF(BZ80&lt;=($E80*(1+$D$4)),"HABILITA","NO HABILITA")))</f>
        <v>NO OFERTADO</v>
      </c>
      <c r="CC80" s="129">
        <f>'PRECIOS UNITARIOS'!AD80</f>
        <v>0</v>
      </c>
      <c r="CD80" s="251">
        <f>'EV TECNICA'!BG80</f>
        <v>0</v>
      </c>
      <c r="CE80" s="252" t="str">
        <f>+IF(CC80=0,"NO OFERTADO",IF(CD80="NO CUMPLE", NO HABILITA,IF(CC80&lt;=($E80*(1+$D$4)),"HABILITA","NO HABILITA")))</f>
        <v>NO OFERTADO</v>
      </c>
      <c r="CF80" s="129">
        <f>'PRECIOS UNITARIOS'!AE80</f>
        <v>0</v>
      </c>
      <c r="CG80" s="251">
        <f>'EV TECNICA'!BI80</f>
        <v>0</v>
      </c>
      <c r="CH80" s="252" t="str">
        <f>+IF(CF80=0,"NO OFERTADO",IF(CG80="NO CUMPLE", NO HABILITA,IF(CF80&lt;=($E80*(1+$D$4)),"HABILITA","NO HABILITA")))</f>
        <v>NO OFERTADO</v>
      </c>
    </row>
    <row r="81" spans="1:86" s="40" customFormat="1" ht="25.5" x14ac:dyDescent="0.2">
      <c r="A81" s="103">
        <v>72</v>
      </c>
      <c r="B81" s="202" t="s">
        <v>142</v>
      </c>
      <c r="C81" s="121" t="s">
        <v>127</v>
      </c>
      <c r="D81" s="146">
        <v>1</v>
      </c>
      <c r="E81" s="25">
        <v>92500</v>
      </c>
      <c r="F81" s="129">
        <f>'PRECIOS UNITARIOS'!E81</f>
        <v>0</v>
      </c>
      <c r="G81" s="251">
        <f>'EV TECNICA'!I81</f>
        <v>0</v>
      </c>
      <c r="H81" s="252" t="str">
        <f>+IF(F81=0,"NO OFERTADO",IF(G81="NO CUMPLE", NO HABILITA,IF(F81&lt;=($E81*(1+$D$4)),"HABILITA","NO HABILITA")))</f>
        <v>NO OFERTADO</v>
      </c>
      <c r="I81" s="129">
        <f>'PRECIOS UNITARIOS'!F81</f>
        <v>0</v>
      </c>
      <c r="J81" s="251">
        <f>'EV TECNICA'!K81</f>
        <v>0</v>
      </c>
      <c r="K81" s="252" t="str">
        <f>+IF(I81=0,"NO OFERTADO",IF(J81="NO CUMPLE", NO HABILITA,IF(I81&lt;=($E81*(1+$D$4)),"HABILITA","NO HABILITA")))</f>
        <v>NO OFERTADO</v>
      </c>
      <c r="L81" s="129">
        <f>'PRECIOS UNITARIOS'!G81</f>
        <v>0</v>
      </c>
      <c r="M81" s="251">
        <f>'EV TECNICA'!M81</f>
        <v>0</v>
      </c>
      <c r="N81" s="252" t="str">
        <f>+IF(L81=0,"NO OFERTADO",IF(M81="NO CUMPLE", NO HABILITA,IF(L81&lt;=($E81*(1+$D$4)),"HABILITA","NO HABILITA")))</f>
        <v>NO OFERTADO</v>
      </c>
      <c r="O81" s="129">
        <f>'PRECIOS UNITARIOS'!H81</f>
        <v>0</v>
      </c>
      <c r="P81" s="251">
        <f>'EV TECNICA'!O81</f>
        <v>0</v>
      </c>
      <c r="Q81" s="252" t="str">
        <f>+IF(O81=0,"NO OFERTADO",IF(P81="NO CUMPLE", NO HABILITA,IF(O81&lt;=($E81*(1+$D$4)),"HABILITA","NO HABILITA")))</f>
        <v>NO OFERTADO</v>
      </c>
      <c r="R81" s="129">
        <f>'PRECIOS UNITARIOS'!I81</f>
        <v>0</v>
      </c>
      <c r="S81" s="251">
        <f>'EV TECNICA'!Q81</f>
        <v>0</v>
      </c>
      <c r="T81" s="252" t="str">
        <f>+IF(R81=0,"NO OFERTADO",IF(S81="NO CUMPLE", NO HABILITA,IF(R81&lt;=($E81*(1+$D$4)),"HABILITA","NO HABILITA")))</f>
        <v>NO OFERTADO</v>
      </c>
      <c r="U81" s="129">
        <f>'PRECIOS UNITARIOS'!J81</f>
        <v>0</v>
      </c>
      <c r="V81" s="251">
        <f>'EV TECNICA'!S81</f>
        <v>0</v>
      </c>
      <c r="W81" s="252" t="str">
        <f>+IF(U81=0,"NO OFERTADO",IF(V81="NO CUMPLE", NO HABILITA,IF(U81&lt;=($E81*(1+$D$4)),"HABILITA","NO HABILITA")))</f>
        <v>NO OFERTADO</v>
      </c>
      <c r="X81" s="129">
        <f>'PRECIOS UNITARIOS'!K81</f>
        <v>0</v>
      </c>
      <c r="Y81" s="251" t="str">
        <f>'EV TECNICA'!U81</f>
        <v>NO CUMPLE</v>
      </c>
      <c r="Z81" s="252" t="s">
        <v>606</v>
      </c>
      <c r="AA81" s="129">
        <f>'PRECIOS UNITARIOS'!L81</f>
        <v>0</v>
      </c>
      <c r="AB81" s="251">
        <f>'EV TECNICA'!W81</f>
        <v>0</v>
      </c>
      <c r="AC81" s="252" t="str">
        <f>+IF(AA81=0,"NO OFERTADO",IF(AB81="NO CUMPLE", NO HABILITA,IF(AA81&lt;=($E81*(1+$D$4)),"HABILITA","NO HABILITA")))</f>
        <v>NO OFERTADO</v>
      </c>
      <c r="AD81" s="129">
        <f>'PRECIOS UNITARIOS'!M81</f>
        <v>0</v>
      </c>
      <c r="AE81" s="251" t="str">
        <f>'EV TECNICA'!Y81</f>
        <v>NO CUMPLE</v>
      </c>
      <c r="AF81" s="252" t="s">
        <v>606</v>
      </c>
      <c r="AG81" s="129">
        <f>'PRECIOS UNITARIOS'!N81</f>
        <v>0</v>
      </c>
      <c r="AH81" s="251">
        <f>'EV TECNICA'!AA81</f>
        <v>0</v>
      </c>
      <c r="AI81" s="252" t="str">
        <f>+IF(AG81=0,"NO OFERTADO",IF(AH81="NO CUMPLE", NO HABILITA,IF(AG81&lt;=($E81*(1+$D$4)),"HABILITA","NO HABILITA")))</f>
        <v>NO OFERTADO</v>
      </c>
      <c r="AJ81" s="129">
        <f>'PRECIOS UNITARIOS'!O81</f>
        <v>0</v>
      </c>
      <c r="AK81" s="251">
        <f>'EV TECNICA'!AC81</f>
        <v>0</v>
      </c>
      <c r="AL81" s="252" t="str">
        <f>+IF(AJ81=0,"NO OFERTADO",IF(AK81="NO CUMPLE", NO HABILITA,IF(AJ81&lt;=($E81*(1+$D$4)),"HABILITA","NO HABILITA")))</f>
        <v>NO OFERTADO</v>
      </c>
      <c r="AM81" s="129">
        <f>'PRECIOS UNITARIOS'!P81</f>
        <v>0</v>
      </c>
      <c r="AN81" s="251">
        <f>'EV TECNICA'!AE81</f>
        <v>0</v>
      </c>
      <c r="AO81" s="252" t="str">
        <f>+IF(AM81=0,"NO OFERTADO",IF(AN81="NO CUMPLE", NO HABILITA,IF(AM81&lt;=($E81*(1+$D$4)),"HABILITA","NO HABILITA")))</f>
        <v>NO OFERTADO</v>
      </c>
      <c r="AP81" s="129">
        <f>'PRECIOS UNITARIOS'!Q81</f>
        <v>0</v>
      </c>
      <c r="AQ81" s="251">
        <f>'EV TECNICA'!AG81</f>
        <v>0</v>
      </c>
      <c r="AR81" s="252" t="str">
        <f>+IF(AP81=0,"NO OFERTADO",IF(AQ81="NO CUMPLE", NO HABILITA,IF(AP81&lt;=($E81*(1+$D$4)),"HABILITA","NO HABILITA")))</f>
        <v>NO OFERTADO</v>
      </c>
      <c r="AS81" s="129">
        <f>'PRECIOS UNITARIOS'!R81</f>
        <v>0</v>
      </c>
      <c r="AT81" s="251">
        <f>'EV TECNICA'!AI81</f>
        <v>0</v>
      </c>
      <c r="AU81" s="252" t="str">
        <f>+IF(AS81=0,"NO OFERTADO",IF(AT81="NO CUMPLE", NO HABILITA,IF(AS81&lt;=($E81*(1+$D$4)),"HABILITA","NO HABILITA")))</f>
        <v>NO OFERTADO</v>
      </c>
      <c r="AV81" s="129">
        <f>'PRECIOS UNITARIOS'!S81</f>
        <v>0</v>
      </c>
      <c r="AW81" s="251">
        <f>'EV TECNICA'!AK81</f>
        <v>0</v>
      </c>
      <c r="AX81" s="252" t="str">
        <f>+IF(AV81=0,"NO OFERTADO",IF(AW81="NO CUMPLE", NO HABILITA,IF(AV81&lt;=($E81*(1+$D$4)),"HABILITA","NO HABILITA")))</f>
        <v>NO OFERTADO</v>
      </c>
      <c r="AY81" s="129">
        <f>'PRECIOS UNITARIOS'!T81</f>
        <v>0</v>
      </c>
      <c r="AZ81" s="251">
        <f>'EV TECNICA'!AM81</f>
        <v>0</v>
      </c>
      <c r="BA81" s="252" t="str">
        <f>+IF(AY81=0,"NO OFERTADO",IF(AZ81="NO CUMPLE", NO HABILITA,IF(AY81&lt;=($E81*(1+$D$4)),"HABILITA","NO HABILITA")))</f>
        <v>NO OFERTADO</v>
      </c>
      <c r="BB81" s="129">
        <f>'PRECIOS UNITARIOS'!U81</f>
        <v>0</v>
      </c>
      <c r="BC81" s="251">
        <f>'EV TECNICA'!AO81</f>
        <v>0</v>
      </c>
      <c r="BD81" s="252" t="str">
        <f>+IF(BB81=0,"NO OFERTADO",IF(BC81="NO CUMPLE", NO HABILITA,IF(BB81&lt;=($E81*(1+$D$4)),"HABILITA","NO HABILITA")))</f>
        <v>NO OFERTADO</v>
      </c>
      <c r="BE81" s="129">
        <f>'PRECIOS UNITARIOS'!V81</f>
        <v>0</v>
      </c>
      <c r="BF81" s="251">
        <f>'EV TECNICA'!AQ81</f>
        <v>0</v>
      </c>
      <c r="BG81" s="252" t="str">
        <f>+IF(BE81=0,"NO OFERTADO",IF(BF81="NO CUMPLE", NO HABILITA,IF(BE81&lt;=($E81*(1+$D$4)),"HABILITA","NO HABILITA")))</f>
        <v>NO OFERTADO</v>
      </c>
      <c r="BH81" s="129">
        <f>'PRECIOS UNITARIOS'!W81</f>
        <v>0</v>
      </c>
      <c r="BI81" s="251" t="str">
        <f>'EV TECNICA'!AS81</f>
        <v>NO CUMPLE</v>
      </c>
      <c r="BJ81" s="252" t="s">
        <v>606</v>
      </c>
      <c r="BK81" s="129">
        <f>'PRECIOS UNITARIOS'!X81</f>
        <v>0</v>
      </c>
      <c r="BL81" s="251">
        <f>'EV TECNICA'!AU81</f>
        <v>0</v>
      </c>
      <c r="BM81" s="252" t="str">
        <f>+IF(BK81=0,"NO OFERTADO",IF(BL81="NO CUMPLE", NO HABILITA,IF(BK81&lt;=($E81*(1+$D$4)),"HABILITA","NO HABILITA")))</f>
        <v>NO OFERTADO</v>
      </c>
      <c r="BN81" s="129">
        <f>'PRECIOS UNITARIOS'!Y81</f>
        <v>0</v>
      </c>
      <c r="BO81" s="251">
        <f>'EV TECNICA'!AW81</f>
        <v>0</v>
      </c>
      <c r="BP81" s="252" t="str">
        <f>+IF(BN81=0,"NO OFERTADO",IF(BO81="NO CUMPLE", NO HABILITA,IF(BN81&lt;=($E81*(1+$D$4)),"HABILITA","NO HABILITA")))</f>
        <v>NO OFERTADO</v>
      </c>
      <c r="BQ81" s="129">
        <f>'PRECIOS UNITARIOS'!Z81</f>
        <v>0</v>
      </c>
      <c r="BR81" s="251">
        <f>'EV TECNICA'!AY81</f>
        <v>0</v>
      </c>
      <c r="BS81" s="252" t="str">
        <f>+IF(BQ81=0,"NO OFERTADO",IF(BR81="NO CUMPLE", NO HABILITA,IF(BQ81&lt;=($E81*(1+$D$4)),"HABILITA","NO HABILITA")))</f>
        <v>NO OFERTADO</v>
      </c>
      <c r="BT81" s="129">
        <f>'PRECIOS UNITARIOS'!AA81</f>
        <v>0</v>
      </c>
      <c r="BU81" s="251">
        <f>'EV TECNICA'!BA81</f>
        <v>0</v>
      </c>
      <c r="BV81" s="252" t="str">
        <f>+IF(BT81=0,"NO OFERTADO",IF(BU81="NO CUMPLE", NO HABILITA,IF(BT81&lt;=($E81*(1+$D$4)),"HABILITA","NO HABILITA")))</f>
        <v>NO OFERTADO</v>
      </c>
      <c r="BW81" s="129">
        <f>'PRECIOS UNITARIOS'!AB81</f>
        <v>0</v>
      </c>
      <c r="BX81" s="251">
        <f>'EV TECNICA'!BC81</f>
        <v>0</v>
      </c>
      <c r="BY81" s="252" t="str">
        <f>+IF(BW81=0,"NO OFERTADO",IF(BX81="NO CUMPLE", NO HABILITA,IF(BW81&lt;=($E81*(1+$D$4)),"HABILITA","NO HABILITA")))</f>
        <v>NO OFERTADO</v>
      </c>
      <c r="BZ81" s="129">
        <f>'PRECIOS UNITARIOS'!AC81</f>
        <v>0</v>
      </c>
      <c r="CA81" s="251">
        <f>'EV TECNICA'!BE81</f>
        <v>0</v>
      </c>
      <c r="CB81" s="252" t="str">
        <f>+IF(BZ81=0,"NO OFERTADO",IF(CA81="NO CUMPLE", NO HABILITA,IF(BZ81&lt;=($E81*(1+$D$4)),"HABILITA","NO HABILITA")))</f>
        <v>NO OFERTADO</v>
      </c>
      <c r="CC81" s="129">
        <f>'PRECIOS UNITARIOS'!AD81</f>
        <v>0</v>
      </c>
      <c r="CD81" s="251">
        <f>'EV TECNICA'!BG81</f>
        <v>0</v>
      </c>
      <c r="CE81" s="252" t="str">
        <f>+IF(CC81=0,"NO OFERTADO",IF(CD81="NO CUMPLE", NO HABILITA,IF(CC81&lt;=($E81*(1+$D$4)),"HABILITA","NO HABILITA")))</f>
        <v>NO OFERTADO</v>
      </c>
      <c r="CF81" s="129">
        <f>'PRECIOS UNITARIOS'!AE81</f>
        <v>0</v>
      </c>
      <c r="CG81" s="251">
        <f>'EV TECNICA'!BI81</f>
        <v>0</v>
      </c>
      <c r="CH81" s="252" t="str">
        <f>+IF(CF81=0,"NO OFERTADO",IF(CG81="NO CUMPLE", NO HABILITA,IF(CF81&lt;=($E81*(1+$D$4)),"HABILITA","NO HABILITA")))</f>
        <v>NO OFERTADO</v>
      </c>
    </row>
    <row r="82" spans="1:86" s="40" customFormat="1" ht="25.5" x14ac:dyDescent="0.2">
      <c r="A82" s="103">
        <v>73</v>
      </c>
      <c r="B82" s="202" t="s">
        <v>143</v>
      </c>
      <c r="C82" s="121" t="s">
        <v>127</v>
      </c>
      <c r="D82" s="146">
        <v>1</v>
      </c>
      <c r="E82" s="25">
        <v>65000</v>
      </c>
      <c r="F82" s="129">
        <f>'PRECIOS UNITARIOS'!E82</f>
        <v>0</v>
      </c>
      <c r="G82" s="251">
        <f>'EV TECNICA'!I82</f>
        <v>0</v>
      </c>
      <c r="H82" s="252" t="str">
        <f>+IF(F82=0,"NO OFERTADO",IF(G82="NO CUMPLE", NO HABILITA,IF(F82&lt;=($E82*(1+$D$4)),"HABILITA","NO HABILITA")))</f>
        <v>NO OFERTADO</v>
      </c>
      <c r="I82" s="129">
        <f>'PRECIOS UNITARIOS'!F82</f>
        <v>0</v>
      </c>
      <c r="J82" s="251">
        <f>'EV TECNICA'!K82</f>
        <v>0</v>
      </c>
      <c r="K82" s="252" t="str">
        <f>+IF(I82=0,"NO OFERTADO",IF(J82="NO CUMPLE", NO HABILITA,IF(I82&lt;=($E82*(1+$D$4)),"HABILITA","NO HABILITA")))</f>
        <v>NO OFERTADO</v>
      </c>
      <c r="L82" s="129">
        <f>'PRECIOS UNITARIOS'!G82</f>
        <v>0</v>
      </c>
      <c r="M82" s="251">
        <f>'EV TECNICA'!M82</f>
        <v>0</v>
      </c>
      <c r="N82" s="252" t="str">
        <f>+IF(L82=0,"NO OFERTADO",IF(M82="NO CUMPLE", NO HABILITA,IF(L82&lt;=($E82*(1+$D$4)),"HABILITA","NO HABILITA")))</f>
        <v>NO OFERTADO</v>
      </c>
      <c r="O82" s="129">
        <f>'PRECIOS UNITARIOS'!H82</f>
        <v>0</v>
      </c>
      <c r="P82" s="251">
        <f>'EV TECNICA'!O82</f>
        <v>0</v>
      </c>
      <c r="Q82" s="252" t="str">
        <f>+IF(O82=0,"NO OFERTADO",IF(P82="NO CUMPLE", NO HABILITA,IF(O82&lt;=($E82*(1+$D$4)),"HABILITA","NO HABILITA")))</f>
        <v>NO OFERTADO</v>
      </c>
      <c r="R82" s="129">
        <f>'PRECIOS UNITARIOS'!I82</f>
        <v>0</v>
      </c>
      <c r="S82" s="251">
        <f>'EV TECNICA'!Q82</f>
        <v>0</v>
      </c>
      <c r="T82" s="252" t="str">
        <f>+IF(R82=0,"NO OFERTADO",IF(S82="NO CUMPLE", NO HABILITA,IF(R82&lt;=($E82*(1+$D$4)),"HABILITA","NO HABILITA")))</f>
        <v>NO OFERTADO</v>
      </c>
      <c r="U82" s="129">
        <f>'PRECIOS UNITARIOS'!J82</f>
        <v>0</v>
      </c>
      <c r="V82" s="251">
        <f>'EV TECNICA'!S82</f>
        <v>0</v>
      </c>
      <c r="W82" s="252" t="str">
        <f>+IF(U82=0,"NO OFERTADO",IF(V82="NO CUMPLE", NO HABILITA,IF(U82&lt;=($E82*(1+$D$4)),"HABILITA","NO HABILITA")))</f>
        <v>NO OFERTADO</v>
      </c>
      <c r="X82" s="129">
        <f>'PRECIOS UNITARIOS'!K82</f>
        <v>0</v>
      </c>
      <c r="Y82" s="251">
        <f>'EV TECNICA'!U82</f>
        <v>0</v>
      </c>
      <c r="Z82" s="252" t="str">
        <f>+IF(X82=0,"NO OFERTADO",IF(Y82="NO CUMPLE", NO HABILITA,IF(X82&lt;=($E82*(1+$D$4)),"HABILITA","NO HABILITA")))</f>
        <v>NO OFERTADO</v>
      </c>
      <c r="AA82" s="129">
        <f>'PRECIOS UNITARIOS'!L82</f>
        <v>0</v>
      </c>
      <c r="AB82" s="251">
        <f>'EV TECNICA'!W82</f>
        <v>0</v>
      </c>
      <c r="AC82" s="252" t="str">
        <f>+IF(AA82=0,"NO OFERTADO",IF(AB82="NO CUMPLE", NO HABILITA,IF(AA82&lt;=($E82*(1+$D$4)),"HABILITA","NO HABILITA")))</f>
        <v>NO OFERTADO</v>
      </c>
      <c r="AD82" s="129">
        <f>'PRECIOS UNITARIOS'!M82</f>
        <v>131648</v>
      </c>
      <c r="AE82" s="251" t="str">
        <f>'EV TECNICA'!Y82</f>
        <v xml:space="preserve">CUMPLE </v>
      </c>
      <c r="AF82" s="252" t="str">
        <f>+IF(AD82=0,"NO OFERTADO",IF(AE82="NO CUMPLE", NO HABILITA,IF(AD82&lt;=($E82*(1+$D$4)),"HABILITA","NO HABILITA")))</f>
        <v>NO HABILITA</v>
      </c>
      <c r="AG82" s="129">
        <f>'PRECIOS UNITARIOS'!N82</f>
        <v>0</v>
      </c>
      <c r="AH82" s="251">
        <f>'EV TECNICA'!AA82</f>
        <v>0</v>
      </c>
      <c r="AI82" s="252" t="str">
        <f>+IF(AG82=0,"NO OFERTADO",IF(AH82="NO CUMPLE", NO HABILITA,IF(AG82&lt;=($E82*(1+$D$4)),"HABILITA","NO HABILITA")))</f>
        <v>NO OFERTADO</v>
      </c>
      <c r="AJ82" s="129">
        <f>'PRECIOS UNITARIOS'!O82</f>
        <v>0</v>
      </c>
      <c r="AK82" s="251">
        <f>'EV TECNICA'!AC82</f>
        <v>0</v>
      </c>
      <c r="AL82" s="252" t="str">
        <f>+IF(AJ82=0,"NO OFERTADO",IF(AK82="NO CUMPLE", NO HABILITA,IF(AJ82&lt;=($E82*(1+$D$4)),"HABILITA","NO HABILITA")))</f>
        <v>NO OFERTADO</v>
      </c>
      <c r="AM82" s="129">
        <f>'PRECIOS UNITARIOS'!P82</f>
        <v>0</v>
      </c>
      <c r="AN82" s="251">
        <f>'EV TECNICA'!AE82</f>
        <v>0</v>
      </c>
      <c r="AO82" s="252" t="str">
        <f>+IF(AM82=0,"NO OFERTADO",IF(AN82="NO CUMPLE", NO HABILITA,IF(AM82&lt;=($E82*(1+$D$4)),"HABILITA","NO HABILITA")))</f>
        <v>NO OFERTADO</v>
      </c>
      <c r="AP82" s="129">
        <f>'PRECIOS UNITARIOS'!Q82</f>
        <v>0</v>
      </c>
      <c r="AQ82" s="251">
        <f>'EV TECNICA'!AG82</f>
        <v>0</v>
      </c>
      <c r="AR82" s="252" t="str">
        <f>+IF(AP82=0,"NO OFERTADO",IF(AQ82="NO CUMPLE", NO HABILITA,IF(AP82&lt;=($E82*(1+$D$4)),"HABILITA","NO HABILITA")))</f>
        <v>NO OFERTADO</v>
      </c>
      <c r="AS82" s="129">
        <f>'PRECIOS UNITARIOS'!R82</f>
        <v>0</v>
      </c>
      <c r="AT82" s="251">
        <f>'EV TECNICA'!AI82</f>
        <v>0</v>
      </c>
      <c r="AU82" s="252" t="str">
        <f>+IF(AS82=0,"NO OFERTADO",IF(AT82="NO CUMPLE", NO HABILITA,IF(AS82&lt;=($E82*(1+$D$4)),"HABILITA","NO HABILITA")))</f>
        <v>NO OFERTADO</v>
      </c>
      <c r="AV82" s="129">
        <f>'PRECIOS UNITARIOS'!S82</f>
        <v>0</v>
      </c>
      <c r="AW82" s="251">
        <f>'EV TECNICA'!AK82</f>
        <v>0</v>
      </c>
      <c r="AX82" s="252" t="str">
        <f>+IF(AV82=0,"NO OFERTADO",IF(AW82="NO CUMPLE", NO HABILITA,IF(AV82&lt;=($E82*(1+$D$4)),"HABILITA","NO HABILITA")))</f>
        <v>NO OFERTADO</v>
      </c>
      <c r="AY82" s="129">
        <f>'PRECIOS UNITARIOS'!T82</f>
        <v>0</v>
      </c>
      <c r="AZ82" s="251">
        <f>'EV TECNICA'!AM82</f>
        <v>0</v>
      </c>
      <c r="BA82" s="252" t="str">
        <f>+IF(AY82=0,"NO OFERTADO",IF(AZ82="NO CUMPLE", NO HABILITA,IF(AY82&lt;=($E82*(1+$D$4)),"HABILITA","NO HABILITA")))</f>
        <v>NO OFERTADO</v>
      </c>
      <c r="BB82" s="129">
        <f>'PRECIOS UNITARIOS'!U82</f>
        <v>0</v>
      </c>
      <c r="BC82" s="251">
        <f>'EV TECNICA'!AO82</f>
        <v>0</v>
      </c>
      <c r="BD82" s="252" t="str">
        <f>+IF(BB82=0,"NO OFERTADO",IF(BC82="NO CUMPLE", NO HABILITA,IF(BB82&lt;=($E82*(1+$D$4)),"HABILITA","NO HABILITA")))</f>
        <v>NO OFERTADO</v>
      </c>
      <c r="BE82" s="129">
        <f>'PRECIOS UNITARIOS'!V82</f>
        <v>0</v>
      </c>
      <c r="BF82" s="251">
        <f>'EV TECNICA'!AQ82</f>
        <v>0</v>
      </c>
      <c r="BG82" s="252" t="str">
        <f>+IF(BE82=0,"NO OFERTADO",IF(BF82="NO CUMPLE", NO HABILITA,IF(BE82&lt;=($E82*(1+$D$4)),"HABILITA","NO HABILITA")))</f>
        <v>NO OFERTADO</v>
      </c>
      <c r="BH82" s="129">
        <f>'PRECIOS UNITARIOS'!W82</f>
        <v>0</v>
      </c>
      <c r="BI82" s="251" t="str">
        <f>'EV TECNICA'!AS82</f>
        <v>NO CUMPLE</v>
      </c>
      <c r="BJ82" s="252" t="s">
        <v>606</v>
      </c>
      <c r="BK82" s="129">
        <f>'PRECIOS UNITARIOS'!X82</f>
        <v>0</v>
      </c>
      <c r="BL82" s="251">
        <f>'EV TECNICA'!AU82</f>
        <v>0</v>
      </c>
      <c r="BM82" s="252" t="str">
        <f>+IF(BK82=0,"NO OFERTADO",IF(BL82="NO CUMPLE", NO HABILITA,IF(BK82&lt;=($E82*(1+$D$4)),"HABILITA","NO HABILITA")))</f>
        <v>NO OFERTADO</v>
      </c>
      <c r="BN82" s="129">
        <f>'PRECIOS UNITARIOS'!Y82</f>
        <v>0</v>
      </c>
      <c r="BO82" s="251">
        <f>'EV TECNICA'!AW82</f>
        <v>0</v>
      </c>
      <c r="BP82" s="252" t="str">
        <f>+IF(BN82=0,"NO OFERTADO",IF(BO82="NO CUMPLE", NO HABILITA,IF(BN82&lt;=($E82*(1+$D$4)),"HABILITA","NO HABILITA")))</f>
        <v>NO OFERTADO</v>
      </c>
      <c r="BQ82" s="129">
        <f>'PRECIOS UNITARIOS'!Z82</f>
        <v>0</v>
      </c>
      <c r="BR82" s="251">
        <f>'EV TECNICA'!AY82</f>
        <v>0</v>
      </c>
      <c r="BS82" s="252" t="str">
        <f>+IF(BQ82=0,"NO OFERTADO",IF(BR82="NO CUMPLE", NO HABILITA,IF(BQ82&lt;=($E82*(1+$D$4)),"HABILITA","NO HABILITA")))</f>
        <v>NO OFERTADO</v>
      </c>
      <c r="BT82" s="129">
        <f>'PRECIOS UNITARIOS'!AA82</f>
        <v>0</v>
      </c>
      <c r="BU82" s="251">
        <f>'EV TECNICA'!BA82</f>
        <v>0</v>
      </c>
      <c r="BV82" s="252" t="str">
        <f>+IF(BT82=0,"NO OFERTADO",IF(BU82="NO CUMPLE", NO HABILITA,IF(BT82&lt;=($E82*(1+$D$4)),"HABILITA","NO HABILITA")))</f>
        <v>NO OFERTADO</v>
      </c>
      <c r="BW82" s="129">
        <f>'PRECIOS UNITARIOS'!AB82</f>
        <v>0</v>
      </c>
      <c r="BX82" s="251">
        <f>'EV TECNICA'!BC82</f>
        <v>0</v>
      </c>
      <c r="BY82" s="252" t="str">
        <f>+IF(BW82=0,"NO OFERTADO",IF(BX82="NO CUMPLE", NO HABILITA,IF(BW82&lt;=($E82*(1+$D$4)),"HABILITA","NO HABILITA")))</f>
        <v>NO OFERTADO</v>
      </c>
      <c r="BZ82" s="129">
        <f>'PRECIOS UNITARIOS'!AC82</f>
        <v>0</v>
      </c>
      <c r="CA82" s="251">
        <f>'EV TECNICA'!BE82</f>
        <v>0</v>
      </c>
      <c r="CB82" s="252" t="str">
        <f>+IF(BZ82=0,"NO OFERTADO",IF(CA82="NO CUMPLE", NO HABILITA,IF(BZ82&lt;=($E82*(1+$D$4)),"HABILITA","NO HABILITA")))</f>
        <v>NO OFERTADO</v>
      </c>
      <c r="CC82" s="129">
        <f>'PRECIOS UNITARIOS'!AD82</f>
        <v>0</v>
      </c>
      <c r="CD82" s="251">
        <f>'EV TECNICA'!BG82</f>
        <v>0</v>
      </c>
      <c r="CE82" s="252" t="str">
        <f>+IF(CC82=0,"NO OFERTADO",IF(CD82="NO CUMPLE", NO HABILITA,IF(CC82&lt;=($E82*(1+$D$4)),"HABILITA","NO HABILITA")))</f>
        <v>NO OFERTADO</v>
      </c>
      <c r="CF82" s="129">
        <f>'PRECIOS UNITARIOS'!AE82</f>
        <v>0</v>
      </c>
      <c r="CG82" s="251">
        <f>'EV TECNICA'!BI82</f>
        <v>0</v>
      </c>
      <c r="CH82" s="252" t="str">
        <f>+IF(CF82=0,"NO OFERTADO",IF(CG82="NO CUMPLE", NO HABILITA,IF(CF82&lt;=($E82*(1+$D$4)),"HABILITA","NO HABILITA")))</f>
        <v>NO OFERTADO</v>
      </c>
    </row>
    <row r="83" spans="1:86" s="40" customFormat="1" ht="25.5" x14ac:dyDescent="0.2">
      <c r="A83" s="103">
        <v>74</v>
      </c>
      <c r="B83" s="202" t="s">
        <v>144</v>
      </c>
      <c r="C83" s="121" t="s">
        <v>127</v>
      </c>
      <c r="D83" s="146">
        <v>1</v>
      </c>
      <c r="E83" s="25">
        <v>65000</v>
      </c>
      <c r="F83" s="129">
        <f>'PRECIOS UNITARIOS'!E83</f>
        <v>0</v>
      </c>
      <c r="G83" s="251">
        <f>'EV TECNICA'!I83</f>
        <v>0</v>
      </c>
      <c r="H83" s="252" t="str">
        <f>+IF(F83=0,"NO OFERTADO",IF(G83="NO CUMPLE", NO HABILITA,IF(F83&lt;=($E83*(1+$D$4)),"HABILITA","NO HABILITA")))</f>
        <v>NO OFERTADO</v>
      </c>
      <c r="I83" s="129">
        <f>'PRECIOS UNITARIOS'!F83</f>
        <v>0</v>
      </c>
      <c r="J83" s="251">
        <f>'EV TECNICA'!K83</f>
        <v>0</v>
      </c>
      <c r="K83" s="252" t="str">
        <f>+IF(I83=0,"NO OFERTADO",IF(J83="NO CUMPLE", NO HABILITA,IF(I83&lt;=($E83*(1+$D$4)),"HABILITA","NO HABILITA")))</f>
        <v>NO OFERTADO</v>
      </c>
      <c r="L83" s="129">
        <f>'PRECIOS UNITARIOS'!G83</f>
        <v>0</v>
      </c>
      <c r="M83" s="251">
        <f>'EV TECNICA'!M83</f>
        <v>0</v>
      </c>
      <c r="N83" s="252" t="str">
        <f>+IF(L83=0,"NO OFERTADO",IF(M83="NO CUMPLE", NO HABILITA,IF(L83&lt;=($E83*(1+$D$4)),"HABILITA","NO HABILITA")))</f>
        <v>NO OFERTADO</v>
      </c>
      <c r="O83" s="129">
        <f>'PRECIOS UNITARIOS'!H83</f>
        <v>0</v>
      </c>
      <c r="P83" s="251">
        <f>'EV TECNICA'!O83</f>
        <v>0</v>
      </c>
      <c r="Q83" s="252" t="str">
        <f>+IF(O83=0,"NO OFERTADO",IF(P83="NO CUMPLE", NO HABILITA,IF(O83&lt;=($E83*(1+$D$4)),"HABILITA","NO HABILITA")))</f>
        <v>NO OFERTADO</v>
      </c>
      <c r="R83" s="129">
        <f>'PRECIOS UNITARIOS'!I83</f>
        <v>0</v>
      </c>
      <c r="S83" s="251">
        <f>'EV TECNICA'!Q83</f>
        <v>0</v>
      </c>
      <c r="T83" s="252" t="str">
        <f>+IF(R83=0,"NO OFERTADO",IF(S83="NO CUMPLE", NO HABILITA,IF(R83&lt;=($E83*(1+$D$4)),"HABILITA","NO HABILITA")))</f>
        <v>NO OFERTADO</v>
      </c>
      <c r="U83" s="129">
        <f>'PRECIOS UNITARIOS'!J83</f>
        <v>0</v>
      </c>
      <c r="V83" s="251">
        <f>'EV TECNICA'!S83</f>
        <v>0</v>
      </c>
      <c r="W83" s="252" t="str">
        <f>+IF(U83=0,"NO OFERTADO",IF(V83="NO CUMPLE", NO HABILITA,IF(U83&lt;=($E83*(1+$D$4)),"HABILITA","NO HABILITA")))</f>
        <v>NO OFERTADO</v>
      </c>
      <c r="X83" s="129">
        <f>'PRECIOS UNITARIOS'!K83</f>
        <v>0</v>
      </c>
      <c r="Y83" s="251">
        <f>'EV TECNICA'!U83</f>
        <v>0</v>
      </c>
      <c r="Z83" s="252" t="str">
        <f>+IF(X83=0,"NO OFERTADO",IF(Y83="NO CUMPLE", NO HABILITA,IF(X83&lt;=($E83*(1+$D$4)),"HABILITA","NO HABILITA")))</f>
        <v>NO OFERTADO</v>
      </c>
      <c r="AA83" s="129">
        <f>'PRECIOS UNITARIOS'!L83</f>
        <v>65000</v>
      </c>
      <c r="AB83" s="251" t="str">
        <f>'EV TECNICA'!W83</f>
        <v xml:space="preserve">CUMPLE </v>
      </c>
      <c r="AC83" s="252" t="str">
        <f>+IF(AA83=0,"NO OFERTADO",IF(AB83="NO CUMPLE", NO HABILITA,IF(AA83&lt;=($E83*(1+$D$4)),"HABILITA","NO HABILITA")))</f>
        <v>HABILITA</v>
      </c>
      <c r="AD83" s="129">
        <f>'PRECIOS UNITARIOS'!M83</f>
        <v>0</v>
      </c>
      <c r="AE83" s="251">
        <f>'EV TECNICA'!Y83</f>
        <v>0</v>
      </c>
      <c r="AF83" s="252" t="str">
        <f>+IF(AD83=0,"NO OFERTADO",IF(AE83="NO CUMPLE", NO HABILITA,IF(AD83&lt;=($E83*(1+$D$4)),"HABILITA","NO HABILITA")))</f>
        <v>NO OFERTADO</v>
      </c>
      <c r="AG83" s="129">
        <f>'PRECIOS UNITARIOS'!N83</f>
        <v>0</v>
      </c>
      <c r="AH83" s="251">
        <f>'EV TECNICA'!AA83</f>
        <v>0</v>
      </c>
      <c r="AI83" s="252" t="str">
        <f>+IF(AG83=0,"NO OFERTADO",IF(AH83="NO CUMPLE", NO HABILITA,IF(AG83&lt;=($E83*(1+$D$4)),"HABILITA","NO HABILITA")))</f>
        <v>NO OFERTADO</v>
      </c>
      <c r="AJ83" s="129">
        <f>'PRECIOS UNITARIOS'!O83</f>
        <v>0</v>
      </c>
      <c r="AK83" s="251">
        <f>'EV TECNICA'!AC83</f>
        <v>0</v>
      </c>
      <c r="AL83" s="252" t="str">
        <f>+IF(AJ83=0,"NO OFERTADO",IF(AK83="NO CUMPLE", NO HABILITA,IF(AJ83&lt;=($E83*(1+$D$4)),"HABILITA","NO HABILITA")))</f>
        <v>NO OFERTADO</v>
      </c>
      <c r="AM83" s="129">
        <f>'PRECIOS UNITARIOS'!P83</f>
        <v>0</v>
      </c>
      <c r="AN83" s="251">
        <f>'EV TECNICA'!AE83</f>
        <v>0</v>
      </c>
      <c r="AO83" s="252" t="str">
        <f>+IF(AM83=0,"NO OFERTADO",IF(AN83="NO CUMPLE", NO HABILITA,IF(AM83&lt;=($E83*(1+$D$4)),"HABILITA","NO HABILITA")))</f>
        <v>NO OFERTADO</v>
      </c>
      <c r="AP83" s="129">
        <f>'PRECIOS UNITARIOS'!Q83</f>
        <v>0</v>
      </c>
      <c r="AQ83" s="251">
        <f>'EV TECNICA'!AG83</f>
        <v>0</v>
      </c>
      <c r="AR83" s="252" t="str">
        <f>+IF(AP83=0,"NO OFERTADO",IF(AQ83="NO CUMPLE", NO HABILITA,IF(AP83&lt;=($E83*(1+$D$4)),"HABILITA","NO HABILITA")))</f>
        <v>NO OFERTADO</v>
      </c>
      <c r="AS83" s="129">
        <f>'PRECIOS UNITARIOS'!R83</f>
        <v>0</v>
      </c>
      <c r="AT83" s="251">
        <f>'EV TECNICA'!AI83</f>
        <v>0</v>
      </c>
      <c r="AU83" s="252" t="str">
        <f>+IF(AS83=0,"NO OFERTADO",IF(AT83="NO CUMPLE", NO HABILITA,IF(AS83&lt;=($E83*(1+$D$4)),"HABILITA","NO HABILITA")))</f>
        <v>NO OFERTADO</v>
      </c>
      <c r="AV83" s="129">
        <f>'PRECIOS UNITARIOS'!S83</f>
        <v>0</v>
      </c>
      <c r="AW83" s="251">
        <f>'EV TECNICA'!AK83</f>
        <v>0</v>
      </c>
      <c r="AX83" s="252" t="str">
        <f>+IF(AV83=0,"NO OFERTADO",IF(AW83="NO CUMPLE", NO HABILITA,IF(AV83&lt;=($E83*(1+$D$4)),"HABILITA","NO HABILITA")))</f>
        <v>NO OFERTADO</v>
      </c>
      <c r="AY83" s="129">
        <f>'PRECIOS UNITARIOS'!T83</f>
        <v>0</v>
      </c>
      <c r="AZ83" s="251">
        <f>'EV TECNICA'!AM83</f>
        <v>0</v>
      </c>
      <c r="BA83" s="252" t="str">
        <f>+IF(AY83=0,"NO OFERTADO",IF(AZ83="NO CUMPLE", NO HABILITA,IF(AY83&lt;=($E83*(1+$D$4)),"HABILITA","NO HABILITA")))</f>
        <v>NO OFERTADO</v>
      </c>
      <c r="BB83" s="129">
        <f>'PRECIOS UNITARIOS'!U83</f>
        <v>0</v>
      </c>
      <c r="BC83" s="251">
        <f>'EV TECNICA'!AO83</f>
        <v>0</v>
      </c>
      <c r="BD83" s="252" t="str">
        <f>+IF(BB83=0,"NO OFERTADO",IF(BC83="NO CUMPLE", NO HABILITA,IF(BB83&lt;=($E83*(1+$D$4)),"HABILITA","NO HABILITA")))</f>
        <v>NO OFERTADO</v>
      </c>
      <c r="BE83" s="129">
        <f>'PRECIOS UNITARIOS'!V83</f>
        <v>0</v>
      </c>
      <c r="BF83" s="251">
        <f>'EV TECNICA'!AQ83</f>
        <v>0</v>
      </c>
      <c r="BG83" s="252" t="str">
        <f>+IF(BE83=0,"NO OFERTADO",IF(BF83="NO CUMPLE", NO HABILITA,IF(BE83&lt;=($E83*(1+$D$4)),"HABILITA","NO HABILITA")))</f>
        <v>NO OFERTADO</v>
      </c>
      <c r="BH83" s="129">
        <f>'PRECIOS UNITARIOS'!W83</f>
        <v>0</v>
      </c>
      <c r="BI83" s="251" t="str">
        <f>'EV TECNICA'!AS83</f>
        <v>NO CUMPLE</v>
      </c>
      <c r="BJ83" s="252" t="s">
        <v>606</v>
      </c>
      <c r="BK83" s="129">
        <f>'PRECIOS UNITARIOS'!X83</f>
        <v>0</v>
      </c>
      <c r="BL83" s="251">
        <f>'EV TECNICA'!AU83</f>
        <v>0</v>
      </c>
      <c r="BM83" s="252" t="str">
        <f>+IF(BK83=0,"NO OFERTADO",IF(BL83="NO CUMPLE", NO HABILITA,IF(BK83&lt;=($E83*(1+$D$4)),"HABILITA","NO HABILITA")))</f>
        <v>NO OFERTADO</v>
      </c>
      <c r="BN83" s="129">
        <f>'PRECIOS UNITARIOS'!Y83</f>
        <v>0</v>
      </c>
      <c r="BO83" s="251">
        <f>'EV TECNICA'!AW83</f>
        <v>0</v>
      </c>
      <c r="BP83" s="252" t="str">
        <f>+IF(BN83=0,"NO OFERTADO",IF(BO83="NO CUMPLE", NO HABILITA,IF(BN83&lt;=($E83*(1+$D$4)),"HABILITA","NO HABILITA")))</f>
        <v>NO OFERTADO</v>
      </c>
      <c r="BQ83" s="129">
        <f>'PRECIOS UNITARIOS'!Z83</f>
        <v>0</v>
      </c>
      <c r="BR83" s="251" t="str">
        <f>'EV TECNICA'!AY83</f>
        <v>NO CUMPLE</v>
      </c>
      <c r="BS83" s="252" t="s">
        <v>606</v>
      </c>
      <c r="BT83" s="129">
        <f>'PRECIOS UNITARIOS'!AA83</f>
        <v>0</v>
      </c>
      <c r="BU83" s="251">
        <f>'EV TECNICA'!BA83</f>
        <v>0</v>
      </c>
      <c r="BV83" s="252" t="str">
        <f>+IF(BT83=0,"NO OFERTADO",IF(BU83="NO CUMPLE", NO HABILITA,IF(BT83&lt;=($E83*(1+$D$4)),"HABILITA","NO HABILITA")))</f>
        <v>NO OFERTADO</v>
      </c>
      <c r="BW83" s="129">
        <f>'PRECIOS UNITARIOS'!AB83</f>
        <v>0</v>
      </c>
      <c r="BX83" s="251">
        <f>'EV TECNICA'!BC83</f>
        <v>0</v>
      </c>
      <c r="BY83" s="252" t="str">
        <f>+IF(BW83=0,"NO OFERTADO",IF(BX83="NO CUMPLE", NO HABILITA,IF(BW83&lt;=($E83*(1+$D$4)),"HABILITA","NO HABILITA")))</f>
        <v>NO OFERTADO</v>
      </c>
      <c r="BZ83" s="129">
        <f>'PRECIOS UNITARIOS'!AC83</f>
        <v>0</v>
      </c>
      <c r="CA83" s="251">
        <f>'EV TECNICA'!BE83</f>
        <v>0</v>
      </c>
      <c r="CB83" s="252" t="str">
        <f>+IF(BZ83=0,"NO OFERTADO",IF(CA83="NO CUMPLE", NO HABILITA,IF(BZ83&lt;=($E83*(1+$D$4)),"HABILITA","NO HABILITA")))</f>
        <v>NO OFERTADO</v>
      </c>
      <c r="CC83" s="129">
        <f>'PRECIOS UNITARIOS'!AD83</f>
        <v>0</v>
      </c>
      <c r="CD83" s="251">
        <f>'EV TECNICA'!BG83</f>
        <v>0</v>
      </c>
      <c r="CE83" s="252" t="str">
        <f>+IF(CC83=0,"NO OFERTADO",IF(CD83="NO CUMPLE", NO HABILITA,IF(CC83&lt;=($E83*(1+$D$4)),"HABILITA","NO HABILITA")))</f>
        <v>NO OFERTADO</v>
      </c>
      <c r="CF83" s="129">
        <f>'PRECIOS UNITARIOS'!AE83</f>
        <v>0</v>
      </c>
      <c r="CG83" s="251">
        <f>'EV TECNICA'!BI83</f>
        <v>0</v>
      </c>
      <c r="CH83" s="252" t="str">
        <f>+IF(CF83=0,"NO OFERTADO",IF(CG83="NO CUMPLE", NO HABILITA,IF(CF83&lt;=($E83*(1+$D$4)),"HABILITA","NO HABILITA")))</f>
        <v>NO OFERTADO</v>
      </c>
    </row>
    <row r="84" spans="1:86" s="40" customFormat="1" ht="12.75" x14ac:dyDescent="0.2">
      <c r="A84" s="103">
        <v>75</v>
      </c>
      <c r="B84" s="202" t="s">
        <v>145</v>
      </c>
      <c r="C84" s="121" t="s">
        <v>52</v>
      </c>
      <c r="D84" s="146">
        <v>1</v>
      </c>
      <c r="E84" s="25">
        <v>4454.3756320000002</v>
      </c>
      <c r="F84" s="129">
        <f>'PRECIOS UNITARIOS'!E84</f>
        <v>0</v>
      </c>
      <c r="G84" s="251">
        <f>'EV TECNICA'!I84</f>
        <v>0</v>
      </c>
      <c r="H84" s="252" t="str">
        <f>+IF(F84=0,"NO OFERTADO",IF(G84="NO CUMPLE", NO HABILITA,IF(F84&lt;=($E84*(1+$D$4)),"HABILITA","NO HABILITA")))</f>
        <v>NO OFERTADO</v>
      </c>
      <c r="I84" s="129">
        <f>'PRECIOS UNITARIOS'!F84</f>
        <v>0</v>
      </c>
      <c r="J84" s="251">
        <f>'EV TECNICA'!K84</f>
        <v>0</v>
      </c>
      <c r="K84" s="252" t="str">
        <f>+IF(I84=0,"NO OFERTADO",IF(J84="NO CUMPLE", NO HABILITA,IF(I84&lt;=($E84*(1+$D$4)),"HABILITA","NO HABILITA")))</f>
        <v>NO OFERTADO</v>
      </c>
      <c r="L84" s="129">
        <f>'PRECIOS UNITARIOS'!G84</f>
        <v>0</v>
      </c>
      <c r="M84" s="251">
        <f>'EV TECNICA'!M84</f>
        <v>0</v>
      </c>
      <c r="N84" s="252" t="str">
        <f>+IF(L84=0,"NO OFERTADO",IF(M84="NO CUMPLE", NO HABILITA,IF(L84&lt;=($E84*(1+$D$4)),"HABILITA","NO HABILITA")))</f>
        <v>NO OFERTADO</v>
      </c>
      <c r="O84" s="129">
        <f>'PRECIOS UNITARIOS'!H84</f>
        <v>0</v>
      </c>
      <c r="P84" s="251">
        <f>'EV TECNICA'!O84</f>
        <v>0</v>
      </c>
      <c r="Q84" s="252" t="str">
        <f>+IF(O84=0,"NO OFERTADO",IF(P84="NO CUMPLE", NO HABILITA,IF(O84&lt;=($E84*(1+$D$4)),"HABILITA","NO HABILITA")))</f>
        <v>NO OFERTADO</v>
      </c>
      <c r="R84" s="129">
        <f>'PRECIOS UNITARIOS'!I84</f>
        <v>0</v>
      </c>
      <c r="S84" s="251">
        <f>'EV TECNICA'!Q84</f>
        <v>0</v>
      </c>
      <c r="T84" s="252" t="str">
        <f>+IF(R84=0,"NO OFERTADO",IF(S84="NO CUMPLE", NO HABILITA,IF(R84&lt;=($E84*(1+$D$4)),"HABILITA","NO HABILITA")))</f>
        <v>NO OFERTADO</v>
      </c>
      <c r="U84" s="129">
        <f>'PRECIOS UNITARIOS'!J84</f>
        <v>0</v>
      </c>
      <c r="V84" s="251">
        <f>'EV TECNICA'!S84</f>
        <v>0</v>
      </c>
      <c r="W84" s="252" t="str">
        <f>+IF(U84=0,"NO OFERTADO",IF(V84="NO CUMPLE", NO HABILITA,IF(U84&lt;=($E84*(1+$D$4)),"HABILITA","NO HABILITA")))</f>
        <v>NO OFERTADO</v>
      </c>
      <c r="X84" s="129">
        <f>'PRECIOS UNITARIOS'!K84</f>
        <v>0</v>
      </c>
      <c r="Y84" s="251">
        <f>'EV TECNICA'!U84</f>
        <v>0</v>
      </c>
      <c r="Z84" s="252" t="str">
        <f>+IF(X84=0,"NO OFERTADO",IF(Y84="NO CUMPLE", NO HABILITA,IF(X84&lt;=($E84*(1+$D$4)),"HABILITA","NO HABILITA")))</f>
        <v>NO OFERTADO</v>
      </c>
      <c r="AA84" s="129">
        <f>'PRECIOS UNITARIOS'!L84</f>
        <v>0</v>
      </c>
      <c r="AB84" s="251">
        <f>'EV TECNICA'!W84</f>
        <v>0</v>
      </c>
      <c r="AC84" s="252" t="str">
        <f>+IF(AA84=0,"NO OFERTADO",IF(AB84="NO CUMPLE", NO HABILITA,IF(AA84&lt;=($E84*(1+$D$4)),"HABILITA","NO HABILITA")))</f>
        <v>NO OFERTADO</v>
      </c>
      <c r="AD84" s="129">
        <f>'PRECIOS UNITARIOS'!M84</f>
        <v>9736</v>
      </c>
      <c r="AE84" s="251" t="str">
        <f>'EV TECNICA'!Y84</f>
        <v xml:space="preserve">CUMPLE </v>
      </c>
      <c r="AF84" s="252" t="str">
        <f>+IF(AD84=0,"NO OFERTADO",IF(AE84="NO CUMPLE", NO HABILITA,IF(AD84&lt;=($E84*(1+$D$4)),"HABILITA","NO HABILITA")))</f>
        <v>NO HABILITA</v>
      </c>
      <c r="AG84" s="129">
        <f>'PRECIOS UNITARIOS'!N84</f>
        <v>0</v>
      </c>
      <c r="AH84" s="251">
        <f>'EV TECNICA'!AA84</f>
        <v>0</v>
      </c>
      <c r="AI84" s="252" t="str">
        <f>+IF(AG84=0,"NO OFERTADO",IF(AH84="NO CUMPLE", NO HABILITA,IF(AG84&lt;=($E84*(1+$D$4)),"HABILITA","NO HABILITA")))</f>
        <v>NO OFERTADO</v>
      </c>
      <c r="AJ84" s="129">
        <f>'PRECIOS UNITARIOS'!O84</f>
        <v>0</v>
      </c>
      <c r="AK84" s="251">
        <f>'EV TECNICA'!AC84</f>
        <v>0</v>
      </c>
      <c r="AL84" s="252" t="str">
        <f>+IF(AJ84=0,"NO OFERTADO",IF(AK84="NO CUMPLE", NO HABILITA,IF(AJ84&lt;=($E84*(1+$D$4)),"HABILITA","NO HABILITA")))</f>
        <v>NO OFERTADO</v>
      </c>
      <c r="AM84" s="129">
        <f>'PRECIOS UNITARIOS'!P84</f>
        <v>7000</v>
      </c>
      <c r="AN84" s="251" t="str">
        <f>'EV TECNICA'!AE84</f>
        <v>CUMPLE</v>
      </c>
      <c r="AO84" s="252" t="str">
        <f>+IF(AM84=0,"NO OFERTADO",IF(AN84="NO CUMPLE", NO HABILITA,IF(AM84&lt;=($E84*(1+$D$4)),"HABILITA","NO HABILITA")))</f>
        <v>NO HABILITA</v>
      </c>
      <c r="AP84" s="129">
        <f>'PRECIOS UNITARIOS'!Q84</f>
        <v>0</v>
      </c>
      <c r="AQ84" s="251">
        <f>'EV TECNICA'!AG84</f>
        <v>0</v>
      </c>
      <c r="AR84" s="252" t="str">
        <f>+IF(AP84=0,"NO OFERTADO",IF(AQ84="NO CUMPLE", NO HABILITA,IF(AP84&lt;=($E84*(1+$D$4)),"HABILITA","NO HABILITA")))</f>
        <v>NO OFERTADO</v>
      </c>
      <c r="AS84" s="129">
        <f>'PRECIOS UNITARIOS'!R84</f>
        <v>0</v>
      </c>
      <c r="AT84" s="251">
        <f>'EV TECNICA'!AI84</f>
        <v>0</v>
      </c>
      <c r="AU84" s="252" t="str">
        <f>+IF(AS84=0,"NO OFERTADO",IF(AT84="NO CUMPLE", NO HABILITA,IF(AS84&lt;=($E84*(1+$D$4)),"HABILITA","NO HABILITA")))</f>
        <v>NO OFERTADO</v>
      </c>
      <c r="AV84" s="129">
        <f>'PRECIOS UNITARIOS'!S84</f>
        <v>0</v>
      </c>
      <c r="AW84" s="251">
        <f>'EV TECNICA'!AK84</f>
        <v>0</v>
      </c>
      <c r="AX84" s="252" t="str">
        <f>+IF(AV84=0,"NO OFERTADO",IF(AW84="NO CUMPLE", NO HABILITA,IF(AV84&lt;=($E84*(1+$D$4)),"HABILITA","NO HABILITA")))</f>
        <v>NO OFERTADO</v>
      </c>
      <c r="AY84" s="129">
        <f>'PRECIOS UNITARIOS'!T84</f>
        <v>0</v>
      </c>
      <c r="AZ84" s="251">
        <f>'EV TECNICA'!AM84</f>
        <v>0</v>
      </c>
      <c r="BA84" s="252" t="str">
        <f>+IF(AY84=0,"NO OFERTADO",IF(AZ84="NO CUMPLE", NO HABILITA,IF(AY84&lt;=($E84*(1+$D$4)),"HABILITA","NO HABILITA")))</f>
        <v>NO OFERTADO</v>
      </c>
      <c r="BB84" s="129">
        <f>'PRECIOS UNITARIOS'!U84</f>
        <v>6223</v>
      </c>
      <c r="BC84" s="251" t="str">
        <f>'EV TECNICA'!AO84</f>
        <v>CUMPLE</v>
      </c>
      <c r="BD84" s="252" t="str">
        <f>+IF(BB84=0,"NO OFERTADO",IF(BC84="NO CUMPLE", NO HABILITA,IF(BB84&lt;=($E84*(1+$D$4)),"HABILITA","NO HABILITA")))</f>
        <v>NO HABILITA</v>
      </c>
      <c r="BE84" s="129">
        <f>'PRECIOS UNITARIOS'!V84</f>
        <v>0</v>
      </c>
      <c r="BF84" s="251">
        <f>'EV TECNICA'!AQ84</f>
        <v>0</v>
      </c>
      <c r="BG84" s="252" t="str">
        <f>+IF(BE84=0,"NO OFERTADO",IF(BF84="NO CUMPLE", NO HABILITA,IF(BE84&lt;=($E84*(1+$D$4)),"HABILITA","NO HABILITA")))</f>
        <v>NO OFERTADO</v>
      </c>
      <c r="BH84" s="129">
        <f>'PRECIOS UNITARIOS'!W84</f>
        <v>0</v>
      </c>
      <c r="BI84" s="251">
        <f>'EV TECNICA'!AS84</f>
        <v>0</v>
      </c>
      <c r="BJ84" s="252" t="str">
        <f>+IF(BH84=0,"NO OFERTADO",IF(BI84="NO CUMPLE", NO HABILITA,IF(BH84&lt;=($E84*(1+$D$4)),"HABILITA","NO HABILITA")))</f>
        <v>NO OFERTADO</v>
      </c>
      <c r="BK84" s="129">
        <f>'PRECIOS UNITARIOS'!X84</f>
        <v>0</v>
      </c>
      <c r="BL84" s="251">
        <f>'EV TECNICA'!AU84</f>
        <v>0</v>
      </c>
      <c r="BM84" s="252" t="str">
        <f>+IF(BK84=0,"NO OFERTADO",IF(BL84="NO CUMPLE", NO HABILITA,IF(BK84&lt;=($E84*(1+$D$4)),"HABILITA","NO HABILITA")))</f>
        <v>NO OFERTADO</v>
      </c>
      <c r="BN84" s="129">
        <f>'PRECIOS UNITARIOS'!Y84</f>
        <v>0</v>
      </c>
      <c r="BO84" s="251">
        <f>'EV TECNICA'!AW84</f>
        <v>0</v>
      </c>
      <c r="BP84" s="252" t="str">
        <f>+IF(BN84=0,"NO OFERTADO",IF(BO84="NO CUMPLE", NO HABILITA,IF(BN84&lt;=($E84*(1+$D$4)),"HABILITA","NO HABILITA")))</f>
        <v>NO OFERTADO</v>
      </c>
      <c r="BQ84" s="129">
        <f>'PRECIOS UNITARIOS'!Z84</f>
        <v>0</v>
      </c>
      <c r="BR84" s="251">
        <f>'EV TECNICA'!AY84</f>
        <v>0</v>
      </c>
      <c r="BS84" s="252" t="str">
        <f>+IF(BQ84=0,"NO OFERTADO",IF(BR84="NO CUMPLE", NO HABILITA,IF(BQ84&lt;=($E84*(1+$D$4)),"HABILITA","NO HABILITA")))</f>
        <v>NO OFERTADO</v>
      </c>
      <c r="BT84" s="129">
        <f>'PRECIOS UNITARIOS'!AA84</f>
        <v>0</v>
      </c>
      <c r="BU84" s="251">
        <f>'EV TECNICA'!BA84</f>
        <v>0</v>
      </c>
      <c r="BV84" s="252" t="str">
        <f>+IF(BT84=0,"NO OFERTADO",IF(BU84="NO CUMPLE", NO HABILITA,IF(BT84&lt;=($E84*(1+$D$4)),"HABILITA","NO HABILITA")))</f>
        <v>NO OFERTADO</v>
      </c>
      <c r="BW84" s="129">
        <f>'PRECIOS UNITARIOS'!AB84</f>
        <v>0</v>
      </c>
      <c r="BX84" s="251">
        <f>'EV TECNICA'!BC84</f>
        <v>0</v>
      </c>
      <c r="BY84" s="252" t="str">
        <f>+IF(BW84=0,"NO OFERTADO",IF(BX84="NO CUMPLE", NO HABILITA,IF(BW84&lt;=($E84*(1+$D$4)),"HABILITA","NO HABILITA")))</f>
        <v>NO OFERTADO</v>
      </c>
      <c r="BZ84" s="129">
        <f>'PRECIOS UNITARIOS'!AC84</f>
        <v>0</v>
      </c>
      <c r="CA84" s="251">
        <f>'EV TECNICA'!BE84</f>
        <v>0</v>
      </c>
      <c r="CB84" s="252" t="str">
        <f>+IF(BZ84=0,"NO OFERTADO",IF(CA84="NO CUMPLE", NO HABILITA,IF(BZ84&lt;=($E84*(1+$D$4)),"HABILITA","NO HABILITA")))</f>
        <v>NO OFERTADO</v>
      </c>
      <c r="CC84" s="129">
        <f>'PRECIOS UNITARIOS'!AD84</f>
        <v>0</v>
      </c>
      <c r="CD84" s="251">
        <f>'EV TECNICA'!BG84</f>
        <v>0</v>
      </c>
      <c r="CE84" s="252" t="str">
        <f>+IF(CC84=0,"NO OFERTADO",IF(CD84="NO CUMPLE", NO HABILITA,IF(CC84&lt;=($E84*(1+$D$4)),"HABILITA","NO HABILITA")))</f>
        <v>NO OFERTADO</v>
      </c>
      <c r="CF84" s="129">
        <f>'PRECIOS UNITARIOS'!AE84</f>
        <v>0</v>
      </c>
      <c r="CG84" s="251">
        <f>'EV TECNICA'!BI84</f>
        <v>0</v>
      </c>
      <c r="CH84" s="252" t="str">
        <f>+IF(CF84=0,"NO OFERTADO",IF(CG84="NO CUMPLE", NO HABILITA,IF(CF84&lt;=($E84*(1+$D$4)),"HABILITA","NO HABILITA")))</f>
        <v>NO OFERTADO</v>
      </c>
    </row>
    <row r="85" spans="1:86" s="40" customFormat="1" ht="25.5" x14ac:dyDescent="0.2">
      <c r="A85" s="103">
        <v>76</v>
      </c>
      <c r="B85" s="202" t="s">
        <v>146</v>
      </c>
      <c r="C85" s="121" t="s">
        <v>147</v>
      </c>
      <c r="D85" s="146">
        <v>1</v>
      </c>
      <c r="E85" s="25">
        <v>61640</v>
      </c>
      <c r="F85" s="129">
        <f>'PRECIOS UNITARIOS'!E85</f>
        <v>0</v>
      </c>
      <c r="G85" s="251">
        <f>'EV TECNICA'!I85</f>
        <v>0</v>
      </c>
      <c r="H85" s="252" t="str">
        <f>+IF(F85=0,"NO OFERTADO",IF(G85="NO CUMPLE", NO HABILITA,IF(F85&lt;=($E85*(1+$D$4)),"HABILITA","NO HABILITA")))</f>
        <v>NO OFERTADO</v>
      </c>
      <c r="I85" s="129">
        <f>'PRECIOS UNITARIOS'!F85</f>
        <v>0</v>
      </c>
      <c r="J85" s="251">
        <f>'EV TECNICA'!K85</f>
        <v>0</v>
      </c>
      <c r="K85" s="252" t="str">
        <f>+IF(I85=0,"NO OFERTADO",IF(J85="NO CUMPLE", NO HABILITA,IF(I85&lt;=($E85*(1+$D$4)),"HABILITA","NO HABILITA")))</f>
        <v>NO OFERTADO</v>
      </c>
      <c r="L85" s="129">
        <f>'PRECIOS UNITARIOS'!G85</f>
        <v>33600</v>
      </c>
      <c r="M85" s="251" t="str">
        <f>'EV TECNICA'!M85</f>
        <v>CUMPLE</v>
      </c>
      <c r="N85" s="252" t="str">
        <f>+IF(L85=0,"NO OFERTADO",IF(M85="NO CUMPLE", NO HABILITA,IF(L85&lt;=($E85*(1+$D$4)),"HABILITA","NO HABILITA")))</f>
        <v>HABILITA</v>
      </c>
      <c r="O85" s="129">
        <f>'PRECIOS UNITARIOS'!H85</f>
        <v>0</v>
      </c>
      <c r="P85" s="251">
        <f>'EV TECNICA'!O85</f>
        <v>0</v>
      </c>
      <c r="Q85" s="252" t="str">
        <f>+IF(O85=0,"NO OFERTADO",IF(P85="NO CUMPLE", NO HABILITA,IF(O85&lt;=($E85*(1+$D$4)),"HABILITA","NO HABILITA")))</f>
        <v>NO OFERTADO</v>
      </c>
      <c r="R85" s="129">
        <f>'PRECIOS UNITARIOS'!I85</f>
        <v>0</v>
      </c>
      <c r="S85" s="251">
        <f>'EV TECNICA'!Q85</f>
        <v>0</v>
      </c>
      <c r="T85" s="252" t="str">
        <f>+IF(R85=0,"NO OFERTADO",IF(S85="NO CUMPLE", NO HABILITA,IF(R85&lt;=($E85*(1+$D$4)),"HABILITA","NO HABILITA")))</f>
        <v>NO OFERTADO</v>
      </c>
      <c r="U85" s="129">
        <f>'PRECIOS UNITARIOS'!J85</f>
        <v>0</v>
      </c>
      <c r="V85" s="251">
        <f>'EV TECNICA'!S85</f>
        <v>0</v>
      </c>
      <c r="W85" s="252" t="str">
        <f>+IF(U85=0,"NO OFERTADO",IF(V85="NO CUMPLE", NO HABILITA,IF(U85&lt;=($E85*(1+$D$4)),"HABILITA","NO HABILITA")))</f>
        <v>NO OFERTADO</v>
      </c>
      <c r="X85" s="129">
        <f>'PRECIOS UNITARIOS'!K85</f>
        <v>0</v>
      </c>
      <c r="Y85" s="251">
        <f>'EV TECNICA'!U85</f>
        <v>0</v>
      </c>
      <c r="Z85" s="252" t="str">
        <f>+IF(X85=0,"NO OFERTADO",IF(Y85="NO CUMPLE", NO HABILITA,IF(X85&lt;=($E85*(1+$D$4)),"HABILITA","NO HABILITA")))</f>
        <v>NO OFERTADO</v>
      </c>
      <c r="AA85" s="129">
        <f>'PRECIOS UNITARIOS'!L85</f>
        <v>0</v>
      </c>
      <c r="AB85" s="251">
        <f>'EV TECNICA'!W85</f>
        <v>0</v>
      </c>
      <c r="AC85" s="252" t="str">
        <f>+IF(AA85=0,"NO OFERTADO",IF(AB85="NO CUMPLE", NO HABILITA,IF(AA85&lt;=($E85*(1+$D$4)),"HABILITA","NO HABILITA")))</f>
        <v>NO OFERTADO</v>
      </c>
      <c r="AD85" s="129">
        <f>'PRECIOS UNITARIOS'!M85</f>
        <v>0</v>
      </c>
      <c r="AE85" s="251">
        <f>'EV TECNICA'!Y85</f>
        <v>0</v>
      </c>
      <c r="AF85" s="252" t="str">
        <f>+IF(AD85=0,"NO OFERTADO",IF(AE85="NO CUMPLE", NO HABILITA,IF(AD85&lt;=($E85*(1+$D$4)),"HABILITA","NO HABILITA")))</f>
        <v>NO OFERTADO</v>
      </c>
      <c r="AG85" s="129">
        <f>'PRECIOS UNITARIOS'!N85</f>
        <v>0</v>
      </c>
      <c r="AH85" s="251">
        <f>'EV TECNICA'!AA85</f>
        <v>0</v>
      </c>
      <c r="AI85" s="252" t="str">
        <f>+IF(AG85=0,"NO OFERTADO",IF(AH85="NO CUMPLE", NO HABILITA,IF(AG85&lt;=($E85*(1+$D$4)),"HABILITA","NO HABILITA")))</f>
        <v>NO OFERTADO</v>
      </c>
      <c r="AJ85" s="129">
        <f>'PRECIOS UNITARIOS'!O85</f>
        <v>0</v>
      </c>
      <c r="AK85" s="251">
        <f>'EV TECNICA'!AC85</f>
        <v>0</v>
      </c>
      <c r="AL85" s="252" t="str">
        <f>+IF(AJ85=0,"NO OFERTADO",IF(AK85="NO CUMPLE", NO HABILITA,IF(AJ85&lt;=($E85*(1+$D$4)),"HABILITA","NO HABILITA")))</f>
        <v>NO OFERTADO</v>
      </c>
      <c r="AM85" s="129">
        <f>'PRECIOS UNITARIOS'!P85</f>
        <v>0</v>
      </c>
      <c r="AN85" s="251">
        <f>'EV TECNICA'!AE85</f>
        <v>0</v>
      </c>
      <c r="AO85" s="252" t="str">
        <f>+IF(AM85=0,"NO OFERTADO",IF(AN85="NO CUMPLE", NO HABILITA,IF(AM85&lt;=($E85*(1+$D$4)),"HABILITA","NO HABILITA")))</f>
        <v>NO OFERTADO</v>
      </c>
      <c r="AP85" s="129">
        <f>'PRECIOS UNITARIOS'!Q85</f>
        <v>0</v>
      </c>
      <c r="AQ85" s="251">
        <f>'EV TECNICA'!AG85</f>
        <v>0</v>
      </c>
      <c r="AR85" s="252" t="str">
        <f>+IF(AP85=0,"NO OFERTADO",IF(AQ85="NO CUMPLE", NO HABILITA,IF(AP85&lt;=($E85*(1+$D$4)),"HABILITA","NO HABILITA")))</f>
        <v>NO OFERTADO</v>
      </c>
      <c r="AS85" s="129">
        <f>'PRECIOS UNITARIOS'!R85</f>
        <v>0</v>
      </c>
      <c r="AT85" s="251">
        <f>'EV TECNICA'!AI85</f>
        <v>0</v>
      </c>
      <c r="AU85" s="252" t="str">
        <f>+IF(AS85=0,"NO OFERTADO",IF(AT85="NO CUMPLE", NO HABILITA,IF(AS85&lt;=($E85*(1+$D$4)),"HABILITA","NO HABILITA")))</f>
        <v>NO OFERTADO</v>
      </c>
      <c r="AV85" s="129">
        <f>'PRECIOS UNITARIOS'!S85</f>
        <v>0</v>
      </c>
      <c r="AW85" s="251">
        <f>'EV TECNICA'!AK85</f>
        <v>0</v>
      </c>
      <c r="AX85" s="252" t="str">
        <f>+IF(AV85=0,"NO OFERTADO",IF(AW85="NO CUMPLE", NO HABILITA,IF(AV85&lt;=($E85*(1+$D$4)),"HABILITA","NO HABILITA")))</f>
        <v>NO OFERTADO</v>
      </c>
      <c r="AY85" s="129">
        <f>'PRECIOS UNITARIOS'!T85</f>
        <v>0</v>
      </c>
      <c r="AZ85" s="251">
        <f>'EV TECNICA'!AM85</f>
        <v>0</v>
      </c>
      <c r="BA85" s="252" t="str">
        <f>+IF(AY85=0,"NO OFERTADO",IF(AZ85="NO CUMPLE", NO HABILITA,IF(AY85&lt;=($E85*(1+$D$4)),"HABILITA","NO HABILITA")))</f>
        <v>NO OFERTADO</v>
      </c>
      <c r="BB85" s="129">
        <f>'PRECIOS UNITARIOS'!U85</f>
        <v>0</v>
      </c>
      <c r="BC85" s="251">
        <f>'EV TECNICA'!AO85</f>
        <v>0</v>
      </c>
      <c r="BD85" s="252" t="str">
        <f>+IF(BB85=0,"NO OFERTADO",IF(BC85="NO CUMPLE", NO HABILITA,IF(BB85&lt;=($E85*(1+$D$4)),"HABILITA","NO HABILITA")))</f>
        <v>NO OFERTADO</v>
      </c>
      <c r="BE85" s="129">
        <f>'PRECIOS UNITARIOS'!V85</f>
        <v>0</v>
      </c>
      <c r="BF85" s="251">
        <f>'EV TECNICA'!AQ85</f>
        <v>0</v>
      </c>
      <c r="BG85" s="252" t="str">
        <f>+IF(BE85=0,"NO OFERTADO",IF(BF85="NO CUMPLE", NO HABILITA,IF(BE85&lt;=($E85*(1+$D$4)),"HABILITA","NO HABILITA")))</f>
        <v>NO OFERTADO</v>
      </c>
      <c r="BH85" s="129">
        <f>'PRECIOS UNITARIOS'!W85</f>
        <v>0</v>
      </c>
      <c r="BI85" s="251">
        <f>'EV TECNICA'!AS85</f>
        <v>0</v>
      </c>
      <c r="BJ85" s="252" t="str">
        <f>+IF(BH85=0,"NO OFERTADO",IF(BI85="NO CUMPLE", NO HABILITA,IF(BH85&lt;=($E85*(1+$D$4)),"HABILITA","NO HABILITA")))</f>
        <v>NO OFERTADO</v>
      </c>
      <c r="BK85" s="129">
        <f>'PRECIOS UNITARIOS'!X85</f>
        <v>0</v>
      </c>
      <c r="BL85" s="251">
        <f>'EV TECNICA'!AU85</f>
        <v>0</v>
      </c>
      <c r="BM85" s="252" t="str">
        <f>+IF(BK85=0,"NO OFERTADO",IF(BL85="NO CUMPLE", NO HABILITA,IF(BK85&lt;=($E85*(1+$D$4)),"HABILITA","NO HABILITA")))</f>
        <v>NO OFERTADO</v>
      </c>
      <c r="BN85" s="129">
        <f>'PRECIOS UNITARIOS'!Y85</f>
        <v>0</v>
      </c>
      <c r="BO85" s="251">
        <f>'EV TECNICA'!AW85</f>
        <v>0</v>
      </c>
      <c r="BP85" s="252" t="str">
        <f>+IF(BN85=0,"NO OFERTADO",IF(BO85="NO CUMPLE", NO HABILITA,IF(BN85&lt;=($E85*(1+$D$4)),"HABILITA","NO HABILITA")))</f>
        <v>NO OFERTADO</v>
      </c>
      <c r="BQ85" s="129">
        <f>'PRECIOS UNITARIOS'!Z85</f>
        <v>0</v>
      </c>
      <c r="BR85" s="251">
        <f>'EV TECNICA'!AY85</f>
        <v>0</v>
      </c>
      <c r="BS85" s="252" t="str">
        <f>+IF(BQ85=0,"NO OFERTADO",IF(BR85="NO CUMPLE", NO HABILITA,IF(BQ85&lt;=($E85*(1+$D$4)),"HABILITA","NO HABILITA")))</f>
        <v>NO OFERTADO</v>
      </c>
      <c r="BT85" s="129">
        <f>'PRECIOS UNITARIOS'!AA85</f>
        <v>0</v>
      </c>
      <c r="BU85" s="251">
        <f>'EV TECNICA'!BA85</f>
        <v>0</v>
      </c>
      <c r="BV85" s="252" t="str">
        <f>+IF(BT85=0,"NO OFERTADO",IF(BU85="NO CUMPLE", NO HABILITA,IF(BT85&lt;=($E85*(1+$D$4)),"HABILITA","NO HABILITA")))</f>
        <v>NO OFERTADO</v>
      </c>
      <c r="BW85" s="129">
        <f>'PRECIOS UNITARIOS'!AB85</f>
        <v>0</v>
      </c>
      <c r="BX85" s="251">
        <f>'EV TECNICA'!BC85</f>
        <v>0</v>
      </c>
      <c r="BY85" s="252" t="str">
        <f>+IF(BW85=0,"NO OFERTADO",IF(BX85="NO CUMPLE", NO HABILITA,IF(BW85&lt;=($E85*(1+$D$4)),"HABILITA","NO HABILITA")))</f>
        <v>NO OFERTADO</v>
      </c>
      <c r="BZ85" s="129">
        <f>'PRECIOS UNITARIOS'!AC85</f>
        <v>0</v>
      </c>
      <c r="CA85" s="251">
        <f>'EV TECNICA'!BE85</f>
        <v>0</v>
      </c>
      <c r="CB85" s="252" t="str">
        <f>+IF(BZ85=0,"NO OFERTADO",IF(CA85="NO CUMPLE", NO HABILITA,IF(BZ85&lt;=($E85*(1+$D$4)),"HABILITA","NO HABILITA")))</f>
        <v>NO OFERTADO</v>
      </c>
      <c r="CC85" s="129">
        <f>'PRECIOS UNITARIOS'!AD85</f>
        <v>0</v>
      </c>
      <c r="CD85" s="251">
        <f>'EV TECNICA'!BG85</f>
        <v>0</v>
      </c>
      <c r="CE85" s="252" t="str">
        <f>+IF(CC85=0,"NO OFERTADO",IF(CD85="NO CUMPLE", NO HABILITA,IF(CC85&lt;=($E85*(1+$D$4)),"HABILITA","NO HABILITA")))</f>
        <v>NO OFERTADO</v>
      </c>
      <c r="CF85" s="129">
        <f>'PRECIOS UNITARIOS'!AE85</f>
        <v>0</v>
      </c>
      <c r="CG85" s="251">
        <f>'EV TECNICA'!BI85</f>
        <v>0</v>
      </c>
      <c r="CH85" s="252" t="str">
        <f>+IF(CF85=0,"NO OFERTADO",IF(CG85="NO CUMPLE", NO HABILITA,IF(CF85&lt;=($E85*(1+$D$4)),"HABILITA","NO HABILITA")))</f>
        <v>NO OFERTADO</v>
      </c>
    </row>
    <row r="86" spans="1:86" s="40" customFormat="1" ht="25.5" x14ac:dyDescent="0.2">
      <c r="A86" s="103">
        <v>77</v>
      </c>
      <c r="B86" s="202" t="s">
        <v>148</v>
      </c>
      <c r="C86" s="121" t="s">
        <v>149</v>
      </c>
      <c r="D86" s="146">
        <v>1</v>
      </c>
      <c r="E86" s="25">
        <v>3820.9091199999998</v>
      </c>
      <c r="F86" s="129">
        <f>'PRECIOS UNITARIOS'!E86</f>
        <v>0</v>
      </c>
      <c r="G86" s="251">
        <f>'EV TECNICA'!I86</f>
        <v>0</v>
      </c>
      <c r="H86" s="252" t="str">
        <f>+IF(F86=0,"NO OFERTADO",IF(G86="NO CUMPLE", NO HABILITA,IF(F86&lt;=($E86*(1+$D$4)),"HABILITA","NO HABILITA")))</f>
        <v>NO OFERTADO</v>
      </c>
      <c r="I86" s="129">
        <f>'PRECIOS UNITARIOS'!F86</f>
        <v>0</v>
      </c>
      <c r="J86" s="251">
        <f>'EV TECNICA'!K86</f>
        <v>0</v>
      </c>
      <c r="K86" s="252" t="str">
        <f>+IF(I86=0,"NO OFERTADO",IF(J86="NO CUMPLE", NO HABILITA,IF(I86&lt;=($E86*(1+$D$4)),"HABILITA","NO HABILITA")))</f>
        <v>NO OFERTADO</v>
      </c>
      <c r="L86" s="129">
        <f>'PRECIOS UNITARIOS'!G86</f>
        <v>0</v>
      </c>
      <c r="M86" s="251">
        <f>'EV TECNICA'!M86</f>
        <v>0</v>
      </c>
      <c r="N86" s="252" t="str">
        <f>+IF(L86=0,"NO OFERTADO",IF(M86="NO CUMPLE", NO HABILITA,IF(L86&lt;=($E86*(1+$D$4)),"HABILITA","NO HABILITA")))</f>
        <v>NO OFERTADO</v>
      </c>
      <c r="O86" s="129">
        <f>'PRECIOS UNITARIOS'!H86</f>
        <v>0</v>
      </c>
      <c r="P86" s="251">
        <f>'EV TECNICA'!O86</f>
        <v>0</v>
      </c>
      <c r="Q86" s="252" t="str">
        <f>+IF(O86=0,"NO OFERTADO",IF(P86="NO CUMPLE", NO HABILITA,IF(O86&lt;=($E86*(1+$D$4)),"HABILITA","NO HABILITA")))</f>
        <v>NO OFERTADO</v>
      </c>
      <c r="R86" s="129">
        <f>'PRECIOS UNITARIOS'!I86</f>
        <v>0</v>
      </c>
      <c r="S86" s="251">
        <f>'EV TECNICA'!Q86</f>
        <v>0</v>
      </c>
      <c r="T86" s="252" t="str">
        <f>+IF(R86=0,"NO OFERTADO",IF(S86="NO CUMPLE", NO HABILITA,IF(R86&lt;=($E86*(1+$D$4)),"HABILITA","NO HABILITA")))</f>
        <v>NO OFERTADO</v>
      </c>
      <c r="U86" s="129">
        <f>'PRECIOS UNITARIOS'!J86</f>
        <v>0</v>
      </c>
      <c r="V86" s="251">
        <f>'EV TECNICA'!S86</f>
        <v>0</v>
      </c>
      <c r="W86" s="252" t="str">
        <f>+IF(U86=0,"NO OFERTADO",IF(V86="NO CUMPLE", NO HABILITA,IF(U86&lt;=($E86*(1+$D$4)),"HABILITA","NO HABILITA")))</f>
        <v>NO OFERTADO</v>
      </c>
      <c r="X86" s="129">
        <f>'PRECIOS UNITARIOS'!K86</f>
        <v>0</v>
      </c>
      <c r="Y86" s="251">
        <f>'EV TECNICA'!U86</f>
        <v>0</v>
      </c>
      <c r="Z86" s="252" t="str">
        <f>+IF(X86=0,"NO OFERTADO",IF(Y86="NO CUMPLE", NO HABILITA,IF(X86&lt;=($E86*(1+$D$4)),"HABILITA","NO HABILITA")))</f>
        <v>NO OFERTADO</v>
      </c>
      <c r="AA86" s="129">
        <f>'PRECIOS UNITARIOS'!L86</f>
        <v>0</v>
      </c>
      <c r="AB86" s="251">
        <f>'EV TECNICA'!W86</f>
        <v>0</v>
      </c>
      <c r="AC86" s="252" t="str">
        <f>+IF(AA86=0,"NO OFERTADO",IF(AB86="NO CUMPLE", NO HABILITA,IF(AA86&lt;=($E86*(1+$D$4)),"HABILITA","NO HABILITA")))</f>
        <v>NO OFERTADO</v>
      </c>
      <c r="AD86" s="129">
        <f>'PRECIOS UNITARIOS'!M86</f>
        <v>16006.69</v>
      </c>
      <c r="AE86" s="251" t="str">
        <f>'EV TECNICA'!Y86</f>
        <v xml:space="preserve">CUMPLE </v>
      </c>
      <c r="AF86" s="252" t="str">
        <f>+IF(AD86=0,"NO OFERTADO",IF(AE86="NO CUMPLE", NO HABILITA,IF(AD86&lt;=($E86*(1+$D$4)),"HABILITA","NO HABILITA")))</f>
        <v>NO HABILITA</v>
      </c>
      <c r="AG86" s="129">
        <f>'PRECIOS UNITARIOS'!N86</f>
        <v>0</v>
      </c>
      <c r="AH86" s="251">
        <f>'EV TECNICA'!AA86</f>
        <v>0</v>
      </c>
      <c r="AI86" s="252" t="str">
        <f>+IF(AG86=0,"NO OFERTADO",IF(AH86="NO CUMPLE", NO HABILITA,IF(AG86&lt;=($E86*(1+$D$4)),"HABILITA","NO HABILITA")))</f>
        <v>NO OFERTADO</v>
      </c>
      <c r="AJ86" s="129">
        <f>'PRECIOS UNITARIOS'!O86</f>
        <v>0</v>
      </c>
      <c r="AK86" s="251">
        <f>'EV TECNICA'!AC86</f>
        <v>0</v>
      </c>
      <c r="AL86" s="252" t="str">
        <f>+IF(AJ86=0,"NO OFERTADO",IF(AK86="NO CUMPLE", NO HABILITA,IF(AJ86&lt;=($E86*(1+$D$4)),"HABILITA","NO HABILITA")))</f>
        <v>NO OFERTADO</v>
      </c>
      <c r="AM86" s="129">
        <f>'PRECIOS UNITARIOS'!P86</f>
        <v>0</v>
      </c>
      <c r="AN86" s="251">
        <f>'EV TECNICA'!AE86</f>
        <v>0</v>
      </c>
      <c r="AO86" s="252" t="str">
        <f>+IF(AM86=0,"NO OFERTADO",IF(AN86="NO CUMPLE", NO HABILITA,IF(AM86&lt;=($E86*(1+$D$4)),"HABILITA","NO HABILITA")))</f>
        <v>NO OFERTADO</v>
      </c>
      <c r="AP86" s="129">
        <f>'PRECIOS UNITARIOS'!Q86</f>
        <v>0</v>
      </c>
      <c r="AQ86" s="251">
        <f>'EV TECNICA'!AG86</f>
        <v>0</v>
      </c>
      <c r="AR86" s="252" t="str">
        <f>+IF(AP86=0,"NO OFERTADO",IF(AQ86="NO CUMPLE", NO HABILITA,IF(AP86&lt;=($E86*(1+$D$4)),"HABILITA","NO HABILITA")))</f>
        <v>NO OFERTADO</v>
      </c>
      <c r="AS86" s="129">
        <f>'PRECIOS UNITARIOS'!R86</f>
        <v>0</v>
      </c>
      <c r="AT86" s="251">
        <f>'EV TECNICA'!AI86</f>
        <v>0</v>
      </c>
      <c r="AU86" s="252" t="str">
        <f>+IF(AS86=0,"NO OFERTADO",IF(AT86="NO CUMPLE", NO HABILITA,IF(AS86&lt;=($E86*(1+$D$4)),"HABILITA","NO HABILITA")))</f>
        <v>NO OFERTADO</v>
      </c>
      <c r="AV86" s="129">
        <f>'PRECIOS UNITARIOS'!S86</f>
        <v>0</v>
      </c>
      <c r="AW86" s="251">
        <f>'EV TECNICA'!AK86</f>
        <v>0</v>
      </c>
      <c r="AX86" s="252" t="str">
        <f>+IF(AV86=0,"NO OFERTADO",IF(AW86="NO CUMPLE", NO HABILITA,IF(AV86&lt;=($E86*(1+$D$4)),"HABILITA","NO HABILITA")))</f>
        <v>NO OFERTADO</v>
      </c>
      <c r="AY86" s="129">
        <f>'PRECIOS UNITARIOS'!T86</f>
        <v>0</v>
      </c>
      <c r="AZ86" s="251">
        <f>'EV TECNICA'!AM86</f>
        <v>0</v>
      </c>
      <c r="BA86" s="252" t="str">
        <f>+IF(AY86=0,"NO OFERTADO",IF(AZ86="NO CUMPLE", NO HABILITA,IF(AY86&lt;=($E86*(1+$D$4)),"HABILITA","NO HABILITA")))</f>
        <v>NO OFERTADO</v>
      </c>
      <c r="BB86" s="129">
        <f>'PRECIOS UNITARIOS'!U86</f>
        <v>0</v>
      </c>
      <c r="BC86" s="251">
        <f>'EV TECNICA'!AO86</f>
        <v>0</v>
      </c>
      <c r="BD86" s="252" t="str">
        <f>+IF(BB86=0,"NO OFERTADO",IF(BC86="NO CUMPLE", NO HABILITA,IF(BB86&lt;=($E86*(1+$D$4)),"HABILITA","NO HABILITA")))</f>
        <v>NO OFERTADO</v>
      </c>
      <c r="BE86" s="129">
        <f>'PRECIOS UNITARIOS'!V86</f>
        <v>0</v>
      </c>
      <c r="BF86" s="251">
        <f>'EV TECNICA'!AQ86</f>
        <v>0</v>
      </c>
      <c r="BG86" s="252" t="str">
        <f>+IF(BE86=0,"NO OFERTADO",IF(BF86="NO CUMPLE", NO HABILITA,IF(BE86&lt;=($E86*(1+$D$4)),"HABILITA","NO HABILITA")))</f>
        <v>NO OFERTADO</v>
      </c>
      <c r="BH86" s="129">
        <f>'PRECIOS UNITARIOS'!W86</f>
        <v>0</v>
      </c>
      <c r="BI86" s="251">
        <f>'EV TECNICA'!AS86</f>
        <v>0</v>
      </c>
      <c r="BJ86" s="252" t="str">
        <f>+IF(BH86=0,"NO OFERTADO",IF(BI86="NO CUMPLE", NO HABILITA,IF(BH86&lt;=($E86*(1+$D$4)),"HABILITA","NO HABILITA")))</f>
        <v>NO OFERTADO</v>
      </c>
      <c r="BK86" s="129">
        <f>'PRECIOS UNITARIOS'!X86</f>
        <v>0</v>
      </c>
      <c r="BL86" s="251">
        <f>'EV TECNICA'!AU86</f>
        <v>0</v>
      </c>
      <c r="BM86" s="252" t="str">
        <f>+IF(BK86=0,"NO OFERTADO",IF(BL86="NO CUMPLE", NO HABILITA,IF(BK86&lt;=($E86*(1+$D$4)),"HABILITA","NO HABILITA")))</f>
        <v>NO OFERTADO</v>
      </c>
      <c r="BN86" s="129">
        <f>'PRECIOS UNITARIOS'!Y86</f>
        <v>0</v>
      </c>
      <c r="BO86" s="251">
        <f>'EV TECNICA'!AW86</f>
        <v>0</v>
      </c>
      <c r="BP86" s="252" t="str">
        <f>+IF(BN86=0,"NO OFERTADO",IF(BO86="NO CUMPLE", NO HABILITA,IF(BN86&lt;=($E86*(1+$D$4)),"HABILITA","NO HABILITA")))</f>
        <v>NO OFERTADO</v>
      </c>
      <c r="BQ86" s="129">
        <f>'PRECIOS UNITARIOS'!Z86</f>
        <v>0</v>
      </c>
      <c r="BR86" s="251">
        <f>'EV TECNICA'!AY86</f>
        <v>0</v>
      </c>
      <c r="BS86" s="252" t="str">
        <f>+IF(BQ86=0,"NO OFERTADO",IF(BR86="NO CUMPLE", NO HABILITA,IF(BQ86&lt;=($E86*(1+$D$4)),"HABILITA","NO HABILITA")))</f>
        <v>NO OFERTADO</v>
      </c>
      <c r="BT86" s="129">
        <f>'PRECIOS UNITARIOS'!AA86</f>
        <v>0</v>
      </c>
      <c r="BU86" s="251">
        <f>'EV TECNICA'!BA86</f>
        <v>0</v>
      </c>
      <c r="BV86" s="252" t="str">
        <f>+IF(BT86=0,"NO OFERTADO",IF(BU86="NO CUMPLE", NO HABILITA,IF(BT86&lt;=($E86*(1+$D$4)),"HABILITA","NO HABILITA")))</f>
        <v>NO OFERTADO</v>
      </c>
      <c r="BW86" s="129">
        <f>'PRECIOS UNITARIOS'!AB86</f>
        <v>0</v>
      </c>
      <c r="BX86" s="251">
        <f>'EV TECNICA'!BC86</f>
        <v>0</v>
      </c>
      <c r="BY86" s="252" t="str">
        <f>+IF(BW86=0,"NO OFERTADO",IF(BX86="NO CUMPLE", NO HABILITA,IF(BW86&lt;=($E86*(1+$D$4)),"HABILITA","NO HABILITA")))</f>
        <v>NO OFERTADO</v>
      </c>
      <c r="BZ86" s="129">
        <f>'PRECIOS UNITARIOS'!AC86</f>
        <v>0</v>
      </c>
      <c r="CA86" s="251">
        <f>'EV TECNICA'!BE86</f>
        <v>0</v>
      </c>
      <c r="CB86" s="252" t="str">
        <f>+IF(BZ86=0,"NO OFERTADO",IF(CA86="NO CUMPLE", NO HABILITA,IF(BZ86&lt;=($E86*(1+$D$4)),"HABILITA","NO HABILITA")))</f>
        <v>NO OFERTADO</v>
      </c>
      <c r="CC86" s="129">
        <f>'PRECIOS UNITARIOS'!AD86</f>
        <v>0</v>
      </c>
      <c r="CD86" s="251">
        <f>'EV TECNICA'!BG86</f>
        <v>0</v>
      </c>
      <c r="CE86" s="252" t="str">
        <f>+IF(CC86=0,"NO OFERTADO",IF(CD86="NO CUMPLE", NO HABILITA,IF(CC86&lt;=($E86*(1+$D$4)),"HABILITA","NO HABILITA")))</f>
        <v>NO OFERTADO</v>
      </c>
      <c r="CF86" s="129">
        <f>'PRECIOS UNITARIOS'!AE86</f>
        <v>0</v>
      </c>
      <c r="CG86" s="251">
        <f>'EV TECNICA'!BI86</f>
        <v>0</v>
      </c>
      <c r="CH86" s="252" t="str">
        <f>+IF(CF86=0,"NO OFERTADO",IF(CG86="NO CUMPLE", NO HABILITA,IF(CF86&lt;=($E86*(1+$D$4)),"HABILITA","NO HABILITA")))</f>
        <v>NO OFERTADO</v>
      </c>
    </row>
    <row r="87" spans="1:86" s="40" customFormat="1" ht="38.25" x14ac:dyDescent="0.2">
      <c r="A87" s="103">
        <v>78</v>
      </c>
      <c r="B87" s="202" t="s">
        <v>150</v>
      </c>
      <c r="C87" s="121" t="s">
        <v>149</v>
      </c>
      <c r="D87" s="146">
        <v>1</v>
      </c>
      <c r="E87" s="25">
        <v>156665.88</v>
      </c>
      <c r="F87" s="129">
        <f>'PRECIOS UNITARIOS'!E87</f>
        <v>0</v>
      </c>
      <c r="G87" s="251">
        <f>'EV TECNICA'!I87</f>
        <v>0</v>
      </c>
      <c r="H87" s="252" t="str">
        <f>+IF(F87=0,"NO OFERTADO",IF(G87="NO CUMPLE", NO HABILITA,IF(F87&lt;=($E87*(1+$D$4)),"HABILITA","NO HABILITA")))</f>
        <v>NO OFERTADO</v>
      </c>
      <c r="I87" s="129">
        <f>'PRECIOS UNITARIOS'!F87</f>
        <v>0</v>
      </c>
      <c r="J87" s="251">
        <f>'EV TECNICA'!K87</f>
        <v>0</v>
      </c>
      <c r="K87" s="252" t="str">
        <f>+IF(I87=0,"NO OFERTADO",IF(J87="NO CUMPLE", NO HABILITA,IF(I87&lt;=($E87*(1+$D$4)),"HABILITA","NO HABILITA")))</f>
        <v>NO OFERTADO</v>
      </c>
      <c r="L87" s="129">
        <f>'PRECIOS UNITARIOS'!G87</f>
        <v>0</v>
      </c>
      <c r="M87" s="251">
        <f>'EV TECNICA'!M87</f>
        <v>0</v>
      </c>
      <c r="N87" s="252" t="str">
        <f>+IF(L87=0,"NO OFERTADO",IF(M87="NO CUMPLE", NO HABILITA,IF(L87&lt;=($E87*(1+$D$4)),"HABILITA","NO HABILITA")))</f>
        <v>NO OFERTADO</v>
      </c>
      <c r="O87" s="129">
        <f>'PRECIOS UNITARIOS'!H87</f>
        <v>0</v>
      </c>
      <c r="P87" s="251">
        <f>'EV TECNICA'!O87</f>
        <v>0</v>
      </c>
      <c r="Q87" s="252" t="str">
        <f>+IF(O87=0,"NO OFERTADO",IF(P87="NO CUMPLE", NO HABILITA,IF(O87&lt;=($E87*(1+$D$4)),"HABILITA","NO HABILITA")))</f>
        <v>NO OFERTADO</v>
      </c>
      <c r="R87" s="129">
        <f>'PRECIOS UNITARIOS'!I87</f>
        <v>0</v>
      </c>
      <c r="S87" s="251">
        <f>'EV TECNICA'!Q87</f>
        <v>0</v>
      </c>
      <c r="T87" s="252" t="str">
        <f>+IF(R87=0,"NO OFERTADO",IF(S87="NO CUMPLE", NO HABILITA,IF(R87&lt;=($E87*(1+$D$4)),"HABILITA","NO HABILITA")))</f>
        <v>NO OFERTADO</v>
      </c>
      <c r="U87" s="129">
        <f>'PRECIOS UNITARIOS'!J87</f>
        <v>0</v>
      </c>
      <c r="V87" s="251">
        <f>'EV TECNICA'!S87</f>
        <v>0</v>
      </c>
      <c r="W87" s="252" t="str">
        <f>+IF(U87=0,"NO OFERTADO",IF(V87="NO CUMPLE", NO HABILITA,IF(U87&lt;=($E87*(1+$D$4)),"HABILITA","NO HABILITA")))</f>
        <v>NO OFERTADO</v>
      </c>
      <c r="X87" s="129">
        <f>'PRECIOS UNITARIOS'!K87</f>
        <v>0</v>
      </c>
      <c r="Y87" s="251">
        <f>'EV TECNICA'!U87</f>
        <v>0</v>
      </c>
      <c r="Z87" s="252" t="str">
        <f>+IF(X87=0,"NO OFERTADO",IF(Y87="NO CUMPLE", NO HABILITA,IF(X87&lt;=($E87*(1+$D$4)),"HABILITA","NO HABILITA")))</f>
        <v>NO OFERTADO</v>
      </c>
      <c r="AA87" s="129">
        <f>'PRECIOS UNITARIOS'!L87</f>
        <v>0</v>
      </c>
      <c r="AB87" s="251">
        <f>'EV TECNICA'!W87</f>
        <v>0</v>
      </c>
      <c r="AC87" s="252" t="str">
        <f>+IF(AA87=0,"NO OFERTADO",IF(AB87="NO CUMPLE", NO HABILITA,IF(AA87&lt;=($E87*(1+$D$4)),"HABILITA","NO HABILITA")))</f>
        <v>NO OFERTADO</v>
      </c>
      <c r="AD87" s="129">
        <f>'PRECIOS UNITARIOS'!M87</f>
        <v>0</v>
      </c>
      <c r="AE87" s="251">
        <f>'EV TECNICA'!Y87</f>
        <v>0</v>
      </c>
      <c r="AF87" s="252" t="str">
        <f>+IF(AD87=0,"NO OFERTADO",IF(AE87="NO CUMPLE", NO HABILITA,IF(AD87&lt;=($E87*(1+$D$4)),"HABILITA","NO HABILITA")))</f>
        <v>NO OFERTADO</v>
      </c>
      <c r="AG87" s="129">
        <f>'PRECIOS UNITARIOS'!N87</f>
        <v>0</v>
      </c>
      <c r="AH87" s="251">
        <f>'EV TECNICA'!AA87</f>
        <v>0</v>
      </c>
      <c r="AI87" s="252" t="str">
        <f>+IF(AG87=0,"NO OFERTADO",IF(AH87="NO CUMPLE", NO HABILITA,IF(AG87&lt;=($E87*(1+$D$4)),"HABILITA","NO HABILITA")))</f>
        <v>NO OFERTADO</v>
      </c>
      <c r="AJ87" s="129">
        <f>'PRECIOS UNITARIOS'!O87</f>
        <v>0</v>
      </c>
      <c r="AK87" s="251">
        <f>'EV TECNICA'!AC87</f>
        <v>0</v>
      </c>
      <c r="AL87" s="252" t="str">
        <f>+IF(AJ87=0,"NO OFERTADO",IF(AK87="NO CUMPLE", NO HABILITA,IF(AJ87&lt;=($E87*(1+$D$4)),"HABILITA","NO HABILITA")))</f>
        <v>NO OFERTADO</v>
      </c>
      <c r="AM87" s="129">
        <f>'PRECIOS UNITARIOS'!P87</f>
        <v>0</v>
      </c>
      <c r="AN87" s="251">
        <f>'EV TECNICA'!AE87</f>
        <v>0</v>
      </c>
      <c r="AO87" s="252" t="str">
        <f>+IF(AM87=0,"NO OFERTADO",IF(AN87="NO CUMPLE", NO HABILITA,IF(AM87&lt;=($E87*(1+$D$4)),"HABILITA","NO HABILITA")))</f>
        <v>NO OFERTADO</v>
      </c>
      <c r="AP87" s="129">
        <f>'PRECIOS UNITARIOS'!Q87</f>
        <v>156665.88</v>
      </c>
      <c r="AQ87" s="251" t="str">
        <f>'EV TECNICA'!AG87</f>
        <v>CUMPLE</v>
      </c>
      <c r="AR87" s="252" t="str">
        <f>+IF(AP87=0,"NO OFERTADO",IF(AQ87="NO CUMPLE", NO HABILITA,IF(AP87&lt;=($E87*(1+$D$4)),"HABILITA","NO HABILITA")))</f>
        <v>HABILITA</v>
      </c>
      <c r="AS87" s="129">
        <f>'PRECIOS UNITARIOS'!R87</f>
        <v>0</v>
      </c>
      <c r="AT87" s="251">
        <f>'EV TECNICA'!AI87</f>
        <v>0</v>
      </c>
      <c r="AU87" s="252" t="str">
        <f>+IF(AS87=0,"NO OFERTADO",IF(AT87="NO CUMPLE", NO HABILITA,IF(AS87&lt;=($E87*(1+$D$4)),"HABILITA","NO HABILITA")))</f>
        <v>NO OFERTADO</v>
      </c>
      <c r="AV87" s="129">
        <f>'PRECIOS UNITARIOS'!S87</f>
        <v>0</v>
      </c>
      <c r="AW87" s="251">
        <f>'EV TECNICA'!AK87</f>
        <v>0</v>
      </c>
      <c r="AX87" s="252" t="str">
        <f>+IF(AV87=0,"NO OFERTADO",IF(AW87="NO CUMPLE", NO HABILITA,IF(AV87&lt;=($E87*(1+$D$4)),"HABILITA","NO HABILITA")))</f>
        <v>NO OFERTADO</v>
      </c>
      <c r="AY87" s="129">
        <f>'PRECIOS UNITARIOS'!T87</f>
        <v>0</v>
      </c>
      <c r="AZ87" s="251">
        <f>'EV TECNICA'!AM87</f>
        <v>0</v>
      </c>
      <c r="BA87" s="252" t="str">
        <f>+IF(AY87=0,"NO OFERTADO",IF(AZ87="NO CUMPLE", NO HABILITA,IF(AY87&lt;=($E87*(1+$D$4)),"HABILITA","NO HABILITA")))</f>
        <v>NO OFERTADO</v>
      </c>
      <c r="BB87" s="129">
        <f>'PRECIOS UNITARIOS'!U87</f>
        <v>0</v>
      </c>
      <c r="BC87" s="251">
        <f>'EV TECNICA'!AO87</f>
        <v>0</v>
      </c>
      <c r="BD87" s="252" t="str">
        <f>+IF(BB87=0,"NO OFERTADO",IF(BC87="NO CUMPLE", NO HABILITA,IF(BB87&lt;=($E87*(1+$D$4)),"HABILITA","NO HABILITA")))</f>
        <v>NO OFERTADO</v>
      </c>
      <c r="BE87" s="129">
        <f>'PRECIOS UNITARIOS'!V87</f>
        <v>0</v>
      </c>
      <c r="BF87" s="251">
        <f>'EV TECNICA'!AQ87</f>
        <v>0</v>
      </c>
      <c r="BG87" s="252" t="str">
        <f>+IF(BE87=0,"NO OFERTADO",IF(BF87="NO CUMPLE", NO HABILITA,IF(BE87&lt;=($E87*(1+$D$4)),"HABILITA","NO HABILITA")))</f>
        <v>NO OFERTADO</v>
      </c>
      <c r="BH87" s="129">
        <f>'PRECIOS UNITARIOS'!W87</f>
        <v>0</v>
      </c>
      <c r="BI87" s="251">
        <f>'EV TECNICA'!AS87</f>
        <v>0</v>
      </c>
      <c r="BJ87" s="252" t="str">
        <f>+IF(BH87=0,"NO OFERTADO",IF(BI87="NO CUMPLE", NO HABILITA,IF(BH87&lt;=($E87*(1+$D$4)),"HABILITA","NO HABILITA")))</f>
        <v>NO OFERTADO</v>
      </c>
      <c r="BK87" s="129">
        <f>'PRECIOS UNITARIOS'!X87</f>
        <v>0</v>
      </c>
      <c r="BL87" s="251">
        <f>'EV TECNICA'!AU87</f>
        <v>0</v>
      </c>
      <c r="BM87" s="252" t="str">
        <f>+IF(BK87=0,"NO OFERTADO",IF(BL87="NO CUMPLE", NO HABILITA,IF(BK87&lt;=($E87*(1+$D$4)),"HABILITA","NO HABILITA")))</f>
        <v>NO OFERTADO</v>
      </c>
      <c r="BN87" s="129">
        <f>'PRECIOS UNITARIOS'!Y87</f>
        <v>0</v>
      </c>
      <c r="BO87" s="251">
        <f>'EV TECNICA'!AW87</f>
        <v>0</v>
      </c>
      <c r="BP87" s="252" t="str">
        <f>+IF(BN87=0,"NO OFERTADO",IF(BO87="NO CUMPLE", NO HABILITA,IF(BN87&lt;=($E87*(1+$D$4)),"HABILITA","NO HABILITA")))</f>
        <v>NO OFERTADO</v>
      </c>
      <c r="BQ87" s="129">
        <f>'PRECIOS UNITARIOS'!Z87</f>
        <v>0</v>
      </c>
      <c r="BR87" s="251">
        <f>'EV TECNICA'!AY87</f>
        <v>0</v>
      </c>
      <c r="BS87" s="252" t="str">
        <f>+IF(BQ87=0,"NO OFERTADO",IF(BR87="NO CUMPLE", NO HABILITA,IF(BQ87&lt;=($E87*(1+$D$4)),"HABILITA","NO HABILITA")))</f>
        <v>NO OFERTADO</v>
      </c>
      <c r="BT87" s="129">
        <f>'PRECIOS UNITARIOS'!AA87</f>
        <v>0</v>
      </c>
      <c r="BU87" s="251">
        <f>'EV TECNICA'!BA87</f>
        <v>0</v>
      </c>
      <c r="BV87" s="252" t="str">
        <f>+IF(BT87=0,"NO OFERTADO",IF(BU87="NO CUMPLE", NO HABILITA,IF(BT87&lt;=($E87*(1+$D$4)),"HABILITA","NO HABILITA")))</f>
        <v>NO OFERTADO</v>
      </c>
      <c r="BW87" s="129">
        <f>'PRECIOS UNITARIOS'!AB87</f>
        <v>0</v>
      </c>
      <c r="BX87" s="251">
        <f>'EV TECNICA'!BC87</f>
        <v>0</v>
      </c>
      <c r="BY87" s="252" t="str">
        <f>+IF(BW87=0,"NO OFERTADO",IF(BX87="NO CUMPLE", NO HABILITA,IF(BW87&lt;=($E87*(1+$D$4)),"HABILITA","NO HABILITA")))</f>
        <v>NO OFERTADO</v>
      </c>
      <c r="BZ87" s="129">
        <f>'PRECIOS UNITARIOS'!AC87</f>
        <v>0</v>
      </c>
      <c r="CA87" s="251">
        <f>'EV TECNICA'!BE87</f>
        <v>0</v>
      </c>
      <c r="CB87" s="252" t="str">
        <f>+IF(BZ87=0,"NO OFERTADO",IF(CA87="NO CUMPLE", NO HABILITA,IF(BZ87&lt;=($E87*(1+$D$4)),"HABILITA","NO HABILITA")))</f>
        <v>NO OFERTADO</v>
      </c>
      <c r="CC87" s="129">
        <f>'PRECIOS UNITARIOS'!AD87</f>
        <v>0</v>
      </c>
      <c r="CD87" s="251">
        <f>'EV TECNICA'!BG87</f>
        <v>0</v>
      </c>
      <c r="CE87" s="252" t="str">
        <f>+IF(CC87=0,"NO OFERTADO",IF(CD87="NO CUMPLE", NO HABILITA,IF(CC87&lt;=($E87*(1+$D$4)),"HABILITA","NO HABILITA")))</f>
        <v>NO OFERTADO</v>
      </c>
      <c r="CF87" s="129">
        <f>'PRECIOS UNITARIOS'!AE87</f>
        <v>0</v>
      </c>
      <c r="CG87" s="251">
        <f>'EV TECNICA'!BI87</f>
        <v>0</v>
      </c>
      <c r="CH87" s="252" t="str">
        <f>+IF(CF87=0,"NO OFERTADO",IF(CG87="NO CUMPLE", NO HABILITA,IF(CF87&lt;=($E87*(1+$D$4)),"HABILITA","NO HABILITA")))</f>
        <v>NO OFERTADO</v>
      </c>
    </row>
    <row r="88" spans="1:86" s="40" customFormat="1" ht="25.5" x14ac:dyDescent="0.2">
      <c r="A88" s="103">
        <v>79</v>
      </c>
      <c r="B88" s="202" t="s">
        <v>151</v>
      </c>
      <c r="C88" s="121" t="s">
        <v>52</v>
      </c>
      <c r="D88" s="146">
        <v>1</v>
      </c>
      <c r="E88" s="25">
        <v>7038.5168000000003</v>
      </c>
      <c r="F88" s="129">
        <f>'PRECIOS UNITARIOS'!E88</f>
        <v>0</v>
      </c>
      <c r="G88" s="251">
        <f>'EV TECNICA'!I88</f>
        <v>0</v>
      </c>
      <c r="H88" s="252" t="str">
        <f>+IF(F88=0,"NO OFERTADO",IF(G88="NO CUMPLE", NO HABILITA,IF(F88&lt;=($E88*(1+$D$4)),"HABILITA","NO HABILITA")))</f>
        <v>NO OFERTADO</v>
      </c>
      <c r="I88" s="129">
        <f>'PRECIOS UNITARIOS'!F88</f>
        <v>0</v>
      </c>
      <c r="J88" s="251">
        <f>'EV TECNICA'!K88</f>
        <v>0</v>
      </c>
      <c r="K88" s="252" t="str">
        <f>+IF(I88=0,"NO OFERTADO",IF(J88="NO CUMPLE", NO HABILITA,IF(I88&lt;=($E88*(1+$D$4)),"HABILITA","NO HABILITA")))</f>
        <v>NO OFERTADO</v>
      </c>
      <c r="L88" s="129">
        <f>'PRECIOS UNITARIOS'!G88</f>
        <v>0</v>
      </c>
      <c r="M88" s="251">
        <f>'EV TECNICA'!M88</f>
        <v>0</v>
      </c>
      <c r="N88" s="252" t="str">
        <f>+IF(L88=0,"NO OFERTADO",IF(M88="NO CUMPLE", NO HABILITA,IF(L88&lt;=($E88*(1+$D$4)),"HABILITA","NO HABILITA")))</f>
        <v>NO OFERTADO</v>
      </c>
      <c r="O88" s="129">
        <f>'PRECIOS UNITARIOS'!H88</f>
        <v>0</v>
      </c>
      <c r="P88" s="251">
        <f>'EV TECNICA'!O88</f>
        <v>0</v>
      </c>
      <c r="Q88" s="252" t="str">
        <f>+IF(O88=0,"NO OFERTADO",IF(P88="NO CUMPLE", NO HABILITA,IF(O88&lt;=($E88*(1+$D$4)),"HABILITA","NO HABILITA")))</f>
        <v>NO OFERTADO</v>
      </c>
      <c r="R88" s="129">
        <f>'PRECIOS UNITARIOS'!I88</f>
        <v>0</v>
      </c>
      <c r="S88" s="251">
        <f>'EV TECNICA'!Q88</f>
        <v>0</v>
      </c>
      <c r="T88" s="252" t="str">
        <f>+IF(R88=0,"NO OFERTADO",IF(S88="NO CUMPLE", NO HABILITA,IF(R88&lt;=($E88*(1+$D$4)),"HABILITA","NO HABILITA")))</f>
        <v>NO OFERTADO</v>
      </c>
      <c r="U88" s="129">
        <f>'PRECIOS UNITARIOS'!J88</f>
        <v>0</v>
      </c>
      <c r="V88" s="251">
        <f>'EV TECNICA'!S88</f>
        <v>0</v>
      </c>
      <c r="W88" s="252" t="str">
        <f>+IF(U88=0,"NO OFERTADO",IF(V88="NO CUMPLE", NO HABILITA,IF(U88&lt;=($E88*(1+$D$4)),"HABILITA","NO HABILITA")))</f>
        <v>NO OFERTADO</v>
      </c>
      <c r="X88" s="129">
        <f>'PRECIOS UNITARIOS'!K88</f>
        <v>0</v>
      </c>
      <c r="Y88" s="251">
        <f>'EV TECNICA'!U88</f>
        <v>0</v>
      </c>
      <c r="Z88" s="252" t="str">
        <f>+IF(X88=0,"NO OFERTADO",IF(Y88="NO CUMPLE", NO HABILITA,IF(X88&lt;=($E88*(1+$D$4)),"HABILITA","NO HABILITA")))</f>
        <v>NO OFERTADO</v>
      </c>
      <c r="AA88" s="129">
        <f>'PRECIOS UNITARIOS'!L88</f>
        <v>0</v>
      </c>
      <c r="AB88" s="251">
        <f>'EV TECNICA'!W88</f>
        <v>0</v>
      </c>
      <c r="AC88" s="252" t="str">
        <f>+IF(AA88=0,"NO OFERTADO",IF(AB88="NO CUMPLE", NO HABILITA,IF(AA88&lt;=($E88*(1+$D$4)),"HABILITA","NO HABILITA")))</f>
        <v>NO OFERTADO</v>
      </c>
      <c r="AD88" s="129">
        <f>'PRECIOS UNITARIOS'!M88</f>
        <v>11549</v>
      </c>
      <c r="AE88" s="251" t="str">
        <f>'EV TECNICA'!Y88</f>
        <v>CUMPLE</v>
      </c>
      <c r="AF88" s="252" t="str">
        <f>+IF(AD88=0,"NO OFERTADO",IF(AE88="NO CUMPLE", NO HABILITA,IF(AD88&lt;=($E88*(1+$D$4)),"HABILITA","NO HABILITA")))</f>
        <v>NO HABILITA</v>
      </c>
      <c r="AG88" s="129">
        <f>'PRECIOS UNITARIOS'!N88</f>
        <v>0</v>
      </c>
      <c r="AH88" s="251">
        <f>'EV TECNICA'!AA88</f>
        <v>0</v>
      </c>
      <c r="AI88" s="252" t="str">
        <f>+IF(AG88=0,"NO OFERTADO",IF(AH88="NO CUMPLE", NO HABILITA,IF(AG88&lt;=($E88*(1+$D$4)),"HABILITA","NO HABILITA")))</f>
        <v>NO OFERTADO</v>
      </c>
      <c r="AJ88" s="129">
        <f>'PRECIOS UNITARIOS'!O88</f>
        <v>0</v>
      </c>
      <c r="AK88" s="251">
        <f>'EV TECNICA'!AC88</f>
        <v>0</v>
      </c>
      <c r="AL88" s="252" t="str">
        <f>+IF(AJ88=0,"NO OFERTADO",IF(AK88="NO CUMPLE", NO HABILITA,IF(AJ88&lt;=($E88*(1+$D$4)),"HABILITA","NO HABILITA")))</f>
        <v>NO OFERTADO</v>
      </c>
      <c r="AM88" s="129">
        <f>'PRECIOS UNITARIOS'!P88</f>
        <v>0</v>
      </c>
      <c r="AN88" s="251">
        <f>'EV TECNICA'!AE88</f>
        <v>0</v>
      </c>
      <c r="AO88" s="252" t="str">
        <f>+IF(AM88=0,"NO OFERTADO",IF(AN88="NO CUMPLE", NO HABILITA,IF(AM88&lt;=($E88*(1+$D$4)),"HABILITA","NO HABILITA")))</f>
        <v>NO OFERTADO</v>
      </c>
      <c r="AP88" s="129">
        <f>'PRECIOS UNITARIOS'!Q88</f>
        <v>0</v>
      </c>
      <c r="AQ88" s="251">
        <f>'EV TECNICA'!AG88</f>
        <v>0</v>
      </c>
      <c r="AR88" s="252" t="str">
        <f>+IF(AP88=0,"NO OFERTADO",IF(AQ88="NO CUMPLE", NO HABILITA,IF(AP88&lt;=($E88*(1+$D$4)),"HABILITA","NO HABILITA")))</f>
        <v>NO OFERTADO</v>
      </c>
      <c r="AS88" s="129">
        <f>'PRECIOS UNITARIOS'!R88</f>
        <v>0</v>
      </c>
      <c r="AT88" s="251">
        <f>'EV TECNICA'!AI88</f>
        <v>0</v>
      </c>
      <c r="AU88" s="252" t="str">
        <f>+IF(AS88=0,"NO OFERTADO",IF(AT88="NO CUMPLE", NO HABILITA,IF(AS88&lt;=($E88*(1+$D$4)),"HABILITA","NO HABILITA")))</f>
        <v>NO OFERTADO</v>
      </c>
      <c r="AV88" s="129">
        <f>'PRECIOS UNITARIOS'!S88</f>
        <v>0</v>
      </c>
      <c r="AW88" s="251">
        <f>'EV TECNICA'!AK88</f>
        <v>0</v>
      </c>
      <c r="AX88" s="252" t="str">
        <f>+IF(AV88=0,"NO OFERTADO",IF(AW88="NO CUMPLE", NO HABILITA,IF(AV88&lt;=($E88*(1+$D$4)),"HABILITA","NO HABILITA")))</f>
        <v>NO OFERTADO</v>
      </c>
      <c r="AY88" s="129">
        <f>'PRECIOS UNITARIOS'!T88</f>
        <v>0</v>
      </c>
      <c r="AZ88" s="251">
        <f>'EV TECNICA'!AM88</f>
        <v>0</v>
      </c>
      <c r="BA88" s="252" t="str">
        <f>+IF(AY88=0,"NO OFERTADO",IF(AZ88="NO CUMPLE", NO HABILITA,IF(AY88&lt;=($E88*(1+$D$4)),"HABILITA","NO HABILITA")))</f>
        <v>NO OFERTADO</v>
      </c>
      <c r="BB88" s="129">
        <f>'PRECIOS UNITARIOS'!U88</f>
        <v>0</v>
      </c>
      <c r="BC88" s="251">
        <f>'EV TECNICA'!AO88</f>
        <v>0</v>
      </c>
      <c r="BD88" s="252" t="str">
        <f>+IF(BB88=0,"NO OFERTADO",IF(BC88="NO CUMPLE", NO HABILITA,IF(BB88&lt;=($E88*(1+$D$4)),"HABILITA","NO HABILITA")))</f>
        <v>NO OFERTADO</v>
      </c>
      <c r="BE88" s="129">
        <f>'PRECIOS UNITARIOS'!V88</f>
        <v>0</v>
      </c>
      <c r="BF88" s="251">
        <f>'EV TECNICA'!AQ88</f>
        <v>0</v>
      </c>
      <c r="BG88" s="252" t="str">
        <f>+IF(BE88=0,"NO OFERTADO",IF(BF88="NO CUMPLE", NO HABILITA,IF(BE88&lt;=($E88*(1+$D$4)),"HABILITA","NO HABILITA")))</f>
        <v>NO OFERTADO</v>
      </c>
      <c r="BH88" s="129">
        <f>'PRECIOS UNITARIOS'!W88</f>
        <v>0</v>
      </c>
      <c r="BI88" s="251">
        <f>'EV TECNICA'!AS88</f>
        <v>0</v>
      </c>
      <c r="BJ88" s="252" t="str">
        <f>+IF(BH88=0,"NO OFERTADO",IF(BI88="NO CUMPLE", NO HABILITA,IF(BH88&lt;=($E88*(1+$D$4)),"HABILITA","NO HABILITA")))</f>
        <v>NO OFERTADO</v>
      </c>
      <c r="BK88" s="129">
        <f>'PRECIOS UNITARIOS'!X88</f>
        <v>0</v>
      </c>
      <c r="BL88" s="251">
        <f>'EV TECNICA'!AU88</f>
        <v>0</v>
      </c>
      <c r="BM88" s="252" t="str">
        <f>+IF(BK88=0,"NO OFERTADO",IF(BL88="NO CUMPLE", NO HABILITA,IF(BK88&lt;=($E88*(1+$D$4)),"HABILITA","NO HABILITA")))</f>
        <v>NO OFERTADO</v>
      </c>
      <c r="BN88" s="129">
        <f>'PRECIOS UNITARIOS'!Y88</f>
        <v>0</v>
      </c>
      <c r="BO88" s="251">
        <f>'EV TECNICA'!AW88</f>
        <v>0</v>
      </c>
      <c r="BP88" s="252" t="str">
        <f>+IF(BN88=0,"NO OFERTADO",IF(BO88="NO CUMPLE", NO HABILITA,IF(BN88&lt;=($E88*(1+$D$4)),"HABILITA","NO HABILITA")))</f>
        <v>NO OFERTADO</v>
      </c>
      <c r="BQ88" s="129">
        <f>'PRECIOS UNITARIOS'!Z88</f>
        <v>0</v>
      </c>
      <c r="BR88" s="251">
        <f>'EV TECNICA'!AY88</f>
        <v>0</v>
      </c>
      <c r="BS88" s="252" t="str">
        <f>+IF(BQ88=0,"NO OFERTADO",IF(BR88="NO CUMPLE", NO HABILITA,IF(BQ88&lt;=($E88*(1+$D$4)),"HABILITA","NO HABILITA")))</f>
        <v>NO OFERTADO</v>
      </c>
      <c r="BT88" s="129">
        <f>'PRECIOS UNITARIOS'!AA88</f>
        <v>0</v>
      </c>
      <c r="BU88" s="251">
        <f>'EV TECNICA'!BA88</f>
        <v>0</v>
      </c>
      <c r="BV88" s="252" t="str">
        <f>+IF(BT88=0,"NO OFERTADO",IF(BU88="NO CUMPLE", NO HABILITA,IF(BT88&lt;=($E88*(1+$D$4)),"HABILITA","NO HABILITA")))</f>
        <v>NO OFERTADO</v>
      </c>
      <c r="BW88" s="129">
        <f>'PRECIOS UNITARIOS'!AB88</f>
        <v>0</v>
      </c>
      <c r="BX88" s="251">
        <f>'EV TECNICA'!BC88</f>
        <v>0</v>
      </c>
      <c r="BY88" s="252" t="str">
        <f>+IF(BW88=0,"NO OFERTADO",IF(BX88="NO CUMPLE", NO HABILITA,IF(BW88&lt;=($E88*(1+$D$4)),"HABILITA","NO HABILITA")))</f>
        <v>NO OFERTADO</v>
      </c>
      <c r="BZ88" s="129">
        <f>'PRECIOS UNITARIOS'!AC88</f>
        <v>0</v>
      </c>
      <c r="CA88" s="251">
        <f>'EV TECNICA'!BE88</f>
        <v>0</v>
      </c>
      <c r="CB88" s="252" t="str">
        <f>+IF(BZ88=0,"NO OFERTADO",IF(CA88="NO CUMPLE", NO HABILITA,IF(BZ88&lt;=($E88*(1+$D$4)),"HABILITA","NO HABILITA")))</f>
        <v>NO OFERTADO</v>
      </c>
      <c r="CC88" s="129">
        <f>'PRECIOS UNITARIOS'!AD88</f>
        <v>0</v>
      </c>
      <c r="CD88" s="251">
        <f>'EV TECNICA'!BG88</f>
        <v>0</v>
      </c>
      <c r="CE88" s="252" t="str">
        <f>+IF(CC88=0,"NO OFERTADO",IF(CD88="NO CUMPLE", NO HABILITA,IF(CC88&lt;=($E88*(1+$D$4)),"HABILITA","NO HABILITA")))</f>
        <v>NO OFERTADO</v>
      </c>
      <c r="CF88" s="129">
        <f>'PRECIOS UNITARIOS'!AE88</f>
        <v>0</v>
      </c>
      <c r="CG88" s="251">
        <f>'EV TECNICA'!BI88</f>
        <v>0</v>
      </c>
      <c r="CH88" s="252" t="str">
        <f>+IF(CF88=0,"NO OFERTADO",IF(CG88="NO CUMPLE", NO HABILITA,IF(CF88&lt;=($E88*(1+$D$4)),"HABILITA","NO HABILITA")))</f>
        <v>NO OFERTADO</v>
      </c>
    </row>
    <row r="89" spans="1:86" s="40" customFormat="1" ht="38.25" x14ac:dyDescent="0.2">
      <c r="A89" s="103">
        <v>80</v>
      </c>
      <c r="B89" s="202" t="s">
        <v>152</v>
      </c>
      <c r="C89" s="121" t="s">
        <v>153</v>
      </c>
      <c r="D89" s="146">
        <v>1</v>
      </c>
      <c r="E89" s="25">
        <v>16800</v>
      </c>
      <c r="F89" s="129">
        <f>'PRECIOS UNITARIOS'!E89</f>
        <v>0</v>
      </c>
      <c r="G89" s="251">
        <f>'EV TECNICA'!I89</f>
        <v>0</v>
      </c>
      <c r="H89" s="252" t="str">
        <f>+IF(F89=0,"NO OFERTADO",IF(G89="NO CUMPLE", NO HABILITA,IF(F89&lt;=($E89*(1+$D$4)),"HABILITA","NO HABILITA")))</f>
        <v>NO OFERTADO</v>
      </c>
      <c r="I89" s="129">
        <f>'PRECIOS UNITARIOS'!F89</f>
        <v>0</v>
      </c>
      <c r="J89" s="251">
        <f>'EV TECNICA'!K89</f>
        <v>0</v>
      </c>
      <c r="K89" s="252" t="str">
        <f>+IF(I89=0,"NO OFERTADO",IF(J89="NO CUMPLE", NO HABILITA,IF(I89&lt;=($E89*(1+$D$4)),"HABILITA","NO HABILITA")))</f>
        <v>NO OFERTADO</v>
      </c>
      <c r="L89" s="129">
        <f>'PRECIOS UNITARIOS'!G89</f>
        <v>0</v>
      </c>
      <c r="M89" s="251">
        <f>'EV TECNICA'!M89</f>
        <v>0</v>
      </c>
      <c r="N89" s="252" t="str">
        <f>+IF(L89=0,"NO OFERTADO",IF(M89="NO CUMPLE", NO HABILITA,IF(L89&lt;=($E89*(1+$D$4)),"HABILITA","NO HABILITA")))</f>
        <v>NO OFERTADO</v>
      </c>
      <c r="O89" s="129">
        <f>'PRECIOS UNITARIOS'!H89</f>
        <v>15741</v>
      </c>
      <c r="P89" s="251" t="str">
        <f>'EV TECNICA'!O89</f>
        <v>CUMPLE</v>
      </c>
      <c r="Q89" s="252" t="str">
        <f>+IF(O89=0,"NO OFERTADO",IF(P89="NO CUMPLE", NO HABILITA,IF(O89&lt;=($E89*(1+$D$4)),"HABILITA","NO HABILITA")))</f>
        <v>HABILITA</v>
      </c>
      <c r="R89" s="129">
        <f>'PRECIOS UNITARIOS'!I89</f>
        <v>0</v>
      </c>
      <c r="S89" s="251">
        <f>'EV TECNICA'!Q89</f>
        <v>0</v>
      </c>
      <c r="T89" s="252" t="str">
        <f>+IF(R89=0,"NO OFERTADO",IF(S89="NO CUMPLE", NO HABILITA,IF(R89&lt;=($E89*(1+$D$4)),"HABILITA","NO HABILITA")))</f>
        <v>NO OFERTADO</v>
      </c>
      <c r="U89" s="129">
        <f>'PRECIOS UNITARIOS'!J89</f>
        <v>0</v>
      </c>
      <c r="V89" s="251">
        <f>'EV TECNICA'!S89</f>
        <v>0</v>
      </c>
      <c r="W89" s="252" t="str">
        <f>+IF(U89=0,"NO OFERTADO",IF(V89="NO CUMPLE", NO HABILITA,IF(U89&lt;=($E89*(1+$D$4)),"HABILITA","NO HABILITA")))</f>
        <v>NO OFERTADO</v>
      </c>
      <c r="X89" s="129">
        <f>'PRECIOS UNITARIOS'!K89</f>
        <v>0</v>
      </c>
      <c r="Y89" s="251">
        <f>'EV TECNICA'!U89</f>
        <v>0</v>
      </c>
      <c r="Z89" s="252" t="str">
        <f>+IF(X89=0,"NO OFERTADO",IF(Y89="NO CUMPLE", NO HABILITA,IF(X89&lt;=($E89*(1+$D$4)),"HABILITA","NO HABILITA")))</f>
        <v>NO OFERTADO</v>
      </c>
      <c r="AA89" s="129">
        <f>'PRECIOS UNITARIOS'!L89</f>
        <v>15000</v>
      </c>
      <c r="AB89" s="251" t="str">
        <f>'EV TECNICA'!W89</f>
        <v xml:space="preserve">CUMPLE </v>
      </c>
      <c r="AC89" s="252" t="str">
        <f>+IF(AA89=0,"NO OFERTADO",IF(AB89="NO CUMPLE", NO HABILITA,IF(AA89&lt;=($E89*(1+$D$4)),"HABILITA","NO HABILITA")))</f>
        <v>HABILITA</v>
      </c>
      <c r="AD89" s="129">
        <f>'PRECIOS UNITARIOS'!M89</f>
        <v>0</v>
      </c>
      <c r="AE89" s="251" t="str">
        <f>'EV TECNICA'!Y89</f>
        <v>NO CUMPLE</v>
      </c>
      <c r="AF89" s="252" t="s">
        <v>606</v>
      </c>
      <c r="AG89" s="129">
        <f>'PRECIOS UNITARIOS'!N89</f>
        <v>0</v>
      </c>
      <c r="AH89" s="251">
        <f>'EV TECNICA'!AA89</f>
        <v>0</v>
      </c>
      <c r="AI89" s="252" t="str">
        <f>+IF(AG89=0,"NO OFERTADO",IF(AH89="NO CUMPLE", NO HABILITA,IF(AG89&lt;=($E89*(1+$D$4)),"HABILITA","NO HABILITA")))</f>
        <v>NO OFERTADO</v>
      </c>
      <c r="AJ89" s="129">
        <f>'PRECIOS UNITARIOS'!O89</f>
        <v>0</v>
      </c>
      <c r="AK89" s="251">
        <f>'EV TECNICA'!AC89</f>
        <v>0</v>
      </c>
      <c r="AL89" s="252" t="str">
        <f>+IF(AJ89=0,"NO OFERTADO",IF(AK89="NO CUMPLE", NO HABILITA,IF(AJ89&lt;=($E89*(1+$D$4)),"HABILITA","NO HABILITA")))</f>
        <v>NO OFERTADO</v>
      </c>
      <c r="AM89" s="129">
        <f>'PRECIOS UNITARIOS'!P89</f>
        <v>0</v>
      </c>
      <c r="AN89" s="251">
        <f>'EV TECNICA'!AE89</f>
        <v>0</v>
      </c>
      <c r="AO89" s="252" t="str">
        <f>+IF(AM89=0,"NO OFERTADO",IF(AN89="NO CUMPLE", NO HABILITA,IF(AM89&lt;=($E89*(1+$D$4)),"HABILITA","NO HABILITA")))</f>
        <v>NO OFERTADO</v>
      </c>
      <c r="AP89" s="129">
        <f>'PRECIOS UNITARIOS'!Q89</f>
        <v>16800</v>
      </c>
      <c r="AQ89" s="251" t="str">
        <f>'EV TECNICA'!AG89</f>
        <v>CUMPLE</v>
      </c>
      <c r="AR89" s="252" t="str">
        <f>+IF(AP89=0,"NO OFERTADO",IF(AQ89="NO CUMPLE", NO HABILITA,IF(AP89&lt;=($E89*(1+$D$4)),"HABILITA","NO HABILITA")))</f>
        <v>HABILITA</v>
      </c>
      <c r="AS89" s="129">
        <f>'PRECIOS UNITARIOS'!R89</f>
        <v>0</v>
      </c>
      <c r="AT89" s="251">
        <f>'EV TECNICA'!AI89</f>
        <v>0</v>
      </c>
      <c r="AU89" s="252" t="str">
        <f>+IF(AS89=0,"NO OFERTADO",IF(AT89="NO CUMPLE", NO HABILITA,IF(AS89&lt;=($E89*(1+$D$4)),"HABILITA","NO HABILITA")))</f>
        <v>NO OFERTADO</v>
      </c>
      <c r="AV89" s="129">
        <f>'PRECIOS UNITARIOS'!S89</f>
        <v>0</v>
      </c>
      <c r="AW89" s="251">
        <f>'EV TECNICA'!AK89</f>
        <v>0</v>
      </c>
      <c r="AX89" s="252" t="str">
        <f>+IF(AV89=0,"NO OFERTADO",IF(AW89="NO CUMPLE", NO HABILITA,IF(AV89&lt;=($E89*(1+$D$4)),"HABILITA","NO HABILITA")))</f>
        <v>NO OFERTADO</v>
      </c>
      <c r="AY89" s="129">
        <f>'PRECIOS UNITARIOS'!T89</f>
        <v>0</v>
      </c>
      <c r="AZ89" s="251">
        <f>'EV TECNICA'!AM89</f>
        <v>0</v>
      </c>
      <c r="BA89" s="252" t="str">
        <f>+IF(AY89=0,"NO OFERTADO",IF(AZ89="NO CUMPLE", NO HABILITA,IF(AY89&lt;=($E89*(1+$D$4)),"HABILITA","NO HABILITA")))</f>
        <v>NO OFERTADO</v>
      </c>
      <c r="BB89" s="129">
        <f>'PRECIOS UNITARIOS'!U89</f>
        <v>0</v>
      </c>
      <c r="BC89" s="251">
        <f>'EV TECNICA'!AO89</f>
        <v>0</v>
      </c>
      <c r="BD89" s="252" t="str">
        <f>+IF(BB89=0,"NO OFERTADO",IF(BC89="NO CUMPLE", NO HABILITA,IF(BB89&lt;=($E89*(1+$D$4)),"HABILITA","NO HABILITA")))</f>
        <v>NO OFERTADO</v>
      </c>
      <c r="BE89" s="129">
        <f>'PRECIOS UNITARIOS'!V89</f>
        <v>0</v>
      </c>
      <c r="BF89" s="251">
        <f>'EV TECNICA'!AQ89</f>
        <v>0</v>
      </c>
      <c r="BG89" s="252" t="str">
        <f>+IF(BE89=0,"NO OFERTADO",IF(BF89="NO CUMPLE", NO HABILITA,IF(BE89&lt;=($E89*(1+$D$4)),"HABILITA","NO HABILITA")))</f>
        <v>NO OFERTADO</v>
      </c>
      <c r="BH89" s="129">
        <f>'PRECIOS UNITARIOS'!W89</f>
        <v>0</v>
      </c>
      <c r="BI89" s="251">
        <f>'EV TECNICA'!AS89</f>
        <v>0</v>
      </c>
      <c r="BJ89" s="252" t="str">
        <f>+IF(BH89=0,"NO OFERTADO",IF(BI89="NO CUMPLE", NO HABILITA,IF(BH89&lt;=($E89*(1+$D$4)),"HABILITA","NO HABILITA")))</f>
        <v>NO OFERTADO</v>
      </c>
      <c r="BK89" s="129">
        <f>'PRECIOS UNITARIOS'!X89</f>
        <v>0</v>
      </c>
      <c r="BL89" s="251">
        <f>'EV TECNICA'!AU89</f>
        <v>0</v>
      </c>
      <c r="BM89" s="252" t="str">
        <f>+IF(BK89=0,"NO OFERTADO",IF(BL89="NO CUMPLE", NO HABILITA,IF(BK89&lt;=($E89*(1+$D$4)),"HABILITA","NO HABILITA")))</f>
        <v>NO OFERTADO</v>
      </c>
      <c r="BN89" s="129">
        <f>'PRECIOS UNITARIOS'!Y89</f>
        <v>0</v>
      </c>
      <c r="BO89" s="251">
        <f>'EV TECNICA'!AW89</f>
        <v>0</v>
      </c>
      <c r="BP89" s="252" t="str">
        <f>+IF(BN89=0,"NO OFERTADO",IF(BO89="NO CUMPLE", NO HABILITA,IF(BN89&lt;=($E89*(1+$D$4)),"HABILITA","NO HABILITA")))</f>
        <v>NO OFERTADO</v>
      </c>
      <c r="BQ89" s="129">
        <f>'PRECIOS UNITARIOS'!Z89</f>
        <v>0</v>
      </c>
      <c r="BR89" s="251">
        <f>'EV TECNICA'!AY89</f>
        <v>0</v>
      </c>
      <c r="BS89" s="252" t="str">
        <f>+IF(BQ89=0,"NO OFERTADO",IF(BR89="NO CUMPLE", NO HABILITA,IF(BQ89&lt;=($E89*(1+$D$4)),"HABILITA","NO HABILITA")))</f>
        <v>NO OFERTADO</v>
      </c>
      <c r="BT89" s="129">
        <f>'PRECIOS UNITARIOS'!AA89</f>
        <v>16800</v>
      </c>
      <c r="BU89" s="251" t="str">
        <f>'EV TECNICA'!BA89</f>
        <v>CUMPLE</v>
      </c>
      <c r="BV89" s="252" t="str">
        <f>+IF(BT89=0,"NO OFERTADO",IF(BU89="NO CUMPLE", NO HABILITA,IF(BT89&lt;=($E89*(1+$D$4)),"HABILITA","NO HABILITA")))</f>
        <v>HABILITA</v>
      </c>
      <c r="BW89" s="129">
        <f>'PRECIOS UNITARIOS'!AB89</f>
        <v>0</v>
      </c>
      <c r="BX89" s="251">
        <f>'EV TECNICA'!BC89</f>
        <v>0</v>
      </c>
      <c r="BY89" s="252" t="str">
        <f>+IF(BW89=0,"NO OFERTADO",IF(BX89="NO CUMPLE", NO HABILITA,IF(BW89&lt;=($E89*(1+$D$4)),"HABILITA","NO HABILITA")))</f>
        <v>NO OFERTADO</v>
      </c>
      <c r="BZ89" s="129">
        <f>'PRECIOS UNITARIOS'!AC89</f>
        <v>0</v>
      </c>
      <c r="CA89" s="251">
        <f>'EV TECNICA'!BE89</f>
        <v>0</v>
      </c>
      <c r="CB89" s="252" t="str">
        <f>+IF(BZ89=0,"NO OFERTADO",IF(CA89="NO CUMPLE", NO HABILITA,IF(BZ89&lt;=($E89*(1+$D$4)),"HABILITA","NO HABILITA")))</f>
        <v>NO OFERTADO</v>
      </c>
      <c r="CC89" s="129">
        <f>'PRECIOS UNITARIOS'!AD89</f>
        <v>0</v>
      </c>
      <c r="CD89" s="251">
        <f>'EV TECNICA'!BG89</f>
        <v>0</v>
      </c>
      <c r="CE89" s="252" t="str">
        <f>+IF(CC89=0,"NO OFERTADO",IF(CD89="NO CUMPLE", NO HABILITA,IF(CC89&lt;=($E89*(1+$D$4)),"HABILITA","NO HABILITA")))</f>
        <v>NO OFERTADO</v>
      </c>
      <c r="CF89" s="129">
        <f>'PRECIOS UNITARIOS'!AE89</f>
        <v>0</v>
      </c>
      <c r="CG89" s="251">
        <f>'EV TECNICA'!BI89</f>
        <v>0</v>
      </c>
      <c r="CH89" s="252" t="str">
        <f>+IF(CF89=0,"NO OFERTADO",IF(CG89="NO CUMPLE", NO HABILITA,IF(CF89&lt;=($E89*(1+$D$4)),"HABILITA","NO HABILITA")))</f>
        <v>NO OFERTADO</v>
      </c>
    </row>
    <row r="90" spans="1:86" s="40" customFormat="1" ht="38.25" x14ac:dyDescent="0.2">
      <c r="A90" s="103">
        <v>81</v>
      </c>
      <c r="B90" s="202" t="s">
        <v>154</v>
      </c>
      <c r="C90" s="121" t="s">
        <v>153</v>
      </c>
      <c r="D90" s="146">
        <v>1</v>
      </c>
      <c r="E90" s="25">
        <v>15840</v>
      </c>
      <c r="F90" s="129">
        <f>'PRECIOS UNITARIOS'!E90</f>
        <v>0</v>
      </c>
      <c r="G90" s="251">
        <f>'EV TECNICA'!I90</f>
        <v>0</v>
      </c>
      <c r="H90" s="252" t="str">
        <f>+IF(F90=0,"NO OFERTADO",IF(G90="NO CUMPLE", NO HABILITA,IF(F90&lt;=($E90*(1+$D$4)),"HABILITA","NO HABILITA")))</f>
        <v>NO OFERTADO</v>
      </c>
      <c r="I90" s="129">
        <f>'PRECIOS UNITARIOS'!F90</f>
        <v>0</v>
      </c>
      <c r="J90" s="251">
        <f>'EV TECNICA'!K90</f>
        <v>0</v>
      </c>
      <c r="K90" s="252" t="str">
        <f>+IF(I90=0,"NO OFERTADO",IF(J90="NO CUMPLE", NO HABILITA,IF(I90&lt;=($E90*(1+$D$4)),"HABILITA","NO HABILITA")))</f>
        <v>NO OFERTADO</v>
      </c>
      <c r="L90" s="129">
        <f>'PRECIOS UNITARIOS'!G90</f>
        <v>0</v>
      </c>
      <c r="M90" s="251">
        <f>'EV TECNICA'!M90</f>
        <v>0</v>
      </c>
      <c r="N90" s="252" t="str">
        <f>+IF(L90=0,"NO OFERTADO",IF(M90="NO CUMPLE", NO HABILITA,IF(L90&lt;=($E90*(1+$D$4)),"HABILITA","NO HABILITA")))</f>
        <v>NO OFERTADO</v>
      </c>
      <c r="O90" s="129">
        <f>'PRECIOS UNITARIOS'!H90</f>
        <v>14850</v>
      </c>
      <c r="P90" s="251" t="str">
        <f>'EV TECNICA'!O90</f>
        <v>CUMPLE</v>
      </c>
      <c r="Q90" s="252" t="str">
        <f>+IF(O90=0,"NO OFERTADO",IF(P90="NO CUMPLE", NO HABILITA,IF(O90&lt;=($E90*(1+$D$4)),"HABILITA","NO HABILITA")))</f>
        <v>HABILITA</v>
      </c>
      <c r="R90" s="129">
        <f>'PRECIOS UNITARIOS'!I90</f>
        <v>0</v>
      </c>
      <c r="S90" s="251">
        <f>'EV TECNICA'!Q90</f>
        <v>0</v>
      </c>
      <c r="T90" s="252" t="str">
        <f>+IF(R90=0,"NO OFERTADO",IF(S90="NO CUMPLE", NO HABILITA,IF(R90&lt;=($E90*(1+$D$4)),"HABILITA","NO HABILITA")))</f>
        <v>NO OFERTADO</v>
      </c>
      <c r="U90" s="129">
        <f>'PRECIOS UNITARIOS'!J90</f>
        <v>0</v>
      </c>
      <c r="V90" s="251">
        <f>'EV TECNICA'!S90</f>
        <v>0</v>
      </c>
      <c r="W90" s="252" t="str">
        <f>+IF(U90=0,"NO OFERTADO",IF(V90="NO CUMPLE", NO HABILITA,IF(U90&lt;=($E90*(1+$D$4)),"HABILITA","NO HABILITA")))</f>
        <v>NO OFERTADO</v>
      </c>
      <c r="X90" s="129">
        <f>'PRECIOS UNITARIOS'!K90</f>
        <v>0</v>
      </c>
      <c r="Y90" s="251">
        <f>'EV TECNICA'!U90</f>
        <v>0</v>
      </c>
      <c r="Z90" s="252" t="str">
        <f>+IF(X90=0,"NO OFERTADO",IF(Y90="NO CUMPLE", NO HABILITA,IF(X90&lt;=($E90*(1+$D$4)),"HABILITA","NO HABILITA")))</f>
        <v>NO OFERTADO</v>
      </c>
      <c r="AA90" s="129">
        <f>'PRECIOS UNITARIOS'!L90</f>
        <v>15000</v>
      </c>
      <c r="AB90" s="251" t="str">
        <f>'EV TECNICA'!W90</f>
        <v xml:space="preserve">CUMPLE </v>
      </c>
      <c r="AC90" s="252" t="str">
        <f>+IF(AA90=0,"NO OFERTADO",IF(AB90="NO CUMPLE", NO HABILITA,IF(AA90&lt;=($E90*(1+$D$4)),"HABILITA","NO HABILITA")))</f>
        <v>HABILITA</v>
      </c>
      <c r="AD90" s="129">
        <f>'PRECIOS UNITARIOS'!M90</f>
        <v>0</v>
      </c>
      <c r="AE90" s="251">
        <f>'EV TECNICA'!Y90</f>
        <v>0</v>
      </c>
      <c r="AF90" s="252" t="str">
        <f>+IF(AD90=0,"NO OFERTADO",IF(AE90="NO CUMPLE", NO HABILITA,IF(AD90&lt;=($E90*(1+$D$4)),"HABILITA","NO HABILITA")))</f>
        <v>NO OFERTADO</v>
      </c>
      <c r="AG90" s="129">
        <f>'PRECIOS UNITARIOS'!N90</f>
        <v>0</v>
      </c>
      <c r="AH90" s="251">
        <f>'EV TECNICA'!AA90</f>
        <v>0</v>
      </c>
      <c r="AI90" s="252" t="str">
        <f>+IF(AG90=0,"NO OFERTADO",IF(AH90="NO CUMPLE", NO HABILITA,IF(AG90&lt;=($E90*(1+$D$4)),"HABILITA","NO HABILITA")))</f>
        <v>NO OFERTADO</v>
      </c>
      <c r="AJ90" s="129">
        <f>'PRECIOS UNITARIOS'!O90</f>
        <v>0</v>
      </c>
      <c r="AK90" s="251">
        <f>'EV TECNICA'!AC90</f>
        <v>0</v>
      </c>
      <c r="AL90" s="252" t="str">
        <f>+IF(AJ90=0,"NO OFERTADO",IF(AK90="NO CUMPLE", NO HABILITA,IF(AJ90&lt;=($E90*(1+$D$4)),"HABILITA","NO HABILITA")))</f>
        <v>NO OFERTADO</v>
      </c>
      <c r="AM90" s="129">
        <f>'PRECIOS UNITARIOS'!P90</f>
        <v>0</v>
      </c>
      <c r="AN90" s="251">
        <f>'EV TECNICA'!AE90</f>
        <v>0</v>
      </c>
      <c r="AO90" s="252" t="str">
        <f>+IF(AM90=0,"NO OFERTADO",IF(AN90="NO CUMPLE", NO HABILITA,IF(AM90&lt;=($E90*(1+$D$4)),"HABILITA","NO HABILITA")))</f>
        <v>NO OFERTADO</v>
      </c>
      <c r="AP90" s="129">
        <f>'PRECIOS UNITARIOS'!Q90</f>
        <v>15840</v>
      </c>
      <c r="AQ90" s="251" t="str">
        <f>'EV TECNICA'!AG90</f>
        <v>CUMPLE</v>
      </c>
      <c r="AR90" s="252" t="str">
        <f>+IF(AP90=0,"NO OFERTADO",IF(AQ90="NO CUMPLE", NO HABILITA,IF(AP90&lt;=($E90*(1+$D$4)),"HABILITA","NO HABILITA")))</f>
        <v>HABILITA</v>
      </c>
      <c r="AS90" s="129">
        <f>'PRECIOS UNITARIOS'!R90</f>
        <v>0</v>
      </c>
      <c r="AT90" s="251">
        <f>'EV TECNICA'!AI90</f>
        <v>0</v>
      </c>
      <c r="AU90" s="252" t="str">
        <f>+IF(AS90=0,"NO OFERTADO",IF(AT90="NO CUMPLE", NO HABILITA,IF(AS90&lt;=($E90*(1+$D$4)),"HABILITA","NO HABILITA")))</f>
        <v>NO OFERTADO</v>
      </c>
      <c r="AV90" s="129">
        <f>'PRECIOS UNITARIOS'!S90</f>
        <v>0</v>
      </c>
      <c r="AW90" s="251">
        <f>'EV TECNICA'!AK90</f>
        <v>0</v>
      </c>
      <c r="AX90" s="252" t="str">
        <f>+IF(AV90=0,"NO OFERTADO",IF(AW90="NO CUMPLE", NO HABILITA,IF(AV90&lt;=($E90*(1+$D$4)),"HABILITA","NO HABILITA")))</f>
        <v>NO OFERTADO</v>
      </c>
      <c r="AY90" s="129">
        <f>'PRECIOS UNITARIOS'!T90</f>
        <v>0</v>
      </c>
      <c r="AZ90" s="251">
        <f>'EV TECNICA'!AM90</f>
        <v>0</v>
      </c>
      <c r="BA90" s="252" t="str">
        <f>+IF(AY90=0,"NO OFERTADO",IF(AZ90="NO CUMPLE", NO HABILITA,IF(AY90&lt;=($E90*(1+$D$4)),"HABILITA","NO HABILITA")))</f>
        <v>NO OFERTADO</v>
      </c>
      <c r="BB90" s="129">
        <f>'PRECIOS UNITARIOS'!U90</f>
        <v>0</v>
      </c>
      <c r="BC90" s="251">
        <f>'EV TECNICA'!AO90</f>
        <v>0</v>
      </c>
      <c r="BD90" s="252" t="str">
        <f>+IF(BB90=0,"NO OFERTADO",IF(BC90="NO CUMPLE", NO HABILITA,IF(BB90&lt;=($E90*(1+$D$4)),"HABILITA","NO HABILITA")))</f>
        <v>NO OFERTADO</v>
      </c>
      <c r="BE90" s="129">
        <f>'PRECIOS UNITARIOS'!V90</f>
        <v>0</v>
      </c>
      <c r="BF90" s="251">
        <f>'EV TECNICA'!AQ90</f>
        <v>0</v>
      </c>
      <c r="BG90" s="252" t="str">
        <f>+IF(BE90=0,"NO OFERTADO",IF(BF90="NO CUMPLE", NO HABILITA,IF(BE90&lt;=($E90*(1+$D$4)),"HABILITA","NO HABILITA")))</f>
        <v>NO OFERTADO</v>
      </c>
      <c r="BH90" s="129">
        <f>'PRECIOS UNITARIOS'!W90</f>
        <v>0</v>
      </c>
      <c r="BI90" s="251">
        <f>'EV TECNICA'!AS90</f>
        <v>0</v>
      </c>
      <c r="BJ90" s="252" t="str">
        <f>+IF(BH90=0,"NO OFERTADO",IF(BI90="NO CUMPLE", NO HABILITA,IF(BH90&lt;=($E90*(1+$D$4)),"HABILITA","NO HABILITA")))</f>
        <v>NO OFERTADO</v>
      </c>
      <c r="BK90" s="129">
        <f>'PRECIOS UNITARIOS'!X90</f>
        <v>0</v>
      </c>
      <c r="BL90" s="251">
        <f>'EV TECNICA'!AU90</f>
        <v>0</v>
      </c>
      <c r="BM90" s="252" t="str">
        <f>+IF(BK90=0,"NO OFERTADO",IF(BL90="NO CUMPLE", NO HABILITA,IF(BK90&lt;=($E90*(1+$D$4)),"HABILITA","NO HABILITA")))</f>
        <v>NO OFERTADO</v>
      </c>
      <c r="BN90" s="129">
        <f>'PRECIOS UNITARIOS'!Y90</f>
        <v>0</v>
      </c>
      <c r="BO90" s="251">
        <f>'EV TECNICA'!AW90</f>
        <v>0</v>
      </c>
      <c r="BP90" s="252" t="str">
        <f>+IF(BN90=0,"NO OFERTADO",IF(BO90="NO CUMPLE", NO HABILITA,IF(BN90&lt;=($E90*(1+$D$4)),"HABILITA","NO HABILITA")))</f>
        <v>NO OFERTADO</v>
      </c>
      <c r="BQ90" s="129">
        <f>'PRECIOS UNITARIOS'!Z90</f>
        <v>0</v>
      </c>
      <c r="BR90" s="251">
        <f>'EV TECNICA'!AY90</f>
        <v>0</v>
      </c>
      <c r="BS90" s="252" t="str">
        <f>+IF(BQ90=0,"NO OFERTADO",IF(BR90="NO CUMPLE", NO HABILITA,IF(BQ90&lt;=($E90*(1+$D$4)),"HABILITA","NO HABILITA")))</f>
        <v>NO OFERTADO</v>
      </c>
      <c r="BT90" s="129">
        <f>'PRECIOS UNITARIOS'!AA90</f>
        <v>14600</v>
      </c>
      <c r="BU90" s="251" t="str">
        <f>'EV TECNICA'!BA90</f>
        <v>CUMPLE</v>
      </c>
      <c r="BV90" s="252" t="str">
        <f>+IF(BT90=0,"NO OFERTADO",IF(BU90="NO CUMPLE", NO HABILITA,IF(BT90&lt;=($E90*(1+$D$4)),"HABILITA","NO HABILITA")))</f>
        <v>HABILITA</v>
      </c>
      <c r="BW90" s="129">
        <f>'PRECIOS UNITARIOS'!AB90</f>
        <v>0</v>
      </c>
      <c r="BX90" s="251">
        <f>'EV TECNICA'!BC90</f>
        <v>0</v>
      </c>
      <c r="BY90" s="252" t="str">
        <f>+IF(BW90=0,"NO OFERTADO",IF(BX90="NO CUMPLE", NO HABILITA,IF(BW90&lt;=($E90*(1+$D$4)),"HABILITA","NO HABILITA")))</f>
        <v>NO OFERTADO</v>
      </c>
      <c r="BZ90" s="129">
        <f>'PRECIOS UNITARIOS'!AC90</f>
        <v>0</v>
      </c>
      <c r="CA90" s="251">
        <f>'EV TECNICA'!BE90</f>
        <v>0</v>
      </c>
      <c r="CB90" s="252" t="str">
        <f>+IF(BZ90=0,"NO OFERTADO",IF(CA90="NO CUMPLE", NO HABILITA,IF(BZ90&lt;=($E90*(1+$D$4)),"HABILITA","NO HABILITA")))</f>
        <v>NO OFERTADO</v>
      </c>
      <c r="CC90" s="129">
        <f>'PRECIOS UNITARIOS'!AD90</f>
        <v>0</v>
      </c>
      <c r="CD90" s="251">
        <f>'EV TECNICA'!BG90</f>
        <v>0</v>
      </c>
      <c r="CE90" s="252" t="str">
        <f>+IF(CC90=0,"NO OFERTADO",IF(CD90="NO CUMPLE", NO HABILITA,IF(CC90&lt;=($E90*(1+$D$4)),"HABILITA","NO HABILITA")))</f>
        <v>NO OFERTADO</v>
      </c>
      <c r="CF90" s="129">
        <f>'PRECIOS UNITARIOS'!AE90</f>
        <v>0</v>
      </c>
      <c r="CG90" s="251">
        <f>'EV TECNICA'!BI90</f>
        <v>0</v>
      </c>
      <c r="CH90" s="252" t="str">
        <f>+IF(CF90=0,"NO OFERTADO",IF(CG90="NO CUMPLE", NO HABILITA,IF(CF90&lt;=($E90*(1+$D$4)),"HABILITA","NO HABILITA")))</f>
        <v>NO OFERTADO</v>
      </c>
    </row>
    <row r="91" spans="1:86" s="40" customFormat="1" ht="38.25" x14ac:dyDescent="0.2">
      <c r="A91" s="103">
        <v>82</v>
      </c>
      <c r="B91" s="202" t="s">
        <v>155</v>
      </c>
      <c r="C91" s="121" t="s">
        <v>156</v>
      </c>
      <c r="D91" s="146">
        <v>1</v>
      </c>
      <c r="E91" s="25">
        <v>1325</v>
      </c>
      <c r="F91" s="129">
        <f>'PRECIOS UNITARIOS'!E91</f>
        <v>1150</v>
      </c>
      <c r="G91" s="251" t="str">
        <f>'EV TECNICA'!I91</f>
        <v>CUMPLE</v>
      </c>
      <c r="H91" s="252" t="str">
        <f>+IF(F91=0,"NO OFERTADO",IF(G91="NO CUMPLE", NO HABILITA,IF(F91&lt;=($E91*(1+$D$4)),"HABILITA","NO HABILITA")))</f>
        <v>HABILITA</v>
      </c>
      <c r="I91" s="129">
        <f>'PRECIOS UNITARIOS'!F91</f>
        <v>0</v>
      </c>
      <c r="J91" s="251">
        <f>'EV TECNICA'!K91</f>
        <v>0</v>
      </c>
      <c r="K91" s="252" t="str">
        <f>+IF(I91=0,"NO OFERTADO",IF(J91="NO CUMPLE", NO HABILITA,IF(I91&lt;=($E91*(1+$D$4)),"HABILITA","NO HABILITA")))</f>
        <v>NO OFERTADO</v>
      </c>
      <c r="L91" s="129">
        <f>'PRECIOS UNITARIOS'!G91</f>
        <v>0</v>
      </c>
      <c r="M91" s="251">
        <f>'EV TECNICA'!M91</f>
        <v>0</v>
      </c>
      <c r="N91" s="252" t="str">
        <f>+IF(L91=0,"NO OFERTADO",IF(M91="NO CUMPLE", NO HABILITA,IF(L91&lt;=($E91*(1+$D$4)),"HABILITA","NO HABILITA")))</f>
        <v>NO OFERTADO</v>
      </c>
      <c r="O91" s="129">
        <f>'PRECIOS UNITARIOS'!H91</f>
        <v>0</v>
      </c>
      <c r="P91" s="251">
        <f>'EV TECNICA'!O91</f>
        <v>0</v>
      </c>
      <c r="Q91" s="252" t="str">
        <f>+IF(O91=0,"NO OFERTADO",IF(P91="NO CUMPLE", NO HABILITA,IF(O91&lt;=($E91*(1+$D$4)),"HABILITA","NO HABILITA")))</f>
        <v>NO OFERTADO</v>
      </c>
      <c r="R91" s="129">
        <f>'PRECIOS UNITARIOS'!I91</f>
        <v>0</v>
      </c>
      <c r="S91" s="251">
        <f>'EV TECNICA'!Q91</f>
        <v>0</v>
      </c>
      <c r="T91" s="252" t="str">
        <f>+IF(R91=0,"NO OFERTADO",IF(S91="NO CUMPLE", NO HABILITA,IF(R91&lt;=($E91*(1+$D$4)),"HABILITA","NO HABILITA")))</f>
        <v>NO OFERTADO</v>
      </c>
      <c r="U91" s="129">
        <f>'PRECIOS UNITARIOS'!J91</f>
        <v>0</v>
      </c>
      <c r="V91" s="251">
        <f>'EV TECNICA'!S91</f>
        <v>0</v>
      </c>
      <c r="W91" s="252" t="str">
        <f>+IF(U91=0,"NO OFERTADO",IF(V91="NO CUMPLE", NO HABILITA,IF(U91&lt;=($E91*(1+$D$4)),"HABILITA","NO HABILITA")))</f>
        <v>NO OFERTADO</v>
      </c>
      <c r="X91" s="129">
        <f>'PRECIOS UNITARIOS'!K91</f>
        <v>0</v>
      </c>
      <c r="Y91" s="251">
        <f>'EV TECNICA'!U91</f>
        <v>0</v>
      </c>
      <c r="Z91" s="252" t="str">
        <f>+IF(X91=0,"NO OFERTADO",IF(Y91="NO CUMPLE", NO HABILITA,IF(X91&lt;=($E91*(1+$D$4)),"HABILITA","NO HABILITA")))</f>
        <v>NO OFERTADO</v>
      </c>
      <c r="AA91" s="129">
        <f>'PRECIOS UNITARIOS'!L91</f>
        <v>0</v>
      </c>
      <c r="AB91" s="251">
        <f>'EV TECNICA'!W91</f>
        <v>0</v>
      </c>
      <c r="AC91" s="252" t="str">
        <f>+IF(AA91=0,"NO OFERTADO",IF(AB91="NO CUMPLE", NO HABILITA,IF(AA91&lt;=($E91*(1+$D$4)),"HABILITA","NO HABILITA")))</f>
        <v>NO OFERTADO</v>
      </c>
      <c r="AD91" s="129">
        <f>'PRECIOS UNITARIOS'!M91</f>
        <v>1364</v>
      </c>
      <c r="AE91" s="251" t="str">
        <f>'EV TECNICA'!Y91</f>
        <v>CUMPLE</v>
      </c>
      <c r="AF91" s="252" t="str">
        <f>+IF(AD91=0,"NO OFERTADO",IF(AE91="NO CUMPLE", NO HABILITA,IF(AD91&lt;=($E91*(1+$D$4)),"HABILITA","NO HABILITA")))</f>
        <v>HABILITA</v>
      </c>
      <c r="AG91" s="129">
        <f>'PRECIOS UNITARIOS'!N91</f>
        <v>0</v>
      </c>
      <c r="AH91" s="251">
        <f>'EV TECNICA'!AA91</f>
        <v>0</v>
      </c>
      <c r="AI91" s="252" t="str">
        <f>+IF(AG91=0,"NO OFERTADO",IF(AH91="NO CUMPLE", NO HABILITA,IF(AG91&lt;=($E91*(1+$D$4)),"HABILITA","NO HABILITA")))</f>
        <v>NO OFERTADO</v>
      </c>
      <c r="AJ91" s="129">
        <f>'PRECIOS UNITARIOS'!O91</f>
        <v>0</v>
      </c>
      <c r="AK91" s="251">
        <f>'EV TECNICA'!AC91</f>
        <v>0</v>
      </c>
      <c r="AL91" s="252" t="str">
        <f>+IF(AJ91=0,"NO OFERTADO",IF(AK91="NO CUMPLE", NO HABILITA,IF(AJ91&lt;=($E91*(1+$D$4)),"HABILITA","NO HABILITA")))</f>
        <v>NO OFERTADO</v>
      </c>
      <c r="AM91" s="129">
        <f>'PRECIOS UNITARIOS'!P91</f>
        <v>0</v>
      </c>
      <c r="AN91" s="251">
        <f>'EV TECNICA'!AE91</f>
        <v>0</v>
      </c>
      <c r="AO91" s="252" t="str">
        <f>+IF(AM91=0,"NO OFERTADO",IF(AN91="NO CUMPLE", NO HABILITA,IF(AM91&lt;=($E91*(1+$D$4)),"HABILITA","NO HABILITA")))</f>
        <v>NO OFERTADO</v>
      </c>
      <c r="AP91" s="129">
        <f>'PRECIOS UNITARIOS'!Q91</f>
        <v>0</v>
      </c>
      <c r="AQ91" s="251">
        <f>'EV TECNICA'!AG91</f>
        <v>0</v>
      </c>
      <c r="AR91" s="252" t="str">
        <f>+IF(AP91=0,"NO OFERTADO",IF(AQ91="NO CUMPLE", NO HABILITA,IF(AP91&lt;=($E91*(1+$D$4)),"HABILITA","NO HABILITA")))</f>
        <v>NO OFERTADO</v>
      </c>
      <c r="AS91" s="129">
        <f>'PRECIOS UNITARIOS'!R91</f>
        <v>1330</v>
      </c>
      <c r="AT91" s="251" t="str">
        <f>'EV TECNICA'!AI91</f>
        <v>CUMPLE</v>
      </c>
      <c r="AU91" s="252" t="str">
        <f>+IF(AS91=0,"NO OFERTADO",IF(AT91="NO CUMPLE", NO HABILITA,IF(AS91&lt;=($E91*(1+$D$4)),"HABILITA","NO HABILITA")))</f>
        <v>HABILITA</v>
      </c>
      <c r="AV91" s="129">
        <f>'PRECIOS UNITARIOS'!S91</f>
        <v>0</v>
      </c>
      <c r="AW91" s="251">
        <f>'EV TECNICA'!AK91</f>
        <v>0</v>
      </c>
      <c r="AX91" s="252" t="str">
        <f>+IF(AV91=0,"NO OFERTADO",IF(AW91="NO CUMPLE", NO HABILITA,IF(AV91&lt;=($E91*(1+$D$4)),"HABILITA","NO HABILITA")))</f>
        <v>NO OFERTADO</v>
      </c>
      <c r="AY91" s="129">
        <f>'PRECIOS UNITARIOS'!T91</f>
        <v>1151</v>
      </c>
      <c r="AZ91" s="251" t="str">
        <f>'EV TECNICA'!AM91</f>
        <v>CUMPLE</v>
      </c>
      <c r="BA91" s="252" t="str">
        <f>+IF(AY91=0,"NO OFERTADO",IF(AZ91="NO CUMPLE", NO HABILITA,IF(AY91&lt;=($E91*(1+$D$4)),"HABILITA","NO HABILITA")))</f>
        <v>HABILITA</v>
      </c>
      <c r="BB91" s="129">
        <f>'PRECIOS UNITARIOS'!U91</f>
        <v>0</v>
      </c>
      <c r="BC91" s="251" t="str">
        <f>'EV TECNICA'!AO91</f>
        <v>NO CUMPLE</v>
      </c>
      <c r="BD91" s="252" t="s">
        <v>606</v>
      </c>
      <c r="BE91" s="129">
        <f>'PRECIOS UNITARIOS'!V91</f>
        <v>0</v>
      </c>
      <c r="BF91" s="251">
        <f>'EV TECNICA'!AQ91</f>
        <v>0</v>
      </c>
      <c r="BG91" s="252" t="str">
        <f>+IF(BE91=0,"NO OFERTADO",IF(BF91="NO CUMPLE", NO HABILITA,IF(BE91&lt;=($E91*(1+$D$4)),"HABILITA","NO HABILITA")))</f>
        <v>NO OFERTADO</v>
      </c>
      <c r="BH91" s="129">
        <f>'PRECIOS UNITARIOS'!W91</f>
        <v>0</v>
      </c>
      <c r="BI91" s="251" t="str">
        <f>'EV TECNICA'!AS91</f>
        <v>NO CUMPLE</v>
      </c>
      <c r="BJ91" s="252" t="s">
        <v>606</v>
      </c>
      <c r="BK91" s="129">
        <f>'PRECIOS UNITARIOS'!X91</f>
        <v>0</v>
      </c>
      <c r="BL91" s="251">
        <f>'EV TECNICA'!AU91</f>
        <v>0</v>
      </c>
      <c r="BM91" s="252" t="str">
        <f>+IF(BK91=0,"NO OFERTADO",IF(BL91="NO CUMPLE", NO HABILITA,IF(BK91&lt;=($E91*(1+$D$4)),"HABILITA","NO HABILITA")))</f>
        <v>NO OFERTADO</v>
      </c>
      <c r="BN91" s="129">
        <f>'PRECIOS UNITARIOS'!Y91</f>
        <v>0</v>
      </c>
      <c r="BO91" s="251">
        <f>'EV TECNICA'!AW91</f>
        <v>0</v>
      </c>
      <c r="BP91" s="252" t="str">
        <f>+IF(BN91=0,"NO OFERTADO",IF(BO91="NO CUMPLE", NO HABILITA,IF(BN91&lt;=($E91*(1+$D$4)),"HABILITA","NO HABILITA")))</f>
        <v>NO OFERTADO</v>
      </c>
      <c r="BQ91" s="129">
        <f>'PRECIOS UNITARIOS'!Z91</f>
        <v>1250</v>
      </c>
      <c r="BR91" s="251" t="str">
        <f>'EV TECNICA'!AY91</f>
        <v>CUMPLE</v>
      </c>
      <c r="BS91" s="252" t="str">
        <f>+IF(BQ91=0,"NO OFERTADO",IF(BR91="NO CUMPLE", NO HABILITA,IF(BQ91&lt;=($E91*(1+$D$4)),"HABILITA","NO HABILITA")))</f>
        <v>HABILITA</v>
      </c>
      <c r="BT91" s="129">
        <f>'PRECIOS UNITARIOS'!AA91</f>
        <v>0</v>
      </c>
      <c r="BU91" s="251">
        <f>'EV TECNICA'!BA91</f>
        <v>0</v>
      </c>
      <c r="BV91" s="252" t="str">
        <f>+IF(BT91=0,"NO OFERTADO",IF(BU91="NO CUMPLE", NO HABILITA,IF(BT91&lt;=($E91*(1+$D$4)),"HABILITA","NO HABILITA")))</f>
        <v>NO OFERTADO</v>
      </c>
      <c r="BW91" s="129">
        <f>'PRECIOS UNITARIOS'!AB91</f>
        <v>0</v>
      </c>
      <c r="BX91" s="251">
        <f>'EV TECNICA'!BC91</f>
        <v>0</v>
      </c>
      <c r="BY91" s="252" t="str">
        <f>+IF(BW91=0,"NO OFERTADO",IF(BX91="NO CUMPLE", NO HABILITA,IF(BW91&lt;=($E91*(1+$D$4)),"HABILITA","NO HABILITA")))</f>
        <v>NO OFERTADO</v>
      </c>
      <c r="BZ91" s="129">
        <f>'PRECIOS UNITARIOS'!AC91</f>
        <v>0</v>
      </c>
      <c r="CA91" s="251">
        <f>'EV TECNICA'!BE91</f>
        <v>0</v>
      </c>
      <c r="CB91" s="252" t="str">
        <f>+IF(BZ91=0,"NO OFERTADO",IF(CA91="NO CUMPLE", NO HABILITA,IF(BZ91&lt;=($E91*(1+$D$4)),"HABILITA","NO HABILITA")))</f>
        <v>NO OFERTADO</v>
      </c>
      <c r="CC91" s="129">
        <f>'PRECIOS UNITARIOS'!AD91</f>
        <v>0</v>
      </c>
      <c r="CD91" s="251">
        <f>'EV TECNICA'!BG91</f>
        <v>0</v>
      </c>
      <c r="CE91" s="252" t="str">
        <f>+IF(CC91=0,"NO OFERTADO",IF(CD91="NO CUMPLE", NO HABILITA,IF(CC91&lt;=($E91*(1+$D$4)),"HABILITA","NO HABILITA")))</f>
        <v>NO OFERTADO</v>
      </c>
      <c r="CF91" s="129">
        <f>'PRECIOS UNITARIOS'!AE91</f>
        <v>0</v>
      </c>
      <c r="CG91" s="251">
        <f>'EV TECNICA'!BI91</f>
        <v>0</v>
      </c>
      <c r="CH91" s="252" t="str">
        <f>+IF(CF91=0,"NO OFERTADO",IF(CG91="NO CUMPLE", NO HABILITA,IF(CF91&lt;=($E91*(1+$D$4)),"HABILITA","NO HABILITA")))</f>
        <v>NO OFERTADO</v>
      </c>
    </row>
    <row r="92" spans="1:86" s="40" customFormat="1" ht="38.25" x14ac:dyDescent="0.2">
      <c r="A92" s="103">
        <v>83</v>
      </c>
      <c r="B92" s="202" t="s">
        <v>157</v>
      </c>
      <c r="C92" s="121" t="s">
        <v>158</v>
      </c>
      <c r="D92" s="146">
        <v>1</v>
      </c>
      <c r="E92" s="25">
        <v>2199.5365000000002</v>
      </c>
      <c r="F92" s="129">
        <f>'PRECIOS UNITARIOS'!E92</f>
        <v>0</v>
      </c>
      <c r="G92" s="251">
        <f>'EV TECNICA'!I92</f>
        <v>0</v>
      </c>
      <c r="H92" s="252" t="str">
        <f>+IF(F92=0,"NO OFERTADO",IF(G92="NO CUMPLE", NO HABILITA,IF(F92&lt;=($E92*(1+$D$4)),"HABILITA","NO HABILITA")))</f>
        <v>NO OFERTADO</v>
      </c>
      <c r="I92" s="129">
        <f>'PRECIOS UNITARIOS'!F92</f>
        <v>0</v>
      </c>
      <c r="J92" s="251">
        <f>'EV TECNICA'!K92</f>
        <v>0</v>
      </c>
      <c r="K92" s="252" t="str">
        <f>+IF(I92=0,"NO OFERTADO",IF(J92="NO CUMPLE", NO HABILITA,IF(I92&lt;=($E92*(1+$D$4)),"HABILITA","NO HABILITA")))</f>
        <v>NO OFERTADO</v>
      </c>
      <c r="L92" s="129">
        <f>'PRECIOS UNITARIOS'!G92</f>
        <v>0</v>
      </c>
      <c r="M92" s="251">
        <f>'EV TECNICA'!M92</f>
        <v>0</v>
      </c>
      <c r="N92" s="252" t="str">
        <f>+IF(L92=0,"NO OFERTADO",IF(M92="NO CUMPLE", NO HABILITA,IF(L92&lt;=($E92*(1+$D$4)),"HABILITA","NO HABILITA")))</f>
        <v>NO OFERTADO</v>
      </c>
      <c r="O92" s="129">
        <f>'PRECIOS UNITARIOS'!H92</f>
        <v>0</v>
      </c>
      <c r="P92" s="251">
        <f>'EV TECNICA'!O92</f>
        <v>0</v>
      </c>
      <c r="Q92" s="252" t="str">
        <f>+IF(O92=0,"NO OFERTADO",IF(P92="NO CUMPLE", NO HABILITA,IF(O92&lt;=($E92*(1+$D$4)),"HABILITA","NO HABILITA")))</f>
        <v>NO OFERTADO</v>
      </c>
      <c r="R92" s="129">
        <f>'PRECIOS UNITARIOS'!I92</f>
        <v>0</v>
      </c>
      <c r="S92" s="251">
        <f>'EV TECNICA'!Q92</f>
        <v>0</v>
      </c>
      <c r="T92" s="252" t="str">
        <f>+IF(R92=0,"NO OFERTADO",IF(S92="NO CUMPLE", NO HABILITA,IF(R92&lt;=($E92*(1+$D$4)),"HABILITA","NO HABILITA")))</f>
        <v>NO OFERTADO</v>
      </c>
      <c r="U92" s="129">
        <f>'PRECIOS UNITARIOS'!J92</f>
        <v>0</v>
      </c>
      <c r="V92" s="251">
        <f>'EV TECNICA'!S92</f>
        <v>0</v>
      </c>
      <c r="W92" s="252" t="str">
        <f>+IF(U92=0,"NO OFERTADO",IF(V92="NO CUMPLE", NO HABILITA,IF(U92&lt;=($E92*(1+$D$4)),"HABILITA","NO HABILITA")))</f>
        <v>NO OFERTADO</v>
      </c>
      <c r="X92" s="129">
        <f>'PRECIOS UNITARIOS'!K92</f>
        <v>0</v>
      </c>
      <c r="Y92" s="251">
        <f>'EV TECNICA'!U92</f>
        <v>0</v>
      </c>
      <c r="Z92" s="252" t="str">
        <f>+IF(X92=0,"NO OFERTADO",IF(Y92="NO CUMPLE", NO HABILITA,IF(X92&lt;=($E92*(1+$D$4)),"HABILITA","NO HABILITA")))</f>
        <v>NO OFERTADO</v>
      </c>
      <c r="AA92" s="129">
        <f>'PRECIOS UNITARIOS'!L92</f>
        <v>0</v>
      </c>
      <c r="AB92" s="251">
        <f>'EV TECNICA'!W92</f>
        <v>0</v>
      </c>
      <c r="AC92" s="252" t="str">
        <f>+IF(AA92=0,"NO OFERTADO",IF(AB92="NO CUMPLE", NO HABILITA,IF(AA92&lt;=($E92*(1+$D$4)),"HABILITA","NO HABILITA")))</f>
        <v>NO OFERTADO</v>
      </c>
      <c r="AD92" s="129">
        <f>'PRECIOS UNITARIOS'!M92</f>
        <v>0</v>
      </c>
      <c r="AE92" s="251">
        <f>'EV TECNICA'!Y92</f>
        <v>0</v>
      </c>
      <c r="AF92" s="252" t="str">
        <f>+IF(AD92=0,"NO OFERTADO",IF(AE92="NO CUMPLE", NO HABILITA,IF(AD92&lt;=($E92*(1+$D$4)),"HABILITA","NO HABILITA")))</f>
        <v>NO OFERTADO</v>
      </c>
      <c r="AG92" s="129">
        <f>'PRECIOS UNITARIOS'!N92</f>
        <v>0</v>
      </c>
      <c r="AH92" s="251">
        <f>'EV TECNICA'!AA92</f>
        <v>0</v>
      </c>
      <c r="AI92" s="252" t="str">
        <f>+IF(AG92=0,"NO OFERTADO",IF(AH92="NO CUMPLE", NO HABILITA,IF(AG92&lt;=($E92*(1+$D$4)),"HABILITA","NO HABILITA")))</f>
        <v>NO OFERTADO</v>
      </c>
      <c r="AJ92" s="129">
        <f>'PRECIOS UNITARIOS'!O92</f>
        <v>0</v>
      </c>
      <c r="AK92" s="251">
        <f>'EV TECNICA'!AC92</f>
        <v>0</v>
      </c>
      <c r="AL92" s="252" t="str">
        <f>+IF(AJ92=0,"NO OFERTADO",IF(AK92="NO CUMPLE", NO HABILITA,IF(AJ92&lt;=($E92*(1+$D$4)),"HABILITA","NO HABILITA")))</f>
        <v>NO OFERTADO</v>
      </c>
      <c r="AM92" s="129">
        <f>'PRECIOS UNITARIOS'!P92</f>
        <v>0</v>
      </c>
      <c r="AN92" s="251">
        <f>'EV TECNICA'!AE92</f>
        <v>0</v>
      </c>
      <c r="AO92" s="252" t="str">
        <f>+IF(AM92=0,"NO OFERTADO",IF(AN92="NO CUMPLE", NO HABILITA,IF(AM92&lt;=($E92*(1+$D$4)),"HABILITA","NO HABILITA")))</f>
        <v>NO OFERTADO</v>
      </c>
      <c r="AP92" s="129">
        <f>'PRECIOS UNITARIOS'!Q92</f>
        <v>0</v>
      </c>
      <c r="AQ92" s="251">
        <f>'EV TECNICA'!AG92</f>
        <v>0</v>
      </c>
      <c r="AR92" s="252" t="str">
        <f>+IF(AP92=0,"NO OFERTADO",IF(AQ92="NO CUMPLE", NO HABILITA,IF(AP92&lt;=($E92*(1+$D$4)),"HABILITA","NO HABILITA")))</f>
        <v>NO OFERTADO</v>
      </c>
      <c r="AS92" s="129">
        <f>'PRECIOS UNITARIOS'!R92</f>
        <v>0</v>
      </c>
      <c r="AT92" s="251">
        <f>'EV TECNICA'!AI92</f>
        <v>0</v>
      </c>
      <c r="AU92" s="252" t="str">
        <f>+IF(AS92=0,"NO OFERTADO",IF(AT92="NO CUMPLE", NO HABILITA,IF(AS92&lt;=($E92*(1+$D$4)),"HABILITA","NO HABILITA")))</f>
        <v>NO OFERTADO</v>
      </c>
      <c r="AV92" s="129">
        <f>'PRECIOS UNITARIOS'!S92</f>
        <v>0</v>
      </c>
      <c r="AW92" s="251">
        <f>'EV TECNICA'!AK92</f>
        <v>0</v>
      </c>
      <c r="AX92" s="252" t="str">
        <f>+IF(AV92=0,"NO OFERTADO",IF(AW92="NO CUMPLE", NO HABILITA,IF(AV92&lt;=($E92*(1+$D$4)),"HABILITA","NO HABILITA")))</f>
        <v>NO OFERTADO</v>
      </c>
      <c r="AY92" s="129">
        <f>'PRECIOS UNITARIOS'!T92</f>
        <v>0</v>
      </c>
      <c r="AZ92" s="251">
        <f>'EV TECNICA'!AM92</f>
        <v>0</v>
      </c>
      <c r="BA92" s="252" t="str">
        <f>+IF(AY92=0,"NO OFERTADO",IF(AZ92="NO CUMPLE", NO HABILITA,IF(AY92&lt;=($E92*(1+$D$4)),"HABILITA","NO HABILITA")))</f>
        <v>NO OFERTADO</v>
      </c>
      <c r="BB92" s="129">
        <f>'PRECIOS UNITARIOS'!U92</f>
        <v>0</v>
      </c>
      <c r="BC92" s="251">
        <f>'EV TECNICA'!AO92</f>
        <v>0</v>
      </c>
      <c r="BD92" s="252" t="str">
        <f>+IF(BB92=0,"NO OFERTADO",IF(BC92="NO CUMPLE", NO HABILITA,IF(BB92&lt;=($E92*(1+$D$4)),"HABILITA","NO HABILITA")))</f>
        <v>NO OFERTADO</v>
      </c>
      <c r="BE92" s="129">
        <f>'PRECIOS UNITARIOS'!V92</f>
        <v>0</v>
      </c>
      <c r="BF92" s="251">
        <f>'EV TECNICA'!AQ92</f>
        <v>0</v>
      </c>
      <c r="BG92" s="252" t="str">
        <f>+IF(BE92=0,"NO OFERTADO",IF(BF92="NO CUMPLE", NO HABILITA,IF(BE92&lt;=($E92*(1+$D$4)),"HABILITA","NO HABILITA")))</f>
        <v>NO OFERTADO</v>
      </c>
      <c r="BH92" s="129">
        <f>'PRECIOS UNITARIOS'!W92</f>
        <v>0</v>
      </c>
      <c r="BI92" s="251">
        <f>'EV TECNICA'!AS92</f>
        <v>0</v>
      </c>
      <c r="BJ92" s="252" t="str">
        <f>+IF(BH92=0,"NO OFERTADO",IF(BI92="NO CUMPLE", NO HABILITA,IF(BH92&lt;=($E92*(1+$D$4)),"HABILITA","NO HABILITA")))</f>
        <v>NO OFERTADO</v>
      </c>
      <c r="BK92" s="129">
        <f>'PRECIOS UNITARIOS'!X92</f>
        <v>0</v>
      </c>
      <c r="BL92" s="251">
        <f>'EV TECNICA'!AU92</f>
        <v>0</v>
      </c>
      <c r="BM92" s="252" t="str">
        <f>+IF(BK92=0,"NO OFERTADO",IF(BL92="NO CUMPLE", NO HABILITA,IF(BK92&lt;=($E92*(1+$D$4)),"HABILITA","NO HABILITA")))</f>
        <v>NO OFERTADO</v>
      </c>
      <c r="BN92" s="129">
        <f>'PRECIOS UNITARIOS'!Y92</f>
        <v>0</v>
      </c>
      <c r="BO92" s="251">
        <f>'EV TECNICA'!AW92</f>
        <v>0</v>
      </c>
      <c r="BP92" s="252" t="str">
        <f>+IF(BN92=0,"NO OFERTADO",IF(BO92="NO CUMPLE", NO HABILITA,IF(BN92&lt;=($E92*(1+$D$4)),"HABILITA","NO HABILITA")))</f>
        <v>NO OFERTADO</v>
      </c>
      <c r="BQ92" s="129">
        <f>'PRECIOS UNITARIOS'!Z92</f>
        <v>0</v>
      </c>
      <c r="BR92" s="251">
        <f>'EV TECNICA'!AY92</f>
        <v>0</v>
      </c>
      <c r="BS92" s="252" t="str">
        <f>+IF(BQ92=0,"NO OFERTADO",IF(BR92="NO CUMPLE", NO HABILITA,IF(BQ92&lt;=($E92*(1+$D$4)),"HABILITA","NO HABILITA")))</f>
        <v>NO OFERTADO</v>
      </c>
      <c r="BT92" s="129">
        <f>'PRECIOS UNITARIOS'!AA92</f>
        <v>0</v>
      </c>
      <c r="BU92" s="251">
        <f>'EV TECNICA'!BA92</f>
        <v>0</v>
      </c>
      <c r="BV92" s="252" t="str">
        <f>+IF(BT92=0,"NO OFERTADO",IF(BU92="NO CUMPLE", NO HABILITA,IF(BT92&lt;=($E92*(1+$D$4)),"HABILITA","NO HABILITA")))</f>
        <v>NO OFERTADO</v>
      </c>
      <c r="BW92" s="129">
        <f>'PRECIOS UNITARIOS'!AB92</f>
        <v>0</v>
      </c>
      <c r="BX92" s="251">
        <f>'EV TECNICA'!BC92</f>
        <v>0</v>
      </c>
      <c r="BY92" s="252" t="str">
        <f>+IF(BW92=0,"NO OFERTADO",IF(BX92="NO CUMPLE", NO HABILITA,IF(BW92&lt;=($E92*(1+$D$4)),"HABILITA","NO HABILITA")))</f>
        <v>NO OFERTADO</v>
      </c>
      <c r="BZ92" s="129">
        <f>'PRECIOS UNITARIOS'!AC92</f>
        <v>0</v>
      </c>
      <c r="CA92" s="251">
        <f>'EV TECNICA'!BE92</f>
        <v>0</v>
      </c>
      <c r="CB92" s="252" t="str">
        <f>+IF(BZ92=0,"NO OFERTADO",IF(CA92="NO CUMPLE", NO HABILITA,IF(BZ92&lt;=($E92*(1+$D$4)),"HABILITA","NO HABILITA")))</f>
        <v>NO OFERTADO</v>
      </c>
      <c r="CC92" s="129">
        <f>'PRECIOS UNITARIOS'!AD92</f>
        <v>0</v>
      </c>
      <c r="CD92" s="251">
        <f>'EV TECNICA'!BG92</f>
        <v>0</v>
      </c>
      <c r="CE92" s="252" t="str">
        <f>+IF(CC92=0,"NO OFERTADO",IF(CD92="NO CUMPLE", NO HABILITA,IF(CC92&lt;=($E92*(1+$D$4)),"HABILITA","NO HABILITA")))</f>
        <v>NO OFERTADO</v>
      </c>
      <c r="CF92" s="129">
        <f>'PRECIOS UNITARIOS'!AE92</f>
        <v>0</v>
      </c>
      <c r="CG92" s="251">
        <f>'EV TECNICA'!BI92</f>
        <v>0</v>
      </c>
      <c r="CH92" s="252" t="str">
        <f>+IF(CF92=0,"NO OFERTADO",IF(CG92="NO CUMPLE", NO HABILITA,IF(CF92&lt;=($E92*(1+$D$4)),"HABILITA","NO HABILITA")))</f>
        <v>NO OFERTADO</v>
      </c>
    </row>
    <row r="93" spans="1:86" s="40" customFormat="1" ht="38.25" x14ac:dyDescent="0.2">
      <c r="A93" s="103">
        <v>84</v>
      </c>
      <c r="B93" s="202" t="s">
        <v>159</v>
      </c>
      <c r="C93" s="121" t="s">
        <v>158</v>
      </c>
      <c r="D93" s="146">
        <v>1</v>
      </c>
      <c r="E93" s="25">
        <v>2199.5365000000002</v>
      </c>
      <c r="F93" s="129">
        <f>'PRECIOS UNITARIOS'!E93</f>
        <v>0</v>
      </c>
      <c r="G93" s="251">
        <f>'EV TECNICA'!I93</f>
        <v>0</v>
      </c>
      <c r="H93" s="252" t="str">
        <f>+IF(F93=0,"NO OFERTADO",IF(G93="NO CUMPLE", NO HABILITA,IF(F93&lt;=($E93*(1+$D$4)),"HABILITA","NO HABILITA")))</f>
        <v>NO OFERTADO</v>
      </c>
      <c r="I93" s="129">
        <f>'PRECIOS UNITARIOS'!F93</f>
        <v>0</v>
      </c>
      <c r="J93" s="251">
        <f>'EV TECNICA'!K93</f>
        <v>0</v>
      </c>
      <c r="K93" s="252" t="str">
        <f>+IF(I93=0,"NO OFERTADO",IF(J93="NO CUMPLE", NO HABILITA,IF(I93&lt;=($E93*(1+$D$4)),"HABILITA","NO HABILITA")))</f>
        <v>NO OFERTADO</v>
      </c>
      <c r="L93" s="129">
        <f>'PRECIOS UNITARIOS'!G93</f>
        <v>0</v>
      </c>
      <c r="M93" s="251">
        <f>'EV TECNICA'!M93</f>
        <v>0</v>
      </c>
      <c r="N93" s="252" t="str">
        <f>+IF(L93=0,"NO OFERTADO",IF(M93="NO CUMPLE", NO HABILITA,IF(L93&lt;=($E93*(1+$D$4)),"HABILITA","NO HABILITA")))</f>
        <v>NO OFERTADO</v>
      </c>
      <c r="O93" s="129">
        <f>'PRECIOS UNITARIOS'!H93</f>
        <v>0</v>
      </c>
      <c r="P93" s="251">
        <f>'EV TECNICA'!O93</f>
        <v>0</v>
      </c>
      <c r="Q93" s="252" t="str">
        <f>+IF(O93=0,"NO OFERTADO",IF(P93="NO CUMPLE", NO HABILITA,IF(O93&lt;=($E93*(1+$D$4)),"HABILITA","NO HABILITA")))</f>
        <v>NO OFERTADO</v>
      </c>
      <c r="R93" s="129">
        <f>'PRECIOS UNITARIOS'!I93</f>
        <v>0</v>
      </c>
      <c r="S93" s="251">
        <f>'EV TECNICA'!Q93</f>
        <v>0</v>
      </c>
      <c r="T93" s="252" t="str">
        <f>+IF(R93=0,"NO OFERTADO",IF(S93="NO CUMPLE", NO HABILITA,IF(R93&lt;=($E93*(1+$D$4)),"HABILITA","NO HABILITA")))</f>
        <v>NO OFERTADO</v>
      </c>
      <c r="U93" s="129">
        <f>'PRECIOS UNITARIOS'!J93</f>
        <v>0</v>
      </c>
      <c r="V93" s="251">
        <f>'EV TECNICA'!S93</f>
        <v>0</v>
      </c>
      <c r="W93" s="252" t="str">
        <f>+IF(U93=0,"NO OFERTADO",IF(V93="NO CUMPLE", NO HABILITA,IF(U93&lt;=($E93*(1+$D$4)),"HABILITA","NO HABILITA")))</f>
        <v>NO OFERTADO</v>
      </c>
      <c r="X93" s="129">
        <f>'PRECIOS UNITARIOS'!K93</f>
        <v>0</v>
      </c>
      <c r="Y93" s="251">
        <f>'EV TECNICA'!U93</f>
        <v>0</v>
      </c>
      <c r="Z93" s="252" t="str">
        <f>+IF(X93=0,"NO OFERTADO",IF(Y93="NO CUMPLE", NO HABILITA,IF(X93&lt;=($E93*(1+$D$4)),"HABILITA","NO HABILITA")))</f>
        <v>NO OFERTADO</v>
      </c>
      <c r="AA93" s="129">
        <f>'PRECIOS UNITARIOS'!L93</f>
        <v>0</v>
      </c>
      <c r="AB93" s="251">
        <f>'EV TECNICA'!W93</f>
        <v>0</v>
      </c>
      <c r="AC93" s="252" t="str">
        <f>+IF(AA93=0,"NO OFERTADO",IF(AB93="NO CUMPLE", NO HABILITA,IF(AA93&lt;=($E93*(1+$D$4)),"HABILITA","NO HABILITA")))</f>
        <v>NO OFERTADO</v>
      </c>
      <c r="AD93" s="129">
        <f>'PRECIOS UNITARIOS'!M93</f>
        <v>2625</v>
      </c>
      <c r="AE93" s="251" t="str">
        <f>'EV TECNICA'!Y93</f>
        <v>CUMPLE</v>
      </c>
      <c r="AF93" s="252" t="str">
        <f>+IF(AD93=0,"NO OFERTADO",IF(AE93="NO CUMPLE", NO HABILITA,IF(AD93&lt;=($E93*(1+$D$4)),"HABILITA","NO HABILITA")))</f>
        <v>HABILITA</v>
      </c>
      <c r="AG93" s="129">
        <f>'PRECIOS UNITARIOS'!N93</f>
        <v>0</v>
      </c>
      <c r="AH93" s="251">
        <f>'EV TECNICA'!AA93</f>
        <v>0</v>
      </c>
      <c r="AI93" s="252" t="str">
        <f>+IF(AG93=0,"NO OFERTADO",IF(AH93="NO CUMPLE", NO HABILITA,IF(AG93&lt;=($E93*(1+$D$4)),"HABILITA","NO HABILITA")))</f>
        <v>NO OFERTADO</v>
      </c>
      <c r="AJ93" s="129">
        <f>'PRECIOS UNITARIOS'!O93</f>
        <v>0</v>
      </c>
      <c r="AK93" s="251">
        <f>'EV TECNICA'!AC93</f>
        <v>0</v>
      </c>
      <c r="AL93" s="252" t="str">
        <f>+IF(AJ93=0,"NO OFERTADO",IF(AK93="NO CUMPLE", NO HABILITA,IF(AJ93&lt;=($E93*(1+$D$4)),"HABILITA","NO HABILITA")))</f>
        <v>NO OFERTADO</v>
      </c>
      <c r="AM93" s="129">
        <f>'PRECIOS UNITARIOS'!P93</f>
        <v>0</v>
      </c>
      <c r="AN93" s="251">
        <f>'EV TECNICA'!AE93</f>
        <v>0</v>
      </c>
      <c r="AO93" s="252" t="str">
        <f>+IF(AM93=0,"NO OFERTADO",IF(AN93="NO CUMPLE", NO HABILITA,IF(AM93&lt;=($E93*(1+$D$4)),"HABILITA","NO HABILITA")))</f>
        <v>NO OFERTADO</v>
      </c>
      <c r="AP93" s="129">
        <f>'PRECIOS UNITARIOS'!Q93</f>
        <v>0</v>
      </c>
      <c r="AQ93" s="251">
        <f>'EV TECNICA'!AG93</f>
        <v>0</v>
      </c>
      <c r="AR93" s="252" t="str">
        <f>+IF(AP93=0,"NO OFERTADO",IF(AQ93="NO CUMPLE", NO HABILITA,IF(AP93&lt;=($E93*(1+$D$4)),"HABILITA","NO HABILITA")))</f>
        <v>NO OFERTADO</v>
      </c>
      <c r="AS93" s="129">
        <f>'PRECIOS UNITARIOS'!R93</f>
        <v>0</v>
      </c>
      <c r="AT93" s="251">
        <f>'EV TECNICA'!AI93</f>
        <v>0</v>
      </c>
      <c r="AU93" s="252" t="str">
        <f>+IF(AS93=0,"NO OFERTADO",IF(AT93="NO CUMPLE", NO HABILITA,IF(AS93&lt;=($E93*(1+$D$4)),"HABILITA","NO HABILITA")))</f>
        <v>NO OFERTADO</v>
      </c>
      <c r="AV93" s="129">
        <f>'PRECIOS UNITARIOS'!S93</f>
        <v>0</v>
      </c>
      <c r="AW93" s="251">
        <f>'EV TECNICA'!AK93</f>
        <v>0</v>
      </c>
      <c r="AX93" s="252" t="str">
        <f>+IF(AV93=0,"NO OFERTADO",IF(AW93="NO CUMPLE", NO HABILITA,IF(AV93&lt;=($E93*(1+$D$4)),"HABILITA","NO HABILITA")))</f>
        <v>NO OFERTADO</v>
      </c>
      <c r="AY93" s="129">
        <f>'PRECIOS UNITARIOS'!T93</f>
        <v>0</v>
      </c>
      <c r="AZ93" s="251">
        <f>'EV TECNICA'!AM93</f>
        <v>0</v>
      </c>
      <c r="BA93" s="252" t="str">
        <f>+IF(AY93=0,"NO OFERTADO",IF(AZ93="NO CUMPLE", NO HABILITA,IF(AY93&lt;=($E93*(1+$D$4)),"HABILITA","NO HABILITA")))</f>
        <v>NO OFERTADO</v>
      </c>
      <c r="BB93" s="129">
        <f>'PRECIOS UNITARIOS'!U93</f>
        <v>0</v>
      </c>
      <c r="BC93" s="251">
        <f>'EV TECNICA'!AO93</f>
        <v>0</v>
      </c>
      <c r="BD93" s="252" t="str">
        <f>+IF(BB93=0,"NO OFERTADO",IF(BC93="NO CUMPLE", NO HABILITA,IF(BB93&lt;=($E93*(1+$D$4)),"HABILITA","NO HABILITA")))</f>
        <v>NO OFERTADO</v>
      </c>
      <c r="BE93" s="129">
        <f>'PRECIOS UNITARIOS'!V93</f>
        <v>0</v>
      </c>
      <c r="BF93" s="251">
        <f>'EV TECNICA'!AQ93</f>
        <v>0</v>
      </c>
      <c r="BG93" s="252" t="str">
        <f>+IF(BE93=0,"NO OFERTADO",IF(BF93="NO CUMPLE", NO HABILITA,IF(BE93&lt;=($E93*(1+$D$4)),"HABILITA","NO HABILITA")))</f>
        <v>NO OFERTADO</v>
      </c>
      <c r="BH93" s="129">
        <f>'PRECIOS UNITARIOS'!W93</f>
        <v>0</v>
      </c>
      <c r="BI93" s="251">
        <f>'EV TECNICA'!AS93</f>
        <v>0</v>
      </c>
      <c r="BJ93" s="252" t="str">
        <f>+IF(BH93=0,"NO OFERTADO",IF(BI93="NO CUMPLE", NO HABILITA,IF(BH93&lt;=($E93*(1+$D$4)),"HABILITA","NO HABILITA")))</f>
        <v>NO OFERTADO</v>
      </c>
      <c r="BK93" s="129">
        <f>'PRECIOS UNITARIOS'!X93</f>
        <v>0</v>
      </c>
      <c r="BL93" s="251">
        <f>'EV TECNICA'!AU93</f>
        <v>0</v>
      </c>
      <c r="BM93" s="252" t="str">
        <f>+IF(BK93=0,"NO OFERTADO",IF(BL93="NO CUMPLE", NO HABILITA,IF(BK93&lt;=($E93*(1+$D$4)),"HABILITA","NO HABILITA")))</f>
        <v>NO OFERTADO</v>
      </c>
      <c r="BN93" s="129">
        <f>'PRECIOS UNITARIOS'!Y93</f>
        <v>0</v>
      </c>
      <c r="BO93" s="251">
        <f>'EV TECNICA'!AW93</f>
        <v>0</v>
      </c>
      <c r="BP93" s="252" t="str">
        <f>+IF(BN93=0,"NO OFERTADO",IF(BO93="NO CUMPLE", NO HABILITA,IF(BN93&lt;=($E93*(1+$D$4)),"HABILITA","NO HABILITA")))</f>
        <v>NO OFERTADO</v>
      </c>
      <c r="BQ93" s="129">
        <f>'PRECIOS UNITARIOS'!Z93</f>
        <v>0</v>
      </c>
      <c r="BR93" s="251">
        <f>'EV TECNICA'!AY93</f>
        <v>0</v>
      </c>
      <c r="BS93" s="252" t="str">
        <f>+IF(BQ93=0,"NO OFERTADO",IF(BR93="NO CUMPLE", NO HABILITA,IF(BQ93&lt;=($E93*(1+$D$4)),"HABILITA","NO HABILITA")))</f>
        <v>NO OFERTADO</v>
      </c>
      <c r="BT93" s="129">
        <f>'PRECIOS UNITARIOS'!AA93</f>
        <v>0</v>
      </c>
      <c r="BU93" s="251">
        <f>'EV TECNICA'!BA93</f>
        <v>0</v>
      </c>
      <c r="BV93" s="252" t="str">
        <f>+IF(BT93=0,"NO OFERTADO",IF(BU93="NO CUMPLE", NO HABILITA,IF(BT93&lt;=($E93*(1+$D$4)),"HABILITA","NO HABILITA")))</f>
        <v>NO OFERTADO</v>
      </c>
      <c r="BW93" s="129">
        <f>'PRECIOS UNITARIOS'!AB93</f>
        <v>0</v>
      </c>
      <c r="BX93" s="251">
        <f>'EV TECNICA'!BC93</f>
        <v>0</v>
      </c>
      <c r="BY93" s="252" t="str">
        <f>+IF(BW93=0,"NO OFERTADO",IF(BX93="NO CUMPLE", NO HABILITA,IF(BW93&lt;=($E93*(1+$D$4)),"HABILITA","NO HABILITA")))</f>
        <v>NO OFERTADO</v>
      </c>
      <c r="BZ93" s="129">
        <f>'PRECIOS UNITARIOS'!AC93</f>
        <v>0</v>
      </c>
      <c r="CA93" s="251">
        <f>'EV TECNICA'!BE93</f>
        <v>0</v>
      </c>
      <c r="CB93" s="252" t="str">
        <f>+IF(BZ93=0,"NO OFERTADO",IF(CA93="NO CUMPLE", NO HABILITA,IF(BZ93&lt;=($E93*(1+$D$4)),"HABILITA","NO HABILITA")))</f>
        <v>NO OFERTADO</v>
      </c>
      <c r="CC93" s="129">
        <f>'PRECIOS UNITARIOS'!AD93</f>
        <v>0</v>
      </c>
      <c r="CD93" s="251">
        <f>'EV TECNICA'!BG93</f>
        <v>0</v>
      </c>
      <c r="CE93" s="252" t="str">
        <f>+IF(CC93=0,"NO OFERTADO",IF(CD93="NO CUMPLE", NO HABILITA,IF(CC93&lt;=($E93*(1+$D$4)),"HABILITA","NO HABILITA")))</f>
        <v>NO OFERTADO</v>
      </c>
      <c r="CF93" s="129">
        <f>'PRECIOS UNITARIOS'!AE93</f>
        <v>0</v>
      </c>
      <c r="CG93" s="251">
        <f>'EV TECNICA'!BI93</f>
        <v>0</v>
      </c>
      <c r="CH93" s="252" t="str">
        <f>+IF(CF93=0,"NO OFERTADO",IF(CG93="NO CUMPLE", NO HABILITA,IF(CF93&lt;=($E93*(1+$D$4)),"HABILITA","NO HABILITA")))</f>
        <v>NO OFERTADO</v>
      </c>
    </row>
    <row r="94" spans="1:86" s="40" customFormat="1" ht="38.25" x14ac:dyDescent="0.2">
      <c r="A94" s="103">
        <v>85</v>
      </c>
      <c r="B94" s="202" t="s">
        <v>160</v>
      </c>
      <c r="C94" s="121" t="s">
        <v>158</v>
      </c>
      <c r="D94" s="146">
        <v>1</v>
      </c>
      <c r="E94" s="25">
        <v>2199.5365000000002</v>
      </c>
      <c r="F94" s="129">
        <f>'PRECIOS UNITARIOS'!E94</f>
        <v>0</v>
      </c>
      <c r="G94" s="251">
        <f>'EV TECNICA'!I94</f>
        <v>0</v>
      </c>
      <c r="H94" s="252" t="str">
        <f>+IF(F94=0,"NO OFERTADO",IF(G94="NO CUMPLE", NO HABILITA,IF(F94&lt;=($E94*(1+$D$4)),"HABILITA","NO HABILITA")))</f>
        <v>NO OFERTADO</v>
      </c>
      <c r="I94" s="129">
        <f>'PRECIOS UNITARIOS'!F94</f>
        <v>0</v>
      </c>
      <c r="J94" s="251">
        <f>'EV TECNICA'!K94</f>
        <v>0</v>
      </c>
      <c r="K94" s="252" t="str">
        <f>+IF(I94=0,"NO OFERTADO",IF(J94="NO CUMPLE", NO HABILITA,IF(I94&lt;=($E94*(1+$D$4)),"HABILITA","NO HABILITA")))</f>
        <v>NO OFERTADO</v>
      </c>
      <c r="L94" s="129">
        <f>'PRECIOS UNITARIOS'!G94</f>
        <v>0</v>
      </c>
      <c r="M94" s="251">
        <f>'EV TECNICA'!M94</f>
        <v>0</v>
      </c>
      <c r="N94" s="252" t="str">
        <f>+IF(L94=0,"NO OFERTADO",IF(M94="NO CUMPLE", NO HABILITA,IF(L94&lt;=($E94*(1+$D$4)),"HABILITA","NO HABILITA")))</f>
        <v>NO OFERTADO</v>
      </c>
      <c r="O94" s="129">
        <f>'PRECIOS UNITARIOS'!H94</f>
        <v>0</v>
      </c>
      <c r="P94" s="251">
        <f>'EV TECNICA'!O94</f>
        <v>0</v>
      </c>
      <c r="Q94" s="252" t="str">
        <f>+IF(O94=0,"NO OFERTADO",IF(P94="NO CUMPLE", NO HABILITA,IF(O94&lt;=($E94*(1+$D$4)),"HABILITA","NO HABILITA")))</f>
        <v>NO OFERTADO</v>
      </c>
      <c r="R94" s="129">
        <f>'PRECIOS UNITARIOS'!I94</f>
        <v>0</v>
      </c>
      <c r="S94" s="251">
        <f>'EV TECNICA'!Q94</f>
        <v>0</v>
      </c>
      <c r="T94" s="252" t="str">
        <f>+IF(R94=0,"NO OFERTADO",IF(S94="NO CUMPLE", NO HABILITA,IF(R94&lt;=($E94*(1+$D$4)),"HABILITA","NO HABILITA")))</f>
        <v>NO OFERTADO</v>
      </c>
      <c r="U94" s="129">
        <f>'PRECIOS UNITARIOS'!J94</f>
        <v>0</v>
      </c>
      <c r="V94" s="251">
        <f>'EV TECNICA'!S94</f>
        <v>0</v>
      </c>
      <c r="W94" s="252" t="str">
        <f>+IF(U94=0,"NO OFERTADO",IF(V94="NO CUMPLE", NO HABILITA,IF(U94&lt;=($E94*(1+$D$4)),"HABILITA","NO HABILITA")))</f>
        <v>NO OFERTADO</v>
      </c>
      <c r="X94" s="129">
        <f>'PRECIOS UNITARIOS'!K94</f>
        <v>0</v>
      </c>
      <c r="Y94" s="251">
        <f>'EV TECNICA'!U94</f>
        <v>0</v>
      </c>
      <c r="Z94" s="252" t="str">
        <f>+IF(X94=0,"NO OFERTADO",IF(Y94="NO CUMPLE", NO HABILITA,IF(X94&lt;=($E94*(1+$D$4)),"HABILITA","NO HABILITA")))</f>
        <v>NO OFERTADO</v>
      </c>
      <c r="AA94" s="129">
        <f>'PRECIOS UNITARIOS'!L94</f>
        <v>0</v>
      </c>
      <c r="AB94" s="251">
        <f>'EV TECNICA'!W94</f>
        <v>0</v>
      </c>
      <c r="AC94" s="252" t="str">
        <f>+IF(AA94=0,"NO OFERTADO",IF(AB94="NO CUMPLE", NO HABILITA,IF(AA94&lt;=($E94*(1+$D$4)),"HABILITA","NO HABILITA")))</f>
        <v>NO OFERTADO</v>
      </c>
      <c r="AD94" s="129">
        <f>'PRECIOS UNITARIOS'!M94</f>
        <v>2625</v>
      </c>
      <c r="AE94" s="251" t="str">
        <f>'EV TECNICA'!Y94</f>
        <v>CUMPLE</v>
      </c>
      <c r="AF94" s="252" t="str">
        <f>+IF(AD94=0,"NO OFERTADO",IF(AE94="NO CUMPLE", NO HABILITA,IF(AD94&lt;=($E94*(1+$D$4)),"HABILITA","NO HABILITA")))</f>
        <v>HABILITA</v>
      </c>
      <c r="AG94" s="129">
        <f>'PRECIOS UNITARIOS'!N94</f>
        <v>0</v>
      </c>
      <c r="AH94" s="251">
        <f>'EV TECNICA'!AA94</f>
        <v>0</v>
      </c>
      <c r="AI94" s="252" t="str">
        <f>+IF(AG94=0,"NO OFERTADO",IF(AH94="NO CUMPLE", NO HABILITA,IF(AG94&lt;=($E94*(1+$D$4)),"HABILITA","NO HABILITA")))</f>
        <v>NO OFERTADO</v>
      </c>
      <c r="AJ94" s="129">
        <f>'PRECIOS UNITARIOS'!O94</f>
        <v>0</v>
      </c>
      <c r="AK94" s="251">
        <f>'EV TECNICA'!AC94</f>
        <v>0</v>
      </c>
      <c r="AL94" s="252" t="str">
        <f>+IF(AJ94=0,"NO OFERTADO",IF(AK94="NO CUMPLE", NO HABILITA,IF(AJ94&lt;=($E94*(1+$D$4)),"HABILITA","NO HABILITA")))</f>
        <v>NO OFERTADO</v>
      </c>
      <c r="AM94" s="129">
        <f>'PRECIOS UNITARIOS'!P94</f>
        <v>0</v>
      </c>
      <c r="AN94" s="251">
        <f>'EV TECNICA'!AE94</f>
        <v>0</v>
      </c>
      <c r="AO94" s="252" t="str">
        <f>+IF(AM94=0,"NO OFERTADO",IF(AN94="NO CUMPLE", NO HABILITA,IF(AM94&lt;=($E94*(1+$D$4)),"HABILITA","NO HABILITA")))</f>
        <v>NO OFERTADO</v>
      </c>
      <c r="AP94" s="129">
        <f>'PRECIOS UNITARIOS'!Q94</f>
        <v>0</v>
      </c>
      <c r="AQ94" s="251">
        <f>'EV TECNICA'!AG94</f>
        <v>0</v>
      </c>
      <c r="AR94" s="252" t="str">
        <f>+IF(AP94=0,"NO OFERTADO",IF(AQ94="NO CUMPLE", NO HABILITA,IF(AP94&lt;=($E94*(1+$D$4)),"HABILITA","NO HABILITA")))</f>
        <v>NO OFERTADO</v>
      </c>
      <c r="AS94" s="129">
        <f>'PRECIOS UNITARIOS'!R94</f>
        <v>0</v>
      </c>
      <c r="AT94" s="251">
        <f>'EV TECNICA'!AI94</f>
        <v>0</v>
      </c>
      <c r="AU94" s="252" t="str">
        <f>+IF(AS94=0,"NO OFERTADO",IF(AT94="NO CUMPLE", NO HABILITA,IF(AS94&lt;=($E94*(1+$D$4)),"HABILITA","NO HABILITA")))</f>
        <v>NO OFERTADO</v>
      </c>
      <c r="AV94" s="129">
        <f>'PRECIOS UNITARIOS'!S94</f>
        <v>0</v>
      </c>
      <c r="AW94" s="251">
        <f>'EV TECNICA'!AK94</f>
        <v>0</v>
      </c>
      <c r="AX94" s="252" t="str">
        <f>+IF(AV94=0,"NO OFERTADO",IF(AW94="NO CUMPLE", NO HABILITA,IF(AV94&lt;=($E94*(1+$D$4)),"HABILITA","NO HABILITA")))</f>
        <v>NO OFERTADO</v>
      </c>
      <c r="AY94" s="129">
        <f>'PRECIOS UNITARIOS'!T94</f>
        <v>0</v>
      </c>
      <c r="AZ94" s="251">
        <f>'EV TECNICA'!AM94</f>
        <v>0</v>
      </c>
      <c r="BA94" s="252" t="str">
        <f>+IF(AY94=0,"NO OFERTADO",IF(AZ94="NO CUMPLE", NO HABILITA,IF(AY94&lt;=($E94*(1+$D$4)),"HABILITA","NO HABILITA")))</f>
        <v>NO OFERTADO</v>
      </c>
      <c r="BB94" s="129">
        <f>'PRECIOS UNITARIOS'!U94</f>
        <v>0</v>
      </c>
      <c r="BC94" s="251">
        <f>'EV TECNICA'!AO94</f>
        <v>0</v>
      </c>
      <c r="BD94" s="252" t="str">
        <f>+IF(BB94=0,"NO OFERTADO",IF(BC94="NO CUMPLE", NO HABILITA,IF(BB94&lt;=($E94*(1+$D$4)),"HABILITA","NO HABILITA")))</f>
        <v>NO OFERTADO</v>
      </c>
      <c r="BE94" s="129">
        <f>'PRECIOS UNITARIOS'!V94</f>
        <v>0</v>
      </c>
      <c r="BF94" s="251">
        <f>'EV TECNICA'!AQ94</f>
        <v>0</v>
      </c>
      <c r="BG94" s="252" t="str">
        <f>+IF(BE94=0,"NO OFERTADO",IF(BF94="NO CUMPLE", NO HABILITA,IF(BE94&lt;=($E94*(1+$D$4)),"HABILITA","NO HABILITA")))</f>
        <v>NO OFERTADO</v>
      </c>
      <c r="BH94" s="129">
        <f>'PRECIOS UNITARIOS'!W94</f>
        <v>0</v>
      </c>
      <c r="BI94" s="251">
        <f>'EV TECNICA'!AS94</f>
        <v>0</v>
      </c>
      <c r="BJ94" s="252" t="str">
        <f>+IF(BH94=0,"NO OFERTADO",IF(BI94="NO CUMPLE", NO HABILITA,IF(BH94&lt;=($E94*(1+$D$4)),"HABILITA","NO HABILITA")))</f>
        <v>NO OFERTADO</v>
      </c>
      <c r="BK94" s="129">
        <f>'PRECIOS UNITARIOS'!X94</f>
        <v>0</v>
      </c>
      <c r="BL94" s="251">
        <f>'EV TECNICA'!AU94</f>
        <v>0</v>
      </c>
      <c r="BM94" s="252" t="str">
        <f>+IF(BK94=0,"NO OFERTADO",IF(BL94="NO CUMPLE", NO HABILITA,IF(BK94&lt;=($E94*(1+$D$4)),"HABILITA","NO HABILITA")))</f>
        <v>NO OFERTADO</v>
      </c>
      <c r="BN94" s="129">
        <f>'PRECIOS UNITARIOS'!Y94</f>
        <v>0</v>
      </c>
      <c r="BO94" s="251">
        <f>'EV TECNICA'!AW94</f>
        <v>0</v>
      </c>
      <c r="BP94" s="252" t="str">
        <f>+IF(BN94=0,"NO OFERTADO",IF(BO94="NO CUMPLE", NO HABILITA,IF(BN94&lt;=($E94*(1+$D$4)),"HABILITA","NO HABILITA")))</f>
        <v>NO OFERTADO</v>
      </c>
      <c r="BQ94" s="129">
        <f>'PRECIOS UNITARIOS'!Z94</f>
        <v>0</v>
      </c>
      <c r="BR94" s="251">
        <f>'EV TECNICA'!AY94</f>
        <v>0</v>
      </c>
      <c r="BS94" s="252" t="str">
        <f>+IF(BQ94=0,"NO OFERTADO",IF(BR94="NO CUMPLE", NO HABILITA,IF(BQ94&lt;=($E94*(1+$D$4)),"HABILITA","NO HABILITA")))</f>
        <v>NO OFERTADO</v>
      </c>
      <c r="BT94" s="129">
        <f>'PRECIOS UNITARIOS'!AA94</f>
        <v>0</v>
      </c>
      <c r="BU94" s="251">
        <f>'EV TECNICA'!BA94</f>
        <v>0</v>
      </c>
      <c r="BV94" s="252" t="str">
        <f>+IF(BT94=0,"NO OFERTADO",IF(BU94="NO CUMPLE", NO HABILITA,IF(BT94&lt;=($E94*(1+$D$4)),"HABILITA","NO HABILITA")))</f>
        <v>NO OFERTADO</v>
      </c>
      <c r="BW94" s="129">
        <f>'PRECIOS UNITARIOS'!AB94</f>
        <v>0</v>
      </c>
      <c r="BX94" s="251">
        <f>'EV TECNICA'!BC94</f>
        <v>0</v>
      </c>
      <c r="BY94" s="252" t="str">
        <f>+IF(BW94=0,"NO OFERTADO",IF(BX94="NO CUMPLE", NO HABILITA,IF(BW94&lt;=($E94*(1+$D$4)),"HABILITA","NO HABILITA")))</f>
        <v>NO OFERTADO</v>
      </c>
      <c r="BZ94" s="129">
        <f>'PRECIOS UNITARIOS'!AC94</f>
        <v>0</v>
      </c>
      <c r="CA94" s="251">
        <f>'EV TECNICA'!BE94</f>
        <v>0</v>
      </c>
      <c r="CB94" s="252" t="str">
        <f>+IF(BZ94=0,"NO OFERTADO",IF(CA94="NO CUMPLE", NO HABILITA,IF(BZ94&lt;=($E94*(1+$D$4)),"HABILITA","NO HABILITA")))</f>
        <v>NO OFERTADO</v>
      </c>
      <c r="CC94" s="129">
        <f>'PRECIOS UNITARIOS'!AD94</f>
        <v>0</v>
      </c>
      <c r="CD94" s="251">
        <f>'EV TECNICA'!BG94</f>
        <v>0</v>
      </c>
      <c r="CE94" s="252" t="str">
        <f>+IF(CC94=0,"NO OFERTADO",IF(CD94="NO CUMPLE", NO HABILITA,IF(CC94&lt;=($E94*(1+$D$4)),"HABILITA","NO HABILITA")))</f>
        <v>NO OFERTADO</v>
      </c>
      <c r="CF94" s="129">
        <f>'PRECIOS UNITARIOS'!AE94</f>
        <v>0</v>
      </c>
      <c r="CG94" s="251">
        <f>'EV TECNICA'!BI94</f>
        <v>0</v>
      </c>
      <c r="CH94" s="252" t="str">
        <f>+IF(CF94=0,"NO OFERTADO",IF(CG94="NO CUMPLE", NO HABILITA,IF(CF94&lt;=($E94*(1+$D$4)),"HABILITA","NO HABILITA")))</f>
        <v>NO OFERTADO</v>
      </c>
    </row>
    <row r="95" spans="1:86" s="40" customFormat="1" ht="38.25" x14ac:dyDescent="0.2">
      <c r="A95" s="103">
        <v>86</v>
      </c>
      <c r="B95" s="202" t="s">
        <v>161</v>
      </c>
      <c r="C95" s="121" t="s">
        <v>158</v>
      </c>
      <c r="D95" s="146">
        <v>1</v>
      </c>
      <c r="E95" s="25">
        <v>2199.5365000000002</v>
      </c>
      <c r="F95" s="129">
        <f>'PRECIOS UNITARIOS'!E95</f>
        <v>0</v>
      </c>
      <c r="G95" s="251">
        <f>'EV TECNICA'!I95</f>
        <v>0</v>
      </c>
      <c r="H95" s="252" t="str">
        <f>+IF(F95=0,"NO OFERTADO",IF(G95="NO CUMPLE", NO HABILITA,IF(F95&lt;=($E95*(1+$D$4)),"HABILITA","NO HABILITA")))</f>
        <v>NO OFERTADO</v>
      </c>
      <c r="I95" s="129">
        <f>'PRECIOS UNITARIOS'!F95</f>
        <v>0</v>
      </c>
      <c r="J95" s="251">
        <f>'EV TECNICA'!K95</f>
        <v>0</v>
      </c>
      <c r="K95" s="252" t="str">
        <f>+IF(I95=0,"NO OFERTADO",IF(J95="NO CUMPLE", NO HABILITA,IF(I95&lt;=($E95*(1+$D$4)),"HABILITA","NO HABILITA")))</f>
        <v>NO OFERTADO</v>
      </c>
      <c r="L95" s="129">
        <f>'PRECIOS UNITARIOS'!G95</f>
        <v>0</v>
      </c>
      <c r="M95" s="251">
        <f>'EV TECNICA'!M95</f>
        <v>0</v>
      </c>
      <c r="N95" s="252" t="str">
        <f>+IF(L95=0,"NO OFERTADO",IF(M95="NO CUMPLE", NO HABILITA,IF(L95&lt;=($E95*(1+$D$4)),"HABILITA","NO HABILITA")))</f>
        <v>NO OFERTADO</v>
      </c>
      <c r="O95" s="129">
        <f>'PRECIOS UNITARIOS'!H95</f>
        <v>0</v>
      </c>
      <c r="P95" s="251">
        <f>'EV TECNICA'!O95</f>
        <v>0</v>
      </c>
      <c r="Q95" s="252" t="str">
        <f>+IF(O95=0,"NO OFERTADO",IF(P95="NO CUMPLE", NO HABILITA,IF(O95&lt;=($E95*(1+$D$4)),"HABILITA","NO HABILITA")))</f>
        <v>NO OFERTADO</v>
      </c>
      <c r="R95" s="129">
        <f>'PRECIOS UNITARIOS'!I95</f>
        <v>0</v>
      </c>
      <c r="S95" s="251">
        <f>'EV TECNICA'!Q95</f>
        <v>0</v>
      </c>
      <c r="T95" s="252" t="str">
        <f>+IF(R95=0,"NO OFERTADO",IF(S95="NO CUMPLE", NO HABILITA,IF(R95&lt;=($E95*(1+$D$4)),"HABILITA","NO HABILITA")))</f>
        <v>NO OFERTADO</v>
      </c>
      <c r="U95" s="129">
        <f>'PRECIOS UNITARIOS'!J95</f>
        <v>0</v>
      </c>
      <c r="V95" s="251">
        <f>'EV TECNICA'!S95</f>
        <v>0</v>
      </c>
      <c r="W95" s="252" t="str">
        <f>+IF(U95=0,"NO OFERTADO",IF(V95="NO CUMPLE", NO HABILITA,IF(U95&lt;=($E95*(1+$D$4)),"HABILITA","NO HABILITA")))</f>
        <v>NO OFERTADO</v>
      </c>
      <c r="X95" s="129">
        <f>'PRECIOS UNITARIOS'!K95</f>
        <v>0</v>
      </c>
      <c r="Y95" s="251">
        <f>'EV TECNICA'!U95</f>
        <v>0</v>
      </c>
      <c r="Z95" s="252" t="str">
        <f>+IF(X95=0,"NO OFERTADO",IF(Y95="NO CUMPLE", NO HABILITA,IF(X95&lt;=($E95*(1+$D$4)),"HABILITA","NO HABILITA")))</f>
        <v>NO OFERTADO</v>
      </c>
      <c r="AA95" s="129">
        <f>'PRECIOS UNITARIOS'!L95</f>
        <v>0</v>
      </c>
      <c r="AB95" s="251">
        <f>'EV TECNICA'!W95</f>
        <v>0</v>
      </c>
      <c r="AC95" s="252" t="str">
        <f>+IF(AA95=0,"NO OFERTADO",IF(AB95="NO CUMPLE", NO HABILITA,IF(AA95&lt;=($E95*(1+$D$4)),"HABILITA","NO HABILITA")))</f>
        <v>NO OFERTADO</v>
      </c>
      <c r="AD95" s="129">
        <f>'PRECIOS UNITARIOS'!M95</f>
        <v>2625</v>
      </c>
      <c r="AE95" s="251" t="str">
        <f>'EV TECNICA'!Y95</f>
        <v>CUMPLE</v>
      </c>
      <c r="AF95" s="252" t="str">
        <f>+IF(AD95=0,"NO OFERTADO",IF(AE95="NO CUMPLE", NO HABILITA,IF(AD95&lt;=($E95*(1+$D$4)),"HABILITA","NO HABILITA")))</f>
        <v>HABILITA</v>
      </c>
      <c r="AG95" s="129">
        <f>'PRECIOS UNITARIOS'!N95</f>
        <v>0</v>
      </c>
      <c r="AH95" s="251">
        <f>'EV TECNICA'!AA95</f>
        <v>0</v>
      </c>
      <c r="AI95" s="252" t="str">
        <f>+IF(AG95=0,"NO OFERTADO",IF(AH95="NO CUMPLE", NO HABILITA,IF(AG95&lt;=($E95*(1+$D$4)),"HABILITA","NO HABILITA")))</f>
        <v>NO OFERTADO</v>
      </c>
      <c r="AJ95" s="129">
        <f>'PRECIOS UNITARIOS'!O95</f>
        <v>0</v>
      </c>
      <c r="AK95" s="251">
        <f>'EV TECNICA'!AC95</f>
        <v>0</v>
      </c>
      <c r="AL95" s="252" t="str">
        <f>+IF(AJ95=0,"NO OFERTADO",IF(AK95="NO CUMPLE", NO HABILITA,IF(AJ95&lt;=($E95*(1+$D$4)),"HABILITA","NO HABILITA")))</f>
        <v>NO OFERTADO</v>
      </c>
      <c r="AM95" s="129">
        <f>'PRECIOS UNITARIOS'!P95</f>
        <v>0</v>
      </c>
      <c r="AN95" s="251">
        <f>'EV TECNICA'!AE95</f>
        <v>0</v>
      </c>
      <c r="AO95" s="252" t="str">
        <f>+IF(AM95=0,"NO OFERTADO",IF(AN95="NO CUMPLE", NO HABILITA,IF(AM95&lt;=($E95*(1+$D$4)),"HABILITA","NO HABILITA")))</f>
        <v>NO OFERTADO</v>
      </c>
      <c r="AP95" s="129">
        <f>'PRECIOS UNITARIOS'!Q95</f>
        <v>0</v>
      </c>
      <c r="AQ95" s="251">
        <f>'EV TECNICA'!AG95</f>
        <v>0</v>
      </c>
      <c r="AR95" s="252" t="str">
        <f>+IF(AP95=0,"NO OFERTADO",IF(AQ95="NO CUMPLE", NO HABILITA,IF(AP95&lt;=($E95*(1+$D$4)),"HABILITA","NO HABILITA")))</f>
        <v>NO OFERTADO</v>
      </c>
      <c r="AS95" s="129">
        <f>'PRECIOS UNITARIOS'!R95</f>
        <v>0</v>
      </c>
      <c r="AT95" s="251">
        <f>'EV TECNICA'!AI95</f>
        <v>0</v>
      </c>
      <c r="AU95" s="252" t="str">
        <f>+IF(AS95=0,"NO OFERTADO",IF(AT95="NO CUMPLE", NO HABILITA,IF(AS95&lt;=($E95*(1+$D$4)),"HABILITA","NO HABILITA")))</f>
        <v>NO OFERTADO</v>
      </c>
      <c r="AV95" s="129">
        <f>'PRECIOS UNITARIOS'!S95</f>
        <v>0</v>
      </c>
      <c r="AW95" s="251">
        <f>'EV TECNICA'!AK95</f>
        <v>0</v>
      </c>
      <c r="AX95" s="252" t="str">
        <f>+IF(AV95=0,"NO OFERTADO",IF(AW95="NO CUMPLE", NO HABILITA,IF(AV95&lt;=($E95*(1+$D$4)),"HABILITA","NO HABILITA")))</f>
        <v>NO OFERTADO</v>
      </c>
      <c r="AY95" s="129">
        <f>'PRECIOS UNITARIOS'!T95</f>
        <v>0</v>
      </c>
      <c r="AZ95" s="251">
        <f>'EV TECNICA'!AM95</f>
        <v>0</v>
      </c>
      <c r="BA95" s="252" t="str">
        <f>+IF(AY95=0,"NO OFERTADO",IF(AZ95="NO CUMPLE", NO HABILITA,IF(AY95&lt;=($E95*(1+$D$4)),"HABILITA","NO HABILITA")))</f>
        <v>NO OFERTADO</v>
      </c>
      <c r="BB95" s="129">
        <f>'PRECIOS UNITARIOS'!U95</f>
        <v>0</v>
      </c>
      <c r="BC95" s="251">
        <f>'EV TECNICA'!AO95</f>
        <v>0</v>
      </c>
      <c r="BD95" s="252" t="str">
        <f>+IF(BB95=0,"NO OFERTADO",IF(BC95="NO CUMPLE", NO HABILITA,IF(BB95&lt;=($E95*(1+$D$4)),"HABILITA","NO HABILITA")))</f>
        <v>NO OFERTADO</v>
      </c>
      <c r="BE95" s="129">
        <f>'PRECIOS UNITARIOS'!V95</f>
        <v>0</v>
      </c>
      <c r="BF95" s="251">
        <f>'EV TECNICA'!AQ95</f>
        <v>0</v>
      </c>
      <c r="BG95" s="252" t="str">
        <f>+IF(BE95=0,"NO OFERTADO",IF(BF95="NO CUMPLE", NO HABILITA,IF(BE95&lt;=($E95*(1+$D$4)),"HABILITA","NO HABILITA")))</f>
        <v>NO OFERTADO</v>
      </c>
      <c r="BH95" s="129">
        <f>'PRECIOS UNITARIOS'!W95</f>
        <v>0</v>
      </c>
      <c r="BI95" s="251">
        <f>'EV TECNICA'!AS95</f>
        <v>0</v>
      </c>
      <c r="BJ95" s="252" t="str">
        <f>+IF(BH95=0,"NO OFERTADO",IF(BI95="NO CUMPLE", NO HABILITA,IF(BH95&lt;=($E95*(1+$D$4)),"HABILITA","NO HABILITA")))</f>
        <v>NO OFERTADO</v>
      </c>
      <c r="BK95" s="129">
        <f>'PRECIOS UNITARIOS'!X95</f>
        <v>0</v>
      </c>
      <c r="BL95" s="251">
        <f>'EV TECNICA'!AU95</f>
        <v>0</v>
      </c>
      <c r="BM95" s="252" t="str">
        <f>+IF(BK95=0,"NO OFERTADO",IF(BL95="NO CUMPLE", NO HABILITA,IF(BK95&lt;=($E95*(1+$D$4)),"HABILITA","NO HABILITA")))</f>
        <v>NO OFERTADO</v>
      </c>
      <c r="BN95" s="129">
        <f>'PRECIOS UNITARIOS'!Y95</f>
        <v>0</v>
      </c>
      <c r="BO95" s="251">
        <f>'EV TECNICA'!AW95</f>
        <v>0</v>
      </c>
      <c r="BP95" s="252" t="str">
        <f>+IF(BN95=0,"NO OFERTADO",IF(BO95="NO CUMPLE", NO HABILITA,IF(BN95&lt;=($E95*(1+$D$4)),"HABILITA","NO HABILITA")))</f>
        <v>NO OFERTADO</v>
      </c>
      <c r="BQ95" s="129">
        <f>'PRECIOS UNITARIOS'!Z95</f>
        <v>0</v>
      </c>
      <c r="BR95" s="251">
        <f>'EV TECNICA'!AY95</f>
        <v>0</v>
      </c>
      <c r="BS95" s="252" t="str">
        <f>+IF(BQ95=0,"NO OFERTADO",IF(BR95="NO CUMPLE", NO HABILITA,IF(BQ95&lt;=($E95*(1+$D$4)),"HABILITA","NO HABILITA")))</f>
        <v>NO OFERTADO</v>
      </c>
      <c r="BT95" s="129">
        <f>'PRECIOS UNITARIOS'!AA95</f>
        <v>0</v>
      </c>
      <c r="BU95" s="251">
        <f>'EV TECNICA'!BA95</f>
        <v>0</v>
      </c>
      <c r="BV95" s="252" t="str">
        <f>+IF(BT95=0,"NO OFERTADO",IF(BU95="NO CUMPLE", NO HABILITA,IF(BT95&lt;=($E95*(1+$D$4)),"HABILITA","NO HABILITA")))</f>
        <v>NO OFERTADO</v>
      </c>
      <c r="BW95" s="129">
        <f>'PRECIOS UNITARIOS'!AB95</f>
        <v>0</v>
      </c>
      <c r="BX95" s="251">
        <f>'EV TECNICA'!BC95</f>
        <v>0</v>
      </c>
      <c r="BY95" s="252" t="str">
        <f>+IF(BW95=0,"NO OFERTADO",IF(BX95="NO CUMPLE", NO HABILITA,IF(BW95&lt;=($E95*(1+$D$4)),"HABILITA","NO HABILITA")))</f>
        <v>NO OFERTADO</v>
      </c>
      <c r="BZ95" s="129">
        <f>'PRECIOS UNITARIOS'!AC95</f>
        <v>0</v>
      </c>
      <c r="CA95" s="251">
        <f>'EV TECNICA'!BE95</f>
        <v>0</v>
      </c>
      <c r="CB95" s="252" t="str">
        <f>+IF(BZ95=0,"NO OFERTADO",IF(CA95="NO CUMPLE", NO HABILITA,IF(BZ95&lt;=($E95*(1+$D$4)),"HABILITA","NO HABILITA")))</f>
        <v>NO OFERTADO</v>
      </c>
      <c r="CC95" s="129">
        <f>'PRECIOS UNITARIOS'!AD95</f>
        <v>0</v>
      </c>
      <c r="CD95" s="251">
        <f>'EV TECNICA'!BG95</f>
        <v>0</v>
      </c>
      <c r="CE95" s="252" t="str">
        <f>+IF(CC95=0,"NO OFERTADO",IF(CD95="NO CUMPLE", NO HABILITA,IF(CC95&lt;=($E95*(1+$D$4)),"HABILITA","NO HABILITA")))</f>
        <v>NO OFERTADO</v>
      </c>
      <c r="CF95" s="129">
        <f>'PRECIOS UNITARIOS'!AE95</f>
        <v>0</v>
      </c>
      <c r="CG95" s="251">
        <f>'EV TECNICA'!BI95</f>
        <v>0</v>
      </c>
      <c r="CH95" s="252" t="str">
        <f>+IF(CF95=0,"NO OFERTADO",IF(CG95="NO CUMPLE", NO HABILITA,IF(CF95&lt;=($E95*(1+$D$4)),"HABILITA","NO HABILITA")))</f>
        <v>NO OFERTADO</v>
      </c>
    </row>
    <row r="96" spans="1:86" s="40" customFormat="1" ht="25.5" x14ac:dyDescent="0.2">
      <c r="A96" s="103">
        <v>87</v>
      </c>
      <c r="B96" s="202" t="s">
        <v>162</v>
      </c>
      <c r="C96" s="121" t="s">
        <v>158</v>
      </c>
      <c r="D96" s="146">
        <v>1</v>
      </c>
      <c r="E96" s="25">
        <v>2199.5365000000002</v>
      </c>
      <c r="F96" s="129">
        <f>'PRECIOS UNITARIOS'!E96</f>
        <v>0</v>
      </c>
      <c r="G96" s="251">
        <f>'EV TECNICA'!I96</f>
        <v>0</v>
      </c>
      <c r="H96" s="252" t="str">
        <f>+IF(F96=0,"NO OFERTADO",IF(G96="NO CUMPLE", NO HABILITA,IF(F96&lt;=($E96*(1+$D$4)),"HABILITA","NO HABILITA")))</f>
        <v>NO OFERTADO</v>
      </c>
      <c r="I96" s="129">
        <f>'PRECIOS UNITARIOS'!F96</f>
        <v>0</v>
      </c>
      <c r="J96" s="251">
        <f>'EV TECNICA'!K96</f>
        <v>0</v>
      </c>
      <c r="K96" s="252" t="str">
        <f>+IF(I96=0,"NO OFERTADO",IF(J96="NO CUMPLE", NO HABILITA,IF(I96&lt;=($E96*(1+$D$4)),"HABILITA","NO HABILITA")))</f>
        <v>NO OFERTADO</v>
      </c>
      <c r="L96" s="129">
        <f>'PRECIOS UNITARIOS'!G96</f>
        <v>0</v>
      </c>
      <c r="M96" s="251">
        <f>'EV TECNICA'!M96</f>
        <v>0</v>
      </c>
      <c r="N96" s="252" t="str">
        <f>+IF(L96=0,"NO OFERTADO",IF(M96="NO CUMPLE", NO HABILITA,IF(L96&lt;=($E96*(1+$D$4)),"HABILITA","NO HABILITA")))</f>
        <v>NO OFERTADO</v>
      </c>
      <c r="O96" s="129">
        <f>'PRECIOS UNITARIOS'!H96</f>
        <v>0</v>
      </c>
      <c r="P96" s="251">
        <f>'EV TECNICA'!O96</f>
        <v>0</v>
      </c>
      <c r="Q96" s="252" t="str">
        <f>+IF(O96=0,"NO OFERTADO",IF(P96="NO CUMPLE", NO HABILITA,IF(O96&lt;=($E96*(1+$D$4)),"HABILITA","NO HABILITA")))</f>
        <v>NO OFERTADO</v>
      </c>
      <c r="R96" s="129">
        <f>'PRECIOS UNITARIOS'!I96</f>
        <v>0</v>
      </c>
      <c r="S96" s="251">
        <f>'EV TECNICA'!Q96</f>
        <v>0</v>
      </c>
      <c r="T96" s="252" t="str">
        <f>+IF(R96=0,"NO OFERTADO",IF(S96="NO CUMPLE", NO HABILITA,IF(R96&lt;=($E96*(1+$D$4)),"HABILITA","NO HABILITA")))</f>
        <v>NO OFERTADO</v>
      </c>
      <c r="U96" s="129">
        <f>'PRECIOS UNITARIOS'!J96</f>
        <v>0</v>
      </c>
      <c r="V96" s="251">
        <f>'EV TECNICA'!S96</f>
        <v>0</v>
      </c>
      <c r="W96" s="252" t="str">
        <f>+IF(U96=0,"NO OFERTADO",IF(V96="NO CUMPLE", NO HABILITA,IF(U96&lt;=($E96*(1+$D$4)),"HABILITA","NO HABILITA")))</f>
        <v>NO OFERTADO</v>
      </c>
      <c r="X96" s="129">
        <f>'PRECIOS UNITARIOS'!K96</f>
        <v>0</v>
      </c>
      <c r="Y96" s="251">
        <f>'EV TECNICA'!U96</f>
        <v>0</v>
      </c>
      <c r="Z96" s="252" t="str">
        <f>+IF(X96=0,"NO OFERTADO",IF(Y96="NO CUMPLE", NO HABILITA,IF(X96&lt;=($E96*(1+$D$4)),"HABILITA","NO HABILITA")))</f>
        <v>NO OFERTADO</v>
      </c>
      <c r="AA96" s="129">
        <f>'PRECIOS UNITARIOS'!L96</f>
        <v>0</v>
      </c>
      <c r="AB96" s="251">
        <f>'EV TECNICA'!W96</f>
        <v>0</v>
      </c>
      <c r="AC96" s="252" t="str">
        <f>+IF(AA96=0,"NO OFERTADO",IF(AB96="NO CUMPLE", NO HABILITA,IF(AA96&lt;=($E96*(1+$D$4)),"HABILITA","NO HABILITA")))</f>
        <v>NO OFERTADO</v>
      </c>
      <c r="AD96" s="129">
        <f>'PRECIOS UNITARIOS'!M96</f>
        <v>2625</v>
      </c>
      <c r="AE96" s="251" t="str">
        <f>'EV TECNICA'!Y96</f>
        <v>CUMPLE</v>
      </c>
      <c r="AF96" s="252" t="str">
        <f>+IF(AD96=0,"NO OFERTADO",IF(AE96="NO CUMPLE", NO HABILITA,IF(AD96&lt;=($E96*(1+$D$4)),"HABILITA","NO HABILITA")))</f>
        <v>HABILITA</v>
      </c>
      <c r="AG96" s="129">
        <f>'PRECIOS UNITARIOS'!N96</f>
        <v>0</v>
      </c>
      <c r="AH96" s="251">
        <f>'EV TECNICA'!AA96</f>
        <v>0</v>
      </c>
      <c r="AI96" s="252" t="str">
        <f>+IF(AG96=0,"NO OFERTADO",IF(AH96="NO CUMPLE", NO HABILITA,IF(AG96&lt;=($E96*(1+$D$4)),"HABILITA","NO HABILITA")))</f>
        <v>NO OFERTADO</v>
      </c>
      <c r="AJ96" s="129">
        <f>'PRECIOS UNITARIOS'!O96</f>
        <v>0</v>
      </c>
      <c r="AK96" s="251">
        <f>'EV TECNICA'!AC96</f>
        <v>0</v>
      </c>
      <c r="AL96" s="252" t="str">
        <f>+IF(AJ96=0,"NO OFERTADO",IF(AK96="NO CUMPLE", NO HABILITA,IF(AJ96&lt;=($E96*(1+$D$4)),"HABILITA","NO HABILITA")))</f>
        <v>NO OFERTADO</v>
      </c>
      <c r="AM96" s="129">
        <f>'PRECIOS UNITARIOS'!P96</f>
        <v>0</v>
      </c>
      <c r="AN96" s="251">
        <f>'EV TECNICA'!AE96</f>
        <v>0</v>
      </c>
      <c r="AO96" s="252" t="str">
        <f>+IF(AM96=0,"NO OFERTADO",IF(AN96="NO CUMPLE", NO HABILITA,IF(AM96&lt;=($E96*(1+$D$4)),"HABILITA","NO HABILITA")))</f>
        <v>NO OFERTADO</v>
      </c>
      <c r="AP96" s="129">
        <f>'PRECIOS UNITARIOS'!Q96</f>
        <v>0</v>
      </c>
      <c r="AQ96" s="251">
        <f>'EV TECNICA'!AG96</f>
        <v>0</v>
      </c>
      <c r="AR96" s="252" t="str">
        <f>+IF(AP96=0,"NO OFERTADO",IF(AQ96="NO CUMPLE", NO HABILITA,IF(AP96&lt;=($E96*(1+$D$4)),"HABILITA","NO HABILITA")))</f>
        <v>NO OFERTADO</v>
      </c>
      <c r="AS96" s="129">
        <f>'PRECIOS UNITARIOS'!R96</f>
        <v>0</v>
      </c>
      <c r="AT96" s="251">
        <f>'EV TECNICA'!AI96</f>
        <v>0</v>
      </c>
      <c r="AU96" s="252" t="str">
        <f>+IF(AS96=0,"NO OFERTADO",IF(AT96="NO CUMPLE", NO HABILITA,IF(AS96&lt;=($E96*(1+$D$4)),"HABILITA","NO HABILITA")))</f>
        <v>NO OFERTADO</v>
      </c>
      <c r="AV96" s="129">
        <f>'PRECIOS UNITARIOS'!S96</f>
        <v>0</v>
      </c>
      <c r="AW96" s="251">
        <f>'EV TECNICA'!AK96</f>
        <v>0</v>
      </c>
      <c r="AX96" s="252" t="str">
        <f>+IF(AV96=0,"NO OFERTADO",IF(AW96="NO CUMPLE", NO HABILITA,IF(AV96&lt;=($E96*(1+$D$4)),"HABILITA","NO HABILITA")))</f>
        <v>NO OFERTADO</v>
      </c>
      <c r="AY96" s="129">
        <f>'PRECIOS UNITARIOS'!T96</f>
        <v>0</v>
      </c>
      <c r="AZ96" s="251">
        <f>'EV TECNICA'!AM96</f>
        <v>0</v>
      </c>
      <c r="BA96" s="252" t="str">
        <f>+IF(AY96=0,"NO OFERTADO",IF(AZ96="NO CUMPLE", NO HABILITA,IF(AY96&lt;=($E96*(1+$D$4)),"HABILITA","NO HABILITA")))</f>
        <v>NO OFERTADO</v>
      </c>
      <c r="BB96" s="129">
        <f>'PRECIOS UNITARIOS'!U96</f>
        <v>0</v>
      </c>
      <c r="BC96" s="251">
        <f>'EV TECNICA'!AO96</f>
        <v>0</v>
      </c>
      <c r="BD96" s="252" t="str">
        <f>+IF(BB96=0,"NO OFERTADO",IF(BC96="NO CUMPLE", NO HABILITA,IF(BB96&lt;=($E96*(1+$D$4)),"HABILITA","NO HABILITA")))</f>
        <v>NO OFERTADO</v>
      </c>
      <c r="BE96" s="129">
        <f>'PRECIOS UNITARIOS'!V96</f>
        <v>0</v>
      </c>
      <c r="BF96" s="251">
        <f>'EV TECNICA'!AQ96</f>
        <v>0</v>
      </c>
      <c r="BG96" s="252" t="str">
        <f>+IF(BE96=0,"NO OFERTADO",IF(BF96="NO CUMPLE", NO HABILITA,IF(BE96&lt;=($E96*(1+$D$4)),"HABILITA","NO HABILITA")))</f>
        <v>NO OFERTADO</v>
      </c>
      <c r="BH96" s="129">
        <f>'PRECIOS UNITARIOS'!W96</f>
        <v>0</v>
      </c>
      <c r="BI96" s="251">
        <f>'EV TECNICA'!AS96</f>
        <v>0</v>
      </c>
      <c r="BJ96" s="252" t="str">
        <f>+IF(BH96=0,"NO OFERTADO",IF(BI96="NO CUMPLE", NO HABILITA,IF(BH96&lt;=($E96*(1+$D$4)),"HABILITA","NO HABILITA")))</f>
        <v>NO OFERTADO</v>
      </c>
      <c r="BK96" s="129">
        <f>'PRECIOS UNITARIOS'!X96</f>
        <v>0</v>
      </c>
      <c r="BL96" s="251">
        <f>'EV TECNICA'!AU96</f>
        <v>0</v>
      </c>
      <c r="BM96" s="252" t="str">
        <f>+IF(BK96=0,"NO OFERTADO",IF(BL96="NO CUMPLE", NO HABILITA,IF(BK96&lt;=($E96*(1+$D$4)),"HABILITA","NO HABILITA")))</f>
        <v>NO OFERTADO</v>
      </c>
      <c r="BN96" s="129">
        <f>'PRECIOS UNITARIOS'!Y96</f>
        <v>0</v>
      </c>
      <c r="BO96" s="251">
        <f>'EV TECNICA'!AW96</f>
        <v>0</v>
      </c>
      <c r="BP96" s="252" t="str">
        <f>+IF(BN96=0,"NO OFERTADO",IF(BO96="NO CUMPLE", NO HABILITA,IF(BN96&lt;=($E96*(1+$D$4)),"HABILITA","NO HABILITA")))</f>
        <v>NO OFERTADO</v>
      </c>
      <c r="BQ96" s="129">
        <f>'PRECIOS UNITARIOS'!Z96</f>
        <v>0</v>
      </c>
      <c r="BR96" s="251">
        <f>'EV TECNICA'!AY96</f>
        <v>0</v>
      </c>
      <c r="BS96" s="252" t="str">
        <f>+IF(BQ96=0,"NO OFERTADO",IF(BR96="NO CUMPLE", NO HABILITA,IF(BQ96&lt;=($E96*(1+$D$4)),"HABILITA","NO HABILITA")))</f>
        <v>NO OFERTADO</v>
      </c>
      <c r="BT96" s="129">
        <f>'PRECIOS UNITARIOS'!AA96</f>
        <v>0</v>
      </c>
      <c r="BU96" s="251">
        <f>'EV TECNICA'!BA96</f>
        <v>0</v>
      </c>
      <c r="BV96" s="252" t="str">
        <f>+IF(BT96=0,"NO OFERTADO",IF(BU96="NO CUMPLE", NO HABILITA,IF(BT96&lt;=($E96*(1+$D$4)),"HABILITA","NO HABILITA")))</f>
        <v>NO OFERTADO</v>
      </c>
      <c r="BW96" s="129">
        <f>'PRECIOS UNITARIOS'!AB96</f>
        <v>0</v>
      </c>
      <c r="BX96" s="251">
        <f>'EV TECNICA'!BC96</f>
        <v>0</v>
      </c>
      <c r="BY96" s="252" t="str">
        <f>+IF(BW96=0,"NO OFERTADO",IF(BX96="NO CUMPLE", NO HABILITA,IF(BW96&lt;=($E96*(1+$D$4)),"HABILITA","NO HABILITA")))</f>
        <v>NO OFERTADO</v>
      </c>
      <c r="BZ96" s="129">
        <f>'PRECIOS UNITARIOS'!AC96</f>
        <v>0</v>
      </c>
      <c r="CA96" s="251">
        <f>'EV TECNICA'!BE96</f>
        <v>0</v>
      </c>
      <c r="CB96" s="252" t="str">
        <f>+IF(BZ96=0,"NO OFERTADO",IF(CA96="NO CUMPLE", NO HABILITA,IF(BZ96&lt;=($E96*(1+$D$4)),"HABILITA","NO HABILITA")))</f>
        <v>NO OFERTADO</v>
      </c>
      <c r="CC96" s="129">
        <f>'PRECIOS UNITARIOS'!AD96</f>
        <v>0</v>
      </c>
      <c r="CD96" s="251">
        <f>'EV TECNICA'!BG96</f>
        <v>0</v>
      </c>
      <c r="CE96" s="252" t="str">
        <f>+IF(CC96=0,"NO OFERTADO",IF(CD96="NO CUMPLE", NO HABILITA,IF(CC96&lt;=($E96*(1+$D$4)),"HABILITA","NO HABILITA")))</f>
        <v>NO OFERTADO</v>
      </c>
      <c r="CF96" s="129">
        <f>'PRECIOS UNITARIOS'!AE96</f>
        <v>0</v>
      </c>
      <c r="CG96" s="251">
        <f>'EV TECNICA'!BI96</f>
        <v>0</v>
      </c>
      <c r="CH96" s="252" t="str">
        <f>+IF(CF96=0,"NO OFERTADO",IF(CG96="NO CUMPLE", NO HABILITA,IF(CF96&lt;=($E96*(1+$D$4)),"HABILITA","NO HABILITA")))</f>
        <v>NO OFERTADO</v>
      </c>
    </row>
    <row r="97" spans="1:86" s="40" customFormat="1" ht="25.5" x14ac:dyDescent="0.2">
      <c r="A97" s="103">
        <v>88</v>
      </c>
      <c r="B97" s="202" t="s">
        <v>163</v>
      </c>
      <c r="C97" s="121" t="s">
        <v>158</v>
      </c>
      <c r="D97" s="146">
        <v>1</v>
      </c>
      <c r="E97" s="25">
        <v>2199.5365000000002</v>
      </c>
      <c r="F97" s="129">
        <f>'PRECIOS UNITARIOS'!E97</f>
        <v>0</v>
      </c>
      <c r="G97" s="251">
        <f>'EV TECNICA'!I97</f>
        <v>0</v>
      </c>
      <c r="H97" s="252" t="str">
        <f>+IF(F97=0,"NO OFERTADO",IF(G97="NO CUMPLE", NO HABILITA,IF(F97&lt;=($E97*(1+$D$4)),"HABILITA","NO HABILITA")))</f>
        <v>NO OFERTADO</v>
      </c>
      <c r="I97" s="129">
        <f>'PRECIOS UNITARIOS'!F97</f>
        <v>0</v>
      </c>
      <c r="J97" s="251">
        <f>'EV TECNICA'!K97</f>
        <v>0</v>
      </c>
      <c r="K97" s="252" t="str">
        <f>+IF(I97=0,"NO OFERTADO",IF(J97="NO CUMPLE", NO HABILITA,IF(I97&lt;=($E97*(1+$D$4)),"HABILITA","NO HABILITA")))</f>
        <v>NO OFERTADO</v>
      </c>
      <c r="L97" s="129">
        <f>'PRECIOS UNITARIOS'!G97</f>
        <v>0</v>
      </c>
      <c r="M97" s="251">
        <f>'EV TECNICA'!M97</f>
        <v>0</v>
      </c>
      <c r="N97" s="252" t="str">
        <f>+IF(L97=0,"NO OFERTADO",IF(M97="NO CUMPLE", NO HABILITA,IF(L97&lt;=($E97*(1+$D$4)),"HABILITA","NO HABILITA")))</f>
        <v>NO OFERTADO</v>
      </c>
      <c r="O97" s="129">
        <f>'PRECIOS UNITARIOS'!H97</f>
        <v>0</v>
      </c>
      <c r="P97" s="251">
        <f>'EV TECNICA'!O97</f>
        <v>0</v>
      </c>
      <c r="Q97" s="252" t="str">
        <f>+IF(O97=0,"NO OFERTADO",IF(P97="NO CUMPLE", NO HABILITA,IF(O97&lt;=($E97*(1+$D$4)),"HABILITA","NO HABILITA")))</f>
        <v>NO OFERTADO</v>
      </c>
      <c r="R97" s="129">
        <f>'PRECIOS UNITARIOS'!I97</f>
        <v>0</v>
      </c>
      <c r="S97" s="251">
        <f>'EV TECNICA'!Q97</f>
        <v>0</v>
      </c>
      <c r="T97" s="252" t="str">
        <f>+IF(R97=0,"NO OFERTADO",IF(S97="NO CUMPLE", NO HABILITA,IF(R97&lt;=($E97*(1+$D$4)),"HABILITA","NO HABILITA")))</f>
        <v>NO OFERTADO</v>
      </c>
      <c r="U97" s="129">
        <f>'PRECIOS UNITARIOS'!J97</f>
        <v>0</v>
      </c>
      <c r="V97" s="251">
        <f>'EV TECNICA'!S97</f>
        <v>0</v>
      </c>
      <c r="W97" s="252" t="str">
        <f>+IF(U97=0,"NO OFERTADO",IF(V97="NO CUMPLE", NO HABILITA,IF(U97&lt;=($E97*(1+$D$4)),"HABILITA","NO HABILITA")))</f>
        <v>NO OFERTADO</v>
      </c>
      <c r="X97" s="129">
        <f>'PRECIOS UNITARIOS'!K97</f>
        <v>0</v>
      </c>
      <c r="Y97" s="251">
        <f>'EV TECNICA'!U97</f>
        <v>0</v>
      </c>
      <c r="Z97" s="252" t="str">
        <f>+IF(X97=0,"NO OFERTADO",IF(Y97="NO CUMPLE", NO HABILITA,IF(X97&lt;=($E97*(1+$D$4)),"HABILITA","NO HABILITA")))</f>
        <v>NO OFERTADO</v>
      </c>
      <c r="AA97" s="129">
        <f>'PRECIOS UNITARIOS'!L97</f>
        <v>0</v>
      </c>
      <c r="AB97" s="251">
        <f>'EV TECNICA'!W97</f>
        <v>0</v>
      </c>
      <c r="AC97" s="252" t="str">
        <f>+IF(AA97=0,"NO OFERTADO",IF(AB97="NO CUMPLE", NO HABILITA,IF(AA97&lt;=($E97*(1+$D$4)),"HABILITA","NO HABILITA")))</f>
        <v>NO OFERTADO</v>
      </c>
      <c r="AD97" s="129">
        <f>'PRECIOS UNITARIOS'!M97</f>
        <v>2625</v>
      </c>
      <c r="AE97" s="251" t="str">
        <f>'EV TECNICA'!Y97</f>
        <v>CUMPLE</v>
      </c>
      <c r="AF97" s="252" t="str">
        <f>+IF(AD97=0,"NO OFERTADO",IF(AE97="NO CUMPLE", NO HABILITA,IF(AD97&lt;=($E97*(1+$D$4)),"HABILITA","NO HABILITA")))</f>
        <v>HABILITA</v>
      </c>
      <c r="AG97" s="129">
        <f>'PRECIOS UNITARIOS'!N97</f>
        <v>0</v>
      </c>
      <c r="AH97" s="251">
        <f>'EV TECNICA'!AA97</f>
        <v>0</v>
      </c>
      <c r="AI97" s="252" t="str">
        <f>+IF(AG97=0,"NO OFERTADO",IF(AH97="NO CUMPLE", NO HABILITA,IF(AG97&lt;=($E97*(1+$D$4)),"HABILITA","NO HABILITA")))</f>
        <v>NO OFERTADO</v>
      </c>
      <c r="AJ97" s="129">
        <f>'PRECIOS UNITARIOS'!O97</f>
        <v>0</v>
      </c>
      <c r="AK97" s="251">
        <f>'EV TECNICA'!AC97</f>
        <v>0</v>
      </c>
      <c r="AL97" s="252" t="str">
        <f>+IF(AJ97=0,"NO OFERTADO",IF(AK97="NO CUMPLE", NO HABILITA,IF(AJ97&lt;=($E97*(1+$D$4)),"HABILITA","NO HABILITA")))</f>
        <v>NO OFERTADO</v>
      </c>
      <c r="AM97" s="129">
        <f>'PRECIOS UNITARIOS'!P97</f>
        <v>0</v>
      </c>
      <c r="AN97" s="251">
        <f>'EV TECNICA'!AE97</f>
        <v>0</v>
      </c>
      <c r="AO97" s="252" t="str">
        <f>+IF(AM97=0,"NO OFERTADO",IF(AN97="NO CUMPLE", NO HABILITA,IF(AM97&lt;=($E97*(1+$D$4)),"HABILITA","NO HABILITA")))</f>
        <v>NO OFERTADO</v>
      </c>
      <c r="AP97" s="129">
        <f>'PRECIOS UNITARIOS'!Q97</f>
        <v>0</v>
      </c>
      <c r="AQ97" s="251">
        <f>'EV TECNICA'!AG97</f>
        <v>0</v>
      </c>
      <c r="AR97" s="252" t="str">
        <f>+IF(AP97=0,"NO OFERTADO",IF(AQ97="NO CUMPLE", NO HABILITA,IF(AP97&lt;=($E97*(1+$D$4)),"HABILITA","NO HABILITA")))</f>
        <v>NO OFERTADO</v>
      </c>
      <c r="AS97" s="129">
        <f>'PRECIOS UNITARIOS'!R97</f>
        <v>0</v>
      </c>
      <c r="AT97" s="251">
        <f>'EV TECNICA'!AI97</f>
        <v>0</v>
      </c>
      <c r="AU97" s="252" t="str">
        <f>+IF(AS97=0,"NO OFERTADO",IF(AT97="NO CUMPLE", NO HABILITA,IF(AS97&lt;=($E97*(1+$D$4)),"HABILITA","NO HABILITA")))</f>
        <v>NO OFERTADO</v>
      </c>
      <c r="AV97" s="129">
        <f>'PRECIOS UNITARIOS'!S97</f>
        <v>0</v>
      </c>
      <c r="AW97" s="251">
        <f>'EV TECNICA'!AK97</f>
        <v>0</v>
      </c>
      <c r="AX97" s="252" t="str">
        <f>+IF(AV97=0,"NO OFERTADO",IF(AW97="NO CUMPLE", NO HABILITA,IF(AV97&lt;=($E97*(1+$D$4)),"HABILITA","NO HABILITA")))</f>
        <v>NO OFERTADO</v>
      </c>
      <c r="AY97" s="129">
        <f>'PRECIOS UNITARIOS'!T97</f>
        <v>0</v>
      </c>
      <c r="AZ97" s="251">
        <f>'EV TECNICA'!AM97</f>
        <v>0</v>
      </c>
      <c r="BA97" s="252" t="str">
        <f>+IF(AY97=0,"NO OFERTADO",IF(AZ97="NO CUMPLE", NO HABILITA,IF(AY97&lt;=($E97*(1+$D$4)),"HABILITA","NO HABILITA")))</f>
        <v>NO OFERTADO</v>
      </c>
      <c r="BB97" s="129">
        <f>'PRECIOS UNITARIOS'!U97</f>
        <v>0</v>
      </c>
      <c r="BC97" s="251">
        <f>'EV TECNICA'!AO97</f>
        <v>0</v>
      </c>
      <c r="BD97" s="252" t="str">
        <f>+IF(BB97=0,"NO OFERTADO",IF(BC97="NO CUMPLE", NO HABILITA,IF(BB97&lt;=($E97*(1+$D$4)),"HABILITA","NO HABILITA")))</f>
        <v>NO OFERTADO</v>
      </c>
      <c r="BE97" s="129">
        <f>'PRECIOS UNITARIOS'!V97</f>
        <v>0</v>
      </c>
      <c r="BF97" s="251">
        <f>'EV TECNICA'!AQ97</f>
        <v>0</v>
      </c>
      <c r="BG97" s="252" t="str">
        <f>+IF(BE97=0,"NO OFERTADO",IF(BF97="NO CUMPLE", NO HABILITA,IF(BE97&lt;=($E97*(1+$D$4)),"HABILITA","NO HABILITA")))</f>
        <v>NO OFERTADO</v>
      </c>
      <c r="BH97" s="129">
        <f>'PRECIOS UNITARIOS'!W97</f>
        <v>0</v>
      </c>
      <c r="BI97" s="251">
        <f>'EV TECNICA'!AS97</f>
        <v>0</v>
      </c>
      <c r="BJ97" s="252" t="str">
        <f>+IF(BH97=0,"NO OFERTADO",IF(BI97="NO CUMPLE", NO HABILITA,IF(BH97&lt;=($E97*(1+$D$4)),"HABILITA","NO HABILITA")))</f>
        <v>NO OFERTADO</v>
      </c>
      <c r="BK97" s="129">
        <f>'PRECIOS UNITARIOS'!X97</f>
        <v>0</v>
      </c>
      <c r="BL97" s="251">
        <f>'EV TECNICA'!AU97</f>
        <v>0</v>
      </c>
      <c r="BM97" s="252" t="str">
        <f>+IF(BK97=0,"NO OFERTADO",IF(BL97="NO CUMPLE", NO HABILITA,IF(BK97&lt;=($E97*(1+$D$4)),"HABILITA","NO HABILITA")))</f>
        <v>NO OFERTADO</v>
      </c>
      <c r="BN97" s="129">
        <f>'PRECIOS UNITARIOS'!Y97</f>
        <v>0</v>
      </c>
      <c r="BO97" s="251">
        <f>'EV TECNICA'!AW97</f>
        <v>0</v>
      </c>
      <c r="BP97" s="252" t="str">
        <f>+IF(BN97=0,"NO OFERTADO",IF(BO97="NO CUMPLE", NO HABILITA,IF(BN97&lt;=($E97*(1+$D$4)),"HABILITA","NO HABILITA")))</f>
        <v>NO OFERTADO</v>
      </c>
      <c r="BQ97" s="129">
        <f>'PRECIOS UNITARIOS'!Z97</f>
        <v>0</v>
      </c>
      <c r="BR97" s="251">
        <f>'EV TECNICA'!AY97</f>
        <v>0</v>
      </c>
      <c r="BS97" s="252" t="str">
        <f>+IF(BQ97=0,"NO OFERTADO",IF(BR97="NO CUMPLE", NO HABILITA,IF(BQ97&lt;=($E97*(1+$D$4)),"HABILITA","NO HABILITA")))</f>
        <v>NO OFERTADO</v>
      </c>
      <c r="BT97" s="129">
        <f>'PRECIOS UNITARIOS'!AA97</f>
        <v>0</v>
      </c>
      <c r="BU97" s="251">
        <f>'EV TECNICA'!BA97</f>
        <v>0</v>
      </c>
      <c r="BV97" s="252" t="str">
        <f>+IF(BT97=0,"NO OFERTADO",IF(BU97="NO CUMPLE", NO HABILITA,IF(BT97&lt;=($E97*(1+$D$4)),"HABILITA","NO HABILITA")))</f>
        <v>NO OFERTADO</v>
      </c>
      <c r="BW97" s="129">
        <f>'PRECIOS UNITARIOS'!AB97</f>
        <v>0</v>
      </c>
      <c r="BX97" s="251">
        <f>'EV TECNICA'!BC97</f>
        <v>0</v>
      </c>
      <c r="BY97" s="252" t="str">
        <f>+IF(BW97=0,"NO OFERTADO",IF(BX97="NO CUMPLE", NO HABILITA,IF(BW97&lt;=($E97*(1+$D$4)),"HABILITA","NO HABILITA")))</f>
        <v>NO OFERTADO</v>
      </c>
      <c r="BZ97" s="129">
        <f>'PRECIOS UNITARIOS'!AC97</f>
        <v>0</v>
      </c>
      <c r="CA97" s="251">
        <f>'EV TECNICA'!BE97</f>
        <v>0</v>
      </c>
      <c r="CB97" s="252" t="str">
        <f>+IF(BZ97=0,"NO OFERTADO",IF(CA97="NO CUMPLE", NO HABILITA,IF(BZ97&lt;=($E97*(1+$D$4)),"HABILITA","NO HABILITA")))</f>
        <v>NO OFERTADO</v>
      </c>
      <c r="CC97" s="129">
        <f>'PRECIOS UNITARIOS'!AD97</f>
        <v>0</v>
      </c>
      <c r="CD97" s="251">
        <f>'EV TECNICA'!BG97</f>
        <v>0</v>
      </c>
      <c r="CE97" s="252" t="str">
        <f>+IF(CC97=0,"NO OFERTADO",IF(CD97="NO CUMPLE", NO HABILITA,IF(CC97&lt;=($E97*(1+$D$4)),"HABILITA","NO HABILITA")))</f>
        <v>NO OFERTADO</v>
      </c>
      <c r="CF97" s="129">
        <f>'PRECIOS UNITARIOS'!AE97</f>
        <v>0</v>
      </c>
      <c r="CG97" s="251">
        <f>'EV TECNICA'!BI97</f>
        <v>0</v>
      </c>
      <c r="CH97" s="252" t="str">
        <f>+IF(CF97=0,"NO OFERTADO",IF(CG97="NO CUMPLE", NO HABILITA,IF(CF97&lt;=($E97*(1+$D$4)),"HABILITA","NO HABILITA")))</f>
        <v>NO OFERTADO</v>
      </c>
    </row>
    <row r="98" spans="1:86" s="40" customFormat="1" ht="38.25" x14ac:dyDescent="0.2">
      <c r="A98" s="103">
        <v>89</v>
      </c>
      <c r="B98" s="202" t="s">
        <v>164</v>
      </c>
      <c r="C98" s="121" t="s">
        <v>158</v>
      </c>
      <c r="D98" s="146">
        <v>1</v>
      </c>
      <c r="E98" s="25">
        <v>2199.5365000000002</v>
      </c>
      <c r="F98" s="129">
        <f>'PRECIOS UNITARIOS'!E98</f>
        <v>0</v>
      </c>
      <c r="G98" s="251">
        <f>'EV TECNICA'!I98</f>
        <v>0</v>
      </c>
      <c r="H98" s="252" t="str">
        <f>+IF(F98=0,"NO OFERTADO",IF(G98="NO CUMPLE", NO HABILITA,IF(F98&lt;=($E98*(1+$D$4)),"HABILITA","NO HABILITA")))</f>
        <v>NO OFERTADO</v>
      </c>
      <c r="I98" s="129">
        <f>'PRECIOS UNITARIOS'!F98</f>
        <v>0</v>
      </c>
      <c r="J98" s="251">
        <f>'EV TECNICA'!K98</f>
        <v>0</v>
      </c>
      <c r="K98" s="252" t="str">
        <f>+IF(I98=0,"NO OFERTADO",IF(J98="NO CUMPLE", NO HABILITA,IF(I98&lt;=($E98*(1+$D$4)),"HABILITA","NO HABILITA")))</f>
        <v>NO OFERTADO</v>
      </c>
      <c r="L98" s="129">
        <f>'PRECIOS UNITARIOS'!G98</f>
        <v>0</v>
      </c>
      <c r="M98" s="251">
        <f>'EV TECNICA'!M98</f>
        <v>0</v>
      </c>
      <c r="N98" s="252" t="str">
        <f>+IF(L98=0,"NO OFERTADO",IF(M98="NO CUMPLE", NO HABILITA,IF(L98&lt;=($E98*(1+$D$4)),"HABILITA","NO HABILITA")))</f>
        <v>NO OFERTADO</v>
      </c>
      <c r="O98" s="129">
        <f>'PRECIOS UNITARIOS'!H98</f>
        <v>0</v>
      </c>
      <c r="P98" s="251">
        <f>'EV TECNICA'!O98</f>
        <v>0</v>
      </c>
      <c r="Q98" s="252" t="str">
        <f>+IF(O98=0,"NO OFERTADO",IF(P98="NO CUMPLE", NO HABILITA,IF(O98&lt;=($E98*(1+$D$4)),"HABILITA","NO HABILITA")))</f>
        <v>NO OFERTADO</v>
      </c>
      <c r="R98" s="129">
        <f>'PRECIOS UNITARIOS'!I98</f>
        <v>0</v>
      </c>
      <c r="S98" s="251">
        <f>'EV TECNICA'!Q98</f>
        <v>0</v>
      </c>
      <c r="T98" s="252" t="str">
        <f>+IF(R98=0,"NO OFERTADO",IF(S98="NO CUMPLE", NO HABILITA,IF(R98&lt;=($E98*(1+$D$4)),"HABILITA","NO HABILITA")))</f>
        <v>NO OFERTADO</v>
      </c>
      <c r="U98" s="129">
        <f>'PRECIOS UNITARIOS'!J98</f>
        <v>0</v>
      </c>
      <c r="V98" s="251">
        <f>'EV TECNICA'!S98</f>
        <v>0</v>
      </c>
      <c r="W98" s="252" t="str">
        <f>+IF(U98=0,"NO OFERTADO",IF(V98="NO CUMPLE", NO HABILITA,IF(U98&lt;=($E98*(1+$D$4)),"HABILITA","NO HABILITA")))</f>
        <v>NO OFERTADO</v>
      </c>
      <c r="X98" s="129">
        <f>'PRECIOS UNITARIOS'!K98</f>
        <v>0</v>
      </c>
      <c r="Y98" s="251">
        <f>'EV TECNICA'!U98</f>
        <v>0</v>
      </c>
      <c r="Z98" s="252" t="str">
        <f>+IF(X98=0,"NO OFERTADO",IF(Y98="NO CUMPLE", NO HABILITA,IF(X98&lt;=($E98*(1+$D$4)),"HABILITA","NO HABILITA")))</f>
        <v>NO OFERTADO</v>
      </c>
      <c r="AA98" s="129">
        <f>'PRECIOS UNITARIOS'!L98</f>
        <v>0</v>
      </c>
      <c r="AB98" s="251">
        <f>'EV TECNICA'!W98</f>
        <v>0</v>
      </c>
      <c r="AC98" s="252" t="str">
        <f>+IF(AA98=0,"NO OFERTADO",IF(AB98="NO CUMPLE", NO HABILITA,IF(AA98&lt;=($E98*(1+$D$4)),"HABILITA","NO HABILITA")))</f>
        <v>NO OFERTADO</v>
      </c>
      <c r="AD98" s="129">
        <f>'PRECIOS UNITARIOS'!M98</f>
        <v>2625</v>
      </c>
      <c r="AE98" s="251" t="str">
        <f>'EV TECNICA'!Y98</f>
        <v>CUMPLE</v>
      </c>
      <c r="AF98" s="252" t="str">
        <f>+IF(AD98=0,"NO OFERTADO",IF(AE98="NO CUMPLE", NO HABILITA,IF(AD98&lt;=($E98*(1+$D$4)),"HABILITA","NO HABILITA")))</f>
        <v>HABILITA</v>
      </c>
      <c r="AG98" s="129">
        <f>'PRECIOS UNITARIOS'!N98</f>
        <v>0</v>
      </c>
      <c r="AH98" s="251">
        <f>'EV TECNICA'!AA98</f>
        <v>0</v>
      </c>
      <c r="AI98" s="252" t="str">
        <f>+IF(AG98=0,"NO OFERTADO",IF(AH98="NO CUMPLE", NO HABILITA,IF(AG98&lt;=($E98*(1+$D$4)),"HABILITA","NO HABILITA")))</f>
        <v>NO OFERTADO</v>
      </c>
      <c r="AJ98" s="129">
        <f>'PRECIOS UNITARIOS'!O98</f>
        <v>0</v>
      </c>
      <c r="AK98" s="251">
        <f>'EV TECNICA'!AC98</f>
        <v>0</v>
      </c>
      <c r="AL98" s="252" t="str">
        <f>+IF(AJ98=0,"NO OFERTADO",IF(AK98="NO CUMPLE", NO HABILITA,IF(AJ98&lt;=($E98*(1+$D$4)),"HABILITA","NO HABILITA")))</f>
        <v>NO OFERTADO</v>
      </c>
      <c r="AM98" s="129">
        <f>'PRECIOS UNITARIOS'!P98</f>
        <v>0</v>
      </c>
      <c r="AN98" s="251">
        <f>'EV TECNICA'!AE98</f>
        <v>0</v>
      </c>
      <c r="AO98" s="252" t="str">
        <f>+IF(AM98=0,"NO OFERTADO",IF(AN98="NO CUMPLE", NO HABILITA,IF(AM98&lt;=($E98*(1+$D$4)),"HABILITA","NO HABILITA")))</f>
        <v>NO OFERTADO</v>
      </c>
      <c r="AP98" s="129">
        <f>'PRECIOS UNITARIOS'!Q98</f>
        <v>0</v>
      </c>
      <c r="AQ98" s="251">
        <f>'EV TECNICA'!AG98</f>
        <v>0</v>
      </c>
      <c r="AR98" s="252" t="str">
        <f>+IF(AP98=0,"NO OFERTADO",IF(AQ98="NO CUMPLE", NO HABILITA,IF(AP98&lt;=($E98*(1+$D$4)),"HABILITA","NO HABILITA")))</f>
        <v>NO OFERTADO</v>
      </c>
      <c r="AS98" s="129">
        <f>'PRECIOS UNITARIOS'!R98</f>
        <v>0</v>
      </c>
      <c r="AT98" s="251">
        <f>'EV TECNICA'!AI98</f>
        <v>0</v>
      </c>
      <c r="AU98" s="252" t="str">
        <f>+IF(AS98=0,"NO OFERTADO",IF(AT98="NO CUMPLE", NO HABILITA,IF(AS98&lt;=($E98*(1+$D$4)),"HABILITA","NO HABILITA")))</f>
        <v>NO OFERTADO</v>
      </c>
      <c r="AV98" s="129">
        <f>'PRECIOS UNITARIOS'!S98</f>
        <v>0</v>
      </c>
      <c r="AW98" s="251">
        <f>'EV TECNICA'!AK98</f>
        <v>0</v>
      </c>
      <c r="AX98" s="252" t="str">
        <f>+IF(AV98=0,"NO OFERTADO",IF(AW98="NO CUMPLE", NO HABILITA,IF(AV98&lt;=($E98*(1+$D$4)),"HABILITA","NO HABILITA")))</f>
        <v>NO OFERTADO</v>
      </c>
      <c r="AY98" s="129">
        <f>'PRECIOS UNITARIOS'!T98</f>
        <v>0</v>
      </c>
      <c r="AZ98" s="251">
        <f>'EV TECNICA'!AM98</f>
        <v>0</v>
      </c>
      <c r="BA98" s="252" t="str">
        <f>+IF(AY98=0,"NO OFERTADO",IF(AZ98="NO CUMPLE", NO HABILITA,IF(AY98&lt;=($E98*(1+$D$4)),"HABILITA","NO HABILITA")))</f>
        <v>NO OFERTADO</v>
      </c>
      <c r="BB98" s="129">
        <f>'PRECIOS UNITARIOS'!U98</f>
        <v>0</v>
      </c>
      <c r="BC98" s="251">
        <f>'EV TECNICA'!AO98</f>
        <v>0</v>
      </c>
      <c r="BD98" s="252" t="str">
        <f>+IF(BB98=0,"NO OFERTADO",IF(BC98="NO CUMPLE", NO HABILITA,IF(BB98&lt;=($E98*(1+$D$4)),"HABILITA","NO HABILITA")))</f>
        <v>NO OFERTADO</v>
      </c>
      <c r="BE98" s="129">
        <f>'PRECIOS UNITARIOS'!V98</f>
        <v>0</v>
      </c>
      <c r="BF98" s="251">
        <f>'EV TECNICA'!AQ98</f>
        <v>0</v>
      </c>
      <c r="BG98" s="252" t="str">
        <f>+IF(BE98=0,"NO OFERTADO",IF(BF98="NO CUMPLE", NO HABILITA,IF(BE98&lt;=($E98*(1+$D$4)),"HABILITA","NO HABILITA")))</f>
        <v>NO OFERTADO</v>
      </c>
      <c r="BH98" s="129">
        <f>'PRECIOS UNITARIOS'!W98</f>
        <v>0</v>
      </c>
      <c r="BI98" s="251">
        <f>'EV TECNICA'!AS98</f>
        <v>0</v>
      </c>
      <c r="BJ98" s="252" t="str">
        <f>+IF(BH98=0,"NO OFERTADO",IF(BI98="NO CUMPLE", NO HABILITA,IF(BH98&lt;=($E98*(1+$D$4)),"HABILITA","NO HABILITA")))</f>
        <v>NO OFERTADO</v>
      </c>
      <c r="BK98" s="129">
        <f>'PRECIOS UNITARIOS'!X98</f>
        <v>0</v>
      </c>
      <c r="BL98" s="251">
        <f>'EV TECNICA'!AU98</f>
        <v>0</v>
      </c>
      <c r="BM98" s="252" t="str">
        <f>+IF(BK98=0,"NO OFERTADO",IF(BL98="NO CUMPLE", NO HABILITA,IF(BK98&lt;=($E98*(1+$D$4)),"HABILITA","NO HABILITA")))</f>
        <v>NO OFERTADO</v>
      </c>
      <c r="BN98" s="129">
        <f>'PRECIOS UNITARIOS'!Y98</f>
        <v>0</v>
      </c>
      <c r="BO98" s="251">
        <f>'EV TECNICA'!AW98</f>
        <v>0</v>
      </c>
      <c r="BP98" s="252" t="str">
        <f>+IF(BN98=0,"NO OFERTADO",IF(BO98="NO CUMPLE", NO HABILITA,IF(BN98&lt;=($E98*(1+$D$4)),"HABILITA","NO HABILITA")))</f>
        <v>NO OFERTADO</v>
      </c>
      <c r="BQ98" s="129">
        <f>'PRECIOS UNITARIOS'!Z98</f>
        <v>0</v>
      </c>
      <c r="BR98" s="251">
        <f>'EV TECNICA'!AY98</f>
        <v>0</v>
      </c>
      <c r="BS98" s="252" t="str">
        <f>+IF(BQ98=0,"NO OFERTADO",IF(BR98="NO CUMPLE", NO HABILITA,IF(BQ98&lt;=($E98*(1+$D$4)),"HABILITA","NO HABILITA")))</f>
        <v>NO OFERTADO</v>
      </c>
      <c r="BT98" s="129">
        <f>'PRECIOS UNITARIOS'!AA98</f>
        <v>0</v>
      </c>
      <c r="BU98" s="251">
        <f>'EV TECNICA'!BA98</f>
        <v>0</v>
      </c>
      <c r="BV98" s="252" t="str">
        <f>+IF(BT98=0,"NO OFERTADO",IF(BU98="NO CUMPLE", NO HABILITA,IF(BT98&lt;=($E98*(1+$D$4)),"HABILITA","NO HABILITA")))</f>
        <v>NO OFERTADO</v>
      </c>
      <c r="BW98" s="129">
        <f>'PRECIOS UNITARIOS'!AB98</f>
        <v>0</v>
      </c>
      <c r="BX98" s="251">
        <f>'EV TECNICA'!BC98</f>
        <v>0</v>
      </c>
      <c r="BY98" s="252" t="str">
        <f>+IF(BW98=0,"NO OFERTADO",IF(BX98="NO CUMPLE", NO HABILITA,IF(BW98&lt;=($E98*(1+$D$4)),"HABILITA","NO HABILITA")))</f>
        <v>NO OFERTADO</v>
      </c>
      <c r="BZ98" s="129">
        <f>'PRECIOS UNITARIOS'!AC98</f>
        <v>0</v>
      </c>
      <c r="CA98" s="251">
        <f>'EV TECNICA'!BE98</f>
        <v>0</v>
      </c>
      <c r="CB98" s="252" t="str">
        <f>+IF(BZ98=0,"NO OFERTADO",IF(CA98="NO CUMPLE", NO HABILITA,IF(BZ98&lt;=($E98*(1+$D$4)),"HABILITA","NO HABILITA")))</f>
        <v>NO OFERTADO</v>
      </c>
      <c r="CC98" s="129">
        <f>'PRECIOS UNITARIOS'!AD98</f>
        <v>0</v>
      </c>
      <c r="CD98" s="251">
        <f>'EV TECNICA'!BG98</f>
        <v>0</v>
      </c>
      <c r="CE98" s="252" t="str">
        <f>+IF(CC98=0,"NO OFERTADO",IF(CD98="NO CUMPLE", NO HABILITA,IF(CC98&lt;=($E98*(1+$D$4)),"HABILITA","NO HABILITA")))</f>
        <v>NO OFERTADO</v>
      </c>
      <c r="CF98" s="129">
        <f>'PRECIOS UNITARIOS'!AE98</f>
        <v>0</v>
      </c>
      <c r="CG98" s="251">
        <f>'EV TECNICA'!BI98</f>
        <v>0</v>
      </c>
      <c r="CH98" s="252" t="str">
        <f>+IF(CF98=0,"NO OFERTADO",IF(CG98="NO CUMPLE", NO HABILITA,IF(CF98&lt;=($E98*(1+$D$4)),"HABILITA","NO HABILITA")))</f>
        <v>NO OFERTADO</v>
      </c>
    </row>
    <row r="99" spans="1:86" s="40" customFormat="1" ht="38.25" x14ac:dyDescent="0.2">
      <c r="A99" s="103">
        <v>90</v>
      </c>
      <c r="B99" s="202" t="s">
        <v>165</v>
      </c>
      <c r="C99" s="121" t="s">
        <v>166</v>
      </c>
      <c r="D99" s="146">
        <v>1</v>
      </c>
      <c r="E99" s="25">
        <v>1210711.95</v>
      </c>
      <c r="F99" s="129">
        <f>'PRECIOS UNITARIOS'!E99</f>
        <v>0</v>
      </c>
      <c r="G99" s="251">
        <f>'EV TECNICA'!I99</f>
        <v>0</v>
      </c>
      <c r="H99" s="252" t="str">
        <f>+IF(F99=0,"NO OFERTADO",IF(G99="NO CUMPLE", NO HABILITA,IF(F99&lt;=($E99*(1+$D$4)),"HABILITA","NO HABILITA")))</f>
        <v>NO OFERTADO</v>
      </c>
      <c r="I99" s="129">
        <f>'PRECIOS UNITARIOS'!F99</f>
        <v>0</v>
      </c>
      <c r="J99" s="251">
        <f>'EV TECNICA'!K99</f>
        <v>0</v>
      </c>
      <c r="K99" s="252" t="str">
        <f>+IF(I99=0,"NO OFERTADO",IF(J99="NO CUMPLE", NO HABILITA,IF(I99&lt;=($E99*(1+$D$4)),"HABILITA","NO HABILITA")))</f>
        <v>NO OFERTADO</v>
      </c>
      <c r="L99" s="129">
        <f>'PRECIOS UNITARIOS'!G99</f>
        <v>0</v>
      </c>
      <c r="M99" s="251">
        <f>'EV TECNICA'!M99</f>
        <v>0</v>
      </c>
      <c r="N99" s="252" t="str">
        <f>+IF(L99=0,"NO OFERTADO",IF(M99="NO CUMPLE", NO HABILITA,IF(L99&lt;=($E99*(1+$D$4)),"HABILITA","NO HABILITA")))</f>
        <v>NO OFERTADO</v>
      </c>
      <c r="O99" s="129">
        <f>'PRECIOS UNITARIOS'!H99</f>
        <v>0</v>
      </c>
      <c r="P99" s="251">
        <f>'EV TECNICA'!O99</f>
        <v>0</v>
      </c>
      <c r="Q99" s="252" t="str">
        <f>+IF(O99=0,"NO OFERTADO",IF(P99="NO CUMPLE", NO HABILITA,IF(O99&lt;=($E99*(1+$D$4)),"HABILITA","NO HABILITA")))</f>
        <v>NO OFERTADO</v>
      </c>
      <c r="R99" s="129">
        <f>'PRECIOS UNITARIOS'!I99</f>
        <v>0</v>
      </c>
      <c r="S99" s="251">
        <f>'EV TECNICA'!Q99</f>
        <v>0</v>
      </c>
      <c r="T99" s="252" t="str">
        <f>+IF(R99=0,"NO OFERTADO",IF(S99="NO CUMPLE", NO HABILITA,IF(R99&lt;=($E99*(1+$D$4)),"HABILITA","NO HABILITA")))</f>
        <v>NO OFERTADO</v>
      </c>
      <c r="U99" s="129">
        <f>'PRECIOS UNITARIOS'!J99</f>
        <v>0</v>
      </c>
      <c r="V99" s="251">
        <f>'EV TECNICA'!S99</f>
        <v>0</v>
      </c>
      <c r="W99" s="252" t="str">
        <f>+IF(U99=0,"NO OFERTADO",IF(V99="NO CUMPLE", NO HABILITA,IF(U99&lt;=($E99*(1+$D$4)),"HABILITA","NO HABILITA")))</f>
        <v>NO OFERTADO</v>
      </c>
      <c r="X99" s="129">
        <f>'PRECIOS UNITARIOS'!K99</f>
        <v>0</v>
      </c>
      <c r="Y99" s="251">
        <f>'EV TECNICA'!U99</f>
        <v>0</v>
      </c>
      <c r="Z99" s="252" t="str">
        <f>+IF(X99=0,"NO OFERTADO",IF(Y99="NO CUMPLE", NO HABILITA,IF(X99&lt;=($E99*(1+$D$4)),"HABILITA","NO HABILITA")))</f>
        <v>NO OFERTADO</v>
      </c>
      <c r="AA99" s="129">
        <f>'PRECIOS UNITARIOS'!L99</f>
        <v>0</v>
      </c>
      <c r="AB99" s="251">
        <f>'EV TECNICA'!W99</f>
        <v>0</v>
      </c>
      <c r="AC99" s="252" t="str">
        <f>+IF(AA99=0,"NO OFERTADO",IF(AB99="NO CUMPLE", NO HABILITA,IF(AA99&lt;=($E99*(1+$D$4)),"HABILITA","NO HABILITA")))</f>
        <v>NO OFERTADO</v>
      </c>
      <c r="AD99" s="129">
        <f>'PRECIOS UNITARIOS'!M99</f>
        <v>0</v>
      </c>
      <c r="AE99" s="251">
        <f>'EV TECNICA'!Y99</f>
        <v>0</v>
      </c>
      <c r="AF99" s="252" t="str">
        <f>+IF(AD99=0,"NO OFERTADO",IF(AE99="NO CUMPLE", NO HABILITA,IF(AD99&lt;=($E99*(1+$D$4)),"HABILITA","NO HABILITA")))</f>
        <v>NO OFERTADO</v>
      </c>
      <c r="AG99" s="129">
        <f>'PRECIOS UNITARIOS'!N99</f>
        <v>0</v>
      </c>
      <c r="AH99" s="251">
        <f>'EV TECNICA'!AA99</f>
        <v>0</v>
      </c>
      <c r="AI99" s="252" t="str">
        <f>+IF(AG99=0,"NO OFERTADO",IF(AH99="NO CUMPLE", NO HABILITA,IF(AG99&lt;=($E99*(1+$D$4)),"HABILITA","NO HABILITA")))</f>
        <v>NO OFERTADO</v>
      </c>
      <c r="AJ99" s="129">
        <f>'PRECIOS UNITARIOS'!O99</f>
        <v>0</v>
      </c>
      <c r="AK99" s="251">
        <f>'EV TECNICA'!AC99</f>
        <v>0</v>
      </c>
      <c r="AL99" s="252" t="str">
        <f>+IF(AJ99=0,"NO OFERTADO",IF(AK99="NO CUMPLE", NO HABILITA,IF(AJ99&lt;=($E99*(1+$D$4)),"HABILITA","NO HABILITA")))</f>
        <v>NO OFERTADO</v>
      </c>
      <c r="AM99" s="129">
        <f>'PRECIOS UNITARIOS'!P99</f>
        <v>1084376.79</v>
      </c>
      <c r="AN99" s="251" t="str">
        <f>'EV TECNICA'!AE99</f>
        <v>CUMPLE</v>
      </c>
      <c r="AO99" s="252" t="str">
        <f>+IF(AM99=0,"NO OFERTADO",IF(AN99="NO CUMPLE", NO HABILITA,IF(AM99&lt;=($E99*(1+$D$4)),"HABILITA","NO HABILITA")))</f>
        <v>HABILITA</v>
      </c>
      <c r="AP99" s="129">
        <f>'PRECIOS UNITARIOS'!Q99</f>
        <v>0</v>
      </c>
      <c r="AQ99" s="251">
        <f>'EV TECNICA'!AG99</f>
        <v>0</v>
      </c>
      <c r="AR99" s="252" t="str">
        <f>+IF(AP99=0,"NO OFERTADO",IF(AQ99="NO CUMPLE", NO HABILITA,IF(AP99&lt;=($E99*(1+$D$4)),"HABILITA","NO HABILITA")))</f>
        <v>NO OFERTADO</v>
      </c>
      <c r="AS99" s="129">
        <f>'PRECIOS UNITARIOS'!R99</f>
        <v>0</v>
      </c>
      <c r="AT99" s="251">
        <f>'EV TECNICA'!AI99</f>
        <v>0</v>
      </c>
      <c r="AU99" s="252" t="str">
        <f>+IF(AS99=0,"NO OFERTADO",IF(AT99="NO CUMPLE", NO HABILITA,IF(AS99&lt;=($E99*(1+$D$4)),"HABILITA","NO HABILITA")))</f>
        <v>NO OFERTADO</v>
      </c>
      <c r="AV99" s="129">
        <f>'PRECIOS UNITARIOS'!S99</f>
        <v>0</v>
      </c>
      <c r="AW99" s="251">
        <f>'EV TECNICA'!AK99</f>
        <v>0</v>
      </c>
      <c r="AX99" s="252" t="str">
        <f>+IF(AV99=0,"NO OFERTADO",IF(AW99="NO CUMPLE", NO HABILITA,IF(AV99&lt;=($E99*(1+$D$4)),"HABILITA","NO HABILITA")))</f>
        <v>NO OFERTADO</v>
      </c>
      <c r="AY99" s="129">
        <f>'PRECIOS UNITARIOS'!T99</f>
        <v>0</v>
      </c>
      <c r="AZ99" s="251">
        <f>'EV TECNICA'!AM99</f>
        <v>0</v>
      </c>
      <c r="BA99" s="252" t="str">
        <f>+IF(AY99=0,"NO OFERTADO",IF(AZ99="NO CUMPLE", NO HABILITA,IF(AY99&lt;=($E99*(1+$D$4)),"HABILITA","NO HABILITA")))</f>
        <v>NO OFERTADO</v>
      </c>
      <c r="BB99" s="129">
        <f>'PRECIOS UNITARIOS'!U99</f>
        <v>0</v>
      </c>
      <c r="BC99" s="251">
        <f>'EV TECNICA'!AO99</f>
        <v>0</v>
      </c>
      <c r="BD99" s="252" t="str">
        <f>+IF(BB99=0,"NO OFERTADO",IF(BC99="NO CUMPLE", NO HABILITA,IF(BB99&lt;=($E99*(1+$D$4)),"HABILITA","NO HABILITA")))</f>
        <v>NO OFERTADO</v>
      </c>
      <c r="BE99" s="129">
        <f>'PRECIOS UNITARIOS'!V99</f>
        <v>0</v>
      </c>
      <c r="BF99" s="251">
        <f>'EV TECNICA'!AQ99</f>
        <v>0</v>
      </c>
      <c r="BG99" s="252" t="str">
        <f>+IF(BE99=0,"NO OFERTADO",IF(BF99="NO CUMPLE", NO HABILITA,IF(BE99&lt;=($E99*(1+$D$4)),"HABILITA","NO HABILITA")))</f>
        <v>NO OFERTADO</v>
      </c>
      <c r="BH99" s="129">
        <f>'PRECIOS UNITARIOS'!W99</f>
        <v>0</v>
      </c>
      <c r="BI99" s="251">
        <f>'EV TECNICA'!AS99</f>
        <v>0</v>
      </c>
      <c r="BJ99" s="252" t="str">
        <f>+IF(BH99=0,"NO OFERTADO",IF(BI99="NO CUMPLE", NO HABILITA,IF(BH99&lt;=($E99*(1+$D$4)),"HABILITA","NO HABILITA")))</f>
        <v>NO OFERTADO</v>
      </c>
      <c r="BK99" s="129">
        <f>'PRECIOS UNITARIOS'!X99</f>
        <v>0</v>
      </c>
      <c r="BL99" s="251">
        <f>'EV TECNICA'!AU99</f>
        <v>0</v>
      </c>
      <c r="BM99" s="252" t="str">
        <f>+IF(BK99=0,"NO OFERTADO",IF(BL99="NO CUMPLE", NO HABILITA,IF(BK99&lt;=($E99*(1+$D$4)),"HABILITA","NO HABILITA")))</f>
        <v>NO OFERTADO</v>
      </c>
      <c r="BN99" s="129">
        <f>'PRECIOS UNITARIOS'!Y99</f>
        <v>0</v>
      </c>
      <c r="BO99" s="251">
        <f>'EV TECNICA'!AW99</f>
        <v>0</v>
      </c>
      <c r="BP99" s="252" t="str">
        <f>+IF(BN99=0,"NO OFERTADO",IF(BO99="NO CUMPLE", NO HABILITA,IF(BN99&lt;=($E99*(1+$D$4)),"HABILITA","NO HABILITA")))</f>
        <v>NO OFERTADO</v>
      </c>
      <c r="BQ99" s="129">
        <f>'PRECIOS UNITARIOS'!Z99</f>
        <v>0</v>
      </c>
      <c r="BR99" s="251">
        <f>'EV TECNICA'!AY99</f>
        <v>0</v>
      </c>
      <c r="BS99" s="252" t="str">
        <f>+IF(BQ99=0,"NO OFERTADO",IF(BR99="NO CUMPLE", NO HABILITA,IF(BQ99&lt;=($E99*(1+$D$4)),"HABILITA","NO HABILITA")))</f>
        <v>NO OFERTADO</v>
      </c>
      <c r="BT99" s="129">
        <f>'PRECIOS UNITARIOS'!AA99</f>
        <v>0</v>
      </c>
      <c r="BU99" s="251">
        <f>'EV TECNICA'!BA99</f>
        <v>0</v>
      </c>
      <c r="BV99" s="252" t="str">
        <f>+IF(BT99=0,"NO OFERTADO",IF(BU99="NO CUMPLE", NO HABILITA,IF(BT99&lt;=($E99*(1+$D$4)),"HABILITA","NO HABILITA")))</f>
        <v>NO OFERTADO</v>
      </c>
      <c r="BW99" s="129">
        <f>'PRECIOS UNITARIOS'!AB99</f>
        <v>0</v>
      </c>
      <c r="BX99" s="251">
        <f>'EV TECNICA'!BC99</f>
        <v>0</v>
      </c>
      <c r="BY99" s="252" t="str">
        <f>+IF(BW99=0,"NO OFERTADO",IF(BX99="NO CUMPLE", NO HABILITA,IF(BW99&lt;=($E99*(1+$D$4)),"HABILITA","NO HABILITA")))</f>
        <v>NO OFERTADO</v>
      </c>
      <c r="BZ99" s="129">
        <f>'PRECIOS UNITARIOS'!AC99</f>
        <v>0</v>
      </c>
      <c r="CA99" s="251">
        <f>'EV TECNICA'!BE99</f>
        <v>0</v>
      </c>
      <c r="CB99" s="252" t="str">
        <f>+IF(BZ99=0,"NO OFERTADO",IF(CA99="NO CUMPLE", NO HABILITA,IF(BZ99&lt;=($E99*(1+$D$4)),"HABILITA","NO HABILITA")))</f>
        <v>NO OFERTADO</v>
      </c>
      <c r="CC99" s="129">
        <f>'PRECIOS UNITARIOS'!AD99</f>
        <v>0</v>
      </c>
      <c r="CD99" s="251">
        <f>'EV TECNICA'!BG99</f>
        <v>0</v>
      </c>
      <c r="CE99" s="252" t="str">
        <f>+IF(CC99=0,"NO OFERTADO",IF(CD99="NO CUMPLE", NO HABILITA,IF(CC99&lt;=($E99*(1+$D$4)),"HABILITA","NO HABILITA")))</f>
        <v>NO OFERTADO</v>
      </c>
      <c r="CF99" s="129">
        <f>'PRECIOS UNITARIOS'!AE99</f>
        <v>0</v>
      </c>
      <c r="CG99" s="251">
        <f>'EV TECNICA'!BI99</f>
        <v>0</v>
      </c>
      <c r="CH99" s="252" t="str">
        <f>+IF(CF99=0,"NO OFERTADO",IF(CG99="NO CUMPLE", NO HABILITA,IF(CF99&lt;=($E99*(1+$D$4)),"HABILITA","NO HABILITA")))</f>
        <v>NO OFERTADO</v>
      </c>
    </row>
    <row r="100" spans="1:86" s="40" customFormat="1" ht="25.5" x14ac:dyDescent="0.2">
      <c r="A100" s="103">
        <v>91</v>
      </c>
      <c r="B100" s="202" t="s">
        <v>167</v>
      </c>
      <c r="C100" s="121" t="s">
        <v>168</v>
      </c>
      <c r="D100" s="146">
        <v>1</v>
      </c>
      <c r="E100" s="25">
        <v>18023</v>
      </c>
      <c r="F100" s="129">
        <f>'PRECIOS UNITARIOS'!E100</f>
        <v>0</v>
      </c>
      <c r="G100" s="251">
        <f>'EV TECNICA'!I100</f>
        <v>0</v>
      </c>
      <c r="H100" s="252" t="str">
        <f>+IF(F100=0,"NO OFERTADO",IF(G100="NO CUMPLE", NO HABILITA,IF(F100&lt;=($E100*(1+$D$4)),"HABILITA","NO HABILITA")))</f>
        <v>NO OFERTADO</v>
      </c>
      <c r="I100" s="129">
        <f>'PRECIOS UNITARIOS'!F100</f>
        <v>0</v>
      </c>
      <c r="J100" s="251">
        <f>'EV TECNICA'!K100</f>
        <v>0</v>
      </c>
      <c r="K100" s="252" t="str">
        <f>+IF(I100=0,"NO OFERTADO",IF(J100="NO CUMPLE", NO HABILITA,IF(I100&lt;=($E100*(1+$D$4)),"HABILITA","NO HABILITA")))</f>
        <v>NO OFERTADO</v>
      </c>
      <c r="L100" s="129">
        <f>'PRECIOS UNITARIOS'!G100</f>
        <v>0</v>
      </c>
      <c r="M100" s="251">
        <f>'EV TECNICA'!M100</f>
        <v>0</v>
      </c>
      <c r="N100" s="252" t="str">
        <f>+IF(L100=0,"NO OFERTADO",IF(M100="NO CUMPLE", NO HABILITA,IF(L100&lt;=($E100*(1+$D$4)),"HABILITA","NO HABILITA")))</f>
        <v>NO OFERTADO</v>
      </c>
      <c r="O100" s="129">
        <f>'PRECIOS UNITARIOS'!H100</f>
        <v>0</v>
      </c>
      <c r="P100" s="251">
        <f>'EV TECNICA'!O100</f>
        <v>0</v>
      </c>
      <c r="Q100" s="252" t="str">
        <f>+IF(O100=0,"NO OFERTADO",IF(P100="NO CUMPLE", NO HABILITA,IF(O100&lt;=($E100*(1+$D$4)),"HABILITA","NO HABILITA")))</f>
        <v>NO OFERTADO</v>
      </c>
      <c r="R100" s="129">
        <f>'PRECIOS UNITARIOS'!I100</f>
        <v>0</v>
      </c>
      <c r="S100" s="251">
        <f>'EV TECNICA'!Q100</f>
        <v>0</v>
      </c>
      <c r="T100" s="252" t="str">
        <f>+IF(R100=0,"NO OFERTADO",IF(S100="NO CUMPLE", NO HABILITA,IF(R100&lt;=($E100*(1+$D$4)),"HABILITA","NO HABILITA")))</f>
        <v>NO OFERTADO</v>
      </c>
      <c r="U100" s="129">
        <f>'PRECIOS UNITARIOS'!J100</f>
        <v>19050</v>
      </c>
      <c r="V100" s="251" t="str">
        <f>'EV TECNICA'!S100</f>
        <v xml:space="preserve">CUMPLE </v>
      </c>
      <c r="W100" s="252" t="str">
        <f>+IF(U100=0,"NO OFERTADO",IF(V100="NO CUMPLE", NO HABILITA,IF(U100&lt;=($E100*(1+$D$4)),"HABILITA","NO HABILITA")))</f>
        <v>HABILITA</v>
      </c>
      <c r="X100" s="129">
        <f>'PRECIOS UNITARIOS'!K100</f>
        <v>16700</v>
      </c>
      <c r="Y100" s="251" t="str">
        <f>'EV TECNICA'!U100</f>
        <v>CUMPLE</v>
      </c>
      <c r="Z100" s="252" t="str">
        <f>+IF(X100=0,"NO OFERTADO",IF(Y100="NO CUMPLE", NO HABILITA,IF(X100&lt;=($E100*(1+$D$4)),"HABILITA","NO HABILITA")))</f>
        <v>HABILITA</v>
      </c>
      <c r="AA100" s="129">
        <f>'PRECIOS UNITARIOS'!L100</f>
        <v>0</v>
      </c>
      <c r="AB100" s="251">
        <f>'EV TECNICA'!W100</f>
        <v>0</v>
      </c>
      <c r="AC100" s="252" t="str">
        <f>+IF(AA100=0,"NO OFERTADO",IF(AB100="NO CUMPLE", NO HABILITA,IF(AA100&lt;=($E100*(1+$D$4)),"HABILITA","NO HABILITA")))</f>
        <v>NO OFERTADO</v>
      </c>
      <c r="AD100" s="129">
        <f>'PRECIOS UNITARIOS'!M100</f>
        <v>17614</v>
      </c>
      <c r="AE100" s="251" t="str">
        <f>'EV TECNICA'!Y100</f>
        <v xml:space="preserve">CUMPLE </v>
      </c>
      <c r="AF100" s="252" t="str">
        <f>+IF(AD100=0,"NO OFERTADO",IF(AE100="NO CUMPLE", NO HABILITA,IF(AD100&lt;=($E100*(1+$D$4)),"HABILITA","NO HABILITA")))</f>
        <v>HABILITA</v>
      </c>
      <c r="AG100" s="129">
        <f>'PRECIOS UNITARIOS'!N100</f>
        <v>0</v>
      </c>
      <c r="AH100" s="251">
        <f>'EV TECNICA'!AA100</f>
        <v>0</v>
      </c>
      <c r="AI100" s="252" t="str">
        <f>+IF(AG100=0,"NO OFERTADO",IF(AH100="NO CUMPLE", NO HABILITA,IF(AG100&lt;=($E100*(1+$D$4)),"HABILITA","NO HABILITA")))</f>
        <v>NO OFERTADO</v>
      </c>
      <c r="AJ100" s="129">
        <f>'PRECIOS UNITARIOS'!O100</f>
        <v>0</v>
      </c>
      <c r="AK100" s="251">
        <f>'EV TECNICA'!AC100</f>
        <v>0</v>
      </c>
      <c r="AL100" s="252" t="str">
        <f>+IF(AJ100=0,"NO OFERTADO",IF(AK100="NO CUMPLE", NO HABILITA,IF(AJ100&lt;=($E100*(1+$D$4)),"HABILITA","NO HABILITA")))</f>
        <v>NO OFERTADO</v>
      </c>
      <c r="AM100" s="129">
        <f>'PRECIOS UNITARIOS'!P100</f>
        <v>0</v>
      </c>
      <c r="AN100" s="251">
        <f>'EV TECNICA'!AE100</f>
        <v>0</v>
      </c>
      <c r="AO100" s="252" t="str">
        <f>+IF(AM100=0,"NO OFERTADO",IF(AN100="NO CUMPLE", NO HABILITA,IF(AM100&lt;=($E100*(1+$D$4)),"HABILITA","NO HABILITA")))</f>
        <v>NO OFERTADO</v>
      </c>
      <c r="AP100" s="129">
        <f>'PRECIOS UNITARIOS'!Q100</f>
        <v>0</v>
      </c>
      <c r="AQ100" s="251">
        <f>'EV TECNICA'!AG100</f>
        <v>0</v>
      </c>
      <c r="AR100" s="252" t="str">
        <f>+IF(AP100=0,"NO OFERTADO",IF(AQ100="NO CUMPLE", NO HABILITA,IF(AP100&lt;=($E100*(1+$D$4)),"HABILITA","NO HABILITA")))</f>
        <v>NO OFERTADO</v>
      </c>
      <c r="AS100" s="129">
        <f>'PRECIOS UNITARIOS'!R100</f>
        <v>0</v>
      </c>
      <c r="AT100" s="251">
        <f>'EV TECNICA'!AI100</f>
        <v>0</v>
      </c>
      <c r="AU100" s="252" t="str">
        <f>+IF(AS100=0,"NO OFERTADO",IF(AT100="NO CUMPLE", NO HABILITA,IF(AS100&lt;=($E100*(1+$D$4)),"HABILITA","NO HABILITA")))</f>
        <v>NO OFERTADO</v>
      </c>
      <c r="AV100" s="129">
        <f>'PRECIOS UNITARIOS'!S100</f>
        <v>0</v>
      </c>
      <c r="AW100" s="251">
        <f>'EV TECNICA'!AK100</f>
        <v>0</v>
      </c>
      <c r="AX100" s="252" t="str">
        <f>+IF(AV100=0,"NO OFERTADO",IF(AW100="NO CUMPLE", NO HABILITA,IF(AV100&lt;=($E100*(1+$D$4)),"HABILITA","NO HABILITA")))</f>
        <v>NO OFERTADO</v>
      </c>
      <c r="AY100" s="129">
        <f>'PRECIOS UNITARIOS'!T100</f>
        <v>0</v>
      </c>
      <c r="AZ100" s="251" t="str">
        <f>'EV TECNICA'!AM100</f>
        <v>NO CUMPLE</v>
      </c>
      <c r="BA100" s="252" t="s">
        <v>606</v>
      </c>
      <c r="BB100" s="129">
        <f>'PRECIOS UNITARIOS'!U100</f>
        <v>20543</v>
      </c>
      <c r="BC100" s="251" t="str">
        <f>'EV TECNICA'!AO100</f>
        <v>CUMPLE</v>
      </c>
      <c r="BD100" s="252" t="str">
        <f>+IF(BB100=0,"NO OFERTADO",IF(BC100="NO CUMPLE", NO HABILITA,IF(BB100&lt;=($E100*(1+$D$4)),"HABILITA","NO HABILITA")))</f>
        <v>HABILITA</v>
      </c>
      <c r="BE100" s="129">
        <f>'PRECIOS UNITARIOS'!V100</f>
        <v>0</v>
      </c>
      <c r="BF100" s="251">
        <f>'EV TECNICA'!AQ100</f>
        <v>0</v>
      </c>
      <c r="BG100" s="252" t="str">
        <f>+IF(BE100=0,"NO OFERTADO",IF(BF100="NO CUMPLE", NO HABILITA,IF(BE100&lt;=($E100*(1+$D$4)),"HABILITA","NO HABILITA")))</f>
        <v>NO OFERTADO</v>
      </c>
      <c r="BH100" s="129">
        <f>'PRECIOS UNITARIOS'!W100</f>
        <v>18400</v>
      </c>
      <c r="BI100" s="251" t="str">
        <f>'EV TECNICA'!AS100</f>
        <v>CUMPLE</v>
      </c>
      <c r="BJ100" s="252" t="str">
        <f>+IF(BH100=0,"NO OFERTADO",IF(BI100="NO CUMPLE", NO HABILITA,IF(BH100&lt;=($E100*(1+$D$4)),"HABILITA","NO HABILITA")))</f>
        <v>HABILITA</v>
      </c>
      <c r="BK100" s="129">
        <f>'PRECIOS UNITARIOS'!X100</f>
        <v>0</v>
      </c>
      <c r="BL100" s="251">
        <f>'EV TECNICA'!AU100</f>
        <v>0</v>
      </c>
      <c r="BM100" s="252" t="str">
        <f>+IF(BK100=0,"NO OFERTADO",IF(BL100="NO CUMPLE", NO HABILITA,IF(BK100&lt;=($E100*(1+$D$4)),"HABILITA","NO HABILITA")))</f>
        <v>NO OFERTADO</v>
      </c>
      <c r="BN100" s="129">
        <f>'PRECIOS UNITARIOS'!Y100</f>
        <v>0</v>
      </c>
      <c r="BO100" s="251">
        <f>'EV TECNICA'!AW100</f>
        <v>0</v>
      </c>
      <c r="BP100" s="252" t="str">
        <f>+IF(BN100=0,"NO OFERTADO",IF(BO100="NO CUMPLE", NO HABILITA,IF(BN100&lt;=($E100*(1+$D$4)),"HABILITA","NO HABILITA")))</f>
        <v>NO OFERTADO</v>
      </c>
      <c r="BQ100" s="129">
        <f>'PRECIOS UNITARIOS'!Z100</f>
        <v>17614</v>
      </c>
      <c r="BR100" s="251" t="str">
        <f>'EV TECNICA'!AY100</f>
        <v>CUMPLE</v>
      </c>
      <c r="BS100" s="252" t="str">
        <f>+IF(BQ100=0,"NO OFERTADO",IF(BR100="NO CUMPLE", NO HABILITA,IF(BQ100&lt;=($E100*(1+$D$4)),"HABILITA","NO HABILITA")))</f>
        <v>HABILITA</v>
      </c>
      <c r="BT100" s="129">
        <f>'PRECIOS UNITARIOS'!AA100</f>
        <v>0</v>
      </c>
      <c r="BU100" s="251">
        <f>'EV TECNICA'!BA100</f>
        <v>0</v>
      </c>
      <c r="BV100" s="252" t="str">
        <f>+IF(BT100=0,"NO OFERTADO",IF(BU100="NO CUMPLE", NO HABILITA,IF(BT100&lt;=($E100*(1+$D$4)),"HABILITA","NO HABILITA")))</f>
        <v>NO OFERTADO</v>
      </c>
      <c r="BW100" s="129">
        <f>'PRECIOS UNITARIOS'!AB100</f>
        <v>0</v>
      </c>
      <c r="BX100" s="251">
        <f>'EV TECNICA'!BC100</f>
        <v>0</v>
      </c>
      <c r="BY100" s="252" t="str">
        <f>+IF(BW100=0,"NO OFERTADO",IF(BX100="NO CUMPLE", NO HABILITA,IF(BW100&lt;=($E100*(1+$D$4)),"HABILITA","NO HABILITA")))</f>
        <v>NO OFERTADO</v>
      </c>
      <c r="BZ100" s="129">
        <f>'PRECIOS UNITARIOS'!AC100</f>
        <v>0</v>
      </c>
      <c r="CA100" s="251">
        <f>'EV TECNICA'!BE100</f>
        <v>0</v>
      </c>
      <c r="CB100" s="252" t="str">
        <f>+IF(BZ100=0,"NO OFERTADO",IF(CA100="NO CUMPLE", NO HABILITA,IF(BZ100&lt;=($E100*(1+$D$4)),"HABILITA","NO HABILITA")))</f>
        <v>NO OFERTADO</v>
      </c>
      <c r="CC100" s="129">
        <f>'PRECIOS UNITARIOS'!AD100</f>
        <v>0</v>
      </c>
      <c r="CD100" s="251">
        <f>'EV TECNICA'!BG100</f>
        <v>0</v>
      </c>
      <c r="CE100" s="252" t="str">
        <f>+IF(CC100=0,"NO OFERTADO",IF(CD100="NO CUMPLE", NO HABILITA,IF(CC100&lt;=($E100*(1+$D$4)),"HABILITA","NO HABILITA")))</f>
        <v>NO OFERTADO</v>
      </c>
      <c r="CF100" s="129">
        <f>'PRECIOS UNITARIOS'!AE100</f>
        <v>0</v>
      </c>
      <c r="CG100" s="251">
        <f>'EV TECNICA'!BI100</f>
        <v>0</v>
      </c>
      <c r="CH100" s="252" t="str">
        <f>+IF(CF100=0,"NO OFERTADO",IF(CG100="NO CUMPLE", NO HABILITA,IF(CF100&lt;=($E100*(1+$D$4)),"HABILITA","NO HABILITA")))</f>
        <v>NO OFERTADO</v>
      </c>
    </row>
    <row r="101" spans="1:86" s="40" customFormat="1" ht="25.5" x14ac:dyDescent="0.2">
      <c r="A101" s="103">
        <v>92</v>
      </c>
      <c r="B101" s="202" t="s">
        <v>169</v>
      </c>
      <c r="C101" s="121" t="s">
        <v>168</v>
      </c>
      <c r="D101" s="146">
        <v>1</v>
      </c>
      <c r="E101" s="25">
        <v>16860</v>
      </c>
      <c r="F101" s="129">
        <f>'PRECIOS UNITARIOS'!E101</f>
        <v>0</v>
      </c>
      <c r="G101" s="251">
        <f>'EV TECNICA'!I101</f>
        <v>0</v>
      </c>
      <c r="H101" s="252" t="str">
        <f>+IF(F101=0,"NO OFERTADO",IF(G101="NO CUMPLE", NO HABILITA,IF(F101&lt;=($E101*(1+$D$4)),"HABILITA","NO HABILITA")))</f>
        <v>NO OFERTADO</v>
      </c>
      <c r="I101" s="129">
        <f>'PRECIOS UNITARIOS'!F101</f>
        <v>0</v>
      </c>
      <c r="J101" s="251">
        <f>'EV TECNICA'!K101</f>
        <v>0</v>
      </c>
      <c r="K101" s="252" t="str">
        <f>+IF(I101=0,"NO OFERTADO",IF(J101="NO CUMPLE", NO HABILITA,IF(I101&lt;=($E101*(1+$D$4)),"HABILITA","NO HABILITA")))</f>
        <v>NO OFERTADO</v>
      </c>
      <c r="L101" s="129">
        <f>'PRECIOS UNITARIOS'!G101</f>
        <v>0</v>
      </c>
      <c r="M101" s="251">
        <f>'EV TECNICA'!M101</f>
        <v>0</v>
      </c>
      <c r="N101" s="252" t="str">
        <f>+IF(L101=0,"NO OFERTADO",IF(M101="NO CUMPLE", NO HABILITA,IF(L101&lt;=($E101*(1+$D$4)),"HABILITA","NO HABILITA")))</f>
        <v>NO OFERTADO</v>
      </c>
      <c r="O101" s="129">
        <f>'PRECIOS UNITARIOS'!H101</f>
        <v>0</v>
      </c>
      <c r="P101" s="251">
        <f>'EV TECNICA'!O101</f>
        <v>0</v>
      </c>
      <c r="Q101" s="252" t="str">
        <f>+IF(O101=0,"NO OFERTADO",IF(P101="NO CUMPLE", NO HABILITA,IF(O101&lt;=($E101*(1+$D$4)),"HABILITA","NO HABILITA")))</f>
        <v>NO OFERTADO</v>
      </c>
      <c r="R101" s="129">
        <f>'PRECIOS UNITARIOS'!I101</f>
        <v>0</v>
      </c>
      <c r="S101" s="251">
        <f>'EV TECNICA'!Q101</f>
        <v>0</v>
      </c>
      <c r="T101" s="252" t="str">
        <f>+IF(R101=0,"NO OFERTADO",IF(S101="NO CUMPLE", NO HABILITA,IF(R101&lt;=($E101*(1+$D$4)),"HABILITA","NO HABILITA")))</f>
        <v>NO OFERTADO</v>
      </c>
      <c r="U101" s="129">
        <f>'PRECIOS UNITARIOS'!J101</f>
        <v>19050</v>
      </c>
      <c r="V101" s="251" t="str">
        <f>'EV TECNICA'!S101</f>
        <v xml:space="preserve">CUMPLE </v>
      </c>
      <c r="W101" s="252" t="str">
        <f>+IF(U101=0,"NO OFERTADO",IF(V101="NO CUMPLE", NO HABILITA,IF(U101&lt;=($E101*(1+$D$4)),"HABILITA","NO HABILITA")))</f>
        <v>HABILITA</v>
      </c>
      <c r="X101" s="129">
        <f>'PRECIOS UNITARIOS'!K101</f>
        <v>16700</v>
      </c>
      <c r="Y101" s="251" t="str">
        <f>'EV TECNICA'!U101</f>
        <v>CUMPLE</v>
      </c>
      <c r="Z101" s="252" t="str">
        <f>+IF(X101=0,"NO OFERTADO",IF(Y101="NO CUMPLE", NO HABILITA,IF(X101&lt;=($E101*(1+$D$4)),"HABILITA","NO HABILITA")))</f>
        <v>HABILITA</v>
      </c>
      <c r="AA101" s="129">
        <f>'PRECIOS UNITARIOS'!L101</f>
        <v>0</v>
      </c>
      <c r="AB101" s="251">
        <f>'EV TECNICA'!W101</f>
        <v>0</v>
      </c>
      <c r="AC101" s="252" t="str">
        <f>+IF(AA101=0,"NO OFERTADO",IF(AB101="NO CUMPLE", NO HABILITA,IF(AA101&lt;=($E101*(1+$D$4)),"HABILITA","NO HABILITA")))</f>
        <v>NO OFERTADO</v>
      </c>
      <c r="AD101" s="129">
        <f>'PRECIOS UNITARIOS'!M101</f>
        <v>16477</v>
      </c>
      <c r="AE101" s="251" t="str">
        <f>'EV TECNICA'!Y101</f>
        <v xml:space="preserve">CUMPLE </v>
      </c>
      <c r="AF101" s="252" t="str">
        <f>+IF(AD101=0,"NO OFERTADO",IF(AE101="NO CUMPLE", NO HABILITA,IF(AD101&lt;=($E101*(1+$D$4)),"HABILITA","NO HABILITA")))</f>
        <v>HABILITA</v>
      </c>
      <c r="AG101" s="129">
        <f>'PRECIOS UNITARIOS'!N101</f>
        <v>0</v>
      </c>
      <c r="AH101" s="251">
        <f>'EV TECNICA'!AA101</f>
        <v>0</v>
      </c>
      <c r="AI101" s="252" t="str">
        <f>+IF(AG101=0,"NO OFERTADO",IF(AH101="NO CUMPLE", NO HABILITA,IF(AG101&lt;=($E101*(1+$D$4)),"HABILITA","NO HABILITA")))</f>
        <v>NO OFERTADO</v>
      </c>
      <c r="AJ101" s="129">
        <f>'PRECIOS UNITARIOS'!O101</f>
        <v>0</v>
      </c>
      <c r="AK101" s="251">
        <f>'EV TECNICA'!AC101</f>
        <v>0</v>
      </c>
      <c r="AL101" s="252" t="str">
        <f>+IF(AJ101=0,"NO OFERTADO",IF(AK101="NO CUMPLE", NO HABILITA,IF(AJ101&lt;=($E101*(1+$D$4)),"HABILITA","NO HABILITA")))</f>
        <v>NO OFERTADO</v>
      </c>
      <c r="AM101" s="129">
        <f>'PRECIOS UNITARIOS'!P101</f>
        <v>0</v>
      </c>
      <c r="AN101" s="251">
        <f>'EV TECNICA'!AE101</f>
        <v>0</v>
      </c>
      <c r="AO101" s="252" t="str">
        <f>+IF(AM101=0,"NO OFERTADO",IF(AN101="NO CUMPLE", NO HABILITA,IF(AM101&lt;=($E101*(1+$D$4)),"HABILITA","NO HABILITA")))</f>
        <v>NO OFERTADO</v>
      </c>
      <c r="AP101" s="129">
        <f>'PRECIOS UNITARIOS'!Q101</f>
        <v>0</v>
      </c>
      <c r="AQ101" s="251">
        <f>'EV TECNICA'!AG101</f>
        <v>0</v>
      </c>
      <c r="AR101" s="252" t="str">
        <f>+IF(AP101=0,"NO OFERTADO",IF(AQ101="NO CUMPLE", NO HABILITA,IF(AP101&lt;=($E101*(1+$D$4)),"HABILITA","NO HABILITA")))</f>
        <v>NO OFERTADO</v>
      </c>
      <c r="AS101" s="129">
        <f>'PRECIOS UNITARIOS'!R101</f>
        <v>0</v>
      </c>
      <c r="AT101" s="251">
        <f>'EV TECNICA'!AI101</f>
        <v>0</v>
      </c>
      <c r="AU101" s="252" t="str">
        <f>+IF(AS101=0,"NO OFERTADO",IF(AT101="NO CUMPLE", NO HABILITA,IF(AS101&lt;=($E101*(1+$D$4)),"HABILITA","NO HABILITA")))</f>
        <v>NO OFERTADO</v>
      </c>
      <c r="AV101" s="129">
        <f>'PRECIOS UNITARIOS'!S101</f>
        <v>0</v>
      </c>
      <c r="AW101" s="251">
        <f>'EV TECNICA'!AK101</f>
        <v>0</v>
      </c>
      <c r="AX101" s="252" t="str">
        <f>+IF(AV101=0,"NO OFERTADO",IF(AW101="NO CUMPLE", NO HABILITA,IF(AV101&lt;=($E101*(1+$D$4)),"HABILITA","NO HABILITA")))</f>
        <v>NO OFERTADO</v>
      </c>
      <c r="AY101" s="129">
        <f>'PRECIOS UNITARIOS'!T101</f>
        <v>0</v>
      </c>
      <c r="AZ101" s="251" t="str">
        <f>'EV TECNICA'!AM101</f>
        <v>NO CUMPLE</v>
      </c>
      <c r="BA101" s="252" t="s">
        <v>606</v>
      </c>
      <c r="BB101" s="129">
        <f>'PRECIOS UNITARIOS'!U101</f>
        <v>19217</v>
      </c>
      <c r="BC101" s="251" t="str">
        <f>'EV TECNICA'!AO101</f>
        <v>CUMPLE</v>
      </c>
      <c r="BD101" s="252" t="str">
        <f>+IF(BB101=0,"NO OFERTADO",IF(BC101="NO CUMPLE", NO HABILITA,IF(BB101&lt;=($E101*(1+$D$4)),"HABILITA","NO HABILITA")))</f>
        <v>HABILITA</v>
      </c>
      <c r="BE101" s="129">
        <f>'PRECIOS UNITARIOS'!V101</f>
        <v>0</v>
      </c>
      <c r="BF101" s="251">
        <f>'EV TECNICA'!AQ101</f>
        <v>0</v>
      </c>
      <c r="BG101" s="252" t="str">
        <f>+IF(BE101=0,"NO OFERTADO",IF(BF101="NO CUMPLE", NO HABILITA,IF(BE101&lt;=($E101*(1+$D$4)),"HABILITA","NO HABILITA")))</f>
        <v>NO OFERTADO</v>
      </c>
      <c r="BH101" s="129">
        <f>'PRECIOS UNITARIOS'!W101</f>
        <v>18400</v>
      </c>
      <c r="BI101" s="251" t="str">
        <f>'EV TECNICA'!AS101</f>
        <v>CUMPLE</v>
      </c>
      <c r="BJ101" s="252" t="str">
        <f>+IF(BH101=0,"NO OFERTADO",IF(BI101="NO CUMPLE", NO HABILITA,IF(BH101&lt;=($E101*(1+$D$4)),"HABILITA","NO HABILITA")))</f>
        <v>HABILITA</v>
      </c>
      <c r="BK101" s="129">
        <f>'PRECIOS UNITARIOS'!X101</f>
        <v>0</v>
      </c>
      <c r="BL101" s="251">
        <f>'EV TECNICA'!AU101</f>
        <v>0</v>
      </c>
      <c r="BM101" s="252" t="str">
        <f>+IF(BK101=0,"NO OFERTADO",IF(BL101="NO CUMPLE", NO HABILITA,IF(BK101&lt;=($E101*(1+$D$4)),"HABILITA","NO HABILITA")))</f>
        <v>NO OFERTADO</v>
      </c>
      <c r="BN101" s="129">
        <f>'PRECIOS UNITARIOS'!Y101</f>
        <v>0</v>
      </c>
      <c r="BO101" s="251">
        <f>'EV TECNICA'!AW101</f>
        <v>0</v>
      </c>
      <c r="BP101" s="252" t="str">
        <f>+IF(BN101=0,"NO OFERTADO",IF(BO101="NO CUMPLE", NO HABILITA,IF(BN101&lt;=($E101*(1+$D$4)),"HABILITA","NO HABILITA")))</f>
        <v>NO OFERTADO</v>
      </c>
      <c r="BQ101" s="129">
        <f>'PRECIOS UNITARIOS'!Z101</f>
        <v>16477</v>
      </c>
      <c r="BR101" s="251" t="str">
        <f>'EV TECNICA'!AY101</f>
        <v>CUMPLE</v>
      </c>
      <c r="BS101" s="252" t="str">
        <f>+IF(BQ101=0,"NO OFERTADO",IF(BR101="NO CUMPLE", NO HABILITA,IF(BQ101&lt;=($E101*(1+$D$4)),"HABILITA","NO HABILITA")))</f>
        <v>HABILITA</v>
      </c>
      <c r="BT101" s="129">
        <f>'PRECIOS UNITARIOS'!AA101</f>
        <v>0</v>
      </c>
      <c r="BU101" s="251">
        <f>'EV TECNICA'!BA101</f>
        <v>0</v>
      </c>
      <c r="BV101" s="252" t="str">
        <f>+IF(BT101=0,"NO OFERTADO",IF(BU101="NO CUMPLE", NO HABILITA,IF(BT101&lt;=($E101*(1+$D$4)),"HABILITA","NO HABILITA")))</f>
        <v>NO OFERTADO</v>
      </c>
      <c r="BW101" s="129">
        <f>'PRECIOS UNITARIOS'!AB101</f>
        <v>0</v>
      </c>
      <c r="BX101" s="251">
        <f>'EV TECNICA'!BC101</f>
        <v>0</v>
      </c>
      <c r="BY101" s="252" t="str">
        <f>+IF(BW101=0,"NO OFERTADO",IF(BX101="NO CUMPLE", NO HABILITA,IF(BW101&lt;=($E101*(1+$D$4)),"HABILITA","NO HABILITA")))</f>
        <v>NO OFERTADO</v>
      </c>
      <c r="BZ101" s="129">
        <f>'PRECIOS UNITARIOS'!AC101</f>
        <v>0</v>
      </c>
      <c r="CA101" s="251">
        <f>'EV TECNICA'!BE101</f>
        <v>0</v>
      </c>
      <c r="CB101" s="252" t="str">
        <f>+IF(BZ101=0,"NO OFERTADO",IF(CA101="NO CUMPLE", NO HABILITA,IF(BZ101&lt;=($E101*(1+$D$4)),"HABILITA","NO HABILITA")))</f>
        <v>NO OFERTADO</v>
      </c>
      <c r="CC101" s="129">
        <f>'PRECIOS UNITARIOS'!AD101</f>
        <v>0</v>
      </c>
      <c r="CD101" s="251">
        <f>'EV TECNICA'!BG101</f>
        <v>0</v>
      </c>
      <c r="CE101" s="252" t="str">
        <f>+IF(CC101=0,"NO OFERTADO",IF(CD101="NO CUMPLE", NO HABILITA,IF(CC101&lt;=($E101*(1+$D$4)),"HABILITA","NO HABILITA")))</f>
        <v>NO OFERTADO</v>
      </c>
      <c r="CF101" s="129">
        <f>'PRECIOS UNITARIOS'!AE101</f>
        <v>0</v>
      </c>
      <c r="CG101" s="251">
        <f>'EV TECNICA'!BI101</f>
        <v>0</v>
      </c>
      <c r="CH101" s="252" t="str">
        <f>+IF(CF101=0,"NO OFERTADO",IF(CG101="NO CUMPLE", NO HABILITA,IF(CF101&lt;=($E101*(1+$D$4)),"HABILITA","NO HABILITA")))</f>
        <v>NO OFERTADO</v>
      </c>
    </row>
    <row r="102" spans="1:86" s="40" customFormat="1" ht="25.5" x14ac:dyDescent="0.2">
      <c r="A102" s="103">
        <v>93</v>
      </c>
      <c r="B102" s="202" t="s">
        <v>170</v>
      </c>
      <c r="C102" s="121" t="s">
        <v>168</v>
      </c>
      <c r="D102" s="146">
        <v>1</v>
      </c>
      <c r="E102" s="25">
        <v>16163</v>
      </c>
      <c r="F102" s="129">
        <f>'PRECIOS UNITARIOS'!E102</f>
        <v>0</v>
      </c>
      <c r="G102" s="251">
        <f>'EV TECNICA'!I102</f>
        <v>0</v>
      </c>
      <c r="H102" s="252" t="str">
        <f>+IF(F102=0,"NO OFERTADO",IF(G102="NO CUMPLE", NO HABILITA,IF(F102&lt;=($E102*(1+$D$4)),"HABILITA","NO HABILITA")))</f>
        <v>NO OFERTADO</v>
      </c>
      <c r="I102" s="129">
        <f>'PRECIOS UNITARIOS'!F102</f>
        <v>0</v>
      </c>
      <c r="J102" s="251">
        <f>'EV TECNICA'!K102</f>
        <v>0</v>
      </c>
      <c r="K102" s="252" t="str">
        <f>+IF(I102=0,"NO OFERTADO",IF(J102="NO CUMPLE", NO HABILITA,IF(I102&lt;=($E102*(1+$D$4)),"HABILITA","NO HABILITA")))</f>
        <v>NO OFERTADO</v>
      </c>
      <c r="L102" s="129">
        <f>'PRECIOS UNITARIOS'!G102</f>
        <v>0</v>
      </c>
      <c r="M102" s="251">
        <f>'EV TECNICA'!M102</f>
        <v>0</v>
      </c>
      <c r="N102" s="252" t="str">
        <f>+IF(L102=0,"NO OFERTADO",IF(M102="NO CUMPLE", NO HABILITA,IF(L102&lt;=($E102*(1+$D$4)),"HABILITA","NO HABILITA")))</f>
        <v>NO OFERTADO</v>
      </c>
      <c r="O102" s="129">
        <f>'PRECIOS UNITARIOS'!H102</f>
        <v>0</v>
      </c>
      <c r="P102" s="251">
        <f>'EV TECNICA'!O102</f>
        <v>0</v>
      </c>
      <c r="Q102" s="252" t="str">
        <f>+IF(O102=0,"NO OFERTADO",IF(P102="NO CUMPLE", NO HABILITA,IF(O102&lt;=($E102*(1+$D$4)),"HABILITA","NO HABILITA")))</f>
        <v>NO OFERTADO</v>
      </c>
      <c r="R102" s="129">
        <f>'PRECIOS UNITARIOS'!I102</f>
        <v>0</v>
      </c>
      <c r="S102" s="251">
        <f>'EV TECNICA'!Q102</f>
        <v>0</v>
      </c>
      <c r="T102" s="252" t="str">
        <f>+IF(R102=0,"NO OFERTADO",IF(S102="NO CUMPLE", NO HABILITA,IF(R102&lt;=($E102*(1+$D$4)),"HABILITA","NO HABILITA")))</f>
        <v>NO OFERTADO</v>
      </c>
      <c r="U102" s="129">
        <f>'PRECIOS UNITARIOS'!J102</f>
        <v>19050</v>
      </c>
      <c r="V102" s="251" t="str">
        <f>'EV TECNICA'!S102</f>
        <v xml:space="preserve">CUMPLE </v>
      </c>
      <c r="W102" s="252" t="str">
        <f>+IF(U102=0,"NO OFERTADO",IF(V102="NO CUMPLE", NO HABILITA,IF(U102&lt;=($E102*(1+$D$4)),"HABILITA","NO HABILITA")))</f>
        <v>HABILITA</v>
      </c>
      <c r="X102" s="129">
        <f>'PRECIOS UNITARIOS'!K102</f>
        <v>16700</v>
      </c>
      <c r="Y102" s="251" t="str">
        <f>'EV TECNICA'!U102</f>
        <v>CUMPLE</v>
      </c>
      <c r="Z102" s="252" t="str">
        <f>+IF(X102=0,"NO OFERTADO",IF(Y102="NO CUMPLE", NO HABILITA,IF(X102&lt;=($E102*(1+$D$4)),"HABILITA","NO HABILITA")))</f>
        <v>HABILITA</v>
      </c>
      <c r="AA102" s="129">
        <f>'PRECIOS UNITARIOS'!L102</f>
        <v>0</v>
      </c>
      <c r="AB102" s="251">
        <f>'EV TECNICA'!W102</f>
        <v>0</v>
      </c>
      <c r="AC102" s="252" t="str">
        <f>+IF(AA102=0,"NO OFERTADO",IF(AB102="NO CUMPLE", NO HABILITA,IF(AA102&lt;=($E102*(1+$D$4)),"HABILITA","NO HABILITA")))</f>
        <v>NO OFERTADO</v>
      </c>
      <c r="AD102" s="129">
        <f>'PRECIOS UNITARIOS'!M102</f>
        <v>15795</v>
      </c>
      <c r="AE102" s="251" t="str">
        <f>'EV TECNICA'!Y102</f>
        <v xml:space="preserve">CUMPLE </v>
      </c>
      <c r="AF102" s="252" t="str">
        <f>+IF(AD102=0,"NO OFERTADO",IF(AE102="NO CUMPLE", NO HABILITA,IF(AD102&lt;=($E102*(1+$D$4)),"HABILITA","NO HABILITA")))</f>
        <v>HABILITA</v>
      </c>
      <c r="AG102" s="129">
        <f>'PRECIOS UNITARIOS'!N102</f>
        <v>0</v>
      </c>
      <c r="AH102" s="251">
        <f>'EV TECNICA'!AA102</f>
        <v>0</v>
      </c>
      <c r="AI102" s="252" t="str">
        <f>+IF(AG102=0,"NO OFERTADO",IF(AH102="NO CUMPLE", NO HABILITA,IF(AG102&lt;=($E102*(1+$D$4)),"HABILITA","NO HABILITA")))</f>
        <v>NO OFERTADO</v>
      </c>
      <c r="AJ102" s="129">
        <f>'PRECIOS UNITARIOS'!O102</f>
        <v>0</v>
      </c>
      <c r="AK102" s="251">
        <f>'EV TECNICA'!AC102</f>
        <v>0</v>
      </c>
      <c r="AL102" s="252" t="str">
        <f>+IF(AJ102=0,"NO OFERTADO",IF(AK102="NO CUMPLE", NO HABILITA,IF(AJ102&lt;=($E102*(1+$D$4)),"HABILITA","NO HABILITA")))</f>
        <v>NO OFERTADO</v>
      </c>
      <c r="AM102" s="129">
        <f>'PRECIOS UNITARIOS'!P102</f>
        <v>0</v>
      </c>
      <c r="AN102" s="251">
        <f>'EV TECNICA'!AE102</f>
        <v>0</v>
      </c>
      <c r="AO102" s="252" t="str">
        <f>+IF(AM102=0,"NO OFERTADO",IF(AN102="NO CUMPLE", NO HABILITA,IF(AM102&lt;=($E102*(1+$D$4)),"HABILITA","NO HABILITA")))</f>
        <v>NO OFERTADO</v>
      </c>
      <c r="AP102" s="129">
        <f>'PRECIOS UNITARIOS'!Q102</f>
        <v>0</v>
      </c>
      <c r="AQ102" s="251">
        <f>'EV TECNICA'!AG102</f>
        <v>0</v>
      </c>
      <c r="AR102" s="252" t="str">
        <f>+IF(AP102=0,"NO OFERTADO",IF(AQ102="NO CUMPLE", NO HABILITA,IF(AP102&lt;=($E102*(1+$D$4)),"HABILITA","NO HABILITA")))</f>
        <v>NO OFERTADO</v>
      </c>
      <c r="AS102" s="129">
        <f>'PRECIOS UNITARIOS'!R102</f>
        <v>0</v>
      </c>
      <c r="AT102" s="251">
        <f>'EV TECNICA'!AI102</f>
        <v>0</v>
      </c>
      <c r="AU102" s="252" t="str">
        <f>+IF(AS102=0,"NO OFERTADO",IF(AT102="NO CUMPLE", NO HABILITA,IF(AS102&lt;=($E102*(1+$D$4)),"HABILITA","NO HABILITA")))</f>
        <v>NO OFERTADO</v>
      </c>
      <c r="AV102" s="129">
        <f>'PRECIOS UNITARIOS'!S102</f>
        <v>0</v>
      </c>
      <c r="AW102" s="251">
        <f>'EV TECNICA'!AK102</f>
        <v>0</v>
      </c>
      <c r="AX102" s="252" t="str">
        <f>+IF(AV102=0,"NO OFERTADO",IF(AW102="NO CUMPLE", NO HABILITA,IF(AV102&lt;=($E102*(1+$D$4)),"HABILITA","NO HABILITA")))</f>
        <v>NO OFERTADO</v>
      </c>
      <c r="AY102" s="129">
        <f>'PRECIOS UNITARIOS'!T102</f>
        <v>0</v>
      </c>
      <c r="AZ102" s="251" t="str">
        <f>'EV TECNICA'!AM102</f>
        <v>NO CUMPLE</v>
      </c>
      <c r="BA102" s="252" t="s">
        <v>606</v>
      </c>
      <c r="BB102" s="129">
        <f>'PRECIOS UNITARIOS'!U102</f>
        <v>18422</v>
      </c>
      <c r="BC102" s="251" t="str">
        <f>'EV TECNICA'!AO102</f>
        <v>CUMPLE</v>
      </c>
      <c r="BD102" s="252" t="str">
        <f>+IF(BB102=0,"NO OFERTADO",IF(BC102="NO CUMPLE", NO HABILITA,IF(BB102&lt;=($E102*(1+$D$4)),"HABILITA","NO HABILITA")))</f>
        <v>HABILITA</v>
      </c>
      <c r="BE102" s="129">
        <f>'PRECIOS UNITARIOS'!V102</f>
        <v>0</v>
      </c>
      <c r="BF102" s="251">
        <f>'EV TECNICA'!AQ102</f>
        <v>0</v>
      </c>
      <c r="BG102" s="252" t="str">
        <f>+IF(BE102=0,"NO OFERTADO",IF(BF102="NO CUMPLE", NO HABILITA,IF(BE102&lt;=($E102*(1+$D$4)),"HABILITA","NO HABILITA")))</f>
        <v>NO OFERTADO</v>
      </c>
      <c r="BH102" s="129">
        <f>'PRECIOS UNITARIOS'!W102</f>
        <v>18400</v>
      </c>
      <c r="BI102" s="251" t="str">
        <f>'EV TECNICA'!AS102</f>
        <v>CUMPLE</v>
      </c>
      <c r="BJ102" s="252" t="str">
        <f>+IF(BH102=0,"NO OFERTADO",IF(BI102="NO CUMPLE", NO HABILITA,IF(BH102&lt;=($E102*(1+$D$4)),"HABILITA","NO HABILITA")))</f>
        <v>HABILITA</v>
      </c>
      <c r="BK102" s="129">
        <f>'PRECIOS UNITARIOS'!X102</f>
        <v>0</v>
      </c>
      <c r="BL102" s="251">
        <f>'EV TECNICA'!AU102</f>
        <v>0</v>
      </c>
      <c r="BM102" s="252" t="str">
        <f>+IF(BK102=0,"NO OFERTADO",IF(BL102="NO CUMPLE", NO HABILITA,IF(BK102&lt;=($E102*(1+$D$4)),"HABILITA","NO HABILITA")))</f>
        <v>NO OFERTADO</v>
      </c>
      <c r="BN102" s="129">
        <f>'PRECIOS UNITARIOS'!Y102</f>
        <v>0</v>
      </c>
      <c r="BO102" s="251">
        <f>'EV TECNICA'!AW102</f>
        <v>0</v>
      </c>
      <c r="BP102" s="252" t="str">
        <f>+IF(BN102=0,"NO OFERTADO",IF(BO102="NO CUMPLE", NO HABILITA,IF(BN102&lt;=($E102*(1+$D$4)),"HABILITA","NO HABILITA")))</f>
        <v>NO OFERTADO</v>
      </c>
      <c r="BQ102" s="129">
        <f>'PRECIOS UNITARIOS'!Z102</f>
        <v>15795</v>
      </c>
      <c r="BR102" s="251" t="str">
        <f>'EV TECNICA'!AY102</f>
        <v>CUMPLE</v>
      </c>
      <c r="BS102" s="252" t="str">
        <f>+IF(BQ102=0,"NO OFERTADO",IF(BR102="NO CUMPLE", NO HABILITA,IF(BQ102&lt;=($E102*(1+$D$4)),"HABILITA","NO HABILITA")))</f>
        <v>HABILITA</v>
      </c>
      <c r="BT102" s="129">
        <f>'PRECIOS UNITARIOS'!AA102</f>
        <v>0</v>
      </c>
      <c r="BU102" s="251">
        <f>'EV TECNICA'!BA102</f>
        <v>0</v>
      </c>
      <c r="BV102" s="252" t="str">
        <f>+IF(BT102=0,"NO OFERTADO",IF(BU102="NO CUMPLE", NO HABILITA,IF(BT102&lt;=($E102*(1+$D$4)),"HABILITA","NO HABILITA")))</f>
        <v>NO OFERTADO</v>
      </c>
      <c r="BW102" s="129">
        <f>'PRECIOS UNITARIOS'!AB102</f>
        <v>0</v>
      </c>
      <c r="BX102" s="251">
        <f>'EV TECNICA'!BC102</f>
        <v>0</v>
      </c>
      <c r="BY102" s="252" t="str">
        <f>+IF(BW102=0,"NO OFERTADO",IF(BX102="NO CUMPLE", NO HABILITA,IF(BW102&lt;=($E102*(1+$D$4)),"HABILITA","NO HABILITA")))</f>
        <v>NO OFERTADO</v>
      </c>
      <c r="BZ102" s="129">
        <f>'PRECIOS UNITARIOS'!AC102</f>
        <v>0</v>
      </c>
      <c r="CA102" s="251">
        <f>'EV TECNICA'!BE102</f>
        <v>0</v>
      </c>
      <c r="CB102" s="252" t="str">
        <f>+IF(BZ102=0,"NO OFERTADO",IF(CA102="NO CUMPLE", NO HABILITA,IF(BZ102&lt;=($E102*(1+$D$4)),"HABILITA","NO HABILITA")))</f>
        <v>NO OFERTADO</v>
      </c>
      <c r="CC102" s="129">
        <f>'PRECIOS UNITARIOS'!AD102</f>
        <v>0</v>
      </c>
      <c r="CD102" s="251">
        <f>'EV TECNICA'!BG102</f>
        <v>0</v>
      </c>
      <c r="CE102" s="252" t="str">
        <f>+IF(CC102=0,"NO OFERTADO",IF(CD102="NO CUMPLE", NO HABILITA,IF(CC102&lt;=($E102*(1+$D$4)),"HABILITA","NO HABILITA")))</f>
        <v>NO OFERTADO</v>
      </c>
      <c r="CF102" s="129">
        <f>'PRECIOS UNITARIOS'!AE102</f>
        <v>0</v>
      </c>
      <c r="CG102" s="251">
        <f>'EV TECNICA'!BI102</f>
        <v>0</v>
      </c>
      <c r="CH102" s="252" t="str">
        <f>+IF(CF102=0,"NO OFERTADO",IF(CG102="NO CUMPLE", NO HABILITA,IF(CF102&lt;=($E102*(1+$D$4)),"HABILITA","NO HABILITA")))</f>
        <v>NO OFERTADO</v>
      </c>
    </row>
    <row r="103" spans="1:86" s="40" customFormat="1" ht="12.75" x14ac:dyDescent="0.2">
      <c r="A103" s="103">
        <v>94</v>
      </c>
      <c r="B103" s="202" t="s">
        <v>171</v>
      </c>
      <c r="C103" s="121" t="s">
        <v>172</v>
      </c>
      <c r="D103" s="146">
        <v>1</v>
      </c>
      <c r="E103" s="25">
        <v>12400</v>
      </c>
      <c r="F103" s="129">
        <f>'PRECIOS UNITARIOS'!E103</f>
        <v>0</v>
      </c>
      <c r="G103" s="251">
        <f>'EV TECNICA'!I103</f>
        <v>0</v>
      </c>
      <c r="H103" s="252" t="str">
        <f>+IF(F103=0,"NO OFERTADO",IF(G103="NO CUMPLE", NO HABILITA,IF(F103&lt;=($E103*(1+$D$4)),"HABILITA","NO HABILITA")))</f>
        <v>NO OFERTADO</v>
      </c>
      <c r="I103" s="129">
        <f>'PRECIOS UNITARIOS'!F103</f>
        <v>0</v>
      </c>
      <c r="J103" s="251">
        <f>'EV TECNICA'!K103</f>
        <v>0</v>
      </c>
      <c r="K103" s="252" t="str">
        <f>+IF(I103=0,"NO OFERTADO",IF(J103="NO CUMPLE", NO HABILITA,IF(I103&lt;=($E103*(1+$D$4)),"HABILITA","NO HABILITA")))</f>
        <v>NO OFERTADO</v>
      </c>
      <c r="L103" s="129">
        <f>'PRECIOS UNITARIOS'!G103</f>
        <v>0</v>
      </c>
      <c r="M103" s="251">
        <f>'EV TECNICA'!M103</f>
        <v>0</v>
      </c>
      <c r="N103" s="252" t="str">
        <f>+IF(L103=0,"NO OFERTADO",IF(M103="NO CUMPLE", NO HABILITA,IF(L103&lt;=($E103*(1+$D$4)),"HABILITA","NO HABILITA")))</f>
        <v>NO OFERTADO</v>
      </c>
      <c r="O103" s="129">
        <f>'PRECIOS UNITARIOS'!H103</f>
        <v>0</v>
      </c>
      <c r="P103" s="251">
        <f>'EV TECNICA'!O103</f>
        <v>0</v>
      </c>
      <c r="Q103" s="252" t="str">
        <f>+IF(O103=0,"NO OFERTADO",IF(P103="NO CUMPLE", NO HABILITA,IF(O103&lt;=($E103*(1+$D$4)),"HABILITA","NO HABILITA")))</f>
        <v>NO OFERTADO</v>
      </c>
      <c r="R103" s="129">
        <f>'PRECIOS UNITARIOS'!I103</f>
        <v>0</v>
      </c>
      <c r="S103" s="251">
        <f>'EV TECNICA'!Q103</f>
        <v>0</v>
      </c>
      <c r="T103" s="252" t="str">
        <f>+IF(R103=0,"NO OFERTADO",IF(S103="NO CUMPLE", NO HABILITA,IF(R103&lt;=($E103*(1+$D$4)),"HABILITA","NO HABILITA")))</f>
        <v>NO OFERTADO</v>
      </c>
      <c r="U103" s="129">
        <f>'PRECIOS UNITARIOS'!J103</f>
        <v>12400</v>
      </c>
      <c r="V103" s="251" t="str">
        <f>'EV TECNICA'!S103</f>
        <v xml:space="preserve">CUMPLE </v>
      </c>
      <c r="W103" s="252" t="str">
        <f>+IF(U103=0,"NO OFERTADO",IF(V103="NO CUMPLE", NO HABILITA,IF(U103&lt;=($E103*(1+$D$4)),"HABILITA","NO HABILITA")))</f>
        <v>HABILITA</v>
      </c>
      <c r="X103" s="129">
        <f>'PRECIOS UNITARIOS'!K103</f>
        <v>0</v>
      </c>
      <c r="Y103" s="251">
        <f>'EV TECNICA'!U103</f>
        <v>0</v>
      </c>
      <c r="Z103" s="252" t="str">
        <f>+IF(X103=0,"NO OFERTADO",IF(Y103="NO CUMPLE", NO HABILITA,IF(X103&lt;=($E103*(1+$D$4)),"HABILITA","NO HABILITA")))</f>
        <v>NO OFERTADO</v>
      </c>
      <c r="AA103" s="129">
        <f>'PRECIOS UNITARIOS'!L103</f>
        <v>0</v>
      </c>
      <c r="AB103" s="251">
        <f>'EV TECNICA'!W103</f>
        <v>0</v>
      </c>
      <c r="AC103" s="252" t="str">
        <f>+IF(AA103=0,"NO OFERTADO",IF(AB103="NO CUMPLE", NO HABILITA,IF(AA103&lt;=($E103*(1+$D$4)),"HABILITA","NO HABILITA")))</f>
        <v>NO OFERTADO</v>
      </c>
      <c r="AD103" s="129">
        <f>'PRECIOS UNITARIOS'!M103</f>
        <v>14773</v>
      </c>
      <c r="AE103" s="251" t="str">
        <f>'EV TECNICA'!Y103</f>
        <v xml:space="preserve">CUMPLE </v>
      </c>
      <c r="AF103" s="252" t="str">
        <f>+IF(AD103=0,"NO OFERTADO",IF(AE103="NO CUMPLE", NO HABILITA,IF(AD103&lt;=($E103*(1+$D$4)),"HABILITA","NO HABILITA")))</f>
        <v>HABILITA</v>
      </c>
      <c r="AG103" s="129">
        <f>'PRECIOS UNITARIOS'!N103</f>
        <v>0</v>
      </c>
      <c r="AH103" s="251">
        <f>'EV TECNICA'!AA103</f>
        <v>0</v>
      </c>
      <c r="AI103" s="252" t="str">
        <f>+IF(AG103=0,"NO OFERTADO",IF(AH103="NO CUMPLE", NO HABILITA,IF(AG103&lt;=($E103*(1+$D$4)),"HABILITA","NO HABILITA")))</f>
        <v>NO OFERTADO</v>
      </c>
      <c r="AJ103" s="129">
        <f>'PRECIOS UNITARIOS'!O103</f>
        <v>0</v>
      </c>
      <c r="AK103" s="251">
        <f>'EV TECNICA'!AC103</f>
        <v>0</v>
      </c>
      <c r="AL103" s="252" t="str">
        <f>+IF(AJ103=0,"NO OFERTADO",IF(AK103="NO CUMPLE", NO HABILITA,IF(AJ103&lt;=($E103*(1+$D$4)),"HABILITA","NO HABILITA")))</f>
        <v>NO OFERTADO</v>
      </c>
      <c r="AM103" s="129">
        <f>'PRECIOS UNITARIOS'!P103</f>
        <v>0</v>
      </c>
      <c r="AN103" s="251">
        <f>'EV TECNICA'!AE103</f>
        <v>0</v>
      </c>
      <c r="AO103" s="252" t="str">
        <f>+IF(AM103=0,"NO OFERTADO",IF(AN103="NO CUMPLE", NO HABILITA,IF(AM103&lt;=($E103*(1+$D$4)),"HABILITA","NO HABILITA")))</f>
        <v>NO OFERTADO</v>
      </c>
      <c r="AP103" s="129">
        <f>'PRECIOS UNITARIOS'!Q103</f>
        <v>0</v>
      </c>
      <c r="AQ103" s="251">
        <f>'EV TECNICA'!AG103</f>
        <v>0</v>
      </c>
      <c r="AR103" s="252" t="str">
        <f>+IF(AP103=0,"NO OFERTADO",IF(AQ103="NO CUMPLE", NO HABILITA,IF(AP103&lt;=($E103*(1+$D$4)),"HABILITA","NO HABILITA")))</f>
        <v>NO OFERTADO</v>
      </c>
      <c r="AS103" s="129">
        <f>'PRECIOS UNITARIOS'!R103</f>
        <v>0</v>
      </c>
      <c r="AT103" s="251">
        <f>'EV TECNICA'!AI103</f>
        <v>0</v>
      </c>
      <c r="AU103" s="252" t="str">
        <f>+IF(AS103=0,"NO OFERTADO",IF(AT103="NO CUMPLE", NO HABILITA,IF(AS103&lt;=($E103*(1+$D$4)),"HABILITA","NO HABILITA")))</f>
        <v>NO OFERTADO</v>
      </c>
      <c r="AV103" s="129">
        <f>'PRECIOS UNITARIOS'!S103</f>
        <v>0</v>
      </c>
      <c r="AW103" s="251">
        <f>'EV TECNICA'!AK103</f>
        <v>0</v>
      </c>
      <c r="AX103" s="252" t="str">
        <f>+IF(AV103=0,"NO OFERTADO",IF(AW103="NO CUMPLE", NO HABILITA,IF(AV103&lt;=($E103*(1+$D$4)),"HABILITA","NO HABILITA")))</f>
        <v>NO OFERTADO</v>
      </c>
      <c r="AY103" s="129">
        <f>'PRECIOS UNITARIOS'!T103</f>
        <v>0</v>
      </c>
      <c r="AZ103" s="251" t="str">
        <f>'EV TECNICA'!AM103</f>
        <v>NO CUMPLE</v>
      </c>
      <c r="BA103" s="252" t="s">
        <v>606</v>
      </c>
      <c r="BB103" s="129">
        <f>'PRECIOS UNITARIOS'!U103</f>
        <v>17229</v>
      </c>
      <c r="BC103" s="251" t="str">
        <f>'EV TECNICA'!AO103</f>
        <v>CUMPLE</v>
      </c>
      <c r="BD103" s="252" t="str">
        <f>+IF(BB103=0,"NO OFERTADO",IF(BC103="NO CUMPLE", NO HABILITA,IF(BB103&lt;=($E103*(1+$D$4)),"HABILITA","NO HABILITA")))</f>
        <v>NO HABILITA</v>
      </c>
      <c r="BE103" s="129">
        <f>'PRECIOS UNITARIOS'!V103</f>
        <v>0</v>
      </c>
      <c r="BF103" s="251">
        <f>'EV TECNICA'!AQ103</f>
        <v>0</v>
      </c>
      <c r="BG103" s="252" t="str">
        <f>+IF(BE103=0,"NO OFERTADO",IF(BF103="NO CUMPLE", NO HABILITA,IF(BE103&lt;=($E103*(1+$D$4)),"HABILITA","NO HABILITA")))</f>
        <v>NO OFERTADO</v>
      </c>
      <c r="BH103" s="129">
        <f>'PRECIOS UNITARIOS'!W103</f>
        <v>14900</v>
      </c>
      <c r="BI103" s="251" t="str">
        <f>'EV TECNICA'!AS103</f>
        <v xml:space="preserve">CUMPLE </v>
      </c>
      <c r="BJ103" s="252" t="str">
        <f>+IF(BH103=0,"NO OFERTADO",IF(BI103="NO CUMPLE", NO HABILITA,IF(BH103&lt;=($E103*(1+$D$4)),"HABILITA","NO HABILITA")))</f>
        <v>HABILITA</v>
      </c>
      <c r="BK103" s="129">
        <f>'PRECIOS UNITARIOS'!X103</f>
        <v>0</v>
      </c>
      <c r="BL103" s="251">
        <f>'EV TECNICA'!AU103</f>
        <v>0</v>
      </c>
      <c r="BM103" s="252" t="str">
        <f>+IF(BK103=0,"NO OFERTADO",IF(BL103="NO CUMPLE", NO HABILITA,IF(BK103&lt;=($E103*(1+$D$4)),"HABILITA","NO HABILITA")))</f>
        <v>NO OFERTADO</v>
      </c>
      <c r="BN103" s="129">
        <f>'PRECIOS UNITARIOS'!Y103</f>
        <v>0</v>
      </c>
      <c r="BO103" s="251">
        <f>'EV TECNICA'!AW103</f>
        <v>0</v>
      </c>
      <c r="BP103" s="252" t="str">
        <f>+IF(BN103=0,"NO OFERTADO",IF(BO103="NO CUMPLE", NO HABILITA,IF(BN103&lt;=($E103*(1+$D$4)),"HABILITA","NO HABILITA")))</f>
        <v>NO OFERTADO</v>
      </c>
      <c r="BQ103" s="129">
        <f>'PRECIOS UNITARIOS'!Z103</f>
        <v>14773</v>
      </c>
      <c r="BR103" s="251" t="str">
        <f>'EV TECNICA'!AY103</f>
        <v>CUMPLE</v>
      </c>
      <c r="BS103" s="252" t="str">
        <f>+IF(BQ103=0,"NO OFERTADO",IF(BR103="NO CUMPLE", NO HABILITA,IF(BQ103&lt;=($E103*(1+$D$4)),"HABILITA","NO HABILITA")))</f>
        <v>HABILITA</v>
      </c>
      <c r="BT103" s="129">
        <f>'PRECIOS UNITARIOS'!AA103</f>
        <v>0</v>
      </c>
      <c r="BU103" s="251">
        <f>'EV TECNICA'!BA103</f>
        <v>0</v>
      </c>
      <c r="BV103" s="252" t="str">
        <f>+IF(BT103=0,"NO OFERTADO",IF(BU103="NO CUMPLE", NO HABILITA,IF(BT103&lt;=($E103*(1+$D$4)),"HABILITA","NO HABILITA")))</f>
        <v>NO OFERTADO</v>
      </c>
      <c r="BW103" s="129">
        <f>'PRECIOS UNITARIOS'!AB103</f>
        <v>0</v>
      </c>
      <c r="BX103" s="251">
        <f>'EV TECNICA'!BC103</f>
        <v>0</v>
      </c>
      <c r="BY103" s="252" t="str">
        <f>+IF(BW103=0,"NO OFERTADO",IF(BX103="NO CUMPLE", NO HABILITA,IF(BW103&lt;=($E103*(1+$D$4)),"HABILITA","NO HABILITA")))</f>
        <v>NO OFERTADO</v>
      </c>
      <c r="BZ103" s="129">
        <f>'PRECIOS UNITARIOS'!AC103</f>
        <v>0</v>
      </c>
      <c r="CA103" s="251">
        <f>'EV TECNICA'!BE103</f>
        <v>0</v>
      </c>
      <c r="CB103" s="252" t="str">
        <f>+IF(BZ103=0,"NO OFERTADO",IF(CA103="NO CUMPLE", NO HABILITA,IF(BZ103&lt;=($E103*(1+$D$4)),"HABILITA","NO HABILITA")))</f>
        <v>NO OFERTADO</v>
      </c>
      <c r="CC103" s="129">
        <f>'PRECIOS UNITARIOS'!AD103</f>
        <v>0</v>
      </c>
      <c r="CD103" s="251">
        <f>'EV TECNICA'!BG103</f>
        <v>0</v>
      </c>
      <c r="CE103" s="252" t="str">
        <f>+IF(CC103=0,"NO OFERTADO",IF(CD103="NO CUMPLE", NO HABILITA,IF(CC103&lt;=($E103*(1+$D$4)),"HABILITA","NO HABILITA")))</f>
        <v>NO OFERTADO</v>
      </c>
      <c r="CF103" s="129">
        <f>'PRECIOS UNITARIOS'!AE103</f>
        <v>0</v>
      </c>
      <c r="CG103" s="251">
        <f>'EV TECNICA'!BI103</f>
        <v>0</v>
      </c>
      <c r="CH103" s="252" t="str">
        <f>+IF(CF103=0,"NO OFERTADO",IF(CG103="NO CUMPLE", NO HABILITA,IF(CF103&lt;=($E103*(1+$D$4)),"HABILITA","NO HABILITA")))</f>
        <v>NO OFERTADO</v>
      </c>
    </row>
    <row r="104" spans="1:86" s="40" customFormat="1" ht="51" x14ac:dyDescent="0.2">
      <c r="A104" s="103">
        <v>95</v>
      </c>
      <c r="B104" s="202" t="s">
        <v>173</v>
      </c>
      <c r="C104" s="121" t="s">
        <v>174</v>
      </c>
      <c r="D104" s="146">
        <v>1</v>
      </c>
      <c r="E104" s="25">
        <v>70348</v>
      </c>
      <c r="F104" s="129">
        <f>'PRECIOS UNITARIOS'!E104</f>
        <v>0</v>
      </c>
      <c r="G104" s="251">
        <f>'EV TECNICA'!I104</f>
        <v>0</v>
      </c>
      <c r="H104" s="252" t="str">
        <f>+IF(F104=0,"NO OFERTADO",IF(G104="NO CUMPLE", NO HABILITA,IF(F104&lt;=($E104*(1+$D$4)),"HABILITA","NO HABILITA")))</f>
        <v>NO OFERTADO</v>
      </c>
      <c r="I104" s="129">
        <f>'PRECIOS UNITARIOS'!F104</f>
        <v>0</v>
      </c>
      <c r="J104" s="251">
        <f>'EV TECNICA'!K104</f>
        <v>0</v>
      </c>
      <c r="K104" s="252" t="str">
        <f>+IF(I104=0,"NO OFERTADO",IF(J104="NO CUMPLE", NO HABILITA,IF(I104&lt;=($E104*(1+$D$4)),"HABILITA","NO HABILITA")))</f>
        <v>NO OFERTADO</v>
      </c>
      <c r="L104" s="129">
        <f>'PRECIOS UNITARIOS'!G104</f>
        <v>0</v>
      </c>
      <c r="M104" s="251">
        <f>'EV TECNICA'!M104</f>
        <v>0</v>
      </c>
      <c r="N104" s="252" t="str">
        <f>+IF(L104=0,"NO OFERTADO",IF(M104="NO CUMPLE", NO HABILITA,IF(L104&lt;=($E104*(1+$D$4)),"HABILITA","NO HABILITA")))</f>
        <v>NO OFERTADO</v>
      </c>
      <c r="O104" s="129">
        <f>'PRECIOS UNITARIOS'!H104</f>
        <v>0</v>
      </c>
      <c r="P104" s="251">
        <f>'EV TECNICA'!O104</f>
        <v>0</v>
      </c>
      <c r="Q104" s="252" t="str">
        <f>+IF(O104=0,"NO OFERTADO",IF(P104="NO CUMPLE", NO HABILITA,IF(O104&lt;=($E104*(1+$D$4)),"HABILITA","NO HABILITA")))</f>
        <v>NO OFERTADO</v>
      </c>
      <c r="R104" s="129">
        <f>'PRECIOS UNITARIOS'!I104</f>
        <v>0</v>
      </c>
      <c r="S104" s="251">
        <f>'EV TECNICA'!Q104</f>
        <v>0</v>
      </c>
      <c r="T104" s="252" t="str">
        <f>+IF(R104=0,"NO OFERTADO",IF(S104="NO CUMPLE", NO HABILITA,IF(R104&lt;=($E104*(1+$D$4)),"HABILITA","NO HABILITA")))</f>
        <v>NO OFERTADO</v>
      </c>
      <c r="U104" s="129">
        <f>'PRECIOS UNITARIOS'!J104</f>
        <v>0</v>
      </c>
      <c r="V104" s="251">
        <f>'EV TECNICA'!S104</f>
        <v>0</v>
      </c>
      <c r="W104" s="252" t="str">
        <f>+IF(U104=0,"NO OFERTADO",IF(V104="NO CUMPLE", NO HABILITA,IF(U104&lt;=($E104*(1+$D$4)),"HABILITA","NO HABILITA")))</f>
        <v>NO OFERTADO</v>
      </c>
      <c r="X104" s="129">
        <f>'PRECIOS UNITARIOS'!K104</f>
        <v>0</v>
      </c>
      <c r="Y104" s="251">
        <f>'EV TECNICA'!U104</f>
        <v>0</v>
      </c>
      <c r="Z104" s="252" t="str">
        <f>+IF(X104=0,"NO OFERTADO",IF(Y104="NO CUMPLE", NO HABILITA,IF(X104&lt;=($E104*(1+$D$4)),"HABILITA","NO HABILITA")))</f>
        <v>NO OFERTADO</v>
      </c>
      <c r="AA104" s="129">
        <f>'PRECIOS UNITARIOS'!L104</f>
        <v>0</v>
      </c>
      <c r="AB104" s="251">
        <f>'EV TECNICA'!W104</f>
        <v>0</v>
      </c>
      <c r="AC104" s="252" t="str">
        <f>+IF(AA104=0,"NO OFERTADO",IF(AB104="NO CUMPLE", NO HABILITA,IF(AA104&lt;=($E104*(1+$D$4)),"HABILITA","NO HABILITA")))</f>
        <v>NO OFERTADO</v>
      </c>
      <c r="AD104" s="129">
        <f>'PRECIOS UNITARIOS'!M104</f>
        <v>68749</v>
      </c>
      <c r="AE104" s="251" t="str">
        <f>'EV TECNICA'!Y104</f>
        <v>CUMPLE</v>
      </c>
      <c r="AF104" s="252" t="str">
        <f>+IF(AD104=0,"NO OFERTADO",IF(AE104="NO CUMPLE", NO HABILITA,IF(AD104&lt;=($E104*(1+$D$4)),"HABILITA","NO HABILITA")))</f>
        <v>HABILITA</v>
      </c>
      <c r="AG104" s="129">
        <f>'PRECIOS UNITARIOS'!N104</f>
        <v>0</v>
      </c>
      <c r="AH104" s="251">
        <f>'EV TECNICA'!AA104</f>
        <v>0</v>
      </c>
      <c r="AI104" s="252" t="str">
        <f>+IF(AG104=0,"NO OFERTADO",IF(AH104="NO CUMPLE", NO HABILITA,IF(AG104&lt;=($E104*(1+$D$4)),"HABILITA","NO HABILITA")))</f>
        <v>NO OFERTADO</v>
      </c>
      <c r="AJ104" s="129">
        <f>'PRECIOS UNITARIOS'!O104</f>
        <v>0</v>
      </c>
      <c r="AK104" s="251">
        <f>'EV TECNICA'!AC104</f>
        <v>0</v>
      </c>
      <c r="AL104" s="252" t="str">
        <f>+IF(AJ104=0,"NO OFERTADO",IF(AK104="NO CUMPLE", NO HABILITA,IF(AJ104&lt;=($E104*(1+$D$4)),"HABILITA","NO HABILITA")))</f>
        <v>NO OFERTADO</v>
      </c>
      <c r="AM104" s="129">
        <f>'PRECIOS UNITARIOS'!P104</f>
        <v>0</v>
      </c>
      <c r="AN104" s="251">
        <f>'EV TECNICA'!AE104</f>
        <v>0</v>
      </c>
      <c r="AO104" s="252" t="str">
        <f>+IF(AM104=0,"NO OFERTADO",IF(AN104="NO CUMPLE", NO HABILITA,IF(AM104&lt;=($E104*(1+$D$4)),"HABILITA","NO HABILITA")))</f>
        <v>NO OFERTADO</v>
      </c>
      <c r="AP104" s="129">
        <f>'PRECIOS UNITARIOS'!Q104</f>
        <v>199920</v>
      </c>
      <c r="AQ104" s="251" t="str">
        <f>'EV TECNICA'!AG104</f>
        <v>CUMPLE</v>
      </c>
      <c r="AR104" s="252" t="str">
        <f>+IF(AP104=0,"NO OFERTADO",IF(AQ104="NO CUMPLE", NO HABILITA,IF(AP104&lt;=($E104*(1+$D$4)),"HABILITA","NO HABILITA")))</f>
        <v>NO HABILITA</v>
      </c>
      <c r="AS104" s="129">
        <f>'PRECIOS UNITARIOS'!R104</f>
        <v>326095.7</v>
      </c>
      <c r="AT104" s="251" t="str">
        <f>'EV TECNICA'!AI104</f>
        <v>CUMPLE</v>
      </c>
      <c r="AU104" s="252" t="str">
        <f>+IF(AS104=0,"NO OFERTADO",IF(AT104="NO CUMPLE", NO HABILITA,IF(AS104&lt;=($E104*(1+$D$4)),"HABILITA","NO HABILITA")))</f>
        <v>NO HABILITA</v>
      </c>
      <c r="AV104" s="129">
        <f>'PRECIOS UNITARIOS'!S104</f>
        <v>0</v>
      </c>
      <c r="AW104" s="251">
        <f>'EV TECNICA'!AK104</f>
        <v>0</v>
      </c>
      <c r="AX104" s="252" t="str">
        <f>+IF(AV104=0,"NO OFERTADO",IF(AW104="NO CUMPLE", NO HABILITA,IF(AV104&lt;=($E104*(1+$D$4)),"HABILITA","NO HABILITA")))</f>
        <v>NO OFERTADO</v>
      </c>
      <c r="AY104" s="129">
        <f>'PRECIOS UNITARIOS'!T104</f>
        <v>0</v>
      </c>
      <c r="AZ104" s="251">
        <f>'EV TECNICA'!AM104</f>
        <v>0</v>
      </c>
      <c r="BA104" s="252" t="str">
        <f>+IF(AY104=0,"NO OFERTADO",IF(AZ104="NO CUMPLE", NO HABILITA,IF(AY104&lt;=($E104*(1+$D$4)),"HABILITA","NO HABILITA")))</f>
        <v>NO OFERTADO</v>
      </c>
      <c r="BB104" s="129">
        <f>'PRECIOS UNITARIOS'!U104</f>
        <v>184060.87</v>
      </c>
      <c r="BC104" s="251" t="str">
        <f>'EV TECNICA'!AO104</f>
        <v>CUMPLE</v>
      </c>
      <c r="BD104" s="252" t="str">
        <f>+IF(BB104=0,"NO OFERTADO",IF(BC104="NO CUMPLE", NO HABILITA,IF(BB104&lt;=($E104*(1+$D$4)),"HABILITA","NO HABILITA")))</f>
        <v>NO HABILITA</v>
      </c>
      <c r="BE104" s="129">
        <f>'PRECIOS UNITARIOS'!V104</f>
        <v>0</v>
      </c>
      <c r="BF104" s="251">
        <f>'EV TECNICA'!AQ104</f>
        <v>0</v>
      </c>
      <c r="BG104" s="252" t="str">
        <f>+IF(BE104=0,"NO OFERTADO",IF(BF104="NO CUMPLE", NO HABILITA,IF(BE104&lt;=($E104*(1+$D$4)),"HABILITA","NO HABILITA")))</f>
        <v>NO OFERTADO</v>
      </c>
      <c r="BH104" s="129">
        <f>'PRECIOS UNITARIOS'!W104</f>
        <v>0</v>
      </c>
      <c r="BI104" s="251">
        <f>'EV TECNICA'!AS104</f>
        <v>0</v>
      </c>
      <c r="BJ104" s="252" t="str">
        <f>+IF(BH104=0,"NO OFERTADO",IF(BI104="NO CUMPLE", NO HABILITA,IF(BH104&lt;=($E104*(1+$D$4)),"HABILITA","NO HABILITA")))</f>
        <v>NO OFERTADO</v>
      </c>
      <c r="BK104" s="129">
        <f>'PRECIOS UNITARIOS'!X104</f>
        <v>0</v>
      </c>
      <c r="BL104" s="251" t="str">
        <f>'EV TECNICA'!AU104</f>
        <v>NO CUMPLE</v>
      </c>
      <c r="BM104" s="252" t="s">
        <v>606</v>
      </c>
      <c r="BN104" s="129">
        <f>'PRECIOS UNITARIOS'!Y104</f>
        <v>0</v>
      </c>
      <c r="BO104" s="251">
        <f>'EV TECNICA'!AW104</f>
        <v>0</v>
      </c>
      <c r="BP104" s="252" t="str">
        <f>+IF(BN104=0,"NO OFERTADO",IF(BO104="NO CUMPLE", NO HABILITA,IF(BN104&lt;=($E104*(1+$D$4)),"HABILITA","NO HABILITA")))</f>
        <v>NO OFERTADO</v>
      </c>
      <c r="BQ104" s="129">
        <f>'PRECIOS UNITARIOS'!Z104</f>
        <v>0</v>
      </c>
      <c r="BR104" s="251" t="str">
        <f>'EV TECNICA'!AY104</f>
        <v>NO CUMPLE</v>
      </c>
      <c r="BS104" s="252" t="s">
        <v>606</v>
      </c>
      <c r="BT104" s="129">
        <f>'PRECIOS UNITARIOS'!AA104</f>
        <v>0</v>
      </c>
      <c r="BU104" s="251">
        <f>'EV TECNICA'!BA104</f>
        <v>0</v>
      </c>
      <c r="BV104" s="252" t="str">
        <f>+IF(BT104=0,"NO OFERTADO",IF(BU104="NO CUMPLE", NO HABILITA,IF(BT104&lt;=($E104*(1+$D$4)),"HABILITA","NO HABILITA")))</f>
        <v>NO OFERTADO</v>
      </c>
      <c r="BW104" s="129">
        <f>'PRECIOS UNITARIOS'!AB104</f>
        <v>0</v>
      </c>
      <c r="BX104" s="251">
        <f>'EV TECNICA'!BC104</f>
        <v>0</v>
      </c>
      <c r="BY104" s="252" t="str">
        <f>+IF(BW104=0,"NO OFERTADO",IF(BX104="NO CUMPLE", NO HABILITA,IF(BW104&lt;=($E104*(1+$D$4)),"HABILITA","NO HABILITA")))</f>
        <v>NO OFERTADO</v>
      </c>
      <c r="BZ104" s="129">
        <f>'PRECIOS UNITARIOS'!AC104</f>
        <v>0</v>
      </c>
      <c r="CA104" s="251">
        <f>'EV TECNICA'!BE104</f>
        <v>0</v>
      </c>
      <c r="CB104" s="252" t="str">
        <f>+IF(BZ104=0,"NO OFERTADO",IF(CA104="NO CUMPLE", NO HABILITA,IF(BZ104&lt;=($E104*(1+$D$4)),"HABILITA","NO HABILITA")))</f>
        <v>NO OFERTADO</v>
      </c>
      <c r="CC104" s="129">
        <f>'PRECIOS UNITARIOS'!AD104</f>
        <v>0</v>
      </c>
      <c r="CD104" s="251">
        <f>'EV TECNICA'!BG104</f>
        <v>0</v>
      </c>
      <c r="CE104" s="252" t="str">
        <f>+IF(CC104=0,"NO OFERTADO",IF(CD104="NO CUMPLE", NO HABILITA,IF(CC104&lt;=($E104*(1+$D$4)),"HABILITA","NO HABILITA")))</f>
        <v>NO OFERTADO</v>
      </c>
      <c r="CF104" s="129">
        <f>'PRECIOS UNITARIOS'!AE104</f>
        <v>0</v>
      </c>
      <c r="CG104" s="251">
        <f>'EV TECNICA'!BI104</f>
        <v>0</v>
      </c>
      <c r="CH104" s="252" t="str">
        <f>+IF(CF104=0,"NO OFERTADO",IF(CG104="NO CUMPLE", NO HABILITA,IF(CF104&lt;=($E104*(1+$D$4)),"HABILITA","NO HABILITA")))</f>
        <v>NO OFERTADO</v>
      </c>
    </row>
    <row r="105" spans="1:86" s="40" customFormat="1" ht="51" x14ac:dyDescent="0.2">
      <c r="A105" s="103">
        <v>96</v>
      </c>
      <c r="B105" s="202" t="s">
        <v>175</v>
      </c>
      <c r="C105" s="121" t="s">
        <v>176</v>
      </c>
      <c r="D105" s="146">
        <v>1</v>
      </c>
      <c r="E105" s="25">
        <v>25490</v>
      </c>
      <c r="F105" s="129">
        <f>'PRECIOS UNITARIOS'!E105</f>
        <v>0</v>
      </c>
      <c r="G105" s="251">
        <f>'EV TECNICA'!I105</f>
        <v>0</v>
      </c>
      <c r="H105" s="252" t="str">
        <f>+IF(F105=0,"NO OFERTADO",IF(G105="NO CUMPLE", NO HABILITA,IF(F105&lt;=($E105*(1+$D$4)),"HABILITA","NO HABILITA")))</f>
        <v>NO OFERTADO</v>
      </c>
      <c r="I105" s="129">
        <f>'PRECIOS UNITARIOS'!F105</f>
        <v>0</v>
      </c>
      <c r="J105" s="251">
        <f>'EV TECNICA'!K105</f>
        <v>0</v>
      </c>
      <c r="K105" s="252" t="str">
        <f>+IF(I105=0,"NO OFERTADO",IF(J105="NO CUMPLE", NO HABILITA,IF(I105&lt;=($E105*(1+$D$4)),"HABILITA","NO HABILITA")))</f>
        <v>NO OFERTADO</v>
      </c>
      <c r="L105" s="129">
        <f>'PRECIOS UNITARIOS'!G105</f>
        <v>0</v>
      </c>
      <c r="M105" s="251">
        <f>'EV TECNICA'!M105</f>
        <v>0</v>
      </c>
      <c r="N105" s="252" t="str">
        <f>+IF(L105=0,"NO OFERTADO",IF(M105="NO CUMPLE", NO HABILITA,IF(L105&lt;=($E105*(1+$D$4)),"HABILITA","NO HABILITA")))</f>
        <v>NO OFERTADO</v>
      </c>
      <c r="O105" s="129">
        <f>'PRECIOS UNITARIOS'!H105</f>
        <v>0</v>
      </c>
      <c r="P105" s="251" t="str">
        <f>'EV TECNICA'!O105</f>
        <v>NO CUMPLE</v>
      </c>
      <c r="Q105" s="252" t="s">
        <v>606</v>
      </c>
      <c r="R105" s="129">
        <f>'PRECIOS UNITARIOS'!I105</f>
        <v>0</v>
      </c>
      <c r="S105" s="251">
        <f>'EV TECNICA'!Q105</f>
        <v>0</v>
      </c>
      <c r="T105" s="252" t="str">
        <f>+IF(R105=0,"NO OFERTADO",IF(S105="NO CUMPLE", NO HABILITA,IF(R105&lt;=($E105*(1+$D$4)),"HABILITA","NO HABILITA")))</f>
        <v>NO OFERTADO</v>
      </c>
      <c r="U105" s="129">
        <f>'PRECIOS UNITARIOS'!J105</f>
        <v>0</v>
      </c>
      <c r="V105" s="251">
        <f>'EV TECNICA'!S105</f>
        <v>0</v>
      </c>
      <c r="W105" s="252" t="str">
        <f>+IF(U105=0,"NO OFERTADO",IF(V105="NO CUMPLE", NO HABILITA,IF(U105&lt;=($E105*(1+$D$4)),"HABILITA","NO HABILITA")))</f>
        <v>NO OFERTADO</v>
      </c>
      <c r="X105" s="129">
        <f>'PRECIOS UNITARIOS'!K105</f>
        <v>28500</v>
      </c>
      <c r="Y105" s="251" t="str">
        <f>'EV TECNICA'!U105</f>
        <v>CUMPLE</v>
      </c>
      <c r="Z105" s="252" t="str">
        <f>+IF(X105=0,"NO OFERTADO",IF(Y105="NO CUMPLE", NO HABILITA,IF(X105&lt;=($E105*(1+$D$4)),"HABILITA","NO HABILITA")))</f>
        <v>HABILITA</v>
      </c>
      <c r="AA105" s="129">
        <f>'PRECIOS UNITARIOS'!L105</f>
        <v>0</v>
      </c>
      <c r="AB105" s="251">
        <f>'EV TECNICA'!W105</f>
        <v>0</v>
      </c>
      <c r="AC105" s="252" t="str">
        <f>+IF(AA105=0,"NO OFERTADO",IF(AB105="NO CUMPLE", NO HABILITA,IF(AA105&lt;=($E105*(1+$D$4)),"HABILITA","NO HABILITA")))</f>
        <v>NO OFERTADO</v>
      </c>
      <c r="AD105" s="129">
        <f>'PRECIOS UNITARIOS'!M105</f>
        <v>24910</v>
      </c>
      <c r="AE105" s="251" t="str">
        <f>'EV TECNICA'!Y105</f>
        <v>CUMPLE</v>
      </c>
      <c r="AF105" s="252" t="str">
        <f>+IF(AD105=0,"NO OFERTADO",IF(AE105="NO CUMPLE", NO HABILITA,IF(AD105&lt;=($E105*(1+$D$4)),"HABILITA","NO HABILITA")))</f>
        <v>HABILITA</v>
      </c>
      <c r="AG105" s="129">
        <f>'PRECIOS UNITARIOS'!N105</f>
        <v>0</v>
      </c>
      <c r="AH105" s="251">
        <f>'EV TECNICA'!AA105</f>
        <v>0</v>
      </c>
      <c r="AI105" s="252" t="str">
        <f>+IF(AG105=0,"NO OFERTADO",IF(AH105="NO CUMPLE", NO HABILITA,IF(AG105&lt;=($E105*(1+$D$4)),"HABILITA","NO HABILITA")))</f>
        <v>NO OFERTADO</v>
      </c>
      <c r="AJ105" s="129">
        <f>'PRECIOS UNITARIOS'!O105</f>
        <v>0</v>
      </c>
      <c r="AK105" s="251">
        <f>'EV TECNICA'!AC105</f>
        <v>0</v>
      </c>
      <c r="AL105" s="252" t="str">
        <f>+IF(AJ105=0,"NO OFERTADO",IF(AK105="NO CUMPLE", NO HABILITA,IF(AJ105&lt;=($E105*(1+$D$4)),"HABILITA","NO HABILITA")))</f>
        <v>NO OFERTADO</v>
      </c>
      <c r="AM105" s="129">
        <f>'PRECIOS UNITARIOS'!P105</f>
        <v>0</v>
      </c>
      <c r="AN105" s="251">
        <f>'EV TECNICA'!AE105</f>
        <v>0</v>
      </c>
      <c r="AO105" s="252" t="str">
        <f>+IF(AM105=0,"NO OFERTADO",IF(AN105="NO CUMPLE", NO HABILITA,IF(AM105&lt;=($E105*(1+$D$4)),"HABILITA","NO HABILITA")))</f>
        <v>NO OFERTADO</v>
      </c>
      <c r="AP105" s="129">
        <f>'PRECIOS UNITARIOS'!Q105</f>
        <v>0</v>
      </c>
      <c r="AQ105" s="251">
        <f>'EV TECNICA'!AG105</f>
        <v>0</v>
      </c>
      <c r="AR105" s="252" t="str">
        <f>+IF(AP105=0,"NO OFERTADO",IF(AQ105="NO CUMPLE", NO HABILITA,IF(AP105&lt;=($E105*(1+$D$4)),"HABILITA","NO HABILITA")))</f>
        <v>NO OFERTADO</v>
      </c>
      <c r="AS105" s="129">
        <f>'PRECIOS UNITARIOS'!R105</f>
        <v>0</v>
      </c>
      <c r="AT105" s="251" t="str">
        <f>'EV TECNICA'!AI105</f>
        <v>NO CUMPLE</v>
      </c>
      <c r="AU105" s="252" t="s">
        <v>606</v>
      </c>
      <c r="AV105" s="129">
        <f>'PRECIOS UNITARIOS'!S105</f>
        <v>0</v>
      </c>
      <c r="AW105" s="251">
        <f>'EV TECNICA'!AK105</f>
        <v>0</v>
      </c>
      <c r="AX105" s="252" t="str">
        <f>+IF(AV105=0,"NO OFERTADO",IF(AW105="NO CUMPLE", NO HABILITA,IF(AV105&lt;=($E105*(1+$D$4)),"HABILITA","NO HABILITA")))</f>
        <v>NO OFERTADO</v>
      </c>
      <c r="AY105" s="129">
        <f>'PRECIOS UNITARIOS'!T105</f>
        <v>0</v>
      </c>
      <c r="AZ105" s="251">
        <f>'EV TECNICA'!AM105</f>
        <v>0</v>
      </c>
      <c r="BA105" s="252" t="str">
        <f>+IF(AY105=0,"NO OFERTADO",IF(AZ105="NO CUMPLE", NO HABILITA,IF(AY105&lt;=($E105*(1+$D$4)),"HABILITA","NO HABILITA")))</f>
        <v>NO OFERTADO</v>
      </c>
      <c r="BB105" s="129">
        <f>'PRECIOS UNITARIOS'!U105</f>
        <v>0</v>
      </c>
      <c r="BC105" s="251">
        <f>'EV TECNICA'!AO105</f>
        <v>0</v>
      </c>
      <c r="BD105" s="252" t="str">
        <f>+IF(BB105=0,"NO OFERTADO",IF(BC105="NO CUMPLE", NO HABILITA,IF(BB105&lt;=($E105*(1+$D$4)),"HABILITA","NO HABILITA")))</f>
        <v>NO OFERTADO</v>
      </c>
      <c r="BE105" s="129">
        <f>'PRECIOS UNITARIOS'!V105</f>
        <v>0</v>
      </c>
      <c r="BF105" s="251">
        <f>'EV TECNICA'!AQ105</f>
        <v>0</v>
      </c>
      <c r="BG105" s="252" t="str">
        <f>+IF(BE105=0,"NO OFERTADO",IF(BF105="NO CUMPLE", NO HABILITA,IF(BE105&lt;=($E105*(1+$D$4)),"HABILITA","NO HABILITA")))</f>
        <v>NO OFERTADO</v>
      </c>
      <c r="BH105" s="129">
        <f>'PRECIOS UNITARIOS'!W105</f>
        <v>0</v>
      </c>
      <c r="BI105" s="251">
        <f>'EV TECNICA'!AS105</f>
        <v>0</v>
      </c>
      <c r="BJ105" s="252" t="str">
        <f>+IF(BH105=0,"NO OFERTADO",IF(BI105="NO CUMPLE", NO HABILITA,IF(BH105&lt;=($E105*(1+$D$4)),"HABILITA","NO HABILITA")))</f>
        <v>NO OFERTADO</v>
      </c>
      <c r="BK105" s="129">
        <f>'PRECIOS UNITARIOS'!X105</f>
        <v>0</v>
      </c>
      <c r="BL105" s="251" t="str">
        <f>'EV TECNICA'!AU105</f>
        <v>NO CUMPLE</v>
      </c>
      <c r="BM105" s="252" t="s">
        <v>606</v>
      </c>
      <c r="BN105" s="129">
        <f>'PRECIOS UNITARIOS'!Y105</f>
        <v>0</v>
      </c>
      <c r="BO105" s="251">
        <f>'EV TECNICA'!AW105</f>
        <v>0</v>
      </c>
      <c r="BP105" s="252" t="str">
        <f>+IF(BN105=0,"NO OFERTADO",IF(BO105="NO CUMPLE", NO HABILITA,IF(BN105&lt;=($E105*(1+$D$4)),"HABILITA","NO HABILITA")))</f>
        <v>NO OFERTADO</v>
      </c>
      <c r="BQ105" s="129">
        <f>'PRECIOS UNITARIOS'!Z105</f>
        <v>0</v>
      </c>
      <c r="BR105" s="251" t="str">
        <f>'EV TECNICA'!AY105</f>
        <v>NO CUMPLE</v>
      </c>
      <c r="BS105" s="252" t="s">
        <v>606</v>
      </c>
      <c r="BT105" s="129">
        <f>'PRECIOS UNITARIOS'!AA105</f>
        <v>0</v>
      </c>
      <c r="BU105" s="251">
        <f>'EV TECNICA'!BA105</f>
        <v>0</v>
      </c>
      <c r="BV105" s="252" t="str">
        <f>+IF(BT105=0,"NO OFERTADO",IF(BU105="NO CUMPLE", NO HABILITA,IF(BT105&lt;=($E105*(1+$D$4)),"HABILITA","NO HABILITA")))</f>
        <v>NO OFERTADO</v>
      </c>
      <c r="BW105" s="129">
        <f>'PRECIOS UNITARIOS'!AB105</f>
        <v>0</v>
      </c>
      <c r="BX105" s="251">
        <f>'EV TECNICA'!BC105</f>
        <v>0</v>
      </c>
      <c r="BY105" s="252" t="str">
        <f>+IF(BW105=0,"NO OFERTADO",IF(BX105="NO CUMPLE", NO HABILITA,IF(BW105&lt;=($E105*(1+$D$4)),"HABILITA","NO HABILITA")))</f>
        <v>NO OFERTADO</v>
      </c>
      <c r="BZ105" s="129">
        <f>'PRECIOS UNITARIOS'!AC105</f>
        <v>0</v>
      </c>
      <c r="CA105" s="251">
        <f>'EV TECNICA'!BE105</f>
        <v>0</v>
      </c>
      <c r="CB105" s="252" t="str">
        <f>+IF(BZ105=0,"NO OFERTADO",IF(CA105="NO CUMPLE", NO HABILITA,IF(BZ105&lt;=($E105*(1+$D$4)),"HABILITA","NO HABILITA")))</f>
        <v>NO OFERTADO</v>
      </c>
      <c r="CC105" s="129">
        <f>'PRECIOS UNITARIOS'!AD105</f>
        <v>0</v>
      </c>
      <c r="CD105" s="251">
        <f>'EV TECNICA'!BG105</f>
        <v>0</v>
      </c>
      <c r="CE105" s="252" t="str">
        <f>+IF(CC105=0,"NO OFERTADO",IF(CD105="NO CUMPLE", NO HABILITA,IF(CC105&lt;=($E105*(1+$D$4)),"HABILITA","NO HABILITA")))</f>
        <v>NO OFERTADO</v>
      </c>
      <c r="CF105" s="129">
        <f>'PRECIOS UNITARIOS'!AE105</f>
        <v>0</v>
      </c>
      <c r="CG105" s="251">
        <f>'EV TECNICA'!BI105</f>
        <v>0</v>
      </c>
      <c r="CH105" s="252" t="str">
        <f>+IF(CF105=0,"NO OFERTADO",IF(CG105="NO CUMPLE", NO HABILITA,IF(CF105&lt;=($E105*(1+$D$4)),"HABILITA","NO HABILITA")))</f>
        <v>NO OFERTADO</v>
      </c>
    </row>
    <row r="106" spans="1:86" s="40" customFormat="1" ht="76.5" x14ac:dyDescent="0.2">
      <c r="A106" s="103">
        <v>97</v>
      </c>
      <c r="B106" s="202" t="s">
        <v>177</v>
      </c>
      <c r="C106" s="121" t="s">
        <v>178</v>
      </c>
      <c r="D106" s="146">
        <v>1</v>
      </c>
      <c r="E106" s="25">
        <v>7666.9558000000006</v>
      </c>
      <c r="F106" s="129">
        <f>'PRECIOS UNITARIOS'!E106</f>
        <v>0</v>
      </c>
      <c r="G106" s="251">
        <f>'EV TECNICA'!I106</f>
        <v>0</v>
      </c>
      <c r="H106" s="252" t="str">
        <f>+IF(F106=0,"NO OFERTADO",IF(G106="NO CUMPLE", NO HABILITA,IF(F106&lt;=($E106*(1+$D$4)),"HABILITA","NO HABILITA")))</f>
        <v>NO OFERTADO</v>
      </c>
      <c r="I106" s="129">
        <f>'PRECIOS UNITARIOS'!F106</f>
        <v>0</v>
      </c>
      <c r="J106" s="251">
        <f>'EV TECNICA'!K106</f>
        <v>0</v>
      </c>
      <c r="K106" s="252" t="str">
        <f>+IF(I106=0,"NO OFERTADO",IF(J106="NO CUMPLE", NO HABILITA,IF(I106&lt;=($E106*(1+$D$4)),"HABILITA","NO HABILITA")))</f>
        <v>NO OFERTADO</v>
      </c>
      <c r="L106" s="129">
        <f>'PRECIOS UNITARIOS'!G106</f>
        <v>9600</v>
      </c>
      <c r="M106" s="251" t="str">
        <f>'EV TECNICA'!M106</f>
        <v>CUMPLE</v>
      </c>
      <c r="N106" s="252" t="str">
        <f>+IF(L106=0,"NO OFERTADO",IF(M106="NO CUMPLE", NO HABILITA,IF(L106&lt;=($E106*(1+$D$4)),"HABILITA","NO HABILITA")))</f>
        <v>HABILITA</v>
      </c>
      <c r="O106" s="129">
        <f>'PRECIOS UNITARIOS'!H106</f>
        <v>0</v>
      </c>
      <c r="P106" s="251">
        <f>'EV TECNICA'!O106</f>
        <v>0</v>
      </c>
      <c r="Q106" s="252" t="str">
        <f>+IF(O106=0,"NO OFERTADO",IF(P106="NO CUMPLE", NO HABILITA,IF(O106&lt;=($E106*(1+$D$4)),"HABILITA","NO HABILITA")))</f>
        <v>NO OFERTADO</v>
      </c>
      <c r="R106" s="129">
        <f>'PRECIOS UNITARIOS'!I106</f>
        <v>0</v>
      </c>
      <c r="S106" s="251">
        <f>'EV TECNICA'!Q106</f>
        <v>0</v>
      </c>
      <c r="T106" s="252" t="str">
        <f>+IF(R106=0,"NO OFERTADO",IF(S106="NO CUMPLE", NO HABILITA,IF(R106&lt;=($E106*(1+$D$4)),"HABILITA","NO HABILITA")))</f>
        <v>NO OFERTADO</v>
      </c>
      <c r="U106" s="129">
        <f>'PRECIOS UNITARIOS'!J106</f>
        <v>0</v>
      </c>
      <c r="V106" s="251">
        <f>'EV TECNICA'!S106</f>
        <v>0</v>
      </c>
      <c r="W106" s="252" t="str">
        <f>+IF(U106=0,"NO OFERTADO",IF(V106="NO CUMPLE", NO HABILITA,IF(U106&lt;=($E106*(1+$D$4)),"HABILITA","NO HABILITA")))</f>
        <v>NO OFERTADO</v>
      </c>
      <c r="X106" s="129">
        <f>'PRECIOS UNITARIOS'!K106</f>
        <v>0</v>
      </c>
      <c r="Y106" s="251">
        <f>'EV TECNICA'!U106</f>
        <v>0</v>
      </c>
      <c r="Z106" s="252" t="str">
        <f>+IF(X106=0,"NO OFERTADO",IF(Y106="NO CUMPLE", NO HABILITA,IF(X106&lt;=($E106*(1+$D$4)),"HABILITA","NO HABILITA")))</f>
        <v>NO OFERTADO</v>
      </c>
      <c r="AA106" s="129">
        <f>'PRECIOS UNITARIOS'!L106</f>
        <v>0</v>
      </c>
      <c r="AB106" s="251">
        <f>'EV TECNICA'!W106</f>
        <v>0</v>
      </c>
      <c r="AC106" s="252" t="str">
        <f>+IF(AA106=0,"NO OFERTADO",IF(AB106="NO CUMPLE", NO HABILITA,IF(AA106&lt;=($E106*(1+$D$4)),"HABILITA","NO HABILITA")))</f>
        <v>NO OFERTADO</v>
      </c>
      <c r="AD106" s="129">
        <f>'PRECIOS UNITARIOS'!M106</f>
        <v>0</v>
      </c>
      <c r="AE106" s="251">
        <f>'EV TECNICA'!Y106</f>
        <v>0</v>
      </c>
      <c r="AF106" s="252" t="str">
        <f>+IF(AD106=0,"NO OFERTADO",IF(AE106="NO CUMPLE", NO HABILITA,IF(AD106&lt;=($E106*(1+$D$4)),"HABILITA","NO HABILITA")))</f>
        <v>NO OFERTADO</v>
      </c>
      <c r="AG106" s="129">
        <f>'PRECIOS UNITARIOS'!N106</f>
        <v>0</v>
      </c>
      <c r="AH106" s="251">
        <f>'EV TECNICA'!AA106</f>
        <v>0</v>
      </c>
      <c r="AI106" s="252" t="str">
        <f>+IF(AG106=0,"NO OFERTADO",IF(AH106="NO CUMPLE", NO HABILITA,IF(AG106&lt;=($E106*(1+$D$4)),"HABILITA","NO HABILITA")))</f>
        <v>NO OFERTADO</v>
      </c>
      <c r="AJ106" s="129">
        <f>'PRECIOS UNITARIOS'!O106</f>
        <v>0</v>
      </c>
      <c r="AK106" s="251">
        <f>'EV TECNICA'!AC106</f>
        <v>0</v>
      </c>
      <c r="AL106" s="252" t="str">
        <f>+IF(AJ106=0,"NO OFERTADO",IF(AK106="NO CUMPLE", NO HABILITA,IF(AJ106&lt;=($E106*(1+$D$4)),"HABILITA","NO HABILITA")))</f>
        <v>NO OFERTADO</v>
      </c>
      <c r="AM106" s="129">
        <f>'PRECIOS UNITARIOS'!P106</f>
        <v>6100</v>
      </c>
      <c r="AN106" s="251" t="str">
        <f>'EV TECNICA'!AE106</f>
        <v>CUMPLE</v>
      </c>
      <c r="AO106" s="252" t="str">
        <f>+IF(AM106=0,"NO OFERTADO",IF(AN106="NO CUMPLE", NO HABILITA,IF(AM106&lt;=($E106*(1+$D$4)),"HABILITA","NO HABILITA")))</f>
        <v>HABILITA</v>
      </c>
      <c r="AP106" s="129">
        <f>'PRECIOS UNITARIOS'!Q106</f>
        <v>0</v>
      </c>
      <c r="AQ106" s="251">
        <f>'EV TECNICA'!AG106</f>
        <v>0</v>
      </c>
      <c r="AR106" s="252" t="str">
        <f>+IF(AP106=0,"NO OFERTADO",IF(AQ106="NO CUMPLE", NO HABILITA,IF(AP106&lt;=($E106*(1+$D$4)),"HABILITA","NO HABILITA")))</f>
        <v>NO OFERTADO</v>
      </c>
      <c r="AS106" s="129">
        <f>'PRECIOS UNITARIOS'!R106</f>
        <v>0</v>
      </c>
      <c r="AT106" s="251">
        <f>'EV TECNICA'!AI106</f>
        <v>0</v>
      </c>
      <c r="AU106" s="252" t="str">
        <f>+IF(AS106=0,"NO OFERTADO",IF(AT106="NO CUMPLE", NO HABILITA,IF(AS106&lt;=($E106*(1+$D$4)),"HABILITA","NO HABILITA")))</f>
        <v>NO OFERTADO</v>
      </c>
      <c r="AV106" s="129">
        <f>'PRECIOS UNITARIOS'!S106</f>
        <v>0</v>
      </c>
      <c r="AW106" s="251">
        <f>'EV TECNICA'!AK106</f>
        <v>0</v>
      </c>
      <c r="AX106" s="252" t="str">
        <f>+IF(AV106=0,"NO OFERTADO",IF(AW106="NO CUMPLE", NO HABILITA,IF(AV106&lt;=($E106*(1+$D$4)),"HABILITA","NO HABILITA")))</f>
        <v>NO OFERTADO</v>
      </c>
      <c r="AY106" s="129">
        <f>'PRECIOS UNITARIOS'!T106</f>
        <v>0</v>
      </c>
      <c r="AZ106" s="251">
        <f>'EV TECNICA'!AM106</f>
        <v>0</v>
      </c>
      <c r="BA106" s="252" t="str">
        <f>+IF(AY106=0,"NO OFERTADO",IF(AZ106="NO CUMPLE", NO HABILITA,IF(AY106&lt;=($E106*(1+$D$4)),"HABILITA","NO HABILITA")))</f>
        <v>NO OFERTADO</v>
      </c>
      <c r="BB106" s="129">
        <f>'PRECIOS UNITARIOS'!U106</f>
        <v>0</v>
      </c>
      <c r="BC106" s="251">
        <f>'EV TECNICA'!AO106</f>
        <v>0</v>
      </c>
      <c r="BD106" s="252" t="str">
        <f>+IF(BB106=0,"NO OFERTADO",IF(BC106="NO CUMPLE", NO HABILITA,IF(BB106&lt;=($E106*(1+$D$4)),"HABILITA","NO HABILITA")))</f>
        <v>NO OFERTADO</v>
      </c>
      <c r="BE106" s="129">
        <f>'PRECIOS UNITARIOS'!V106</f>
        <v>0</v>
      </c>
      <c r="BF106" s="251">
        <f>'EV TECNICA'!AQ106</f>
        <v>0</v>
      </c>
      <c r="BG106" s="252" t="str">
        <f>+IF(BE106=0,"NO OFERTADO",IF(BF106="NO CUMPLE", NO HABILITA,IF(BE106&lt;=($E106*(1+$D$4)),"HABILITA","NO HABILITA")))</f>
        <v>NO OFERTADO</v>
      </c>
      <c r="BH106" s="129">
        <f>'PRECIOS UNITARIOS'!W106</f>
        <v>0</v>
      </c>
      <c r="BI106" s="251">
        <f>'EV TECNICA'!AS106</f>
        <v>0</v>
      </c>
      <c r="BJ106" s="252" t="str">
        <f>+IF(BH106=0,"NO OFERTADO",IF(BI106="NO CUMPLE", NO HABILITA,IF(BH106&lt;=($E106*(1+$D$4)),"HABILITA","NO HABILITA")))</f>
        <v>NO OFERTADO</v>
      </c>
      <c r="BK106" s="129">
        <f>'PRECIOS UNITARIOS'!X106</f>
        <v>0</v>
      </c>
      <c r="BL106" s="251">
        <f>'EV TECNICA'!AU106</f>
        <v>0</v>
      </c>
      <c r="BM106" s="252" t="str">
        <f>+IF(BK106=0,"NO OFERTADO",IF(BL106="NO CUMPLE", NO HABILITA,IF(BK106&lt;=($E106*(1+$D$4)),"HABILITA","NO HABILITA")))</f>
        <v>NO OFERTADO</v>
      </c>
      <c r="BN106" s="129">
        <f>'PRECIOS UNITARIOS'!Y106</f>
        <v>0</v>
      </c>
      <c r="BO106" s="251">
        <f>'EV TECNICA'!AW106</f>
        <v>0</v>
      </c>
      <c r="BP106" s="252" t="str">
        <f>+IF(BN106=0,"NO OFERTADO",IF(BO106="NO CUMPLE", NO HABILITA,IF(BN106&lt;=($E106*(1+$D$4)),"HABILITA","NO HABILITA")))</f>
        <v>NO OFERTADO</v>
      </c>
      <c r="BQ106" s="129">
        <f>'PRECIOS UNITARIOS'!Z106</f>
        <v>0</v>
      </c>
      <c r="BR106" s="251">
        <f>'EV TECNICA'!AY106</f>
        <v>0</v>
      </c>
      <c r="BS106" s="252" t="str">
        <f>+IF(BQ106=0,"NO OFERTADO",IF(BR106="NO CUMPLE", NO HABILITA,IF(BQ106&lt;=($E106*(1+$D$4)),"HABILITA","NO HABILITA")))</f>
        <v>NO OFERTADO</v>
      </c>
      <c r="BT106" s="129">
        <f>'PRECIOS UNITARIOS'!AA106</f>
        <v>0</v>
      </c>
      <c r="BU106" s="251">
        <f>'EV TECNICA'!BA106</f>
        <v>0</v>
      </c>
      <c r="BV106" s="252" t="str">
        <f>+IF(BT106=0,"NO OFERTADO",IF(BU106="NO CUMPLE", NO HABILITA,IF(BT106&lt;=($E106*(1+$D$4)),"HABILITA","NO HABILITA")))</f>
        <v>NO OFERTADO</v>
      </c>
      <c r="BW106" s="129">
        <f>'PRECIOS UNITARIOS'!AB106</f>
        <v>0</v>
      </c>
      <c r="BX106" s="251">
        <f>'EV TECNICA'!BC106</f>
        <v>0</v>
      </c>
      <c r="BY106" s="252" t="str">
        <f>+IF(BW106=0,"NO OFERTADO",IF(BX106="NO CUMPLE", NO HABILITA,IF(BW106&lt;=($E106*(1+$D$4)),"HABILITA","NO HABILITA")))</f>
        <v>NO OFERTADO</v>
      </c>
      <c r="BZ106" s="129">
        <f>'PRECIOS UNITARIOS'!AC106</f>
        <v>0</v>
      </c>
      <c r="CA106" s="251">
        <f>'EV TECNICA'!BE106</f>
        <v>0</v>
      </c>
      <c r="CB106" s="252" t="str">
        <f>+IF(BZ106=0,"NO OFERTADO",IF(CA106="NO CUMPLE", NO HABILITA,IF(BZ106&lt;=($E106*(1+$D$4)),"HABILITA","NO HABILITA")))</f>
        <v>NO OFERTADO</v>
      </c>
      <c r="CC106" s="129">
        <f>'PRECIOS UNITARIOS'!AD106</f>
        <v>0</v>
      </c>
      <c r="CD106" s="251">
        <f>'EV TECNICA'!BG106</f>
        <v>0</v>
      </c>
      <c r="CE106" s="252" t="str">
        <f>+IF(CC106=0,"NO OFERTADO",IF(CD106="NO CUMPLE", NO HABILITA,IF(CC106&lt;=($E106*(1+$D$4)),"HABILITA","NO HABILITA")))</f>
        <v>NO OFERTADO</v>
      </c>
      <c r="CF106" s="129">
        <f>'PRECIOS UNITARIOS'!AE106</f>
        <v>0</v>
      </c>
      <c r="CG106" s="251">
        <f>'EV TECNICA'!BI106</f>
        <v>0</v>
      </c>
      <c r="CH106" s="252" t="str">
        <f>+IF(CF106=0,"NO OFERTADO",IF(CG106="NO CUMPLE", NO HABILITA,IF(CF106&lt;=($E106*(1+$D$4)),"HABILITA","NO HABILITA")))</f>
        <v>NO OFERTADO</v>
      </c>
    </row>
    <row r="107" spans="1:86" s="40" customFormat="1" ht="76.5" x14ac:dyDescent="0.2">
      <c r="A107" s="103">
        <v>98</v>
      </c>
      <c r="B107" s="202" t="s">
        <v>179</v>
      </c>
      <c r="C107" s="121" t="s">
        <v>178</v>
      </c>
      <c r="D107" s="146">
        <v>1</v>
      </c>
      <c r="E107" s="25">
        <v>7666.9558000000006</v>
      </c>
      <c r="F107" s="129">
        <f>'PRECIOS UNITARIOS'!E107</f>
        <v>0</v>
      </c>
      <c r="G107" s="251">
        <f>'EV TECNICA'!I107</f>
        <v>0</v>
      </c>
      <c r="H107" s="252" t="str">
        <f>+IF(F107=0,"NO OFERTADO",IF(G107="NO CUMPLE", NO HABILITA,IF(F107&lt;=($E107*(1+$D$4)),"HABILITA","NO HABILITA")))</f>
        <v>NO OFERTADO</v>
      </c>
      <c r="I107" s="129">
        <f>'PRECIOS UNITARIOS'!F107</f>
        <v>0</v>
      </c>
      <c r="J107" s="251">
        <f>'EV TECNICA'!K107</f>
        <v>0</v>
      </c>
      <c r="K107" s="252" t="str">
        <f>+IF(I107=0,"NO OFERTADO",IF(J107="NO CUMPLE", NO HABILITA,IF(I107&lt;=($E107*(1+$D$4)),"HABILITA","NO HABILITA")))</f>
        <v>NO OFERTADO</v>
      </c>
      <c r="L107" s="129">
        <f>'PRECIOS UNITARIOS'!G107</f>
        <v>10100</v>
      </c>
      <c r="M107" s="251" t="str">
        <f>'EV TECNICA'!M107</f>
        <v>CUMPLE</v>
      </c>
      <c r="N107" s="252" t="str">
        <f>+IF(L107=0,"NO OFERTADO",IF(M107="NO CUMPLE", NO HABILITA,IF(L107&lt;=($E107*(1+$D$4)),"HABILITA","NO HABILITA")))</f>
        <v>NO HABILITA</v>
      </c>
      <c r="O107" s="129">
        <f>'PRECIOS UNITARIOS'!H107</f>
        <v>0</v>
      </c>
      <c r="P107" s="251">
        <f>'EV TECNICA'!O107</f>
        <v>0</v>
      </c>
      <c r="Q107" s="252" t="str">
        <f>+IF(O107=0,"NO OFERTADO",IF(P107="NO CUMPLE", NO HABILITA,IF(O107&lt;=($E107*(1+$D$4)),"HABILITA","NO HABILITA")))</f>
        <v>NO OFERTADO</v>
      </c>
      <c r="R107" s="129">
        <f>'PRECIOS UNITARIOS'!I107</f>
        <v>0</v>
      </c>
      <c r="S107" s="251">
        <f>'EV TECNICA'!Q107</f>
        <v>0</v>
      </c>
      <c r="T107" s="252" t="str">
        <f>+IF(R107=0,"NO OFERTADO",IF(S107="NO CUMPLE", NO HABILITA,IF(R107&lt;=($E107*(1+$D$4)),"HABILITA","NO HABILITA")))</f>
        <v>NO OFERTADO</v>
      </c>
      <c r="U107" s="129">
        <f>'PRECIOS UNITARIOS'!J107</f>
        <v>0</v>
      </c>
      <c r="V107" s="251">
        <f>'EV TECNICA'!S107</f>
        <v>0</v>
      </c>
      <c r="W107" s="252" t="str">
        <f>+IF(U107=0,"NO OFERTADO",IF(V107="NO CUMPLE", NO HABILITA,IF(U107&lt;=($E107*(1+$D$4)),"HABILITA","NO HABILITA")))</f>
        <v>NO OFERTADO</v>
      </c>
      <c r="X107" s="129">
        <f>'PRECIOS UNITARIOS'!K107</f>
        <v>0</v>
      </c>
      <c r="Y107" s="251">
        <f>'EV TECNICA'!U107</f>
        <v>0</v>
      </c>
      <c r="Z107" s="252" t="str">
        <f>+IF(X107=0,"NO OFERTADO",IF(Y107="NO CUMPLE", NO HABILITA,IF(X107&lt;=($E107*(1+$D$4)),"HABILITA","NO HABILITA")))</f>
        <v>NO OFERTADO</v>
      </c>
      <c r="AA107" s="129">
        <f>'PRECIOS UNITARIOS'!L107</f>
        <v>0</v>
      </c>
      <c r="AB107" s="251">
        <f>'EV TECNICA'!W107</f>
        <v>0</v>
      </c>
      <c r="AC107" s="252" t="str">
        <f>+IF(AA107=0,"NO OFERTADO",IF(AB107="NO CUMPLE", NO HABILITA,IF(AA107&lt;=($E107*(1+$D$4)),"HABILITA","NO HABILITA")))</f>
        <v>NO OFERTADO</v>
      </c>
      <c r="AD107" s="129">
        <f>'PRECIOS UNITARIOS'!M107</f>
        <v>0</v>
      </c>
      <c r="AE107" s="251">
        <f>'EV TECNICA'!Y107</f>
        <v>0</v>
      </c>
      <c r="AF107" s="252" t="str">
        <f>+IF(AD107=0,"NO OFERTADO",IF(AE107="NO CUMPLE", NO HABILITA,IF(AD107&lt;=($E107*(1+$D$4)),"HABILITA","NO HABILITA")))</f>
        <v>NO OFERTADO</v>
      </c>
      <c r="AG107" s="129">
        <f>'PRECIOS UNITARIOS'!N107</f>
        <v>0</v>
      </c>
      <c r="AH107" s="251">
        <f>'EV TECNICA'!AA107</f>
        <v>0</v>
      </c>
      <c r="AI107" s="252" t="str">
        <f>+IF(AG107=0,"NO OFERTADO",IF(AH107="NO CUMPLE", NO HABILITA,IF(AG107&lt;=($E107*(1+$D$4)),"HABILITA","NO HABILITA")))</f>
        <v>NO OFERTADO</v>
      </c>
      <c r="AJ107" s="129">
        <f>'PRECIOS UNITARIOS'!O107</f>
        <v>0</v>
      </c>
      <c r="AK107" s="251">
        <f>'EV TECNICA'!AC107</f>
        <v>0</v>
      </c>
      <c r="AL107" s="252" t="str">
        <f>+IF(AJ107=0,"NO OFERTADO",IF(AK107="NO CUMPLE", NO HABILITA,IF(AJ107&lt;=($E107*(1+$D$4)),"HABILITA","NO HABILITA")))</f>
        <v>NO OFERTADO</v>
      </c>
      <c r="AM107" s="129">
        <f>'PRECIOS UNITARIOS'!P107</f>
        <v>6100</v>
      </c>
      <c r="AN107" s="251" t="str">
        <f>'EV TECNICA'!AE107</f>
        <v>CUMPLE</v>
      </c>
      <c r="AO107" s="252" t="str">
        <f>+IF(AM107=0,"NO OFERTADO",IF(AN107="NO CUMPLE", NO HABILITA,IF(AM107&lt;=($E107*(1+$D$4)),"HABILITA","NO HABILITA")))</f>
        <v>HABILITA</v>
      </c>
      <c r="AP107" s="129">
        <f>'PRECIOS UNITARIOS'!Q107</f>
        <v>0</v>
      </c>
      <c r="AQ107" s="251">
        <f>'EV TECNICA'!AG107</f>
        <v>0</v>
      </c>
      <c r="AR107" s="252" t="str">
        <f>+IF(AP107=0,"NO OFERTADO",IF(AQ107="NO CUMPLE", NO HABILITA,IF(AP107&lt;=($E107*(1+$D$4)),"HABILITA","NO HABILITA")))</f>
        <v>NO OFERTADO</v>
      </c>
      <c r="AS107" s="129">
        <f>'PRECIOS UNITARIOS'!R107</f>
        <v>0</v>
      </c>
      <c r="AT107" s="251">
        <f>'EV TECNICA'!AI107</f>
        <v>0</v>
      </c>
      <c r="AU107" s="252" t="str">
        <f>+IF(AS107=0,"NO OFERTADO",IF(AT107="NO CUMPLE", NO HABILITA,IF(AS107&lt;=($E107*(1+$D$4)),"HABILITA","NO HABILITA")))</f>
        <v>NO OFERTADO</v>
      </c>
      <c r="AV107" s="129">
        <f>'PRECIOS UNITARIOS'!S107</f>
        <v>0</v>
      </c>
      <c r="AW107" s="251">
        <f>'EV TECNICA'!AK107</f>
        <v>0</v>
      </c>
      <c r="AX107" s="252" t="str">
        <f>+IF(AV107=0,"NO OFERTADO",IF(AW107="NO CUMPLE", NO HABILITA,IF(AV107&lt;=($E107*(1+$D$4)),"HABILITA","NO HABILITA")))</f>
        <v>NO OFERTADO</v>
      </c>
      <c r="AY107" s="129">
        <f>'PRECIOS UNITARIOS'!T107</f>
        <v>0</v>
      </c>
      <c r="AZ107" s="251">
        <f>'EV TECNICA'!AM107</f>
        <v>0</v>
      </c>
      <c r="BA107" s="252" t="str">
        <f>+IF(AY107=0,"NO OFERTADO",IF(AZ107="NO CUMPLE", NO HABILITA,IF(AY107&lt;=($E107*(1+$D$4)),"HABILITA","NO HABILITA")))</f>
        <v>NO OFERTADO</v>
      </c>
      <c r="BB107" s="129">
        <f>'PRECIOS UNITARIOS'!U107</f>
        <v>0</v>
      </c>
      <c r="BC107" s="251">
        <f>'EV TECNICA'!AO107</f>
        <v>0</v>
      </c>
      <c r="BD107" s="252" t="str">
        <f>+IF(BB107=0,"NO OFERTADO",IF(BC107="NO CUMPLE", NO HABILITA,IF(BB107&lt;=($E107*(1+$D$4)),"HABILITA","NO HABILITA")))</f>
        <v>NO OFERTADO</v>
      </c>
      <c r="BE107" s="129">
        <f>'PRECIOS UNITARIOS'!V107</f>
        <v>0</v>
      </c>
      <c r="BF107" s="251">
        <f>'EV TECNICA'!AQ107</f>
        <v>0</v>
      </c>
      <c r="BG107" s="252" t="str">
        <f>+IF(BE107=0,"NO OFERTADO",IF(BF107="NO CUMPLE", NO HABILITA,IF(BE107&lt;=($E107*(1+$D$4)),"HABILITA","NO HABILITA")))</f>
        <v>NO OFERTADO</v>
      </c>
      <c r="BH107" s="129">
        <f>'PRECIOS UNITARIOS'!W107</f>
        <v>0</v>
      </c>
      <c r="BI107" s="251">
        <f>'EV TECNICA'!AS107</f>
        <v>0</v>
      </c>
      <c r="BJ107" s="252" t="str">
        <f>+IF(BH107=0,"NO OFERTADO",IF(BI107="NO CUMPLE", NO HABILITA,IF(BH107&lt;=($E107*(1+$D$4)),"HABILITA","NO HABILITA")))</f>
        <v>NO OFERTADO</v>
      </c>
      <c r="BK107" s="129">
        <f>'PRECIOS UNITARIOS'!X107</f>
        <v>0</v>
      </c>
      <c r="BL107" s="251">
        <f>'EV TECNICA'!AU107</f>
        <v>0</v>
      </c>
      <c r="BM107" s="252" t="str">
        <f>+IF(BK107=0,"NO OFERTADO",IF(BL107="NO CUMPLE", NO HABILITA,IF(BK107&lt;=($E107*(1+$D$4)),"HABILITA","NO HABILITA")))</f>
        <v>NO OFERTADO</v>
      </c>
      <c r="BN107" s="129">
        <f>'PRECIOS UNITARIOS'!Y107</f>
        <v>0</v>
      </c>
      <c r="BO107" s="251">
        <f>'EV TECNICA'!AW107</f>
        <v>0</v>
      </c>
      <c r="BP107" s="252" t="str">
        <f>+IF(BN107=0,"NO OFERTADO",IF(BO107="NO CUMPLE", NO HABILITA,IF(BN107&lt;=($E107*(1+$D$4)),"HABILITA","NO HABILITA")))</f>
        <v>NO OFERTADO</v>
      </c>
      <c r="BQ107" s="129">
        <f>'PRECIOS UNITARIOS'!Z107</f>
        <v>0</v>
      </c>
      <c r="BR107" s="251">
        <f>'EV TECNICA'!AY107</f>
        <v>0</v>
      </c>
      <c r="BS107" s="252" t="str">
        <f>+IF(BQ107=0,"NO OFERTADO",IF(BR107="NO CUMPLE", NO HABILITA,IF(BQ107&lt;=($E107*(1+$D$4)),"HABILITA","NO HABILITA")))</f>
        <v>NO OFERTADO</v>
      </c>
      <c r="BT107" s="129">
        <f>'PRECIOS UNITARIOS'!AA107</f>
        <v>0</v>
      </c>
      <c r="BU107" s="251">
        <f>'EV TECNICA'!BA107</f>
        <v>0</v>
      </c>
      <c r="BV107" s="252" t="str">
        <f>+IF(BT107=0,"NO OFERTADO",IF(BU107="NO CUMPLE", NO HABILITA,IF(BT107&lt;=($E107*(1+$D$4)),"HABILITA","NO HABILITA")))</f>
        <v>NO OFERTADO</v>
      </c>
      <c r="BW107" s="129">
        <f>'PRECIOS UNITARIOS'!AB107</f>
        <v>0</v>
      </c>
      <c r="BX107" s="251">
        <f>'EV TECNICA'!BC107</f>
        <v>0</v>
      </c>
      <c r="BY107" s="252" t="str">
        <f>+IF(BW107=0,"NO OFERTADO",IF(BX107="NO CUMPLE", NO HABILITA,IF(BW107&lt;=($E107*(1+$D$4)),"HABILITA","NO HABILITA")))</f>
        <v>NO OFERTADO</v>
      </c>
      <c r="BZ107" s="129">
        <f>'PRECIOS UNITARIOS'!AC107</f>
        <v>0</v>
      </c>
      <c r="CA107" s="251">
        <f>'EV TECNICA'!BE107</f>
        <v>0</v>
      </c>
      <c r="CB107" s="252" t="str">
        <f>+IF(BZ107=0,"NO OFERTADO",IF(CA107="NO CUMPLE", NO HABILITA,IF(BZ107&lt;=($E107*(1+$D$4)),"HABILITA","NO HABILITA")))</f>
        <v>NO OFERTADO</v>
      </c>
      <c r="CC107" s="129">
        <f>'PRECIOS UNITARIOS'!AD107</f>
        <v>0</v>
      </c>
      <c r="CD107" s="251">
        <f>'EV TECNICA'!BG107</f>
        <v>0</v>
      </c>
      <c r="CE107" s="252" t="str">
        <f>+IF(CC107=0,"NO OFERTADO",IF(CD107="NO CUMPLE", NO HABILITA,IF(CC107&lt;=($E107*(1+$D$4)),"HABILITA","NO HABILITA")))</f>
        <v>NO OFERTADO</v>
      </c>
      <c r="CF107" s="129">
        <f>'PRECIOS UNITARIOS'!AE107</f>
        <v>0</v>
      </c>
      <c r="CG107" s="251">
        <f>'EV TECNICA'!BI107</f>
        <v>0</v>
      </c>
      <c r="CH107" s="252" t="str">
        <f>+IF(CF107=0,"NO OFERTADO",IF(CG107="NO CUMPLE", NO HABILITA,IF(CF107&lt;=($E107*(1+$D$4)),"HABILITA","NO HABILITA")))</f>
        <v>NO OFERTADO</v>
      </c>
    </row>
    <row r="108" spans="1:86" s="40" customFormat="1" ht="38.25" x14ac:dyDescent="0.2">
      <c r="A108" s="103">
        <v>99</v>
      </c>
      <c r="B108" s="202" t="s">
        <v>180</v>
      </c>
      <c r="C108" s="121" t="s">
        <v>181</v>
      </c>
      <c r="D108" s="146">
        <v>1</v>
      </c>
      <c r="E108" s="25">
        <v>371994</v>
      </c>
      <c r="F108" s="129">
        <f>'PRECIOS UNITARIOS'!E108</f>
        <v>0</v>
      </c>
      <c r="G108" s="251">
        <f>'EV TECNICA'!I108</f>
        <v>0</v>
      </c>
      <c r="H108" s="252" t="str">
        <f>+IF(F108=0,"NO OFERTADO",IF(G108="NO CUMPLE", NO HABILITA,IF(F108&lt;=($E108*(1+$D$4)),"HABILITA","NO HABILITA")))</f>
        <v>NO OFERTADO</v>
      </c>
      <c r="I108" s="129">
        <f>'PRECIOS UNITARIOS'!F108</f>
        <v>0</v>
      </c>
      <c r="J108" s="251">
        <f>'EV TECNICA'!K108</f>
        <v>0</v>
      </c>
      <c r="K108" s="252" t="str">
        <f>+IF(I108=0,"NO OFERTADO",IF(J108="NO CUMPLE", NO HABILITA,IF(I108&lt;=($E108*(1+$D$4)),"HABILITA","NO HABILITA")))</f>
        <v>NO OFERTADO</v>
      </c>
      <c r="L108" s="129">
        <f>'PRECIOS UNITARIOS'!G108</f>
        <v>0</v>
      </c>
      <c r="M108" s="251">
        <f>'EV TECNICA'!M108</f>
        <v>0</v>
      </c>
      <c r="N108" s="252" t="str">
        <f>+IF(L108=0,"NO OFERTADO",IF(M108="NO CUMPLE", NO HABILITA,IF(L108&lt;=($E108*(1+$D$4)),"HABILITA","NO HABILITA")))</f>
        <v>NO OFERTADO</v>
      </c>
      <c r="O108" s="129">
        <f>'PRECIOS UNITARIOS'!H108</f>
        <v>0</v>
      </c>
      <c r="P108" s="251">
        <f>'EV TECNICA'!O108</f>
        <v>0</v>
      </c>
      <c r="Q108" s="252" t="str">
        <f>+IF(O108=0,"NO OFERTADO",IF(P108="NO CUMPLE", NO HABILITA,IF(O108&lt;=($E108*(1+$D$4)),"HABILITA","NO HABILITA")))</f>
        <v>NO OFERTADO</v>
      </c>
      <c r="R108" s="129">
        <f>'PRECIOS UNITARIOS'!I108</f>
        <v>0</v>
      </c>
      <c r="S108" s="251">
        <f>'EV TECNICA'!Q108</f>
        <v>0</v>
      </c>
      <c r="T108" s="252" t="str">
        <f>+IF(R108=0,"NO OFERTADO",IF(S108="NO CUMPLE", NO HABILITA,IF(R108&lt;=($E108*(1+$D$4)),"HABILITA","NO HABILITA")))</f>
        <v>NO OFERTADO</v>
      </c>
      <c r="U108" s="129">
        <f>'PRECIOS UNITARIOS'!J108</f>
        <v>0</v>
      </c>
      <c r="V108" s="251">
        <f>'EV TECNICA'!S108</f>
        <v>0</v>
      </c>
      <c r="W108" s="252" t="str">
        <f>+IF(U108=0,"NO OFERTADO",IF(V108="NO CUMPLE", NO HABILITA,IF(U108&lt;=($E108*(1+$D$4)),"HABILITA","NO HABILITA")))</f>
        <v>NO OFERTADO</v>
      </c>
      <c r="X108" s="129">
        <f>'PRECIOS UNITARIOS'!K108</f>
        <v>0</v>
      </c>
      <c r="Y108" s="251" t="str">
        <f>'EV TECNICA'!U108</f>
        <v>NO CUMPLE</v>
      </c>
      <c r="Z108" s="252" t="s">
        <v>606</v>
      </c>
      <c r="AA108" s="129">
        <f>'PRECIOS UNITARIOS'!L108</f>
        <v>0</v>
      </c>
      <c r="AB108" s="251">
        <f>'EV TECNICA'!W108</f>
        <v>0</v>
      </c>
      <c r="AC108" s="252" t="str">
        <f>+IF(AA108=0,"NO OFERTADO",IF(AB108="NO CUMPLE", NO HABILITA,IF(AA108&lt;=($E108*(1+$D$4)),"HABILITA","NO HABILITA")))</f>
        <v>NO OFERTADO</v>
      </c>
      <c r="AD108" s="129">
        <f>'PRECIOS UNITARIOS'!M108</f>
        <v>0</v>
      </c>
      <c r="AE108" s="251">
        <f>'EV TECNICA'!Y108</f>
        <v>0</v>
      </c>
      <c r="AF108" s="252" t="str">
        <f>+IF(AD108=0,"NO OFERTADO",IF(AE108="NO CUMPLE", NO HABILITA,IF(AD108&lt;=($E108*(1+$D$4)),"HABILITA","NO HABILITA")))</f>
        <v>NO OFERTADO</v>
      </c>
      <c r="AG108" s="129">
        <f>'PRECIOS UNITARIOS'!N108</f>
        <v>0</v>
      </c>
      <c r="AH108" s="251">
        <f>'EV TECNICA'!AA108</f>
        <v>0</v>
      </c>
      <c r="AI108" s="252" t="str">
        <f>+IF(AG108=0,"NO OFERTADO",IF(AH108="NO CUMPLE", NO HABILITA,IF(AG108&lt;=($E108*(1+$D$4)),"HABILITA","NO HABILITA")))</f>
        <v>NO OFERTADO</v>
      </c>
      <c r="AJ108" s="129">
        <f>'PRECIOS UNITARIOS'!O108</f>
        <v>0</v>
      </c>
      <c r="AK108" s="251">
        <f>'EV TECNICA'!AC108</f>
        <v>0</v>
      </c>
      <c r="AL108" s="252" t="str">
        <f>+IF(AJ108=0,"NO OFERTADO",IF(AK108="NO CUMPLE", NO HABILITA,IF(AJ108&lt;=($E108*(1+$D$4)),"HABILITA","NO HABILITA")))</f>
        <v>NO OFERTADO</v>
      </c>
      <c r="AM108" s="129">
        <f>'PRECIOS UNITARIOS'!P108</f>
        <v>0</v>
      </c>
      <c r="AN108" s="251">
        <f>'EV TECNICA'!AE108</f>
        <v>0</v>
      </c>
      <c r="AO108" s="252" t="str">
        <f>+IF(AM108=0,"NO OFERTADO",IF(AN108="NO CUMPLE", NO HABILITA,IF(AM108&lt;=($E108*(1+$D$4)),"HABILITA","NO HABILITA")))</f>
        <v>NO OFERTADO</v>
      </c>
      <c r="AP108" s="129">
        <f>'PRECIOS UNITARIOS'!Q108</f>
        <v>0</v>
      </c>
      <c r="AQ108" s="251">
        <f>'EV TECNICA'!AG108</f>
        <v>0</v>
      </c>
      <c r="AR108" s="252" t="str">
        <f>+IF(AP108=0,"NO OFERTADO",IF(AQ108="NO CUMPLE", NO HABILITA,IF(AP108&lt;=($E108*(1+$D$4)),"HABILITA","NO HABILITA")))</f>
        <v>NO OFERTADO</v>
      </c>
      <c r="AS108" s="129">
        <f>'PRECIOS UNITARIOS'!R108</f>
        <v>0</v>
      </c>
      <c r="AT108" s="251">
        <f>'EV TECNICA'!AI108</f>
        <v>0</v>
      </c>
      <c r="AU108" s="252" t="str">
        <f>+IF(AS108=0,"NO OFERTADO",IF(AT108="NO CUMPLE", NO HABILITA,IF(AS108&lt;=($E108*(1+$D$4)),"HABILITA","NO HABILITA")))</f>
        <v>NO OFERTADO</v>
      </c>
      <c r="AV108" s="129">
        <f>'PRECIOS UNITARIOS'!S108</f>
        <v>0</v>
      </c>
      <c r="AW108" s="251">
        <f>'EV TECNICA'!AK108</f>
        <v>0</v>
      </c>
      <c r="AX108" s="252" t="str">
        <f>+IF(AV108=0,"NO OFERTADO",IF(AW108="NO CUMPLE", NO HABILITA,IF(AV108&lt;=($E108*(1+$D$4)),"HABILITA","NO HABILITA")))</f>
        <v>NO OFERTADO</v>
      </c>
      <c r="AY108" s="129">
        <f>'PRECIOS UNITARIOS'!T108</f>
        <v>0</v>
      </c>
      <c r="AZ108" s="251">
        <f>'EV TECNICA'!AM108</f>
        <v>0</v>
      </c>
      <c r="BA108" s="252" t="str">
        <f>+IF(AY108=0,"NO OFERTADO",IF(AZ108="NO CUMPLE", NO HABILITA,IF(AY108&lt;=($E108*(1+$D$4)),"HABILITA","NO HABILITA")))</f>
        <v>NO OFERTADO</v>
      </c>
      <c r="BB108" s="129">
        <f>'PRECIOS UNITARIOS'!U108</f>
        <v>0</v>
      </c>
      <c r="BC108" s="251">
        <f>'EV TECNICA'!AO108</f>
        <v>0</v>
      </c>
      <c r="BD108" s="252" t="str">
        <f>+IF(BB108=0,"NO OFERTADO",IF(BC108="NO CUMPLE", NO HABILITA,IF(BB108&lt;=($E108*(1+$D$4)),"HABILITA","NO HABILITA")))</f>
        <v>NO OFERTADO</v>
      </c>
      <c r="BE108" s="129">
        <f>'PRECIOS UNITARIOS'!V108</f>
        <v>0</v>
      </c>
      <c r="BF108" s="251">
        <f>'EV TECNICA'!AQ108</f>
        <v>0</v>
      </c>
      <c r="BG108" s="252" t="str">
        <f>+IF(BE108=0,"NO OFERTADO",IF(BF108="NO CUMPLE", NO HABILITA,IF(BE108&lt;=($E108*(1+$D$4)),"HABILITA","NO HABILITA")))</f>
        <v>NO OFERTADO</v>
      </c>
      <c r="BH108" s="129">
        <f>'PRECIOS UNITARIOS'!W108</f>
        <v>0</v>
      </c>
      <c r="BI108" s="251">
        <f>'EV TECNICA'!AS108</f>
        <v>0</v>
      </c>
      <c r="BJ108" s="252" t="str">
        <f>+IF(BH108=0,"NO OFERTADO",IF(BI108="NO CUMPLE", NO HABILITA,IF(BH108&lt;=($E108*(1+$D$4)),"HABILITA","NO HABILITA")))</f>
        <v>NO OFERTADO</v>
      </c>
      <c r="BK108" s="129">
        <f>'PRECIOS UNITARIOS'!X108</f>
        <v>0</v>
      </c>
      <c r="BL108" s="251">
        <f>'EV TECNICA'!AU108</f>
        <v>0</v>
      </c>
      <c r="BM108" s="252" t="str">
        <f>+IF(BK108=0,"NO OFERTADO",IF(BL108="NO CUMPLE", NO HABILITA,IF(BK108&lt;=($E108*(1+$D$4)),"HABILITA","NO HABILITA")))</f>
        <v>NO OFERTADO</v>
      </c>
      <c r="BN108" s="129">
        <f>'PRECIOS UNITARIOS'!Y108</f>
        <v>0</v>
      </c>
      <c r="BO108" s="251">
        <f>'EV TECNICA'!AW108</f>
        <v>0</v>
      </c>
      <c r="BP108" s="252" t="str">
        <f>+IF(BN108=0,"NO OFERTADO",IF(BO108="NO CUMPLE", NO HABILITA,IF(BN108&lt;=($E108*(1+$D$4)),"HABILITA","NO HABILITA")))</f>
        <v>NO OFERTADO</v>
      </c>
      <c r="BQ108" s="129">
        <f>'PRECIOS UNITARIOS'!Z108</f>
        <v>0</v>
      </c>
      <c r="BR108" s="251">
        <f>'EV TECNICA'!AY108</f>
        <v>0</v>
      </c>
      <c r="BS108" s="252" t="str">
        <f>+IF(BQ108=0,"NO OFERTADO",IF(BR108="NO CUMPLE", NO HABILITA,IF(BQ108&lt;=($E108*(1+$D$4)),"HABILITA","NO HABILITA")))</f>
        <v>NO OFERTADO</v>
      </c>
      <c r="BT108" s="129">
        <f>'PRECIOS UNITARIOS'!AA108</f>
        <v>0</v>
      </c>
      <c r="BU108" s="251">
        <f>'EV TECNICA'!BA108</f>
        <v>0</v>
      </c>
      <c r="BV108" s="252" t="str">
        <f>+IF(BT108=0,"NO OFERTADO",IF(BU108="NO CUMPLE", NO HABILITA,IF(BT108&lt;=($E108*(1+$D$4)),"HABILITA","NO HABILITA")))</f>
        <v>NO OFERTADO</v>
      </c>
      <c r="BW108" s="129">
        <f>'PRECIOS UNITARIOS'!AB108</f>
        <v>0</v>
      </c>
      <c r="BX108" s="251">
        <f>'EV TECNICA'!BC108</f>
        <v>0</v>
      </c>
      <c r="BY108" s="252" t="str">
        <f>+IF(BW108=0,"NO OFERTADO",IF(BX108="NO CUMPLE", NO HABILITA,IF(BW108&lt;=($E108*(1+$D$4)),"HABILITA","NO HABILITA")))</f>
        <v>NO OFERTADO</v>
      </c>
      <c r="BZ108" s="129">
        <f>'PRECIOS UNITARIOS'!AC108</f>
        <v>0</v>
      </c>
      <c r="CA108" s="251">
        <f>'EV TECNICA'!BE108</f>
        <v>0</v>
      </c>
      <c r="CB108" s="252" t="str">
        <f>+IF(BZ108=0,"NO OFERTADO",IF(CA108="NO CUMPLE", NO HABILITA,IF(BZ108&lt;=($E108*(1+$D$4)),"HABILITA","NO HABILITA")))</f>
        <v>NO OFERTADO</v>
      </c>
      <c r="CC108" s="129">
        <f>'PRECIOS UNITARIOS'!AD108</f>
        <v>0</v>
      </c>
      <c r="CD108" s="251">
        <f>'EV TECNICA'!BG108</f>
        <v>0</v>
      </c>
      <c r="CE108" s="252" t="str">
        <f>+IF(CC108=0,"NO OFERTADO",IF(CD108="NO CUMPLE", NO HABILITA,IF(CC108&lt;=($E108*(1+$D$4)),"HABILITA","NO HABILITA")))</f>
        <v>NO OFERTADO</v>
      </c>
      <c r="CF108" s="129">
        <f>'PRECIOS UNITARIOS'!AE108</f>
        <v>0</v>
      </c>
      <c r="CG108" s="251">
        <f>'EV TECNICA'!BI108</f>
        <v>0</v>
      </c>
      <c r="CH108" s="252" t="str">
        <f>+IF(CF108=0,"NO OFERTADO",IF(CG108="NO CUMPLE", NO HABILITA,IF(CF108&lt;=($E108*(1+$D$4)),"HABILITA","NO HABILITA")))</f>
        <v>NO OFERTADO</v>
      </c>
    </row>
    <row r="109" spans="1:86" s="40" customFormat="1" ht="12.75" x14ac:dyDescent="0.2">
      <c r="A109" s="103">
        <v>100</v>
      </c>
      <c r="B109" s="202" t="s">
        <v>182</v>
      </c>
      <c r="C109" s="121" t="s">
        <v>183</v>
      </c>
      <c r="D109" s="146">
        <v>1</v>
      </c>
      <c r="E109" s="25">
        <v>2739.38</v>
      </c>
      <c r="F109" s="129">
        <f>'PRECIOS UNITARIOS'!E109</f>
        <v>0</v>
      </c>
      <c r="G109" s="251">
        <f>'EV TECNICA'!I109</f>
        <v>0</v>
      </c>
      <c r="H109" s="252" t="str">
        <f>+IF(F109=0,"NO OFERTADO",IF(G109="NO CUMPLE", NO HABILITA,IF(F109&lt;=($E109*(1+$D$4)),"HABILITA","NO HABILITA")))</f>
        <v>NO OFERTADO</v>
      </c>
      <c r="I109" s="129">
        <f>'PRECIOS UNITARIOS'!F109</f>
        <v>0</v>
      </c>
      <c r="J109" s="251">
        <f>'EV TECNICA'!K109</f>
        <v>0</v>
      </c>
      <c r="K109" s="252" t="str">
        <f>+IF(I109=0,"NO OFERTADO",IF(J109="NO CUMPLE", NO HABILITA,IF(I109&lt;=($E109*(1+$D$4)),"HABILITA","NO HABILITA")))</f>
        <v>NO OFERTADO</v>
      </c>
      <c r="L109" s="129">
        <f>'PRECIOS UNITARIOS'!G109</f>
        <v>0</v>
      </c>
      <c r="M109" s="251">
        <f>'EV TECNICA'!M109</f>
        <v>0</v>
      </c>
      <c r="N109" s="252" t="str">
        <f>+IF(L109=0,"NO OFERTADO",IF(M109="NO CUMPLE", NO HABILITA,IF(L109&lt;=($E109*(1+$D$4)),"HABILITA","NO HABILITA")))</f>
        <v>NO OFERTADO</v>
      </c>
      <c r="O109" s="129">
        <f>'PRECIOS UNITARIOS'!H109</f>
        <v>0</v>
      </c>
      <c r="P109" s="251">
        <f>'EV TECNICA'!O109</f>
        <v>0</v>
      </c>
      <c r="Q109" s="252" t="str">
        <f>+IF(O109=0,"NO OFERTADO",IF(P109="NO CUMPLE", NO HABILITA,IF(O109&lt;=($E109*(1+$D$4)),"HABILITA","NO HABILITA")))</f>
        <v>NO OFERTADO</v>
      </c>
      <c r="R109" s="129">
        <f>'PRECIOS UNITARIOS'!I109</f>
        <v>0</v>
      </c>
      <c r="S109" s="251">
        <f>'EV TECNICA'!Q109</f>
        <v>0</v>
      </c>
      <c r="T109" s="252" t="str">
        <f>+IF(R109=0,"NO OFERTADO",IF(S109="NO CUMPLE", NO HABILITA,IF(R109&lt;=($E109*(1+$D$4)),"HABILITA","NO HABILITA")))</f>
        <v>NO OFERTADO</v>
      </c>
      <c r="U109" s="129">
        <f>'PRECIOS UNITARIOS'!J109</f>
        <v>0</v>
      </c>
      <c r="V109" s="251">
        <f>'EV TECNICA'!S109</f>
        <v>0</v>
      </c>
      <c r="W109" s="252" t="str">
        <f>+IF(U109=0,"NO OFERTADO",IF(V109="NO CUMPLE", NO HABILITA,IF(U109&lt;=($E109*(1+$D$4)),"HABILITA","NO HABILITA")))</f>
        <v>NO OFERTADO</v>
      </c>
      <c r="X109" s="129">
        <f>'PRECIOS UNITARIOS'!K109</f>
        <v>2867.9</v>
      </c>
      <c r="Y109" s="251" t="str">
        <f>'EV TECNICA'!U109</f>
        <v xml:space="preserve">CUMPLE </v>
      </c>
      <c r="Z109" s="252" t="str">
        <f>+IF(X109=0,"NO OFERTADO",IF(Y109="NO CUMPLE", NO HABILITA,IF(X109&lt;=($E109*(1+$D$4)),"HABILITA","NO HABILITA")))</f>
        <v>HABILITA</v>
      </c>
      <c r="AA109" s="129">
        <f>'PRECIOS UNITARIOS'!L109</f>
        <v>0</v>
      </c>
      <c r="AB109" s="251">
        <f>'EV TECNICA'!W109</f>
        <v>0</v>
      </c>
      <c r="AC109" s="252" t="str">
        <f>+IF(AA109=0,"NO OFERTADO",IF(AB109="NO CUMPLE", NO HABILITA,IF(AA109&lt;=($E109*(1+$D$4)),"HABILITA","NO HABILITA")))</f>
        <v>NO OFERTADO</v>
      </c>
      <c r="AD109" s="129">
        <f>'PRECIOS UNITARIOS'!M109</f>
        <v>2891.7</v>
      </c>
      <c r="AE109" s="251" t="str">
        <f>'EV TECNICA'!Y109</f>
        <v>CUMPLE</v>
      </c>
      <c r="AF109" s="252" t="str">
        <f>+IF(AD109=0,"NO OFERTADO",IF(AE109="NO CUMPLE", NO HABILITA,IF(AD109&lt;=($E109*(1+$D$4)),"HABILITA","NO HABILITA")))</f>
        <v>HABILITA</v>
      </c>
      <c r="AG109" s="129">
        <f>'PRECIOS UNITARIOS'!N109</f>
        <v>0</v>
      </c>
      <c r="AH109" s="251">
        <f>'EV TECNICA'!AA109</f>
        <v>0</v>
      </c>
      <c r="AI109" s="252" t="str">
        <f>+IF(AG109=0,"NO OFERTADO",IF(AH109="NO CUMPLE", NO HABILITA,IF(AG109&lt;=($E109*(1+$D$4)),"HABILITA","NO HABILITA")))</f>
        <v>NO OFERTADO</v>
      </c>
      <c r="AJ109" s="129">
        <f>'PRECIOS UNITARIOS'!O109</f>
        <v>0</v>
      </c>
      <c r="AK109" s="251">
        <f>'EV TECNICA'!AC109</f>
        <v>0</v>
      </c>
      <c r="AL109" s="252" t="str">
        <f>+IF(AJ109=0,"NO OFERTADO",IF(AK109="NO CUMPLE", NO HABILITA,IF(AJ109&lt;=($E109*(1+$D$4)),"HABILITA","NO HABILITA")))</f>
        <v>NO OFERTADO</v>
      </c>
      <c r="AM109" s="129">
        <f>'PRECIOS UNITARIOS'!P109</f>
        <v>0</v>
      </c>
      <c r="AN109" s="251">
        <f>'EV TECNICA'!AE109</f>
        <v>0</v>
      </c>
      <c r="AO109" s="252" t="str">
        <f>+IF(AM109=0,"NO OFERTADO",IF(AN109="NO CUMPLE", NO HABILITA,IF(AM109&lt;=($E109*(1+$D$4)),"HABILITA","NO HABILITA")))</f>
        <v>NO OFERTADO</v>
      </c>
      <c r="AP109" s="129">
        <f>'PRECIOS UNITARIOS'!Q109</f>
        <v>0</v>
      </c>
      <c r="AQ109" s="251">
        <f>'EV TECNICA'!AG109</f>
        <v>0</v>
      </c>
      <c r="AR109" s="252" t="str">
        <f>+IF(AP109=0,"NO OFERTADO",IF(AQ109="NO CUMPLE", NO HABILITA,IF(AP109&lt;=($E109*(1+$D$4)),"HABILITA","NO HABILITA")))</f>
        <v>NO OFERTADO</v>
      </c>
      <c r="AS109" s="129">
        <f>'PRECIOS UNITARIOS'!R109</f>
        <v>0</v>
      </c>
      <c r="AT109" s="251">
        <f>'EV TECNICA'!AI109</f>
        <v>0</v>
      </c>
      <c r="AU109" s="252" t="str">
        <f>+IF(AS109=0,"NO OFERTADO",IF(AT109="NO CUMPLE", NO HABILITA,IF(AS109&lt;=($E109*(1+$D$4)),"HABILITA","NO HABILITA")))</f>
        <v>NO OFERTADO</v>
      </c>
      <c r="AV109" s="129">
        <f>'PRECIOS UNITARIOS'!S109</f>
        <v>0</v>
      </c>
      <c r="AW109" s="251">
        <f>'EV TECNICA'!AK109</f>
        <v>0</v>
      </c>
      <c r="AX109" s="252" t="str">
        <f>+IF(AV109=0,"NO OFERTADO",IF(AW109="NO CUMPLE", NO HABILITA,IF(AV109&lt;=($E109*(1+$D$4)),"HABILITA","NO HABILITA")))</f>
        <v>NO OFERTADO</v>
      </c>
      <c r="AY109" s="129">
        <f>'PRECIOS UNITARIOS'!T109</f>
        <v>0</v>
      </c>
      <c r="AZ109" s="251">
        <f>'EV TECNICA'!AM109</f>
        <v>0</v>
      </c>
      <c r="BA109" s="252" t="str">
        <f>+IF(AY109=0,"NO OFERTADO",IF(AZ109="NO CUMPLE", NO HABILITA,IF(AY109&lt;=($E109*(1+$D$4)),"HABILITA","NO HABILITA")))</f>
        <v>NO OFERTADO</v>
      </c>
      <c r="BB109" s="129">
        <f>'PRECIOS UNITARIOS'!U109</f>
        <v>2984.52</v>
      </c>
      <c r="BC109" s="251" t="str">
        <f>'EV TECNICA'!AO109</f>
        <v>CUMPLE</v>
      </c>
      <c r="BD109" s="252" t="str">
        <f>+IF(BB109=0,"NO OFERTADO",IF(BC109="NO CUMPLE", NO HABILITA,IF(BB109&lt;=($E109*(1+$D$4)),"HABILITA","NO HABILITA")))</f>
        <v>HABILITA</v>
      </c>
      <c r="BE109" s="129">
        <f>'PRECIOS UNITARIOS'!V109</f>
        <v>0</v>
      </c>
      <c r="BF109" s="251">
        <f>'EV TECNICA'!AQ109</f>
        <v>0</v>
      </c>
      <c r="BG109" s="252" t="str">
        <f>+IF(BE109=0,"NO OFERTADO",IF(BF109="NO CUMPLE", NO HABILITA,IF(BE109&lt;=($E109*(1+$D$4)),"HABILITA","NO HABILITA")))</f>
        <v>NO OFERTADO</v>
      </c>
      <c r="BH109" s="129">
        <f>'PRECIOS UNITARIOS'!W109</f>
        <v>0</v>
      </c>
      <c r="BI109" s="251" t="str">
        <f>'EV TECNICA'!AS109</f>
        <v>NO CUMPLE</v>
      </c>
      <c r="BJ109" s="252" t="s">
        <v>606</v>
      </c>
      <c r="BK109" s="129">
        <f>'PRECIOS UNITARIOS'!X109</f>
        <v>0</v>
      </c>
      <c r="BL109" s="251">
        <f>'EV TECNICA'!AU109</f>
        <v>0</v>
      </c>
      <c r="BM109" s="252" t="str">
        <f>+IF(BK109=0,"NO OFERTADO",IF(BL109="NO CUMPLE", NO HABILITA,IF(BK109&lt;=($E109*(1+$D$4)),"HABILITA","NO HABILITA")))</f>
        <v>NO OFERTADO</v>
      </c>
      <c r="BN109" s="129">
        <f>'PRECIOS UNITARIOS'!Y109</f>
        <v>0</v>
      </c>
      <c r="BO109" s="251">
        <f>'EV TECNICA'!AW109</f>
        <v>0</v>
      </c>
      <c r="BP109" s="252" t="str">
        <f>+IF(BN109=0,"NO OFERTADO",IF(BO109="NO CUMPLE", NO HABILITA,IF(BN109&lt;=($E109*(1+$D$4)),"HABILITA","NO HABILITA")))</f>
        <v>NO OFERTADO</v>
      </c>
      <c r="BQ109" s="129">
        <f>'PRECIOS UNITARIOS'!Z109</f>
        <v>0</v>
      </c>
      <c r="BR109" s="251">
        <f>'EV TECNICA'!AY109</f>
        <v>0</v>
      </c>
      <c r="BS109" s="252" t="str">
        <f>+IF(BQ109=0,"NO OFERTADO",IF(BR109="NO CUMPLE", NO HABILITA,IF(BQ109&lt;=($E109*(1+$D$4)),"HABILITA","NO HABILITA")))</f>
        <v>NO OFERTADO</v>
      </c>
      <c r="BT109" s="129">
        <f>'PRECIOS UNITARIOS'!AA109</f>
        <v>0</v>
      </c>
      <c r="BU109" s="251">
        <f>'EV TECNICA'!BA109</f>
        <v>0</v>
      </c>
      <c r="BV109" s="252" t="str">
        <f>+IF(BT109=0,"NO OFERTADO",IF(BU109="NO CUMPLE", NO HABILITA,IF(BT109&lt;=($E109*(1+$D$4)),"HABILITA","NO HABILITA")))</f>
        <v>NO OFERTADO</v>
      </c>
      <c r="BW109" s="129">
        <f>'PRECIOS UNITARIOS'!AB109</f>
        <v>0</v>
      </c>
      <c r="BX109" s="251">
        <f>'EV TECNICA'!BC109</f>
        <v>0</v>
      </c>
      <c r="BY109" s="252" t="str">
        <f>+IF(BW109=0,"NO OFERTADO",IF(BX109="NO CUMPLE", NO HABILITA,IF(BW109&lt;=($E109*(1+$D$4)),"HABILITA","NO HABILITA")))</f>
        <v>NO OFERTADO</v>
      </c>
      <c r="BZ109" s="129">
        <f>'PRECIOS UNITARIOS'!AC109</f>
        <v>0</v>
      </c>
      <c r="CA109" s="251">
        <f>'EV TECNICA'!BE109</f>
        <v>0</v>
      </c>
      <c r="CB109" s="252" t="str">
        <f>+IF(BZ109=0,"NO OFERTADO",IF(CA109="NO CUMPLE", NO HABILITA,IF(BZ109&lt;=($E109*(1+$D$4)),"HABILITA","NO HABILITA")))</f>
        <v>NO OFERTADO</v>
      </c>
      <c r="CC109" s="129">
        <f>'PRECIOS UNITARIOS'!AD109</f>
        <v>0</v>
      </c>
      <c r="CD109" s="251">
        <f>'EV TECNICA'!BG109</f>
        <v>0</v>
      </c>
      <c r="CE109" s="252" t="str">
        <f>+IF(CC109=0,"NO OFERTADO",IF(CD109="NO CUMPLE", NO HABILITA,IF(CC109&lt;=($E109*(1+$D$4)),"HABILITA","NO HABILITA")))</f>
        <v>NO OFERTADO</v>
      </c>
      <c r="CF109" s="129">
        <f>'PRECIOS UNITARIOS'!AE109</f>
        <v>0</v>
      </c>
      <c r="CG109" s="251">
        <f>'EV TECNICA'!BI109</f>
        <v>0</v>
      </c>
      <c r="CH109" s="252" t="str">
        <f>+IF(CF109=0,"NO OFERTADO",IF(CG109="NO CUMPLE", NO HABILITA,IF(CF109&lt;=($E109*(1+$D$4)),"HABILITA","NO HABILITA")))</f>
        <v>NO OFERTADO</v>
      </c>
    </row>
    <row r="110" spans="1:86" s="40" customFormat="1" ht="12.75" x14ac:dyDescent="0.2">
      <c r="A110" s="103">
        <v>101</v>
      </c>
      <c r="B110" s="202" t="s">
        <v>184</v>
      </c>
      <c r="C110" s="121" t="s">
        <v>183</v>
      </c>
      <c r="D110" s="146">
        <v>1</v>
      </c>
      <c r="E110" s="25">
        <v>2378.81</v>
      </c>
      <c r="F110" s="129">
        <f>'PRECIOS UNITARIOS'!E110</f>
        <v>0</v>
      </c>
      <c r="G110" s="251">
        <f>'EV TECNICA'!I110</f>
        <v>0</v>
      </c>
      <c r="H110" s="252" t="str">
        <f>+IF(F110=0,"NO OFERTADO",IF(G110="NO CUMPLE", NO HABILITA,IF(F110&lt;=($E110*(1+$D$4)),"HABILITA","NO HABILITA")))</f>
        <v>NO OFERTADO</v>
      </c>
      <c r="I110" s="129">
        <f>'PRECIOS UNITARIOS'!F110</f>
        <v>0</v>
      </c>
      <c r="J110" s="251">
        <f>'EV TECNICA'!K110</f>
        <v>0</v>
      </c>
      <c r="K110" s="252" t="str">
        <f>+IF(I110=0,"NO OFERTADO",IF(J110="NO CUMPLE", NO HABILITA,IF(I110&lt;=($E110*(1+$D$4)),"HABILITA","NO HABILITA")))</f>
        <v>NO OFERTADO</v>
      </c>
      <c r="L110" s="129">
        <f>'PRECIOS UNITARIOS'!G110</f>
        <v>0</v>
      </c>
      <c r="M110" s="251">
        <f>'EV TECNICA'!M110</f>
        <v>0</v>
      </c>
      <c r="N110" s="252" t="str">
        <f>+IF(L110=0,"NO OFERTADO",IF(M110="NO CUMPLE", NO HABILITA,IF(L110&lt;=($E110*(1+$D$4)),"HABILITA","NO HABILITA")))</f>
        <v>NO OFERTADO</v>
      </c>
      <c r="O110" s="129">
        <f>'PRECIOS UNITARIOS'!H110</f>
        <v>0</v>
      </c>
      <c r="P110" s="251">
        <f>'EV TECNICA'!O110</f>
        <v>0</v>
      </c>
      <c r="Q110" s="252" t="str">
        <f>+IF(O110=0,"NO OFERTADO",IF(P110="NO CUMPLE", NO HABILITA,IF(O110&lt;=($E110*(1+$D$4)),"HABILITA","NO HABILITA")))</f>
        <v>NO OFERTADO</v>
      </c>
      <c r="R110" s="129">
        <f>'PRECIOS UNITARIOS'!I110</f>
        <v>0</v>
      </c>
      <c r="S110" s="251">
        <f>'EV TECNICA'!Q110</f>
        <v>0</v>
      </c>
      <c r="T110" s="252" t="str">
        <f>+IF(R110=0,"NO OFERTADO",IF(S110="NO CUMPLE", NO HABILITA,IF(R110&lt;=($E110*(1+$D$4)),"HABILITA","NO HABILITA")))</f>
        <v>NO OFERTADO</v>
      </c>
      <c r="U110" s="129">
        <f>'PRECIOS UNITARIOS'!J110</f>
        <v>0</v>
      </c>
      <c r="V110" s="251">
        <f>'EV TECNICA'!S110</f>
        <v>0</v>
      </c>
      <c r="W110" s="252" t="str">
        <f>+IF(U110=0,"NO OFERTADO",IF(V110="NO CUMPLE", NO HABILITA,IF(U110&lt;=($E110*(1+$D$4)),"HABILITA","NO HABILITA")))</f>
        <v>NO OFERTADO</v>
      </c>
      <c r="X110" s="129">
        <f>'PRECIOS UNITARIOS'!K110</f>
        <v>2534.6999999999998</v>
      </c>
      <c r="Y110" s="251" t="str">
        <f>'EV TECNICA'!U110</f>
        <v xml:space="preserve">CUMPLE </v>
      </c>
      <c r="Z110" s="252" t="str">
        <f>+IF(X110=0,"NO OFERTADO",IF(Y110="NO CUMPLE", NO HABILITA,IF(X110&lt;=($E110*(1+$D$4)),"HABILITA","NO HABILITA")))</f>
        <v>HABILITA</v>
      </c>
      <c r="AA110" s="129">
        <f>'PRECIOS UNITARIOS'!L110</f>
        <v>0</v>
      </c>
      <c r="AB110" s="251">
        <f>'EV TECNICA'!W110</f>
        <v>0</v>
      </c>
      <c r="AC110" s="252" t="str">
        <f>+IF(AA110=0,"NO OFERTADO",IF(AB110="NO CUMPLE", NO HABILITA,IF(AA110&lt;=($E110*(1+$D$4)),"HABILITA","NO HABILITA")))</f>
        <v>NO OFERTADO</v>
      </c>
      <c r="AD110" s="129">
        <f>'PRECIOS UNITARIOS'!M110</f>
        <v>2512.09</v>
      </c>
      <c r="AE110" s="251" t="str">
        <f>'EV TECNICA'!Y110</f>
        <v xml:space="preserve">CUMPLE </v>
      </c>
      <c r="AF110" s="252" t="str">
        <f>+IF(AD110=0,"NO OFERTADO",IF(AE110="NO CUMPLE", NO HABILITA,IF(AD110&lt;=($E110*(1+$D$4)),"HABILITA","NO HABILITA")))</f>
        <v>HABILITA</v>
      </c>
      <c r="AG110" s="129">
        <f>'PRECIOS UNITARIOS'!N110</f>
        <v>0</v>
      </c>
      <c r="AH110" s="251">
        <f>'EV TECNICA'!AA110</f>
        <v>0</v>
      </c>
      <c r="AI110" s="252" t="str">
        <f>+IF(AG110=0,"NO OFERTADO",IF(AH110="NO CUMPLE", NO HABILITA,IF(AG110&lt;=($E110*(1+$D$4)),"HABILITA","NO HABILITA")))</f>
        <v>NO OFERTADO</v>
      </c>
      <c r="AJ110" s="129">
        <f>'PRECIOS UNITARIOS'!O110</f>
        <v>0</v>
      </c>
      <c r="AK110" s="251">
        <f>'EV TECNICA'!AC110</f>
        <v>0</v>
      </c>
      <c r="AL110" s="252" t="str">
        <f>+IF(AJ110=0,"NO OFERTADO",IF(AK110="NO CUMPLE", NO HABILITA,IF(AJ110&lt;=($E110*(1+$D$4)),"HABILITA","NO HABILITA")))</f>
        <v>NO OFERTADO</v>
      </c>
      <c r="AM110" s="129">
        <f>'PRECIOS UNITARIOS'!P110</f>
        <v>0</v>
      </c>
      <c r="AN110" s="251">
        <f>'EV TECNICA'!AE110</f>
        <v>0</v>
      </c>
      <c r="AO110" s="252" t="str">
        <f>+IF(AM110=0,"NO OFERTADO",IF(AN110="NO CUMPLE", NO HABILITA,IF(AM110&lt;=($E110*(1+$D$4)),"HABILITA","NO HABILITA")))</f>
        <v>NO OFERTADO</v>
      </c>
      <c r="AP110" s="129">
        <f>'PRECIOS UNITARIOS'!Q110</f>
        <v>0</v>
      </c>
      <c r="AQ110" s="251">
        <f>'EV TECNICA'!AG110</f>
        <v>0</v>
      </c>
      <c r="AR110" s="252" t="str">
        <f>+IF(AP110=0,"NO OFERTADO",IF(AQ110="NO CUMPLE", NO HABILITA,IF(AP110&lt;=($E110*(1+$D$4)),"HABILITA","NO HABILITA")))</f>
        <v>NO OFERTADO</v>
      </c>
      <c r="AS110" s="129">
        <f>'PRECIOS UNITARIOS'!R110</f>
        <v>0</v>
      </c>
      <c r="AT110" s="251">
        <f>'EV TECNICA'!AI110</f>
        <v>0</v>
      </c>
      <c r="AU110" s="252" t="str">
        <f>+IF(AS110=0,"NO OFERTADO",IF(AT110="NO CUMPLE", NO HABILITA,IF(AS110&lt;=($E110*(1+$D$4)),"HABILITA","NO HABILITA")))</f>
        <v>NO OFERTADO</v>
      </c>
      <c r="AV110" s="129">
        <f>'PRECIOS UNITARIOS'!S110</f>
        <v>0</v>
      </c>
      <c r="AW110" s="251">
        <f>'EV TECNICA'!AK110</f>
        <v>0</v>
      </c>
      <c r="AX110" s="252" t="str">
        <f>+IF(AV110=0,"NO OFERTADO",IF(AW110="NO CUMPLE", NO HABILITA,IF(AV110&lt;=($E110*(1+$D$4)),"HABILITA","NO HABILITA")))</f>
        <v>NO OFERTADO</v>
      </c>
      <c r="AY110" s="129">
        <f>'PRECIOS UNITARIOS'!T110</f>
        <v>0</v>
      </c>
      <c r="AZ110" s="251">
        <f>'EV TECNICA'!AM110</f>
        <v>0</v>
      </c>
      <c r="BA110" s="252" t="str">
        <f>+IF(AY110=0,"NO OFERTADO",IF(AZ110="NO CUMPLE", NO HABILITA,IF(AY110&lt;=($E110*(1+$D$4)),"HABILITA","NO HABILITA")))</f>
        <v>NO OFERTADO</v>
      </c>
      <c r="BB110" s="129">
        <f>'PRECIOS UNITARIOS'!U110</f>
        <v>2591.8200000000002</v>
      </c>
      <c r="BC110" s="251" t="str">
        <f>'EV TECNICA'!AO110</f>
        <v>CUMPLE</v>
      </c>
      <c r="BD110" s="252" t="str">
        <f>+IF(BB110=0,"NO OFERTADO",IF(BC110="NO CUMPLE", NO HABILITA,IF(BB110&lt;=($E110*(1+$D$4)),"HABILITA","NO HABILITA")))</f>
        <v>HABILITA</v>
      </c>
      <c r="BE110" s="129">
        <f>'PRECIOS UNITARIOS'!V110</f>
        <v>0</v>
      </c>
      <c r="BF110" s="251">
        <f>'EV TECNICA'!AQ110</f>
        <v>0</v>
      </c>
      <c r="BG110" s="252" t="str">
        <f>+IF(BE110=0,"NO OFERTADO",IF(BF110="NO CUMPLE", NO HABILITA,IF(BE110&lt;=($E110*(1+$D$4)),"HABILITA","NO HABILITA")))</f>
        <v>NO OFERTADO</v>
      </c>
      <c r="BH110" s="129">
        <f>'PRECIOS UNITARIOS'!W110</f>
        <v>0</v>
      </c>
      <c r="BI110" s="251" t="str">
        <f>'EV TECNICA'!AS110</f>
        <v>NO CUMPLE</v>
      </c>
      <c r="BJ110" s="252" t="s">
        <v>606</v>
      </c>
      <c r="BK110" s="129">
        <f>'PRECIOS UNITARIOS'!X110</f>
        <v>0</v>
      </c>
      <c r="BL110" s="251">
        <f>'EV TECNICA'!AU110</f>
        <v>0</v>
      </c>
      <c r="BM110" s="252" t="str">
        <f>+IF(BK110=0,"NO OFERTADO",IF(BL110="NO CUMPLE", NO HABILITA,IF(BK110&lt;=($E110*(1+$D$4)),"HABILITA","NO HABILITA")))</f>
        <v>NO OFERTADO</v>
      </c>
      <c r="BN110" s="129">
        <f>'PRECIOS UNITARIOS'!Y110</f>
        <v>0</v>
      </c>
      <c r="BO110" s="251">
        <f>'EV TECNICA'!AW110</f>
        <v>0</v>
      </c>
      <c r="BP110" s="252" t="str">
        <f>+IF(BN110=0,"NO OFERTADO",IF(BO110="NO CUMPLE", NO HABILITA,IF(BN110&lt;=($E110*(1+$D$4)),"HABILITA","NO HABILITA")))</f>
        <v>NO OFERTADO</v>
      </c>
      <c r="BQ110" s="129">
        <f>'PRECIOS UNITARIOS'!Z110</f>
        <v>0</v>
      </c>
      <c r="BR110" s="251">
        <f>'EV TECNICA'!AY110</f>
        <v>0</v>
      </c>
      <c r="BS110" s="252" t="str">
        <f>+IF(BQ110=0,"NO OFERTADO",IF(BR110="NO CUMPLE", NO HABILITA,IF(BQ110&lt;=($E110*(1+$D$4)),"HABILITA","NO HABILITA")))</f>
        <v>NO OFERTADO</v>
      </c>
      <c r="BT110" s="129">
        <f>'PRECIOS UNITARIOS'!AA110</f>
        <v>0</v>
      </c>
      <c r="BU110" s="251">
        <f>'EV TECNICA'!BA110</f>
        <v>0</v>
      </c>
      <c r="BV110" s="252" t="str">
        <f>+IF(BT110=0,"NO OFERTADO",IF(BU110="NO CUMPLE", NO HABILITA,IF(BT110&lt;=($E110*(1+$D$4)),"HABILITA","NO HABILITA")))</f>
        <v>NO OFERTADO</v>
      </c>
      <c r="BW110" s="129">
        <f>'PRECIOS UNITARIOS'!AB110</f>
        <v>0</v>
      </c>
      <c r="BX110" s="251">
        <f>'EV TECNICA'!BC110</f>
        <v>0</v>
      </c>
      <c r="BY110" s="252" t="str">
        <f>+IF(BW110=0,"NO OFERTADO",IF(BX110="NO CUMPLE", NO HABILITA,IF(BW110&lt;=($E110*(1+$D$4)),"HABILITA","NO HABILITA")))</f>
        <v>NO OFERTADO</v>
      </c>
      <c r="BZ110" s="129">
        <f>'PRECIOS UNITARIOS'!AC110</f>
        <v>0</v>
      </c>
      <c r="CA110" s="251">
        <f>'EV TECNICA'!BE110</f>
        <v>0</v>
      </c>
      <c r="CB110" s="252" t="str">
        <f>+IF(BZ110=0,"NO OFERTADO",IF(CA110="NO CUMPLE", NO HABILITA,IF(BZ110&lt;=($E110*(1+$D$4)),"HABILITA","NO HABILITA")))</f>
        <v>NO OFERTADO</v>
      </c>
      <c r="CC110" s="129">
        <f>'PRECIOS UNITARIOS'!AD110</f>
        <v>0</v>
      </c>
      <c r="CD110" s="251">
        <f>'EV TECNICA'!BG110</f>
        <v>0</v>
      </c>
      <c r="CE110" s="252" t="str">
        <f>+IF(CC110=0,"NO OFERTADO",IF(CD110="NO CUMPLE", NO HABILITA,IF(CC110&lt;=($E110*(1+$D$4)),"HABILITA","NO HABILITA")))</f>
        <v>NO OFERTADO</v>
      </c>
      <c r="CF110" s="129">
        <f>'PRECIOS UNITARIOS'!AE110</f>
        <v>0</v>
      </c>
      <c r="CG110" s="251">
        <f>'EV TECNICA'!BI110</f>
        <v>0</v>
      </c>
      <c r="CH110" s="252" t="str">
        <f>+IF(CF110=0,"NO OFERTADO",IF(CG110="NO CUMPLE", NO HABILITA,IF(CF110&lt;=($E110*(1+$D$4)),"HABILITA","NO HABILITA")))</f>
        <v>NO OFERTADO</v>
      </c>
    </row>
    <row r="111" spans="1:86" s="40" customFormat="1" ht="12.75" x14ac:dyDescent="0.2">
      <c r="A111" s="103">
        <v>102</v>
      </c>
      <c r="B111" s="202" t="s">
        <v>185</v>
      </c>
      <c r="C111" s="121" t="s">
        <v>183</v>
      </c>
      <c r="D111" s="146">
        <v>1</v>
      </c>
      <c r="E111" s="25">
        <v>3114.23</v>
      </c>
      <c r="F111" s="129">
        <f>'PRECIOS UNITARIOS'!E111</f>
        <v>0</v>
      </c>
      <c r="G111" s="251">
        <f>'EV TECNICA'!I111</f>
        <v>0</v>
      </c>
      <c r="H111" s="252" t="str">
        <f>+IF(F111=0,"NO OFERTADO",IF(G111="NO CUMPLE", NO HABILITA,IF(F111&lt;=($E111*(1+$D$4)),"HABILITA","NO HABILITA")))</f>
        <v>NO OFERTADO</v>
      </c>
      <c r="I111" s="129">
        <f>'PRECIOS UNITARIOS'!F111</f>
        <v>0</v>
      </c>
      <c r="J111" s="251">
        <f>'EV TECNICA'!K111</f>
        <v>0</v>
      </c>
      <c r="K111" s="252" t="str">
        <f>+IF(I111=0,"NO OFERTADO",IF(J111="NO CUMPLE", NO HABILITA,IF(I111&lt;=($E111*(1+$D$4)),"HABILITA","NO HABILITA")))</f>
        <v>NO OFERTADO</v>
      </c>
      <c r="L111" s="129">
        <f>'PRECIOS UNITARIOS'!G111</f>
        <v>0</v>
      </c>
      <c r="M111" s="251">
        <f>'EV TECNICA'!M111</f>
        <v>0</v>
      </c>
      <c r="N111" s="252" t="str">
        <f>+IF(L111=0,"NO OFERTADO",IF(M111="NO CUMPLE", NO HABILITA,IF(L111&lt;=($E111*(1+$D$4)),"HABILITA","NO HABILITA")))</f>
        <v>NO OFERTADO</v>
      </c>
      <c r="O111" s="129">
        <f>'PRECIOS UNITARIOS'!H111</f>
        <v>0</v>
      </c>
      <c r="P111" s="251">
        <f>'EV TECNICA'!O111</f>
        <v>0</v>
      </c>
      <c r="Q111" s="252" t="str">
        <f>+IF(O111=0,"NO OFERTADO",IF(P111="NO CUMPLE", NO HABILITA,IF(O111&lt;=($E111*(1+$D$4)),"HABILITA","NO HABILITA")))</f>
        <v>NO OFERTADO</v>
      </c>
      <c r="R111" s="129">
        <f>'PRECIOS UNITARIOS'!I111</f>
        <v>0</v>
      </c>
      <c r="S111" s="251">
        <f>'EV TECNICA'!Q111</f>
        <v>0</v>
      </c>
      <c r="T111" s="252" t="str">
        <f>+IF(R111=0,"NO OFERTADO",IF(S111="NO CUMPLE", NO HABILITA,IF(R111&lt;=($E111*(1+$D$4)),"HABILITA","NO HABILITA")))</f>
        <v>NO OFERTADO</v>
      </c>
      <c r="U111" s="129">
        <f>'PRECIOS UNITARIOS'!J111</f>
        <v>0</v>
      </c>
      <c r="V111" s="251">
        <f>'EV TECNICA'!S111</f>
        <v>0</v>
      </c>
      <c r="W111" s="252" t="str">
        <f>+IF(U111=0,"NO OFERTADO",IF(V111="NO CUMPLE", NO HABILITA,IF(U111&lt;=($E111*(1+$D$4)),"HABILITA","NO HABILITA")))</f>
        <v>NO OFERTADO</v>
      </c>
      <c r="X111" s="129">
        <f>'PRECIOS UNITARIOS'!K111</f>
        <v>3320.1</v>
      </c>
      <c r="Y111" s="251" t="str">
        <f>'EV TECNICA'!U111</f>
        <v xml:space="preserve">CUMPLE </v>
      </c>
      <c r="Z111" s="252" t="str">
        <f>+IF(X111=0,"NO OFERTADO",IF(Y111="NO CUMPLE", NO HABILITA,IF(X111&lt;=($E111*(1+$D$4)),"HABILITA","NO HABILITA")))</f>
        <v>HABILITA</v>
      </c>
      <c r="AA111" s="129">
        <f>'PRECIOS UNITARIOS'!L111</f>
        <v>0</v>
      </c>
      <c r="AB111" s="251">
        <f>'EV TECNICA'!W111</f>
        <v>0</v>
      </c>
      <c r="AC111" s="252" t="str">
        <f>+IF(AA111=0,"NO OFERTADO",IF(AB111="NO CUMPLE", NO HABILITA,IF(AA111&lt;=($E111*(1+$D$4)),"HABILITA","NO HABILITA")))</f>
        <v>NO OFERTADO</v>
      </c>
      <c r="AD111" s="129">
        <f>'PRECIOS UNITARIOS'!M111</f>
        <v>3286.7799999999997</v>
      </c>
      <c r="AE111" s="251" t="str">
        <f>'EV TECNICA'!Y111</f>
        <v>CUMPLE</v>
      </c>
      <c r="AF111" s="252" t="str">
        <f>+IF(AD111=0,"NO OFERTADO",IF(AE111="NO CUMPLE", NO HABILITA,IF(AD111&lt;=($E111*(1+$D$4)),"HABILITA","NO HABILITA")))</f>
        <v>HABILITA</v>
      </c>
      <c r="AG111" s="129">
        <f>'PRECIOS UNITARIOS'!N111</f>
        <v>0</v>
      </c>
      <c r="AH111" s="251">
        <f>'EV TECNICA'!AA111</f>
        <v>0</v>
      </c>
      <c r="AI111" s="252" t="str">
        <f>+IF(AG111=0,"NO OFERTADO",IF(AH111="NO CUMPLE", NO HABILITA,IF(AG111&lt;=($E111*(1+$D$4)),"HABILITA","NO HABILITA")))</f>
        <v>NO OFERTADO</v>
      </c>
      <c r="AJ111" s="129">
        <f>'PRECIOS UNITARIOS'!O111</f>
        <v>0</v>
      </c>
      <c r="AK111" s="251">
        <f>'EV TECNICA'!AC111</f>
        <v>0</v>
      </c>
      <c r="AL111" s="252" t="str">
        <f>+IF(AJ111=0,"NO OFERTADO",IF(AK111="NO CUMPLE", NO HABILITA,IF(AJ111&lt;=($E111*(1+$D$4)),"HABILITA","NO HABILITA")))</f>
        <v>NO OFERTADO</v>
      </c>
      <c r="AM111" s="129">
        <f>'PRECIOS UNITARIOS'!P111</f>
        <v>0</v>
      </c>
      <c r="AN111" s="251">
        <f>'EV TECNICA'!AE111</f>
        <v>0</v>
      </c>
      <c r="AO111" s="252" t="str">
        <f>+IF(AM111=0,"NO OFERTADO",IF(AN111="NO CUMPLE", NO HABILITA,IF(AM111&lt;=($E111*(1+$D$4)),"HABILITA","NO HABILITA")))</f>
        <v>NO OFERTADO</v>
      </c>
      <c r="AP111" s="129">
        <f>'PRECIOS UNITARIOS'!Q111</f>
        <v>0</v>
      </c>
      <c r="AQ111" s="251">
        <f>'EV TECNICA'!AG111</f>
        <v>0</v>
      </c>
      <c r="AR111" s="252" t="str">
        <f>+IF(AP111=0,"NO OFERTADO",IF(AQ111="NO CUMPLE", NO HABILITA,IF(AP111&lt;=($E111*(1+$D$4)),"HABILITA","NO HABILITA")))</f>
        <v>NO OFERTADO</v>
      </c>
      <c r="AS111" s="129">
        <f>'PRECIOS UNITARIOS'!R111</f>
        <v>0</v>
      </c>
      <c r="AT111" s="251">
        <f>'EV TECNICA'!AI111</f>
        <v>0</v>
      </c>
      <c r="AU111" s="252" t="str">
        <f>+IF(AS111=0,"NO OFERTADO",IF(AT111="NO CUMPLE", NO HABILITA,IF(AS111&lt;=($E111*(1+$D$4)),"HABILITA","NO HABILITA")))</f>
        <v>NO OFERTADO</v>
      </c>
      <c r="AV111" s="129">
        <f>'PRECIOS UNITARIOS'!S111</f>
        <v>0</v>
      </c>
      <c r="AW111" s="251">
        <f>'EV TECNICA'!AK111</f>
        <v>0</v>
      </c>
      <c r="AX111" s="252" t="str">
        <f>+IF(AV111=0,"NO OFERTADO",IF(AW111="NO CUMPLE", NO HABILITA,IF(AV111&lt;=($E111*(1+$D$4)),"HABILITA","NO HABILITA")))</f>
        <v>NO OFERTADO</v>
      </c>
      <c r="AY111" s="129">
        <f>'PRECIOS UNITARIOS'!T111</f>
        <v>0</v>
      </c>
      <c r="AZ111" s="251">
        <f>'EV TECNICA'!AM111</f>
        <v>0</v>
      </c>
      <c r="BA111" s="252" t="str">
        <f>+IF(AY111=0,"NO OFERTADO",IF(AZ111="NO CUMPLE", NO HABILITA,IF(AY111&lt;=($E111*(1+$D$4)),"HABILITA","NO HABILITA")))</f>
        <v>NO OFERTADO</v>
      </c>
      <c r="BB111" s="129">
        <f>'PRECIOS UNITARIOS'!U111</f>
        <v>3392.69</v>
      </c>
      <c r="BC111" s="251" t="str">
        <f>'EV TECNICA'!AO111</f>
        <v>CUMPLE</v>
      </c>
      <c r="BD111" s="252" t="str">
        <f>+IF(BB111=0,"NO OFERTADO",IF(BC111="NO CUMPLE", NO HABILITA,IF(BB111&lt;=($E111*(1+$D$4)),"HABILITA","NO HABILITA")))</f>
        <v>HABILITA</v>
      </c>
      <c r="BE111" s="129">
        <f>'PRECIOS UNITARIOS'!V111</f>
        <v>0</v>
      </c>
      <c r="BF111" s="251">
        <f>'EV TECNICA'!AQ111</f>
        <v>0</v>
      </c>
      <c r="BG111" s="252" t="str">
        <f>+IF(BE111=0,"NO OFERTADO",IF(BF111="NO CUMPLE", NO HABILITA,IF(BE111&lt;=($E111*(1+$D$4)),"HABILITA","NO HABILITA")))</f>
        <v>NO OFERTADO</v>
      </c>
      <c r="BH111" s="129">
        <f>'PRECIOS UNITARIOS'!W111</f>
        <v>0</v>
      </c>
      <c r="BI111" s="251" t="str">
        <f>'EV TECNICA'!AS111</f>
        <v>NO CUMPLE</v>
      </c>
      <c r="BJ111" s="252" t="s">
        <v>606</v>
      </c>
      <c r="BK111" s="129">
        <f>'PRECIOS UNITARIOS'!X111</f>
        <v>0</v>
      </c>
      <c r="BL111" s="251">
        <f>'EV TECNICA'!AU111</f>
        <v>0</v>
      </c>
      <c r="BM111" s="252" t="str">
        <f>+IF(BK111=0,"NO OFERTADO",IF(BL111="NO CUMPLE", NO HABILITA,IF(BK111&lt;=($E111*(1+$D$4)),"HABILITA","NO HABILITA")))</f>
        <v>NO OFERTADO</v>
      </c>
      <c r="BN111" s="129">
        <f>'PRECIOS UNITARIOS'!Y111</f>
        <v>0</v>
      </c>
      <c r="BO111" s="251">
        <f>'EV TECNICA'!AW111</f>
        <v>0</v>
      </c>
      <c r="BP111" s="252" t="str">
        <f>+IF(BN111=0,"NO OFERTADO",IF(BO111="NO CUMPLE", NO HABILITA,IF(BN111&lt;=($E111*(1+$D$4)),"HABILITA","NO HABILITA")))</f>
        <v>NO OFERTADO</v>
      </c>
      <c r="BQ111" s="129">
        <f>'PRECIOS UNITARIOS'!Z111</f>
        <v>0</v>
      </c>
      <c r="BR111" s="251">
        <f>'EV TECNICA'!AY111</f>
        <v>0</v>
      </c>
      <c r="BS111" s="252" t="str">
        <f>+IF(BQ111=0,"NO OFERTADO",IF(BR111="NO CUMPLE", NO HABILITA,IF(BQ111&lt;=($E111*(1+$D$4)),"HABILITA","NO HABILITA")))</f>
        <v>NO OFERTADO</v>
      </c>
      <c r="BT111" s="129">
        <f>'PRECIOS UNITARIOS'!AA111</f>
        <v>0</v>
      </c>
      <c r="BU111" s="251">
        <f>'EV TECNICA'!BA111</f>
        <v>0</v>
      </c>
      <c r="BV111" s="252" t="str">
        <f>+IF(BT111=0,"NO OFERTADO",IF(BU111="NO CUMPLE", NO HABILITA,IF(BT111&lt;=($E111*(1+$D$4)),"HABILITA","NO HABILITA")))</f>
        <v>NO OFERTADO</v>
      </c>
      <c r="BW111" s="129">
        <f>'PRECIOS UNITARIOS'!AB111</f>
        <v>0</v>
      </c>
      <c r="BX111" s="251">
        <f>'EV TECNICA'!BC111</f>
        <v>0</v>
      </c>
      <c r="BY111" s="252" t="str">
        <f>+IF(BW111=0,"NO OFERTADO",IF(BX111="NO CUMPLE", NO HABILITA,IF(BW111&lt;=($E111*(1+$D$4)),"HABILITA","NO HABILITA")))</f>
        <v>NO OFERTADO</v>
      </c>
      <c r="BZ111" s="129">
        <f>'PRECIOS UNITARIOS'!AC111</f>
        <v>0</v>
      </c>
      <c r="CA111" s="251">
        <f>'EV TECNICA'!BE111</f>
        <v>0</v>
      </c>
      <c r="CB111" s="252" t="str">
        <f>+IF(BZ111=0,"NO OFERTADO",IF(CA111="NO CUMPLE", NO HABILITA,IF(BZ111&lt;=($E111*(1+$D$4)),"HABILITA","NO HABILITA")))</f>
        <v>NO OFERTADO</v>
      </c>
      <c r="CC111" s="129">
        <f>'PRECIOS UNITARIOS'!AD111</f>
        <v>0</v>
      </c>
      <c r="CD111" s="251">
        <f>'EV TECNICA'!BG111</f>
        <v>0</v>
      </c>
      <c r="CE111" s="252" t="str">
        <f>+IF(CC111=0,"NO OFERTADO",IF(CD111="NO CUMPLE", NO HABILITA,IF(CC111&lt;=($E111*(1+$D$4)),"HABILITA","NO HABILITA")))</f>
        <v>NO OFERTADO</v>
      </c>
      <c r="CF111" s="129">
        <f>'PRECIOS UNITARIOS'!AE111</f>
        <v>0</v>
      </c>
      <c r="CG111" s="251">
        <f>'EV TECNICA'!BI111</f>
        <v>0</v>
      </c>
      <c r="CH111" s="252" t="str">
        <f>+IF(CF111=0,"NO OFERTADO",IF(CG111="NO CUMPLE", NO HABILITA,IF(CF111&lt;=($E111*(1+$D$4)),"HABILITA","NO HABILITA")))</f>
        <v>NO OFERTADO</v>
      </c>
    </row>
    <row r="112" spans="1:86" s="40" customFormat="1" ht="63.75" x14ac:dyDescent="0.2">
      <c r="A112" s="103">
        <v>103</v>
      </c>
      <c r="B112" s="202" t="s">
        <v>186</v>
      </c>
      <c r="C112" s="121" t="s">
        <v>187</v>
      </c>
      <c r="D112" s="146">
        <v>1</v>
      </c>
      <c r="E112" s="25">
        <v>116889.65400000001</v>
      </c>
      <c r="F112" s="129">
        <f>'PRECIOS UNITARIOS'!E112</f>
        <v>0</v>
      </c>
      <c r="G112" s="251">
        <f>'EV TECNICA'!I112</f>
        <v>0</v>
      </c>
      <c r="H112" s="252" t="str">
        <f>+IF(F112=0,"NO OFERTADO",IF(G112="NO CUMPLE", NO HABILITA,IF(F112&lt;=($E112*(1+$D$4)),"HABILITA","NO HABILITA")))</f>
        <v>NO OFERTADO</v>
      </c>
      <c r="I112" s="129">
        <f>'PRECIOS UNITARIOS'!F112</f>
        <v>0</v>
      </c>
      <c r="J112" s="251">
        <f>'EV TECNICA'!K112</f>
        <v>0</v>
      </c>
      <c r="K112" s="252" t="str">
        <f>+IF(I112=0,"NO OFERTADO",IF(J112="NO CUMPLE", NO HABILITA,IF(I112&lt;=($E112*(1+$D$4)),"HABILITA","NO HABILITA")))</f>
        <v>NO OFERTADO</v>
      </c>
      <c r="L112" s="129">
        <f>'PRECIOS UNITARIOS'!G112</f>
        <v>0</v>
      </c>
      <c r="M112" s="251">
        <f>'EV TECNICA'!M112</f>
        <v>0</v>
      </c>
      <c r="N112" s="252" t="str">
        <f>+IF(L112=0,"NO OFERTADO",IF(M112="NO CUMPLE", NO HABILITA,IF(L112&lt;=($E112*(1+$D$4)),"HABILITA","NO HABILITA")))</f>
        <v>NO OFERTADO</v>
      </c>
      <c r="O112" s="129">
        <f>'PRECIOS UNITARIOS'!H112</f>
        <v>0</v>
      </c>
      <c r="P112" s="251">
        <f>'EV TECNICA'!O112</f>
        <v>0</v>
      </c>
      <c r="Q112" s="252" t="str">
        <f>+IF(O112=0,"NO OFERTADO",IF(P112="NO CUMPLE", NO HABILITA,IF(O112&lt;=($E112*(1+$D$4)),"HABILITA","NO HABILITA")))</f>
        <v>NO OFERTADO</v>
      </c>
      <c r="R112" s="129">
        <f>'PRECIOS UNITARIOS'!I112</f>
        <v>0</v>
      </c>
      <c r="S112" s="251">
        <f>'EV TECNICA'!Q112</f>
        <v>0</v>
      </c>
      <c r="T112" s="252" t="str">
        <f>+IF(R112=0,"NO OFERTADO",IF(S112="NO CUMPLE", NO HABILITA,IF(R112&lt;=($E112*(1+$D$4)),"HABILITA","NO HABILITA")))</f>
        <v>NO OFERTADO</v>
      </c>
      <c r="U112" s="129">
        <f>'PRECIOS UNITARIOS'!J112</f>
        <v>118524</v>
      </c>
      <c r="V112" s="251" t="str">
        <f>'EV TECNICA'!S112</f>
        <v>CUMPLE</v>
      </c>
      <c r="W112" s="252" t="str">
        <f>+IF(U112=0,"NO OFERTADO",IF(V112="NO CUMPLE", NO HABILITA,IF(U112&lt;=($E112*(1+$D$4)),"HABILITA","NO HABILITA")))</f>
        <v>HABILITA</v>
      </c>
      <c r="X112" s="129">
        <f>'PRECIOS UNITARIOS'!K112</f>
        <v>0</v>
      </c>
      <c r="Y112" s="251">
        <f>'EV TECNICA'!U112</f>
        <v>0</v>
      </c>
      <c r="Z112" s="252" t="str">
        <f>+IF(X112=0,"NO OFERTADO",IF(Y112="NO CUMPLE", NO HABILITA,IF(X112&lt;=($E112*(1+$D$4)),"HABILITA","NO HABILITA")))</f>
        <v>NO OFERTADO</v>
      </c>
      <c r="AA112" s="129">
        <f>'PRECIOS UNITARIOS'!L112</f>
        <v>0</v>
      </c>
      <c r="AB112" s="251">
        <f>'EV TECNICA'!W112</f>
        <v>0</v>
      </c>
      <c r="AC112" s="252" t="str">
        <f>+IF(AA112=0,"NO OFERTADO",IF(AB112="NO CUMPLE", NO HABILITA,IF(AA112&lt;=($E112*(1+$D$4)),"HABILITA","NO HABILITA")))</f>
        <v>NO OFERTADO</v>
      </c>
      <c r="AD112" s="129">
        <f>'PRECIOS UNITARIOS'!M112</f>
        <v>0</v>
      </c>
      <c r="AE112" s="251">
        <f>'EV TECNICA'!Y112</f>
        <v>0</v>
      </c>
      <c r="AF112" s="252" t="str">
        <f>+IF(AD112=0,"NO OFERTADO",IF(AE112="NO CUMPLE", NO HABILITA,IF(AD112&lt;=($E112*(1+$D$4)),"HABILITA","NO HABILITA")))</f>
        <v>NO OFERTADO</v>
      </c>
      <c r="AG112" s="129">
        <f>'PRECIOS UNITARIOS'!N112</f>
        <v>0</v>
      </c>
      <c r="AH112" s="251">
        <f>'EV TECNICA'!AA112</f>
        <v>0</v>
      </c>
      <c r="AI112" s="252" t="str">
        <f>+IF(AG112=0,"NO OFERTADO",IF(AH112="NO CUMPLE", NO HABILITA,IF(AG112&lt;=($E112*(1+$D$4)),"HABILITA","NO HABILITA")))</f>
        <v>NO OFERTADO</v>
      </c>
      <c r="AJ112" s="129">
        <f>'PRECIOS UNITARIOS'!O112</f>
        <v>0</v>
      </c>
      <c r="AK112" s="251">
        <f>'EV TECNICA'!AC112</f>
        <v>0</v>
      </c>
      <c r="AL112" s="252" t="str">
        <f>+IF(AJ112=0,"NO OFERTADO",IF(AK112="NO CUMPLE", NO HABILITA,IF(AJ112&lt;=($E112*(1+$D$4)),"HABILITA","NO HABILITA")))</f>
        <v>NO OFERTADO</v>
      </c>
      <c r="AM112" s="129">
        <f>'PRECIOS UNITARIOS'!P112</f>
        <v>0</v>
      </c>
      <c r="AN112" s="251">
        <f>'EV TECNICA'!AE112</f>
        <v>0</v>
      </c>
      <c r="AO112" s="252" t="str">
        <f>+IF(AM112=0,"NO OFERTADO",IF(AN112="NO CUMPLE", NO HABILITA,IF(AM112&lt;=($E112*(1+$D$4)),"HABILITA","NO HABILITA")))</f>
        <v>NO OFERTADO</v>
      </c>
      <c r="AP112" s="129">
        <f>'PRECIOS UNITARIOS'!Q112</f>
        <v>129710</v>
      </c>
      <c r="AQ112" s="251" t="str">
        <f>'EV TECNICA'!AG112</f>
        <v>CUMPLE</v>
      </c>
      <c r="AR112" s="252" t="str">
        <f>+IF(AP112=0,"NO OFERTADO",IF(AQ112="NO CUMPLE", NO HABILITA,IF(AP112&lt;=($E112*(1+$D$4)),"HABILITA","NO HABILITA")))</f>
        <v>HABILITA</v>
      </c>
      <c r="AS112" s="129">
        <f>'PRECIOS UNITARIOS'!R112</f>
        <v>0</v>
      </c>
      <c r="AT112" s="251">
        <f>'EV TECNICA'!AI112</f>
        <v>0</v>
      </c>
      <c r="AU112" s="252" t="str">
        <f>+IF(AS112=0,"NO OFERTADO",IF(AT112="NO CUMPLE", NO HABILITA,IF(AS112&lt;=($E112*(1+$D$4)),"HABILITA","NO HABILITA")))</f>
        <v>NO OFERTADO</v>
      </c>
      <c r="AV112" s="129">
        <f>'PRECIOS UNITARIOS'!S112</f>
        <v>0</v>
      </c>
      <c r="AW112" s="251">
        <f>'EV TECNICA'!AK112</f>
        <v>0</v>
      </c>
      <c r="AX112" s="252" t="str">
        <f>+IF(AV112=0,"NO OFERTADO",IF(AW112="NO CUMPLE", NO HABILITA,IF(AV112&lt;=($E112*(1+$D$4)),"HABILITA","NO HABILITA")))</f>
        <v>NO OFERTADO</v>
      </c>
      <c r="AY112" s="129">
        <f>'PRECIOS UNITARIOS'!T112</f>
        <v>0</v>
      </c>
      <c r="AZ112" s="251">
        <f>'EV TECNICA'!AM112</f>
        <v>0</v>
      </c>
      <c r="BA112" s="252" t="str">
        <f>+IF(AY112=0,"NO OFERTADO",IF(AZ112="NO CUMPLE", NO HABILITA,IF(AY112&lt;=($E112*(1+$D$4)),"HABILITA","NO HABILITA")))</f>
        <v>NO OFERTADO</v>
      </c>
      <c r="BB112" s="129">
        <f>'PRECIOS UNITARIOS'!U112</f>
        <v>0</v>
      </c>
      <c r="BC112" s="251">
        <f>'EV TECNICA'!AO112</f>
        <v>0</v>
      </c>
      <c r="BD112" s="252" t="str">
        <f>+IF(BB112=0,"NO OFERTADO",IF(BC112="NO CUMPLE", NO HABILITA,IF(BB112&lt;=($E112*(1+$D$4)),"HABILITA","NO HABILITA")))</f>
        <v>NO OFERTADO</v>
      </c>
      <c r="BE112" s="129">
        <f>'PRECIOS UNITARIOS'!V112</f>
        <v>0</v>
      </c>
      <c r="BF112" s="251">
        <f>'EV TECNICA'!AQ112</f>
        <v>0</v>
      </c>
      <c r="BG112" s="252" t="str">
        <f>+IF(BE112=0,"NO OFERTADO",IF(BF112="NO CUMPLE", NO HABILITA,IF(BE112&lt;=($E112*(1+$D$4)),"HABILITA","NO HABILITA")))</f>
        <v>NO OFERTADO</v>
      </c>
      <c r="BH112" s="129">
        <f>'PRECIOS UNITARIOS'!W112</f>
        <v>0</v>
      </c>
      <c r="BI112" s="251">
        <f>'EV TECNICA'!AS112</f>
        <v>0</v>
      </c>
      <c r="BJ112" s="252" t="str">
        <f>+IF(BH112=0,"NO OFERTADO",IF(BI112="NO CUMPLE", NO HABILITA,IF(BH112&lt;=($E112*(1+$D$4)),"HABILITA","NO HABILITA")))</f>
        <v>NO OFERTADO</v>
      </c>
      <c r="BK112" s="129">
        <f>'PRECIOS UNITARIOS'!X112</f>
        <v>0</v>
      </c>
      <c r="BL112" s="251">
        <f>'EV TECNICA'!AU112</f>
        <v>0</v>
      </c>
      <c r="BM112" s="252" t="str">
        <f>+IF(BK112=0,"NO OFERTADO",IF(BL112="NO CUMPLE", NO HABILITA,IF(BK112&lt;=($E112*(1+$D$4)),"HABILITA","NO HABILITA")))</f>
        <v>NO OFERTADO</v>
      </c>
      <c r="BN112" s="129">
        <f>'PRECIOS UNITARIOS'!Y112</f>
        <v>0</v>
      </c>
      <c r="BO112" s="251">
        <f>'EV TECNICA'!AW112</f>
        <v>0</v>
      </c>
      <c r="BP112" s="252" t="str">
        <f>+IF(BN112=0,"NO OFERTADO",IF(BO112="NO CUMPLE", NO HABILITA,IF(BN112&lt;=($E112*(1+$D$4)),"HABILITA","NO HABILITA")))</f>
        <v>NO OFERTADO</v>
      </c>
      <c r="BQ112" s="129">
        <f>'PRECIOS UNITARIOS'!Z112</f>
        <v>0</v>
      </c>
      <c r="BR112" s="251">
        <f>'EV TECNICA'!AY112</f>
        <v>0</v>
      </c>
      <c r="BS112" s="252" t="str">
        <f>+IF(BQ112=0,"NO OFERTADO",IF(BR112="NO CUMPLE", NO HABILITA,IF(BQ112&lt;=($E112*(1+$D$4)),"HABILITA","NO HABILITA")))</f>
        <v>NO OFERTADO</v>
      </c>
      <c r="BT112" s="129">
        <f>'PRECIOS UNITARIOS'!AA112</f>
        <v>0</v>
      </c>
      <c r="BU112" s="251">
        <f>'EV TECNICA'!BA112</f>
        <v>0</v>
      </c>
      <c r="BV112" s="252" t="str">
        <f>+IF(BT112=0,"NO OFERTADO",IF(BU112="NO CUMPLE", NO HABILITA,IF(BT112&lt;=($E112*(1+$D$4)),"HABILITA","NO HABILITA")))</f>
        <v>NO OFERTADO</v>
      </c>
      <c r="BW112" s="129">
        <f>'PRECIOS UNITARIOS'!AB112</f>
        <v>0</v>
      </c>
      <c r="BX112" s="251">
        <f>'EV TECNICA'!BC112</f>
        <v>0</v>
      </c>
      <c r="BY112" s="252" t="str">
        <f>+IF(BW112=0,"NO OFERTADO",IF(BX112="NO CUMPLE", NO HABILITA,IF(BW112&lt;=($E112*(1+$D$4)),"HABILITA","NO HABILITA")))</f>
        <v>NO OFERTADO</v>
      </c>
      <c r="BZ112" s="129">
        <f>'PRECIOS UNITARIOS'!AC112</f>
        <v>0</v>
      </c>
      <c r="CA112" s="251">
        <f>'EV TECNICA'!BE112</f>
        <v>0</v>
      </c>
      <c r="CB112" s="252" t="str">
        <f>+IF(BZ112=0,"NO OFERTADO",IF(CA112="NO CUMPLE", NO HABILITA,IF(BZ112&lt;=($E112*(1+$D$4)),"HABILITA","NO HABILITA")))</f>
        <v>NO OFERTADO</v>
      </c>
      <c r="CC112" s="129">
        <f>'PRECIOS UNITARIOS'!AD112</f>
        <v>0</v>
      </c>
      <c r="CD112" s="251">
        <f>'EV TECNICA'!BG112</f>
        <v>0</v>
      </c>
      <c r="CE112" s="252" t="str">
        <f>+IF(CC112=0,"NO OFERTADO",IF(CD112="NO CUMPLE", NO HABILITA,IF(CC112&lt;=($E112*(1+$D$4)),"HABILITA","NO HABILITA")))</f>
        <v>NO OFERTADO</v>
      </c>
      <c r="CF112" s="129">
        <f>'PRECIOS UNITARIOS'!AE112</f>
        <v>0</v>
      </c>
      <c r="CG112" s="251">
        <f>'EV TECNICA'!BI112</f>
        <v>0</v>
      </c>
      <c r="CH112" s="252" t="str">
        <f>+IF(CF112=0,"NO OFERTADO",IF(CG112="NO CUMPLE", NO HABILITA,IF(CF112&lt;=($E112*(1+$D$4)),"HABILITA","NO HABILITA")))</f>
        <v>NO OFERTADO</v>
      </c>
    </row>
    <row r="113" spans="1:86" s="40" customFormat="1" ht="25.5" x14ac:dyDescent="0.2">
      <c r="A113" s="103">
        <v>104</v>
      </c>
      <c r="B113" s="202" t="s">
        <v>188</v>
      </c>
      <c r="C113" s="121" t="s">
        <v>189</v>
      </c>
      <c r="D113" s="146">
        <v>1</v>
      </c>
      <c r="E113" s="25">
        <v>749901.17616399995</v>
      </c>
      <c r="F113" s="129">
        <f>'PRECIOS UNITARIOS'!E113</f>
        <v>0</v>
      </c>
      <c r="G113" s="251">
        <f>'EV TECNICA'!I113</f>
        <v>0</v>
      </c>
      <c r="H113" s="252" t="str">
        <f>+IF(F113=0,"NO OFERTADO",IF(G113="NO CUMPLE", NO HABILITA,IF(F113&lt;=($E113*(1+$D$4)),"HABILITA","NO HABILITA")))</f>
        <v>NO OFERTADO</v>
      </c>
      <c r="I113" s="129">
        <f>'PRECIOS UNITARIOS'!F113</f>
        <v>0</v>
      </c>
      <c r="J113" s="251">
        <f>'EV TECNICA'!K113</f>
        <v>0</v>
      </c>
      <c r="K113" s="252" t="str">
        <f>+IF(I113=0,"NO OFERTADO",IF(J113="NO CUMPLE", NO HABILITA,IF(I113&lt;=($E113*(1+$D$4)),"HABILITA","NO HABILITA")))</f>
        <v>NO OFERTADO</v>
      </c>
      <c r="L113" s="129">
        <f>'PRECIOS UNITARIOS'!G113</f>
        <v>0</v>
      </c>
      <c r="M113" s="251">
        <f>'EV TECNICA'!M113</f>
        <v>0</v>
      </c>
      <c r="N113" s="252" t="str">
        <f>+IF(L113=0,"NO OFERTADO",IF(M113="NO CUMPLE", NO HABILITA,IF(L113&lt;=($E113*(1+$D$4)),"HABILITA","NO HABILITA")))</f>
        <v>NO OFERTADO</v>
      </c>
      <c r="O113" s="129">
        <f>'PRECIOS UNITARIOS'!H113</f>
        <v>0</v>
      </c>
      <c r="P113" s="251">
        <f>'EV TECNICA'!O113</f>
        <v>0</v>
      </c>
      <c r="Q113" s="252" t="str">
        <f>+IF(O113=0,"NO OFERTADO",IF(P113="NO CUMPLE", NO HABILITA,IF(O113&lt;=($E113*(1+$D$4)),"HABILITA","NO HABILITA")))</f>
        <v>NO OFERTADO</v>
      </c>
      <c r="R113" s="129">
        <f>'PRECIOS UNITARIOS'!I113</f>
        <v>0</v>
      </c>
      <c r="S113" s="251">
        <f>'EV TECNICA'!Q113</f>
        <v>0</v>
      </c>
      <c r="T113" s="252" t="str">
        <f>+IF(R113=0,"NO OFERTADO",IF(S113="NO CUMPLE", NO HABILITA,IF(R113&lt;=($E113*(1+$D$4)),"HABILITA","NO HABILITA")))</f>
        <v>NO OFERTADO</v>
      </c>
      <c r="U113" s="129">
        <f>'PRECIOS UNITARIOS'!J113</f>
        <v>0</v>
      </c>
      <c r="V113" s="251">
        <f>'EV TECNICA'!S113</f>
        <v>0</v>
      </c>
      <c r="W113" s="252" t="str">
        <f>+IF(U113=0,"NO OFERTADO",IF(V113="NO CUMPLE", NO HABILITA,IF(U113&lt;=($E113*(1+$D$4)),"HABILITA","NO HABILITA")))</f>
        <v>NO OFERTADO</v>
      </c>
      <c r="X113" s="129">
        <f>'PRECIOS UNITARIOS'!K113</f>
        <v>0</v>
      </c>
      <c r="Y113" s="251">
        <f>'EV TECNICA'!U113</f>
        <v>0</v>
      </c>
      <c r="Z113" s="252" t="str">
        <f>+IF(X113=0,"NO OFERTADO",IF(Y113="NO CUMPLE", NO HABILITA,IF(X113&lt;=($E113*(1+$D$4)),"HABILITA","NO HABILITA")))</f>
        <v>NO OFERTADO</v>
      </c>
      <c r="AA113" s="129">
        <f>'PRECIOS UNITARIOS'!L113</f>
        <v>0</v>
      </c>
      <c r="AB113" s="251">
        <f>'EV TECNICA'!W113</f>
        <v>0</v>
      </c>
      <c r="AC113" s="252" t="str">
        <f>+IF(AA113=0,"NO OFERTADO",IF(AB113="NO CUMPLE", NO HABILITA,IF(AA113&lt;=($E113*(1+$D$4)),"HABILITA","NO HABILITA")))</f>
        <v>NO OFERTADO</v>
      </c>
      <c r="AD113" s="129">
        <f>'PRECIOS UNITARIOS'!M113</f>
        <v>0</v>
      </c>
      <c r="AE113" s="251">
        <f>'EV TECNICA'!Y113</f>
        <v>0</v>
      </c>
      <c r="AF113" s="252" t="str">
        <f>+IF(AD113=0,"NO OFERTADO",IF(AE113="NO CUMPLE", NO HABILITA,IF(AD113&lt;=($E113*(1+$D$4)),"HABILITA","NO HABILITA")))</f>
        <v>NO OFERTADO</v>
      </c>
      <c r="AG113" s="129">
        <f>'PRECIOS UNITARIOS'!N113</f>
        <v>0</v>
      </c>
      <c r="AH113" s="251">
        <f>'EV TECNICA'!AA113</f>
        <v>0</v>
      </c>
      <c r="AI113" s="252" t="str">
        <f>+IF(AG113=0,"NO OFERTADO",IF(AH113="NO CUMPLE", NO HABILITA,IF(AG113&lt;=($E113*(1+$D$4)),"HABILITA","NO HABILITA")))</f>
        <v>NO OFERTADO</v>
      </c>
      <c r="AJ113" s="129">
        <f>'PRECIOS UNITARIOS'!O113</f>
        <v>0</v>
      </c>
      <c r="AK113" s="251">
        <f>'EV TECNICA'!AC113</f>
        <v>0</v>
      </c>
      <c r="AL113" s="252" t="str">
        <f>+IF(AJ113=0,"NO OFERTADO",IF(AK113="NO CUMPLE", NO HABILITA,IF(AJ113&lt;=($E113*(1+$D$4)),"HABILITA","NO HABILITA")))</f>
        <v>NO OFERTADO</v>
      </c>
      <c r="AM113" s="129">
        <f>'PRECIOS UNITARIOS'!P113</f>
        <v>731299.03</v>
      </c>
      <c r="AN113" s="251" t="str">
        <f>'EV TECNICA'!AE113</f>
        <v>CUMPLE</v>
      </c>
      <c r="AO113" s="252" t="str">
        <f>+IF(AM113=0,"NO OFERTADO",IF(AN113="NO CUMPLE", NO HABILITA,IF(AM113&lt;=($E113*(1+$D$4)),"HABILITA","NO HABILITA")))</f>
        <v>HABILITA</v>
      </c>
      <c r="AP113" s="129">
        <f>'PRECIOS UNITARIOS'!Q113</f>
        <v>0</v>
      </c>
      <c r="AQ113" s="251">
        <f>'EV TECNICA'!AG113</f>
        <v>0</v>
      </c>
      <c r="AR113" s="252" t="str">
        <f>+IF(AP113=0,"NO OFERTADO",IF(AQ113="NO CUMPLE", NO HABILITA,IF(AP113&lt;=($E113*(1+$D$4)),"HABILITA","NO HABILITA")))</f>
        <v>NO OFERTADO</v>
      </c>
      <c r="AS113" s="129">
        <f>'PRECIOS UNITARIOS'!R113</f>
        <v>0</v>
      </c>
      <c r="AT113" s="251">
        <f>'EV TECNICA'!AI113</f>
        <v>0</v>
      </c>
      <c r="AU113" s="252" t="str">
        <f>+IF(AS113=0,"NO OFERTADO",IF(AT113="NO CUMPLE", NO HABILITA,IF(AS113&lt;=($E113*(1+$D$4)),"HABILITA","NO HABILITA")))</f>
        <v>NO OFERTADO</v>
      </c>
      <c r="AV113" s="129">
        <f>'PRECIOS UNITARIOS'!S113</f>
        <v>0</v>
      </c>
      <c r="AW113" s="251">
        <f>'EV TECNICA'!AK113</f>
        <v>0</v>
      </c>
      <c r="AX113" s="252" t="str">
        <f>+IF(AV113=0,"NO OFERTADO",IF(AW113="NO CUMPLE", NO HABILITA,IF(AV113&lt;=($E113*(1+$D$4)),"HABILITA","NO HABILITA")))</f>
        <v>NO OFERTADO</v>
      </c>
      <c r="AY113" s="129">
        <f>'PRECIOS UNITARIOS'!T113</f>
        <v>0</v>
      </c>
      <c r="AZ113" s="251">
        <f>'EV TECNICA'!AM113</f>
        <v>0</v>
      </c>
      <c r="BA113" s="252" t="str">
        <f>+IF(AY113=0,"NO OFERTADO",IF(AZ113="NO CUMPLE", NO HABILITA,IF(AY113&lt;=($E113*(1+$D$4)),"HABILITA","NO HABILITA")))</f>
        <v>NO OFERTADO</v>
      </c>
      <c r="BB113" s="129">
        <f>'PRECIOS UNITARIOS'!U113</f>
        <v>0</v>
      </c>
      <c r="BC113" s="251">
        <f>'EV TECNICA'!AO113</f>
        <v>0</v>
      </c>
      <c r="BD113" s="252" t="str">
        <f>+IF(BB113=0,"NO OFERTADO",IF(BC113="NO CUMPLE", NO HABILITA,IF(BB113&lt;=($E113*(1+$D$4)),"HABILITA","NO HABILITA")))</f>
        <v>NO OFERTADO</v>
      </c>
      <c r="BE113" s="129">
        <f>'PRECIOS UNITARIOS'!V113</f>
        <v>0</v>
      </c>
      <c r="BF113" s="251">
        <f>'EV TECNICA'!AQ113</f>
        <v>0</v>
      </c>
      <c r="BG113" s="252" t="str">
        <f>+IF(BE113=0,"NO OFERTADO",IF(BF113="NO CUMPLE", NO HABILITA,IF(BE113&lt;=($E113*(1+$D$4)),"HABILITA","NO HABILITA")))</f>
        <v>NO OFERTADO</v>
      </c>
      <c r="BH113" s="129">
        <f>'PRECIOS UNITARIOS'!W113</f>
        <v>0</v>
      </c>
      <c r="BI113" s="251">
        <f>'EV TECNICA'!AS113</f>
        <v>0</v>
      </c>
      <c r="BJ113" s="252" t="str">
        <f>+IF(BH113=0,"NO OFERTADO",IF(BI113="NO CUMPLE", NO HABILITA,IF(BH113&lt;=($E113*(1+$D$4)),"HABILITA","NO HABILITA")))</f>
        <v>NO OFERTADO</v>
      </c>
      <c r="BK113" s="129">
        <f>'PRECIOS UNITARIOS'!X113</f>
        <v>0</v>
      </c>
      <c r="BL113" s="251">
        <f>'EV TECNICA'!AU113</f>
        <v>0</v>
      </c>
      <c r="BM113" s="252" t="str">
        <f>+IF(BK113=0,"NO OFERTADO",IF(BL113="NO CUMPLE", NO HABILITA,IF(BK113&lt;=($E113*(1+$D$4)),"HABILITA","NO HABILITA")))</f>
        <v>NO OFERTADO</v>
      </c>
      <c r="BN113" s="129">
        <f>'PRECIOS UNITARIOS'!Y113</f>
        <v>0</v>
      </c>
      <c r="BO113" s="251">
        <f>'EV TECNICA'!AW113</f>
        <v>0</v>
      </c>
      <c r="BP113" s="252" t="str">
        <f>+IF(BN113=0,"NO OFERTADO",IF(BO113="NO CUMPLE", NO HABILITA,IF(BN113&lt;=($E113*(1+$D$4)),"HABILITA","NO HABILITA")))</f>
        <v>NO OFERTADO</v>
      </c>
      <c r="BQ113" s="129">
        <f>'PRECIOS UNITARIOS'!Z113</f>
        <v>0</v>
      </c>
      <c r="BR113" s="251">
        <f>'EV TECNICA'!AY113</f>
        <v>0</v>
      </c>
      <c r="BS113" s="252" t="str">
        <f>+IF(BQ113=0,"NO OFERTADO",IF(BR113="NO CUMPLE", NO HABILITA,IF(BQ113&lt;=($E113*(1+$D$4)),"HABILITA","NO HABILITA")))</f>
        <v>NO OFERTADO</v>
      </c>
      <c r="BT113" s="129">
        <f>'PRECIOS UNITARIOS'!AA113</f>
        <v>0</v>
      </c>
      <c r="BU113" s="251" t="str">
        <f>'EV TECNICA'!BA113</f>
        <v>NO CUMPLE</v>
      </c>
      <c r="BV113" s="252" t="s">
        <v>606</v>
      </c>
      <c r="BW113" s="129">
        <f>'PRECIOS UNITARIOS'!AB113</f>
        <v>0</v>
      </c>
      <c r="BX113" s="251">
        <f>'EV TECNICA'!BC113</f>
        <v>0</v>
      </c>
      <c r="BY113" s="252" t="str">
        <f>+IF(BW113=0,"NO OFERTADO",IF(BX113="NO CUMPLE", NO HABILITA,IF(BW113&lt;=($E113*(1+$D$4)),"HABILITA","NO HABILITA")))</f>
        <v>NO OFERTADO</v>
      </c>
      <c r="BZ113" s="129">
        <f>'PRECIOS UNITARIOS'!AC113</f>
        <v>0</v>
      </c>
      <c r="CA113" s="251">
        <f>'EV TECNICA'!BE113</f>
        <v>0</v>
      </c>
      <c r="CB113" s="252" t="str">
        <f>+IF(BZ113=0,"NO OFERTADO",IF(CA113="NO CUMPLE", NO HABILITA,IF(BZ113&lt;=($E113*(1+$D$4)),"HABILITA","NO HABILITA")))</f>
        <v>NO OFERTADO</v>
      </c>
      <c r="CC113" s="129">
        <f>'PRECIOS UNITARIOS'!AD113</f>
        <v>0</v>
      </c>
      <c r="CD113" s="251">
        <f>'EV TECNICA'!BG113</f>
        <v>0</v>
      </c>
      <c r="CE113" s="252" t="str">
        <f>+IF(CC113=0,"NO OFERTADO",IF(CD113="NO CUMPLE", NO HABILITA,IF(CC113&lt;=($E113*(1+$D$4)),"HABILITA","NO HABILITA")))</f>
        <v>NO OFERTADO</v>
      </c>
      <c r="CF113" s="129">
        <f>'PRECIOS UNITARIOS'!AE113</f>
        <v>0</v>
      </c>
      <c r="CG113" s="251">
        <f>'EV TECNICA'!BI113</f>
        <v>0</v>
      </c>
      <c r="CH113" s="252" t="str">
        <f>+IF(CF113=0,"NO OFERTADO",IF(CG113="NO CUMPLE", NO HABILITA,IF(CF113&lt;=($E113*(1+$D$4)),"HABILITA","NO HABILITA")))</f>
        <v>NO OFERTADO</v>
      </c>
    </row>
    <row r="114" spans="1:86" s="40" customFormat="1" ht="38.25" x14ac:dyDescent="0.2">
      <c r="A114" s="103">
        <v>105</v>
      </c>
      <c r="B114" s="202" t="s">
        <v>190</v>
      </c>
      <c r="C114" s="121" t="s">
        <v>191</v>
      </c>
      <c r="D114" s="146">
        <v>1</v>
      </c>
      <c r="E114" s="25">
        <v>2199.12</v>
      </c>
      <c r="F114" s="129">
        <f>'PRECIOS UNITARIOS'!E114</f>
        <v>0</v>
      </c>
      <c r="G114" s="251">
        <f>'EV TECNICA'!I114</f>
        <v>0</v>
      </c>
      <c r="H114" s="252" t="str">
        <f>+IF(F114=0,"NO OFERTADO",IF(G114="NO CUMPLE", NO HABILITA,IF(F114&lt;=($E114*(1+$D$4)),"HABILITA","NO HABILITA")))</f>
        <v>NO OFERTADO</v>
      </c>
      <c r="I114" s="129">
        <f>'PRECIOS UNITARIOS'!F114</f>
        <v>0</v>
      </c>
      <c r="J114" s="251">
        <f>'EV TECNICA'!K114</f>
        <v>0</v>
      </c>
      <c r="K114" s="252" t="str">
        <f>+IF(I114=0,"NO OFERTADO",IF(J114="NO CUMPLE", NO HABILITA,IF(I114&lt;=($E114*(1+$D$4)),"HABILITA","NO HABILITA")))</f>
        <v>NO OFERTADO</v>
      </c>
      <c r="L114" s="129">
        <f>'PRECIOS UNITARIOS'!G114</f>
        <v>0</v>
      </c>
      <c r="M114" s="251">
        <f>'EV TECNICA'!M114</f>
        <v>0</v>
      </c>
      <c r="N114" s="252" t="str">
        <f>+IF(L114=0,"NO OFERTADO",IF(M114="NO CUMPLE", NO HABILITA,IF(L114&lt;=($E114*(1+$D$4)),"HABILITA","NO HABILITA")))</f>
        <v>NO OFERTADO</v>
      </c>
      <c r="O114" s="129">
        <f>'PRECIOS UNITARIOS'!H114</f>
        <v>0</v>
      </c>
      <c r="P114" s="251">
        <f>'EV TECNICA'!O114</f>
        <v>0</v>
      </c>
      <c r="Q114" s="252" t="str">
        <f>+IF(O114=0,"NO OFERTADO",IF(P114="NO CUMPLE", NO HABILITA,IF(O114&lt;=($E114*(1+$D$4)),"HABILITA","NO HABILITA")))</f>
        <v>NO OFERTADO</v>
      </c>
      <c r="R114" s="129">
        <f>'PRECIOS UNITARIOS'!I114</f>
        <v>0</v>
      </c>
      <c r="S114" s="251">
        <f>'EV TECNICA'!Q114</f>
        <v>0</v>
      </c>
      <c r="T114" s="252" t="str">
        <f>+IF(R114=0,"NO OFERTADO",IF(S114="NO CUMPLE", NO HABILITA,IF(R114&lt;=($E114*(1+$D$4)),"HABILITA","NO HABILITA")))</f>
        <v>NO OFERTADO</v>
      </c>
      <c r="U114" s="129">
        <f>'PRECIOS UNITARIOS'!J114</f>
        <v>0</v>
      </c>
      <c r="V114" s="251">
        <f>'EV TECNICA'!S114</f>
        <v>0</v>
      </c>
      <c r="W114" s="252" t="str">
        <f>+IF(U114=0,"NO OFERTADO",IF(V114="NO CUMPLE", NO HABILITA,IF(U114&lt;=($E114*(1+$D$4)),"HABILITA","NO HABILITA")))</f>
        <v>NO OFERTADO</v>
      </c>
      <c r="X114" s="129">
        <f>'PRECIOS UNITARIOS'!K114</f>
        <v>0</v>
      </c>
      <c r="Y114" s="251">
        <f>'EV TECNICA'!U114</f>
        <v>0</v>
      </c>
      <c r="Z114" s="252" t="str">
        <f>+IF(X114=0,"NO OFERTADO",IF(Y114="NO CUMPLE", NO HABILITA,IF(X114&lt;=($E114*(1+$D$4)),"HABILITA","NO HABILITA")))</f>
        <v>NO OFERTADO</v>
      </c>
      <c r="AA114" s="129">
        <f>'PRECIOS UNITARIOS'!L114</f>
        <v>0</v>
      </c>
      <c r="AB114" s="251">
        <f>'EV TECNICA'!W114</f>
        <v>0</v>
      </c>
      <c r="AC114" s="252" t="str">
        <f>+IF(AA114=0,"NO OFERTADO",IF(AB114="NO CUMPLE", NO HABILITA,IF(AA114&lt;=($E114*(1+$D$4)),"HABILITA","NO HABILITA")))</f>
        <v>NO OFERTADO</v>
      </c>
      <c r="AD114" s="129">
        <f>'PRECIOS UNITARIOS'!M114</f>
        <v>0</v>
      </c>
      <c r="AE114" s="251">
        <f>'EV TECNICA'!Y114</f>
        <v>0</v>
      </c>
      <c r="AF114" s="252" t="str">
        <f>+IF(AD114=0,"NO OFERTADO",IF(AE114="NO CUMPLE", NO HABILITA,IF(AD114&lt;=($E114*(1+$D$4)),"HABILITA","NO HABILITA")))</f>
        <v>NO OFERTADO</v>
      </c>
      <c r="AG114" s="129">
        <f>'PRECIOS UNITARIOS'!N114</f>
        <v>0</v>
      </c>
      <c r="AH114" s="251">
        <f>'EV TECNICA'!AA114</f>
        <v>0</v>
      </c>
      <c r="AI114" s="252" t="str">
        <f>+IF(AG114=0,"NO OFERTADO",IF(AH114="NO CUMPLE", NO HABILITA,IF(AG114&lt;=($E114*(1+$D$4)),"HABILITA","NO HABILITA")))</f>
        <v>NO OFERTADO</v>
      </c>
      <c r="AJ114" s="129">
        <f>'PRECIOS UNITARIOS'!O114</f>
        <v>0</v>
      </c>
      <c r="AK114" s="251">
        <f>'EV TECNICA'!AC114</f>
        <v>0</v>
      </c>
      <c r="AL114" s="252" t="str">
        <f>+IF(AJ114=0,"NO OFERTADO",IF(AK114="NO CUMPLE", NO HABILITA,IF(AJ114&lt;=($E114*(1+$D$4)),"HABILITA","NO HABILITA")))</f>
        <v>NO OFERTADO</v>
      </c>
      <c r="AM114" s="129">
        <f>'PRECIOS UNITARIOS'!P114</f>
        <v>0</v>
      </c>
      <c r="AN114" s="251">
        <f>'EV TECNICA'!AE114</f>
        <v>0</v>
      </c>
      <c r="AO114" s="252" t="str">
        <f>+IF(AM114=0,"NO OFERTADO",IF(AN114="NO CUMPLE", NO HABILITA,IF(AM114&lt;=($E114*(1+$D$4)),"HABILITA","NO HABILITA")))</f>
        <v>NO OFERTADO</v>
      </c>
      <c r="AP114" s="129">
        <f>'PRECIOS UNITARIOS'!Q114</f>
        <v>2199.12</v>
      </c>
      <c r="AQ114" s="251" t="str">
        <f>'EV TECNICA'!AG114</f>
        <v>CUMPLE</v>
      </c>
      <c r="AR114" s="252" t="str">
        <f>+IF(AP114=0,"NO OFERTADO",IF(AQ114="NO CUMPLE", NO HABILITA,IF(AP114&lt;=($E114*(1+$D$4)),"HABILITA","NO HABILITA")))</f>
        <v>HABILITA</v>
      </c>
      <c r="AS114" s="129">
        <f>'PRECIOS UNITARIOS'!R114</f>
        <v>0</v>
      </c>
      <c r="AT114" s="251">
        <f>'EV TECNICA'!AI114</f>
        <v>0</v>
      </c>
      <c r="AU114" s="252" t="str">
        <f>+IF(AS114=0,"NO OFERTADO",IF(AT114="NO CUMPLE", NO HABILITA,IF(AS114&lt;=($E114*(1+$D$4)),"HABILITA","NO HABILITA")))</f>
        <v>NO OFERTADO</v>
      </c>
      <c r="AV114" s="129">
        <f>'PRECIOS UNITARIOS'!S114</f>
        <v>0</v>
      </c>
      <c r="AW114" s="251">
        <f>'EV TECNICA'!AK114</f>
        <v>0</v>
      </c>
      <c r="AX114" s="252" t="str">
        <f>+IF(AV114=0,"NO OFERTADO",IF(AW114="NO CUMPLE", NO HABILITA,IF(AV114&lt;=($E114*(1+$D$4)),"HABILITA","NO HABILITA")))</f>
        <v>NO OFERTADO</v>
      </c>
      <c r="AY114" s="129">
        <f>'PRECIOS UNITARIOS'!T114</f>
        <v>0</v>
      </c>
      <c r="AZ114" s="251">
        <f>'EV TECNICA'!AM114</f>
        <v>0</v>
      </c>
      <c r="BA114" s="252" t="str">
        <f>+IF(AY114=0,"NO OFERTADO",IF(AZ114="NO CUMPLE", NO HABILITA,IF(AY114&lt;=($E114*(1+$D$4)),"HABILITA","NO HABILITA")))</f>
        <v>NO OFERTADO</v>
      </c>
      <c r="BB114" s="129">
        <f>'PRECIOS UNITARIOS'!U114</f>
        <v>0</v>
      </c>
      <c r="BC114" s="251">
        <f>'EV TECNICA'!AO114</f>
        <v>0</v>
      </c>
      <c r="BD114" s="252" t="str">
        <f>+IF(BB114=0,"NO OFERTADO",IF(BC114="NO CUMPLE", NO HABILITA,IF(BB114&lt;=($E114*(1+$D$4)),"HABILITA","NO HABILITA")))</f>
        <v>NO OFERTADO</v>
      </c>
      <c r="BE114" s="129">
        <f>'PRECIOS UNITARIOS'!V114</f>
        <v>0</v>
      </c>
      <c r="BF114" s="251">
        <f>'EV TECNICA'!AQ114</f>
        <v>0</v>
      </c>
      <c r="BG114" s="252" t="str">
        <f>+IF(BE114=0,"NO OFERTADO",IF(BF114="NO CUMPLE", NO HABILITA,IF(BE114&lt;=($E114*(1+$D$4)),"HABILITA","NO HABILITA")))</f>
        <v>NO OFERTADO</v>
      </c>
      <c r="BH114" s="129">
        <f>'PRECIOS UNITARIOS'!W114</f>
        <v>0</v>
      </c>
      <c r="BI114" s="251">
        <f>'EV TECNICA'!AS114</f>
        <v>0</v>
      </c>
      <c r="BJ114" s="252" t="str">
        <f>+IF(BH114=0,"NO OFERTADO",IF(BI114="NO CUMPLE", NO HABILITA,IF(BH114&lt;=($E114*(1+$D$4)),"HABILITA","NO HABILITA")))</f>
        <v>NO OFERTADO</v>
      </c>
      <c r="BK114" s="129">
        <f>'PRECIOS UNITARIOS'!X114</f>
        <v>0</v>
      </c>
      <c r="BL114" s="251">
        <f>'EV TECNICA'!AU114</f>
        <v>0</v>
      </c>
      <c r="BM114" s="252" t="str">
        <f>+IF(BK114=0,"NO OFERTADO",IF(BL114="NO CUMPLE", NO HABILITA,IF(BK114&lt;=($E114*(1+$D$4)),"HABILITA","NO HABILITA")))</f>
        <v>NO OFERTADO</v>
      </c>
      <c r="BN114" s="129">
        <f>'PRECIOS UNITARIOS'!Y114</f>
        <v>0</v>
      </c>
      <c r="BO114" s="251">
        <f>'EV TECNICA'!AW114</f>
        <v>0</v>
      </c>
      <c r="BP114" s="252" t="str">
        <f>+IF(BN114=0,"NO OFERTADO",IF(BO114="NO CUMPLE", NO HABILITA,IF(BN114&lt;=($E114*(1+$D$4)),"HABILITA","NO HABILITA")))</f>
        <v>NO OFERTADO</v>
      </c>
      <c r="BQ114" s="129">
        <f>'PRECIOS UNITARIOS'!Z114</f>
        <v>0</v>
      </c>
      <c r="BR114" s="251">
        <f>'EV TECNICA'!AY114</f>
        <v>0</v>
      </c>
      <c r="BS114" s="252" t="str">
        <f>+IF(BQ114=0,"NO OFERTADO",IF(BR114="NO CUMPLE", NO HABILITA,IF(BQ114&lt;=($E114*(1+$D$4)),"HABILITA","NO HABILITA")))</f>
        <v>NO OFERTADO</v>
      </c>
      <c r="BT114" s="129">
        <f>'PRECIOS UNITARIOS'!AA114</f>
        <v>0</v>
      </c>
      <c r="BU114" s="251">
        <f>'EV TECNICA'!BA114</f>
        <v>0</v>
      </c>
      <c r="BV114" s="252" t="str">
        <f>+IF(BT114=0,"NO OFERTADO",IF(BU114="NO CUMPLE", NO HABILITA,IF(BT114&lt;=($E114*(1+$D$4)),"HABILITA","NO HABILITA")))</f>
        <v>NO OFERTADO</v>
      </c>
      <c r="BW114" s="129">
        <f>'PRECIOS UNITARIOS'!AB114</f>
        <v>0</v>
      </c>
      <c r="BX114" s="251">
        <f>'EV TECNICA'!BC114</f>
        <v>0</v>
      </c>
      <c r="BY114" s="252" t="str">
        <f>+IF(BW114=0,"NO OFERTADO",IF(BX114="NO CUMPLE", NO HABILITA,IF(BW114&lt;=($E114*(1+$D$4)),"HABILITA","NO HABILITA")))</f>
        <v>NO OFERTADO</v>
      </c>
      <c r="BZ114" s="129">
        <f>'PRECIOS UNITARIOS'!AC114</f>
        <v>0</v>
      </c>
      <c r="CA114" s="251">
        <f>'EV TECNICA'!BE114</f>
        <v>0</v>
      </c>
      <c r="CB114" s="252" t="str">
        <f>+IF(BZ114=0,"NO OFERTADO",IF(CA114="NO CUMPLE", NO HABILITA,IF(BZ114&lt;=($E114*(1+$D$4)),"HABILITA","NO HABILITA")))</f>
        <v>NO OFERTADO</v>
      </c>
      <c r="CC114" s="129">
        <f>'PRECIOS UNITARIOS'!AD114</f>
        <v>0</v>
      </c>
      <c r="CD114" s="251">
        <f>'EV TECNICA'!BG114</f>
        <v>0</v>
      </c>
      <c r="CE114" s="252" t="str">
        <f>+IF(CC114=0,"NO OFERTADO",IF(CD114="NO CUMPLE", NO HABILITA,IF(CC114&lt;=($E114*(1+$D$4)),"HABILITA","NO HABILITA")))</f>
        <v>NO OFERTADO</v>
      </c>
      <c r="CF114" s="129">
        <f>'PRECIOS UNITARIOS'!AE114</f>
        <v>0</v>
      </c>
      <c r="CG114" s="251">
        <f>'EV TECNICA'!BI114</f>
        <v>0</v>
      </c>
      <c r="CH114" s="252" t="str">
        <f>+IF(CF114=0,"NO OFERTADO",IF(CG114="NO CUMPLE", NO HABILITA,IF(CF114&lt;=($E114*(1+$D$4)),"HABILITA","NO HABILITA")))</f>
        <v>NO OFERTADO</v>
      </c>
    </row>
    <row r="115" spans="1:86" s="40" customFormat="1" ht="38.25" x14ac:dyDescent="0.2">
      <c r="A115" s="103">
        <v>106</v>
      </c>
      <c r="B115" s="202" t="s">
        <v>192</v>
      </c>
      <c r="C115" s="121" t="s">
        <v>191</v>
      </c>
      <c r="D115" s="146">
        <v>1</v>
      </c>
      <c r="E115" s="25">
        <v>2997.61</v>
      </c>
      <c r="F115" s="129">
        <f>'PRECIOS UNITARIOS'!E115</f>
        <v>0</v>
      </c>
      <c r="G115" s="251">
        <f>'EV TECNICA'!I115</f>
        <v>0</v>
      </c>
      <c r="H115" s="252" t="str">
        <f>+IF(F115=0,"NO OFERTADO",IF(G115="NO CUMPLE", NO HABILITA,IF(F115&lt;=($E115*(1+$D$4)),"HABILITA","NO HABILITA")))</f>
        <v>NO OFERTADO</v>
      </c>
      <c r="I115" s="129">
        <f>'PRECIOS UNITARIOS'!F115</f>
        <v>0</v>
      </c>
      <c r="J115" s="251">
        <f>'EV TECNICA'!K115</f>
        <v>0</v>
      </c>
      <c r="K115" s="252" t="str">
        <f>+IF(I115=0,"NO OFERTADO",IF(J115="NO CUMPLE", NO HABILITA,IF(I115&lt;=($E115*(1+$D$4)),"HABILITA","NO HABILITA")))</f>
        <v>NO OFERTADO</v>
      </c>
      <c r="L115" s="129">
        <f>'PRECIOS UNITARIOS'!G115</f>
        <v>0</v>
      </c>
      <c r="M115" s="251">
        <f>'EV TECNICA'!M115</f>
        <v>0</v>
      </c>
      <c r="N115" s="252" t="str">
        <f>+IF(L115=0,"NO OFERTADO",IF(M115="NO CUMPLE", NO HABILITA,IF(L115&lt;=($E115*(1+$D$4)),"HABILITA","NO HABILITA")))</f>
        <v>NO OFERTADO</v>
      </c>
      <c r="O115" s="129">
        <f>'PRECIOS UNITARIOS'!H115</f>
        <v>0</v>
      </c>
      <c r="P115" s="251">
        <f>'EV TECNICA'!O115</f>
        <v>0</v>
      </c>
      <c r="Q115" s="252" t="str">
        <f>+IF(O115=0,"NO OFERTADO",IF(P115="NO CUMPLE", NO HABILITA,IF(O115&lt;=($E115*(1+$D$4)),"HABILITA","NO HABILITA")))</f>
        <v>NO OFERTADO</v>
      </c>
      <c r="R115" s="129">
        <f>'PRECIOS UNITARIOS'!I115</f>
        <v>0</v>
      </c>
      <c r="S115" s="251">
        <f>'EV TECNICA'!Q115</f>
        <v>0</v>
      </c>
      <c r="T115" s="252" t="str">
        <f>+IF(R115=0,"NO OFERTADO",IF(S115="NO CUMPLE", NO HABILITA,IF(R115&lt;=($E115*(1+$D$4)),"HABILITA","NO HABILITA")))</f>
        <v>NO OFERTADO</v>
      </c>
      <c r="U115" s="129">
        <f>'PRECIOS UNITARIOS'!J115</f>
        <v>0</v>
      </c>
      <c r="V115" s="251">
        <f>'EV TECNICA'!S115</f>
        <v>0</v>
      </c>
      <c r="W115" s="252" t="str">
        <f>+IF(U115=0,"NO OFERTADO",IF(V115="NO CUMPLE", NO HABILITA,IF(U115&lt;=($E115*(1+$D$4)),"HABILITA","NO HABILITA")))</f>
        <v>NO OFERTADO</v>
      </c>
      <c r="X115" s="129">
        <f>'PRECIOS UNITARIOS'!K115</f>
        <v>0</v>
      </c>
      <c r="Y115" s="251">
        <f>'EV TECNICA'!U115</f>
        <v>0</v>
      </c>
      <c r="Z115" s="252" t="str">
        <f>+IF(X115=0,"NO OFERTADO",IF(Y115="NO CUMPLE", NO HABILITA,IF(X115&lt;=($E115*(1+$D$4)),"HABILITA","NO HABILITA")))</f>
        <v>NO OFERTADO</v>
      </c>
      <c r="AA115" s="129">
        <f>'PRECIOS UNITARIOS'!L115</f>
        <v>0</v>
      </c>
      <c r="AB115" s="251">
        <f>'EV TECNICA'!W115</f>
        <v>0</v>
      </c>
      <c r="AC115" s="252" t="str">
        <f>+IF(AA115=0,"NO OFERTADO",IF(AB115="NO CUMPLE", NO HABILITA,IF(AA115&lt;=($E115*(1+$D$4)),"HABILITA","NO HABILITA")))</f>
        <v>NO OFERTADO</v>
      </c>
      <c r="AD115" s="129">
        <f>'PRECIOS UNITARIOS'!M115</f>
        <v>0</v>
      </c>
      <c r="AE115" s="251">
        <f>'EV TECNICA'!Y115</f>
        <v>0</v>
      </c>
      <c r="AF115" s="252" t="str">
        <f>+IF(AD115=0,"NO OFERTADO",IF(AE115="NO CUMPLE", NO HABILITA,IF(AD115&lt;=($E115*(1+$D$4)),"HABILITA","NO HABILITA")))</f>
        <v>NO OFERTADO</v>
      </c>
      <c r="AG115" s="129">
        <f>'PRECIOS UNITARIOS'!N115</f>
        <v>0</v>
      </c>
      <c r="AH115" s="251">
        <f>'EV TECNICA'!AA115</f>
        <v>0</v>
      </c>
      <c r="AI115" s="252" t="str">
        <f>+IF(AG115=0,"NO OFERTADO",IF(AH115="NO CUMPLE", NO HABILITA,IF(AG115&lt;=($E115*(1+$D$4)),"HABILITA","NO HABILITA")))</f>
        <v>NO OFERTADO</v>
      </c>
      <c r="AJ115" s="129">
        <f>'PRECIOS UNITARIOS'!O115</f>
        <v>0</v>
      </c>
      <c r="AK115" s="251">
        <f>'EV TECNICA'!AC115</f>
        <v>0</v>
      </c>
      <c r="AL115" s="252" t="str">
        <f>+IF(AJ115=0,"NO OFERTADO",IF(AK115="NO CUMPLE", NO HABILITA,IF(AJ115&lt;=($E115*(1+$D$4)),"HABILITA","NO HABILITA")))</f>
        <v>NO OFERTADO</v>
      </c>
      <c r="AM115" s="129">
        <f>'PRECIOS UNITARIOS'!P115</f>
        <v>0</v>
      </c>
      <c r="AN115" s="251">
        <f>'EV TECNICA'!AE115</f>
        <v>0</v>
      </c>
      <c r="AO115" s="252" t="str">
        <f>+IF(AM115=0,"NO OFERTADO",IF(AN115="NO CUMPLE", NO HABILITA,IF(AM115&lt;=($E115*(1+$D$4)),"HABILITA","NO HABILITA")))</f>
        <v>NO OFERTADO</v>
      </c>
      <c r="AP115" s="129">
        <f>'PRECIOS UNITARIOS'!Q115</f>
        <v>2997.61</v>
      </c>
      <c r="AQ115" s="251" t="str">
        <f>'EV TECNICA'!AG115</f>
        <v>CUMPLE</v>
      </c>
      <c r="AR115" s="252" t="str">
        <f>+IF(AP115=0,"NO OFERTADO",IF(AQ115="NO CUMPLE", NO HABILITA,IF(AP115&lt;=($E115*(1+$D$4)),"HABILITA","NO HABILITA")))</f>
        <v>HABILITA</v>
      </c>
      <c r="AS115" s="129">
        <f>'PRECIOS UNITARIOS'!R115</f>
        <v>0</v>
      </c>
      <c r="AT115" s="251">
        <f>'EV TECNICA'!AI115</f>
        <v>0</v>
      </c>
      <c r="AU115" s="252" t="str">
        <f>+IF(AS115=0,"NO OFERTADO",IF(AT115="NO CUMPLE", NO HABILITA,IF(AS115&lt;=($E115*(1+$D$4)),"HABILITA","NO HABILITA")))</f>
        <v>NO OFERTADO</v>
      </c>
      <c r="AV115" s="129">
        <f>'PRECIOS UNITARIOS'!S115</f>
        <v>0</v>
      </c>
      <c r="AW115" s="251">
        <f>'EV TECNICA'!AK115</f>
        <v>0</v>
      </c>
      <c r="AX115" s="252" t="str">
        <f>+IF(AV115=0,"NO OFERTADO",IF(AW115="NO CUMPLE", NO HABILITA,IF(AV115&lt;=($E115*(1+$D$4)),"HABILITA","NO HABILITA")))</f>
        <v>NO OFERTADO</v>
      </c>
      <c r="AY115" s="129">
        <f>'PRECIOS UNITARIOS'!T115</f>
        <v>0</v>
      </c>
      <c r="AZ115" s="251">
        <f>'EV TECNICA'!AM115</f>
        <v>0</v>
      </c>
      <c r="BA115" s="252" t="str">
        <f>+IF(AY115=0,"NO OFERTADO",IF(AZ115="NO CUMPLE", NO HABILITA,IF(AY115&lt;=($E115*(1+$D$4)),"HABILITA","NO HABILITA")))</f>
        <v>NO OFERTADO</v>
      </c>
      <c r="BB115" s="129">
        <f>'PRECIOS UNITARIOS'!U115</f>
        <v>0</v>
      </c>
      <c r="BC115" s="251">
        <f>'EV TECNICA'!AO115</f>
        <v>0</v>
      </c>
      <c r="BD115" s="252" t="str">
        <f>+IF(BB115=0,"NO OFERTADO",IF(BC115="NO CUMPLE", NO HABILITA,IF(BB115&lt;=($E115*(1+$D$4)),"HABILITA","NO HABILITA")))</f>
        <v>NO OFERTADO</v>
      </c>
      <c r="BE115" s="129">
        <f>'PRECIOS UNITARIOS'!V115</f>
        <v>0</v>
      </c>
      <c r="BF115" s="251">
        <f>'EV TECNICA'!AQ115</f>
        <v>0</v>
      </c>
      <c r="BG115" s="252" t="str">
        <f>+IF(BE115=0,"NO OFERTADO",IF(BF115="NO CUMPLE", NO HABILITA,IF(BE115&lt;=($E115*(1+$D$4)),"HABILITA","NO HABILITA")))</f>
        <v>NO OFERTADO</v>
      </c>
      <c r="BH115" s="129">
        <f>'PRECIOS UNITARIOS'!W115</f>
        <v>0</v>
      </c>
      <c r="BI115" s="251">
        <f>'EV TECNICA'!AS115</f>
        <v>0</v>
      </c>
      <c r="BJ115" s="252" t="str">
        <f>+IF(BH115=0,"NO OFERTADO",IF(BI115="NO CUMPLE", NO HABILITA,IF(BH115&lt;=($E115*(1+$D$4)),"HABILITA","NO HABILITA")))</f>
        <v>NO OFERTADO</v>
      </c>
      <c r="BK115" s="129">
        <f>'PRECIOS UNITARIOS'!X115</f>
        <v>0</v>
      </c>
      <c r="BL115" s="251">
        <f>'EV TECNICA'!AU115</f>
        <v>0</v>
      </c>
      <c r="BM115" s="252" t="str">
        <f>+IF(BK115=0,"NO OFERTADO",IF(BL115="NO CUMPLE", NO HABILITA,IF(BK115&lt;=($E115*(1+$D$4)),"HABILITA","NO HABILITA")))</f>
        <v>NO OFERTADO</v>
      </c>
      <c r="BN115" s="129">
        <f>'PRECIOS UNITARIOS'!Y115</f>
        <v>0</v>
      </c>
      <c r="BO115" s="251">
        <f>'EV TECNICA'!AW115</f>
        <v>0</v>
      </c>
      <c r="BP115" s="252" t="str">
        <f>+IF(BN115=0,"NO OFERTADO",IF(BO115="NO CUMPLE", NO HABILITA,IF(BN115&lt;=($E115*(1+$D$4)),"HABILITA","NO HABILITA")))</f>
        <v>NO OFERTADO</v>
      </c>
      <c r="BQ115" s="129">
        <f>'PRECIOS UNITARIOS'!Z115</f>
        <v>0</v>
      </c>
      <c r="BR115" s="251">
        <f>'EV TECNICA'!AY115</f>
        <v>0</v>
      </c>
      <c r="BS115" s="252" t="str">
        <f>+IF(BQ115=0,"NO OFERTADO",IF(BR115="NO CUMPLE", NO HABILITA,IF(BQ115&lt;=($E115*(1+$D$4)),"HABILITA","NO HABILITA")))</f>
        <v>NO OFERTADO</v>
      </c>
      <c r="BT115" s="129">
        <f>'PRECIOS UNITARIOS'!AA115</f>
        <v>0</v>
      </c>
      <c r="BU115" s="251">
        <f>'EV TECNICA'!BA115</f>
        <v>0</v>
      </c>
      <c r="BV115" s="252" t="str">
        <f>+IF(BT115=0,"NO OFERTADO",IF(BU115="NO CUMPLE", NO HABILITA,IF(BT115&lt;=($E115*(1+$D$4)),"HABILITA","NO HABILITA")))</f>
        <v>NO OFERTADO</v>
      </c>
      <c r="BW115" s="129">
        <f>'PRECIOS UNITARIOS'!AB115</f>
        <v>0</v>
      </c>
      <c r="BX115" s="251">
        <f>'EV TECNICA'!BC115</f>
        <v>0</v>
      </c>
      <c r="BY115" s="252" t="str">
        <f>+IF(BW115=0,"NO OFERTADO",IF(BX115="NO CUMPLE", NO HABILITA,IF(BW115&lt;=($E115*(1+$D$4)),"HABILITA","NO HABILITA")))</f>
        <v>NO OFERTADO</v>
      </c>
      <c r="BZ115" s="129">
        <f>'PRECIOS UNITARIOS'!AC115</f>
        <v>0</v>
      </c>
      <c r="CA115" s="251">
        <f>'EV TECNICA'!BE115</f>
        <v>0</v>
      </c>
      <c r="CB115" s="252" t="str">
        <f>+IF(BZ115=0,"NO OFERTADO",IF(CA115="NO CUMPLE", NO HABILITA,IF(BZ115&lt;=($E115*(1+$D$4)),"HABILITA","NO HABILITA")))</f>
        <v>NO OFERTADO</v>
      </c>
      <c r="CC115" s="129">
        <f>'PRECIOS UNITARIOS'!AD115</f>
        <v>0</v>
      </c>
      <c r="CD115" s="251">
        <f>'EV TECNICA'!BG115</f>
        <v>0</v>
      </c>
      <c r="CE115" s="252" t="str">
        <f>+IF(CC115=0,"NO OFERTADO",IF(CD115="NO CUMPLE", NO HABILITA,IF(CC115&lt;=($E115*(1+$D$4)),"HABILITA","NO HABILITA")))</f>
        <v>NO OFERTADO</v>
      </c>
      <c r="CF115" s="129">
        <f>'PRECIOS UNITARIOS'!AE115</f>
        <v>0</v>
      </c>
      <c r="CG115" s="251">
        <f>'EV TECNICA'!BI115</f>
        <v>0</v>
      </c>
      <c r="CH115" s="252" t="str">
        <f>+IF(CF115=0,"NO OFERTADO",IF(CG115="NO CUMPLE", NO HABILITA,IF(CF115&lt;=($E115*(1+$D$4)),"HABILITA","NO HABILITA")))</f>
        <v>NO OFERTADO</v>
      </c>
    </row>
    <row r="116" spans="1:86" s="40" customFormat="1" ht="25.5" x14ac:dyDescent="0.2">
      <c r="A116" s="103">
        <v>107</v>
      </c>
      <c r="B116" s="202" t="s">
        <v>193</v>
      </c>
      <c r="C116" s="121" t="s">
        <v>194</v>
      </c>
      <c r="D116" s="146">
        <v>1</v>
      </c>
      <c r="E116" s="25">
        <v>23129.068955999999</v>
      </c>
      <c r="F116" s="129">
        <f>'PRECIOS UNITARIOS'!E116</f>
        <v>0</v>
      </c>
      <c r="G116" s="251">
        <f>'EV TECNICA'!I116</f>
        <v>0</v>
      </c>
      <c r="H116" s="252" t="str">
        <f>+IF(F116=0,"NO OFERTADO",IF(G116="NO CUMPLE", NO HABILITA,IF(F116&lt;=($E116*(1+$D$4)),"HABILITA","NO HABILITA")))</f>
        <v>NO OFERTADO</v>
      </c>
      <c r="I116" s="129">
        <f>'PRECIOS UNITARIOS'!F116</f>
        <v>0</v>
      </c>
      <c r="J116" s="251">
        <f>'EV TECNICA'!K116</f>
        <v>0</v>
      </c>
      <c r="K116" s="252" t="str">
        <f>+IF(I116=0,"NO OFERTADO",IF(J116="NO CUMPLE", NO HABILITA,IF(I116&lt;=($E116*(1+$D$4)),"HABILITA","NO HABILITA")))</f>
        <v>NO OFERTADO</v>
      </c>
      <c r="L116" s="129">
        <f>'PRECIOS UNITARIOS'!G116</f>
        <v>0</v>
      </c>
      <c r="M116" s="251">
        <f>'EV TECNICA'!M116</f>
        <v>0</v>
      </c>
      <c r="N116" s="252" t="str">
        <f>+IF(L116=0,"NO OFERTADO",IF(M116="NO CUMPLE", NO HABILITA,IF(L116&lt;=($E116*(1+$D$4)),"HABILITA","NO HABILITA")))</f>
        <v>NO OFERTADO</v>
      </c>
      <c r="O116" s="129">
        <f>'PRECIOS UNITARIOS'!H116</f>
        <v>0</v>
      </c>
      <c r="P116" s="251">
        <f>'EV TECNICA'!O116</f>
        <v>0</v>
      </c>
      <c r="Q116" s="252" t="str">
        <f>+IF(O116=0,"NO OFERTADO",IF(P116="NO CUMPLE", NO HABILITA,IF(O116&lt;=($E116*(1+$D$4)),"HABILITA","NO HABILITA")))</f>
        <v>NO OFERTADO</v>
      </c>
      <c r="R116" s="129">
        <f>'PRECIOS UNITARIOS'!I116</f>
        <v>0</v>
      </c>
      <c r="S116" s="251">
        <f>'EV TECNICA'!Q116</f>
        <v>0</v>
      </c>
      <c r="T116" s="252" t="str">
        <f>+IF(R116=0,"NO OFERTADO",IF(S116="NO CUMPLE", NO HABILITA,IF(R116&lt;=($E116*(1+$D$4)),"HABILITA","NO HABILITA")))</f>
        <v>NO OFERTADO</v>
      </c>
      <c r="U116" s="129">
        <f>'PRECIOS UNITARIOS'!J116</f>
        <v>0</v>
      </c>
      <c r="V116" s="251">
        <f>'EV TECNICA'!S116</f>
        <v>0</v>
      </c>
      <c r="W116" s="252" t="str">
        <f>+IF(U116=0,"NO OFERTADO",IF(V116="NO CUMPLE", NO HABILITA,IF(U116&lt;=($E116*(1+$D$4)),"HABILITA","NO HABILITA")))</f>
        <v>NO OFERTADO</v>
      </c>
      <c r="X116" s="129">
        <f>'PRECIOS UNITARIOS'!K116</f>
        <v>0</v>
      </c>
      <c r="Y116" s="251">
        <f>'EV TECNICA'!U116</f>
        <v>0</v>
      </c>
      <c r="Z116" s="252" t="str">
        <f>+IF(X116=0,"NO OFERTADO",IF(Y116="NO CUMPLE", NO HABILITA,IF(X116&lt;=($E116*(1+$D$4)),"HABILITA","NO HABILITA")))</f>
        <v>NO OFERTADO</v>
      </c>
      <c r="AA116" s="129">
        <f>'PRECIOS UNITARIOS'!L116</f>
        <v>0</v>
      </c>
      <c r="AB116" s="251">
        <f>'EV TECNICA'!W116</f>
        <v>0</v>
      </c>
      <c r="AC116" s="252" t="str">
        <f>+IF(AA116=0,"NO OFERTADO",IF(AB116="NO CUMPLE", NO HABILITA,IF(AA116&lt;=($E116*(1+$D$4)),"HABILITA","NO HABILITA")))</f>
        <v>NO OFERTADO</v>
      </c>
      <c r="AD116" s="129">
        <f>'PRECIOS UNITARIOS'!M116</f>
        <v>0</v>
      </c>
      <c r="AE116" s="251">
        <f>'EV TECNICA'!Y116</f>
        <v>0</v>
      </c>
      <c r="AF116" s="252" t="str">
        <f>+IF(AD116=0,"NO OFERTADO",IF(AE116="NO CUMPLE", NO HABILITA,IF(AD116&lt;=($E116*(1+$D$4)),"HABILITA","NO HABILITA")))</f>
        <v>NO OFERTADO</v>
      </c>
      <c r="AG116" s="129">
        <f>'PRECIOS UNITARIOS'!N116</f>
        <v>0</v>
      </c>
      <c r="AH116" s="251">
        <f>'EV TECNICA'!AA116</f>
        <v>0</v>
      </c>
      <c r="AI116" s="252" t="str">
        <f>+IF(AG116=0,"NO OFERTADO",IF(AH116="NO CUMPLE", NO HABILITA,IF(AG116&lt;=($E116*(1+$D$4)),"HABILITA","NO HABILITA")))</f>
        <v>NO OFERTADO</v>
      </c>
      <c r="AJ116" s="129">
        <f>'PRECIOS UNITARIOS'!O116</f>
        <v>0</v>
      </c>
      <c r="AK116" s="251">
        <f>'EV TECNICA'!AC116</f>
        <v>0</v>
      </c>
      <c r="AL116" s="252" t="str">
        <f>+IF(AJ116=0,"NO OFERTADO",IF(AK116="NO CUMPLE", NO HABILITA,IF(AJ116&lt;=($E116*(1+$D$4)),"HABILITA","NO HABILITA")))</f>
        <v>NO OFERTADO</v>
      </c>
      <c r="AM116" s="129">
        <f>'PRECIOS UNITARIOS'!P116</f>
        <v>0</v>
      </c>
      <c r="AN116" s="251">
        <f>'EV TECNICA'!AE116</f>
        <v>0</v>
      </c>
      <c r="AO116" s="252" t="str">
        <f>+IF(AM116=0,"NO OFERTADO",IF(AN116="NO CUMPLE", NO HABILITA,IF(AM116&lt;=($E116*(1+$D$4)),"HABILITA","NO HABILITA")))</f>
        <v>NO OFERTADO</v>
      </c>
      <c r="AP116" s="129">
        <f>'PRECIOS UNITARIOS'!Q116</f>
        <v>0</v>
      </c>
      <c r="AQ116" s="251">
        <f>'EV TECNICA'!AG116</f>
        <v>0</v>
      </c>
      <c r="AR116" s="252" t="str">
        <f>+IF(AP116=0,"NO OFERTADO",IF(AQ116="NO CUMPLE", NO HABILITA,IF(AP116&lt;=($E116*(1+$D$4)),"HABILITA","NO HABILITA")))</f>
        <v>NO OFERTADO</v>
      </c>
      <c r="AS116" s="129">
        <f>'PRECIOS UNITARIOS'!R116</f>
        <v>0</v>
      </c>
      <c r="AT116" s="251">
        <f>'EV TECNICA'!AI116</f>
        <v>0</v>
      </c>
      <c r="AU116" s="252" t="str">
        <f>+IF(AS116=0,"NO OFERTADO",IF(AT116="NO CUMPLE", NO HABILITA,IF(AS116&lt;=($E116*(1+$D$4)),"HABILITA","NO HABILITA")))</f>
        <v>NO OFERTADO</v>
      </c>
      <c r="AV116" s="129">
        <f>'PRECIOS UNITARIOS'!S116</f>
        <v>0</v>
      </c>
      <c r="AW116" s="251">
        <f>'EV TECNICA'!AK116</f>
        <v>0</v>
      </c>
      <c r="AX116" s="252" t="str">
        <f>+IF(AV116=0,"NO OFERTADO",IF(AW116="NO CUMPLE", NO HABILITA,IF(AV116&lt;=($E116*(1+$D$4)),"HABILITA","NO HABILITA")))</f>
        <v>NO OFERTADO</v>
      </c>
      <c r="AY116" s="129">
        <f>'PRECIOS UNITARIOS'!T116</f>
        <v>0</v>
      </c>
      <c r="AZ116" s="251">
        <f>'EV TECNICA'!AM116</f>
        <v>0</v>
      </c>
      <c r="BA116" s="252" t="str">
        <f>+IF(AY116=0,"NO OFERTADO",IF(AZ116="NO CUMPLE", NO HABILITA,IF(AY116&lt;=($E116*(1+$D$4)),"HABILITA","NO HABILITA")))</f>
        <v>NO OFERTADO</v>
      </c>
      <c r="BB116" s="129">
        <f>'PRECIOS UNITARIOS'!U116</f>
        <v>0</v>
      </c>
      <c r="BC116" s="251">
        <f>'EV TECNICA'!AO116</f>
        <v>0</v>
      </c>
      <c r="BD116" s="252" t="str">
        <f>+IF(BB116=0,"NO OFERTADO",IF(BC116="NO CUMPLE", NO HABILITA,IF(BB116&lt;=($E116*(1+$D$4)),"HABILITA","NO HABILITA")))</f>
        <v>NO OFERTADO</v>
      </c>
      <c r="BE116" s="129">
        <f>'PRECIOS UNITARIOS'!V116</f>
        <v>0</v>
      </c>
      <c r="BF116" s="251">
        <f>'EV TECNICA'!AQ116</f>
        <v>0</v>
      </c>
      <c r="BG116" s="252" t="str">
        <f>+IF(BE116=0,"NO OFERTADO",IF(BF116="NO CUMPLE", NO HABILITA,IF(BE116&lt;=($E116*(1+$D$4)),"HABILITA","NO HABILITA")))</f>
        <v>NO OFERTADO</v>
      </c>
      <c r="BH116" s="129">
        <f>'PRECIOS UNITARIOS'!W116</f>
        <v>0</v>
      </c>
      <c r="BI116" s="251">
        <f>'EV TECNICA'!AS116</f>
        <v>0</v>
      </c>
      <c r="BJ116" s="252" t="str">
        <f>+IF(BH116=0,"NO OFERTADO",IF(BI116="NO CUMPLE", NO HABILITA,IF(BH116&lt;=($E116*(1+$D$4)),"HABILITA","NO HABILITA")))</f>
        <v>NO OFERTADO</v>
      </c>
      <c r="BK116" s="129">
        <f>'PRECIOS UNITARIOS'!X116</f>
        <v>0</v>
      </c>
      <c r="BL116" s="251">
        <f>'EV TECNICA'!AU116</f>
        <v>0</v>
      </c>
      <c r="BM116" s="252" t="str">
        <f>+IF(BK116=0,"NO OFERTADO",IF(BL116="NO CUMPLE", NO HABILITA,IF(BK116&lt;=($E116*(1+$D$4)),"HABILITA","NO HABILITA")))</f>
        <v>NO OFERTADO</v>
      </c>
      <c r="BN116" s="129">
        <f>'PRECIOS UNITARIOS'!Y116</f>
        <v>0</v>
      </c>
      <c r="BO116" s="251">
        <f>'EV TECNICA'!AW116</f>
        <v>0</v>
      </c>
      <c r="BP116" s="252" t="str">
        <f>+IF(BN116=0,"NO OFERTADO",IF(BO116="NO CUMPLE", NO HABILITA,IF(BN116&lt;=($E116*(1+$D$4)),"HABILITA","NO HABILITA")))</f>
        <v>NO OFERTADO</v>
      </c>
      <c r="BQ116" s="129">
        <f>'PRECIOS UNITARIOS'!Z116</f>
        <v>0</v>
      </c>
      <c r="BR116" s="251">
        <f>'EV TECNICA'!AY116</f>
        <v>0</v>
      </c>
      <c r="BS116" s="252" t="str">
        <f>+IF(BQ116=0,"NO OFERTADO",IF(BR116="NO CUMPLE", NO HABILITA,IF(BQ116&lt;=($E116*(1+$D$4)),"HABILITA","NO HABILITA")))</f>
        <v>NO OFERTADO</v>
      </c>
      <c r="BT116" s="129">
        <f>'PRECIOS UNITARIOS'!AA116</f>
        <v>0</v>
      </c>
      <c r="BU116" s="251">
        <f>'EV TECNICA'!BA116</f>
        <v>0</v>
      </c>
      <c r="BV116" s="252" t="str">
        <f>+IF(BT116=0,"NO OFERTADO",IF(BU116="NO CUMPLE", NO HABILITA,IF(BT116&lt;=($E116*(1+$D$4)),"HABILITA","NO HABILITA")))</f>
        <v>NO OFERTADO</v>
      </c>
      <c r="BW116" s="129">
        <f>'PRECIOS UNITARIOS'!AB116</f>
        <v>0</v>
      </c>
      <c r="BX116" s="251">
        <f>'EV TECNICA'!BC116</f>
        <v>0</v>
      </c>
      <c r="BY116" s="252" t="str">
        <f>+IF(BW116=0,"NO OFERTADO",IF(BX116="NO CUMPLE", NO HABILITA,IF(BW116&lt;=($E116*(1+$D$4)),"HABILITA","NO HABILITA")))</f>
        <v>NO OFERTADO</v>
      </c>
      <c r="BZ116" s="129">
        <f>'PRECIOS UNITARIOS'!AC116</f>
        <v>0</v>
      </c>
      <c r="CA116" s="251">
        <f>'EV TECNICA'!BE116</f>
        <v>0</v>
      </c>
      <c r="CB116" s="252" t="str">
        <f>+IF(BZ116=0,"NO OFERTADO",IF(CA116="NO CUMPLE", NO HABILITA,IF(BZ116&lt;=($E116*(1+$D$4)),"HABILITA","NO HABILITA")))</f>
        <v>NO OFERTADO</v>
      </c>
      <c r="CC116" s="129">
        <f>'PRECIOS UNITARIOS'!AD116</f>
        <v>0</v>
      </c>
      <c r="CD116" s="251">
        <f>'EV TECNICA'!BG116</f>
        <v>0</v>
      </c>
      <c r="CE116" s="252" t="str">
        <f>+IF(CC116=0,"NO OFERTADO",IF(CD116="NO CUMPLE", NO HABILITA,IF(CC116&lt;=($E116*(1+$D$4)),"HABILITA","NO HABILITA")))</f>
        <v>NO OFERTADO</v>
      </c>
      <c r="CF116" s="129">
        <f>'PRECIOS UNITARIOS'!AE116</f>
        <v>0</v>
      </c>
      <c r="CG116" s="251">
        <f>'EV TECNICA'!BI116</f>
        <v>0</v>
      </c>
      <c r="CH116" s="252" t="str">
        <f>+IF(CF116=0,"NO OFERTADO",IF(CG116="NO CUMPLE", NO HABILITA,IF(CF116&lt;=($E116*(1+$D$4)),"HABILITA","NO HABILITA")))</f>
        <v>NO OFERTADO</v>
      </c>
    </row>
    <row r="117" spans="1:86" s="40" customFormat="1" ht="25.5" x14ac:dyDescent="0.2">
      <c r="A117" s="103">
        <v>108</v>
      </c>
      <c r="B117" s="202" t="s">
        <v>195</v>
      </c>
      <c r="C117" s="121" t="s">
        <v>196</v>
      </c>
      <c r="D117" s="146">
        <v>1</v>
      </c>
      <c r="E117" s="25">
        <v>10497.445056</v>
      </c>
      <c r="F117" s="129">
        <f>'PRECIOS UNITARIOS'!E117</f>
        <v>0</v>
      </c>
      <c r="G117" s="251">
        <f>'EV TECNICA'!I117</f>
        <v>0</v>
      </c>
      <c r="H117" s="252" t="str">
        <f>+IF(F117=0,"NO OFERTADO",IF(G117="NO CUMPLE", NO HABILITA,IF(F117&lt;=($E117*(1+$D$4)),"HABILITA","NO HABILITA")))</f>
        <v>NO OFERTADO</v>
      </c>
      <c r="I117" s="129">
        <f>'PRECIOS UNITARIOS'!F117</f>
        <v>0</v>
      </c>
      <c r="J117" s="251">
        <f>'EV TECNICA'!K117</f>
        <v>0</v>
      </c>
      <c r="K117" s="252" t="str">
        <f>+IF(I117=0,"NO OFERTADO",IF(J117="NO CUMPLE", NO HABILITA,IF(I117&lt;=($E117*(1+$D$4)),"HABILITA","NO HABILITA")))</f>
        <v>NO OFERTADO</v>
      </c>
      <c r="L117" s="129">
        <f>'PRECIOS UNITARIOS'!G117</f>
        <v>0</v>
      </c>
      <c r="M117" s="251">
        <f>'EV TECNICA'!M117</f>
        <v>0</v>
      </c>
      <c r="N117" s="252" t="str">
        <f>+IF(L117=0,"NO OFERTADO",IF(M117="NO CUMPLE", NO HABILITA,IF(L117&lt;=($E117*(1+$D$4)),"HABILITA","NO HABILITA")))</f>
        <v>NO OFERTADO</v>
      </c>
      <c r="O117" s="129">
        <f>'PRECIOS UNITARIOS'!H117</f>
        <v>0</v>
      </c>
      <c r="P117" s="251">
        <f>'EV TECNICA'!O117</f>
        <v>0</v>
      </c>
      <c r="Q117" s="252" t="str">
        <f>+IF(O117=0,"NO OFERTADO",IF(P117="NO CUMPLE", NO HABILITA,IF(O117&lt;=($E117*(1+$D$4)),"HABILITA","NO HABILITA")))</f>
        <v>NO OFERTADO</v>
      </c>
      <c r="R117" s="129">
        <f>'PRECIOS UNITARIOS'!I117</f>
        <v>0</v>
      </c>
      <c r="S117" s="251">
        <f>'EV TECNICA'!Q117</f>
        <v>0</v>
      </c>
      <c r="T117" s="252" t="str">
        <f>+IF(R117=0,"NO OFERTADO",IF(S117="NO CUMPLE", NO HABILITA,IF(R117&lt;=($E117*(1+$D$4)),"HABILITA","NO HABILITA")))</f>
        <v>NO OFERTADO</v>
      </c>
      <c r="U117" s="129">
        <f>'PRECIOS UNITARIOS'!J117</f>
        <v>0</v>
      </c>
      <c r="V117" s="251">
        <f>'EV TECNICA'!S117</f>
        <v>0</v>
      </c>
      <c r="W117" s="252" t="str">
        <f>+IF(U117=0,"NO OFERTADO",IF(V117="NO CUMPLE", NO HABILITA,IF(U117&lt;=($E117*(1+$D$4)),"HABILITA","NO HABILITA")))</f>
        <v>NO OFERTADO</v>
      </c>
      <c r="X117" s="129">
        <f>'PRECIOS UNITARIOS'!K117</f>
        <v>0</v>
      </c>
      <c r="Y117" s="251">
        <f>'EV TECNICA'!U117</f>
        <v>0</v>
      </c>
      <c r="Z117" s="252" t="str">
        <f>+IF(X117=0,"NO OFERTADO",IF(Y117="NO CUMPLE", NO HABILITA,IF(X117&lt;=($E117*(1+$D$4)),"HABILITA","NO HABILITA")))</f>
        <v>NO OFERTADO</v>
      </c>
      <c r="AA117" s="129">
        <f>'PRECIOS UNITARIOS'!L117</f>
        <v>0</v>
      </c>
      <c r="AB117" s="251">
        <f>'EV TECNICA'!W117</f>
        <v>0</v>
      </c>
      <c r="AC117" s="252" t="str">
        <f>+IF(AA117=0,"NO OFERTADO",IF(AB117="NO CUMPLE", NO HABILITA,IF(AA117&lt;=($E117*(1+$D$4)),"HABILITA","NO HABILITA")))</f>
        <v>NO OFERTADO</v>
      </c>
      <c r="AD117" s="129">
        <f>'PRECIOS UNITARIOS'!M117</f>
        <v>20280</v>
      </c>
      <c r="AE117" s="251" t="str">
        <f>'EV TECNICA'!Y117</f>
        <v xml:space="preserve">CUMPLE </v>
      </c>
      <c r="AF117" s="252" t="str">
        <f>+IF(AD117=0,"NO OFERTADO",IF(AE117="NO CUMPLE", NO HABILITA,IF(AD117&lt;=($E117*(1+$D$4)),"HABILITA","NO HABILITA")))</f>
        <v>NO HABILITA</v>
      </c>
      <c r="AG117" s="129">
        <f>'PRECIOS UNITARIOS'!N117</f>
        <v>0</v>
      </c>
      <c r="AH117" s="251">
        <f>'EV TECNICA'!AA117</f>
        <v>0</v>
      </c>
      <c r="AI117" s="252" t="str">
        <f>+IF(AG117=0,"NO OFERTADO",IF(AH117="NO CUMPLE", NO HABILITA,IF(AG117&lt;=($E117*(1+$D$4)),"HABILITA","NO HABILITA")))</f>
        <v>NO OFERTADO</v>
      </c>
      <c r="AJ117" s="129">
        <f>'PRECIOS UNITARIOS'!O117</f>
        <v>4641</v>
      </c>
      <c r="AK117" s="251" t="str">
        <f>'EV TECNICA'!AC117</f>
        <v>CUMPLE</v>
      </c>
      <c r="AL117" s="252" t="str">
        <f>+IF(AJ117=0,"NO OFERTADO",IF(AK117="NO CUMPLE", NO HABILITA,IF(AJ117&lt;=($E117*(1+$D$4)),"HABILITA","NO HABILITA")))</f>
        <v>HABILITA</v>
      </c>
      <c r="AM117" s="129">
        <f>'PRECIOS UNITARIOS'!P117</f>
        <v>0</v>
      </c>
      <c r="AN117" s="251">
        <f>'EV TECNICA'!AE117</f>
        <v>0</v>
      </c>
      <c r="AO117" s="252" t="str">
        <f>+IF(AM117=0,"NO OFERTADO",IF(AN117="NO CUMPLE", NO HABILITA,IF(AM117&lt;=($E117*(1+$D$4)),"HABILITA","NO HABILITA")))</f>
        <v>NO OFERTADO</v>
      </c>
      <c r="AP117" s="129">
        <f>'PRECIOS UNITARIOS'!Q117</f>
        <v>13090</v>
      </c>
      <c r="AQ117" s="251" t="str">
        <f>'EV TECNICA'!AG117</f>
        <v>CUMPLE</v>
      </c>
      <c r="AR117" s="252" t="str">
        <f>+IF(AP117=0,"NO OFERTADO",IF(AQ117="NO CUMPLE", NO HABILITA,IF(AP117&lt;=($E117*(1+$D$4)),"HABILITA","NO HABILITA")))</f>
        <v>HABILITA</v>
      </c>
      <c r="AS117" s="129">
        <f>'PRECIOS UNITARIOS'!R117</f>
        <v>0</v>
      </c>
      <c r="AT117" s="251">
        <f>'EV TECNICA'!AI117</f>
        <v>0</v>
      </c>
      <c r="AU117" s="252" t="str">
        <f>+IF(AS117=0,"NO OFERTADO",IF(AT117="NO CUMPLE", NO HABILITA,IF(AS117&lt;=($E117*(1+$D$4)),"HABILITA","NO HABILITA")))</f>
        <v>NO OFERTADO</v>
      </c>
      <c r="AV117" s="129">
        <f>'PRECIOS UNITARIOS'!S117</f>
        <v>0</v>
      </c>
      <c r="AW117" s="251">
        <f>'EV TECNICA'!AK117</f>
        <v>0</v>
      </c>
      <c r="AX117" s="252" t="str">
        <f>+IF(AV117=0,"NO OFERTADO",IF(AW117="NO CUMPLE", NO HABILITA,IF(AV117&lt;=($E117*(1+$D$4)),"HABILITA","NO HABILITA")))</f>
        <v>NO OFERTADO</v>
      </c>
      <c r="AY117" s="129">
        <f>'PRECIOS UNITARIOS'!T117</f>
        <v>0</v>
      </c>
      <c r="AZ117" s="251">
        <f>'EV TECNICA'!AM117</f>
        <v>0</v>
      </c>
      <c r="BA117" s="252" t="str">
        <f>+IF(AY117=0,"NO OFERTADO",IF(AZ117="NO CUMPLE", NO HABILITA,IF(AY117&lt;=($E117*(1+$D$4)),"HABILITA","NO HABILITA")))</f>
        <v>NO OFERTADO</v>
      </c>
      <c r="BB117" s="129">
        <f>'PRECIOS UNITARIOS'!U117</f>
        <v>0</v>
      </c>
      <c r="BC117" s="251">
        <f>'EV TECNICA'!AO117</f>
        <v>0</v>
      </c>
      <c r="BD117" s="252" t="str">
        <f>+IF(BB117=0,"NO OFERTADO",IF(BC117="NO CUMPLE", NO HABILITA,IF(BB117&lt;=($E117*(1+$D$4)),"HABILITA","NO HABILITA")))</f>
        <v>NO OFERTADO</v>
      </c>
      <c r="BE117" s="129">
        <f>'PRECIOS UNITARIOS'!V117</f>
        <v>0</v>
      </c>
      <c r="BF117" s="251">
        <f>'EV TECNICA'!AQ117</f>
        <v>0</v>
      </c>
      <c r="BG117" s="252" t="str">
        <f>+IF(BE117=0,"NO OFERTADO",IF(BF117="NO CUMPLE", NO HABILITA,IF(BE117&lt;=($E117*(1+$D$4)),"HABILITA","NO HABILITA")))</f>
        <v>NO OFERTADO</v>
      </c>
      <c r="BH117" s="129">
        <f>'PRECIOS UNITARIOS'!W117</f>
        <v>0</v>
      </c>
      <c r="BI117" s="251">
        <f>'EV TECNICA'!AS117</f>
        <v>0</v>
      </c>
      <c r="BJ117" s="252" t="str">
        <f>+IF(BH117=0,"NO OFERTADO",IF(BI117="NO CUMPLE", NO HABILITA,IF(BH117&lt;=($E117*(1+$D$4)),"HABILITA","NO HABILITA")))</f>
        <v>NO OFERTADO</v>
      </c>
      <c r="BK117" s="129">
        <f>'PRECIOS UNITARIOS'!X117</f>
        <v>0</v>
      </c>
      <c r="BL117" s="251">
        <f>'EV TECNICA'!AU117</f>
        <v>0</v>
      </c>
      <c r="BM117" s="252" t="str">
        <f>+IF(BK117=0,"NO OFERTADO",IF(BL117="NO CUMPLE", NO HABILITA,IF(BK117&lt;=($E117*(1+$D$4)),"HABILITA","NO HABILITA")))</f>
        <v>NO OFERTADO</v>
      </c>
      <c r="BN117" s="129">
        <f>'PRECIOS UNITARIOS'!Y117</f>
        <v>0</v>
      </c>
      <c r="BO117" s="251">
        <f>'EV TECNICA'!AW117</f>
        <v>0</v>
      </c>
      <c r="BP117" s="252" t="str">
        <f>+IF(BN117=0,"NO OFERTADO",IF(BO117="NO CUMPLE", NO HABILITA,IF(BN117&lt;=($E117*(1+$D$4)),"HABILITA","NO HABILITA")))</f>
        <v>NO OFERTADO</v>
      </c>
      <c r="BQ117" s="129">
        <f>'PRECIOS UNITARIOS'!Z117</f>
        <v>13162.59</v>
      </c>
      <c r="BR117" s="251" t="str">
        <f>'EV TECNICA'!AY117</f>
        <v>CUMPLE</v>
      </c>
      <c r="BS117" s="252" t="str">
        <f>+IF(BQ117=0,"NO OFERTADO",IF(BR117="NO CUMPLE", NO HABILITA,IF(BQ117&lt;=($E117*(1+$D$4)),"HABILITA","NO HABILITA")))</f>
        <v>HABILITA</v>
      </c>
      <c r="BT117" s="129">
        <f>'PRECIOS UNITARIOS'!AA117</f>
        <v>0</v>
      </c>
      <c r="BU117" s="251">
        <f>'EV TECNICA'!BA117</f>
        <v>0</v>
      </c>
      <c r="BV117" s="252" t="str">
        <f>+IF(BT117=0,"NO OFERTADO",IF(BU117="NO CUMPLE", NO HABILITA,IF(BT117&lt;=($E117*(1+$D$4)),"HABILITA","NO HABILITA")))</f>
        <v>NO OFERTADO</v>
      </c>
      <c r="BW117" s="129">
        <f>'PRECIOS UNITARIOS'!AB117</f>
        <v>0</v>
      </c>
      <c r="BX117" s="251">
        <f>'EV TECNICA'!BC117</f>
        <v>0</v>
      </c>
      <c r="BY117" s="252" t="str">
        <f>+IF(BW117=0,"NO OFERTADO",IF(BX117="NO CUMPLE", NO HABILITA,IF(BW117&lt;=($E117*(1+$D$4)),"HABILITA","NO HABILITA")))</f>
        <v>NO OFERTADO</v>
      </c>
      <c r="BZ117" s="129">
        <f>'PRECIOS UNITARIOS'!AC117</f>
        <v>0</v>
      </c>
      <c r="CA117" s="251">
        <f>'EV TECNICA'!BE117</f>
        <v>0</v>
      </c>
      <c r="CB117" s="252" t="str">
        <f>+IF(BZ117=0,"NO OFERTADO",IF(CA117="NO CUMPLE", NO HABILITA,IF(BZ117&lt;=($E117*(1+$D$4)),"HABILITA","NO HABILITA")))</f>
        <v>NO OFERTADO</v>
      </c>
      <c r="CC117" s="129">
        <f>'PRECIOS UNITARIOS'!AD117</f>
        <v>0</v>
      </c>
      <c r="CD117" s="251">
        <f>'EV TECNICA'!BG117</f>
        <v>0</v>
      </c>
      <c r="CE117" s="252" t="str">
        <f>+IF(CC117=0,"NO OFERTADO",IF(CD117="NO CUMPLE", NO HABILITA,IF(CC117&lt;=($E117*(1+$D$4)),"HABILITA","NO HABILITA")))</f>
        <v>NO OFERTADO</v>
      </c>
      <c r="CF117" s="129">
        <f>'PRECIOS UNITARIOS'!AE117</f>
        <v>0</v>
      </c>
      <c r="CG117" s="251">
        <f>'EV TECNICA'!BI117</f>
        <v>0</v>
      </c>
      <c r="CH117" s="252" t="str">
        <f>+IF(CF117=0,"NO OFERTADO",IF(CG117="NO CUMPLE", NO HABILITA,IF(CF117&lt;=($E117*(1+$D$4)),"HABILITA","NO HABILITA")))</f>
        <v>NO OFERTADO</v>
      </c>
    </row>
    <row r="118" spans="1:86" s="40" customFormat="1" ht="25.5" x14ac:dyDescent="0.2">
      <c r="A118" s="103">
        <v>109</v>
      </c>
      <c r="B118" s="202" t="s">
        <v>197</v>
      </c>
      <c r="C118" s="121" t="s">
        <v>198</v>
      </c>
      <c r="D118" s="146">
        <v>1</v>
      </c>
      <c r="E118" s="25">
        <v>16581</v>
      </c>
      <c r="F118" s="129">
        <f>'PRECIOS UNITARIOS'!E118</f>
        <v>0</v>
      </c>
      <c r="G118" s="251">
        <f>'EV TECNICA'!I118</f>
        <v>0</v>
      </c>
      <c r="H118" s="252" t="str">
        <f>+IF(F118=0,"NO OFERTADO",IF(G118="NO CUMPLE", NO HABILITA,IF(F118&lt;=($E118*(1+$D$4)),"HABILITA","NO HABILITA")))</f>
        <v>NO OFERTADO</v>
      </c>
      <c r="I118" s="129">
        <f>'PRECIOS UNITARIOS'!F118</f>
        <v>0</v>
      </c>
      <c r="J118" s="251">
        <f>'EV TECNICA'!K118</f>
        <v>0</v>
      </c>
      <c r="K118" s="252" t="str">
        <f>+IF(I118=0,"NO OFERTADO",IF(J118="NO CUMPLE", NO HABILITA,IF(I118&lt;=($E118*(1+$D$4)),"HABILITA","NO HABILITA")))</f>
        <v>NO OFERTADO</v>
      </c>
      <c r="L118" s="129">
        <f>'PRECIOS UNITARIOS'!G118</f>
        <v>0</v>
      </c>
      <c r="M118" s="251">
        <f>'EV TECNICA'!M118</f>
        <v>0</v>
      </c>
      <c r="N118" s="252" t="str">
        <f>+IF(L118=0,"NO OFERTADO",IF(M118="NO CUMPLE", NO HABILITA,IF(L118&lt;=($E118*(1+$D$4)),"HABILITA","NO HABILITA")))</f>
        <v>NO OFERTADO</v>
      </c>
      <c r="O118" s="129">
        <f>'PRECIOS UNITARIOS'!H118</f>
        <v>0</v>
      </c>
      <c r="P118" s="251">
        <f>'EV TECNICA'!O118</f>
        <v>0</v>
      </c>
      <c r="Q118" s="252" t="str">
        <f>+IF(O118=0,"NO OFERTADO",IF(P118="NO CUMPLE", NO HABILITA,IF(O118&lt;=($E118*(1+$D$4)),"HABILITA","NO HABILITA")))</f>
        <v>NO OFERTADO</v>
      </c>
      <c r="R118" s="129">
        <f>'PRECIOS UNITARIOS'!I118</f>
        <v>0</v>
      </c>
      <c r="S118" s="251">
        <f>'EV TECNICA'!Q118</f>
        <v>0</v>
      </c>
      <c r="T118" s="252" t="str">
        <f>+IF(R118=0,"NO OFERTADO",IF(S118="NO CUMPLE", NO HABILITA,IF(R118&lt;=($E118*(1+$D$4)),"HABILITA","NO HABILITA")))</f>
        <v>NO OFERTADO</v>
      </c>
      <c r="U118" s="129">
        <f>'PRECIOS UNITARIOS'!J118</f>
        <v>0</v>
      </c>
      <c r="V118" s="251">
        <f>'EV TECNICA'!S118</f>
        <v>0</v>
      </c>
      <c r="W118" s="252" t="str">
        <f>+IF(U118=0,"NO OFERTADO",IF(V118="NO CUMPLE", NO HABILITA,IF(U118&lt;=($E118*(1+$D$4)),"HABILITA","NO HABILITA")))</f>
        <v>NO OFERTADO</v>
      </c>
      <c r="X118" s="129">
        <f>'PRECIOS UNITARIOS'!K118</f>
        <v>0</v>
      </c>
      <c r="Y118" s="251" t="str">
        <f>'EV TECNICA'!U118</f>
        <v>NO CUMPLE</v>
      </c>
      <c r="Z118" s="252" t="s">
        <v>606</v>
      </c>
      <c r="AA118" s="129">
        <f>'PRECIOS UNITARIOS'!L118</f>
        <v>0</v>
      </c>
      <c r="AB118" s="251">
        <f>'EV TECNICA'!W118</f>
        <v>0</v>
      </c>
      <c r="AC118" s="252" t="str">
        <f>+IF(AA118=0,"NO OFERTADO",IF(AB118="NO CUMPLE", NO HABILITA,IF(AA118&lt;=($E118*(1+$D$4)),"HABILITA","NO HABILITA")))</f>
        <v>NO OFERTADO</v>
      </c>
      <c r="AD118" s="129">
        <f>'PRECIOS UNITARIOS'!M118</f>
        <v>16205</v>
      </c>
      <c r="AE118" s="251" t="str">
        <f>'EV TECNICA'!Y118</f>
        <v>CUMPLE</v>
      </c>
      <c r="AF118" s="252" t="str">
        <f>+IF(AD118=0,"NO OFERTADO",IF(AE118="NO CUMPLE", NO HABILITA,IF(AD118&lt;=($E118*(1+$D$4)),"HABILITA","NO HABILITA")))</f>
        <v>HABILITA</v>
      </c>
      <c r="AG118" s="129">
        <f>'PRECIOS UNITARIOS'!N118</f>
        <v>0</v>
      </c>
      <c r="AH118" s="251">
        <f>'EV TECNICA'!AA118</f>
        <v>0</v>
      </c>
      <c r="AI118" s="252" t="str">
        <f>+IF(AG118=0,"NO OFERTADO",IF(AH118="NO CUMPLE", NO HABILITA,IF(AG118&lt;=($E118*(1+$D$4)),"HABILITA","NO HABILITA")))</f>
        <v>NO OFERTADO</v>
      </c>
      <c r="AJ118" s="129">
        <f>'PRECIOS UNITARIOS'!O118</f>
        <v>0</v>
      </c>
      <c r="AK118" s="251">
        <f>'EV TECNICA'!AC118</f>
        <v>0</v>
      </c>
      <c r="AL118" s="252" t="str">
        <f>+IF(AJ118=0,"NO OFERTADO",IF(AK118="NO CUMPLE", NO HABILITA,IF(AJ118&lt;=($E118*(1+$D$4)),"HABILITA","NO HABILITA")))</f>
        <v>NO OFERTADO</v>
      </c>
      <c r="AM118" s="129">
        <f>'PRECIOS UNITARIOS'!P118</f>
        <v>0</v>
      </c>
      <c r="AN118" s="251">
        <f>'EV TECNICA'!AE118</f>
        <v>0</v>
      </c>
      <c r="AO118" s="252" t="str">
        <f>+IF(AM118=0,"NO OFERTADO",IF(AN118="NO CUMPLE", NO HABILITA,IF(AM118&lt;=($E118*(1+$D$4)),"HABILITA","NO HABILITA")))</f>
        <v>NO OFERTADO</v>
      </c>
      <c r="AP118" s="129">
        <f>'PRECIOS UNITARIOS'!Q118</f>
        <v>0</v>
      </c>
      <c r="AQ118" s="251">
        <f>'EV TECNICA'!AG118</f>
        <v>0</v>
      </c>
      <c r="AR118" s="252" t="str">
        <f>+IF(AP118=0,"NO OFERTADO",IF(AQ118="NO CUMPLE", NO HABILITA,IF(AP118&lt;=($E118*(1+$D$4)),"HABILITA","NO HABILITA")))</f>
        <v>NO OFERTADO</v>
      </c>
      <c r="AS118" s="129">
        <f>'PRECIOS UNITARIOS'!R118</f>
        <v>0</v>
      </c>
      <c r="AT118" s="251">
        <f>'EV TECNICA'!AI118</f>
        <v>0</v>
      </c>
      <c r="AU118" s="252" t="str">
        <f>+IF(AS118=0,"NO OFERTADO",IF(AT118="NO CUMPLE", NO HABILITA,IF(AS118&lt;=($E118*(1+$D$4)),"HABILITA","NO HABILITA")))</f>
        <v>NO OFERTADO</v>
      </c>
      <c r="AV118" s="129">
        <f>'PRECIOS UNITARIOS'!S118</f>
        <v>0</v>
      </c>
      <c r="AW118" s="251">
        <f>'EV TECNICA'!AK118</f>
        <v>0</v>
      </c>
      <c r="AX118" s="252" t="str">
        <f>+IF(AV118=0,"NO OFERTADO",IF(AW118="NO CUMPLE", NO HABILITA,IF(AV118&lt;=($E118*(1+$D$4)),"HABILITA","NO HABILITA")))</f>
        <v>NO OFERTADO</v>
      </c>
      <c r="AY118" s="129">
        <f>'PRECIOS UNITARIOS'!T118</f>
        <v>0</v>
      </c>
      <c r="AZ118" s="251">
        <f>'EV TECNICA'!AM118</f>
        <v>0</v>
      </c>
      <c r="BA118" s="252" t="str">
        <f>+IF(AY118=0,"NO OFERTADO",IF(AZ118="NO CUMPLE", NO HABILITA,IF(AY118&lt;=($E118*(1+$D$4)),"HABILITA","NO HABILITA")))</f>
        <v>NO OFERTADO</v>
      </c>
      <c r="BB118" s="129">
        <f>'PRECIOS UNITARIOS'!U118</f>
        <v>0</v>
      </c>
      <c r="BC118" s="251">
        <f>'EV TECNICA'!AO118</f>
        <v>0</v>
      </c>
      <c r="BD118" s="252" t="str">
        <f>+IF(BB118=0,"NO OFERTADO",IF(BC118="NO CUMPLE", NO HABILITA,IF(BB118&lt;=($E118*(1+$D$4)),"HABILITA","NO HABILITA")))</f>
        <v>NO OFERTADO</v>
      </c>
      <c r="BE118" s="129">
        <f>'PRECIOS UNITARIOS'!V118</f>
        <v>0</v>
      </c>
      <c r="BF118" s="251">
        <f>'EV TECNICA'!AQ118</f>
        <v>0</v>
      </c>
      <c r="BG118" s="252" t="str">
        <f>+IF(BE118=0,"NO OFERTADO",IF(BF118="NO CUMPLE", NO HABILITA,IF(BE118&lt;=($E118*(1+$D$4)),"HABILITA","NO HABILITA")))</f>
        <v>NO OFERTADO</v>
      </c>
      <c r="BH118" s="129">
        <f>'PRECIOS UNITARIOS'!W118</f>
        <v>18454</v>
      </c>
      <c r="BI118" s="251" t="str">
        <f>'EV TECNICA'!AS118</f>
        <v>CUMPLE</v>
      </c>
      <c r="BJ118" s="252" t="str">
        <f>+IF(BH118=0,"NO OFERTADO",IF(BI118="NO CUMPLE", NO HABILITA,IF(BH118&lt;=($E118*(1+$D$4)),"HABILITA","NO HABILITA")))</f>
        <v>HABILITA</v>
      </c>
      <c r="BK118" s="129">
        <f>'PRECIOS UNITARIOS'!X118</f>
        <v>0</v>
      </c>
      <c r="BL118" s="251">
        <f>'EV TECNICA'!AU118</f>
        <v>0</v>
      </c>
      <c r="BM118" s="252" t="str">
        <f>+IF(BK118=0,"NO OFERTADO",IF(BL118="NO CUMPLE", NO HABILITA,IF(BK118&lt;=($E118*(1+$D$4)),"HABILITA","NO HABILITA")))</f>
        <v>NO OFERTADO</v>
      </c>
      <c r="BN118" s="129">
        <f>'PRECIOS UNITARIOS'!Y118</f>
        <v>0</v>
      </c>
      <c r="BO118" s="251">
        <f>'EV TECNICA'!AW118</f>
        <v>0</v>
      </c>
      <c r="BP118" s="252" t="str">
        <f>+IF(BN118=0,"NO OFERTADO",IF(BO118="NO CUMPLE", NO HABILITA,IF(BN118&lt;=($E118*(1+$D$4)),"HABILITA","NO HABILITA")))</f>
        <v>NO OFERTADO</v>
      </c>
      <c r="BQ118" s="129">
        <f>'PRECIOS UNITARIOS'!Z118</f>
        <v>17169</v>
      </c>
      <c r="BR118" s="251" t="str">
        <f>'EV TECNICA'!AY118</f>
        <v>CUMPLE</v>
      </c>
      <c r="BS118" s="252" t="str">
        <f>+IF(BQ118=0,"NO OFERTADO",IF(BR118="NO CUMPLE", NO HABILITA,IF(BQ118&lt;=($E118*(1+$D$4)),"HABILITA","NO HABILITA")))</f>
        <v>HABILITA</v>
      </c>
      <c r="BT118" s="129">
        <f>'PRECIOS UNITARIOS'!AA118</f>
        <v>0</v>
      </c>
      <c r="BU118" s="251">
        <f>'EV TECNICA'!BA118</f>
        <v>0</v>
      </c>
      <c r="BV118" s="252" t="str">
        <f>+IF(BT118=0,"NO OFERTADO",IF(BU118="NO CUMPLE", NO HABILITA,IF(BT118&lt;=($E118*(1+$D$4)),"HABILITA","NO HABILITA")))</f>
        <v>NO OFERTADO</v>
      </c>
      <c r="BW118" s="129">
        <f>'PRECIOS UNITARIOS'!AB118</f>
        <v>0</v>
      </c>
      <c r="BX118" s="251">
        <f>'EV TECNICA'!BC118</f>
        <v>0</v>
      </c>
      <c r="BY118" s="252" t="str">
        <f>+IF(BW118=0,"NO OFERTADO",IF(BX118="NO CUMPLE", NO HABILITA,IF(BW118&lt;=($E118*(1+$D$4)),"HABILITA","NO HABILITA")))</f>
        <v>NO OFERTADO</v>
      </c>
      <c r="BZ118" s="129">
        <f>'PRECIOS UNITARIOS'!AC118</f>
        <v>0</v>
      </c>
      <c r="CA118" s="251">
        <f>'EV TECNICA'!BE118</f>
        <v>0</v>
      </c>
      <c r="CB118" s="252" t="str">
        <f>+IF(BZ118=0,"NO OFERTADO",IF(CA118="NO CUMPLE", NO HABILITA,IF(BZ118&lt;=($E118*(1+$D$4)),"HABILITA","NO HABILITA")))</f>
        <v>NO OFERTADO</v>
      </c>
      <c r="CC118" s="129">
        <f>'PRECIOS UNITARIOS'!AD118</f>
        <v>0</v>
      </c>
      <c r="CD118" s="251">
        <f>'EV TECNICA'!BG118</f>
        <v>0</v>
      </c>
      <c r="CE118" s="252" t="str">
        <f>+IF(CC118=0,"NO OFERTADO",IF(CD118="NO CUMPLE", NO HABILITA,IF(CC118&lt;=($E118*(1+$D$4)),"HABILITA","NO HABILITA")))</f>
        <v>NO OFERTADO</v>
      </c>
      <c r="CF118" s="129">
        <f>'PRECIOS UNITARIOS'!AE118</f>
        <v>0</v>
      </c>
      <c r="CG118" s="251">
        <f>'EV TECNICA'!BI118</f>
        <v>0</v>
      </c>
      <c r="CH118" s="252" t="str">
        <f>+IF(CF118=0,"NO OFERTADO",IF(CG118="NO CUMPLE", NO HABILITA,IF(CF118&lt;=($E118*(1+$D$4)),"HABILITA","NO HABILITA")))</f>
        <v>NO OFERTADO</v>
      </c>
    </row>
    <row r="119" spans="1:86" s="40" customFormat="1" ht="38.25" x14ac:dyDescent="0.2">
      <c r="A119" s="103">
        <v>110</v>
      </c>
      <c r="B119" s="202" t="s">
        <v>199</v>
      </c>
      <c r="C119" s="121" t="s">
        <v>200</v>
      </c>
      <c r="D119" s="146">
        <v>1</v>
      </c>
      <c r="E119" s="25">
        <v>13310.338019999999</v>
      </c>
      <c r="F119" s="129">
        <f>'PRECIOS UNITARIOS'!E119</f>
        <v>0</v>
      </c>
      <c r="G119" s="251">
        <f>'EV TECNICA'!I119</f>
        <v>0</v>
      </c>
      <c r="H119" s="252" t="str">
        <f>+IF(F119=0,"NO OFERTADO",IF(G119="NO CUMPLE", NO HABILITA,IF(F119&lt;=($E119*(1+$D$4)),"HABILITA","NO HABILITA")))</f>
        <v>NO OFERTADO</v>
      </c>
      <c r="I119" s="129">
        <f>'PRECIOS UNITARIOS'!F119</f>
        <v>0</v>
      </c>
      <c r="J119" s="251">
        <f>'EV TECNICA'!K119</f>
        <v>0</v>
      </c>
      <c r="K119" s="252" t="str">
        <f>+IF(I119=0,"NO OFERTADO",IF(J119="NO CUMPLE", NO HABILITA,IF(I119&lt;=($E119*(1+$D$4)),"HABILITA","NO HABILITA")))</f>
        <v>NO OFERTADO</v>
      </c>
      <c r="L119" s="129">
        <f>'PRECIOS UNITARIOS'!G119</f>
        <v>0</v>
      </c>
      <c r="M119" s="251">
        <f>'EV TECNICA'!M119</f>
        <v>0</v>
      </c>
      <c r="N119" s="252" t="str">
        <f>+IF(L119=0,"NO OFERTADO",IF(M119="NO CUMPLE", NO HABILITA,IF(L119&lt;=($E119*(1+$D$4)),"HABILITA","NO HABILITA")))</f>
        <v>NO OFERTADO</v>
      </c>
      <c r="O119" s="129">
        <f>'PRECIOS UNITARIOS'!H119</f>
        <v>0</v>
      </c>
      <c r="P119" s="251">
        <f>'EV TECNICA'!O119</f>
        <v>0</v>
      </c>
      <c r="Q119" s="252" t="str">
        <f>+IF(O119=0,"NO OFERTADO",IF(P119="NO CUMPLE", NO HABILITA,IF(O119&lt;=($E119*(1+$D$4)),"HABILITA","NO HABILITA")))</f>
        <v>NO OFERTADO</v>
      </c>
      <c r="R119" s="129">
        <f>'PRECIOS UNITARIOS'!I119</f>
        <v>0</v>
      </c>
      <c r="S119" s="251">
        <f>'EV TECNICA'!Q119</f>
        <v>0</v>
      </c>
      <c r="T119" s="252" t="str">
        <f>+IF(R119=0,"NO OFERTADO",IF(S119="NO CUMPLE", NO HABILITA,IF(R119&lt;=($E119*(1+$D$4)),"HABILITA","NO HABILITA")))</f>
        <v>NO OFERTADO</v>
      </c>
      <c r="U119" s="129">
        <f>'PRECIOS UNITARIOS'!J119</f>
        <v>0</v>
      </c>
      <c r="V119" s="251">
        <f>'EV TECNICA'!S119</f>
        <v>0</v>
      </c>
      <c r="W119" s="252" t="str">
        <f>+IF(U119=0,"NO OFERTADO",IF(V119="NO CUMPLE", NO HABILITA,IF(U119&lt;=($E119*(1+$D$4)),"HABILITA","NO HABILITA")))</f>
        <v>NO OFERTADO</v>
      </c>
      <c r="X119" s="129">
        <f>'PRECIOS UNITARIOS'!K119</f>
        <v>0</v>
      </c>
      <c r="Y119" s="251">
        <f>'EV TECNICA'!U119</f>
        <v>0</v>
      </c>
      <c r="Z119" s="252" t="str">
        <f>+IF(X119=0,"NO OFERTADO",IF(Y119="NO CUMPLE", NO HABILITA,IF(X119&lt;=($E119*(1+$D$4)),"HABILITA","NO HABILITA")))</f>
        <v>NO OFERTADO</v>
      </c>
      <c r="AA119" s="129">
        <f>'PRECIOS UNITARIOS'!L119</f>
        <v>0</v>
      </c>
      <c r="AB119" s="251">
        <f>'EV TECNICA'!W119</f>
        <v>0</v>
      </c>
      <c r="AC119" s="252" t="str">
        <f>+IF(AA119=0,"NO OFERTADO",IF(AB119="NO CUMPLE", NO HABILITA,IF(AA119&lt;=($E119*(1+$D$4)),"HABILITA","NO HABILITA")))</f>
        <v>NO OFERTADO</v>
      </c>
      <c r="AD119" s="129">
        <f>'PRECIOS UNITARIOS'!M119</f>
        <v>0</v>
      </c>
      <c r="AE119" s="251">
        <f>'EV TECNICA'!Y119</f>
        <v>0</v>
      </c>
      <c r="AF119" s="252" t="str">
        <f>+IF(AD119=0,"NO OFERTADO",IF(AE119="NO CUMPLE", NO HABILITA,IF(AD119&lt;=($E119*(1+$D$4)),"HABILITA","NO HABILITA")))</f>
        <v>NO OFERTADO</v>
      </c>
      <c r="AG119" s="129">
        <f>'PRECIOS UNITARIOS'!N119</f>
        <v>0</v>
      </c>
      <c r="AH119" s="251">
        <f>'EV TECNICA'!AA119</f>
        <v>0</v>
      </c>
      <c r="AI119" s="252" t="str">
        <f>+IF(AG119=0,"NO OFERTADO",IF(AH119="NO CUMPLE", NO HABILITA,IF(AG119&lt;=($E119*(1+$D$4)),"HABILITA","NO HABILITA")))</f>
        <v>NO OFERTADO</v>
      </c>
      <c r="AJ119" s="129">
        <f>'PRECIOS UNITARIOS'!O119</f>
        <v>0</v>
      </c>
      <c r="AK119" s="251">
        <f>'EV TECNICA'!AC119</f>
        <v>0</v>
      </c>
      <c r="AL119" s="252" t="str">
        <f>+IF(AJ119=0,"NO OFERTADO",IF(AK119="NO CUMPLE", NO HABILITA,IF(AJ119&lt;=($E119*(1+$D$4)),"HABILITA","NO HABILITA")))</f>
        <v>NO OFERTADO</v>
      </c>
      <c r="AM119" s="129">
        <f>'PRECIOS UNITARIOS'!P119</f>
        <v>0</v>
      </c>
      <c r="AN119" s="251">
        <f>'EV TECNICA'!AE119</f>
        <v>0</v>
      </c>
      <c r="AO119" s="252" t="str">
        <f>+IF(AM119=0,"NO OFERTADO",IF(AN119="NO CUMPLE", NO HABILITA,IF(AM119&lt;=($E119*(1+$D$4)),"HABILITA","NO HABILITA")))</f>
        <v>NO OFERTADO</v>
      </c>
      <c r="AP119" s="129">
        <f>'PRECIOS UNITARIOS'!Q119</f>
        <v>0</v>
      </c>
      <c r="AQ119" s="251">
        <f>'EV TECNICA'!AG119</f>
        <v>0</v>
      </c>
      <c r="AR119" s="252" t="str">
        <f>+IF(AP119=0,"NO OFERTADO",IF(AQ119="NO CUMPLE", NO HABILITA,IF(AP119&lt;=($E119*(1+$D$4)),"HABILITA","NO HABILITA")))</f>
        <v>NO OFERTADO</v>
      </c>
      <c r="AS119" s="129">
        <f>'PRECIOS UNITARIOS'!R119</f>
        <v>0</v>
      </c>
      <c r="AT119" s="251">
        <f>'EV TECNICA'!AI119</f>
        <v>0</v>
      </c>
      <c r="AU119" s="252" t="str">
        <f>+IF(AS119=0,"NO OFERTADO",IF(AT119="NO CUMPLE", NO HABILITA,IF(AS119&lt;=($E119*(1+$D$4)),"HABILITA","NO HABILITA")))</f>
        <v>NO OFERTADO</v>
      </c>
      <c r="AV119" s="129">
        <f>'PRECIOS UNITARIOS'!S119</f>
        <v>0</v>
      </c>
      <c r="AW119" s="251">
        <f>'EV TECNICA'!AK119</f>
        <v>0</v>
      </c>
      <c r="AX119" s="252" t="str">
        <f>+IF(AV119=0,"NO OFERTADO",IF(AW119="NO CUMPLE", NO HABILITA,IF(AV119&lt;=($E119*(1+$D$4)),"HABILITA","NO HABILITA")))</f>
        <v>NO OFERTADO</v>
      </c>
      <c r="AY119" s="129">
        <f>'PRECIOS UNITARIOS'!T119</f>
        <v>0</v>
      </c>
      <c r="AZ119" s="251">
        <f>'EV TECNICA'!AM119</f>
        <v>0</v>
      </c>
      <c r="BA119" s="252" t="str">
        <f>+IF(AY119=0,"NO OFERTADO",IF(AZ119="NO CUMPLE", NO HABILITA,IF(AY119&lt;=($E119*(1+$D$4)),"HABILITA","NO HABILITA")))</f>
        <v>NO OFERTADO</v>
      </c>
      <c r="BB119" s="129">
        <f>'PRECIOS UNITARIOS'!U119</f>
        <v>0</v>
      </c>
      <c r="BC119" s="251">
        <f>'EV TECNICA'!AO119</f>
        <v>0</v>
      </c>
      <c r="BD119" s="252" t="str">
        <f>+IF(BB119=0,"NO OFERTADO",IF(BC119="NO CUMPLE", NO HABILITA,IF(BB119&lt;=($E119*(1+$D$4)),"HABILITA","NO HABILITA")))</f>
        <v>NO OFERTADO</v>
      </c>
      <c r="BE119" s="129">
        <f>'PRECIOS UNITARIOS'!V119</f>
        <v>0</v>
      </c>
      <c r="BF119" s="251">
        <f>'EV TECNICA'!AQ119</f>
        <v>0</v>
      </c>
      <c r="BG119" s="252" t="str">
        <f>+IF(BE119=0,"NO OFERTADO",IF(BF119="NO CUMPLE", NO HABILITA,IF(BE119&lt;=($E119*(1+$D$4)),"HABILITA","NO HABILITA")))</f>
        <v>NO OFERTADO</v>
      </c>
      <c r="BH119" s="129">
        <f>'PRECIOS UNITARIOS'!W119</f>
        <v>0</v>
      </c>
      <c r="BI119" s="251">
        <f>'EV TECNICA'!AS119</f>
        <v>0</v>
      </c>
      <c r="BJ119" s="252" t="str">
        <f>+IF(BH119=0,"NO OFERTADO",IF(BI119="NO CUMPLE", NO HABILITA,IF(BH119&lt;=($E119*(1+$D$4)),"HABILITA","NO HABILITA")))</f>
        <v>NO OFERTADO</v>
      </c>
      <c r="BK119" s="129">
        <f>'PRECIOS UNITARIOS'!X119</f>
        <v>0</v>
      </c>
      <c r="BL119" s="251">
        <f>'EV TECNICA'!AU119</f>
        <v>0</v>
      </c>
      <c r="BM119" s="252" t="str">
        <f>+IF(BK119=0,"NO OFERTADO",IF(BL119="NO CUMPLE", NO HABILITA,IF(BK119&lt;=($E119*(1+$D$4)),"HABILITA","NO HABILITA")))</f>
        <v>NO OFERTADO</v>
      </c>
      <c r="BN119" s="129">
        <f>'PRECIOS UNITARIOS'!Y119</f>
        <v>0</v>
      </c>
      <c r="BO119" s="251">
        <f>'EV TECNICA'!AW119</f>
        <v>0</v>
      </c>
      <c r="BP119" s="252" t="str">
        <f>+IF(BN119=0,"NO OFERTADO",IF(BO119="NO CUMPLE", NO HABILITA,IF(BN119&lt;=($E119*(1+$D$4)),"HABILITA","NO HABILITA")))</f>
        <v>NO OFERTADO</v>
      </c>
      <c r="BQ119" s="129">
        <f>'PRECIOS UNITARIOS'!Z119</f>
        <v>0</v>
      </c>
      <c r="BR119" s="251">
        <f>'EV TECNICA'!AY119</f>
        <v>0</v>
      </c>
      <c r="BS119" s="252" t="str">
        <f>+IF(BQ119=0,"NO OFERTADO",IF(BR119="NO CUMPLE", NO HABILITA,IF(BQ119&lt;=($E119*(1+$D$4)),"HABILITA","NO HABILITA")))</f>
        <v>NO OFERTADO</v>
      </c>
      <c r="BT119" s="129">
        <f>'PRECIOS UNITARIOS'!AA119</f>
        <v>0</v>
      </c>
      <c r="BU119" s="251">
        <f>'EV TECNICA'!BA119</f>
        <v>0</v>
      </c>
      <c r="BV119" s="252" t="str">
        <f>+IF(BT119=0,"NO OFERTADO",IF(BU119="NO CUMPLE", NO HABILITA,IF(BT119&lt;=($E119*(1+$D$4)),"HABILITA","NO HABILITA")))</f>
        <v>NO OFERTADO</v>
      </c>
      <c r="BW119" s="129">
        <f>'PRECIOS UNITARIOS'!AB119</f>
        <v>0</v>
      </c>
      <c r="BX119" s="251">
        <f>'EV TECNICA'!BC119</f>
        <v>0</v>
      </c>
      <c r="BY119" s="252" t="str">
        <f>+IF(BW119=0,"NO OFERTADO",IF(BX119="NO CUMPLE", NO HABILITA,IF(BW119&lt;=($E119*(1+$D$4)),"HABILITA","NO HABILITA")))</f>
        <v>NO OFERTADO</v>
      </c>
      <c r="BZ119" s="129">
        <f>'PRECIOS UNITARIOS'!AC119</f>
        <v>0</v>
      </c>
      <c r="CA119" s="251">
        <f>'EV TECNICA'!BE119</f>
        <v>0</v>
      </c>
      <c r="CB119" s="252" t="str">
        <f>+IF(BZ119=0,"NO OFERTADO",IF(CA119="NO CUMPLE", NO HABILITA,IF(BZ119&lt;=($E119*(1+$D$4)),"HABILITA","NO HABILITA")))</f>
        <v>NO OFERTADO</v>
      </c>
      <c r="CC119" s="129">
        <f>'PRECIOS UNITARIOS'!AD119</f>
        <v>0</v>
      </c>
      <c r="CD119" s="251">
        <f>'EV TECNICA'!BG119</f>
        <v>0</v>
      </c>
      <c r="CE119" s="252" t="str">
        <f>+IF(CC119=0,"NO OFERTADO",IF(CD119="NO CUMPLE", NO HABILITA,IF(CC119&lt;=($E119*(1+$D$4)),"HABILITA","NO HABILITA")))</f>
        <v>NO OFERTADO</v>
      </c>
      <c r="CF119" s="129">
        <f>'PRECIOS UNITARIOS'!AE119</f>
        <v>0</v>
      </c>
      <c r="CG119" s="251">
        <f>'EV TECNICA'!BI119</f>
        <v>0</v>
      </c>
      <c r="CH119" s="252" t="str">
        <f>+IF(CF119=0,"NO OFERTADO",IF(CG119="NO CUMPLE", NO HABILITA,IF(CF119&lt;=($E119*(1+$D$4)),"HABILITA","NO HABILITA")))</f>
        <v>NO OFERTADO</v>
      </c>
    </row>
    <row r="120" spans="1:86" s="40" customFormat="1" ht="38.25" x14ac:dyDescent="0.2">
      <c r="A120" s="103">
        <v>111</v>
      </c>
      <c r="B120" s="202" t="s">
        <v>201</v>
      </c>
      <c r="C120" s="121" t="s">
        <v>202</v>
      </c>
      <c r="D120" s="146">
        <v>1</v>
      </c>
      <c r="E120" s="25">
        <v>1302</v>
      </c>
      <c r="F120" s="129">
        <f>'PRECIOS UNITARIOS'!E120</f>
        <v>0</v>
      </c>
      <c r="G120" s="251">
        <f>'EV TECNICA'!I120</f>
        <v>0</v>
      </c>
      <c r="H120" s="252" t="str">
        <f>+IF(F120=0,"NO OFERTADO",IF(G120="NO CUMPLE", NO HABILITA,IF(F120&lt;=($E120*(1+$D$4)),"HABILITA","NO HABILITA")))</f>
        <v>NO OFERTADO</v>
      </c>
      <c r="I120" s="129">
        <f>'PRECIOS UNITARIOS'!F120</f>
        <v>0</v>
      </c>
      <c r="J120" s="251">
        <f>'EV TECNICA'!K120</f>
        <v>0</v>
      </c>
      <c r="K120" s="252" t="str">
        <f>+IF(I120=0,"NO OFERTADO",IF(J120="NO CUMPLE", NO HABILITA,IF(I120&lt;=($E120*(1+$D$4)),"HABILITA","NO HABILITA")))</f>
        <v>NO OFERTADO</v>
      </c>
      <c r="L120" s="129">
        <f>'PRECIOS UNITARIOS'!G120</f>
        <v>0</v>
      </c>
      <c r="M120" s="251">
        <f>'EV TECNICA'!M120</f>
        <v>0</v>
      </c>
      <c r="N120" s="252" t="str">
        <f>+IF(L120=0,"NO OFERTADO",IF(M120="NO CUMPLE", NO HABILITA,IF(L120&lt;=($E120*(1+$D$4)),"HABILITA","NO HABILITA")))</f>
        <v>NO OFERTADO</v>
      </c>
      <c r="O120" s="129">
        <f>'PRECIOS UNITARIOS'!H120</f>
        <v>0</v>
      </c>
      <c r="P120" s="251">
        <f>'EV TECNICA'!O120</f>
        <v>0</v>
      </c>
      <c r="Q120" s="252" t="str">
        <f>+IF(O120=0,"NO OFERTADO",IF(P120="NO CUMPLE", NO HABILITA,IF(O120&lt;=($E120*(1+$D$4)),"HABILITA","NO HABILITA")))</f>
        <v>NO OFERTADO</v>
      </c>
      <c r="R120" s="129">
        <f>'PRECIOS UNITARIOS'!I120</f>
        <v>0</v>
      </c>
      <c r="S120" s="251">
        <f>'EV TECNICA'!Q120</f>
        <v>0</v>
      </c>
      <c r="T120" s="252" t="str">
        <f>+IF(R120=0,"NO OFERTADO",IF(S120="NO CUMPLE", NO HABILITA,IF(R120&lt;=($E120*(1+$D$4)),"HABILITA","NO HABILITA")))</f>
        <v>NO OFERTADO</v>
      </c>
      <c r="U120" s="129">
        <f>'PRECIOS UNITARIOS'!J120</f>
        <v>0</v>
      </c>
      <c r="V120" s="251">
        <f>'EV TECNICA'!S120</f>
        <v>0</v>
      </c>
      <c r="W120" s="252" t="str">
        <f>+IF(U120=0,"NO OFERTADO",IF(V120="NO CUMPLE", NO HABILITA,IF(U120&lt;=($E120*(1+$D$4)),"HABILITA","NO HABILITA")))</f>
        <v>NO OFERTADO</v>
      </c>
      <c r="X120" s="129">
        <f>'PRECIOS UNITARIOS'!K120</f>
        <v>1991</v>
      </c>
      <c r="Y120" s="251" t="str">
        <f>'EV TECNICA'!U120</f>
        <v xml:space="preserve">CUMPLE </v>
      </c>
      <c r="Z120" s="252" t="str">
        <f>+IF(X120=0,"NO OFERTADO",IF(Y120="NO CUMPLE", NO HABILITA,IF(X120&lt;=($E120*(1+$D$4)),"HABILITA","NO HABILITA")))</f>
        <v>NO HABILITA</v>
      </c>
      <c r="AA120" s="129">
        <f>'PRECIOS UNITARIOS'!L120</f>
        <v>0</v>
      </c>
      <c r="AB120" s="251">
        <f>'EV TECNICA'!W120</f>
        <v>0</v>
      </c>
      <c r="AC120" s="252" t="str">
        <f>+IF(AA120=0,"NO OFERTADO",IF(AB120="NO CUMPLE", NO HABILITA,IF(AA120&lt;=($E120*(1+$D$4)),"HABILITA","NO HABILITA")))</f>
        <v>NO OFERTADO</v>
      </c>
      <c r="AD120" s="129">
        <f>'PRECIOS UNITARIOS'!M120</f>
        <v>1273</v>
      </c>
      <c r="AE120" s="251" t="str">
        <f>'EV TECNICA'!Y120</f>
        <v xml:space="preserve">CUMPLE </v>
      </c>
      <c r="AF120" s="252" t="str">
        <f>+IF(AD120=0,"NO OFERTADO",IF(AE120="NO CUMPLE", NO HABILITA,IF(AD120&lt;=($E120*(1+$D$4)),"HABILITA","NO HABILITA")))</f>
        <v>HABILITA</v>
      </c>
      <c r="AG120" s="129">
        <f>'PRECIOS UNITARIOS'!N120</f>
        <v>0</v>
      </c>
      <c r="AH120" s="251">
        <f>'EV TECNICA'!AA120</f>
        <v>0</v>
      </c>
      <c r="AI120" s="252" t="str">
        <f>+IF(AG120=0,"NO OFERTADO",IF(AH120="NO CUMPLE", NO HABILITA,IF(AG120&lt;=($E120*(1+$D$4)),"HABILITA","NO HABILITA")))</f>
        <v>NO OFERTADO</v>
      </c>
      <c r="AJ120" s="129">
        <f>'PRECIOS UNITARIOS'!O120</f>
        <v>0</v>
      </c>
      <c r="AK120" s="251">
        <f>'EV TECNICA'!AC120</f>
        <v>0</v>
      </c>
      <c r="AL120" s="252" t="str">
        <f>+IF(AJ120=0,"NO OFERTADO",IF(AK120="NO CUMPLE", NO HABILITA,IF(AJ120&lt;=($E120*(1+$D$4)),"HABILITA","NO HABILITA")))</f>
        <v>NO OFERTADO</v>
      </c>
      <c r="AM120" s="129">
        <f>'PRECIOS UNITARIOS'!P120</f>
        <v>0</v>
      </c>
      <c r="AN120" s="251">
        <f>'EV TECNICA'!AE120</f>
        <v>0</v>
      </c>
      <c r="AO120" s="252" t="str">
        <f>+IF(AM120=0,"NO OFERTADO",IF(AN120="NO CUMPLE", NO HABILITA,IF(AM120&lt;=($E120*(1+$D$4)),"HABILITA","NO HABILITA")))</f>
        <v>NO OFERTADO</v>
      </c>
      <c r="AP120" s="129">
        <f>'PRECIOS UNITARIOS'!Q120</f>
        <v>1900</v>
      </c>
      <c r="AQ120" s="251" t="str">
        <f>'EV TECNICA'!AG120</f>
        <v>CUMPLE</v>
      </c>
      <c r="AR120" s="252" t="str">
        <f>+IF(AP120=0,"NO OFERTADO",IF(AQ120="NO CUMPLE", NO HABILITA,IF(AP120&lt;=($E120*(1+$D$4)),"HABILITA","NO HABILITA")))</f>
        <v>NO HABILITA</v>
      </c>
      <c r="AS120" s="129">
        <f>'PRECIOS UNITARIOS'!R120</f>
        <v>1606.5</v>
      </c>
      <c r="AT120" s="251" t="str">
        <f>'EV TECNICA'!AI120</f>
        <v xml:space="preserve">CUMPLE </v>
      </c>
      <c r="AU120" s="252" t="str">
        <f>+IF(AS120=0,"NO OFERTADO",IF(AT120="NO CUMPLE", NO HABILITA,IF(AS120&lt;=($E120*(1+$D$4)),"HABILITA","NO HABILITA")))</f>
        <v>HABILITA</v>
      </c>
      <c r="AV120" s="129">
        <f>'PRECIOS UNITARIOS'!S120</f>
        <v>0</v>
      </c>
      <c r="AW120" s="251">
        <f>'EV TECNICA'!AK120</f>
        <v>0</v>
      </c>
      <c r="AX120" s="252" t="str">
        <f>+IF(AV120=0,"NO OFERTADO",IF(AW120="NO CUMPLE", NO HABILITA,IF(AV120&lt;=($E120*(1+$D$4)),"HABILITA","NO HABILITA")))</f>
        <v>NO OFERTADO</v>
      </c>
      <c r="AY120" s="129">
        <f>'PRECIOS UNITARIOS'!T120</f>
        <v>1281</v>
      </c>
      <c r="AZ120" s="251" t="str">
        <f>'EV TECNICA'!AM120</f>
        <v xml:space="preserve">CUMPLE </v>
      </c>
      <c r="BA120" s="252" t="str">
        <f>+IF(AY120=0,"NO OFERTADO",IF(AZ120="NO CUMPLE", NO HABILITA,IF(AY120&lt;=($E120*(1+$D$4)),"HABILITA","NO HABILITA")))</f>
        <v>HABILITA</v>
      </c>
      <c r="BB120" s="129">
        <f>'PRECIOS UNITARIOS'!U120</f>
        <v>0</v>
      </c>
      <c r="BC120" s="251">
        <f>'EV TECNICA'!AO120</f>
        <v>0</v>
      </c>
      <c r="BD120" s="252" t="str">
        <f>+IF(BB120=0,"NO OFERTADO",IF(BC120="NO CUMPLE", NO HABILITA,IF(BB120&lt;=($E120*(1+$D$4)),"HABILITA","NO HABILITA")))</f>
        <v>NO OFERTADO</v>
      </c>
      <c r="BE120" s="129">
        <f>'PRECIOS UNITARIOS'!V120</f>
        <v>0</v>
      </c>
      <c r="BF120" s="251">
        <f>'EV TECNICA'!AQ120</f>
        <v>0</v>
      </c>
      <c r="BG120" s="252" t="str">
        <f>+IF(BE120=0,"NO OFERTADO",IF(BF120="NO CUMPLE", NO HABILITA,IF(BE120&lt;=($E120*(1+$D$4)),"HABILITA","NO HABILITA")))</f>
        <v>NO OFERTADO</v>
      </c>
      <c r="BH120" s="129">
        <f>'PRECIOS UNITARIOS'!W120</f>
        <v>3425</v>
      </c>
      <c r="BI120" s="251" t="str">
        <f>'EV TECNICA'!AS120</f>
        <v xml:space="preserve">CUMPLE </v>
      </c>
      <c r="BJ120" s="252" t="str">
        <f>+IF(BH120=0,"NO OFERTADO",IF(BI120="NO CUMPLE", NO HABILITA,IF(BH120&lt;=($E120*(1+$D$4)),"HABILITA","NO HABILITA")))</f>
        <v>NO HABILITA</v>
      </c>
      <c r="BK120" s="129">
        <f>'PRECIOS UNITARIOS'!X120</f>
        <v>0</v>
      </c>
      <c r="BL120" s="251">
        <f>'EV TECNICA'!AU120</f>
        <v>0</v>
      </c>
      <c r="BM120" s="252" t="str">
        <f>+IF(BK120=0,"NO OFERTADO",IF(BL120="NO CUMPLE", NO HABILITA,IF(BK120&lt;=($E120*(1+$D$4)),"HABILITA","NO HABILITA")))</f>
        <v>NO OFERTADO</v>
      </c>
      <c r="BN120" s="129">
        <f>'PRECIOS UNITARIOS'!Y120</f>
        <v>0</v>
      </c>
      <c r="BO120" s="251">
        <f>'EV TECNICA'!AW120</f>
        <v>0</v>
      </c>
      <c r="BP120" s="252" t="str">
        <f>+IF(BN120=0,"NO OFERTADO",IF(BO120="NO CUMPLE", NO HABILITA,IF(BN120&lt;=($E120*(1+$D$4)),"HABILITA","NO HABILITA")))</f>
        <v>NO OFERTADO</v>
      </c>
      <c r="BQ120" s="129">
        <f>'PRECIOS UNITARIOS'!Z120</f>
        <v>1909</v>
      </c>
      <c r="BR120" s="251" t="str">
        <f>'EV TECNICA'!AY120</f>
        <v xml:space="preserve">CUMPLE </v>
      </c>
      <c r="BS120" s="252" t="str">
        <f>+IF(BQ120=0,"NO OFERTADO",IF(BR120="NO CUMPLE", NO HABILITA,IF(BQ120&lt;=($E120*(1+$D$4)),"HABILITA","NO HABILITA")))</f>
        <v>NO HABILITA</v>
      </c>
      <c r="BT120" s="129">
        <f>'PRECIOS UNITARIOS'!AA120</f>
        <v>0</v>
      </c>
      <c r="BU120" s="251">
        <f>'EV TECNICA'!BA120</f>
        <v>0</v>
      </c>
      <c r="BV120" s="252" t="str">
        <f>+IF(BT120=0,"NO OFERTADO",IF(BU120="NO CUMPLE", NO HABILITA,IF(BT120&lt;=($E120*(1+$D$4)),"HABILITA","NO HABILITA")))</f>
        <v>NO OFERTADO</v>
      </c>
      <c r="BW120" s="129">
        <f>'PRECIOS UNITARIOS'!AB120</f>
        <v>0</v>
      </c>
      <c r="BX120" s="251">
        <f>'EV TECNICA'!BC120</f>
        <v>0</v>
      </c>
      <c r="BY120" s="252" t="str">
        <f>+IF(BW120=0,"NO OFERTADO",IF(BX120="NO CUMPLE", NO HABILITA,IF(BW120&lt;=($E120*(1+$D$4)),"HABILITA","NO HABILITA")))</f>
        <v>NO OFERTADO</v>
      </c>
      <c r="BZ120" s="129">
        <f>'PRECIOS UNITARIOS'!AC120</f>
        <v>0</v>
      </c>
      <c r="CA120" s="251">
        <f>'EV TECNICA'!BE120</f>
        <v>0</v>
      </c>
      <c r="CB120" s="252" t="str">
        <f>+IF(BZ120=0,"NO OFERTADO",IF(CA120="NO CUMPLE", NO HABILITA,IF(BZ120&lt;=($E120*(1+$D$4)),"HABILITA","NO HABILITA")))</f>
        <v>NO OFERTADO</v>
      </c>
      <c r="CC120" s="129">
        <f>'PRECIOS UNITARIOS'!AD120</f>
        <v>0</v>
      </c>
      <c r="CD120" s="251">
        <f>'EV TECNICA'!BG120</f>
        <v>0</v>
      </c>
      <c r="CE120" s="252" t="str">
        <f>+IF(CC120=0,"NO OFERTADO",IF(CD120="NO CUMPLE", NO HABILITA,IF(CC120&lt;=($E120*(1+$D$4)),"HABILITA","NO HABILITA")))</f>
        <v>NO OFERTADO</v>
      </c>
      <c r="CF120" s="129">
        <f>'PRECIOS UNITARIOS'!AE120</f>
        <v>0</v>
      </c>
      <c r="CG120" s="251">
        <f>'EV TECNICA'!BI120</f>
        <v>0</v>
      </c>
      <c r="CH120" s="252" t="str">
        <f>+IF(CF120=0,"NO OFERTADO",IF(CG120="NO CUMPLE", NO HABILITA,IF(CF120&lt;=($E120*(1+$D$4)),"HABILITA","NO HABILITA")))</f>
        <v>NO OFERTADO</v>
      </c>
    </row>
    <row r="121" spans="1:86" s="40" customFormat="1" ht="25.5" x14ac:dyDescent="0.2">
      <c r="A121" s="103">
        <v>112</v>
      </c>
      <c r="B121" s="202" t="s">
        <v>203</v>
      </c>
      <c r="C121" s="121" t="s">
        <v>204</v>
      </c>
      <c r="D121" s="146">
        <v>1</v>
      </c>
      <c r="E121" s="25">
        <v>806.81999999999994</v>
      </c>
      <c r="F121" s="129">
        <f>'PRECIOS UNITARIOS'!E121</f>
        <v>0</v>
      </c>
      <c r="G121" s="251">
        <f>'EV TECNICA'!I121</f>
        <v>0</v>
      </c>
      <c r="H121" s="252" t="str">
        <f>+IF(F121=0,"NO OFERTADO",IF(G121="NO CUMPLE", NO HABILITA,IF(F121&lt;=($E121*(1+$D$4)),"HABILITA","NO HABILITA")))</f>
        <v>NO OFERTADO</v>
      </c>
      <c r="I121" s="129">
        <f>'PRECIOS UNITARIOS'!F121</f>
        <v>0</v>
      </c>
      <c r="J121" s="251">
        <f>'EV TECNICA'!K121</f>
        <v>0</v>
      </c>
      <c r="K121" s="252" t="str">
        <f>+IF(I121=0,"NO OFERTADO",IF(J121="NO CUMPLE", NO HABILITA,IF(I121&lt;=($E121*(1+$D$4)),"HABILITA","NO HABILITA")))</f>
        <v>NO OFERTADO</v>
      </c>
      <c r="L121" s="129">
        <f>'PRECIOS UNITARIOS'!G121</f>
        <v>0</v>
      </c>
      <c r="M121" s="251">
        <f>'EV TECNICA'!M121</f>
        <v>0</v>
      </c>
      <c r="N121" s="252" t="str">
        <f>+IF(L121=0,"NO OFERTADO",IF(M121="NO CUMPLE", NO HABILITA,IF(L121&lt;=($E121*(1+$D$4)),"HABILITA","NO HABILITA")))</f>
        <v>NO OFERTADO</v>
      </c>
      <c r="O121" s="129">
        <f>'PRECIOS UNITARIOS'!H121</f>
        <v>0</v>
      </c>
      <c r="P121" s="251">
        <f>'EV TECNICA'!O121</f>
        <v>0</v>
      </c>
      <c r="Q121" s="252" t="str">
        <f>+IF(O121=0,"NO OFERTADO",IF(P121="NO CUMPLE", NO HABILITA,IF(O121&lt;=($E121*(1+$D$4)),"HABILITA","NO HABILITA")))</f>
        <v>NO OFERTADO</v>
      </c>
      <c r="R121" s="129">
        <f>'PRECIOS UNITARIOS'!I121</f>
        <v>0</v>
      </c>
      <c r="S121" s="251">
        <f>'EV TECNICA'!Q121</f>
        <v>0</v>
      </c>
      <c r="T121" s="252" t="str">
        <f>+IF(R121=0,"NO OFERTADO",IF(S121="NO CUMPLE", NO HABILITA,IF(R121&lt;=($E121*(1+$D$4)),"HABILITA","NO HABILITA")))</f>
        <v>NO OFERTADO</v>
      </c>
      <c r="U121" s="129">
        <f>'PRECIOS UNITARIOS'!J121</f>
        <v>806.81999999999994</v>
      </c>
      <c r="V121" s="251" t="str">
        <f>'EV TECNICA'!S121</f>
        <v>CUMPLE</v>
      </c>
      <c r="W121" s="252" t="str">
        <f>+IF(U121=0,"NO OFERTADO",IF(V121="NO CUMPLE", NO HABILITA,IF(U121&lt;=($E121*(1+$D$4)),"HABILITA","NO HABILITA")))</f>
        <v>HABILITA</v>
      </c>
      <c r="X121" s="129">
        <f>'PRECIOS UNITARIOS'!K121</f>
        <v>917.49</v>
      </c>
      <c r="Y121" s="251" t="str">
        <f>'EV TECNICA'!U121</f>
        <v>CUMPLE</v>
      </c>
      <c r="Z121" s="252" t="str">
        <f>+IF(X121=0,"NO OFERTADO",IF(Y121="NO CUMPLE", NO HABILITA,IF(X121&lt;=($E121*(1+$D$4)),"HABILITA","NO HABILITA")))</f>
        <v>HABILITA</v>
      </c>
      <c r="AA121" s="129">
        <f>'PRECIOS UNITARIOS'!L121</f>
        <v>0</v>
      </c>
      <c r="AB121" s="251">
        <f>'EV TECNICA'!W121</f>
        <v>0</v>
      </c>
      <c r="AC121" s="252" t="str">
        <f>+IF(AA121=0,"NO OFERTADO",IF(AB121="NO CUMPLE", NO HABILITA,IF(AA121&lt;=($E121*(1+$D$4)),"HABILITA","NO HABILITA")))</f>
        <v>NO OFERTADO</v>
      </c>
      <c r="AD121" s="129">
        <f>'PRECIOS UNITARIOS'!M121</f>
        <v>898.45</v>
      </c>
      <c r="AE121" s="251" t="str">
        <f>'EV TECNICA'!Y121</f>
        <v xml:space="preserve">CUMPLE </v>
      </c>
      <c r="AF121" s="252" t="str">
        <f>+IF(AD121=0,"NO OFERTADO",IF(AE121="NO CUMPLE", NO HABILITA,IF(AD121&lt;=($E121*(1+$D$4)),"HABILITA","NO HABILITA")))</f>
        <v>HABILITA</v>
      </c>
      <c r="AG121" s="129">
        <f>'PRECIOS UNITARIOS'!N121</f>
        <v>0</v>
      </c>
      <c r="AH121" s="251">
        <f>'EV TECNICA'!AA121</f>
        <v>0</v>
      </c>
      <c r="AI121" s="252" t="str">
        <f>+IF(AG121=0,"NO OFERTADO",IF(AH121="NO CUMPLE", NO HABILITA,IF(AG121&lt;=($E121*(1+$D$4)),"HABILITA","NO HABILITA")))</f>
        <v>NO OFERTADO</v>
      </c>
      <c r="AJ121" s="129">
        <f>'PRECIOS UNITARIOS'!O121</f>
        <v>0</v>
      </c>
      <c r="AK121" s="251">
        <f>'EV TECNICA'!AC121</f>
        <v>0</v>
      </c>
      <c r="AL121" s="252" t="str">
        <f>+IF(AJ121=0,"NO OFERTADO",IF(AK121="NO CUMPLE", NO HABILITA,IF(AJ121&lt;=($E121*(1+$D$4)),"HABILITA","NO HABILITA")))</f>
        <v>NO OFERTADO</v>
      </c>
      <c r="AM121" s="129">
        <f>'PRECIOS UNITARIOS'!P121</f>
        <v>0</v>
      </c>
      <c r="AN121" s="251">
        <f>'EV TECNICA'!AE121</f>
        <v>0</v>
      </c>
      <c r="AO121" s="252" t="str">
        <f>+IF(AM121=0,"NO OFERTADO",IF(AN121="NO CUMPLE", NO HABILITA,IF(AM121&lt;=($E121*(1+$D$4)),"HABILITA","NO HABILITA")))</f>
        <v>NO OFERTADO</v>
      </c>
      <c r="AP121" s="129">
        <f>'PRECIOS UNITARIOS'!Q121</f>
        <v>0</v>
      </c>
      <c r="AQ121" s="251">
        <f>'EV TECNICA'!AG121</f>
        <v>0</v>
      </c>
      <c r="AR121" s="252" t="str">
        <f>+IF(AP121=0,"NO OFERTADO",IF(AQ121="NO CUMPLE", NO HABILITA,IF(AP121&lt;=($E121*(1+$D$4)),"HABILITA","NO HABILITA")))</f>
        <v>NO OFERTADO</v>
      </c>
      <c r="AS121" s="129">
        <f>'PRECIOS UNITARIOS'!R121</f>
        <v>0</v>
      </c>
      <c r="AT121" s="251">
        <f>'EV TECNICA'!AI121</f>
        <v>0</v>
      </c>
      <c r="AU121" s="252" t="str">
        <f>+IF(AS121=0,"NO OFERTADO",IF(AT121="NO CUMPLE", NO HABILITA,IF(AS121&lt;=($E121*(1+$D$4)),"HABILITA","NO HABILITA")))</f>
        <v>NO OFERTADO</v>
      </c>
      <c r="AV121" s="129">
        <f>'PRECIOS UNITARIOS'!S121</f>
        <v>0</v>
      </c>
      <c r="AW121" s="251">
        <f>'EV TECNICA'!AK121</f>
        <v>0</v>
      </c>
      <c r="AX121" s="252" t="str">
        <f>+IF(AV121=0,"NO OFERTADO",IF(AW121="NO CUMPLE", NO HABILITA,IF(AV121&lt;=($E121*(1+$D$4)),"HABILITA","NO HABILITA")))</f>
        <v>NO OFERTADO</v>
      </c>
      <c r="AY121" s="129">
        <f>'PRECIOS UNITARIOS'!T121</f>
        <v>0</v>
      </c>
      <c r="AZ121" s="251">
        <f>'EV TECNICA'!AM121</f>
        <v>0</v>
      </c>
      <c r="BA121" s="252" t="str">
        <f>+IF(AY121=0,"NO OFERTADO",IF(AZ121="NO CUMPLE", NO HABILITA,IF(AY121&lt;=($E121*(1+$D$4)),"HABILITA","NO HABILITA")))</f>
        <v>NO OFERTADO</v>
      </c>
      <c r="BB121" s="129">
        <f>'PRECIOS UNITARIOS'!U121</f>
        <v>1017.45</v>
      </c>
      <c r="BC121" s="251" t="str">
        <f>'EV TECNICA'!AO121</f>
        <v>CUMPLE</v>
      </c>
      <c r="BD121" s="252" t="str">
        <f>+IF(BB121=0,"NO OFERTADO",IF(BC121="NO CUMPLE", NO HABILITA,IF(BB121&lt;=($E121*(1+$D$4)),"HABILITA","NO HABILITA")))</f>
        <v>HABILITA</v>
      </c>
      <c r="BE121" s="129">
        <f>'PRECIOS UNITARIOS'!V121</f>
        <v>0</v>
      </c>
      <c r="BF121" s="251">
        <f>'EV TECNICA'!AQ121</f>
        <v>0</v>
      </c>
      <c r="BG121" s="252" t="str">
        <f>+IF(BE121=0,"NO OFERTADO",IF(BF121="NO CUMPLE", NO HABILITA,IF(BE121&lt;=($E121*(1+$D$4)),"HABILITA","NO HABILITA")))</f>
        <v>NO OFERTADO</v>
      </c>
      <c r="BH121" s="129">
        <f>'PRECIOS UNITARIOS'!W121</f>
        <v>0</v>
      </c>
      <c r="BI121" s="251">
        <f>'EV TECNICA'!AS121</f>
        <v>0</v>
      </c>
      <c r="BJ121" s="252" t="str">
        <f>+IF(BH121=0,"NO OFERTADO",IF(BI121="NO CUMPLE", NO HABILITA,IF(BH121&lt;=($E121*(1+$D$4)),"HABILITA","NO HABILITA")))</f>
        <v>NO OFERTADO</v>
      </c>
      <c r="BK121" s="129">
        <f>'PRECIOS UNITARIOS'!X121</f>
        <v>0</v>
      </c>
      <c r="BL121" s="251">
        <f>'EV TECNICA'!AU121</f>
        <v>0</v>
      </c>
      <c r="BM121" s="252" t="str">
        <f>+IF(BK121=0,"NO OFERTADO",IF(BL121="NO CUMPLE", NO HABILITA,IF(BK121&lt;=($E121*(1+$D$4)),"HABILITA","NO HABILITA")))</f>
        <v>NO OFERTADO</v>
      </c>
      <c r="BN121" s="129">
        <f>'PRECIOS UNITARIOS'!Y121</f>
        <v>0</v>
      </c>
      <c r="BO121" s="251">
        <f>'EV TECNICA'!AW121</f>
        <v>0</v>
      </c>
      <c r="BP121" s="252" t="str">
        <f>+IF(BN121=0,"NO OFERTADO",IF(BO121="NO CUMPLE", NO HABILITA,IF(BN121&lt;=($E121*(1+$D$4)),"HABILITA","NO HABILITA")))</f>
        <v>NO OFERTADO</v>
      </c>
      <c r="BQ121" s="129">
        <f>'PRECIOS UNITARIOS'!Z121</f>
        <v>898.45</v>
      </c>
      <c r="BR121" s="251" t="str">
        <f>'EV TECNICA'!AY121</f>
        <v>CUMPLE</v>
      </c>
      <c r="BS121" s="252" t="str">
        <f>+IF(BQ121=0,"NO OFERTADO",IF(BR121="NO CUMPLE", NO HABILITA,IF(BQ121&lt;=($E121*(1+$D$4)),"HABILITA","NO HABILITA")))</f>
        <v>HABILITA</v>
      </c>
      <c r="BT121" s="129">
        <f>'PRECIOS UNITARIOS'!AA121</f>
        <v>0</v>
      </c>
      <c r="BU121" s="251">
        <f>'EV TECNICA'!BA121</f>
        <v>0</v>
      </c>
      <c r="BV121" s="252" t="str">
        <f>+IF(BT121=0,"NO OFERTADO",IF(BU121="NO CUMPLE", NO HABILITA,IF(BT121&lt;=($E121*(1+$D$4)),"HABILITA","NO HABILITA")))</f>
        <v>NO OFERTADO</v>
      </c>
      <c r="BW121" s="129">
        <f>'PRECIOS UNITARIOS'!AB121</f>
        <v>0</v>
      </c>
      <c r="BX121" s="251">
        <f>'EV TECNICA'!BC121</f>
        <v>0</v>
      </c>
      <c r="BY121" s="252" t="str">
        <f>+IF(BW121=0,"NO OFERTADO",IF(BX121="NO CUMPLE", NO HABILITA,IF(BW121&lt;=($E121*(1+$D$4)),"HABILITA","NO HABILITA")))</f>
        <v>NO OFERTADO</v>
      </c>
      <c r="BZ121" s="129">
        <f>'PRECIOS UNITARIOS'!AC121</f>
        <v>0</v>
      </c>
      <c r="CA121" s="251">
        <f>'EV TECNICA'!BE121</f>
        <v>0</v>
      </c>
      <c r="CB121" s="252" t="str">
        <f>+IF(BZ121=0,"NO OFERTADO",IF(CA121="NO CUMPLE", NO HABILITA,IF(BZ121&lt;=($E121*(1+$D$4)),"HABILITA","NO HABILITA")))</f>
        <v>NO OFERTADO</v>
      </c>
      <c r="CC121" s="129">
        <f>'PRECIOS UNITARIOS'!AD121</f>
        <v>0</v>
      </c>
      <c r="CD121" s="251">
        <f>'EV TECNICA'!BG121</f>
        <v>0</v>
      </c>
      <c r="CE121" s="252" t="str">
        <f>+IF(CC121=0,"NO OFERTADO",IF(CD121="NO CUMPLE", NO HABILITA,IF(CC121&lt;=($E121*(1+$D$4)),"HABILITA","NO HABILITA")))</f>
        <v>NO OFERTADO</v>
      </c>
      <c r="CF121" s="129">
        <f>'PRECIOS UNITARIOS'!AE121</f>
        <v>0</v>
      </c>
      <c r="CG121" s="251">
        <f>'EV TECNICA'!BI121</f>
        <v>0</v>
      </c>
      <c r="CH121" s="252" t="str">
        <f>+IF(CF121=0,"NO OFERTADO",IF(CG121="NO CUMPLE", NO HABILITA,IF(CF121&lt;=($E121*(1+$D$4)),"HABILITA","NO HABILITA")))</f>
        <v>NO OFERTADO</v>
      </c>
    </row>
    <row r="122" spans="1:86" s="40" customFormat="1" ht="38.25" x14ac:dyDescent="0.2">
      <c r="A122" s="103">
        <v>113</v>
      </c>
      <c r="B122" s="202" t="s">
        <v>205</v>
      </c>
      <c r="C122" s="121" t="s">
        <v>206</v>
      </c>
      <c r="D122" s="146">
        <v>1</v>
      </c>
      <c r="E122" s="25">
        <v>20700</v>
      </c>
      <c r="F122" s="129">
        <f>'PRECIOS UNITARIOS'!E122</f>
        <v>0</v>
      </c>
      <c r="G122" s="251">
        <f>'EV TECNICA'!I122</f>
        <v>0</v>
      </c>
      <c r="H122" s="252" t="str">
        <f>+IF(F122=0,"NO OFERTADO",IF(G122="NO CUMPLE", NO HABILITA,IF(F122&lt;=($E122*(1+$D$4)),"HABILITA","NO HABILITA")))</f>
        <v>NO OFERTADO</v>
      </c>
      <c r="I122" s="129">
        <f>'PRECIOS UNITARIOS'!F122</f>
        <v>0</v>
      </c>
      <c r="J122" s="251">
        <f>'EV TECNICA'!K122</f>
        <v>0</v>
      </c>
      <c r="K122" s="252" t="str">
        <f>+IF(I122=0,"NO OFERTADO",IF(J122="NO CUMPLE", NO HABILITA,IF(I122&lt;=($E122*(1+$D$4)),"HABILITA","NO HABILITA")))</f>
        <v>NO OFERTADO</v>
      </c>
      <c r="L122" s="129">
        <f>'PRECIOS UNITARIOS'!G122</f>
        <v>0</v>
      </c>
      <c r="M122" s="251">
        <f>'EV TECNICA'!M122</f>
        <v>0</v>
      </c>
      <c r="N122" s="252" t="str">
        <f>+IF(L122=0,"NO OFERTADO",IF(M122="NO CUMPLE", NO HABILITA,IF(L122&lt;=($E122*(1+$D$4)),"HABILITA","NO HABILITA")))</f>
        <v>NO OFERTADO</v>
      </c>
      <c r="O122" s="129">
        <f>'PRECIOS UNITARIOS'!H122</f>
        <v>0</v>
      </c>
      <c r="P122" s="251">
        <f>'EV TECNICA'!O122</f>
        <v>0</v>
      </c>
      <c r="Q122" s="252" t="str">
        <f>+IF(O122=0,"NO OFERTADO",IF(P122="NO CUMPLE", NO HABILITA,IF(O122&lt;=($E122*(1+$D$4)),"HABILITA","NO HABILITA")))</f>
        <v>NO OFERTADO</v>
      </c>
      <c r="R122" s="129">
        <f>'PRECIOS UNITARIOS'!I122</f>
        <v>0</v>
      </c>
      <c r="S122" s="251">
        <f>'EV TECNICA'!Q122</f>
        <v>0</v>
      </c>
      <c r="T122" s="252" t="str">
        <f>+IF(R122=0,"NO OFERTADO",IF(S122="NO CUMPLE", NO HABILITA,IF(R122&lt;=($E122*(1+$D$4)),"HABILITA","NO HABILITA")))</f>
        <v>NO OFERTADO</v>
      </c>
      <c r="U122" s="129">
        <f>'PRECIOS UNITARIOS'!J122</f>
        <v>0</v>
      </c>
      <c r="V122" s="251">
        <f>'EV TECNICA'!S122</f>
        <v>0</v>
      </c>
      <c r="W122" s="252" t="str">
        <f>+IF(U122=0,"NO OFERTADO",IF(V122="NO CUMPLE", NO HABILITA,IF(U122&lt;=($E122*(1+$D$4)),"HABILITA","NO HABILITA")))</f>
        <v>NO OFERTADO</v>
      </c>
      <c r="X122" s="129">
        <f>'PRECIOS UNITARIOS'!K122</f>
        <v>0</v>
      </c>
      <c r="Y122" s="251">
        <f>'EV TECNICA'!U122</f>
        <v>0</v>
      </c>
      <c r="Z122" s="252" t="str">
        <f>+IF(X122=0,"NO OFERTADO",IF(Y122="NO CUMPLE", NO HABILITA,IF(X122&lt;=($E122*(1+$D$4)),"HABILITA","NO HABILITA")))</f>
        <v>NO OFERTADO</v>
      </c>
      <c r="AA122" s="129">
        <f>'PRECIOS UNITARIOS'!L122</f>
        <v>0</v>
      </c>
      <c r="AB122" s="251" t="str">
        <f>'EV TECNICA'!W122</f>
        <v>NO CUMPLE</v>
      </c>
      <c r="AC122" s="252" t="s">
        <v>606</v>
      </c>
      <c r="AD122" s="129">
        <f>'PRECIOS UNITARIOS'!M122</f>
        <v>0</v>
      </c>
      <c r="AE122" s="251">
        <f>'EV TECNICA'!Y122</f>
        <v>0</v>
      </c>
      <c r="AF122" s="252" t="str">
        <f>+IF(AD122=0,"NO OFERTADO",IF(AE122="NO CUMPLE", NO HABILITA,IF(AD122&lt;=($E122*(1+$D$4)),"HABILITA","NO HABILITA")))</f>
        <v>NO OFERTADO</v>
      </c>
      <c r="AG122" s="129">
        <f>'PRECIOS UNITARIOS'!N122</f>
        <v>0</v>
      </c>
      <c r="AH122" s="251">
        <f>'EV TECNICA'!AA122</f>
        <v>0</v>
      </c>
      <c r="AI122" s="252" t="str">
        <f>+IF(AG122=0,"NO OFERTADO",IF(AH122="NO CUMPLE", NO HABILITA,IF(AG122&lt;=($E122*(1+$D$4)),"HABILITA","NO HABILITA")))</f>
        <v>NO OFERTADO</v>
      </c>
      <c r="AJ122" s="129">
        <f>'PRECIOS UNITARIOS'!O122</f>
        <v>0</v>
      </c>
      <c r="AK122" s="251">
        <f>'EV TECNICA'!AC122</f>
        <v>0</v>
      </c>
      <c r="AL122" s="252" t="str">
        <f>+IF(AJ122=0,"NO OFERTADO",IF(AK122="NO CUMPLE", NO HABILITA,IF(AJ122&lt;=($E122*(1+$D$4)),"HABILITA","NO HABILITA")))</f>
        <v>NO OFERTADO</v>
      </c>
      <c r="AM122" s="129">
        <f>'PRECIOS UNITARIOS'!P122</f>
        <v>18000</v>
      </c>
      <c r="AN122" s="251" t="str">
        <f>'EV TECNICA'!AE122</f>
        <v>CUMPLE</v>
      </c>
      <c r="AO122" s="252" t="str">
        <f>+IF(AM122=0,"NO OFERTADO",IF(AN122="NO CUMPLE", NO HABILITA,IF(AM122&lt;=($E122*(1+$D$4)),"HABILITA","NO HABILITA")))</f>
        <v>HABILITA</v>
      </c>
      <c r="AP122" s="129">
        <f>'PRECIOS UNITARIOS'!Q122</f>
        <v>0</v>
      </c>
      <c r="AQ122" s="251">
        <f>'EV TECNICA'!AG122</f>
        <v>0</v>
      </c>
      <c r="AR122" s="252" t="str">
        <f>+IF(AP122=0,"NO OFERTADO",IF(AQ122="NO CUMPLE", NO HABILITA,IF(AP122&lt;=($E122*(1+$D$4)),"HABILITA","NO HABILITA")))</f>
        <v>NO OFERTADO</v>
      </c>
      <c r="AS122" s="129">
        <f>'PRECIOS UNITARIOS'!R122</f>
        <v>0</v>
      </c>
      <c r="AT122" s="251">
        <f>'EV TECNICA'!AI122</f>
        <v>0</v>
      </c>
      <c r="AU122" s="252" t="str">
        <f>+IF(AS122=0,"NO OFERTADO",IF(AT122="NO CUMPLE", NO HABILITA,IF(AS122&lt;=($E122*(1+$D$4)),"HABILITA","NO HABILITA")))</f>
        <v>NO OFERTADO</v>
      </c>
      <c r="AV122" s="129">
        <f>'PRECIOS UNITARIOS'!S122</f>
        <v>0</v>
      </c>
      <c r="AW122" s="251">
        <f>'EV TECNICA'!AK122</f>
        <v>0</v>
      </c>
      <c r="AX122" s="252" t="str">
        <f>+IF(AV122=0,"NO OFERTADO",IF(AW122="NO CUMPLE", NO HABILITA,IF(AV122&lt;=($E122*(1+$D$4)),"HABILITA","NO HABILITA")))</f>
        <v>NO OFERTADO</v>
      </c>
      <c r="AY122" s="129">
        <f>'PRECIOS UNITARIOS'!T122</f>
        <v>0</v>
      </c>
      <c r="AZ122" s="251">
        <f>'EV TECNICA'!AM122</f>
        <v>0</v>
      </c>
      <c r="BA122" s="252" t="str">
        <f>+IF(AY122=0,"NO OFERTADO",IF(AZ122="NO CUMPLE", NO HABILITA,IF(AY122&lt;=($E122*(1+$D$4)),"HABILITA","NO HABILITA")))</f>
        <v>NO OFERTADO</v>
      </c>
      <c r="BB122" s="129">
        <f>'PRECIOS UNITARIOS'!U122</f>
        <v>0</v>
      </c>
      <c r="BC122" s="251">
        <f>'EV TECNICA'!AO122</f>
        <v>0</v>
      </c>
      <c r="BD122" s="252" t="str">
        <f>+IF(BB122=0,"NO OFERTADO",IF(BC122="NO CUMPLE", NO HABILITA,IF(BB122&lt;=($E122*(1+$D$4)),"HABILITA","NO HABILITA")))</f>
        <v>NO OFERTADO</v>
      </c>
      <c r="BE122" s="129">
        <f>'PRECIOS UNITARIOS'!V122</f>
        <v>0</v>
      </c>
      <c r="BF122" s="251">
        <f>'EV TECNICA'!AQ122</f>
        <v>0</v>
      </c>
      <c r="BG122" s="252" t="str">
        <f>+IF(BE122=0,"NO OFERTADO",IF(BF122="NO CUMPLE", NO HABILITA,IF(BE122&lt;=($E122*(1+$D$4)),"HABILITA","NO HABILITA")))</f>
        <v>NO OFERTADO</v>
      </c>
      <c r="BH122" s="129">
        <f>'PRECIOS UNITARIOS'!W122</f>
        <v>0</v>
      </c>
      <c r="BI122" s="251">
        <f>'EV TECNICA'!AS122</f>
        <v>0</v>
      </c>
      <c r="BJ122" s="252" t="str">
        <f>+IF(BH122=0,"NO OFERTADO",IF(BI122="NO CUMPLE", NO HABILITA,IF(BH122&lt;=($E122*(1+$D$4)),"HABILITA","NO HABILITA")))</f>
        <v>NO OFERTADO</v>
      </c>
      <c r="BK122" s="129">
        <f>'PRECIOS UNITARIOS'!X122</f>
        <v>0</v>
      </c>
      <c r="BL122" s="251">
        <f>'EV TECNICA'!AU122</f>
        <v>0</v>
      </c>
      <c r="BM122" s="252" t="str">
        <f>+IF(BK122=0,"NO OFERTADO",IF(BL122="NO CUMPLE", NO HABILITA,IF(BK122&lt;=($E122*(1+$D$4)),"HABILITA","NO HABILITA")))</f>
        <v>NO OFERTADO</v>
      </c>
      <c r="BN122" s="129">
        <f>'PRECIOS UNITARIOS'!Y122</f>
        <v>0</v>
      </c>
      <c r="BO122" s="251">
        <f>'EV TECNICA'!AW122</f>
        <v>0</v>
      </c>
      <c r="BP122" s="252" t="str">
        <f>+IF(BN122=0,"NO OFERTADO",IF(BO122="NO CUMPLE", NO HABILITA,IF(BN122&lt;=($E122*(1+$D$4)),"HABILITA","NO HABILITA")))</f>
        <v>NO OFERTADO</v>
      </c>
      <c r="BQ122" s="129">
        <f>'PRECIOS UNITARIOS'!Z122</f>
        <v>0</v>
      </c>
      <c r="BR122" s="251">
        <f>'EV TECNICA'!AY122</f>
        <v>0</v>
      </c>
      <c r="BS122" s="252" t="str">
        <f>+IF(BQ122=0,"NO OFERTADO",IF(BR122="NO CUMPLE", NO HABILITA,IF(BQ122&lt;=($E122*(1+$D$4)),"HABILITA","NO HABILITA")))</f>
        <v>NO OFERTADO</v>
      </c>
      <c r="BT122" s="129">
        <f>'PRECIOS UNITARIOS'!AA122</f>
        <v>0</v>
      </c>
      <c r="BU122" s="251">
        <f>'EV TECNICA'!BA122</f>
        <v>0</v>
      </c>
      <c r="BV122" s="252" t="str">
        <f>+IF(BT122=0,"NO OFERTADO",IF(BU122="NO CUMPLE", NO HABILITA,IF(BT122&lt;=($E122*(1+$D$4)),"HABILITA","NO HABILITA")))</f>
        <v>NO OFERTADO</v>
      </c>
      <c r="BW122" s="129">
        <f>'PRECIOS UNITARIOS'!AB122</f>
        <v>0</v>
      </c>
      <c r="BX122" s="251">
        <f>'EV TECNICA'!BC122</f>
        <v>0</v>
      </c>
      <c r="BY122" s="252" t="str">
        <f>+IF(BW122=0,"NO OFERTADO",IF(BX122="NO CUMPLE", NO HABILITA,IF(BW122&lt;=($E122*(1+$D$4)),"HABILITA","NO HABILITA")))</f>
        <v>NO OFERTADO</v>
      </c>
      <c r="BZ122" s="129">
        <f>'PRECIOS UNITARIOS'!AC122</f>
        <v>0</v>
      </c>
      <c r="CA122" s="251">
        <f>'EV TECNICA'!BE122</f>
        <v>0</v>
      </c>
      <c r="CB122" s="252" t="str">
        <f>+IF(BZ122=0,"NO OFERTADO",IF(CA122="NO CUMPLE", NO HABILITA,IF(BZ122&lt;=($E122*(1+$D$4)),"HABILITA","NO HABILITA")))</f>
        <v>NO OFERTADO</v>
      </c>
      <c r="CC122" s="129">
        <f>'PRECIOS UNITARIOS'!AD122</f>
        <v>0</v>
      </c>
      <c r="CD122" s="251">
        <f>'EV TECNICA'!BG122</f>
        <v>0</v>
      </c>
      <c r="CE122" s="252" t="str">
        <f>+IF(CC122=0,"NO OFERTADO",IF(CD122="NO CUMPLE", NO HABILITA,IF(CC122&lt;=($E122*(1+$D$4)),"HABILITA","NO HABILITA")))</f>
        <v>NO OFERTADO</v>
      </c>
      <c r="CF122" s="129">
        <f>'PRECIOS UNITARIOS'!AE122</f>
        <v>0</v>
      </c>
      <c r="CG122" s="251">
        <f>'EV TECNICA'!BI122</f>
        <v>0</v>
      </c>
      <c r="CH122" s="252" t="str">
        <f>+IF(CF122=0,"NO OFERTADO",IF(CG122="NO CUMPLE", NO HABILITA,IF(CF122&lt;=($E122*(1+$D$4)),"HABILITA","NO HABILITA")))</f>
        <v>NO OFERTADO</v>
      </c>
    </row>
    <row r="123" spans="1:86" s="40" customFormat="1" ht="12.75" x14ac:dyDescent="0.2">
      <c r="A123" s="103">
        <v>114</v>
      </c>
      <c r="B123" s="202" t="s">
        <v>207</v>
      </c>
      <c r="C123" s="121" t="s">
        <v>208</v>
      </c>
      <c r="D123" s="146">
        <v>1</v>
      </c>
      <c r="E123" s="25">
        <v>20700</v>
      </c>
      <c r="F123" s="129">
        <f>'PRECIOS UNITARIOS'!E123</f>
        <v>0</v>
      </c>
      <c r="G123" s="251">
        <f>'EV TECNICA'!I123</f>
        <v>0</v>
      </c>
      <c r="H123" s="252" t="str">
        <f>+IF(F123=0,"NO OFERTADO",IF(G123="NO CUMPLE", NO HABILITA,IF(F123&lt;=($E123*(1+$D$4)),"HABILITA","NO HABILITA")))</f>
        <v>NO OFERTADO</v>
      </c>
      <c r="I123" s="129">
        <f>'PRECIOS UNITARIOS'!F123</f>
        <v>0</v>
      </c>
      <c r="J123" s="251">
        <f>'EV TECNICA'!K123</f>
        <v>0</v>
      </c>
      <c r="K123" s="252" t="str">
        <f>+IF(I123=0,"NO OFERTADO",IF(J123="NO CUMPLE", NO HABILITA,IF(I123&lt;=($E123*(1+$D$4)),"HABILITA","NO HABILITA")))</f>
        <v>NO OFERTADO</v>
      </c>
      <c r="L123" s="129">
        <f>'PRECIOS UNITARIOS'!G123</f>
        <v>0</v>
      </c>
      <c r="M123" s="251">
        <f>'EV TECNICA'!M123</f>
        <v>0</v>
      </c>
      <c r="N123" s="252" t="str">
        <f>+IF(L123=0,"NO OFERTADO",IF(M123="NO CUMPLE", NO HABILITA,IF(L123&lt;=($E123*(1+$D$4)),"HABILITA","NO HABILITA")))</f>
        <v>NO OFERTADO</v>
      </c>
      <c r="O123" s="129">
        <f>'PRECIOS UNITARIOS'!H123</f>
        <v>0</v>
      </c>
      <c r="P123" s="251">
        <f>'EV TECNICA'!O123</f>
        <v>0</v>
      </c>
      <c r="Q123" s="252" t="str">
        <f>+IF(O123=0,"NO OFERTADO",IF(P123="NO CUMPLE", NO HABILITA,IF(O123&lt;=($E123*(1+$D$4)),"HABILITA","NO HABILITA")))</f>
        <v>NO OFERTADO</v>
      </c>
      <c r="R123" s="129">
        <f>'PRECIOS UNITARIOS'!I123</f>
        <v>0</v>
      </c>
      <c r="S123" s="251">
        <f>'EV TECNICA'!Q123</f>
        <v>0</v>
      </c>
      <c r="T123" s="252" t="str">
        <f>+IF(R123=0,"NO OFERTADO",IF(S123="NO CUMPLE", NO HABILITA,IF(R123&lt;=($E123*(1+$D$4)),"HABILITA","NO HABILITA")))</f>
        <v>NO OFERTADO</v>
      </c>
      <c r="U123" s="129">
        <f>'PRECIOS UNITARIOS'!J123</f>
        <v>0</v>
      </c>
      <c r="V123" s="251">
        <f>'EV TECNICA'!S123</f>
        <v>0</v>
      </c>
      <c r="W123" s="252" t="str">
        <f>+IF(U123=0,"NO OFERTADO",IF(V123="NO CUMPLE", NO HABILITA,IF(U123&lt;=($E123*(1+$D$4)),"HABILITA","NO HABILITA")))</f>
        <v>NO OFERTADO</v>
      </c>
      <c r="X123" s="129">
        <f>'PRECIOS UNITARIOS'!K123</f>
        <v>0</v>
      </c>
      <c r="Y123" s="251" t="str">
        <f>'EV TECNICA'!U123</f>
        <v>NO CUMPLE</v>
      </c>
      <c r="Z123" s="252" t="s">
        <v>606</v>
      </c>
      <c r="AA123" s="129">
        <f>'PRECIOS UNITARIOS'!L123</f>
        <v>0</v>
      </c>
      <c r="AB123" s="251" t="str">
        <f>'EV TECNICA'!W123</f>
        <v>NO CUMPLE</v>
      </c>
      <c r="AC123" s="252" t="s">
        <v>606</v>
      </c>
      <c r="AD123" s="129">
        <f>'PRECIOS UNITARIOS'!M123</f>
        <v>0</v>
      </c>
      <c r="AE123" s="251">
        <f>'EV TECNICA'!Y123</f>
        <v>0</v>
      </c>
      <c r="AF123" s="252" t="str">
        <f>+IF(AD123=0,"NO OFERTADO",IF(AE123="NO CUMPLE", NO HABILITA,IF(AD123&lt;=($E123*(1+$D$4)),"HABILITA","NO HABILITA")))</f>
        <v>NO OFERTADO</v>
      </c>
      <c r="AG123" s="129">
        <f>'PRECIOS UNITARIOS'!N123</f>
        <v>0</v>
      </c>
      <c r="AH123" s="251">
        <f>'EV TECNICA'!AA123</f>
        <v>0</v>
      </c>
      <c r="AI123" s="252" t="str">
        <f>+IF(AG123=0,"NO OFERTADO",IF(AH123="NO CUMPLE", NO HABILITA,IF(AG123&lt;=($E123*(1+$D$4)),"HABILITA","NO HABILITA")))</f>
        <v>NO OFERTADO</v>
      </c>
      <c r="AJ123" s="129">
        <f>'PRECIOS UNITARIOS'!O123</f>
        <v>0</v>
      </c>
      <c r="AK123" s="251">
        <f>'EV TECNICA'!AC123</f>
        <v>0</v>
      </c>
      <c r="AL123" s="252" t="str">
        <f>+IF(AJ123=0,"NO OFERTADO",IF(AK123="NO CUMPLE", NO HABILITA,IF(AJ123&lt;=($E123*(1+$D$4)),"HABILITA","NO HABILITA")))</f>
        <v>NO OFERTADO</v>
      </c>
      <c r="AM123" s="129">
        <f>'PRECIOS UNITARIOS'!P123</f>
        <v>18000</v>
      </c>
      <c r="AN123" s="251" t="str">
        <f>'EV TECNICA'!AE123</f>
        <v>CUMPLE</v>
      </c>
      <c r="AO123" s="252" t="str">
        <f>+IF(AM123=0,"NO OFERTADO",IF(AN123="NO CUMPLE", NO HABILITA,IF(AM123&lt;=($E123*(1+$D$4)),"HABILITA","NO HABILITA")))</f>
        <v>HABILITA</v>
      </c>
      <c r="AP123" s="129">
        <f>'PRECIOS UNITARIOS'!Q123</f>
        <v>0</v>
      </c>
      <c r="AQ123" s="251">
        <f>'EV TECNICA'!AG123</f>
        <v>0</v>
      </c>
      <c r="AR123" s="252" t="str">
        <f>+IF(AP123=0,"NO OFERTADO",IF(AQ123="NO CUMPLE", NO HABILITA,IF(AP123&lt;=($E123*(1+$D$4)),"HABILITA","NO HABILITA")))</f>
        <v>NO OFERTADO</v>
      </c>
      <c r="AS123" s="129">
        <f>'PRECIOS UNITARIOS'!R123</f>
        <v>0</v>
      </c>
      <c r="AT123" s="251">
        <f>'EV TECNICA'!AI123</f>
        <v>0</v>
      </c>
      <c r="AU123" s="252" t="str">
        <f>+IF(AS123=0,"NO OFERTADO",IF(AT123="NO CUMPLE", NO HABILITA,IF(AS123&lt;=($E123*(1+$D$4)),"HABILITA","NO HABILITA")))</f>
        <v>NO OFERTADO</v>
      </c>
      <c r="AV123" s="129">
        <f>'PRECIOS UNITARIOS'!S123</f>
        <v>0</v>
      </c>
      <c r="AW123" s="251">
        <f>'EV TECNICA'!AK123</f>
        <v>0</v>
      </c>
      <c r="AX123" s="252" t="str">
        <f>+IF(AV123=0,"NO OFERTADO",IF(AW123="NO CUMPLE", NO HABILITA,IF(AV123&lt;=($E123*(1+$D$4)),"HABILITA","NO HABILITA")))</f>
        <v>NO OFERTADO</v>
      </c>
      <c r="AY123" s="129">
        <f>'PRECIOS UNITARIOS'!T123</f>
        <v>0</v>
      </c>
      <c r="AZ123" s="251">
        <f>'EV TECNICA'!AM123</f>
        <v>0</v>
      </c>
      <c r="BA123" s="252" t="str">
        <f>+IF(AY123=0,"NO OFERTADO",IF(AZ123="NO CUMPLE", NO HABILITA,IF(AY123&lt;=($E123*(1+$D$4)),"HABILITA","NO HABILITA")))</f>
        <v>NO OFERTADO</v>
      </c>
      <c r="BB123" s="129">
        <f>'PRECIOS UNITARIOS'!U123</f>
        <v>0</v>
      </c>
      <c r="BC123" s="251">
        <f>'EV TECNICA'!AO123</f>
        <v>0</v>
      </c>
      <c r="BD123" s="252" t="str">
        <f>+IF(BB123=0,"NO OFERTADO",IF(BC123="NO CUMPLE", NO HABILITA,IF(BB123&lt;=($E123*(1+$D$4)),"HABILITA","NO HABILITA")))</f>
        <v>NO OFERTADO</v>
      </c>
      <c r="BE123" s="129">
        <f>'PRECIOS UNITARIOS'!V123</f>
        <v>0</v>
      </c>
      <c r="BF123" s="251">
        <f>'EV TECNICA'!AQ123</f>
        <v>0</v>
      </c>
      <c r="BG123" s="252" t="str">
        <f>+IF(BE123=0,"NO OFERTADO",IF(BF123="NO CUMPLE", NO HABILITA,IF(BE123&lt;=($E123*(1+$D$4)),"HABILITA","NO HABILITA")))</f>
        <v>NO OFERTADO</v>
      </c>
      <c r="BH123" s="129">
        <f>'PRECIOS UNITARIOS'!W123</f>
        <v>0</v>
      </c>
      <c r="BI123" s="251">
        <f>'EV TECNICA'!AS123</f>
        <v>0</v>
      </c>
      <c r="BJ123" s="252" t="str">
        <f>+IF(BH123=0,"NO OFERTADO",IF(BI123="NO CUMPLE", NO HABILITA,IF(BH123&lt;=($E123*(1+$D$4)),"HABILITA","NO HABILITA")))</f>
        <v>NO OFERTADO</v>
      </c>
      <c r="BK123" s="129">
        <f>'PRECIOS UNITARIOS'!X123</f>
        <v>0</v>
      </c>
      <c r="BL123" s="251">
        <f>'EV TECNICA'!AU123</f>
        <v>0</v>
      </c>
      <c r="BM123" s="252" t="str">
        <f>+IF(BK123=0,"NO OFERTADO",IF(BL123="NO CUMPLE", NO HABILITA,IF(BK123&lt;=($E123*(1+$D$4)),"HABILITA","NO HABILITA")))</f>
        <v>NO OFERTADO</v>
      </c>
      <c r="BN123" s="129">
        <f>'PRECIOS UNITARIOS'!Y123</f>
        <v>0</v>
      </c>
      <c r="BO123" s="251">
        <f>'EV TECNICA'!AW123</f>
        <v>0</v>
      </c>
      <c r="BP123" s="252" t="str">
        <f>+IF(BN123=0,"NO OFERTADO",IF(BO123="NO CUMPLE", NO HABILITA,IF(BN123&lt;=($E123*(1+$D$4)),"HABILITA","NO HABILITA")))</f>
        <v>NO OFERTADO</v>
      </c>
      <c r="BQ123" s="129">
        <f>'PRECIOS UNITARIOS'!Z123</f>
        <v>0</v>
      </c>
      <c r="BR123" s="251">
        <f>'EV TECNICA'!AY123</f>
        <v>0</v>
      </c>
      <c r="BS123" s="252" t="str">
        <f>+IF(BQ123=0,"NO OFERTADO",IF(BR123="NO CUMPLE", NO HABILITA,IF(BQ123&lt;=($E123*(1+$D$4)),"HABILITA","NO HABILITA")))</f>
        <v>NO OFERTADO</v>
      </c>
      <c r="BT123" s="129">
        <f>'PRECIOS UNITARIOS'!AA123</f>
        <v>0</v>
      </c>
      <c r="BU123" s="251">
        <f>'EV TECNICA'!BA123</f>
        <v>0</v>
      </c>
      <c r="BV123" s="252" t="str">
        <f>+IF(BT123=0,"NO OFERTADO",IF(BU123="NO CUMPLE", NO HABILITA,IF(BT123&lt;=($E123*(1+$D$4)),"HABILITA","NO HABILITA")))</f>
        <v>NO OFERTADO</v>
      </c>
      <c r="BW123" s="129">
        <f>'PRECIOS UNITARIOS'!AB123</f>
        <v>0</v>
      </c>
      <c r="BX123" s="251">
        <f>'EV TECNICA'!BC123</f>
        <v>0</v>
      </c>
      <c r="BY123" s="252" t="str">
        <f>+IF(BW123=0,"NO OFERTADO",IF(BX123="NO CUMPLE", NO HABILITA,IF(BW123&lt;=($E123*(1+$D$4)),"HABILITA","NO HABILITA")))</f>
        <v>NO OFERTADO</v>
      </c>
      <c r="BZ123" s="129">
        <f>'PRECIOS UNITARIOS'!AC123</f>
        <v>0</v>
      </c>
      <c r="CA123" s="251">
        <f>'EV TECNICA'!BE123</f>
        <v>0</v>
      </c>
      <c r="CB123" s="252" t="str">
        <f>+IF(BZ123=0,"NO OFERTADO",IF(CA123="NO CUMPLE", NO HABILITA,IF(BZ123&lt;=($E123*(1+$D$4)),"HABILITA","NO HABILITA")))</f>
        <v>NO OFERTADO</v>
      </c>
      <c r="CC123" s="129">
        <f>'PRECIOS UNITARIOS'!AD123</f>
        <v>0</v>
      </c>
      <c r="CD123" s="251">
        <f>'EV TECNICA'!BG123</f>
        <v>0</v>
      </c>
      <c r="CE123" s="252" t="str">
        <f>+IF(CC123=0,"NO OFERTADO",IF(CD123="NO CUMPLE", NO HABILITA,IF(CC123&lt;=($E123*(1+$D$4)),"HABILITA","NO HABILITA")))</f>
        <v>NO OFERTADO</v>
      </c>
      <c r="CF123" s="129">
        <f>'PRECIOS UNITARIOS'!AE123</f>
        <v>0</v>
      </c>
      <c r="CG123" s="251">
        <f>'EV TECNICA'!BI123</f>
        <v>0</v>
      </c>
      <c r="CH123" s="252" t="str">
        <f>+IF(CF123=0,"NO OFERTADO",IF(CG123="NO CUMPLE", NO HABILITA,IF(CF123&lt;=($E123*(1+$D$4)),"HABILITA","NO HABILITA")))</f>
        <v>NO OFERTADO</v>
      </c>
    </row>
    <row r="124" spans="1:86" s="40" customFormat="1" ht="25.5" x14ac:dyDescent="0.2">
      <c r="A124" s="103">
        <v>115</v>
      </c>
      <c r="B124" s="202" t="s">
        <v>209</v>
      </c>
      <c r="C124" s="121" t="s">
        <v>208</v>
      </c>
      <c r="D124" s="146">
        <v>1</v>
      </c>
      <c r="E124" s="25">
        <v>53417.315000000002</v>
      </c>
      <c r="F124" s="129">
        <f>'PRECIOS UNITARIOS'!E124</f>
        <v>0</v>
      </c>
      <c r="G124" s="251">
        <f>'EV TECNICA'!I124</f>
        <v>0</v>
      </c>
      <c r="H124" s="252" t="str">
        <f>+IF(F124=0,"NO OFERTADO",IF(G124="NO CUMPLE", NO HABILITA,IF(F124&lt;=($E124*(1+$D$4)),"HABILITA","NO HABILITA")))</f>
        <v>NO OFERTADO</v>
      </c>
      <c r="I124" s="129">
        <f>'PRECIOS UNITARIOS'!F124</f>
        <v>0</v>
      </c>
      <c r="J124" s="251">
        <f>'EV TECNICA'!K124</f>
        <v>0</v>
      </c>
      <c r="K124" s="252" t="str">
        <f>+IF(I124=0,"NO OFERTADO",IF(J124="NO CUMPLE", NO HABILITA,IF(I124&lt;=($E124*(1+$D$4)),"HABILITA","NO HABILITA")))</f>
        <v>NO OFERTADO</v>
      </c>
      <c r="L124" s="129">
        <f>'PRECIOS UNITARIOS'!G124</f>
        <v>0</v>
      </c>
      <c r="M124" s="251">
        <f>'EV TECNICA'!M124</f>
        <v>0</v>
      </c>
      <c r="N124" s="252" t="str">
        <f>+IF(L124=0,"NO OFERTADO",IF(M124="NO CUMPLE", NO HABILITA,IF(L124&lt;=($E124*(1+$D$4)),"HABILITA","NO HABILITA")))</f>
        <v>NO OFERTADO</v>
      </c>
      <c r="O124" s="129">
        <f>'PRECIOS UNITARIOS'!H124</f>
        <v>0</v>
      </c>
      <c r="P124" s="251" t="str">
        <f>'EV TECNICA'!O124</f>
        <v>NO CUMPLE</v>
      </c>
      <c r="Q124" s="252" t="s">
        <v>606</v>
      </c>
      <c r="R124" s="129">
        <f>'PRECIOS UNITARIOS'!I124</f>
        <v>0</v>
      </c>
      <c r="S124" s="251">
        <f>'EV TECNICA'!Q124</f>
        <v>0</v>
      </c>
      <c r="T124" s="252" t="str">
        <f>+IF(R124=0,"NO OFERTADO",IF(S124="NO CUMPLE", NO HABILITA,IF(R124&lt;=($E124*(1+$D$4)),"HABILITA","NO HABILITA")))</f>
        <v>NO OFERTADO</v>
      </c>
      <c r="U124" s="129">
        <f>'PRECIOS UNITARIOS'!J124</f>
        <v>0</v>
      </c>
      <c r="V124" s="251">
        <f>'EV TECNICA'!S124</f>
        <v>0</v>
      </c>
      <c r="W124" s="252" t="str">
        <f>+IF(U124=0,"NO OFERTADO",IF(V124="NO CUMPLE", NO HABILITA,IF(U124&lt;=($E124*(1+$D$4)),"HABILITA","NO HABILITA")))</f>
        <v>NO OFERTADO</v>
      </c>
      <c r="X124" s="129">
        <f>'PRECIOS UNITARIOS'!K124</f>
        <v>0</v>
      </c>
      <c r="Y124" s="251">
        <f>'EV TECNICA'!U124</f>
        <v>0</v>
      </c>
      <c r="Z124" s="252" t="str">
        <f>+IF(X124=0,"NO OFERTADO",IF(Y124="NO CUMPLE", NO HABILITA,IF(X124&lt;=($E124*(1+$D$4)),"HABILITA","NO HABILITA")))</f>
        <v>NO OFERTADO</v>
      </c>
      <c r="AA124" s="129">
        <f>'PRECIOS UNITARIOS'!L124</f>
        <v>0</v>
      </c>
      <c r="AB124" s="251">
        <f>'EV TECNICA'!W124</f>
        <v>0</v>
      </c>
      <c r="AC124" s="252" t="str">
        <f>+IF(AA124=0,"NO OFERTADO",IF(AB124="NO CUMPLE", NO HABILITA,IF(AA124&lt;=($E124*(1+$D$4)),"HABILITA","NO HABILITA")))</f>
        <v>NO OFERTADO</v>
      </c>
      <c r="AD124" s="129">
        <f>'PRECIOS UNITARIOS'!M124</f>
        <v>0</v>
      </c>
      <c r="AE124" s="251">
        <f>'EV TECNICA'!Y124</f>
        <v>0</v>
      </c>
      <c r="AF124" s="252" t="str">
        <f>+IF(AD124=0,"NO OFERTADO",IF(AE124="NO CUMPLE", NO HABILITA,IF(AD124&lt;=($E124*(1+$D$4)),"HABILITA","NO HABILITA")))</f>
        <v>NO OFERTADO</v>
      </c>
      <c r="AG124" s="129">
        <f>'PRECIOS UNITARIOS'!N124</f>
        <v>0</v>
      </c>
      <c r="AH124" s="251">
        <f>'EV TECNICA'!AA124</f>
        <v>0</v>
      </c>
      <c r="AI124" s="252" t="str">
        <f>+IF(AG124=0,"NO OFERTADO",IF(AH124="NO CUMPLE", NO HABILITA,IF(AG124&lt;=($E124*(1+$D$4)),"HABILITA","NO HABILITA")))</f>
        <v>NO OFERTADO</v>
      </c>
      <c r="AJ124" s="129">
        <f>'PRECIOS UNITARIOS'!O124</f>
        <v>0</v>
      </c>
      <c r="AK124" s="251">
        <f>'EV TECNICA'!AC124</f>
        <v>0</v>
      </c>
      <c r="AL124" s="252" t="str">
        <f>+IF(AJ124=0,"NO OFERTADO",IF(AK124="NO CUMPLE", NO HABILITA,IF(AJ124&lt;=($E124*(1+$D$4)),"HABILITA","NO HABILITA")))</f>
        <v>NO OFERTADO</v>
      </c>
      <c r="AM124" s="129">
        <f>'PRECIOS UNITARIOS'!P124</f>
        <v>0</v>
      </c>
      <c r="AN124" s="251">
        <f>'EV TECNICA'!AE124</f>
        <v>0</v>
      </c>
      <c r="AO124" s="252" t="str">
        <f>+IF(AM124=0,"NO OFERTADO",IF(AN124="NO CUMPLE", NO HABILITA,IF(AM124&lt;=($E124*(1+$D$4)),"HABILITA","NO HABILITA")))</f>
        <v>NO OFERTADO</v>
      </c>
      <c r="AP124" s="129">
        <f>'PRECIOS UNITARIOS'!Q124</f>
        <v>0</v>
      </c>
      <c r="AQ124" s="251" t="str">
        <f>'EV TECNICA'!AG124</f>
        <v>NO CUMPLE</v>
      </c>
      <c r="AR124" s="252" t="s">
        <v>606</v>
      </c>
      <c r="AS124" s="129">
        <f>'PRECIOS UNITARIOS'!R124</f>
        <v>0</v>
      </c>
      <c r="AT124" s="251">
        <f>'EV TECNICA'!AI124</f>
        <v>0</v>
      </c>
      <c r="AU124" s="252" t="str">
        <f>+IF(AS124=0,"NO OFERTADO",IF(AT124="NO CUMPLE", NO HABILITA,IF(AS124&lt;=($E124*(1+$D$4)),"HABILITA","NO HABILITA")))</f>
        <v>NO OFERTADO</v>
      </c>
      <c r="AV124" s="129">
        <f>'PRECIOS UNITARIOS'!S124</f>
        <v>0</v>
      </c>
      <c r="AW124" s="251">
        <f>'EV TECNICA'!AK124</f>
        <v>0</v>
      </c>
      <c r="AX124" s="252" t="str">
        <f>+IF(AV124=0,"NO OFERTADO",IF(AW124="NO CUMPLE", NO HABILITA,IF(AV124&lt;=($E124*(1+$D$4)),"HABILITA","NO HABILITA")))</f>
        <v>NO OFERTADO</v>
      </c>
      <c r="AY124" s="129">
        <f>'PRECIOS UNITARIOS'!T124</f>
        <v>0</v>
      </c>
      <c r="AZ124" s="251">
        <f>'EV TECNICA'!AM124</f>
        <v>0</v>
      </c>
      <c r="BA124" s="252" t="str">
        <f>+IF(AY124=0,"NO OFERTADO",IF(AZ124="NO CUMPLE", NO HABILITA,IF(AY124&lt;=($E124*(1+$D$4)),"HABILITA","NO HABILITA")))</f>
        <v>NO OFERTADO</v>
      </c>
      <c r="BB124" s="129">
        <f>'PRECIOS UNITARIOS'!U124</f>
        <v>0</v>
      </c>
      <c r="BC124" s="251">
        <f>'EV TECNICA'!AO124</f>
        <v>0</v>
      </c>
      <c r="BD124" s="252" t="str">
        <f>+IF(BB124=0,"NO OFERTADO",IF(BC124="NO CUMPLE", NO HABILITA,IF(BB124&lt;=($E124*(1+$D$4)),"HABILITA","NO HABILITA")))</f>
        <v>NO OFERTADO</v>
      </c>
      <c r="BE124" s="129">
        <f>'PRECIOS UNITARIOS'!V124</f>
        <v>0</v>
      </c>
      <c r="BF124" s="251">
        <f>'EV TECNICA'!AQ124</f>
        <v>0</v>
      </c>
      <c r="BG124" s="252" t="str">
        <f>+IF(BE124=0,"NO OFERTADO",IF(BF124="NO CUMPLE", NO HABILITA,IF(BE124&lt;=($E124*(1+$D$4)),"HABILITA","NO HABILITA")))</f>
        <v>NO OFERTADO</v>
      </c>
      <c r="BH124" s="129">
        <f>'PRECIOS UNITARIOS'!W124</f>
        <v>0</v>
      </c>
      <c r="BI124" s="251">
        <f>'EV TECNICA'!AS124</f>
        <v>0</v>
      </c>
      <c r="BJ124" s="252" t="str">
        <f>+IF(BH124=0,"NO OFERTADO",IF(BI124="NO CUMPLE", NO HABILITA,IF(BH124&lt;=($E124*(1+$D$4)),"HABILITA","NO HABILITA")))</f>
        <v>NO OFERTADO</v>
      </c>
      <c r="BK124" s="129">
        <f>'PRECIOS UNITARIOS'!X124</f>
        <v>0</v>
      </c>
      <c r="BL124" s="251">
        <f>'EV TECNICA'!AU124</f>
        <v>0</v>
      </c>
      <c r="BM124" s="252" t="str">
        <f>+IF(BK124=0,"NO OFERTADO",IF(BL124="NO CUMPLE", NO HABILITA,IF(BK124&lt;=($E124*(1+$D$4)),"HABILITA","NO HABILITA")))</f>
        <v>NO OFERTADO</v>
      </c>
      <c r="BN124" s="129">
        <f>'PRECIOS UNITARIOS'!Y124</f>
        <v>0</v>
      </c>
      <c r="BO124" s="251">
        <f>'EV TECNICA'!AW124</f>
        <v>0</v>
      </c>
      <c r="BP124" s="252" t="str">
        <f>+IF(BN124=0,"NO OFERTADO",IF(BO124="NO CUMPLE", NO HABILITA,IF(BN124&lt;=($E124*(1+$D$4)),"HABILITA","NO HABILITA")))</f>
        <v>NO OFERTADO</v>
      </c>
      <c r="BQ124" s="129">
        <f>'PRECIOS UNITARIOS'!Z124</f>
        <v>0</v>
      </c>
      <c r="BR124" s="251" t="str">
        <f>'EV TECNICA'!AY124</f>
        <v>NO CUMPLE</v>
      </c>
      <c r="BS124" s="252" t="s">
        <v>606</v>
      </c>
      <c r="BT124" s="129">
        <f>'PRECIOS UNITARIOS'!AA124</f>
        <v>0</v>
      </c>
      <c r="BU124" s="251">
        <f>'EV TECNICA'!BA124</f>
        <v>0</v>
      </c>
      <c r="BV124" s="252" t="str">
        <f>+IF(BT124=0,"NO OFERTADO",IF(BU124="NO CUMPLE", NO HABILITA,IF(BT124&lt;=($E124*(1+$D$4)),"HABILITA","NO HABILITA")))</f>
        <v>NO OFERTADO</v>
      </c>
      <c r="BW124" s="129">
        <f>'PRECIOS UNITARIOS'!AB124</f>
        <v>0</v>
      </c>
      <c r="BX124" s="251">
        <f>'EV TECNICA'!BC124</f>
        <v>0</v>
      </c>
      <c r="BY124" s="252" t="str">
        <f>+IF(BW124=0,"NO OFERTADO",IF(BX124="NO CUMPLE", NO HABILITA,IF(BW124&lt;=($E124*(1+$D$4)),"HABILITA","NO HABILITA")))</f>
        <v>NO OFERTADO</v>
      </c>
      <c r="BZ124" s="129">
        <f>'PRECIOS UNITARIOS'!AC124</f>
        <v>0</v>
      </c>
      <c r="CA124" s="251">
        <f>'EV TECNICA'!BE124</f>
        <v>0</v>
      </c>
      <c r="CB124" s="252" t="str">
        <f>+IF(BZ124=0,"NO OFERTADO",IF(CA124="NO CUMPLE", NO HABILITA,IF(BZ124&lt;=($E124*(1+$D$4)),"HABILITA","NO HABILITA")))</f>
        <v>NO OFERTADO</v>
      </c>
      <c r="CC124" s="129">
        <f>'PRECIOS UNITARIOS'!AD124</f>
        <v>0</v>
      </c>
      <c r="CD124" s="251">
        <f>'EV TECNICA'!BG124</f>
        <v>0</v>
      </c>
      <c r="CE124" s="252" t="str">
        <f>+IF(CC124=0,"NO OFERTADO",IF(CD124="NO CUMPLE", NO HABILITA,IF(CC124&lt;=($E124*(1+$D$4)),"HABILITA","NO HABILITA")))</f>
        <v>NO OFERTADO</v>
      </c>
      <c r="CF124" s="129">
        <f>'PRECIOS UNITARIOS'!AE124</f>
        <v>0</v>
      </c>
      <c r="CG124" s="251">
        <f>'EV TECNICA'!BI124</f>
        <v>0</v>
      </c>
      <c r="CH124" s="252" t="str">
        <f>+IF(CF124=0,"NO OFERTADO",IF(CG124="NO CUMPLE", NO HABILITA,IF(CF124&lt;=($E124*(1+$D$4)),"HABILITA","NO HABILITA")))</f>
        <v>NO OFERTADO</v>
      </c>
    </row>
    <row r="125" spans="1:86" s="40" customFormat="1" ht="25.5" x14ac:dyDescent="0.2">
      <c r="A125" s="103">
        <v>116</v>
      </c>
      <c r="B125" s="202" t="s">
        <v>210</v>
      </c>
      <c r="C125" s="121" t="s">
        <v>211</v>
      </c>
      <c r="D125" s="146">
        <v>1</v>
      </c>
      <c r="E125" s="25">
        <v>4635.05</v>
      </c>
      <c r="F125" s="129">
        <f>'PRECIOS UNITARIOS'!E125</f>
        <v>0</v>
      </c>
      <c r="G125" s="251">
        <f>'EV TECNICA'!I125</f>
        <v>0</v>
      </c>
      <c r="H125" s="252" t="str">
        <f>+IF(F125=0,"NO OFERTADO",IF(G125="NO CUMPLE", NO HABILITA,IF(F125&lt;=($E125*(1+$D$4)),"HABILITA","NO HABILITA")))</f>
        <v>NO OFERTADO</v>
      </c>
      <c r="I125" s="129">
        <f>'PRECIOS UNITARIOS'!F125</f>
        <v>0</v>
      </c>
      <c r="J125" s="251">
        <f>'EV TECNICA'!K125</f>
        <v>0</v>
      </c>
      <c r="K125" s="252" t="str">
        <f>+IF(I125=0,"NO OFERTADO",IF(J125="NO CUMPLE", NO HABILITA,IF(I125&lt;=($E125*(1+$D$4)),"HABILITA","NO HABILITA")))</f>
        <v>NO OFERTADO</v>
      </c>
      <c r="L125" s="129">
        <f>'PRECIOS UNITARIOS'!G125</f>
        <v>0</v>
      </c>
      <c r="M125" s="251">
        <f>'EV TECNICA'!M125</f>
        <v>0</v>
      </c>
      <c r="N125" s="252" t="str">
        <f>+IF(L125=0,"NO OFERTADO",IF(M125="NO CUMPLE", NO HABILITA,IF(L125&lt;=($E125*(1+$D$4)),"HABILITA","NO HABILITA")))</f>
        <v>NO OFERTADO</v>
      </c>
      <c r="O125" s="129">
        <f>'PRECIOS UNITARIOS'!H125</f>
        <v>0</v>
      </c>
      <c r="P125" s="251">
        <f>'EV TECNICA'!O125</f>
        <v>0</v>
      </c>
      <c r="Q125" s="252" t="str">
        <f>+IF(O125=0,"NO OFERTADO",IF(P125="NO CUMPLE", NO HABILITA,IF(O125&lt;=($E125*(1+$D$4)),"HABILITA","NO HABILITA")))</f>
        <v>NO OFERTADO</v>
      </c>
      <c r="R125" s="129">
        <f>'PRECIOS UNITARIOS'!I125</f>
        <v>0</v>
      </c>
      <c r="S125" s="251">
        <f>'EV TECNICA'!Q125</f>
        <v>0</v>
      </c>
      <c r="T125" s="252" t="str">
        <f>+IF(R125=0,"NO OFERTADO",IF(S125="NO CUMPLE", NO HABILITA,IF(R125&lt;=($E125*(1+$D$4)),"HABILITA","NO HABILITA")))</f>
        <v>NO OFERTADO</v>
      </c>
      <c r="U125" s="129">
        <f>'PRECIOS UNITARIOS'!J125</f>
        <v>0</v>
      </c>
      <c r="V125" s="251">
        <f>'EV TECNICA'!S125</f>
        <v>0</v>
      </c>
      <c r="W125" s="252" t="str">
        <f>+IF(U125=0,"NO OFERTADO",IF(V125="NO CUMPLE", NO HABILITA,IF(U125&lt;=($E125*(1+$D$4)),"HABILITA","NO HABILITA")))</f>
        <v>NO OFERTADO</v>
      </c>
      <c r="X125" s="129">
        <f>'PRECIOS UNITARIOS'!K125</f>
        <v>4425.6099999999997</v>
      </c>
      <c r="Y125" s="251" t="str">
        <f>'EV TECNICA'!U125</f>
        <v>CUMPLE</v>
      </c>
      <c r="Z125" s="252" t="str">
        <f>+IF(X125=0,"NO OFERTADO",IF(Y125="NO CUMPLE", NO HABILITA,IF(X125&lt;=($E125*(1+$D$4)),"HABILITA","NO HABILITA")))</f>
        <v>HABILITA</v>
      </c>
      <c r="AA125" s="129">
        <f>'PRECIOS UNITARIOS'!L125</f>
        <v>0</v>
      </c>
      <c r="AB125" s="251">
        <f>'EV TECNICA'!W125</f>
        <v>0</v>
      </c>
      <c r="AC125" s="252" t="str">
        <f>+IF(AA125=0,"NO OFERTADO",IF(AB125="NO CUMPLE", NO HABILITA,IF(AA125&lt;=($E125*(1+$D$4)),"HABILITA","NO HABILITA")))</f>
        <v>NO OFERTADO</v>
      </c>
      <c r="AD125" s="129">
        <f>'PRECIOS UNITARIOS'!M125</f>
        <v>5125.33</v>
      </c>
      <c r="AE125" s="251" t="str">
        <f>'EV TECNICA'!Y125</f>
        <v xml:space="preserve">CUMPLE </v>
      </c>
      <c r="AF125" s="252" t="str">
        <f>+IF(AD125=0,"NO OFERTADO",IF(AE125="NO CUMPLE", NO HABILITA,IF(AD125&lt;=($E125*(1+$D$4)),"HABILITA","NO HABILITA")))</f>
        <v>HABILITA</v>
      </c>
      <c r="AG125" s="129">
        <f>'PRECIOS UNITARIOS'!N125</f>
        <v>0</v>
      </c>
      <c r="AH125" s="251">
        <f>'EV TECNICA'!AA125</f>
        <v>0</v>
      </c>
      <c r="AI125" s="252" t="str">
        <f>+IF(AG125=0,"NO OFERTADO",IF(AH125="NO CUMPLE", NO HABILITA,IF(AG125&lt;=($E125*(1+$D$4)),"HABILITA","NO HABILITA")))</f>
        <v>NO OFERTADO</v>
      </c>
      <c r="AJ125" s="129">
        <f>'PRECIOS UNITARIOS'!O125</f>
        <v>0</v>
      </c>
      <c r="AK125" s="251">
        <f>'EV TECNICA'!AC125</f>
        <v>0</v>
      </c>
      <c r="AL125" s="252" t="str">
        <f>+IF(AJ125=0,"NO OFERTADO",IF(AK125="NO CUMPLE", NO HABILITA,IF(AJ125&lt;=($E125*(1+$D$4)),"HABILITA","NO HABILITA")))</f>
        <v>NO OFERTADO</v>
      </c>
      <c r="AM125" s="129">
        <f>'PRECIOS UNITARIOS'!P125</f>
        <v>0</v>
      </c>
      <c r="AN125" s="251">
        <f>'EV TECNICA'!AE125</f>
        <v>0</v>
      </c>
      <c r="AO125" s="252" t="str">
        <f>+IF(AM125=0,"NO OFERTADO",IF(AN125="NO CUMPLE", NO HABILITA,IF(AM125&lt;=($E125*(1+$D$4)),"HABILITA","NO HABILITA")))</f>
        <v>NO OFERTADO</v>
      </c>
      <c r="AP125" s="129">
        <f>'PRECIOS UNITARIOS'!Q125</f>
        <v>0</v>
      </c>
      <c r="AQ125" s="251">
        <f>'EV TECNICA'!AG125</f>
        <v>0</v>
      </c>
      <c r="AR125" s="252" t="str">
        <f>+IF(AP125=0,"NO OFERTADO",IF(AQ125="NO CUMPLE", NO HABILITA,IF(AP125&lt;=($E125*(1+$D$4)),"HABILITA","NO HABILITA")))</f>
        <v>NO OFERTADO</v>
      </c>
      <c r="AS125" s="129">
        <f>'PRECIOS UNITARIOS'!R125</f>
        <v>0</v>
      </c>
      <c r="AT125" s="251">
        <f>'EV TECNICA'!AI125</f>
        <v>0</v>
      </c>
      <c r="AU125" s="252" t="str">
        <f>+IF(AS125=0,"NO OFERTADO",IF(AT125="NO CUMPLE", NO HABILITA,IF(AS125&lt;=($E125*(1+$D$4)),"HABILITA","NO HABILITA")))</f>
        <v>NO OFERTADO</v>
      </c>
      <c r="AV125" s="129">
        <f>'PRECIOS UNITARIOS'!S125</f>
        <v>0</v>
      </c>
      <c r="AW125" s="251">
        <f>'EV TECNICA'!AK125</f>
        <v>0</v>
      </c>
      <c r="AX125" s="252" t="str">
        <f>+IF(AV125=0,"NO OFERTADO",IF(AW125="NO CUMPLE", NO HABILITA,IF(AV125&lt;=($E125*(1+$D$4)),"HABILITA","NO HABILITA")))</f>
        <v>NO OFERTADO</v>
      </c>
      <c r="AY125" s="129">
        <f>'PRECIOS UNITARIOS'!T125</f>
        <v>0</v>
      </c>
      <c r="AZ125" s="251">
        <f>'EV TECNICA'!AM125</f>
        <v>0</v>
      </c>
      <c r="BA125" s="252" t="str">
        <f>+IF(AY125=0,"NO OFERTADO",IF(AZ125="NO CUMPLE", NO HABILITA,IF(AY125&lt;=($E125*(1+$D$4)),"HABILITA","NO HABILITA")))</f>
        <v>NO OFERTADO</v>
      </c>
      <c r="BB125" s="129">
        <f>'PRECIOS UNITARIOS'!U125</f>
        <v>4631.4799999999996</v>
      </c>
      <c r="BC125" s="251" t="str">
        <f>'EV TECNICA'!AO125</f>
        <v>CUMPLE</v>
      </c>
      <c r="BD125" s="252" t="str">
        <f>+IF(BB125=0,"NO OFERTADO",IF(BC125="NO CUMPLE", NO HABILITA,IF(BB125&lt;=($E125*(1+$D$4)),"HABILITA","NO HABILITA")))</f>
        <v>HABILITA</v>
      </c>
      <c r="BE125" s="129">
        <f>'PRECIOS UNITARIOS'!V125</f>
        <v>0</v>
      </c>
      <c r="BF125" s="251">
        <f>'EV TECNICA'!AQ125</f>
        <v>0</v>
      </c>
      <c r="BG125" s="252" t="str">
        <f>+IF(BE125=0,"NO OFERTADO",IF(BF125="NO CUMPLE", NO HABILITA,IF(BE125&lt;=($E125*(1+$D$4)),"HABILITA","NO HABILITA")))</f>
        <v>NO OFERTADO</v>
      </c>
      <c r="BH125" s="129">
        <f>'PRECIOS UNITARIOS'!W125</f>
        <v>0</v>
      </c>
      <c r="BI125" s="251">
        <f>'EV TECNICA'!AS125</f>
        <v>0</v>
      </c>
      <c r="BJ125" s="252" t="str">
        <f>+IF(BH125=0,"NO OFERTADO",IF(BI125="NO CUMPLE", NO HABILITA,IF(BH125&lt;=($E125*(1+$D$4)),"HABILITA","NO HABILITA")))</f>
        <v>NO OFERTADO</v>
      </c>
      <c r="BK125" s="129">
        <f>'PRECIOS UNITARIOS'!X125</f>
        <v>0</v>
      </c>
      <c r="BL125" s="251">
        <f>'EV TECNICA'!AU125</f>
        <v>0</v>
      </c>
      <c r="BM125" s="252" t="str">
        <f>+IF(BK125=0,"NO OFERTADO",IF(BL125="NO CUMPLE", NO HABILITA,IF(BK125&lt;=($E125*(1+$D$4)),"HABILITA","NO HABILITA")))</f>
        <v>NO OFERTADO</v>
      </c>
      <c r="BN125" s="129">
        <f>'PRECIOS UNITARIOS'!Y125</f>
        <v>4498.2</v>
      </c>
      <c r="BO125" s="251" t="str">
        <f>'EV TECNICA'!AW125</f>
        <v>CUMPLE</v>
      </c>
      <c r="BP125" s="252" t="str">
        <f>+IF(BN125=0,"NO OFERTADO",IF(BO125="NO CUMPLE", NO HABILITA,IF(BN125&lt;=($E125*(1+$D$4)),"HABILITA","NO HABILITA")))</f>
        <v>HABILITA</v>
      </c>
      <c r="BQ125" s="129">
        <f>'PRECIOS UNITARIOS'!Z125</f>
        <v>5125.33</v>
      </c>
      <c r="BR125" s="251" t="str">
        <f>'EV TECNICA'!AY125</f>
        <v>CUMPLE</v>
      </c>
      <c r="BS125" s="252" t="str">
        <f>+IF(BQ125=0,"NO OFERTADO",IF(BR125="NO CUMPLE", NO HABILITA,IF(BQ125&lt;=($E125*(1+$D$4)),"HABILITA","NO HABILITA")))</f>
        <v>HABILITA</v>
      </c>
      <c r="BT125" s="129">
        <f>'PRECIOS UNITARIOS'!AA125</f>
        <v>0</v>
      </c>
      <c r="BU125" s="251">
        <f>'EV TECNICA'!BA125</f>
        <v>0</v>
      </c>
      <c r="BV125" s="252" t="str">
        <f>+IF(BT125=0,"NO OFERTADO",IF(BU125="NO CUMPLE", NO HABILITA,IF(BT125&lt;=($E125*(1+$D$4)),"HABILITA","NO HABILITA")))</f>
        <v>NO OFERTADO</v>
      </c>
      <c r="BW125" s="129">
        <f>'PRECIOS UNITARIOS'!AB125</f>
        <v>0</v>
      </c>
      <c r="BX125" s="251">
        <f>'EV TECNICA'!BC125</f>
        <v>0</v>
      </c>
      <c r="BY125" s="252" t="str">
        <f>+IF(BW125=0,"NO OFERTADO",IF(BX125="NO CUMPLE", NO HABILITA,IF(BW125&lt;=($E125*(1+$D$4)),"HABILITA","NO HABILITA")))</f>
        <v>NO OFERTADO</v>
      </c>
      <c r="BZ125" s="129">
        <f>'PRECIOS UNITARIOS'!AC125</f>
        <v>0</v>
      </c>
      <c r="CA125" s="251">
        <f>'EV TECNICA'!BE125</f>
        <v>0</v>
      </c>
      <c r="CB125" s="252" t="str">
        <f>+IF(BZ125=0,"NO OFERTADO",IF(CA125="NO CUMPLE", NO HABILITA,IF(BZ125&lt;=($E125*(1+$D$4)),"HABILITA","NO HABILITA")))</f>
        <v>NO OFERTADO</v>
      </c>
      <c r="CC125" s="129">
        <f>'PRECIOS UNITARIOS'!AD125</f>
        <v>0</v>
      </c>
      <c r="CD125" s="251">
        <f>'EV TECNICA'!BG125</f>
        <v>0</v>
      </c>
      <c r="CE125" s="252" t="str">
        <f>+IF(CC125=0,"NO OFERTADO",IF(CD125="NO CUMPLE", NO HABILITA,IF(CC125&lt;=($E125*(1+$D$4)),"HABILITA","NO HABILITA")))</f>
        <v>NO OFERTADO</v>
      </c>
      <c r="CF125" s="129">
        <f>'PRECIOS UNITARIOS'!AE125</f>
        <v>0</v>
      </c>
      <c r="CG125" s="251">
        <f>'EV TECNICA'!BI125</f>
        <v>0</v>
      </c>
      <c r="CH125" s="252" t="str">
        <f>+IF(CF125=0,"NO OFERTADO",IF(CG125="NO CUMPLE", NO HABILITA,IF(CF125&lt;=($E125*(1+$D$4)),"HABILITA","NO HABILITA")))</f>
        <v>NO OFERTADO</v>
      </c>
    </row>
    <row r="126" spans="1:86" s="40" customFormat="1" ht="51" x14ac:dyDescent="0.2">
      <c r="A126" s="103">
        <v>117</v>
      </c>
      <c r="B126" s="202" t="s">
        <v>212</v>
      </c>
      <c r="C126" s="121" t="s">
        <v>213</v>
      </c>
      <c r="D126" s="146">
        <v>1</v>
      </c>
      <c r="E126" s="25">
        <v>65921.994222000008</v>
      </c>
      <c r="F126" s="129">
        <f>'PRECIOS UNITARIOS'!E126</f>
        <v>0</v>
      </c>
      <c r="G126" s="251">
        <f>'EV TECNICA'!I126</f>
        <v>0</v>
      </c>
      <c r="H126" s="252" t="str">
        <f>+IF(F126=0,"NO OFERTADO",IF(G126="NO CUMPLE", NO HABILITA,IF(F126&lt;=($E126*(1+$D$4)),"HABILITA","NO HABILITA")))</f>
        <v>NO OFERTADO</v>
      </c>
      <c r="I126" s="129">
        <f>'PRECIOS UNITARIOS'!F126</f>
        <v>0</v>
      </c>
      <c r="J126" s="251">
        <f>'EV TECNICA'!K126</f>
        <v>0</v>
      </c>
      <c r="K126" s="252" t="str">
        <f>+IF(I126=0,"NO OFERTADO",IF(J126="NO CUMPLE", NO HABILITA,IF(I126&lt;=($E126*(1+$D$4)),"HABILITA","NO HABILITA")))</f>
        <v>NO OFERTADO</v>
      </c>
      <c r="L126" s="129">
        <f>'PRECIOS UNITARIOS'!G126</f>
        <v>0</v>
      </c>
      <c r="M126" s="251">
        <f>'EV TECNICA'!M126</f>
        <v>0</v>
      </c>
      <c r="N126" s="252" t="str">
        <f>+IF(L126=0,"NO OFERTADO",IF(M126="NO CUMPLE", NO HABILITA,IF(L126&lt;=($E126*(1+$D$4)),"HABILITA","NO HABILITA")))</f>
        <v>NO OFERTADO</v>
      </c>
      <c r="O126" s="129">
        <f>'PRECIOS UNITARIOS'!H126</f>
        <v>0</v>
      </c>
      <c r="P126" s="251">
        <f>'EV TECNICA'!O126</f>
        <v>0</v>
      </c>
      <c r="Q126" s="252" t="str">
        <f>+IF(O126=0,"NO OFERTADO",IF(P126="NO CUMPLE", NO HABILITA,IF(O126&lt;=($E126*(1+$D$4)),"HABILITA","NO HABILITA")))</f>
        <v>NO OFERTADO</v>
      </c>
      <c r="R126" s="129">
        <f>'PRECIOS UNITARIOS'!I126</f>
        <v>0</v>
      </c>
      <c r="S126" s="251">
        <f>'EV TECNICA'!Q126</f>
        <v>0</v>
      </c>
      <c r="T126" s="252" t="str">
        <f>+IF(R126=0,"NO OFERTADO",IF(S126="NO CUMPLE", NO HABILITA,IF(R126&lt;=($E126*(1+$D$4)),"HABILITA","NO HABILITA")))</f>
        <v>NO OFERTADO</v>
      </c>
      <c r="U126" s="129">
        <f>'PRECIOS UNITARIOS'!J126</f>
        <v>0</v>
      </c>
      <c r="V126" s="251">
        <f>'EV TECNICA'!S126</f>
        <v>0</v>
      </c>
      <c r="W126" s="252" t="str">
        <f>+IF(U126=0,"NO OFERTADO",IF(V126="NO CUMPLE", NO HABILITA,IF(U126&lt;=($E126*(1+$D$4)),"HABILITA","NO HABILITA")))</f>
        <v>NO OFERTADO</v>
      </c>
      <c r="X126" s="129">
        <f>'PRECIOS UNITARIOS'!K126</f>
        <v>0</v>
      </c>
      <c r="Y126" s="251">
        <f>'EV TECNICA'!U126</f>
        <v>0</v>
      </c>
      <c r="Z126" s="252" t="str">
        <f>+IF(X126=0,"NO OFERTADO",IF(Y126="NO CUMPLE", NO HABILITA,IF(X126&lt;=($E126*(1+$D$4)),"HABILITA","NO HABILITA")))</f>
        <v>NO OFERTADO</v>
      </c>
      <c r="AA126" s="129">
        <f>'PRECIOS UNITARIOS'!L126</f>
        <v>0</v>
      </c>
      <c r="AB126" s="251">
        <f>'EV TECNICA'!W126</f>
        <v>0</v>
      </c>
      <c r="AC126" s="252" t="str">
        <f>+IF(AA126=0,"NO OFERTADO",IF(AB126="NO CUMPLE", NO HABILITA,IF(AA126&lt;=($E126*(1+$D$4)),"HABILITA","NO HABILITA")))</f>
        <v>NO OFERTADO</v>
      </c>
      <c r="AD126" s="129">
        <f>'PRECIOS UNITARIOS'!M126</f>
        <v>77392</v>
      </c>
      <c r="AE126" s="251" t="str">
        <f>'EV TECNICA'!Y126</f>
        <v>CUMPLE</v>
      </c>
      <c r="AF126" s="252" t="str">
        <f>+IF(AD126=0,"NO OFERTADO",IF(AE126="NO CUMPLE", NO HABILITA,IF(AD126&lt;=($E126*(1+$D$4)),"HABILITA","NO HABILITA")))</f>
        <v>HABILITA</v>
      </c>
      <c r="AG126" s="129">
        <f>'PRECIOS UNITARIOS'!N126</f>
        <v>0</v>
      </c>
      <c r="AH126" s="251">
        <f>'EV TECNICA'!AA126</f>
        <v>0</v>
      </c>
      <c r="AI126" s="252" t="str">
        <f>+IF(AG126=0,"NO OFERTADO",IF(AH126="NO CUMPLE", NO HABILITA,IF(AG126&lt;=($E126*(1+$D$4)),"HABILITA","NO HABILITA")))</f>
        <v>NO OFERTADO</v>
      </c>
      <c r="AJ126" s="129">
        <f>'PRECIOS UNITARIOS'!O126</f>
        <v>0</v>
      </c>
      <c r="AK126" s="251">
        <f>'EV TECNICA'!AC126</f>
        <v>0</v>
      </c>
      <c r="AL126" s="252" t="str">
        <f>+IF(AJ126=0,"NO OFERTADO",IF(AK126="NO CUMPLE", NO HABILITA,IF(AJ126&lt;=($E126*(1+$D$4)),"HABILITA","NO HABILITA")))</f>
        <v>NO OFERTADO</v>
      </c>
      <c r="AM126" s="129">
        <f>'PRECIOS UNITARIOS'!P126</f>
        <v>0</v>
      </c>
      <c r="AN126" s="251">
        <f>'EV TECNICA'!AE126</f>
        <v>0</v>
      </c>
      <c r="AO126" s="252" t="str">
        <f>+IF(AM126=0,"NO OFERTADO",IF(AN126="NO CUMPLE", NO HABILITA,IF(AM126&lt;=($E126*(1+$D$4)),"HABILITA","NO HABILITA")))</f>
        <v>NO OFERTADO</v>
      </c>
      <c r="AP126" s="129">
        <f>'PRECIOS UNITARIOS'!Q126</f>
        <v>0</v>
      </c>
      <c r="AQ126" s="251">
        <f>'EV TECNICA'!AG126</f>
        <v>0</v>
      </c>
      <c r="AR126" s="252" t="str">
        <f>+IF(AP126=0,"NO OFERTADO",IF(AQ126="NO CUMPLE", NO HABILITA,IF(AP126&lt;=($E126*(1+$D$4)),"HABILITA","NO HABILITA")))</f>
        <v>NO OFERTADO</v>
      </c>
      <c r="AS126" s="129">
        <f>'PRECIOS UNITARIOS'!R126</f>
        <v>0</v>
      </c>
      <c r="AT126" s="251">
        <f>'EV TECNICA'!AI126</f>
        <v>0</v>
      </c>
      <c r="AU126" s="252" t="str">
        <f>+IF(AS126=0,"NO OFERTADO",IF(AT126="NO CUMPLE", NO HABILITA,IF(AS126&lt;=($E126*(1+$D$4)),"HABILITA","NO HABILITA")))</f>
        <v>NO OFERTADO</v>
      </c>
      <c r="AV126" s="129">
        <f>'PRECIOS UNITARIOS'!S126</f>
        <v>0</v>
      </c>
      <c r="AW126" s="251">
        <f>'EV TECNICA'!AK126</f>
        <v>0</v>
      </c>
      <c r="AX126" s="252" t="str">
        <f>+IF(AV126=0,"NO OFERTADO",IF(AW126="NO CUMPLE", NO HABILITA,IF(AV126&lt;=($E126*(1+$D$4)),"HABILITA","NO HABILITA")))</f>
        <v>NO OFERTADO</v>
      </c>
      <c r="AY126" s="129">
        <f>'PRECIOS UNITARIOS'!T126</f>
        <v>0</v>
      </c>
      <c r="AZ126" s="251">
        <f>'EV TECNICA'!AM126</f>
        <v>0</v>
      </c>
      <c r="BA126" s="252" t="str">
        <f>+IF(AY126=0,"NO OFERTADO",IF(AZ126="NO CUMPLE", NO HABILITA,IF(AY126&lt;=($E126*(1+$D$4)),"HABILITA","NO HABILITA")))</f>
        <v>NO OFERTADO</v>
      </c>
      <c r="BB126" s="129">
        <f>'PRECIOS UNITARIOS'!U126</f>
        <v>0</v>
      </c>
      <c r="BC126" s="251">
        <f>'EV TECNICA'!AO126</f>
        <v>0</v>
      </c>
      <c r="BD126" s="252" t="str">
        <f>+IF(BB126=0,"NO OFERTADO",IF(BC126="NO CUMPLE", NO HABILITA,IF(BB126&lt;=($E126*(1+$D$4)),"HABILITA","NO HABILITA")))</f>
        <v>NO OFERTADO</v>
      </c>
      <c r="BE126" s="129">
        <f>'PRECIOS UNITARIOS'!V126</f>
        <v>0</v>
      </c>
      <c r="BF126" s="251">
        <f>'EV TECNICA'!AQ126</f>
        <v>0</v>
      </c>
      <c r="BG126" s="252" t="str">
        <f>+IF(BE126=0,"NO OFERTADO",IF(BF126="NO CUMPLE", NO HABILITA,IF(BE126&lt;=($E126*(1+$D$4)),"HABILITA","NO HABILITA")))</f>
        <v>NO OFERTADO</v>
      </c>
      <c r="BH126" s="129">
        <f>'PRECIOS UNITARIOS'!W126</f>
        <v>0</v>
      </c>
      <c r="BI126" s="251">
        <f>'EV TECNICA'!AS126</f>
        <v>0</v>
      </c>
      <c r="BJ126" s="252" t="str">
        <f>+IF(BH126=0,"NO OFERTADO",IF(BI126="NO CUMPLE", NO HABILITA,IF(BH126&lt;=($E126*(1+$D$4)),"HABILITA","NO HABILITA")))</f>
        <v>NO OFERTADO</v>
      </c>
      <c r="BK126" s="129">
        <f>'PRECIOS UNITARIOS'!X126</f>
        <v>0</v>
      </c>
      <c r="BL126" s="251">
        <f>'EV TECNICA'!AU126</f>
        <v>0</v>
      </c>
      <c r="BM126" s="252" t="str">
        <f>+IF(BK126=0,"NO OFERTADO",IF(BL126="NO CUMPLE", NO HABILITA,IF(BK126&lt;=($E126*(1+$D$4)),"HABILITA","NO HABILITA")))</f>
        <v>NO OFERTADO</v>
      </c>
      <c r="BN126" s="129">
        <f>'PRECIOS UNITARIOS'!Y126</f>
        <v>0</v>
      </c>
      <c r="BO126" s="251">
        <f>'EV TECNICA'!AW126</f>
        <v>0</v>
      </c>
      <c r="BP126" s="252" t="str">
        <f>+IF(BN126=0,"NO OFERTADO",IF(BO126="NO CUMPLE", NO HABILITA,IF(BN126&lt;=($E126*(1+$D$4)),"HABILITA","NO HABILITA")))</f>
        <v>NO OFERTADO</v>
      </c>
      <c r="BQ126" s="129">
        <f>'PRECIOS UNITARIOS'!Z126</f>
        <v>0</v>
      </c>
      <c r="BR126" s="251">
        <f>'EV TECNICA'!AY126</f>
        <v>0</v>
      </c>
      <c r="BS126" s="252" t="str">
        <f>+IF(BQ126=0,"NO OFERTADO",IF(BR126="NO CUMPLE", NO HABILITA,IF(BQ126&lt;=($E126*(1+$D$4)),"HABILITA","NO HABILITA")))</f>
        <v>NO OFERTADO</v>
      </c>
      <c r="BT126" s="129">
        <f>'PRECIOS UNITARIOS'!AA126</f>
        <v>0</v>
      </c>
      <c r="BU126" s="251">
        <f>'EV TECNICA'!BA126</f>
        <v>0</v>
      </c>
      <c r="BV126" s="252" t="str">
        <f>+IF(BT126=0,"NO OFERTADO",IF(BU126="NO CUMPLE", NO HABILITA,IF(BT126&lt;=($E126*(1+$D$4)),"HABILITA","NO HABILITA")))</f>
        <v>NO OFERTADO</v>
      </c>
      <c r="BW126" s="129">
        <f>'PRECIOS UNITARIOS'!AB126</f>
        <v>0</v>
      </c>
      <c r="BX126" s="251">
        <f>'EV TECNICA'!BC126</f>
        <v>0</v>
      </c>
      <c r="BY126" s="252" t="str">
        <f>+IF(BW126=0,"NO OFERTADO",IF(BX126="NO CUMPLE", NO HABILITA,IF(BW126&lt;=($E126*(1+$D$4)),"HABILITA","NO HABILITA")))</f>
        <v>NO OFERTADO</v>
      </c>
      <c r="BZ126" s="129">
        <f>'PRECIOS UNITARIOS'!AC126</f>
        <v>0</v>
      </c>
      <c r="CA126" s="251">
        <f>'EV TECNICA'!BE126</f>
        <v>0</v>
      </c>
      <c r="CB126" s="252" t="str">
        <f>+IF(BZ126=0,"NO OFERTADO",IF(CA126="NO CUMPLE", NO HABILITA,IF(BZ126&lt;=($E126*(1+$D$4)),"HABILITA","NO HABILITA")))</f>
        <v>NO OFERTADO</v>
      </c>
      <c r="CC126" s="129">
        <f>'PRECIOS UNITARIOS'!AD126</f>
        <v>92936</v>
      </c>
      <c r="CD126" s="251" t="str">
        <f>'EV TECNICA'!BG126</f>
        <v>CUMPLE</v>
      </c>
      <c r="CE126" s="252" t="str">
        <f>+IF(CC126=0,"NO OFERTADO",IF(CD126="NO CUMPLE", NO HABILITA,IF(CC126&lt;=($E126*(1+$D$4)),"HABILITA","NO HABILITA")))</f>
        <v>NO HABILITA</v>
      </c>
      <c r="CF126" s="129">
        <f>'PRECIOS UNITARIOS'!AE126</f>
        <v>0</v>
      </c>
      <c r="CG126" s="251">
        <f>'EV TECNICA'!BI126</f>
        <v>0</v>
      </c>
      <c r="CH126" s="252" t="str">
        <f>+IF(CF126=0,"NO OFERTADO",IF(CG126="NO CUMPLE", NO HABILITA,IF(CF126&lt;=($E126*(1+$D$4)),"HABILITA","NO HABILITA")))</f>
        <v>NO OFERTADO</v>
      </c>
    </row>
    <row r="127" spans="1:86" s="40" customFormat="1" ht="38.25" x14ac:dyDescent="0.2">
      <c r="A127" s="103">
        <v>118</v>
      </c>
      <c r="B127" s="202" t="s">
        <v>214</v>
      </c>
      <c r="C127" s="121" t="s">
        <v>215</v>
      </c>
      <c r="D127" s="146">
        <v>1</v>
      </c>
      <c r="E127" s="25">
        <v>775</v>
      </c>
      <c r="F127" s="129">
        <f>'PRECIOS UNITARIOS'!E127</f>
        <v>0</v>
      </c>
      <c r="G127" s="251">
        <f>'EV TECNICA'!I127</f>
        <v>0</v>
      </c>
      <c r="H127" s="252" t="str">
        <f>+IF(F127=0,"NO OFERTADO",IF(G127="NO CUMPLE", NO HABILITA,IF(F127&lt;=($E127*(1+$D$4)),"HABILITA","NO HABILITA")))</f>
        <v>NO OFERTADO</v>
      </c>
      <c r="I127" s="129">
        <f>'PRECIOS UNITARIOS'!F127</f>
        <v>0</v>
      </c>
      <c r="J127" s="251">
        <f>'EV TECNICA'!K127</f>
        <v>0</v>
      </c>
      <c r="K127" s="252" t="str">
        <f>+IF(I127=0,"NO OFERTADO",IF(J127="NO CUMPLE", NO HABILITA,IF(I127&lt;=($E127*(1+$D$4)),"HABILITA","NO HABILITA")))</f>
        <v>NO OFERTADO</v>
      </c>
      <c r="L127" s="129">
        <f>'PRECIOS UNITARIOS'!G127</f>
        <v>0</v>
      </c>
      <c r="M127" s="251">
        <f>'EV TECNICA'!M127</f>
        <v>0</v>
      </c>
      <c r="N127" s="252" t="str">
        <f>+IF(L127=0,"NO OFERTADO",IF(M127="NO CUMPLE", NO HABILITA,IF(L127&lt;=($E127*(1+$D$4)),"HABILITA","NO HABILITA")))</f>
        <v>NO OFERTADO</v>
      </c>
      <c r="O127" s="129">
        <f>'PRECIOS UNITARIOS'!H127</f>
        <v>0</v>
      </c>
      <c r="P127" s="251">
        <f>'EV TECNICA'!O127</f>
        <v>0</v>
      </c>
      <c r="Q127" s="252" t="str">
        <f>+IF(O127=0,"NO OFERTADO",IF(P127="NO CUMPLE", NO HABILITA,IF(O127&lt;=($E127*(1+$D$4)),"HABILITA","NO HABILITA")))</f>
        <v>NO OFERTADO</v>
      </c>
      <c r="R127" s="129">
        <f>'PRECIOS UNITARIOS'!I127</f>
        <v>0</v>
      </c>
      <c r="S127" s="251">
        <f>'EV TECNICA'!Q127</f>
        <v>0</v>
      </c>
      <c r="T127" s="252" t="str">
        <f>+IF(R127=0,"NO OFERTADO",IF(S127="NO CUMPLE", NO HABILITA,IF(R127&lt;=($E127*(1+$D$4)),"HABILITA","NO HABILITA")))</f>
        <v>NO OFERTADO</v>
      </c>
      <c r="U127" s="129">
        <f>'PRECIOS UNITARIOS'!J127</f>
        <v>775</v>
      </c>
      <c r="V127" s="251" t="str">
        <f>'EV TECNICA'!S127</f>
        <v xml:space="preserve">CUMPLE </v>
      </c>
      <c r="W127" s="252" t="str">
        <f>+IF(U127=0,"NO OFERTADO",IF(V127="NO CUMPLE", NO HABILITA,IF(U127&lt;=($E127*(1+$D$4)),"HABILITA","NO HABILITA")))</f>
        <v>HABILITA</v>
      </c>
      <c r="X127" s="129">
        <f>'PRECIOS UNITARIOS'!K127</f>
        <v>790</v>
      </c>
      <c r="Y127" s="251" t="str">
        <f>'EV TECNICA'!U127</f>
        <v>CUMPLE</v>
      </c>
      <c r="Z127" s="252" t="str">
        <f>+IF(X127=0,"NO OFERTADO",IF(Y127="NO CUMPLE", NO HABILITA,IF(X127&lt;=($E127*(1+$D$4)),"HABILITA","NO HABILITA")))</f>
        <v>HABILITA</v>
      </c>
      <c r="AA127" s="129">
        <f>'PRECIOS UNITARIOS'!L127</f>
        <v>0</v>
      </c>
      <c r="AB127" s="251">
        <f>'EV TECNICA'!W127</f>
        <v>0</v>
      </c>
      <c r="AC127" s="252" t="str">
        <f>+IF(AA127=0,"NO OFERTADO",IF(AB127="NO CUMPLE", NO HABILITA,IF(AA127&lt;=($E127*(1+$D$4)),"HABILITA","NO HABILITA")))</f>
        <v>NO OFERTADO</v>
      </c>
      <c r="AD127" s="129">
        <f>'PRECIOS UNITARIOS'!M127</f>
        <v>988</v>
      </c>
      <c r="AE127" s="251" t="str">
        <f>'EV TECNICA'!Y127</f>
        <v xml:space="preserve">CUMPLE </v>
      </c>
      <c r="AF127" s="252" t="str">
        <f>+IF(AD127=0,"NO OFERTADO",IF(AE127="NO CUMPLE", NO HABILITA,IF(AD127&lt;=($E127*(1+$D$4)),"HABILITA","NO HABILITA")))</f>
        <v>HABILITA</v>
      </c>
      <c r="AG127" s="129">
        <f>'PRECIOS UNITARIOS'!N127</f>
        <v>0</v>
      </c>
      <c r="AH127" s="251">
        <f>'EV TECNICA'!AA127</f>
        <v>0</v>
      </c>
      <c r="AI127" s="252" t="str">
        <f>+IF(AG127=0,"NO OFERTADO",IF(AH127="NO CUMPLE", NO HABILITA,IF(AG127&lt;=($E127*(1+$D$4)),"HABILITA","NO HABILITA")))</f>
        <v>NO OFERTADO</v>
      </c>
      <c r="AJ127" s="129">
        <f>'PRECIOS UNITARIOS'!O127</f>
        <v>0</v>
      </c>
      <c r="AK127" s="251">
        <f>'EV TECNICA'!AC127</f>
        <v>0</v>
      </c>
      <c r="AL127" s="252" t="str">
        <f>+IF(AJ127=0,"NO OFERTADO",IF(AK127="NO CUMPLE", NO HABILITA,IF(AJ127&lt;=($E127*(1+$D$4)),"HABILITA","NO HABILITA")))</f>
        <v>NO OFERTADO</v>
      </c>
      <c r="AM127" s="129">
        <f>'PRECIOS UNITARIOS'!P127</f>
        <v>0</v>
      </c>
      <c r="AN127" s="251">
        <f>'EV TECNICA'!AE127</f>
        <v>0</v>
      </c>
      <c r="AO127" s="252" t="str">
        <f>+IF(AM127=0,"NO OFERTADO",IF(AN127="NO CUMPLE", NO HABILITA,IF(AM127&lt;=($E127*(1+$D$4)),"HABILITA","NO HABILITA")))</f>
        <v>NO OFERTADO</v>
      </c>
      <c r="AP127" s="129">
        <f>'PRECIOS UNITARIOS'!Q127</f>
        <v>0</v>
      </c>
      <c r="AQ127" s="251">
        <f>'EV TECNICA'!AG127</f>
        <v>0</v>
      </c>
      <c r="AR127" s="252" t="str">
        <f>+IF(AP127=0,"NO OFERTADO",IF(AQ127="NO CUMPLE", NO HABILITA,IF(AP127&lt;=($E127*(1+$D$4)),"HABILITA","NO HABILITA")))</f>
        <v>NO OFERTADO</v>
      </c>
      <c r="AS127" s="129">
        <f>'PRECIOS UNITARIOS'!R127</f>
        <v>0</v>
      </c>
      <c r="AT127" s="251">
        <f>'EV TECNICA'!AI127</f>
        <v>0</v>
      </c>
      <c r="AU127" s="252" t="str">
        <f>+IF(AS127=0,"NO OFERTADO",IF(AT127="NO CUMPLE", NO HABILITA,IF(AS127&lt;=($E127*(1+$D$4)),"HABILITA","NO HABILITA")))</f>
        <v>NO OFERTADO</v>
      </c>
      <c r="AV127" s="129">
        <f>'PRECIOS UNITARIOS'!S127</f>
        <v>0</v>
      </c>
      <c r="AW127" s="251">
        <f>'EV TECNICA'!AK127</f>
        <v>0</v>
      </c>
      <c r="AX127" s="252" t="str">
        <f>+IF(AV127=0,"NO OFERTADO",IF(AW127="NO CUMPLE", NO HABILITA,IF(AV127&lt;=($E127*(1+$D$4)),"HABILITA","NO HABILITA")))</f>
        <v>NO OFERTADO</v>
      </c>
      <c r="AY127" s="129">
        <f>'PRECIOS UNITARIOS'!T127</f>
        <v>0</v>
      </c>
      <c r="AZ127" s="251">
        <f>'EV TECNICA'!AM127</f>
        <v>0</v>
      </c>
      <c r="BA127" s="252" t="str">
        <f>+IF(AY127=0,"NO OFERTADO",IF(AZ127="NO CUMPLE", NO HABILITA,IF(AY127&lt;=($E127*(1+$D$4)),"HABILITA","NO HABILITA")))</f>
        <v>NO OFERTADO</v>
      </c>
      <c r="BB127" s="129">
        <f>'PRECIOS UNITARIOS'!U127</f>
        <v>0</v>
      </c>
      <c r="BC127" s="251">
        <f>'EV TECNICA'!AO127</f>
        <v>0</v>
      </c>
      <c r="BD127" s="252" t="str">
        <f>+IF(BB127=0,"NO OFERTADO",IF(BC127="NO CUMPLE", NO HABILITA,IF(BB127&lt;=($E127*(1+$D$4)),"HABILITA","NO HABILITA")))</f>
        <v>NO OFERTADO</v>
      </c>
      <c r="BE127" s="129">
        <f>'PRECIOS UNITARIOS'!V127</f>
        <v>0</v>
      </c>
      <c r="BF127" s="251">
        <f>'EV TECNICA'!AQ127</f>
        <v>0</v>
      </c>
      <c r="BG127" s="252" t="str">
        <f>+IF(BE127=0,"NO OFERTADO",IF(BF127="NO CUMPLE", NO HABILITA,IF(BE127&lt;=($E127*(1+$D$4)),"HABILITA","NO HABILITA")))</f>
        <v>NO OFERTADO</v>
      </c>
      <c r="BH127" s="129">
        <f>'PRECIOS UNITARIOS'!W127</f>
        <v>0</v>
      </c>
      <c r="BI127" s="251">
        <f>'EV TECNICA'!AS127</f>
        <v>0</v>
      </c>
      <c r="BJ127" s="252" t="str">
        <f>+IF(BH127=0,"NO OFERTADO",IF(BI127="NO CUMPLE", NO HABILITA,IF(BH127&lt;=($E127*(1+$D$4)),"HABILITA","NO HABILITA")))</f>
        <v>NO OFERTADO</v>
      </c>
      <c r="BK127" s="129">
        <f>'PRECIOS UNITARIOS'!X127</f>
        <v>0</v>
      </c>
      <c r="BL127" s="251">
        <f>'EV TECNICA'!AU127</f>
        <v>0</v>
      </c>
      <c r="BM127" s="252" t="str">
        <f>+IF(BK127=0,"NO OFERTADO",IF(BL127="NO CUMPLE", NO HABILITA,IF(BK127&lt;=($E127*(1+$D$4)),"HABILITA","NO HABILITA")))</f>
        <v>NO OFERTADO</v>
      </c>
      <c r="BN127" s="129">
        <f>'PRECIOS UNITARIOS'!Y127</f>
        <v>0</v>
      </c>
      <c r="BO127" s="251">
        <f>'EV TECNICA'!AW127</f>
        <v>0</v>
      </c>
      <c r="BP127" s="252" t="str">
        <f>+IF(BN127=0,"NO OFERTADO",IF(BO127="NO CUMPLE", NO HABILITA,IF(BN127&lt;=($E127*(1+$D$4)),"HABILITA","NO HABILITA")))</f>
        <v>NO OFERTADO</v>
      </c>
      <c r="BQ127" s="129">
        <f>'PRECIOS UNITARIOS'!Z127</f>
        <v>0</v>
      </c>
      <c r="BR127" s="251">
        <f>'EV TECNICA'!AY127</f>
        <v>0</v>
      </c>
      <c r="BS127" s="252" t="str">
        <f>+IF(BQ127=0,"NO OFERTADO",IF(BR127="NO CUMPLE", NO HABILITA,IF(BQ127&lt;=($E127*(1+$D$4)),"HABILITA","NO HABILITA")))</f>
        <v>NO OFERTADO</v>
      </c>
      <c r="BT127" s="129">
        <f>'PRECIOS UNITARIOS'!AA127</f>
        <v>0</v>
      </c>
      <c r="BU127" s="251">
        <f>'EV TECNICA'!BA127</f>
        <v>0</v>
      </c>
      <c r="BV127" s="252" t="str">
        <f>+IF(BT127=0,"NO OFERTADO",IF(BU127="NO CUMPLE", NO HABILITA,IF(BT127&lt;=($E127*(1+$D$4)),"HABILITA","NO HABILITA")))</f>
        <v>NO OFERTADO</v>
      </c>
      <c r="BW127" s="129">
        <f>'PRECIOS UNITARIOS'!AB127</f>
        <v>0</v>
      </c>
      <c r="BX127" s="251">
        <f>'EV TECNICA'!BC127</f>
        <v>0</v>
      </c>
      <c r="BY127" s="252" t="str">
        <f>+IF(BW127=0,"NO OFERTADO",IF(BX127="NO CUMPLE", NO HABILITA,IF(BW127&lt;=($E127*(1+$D$4)),"HABILITA","NO HABILITA")))</f>
        <v>NO OFERTADO</v>
      </c>
      <c r="BZ127" s="129">
        <f>'PRECIOS UNITARIOS'!AC127</f>
        <v>0</v>
      </c>
      <c r="CA127" s="251">
        <f>'EV TECNICA'!BE127</f>
        <v>0</v>
      </c>
      <c r="CB127" s="252" t="str">
        <f>+IF(BZ127=0,"NO OFERTADO",IF(CA127="NO CUMPLE", NO HABILITA,IF(BZ127&lt;=($E127*(1+$D$4)),"HABILITA","NO HABILITA")))</f>
        <v>NO OFERTADO</v>
      </c>
      <c r="CC127" s="129">
        <f>'PRECIOS UNITARIOS'!AD127</f>
        <v>0</v>
      </c>
      <c r="CD127" s="251">
        <f>'EV TECNICA'!BG127</f>
        <v>0</v>
      </c>
      <c r="CE127" s="252" t="str">
        <f>+IF(CC127=0,"NO OFERTADO",IF(CD127="NO CUMPLE", NO HABILITA,IF(CC127&lt;=($E127*(1+$D$4)),"HABILITA","NO HABILITA")))</f>
        <v>NO OFERTADO</v>
      </c>
      <c r="CF127" s="129">
        <f>'PRECIOS UNITARIOS'!AE127</f>
        <v>0</v>
      </c>
      <c r="CG127" s="251">
        <f>'EV TECNICA'!BI127</f>
        <v>0</v>
      </c>
      <c r="CH127" s="252" t="str">
        <f>+IF(CF127=0,"NO OFERTADO",IF(CG127="NO CUMPLE", NO HABILITA,IF(CF127&lt;=($E127*(1+$D$4)),"HABILITA","NO HABILITA")))</f>
        <v>NO OFERTADO</v>
      </c>
    </row>
    <row r="128" spans="1:86" s="40" customFormat="1" ht="38.25" x14ac:dyDescent="0.2">
      <c r="A128" s="103">
        <v>119</v>
      </c>
      <c r="B128" s="202" t="s">
        <v>216</v>
      </c>
      <c r="C128" s="121" t="s">
        <v>215</v>
      </c>
      <c r="D128" s="146">
        <v>1</v>
      </c>
      <c r="E128" s="25">
        <v>1065.05</v>
      </c>
      <c r="F128" s="129">
        <f>'PRECIOS UNITARIOS'!E128</f>
        <v>0</v>
      </c>
      <c r="G128" s="251">
        <f>'EV TECNICA'!I128</f>
        <v>0</v>
      </c>
      <c r="H128" s="252" t="str">
        <f>+IF(F128=0,"NO OFERTADO",IF(G128="NO CUMPLE", NO HABILITA,IF(F128&lt;=($E128*(1+$D$4)),"HABILITA","NO HABILITA")))</f>
        <v>NO OFERTADO</v>
      </c>
      <c r="I128" s="129">
        <f>'PRECIOS UNITARIOS'!F128</f>
        <v>0</v>
      </c>
      <c r="J128" s="251">
        <f>'EV TECNICA'!K128</f>
        <v>0</v>
      </c>
      <c r="K128" s="252" t="str">
        <f>+IF(I128=0,"NO OFERTADO",IF(J128="NO CUMPLE", NO HABILITA,IF(I128&lt;=($E128*(1+$D$4)),"HABILITA","NO HABILITA")))</f>
        <v>NO OFERTADO</v>
      </c>
      <c r="L128" s="129">
        <f>'PRECIOS UNITARIOS'!G128</f>
        <v>0</v>
      </c>
      <c r="M128" s="251">
        <f>'EV TECNICA'!M128</f>
        <v>0</v>
      </c>
      <c r="N128" s="252" t="str">
        <f>+IF(L128=0,"NO OFERTADO",IF(M128="NO CUMPLE", NO HABILITA,IF(L128&lt;=($E128*(1+$D$4)),"HABILITA","NO HABILITA")))</f>
        <v>NO OFERTADO</v>
      </c>
      <c r="O128" s="129">
        <f>'PRECIOS UNITARIOS'!H128</f>
        <v>0</v>
      </c>
      <c r="P128" s="251">
        <f>'EV TECNICA'!O128</f>
        <v>0</v>
      </c>
      <c r="Q128" s="252" t="str">
        <f>+IF(O128=0,"NO OFERTADO",IF(P128="NO CUMPLE", NO HABILITA,IF(O128&lt;=($E128*(1+$D$4)),"HABILITA","NO HABILITA")))</f>
        <v>NO OFERTADO</v>
      </c>
      <c r="R128" s="129">
        <f>'PRECIOS UNITARIOS'!I128</f>
        <v>0</v>
      </c>
      <c r="S128" s="251">
        <f>'EV TECNICA'!Q128</f>
        <v>0</v>
      </c>
      <c r="T128" s="252" t="str">
        <f>+IF(R128=0,"NO OFERTADO",IF(S128="NO CUMPLE", NO HABILITA,IF(R128&lt;=($E128*(1+$D$4)),"HABILITA","NO HABILITA")))</f>
        <v>NO OFERTADO</v>
      </c>
      <c r="U128" s="129">
        <f>'PRECIOS UNITARIOS'!J128</f>
        <v>1065.05</v>
      </c>
      <c r="V128" s="251" t="str">
        <f>'EV TECNICA'!S128</f>
        <v xml:space="preserve">CUMPLE </v>
      </c>
      <c r="W128" s="252" t="str">
        <f>+IF(U128=0,"NO OFERTADO",IF(V128="NO CUMPLE", NO HABILITA,IF(U128&lt;=($E128*(1+$D$4)),"HABILITA","NO HABILITA")))</f>
        <v>HABILITA</v>
      </c>
      <c r="X128" s="129">
        <f>'PRECIOS UNITARIOS'!K128</f>
        <v>1228.08</v>
      </c>
      <c r="Y128" s="251" t="str">
        <f>'EV TECNICA'!U128</f>
        <v>CUMPLE</v>
      </c>
      <c r="Z128" s="252" t="str">
        <f>+IF(X128=0,"NO OFERTADO",IF(Y128="NO CUMPLE", NO HABILITA,IF(X128&lt;=($E128*(1+$D$4)),"HABILITA","NO HABILITA")))</f>
        <v>HABILITA</v>
      </c>
      <c r="AA128" s="129">
        <f>'PRECIOS UNITARIOS'!L128</f>
        <v>0</v>
      </c>
      <c r="AB128" s="251">
        <f>'EV TECNICA'!W128</f>
        <v>0</v>
      </c>
      <c r="AC128" s="252" t="str">
        <f>+IF(AA128=0,"NO OFERTADO",IF(AB128="NO CUMPLE", NO HABILITA,IF(AA128&lt;=($E128*(1+$D$4)),"HABILITA","NO HABILITA")))</f>
        <v>NO OFERTADO</v>
      </c>
      <c r="AD128" s="129">
        <f>'PRECIOS UNITARIOS'!M128</f>
        <v>0</v>
      </c>
      <c r="AE128" s="251" t="str">
        <f>'EV TECNICA'!Y128</f>
        <v>NO CUMPLE</v>
      </c>
      <c r="AF128" s="252" t="s">
        <v>606</v>
      </c>
      <c r="AG128" s="129">
        <f>'PRECIOS UNITARIOS'!N128</f>
        <v>0</v>
      </c>
      <c r="AH128" s="251">
        <f>'EV TECNICA'!AA128</f>
        <v>0</v>
      </c>
      <c r="AI128" s="252" t="str">
        <f>+IF(AG128=0,"NO OFERTADO",IF(AH128="NO CUMPLE", NO HABILITA,IF(AG128&lt;=($E128*(1+$D$4)),"HABILITA","NO HABILITA")))</f>
        <v>NO OFERTADO</v>
      </c>
      <c r="AJ128" s="129">
        <f>'PRECIOS UNITARIOS'!O128</f>
        <v>0</v>
      </c>
      <c r="AK128" s="251">
        <f>'EV TECNICA'!AC128</f>
        <v>0</v>
      </c>
      <c r="AL128" s="252" t="str">
        <f>+IF(AJ128=0,"NO OFERTADO",IF(AK128="NO CUMPLE", NO HABILITA,IF(AJ128&lt;=($E128*(1+$D$4)),"HABILITA","NO HABILITA")))</f>
        <v>NO OFERTADO</v>
      </c>
      <c r="AM128" s="129">
        <f>'PRECIOS UNITARIOS'!P128</f>
        <v>0</v>
      </c>
      <c r="AN128" s="251">
        <f>'EV TECNICA'!AE128</f>
        <v>0</v>
      </c>
      <c r="AO128" s="252" t="str">
        <f>+IF(AM128=0,"NO OFERTADO",IF(AN128="NO CUMPLE", NO HABILITA,IF(AM128&lt;=($E128*(1+$D$4)),"HABILITA","NO HABILITA")))</f>
        <v>NO OFERTADO</v>
      </c>
      <c r="AP128" s="129">
        <f>'PRECIOS UNITARIOS'!Q128</f>
        <v>0</v>
      </c>
      <c r="AQ128" s="251">
        <f>'EV TECNICA'!AG128</f>
        <v>0</v>
      </c>
      <c r="AR128" s="252" t="str">
        <f>+IF(AP128=0,"NO OFERTADO",IF(AQ128="NO CUMPLE", NO HABILITA,IF(AP128&lt;=($E128*(1+$D$4)),"HABILITA","NO HABILITA")))</f>
        <v>NO OFERTADO</v>
      </c>
      <c r="AS128" s="129">
        <f>'PRECIOS UNITARIOS'!R128</f>
        <v>0</v>
      </c>
      <c r="AT128" s="251">
        <f>'EV TECNICA'!AI128</f>
        <v>0</v>
      </c>
      <c r="AU128" s="252" t="str">
        <f>+IF(AS128=0,"NO OFERTADO",IF(AT128="NO CUMPLE", NO HABILITA,IF(AS128&lt;=($E128*(1+$D$4)),"HABILITA","NO HABILITA")))</f>
        <v>NO OFERTADO</v>
      </c>
      <c r="AV128" s="129">
        <f>'PRECIOS UNITARIOS'!S128</f>
        <v>0</v>
      </c>
      <c r="AW128" s="251">
        <f>'EV TECNICA'!AK128</f>
        <v>0</v>
      </c>
      <c r="AX128" s="252" t="str">
        <f>+IF(AV128=0,"NO OFERTADO",IF(AW128="NO CUMPLE", NO HABILITA,IF(AV128&lt;=($E128*(1+$D$4)),"HABILITA","NO HABILITA")))</f>
        <v>NO OFERTADO</v>
      </c>
      <c r="AY128" s="129">
        <f>'PRECIOS UNITARIOS'!T128</f>
        <v>0</v>
      </c>
      <c r="AZ128" s="251">
        <f>'EV TECNICA'!AM128</f>
        <v>0</v>
      </c>
      <c r="BA128" s="252" t="str">
        <f>+IF(AY128=0,"NO OFERTADO",IF(AZ128="NO CUMPLE", NO HABILITA,IF(AY128&lt;=($E128*(1+$D$4)),"HABILITA","NO HABILITA")))</f>
        <v>NO OFERTADO</v>
      </c>
      <c r="BB128" s="129">
        <f>'PRECIOS UNITARIOS'!U128</f>
        <v>0</v>
      </c>
      <c r="BC128" s="251">
        <f>'EV TECNICA'!AO128</f>
        <v>0</v>
      </c>
      <c r="BD128" s="252" t="str">
        <f>+IF(BB128=0,"NO OFERTADO",IF(BC128="NO CUMPLE", NO HABILITA,IF(BB128&lt;=($E128*(1+$D$4)),"HABILITA","NO HABILITA")))</f>
        <v>NO OFERTADO</v>
      </c>
      <c r="BE128" s="129">
        <f>'PRECIOS UNITARIOS'!V128</f>
        <v>0</v>
      </c>
      <c r="BF128" s="251">
        <f>'EV TECNICA'!AQ128</f>
        <v>0</v>
      </c>
      <c r="BG128" s="252" t="str">
        <f>+IF(BE128=0,"NO OFERTADO",IF(BF128="NO CUMPLE", NO HABILITA,IF(BE128&lt;=($E128*(1+$D$4)),"HABILITA","NO HABILITA")))</f>
        <v>NO OFERTADO</v>
      </c>
      <c r="BH128" s="129">
        <f>'PRECIOS UNITARIOS'!W128</f>
        <v>0</v>
      </c>
      <c r="BI128" s="251">
        <f>'EV TECNICA'!AS128</f>
        <v>0</v>
      </c>
      <c r="BJ128" s="252" t="str">
        <f>+IF(BH128=0,"NO OFERTADO",IF(BI128="NO CUMPLE", NO HABILITA,IF(BH128&lt;=($E128*(1+$D$4)),"HABILITA","NO HABILITA")))</f>
        <v>NO OFERTADO</v>
      </c>
      <c r="BK128" s="129">
        <f>'PRECIOS UNITARIOS'!X128</f>
        <v>0</v>
      </c>
      <c r="BL128" s="251">
        <f>'EV TECNICA'!AU128</f>
        <v>0</v>
      </c>
      <c r="BM128" s="252" t="str">
        <f>+IF(BK128=0,"NO OFERTADO",IF(BL128="NO CUMPLE", NO HABILITA,IF(BK128&lt;=($E128*(1+$D$4)),"HABILITA","NO HABILITA")))</f>
        <v>NO OFERTADO</v>
      </c>
      <c r="BN128" s="129">
        <f>'PRECIOS UNITARIOS'!Y128</f>
        <v>0</v>
      </c>
      <c r="BO128" s="251">
        <f>'EV TECNICA'!AW128</f>
        <v>0</v>
      </c>
      <c r="BP128" s="252" t="str">
        <f>+IF(BN128=0,"NO OFERTADO",IF(BO128="NO CUMPLE", NO HABILITA,IF(BN128&lt;=($E128*(1+$D$4)),"HABILITA","NO HABILITA")))</f>
        <v>NO OFERTADO</v>
      </c>
      <c r="BQ128" s="129">
        <f>'PRECIOS UNITARIOS'!Z128</f>
        <v>0</v>
      </c>
      <c r="BR128" s="251">
        <f>'EV TECNICA'!AY128</f>
        <v>0</v>
      </c>
      <c r="BS128" s="252" t="str">
        <f>+IF(BQ128=0,"NO OFERTADO",IF(BR128="NO CUMPLE", NO HABILITA,IF(BQ128&lt;=($E128*(1+$D$4)),"HABILITA","NO HABILITA")))</f>
        <v>NO OFERTADO</v>
      </c>
      <c r="BT128" s="129">
        <f>'PRECIOS UNITARIOS'!AA128</f>
        <v>0</v>
      </c>
      <c r="BU128" s="251">
        <f>'EV TECNICA'!BA128</f>
        <v>0</v>
      </c>
      <c r="BV128" s="252" t="str">
        <f>+IF(BT128=0,"NO OFERTADO",IF(BU128="NO CUMPLE", NO HABILITA,IF(BT128&lt;=($E128*(1+$D$4)),"HABILITA","NO HABILITA")))</f>
        <v>NO OFERTADO</v>
      </c>
      <c r="BW128" s="129">
        <f>'PRECIOS UNITARIOS'!AB128</f>
        <v>0</v>
      </c>
      <c r="BX128" s="251">
        <f>'EV TECNICA'!BC128</f>
        <v>0</v>
      </c>
      <c r="BY128" s="252" t="str">
        <f>+IF(BW128=0,"NO OFERTADO",IF(BX128="NO CUMPLE", NO HABILITA,IF(BW128&lt;=($E128*(1+$D$4)),"HABILITA","NO HABILITA")))</f>
        <v>NO OFERTADO</v>
      </c>
      <c r="BZ128" s="129">
        <f>'PRECIOS UNITARIOS'!AC128</f>
        <v>0</v>
      </c>
      <c r="CA128" s="251">
        <f>'EV TECNICA'!BE128</f>
        <v>0</v>
      </c>
      <c r="CB128" s="252" t="str">
        <f>+IF(BZ128=0,"NO OFERTADO",IF(CA128="NO CUMPLE", NO HABILITA,IF(BZ128&lt;=($E128*(1+$D$4)),"HABILITA","NO HABILITA")))</f>
        <v>NO OFERTADO</v>
      </c>
      <c r="CC128" s="129">
        <f>'PRECIOS UNITARIOS'!AD128</f>
        <v>0</v>
      </c>
      <c r="CD128" s="251">
        <f>'EV TECNICA'!BG128</f>
        <v>0</v>
      </c>
      <c r="CE128" s="252" t="str">
        <f>+IF(CC128=0,"NO OFERTADO",IF(CD128="NO CUMPLE", NO HABILITA,IF(CC128&lt;=($E128*(1+$D$4)),"HABILITA","NO HABILITA")))</f>
        <v>NO OFERTADO</v>
      </c>
      <c r="CF128" s="129">
        <f>'PRECIOS UNITARIOS'!AE128</f>
        <v>0</v>
      </c>
      <c r="CG128" s="251">
        <f>'EV TECNICA'!BI128</f>
        <v>0</v>
      </c>
      <c r="CH128" s="252" t="str">
        <f>+IF(CF128=0,"NO OFERTADO",IF(CG128="NO CUMPLE", NO HABILITA,IF(CF128&lt;=($E128*(1+$D$4)),"HABILITA","NO HABILITA")))</f>
        <v>NO OFERTADO</v>
      </c>
    </row>
    <row r="129" spans="1:86" s="40" customFormat="1" ht="38.25" x14ac:dyDescent="0.2">
      <c r="A129" s="103">
        <v>120</v>
      </c>
      <c r="B129" s="202" t="s">
        <v>217</v>
      </c>
      <c r="C129" s="121" t="s">
        <v>218</v>
      </c>
      <c r="D129" s="146">
        <v>1</v>
      </c>
      <c r="E129" s="25">
        <v>479796.1</v>
      </c>
      <c r="F129" s="129">
        <f>'PRECIOS UNITARIOS'!E129</f>
        <v>0</v>
      </c>
      <c r="G129" s="251">
        <f>'EV TECNICA'!I129</f>
        <v>0</v>
      </c>
      <c r="H129" s="252" t="str">
        <f>+IF(F129=0,"NO OFERTADO",IF(G129="NO CUMPLE", NO HABILITA,IF(F129&lt;=($E129*(1+$D$4)),"HABILITA","NO HABILITA")))</f>
        <v>NO OFERTADO</v>
      </c>
      <c r="I129" s="129">
        <f>'PRECIOS UNITARIOS'!F129</f>
        <v>0</v>
      </c>
      <c r="J129" s="251">
        <f>'EV TECNICA'!K129</f>
        <v>0</v>
      </c>
      <c r="K129" s="252" t="str">
        <f>+IF(I129=0,"NO OFERTADO",IF(J129="NO CUMPLE", NO HABILITA,IF(I129&lt;=($E129*(1+$D$4)),"HABILITA","NO HABILITA")))</f>
        <v>NO OFERTADO</v>
      </c>
      <c r="L129" s="129">
        <f>'PRECIOS UNITARIOS'!G129</f>
        <v>0</v>
      </c>
      <c r="M129" s="251">
        <f>'EV TECNICA'!M129</f>
        <v>0</v>
      </c>
      <c r="N129" s="252" t="str">
        <f>+IF(L129=0,"NO OFERTADO",IF(M129="NO CUMPLE", NO HABILITA,IF(L129&lt;=($E129*(1+$D$4)),"HABILITA","NO HABILITA")))</f>
        <v>NO OFERTADO</v>
      </c>
      <c r="O129" s="129">
        <f>'PRECIOS UNITARIOS'!H129</f>
        <v>0</v>
      </c>
      <c r="P129" s="251">
        <f>'EV TECNICA'!O129</f>
        <v>0</v>
      </c>
      <c r="Q129" s="252" t="str">
        <f>+IF(O129=0,"NO OFERTADO",IF(P129="NO CUMPLE", NO HABILITA,IF(O129&lt;=($E129*(1+$D$4)),"HABILITA","NO HABILITA")))</f>
        <v>NO OFERTADO</v>
      </c>
      <c r="R129" s="129">
        <f>'PRECIOS UNITARIOS'!I129</f>
        <v>0</v>
      </c>
      <c r="S129" s="251">
        <f>'EV TECNICA'!Q129</f>
        <v>0</v>
      </c>
      <c r="T129" s="252" t="str">
        <f>+IF(R129=0,"NO OFERTADO",IF(S129="NO CUMPLE", NO HABILITA,IF(R129&lt;=($E129*(1+$D$4)),"HABILITA","NO HABILITA")))</f>
        <v>NO OFERTADO</v>
      </c>
      <c r="U129" s="129">
        <f>'PRECIOS UNITARIOS'!J129</f>
        <v>0</v>
      </c>
      <c r="V129" s="251">
        <f>'EV TECNICA'!S129</f>
        <v>0</v>
      </c>
      <c r="W129" s="252" t="str">
        <f>+IF(U129=0,"NO OFERTADO",IF(V129="NO CUMPLE", NO HABILITA,IF(U129&lt;=($E129*(1+$D$4)),"HABILITA","NO HABILITA")))</f>
        <v>NO OFERTADO</v>
      </c>
      <c r="X129" s="129">
        <f>'PRECIOS UNITARIOS'!K129</f>
        <v>0</v>
      </c>
      <c r="Y129" s="251">
        <f>'EV TECNICA'!U129</f>
        <v>0</v>
      </c>
      <c r="Z129" s="252" t="str">
        <f>+IF(X129=0,"NO OFERTADO",IF(Y129="NO CUMPLE", NO HABILITA,IF(X129&lt;=($E129*(1+$D$4)),"HABILITA","NO HABILITA")))</f>
        <v>NO OFERTADO</v>
      </c>
      <c r="AA129" s="129">
        <f>'PRECIOS UNITARIOS'!L129</f>
        <v>0</v>
      </c>
      <c r="AB129" s="251">
        <f>'EV TECNICA'!W129</f>
        <v>0</v>
      </c>
      <c r="AC129" s="252" t="str">
        <f>+IF(AA129=0,"NO OFERTADO",IF(AB129="NO CUMPLE", NO HABILITA,IF(AA129&lt;=($E129*(1+$D$4)),"HABILITA","NO HABILITA")))</f>
        <v>NO OFERTADO</v>
      </c>
      <c r="AD129" s="129">
        <f>'PRECIOS UNITARIOS'!M129</f>
        <v>701570.45</v>
      </c>
      <c r="AE129" s="251" t="str">
        <f>'EV TECNICA'!Y129</f>
        <v>CUMPLE</v>
      </c>
      <c r="AF129" s="252" t="str">
        <f>+IF(AD129=0,"NO OFERTADO",IF(AE129="NO CUMPLE", NO HABILITA,IF(AD129&lt;=($E129*(1+$D$4)),"HABILITA","NO HABILITA")))</f>
        <v>NO HABILITA</v>
      </c>
      <c r="AG129" s="129">
        <f>'PRECIOS UNITARIOS'!N129</f>
        <v>0</v>
      </c>
      <c r="AH129" s="251">
        <f>'EV TECNICA'!AA129</f>
        <v>0</v>
      </c>
      <c r="AI129" s="252" t="str">
        <f>+IF(AG129=0,"NO OFERTADO",IF(AH129="NO CUMPLE", NO HABILITA,IF(AG129&lt;=($E129*(1+$D$4)),"HABILITA","NO HABILITA")))</f>
        <v>NO OFERTADO</v>
      </c>
      <c r="AJ129" s="129">
        <f>'PRECIOS UNITARIOS'!O129</f>
        <v>0</v>
      </c>
      <c r="AK129" s="251">
        <f>'EV TECNICA'!AC129</f>
        <v>0</v>
      </c>
      <c r="AL129" s="252" t="str">
        <f>+IF(AJ129=0,"NO OFERTADO",IF(AK129="NO CUMPLE", NO HABILITA,IF(AJ129&lt;=($E129*(1+$D$4)),"HABILITA","NO HABILITA")))</f>
        <v>NO OFERTADO</v>
      </c>
      <c r="AM129" s="129">
        <f>'PRECIOS UNITARIOS'!P129</f>
        <v>417214</v>
      </c>
      <c r="AN129" s="251" t="str">
        <f>'EV TECNICA'!AE129</f>
        <v>CUMPLE</v>
      </c>
      <c r="AO129" s="252" t="str">
        <f>+IF(AM129=0,"NO OFERTADO",IF(AN129="NO CUMPLE", NO HABILITA,IF(AM129&lt;=($E129*(1+$D$4)),"HABILITA","NO HABILITA")))</f>
        <v>HABILITA</v>
      </c>
      <c r="AP129" s="129">
        <f>'PRECIOS UNITARIOS'!Q129</f>
        <v>0</v>
      </c>
      <c r="AQ129" s="251">
        <f>'EV TECNICA'!AG129</f>
        <v>0</v>
      </c>
      <c r="AR129" s="252" t="str">
        <f>+IF(AP129=0,"NO OFERTADO",IF(AQ129="NO CUMPLE", NO HABILITA,IF(AP129&lt;=($E129*(1+$D$4)),"HABILITA","NO HABILITA")))</f>
        <v>NO OFERTADO</v>
      </c>
      <c r="AS129" s="129">
        <f>'PRECIOS UNITARIOS'!R129</f>
        <v>0</v>
      </c>
      <c r="AT129" s="251">
        <f>'EV TECNICA'!AI129</f>
        <v>0</v>
      </c>
      <c r="AU129" s="252" t="str">
        <f>+IF(AS129=0,"NO OFERTADO",IF(AT129="NO CUMPLE", NO HABILITA,IF(AS129&lt;=($E129*(1+$D$4)),"HABILITA","NO HABILITA")))</f>
        <v>NO OFERTADO</v>
      </c>
      <c r="AV129" s="129">
        <f>'PRECIOS UNITARIOS'!S129</f>
        <v>0</v>
      </c>
      <c r="AW129" s="251">
        <f>'EV TECNICA'!AK129</f>
        <v>0</v>
      </c>
      <c r="AX129" s="252" t="str">
        <f>+IF(AV129=0,"NO OFERTADO",IF(AW129="NO CUMPLE", NO HABILITA,IF(AV129&lt;=($E129*(1+$D$4)),"HABILITA","NO HABILITA")))</f>
        <v>NO OFERTADO</v>
      </c>
      <c r="AY129" s="129">
        <f>'PRECIOS UNITARIOS'!T129</f>
        <v>0</v>
      </c>
      <c r="AZ129" s="251">
        <f>'EV TECNICA'!AM129</f>
        <v>0</v>
      </c>
      <c r="BA129" s="252" t="str">
        <f>+IF(AY129=0,"NO OFERTADO",IF(AZ129="NO CUMPLE", NO HABILITA,IF(AY129&lt;=($E129*(1+$D$4)),"HABILITA","NO HABILITA")))</f>
        <v>NO OFERTADO</v>
      </c>
      <c r="BB129" s="129">
        <f>'PRECIOS UNITARIOS'!U129</f>
        <v>0</v>
      </c>
      <c r="BC129" s="251">
        <f>'EV TECNICA'!AO129</f>
        <v>0</v>
      </c>
      <c r="BD129" s="252" t="str">
        <f>+IF(BB129=0,"NO OFERTADO",IF(BC129="NO CUMPLE", NO HABILITA,IF(BB129&lt;=($E129*(1+$D$4)),"HABILITA","NO HABILITA")))</f>
        <v>NO OFERTADO</v>
      </c>
      <c r="BE129" s="129">
        <f>'PRECIOS UNITARIOS'!V129</f>
        <v>0</v>
      </c>
      <c r="BF129" s="251">
        <f>'EV TECNICA'!AQ129</f>
        <v>0</v>
      </c>
      <c r="BG129" s="252" t="str">
        <f>+IF(BE129=0,"NO OFERTADO",IF(BF129="NO CUMPLE", NO HABILITA,IF(BE129&lt;=($E129*(1+$D$4)),"HABILITA","NO HABILITA")))</f>
        <v>NO OFERTADO</v>
      </c>
      <c r="BH129" s="129">
        <f>'PRECIOS UNITARIOS'!W129</f>
        <v>0</v>
      </c>
      <c r="BI129" s="251">
        <f>'EV TECNICA'!AS129</f>
        <v>0</v>
      </c>
      <c r="BJ129" s="252" t="str">
        <f>+IF(BH129=0,"NO OFERTADO",IF(BI129="NO CUMPLE", NO HABILITA,IF(BH129&lt;=($E129*(1+$D$4)),"HABILITA","NO HABILITA")))</f>
        <v>NO OFERTADO</v>
      </c>
      <c r="BK129" s="129">
        <f>'PRECIOS UNITARIOS'!X129</f>
        <v>0</v>
      </c>
      <c r="BL129" s="251">
        <f>'EV TECNICA'!AU129</f>
        <v>0</v>
      </c>
      <c r="BM129" s="252" t="str">
        <f>+IF(BK129=0,"NO OFERTADO",IF(BL129="NO CUMPLE", NO HABILITA,IF(BK129&lt;=($E129*(1+$D$4)),"HABILITA","NO HABILITA")))</f>
        <v>NO OFERTADO</v>
      </c>
      <c r="BN129" s="129">
        <f>'PRECIOS UNITARIOS'!Y129</f>
        <v>0</v>
      </c>
      <c r="BO129" s="251">
        <f>'EV TECNICA'!AW129</f>
        <v>0</v>
      </c>
      <c r="BP129" s="252" t="str">
        <f>+IF(BN129=0,"NO OFERTADO",IF(BO129="NO CUMPLE", NO HABILITA,IF(BN129&lt;=($E129*(1+$D$4)),"HABILITA","NO HABILITA")))</f>
        <v>NO OFERTADO</v>
      </c>
      <c r="BQ129" s="129">
        <f>'PRECIOS UNITARIOS'!Z129</f>
        <v>0</v>
      </c>
      <c r="BR129" s="251">
        <f>'EV TECNICA'!AY129</f>
        <v>0</v>
      </c>
      <c r="BS129" s="252" t="str">
        <f>+IF(BQ129=0,"NO OFERTADO",IF(BR129="NO CUMPLE", NO HABILITA,IF(BQ129&lt;=($E129*(1+$D$4)),"HABILITA","NO HABILITA")))</f>
        <v>NO OFERTADO</v>
      </c>
      <c r="BT129" s="129">
        <f>'PRECIOS UNITARIOS'!AA129</f>
        <v>0</v>
      </c>
      <c r="BU129" s="251">
        <f>'EV TECNICA'!BA129</f>
        <v>0</v>
      </c>
      <c r="BV129" s="252" t="str">
        <f>+IF(BT129=0,"NO OFERTADO",IF(BU129="NO CUMPLE", NO HABILITA,IF(BT129&lt;=($E129*(1+$D$4)),"HABILITA","NO HABILITA")))</f>
        <v>NO OFERTADO</v>
      </c>
      <c r="BW129" s="129">
        <f>'PRECIOS UNITARIOS'!AB129</f>
        <v>0</v>
      </c>
      <c r="BX129" s="251">
        <f>'EV TECNICA'!BC129</f>
        <v>0</v>
      </c>
      <c r="BY129" s="252" t="str">
        <f>+IF(BW129=0,"NO OFERTADO",IF(BX129="NO CUMPLE", NO HABILITA,IF(BW129&lt;=($E129*(1+$D$4)),"HABILITA","NO HABILITA")))</f>
        <v>NO OFERTADO</v>
      </c>
      <c r="BZ129" s="129">
        <f>'PRECIOS UNITARIOS'!AC129</f>
        <v>0</v>
      </c>
      <c r="CA129" s="251">
        <f>'EV TECNICA'!BE129</f>
        <v>0</v>
      </c>
      <c r="CB129" s="252" t="str">
        <f>+IF(BZ129=0,"NO OFERTADO",IF(CA129="NO CUMPLE", NO HABILITA,IF(BZ129&lt;=($E129*(1+$D$4)),"HABILITA","NO HABILITA")))</f>
        <v>NO OFERTADO</v>
      </c>
      <c r="CC129" s="129">
        <f>'PRECIOS UNITARIOS'!AD129</f>
        <v>0</v>
      </c>
      <c r="CD129" s="251">
        <f>'EV TECNICA'!BG129</f>
        <v>0</v>
      </c>
      <c r="CE129" s="252" t="str">
        <f>+IF(CC129=0,"NO OFERTADO",IF(CD129="NO CUMPLE", NO HABILITA,IF(CC129&lt;=($E129*(1+$D$4)),"HABILITA","NO HABILITA")))</f>
        <v>NO OFERTADO</v>
      </c>
      <c r="CF129" s="129">
        <f>'PRECIOS UNITARIOS'!AE129</f>
        <v>889300</v>
      </c>
      <c r="CG129" s="251" t="str">
        <f>'EV TECNICA'!BI129</f>
        <v xml:space="preserve">CUMPLE </v>
      </c>
      <c r="CH129" s="252" t="str">
        <f>+IF(CF129=0,"NO OFERTADO",IF(CG129="NO CUMPLE", NO HABILITA,IF(CF129&lt;=($E129*(1+$D$4)),"HABILITA","NO HABILITA")))</f>
        <v>NO HABILITA</v>
      </c>
    </row>
    <row r="130" spans="1:86" s="40" customFormat="1" ht="38.25" x14ac:dyDescent="0.2">
      <c r="A130" s="103">
        <v>121</v>
      </c>
      <c r="B130" s="202" t="s">
        <v>219</v>
      </c>
      <c r="C130" s="121" t="s">
        <v>218</v>
      </c>
      <c r="D130" s="146">
        <v>1</v>
      </c>
      <c r="E130" s="25">
        <v>886377.45</v>
      </c>
      <c r="F130" s="129">
        <f>'PRECIOS UNITARIOS'!E130</f>
        <v>0</v>
      </c>
      <c r="G130" s="251">
        <f>'EV TECNICA'!I130</f>
        <v>0</v>
      </c>
      <c r="H130" s="252" t="str">
        <f>+IF(F130=0,"NO OFERTADO",IF(G130="NO CUMPLE", NO HABILITA,IF(F130&lt;=($E130*(1+$D$4)),"HABILITA","NO HABILITA")))</f>
        <v>NO OFERTADO</v>
      </c>
      <c r="I130" s="129">
        <f>'PRECIOS UNITARIOS'!F130</f>
        <v>0</v>
      </c>
      <c r="J130" s="251">
        <f>'EV TECNICA'!K130</f>
        <v>0</v>
      </c>
      <c r="K130" s="252" t="str">
        <f>+IF(I130=0,"NO OFERTADO",IF(J130="NO CUMPLE", NO HABILITA,IF(I130&lt;=($E130*(1+$D$4)),"HABILITA","NO HABILITA")))</f>
        <v>NO OFERTADO</v>
      </c>
      <c r="L130" s="129">
        <f>'PRECIOS UNITARIOS'!G130</f>
        <v>0</v>
      </c>
      <c r="M130" s="251">
        <f>'EV TECNICA'!M130</f>
        <v>0</v>
      </c>
      <c r="N130" s="252" t="str">
        <f>+IF(L130=0,"NO OFERTADO",IF(M130="NO CUMPLE", NO HABILITA,IF(L130&lt;=($E130*(1+$D$4)),"HABILITA","NO HABILITA")))</f>
        <v>NO OFERTADO</v>
      </c>
      <c r="O130" s="129">
        <f>'PRECIOS UNITARIOS'!H130</f>
        <v>0</v>
      </c>
      <c r="P130" s="251">
        <f>'EV TECNICA'!O130</f>
        <v>0</v>
      </c>
      <c r="Q130" s="252" t="str">
        <f>+IF(O130=0,"NO OFERTADO",IF(P130="NO CUMPLE", NO HABILITA,IF(O130&lt;=($E130*(1+$D$4)),"HABILITA","NO HABILITA")))</f>
        <v>NO OFERTADO</v>
      </c>
      <c r="R130" s="129">
        <f>'PRECIOS UNITARIOS'!I130</f>
        <v>0</v>
      </c>
      <c r="S130" s="251">
        <f>'EV TECNICA'!Q130</f>
        <v>0</v>
      </c>
      <c r="T130" s="252" t="str">
        <f>+IF(R130=0,"NO OFERTADO",IF(S130="NO CUMPLE", NO HABILITA,IF(R130&lt;=($E130*(1+$D$4)),"HABILITA","NO HABILITA")))</f>
        <v>NO OFERTADO</v>
      </c>
      <c r="U130" s="129">
        <f>'PRECIOS UNITARIOS'!J130</f>
        <v>0</v>
      </c>
      <c r="V130" s="251">
        <f>'EV TECNICA'!S130</f>
        <v>0</v>
      </c>
      <c r="W130" s="252" t="str">
        <f>+IF(U130=0,"NO OFERTADO",IF(V130="NO CUMPLE", NO HABILITA,IF(U130&lt;=($E130*(1+$D$4)),"HABILITA","NO HABILITA")))</f>
        <v>NO OFERTADO</v>
      </c>
      <c r="X130" s="129">
        <f>'PRECIOS UNITARIOS'!K130</f>
        <v>0</v>
      </c>
      <c r="Y130" s="251">
        <f>'EV TECNICA'!U130</f>
        <v>0</v>
      </c>
      <c r="Z130" s="252" t="str">
        <f>+IF(X130=0,"NO OFERTADO",IF(Y130="NO CUMPLE", NO HABILITA,IF(X130&lt;=($E130*(1+$D$4)),"HABILITA","NO HABILITA")))</f>
        <v>NO OFERTADO</v>
      </c>
      <c r="AA130" s="129">
        <f>'PRECIOS UNITARIOS'!L130</f>
        <v>0</v>
      </c>
      <c r="AB130" s="251">
        <f>'EV TECNICA'!W130</f>
        <v>0</v>
      </c>
      <c r="AC130" s="252" t="str">
        <f>+IF(AA130=0,"NO OFERTADO",IF(AB130="NO CUMPLE", NO HABILITA,IF(AA130&lt;=($E130*(1+$D$4)),"HABILITA","NO HABILITA")))</f>
        <v>NO OFERTADO</v>
      </c>
      <c r="AD130" s="129">
        <f>'PRECIOS UNITARIOS'!M130</f>
        <v>1381472.19</v>
      </c>
      <c r="AE130" s="251" t="str">
        <f>'EV TECNICA'!Y130</f>
        <v xml:space="preserve">CUMPLE </v>
      </c>
      <c r="AF130" s="252" t="str">
        <f>+IF(AD130=0,"NO OFERTADO",IF(AE130="NO CUMPLE", NO HABILITA,IF(AD130&lt;=($E130*(1+$D$4)),"HABILITA","NO HABILITA")))</f>
        <v>NO HABILITA</v>
      </c>
      <c r="AG130" s="129">
        <f>'PRECIOS UNITARIOS'!N130</f>
        <v>0</v>
      </c>
      <c r="AH130" s="251">
        <f>'EV TECNICA'!AA130</f>
        <v>0</v>
      </c>
      <c r="AI130" s="252" t="str">
        <f>+IF(AG130=0,"NO OFERTADO",IF(AH130="NO CUMPLE", NO HABILITA,IF(AG130&lt;=($E130*(1+$D$4)),"HABILITA","NO HABILITA")))</f>
        <v>NO OFERTADO</v>
      </c>
      <c r="AJ130" s="129">
        <f>'PRECIOS UNITARIOS'!O130</f>
        <v>0</v>
      </c>
      <c r="AK130" s="251">
        <f>'EV TECNICA'!AC130</f>
        <v>0</v>
      </c>
      <c r="AL130" s="252" t="str">
        <f>+IF(AJ130=0,"NO OFERTADO",IF(AK130="NO CUMPLE", NO HABILITA,IF(AJ130&lt;=($E130*(1+$D$4)),"HABILITA","NO HABILITA")))</f>
        <v>NO OFERTADO</v>
      </c>
      <c r="AM130" s="129">
        <f>'PRECIOS UNITARIOS'!P130</f>
        <v>770763</v>
      </c>
      <c r="AN130" s="251" t="str">
        <f>'EV TECNICA'!AE130</f>
        <v>CUMPLE</v>
      </c>
      <c r="AO130" s="252" t="str">
        <f>+IF(AM130=0,"NO OFERTADO",IF(AN130="NO CUMPLE", NO HABILITA,IF(AM130&lt;=($E130*(1+$D$4)),"HABILITA","NO HABILITA")))</f>
        <v>HABILITA</v>
      </c>
      <c r="AP130" s="129">
        <f>'PRECIOS UNITARIOS'!Q130</f>
        <v>0</v>
      </c>
      <c r="AQ130" s="251">
        <f>'EV TECNICA'!AG130</f>
        <v>0</v>
      </c>
      <c r="AR130" s="252" t="str">
        <f>+IF(AP130=0,"NO OFERTADO",IF(AQ130="NO CUMPLE", NO HABILITA,IF(AP130&lt;=($E130*(1+$D$4)),"HABILITA","NO HABILITA")))</f>
        <v>NO OFERTADO</v>
      </c>
      <c r="AS130" s="129">
        <f>'PRECIOS UNITARIOS'!R130</f>
        <v>0</v>
      </c>
      <c r="AT130" s="251">
        <f>'EV TECNICA'!AI130</f>
        <v>0</v>
      </c>
      <c r="AU130" s="252" t="str">
        <f>+IF(AS130=0,"NO OFERTADO",IF(AT130="NO CUMPLE", NO HABILITA,IF(AS130&lt;=($E130*(1+$D$4)),"HABILITA","NO HABILITA")))</f>
        <v>NO OFERTADO</v>
      </c>
      <c r="AV130" s="129">
        <f>'PRECIOS UNITARIOS'!S130</f>
        <v>0</v>
      </c>
      <c r="AW130" s="251">
        <f>'EV TECNICA'!AK130</f>
        <v>0</v>
      </c>
      <c r="AX130" s="252" t="str">
        <f>+IF(AV130=0,"NO OFERTADO",IF(AW130="NO CUMPLE", NO HABILITA,IF(AV130&lt;=($E130*(1+$D$4)),"HABILITA","NO HABILITA")))</f>
        <v>NO OFERTADO</v>
      </c>
      <c r="AY130" s="129">
        <f>'PRECIOS UNITARIOS'!T130</f>
        <v>0</v>
      </c>
      <c r="AZ130" s="251">
        <f>'EV TECNICA'!AM130</f>
        <v>0</v>
      </c>
      <c r="BA130" s="252" t="str">
        <f>+IF(AY130=0,"NO OFERTADO",IF(AZ130="NO CUMPLE", NO HABILITA,IF(AY130&lt;=($E130*(1+$D$4)),"HABILITA","NO HABILITA")))</f>
        <v>NO OFERTADO</v>
      </c>
      <c r="BB130" s="129">
        <f>'PRECIOS UNITARIOS'!U130</f>
        <v>1411027.03</v>
      </c>
      <c r="BC130" s="251" t="str">
        <f>'EV TECNICA'!AO130</f>
        <v>CUMPLE</v>
      </c>
      <c r="BD130" s="252" t="str">
        <f>+IF(BB130=0,"NO OFERTADO",IF(BC130="NO CUMPLE", NO HABILITA,IF(BB130&lt;=($E130*(1+$D$4)),"HABILITA","NO HABILITA")))</f>
        <v>NO HABILITA</v>
      </c>
      <c r="BE130" s="129">
        <f>'PRECIOS UNITARIOS'!V130</f>
        <v>0</v>
      </c>
      <c r="BF130" s="251">
        <f>'EV TECNICA'!AQ130</f>
        <v>0</v>
      </c>
      <c r="BG130" s="252" t="str">
        <f>+IF(BE130=0,"NO OFERTADO",IF(BF130="NO CUMPLE", NO HABILITA,IF(BE130&lt;=($E130*(1+$D$4)),"HABILITA","NO HABILITA")))</f>
        <v>NO OFERTADO</v>
      </c>
      <c r="BH130" s="129">
        <f>'PRECIOS UNITARIOS'!W130</f>
        <v>0</v>
      </c>
      <c r="BI130" s="251">
        <f>'EV TECNICA'!AS130</f>
        <v>0</v>
      </c>
      <c r="BJ130" s="252" t="str">
        <f>+IF(BH130=0,"NO OFERTADO",IF(BI130="NO CUMPLE", NO HABILITA,IF(BH130&lt;=($E130*(1+$D$4)),"HABILITA","NO HABILITA")))</f>
        <v>NO OFERTADO</v>
      </c>
      <c r="BK130" s="129">
        <f>'PRECIOS UNITARIOS'!X130</f>
        <v>0</v>
      </c>
      <c r="BL130" s="251">
        <f>'EV TECNICA'!AU130</f>
        <v>0</v>
      </c>
      <c r="BM130" s="252" t="str">
        <f>+IF(BK130=0,"NO OFERTADO",IF(BL130="NO CUMPLE", NO HABILITA,IF(BK130&lt;=($E130*(1+$D$4)),"HABILITA","NO HABILITA")))</f>
        <v>NO OFERTADO</v>
      </c>
      <c r="BN130" s="129">
        <f>'PRECIOS UNITARIOS'!Y130</f>
        <v>0</v>
      </c>
      <c r="BO130" s="251">
        <f>'EV TECNICA'!AW130</f>
        <v>0</v>
      </c>
      <c r="BP130" s="252" t="str">
        <f>+IF(BN130=0,"NO OFERTADO",IF(BO130="NO CUMPLE", NO HABILITA,IF(BN130&lt;=($E130*(1+$D$4)),"HABILITA","NO HABILITA")))</f>
        <v>NO OFERTADO</v>
      </c>
      <c r="BQ130" s="129">
        <f>'PRECIOS UNITARIOS'!Z130</f>
        <v>0</v>
      </c>
      <c r="BR130" s="251">
        <f>'EV TECNICA'!AY130</f>
        <v>0</v>
      </c>
      <c r="BS130" s="252" t="str">
        <f>+IF(BQ130=0,"NO OFERTADO",IF(BR130="NO CUMPLE", NO HABILITA,IF(BQ130&lt;=($E130*(1+$D$4)),"HABILITA","NO HABILITA")))</f>
        <v>NO OFERTADO</v>
      </c>
      <c r="BT130" s="129">
        <f>'PRECIOS UNITARIOS'!AA130</f>
        <v>0</v>
      </c>
      <c r="BU130" s="251">
        <f>'EV TECNICA'!BA130</f>
        <v>0</v>
      </c>
      <c r="BV130" s="252" t="str">
        <f>+IF(BT130=0,"NO OFERTADO",IF(BU130="NO CUMPLE", NO HABILITA,IF(BT130&lt;=($E130*(1+$D$4)),"HABILITA","NO HABILITA")))</f>
        <v>NO OFERTADO</v>
      </c>
      <c r="BW130" s="129">
        <f>'PRECIOS UNITARIOS'!AB130</f>
        <v>0</v>
      </c>
      <c r="BX130" s="251">
        <f>'EV TECNICA'!BC130</f>
        <v>0</v>
      </c>
      <c r="BY130" s="252" t="str">
        <f>+IF(BW130=0,"NO OFERTADO",IF(BX130="NO CUMPLE", NO HABILITA,IF(BW130&lt;=($E130*(1+$D$4)),"HABILITA","NO HABILITA")))</f>
        <v>NO OFERTADO</v>
      </c>
      <c r="BZ130" s="129">
        <f>'PRECIOS UNITARIOS'!AC130</f>
        <v>0</v>
      </c>
      <c r="CA130" s="251">
        <f>'EV TECNICA'!BE130</f>
        <v>0</v>
      </c>
      <c r="CB130" s="252" t="str">
        <f>+IF(BZ130=0,"NO OFERTADO",IF(CA130="NO CUMPLE", NO HABILITA,IF(BZ130&lt;=($E130*(1+$D$4)),"HABILITA","NO HABILITA")))</f>
        <v>NO OFERTADO</v>
      </c>
      <c r="CC130" s="129">
        <f>'PRECIOS UNITARIOS'!AD130</f>
        <v>0</v>
      </c>
      <c r="CD130" s="251">
        <f>'EV TECNICA'!BG130</f>
        <v>0</v>
      </c>
      <c r="CE130" s="252" t="str">
        <f>+IF(CC130=0,"NO OFERTADO",IF(CD130="NO CUMPLE", NO HABILITA,IF(CC130&lt;=($E130*(1+$D$4)),"HABILITA","NO HABILITA")))</f>
        <v>NO OFERTADO</v>
      </c>
      <c r="CF130" s="129">
        <f>'PRECIOS UNITARIOS'!AE130</f>
        <v>1007600</v>
      </c>
      <c r="CG130" s="251" t="str">
        <f>'EV TECNICA'!BI130</f>
        <v xml:space="preserve">CUMPLE </v>
      </c>
      <c r="CH130" s="252" t="str">
        <f>+IF(CF130=0,"NO OFERTADO",IF(CG130="NO CUMPLE", NO HABILITA,IF(CF130&lt;=($E130*(1+$D$4)),"HABILITA","NO HABILITA")))</f>
        <v>HABILITA</v>
      </c>
    </row>
    <row r="131" spans="1:86" s="40" customFormat="1" ht="25.5" x14ac:dyDescent="0.2">
      <c r="A131" s="103">
        <v>122</v>
      </c>
      <c r="B131" s="202" t="s">
        <v>220</v>
      </c>
      <c r="C131" s="121" t="s">
        <v>221</v>
      </c>
      <c r="D131" s="146">
        <v>1</v>
      </c>
      <c r="E131" s="25">
        <v>88655</v>
      </c>
      <c r="F131" s="129">
        <f>'PRECIOS UNITARIOS'!E131</f>
        <v>0</v>
      </c>
      <c r="G131" s="251">
        <f>'EV TECNICA'!I131</f>
        <v>0</v>
      </c>
      <c r="H131" s="252" t="str">
        <f>+IF(F131=0,"NO OFERTADO",IF(G131="NO CUMPLE", NO HABILITA,IF(F131&lt;=($E131*(1+$D$4)),"HABILITA","NO HABILITA")))</f>
        <v>NO OFERTADO</v>
      </c>
      <c r="I131" s="129">
        <f>'PRECIOS UNITARIOS'!F131</f>
        <v>0</v>
      </c>
      <c r="J131" s="251">
        <f>'EV TECNICA'!K131</f>
        <v>0</v>
      </c>
      <c r="K131" s="252" t="str">
        <f>+IF(I131=0,"NO OFERTADO",IF(J131="NO CUMPLE", NO HABILITA,IF(I131&lt;=($E131*(1+$D$4)),"HABILITA","NO HABILITA")))</f>
        <v>NO OFERTADO</v>
      </c>
      <c r="L131" s="129">
        <f>'PRECIOS UNITARIOS'!G131</f>
        <v>0</v>
      </c>
      <c r="M131" s="251">
        <f>'EV TECNICA'!M131</f>
        <v>0</v>
      </c>
      <c r="N131" s="252" t="str">
        <f>+IF(L131=0,"NO OFERTADO",IF(M131="NO CUMPLE", NO HABILITA,IF(L131&lt;=($E131*(1+$D$4)),"HABILITA","NO HABILITA")))</f>
        <v>NO OFERTADO</v>
      </c>
      <c r="O131" s="129">
        <f>'PRECIOS UNITARIOS'!H131</f>
        <v>0</v>
      </c>
      <c r="P131" s="251">
        <f>'EV TECNICA'!O131</f>
        <v>0</v>
      </c>
      <c r="Q131" s="252" t="str">
        <f>+IF(O131=0,"NO OFERTADO",IF(P131="NO CUMPLE", NO HABILITA,IF(O131&lt;=($E131*(1+$D$4)),"HABILITA","NO HABILITA")))</f>
        <v>NO OFERTADO</v>
      </c>
      <c r="R131" s="129">
        <f>'PRECIOS UNITARIOS'!I131</f>
        <v>0</v>
      </c>
      <c r="S131" s="251">
        <f>'EV TECNICA'!Q131</f>
        <v>0</v>
      </c>
      <c r="T131" s="252" t="str">
        <f>+IF(R131=0,"NO OFERTADO",IF(S131="NO CUMPLE", NO HABILITA,IF(R131&lt;=($E131*(1+$D$4)),"HABILITA","NO HABILITA")))</f>
        <v>NO OFERTADO</v>
      </c>
      <c r="U131" s="129">
        <f>'PRECIOS UNITARIOS'!J131</f>
        <v>0</v>
      </c>
      <c r="V131" s="251">
        <f>'EV TECNICA'!S131</f>
        <v>0</v>
      </c>
      <c r="W131" s="252" t="str">
        <f>+IF(U131=0,"NO OFERTADO",IF(V131="NO CUMPLE", NO HABILITA,IF(U131&lt;=($E131*(1+$D$4)),"HABILITA","NO HABILITA")))</f>
        <v>NO OFERTADO</v>
      </c>
      <c r="X131" s="129">
        <f>'PRECIOS UNITARIOS'!K131</f>
        <v>0</v>
      </c>
      <c r="Y131" s="251">
        <f>'EV TECNICA'!U131</f>
        <v>0</v>
      </c>
      <c r="Z131" s="252" t="str">
        <f>+IF(X131=0,"NO OFERTADO",IF(Y131="NO CUMPLE", NO HABILITA,IF(X131&lt;=($E131*(1+$D$4)),"HABILITA","NO HABILITA")))</f>
        <v>NO OFERTADO</v>
      </c>
      <c r="AA131" s="129">
        <f>'PRECIOS UNITARIOS'!L131</f>
        <v>0</v>
      </c>
      <c r="AB131" s="251">
        <f>'EV TECNICA'!W131</f>
        <v>0</v>
      </c>
      <c r="AC131" s="252" t="str">
        <f>+IF(AA131=0,"NO OFERTADO",IF(AB131="NO CUMPLE", NO HABILITA,IF(AA131&lt;=($E131*(1+$D$4)),"HABILITA","NO HABILITA")))</f>
        <v>NO OFERTADO</v>
      </c>
      <c r="AD131" s="129">
        <f>'PRECIOS UNITARIOS'!M131</f>
        <v>0</v>
      </c>
      <c r="AE131" s="251">
        <f>'EV TECNICA'!Y131</f>
        <v>0</v>
      </c>
      <c r="AF131" s="252" t="str">
        <f>+IF(AD131=0,"NO OFERTADO",IF(AE131="NO CUMPLE", NO HABILITA,IF(AD131&lt;=($E131*(1+$D$4)),"HABILITA","NO HABILITA")))</f>
        <v>NO OFERTADO</v>
      </c>
      <c r="AG131" s="129">
        <f>'PRECIOS UNITARIOS'!N131</f>
        <v>0</v>
      </c>
      <c r="AH131" s="251">
        <f>'EV TECNICA'!AA131</f>
        <v>0</v>
      </c>
      <c r="AI131" s="252" t="str">
        <f>+IF(AG131=0,"NO OFERTADO",IF(AH131="NO CUMPLE", NO HABILITA,IF(AG131&lt;=($E131*(1+$D$4)),"HABILITA","NO HABILITA")))</f>
        <v>NO OFERTADO</v>
      </c>
      <c r="AJ131" s="129">
        <f>'PRECIOS UNITARIOS'!O131</f>
        <v>0</v>
      </c>
      <c r="AK131" s="251">
        <f>'EV TECNICA'!AC131</f>
        <v>0</v>
      </c>
      <c r="AL131" s="252" t="str">
        <f>+IF(AJ131=0,"NO OFERTADO",IF(AK131="NO CUMPLE", NO HABILITA,IF(AJ131&lt;=($E131*(1+$D$4)),"HABILITA","NO HABILITA")))</f>
        <v>NO OFERTADO</v>
      </c>
      <c r="AM131" s="129">
        <f>'PRECIOS UNITARIOS'!P131</f>
        <v>0</v>
      </c>
      <c r="AN131" s="251">
        <f>'EV TECNICA'!AE131</f>
        <v>0</v>
      </c>
      <c r="AO131" s="252" t="str">
        <f>+IF(AM131=0,"NO OFERTADO",IF(AN131="NO CUMPLE", NO HABILITA,IF(AM131&lt;=($E131*(1+$D$4)),"HABILITA","NO HABILITA")))</f>
        <v>NO OFERTADO</v>
      </c>
      <c r="AP131" s="129">
        <f>'PRECIOS UNITARIOS'!Q131</f>
        <v>0</v>
      </c>
      <c r="AQ131" s="251">
        <f>'EV TECNICA'!AG131</f>
        <v>0</v>
      </c>
      <c r="AR131" s="252" t="str">
        <f>+IF(AP131=0,"NO OFERTADO",IF(AQ131="NO CUMPLE", NO HABILITA,IF(AP131&lt;=($E131*(1+$D$4)),"HABILITA","NO HABILITA")))</f>
        <v>NO OFERTADO</v>
      </c>
      <c r="AS131" s="129">
        <f>'PRECIOS UNITARIOS'!R131</f>
        <v>0</v>
      </c>
      <c r="AT131" s="251">
        <f>'EV TECNICA'!AI131</f>
        <v>0</v>
      </c>
      <c r="AU131" s="252" t="str">
        <f>+IF(AS131=0,"NO OFERTADO",IF(AT131="NO CUMPLE", NO HABILITA,IF(AS131&lt;=($E131*(1+$D$4)),"HABILITA","NO HABILITA")))</f>
        <v>NO OFERTADO</v>
      </c>
      <c r="AV131" s="129">
        <f>'PRECIOS UNITARIOS'!S131</f>
        <v>0</v>
      </c>
      <c r="AW131" s="251">
        <f>'EV TECNICA'!AK131</f>
        <v>0</v>
      </c>
      <c r="AX131" s="252" t="str">
        <f>+IF(AV131=0,"NO OFERTADO",IF(AW131="NO CUMPLE", NO HABILITA,IF(AV131&lt;=($E131*(1+$D$4)),"HABILITA","NO HABILITA")))</f>
        <v>NO OFERTADO</v>
      </c>
      <c r="AY131" s="129">
        <f>'PRECIOS UNITARIOS'!T131</f>
        <v>0</v>
      </c>
      <c r="AZ131" s="251">
        <f>'EV TECNICA'!AM131</f>
        <v>0</v>
      </c>
      <c r="BA131" s="252" t="str">
        <f>+IF(AY131=0,"NO OFERTADO",IF(AZ131="NO CUMPLE", NO HABILITA,IF(AY131&lt;=($E131*(1+$D$4)),"HABILITA","NO HABILITA")))</f>
        <v>NO OFERTADO</v>
      </c>
      <c r="BB131" s="129">
        <f>'PRECIOS UNITARIOS'!U131</f>
        <v>0</v>
      </c>
      <c r="BC131" s="251">
        <f>'EV TECNICA'!AO131</f>
        <v>0</v>
      </c>
      <c r="BD131" s="252" t="str">
        <f>+IF(BB131=0,"NO OFERTADO",IF(BC131="NO CUMPLE", NO HABILITA,IF(BB131&lt;=($E131*(1+$D$4)),"HABILITA","NO HABILITA")))</f>
        <v>NO OFERTADO</v>
      </c>
      <c r="BE131" s="129">
        <f>'PRECIOS UNITARIOS'!V131</f>
        <v>0</v>
      </c>
      <c r="BF131" s="251">
        <f>'EV TECNICA'!AQ131</f>
        <v>0</v>
      </c>
      <c r="BG131" s="252" t="str">
        <f>+IF(BE131=0,"NO OFERTADO",IF(BF131="NO CUMPLE", NO HABILITA,IF(BE131&lt;=($E131*(1+$D$4)),"HABILITA","NO HABILITA")))</f>
        <v>NO OFERTADO</v>
      </c>
      <c r="BH131" s="129">
        <f>'PRECIOS UNITARIOS'!W131</f>
        <v>0</v>
      </c>
      <c r="BI131" s="251">
        <f>'EV TECNICA'!AS131</f>
        <v>0</v>
      </c>
      <c r="BJ131" s="252" t="str">
        <f>+IF(BH131=0,"NO OFERTADO",IF(BI131="NO CUMPLE", NO HABILITA,IF(BH131&lt;=($E131*(1+$D$4)),"HABILITA","NO HABILITA")))</f>
        <v>NO OFERTADO</v>
      </c>
      <c r="BK131" s="129">
        <f>'PRECIOS UNITARIOS'!X131</f>
        <v>0</v>
      </c>
      <c r="BL131" s="251">
        <f>'EV TECNICA'!AU131</f>
        <v>0</v>
      </c>
      <c r="BM131" s="252" t="str">
        <f>+IF(BK131=0,"NO OFERTADO",IF(BL131="NO CUMPLE", NO HABILITA,IF(BK131&lt;=($E131*(1+$D$4)),"HABILITA","NO HABILITA")))</f>
        <v>NO OFERTADO</v>
      </c>
      <c r="BN131" s="129">
        <f>'PRECIOS UNITARIOS'!Y131</f>
        <v>0</v>
      </c>
      <c r="BO131" s="251">
        <f>'EV TECNICA'!AW131</f>
        <v>0</v>
      </c>
      <c r="BP131" s="252" t="str">
        <f>+IF(BN131=0,"NO OFERTADO",IF(BO131="NO CUMPLE", NO HABILITA,IF(BN131&lt;=($E131*(1+$D$4)),"HABILITA","NO HABILITA")))</f>
        <v>NO OFERTADO</v>
      </c>
      <c r="BQ131" s="129">
        <f>'PRECIOS UNITARIOS'!Z131</f>
        <v>0</v>
      </c>
      <c r="BR131" s="251">
        <f>'EV TECNICA'!AY131</f>
        <v>0</v>
      </c>
      <c r="BS131" s="252" t="str">
        <f>+IF(BQ131=0,"NO OFERTADO",IF(BR131="NO CUMPLE", NO HABILITA,IF(BQ131&lt;=($E131*(1+$D$4)),"HABILITA","NO HABILITA")))</f>
        <v>NO OFERTADO</v>
      </c>
      <c r="BT131" s="129">
        <f>'PRECIOS UNITARIOS'!AA131</f>
        <v>0</v>
      </c>
      <c r="BU131" s="251">
        <f>'EV TECNICA'!BA131</f>
        <v>0</v>
      </c>
      <c r="BV131" s="252" t="str">
        <f>+IF(BT131=0,"NO OFERTADO",IF(BU131="NO CUMPLE", NO HABILITA,IF(BT131&lt;=($E131*(1+$D$4)),"HABILITA","NO HABILITA")))</f>
        <v>NO OFERTADO</v>
      </c>
      <c r="BW131" s="129">
        <f>'PRECIOS UNITARIOS'!AB131</f>
        <v>0</v>
      </c>
      <c r="BX131" s="251">
        <f>'EV TECNICA'!BC131</f>
        <v>0</v>
      </c>
      <c r="BY131" s="252" t="str">
        <f>+IF(BW131=0,"NO OFERTADO",IF(BX131="NO CUMPLE", NO HABILITA,IF(BW131&lt;=($E131*(1+$D$4)),"HABILITA","NO HABILITA")))</f>
        <v>NO OFERTADO</v>
      </c>
      <c r="BZ131" s="129">
        <f>'PRECIOS UNITARIOS'!AC131</f>
        <v>0</v>
      </c>
      <c r="CA131" s="251">
        <f>'EV TECNICA'!BE131</f>
        <v>0</v>
      </c>
      <c r="CB131" s="252" t="str">
        <f>+IF(BZ131=0,"NO OFERTADO",IF(CA131="NO CUMPLE", NO HABILITA,IF(BZ131&lt;=($E131*(1+$D$4)),"HABILITA","NO HABILITA")))</f>
        <v>NO OFERTADO</v>
      </c>
      <c r="CC131" s="129">
        <f>'PRECIOS UNITARIOS'!AD131</f>
        <v>0</v>
      </c>
      <c r="CD131" s="251">
        <f>'EV TECNICA'!BG131</f>
        <v>0</v>
      </c>
      <c r="CE131" s="252" t="str">
        <f>+IF(CC131=0,"NO OFERTADO",IF(CD131="NO CUMPLE", NO HABILITA,IF(CC131&lt;=($E131*(1+$D$4)),"HABILITA","NO HABILITA")))</f>
        <v>NO OFERTADO</v>
      </c>
      <c r="CF131" s="129">
        <f>'PRECIOS UNITARIOS'!AE131</f>
        <v>105910</v>
      </c>
      <c r="CG131" s="251" t="str">
        <f>'EV TECNICA'!BI131</f>
        <v>CUMPLE</v>
      </c>
      <c r="CH131" s="252" t="str">
        <f>+IF(CF131=0,"NO OFERTADO",IF(CG131="NO CUMPLE", NO HABILITA,IF(CF131&lt;=($E131*(1+$D$4)),"HABILITA","NO HABILITA")))</f>
        <v>HABILITA</v>
      </c>
    </row>
    <row r="132" spans="1:86" s="40" customFormat="1" ht="25.5" x14ac:dyDescent="0.2">
      <c r="A132" s="103">
        <v>123</v>
      </c>
      <c r="B132" s="202" t="s">
        <v>222</v>
      </c>
      <c r="C132" s="121" t="s">
        <v>221</v>
      </c>
      <c r="D132" s="146">
        <v>1</v>
      </c>
      <c r="E132" s="25">
        <v>4658.8500000000004</v>
      </c>
      <c r="F132" s="129">
        <f>'PRECIOS UNITARIOS'!E132</f>
        <v>0</v>
      </c>
      <c r="G132" s="251">
        <f>'EV TECNICA'!I132</f>
        <v>0</v>
      </c>
      <c r="H132" s="252" t="str">
        <f>+IF(F132=0,"NO OFERTADO",IF(G132="NO CUMPLE", NO HABILITA,IF(F132&lt;=($E132*(1+$D$4)),"HABILITA","NO HABILITA")))</f>
        <v>NO OFERTADO</v>
      </c>
      <c r="I132" s="129">
        <f>'PRECIOS UNITARIOS'!F132</f>
        <v>0</v>
      </c>
      <c r="J132" s="251">
        <f>'EV TECNICA'!K132</f>
        <v>0</v>
      </c>
      <c r="K132" s="252" t="str">
        <f>+IF(I132=0,"NO OFERTADO",IF(J132="NO CUMPLE", NO HABILITA,IF(I132&lt;=($E132*(1+$D$4)),"HABILITA","NO HABILITA")))</f>
        <v>NO OFERTADO</v>
      </c>
      <c r="L132" s="129">
        <f>'PRECIOS UNITARIOS'!G132</f>
        <v>0</v>
      </c>
      <c r="M132" s="251">
        <f>'EV TECNICA'!M132</f>
        <v>0</v>
      </c>
      <c r="N132" s="252" t="str">
        <f>+IF(L132=0,"NO OFERTADO",IF(M132="NO CUMPLE", NO HABILITA,IF(L132&lt;=($E132*(1+$D$4)),"HABILITA","NO HABILITA")))</f>
        <v>NO OFERTADO</v>
      </c>
      <c r="O132" s="129">
        <f>'PRECIOS UNITARIOS'!H132</f>
        <v>0</v>
      </c>
      <c r="P132" s="251">
        <f>'EV TECNICA'!O132</f>
        <v>0</v>
      </c>
      <c r="Q132" s="252" t="str">
        <f>+IF(O132=0,"NO OFERTADO",IF(P132="NO CUMPLE", NO HABILITA,IF(O132&lt;=($E132*(1+$D$4)),"HABILITA","NO HABILITA")))</f>
        <v>NO OFERTADO</v>
      </c>
      <c r="R132" s="129">
        <f>'PRECIOS UNITARIOS'!I132</f>
        <v>0</v>
      </c>
      <c r="S132" s="251">
        <f>'EV TECNICA'!Q132</f>
        <v>0</v>
      </c>
      <c r="T132" s="252" t="str">
        <f>+IF(R132=0,"NO OFERTADO",IF(S132="NO CUMPLE", NO HABILITA,IF(R132&lt;=($E132*(1+$D$4)),"HABILITA","NO HABILITA")))</f>
        <v>NO OFERTADO</v>
      </c>
      <c r="U132" s="129">
        <f>'PRECIOS UNITARIOS'!J132</f>
        <v>0</v>
      </c>
      <c r="V132" s="251">
        <f>'EV TECNICA'!S132</f>
        <v>0</v>
      </c>
      <c r="W132" s="252" t="str">
        <f>+IF(U132=0,"NO OFERTADO",IF(V132="NO CUMPLE", NO HABILITA,IF(U132&lt;=($E132*(1+$D$4)),"HABILITA","NO HABILITA")))</f>
        <v>NO OFERTADO</v>
      </c>
      <c r="X132" s="129">
        <f>'PRECIOS UNITARIOS'!K132</f>
        <v>0</v>
      </c>
      <c r="Y132" s="251">
        <f>'EV TECNICA'!U132</f>
        <v>0</v>
      </c>
      <c r="Z132" s="252" t="str">
        <f>+IF(X132=0,"NO OFERTADO",IF(Y132="NO CUMPLE", NO HABILITA,IF(X132&lt;=($E132*(1+$D$4)),"HABILITA","NO HABILITA")))</f>
        <v>NO OFERTADO</v>
      </c>
      <c r="AA132" s="129">
        <f>'PRECIOS UNITARIOS'!L132</f>
        <v>0</v>
      </c>
      <c r="AB132" s="251">
        <f>'EV TECNICA'!W132</f>
        <v>0</v>
      </c>
      <c r="AC132" s="252" t="str">
        <f>+IF(AA132=0,"NO OFERTADO",IF(AB132="NO CUMPLE", NO HABILITA,IF(AA132&lt;=($E132*(1+$D$4)),"HABILITA","NO HABILITA")))</f>
        <v>NO OFERTADO</v>
      </c>
      <c r="AD132" s="129">
        <f>'PRECIOS UNITARIOS'!M132</f>
        <v>5878.6</v>
      </c>
      <c r="AE132" s="251" t="str">
        <f>'EV TECNICA'!Y132</f>
        <v>CUMPLE</v>
      </c>
      <c r="AF132" s="252" t="str">
        <f>+IF(AD132=0,"NO OFERTADO",IF(AE132="NO CUMPLE", NO HABILITA,IF(AD132&lt;=($E132*(1+$D$4)),"HABILITA","NO HABILITA")))</f>
        <v>HABILITA</v>
      </c>
      <c r="AG132" s="129">
        <f>'PRECIOS UNITARIOS'!N132</f>
        <v>0</v>
      </c>
      <c r="AH132" s="251">
        <f>'EV TECNICA'!AA132</f>
        <v>0</v>
      </c>
      <c r="AI132" s="252" t="str">
        <f>+IF(AG132=0,"NO OFERTADO",IF(AH132="NO CUMPLE", NO HABILITA,IF(AG132&lt;=($E132*(1+$D$4)),"HABILITA","NO HABILITA")))</f>
        <v>NO OFERTADO</v>
      </c>
      <c r="AJ132" s="129">
        <f>'PRECIOS UNITARIOS'!O132</f>
        <v>5712</v>
      </c>
      <c r="AK132" s="251" t="str">
        <f>'EV TECNICA'!AC132</f>
        <v>CUMPLE</v>
      </c>
      <c r="AL132" s="252" t="str">
        <f>+IF(AJ132=0,"NO OFERTADO",IF(AK132="NO CUMPLE", NO HABILITA,IF(AJ132&lt;=($E132*(1+$D$4)),"HABILITA","NO HABILITA")))</f>
        <v>HABILITA</v>
      </c>
      <c r="AM132" s="129">
        <f>'PRECIOS UNITARIOS'!P132</f>
        <v>0</v>
      </c>
      <c r="AN132" s="251">
        <f>'EV TECNICA'!AE132</f>
        <v>0</v>
      </c>
      <c r="AO132" s="252" t="str">
        <f>+IF(AM132=0,"NO OFERTADO",IF(AN132="NO CUMPLE", NO HABILITA,IF(AM132&lt;=($E132*(1+$D$4)),"HABILITA","NO HABILITA")))</f>
        <v>NO OFERTADO</v>
      </c>
      <c r="AP132" s="129">
        <f>'PRECIOS UNITARIOS'!Q132</f>
        <v>4998</v>
      </c>
      <c r="AQ132" s="251" t="str">
        <f>'EV TECNICA'!AG132</f>
        <v>CUMPLE</v>
      </c>
      <c r="AR132" s="252" t="str">
        <f>+IF(AP132=0,"NO OFERTADO",IF(AQ132="NO CUMPLE", NO HABILITA,IF(AP132&lt;=($E132*(1+$D$4)),"HABILITA","NO HABILITA")))</f>
        <v>HABILITA</v>
      </c>
      <c r="AS132" s="129">
        <f>'PRECIOS UNITARIOS'!R132</f>
        <v>0</v>
      </c>
      <c r="AT132" s="251">
        <f>'EV TECNICA'!AI132</f>
        <v>0</v>
      </c>
      <c r="AU132" s="252" t="str">
        <f>+IF(AS132=0,"NO OFERTADO",IF(AT132="NO CUMPLE", NO HABILITA,IF(AS132&lt;=($E132*(1+$D$4)),"HABILITA","NO HABILITA")))</f>
        <v>NO OFERTADO</v>
      </c>
      <c r="AV132" s="129">
        <f>'PRECIOS UNITARIOS'!S132</f>
        <v>0</v>
      </c>
      <c r="AW132" s="251">
        <f>'EV TECNICA'!AK132</f>
        <v>0</v>
      </c>
      <c r="AX132" s="252" t="str">
        <f>+IF(AV132=0,"NO OFERTADO",IF(AW132="NO CUMPLE", NO HABILITA,IF(AV132&lt;=($E132*(1+$D$4)),"HABILITA","NO HABILITA")))</f>
        <v>NO OFERTADO</v>
      </c>
      <c r="AY132" s="129">
        <f>'PRECIOS UNITARIOS'!T132</f>
        <v>0</v>
      </c>
      <c r="AZ132" s="251">
        <f>'EV TECNICA'!AM132</f>
        <v>0</v>
      </c>
      <c r="BA132" s="252" t="str">
        <f>+IF(AY132=0,"NO OFERTADO",IF(AZ132="NO CUMPLE", NO HABILITA,IF(AY132&lt;=($E132*(1+$D$4)),"HABILITA","NO HABILITA")))</f>
        <v>NO OFERTADO</v>
      </c>
      <c r="BB132" s="129">
        <f>'PRECIOS UNITARIOS'!U132</f>
        <v>4602.92</v>
      </c>
      <c r="BC132" s="251" t="str">
        <f>'EV TECNICA'!AO132</f>
        <v>CUMPLE</v>
      </c>
      <c r="BD132" s="252" t="str">
        <f>+IF(BB132=0,"NO OFERTADO",IF(BC132="NO CUMPLE", NO HABILITA,IF(BB132&lt;=($E132*(1+$D$4)),"HABILITA","NO HABILITA")))</f>
        <v>HABILITA</v>
      </c>
      <c r="BE132" s="129">
        <f>'PRECIOS UNITARIOS'!V132</f>
        <v>0</v>
      </c>
      <c r="BF132" s="251">
        <f>'EV TECNICA'!AQ132</f>
        <v>0</v>
      </c>
      <c r="BG132" s="252" t="str">
        <f>+IF(BE132=0,"NO OFERTADO",IF(BF132="NO CUMPLE", NO HABILITA,IF(BE132&lt;=($E132*(1+$D$4)),"HABILITA","NO HABILITA")))</f>
        <v>NO OFERTADO</v>
      </c>
      <c r="BH132" s="129">
        <f>'PRECIOS UNITARIOS'!W132</f>
        <v>0</v>
      </c>
      <c r="BI132" s="251" t="str">
        <f>'EV TECNICA'!AS132</f>
        <v>NO CUMPLE</v>
      </c>
      <c r="BJ132" s="252" t="s">
        <v>606</v>
      </c>
      <c r="BK132" s="129">
        <f>'PRECIOS UNITARIOS'!X132</f>
        <v>0</v>
      </c>
      <c r="BL132" s="251">
        <f>'EV TECNICA'!AU132</f>
        <v>0</v>
      </c>
      <c r="BM132" s="252" t="str">
        <f>+IF(BK132=0,"NO OFERTADO",IF(BL132="NO CUMPLE", NO HABILITA,IF(BK132&lt;=($E132*(1+$D$4)),"HABILITA","NO HABILITA")))</f>
        <v>NO OFERTADO</v>
      </c>
      <c r="BN132" s="129">
        <f>'PRECIOS UNITARIOS'!Y132</f>
        <v>5700.1</v>
      </c>
      <c r="BO132" s="251" t="str">
        <f>'EV TECNICA'!AW132</f>
        <v>CUMPLE</v>
      </c>
      <c r="BP132" s="252" t="str">
        <f>+IF(BN132=0,"NO OFERTADO",IF(BO132="NO CUMPLE", NO HABILITA,IF(BN132&lt;=($E132*(1+$D$4)),"HABILITA","NO HABILITA")))</f>
        <v>HABILITA</v>
      </c>
      <c r="BQ132" s="129">
        <f>'PRECIOS UNITARIOS'!Z132</f>
        <v>6041.63</v>
      </c>
      <c r="BR132" s="251" t="str">
        <f>'EV TECNICA'!AY132</f>
        <v>CUMPLE</v>
      </c>
      <c r="BS132" s="252" t="str">
        <f>+IF(BQ132=0,"NO OFERTADO",IF(BR132="NO CUMPLE", NO HABILITA,IF(BQ132&lt;=($E132*(1+$D$4)),"HABILITA","NO HABILITA")))</f>
        <v>HABILITA</v>
      </c>
      <c r="BT132" s="129">
        <f>'PRECIOS UNITARIOS'!AA132</f>
        <v>0</v>
      </c>
      <c r="BU132" s="251">
        <f>'EV TECNICA'!BA132</f>
        <v>0</v>
      </c>
      <c r="BV132" s="252" t="str">
        <f>+IF(BT132=0,"NO OFERTADO",IF(BU132="NO CUMPLE", NO HABILITA,IF(BT132&lt;=($E132*(1+$D$4)),"HABILITA","NO HABILITA")))</f>
        <v>NO OFERTADO</v>
      </c>
      <c r="BW132" s="129">
        <f>'PRECIOS UNITARIOS'!AB132</f>
        <v>0</v>
      </c>
      <c r="BX132" s="251">
        <f>'EV TECNICA'!BC132</f>
        <v>0</v>
      </c>
      <c r="BY132" s="252" t="str">
        <f>+IF(BW132=0,"NO OFERTADO",IF(BX132="NO CUMPLE", NO HABILITA,IF(BW132&lt;=($E132*(1+$D$4)),"HABILITA","NO HABILITA")))</f>
        <v>NO OFERTADO</v>
      </c>
      <c r="BZ132" s="129">
        <f>'PRECIOS UNITARIOS'!AC132</f>
        <v>0</v>
      </c>
      <c r="CA132" s="251">
        <f>'EV TECNICA'!BE132</f>
        <v>0</v>
      </c>
      <c r="CB132" s="252" t="str">
        <f>+IF(BZ132=0,"NO OFERTADO",IF(CA132="NO CUMPLE", NO HABILITA,IF(BZ132&lt;=($E132*(1+$D$4)),"HABILITA","NO HABILITA")))</f>
        <v>NO OFERTADO</v>
      </c>
      <c r="CC132" s="129">
        <f>'PRECIOS UNITARIOS'!AD132</f>
        <v>0</v>
      </c>
      <c r="CD132" s="251">
        <f>'EV TECNICA'!BG132</f>
        <v>0</v>
      </c>
      <c r="CE132" s="252" t="str">
        <f>+IF(CC132=0,"NO OFERTADO",IF(CD132="NO CUMPLE", NO HABILITA,IF(CC132&lt;=($E132*(1+$D$4)),"HABILITA","NO HABILITA")))</f>
        <v>NO OFERTADO</v>
      </c>
      <c r="CF132" s="129">
        <f>'PRECIOS UNITARIOS'!AE132</f>
        <v>0</v>
      </c>
      <c r="CG132" s="251">
        <f>'EV TECNICA'!BI132</f>
        <v>0</v>
      </c>
      <c r="CH132" s="252" t="str">
        <f>+IF(CF132=0,"NO OFERTADO",IF(CG132="NO CUMPLE", NO HABILITA,IF(CF132&lt;=($E132*(1+$D$4)),"HABILITA","NO HABILITA")))</f>
        <v>NO OFERTADO</v>
      </c>
    </row>
    <row r="133" spans="1:86" s="40" customFormat="1" ht="25.5" x14ac:dyDescent="0.2">
      <c r="A133" s="103">
        <v>124</v>
      </c>
      <c r="B133" s="202" t="s">
        <v>223</v>
      </c>
      <c r="C133" s="121" t="s">
        <v>221</v>
      </c>
      <c r="D133" s="146">
        <v>1</v>
      </c>
      <c r="E133" s="25">
        <v>25704</v>
      </c>
      <c r="F133" s="129">
        <f>'PRECIOS UNITARIOS'!E133</f>
        <v>0</v>
      </c>
      <c r="G133" s="251">
        <f>'EV TECNICA'!I133</f>
        <v>0</v>
      </c>
      <c r="H133" s="252" t="str">
        <f>+IF(F133=0,"NO OFERTADO",IF(G133="NO CUMPLE", NO HABILITA,IF(F133&lt;=($E133*(1+$D$4)),"HABILITA","NO HABILITA")))</f>
        <v>NO OFERTADO</v>
      </c>
      <c r="I133" s="129">
        <f>'PRECIOS UNITARIOS'!F133</f>
        <v>0</v>
      </c>
      <c r="J133" s="251">
        <f>'EV TECNICA'!K133</f>
        <v>0</v>
      </c>
      <c r="K133" s="252" t="str">
        <f>+IF(I133=0,"NO OFERTADO",IF(J133="NO CUMPLE", NO HABILITA,IF(I133&lt;=($E133*(1+$D$4)),"HABILITA","NO HABILITA")))</f>
        <v>NO OFERTADO</v>
      </c>
      <c r="L133" s="129">
        <f>'PRECIOS UNITARIOS'!G133</f>
        <v>0</v>
      </c>
      <c r="M133" s="251">
        <f>'EV TECNICA'!M133</f>
        <v>0</v>
      </c>
      <c r="N133" s="252" t="str">
        <f>+IF(L133=0,"NO OFERTADO",IF(M133="NO CUMPLE", NO HABILITA,IF(L133&lt;=($E133*(1+$D$4)),"HABILITA","NO HABILITA")))</f>
        <v>NO OFERTADO</v>
      </c>
      <c r="O133" s="129">
        <f>'PRECIOS UNITARIOS'!H133</f>
        <v>0</v>
      </c>
      <c r="P133" s="251">
        <f>'EV TECNICA'!O133</f>
        <v>0</v>
      </c>
      <c r="Q133" s="252" t="str">
        <f>+IF(O133=0,"NO OFERTADO",IF(P133="NO CUMPLE", NO HABILITA,IF(O133&lt;=($E133*(1+$D$4)),"HABILITA","NO HABILITA")))</f>
        <v>NO OFERTADO</v>
      </c>
      <c r="R133" s="129">
        <f>'PRECIOS UNITARIOS'!I133</f>
        <v>0</v>
      </c>
      <c r="S133" s="251">
        <f>'EV TECNICA'!Q133</f>
        <v>0</v>
      </c>
      <c r="T133" s="252" t="str">
        <f>+IF(R133=0,"NO OFERTADO",IF(S133="NO CUMPLE", NO HABILITA,IF(R133&lt;=($E133*(1+$D$4)),"HABILITA","NO HABILITA")))</f>
        <v>NO OFERTADO</v>
      </c>
      <c r="U133" s="129">
        <f>'PRECIOS UNITARIOS'!J133</f>
        <v>0</v>
      </c>
      <c r="V133" s="251">
        <f>'EV TECNICA'!S133</f>
        <v>0</v>
      </c>
      <c r="W133" s="252" t="str">
        <f>+IF(U133=0,"NO OFERTADO",IF(V133="NO CUMPLE", NO HABILITA,IF(U133&lt;=($E133*(1+$D$4)),"HABILITA","NO HABILITA")))</f>
        <v>NO OFERTADO</v>
      </c>
      <c r="X133" s="129">
        <f>'PRECIOS UNITARIOS'!K133</f>
        <v>0</v>
      </c>
      <c r="Y133" s="251">
        <f>'EV TECNICA'!U133</f>
        <v>0</v>
      </c>
      <c r="Z133" s="252" t="str">
        <f>+IF(X133=0,"NO OFERTADO",IF(Y133="NO CUMPLE", NO HABILITA,IF(X133&lt;=($E133*(1+$D$4)),"HABILITA","NO HABILITA")))</f>
        <v>NO OFERTADO</v>
      </c>
      <c r="AA133" s="129">
        <f>'PRECIOS UNITARIOS'!L133</f>
        <v>0</v>
      </c>
      <c r="AB133" s="251">
        <f>'EV TECNICA'!W133</f>
        <v>0</v>
      </c>
      <c r="AC133" s="252" t="str">
        <f>+IF(AA133=0,"NO OFERTADO",IF(AB133="NO CUMPLE", NO HABILITA,IF(AA133&lt;=($E133*(1+$D$4)),"HABILITA","NO HABILITA")))</f>
        <v>NO OFERTADO</v>
      </c>
      <c r="AD133" s="129">
        <f>'PRECIOS UNITARIOS'!M133</f>
        <v>0</v>
      </c>
      <c r="AE133" s="251">
        <f>'EV TECNICA'!Y133</f>
        <v>0</v>
      </c>
      <c r="AF133" s="252" t="str">
        <f>+IF(AD133=0,"NO OFERTADO",IF(AE133="NO CUMPLE", NO HABILITA,IF(AD133&lt;=($E133*(1+$D$4)),"HABILITA","NO HABILITA")))</f>
        <v>NO OFERTADO</v>
      </c>
      <c r="AG133" s="129">
        <f>'PRECIOS UNITARIOS'!N133</f>
        <v>0</v>
      </c>
      <c r="AH133" s="251">
        <f>'EV TECNICA'!AA133</f>
        <v>0</v>
      </c>
      <c r="AI133" s="252" t="str">
        <f>+IF(AG133=0,"NO OFERTADO",IF(AH133="NO CUMPLE", NO HABILITA,IF(AG133&lt;=($E133*(1+$D$4)),"HABILITA","NO HABILITA")))</f>
        <v>NO OFERTADO</v>
      </c>
      <c r="AJ133" s="129">
        <f>'PRECIOS UNITARIOS'!O133</f>
        <v>0</v>
      </c>
      <c r="AK133" s="251">
        <f>'EV TECNICA'!AC133</f>
        <v>0</v>
      </c>
      <c r="AL133" s="252" t="str">
        <f>+IF(AJ133=0,"NO OFERTADO",IF(AK133="NO CUMPLE", NO HABILITA,IF(AJ133&lt;=($E133*(1+$D$4)),"HABILITA","NO HABILITA")))</f>
        <v>NO OFERTADO</v>
      </c>
      <c r="AM133" s="129">
        <f>'PRECIOS UNITARIOS'!P133</f>
        <v>0</v>
      </c>
      <c r="AN133" s="251">
        <f>'EV TECNICA'!AE133</f>
        <v>0</v>
      </c>
      <c r="AO133" s="252" t="str">
        <f>+IF(AM133=0,"NO OFERTADO",IF(AN133="NO CUMPLE", NO HABILITA,IF(AM133&lt;=($E133*(1+$D$4)),"HABILITA","NO HABILITA")))</f>
        <v>NO OFERTADO</v>
      </c>
      <c r="AP133" s="129">
        <f>'PRECIOS UNITARIOS'!Q133</f>
        <v>0</v>
      </c>
      <c r="AQ133" s="251">
        <f>'EV TECNICA'!AG133</f>
        <v>0</v>
      </c>
      <c r="AR133" s="252" t="str">
        <f>+IF(AP133=0,"NO OFERTADO",IF(AQ133="NO CUMPLE", NO HABILITA,IF(AP133&lt;=($E133*(1+$D$4)),"HABILITA","NO HABILITA")))</f>
        <v>NO OFERTADO</v>
      </c>
      <c r="AS133" s="129">
        <f>'PRECIOS UNITARIOS'!R133</f>
        <v>0</v>
      </c>
      <c r="AT133" s="251">
        <f>'EV TECNICA'!AI133</f>
        <v>0</v>
      </c>
      <c r="AU133" s="252" t="str">
        <f>+IF(AS133=0,"NO OFERTADO",IF(AT133="NO CUMPLE", NO HABILITA,IF(AS133&lt;=($E133*(1+$D$4)),"HABILITA","NO HABILITA")))</f>
        <v>NO OFERTADO</v>
      </c>
      <c r="AV133" s="129">
        <f>'PRECIOS UNITARIOS'!S133</f>
        <v>0</v>
      </c>
      <c r="AW133" s="251">
        <f>'EV TECNICA'!AK133</f>
        <v>0</v>
      </c>
      <c r="AX133" s="252" t="str">
        <f>+IF(AV133=0,"NO OFERTADO",IF(AW133="NO CUMPLE", NO HABILITA,IF(AV133&lt;=($E133*(1+$D$4)),"HABILITA","NO HABILITA")))</f>
        <v>NO OFERTADO</v>
      </c>
      <c r="AY133" s="129">
        <f>'PRECIOS UNITARIOS'!T133</f>
        <v>0</v>
      </c>
      <c r="AZ133" s="251">
        <f>'EV TECNICA'!AM133</f>
        <v>0</v>
      </c>
      <c r="BA133" s="252" t="str">
        <f>+IF(AY133=0,"NO OFERTADO",IF(AZ133="NO CUMPLE", NO HABILITA,IF(AY133&lt;=($E133*(1+$D$4)),"HABILITA","NO HABILITA")))</f>
        <v>NO OFERTADO</v>
      </c>
      <c r="BB133" s="129">
        <f>'PRECIOS UNITARIOS'!U133</f>
        <v>0</v>
      </c>
      <c r="BC133" s="251">
        <f>'EV TECNICA'!AO133</f>
        <v>0</v>
      </c>
      <c r="BD133" s="252" t="str">
        <f>+IF(BB133=0,"NO OFERTADO",IF(BC133="NO CUMPLE", NO HABILITA,IF(BB133&lt;=($E133*(1+$D$4)),"HABILITA","NO HABILITA")))</f>
        <v>NO OFERTADO</v>
      </c>
      <c r="BE133" s="129">
        <f>'PRECIOS UNITARIOS'!V133</f>
        <v>0</v>
      </c>
      <c r="BF133" s="251">
        <f>'EV TECNICA'!AQ133</f>
        <v>0</v>
      </c>
      <c r="BG133" s="252" t="str">
        <f>+IF(BE133=0,"NO OFERTADO",IF(BF133="NO CUMPLE", NO HABILITA,IF(BE133&lt;=($E133*(1+$D$4)),"HABILITA","NO HABILITA")))</f>
        <v>NO OFERTADO</v>
      </c>
      <c r="BH133" s="129">
        <f>'PRECIOS UNITARIOS'!W133</f>
        <v>0</v>
      </c>
      <c r="BI133" s="251">
        <f>'EV TECNICA'!AS133</f>
        <v>0</v>
      </c>
      <c r="BJ133" s="252" t="str">
        <f>+IF(BH133=0,"NO OFERTADO",IF(BI133="NO CUMPLE", NO HABILITA,IF(BH133&lt;=($E133*(1+$D$4)),"HABILITA","NO HABILITA")))</f>
        <v>NO OFERTADO</v>
      </c>
      <c r="BK133" s="129">
        <f>'PRECIOS UNITARIOS'!X133</f>
        <v>0</v>
      </c>
      <c r="BL133" s="251">
        <f>'EV TECNICA'!AU133</f>
        <v>0</v>
      </c>
      <c r="BM133" s="252" t="str">
        <f>+IF(BK133=0,"NO OFERTADO",IF(BL133="NO CUMPLE", NO HABILITA,IF(BK133&lt;=($E133*(1+$D$4)),"HABILITA","NO HABILITA")))</f>
        <v>NO OFERTADO</v>
      </c>
      <c r="BN133" s="129">
        <f>'PRECIOS UNITARIOS'!Y133</f>
        <v>0</v>
      </c>
      <c r="BO133" s="251">
        <f>'EV TECNICA'!AW133</f>
        <v>0</v>
      </c>
      <c r="BP133" s="252" t="str">
        <f>+IF(BN133=0,"NO OFERTADO",IF(BO133="NO CUMPLE", NO HABILITA,IF(BN133&lt;=($E133*(1+$D$4)),"HABILITA","NO HABILITA")))</f>
        <v>NO OFERTADO</v>
      </c>
      <c r="BQ133" s="129">
        <f>'PRECIOS UNITARIOS'!Z133</f>
        <v>0</v>
      </c>
      <c r="BR133" s="251">
        <f>'EV TECNICA'!AY133</f>
        <v>0</v>
      </c>
      <c r="BS133" s="252" t="str">
        <f>+IF(BQ133=0,"NO OFERTADO",IF(BR133="NO CUMPLE", NO HABILITA,IF(BQ133&lt;=($E133*(1+$D$4)),"HABILITA","NO HABILITA")))</f>
        <v>NO OFERTADO</v>
      </c>
      <c r="BT133" s="129">
        <f>'PRECIOS UNITARIOS'!AA133</f>
        <v>0</v>
      </c>
      <c r="BU133" s="251">
        <f>'EV TECNICA'!BA133</f>
        <v>0</v>
      </c>
      <c r="BV133" s="252" t="str">
        <f>+IF(BT133=0,"NO OFERTADO",IF(BU133="NO CUMPLE", NO HABILITA,IF(BT133&lt;=($E133*(1+$D$4)),"HABILITA","NO HABILITA")))</f>
        <v>NO OFERTADO</v>
      </c>
      <c r="BW133" s="129">
        <f>'PRECIOS UNITARIOS'!AB133</f>
        <v>0</v>
      </c>
      <c r="BX133" s="251">
        <f>'EV TECNICA'!BC133</f>
        <v>0</v>
      </c>
      <c r="BY133" s="252" t="str">
        <f>+IF(BW133=0,"NO OFERTADO",IF(BX133="NO CUMPLE", NO HABILITA,IF(BW133&lt;=($E133*(1+$D$4)),"HABILITA","NO HABILITA")))</f>
        <v>NO OFERTADO</v>
      </c>
      <c r="BZ133" s="129">
        <f>'PRECIOS UNITARIOS'!AC133</f>
        <v>0</v>
      </c>
      <c r="CA133" s="251">
        <f>'EV TECNICA'!BE133</f>
        <v>0</v>
      </c>
      <c r="CB133" s="252" t="str">
        <f>+IF(BZ133=0,"NO OFERTADO",IF(CA133="NO CUMPLE", NO HABILITA,IF(BZ133&lt;=($E133*(1+$D$4)),"HABILITA","NO HABILITA")))</f>
        <v>NO OFERTADO</v>
      </c>
      <c r="CC133" s="129">
        <f>'PRECIOS UNITARIOS'!AD133</f>
        <v>0</v>
      </c>
      <c r="CD133" s="251">
        <f>'EV TECNICA'!BG133</f>
        <v>0</v>
      </c>
      <c r="CE133" s="252" t="str">
        <f>+IF(CC133=0,"NO OFERTADO",IF(CD133="NO CUMPLE", NO HABILITA,IF(CC133&lt;=($E133*(1+$D$4)),"HABILITA","NO HABILITA")))</f>
        <v>NO OFERTADO</v>
      </c>
      <c r="CF133" s="129">
        <f>'PRECIOS UNITARIOS'!AE133</f>
        <v>0</v>
      </c>
      <c r="CG133" s="251">
        <f>'EV TECNICA'!BI133</f>
        <v>0</v>
      </c>
      <c r="CH133" s="252" t="str">
        <f>+IF(CF133=0,"NO OFERTADO",IF(CG133="NO CUMPLE", NO HABILITA,IF(CF133&lt;=($E133*(1+$D$4)),"HABILITA","NO HABILITA")))</f>
        <v>NO OFERTADO</v>
      </c>
    </row>
    <row r="134" spans="1:86" s="40" customFormat="1" ht="25.5" x14ac:dyDescent="0.2">
      <c r="A134" s="103">
        <v>125</v>
      </c>
      <c r="B134" s="202" t="s">
        <v>224</v>
      </c>
      <c r="C134" s="121" t="s">
        <v>225</v>
      </c>
      <c r="D134" s="146">
        <v>1</v>
      </c>
      <c r="E134" s="25">
        <v>199.92000000000002</v>
      </c>
      <c r="F134" s="129">
        <f>'PRECIOS UNITARIOS'!E134</f>
        <v>0</v>
      </c>
      <c r="G134" s="251">
        <f>'EV TECNICA'!I134</f>
        <v>0</v>
      </c>
      <c r="H134" s="252" t="str">
        <f>+IF(F134=0,"NO OFERTADO",IF(G134="NO CUMPLE", NO HABILITA,IF(F134&lt;=($E134*(1+$D$4)),"HABILITA","NO HABILITA")))</f>
        <v>NO OFERTADO</v>
      </c>
      <c r="I134" s="129">
        <f>'PRECIOS UNITARIOS'!F134</f>
        <v>0</v>
      </c>
      <c r="J134" s="251">
        <f>'EV TECNICA'!K134</f>
        <v>0</v>
      </c>
      <c r="K134" s="252" t="str">
        <f>+IF(I134=0,"NO OFERTADO",IF(J134="NO CUMPLE", NO HABILITA,IF(I134&lt;=($E134*(1+$D$4)),"HABILITA","NO HABILITA")))</f>
        <v>NO OFERTADO</v>
      </c>
      <c r="L134" s="129">
        <f>'PRECIOS UNITARIOS'!G134</f>
        <v>0</v>
      </c>
      <c r="M134" s="251">
        <f>'EV TECNICA'!M134</f>
        <v>0</v>
      </c>
      <c r="N134" s="252" t="str">
        <f>+IF(L134=0,"NO OFERTADO",IF(M134="NO CUMPLE", NO HABILITA,IF(L134&lt;=($E134*(1+$D$4)),"HABILITA","NO HABILITA")))</f>
        <v>NO OFERTADO</v>
      </c>
      <c r="O134" s="129">
        <f>'PRECIOS UNITARIOS'!H134</f>
        <v>0</v>
      </c>
      <c r="P134" s="251">
        <f>'EV TECNICA'!O134</f>
        <v>0</v>
      </c>
      <c r="Q134" s="252" t="str">
        <f>+IF(O134=0,"NO OFERTADO",IF(P134="NO CUMPLE", NO HABILITA,IF(O134&lt;=($E134*(1+$D$4)),"HABILITA","NO HABILITA")))</f>
        <v>NO OFERTADO</v>
      </c>
      <c r="R134" s="129">
        <f>'PRECIOS UNITARIOS'!I134</f>
        <v>0</v>
      </c>
      <c r="S134" s="251">
        <f>'EV TECNICA'!Q134</f>
        <v>0</v>
      </c>
      <c r="T134" s="252" t="str">
        <f>+IF(R134=0,"NO OFERTADO",IF(S134="NO CUMPLE", NO HABILITA,IF(R134&lt;=($E134*(1+$D$4)),"HABILITA","NO HABILITA")))</f>
        <v>NO OFERTADO</v>
      </c>
      <c r="U134" s="129">
        <f>'PRECIOS UNITARIOS'!J134</f>
        <v>199.92000000000002</v>
      </c>
      <c r="V134" s="251" t="str">
        <f>'EV TECNICA'!S134</f>
        <v xml:space="preserve">CUMPLE </v>
      </c>
      <c r="W134" s="252" t="str">
        <f>+IF(U134=0,"NO OFERTADO",IF(V134="NO CUMPLE", NO HABILITA,IF(U134&lt;=($E134*(1+$D$4)),"HABILITA","NO HABILITA")))</f>
        <v>HABILITA</v>
      </c>
      <c r="X134" s="129">
        <f>'PRECIOS UNITARIOS'!K134</f>
        <v>209.44</v>
      </c>
      <c r="Y134" s="251" t="str">
        <f>'EV TECNICA'!U134</f>
        <v>CUMPLE</v>
      </c>
      <c r="Z134" s="252" t="str">
        <f>+IF(X134=0,"NO OFERTADO",IF(Y134="NO CUMPLE", NO HABILITA,IF(X134&lt;=($E134*(1+$D$4)),"HABILITA","NO HABILITA")))</f>
        <v>HABILITA</v>
      </c>
      <c r="AA134" s="129">
        <f>'PRECIOS UNITARIOS'!L134</f>
        <v>0</v>
      </c>
      <c r="AB134" s="251">
        <f>'EV TECNICA'!W134</f>
        <v>0</v>
      </c>
      <c r="AC134" s="252" t="str">
        <f>+IF(AA134=0,"NO OFERTADO",IF(AB134="NO CUMPLE", NO HABILITA,IF(AA134&lt;=($E134*(1+$D$4)),"HABILITA","NO HABILITA")))</f>
        <v>NO OFERTADO</v>
      </c>
      <c r="AD134" s="129">
        <f>'PRECIOS UNITARIOS'!M134</f>
        <v>258.23</v>
      </c>
      <c r="AE134" s="251" t="str">
        <f>'EV TECNICA'!Y134</f>
        <v xml:space="preserve">CUMPLE </v>
      </c>
      <c r="AF134" s="252" t="str">
        <f>+IF(AD134=0,"NO OFERTADO",IF(AE134="NO CUMPLE", NO HABILITA,IF(AD134&lt;=($E134*(1+$D$4)),"HABILITA","NO HABILITA")))</f>
        <v>HABILITA</v>
      </c>
      <c r="AG134" s="129">
        <f>'PRECIOS UNITARIOS'!N134</f>
        <v>0</v>
      </c>
      <c r="AH134" s="251">
        <f>'EV TECNICA'!AA134</f>
        <v>0</v>
      </c>
      <c r="AI134" s="252" t="str">
        <f>+IF(AG134=0,"NO OFERTADO",IF(AH134="NO CUMPLE", NO HABILITA,IF(AG134&lt;=($E134*(1+$D$4)),"HABILITA","NO HABILITA")))</f>
        <v>NO OFERTADO</v>
      </c>
      <c r="AJ134" s="129">
        <f>'PRECIOS UNITARIOS'!O134</f>
        <v>0</v>
      </c>
      <c r="AK134" s="251">
        <f>'EV TECNICA'!AC134</f>
        <v>0</v>
      </c>
      <c r="AL134" s="252" t="str">
        <f>+IF(AJ134=0,"NO OFERTADO",IF(AK134="NO CUMPLE", NO HABILITA,IF(AJ134&lt;=($E134*(1+$D$4)),"HABILITA","NO HABILITA")))</f>
        <v>NO OFERTADO</v>
      </c>
      <c r="AM134" s="129">
        <f>'PRECIOS UNITARIOS'!P134</f>
        <v>0</v>
      </c>
      <c r="AN134" s="251">
        <f>'EV TECNICA'!AE134</f>
        <v>0</v>
      </c>
      <c r="AO134" s="252" t="str">
        <f>+IF(AM134=0,"NO OFERTADO",IF(AN134="NO CUMPLE", NO HABILITA,IF(AM134&lt;=($E134*(1+$D$4)),"HABILITA","NO HABILITA")))</f>
        <v>NO OFERTADO</v>
      </c>
      <c r="AP134" s="129">
        <f>'PRECIOS UNITARIOS'!Q134</f>
        <v>0</v>
      </c>
      <c r="AQ134" s="251">
        <f>'EV TECNICA'!AG134</f>
        <v>0</v>
      </c>
      <c r="AR134" s="252" t="str">
        <f>+IF(AP134=0,"NO OFERTADO",IF(AQ134="NO CUMPLE", NO HABILITA,IF(AP134&lt;=($E134*(1+$D$4)),"HABILITA","NO HABILITA")))</f>
        <v>NO OFERTADO</v>
      </c>
      <c r="AS134" s="129">
        <f>'PRECIOS UNITARIOS'!R134</f>
        <v>242.46250000000001</v>
      </c>
      <c r="AT134" s="251" t="str">
        <f>'EV TECNICA'!AI134</f>
        <v>CUMPLE</v>
      </c>
      <c r="AU134" s="252" t="str">
        <f>+IF(AS134=0,"NO OFERTADO",IF(AT134="NO CUMPLE", NO HABILITA,IF(AS134&lt;=($E134*(1+$D$4)),"HABILITA","NO HABILITA")))</f>
        <v>HABILITA</v>
      </c>
      <c r="AV134" s="129">
        <f>'PRECIOS UNITARIOS'!S134</f>
        <v>0</v>
      </c>
      <c r="AW134" s="251">
        <f>'EV TECNICA'!AK134</f>
        <v>0</v>
      </c>
      <c r="AX134" s="252" t="str">
        <f>+IF(AV134=0,"NO OFERTADO",IF(AW134="NO CUMPLE", NO HABILITA,IF(AV134&lt;=($E134*(1+$D$4)),"HABILITA","NO HABILITA")))</f>
        <v>NO OFERTADO</v>
      </c>
      <c r="AY134" s="129">
        <f>'PRECIOS UNITARIOS'!T134</f>
        <v>0</v>
      </c>
      <c r="AZ134" s="251">
        <f>'EV TECNICA'!AM134</f>
        <v>0</v>
      </c>
      <c r="BA134" s="252" t="str">
        <f>+IF(AY134=0,"NO OFERTADO",IF(AZ134="NO CUMPLE", NO HABILITA,IF(AY134&lt;=($E134*(1+$D$4)),"HABILITA","NO HABILITA")))</f>
        <v>NO OFERTADO</v>
      </c>
      <c r="BB134" s="129">
        <f>'PRECIOS UNITARIOS'!U134</f>
        <v>238</v>
      </c>
      <c r="BC134" s="251" t="str">
        <f>'EV TECNICA'!AO134</f>
        <v>CUMPLE</v>
      </c>
      <c r="BD134" s="252" t="str">
        <f>+IF(BB134=0,"NO OFERTADO",IF(BC134="NO CUMPLE", NO HABILITA,IF(BB134&lt;=($E134*(1+$D$4)),"HABILITA","NO HABILITA")))</f>
        <v>HABILITA</v>
      </c>
      <c r="BE134" s="129">
        <f>'PRECIOS UNITARIOS'!V134</f>
        <v>0</v>
      </c>
      <c r="BF134" s="251">
        <f>'EV TECNICA'!AQ134</f>
        <v>0</v>
      </c>
      <c r="BG134" s="252" t="str">
        <f>+IF(BE134=0,"NO OFERTADO",IF(BF134="NO CUMPLE", NO HABILITA,IF(BE134&lt;=($E134*(1+$D$4)),"HABILITA","NO HABILITA")))</f>
        <v>NO OFERTADO</v>
      </c>
      <c r="BH134" s="129">
        <f>'PRECIOS UNITARIOS'!W134</f>
        <v>0</v>
      </c>
      <c r="BI134" s="251" t="str">
        <f>'EV TECNICA'!AS134</f>
        <v>NO CUMPLE</v>
      </c>
      <c r="BJ134" s="252" t="s">
        <v>606</v>
      </c>
      <c r="BK134" s="129">
        <f>'PRECIOS UNITARIOS'!X134</f>
        <v>0</v>
      </c>
      <c r="BL134" s="251">
        <f>'EV TECNICA'!AU134</f>
        <v>0</v>
      </c>
      <c r="BM134" s="252" t="str">
        <f>+IF(BK134=0,"NO OFERTADO",IF(BL134="NO CUMPLE", NO HABILITA,IF(BK134&lt;=($E134*(1+$D$4)),"HABILITA","NO HABILITA")))</f>
        <v>NO OFERTADO</v>
      </c>
      <c r="BN134" s="129">
        <f>'PRECIOS UNITARIOS'!Y134</f>
        <v>0</v>
      </c>
      <c r="BO134" s="251">
        <f>'EV TECNICA'!AW134</f>
        <v>0</v>
      </c>
      <c r="BP134" s="252" t="str">
        <f>+IF(BN134=0,"NO OFERTADO",IF(BO134="NO CUMPLE", NO HABILITA,IF(BN134&lt;=($E134*(1+$D$4)),"HABILITA","NO HABILITA")))</f>
        <v>NO OFERTADO</v>
      </c>
      <c r="BQ134" s="129">
        <f>'PRECIOS UNITARIOS'!Z134</f>
        <v>0</v>
      </c>
      <c r="BR134" s="251">
        <f>'EV TECNICA'!AY134</f>
        <v>0</v>
      </c>
      <c r="BS134" s="252" t="str">
        <f>+IF(BQ134=0,"NO OFERTADO",IF(BR134="NO CUMPLE", NO HABILITA,IF(BQ134&lt;=($E134*(1+$D$4)),"HABILITA","NO HABILITA")))</f>
        <v>NO OFERTADO</v>
      </c>
      <c r="BT134" s="129">
        <f>'PRECIOS UNITARIOS'!AA134</f>
        <v>0</v>
      </c>
      <c r="BU134" s="251">
        <f>'EV TECNICA'!BA134</f>
        <v>0</v>
      </c>
      <c r="BV134" s="252" t="str">
        <f>+IF(BT134=0,"NO OFERTADO",IF(BU134="NO CUMPLE", NO HABILITA,IF(BT134&lt;=($E134*(1+$D$4)),"HABILITA","NO HABILITA")))</f>
        <v>NO OFERTADO</v>
      </c>
      <c r="BW134" s="129">
        <f>'PRECIOS UNITARIOS'!AB134</f>
        <v>0</v>
      </c>
      <c r="BX134" s="251">
        <f>'EV TECNICA'!BC134</f>
        <v>0</v>
      </c>
      <c r="BY134" s="252" t="str">
        <f>+IF(BW134=0,"NO OFERTADO",IF(BX134="NO CUMPLE", NO HABILITA,IF(BW134&lt;=($E134*(1+$D$4)),"HABILITA","NO HABILITA")))</f>
        <v>NO OFERTADO</v>
      </c>
      <c r="BZ134" s="129">
        <f>'PRECIOS UNITARIOS'!AC134</f>
        <v>0</v>
      </c>
      <c r="CA134" s="251">
        <f>'EV TECNICA'!BE134</f>
        <v>0</v>
      </c>
      <c r="CB134" s="252" t="str">
        <f>+IF(BZ134=0,"NO OFERTADO",IF(CA134="NO CUMPLE", NO HABILITA,IF(BZ134&lt;=($E134*(1+$D$4)),"HABILITA","NO HABILITA")))</f>
        <v>NO OFERTADO</v>
      </c>
      <c r="CC134" s="129">
        <f>'PRECIOS UNITARIOS'!AD134</f>
        <v>0</v>
      </c>
      <c r="CD134" s="251">
        <f>'EV TECNICA'!BG134</f>
        <v>0</v>
      </c>
      <c r="CE134" s="252" t="str">
        <f>+IF(CC134=0,"NO OFERTADO",IF(CD134="NO CUMPLE", NO HABILITA,IF(CC134&lt;=($E134*(1+$D$4)),"HABILITA","NO HABILITA")))</f>
        <v>NO OFERTADO</v>
      </c>
      <c r="CF134" s="129">
        <f>'PRECIOS UNITARIOS'!AE134</f>
        <v>0</v>
      </c>
      <c r="CG134" s="251">
        <f>'EV TECNICA'!BI134</f>
        <v>0</v>
      </c>
      <c r="CH134" s="252" t="str">
        <f>+IF(CF134=0,"NO OFERTADO",IF(CG134="NO CUMPLE", NO HABILITA,IF(CF134&lt;=($E134*(1+$D$4)),"HABILITA","NO HABILITA")))</f>
        <v>NO OFERTADO</v>
      </c>
    </row>
    <row r="135" spans="1:86" s="40" customFormat="1" ht="38.25" x14ac:dyDescent="0.2">
      <c r="A135" s="103">
        <v>126</v>
      </c>
      <c r="B135" s="202" t="s">
        <v>226</v>
      </c>
      <c r="C135" s="121" t="s">
        <v>227</v>
      </c>
      <c r="D135" s="146">
        <v>1</v>
      </c>
      <c r="E135" s="25">
        <v>37128</v>
      </c>
      <c r="F135" s="129">
        <f>'PRECIOS UNITARIOS'!E135</f>
        <v>0</v>
      </c>
      <c r="G135" s="251">
        <f>'EV TECNICA'!I135</f>
        <v>0</v>
      </c>
      <c r="H135" s="252" t="str">
        <f>+IF(F135=0,"NO OFERTADO",IF(G135="NO CUMPLE", NO HABILITA,IF(F135&lt;=($E135*(1+$D$4)),"HABILITA","NO HABILITA")))</f>
        <v>NO OFERTADO</v>
      </c>
      <c r="I135" s="129">
        <f>'PRECIOS UNITARIOS'!F135</f>
        <v>0</v>
      </c>
      <c r="J135" s="251">
        <f>'EV TECNICA'!K135</f>
        <v>0</v>
      </c>
      <c r="K135" s="252" t="str">
        <f>+IF(I135=0,"NO OFERTADO",IF(J135="NO CUMPLE", NO HABILITA,IF(I135&lt;=($E135*(1+$D$4)),"HABILITA","NO HABILITA")))</f>
        <v>NO OFERTADO</v>
      </c>
      <c r="L135" s="129">
        <f>'PRECIOS UNITARIOS'!G135</f>
        <v>0</v>
      </c>
      <c r="M135" s="251">
        <f>'EV TECNICA'!M135</f>
        <v>0</v>
      </c>
      <c r="N135" s="252" t="str">
        <f>+IF(L135=0,"NO OFERTADO",IF(M135="NO CUMPLE", NO HABILITA,IF(L135&lt;=($E135*(1+$D$4)),"HABILITA","NO HABILITA")))</f>
        <v>NO OFERTADO</v>
      </c>
      <c r="O135" s="129">
        <f>'PRECIOS UNITARIOS'!H135</f>
        <v>0</v>
      </c>
      <c r="P135" s="251">
        <f>'EV TECNICA'!O135</f>
        <v>0</v>
      </c>
      <c r="Q135" s="252" t="str">
        <f>+IF(O135=0,"NO OFERTADO",IF(P135="NO CUMPLE", NO HABILITA,IF(O135&lt;=($E135*(1+$D$4)),"HABILITA","NO HABILITA")))</f>
        <v>NO OFERTADO</v>
      </c>
      <c r="R135" s="129">
        <f>'PRECIOS UNITARIOS'!I135</f>
        <v>0</v>
      </c>
      <c r="S135" s="251">
        <f>'EV TECNICA'!Q135</f>
        <v>0</v>
      </c>
      <c r="T135" s="252" t="str">
        <f>+IF(R135=0,"NO OFERTADO",IF(S135="NO CUMPLE", NO HABILITA,IF(R135&lt;=($E135*(1+$D$4)),"HABILITA","NO HABILITA")))</f>
        <v>NO OFERTADO</v>
      </c>
      <c r="U135" s="129">
        <f>'PRECIOS UNITARIOS'!J135</f>
        <v>0</v>
      </c>
      <c r="V135" s="251">
        <f>'EV TECNICA'!S135</f>
        <v>0</v>
      </c>
      <c r="W135" s="252" t="str">
        <f>+IF(U135=0,"NO OFERTADO",IF(V135="NO CUMPLE", NO HABILITA,IF(U135&lt;=($E135*(1+$D$4)),"HABILITA","NO HABILITA")))</f>
        <v>NO OFERTADO</v>
      </c>
      <c r="X135" s="129">
        <f>'PRECIOS UNITARIOS'!K135</f>
        <v>0</v>
      </c>
      <c r="Y135" s="251">
        <f>'EV TECNICA'!U135</f>
        <v>0</v>
      </c>
      <c r="Z135" s="252" t="str">
        <f>+IF(X135=0,"NO OFERTADO",IF(Y135="NO CUMPLE", NO HABILITA,IF(X135&lt;=($E135*(1+$D$4)),"HABILITA","NO HABILITA")))</f>
        <v>NO OFERTADO</v>
      </c>
      <c r="AA135" s="129">
        <f>'PRECIOS UNITARIOS'!L135</f>
        <v>0</v>
      </c>
      <c r="AB135" s="251">
        <f>'EV TECNICA'!W135</f>
        <v>0</v>
      </c>
      <c r="AC135" s="252" t="str">
        <f>+IF(AA135=0,"NO OFERTADO",IF(AB135="NO CUMPLE", NO HABILITA,IF(AA135&lt;=($E135*(1+$D$4)),"HABILITA","NO HABILITA")))</f>
        <v>NO OFERTADO</v>
      </c>
      <c r="AD135" s="129">
        <f>'PRECIOS UNITARIOS'!M135</f>
        <v>0</v>
      </c>
      <c r="AE135" s="251">
        <f>'EV TECNICA'!Y135</f>
        <v>0</v>
      </c>
      <c r="AF135" s="252" t="str">
        <f>+IF(AD135=0,"NO OFERTADO",IF(AE135="NO CUMPLE", NO HABILITA,IF(AD135&lt;=($E135*(1+$D$4)),"HABILITA","NO HABILITA")))</f>
        <v>NO OFERTADO</v>
      </c>
      <c r="AG135" s="129">
        <f>'PRECIOS UNITARIOS'!N135</f>
        <v>0</v>
      </c>
      <c r="AH135" s="251">
        <f>'EV TECNICA'!AA135</f>
        <v>0</v>
      </c>
      <c r="AI135" s="252" t="str">
        <f>+IF(AG135=0,"NO OFERTADO",IF(AH135="NO CUMPLE", NO HABILITA,IF(AG135&lt;=($E135*(1+$D$4)),"HABILITA","NO HABILITA")))</f>
        <v>NO OFERTADO</v>
      </c>
      <c r="AJ135" s="129">
        <f>'PRECIOS UNITARIOS'!O135</f>
        <v>0</v>
      </c>
      <c r="AK135" s="251">
        <f>'EV TECNICA'!AC135</f>
        <v>0</v>
      </c>
      <c r="AL135" s="252" t="str">
        <f>+IF(AJ135=0,"NO OFERTADO",IF(AK135="NO CUMPLE", NO HABILITA,IF(AJ135&lt;=($E135*(1+$D$4)),"HABILITA","NO HABILITA")))</f>
        <v>NO OFERTADO</v>
      </c>
      <c r="AM135" s="129">
        <f>'PRECIOS UNITARIOS'!P135</f>
        <v>0</v>
      </c>
      <c r="AN135" s="251">
        <f>'EV TECNICA'!AE135</f>
        <v>0</v>
      </c>
      <c r="AO135" s="252" t="str">
        <f>+IF(AM135=0,"NO OFERTADO",IF(AN135="NO CUMPLE", NO HABILITA,IF(AM135&lt;=($E135*(1+$D$4)),"HABILITA","NO HABILITA")))</f>
        <v>NO OFERTADO</v>
      </c>
      <c r="AP135" s="129">
        <f>'PRECIOS UNITARIOS'!Q135</f>
        <v>0</v>
      </c>
      <c r="AQ135" s="251">
        <f>'EV TECNICA'!AG135</f>
        <v>0</v>
      </c>
      <c r="AR135" s="252" t="str">
        <f>+IF(AP135=0,"NO OFERTADO",IF(AQ135="NO CUMPLE", NO HABILITA,IF(AP135&lt;=($E135*(1+$D$4)),"HABILITA","NO HABILITA")))</f>
        <v>NO OFERTADO</v>
      </c>
      <c r="AS135" s="129">
        <f>'PRECIOS UNITARIOS'!R135</f>
        <v>0</v>
      </c>
      <c r="AT135" s="251">
        <f>'EV TECNICA'!AI135</f>
        <v>0</v>
      </c>
      <c r="AU135" s="252" t="str">
        <f>+IF(AS135=0,"NO OFERTADO",IF(AT135="NO CUMPLE", NO HABILITA,IF(AS135&lt;=($E135*(1+$D$4)),"HABILITA","NO HABILITA")))</f>
        <v>NO OFERTADO</v>
      </c>
      <c r="AV135" s="129">
        <f>'PRECIOS UNITARIOS'!S135</f>
        <v>0</v>
      </c>
      <c r="AW135" s="251">
        <f>'EV TECNICA'!AK135</f>
        <v>0</v>
      </c>
      <c r="AX135" s="252" t="str">
        <f>+IF(AV135=0,"NO OFERTADO",IF(AW135="NO CUMPLE", NO HABILITA,IF(AV135&lt;=($E135*(1+$D$4)),"HABILITA","NO HABILITA")))</f>
        <v>NO OFERTADO</v>
      </c>
      <c r="AY135" s="129">
        <f>'PRECIOS UNITARIOS'!T135</f>
        <v>0</v>
      </c>
      <c r="AZ135" s="251">
        <f>'EV TECNICA'!AM135</f>
        <v>0</v>
      </c>
      <c r="BA135" s="252" t="str">
        <f>+IF(AY135=0,"NO OFERTADO",IF(AZ135="NO CUMPLE", NO HABILITA,IF(AY135&lt;=($E135*(1+$D$4)),"HABILITA","NO HABILITA")))</f>
        <v>NO OFERTADO</v>
      </c>
      <c r="BB135" s="129">
        <f>'PRECIOS UNITARIOS'!U135</f>
        <v>0</v>
      </c>
      <c r="BC135" s="251">
        <f>'EV TECNICA'!AO135</f>
        <v>0</v>
      </c>
      <c r="BD135" s="252" t="str">
        <f>+IF(BB135=0,"NO OFERTADO",IF(BC135="NO CUMPLE", NO HABILITA,IF(BB135&lt;=($E135*(1+$D$4)),"HABILITA","NO HABILITA")))</f>
        <v>NO OFERTADO</v>
      </c>
      <c r="BE135" s="129">
        <f>'PRECIOS UNITARIOS'!V135</f>
        <v>0</v>
      </c>
      <c r="BF135" s="251">
        <f>'EV TECNICA'!AQ135</f>
        <v>0</v>
      </c>
      <c r="BG135" s="252" t="str">
        <f>+IF(BE135=0,"NO OFERTADO",IF(BF135="NO CUMPLE", NO HABILITA,IF(BE135&lt;=($E135*(1+$D$4)),"HABILITA","NO HABILITA")))</f>
        <v>NO OFERTADO</v>
      </c>
      <c r="BH135" s="129">
        <f>'PRECIOS UNITARIOS'!W135</f>
        <v>0</v>
      </c>
      <c r="BI135" s="251">
        <f>'EV TECNICA'!AS135</f>
        <v>0</v>
      </c>
      <c r="BJ135" s="252" t="str">
        <f>+IF(BH135=0,"NO OFERTADO",IF(BI135="NO CUMPLE", NO HABILITA,IF(BH135&lt;=($E135*(1+$D$4)),"HABILITA","NO HABILITA")))</f>
        <v>NO OFERTADO</v>
      </c>
      <c r="BK135" s="129">
        <f>'PRECIOS UNITARIOS'!X135</f>
        <v>0</v>
      </c>
      <c r="BL135" s="251">
        <f>'EV TECNICA'!AU135</f>
        <v>0</v>
      </c>
      <c r="BM135" s="252" t="str">
        <f>+IF(BK135=0,"NO OFERTADO",IF(BL135="NO CUMPLE", NO HABILITA,IF(BK135&lt;=($E135*(1+$D$4)),"HABILITA","NO HABILITA")))</f>
        <v>NO OFERTADO</v>
      </c>
      <c r="BN135" s="129">
        <f>'PRECIOS UNITARIOS'!Y135</f>
        <v>0</v>
      </c>
      <c r="BO135" s="251">
        <f>'EV TECNICA'!AW135</f>
        <v>0</v>
      </c>
      <c r="BP135" s="252" t="str">
        <f>+IF(BN135=0,"NO OFERTADO",IF(BO135="NO CUMPLE", NO HABILITA,IF(BN135&lt;=($E135*(1+$D$4)),"HABILITA","NO HABILITA")))</f>
        <v>NO OFERTADO</v>
      </c>
      <c r="BQ135" s="129">
        <f>'PRECIOS UNITARIOS'!Z135</f>
        <v>0</v>
      </c>
      <c r="BR135" s="251">
        <f>'EV TECNICA'!AY135</f>
        <v>0</v>
      </c>
      <c r="BS135" s="252" t="str">
        <f>+IF(BQ135=0,"NO OFERTADO",IF(BR135="NO CUMPLE", NO HABILITA,IF(BQ135&lt;=($E135*(1+$D$4)),"HABILITA","NO HABILITA")))</f>
        <v>NO OFERTADO</v>
      </c>
      <c r="BT135" s="129">
        <f>'PRECIOS UNITARIOS'!AA135</f>
        <v>0</v>
      </c>
      <c r="BU135" s="251">
        <f>'EV TECNICA'!BA135</f>
        <v>0</v>
      </c>
      <c r="BV135" s="252" t="str">
        <f>+IF(BT135=0,"NO OFERTADO",IF(BU135="NO CUMPLE", NO HABILITA,IF(BT135&lt;=($E135*(1+$D$4)),"HABILITA","NO HABILITA")))</f>
        <v>NO OFERTADO</v>
      </c>
      <c r="BW135" s="129">
        <f>'PRECIOS UNITARIOS'!AB135</f>
        <v>0</v>
      </c>
      <c r="BX135" s="251">
        <f>'EV TECNICA'!BC135</f>
        <v>0</v>
      </c>
      <c r="BY135" s="252" t="str">
        <f>+IF(BW135=0,"NO OFERTADO",IF(BX135="NO CUMPLE", NO HABILITA,IF(BW135&lt;=($E135*(1+$D$4)),"HABILITA","NO HABILITA")))</f>
        <v>NO OFERTADO</v>
      </c>
      <c r="BZ135" s="129">
        <f>'PRECIOS UNITARIOS'!AC135</f>
        <v>0</v>
      </c>
      <c r="CA135" s="251">
        <f>'EV TECNICA'!BE135</f>
        <v>0</v>
      </c>
      <c r="CB135" s="252" t="str">
        <f>+IF(BZ135=0,"NO OFERTADO",IF(CA135="NO CUMPLE", NO HABILITA,IF(BZ135&lt;=($E135*(1+$D$4)),"HABILITA","NO HABILITA")))</f>
        <v>NO OFERTADO</v>
      </c>
      <c r="CC135" s="129">
        <f>'PRECIOS UNITARIOS'!AD135</f>
        <v>0</v>
      </c>
      <c r="CD135" s="251">
        <f>'EV TECNICA'!BG135</f>
        <v>0</v>
      </c>
      <c r="CE135" s="252" t="str">
        <f>+IF(CC135=0,"NO OFERTADO",IF(CD135="NO CUMPLE", NO HABILITA,IF(CC135&lt;=($E135*(1+$D$4)),"HABILITA","NO HABILITA")))</f>
        <v>NO OFERTADO</v>
      </c>
      <c r="CF135" s="129">
        <f>'PRECIOS UNITARIOS'!AE135</f>
        <v>37128</v>
      </c>
      <c r="CG135" s="251" t="str">
        <f>'EV TECNICA'!BI135</f>
        <v>CUMPLE</v>
      </c>
      <c r="CH135" s="252" t="str">
        <f>+IF(CF135=0,"NO OFERTADO",IF(CG135="NO CUMPLE", NO HABILITA,IF(CF135&lt;=($E135*(1+$D$4)),"HABILITA","NO HABILITA")))</f>
        <v>HABILITA</v>
      </c>
    </row>
    <row r="136" spans="1:86" s="40" customFormat="1" ht="38.25" x14ac:dyDescent="0.2">
      <c r="A136" s="103">
        <v>127</v>
      </c>
      <c r="B136" s="202" t="s">
        <v>228</v>
      </c>
      <c r="C136" s="121" t="s">
        <v>229</v>
      </c>
      <c r="D136" s="146">
        <v>1</v>
      </c>
      <c r="E136" s="25">
        <v>285.311306</v>
      </c>
      <c r="F136" s="129">
        <f>'PRECIOS UNITARIOS'!E136</f>
        <v>220</v>
      </c>
      <c r="G136" s="251" t="str">
        <f>'EV TECNICA'!I136</f>
        <v>CUMPLE</v>
      </c>
      <c r="H136" s="252" t="str">
        <f>+IF(F136=0,"NO OFERTADO",IF(G136="NO CUMPLE", NO HABILITA,IF(F136&lt;=($E136*(1+$D$4)),"HABILITA","NO HABILITA")))</f>
        <v>HABILITA</v>
      </c>
      <c r="I136" s="129">
        <f>'PRECIOS UNITARIOS'!F136</f>
        <v>0</v>
      </c>
      <c r="J136" s="251">
        <f>'EV TECNICA'!K136</f>
        <v>0</v>
      </c>
      <c r="K136" s="252" t="str">
        <f>+IF(I136=0,"NO OFERTADO",IF(J136="NO CUMPLE", NO HABILITA,IF(I136&lt;=($E136*(1+$D$4)),"HABILITA","NO HABILITA")))</f>
        <v>NO OFERTADO</v>
      </c>
      <c r="L136" s="129">
        <f>'PRECIOS UNITARIOS'!G136</f>
        <v>0</v>
      </c>
      <c r="M136" s="251">
        <f>'EV TECNICA'!M136</f>
        <v>0</v>
      </c>
      <c r="N136" s="252" t="str">
        <f>+IF(L136=0,"NO OFERTADO",IF(M136="NO CUMPLE", NO HABILITA,IF(L136&lt;=($E136*(1+$D$4)),"HABILITA","NO HABILITA")))</f>
        <v>NO OFERTADO</v>
      </c>
      <c r="O136" s="129">
        <f>'PRECIOS UNITARIOS'!H136</f>
        <v>0</v>
      </c>
      <c r="P136" s="251">
        <f>'EV TECNICA'!O136</f>
        <v>0</v>
      </c>
      <c r="Q136" s="252" t="str">
        <f>+IF(O136=0,"NO OFERTADO",IF(P136="NO CUMPLE", NO HABILITA,IF(O136&lt;=($E136*(1+$D$4)),"HABILITA","NO HABILITA")))</f>
        <v>NO OFERTADO</v>
      </c>
      <c r="R136" s="129">
        <f>'PRECIOS UNITARIOS'!I136</f>
        <v>0</v>
      </c>
      <c r="S136" s="251">
        <f>'EV TECNICA'!Q136</f>
        <v>0</v>
      </c>
      <c r="T136" s="252" t="str">
        <f>+IF(R136=0,"NO OFERTADO",IF(S136="NO CUMPLE", NO HABILITA,IF(R136&lt;=($E136*(1+$D$4)),"HABILITA","NO HABILITA")))</f>
        <v>NO OFERTADO</v>
      </c>
      <c r="U136" s="129">
        <f>'PRECIOS UNITARIOS'!J136</f>
        <v>0</v>
      </c>
      <c r="V136" s="251">
        <f>'EV TECNICA'!S136</f>
        <v>0</v>
      </c>
      <c r="W136" s="252" t="str">
        <f>+IF(U136=0,"NO OFERTADO",IF(V136="NO CUMPLE", NO HABILITA,IF(U136&lt;=($E136*(1+$D$4)),"HABILITA","NO HABILITA")))</f>
        <v>NO OFERTADO</v>
      </c>
      <c r="X136" s="129">
        <f>'PRECIOS UNITARIOS'!K136</f>
        <v>0</v>
      </c>
      <c r="Y136" s="251">
        <f>'EV TECNICA'!U136</f>
        <v>0</v>
      </c>
      <c r="Z136" s="252" t="str">
        <f>+IF(X136=0,"NO OFERTADO",IF(Y136="NO CUMPLE", NO HABILITA,IF(X136&lt;=($E136*(1+$D$4)),"HABILITA","NO HABILITA")))</f>
        <v>NO OFERTADO</v>
      </c>
      <c r="AA136" s="129">
        <f>'PRECIOS UNITARIOS'!L136</f>
        <v>0</v>
      </c>
      <c r="AB136" s="251">
        <f>'EV TECNICA'!W136</f>
        <v>0</v>
      </c>
      <c r="AC136" s="252" t="str">
        <f>+IF(AA136=0,"NO OFERTADO",IF(AB136="NO CUMPLE", NO HABILITA,IF(AA136&lt;=($E136*(1+$D$4)),"HABILITA","NO HABILITA")))</f>
        <v>NO OFERTADO</v>
      </c>
      <c r="AD136" s="129">
        <f>'PRECIOS UNITARIOS'!M136</f>
        <v>0</v>
      </c>
      <c r="AE136" s="251" t="str">
        <f>'EV TECNICA'!Y136</f>
        <v>NO CUMPLE</v>
      </c>
      <c r="AF136" s="252" t="s">
        <v>606</v>
      </c>
      <c r="AG136" s="129">
        <f>'PRECIOS UNITARIOS'!N136</f>
        <v>0</v>
      </c>
      <c r="AH136" s="251">
        <f>'EV TECNICA'!AA136</f>
        <v>0</v>
      </c>
      <c r="AI136" s="252" t="str">
        <f>+IF(AG136=0,"NO OFERTADO",IF(AH136="NO CUMPLE", NO HABILITA,IF(AG136&lt;=($E136*(1+$D$4)),"HABILITA","NO HABILITA")))</f>
        <v>NO OFERTADO</v>
      </c>
      <c r="AJ136" s="129">
        <f>'PRECIOS UNITARIOS'!O136</f>
        <v>0</v>
      </c>
      <c r="AK136" s="251">
        <f>'EV TECNICA'!AC136</f>
        <v>0</v>
      </c>
      <c r="AL136" s="252" t="str">
        <f>+IF(AJ136=0,"NO OFERTADO",IF(AK136="NO CUMPLE", NO HABILITA,IF(AJ136&lt;=($E136*(1+$D$4)),"HABILITA","NO HABILITA")))</f>
        <v>NO OFERTADO</v>
      </c>
      <c r="AM136" s="129">
        <f>'PRECIOS UNITARIOS'!P136</f>
        <v>0</v>
      </c>
      <c r="AN136" s="251">
        <f>'EV TECNICA'!AE136</f>
        <v>0</v>
      </c>
      <c r="AO136" s="252" t="str">
        <f>+IF(AM136=0,"NO OFERTADO",IF(AN136="NO CUMPLE", NO HABILITA,IF(AM136&lt;=($E136*(1+$D$4)),"HABILITA","NO HABILITA")))</f>
        <v>NO OFERTADO</v>
      </c>
      <c r="AP136" s="129">
        <f>'PRECIOS UNITARIOS'!Q136</f>
        <v>0</v>
      </c>
      <c r="AQ136" s="251">
        <f>'EV TECNICA'!AG136</f>
        <v>0</v>
      </c>
      <c r="AR136" s="252" t="str">
        <f>+IF(AP136=0,"NO OFERTADO",IF(AQ136="NO CUMPLE", NO HABILITA,IF(AP136&lt;=($E136*(1+$D$4)),"HABILITA","NO HABILITA")))</f>
        <v>NO OFERTADO</v>
      </c>
      <c r="AS136" s="129">
        <f>'PRECIOS UNITARIOS'!R136</f>
        <v>0</v>
      </c>
      <c r="AT136" s="251" t="str">
        <f>'EV TECNICA'!AI136</f>
        <v>NO CUMPLE</v>
      </c>
      <c r="AU136" s="252" t="s">
        <v>606</v>
      </c>
      <c r="AV136" s="129">
        <f>'PRECIOS UNITARIOS'!S136</f>
        <v>0</v>
      </c>
      <c r="AW136" s="251">
        <f>'EV TECNICA'!AK136</f>
        <v>0</v>
      </c>
      <c r="AX136" s="252" t="str">
        <f>+IF(AV136=0,"NO OFERTADO",IF(AW136="NO CUMPLE", NO HABILITA,IF(AV136&lt;=($E136*(1+$D$4)),"HABILITA","NO HABILITA")))</f>
        <v>NO OFERTADO</v>
      </c>
      <c r="AY136" s="129">
        <f>'PRECIOS UNITARIOS'!T136</f>
        <v>0</v>
      </c>
      <c r="AZ136" s="251" t="str">
        <f>'EV TECNICA'!AM136</f>
        <v>NO CUMPLE</v>
      </c>
      <c r="BA136" s="252" t="s">
        <v>606</v>
      </c>
      <c r="BB136" s="129">
        <f>'PRECIOS UNITARIOS'!U136</f>
        <v>0</v>
      </c>
      <c r="BC136" s="251">
        <f>'EV TECNICA'!AO136</f>
        <v>0</v>
      </c>
      <c r="BD136" s="252" t="str">
        <f>+IF(BB136=0,"NO OFERTADO",IF(BC136="NO CUMPLE", NO HABILITA,IF(BB136&lt;=($E136*(1+$D$4)),"HABILITA","NO HABILITA")))</f>
        <v>NO OFERTADO</v>
      </c>
      <c r="BE136" s="129">
        <f>'PRECIOS UNITARIOS'!V136</f>
        <v>0</v>
      </c>
      <c r="BF136" s="251">
        <f>'EV TECNICA'!AQ136</f>
        <v>0</v>
      </c>
      <c r="BG136" s="252" t="str">
        <f>+IF(BE136=0,"NO OFERTADO",IF(BF136="NO CUMPLE", NO HABILITA,IF(BE136&lt;=($E136*(1+$D$4)),"HABILITA","NO HABILITA")))</f>
        <v>NO OFERTADO</v>
      </c>
      <c r="BH136" s="129">
        <f>'PRECIOS UNITARIOS'!W136</f>
        <v>0</v>
      </c>
      <c r="BI136" s="251">
        <f>'EV TECNICA'!AS136</f>
        <v>0</v>
      </c>
      <c r="BJ136" s="252" t="str">
        <f>+IF(BH136=0,"NO OFERTADO",IF(BI136="NO CUMPLE", NO HABILITA,IF(BH136&lt;=($E136*(1+$D$4)),"HABILITA","NO HABILITA")))</f>
        <v>NO OFERTADO</v>
      </c>
      <c r="BK136" s="129">
        <f>'PRECIOS UNITARIOS'!X136</f>
        <v>0</v>
      </c>
      <c r="BL136" s="251">
        <f>'EV TECNICA'!AU136</f>
        <v>0</v>
      </c>
      <c r="BM136" s="252" t="str">
        <f>+IF(BK136=0,"NO OFERTADO",IF(BL136="NO CUMPLE", NO HABILITA,IF(BK136&lt;=($E136*(1+$D$4)),"HABILITA","NO HABILITA")))</f>
        <v>NO OFERTADO</v>
      </c>
      <c r="BN136" s="129">
        <f>'PRECIOS UNITARIOS'!Y136</f>
        <v>0</v>
      </c>
      <c r="BO136" s="251">
        <f>'EV TECNICA'!AW136</f>
        <v>0</v>
      </c>
      <c r="BP136" s="252" t="str">
        <f>+IF(BN136=0,"NO OFERTADO",IF(BO136="NO CUMPLE", NO HABILITA,IF(BN136&lt;=($E136*(1+$D$4)),"HABILITA","NO HABILITA")))</f>
        <v>NO OFERTADO</v>
      </c>
      <c r="BQ136" s="129">
        <f>'PRECIOS UNITARIOS'!Z136</f>
        <v>0</v>
      </c>
      <c r="BR136" s="251">
        <f>'EV TECNICA'!AY136</f>
        <v>0</v>
      </c>
      <c r="BS136" s="252" t="str">
        <f>+IF(BQ136=0,"NO OFERTADO",IF(BR136="NO CUMPLE", NO HABILITA,IF(BQ136&lt;=($E136*(1+$D$4)),"HABILITA","NO HABILITA")))</f>
        <v>NO OFERTADO</v>
      </c>
      <c r="BT136" s="129">
        <f>'PRECIOS UNITARIOS'!AA136</f>
        <v>0</v>
      </c>
      <c r="BU136" s="251">
        <f>'EV TECNICA'!BA136</f>
        <v>0</v>
      </c>
      <c r="BV136" s="252" t="str">
        <f>+IF(BT136=0,"NO OFERTADO",IF(BU136="NO CUMPLE", NO HABILITA,IF(BT136&lt;=($E136*(1+$D$4)),"HABILITA","NO HABILITA")))</f>
        <v>NO OFERTADO</v>
      </c>
      <c r="BW136" s="129">
        <f>'PRECIOS UNITARIOS'!AB136</f>
        <v>0</v>
      </c>
      <c r="BX136" s="251">
        <f>'EV TECNICA'!BC136</f>
        <v>0</v>
      </c>
      <c r="BY136" s="252" t="str">
        <f>+IF(BW136=0,"NO OFERTADO",IF(BX136="NO CUMPLE", NO HABILITA,IF(BW136&lt;=($E136*(1+$D$4)),"HABILITA","NO HABILITA")))</f>
        <v>NO OFERTADO</v>
      </c>
      <c r="BZ136" s="129">
        <f>'PRECIOS UNITARIOS'!AC136</f>
        <v>0</v>
      </c>
      <c r="CA136" s="251">
        <f>'EV TECNICA'!BE136</f>
        <v>0</v>
      </c>
      <c r="CB136" s="252" t="str">
        <f>+IF(BZ136=0,"NO OFERTADO",IF(CA136="NO CUMPLE", NO HABILITA,IF(BZ136&lt;=($E136*(1+$D$4)),"HABILITA","NO HABILITA")))</f>
        <v>NO OFERTADO</v>
      </c>
      <c r="CC136" s="129">
        <f>'PRECIOS UNITARIOS'!AD136</f>
        <v>0</v>
      </c>
      <c r="CD136" s="251">
        <f>'EV TECNICA'!BG136</f>
        <v>0</v>
      </c>
      <c r="CE136" s="252" t="str">
        <f>+IF(CC136=0,"NO OFERTADO",IF(CD136="NO CUMPLE", NO HABILITA,IF(CC136&lt;=($E136*(1+$D$4)),"HABILITA","NO HABILITA")))</f>
        <v>NO OFERTADO</v>
      </c>
      <c r="CF136" s="129">
        <f>'PRECIOS UNITARIOS'!AE136</f>
        <v>0</v>
      </c>
      <c r="CG136" s="251">
        <f>'EV TECNICA'!BI136</f>
        <v>0</v>
      </c>
      <c r="CH136" s="252" t="str">
        <f>+IF(CF136=0,"NO OFERTADO",IF(CG136="NO CUMPLE", NO HABILITA,IF(CF136&lt;=($E136*(1+$D$4)),"HABILITA","NO HABILITA")))</f>
        <v>NO OFERTADO</v>
      </c>
    </row>
    <row r="137" spans="1:86" s="40" customFormat="1" ht="25.5" x14ac:dyDescent="0.2">
      <c r="A137" s="103">
        <v>128</v>
      </c>
      <c r="B137" s="202" t="s">
        <v>230</v>
      </c>
      <c r="C137" s="121" t="s">
        <v>229</v>
      </c>
      <c r="D137" s="146">
        <v>1</v>
      </c>
      <c r="E137" s="25">
        <v>33.935706000000003</v>
      </c>
      <c r="F137" s="129">
        <f>'PRECIOS UNITARIOS'!E137</f>
        <v>63</v>
      </c>
      <c r="G137" s="251" t="str">
        <f>'EV TECNICA'!I137</f>
        <v>CUMPLE</v>
      </c>
      <c r="H137" s="252" t="str">
        <f>+IF(F137=0,"NO OFERTADO",IF(G137="NO CUMPLE", NO HABILITA,IF(F137&lt;=($E137*(1+$D$4)),"HABILITA","NO HABILITA")))</f>
        <v>NO HABILITA</v>
      </c>
      <c r="I137" s="129">
        <f>'PRECIOS UNITARIOS'!F137</f>
        <v>0</v>
      </c>
      <c r="J137" s="251">
        <f>'EV TECNICA'!K137</f>
        <v>0</v>
      </c>
      <c r="K137" s="252" t="str">
        <f>+IF(I137=0,"NO OFERTADO",IF(J137="NO CUMPLE", NO HABILITA,IF(I137&lt;=($E137*(1+$D$4)),"HABILITA","NO HABILITA")))</f>
        <v>NO OFERTADO</v>
      </c>
      <c r="L137" s="129">
        <f>'PRECIOS UNITARIOS'!G137</f>
        <v>0</v>
      </c>
      <c r="M137" s="251">
        <f>'EV TECNICA'!M137</f>
        <v>0</v>
      </c>
      <c r="N137" s="252" t="str">
        <f>+IF(L137=0,"NO OFERTADO",IF(M137="NO CUMPLE", NO HABILITA,IF(L137&lt;=($E137*(1+$D$4)),"HABILITA","NO HABILITA")))</f>
        <v>NO OFERTADO</v>
      </c>
      <c r="O137" s="129">
        <f>'PRECIOS UNITARIOS'!H137</f>
        <v>0</v>
      </c>
      <c r="P137" s="251">
        <f>'EV TECNICA'!O137</f>
        <v>0</v>
      </c>
      <c r="Q137" s="252" t="str">
        <f>+IF(O137=0,"NO OFERTADO",IF(P137="NO CUMPLE", NO HABILITA,IF(O137&lt;=($E137*(1+$D$4)),"HABILITA","NO HABILITA")))</f>
        <v>NO OFERTADO</v>
      </c>
      <c r="R137" s="129">
        <f>'PRECIOS UNITARIOS'!I137</f>
        <v>0</v>
      </c>
      <c r="S137" s="251">
        <f>'EV TECNICA'!Q137</f>
        <v>0</v>
      </c>
      <c r="T137" s="252" t="str">
        <f>+IF(R137=0,"NO OFERTADO",IF(S137="NO CUMPLE", NO HABILITA,IF(R137&lt;=($E137*(1+$D$4)),"HABILITA","NO HABILITA")))</f>
        <v>NO OFERTADO</v>
      </c>
      <c r="U137" s="129">
        <f>'PRECIOS UNITARIOS'!J137</f>
        <v>65</v>
      </c>
      <c r="V137" s="251" t="str">
        <f>'EV TECNICA'!S137</f>
        <v>CUMPLE</v>
      </c>
      <c r="W137" s="252" t="str">
        <f>+IF(U137=0,"NO OFERTADO",IF(V137="NO CUMPLE", NO HABILITA,IF(U137&lt;=($E137*(1+$D$4)),"HABILITA","NO HABILITA")))</f>
        <v>NO HABILITA</v>
      </c>
      <c r="X137" s="129">
        <f>'PRECIOS UNITARIOS'!K137</f>
        <v>0</v>
      </c>
      <c r="Y137" s="251">
        <f>'EV TECNICA'!U137</f>
        <v>0</v>
      </c>
      <c r="Z137" s="252" t="str">
        <f>+IF(X137=0,"NO OFERTADO",IF(Y137="NO CUMPLE", NO HABILITA,IF(X137&lt;=($E137*(1+$D$4)),"HABILITA","NO HABILITA")))</f>
        <v>NO OFERTADO</v>
      </c>
      <c r="AA137" s="129">
        <f>'PRECIOS UNITARIOS'!L137</f>
        <v>0</v>
      </c>
      <c r="AB137" s="251">
        <f>'EV TECNICA'!W137</f>
        <v>0</v>
      </c>
      <c r="AC137" s="252" t="str">
        <f>+IF(AA137=0,"NO OFERTADO",IF(AB137="NO CUMPLE", NO HABILITA,IF(AA137&lt;=($E137*(1+$D$4)),"HABILITA","NO HABILITA")))</f>
        <v>NO OFERTADO</v>
      </c>
      <c r="AD137" s="129">
        <f>'PRECIOS UNITARIOS'!M137</f>
        <v>0</v>
      </c>
      <c r="AE137" s="251" t="str">
        <f>'EV TECNICA'!Y137</f>
        <v>NO CUMPLE</v>
      </c>
      <c r="AF137" s="252" t="s">
        <v>606</v>
      </c>
      <c r="AG137" s="129">
        <f>'PRECIOS UNITARIOS'!N137</f>
        <v>0</v>
      </c>
      <c r="AH137" s="251">
        <f>'EV TECNICA'!AA137</f>
        <v>0</v>
      </c>
      <c r="AI137" s="252" t="str">
        <f>+IF(AG137=0,"NO OFERTADO",IF(AH137="NO CUMPLE", NO HABILITA,IF(AG137&lt;=($E137*(1+$D$4)),"HABILITA","NO HABILITA")))</f>
        <v>NO OFERTADO</v>
      </c>
      <c r="AJ137" s="129">
        <f>'PRECIOS UNITARIOS'!O137</f>
        <v>0</v>
      </c>
      <c r="AK137" s="251">
        <f>'EV TECNICA'!AC137</f>
        <v>0</v>
      </c>
      <c r="AL137" s="252" t="str">
        <f>+IF(AJ137=0,"NO OFERTADO",IF(AK137="NO CUMPLE", NO HABILITA,IF(AJ137&lt;=($E137*(1+$D$4)),"HABILITA","NO HABILITA")))</f>
        <v>NO OFERTADO</v>
      </c>
      <c r="AM137" s="129">
        <f>'PRECIOS UNITARIOS'!P137</f>
        <v>0</v>
      </c>
      <c r="AN137" s="251">
        <f>'EV TECNICA'!AE137</f>
        <v>0</v>
      </c>
      <c r="AO137" s="252" t="str">
        <f>+IF(AM137=0,"NO OFERTADO",IF(AN137="NO CUMPLE", NO HABILITA,IF(AM137&lt;=($E137*(1+$D$4)),"HABILITA","NO HABILITA")))</f>
        <v>NO OFERTADO</v>
      </c>
      <c r="AP137" s="129">
        <f>'PRECIOS UNITARIOS'!Q137</f>
        <v>0</v>
      </c>
      <c r="AQ137" s="251">
        <f>'EV TECNICA'!AG137</f>
        <v>0</v>
      </c>
      <c r="AR137" s="252" t="str">
        <f>+IF(AP137=0,"NO OFERTADO",IF(AQ137="NO CUMPLE", NO HABILITA,IF(AP137&lt;=($E137*(1+$D$4)),"HABILITA","NO HABILITA")))</f>
        <v>NO OFERTADO</v>
      </c>
      <c r="AS137" s="129">
        <f>'PRECIOS UNITARIOS'!R137</f>
        <v>0</v>
      </c>
      <c r="AT137" s="251">
        <f>'EV TECNICA'!AI137</f>
        <v>0</v>
      </c>
      <c r="AU137" s="252" t="str">
        <f>+IF(AS137=0,"NO OFERTADO",IF(AT137="NO CUMPLE", NO HABILITA,IF(AS137&lt;=($E137*(1+$D$4)),"HABILITA","NO HABILITA")))</f>
        <v>NO OFERTADO</v>
      </c>
      <c r="AV137" s="129">
        <f>'PRECIOS UNITARIOS'!S137</f>
        <v>0</v>
      </c>
      <c r="AW137" s="251">
        <f>'EV TECNICA'!AK137</f>
        <v>0</v>
      </c>
      <c r="AX137" s="252" t="str">
        <f>+IF(AV137=0,"NO OFERTADO",IF(AW137="NO CUMPLE", NO HABILITA,IF(AV137&lt;=($E137*(1+$D$4)),"HABILITA","NO HABILITA")))</f>
        <v>NO OFERTADO</v>
      </c>
      <c r="AY137" s="129">
        <f>'PRECIOS UNITARIOS'!T137</f>
        <v>0</v>
      </c>
      <c r="AZ137" s="251">
        <f>'EV TECNICA'!AM137</f>
        <v>0</v>
      </c>
      <c r="BA137" s="252" t="str">
        <f>+IF(AY137=0,"NO OFERTADO",IF(AZ137="NO CUMPLE", NO HABILITA,IF(AY137&lt;=($E137*(1+$D$4)),"HABILITA","NO HABILITA")))</f>
        <v>NO OFERTADO</v>
      </c>
      <c r="BB137" s="129">
        <f>'PRECIOS UNITARIOS'!U137</f>
        <v>0</v>
      </c>
      <c r="BC137" s="251">
        <f>'EV TECNICA'!AO137</f>
        <v>0</v>
      </c>
      <c r="BD137" s="252" t="str">
        <f>+IF(BB137=0,"NO OFERTADO",IF(BC137="NO CUMPLE", NO HABILITA,IF(BB137&lt;=($E137*(1+$D$4)),"HABILITA","NO HABILITA")))</f>
        <v>NO OFERTADO</v>
      </c>
      <c r="BE137" s="129">
        <f>'PRECIOS UNITARIOS'!V137</f>
        <v>0</v>
      </c>
      <c r="BF137" s="251">
        <f>'EV TECNICA'!AQ137</f>
        <v>0</v>
      </c>
      <c r="BG137" s="252" t="str">
        <f>+IF(BE137=0,"NO OFERTADO",IF(BF137="NO CUMPLE", NO HABILITA,IF(BE137&lt;=($E137*(1+$D$4)),"HABILITA","NO HABILITA")))</f>
        <v>NO OFERTADO</v>
      </c>
      <c r="BH137" s="129">
        <f>'PRECIOS UNITARIOS'!W137</f>
        <v>0</v>
      </c>
      <c r="BI137" s="251" t="str">
        <f>'EV TECNICA'!AS137</f>
        <v>NO CUMPLE</v>
      </c>
      <c r="BJ137" s="252" t="s">
        <v>606</v>
      </c>
      <c r="BK137" s="129">
        <f>'PRECIOS UNITARIOS'!X137</f>
        <v>0</v>
      </c>
      <c r="BL137" s="251">
        <f>'EV TECNICA'!AU137</f>
        <v>0</v>
      </c>
      <c r="BM137" s="252" t="str">
        <f>+IF(BK137=0,"NO OFERTADO",IF(BL137="NO CUMPLE", NO HABILITA,IF(BK137&lt;=($E137*(1+$D$4)),"HABILITA","NO HABILITA")))</f>
        <v>NO OFERTADO</v>
      </c>
      <c r="BN137" s="129">
        <f>'PRECIOS UNITARIOS'!Y137</f>
        <v>0</v>
      </c>
      <c r="BO137" s="251">
        <f>'EV TECNICA'!AW137</f>
        <v>0</v>
      </c>
      <c r="BP137" s="252" t="str">
        <f>+IF(BN137=0,"NO OFERTADO",IF(BO137="NO CUMPLE", NO HABILITA,IF(BN137&lt;=($E137*(1+$D$4)),"HABILITA","NO HABILITA")))</f>
        <v>NO OFERTADO</v>
      </c>
      <c r="BQ137" s="129">
        <f>'PRECIOS UNITARIOS'!Z137</f>
        <v>0</v>
      </c>
      <c r="BR137" s="251">
        <f>'EV TECNICA'!AY137</f>
        <v>0</v>
      </c>
      <c r="BS137" s="252" t="str">
        <f>+IF(BQ137=0,"NO OFERTADO",IF(BR137="NO CUMPLE", NO HABILITA,IF(BQ137&lt;=($E137*(1+$D$4)),"HABILITA","NO HABILITA")))</f>
        <v>NO OFERTADO</v>
      </c>
      <c r="BT137" s="129">
        <f>'PRECIOS UNITARIOS'!AA137</f>
        <v>0</v>
      </c>
      <c r="BU137" s="251">
        <f>'EV TECNICA'!BA137</f>
        <v>0</v>
      </c>
      <c r="BV137" s="252" t="str">
        <f>+IF(BT137=0,"NO OFERTADO",IF(BU137="NO CUMPLE", NO HABILITA,IF(BT137&lt;=($E137*(1+$D$4)),"HABILITA","NO HABILITA")))</f>
        <v>NO OFERTADO</v>
      </c>
      <c r="BW137" s="129">
        <f>'PRECIOS UNITARIOS'!AB137</f>
        <v>0</v>
      </c>
      <c r="BX137" s="251">
        <f>'EV TECNICA'!BC137</f>
        <v>0</v>
      </c>
      <c r="BY137" s="252" t="str">
        <f>+IF(BW137=0,"NO OFERTADO",IF(BX137="NO CUMPLE", NO HABILITA,IF(BW137&lt;=($E137*(1+$D$4)),"HABILITA","NO HABILITA")))</f>
        <v>NO OFERTADO</v>
      </c>
      <c r="BZ137" s="129">
        <f>'PRECIOS UNITARIOS'!AC137</f>
        <v>0</v>
      </c>
      <c r="CA137" s="251">
        <f>'EV TECNICA'!BE137</f>
        <v>0</v>
      </c>
      <c r="CB137" s="252" t="str">
        <f>+IF(BZ137=0,"NO OFERTADO",IF(CA137="NO CUMPLE", NO HABILITA,IF(BZ137&lt;=($E137*(1+$D$4)),"HABILITA","NO HABILITA")))</f>
        <v>NO OFERTADO</v>
      </c>
      <c r="CC137" s="129">
        <f>'PRECIOS UNITARIOS'!AD137</f>
        <v>0</v>
      </c>
      <c r="CD137" s="251">
        <f>'EV TECNICA'!BG137</f>
        <v>0</v>
      </c>
      <c r="CE137" s="252" t="str">
        <f>+IF(CC137=0,"NO OFERTADO",IF(CD137="NO CUMPLE", NO HABILITA,IF(CC137&lt;=($E137*(1+$D$4)),"HABILITA","NO HABILITA")))</f>
        <v>NO OFERTADO</v>
      </c>
      <c r="CF137" s="129">
        <f>'PRECIOS UNITARIOS'!AE137</f>
        <v>0</v>
      </c>
      <c r="CG137" s="251">
        <f>'EV TECNICA'!BI137</f>
        <v>0</v>
      </c>
      <c r="CH137" s="252" t="str">
        <f>+IF(CF137=0,"NO OFERTADO",IF(CG137="NO CUMPLE", NO HABILITA,IF(CF137&lt;=($E137*(1+$D$4)),"HABILITA","NO HABILITA")))</f>
        <v>NO OFERTADO</v>
      </c>
    </row>
    <row r="138" spans="1:86" s="40" customFormat="1" ht="12.75" x14ac:dyDescent="0.2">
      <c r="A138" s="103">
        <v>129</v>
      </c>
      <c r="B138" s="202" t="s">
        <v>231</v>
      </c>
      <c r="C138" s="121" t="s">
        <v>232</v>
      </c>
      <c r="D138" s="146">
        <v>1</v>
      </c>
      <c r="E138" s="25">
        <v>135.66</v>
      </c>
      <c r="F138" s="129">
        <f>'PRECIOS UNITARIOS'!E138</f>
        <v>130.9</v>
      </c>
      <c r="G138" s="251" t="str">
        <f>'EV TECNICA'!I138</f>
        <v xml:space="preserve">CUMPLE </v>
      </c>
      <c r="H138" s="252" t="str">
        <f>+IF(F138=0,"NO OFERTADO",IF(G138="NO CUMPLE", NO HABILITA,IF(F138&lt;=($E138*(1+$D$4)),"HABILITA","NO HABILITA")))</f>
        <v>HABILITA</v>
      </c>
      <c r="I138" s="129">
        <f>'PRECIOS UNITARIOS'!F138</f>
        <v>0</v>
      </c>
      <c r="J138" s="251">
        <f>'EV TECNICA'!K138</f>
        <v>0</v>
      </c>
      <c r="K138" s="252" t="str">
        <f>+IF(I138=0,"NO OFERTADO",IF(J138="NO CUMPLE", NO HABILITA,IF(I138&lt;=($E138*(1+$D$4)),"HABILITA","NO HABILITA")))</f>
        <v>NO OFERTADO</v>
      </c>
      <c r="L138" s="129">
        <f>'PRECIOS UNITARIOS'!G138</f>
        <v>0</v>
      </c>
      <c r="M138" s="251">
        <f>'EV TECNICA'!M138</f>
        <v>0</v>
      </c>
      <c r="N138" s="252" t="str">
        <f>+IF(L138=0,"NO OFERTADO",IF(M138="NO CUMPLE", NO HABILITA,IF(L138&lt;=($E138*(1+$D$4)),"HABILITA","NO HABILITA")))</f>
        <v>NO OFERTADO</v>
      </c>
      <c r="O138" s="129">
        <f>'PRECIOS UNITARIOS'!H138</f>
        <v>0</v>
      </c>
      <c r="P138" s="251">
        <f>'EV TECNICA'!O138</f>
        <v>0</v>
      </c>
      <c r="Q138" s="252" t="str">
        <f>+IF(O138=0,"NO OFERTADO",IF(P138="NO CUMPLE", NO HABILITA,IF(O138&lt;=($E138*(1+$D$4)),"HABILITA","NO HABILITA")))</f>
        <v>NO OFERTADO</v>
      </c>
      <c r="R138" s="129">
        <f>'PRECIOS UNITARIOS'!I138</f>
        <v>0</v>
      </c>
      <c r="S138" s="251">
        <f>'EV TECNICA'!Q138</f>
        <v>0</v>
      </c>
      <c r="T138" s="252" t="str">
        <f>+IF(R138=0,"NO OFERTADO",IF(S138="NO CUMPLE", NO HABILITA,IF(R138&lt;=($E138*(1+$D$4)),"HABILITA","NO HABILITA")))</f>
        <v>NO OFERTADO</v>
      </c>
      <c r="U138" s="129">
        <f>'PRECIOS UNITARIOS'!J138</f>
        <v>135.66</v>
      </c>
      <c r="V138" s="251" t="str">
        <f>'EV TECNICA'!S138</f>
        <v xml:space="preserve">CUMPLE </v>
      </c>
      <c r="W138" s="252" t="str">
        <f>+IF(U138=0,"NO OFERTADO",IF(V138="NO CUMPLE", NO HABILITA,IF(U138&lt;=($E138*(1+$D$4)),"HABILITA","NO HABILITA")))</f>
        <v>HABILITA</v>
      </c>
      <c r="X138" s="129">
        <f>'PRECIOS UNITARIOS'!K138</f>
        <v>202.3</v>
      </c>
      <c r="Y138" s="251" t="str">
        <f>'EV TECNICA'!U138</f>
        <v>CUMPLE</v>
      </c>
      <c r="Z138" s="252" t="str">
        <f>+IF(X138=0,"NO OFERTADO",IF(Y138="NO CUMPLE", NO HABILITA,IF(X138&lt;=($E138*(1+$D$4)),"HABILITA","NO HABILITA")))</f>
        <v>NO HABILITA</v>
      </c>
      <c r="AA138" s="129">
        <f>'PRECIOS UNITARIOS'!L138</f>
        <v>0</v>
      </c>
      <c r="AB138" s="251">
        <f>'EV TECNICA'!W138</f>
        <v>0</v>
      </c>
      <c r="AC138" s="252" t="str">
        <f>+IF(AA138=0,"NO OFERTADO",IF(AB138="NO CUMPLE", NO HABILITA,IF(AA138&lt;=($E138*(1+$D$4)),"HABILITA","NO HABILITA")))</f>
        <v>NO OFERTADO</v>
      </c>
      <c r="AD138" s="129">
        <f>'PRECIOS UNITARIOS'!M138</f>
        <v>135.66</v>
      </c>
      <c r="AE138" s="251" t="str">
        <f>'EV TECNICA'!Y138</f>
        <v>CUMPLE</v>
      </c>
      <c r="AF138" s="252" t="str">
        <f>+IF(AD138=0,"NO OFERTADO",IF(AE138="NO CUMPLE", NO HABILITA,IF(AD138&lt;=($E138*(1+$D$4)),"HABILITA","NO HABILITA")))</f>
        <v>HABILITA</v>
      </c>
      <c r="AG138" s="129">
        <f>'PRECIOS UNITARIOS'!N138</f>
        <v>0</v>
      </c>
      <c r="AH138" s="251">
        <f>'EV TECNICA'!AA138</f>
        <v>0</v>
      </c>
      <c r="AI138" s="252" t="str">
        <f>+IF(AG138=0,"NO OFERTADO",IF(AH138="NO CUMPLE", NO HABILITA,IF(AG138&lt;=($E138*(1+$D$4)),"HABILITA","NO HABILITA")))</f>
        <v>NO OFERTADO</v>
      </c>
      <c r="AJ138" s="129">
        <f>'PRECIOS UNITARIOS'!O138</f>
        <v>0</v>
      </c>
      <c r="AK138" s="251">
        <f>'EV TECNICA'!AC138</f>
        <v>0</v>
      </c>
      <c r="AL138" s="252" t="str">
        <f>+IF(AJ138=0,"NO OFERTADO",IF(AK138="NO CUMPLE", NO HABILITA,IF(AJ138&lt;=($E138*(1+$D$4)),"HABILITA","NO HABILITA")))</f>
        <v>NO OFERTADO</v>
      </c>
      <c r="AM138" s="129">
        <f>'PRECIOS UNITARIOS'!P138</f>
        <v>0</v>
      </c>
      <c r="AN138" s="251">
        <f>'EV TECNICA'!AE138</f>
        <v>0</v>
      </c>
      <c r="AO138" s="252" t="str">
        <f>+IF(AM138=0,"NO OFERTADO",IF(AN138="NO CUMPLE", NO HABILITA,IF(AM138&lt;=($E138*(1+$D$4)),"HABILITA","NO HABILITA")))</f>
        <v>NO OFERTADO</v>
      </c>
      <c r="AP138" s="129">
        <f>'PRECIOS UNITARIOS'!Q138</f>
        <v>291.55</v>
      </c>
      <c r="AQ138" s="251" t="str">
        <f>'EV TECNICA'!AG138</f>
        <v>CUMPLE</v>
      </c>
      <c r="AR138" s="252" t="str">
        <f>+IF(AP138=0,"NO OFERTADO",IF(AQ138="NO CUMPLE", NO HABILITA,IF(AP138&lt;=($E138*(1+$D$4)),"HABILITA","NO HABILITA")))</f>
        <v>NO HABILITA</v>
      </c>
      <c r="AS138" s="129">
        <f>'PRECIOS UNITARIOS'!R138</f>
        <v>142.80000000000001</v>
      </c>
      <c r="AT138" s="251" t="str">
        <f>'EV TECNICA'!AI138</f>
        <v>CUMPLE</v>
      </c>
      <c r="AU138" s="252" t="str">
        <f>+IF(AS138=0,"NO OFERTADO",IF(AT138="NO CUMPLE", NO HABILITA,IF(AS138&lt;=($E138*(1+$D$4)),"HABILITA","NO HABILITA")))</f>
        <v>HABILITA</v>
      </c>
      <c r="AV138" s="129">
        <f>'PRECIOS UNITARIOS'!S138</f>
        <v>0</v>
      </c>
      <c r="AW138" s="251">
        <f>'EV TECNICA'!AK138</f>
        <v>0</v>
      </c>
      <c r="AX138" s="252" t="str">
        <f>+IF(AV138=0,"NO OFERTADO",IF(AW138="NO CUMPLE", NO HABILITA,IF(AV138&lt;=($E138*(1+$D$4)),"HABILITA","NO HABILITA")))</f>
        <v>NO OFERTADO</v>
      </c>
      <c r="AY138" s="129">
        <f>'PRECIOS UNITARIOS'!T138</f>
        <v>170.17000000000002</v>
      </c>
      <c r="AZ138" s="251" t="str">
        <f>'EV TECNICA'!AM138</f>
        <v xml:space="preserve">CUMPLE </v>
      </c>
      <c r="BA138" s="252" t="str">
        <f>+IF(AY138=0,"NO OFERTADO",IF(AZ138="NO CUMPLE", NO HABILITA,IF(AY138&lt;=($E138*(1+$D$4)),"HABILITA","NO HABILITA")))</f>
        <v>HABILITA</v>
      </c>
      <c r="BB138" s="129">
        <f>'PRECIOS UNITARIOS'!U138</f>
        <v>215.39</v>
      </c>
      <c r="BC138" s="251" t="str">
        <f>'EV TECNICA'!AO138</f>
        <v>CUMPLE</v>
      </c>
      <c r="BD138" s="252" t="str">
        <f>+IF(BB138=0,"NO OFERTADO",IF(BC138="NO CUMPLE", NO HABILITA,IF(BB138&lt;=($E138*(1+$D$4)),"HABILITA","NO HABILITA")))</f>
        <v>NO HABILITA</v>
      </c>
      <c r="BE138" s="129">
        <f>'PRECIOS UNITARIOS'!V138</f>
        <v>0</v>
      </c>
      <c r="BF138" s="251">
        <f>'EV TECNICA'!AQ138</f>
        <v>0</v>
      </c>
      <c r="BG138" s="252" t="str">
        <f>+IF(BE138=0,"NO OFERTADO",IF(BF138="NO CUMPLE", NO HABILITA,IF(BE138&lt;=($E138*(1+$D$4)),"HABILITA","NO HABILITA")))</f>
        <v>NO OFERTADO</v>
      </c>
      <c r="BH138" s="129">
        <f>'PRECIOS UNITARIOS'!W138</f>
        <v>139.22999999999999</v>
      </c>
      <c r="BI138" s="251" t="str">
        <f>'EV TECNICA'!AS138</f>
        <v>CUMPLE</v>
      </c>
      <c r="BJ138" s="252" t="str">
        <f>+IF(BH138=0,"NO OFERTADO",IF(BI138="NO CUMPLE", NO HABILITA,IF(BH138&lt;=($E138*(1+$D$4)),"HABILITA","NO HABILITA")))</f>
        <v>HABILITA</v>
      </c>
      <c r="BK138" s="129">
        <f>'PRECIOS UNITARIOS'!X138</f>
        <v>0</v>
      </c>
      <c r="BL138" s="251">
        <f>'EV TECNICA'!AU138</f>
        <v>0</v>
      </c>
      <c r="BM138" s="252" t="str">
        <f>+IF(BK138=0,"NO OFERTADO",IF(BL138="NO CUMPLE", NO HABILITA,IF(BK138&lt;=($E138*(1+$D$4)),"HABILITA","NO HABILITA")))</f>
        <v>NO OFERTADO</v>
      </c>
      <c r="BN138" s="129">
        <f>'PRECIOS UNITARIOS'!Y138</f>
        <v>0</v>
      </c>
      <c r="BO138" s="251">
        <f>'EV TECNICA'!AW138</f>
        <v>0</v>
      </c>
      <c r="BP138" s="252" t="str">
        <f>+IF(BN138=0,"NO OFERTADO",IF(BO138="NO CUMPLE", NO HABILITA,IF(BN138&lt;=($E138*(1+$D$4)),"HABILITA","NO HABILITA")))</f>
        <v>NO OFERTADO</v>
      </c>
      <c r="BQ138" s="129">
        <f>'PRECIOS UNITARIOS'!Z138</f>
        <v>135.66</v>
      </c>
      <c r="BR138" s="251" t="str">
        <f>'EV TECNICA'!AY138</f>
        <v>CUMPLE</v>
      </c>
      <c r="BS138" s="252" t="str">
        <f>+IF(BQ138=0,"NO OFERTADO",IF(BR138="NO CUMPLE", NO HABILITA,IF(BQ138&lt;=($E138*(1+$D$4)),"HABILITA","NO HABILITA")))</f>
        <v>HABILITA</v>
      </c>
      <c r="BT138" s="129">
        <f>'PRECIOS UNITARIOS'!AA138</f>
        <v>0</v>
      </c>
      <c r="BU138" s="251">
        <f>'EV TECNICA'!BA138</f>
        <v>0</v>
      </c>
      <c r="BV138" s="252" t="str">
        <f>+IF(BT138=0,"NO OFERTADO",IF(BU138="NO CUMPLE", NO HABILITA,IF(BT138&lt;=($E138*(1+$D$4)),"HABILITA","NO HABILITA")))</f>
        <v>NO OFERTADO</v>
      </c>
      <c r="BW138" s="129">
        <f>'PRECIOS UNITARIOS'!AB138</f>
        <v>0</v>
      </c>
      <c r="BX138" s="251">
        <f>'EV TECNICA'!BC138</f>
        <v>0</v>
      </c>
      <c r="BY138" s="252" t="str">
        <f>+IF(BW138=0,"NO OFERTADO",IF(BX138="NO CUMPLE", NO HABILITA,IF(BW138&lt;=($E138*(1+$D$4)),"HABILITA","NO HABILITA")))</f>
        <v>NO OFERTADO</v>
      </c>
      <c r="BZ138" s="129">
        <f>'PRECIOS UNITARIOS'!AC138</f>
        <v>0</v>
      </c>
      <c r="CA138" s="251">
        <f>'EV TECNICA'!BE138</f>
        <v>0</v>
      </c>
      <c r="CB138" s="252" t="str">
        <f>+IF(BZ138=0,"NO OFERTADO",IF(CA138="NO CUMPLE", NO HABILITA,IF(BZ138&lt;=($E138*(1+$D$4)),"HABILITA","NO HABILITA")))</f>
        <v>NO OFERTADO</v>
      </c>
      <c r="CC138" s="129">
        <f>'PRECIOS UNITARIOS'!AD138</f>
        <v>0</v>
      </c>
      <c r="CD138" s="251">
        <f>'EV TECNICA'!BG138</f>
        <v>0</v>
      </c>
      <c r="CE138" s="252" t="str">
        <f>+IF(CC138=0,"NO OFERTADO",IF(CD138="NO CUMPLE", NO HABILITA,IF(CC138&lt;=($E138*(1+$D$4)),"HABILITA","NO HABILITA")))</f>
        <v>NO OFERTADO</v>
      </c>
      <c r="CF138" s="129">
        <f>'PRECIOS UNITARIOS'!AE138</f>
        <v>0</v>
      </c>
      <c r="CG138" s="251">
        <f>'EV TECNICA'!BI138</f>
        <v>0</v>
      </c>
      <c r="CH138" s="252" t="str">
        <f>+IF(CF138=0,"NO OFERTADO",IF(CG138="NO CUMPLE", NO HABILITA,IF(CF138&lt;=($E138*(1+$D$4)),"HABILITA","NO HABILITA")))</f>
        <v>NO OFERTADO</v>
      </c>
    </row>
    <row r="139" spans="1:86" s="40" customFormat="1" ht="38.25" x14ac:dyDescent="0.2">
      <c r="A139" s="103">
        <v>130</v>
      </c>
      <c r="B139" s="202" t="s">
        <v>233</v>
      </c>
      <c r="C139" s="121" t="s">
        <v>234</v>
      </c>
      <c r="D139" s="146">
        <v>1</v>
      </c>
      <c r="E139" s="25">
        <v>1066937.3397619999</v>
      </c>
      <c r="F139" s="129">
        <f>'PRECIOS UNITARIOS'!E139</f>
        <v>0</v>
      </c>
      <c r="G139" s="251">
        <f>'EV TECNICA'!I139</f>
        <v>0</v>
      </c>
      <c r="H139" s="252" t="str">
        <f>+IF(F139=0,"NO OFERTADO",IF(G139="NO CUMPLE", NO HABILITA,IF(F139&lt;=($E139*(1+$D$4)),"HABILITA","NO HABILITA")))</f>
        <v>NO OFERTADO</v>
      </c>
      <c r="I139" s="129">
        <f>'PRECIOS UNITARIOS'!F139</f>
        <v>0</v>
      </c>
      <c r="J139" s="251">
        <f>'EV TECNICA'!K139</f>
        <v>0</v>
      </c>
      <c r="K139" s="252" t="str">
        <f>+IF(I139=0,"NO OFERTADO",IF(J139="NO CUMPLE", NO HABILITA,IF(I139&lt;=($E139*(1+$D$4)),"HABILITA","NO HABILITA")))</f>
        <v>NO OFERTADO</v>
      </c>
      <c r="L139" s="129">
        <f>'PRECIOS UNITARIOS'!G139</f>
        <v>0</v>
      </c>
      <c r="M139" s="251">
        <f>'EV TECNICA'!M139</f>
        <v>0</v>
      </c>
      <c r="N139" s="252" t="str">
        <f>+IF(L139=0,"NO OFERTADO",IF(M139="NO CUMPLE", NO HABILITA,IF(L139&lt;=($E139*(1+$D$4)),"HABILITA","NO HABILITA")))</f>
        <v>NO OFERTADO</v>
      </c>
      <c r="O139" s="129">
        <f>'PRECIOS UNITARIOS'!H139</f>
        <v>0</v>
      </c>
      <c r="P139" s="251">
        <f>'EV TECNICA'!O139</f>
        <v>0</v>
      </c>
      <c r="Q139" s="252" t="str">
        <f>+IF(O139=0,"NO OFERTADO",IF(P139="NO CUMPLE", NO HABILITA,IF(O139&lt;=($E139*(1+$D$4)),"HABILITA","NO HABILITA")))</f>
        <v>NO OFERTADO</v>
      </c>
      <c r="R139" s="129">
        <f>'PRECIOS UNITARIOS'!I139</f>
        <v>0</v>
      </c>
      <c r="S139" s="251">
        <f>'EV TECNICA'!Q139</f>
        <v>0</v>
      </c>
      <c r="T139" s="252" t="str">
        <f>+IF(R139=0,"NO OFERTADO",IF(S139="NO CUMPLE", NO HABILITA,IF(R139&lt;=($E139*(1+$D$4)),"HABILITA","NO HABILITA")))</f>
        <v>NO OFERTADO</v>
      </c>
      <c r="U139" s="129">
        <f>'PRECIOS UNITARIOS'!J139</f>
        <v>0</v>
      </c>
      <c r="V139" s="251">
        <f>'EV TECNICA'!S139</f>
        <v>0</v>
      </c>
      <c r="W139" s="252" t="str">
        <f>+IF(U139=0,"NO OFERTADO",IF(V139="NO CUMPLE", NO HABILITA,IF(U139&lt;=($E139*(1+$D$4)),"HABILITA","NO HABILITA")))</f>
        <v>NO OFERTADO</v>
      </c>
      <c r="X139" s="129">
        <f>'PRECIOS UNITARIOS'!K139</f>
        <v>0</v>
      </c>
      <c r="Y139" s="251">
        <f>'EV TECNICA'!U139</f>
        <v>0</v>
      </c>
      <c r="Z139" s="252" t="str">
        <f>+IF(X139=0,"NO OFERTADO",IF(Y139="NO CUMPLE", NO HABILITA,IF(X139&lt;=($E139*(1+$D$4)),"HABILITA","NO HABILITA")))</f>
        <v>NO OFERTADO</v>
      </c>
      <c r="AA139" s="129">
        <f>'PRECIOS UNITARIOS'!L139</f>
        <v>0</v>
      </c>
      <c r="AB139" s="251">
        <f>'EV TECNICA'!W139</f>
        <v>0</v>
      </c>
      <c r="AC139" s="252" t="str">
        <f>+IF(AA139=0,"NO OFERTADO",IF(AB139="NO CUMPLE", NO HABILITA,IF(AA139&lt;=($E139*(1+$D$4)),"HABILITA","NO HABILITA")))</f>
        <v>NO OFERTADO</v>
      </c>
      <c r="AD139" s="129">
        <f>'PRECIOS UNITARIOS'!M139</f>
        <v>2393042.4</v>
      </c>
      <c r="AE139" s="251" t="str">
        <f>'EV TECNICA'!Y139</f>
        <v>CUMPLE</v>
      </c>
      <c r="AF139" s="252" t="str">
        <f>+IF(AD139=0,"NO OFERTADO",IF(AE139="NO CUMPLE", NO HABILITA,IF(AD139&lt;=($E139*(1+$D$4)),"HABILITA","NO HABILITA")))</f>
        <v>NO HABILITA</v>
      </c>
      <c r="AG139" s="129">
        <f>'PRECIOS UNITARIOS'!N139</f>
        <v>0</v>
      </c>
      <c r="AH139" s="251">
        <f>'EV TECNICA'!AA139</f>
        <v>0</v>
      </c>
      <c r="AI139" s="252" t="str">
        <f>+IF(AG139=0,"NO OFERTADO",IF(AH139="NO CUMPLE", NO HABILITA,IF(AG139&lt;=($E139*(1+$D$4)),"HABILITA","NO HABILITA")))</f>
        <v>NO OFERTADO</v>
      </c>
      <c r="AJ139" s="129">
        <f>'PRECIOS UNITARIOS'!O139</f>
        <v>0</v>
      </c>
      <c r="AK139" s="251">
        <f>'EV TECNICA'!AC139</f>
        <v>0</v>
      </c>
      <c r="AL139" s="252" t="str">
        <f>+IF(AJ139=0,"NO OFERTADO",IF(AK139="NO CUMPLE", NO HABILITA,IF(AJ139&lt;=($E139*(1+$D$4)),"HABILITA","NO HABILITA")))</f>
        <v>NO OFERTADO</v>
      </c>
      <c r="AM139" s="129">
        <f>'PRECIOS UNITARIOS'!P139</f>
        <v>1010166.01</v>
      </c>
      <c r="AN139" s="251" t="str">
        <f>'EV TECNICA'!AE139</f>
        <v>CUMPLE</v>
      </c>
      <c r="AO139" s="252" t="str">
        <f>+IF(AM139=0,"NO OFERTADO",IF(AN139="NO CUMPLE", NO HABILITA,IF(AM139&lt;=($E139*(1+$D$4)),"HABILITA","NO HABILITA")))</f>
        <v>HABILITA</v>
      </c>
      <c r="AP139" s="129">
        <f>'PRECIOS UNITARIOS'!Q139</f>
        <v>0</v>
      </c>
      <c r="AQ139" s="251">
        <f>'EV TECNICA'!AG139</f>
        <v>0</v>
      </c>
      <c r="AR139" s="252" t="str">
        <f>+IF(AP139=0,"NO OFERTADO",IF(AQ139="NO CUMPLE", NO HABILITA,IF(AP139&lt;=($E139*(1+$D$4)),"HABILITA","NO HABILITA")))</f>
        <v>NO OFERTADO</v>
      </c>
      <c r="AS139" s="129">
        <f>'PRECIOS UNITARIOS'!R139</f>
        <v>0</v>
      </c>
      <c r="AT139" s="251">
        <f>'EV TECNICA'!AI139</f>
        <v>0</v>
      </c>
      <c r="AU139" s="252" t="str">
        <f>+IF(AS139=0,"NO OFERTADO",IF(AT139="NO CUMPLE", NO HABILITA,IF(AS139&lt;=($E139*(1+$D$4)),"HABILITA","NO HABILITA")))</f>
        <v>NO OFERTADO</v>
      </c>
      <c r="AV139" s="129">
        <f>'PRECIOS UNITARIOS'!S139</f>
        <v>0</v>
      </c>
      <c r="AW139" s="251">
        <f>'EV TECNICA'!AK139</f>
        <v>0</v>
      </c>
      <c r="AX139" s="252" t="str">
        <f>+IF(AV139=0,"NO OFERTADO",IF(AW139="NO CUMPLE", NO HABILITA,IF(AV139&lt;=($E139*(1+$D$4)),"HABILITA","NO HABILITA")))</f>
        <v>NO OFERTADO</v>
      </c>
      <c r="AY139" s="129">
        <f>'PRECIOS UNITARIOS'!T139</f>
        <v>0</v>
      </c>
      <c r="AZ139" s="251">
        <f>'EV TECNICA'!AM139</f>
        <v>0</v>
      </c>
      <c r="BA139" s="252" t="str">
        <f>+IF(AY139=0,"NO OFERTADO",IF(AZ139="NO CUMPLE", NO HABILITA,IF(AY139&lt;=($E139*(1+$D$4)),"HABILITA","NO HABILITA")))</f>
        <v>NO OFERTADO</v>
      </c>
      <c r="BB139" s="129">
        <f>'PRECIOS UNITARIOS'!U139</f>
        <v>0</v>
      </c>
      <c r="BC139" s="251">
        <f>'EV TECNICA'!AO139</f>
        <v>0</v>
      </c>
      <c r="BD139" s="252" t="str">
        <f>+IF(BB139=0,"NO OFERTADO",IF(BC139="NO CUMPLE", NO HABILITA,IF(BB139&lt;=($E139*(1+$D$4)),"HABILITA","NO HABILITA")))</f>
        <v>NO OFERTADO</v>
      </c>
      <c r="BE139" s="129">
        <f>'PRECIOS UNITARIOS'!V139</f>
        <v>0</v>
      </c>
      <c r="BF139" s="251">
        <f>'EV TECNICA'!AQ139</f>
        <v>0</v>
      </c>
      <c r="BG139" s="252" t="str">
        <f>+IF(BE139=0,"NO OFERTADO",IF(BF139="NO CUMPLE", NO HABILITA,IF(BE139&lt;=($E139*(1+$D$4)),"HABILITA","NO HABILITA")))</f>
        <v>NO OFERTADO</v>
      </c>
      <c r="BH139" s="129">
        <f>'PRECIOS UNITARIOS'!W139</f>
        <v>0</v>
      </c>
      <c r="BI139" s="251">
        <f>'EV TECNICA'!AS139</f>
        <v>0</v>
      </c>
      <c r="BJ139" s="252" t="str">
        <f>+IF(BH139=0,"NO OFERTADO",IF(BI139="NO CUMPLE", NO HABILITA,IF(BH139&lt;=($E139*(1+$D$4)),"HABILITA","NO HABILITA")))</f>
        <v>NO OFERTADO</v>
      </c>
      <c r="BK139" s="129">
        <f>'PRECIOS UNITARIOS'!X139</f>
        <v>0</v>
      </c>
      <c r="BL139" s="251">
        <f>'EV TECNICA'!AU139</f>
        <v>0</v>
      </c>
      <c r="BM139" s="252" t="str">
        <f>+IF(BK139=0,"NO OFERTADO",IF(BL139="NO CUMPLE", NO HABILITA,IF(BK139&lt;=($E139*(1+$D$4)),"HABILITA","NO HABILITA")))</f>
        <v>NO OFERTADO</v>
      </c>
      <c r="BN139" s="129">
        <f>'PRECIOS UNITARIOS'!Y139</f>
        <v>0</v>
      </c>
      <c r="BO139" s="251">
        <f>'EV TECNICA'!AW139</f>
        <v>0</v>
      </c>
      <c r="BP139" s="252" t="str">
        <f>+IF(BN139=0,"NO OFERTADO",IF(BO139="NO CUMPLE", NO HABILITA,IF(BN139&lt;=($E139*(1+$D$4)),"HABILITA","NO HABILITA")))</f>
        <v>NO OFERTADO</v>
      </c>
      <c r="BQ139" s="129">
        <f>'PRECIOS UNITARIOS'!Z139</f>
        <v>0</v>
      </c>
      <c r="BR139" s="251">
        <f>'EV TECNICA'!AY139</f>
        <v>0</v>
      </c>
      <c r="BS139" s="252" t="str">
        <f>+IF(BQ139=0,"NO OFERTADO",IF(BR139="NO CUMPLE", NO HABILITA,IF(BQ139&lt;=($E139*(1+$D$4)),"HABILITA","NO HABILITA")))</f>
        <v>NO OFERTADO</v>
      </c>
      <c r="BT139" s="129">
        <f>'PRECIOS UNITARIOS'!AA139</f>
        <v>0</v>
      </c>
      <c r="BU139" s="251" t="str">
        <f>'EV TECNICA'!BA139</f>
        <v>NO CUMPLE</v>
      </c>
      <c r="BV139" s="252" t="s">
        <v>606</v>
      </c>
      <c r="BW139" s="129">
        <f>'PRECIOS UNITARIOS'!AB139</f>
        <v>0</v>
      </c>
      <c r="BX139" s="251">
        <f>'EV TECNICA'!BC139</f>
        <v>0</v>
      </c>
      <c r="BY139" s="252" t="str">
        <f>+IF(BW139=0,"NO OFERTADO",IF(BX139="NO CUMPLE", NO HABILITA,IF(BW139&lt;=($E139*(1+$D$4)),"HABILITA","NO HABILITA")))</f>
        <v>NO OFERTADO</v>
      </c>
      <c r="BZ139" s="129">
        <f>'PRECIOS UNITARIOS'!AC139</f>
        <v>0</v>
      </c>
      <c r="CA139" s="251">
        <f>'EV TECNICA'!BE139</f>
        <v>0</v>
      </c>
      <c r="CB139" s="252" t="str">
        <f>+IF(BZ139=0,"NO OFERTADO",IF(CA139="NO CUMPLE", NO HABILITA,IF(BZ139&lt;=($E139*(1+$D$4)),"HABILITA","NO HABILITA")))</f>
        <v>NO OFERTADO</v>
      </c>
      <c r="CC139" s="129">
        <f>'PRECIOS UNITARIOS'!AD139</f>
        <v>0</v>
      </c>
      <c r="CD139" s="251">
        <f>'EV TECNICA'!BG139</f>
        <v>0</v>
      </c>
      <c r="CE139" s="252" t="str">
        <f>+IF(CC139=0,"NO OFERTADO",IF(CD139="NO CUMPLE", NO HABILITA,IF(CC139&lt;=($E139*(1+$D$4)),"HABILITA","NO HABILITA")))</f>
        <v>NO OFERTADO</v>
      </c>
      <c r="CF139" s="129">
        <f>'PRECIOS UNITARIOS'!AE139</f>
        <v>0</v>
      </c>
      <c r="CG139" s="251">
        <f>'EV TECNICA'!BI139</f>
        <v>0</v>
      </c>
      <c r="CH139" s="252" t="str">
        <f>+IF(CF139=0,"NO OFERTADO",IF(CG139="NO CUMPLE", NO HABILITA,IF(CF139&lt;=($E139*(1+$D$4)),"HABILITA","NO HABILITA")))</f>
        <v>NO OFERTADO</v>
      </c>
    </row>
    <row r="140" spans="1:86" s="40" customFormat="1" ht="25.5" x14ac:dyDescent="0.2">
      <c r="A140" s="103">
        <v>131</v>
      </c>
      <c r="B140" s="202" t="s">
        <v>235</v>
      </c>
      <c r="C140" s="121" t="s">
        <v>234</v>
      </c>
      <c r="D140" s="146">
        <v>1</v>
      </c>
      <c r="E140" s="25">
        <v>1452113.9815000002</v>
      </c>
      <c r="F140" s="129">
        <f>'PRECIOS UNITARIOS'!E140</f>
        <v>0</v>
      </c>
      <c r="G140" s="251">
        <f>'EV TECNICA'!I140</f>
        <v>0</v>
      </c>
      <c r="H140" s="252" t="str">
        <f>+IF(F140=0,"NO OFERTADO",IF(G140="NO CUMPLE", NO HABILITA,IF(F140&lt;=($E140*(1+$D$4)),"HABILITA","NO HABILITA")))</f>
        <v>NO OFERTADO</v>
      </c>
      <c r="I140" s="129">
        <f>'PRECIOS UNITARIOS'!F140</f>
        <v>0</v>
      </c>
      <c r="J140" s="251">
        <f>'EV TECNICA'!K140</f>
        <v>0</v>
      </c>
      <c r="K140" s="252" t="str">
        <f>+IF(I140=0,"NO OFERTADO",IF(J140="NO CUMPLE", NO HABILITA,IF(I140&lt;=($E140*(1+$D$4)),"HABILITA","NO HABILITA")))</f>
        <v>NO OFERTADO</v>
      </c>
      <c r="L140" s="129">
        <f>'PRECIOS UNITARIOS'!G140</f>
        <v>0</v>
      </c>
      <c r="M140" s="251">
        <f>'EV TECNICA'!M140</f>
        <v>0</v>
      </c>
      <c r="N140" s="252" t="str">
        <f>+IF(L140=0,"NO OFERTADO",IF(M140="NO CUMPLE", NO HABILITA,IF(L140&lt;=($E140*(1+$D$4)),"HABILITA","NO HABILITA")))</f>
        <v>NO OFERTADO</v>
      </c>
      <c r="O140" s="129">
        <f>'PRECIOS UNITARIOS'!H140</f>
        <v>0</v>
      </c>
      <c r="P140" s="251">
        <f>'EV TECNICA'!O140</f>
        <v>0</v>
      </c>
      <c r="Q140" s="252" t="str">
        <f>+IF(O140=0,"NO OFERTADO",IF(P140="NO CUMPLE", NO HABILITA,IF(O140&lt;=($E140*(1+$D$4)),"HABILITA","NO HABILITA")))</f>
        <v>NO OFERTADO</v>
      </c>
      <c r="R140" s="129">
        <f>'PRECIOS UNITARIOS'!I140</f>
        <v>0</v>
      </c>
      <c r="S140" s="251">
        <f>'EV TECNICA'!Q140</f>
        <v>0</v>
      </c>
      <c r="T140" s="252" t="str">
        <f>+IF(R140=0,"NO OFERTADO",IF(S140="NO CUMPLE", NO HABILITA,IF(R140&lt;=($E140*(1+$D$4)),"HABILITA","NO HABILITA")))</f>
        <v>NO OFERTADO</v>
      </c>
      <c r="U140" s="129">
        <f>'PRECIOS UNITARIOS'!J140</f>
        <v>0</v>
      </c>
      <c r="V140" s="251">
        <f>'EV TECNICA'!S140</f>
        <v>0</v>
      </c>
      <c r="W140" s="252" t="str">
        <f>+IF(U140=0,"NO OFERTADO",IF(V140="NO CUMPLE", NO HABILITA,IF(U140&lt;=($E140*(1+$D$4)),"HABILITA","NO HABILITA")))</f>
        <v>NO OFERTADO</v>
      </c>
      <c r="X140" s="129">
        <f>'PRECIOS UNITARIOS'!K140</f>
        <v>0</v>
      </c>
      <c r="Y140" s="251">
        <f>'EV TECNICA'!U140</f>
        <v>0</v>
      </c>
      <c r="Z140" s="252" t="str">
        <f>+IF(X140=0,"NO OFERTADO",IF(Y140="NO CUMPLE", NO HABILITA,IF(X140&lt;=($E140*(1+$D$4)),"HABILITA","NO HABILITA")))</f>
        <v>NO OFERTADO</v>
      </c>
      <c r="AA140" s="129">
        <f>'PRECIOS UNITARIOS'!L140</f>
        <v>0</v>
      </c>
      <c r="AB140" s="251">
        <f>'EV TECNICA'!W140</f>
        <v>0</v>
      </c>
      <c r="AC140" s="252" t="str">
        <f>+IF(AA140=0,"NO OFERTADO",IF(AB140="NO CUMPLE", NO HABILITA,IF(AA140&lt;=($E140*(1+$D$4)),"HABILITA","NO HABILITA")))</f>
        <v>NO OFERTADO</v>
      </c>
      <c r="AD140" s="129">
        <f>'PRECIOS UNITARIOS'!M140</f>
        <v>0</v>
      </c>
      <c r="AE140" s="251">
        <f>'EV TECNICA'!Y140</f>
        <v>0</v>
      </c>
      <c r="AF140" s="252" t="str">
        <f>+IF(AD140=0,"NO OFERTADO",IF(AE140="NO CUMPLE", NO HABILITA,IF(AD140&lt;=($E140*(1+$D$4)),"HABILITA","NO HABILITA")))</f>
        <v>NO OFERTADO</v>
      </c>
      <c r="AG140" s="129">
        <f>'PRECIOS UNITARIOS'!N140</f>
        <v>0</v>
      </c>
      <c r="AH140" s="251">
        <f>'EV TECNICA'!AA140</f>
        <v>0</v>
      </c>
      <c r="AI140" s="252" t="str">
        <f>+IF(AG140=0,"NO OFERTADO",IF(AH140="NO CUMPLE", NO HABILITA,IF(AG140&lt;=($E140*(1+$D$4)),"HABILITA","NO HABILITA")))</f>
        <v>NO OFERTADO</v>
      </c>
      <c r="AJ140" s="129">
        <f>'PRECIOS UNITARIOS'!O140</f>
        <v>0</v>
      </c>
      <c r="AK140" s="251">
        <f>'EV TECNICA'!AC140</f>
        <v>0</v>
      </c>
      <c r="AL140" s="252" t="str">
        <f>+IF(AJ140=0,"NO OFERTADO",IF(AK140="NO CUMPLE", NO HABILITA,IF(AJ140&lt;=($E140*(1+$D$4)),"HABILITA","NO HABILITA")))</f>
        <v>NO OFERTADO</v>
      </c>
      <c r="AM140" s="129">
        <f>'PRECIOS UNITARIOS'!P140</f>
        <v>1262707.81</v>
      </c>
      <c r="AN140" s="251" t="str">
        <f>'EV TECNICA'!AE140</f>
        <v>CUMPLE</v>
      </c>
      <c r="AO140" s="252" t="str">
        <f>+IF(AM140=0,"NO OFERTADO",IF(AN140="NO CUMPLE", NO HABILITA,IF(AM140&lt;=($E140*(1+$D$4)),"HABILITA","NO HABILITA")))</f>
        <v>HABILITA</v>
      </c>
      <c r="AP140" s="129">
        <f>'PRECIOS UNITARIOS'!Q140</f>
        <v>0</v>
      </c>
      <c r="AQ140" s="251">
        <f>'EV TECNICA'!AG140</f>
        <v>0</v>
      </c>
      <c r="AR140" s="252" t="str">
        <f>+IF(AP140=0,"NO OFERTADO",IF(AQ140="NO CUMPLE", NO HABILITA,IF(AP140&lt;=($E140*(1+$D$4)),"HABILITA","NO HABILITA")))</f>
        <v>NO OFERTADO</v>
      </c>
      <c r="AS140" s="129">
        <f>'PRECIOS UNITARIOS'!R140</f>
        <v>0</v>
      </c>
      <c r="AT140" s="251">
        <f>'EV TECNICA'!AI140</f>
        <v>0</v>
      </c>
      <c r="AU140" s="252" t="str">
        <f>+IF(AS140=0,"NO OFERTADO",IF(AT140="NO CUMPLE", NO HABILITA,IF(AS140&lt;=($E140*(1+$D$4)),"HABILITA","NO HABILITA")))</f>
        <v>NO OFERTADO</v>
      </c>
      <c r="AV140" s="129">
        <f>'PRECIOS UNITARIOS'!S140</f>
        <v>0</v>
      </c>
      <c r="AW140" s="251">
        <f>'EV TECNICA'!AK140</f>
        <v>0</v>
      </c>
      <c r="AX140" s="252" t="str">
        <f>+IF(AV140=0,"NO OFERTADO",IF(AW140="NO CUMPLE", NO HABILITA,IF(AV140&lt;=($E140*(1+$D$4)),"HABILITA","NO HABILITA")))</f>
        <v>NO OFERTADO</v>
      </c>
      <c r="AY140" s="129">
        <f>'PRECIOS UNITARIOS'!T140</f>
        <v>0</v>
      </c>
      <c r="AZ140" s="251">
        <f>'EV TECNICA'!AM140</f>
        <v>0</v>
      </c>
      <c r="BA140" s="252" t="str">
        <f>+IF(AY140=0,"NO OFERTADO",IF(AZ140="NO CUMPLE", NO HABILITA,IF(AY140&lt;=($E140*(1+$D$4)),"HABILITA","NO HABILITA")))</f>
        <v>NO OFERTADO</v>
      </c>
      <c r="BB140" s="129">
        <f>'PRECIOS UNITARIOS'!U140</f>
        <v>0</v>
      </c>
      <c r="BC140" s="251">
        <f>'EV TECNICA'!AO140</f>
        <v>0</v>
      </c>
      <c r="BD140" s="252" t="str">
        <f>+IF(BB140=0,"NO OFERTADO",IF(BC140="NO CUMPLE", NO HABILITA,IF(BB140&lt;=($E140*(1+$D$4)),"HABILITA","NO HABILITA")))</f>
        <v>NO OFERTADO</v>
      </c>
      <c r="BE140" s="129">
        <f>'PRECIOS UNITARIOS'!V140</f>
        <v>0</v>
      </c>
      <c r="BF140" s="251">
        <f>'EV TECNICA'!AQ140</f>
        <v>0</v>
      </c>
      <c r="BG140" s="252" t="str">
        <f>+IF(BE140=0,"NO OFERTADO",IF(BF140="NO CUMPLE", NO HABILITA,IF(BE140&lt;=($E140*(1+$D$4)),"HABILITA","NO HABILITA")))</f>
        <v>NO OFERTADO</v>
      </c>
      <c r="BH140" s="129">
        <f>'PRECIOS UNITARIOS'!W140</f>
        <v>0</v>
      </c>
      <c r="BI140" s="251">
        <f>'EV TECNICA'!AS140</f>
        <v>0</v>
      </c>
      <c r="BJ140" s="252" t="str">
        <f>+IF(BH140=0,"NO OFERTADO",IF(BI140="NO CUMPLE", NO HABILITA,IF(BH140&lt;=($E140*(1+$D$4)),"HABILITA","NO HABILITA")))</f>
        <v>NO OFERTADO</v>
      </c>
      <c r="BK140" s="129">
        <f>'PRECIOS UNITARIOS'!X140</f>
        <v>0</v>
      </c>
      <c r="BL140" s="251">
        <f>'EV TECNICA'!AU140</f>
        <v>0</v>
      </c>
      <c r="BM140" s="252" t="str">
        <f>+IF(BK140=0,"NO OFERTADO",IF(BL140="NO CUMPLE", NO HABILITA,IF(BK140&lt;=($E140*(1+$D$4)),"HABILITA","NO HABILITA")))</f>
        <v>NO OFERTADO</v>
      </c>
      <c r="BN140" s="129">
        <f>'PRECIOS UNITARIOS'!Y140</f>
        <v>0</v>
      </c>
      <c r="BO140" s="251">
        <f>'EV TECNICA'!AW140</f>
        <v>0</v>
      </c>
      <c r="BP140" s="252" t="str">
        <f>+IF(BN140=0,"NO OFERTADO",IF(BO140="NO CUMPLE", NO HABILITA,IF(BN140&lt;=($E140*(1+$D$4)),"HABILITA","NO HABILITA")))</f>
        <v>NO OFERTADO</v>
      </c>
      <c r="BQ140" s="129">
        <f>'PRECIOS UNITARIOS'!Z140</f>
        <v>0</v>
      </c>
      <c r="BR140" s="251">
        <f>'EV TECNICA'!AY140</f>
        <v>0</v>
      </c>
      <c r="BS140" s="252" t="str">
        <f>+IF(BQ140=0,"NO OFERTADO",IF(BR140="NO CUMPLE", NO HABILITA,IF(BQ140&lt;=($E140*(1+$D$4)),"HABILITA","NO HABILITA")))</f>
        <v>NO OFERTADO</v>
      </c>
      <c r="BT140" s="129">
        <f>'PRECIOS UNITARIOS'!AA140</f>
        <v>0</v>
      </c>
      <c r="BU140" s="251" t="str">
        <f>'EV TECNICA'!BA140</f>
        <v>NO CUMPLE</v>
      </c>
      <c r="BV140" s="252" t="s">
        <v>606</v>
      </c>
      <c r="BW140" s="129">
        <f>'PRECIOS UNITARIOS'!AB140</f>
        <v>0</v>
      </c>
      <c r="BX140" s="251">
        <f>'EV TECNICA'!BC140</f>
        <v>0</v>
      </c>
      <c r="BY140" s="252" t="str">
        <f>+IF(BW140=0,"NO OFERTADO",IF(BX140="NO CUMPLE", NO HABILITA,IF(BW140&lt;=($E140*(1+$D$4)),"HABILITA","NO HABILITA")))</f>
        <v>NO OFERTADO</v>
      </c>
      <c r="BZ140" s="129">
        <f>'PRECIOS UNITARIOS'!AC140</f>
        <v>0</v>
      </c>
      <c r="CA140" s="251">
        <f>'EV TECNICA'!BE140</f>
        <v>0</v>
      </c>
      <c r="CB140" s="252" t="str">
        <f>+IF(BZ140=0,"NO OFERTADO",IF(CA140="NO CUMPLE", NO HABILITA,IF(BZ140&lt;=($E140*(1+$D$4)),"HABILITA","NO HABILITA")))</f>
        <v>NO OFERTADO</v>
      </c>
      <c r="CC140" s="129">
        <f>'PRECIOS UNITARIOS'!AD140</f>
        <v>0</v>
      </c>
      <c r="CD140" s="251">
        <f>'EV TECNICA'!BG140</f>
        <v>0</v>
      </c>
      <c r="CE140" s="252" t="str">
        <f>+IF(CC140=0,"NO OFERTADO",IF(CD140="NO CUMPLE", NO HABILITA,IF(CC140&lt;=($E140*(1+$D$4)),"HABILITA","NO HABILITA")))</f>
        <v>NO OFERTADO</v>
      </c>
      <c r="CF140" s="129">
        <f>'PRECIOS UNITARIOS'!AE140</f>
        <v>0</v>
      </c>
      <c r="CG140" s="251">
        <f>'EV TECNICA'!BI140</f>
        <v>0</v>
      </c>
      <c r="CH140" s="252" t="str">
        <f>+IF(CF140=0,"NO OFERTADO",IF(CG140="NO CUMPLE", NO HABILITA,IF(CF140&lt;=($E140*(1+$D$4)),"HABILITA","NO HABILITA")))</f>
        <v>NO OFERTADO</v>
      </c>
    </row>
    <row r="141" spans="1:86" s="40" customFormat="1" ht="25.5" x14ac:dyDescent="0.2">
      <c r="A141" s="103">
        <v>132</v>
      </c>
      <c r="B141" s="202" t="s">
        <v>236</v>
      </c>
      <c r="C141" s="121" t="s">
        <v>234</v>
      </c>
      <c r="D141" s="146">
        <v>1</v>
      </c>
      <c r="E141" s="25">
        <v>1207498.7120000001</v>
      </c>
      <c r="F141" s="129">
        <f>'PRECIOS UNITARIOS'!E141</f>
        <v>0</v>
      </c>
      <c r="G141" s="251">
        <f>'EV TECNICA'!I141</f>
        <v>0</v>
      </c>
      <c r="H141" s="252" t="str">
        <f>+IF(F141=0,"NO OFERTADO",IF(G141="NO CUMPLE", NO HABILITA,IF(F141&lt;=($E141*(1+$D$4)),"HABILITA","NO HABILITA")))</f>
        <v>NO OFERTADO</v>
      </c>
      <c r="I141" s="129">
        <f>'PRECIOS UNITARIOS'!F141</f>
        <v>0</v>
      </c>
      <c r="J141" s="251">
        <f>'EV TECNICA'!K141</f>
        <v>0</v>
      </c>
      <c r="K141" s="252" t="str">
        <f>+IF(I141=0,"NO OFERTADO",IF(J141="NO CUMPLE", NO HABILITA,IF(I141&lt;=($E141*(1+$D$4)),"HABILITA","NO HABILITA")))</f>
        <v>NO OFERTADO</v>
      </c>
      <c r="L141" s="129">
        <f>'PRECIOS UNITARIOS'!G141</f>
        <v>0</v>
      </c>
      <c r="M141" s="251">
        <f>'EV TECNICA'!M141</f>
        <v>0</v>
      </c>
      <c r="N141" s="252" t="str">
        <f>+IF(L141=0,"NO OFERTADO",IF(M141="NO CUMPLE", NO HABILITA,IF(L141&lt;=($E141*(1+$D$4)),"HABILITA","NO HABILITA")))</f>
        <v>NO OFERTADO</v>
      </c>
      <c r="O141" s="129">
        <f>'PRECIOS UNITARIOS'!H141</f>
        <v>0</v>
      </c>
      <c r="P141" s="251">
        <f>'EV TECNICA'!O141</f>
        <v>0</v>
      </c>
      <c r="Q141" s="252" t="str">
        <f>+IF(O141=0,"NO OFERTADO",IF(P141="NO CUMPLE", NO HABILITA,IF(O141&lt;=($E141*(1+$D$4)),"HABILITA","NO HABILITA")))</f>
        <v>NO OFERTADO</v>
      </c>
      <c r="R141" s="129">
        <f>'PRECIOS UNITARIOS'!I141</f>
        <v>0</v>
      </c>
      <c r="S141" s="251">
        <f>'EV TECNICA'!Q141</f>
        <v>0</v>
      </c>
      <c r="T141" s="252" t="str">
        <f>+IF(R141=0,"NO OFERTADO",IF(S141="NO CUMPLE", NO HABILITA,IF(R141&lt;=($E141*(1+$D$4)),"HABILITA","NO HABILITA")))</f>
        <v>NO OFERTADO</v>
      </c>
      <c r="U141" s="129">
        <f>'PRECIOS UNITARIOS'!J141</f>
        <v>0</v>
      </c>
      <c r="V141" s="251">
        <f>'EV TECNICA'!S141</f>
        <v>0</v>
      </c>
      <c r="W141" s="252" t="str">
        <f>+IF(U141=0,"NO OFERTADO",IF(V141="NO CUMPLE", NO HABILITA,IF(U141&lt;=($E141*(1+$D$4)),"HABILITA","NO HABILITA")))</f>
        <v>NO OFERTADO</v>
      </c>
      <c r="X141" s="129">
        <f>'PRECIOS UNITARIOS'!K141</f>
        <v>0</v>
      </c>
      <c r="Y141" s="251">
        <f>'EV TECNICA'!U141</f>
        <v>0</v>
      </c>
      <c r="Z141" s="252" t="str">
        <f>+IF(X141=0,"NO OFERTADO",IF(Y141="NO CUMPLE", NO HABILITA,IF(X141&lt;=($E141*(1+$D$4)),"HABILITA","NO HABILITA")))</f>
        <v>NO OFERTADO</v>
      </c>
      <c r="AA141" s="129">
        <f>'PRECIOS UNITARIOS'!L141</f>
        <v>0</v>
      </c>
      <c r="AB141" s="251">
        <f>'EV TECNICA'!W141</f>
        <v>0</v>
      </c>
      <c r="AC141" s="252" t="str">
        <f>+IF(AA141=0,"NO OFERTADO",IF(AB141="NO CUMPLE", NO HABILITA,IF(AA141&lt;=($E141*(1+$D$4)),"HABILITA","NO HABILITA")))</f>
        <v>NO OFERTADO</v>
      </c>
      <c r="AD141" s="129">
        <f>'PRECIOS UNITARIOS'!M141</f>
        <v>2300379.48</v>
      </c>
      <c r="AE141" s="251" t="str">
        <f>'EV TECNICA'!Y141</f>
        <v>CUMPLE</v>
      </c>
      <c r="AF141" s="252" t="str">
        <f>+IF(AD141=0,"NO OFERTADO",IF(AE141="NO CUMPLE", NO HABILITA,IF(AD141&lt;=($E141*(1+$D$4)),"HABILITA","NO HABILITA")))</f>
        <v>NO HABILITA</v>
      </c>
      <c r="AG141" s="129">
        <f>'PRECIOS UNITARIOS'!N141</f>
        <v>0</v>
      </c>
      <c r="AH141" s="251">
        <f>'EV TECNICA'!AA141</f>
        <v>0</v>
      </c>
      <c r="AI141" s="252" t="str">
        <f>+IF(AG141=0,"NO OFERTADO",IF(AH141="NO CUMPLE", NO HABILITA,IF(AG141&lt;=($E141*(1+$D$4)),"HABILITA","NO HABILITA")))</f>
        <v>NO OFERTADO</v>
      </c>
      <c r="AJ141" s="129">
        <f>'PRECIOS UNITARIOS'!O141</f>
        <v>0</v>
      </c>
      <c r="AK141" s="251">
        <f>'EV TECNICA'!AC141</f>
        <v>0</v>
      </c>
      <c r="AL141" s="252" t="str">
        <f>+IF(AJ141=0,"NO OFERTADO",IF(AK141="NO CUMPLE", NO HABILITA,IF(AJ141&lt;=($E141*(1+$D$4)),"HABILITA","NO HABILITA")))</f>
        <v>NO OFERTADO</v>
      </c>
      <c r="AM141" s="129">
        <f>'PRECIOS UNITARIOS'!P141</f>
        <v>1049998.8799999999</v>
      </c>
      <c r="AN141" s="251" t="str">
        <f>'EV TECNICA'!AE141</f>
        <v>CUMPLE</v>
      </c>
      <c r="AO141" s="252" t="str">
        <f>+IF(AM141=0,"NO OFERTADO",IF(AN141="NO CUMPLE", NO HABILITA,IF(AM141&lt;=($E141*(1+$D$4)),"HABILITA","NO HABILITA")))</f>
        <v>HABILITA</v>
      </c>
      <c r="AP141" s="129">
        <f>'PRECIOS UNITARIOS'!Q141</f>
        <v>0</v>
      </c>
      <c r="AQ141" s="251">
        <f>'EV TECNICA'!AG141</f>
        <v>0</v>
      </c>
      <c r="AR141" s="252" t="str">
        <f>+IF(AP141=0,"NO OFERTADO",IF(AQ141="NO CUMPLE", NO HABILITA,IF(AP141&lt;=($E141*(1+$D$4)),"HABILITA","NO HABILITA")))</f>
        <v>NO OFERTADO</v>
      </c>
      <c r="AS141" s="129">
        <f>'PRECIOS UNITARIOS'!R141</f>
        <v>0</v>
      </c>
      <c r="AT141" s="251">
        <f>'EV TECNICA'!AI141</f>
        <v>0</v>
      </c>
      <c r="AU141" s="252" t="str">
        <f>+IF(AS141=0,"NO OFERTADO",IF(AT141="NO CUMPLE", NO HABILITA,IF(AS141&lt;=($E141*(1+$D$4)),"HABILITA","NO HABILITA")))</f>
        <v>NO OFERTADO</v>
      </c>
      <c r="AV141" s="129">
        <f>'PRECIOS UNITARIOS'!S141</f>
        <v>0</v>
      </c>
      <c r="AW141" s="251">
        <f>'EV TECNICA'!AK141</f>
        <v>0</v>
      </c>
      <c r="AX141" s="252" t="str">
        <f>+IF(AV141=0,"NO OFERTADO",IF(AW141="NO CUMPLE", NO HABILITA,IF(AV141&lt;=($E141*(1+$D$4)),"HABILITA","NO HABILITA")))</f>
        <v>NO OFERTADO</v>
      </c>
      <c r="AY141" s="129">
        <f>'PRECIOS UNITARIOS'!T141</f>
        <v>0</v>
      </c>
      <c r="AZ141" s="251">
        <f>'EV TECNICA'!AM141</f>
        <v>0</v>
      </c>
      <c r="BA141" s="252" t="str">
        <f>+IF(AY141=0,"NO OFERTADO",IF(AZ141="NO CUMPLE", NO HABILITA,IF(AY141&lt;=($E141*(1+$D$4)),"HABILITA","NO HABILITA")))</f>
        <v>NO OFERTADO</v>
      </c>
      <c r="BB141" s="129">
        <f>'PRECIOS UNITARIOS'!U141</f>
        <v>0</v>
      </c>
      <c r="BC141" s="251">
        <f>'EV TECNICA'!AO141</f>
        <v>0</v>
      </c>
      <c r="BD141" s="252" t="str">
        <f>+IF(BB141=0,"NO OFERTADO",IF(BC141="NO CUMPLE", NO HABILITA,IF(BB141&lt;=($E141*(1+$D$4)),"HABILITA","NO HABILITA")))</f>
        <v>NO OFERTADO</v>
      </c>
      <c r="BE141" s="129">
        <f>'PRECIOS UNITARIOS'!V141</f>
        <v>0</v>
      </c>
      <c r="BF141" s="251">
        <f>'EV TECNICA'!AQ141</f>
        <v>0</v>
      </c>
      <c r="BG141" s="252" t="str">
        <f>+IF(BE141=0,"NO OFERTADO",IF(BF141="NO CUMPLE", NO HABILITA,IF(BE141&lt;=($E141*(1+$D$4)),"HABILITA","NO HABILITA")))</f>
        <v>NO OFERTADO</v>
      </c>
      <c r="BH141" s="129">
        <f>'PRECIOS UNITARIOS'!W141</f>
        <v>0</v>
      </c>
      <c r="BI141" s="251">
        <f>'EV TECNICA'!AS141</f>
        <v>0</v>
      </c>
      <c r="BJ141" s="252" t="str">
        <f>+IF(BH141=0,"NO OFERTADO",IF(BI141="NO CUMPLE", NO HABILITA,IF(BH141&lt;=($E141*(1+$D$4)),"HABILITA","NO HABILITA")))</f>
        <v>NO OFERTADO</v>
      </c>
      <c r="BK141" s="129">
        <f>'PRECIOS UNITARIOS'!X141</f>
        <v>0</v>
      </c>
      <c r="BL141" s="251">
        <f>'EV TECNICA'!AU141</f>
        <v>0</v>
      </c>
      <c r="BM141" s="252" t="str">
        <f>+IF(BK141=0,"NO OFERTADO",IF(BL141="NO CUMPLE", NO HABILITA,IF(BK141&lt;=($E141*(1+$D$4)),"HABILITA","NO HABILITA")))</f>
        <v>NO OFERTADO</v>
      </c>
      <c r="BN141" s="129">
        <f>'PRECIOS UNITARIOS'!Y141</f>
        <v>0</v>
      </c>
      <c r="BO141" s="251">
        <f>'EV TECNICA'!AW141</f>
        <v>0</v>
      </c>
      <c r="BP141" s="252" t="str">
        <f>+IF(BN141=0,"NO OFERTADO",IF(BO141="NO CUMPLE", NO HABILITA,IF(BN141&lt;=($E141*(1+$D$4)),"HABILITA","NO HABILITA")))</f>
        <v>NO OFERTADO</v>
      </c>
      <c r="BQ141" s="129">
        <f>'PRECIOS UNITARIOS'!Z141</f>
        <v>0</v>
      </c>
      <c r="BR141" s="251">
        <f>'EV TECNICA'!AY141</f>
        <v>0</v>
      </c>
      <c r="BS141" s="252" t="str">
        <f>+IF(BQ141=0,"NO OFERTADO",IF(BR141="NO CUMPLE", NO HABILITA,IF(BQ141&lt;=($E141*(1+$D$4)),"HABILITA","NO HABILITA")))</f>
        <v>NO OFERTADO</v>
      </c>
      <c r="BT141" s="129">
        <f>'PRECIOS UNITARIOS'!AA141</f>
        <v>0</v>
      </c>
      <c r="BU141" s="251" t="str">
        <f>'EV TECNICA'!BA141</f>
        <v>NO CUMPLE</v>
      </c>
      <c r="BV141" s="252" t="s">
        <v>606</v>
      </c>
      <c r="BW141" s="129">
        <f>'PRECIOS UNITARIOS'!AB141</f>
        <v>0</v>
      </c>
      <c r="BX141" s="251">
        <f>'EV TECNICA'!BC141</f>
        <v>0</v>
      </c>
      <c r="BY141" s="252" t="str">
        <f>+IF(BW141=0,"NO OFERTADO",IF(BX141="NO CUMPLE", NO HABILITA,IF(BW141&lt;=($E141*(1+$D$4)),"HABILITA","NO HABILITA")))</f>
        <v>NO OFERTADO</v>
      </c>
      <c r="BZ141" s="129">
        <f>'PRECIOS UNITARIOS'!AC141</f>
        <v>0</v>
      </c>
      <c r="CA141" s="251">
        <f>'EV TECNICA'!BE141</f>
        <v>0</v>
      </c>
      <c r="CB141" s="252" t="str">
        <f>+IF(BZ141=0,"NO OFERTADO",IF(CA141="NO CUMPLE", NO HABILITA,IF(BZ141&lt;=($E141*(1+$D$4)),"HABILITA","NO HABILITA")))</f>
        <v>NO OFERTADO</v>
      </c>
      <c r="CC141" s="129">
        <f>'PRECIOS UNITARIOS'!AD141</f>
        <v>0</v>
      </c>
      <c r="CD141" s="251">
        <f>'EV TECNICA'!BG141</f>
        <v>0</v>
      </c>
      <c r="CE141" s="252" t="str">
        <f>+IF(CC141=0,"NO OFERTADO",IF(CD141="NO CUMPLE", NO HABILITA,IF(CC141&lt;=($E141*(1+$D$4)),"HABILITA","NO HABILITA")))</f>
        <v>NO OFERTADO</v>
      </c>
      <c r="CF141" s="129">
        <f>'PRECIOS UNITARIOS'!AE141</f>
        <v>0</v>
      </c>
      <c r="CG141" s="251">
        <f>'EV TECNICA'!BI141</f>
        <v>0</v>
      </c>
      <c r="CH141" s="252" t="str">
        <f>+IF(CF141=0,"NO OFERTADO",IF(CG141="NO CUMPLE", NO HABILITA,IF(CF141&lt;=($E141*(1+$D$4)),"HABILITA","NO HABILITA")))</f>
        <v>NO OFERTADO</v>
      </c>
    </row>
    <row r="142" spans="1:86" s="40" customFormat="1" ht="25.5" x14ac:dyDescent="0.2">
      <c r="A142" s="103">
        <v>133</v>
      </c>
      <c r="B142" s="202" t="s">
        <v>237</v>
      </c>
      <c r="C142" s="121" t="s">
        <v>234</v>
      </c>
      <c r="D142" s="146">
        <v>1</v>
      </c>
      <c r="E142" s="25">
        <v>412573</v>
      </c>
      <c r="F142" s="129">
        <f>'PRECIOS UNITARIOS'!E142</f>
        <v>0</v>
      </c>
      <c r="G142" s="251">
        <f>'EV TECNICA'!I142</f>
        <v>0</v>
      </c>
      <c r="H142" s="252" t="str">
        <f>+IF(F142=0,"NO OFERTADO",IF(G142="NO CUMPLE", NO HABILITA,IF(F142&lt;=($E142*(1+$D$4)),"HABILITA","NO HABILITA")))</f>
        <v>NO OFERTADO</v>
      </c>
      <c r="I142" s="129">
        <f>'PRECIOS UNITARIOS'!F142</f>
        <v>0</v>
      </c>
      <c r="J142" s="251">
        <f>'EV TECNICA'!K142</f>
        <v>0</v>
      </c>
      <c r="K142" s="252" t="str">
        <f>+IF(I142=0,"NO OFERTADO",IF(J142="NO CUMPLE", NO HABILITA,IF(I142&lt;=($E142*(1+$D$4)),"HABILITA","NO HABILITA")))</f>
        <v>NO OFERTADO</v>
      </c>
      <c r="L142" s="129">
        <f>'PRECIOS UNITARIOS'!G142</f>
        <v>0</v>
      </c>
      <c r="M142" s="251">
        <f>'EV TECNICA'!M142</f>
        <v>0</v>
      </c>
      <c r="N142" s="252" t="str">
        <f>+IF(L142=0,"NO OFERTADO",IF(M142="NO CUMPLE", NO HABILITA,IF(L142&lt;=($E142*(1+$D$4)),"HABILITA","NO HABILITA")))</f>
        <v>NO OFERTADO</v>
      </c>
      <c r="O142" s="129">
        <f>'PRECIOS UNITARIOS'!H142</f>
        <v>0</v>
      </c>
      <c r="P142" s="251">
        <f>'EV TECNICA'!O142</f>
        <v>0</v>
      </c>
      <c r="Q142" s="252" t="str">
        <f>+IF(O142=0,"NO OFERTADO",IF(P142="NO CUMPLE", NO HABILITA,IF(O142&lt;=($E142*(1+$D$4)),"HABILITA","NO HABILITA")))</f>
        <v>NO OFERTADO</v>
      </c>
      <c r="R142" s="129">
        <f>'PRECIOS UNITARIOS'!I142</f>
        <v>0</v>
      </c>
      <c r="S142" s="251">
        <f>'EV TECNICA'!Q142</f>
        <v>0</v>
      </c>
      <c r="T142" s="252" t="str">
        <f>+IF(R142=0,"NO OFERTADO",IF(S142="NO CUMPLE", NO HABILITA,IF(R142&lt;=($E142*(1+$D$4)),"HABILITA","NO HABILITA")))</f>
        <v>NO OFERTADO</v>
      </c>
      <c r="U142" s="129">
        <f>'PRECIOS UNITARIOS'!J142</f>
        <v>0</v>
      </c>
      <c r="V142" s="251">
        <f>'EV TECNICA'!S142</f>
        <v>0</v>
      </c>
      <c r="W142" s="252" t="str">
        <f>+IF(U142=0,"NO OFERTADO",IF(V142="NO CUMPLE", NO HABILITA,IF(U142&lt;=($E142*(1+$D$4)),"HABILITA","NO HABILITA")))</f>
        <v>NO OFERTADO</v>
      </c>
      <c r="X142" s="129">
        <f>'PRECIOS UNITARIOS'!K142</f>
        <v>0</v>
      </c>
      <c r="Y142" s="251">
        <f>'EV TECNICA'!U142</f>
        <v>0</v>
      </c>
      <c r="Z142" s="252" t="str">
        <f>+IF(X142=0,"NO OFERTADO",IF(Y142="NO CUMPLE", NO HABILITA,IF(X142&lt;=($E142*(1+$D$4)),"HABILITA","NO HABILITA")))</f>
        <v>NO OFERTADO</v>
      </c>
      <c r="AA142" s="129">
        <f>'PRECIOS UNITARIOS'!L142</f>
        <v>0</v>
      </c>
      <c r="AB142" s="251">
        <f>'EV TECNICA'!W142</f>
        <v>0</v>
      </c>
      <c r="AC142" s="252" t="str">
        <f>+IF(AA142=0,"NO OFERTADO",IF(AB142="NO CUMPLE", NO HABILITA,IF(AA142&lt;=($E142*(1+$D$4)),"HABILITA","NO HABILITA")))</f>
        <v>NO OFERTADO</v>
      </c>
      <c r="AD142" s="129">
        <f>'PRECIOS UNITARIOS'!M142</f>
        <v>838014.66</v>
      </c>
      <c r="AE142" s="251" t="str">
        <f>'EV TECNICA'!Y142</f>
        <v>CUMPLE</v>
      </c>
      <c r="AF142" s="252" t="str">
        <f>+IF(AD142=0,"NO OFERTADO",IF(AE142="NO CUMPLE", NO HABILITA,IF(AD142&lt;=($E142*(1+$D$4)),"HABILITA","NO HABILITA")))</f>
        <v>NO HABILITA</v>
      </c>
      <c r="AG142" s="129">
        <f>'PRECIOS UNITARIOS'!N142</f>
        <v>0</v>
      </c>
      <c r="AH142" s="251">
        <f>'EV TECNICA'!AA142</f>
        <v>0</v>
      </c>
      <c r="AI142" s="252" t="str">
        <f>+IF(AG142=0,"NO OFERTADO",IF(AH142="NO CUMPLE", NO HABILITA,IF(AG142&lt;=($E142*(1+$D$4)),"HABILITA","NO HABILITA")))</f>
        <v>NO OFERTADO</v>
      </c>
      <c r="AJ142" s="129">
        <f>'PRECIOS UNITARIOS'!O142</f>
        <v>0</v>
      </c>
      <c r="AK142" s="251">
        <f>'EV TECNICA'!AC142</f>
        <v>0</v>
      </c>
      <c r="AL142" s="252" t="str">
        <f>+IF(AJ142=0,"NO OFERTADO",IF(AK142="NO CUMPLE", NO HABILITA,IF(AJ142&lt;=($E142*(1+$D$4)),"HABILITA","NO HABILITA")))</f>
        <v>NO OFERTADO</v>
      </c>
      <c r="AM142" s="129">
        <f>'PRECIOS UNITARIOS'!P142</f>
        <v>379610</v>
      </c>
      <c r="AN142" s="251" t="str">
        <f>'EV TECNICA'!AE142</f>
        <v>CUMPLE</v>
      </c>
      <c r="AO142" s="252" t="str">
        <f>+IF(AM142=0,"NO OFERTADO",IF(AN142="NO CUMPLE", NO HABILITA,IF(AM142&lt;=($E142*(1+$D$4)),"HABILITA","NO HABILITA")))</f>
        <v>HABILITA</v>
      </c>
      <c r="AP142" s="129">
        <f>'PRECIOS UNITARIOS'!Q142</f>
        <v>0</v>
      </c>
      <c r="AQ142" s="251">
        <f>'EV TECNICA'!AG142</f>
        <v>0</v>
      </c>
      <c r="AR142" s="252" t="str">
        <f>+IF(AP142=0,"NO OFERTADO",IF(AQ142="NO CUMPLE", NO HABILITA,IF(AP142&lt;=($E142*(1+$D$4)),"HABILITA","NO HABILITA")))</f>
        <v>NO OFERTADO</v>
      </c>
      <c r="AS142" s="129">
        <f>'PRECIOS UNITARIOS'!R142</f>
        <v>0</v>
      </c>
      <c r="AT142" s="251">
        <f>'EV TECNICA'!AI142</f>
        <v>0</v>
      </c>
      <c r="AU142" s="252" t="str">
        <f>+IF(AS142=0,"NO OFERTADO",IF(AT142="NO CUMPLE", NO HABILITA,IF(AS142&lt;=($E142*(1+$D$4)),"HABILITA","NO HABILITA")))</f>
        <v>NO OFERTADO</v>
      </c>
      <c r="AV142" s="129">
        <f>'PRECIOS UNITARIOS'!S142</f>
        <v>0</v>
      </c>
      <c r="AW142" s="251">
        <f>'EV TECNICA'!AK142</f>
        <v>0</v>
      </c>
      <c r="AX142" s="252" t="str">
        <f>+IF(AV142=0,"NO OFERTADO",IF(AW142="NO CUMPLE", NO HABILITA,IF(AV142&lt;=($E142*(1+$D$4)),"HABILITA","NO HABILITA")))</f>
        <v>NO OFERTADO</v>
      </c>
      <c r="AY142" s="129">
        <f>'PRECIOS UNITARIOS'!T142</f>
        <v>0</v>
      </c>
      <c r="AZ142" s="251">
        <f>'EV TECNICA'!AM142</f>
        <v>0</v>
      </c>
      <c r="BA142" s="252" t="str">
        <f>+IF(AY142=0,"NO OFERTADO",IF(AZ142="NO CUMPLE", NO HABILITA,IF(AY142&lt;=($E142*(1+$D$4)),"HABILITA","NO HABILITA")))</f>
        <v>NO OFERTADO</v>
      </c>
      <c r="BB142" s="129">
        <f>'PRECIOS UNITARIOS'!U142</f>
        <v>0</v>
      </c>
      <c r="BC142" s="251">
        <f>'EV TECNICA'!AO142</f>
        <v>0</v>
      </c>
      <c r="BD142" s="252" t="str">
        <f>+IF(BB142=0,"NO OFERTADO",IF(BC142="NO CUMPLE", NO HABILITA,IF(BB142&lt;=($E142*(1+$D$4)),"HABILITA","NO HABILITA")))</f>
        <v>NO OFERTADO</v>
      </c>
      <c r="BE142" s="129">
        <f>'PRECIOS UNITARIOS'!V142</f>
        <v>0</v>
      </c>
      <c r="BF142" s="251">
        <f>'EV TECNICA'!AQ142</f>
        <v>0</v>
      </c>
      <c r="BG142" s="252" t="str">
        <f>+IF(BE142=0,"NO OFERTADO",IF(BF142="NO CUMPLE", NO HABILITA,IF(BE142&lt;=($E142*(1+$D$4)),"HABILITA","NO HABILITA")))</f>
        <v>NO OFERTADO</v>
      </c>
      <c r="BH142" s="129">
        <f>'PRECIOS UNITARIOS'!W142</f>
        <v>0</v>
      </c>
      <c r="BI142" s="251">
        <f>'EV TECNICA'!AS142</f>
        <v>0</v>
      </c>
      <c r="BJ142" s="252" t="str">
        <f>+IF(BH142=0,"NO OFERTADO",IF(BI142="NO CUMPLE", NO HABILITA,IF(BH142&lt;=($E142*(1+$D$4)),"HABILITA","NO HABILITA")))</f>
        <v>NO OFERTADO</v>
      </c>
      <c r="BK142" s="129">
        <f>'PRECIOS UNITARIOS'!X142</f>
        <v>0</v>
      </c>
      <c r="BL142" s="251">
        <f>'EV TECNICA'!AU142</f>
        <v>0</v>
      </c>
      <c r="BM142" s="252" t="str">
        <f>+IF(BK142=0,"NO OFERTADO",IF(BL142="NO CUMPLE", NO HABILITA,IF(BK142&lt;=($E142*(1+$D$4)),"HABILITA","NO HABILITA")))</f>
        <v>NO OFERTADO</v>
      </c>
      <c r="BN142" s="129">
        <f>'PRECIOS UNITARIOS'!Y142</f>
        <v>0</v>
      </c>
      <c r="BO142" s="251">
        <f>'EV TECNICA'!AW142</f>
        <v>0</v>
      </c>
      <c r="BP142" s="252" t="str">
        <f>+IF(BN142=0,"NO OFERTADO",IF(BO142="NO CUMPLE", NO HABILITA,IF(BN142&lt;=($E142*(1+$D$4)),"HABILITA","NO HABILITA")))</f>
        <v>NO OFERTADO</v>
      </c>
      <c r="BQ142" s="129">
        <f>'PRECIOS UNITARIOS'!Z142</f>
        <v>0</v>
      </c>
      <c r="BR142" s="251">
        <f>'EV TECNICA'!AY142</f>
        <v>0</v>
      </c>
      <c r="BS142" s="252" t="str">
        <f>+IF(BQ142=0,"NO OFERTADO",IF(BR142="NO CUMPLE", NO HABILITA,IF(BQ142&lt;=($E142*(1+$D$4)),"HABILITA","NO HABILITA")))</f>
        <v>NO OFERTADO</v>
      </c>
      <c r="BT142" s="129">
        <f>'PRECIOS UNITARIOS'!AA142</f>
        <v>0</v>
      </c>
      <c r="BU142" s="251" t="str">
        <f>'EV TECNICA'!BA142</f>
        <v>NO CUMPLE</v>
      </c>
      <c r="BV142" s="252" t="s">
        <v>606</v>
      </c>
      <c r="BW142" s="129">
        <f>'PRECIOS UNITARIOS'!AB142</f>
        <v>0</v>
      </c>
      <c r="BX142" s="251">
        <f>'EV TECNICA'!BC142</f>
        <v>0</v>
      </c>
      <c r="BY142" s="252" t="str">
        <f>+IF(BW142=0,"NO OFERTADO",IF(BX142="NO CUMPLE", NO HABILITA,IF(BW142&lt;=($E142*(1+$D$4)),"HABILITA","NO HABILITA")))</f>
        <v>NO OFERTADO</v>
      </c>
      <c r="BZ142" s="129">
        <f>'PRECIOS UNITARIOS'!AC142</f>
        <v>0</v>
      </c>
      <c r="CA142" s="251">
        <f>'EV TECNICA'!BE142</f>
        <v>0</v>
      </c>
      <c r="CB142" s="252" t="str">
        <f>+IF(BZ142=0,"NO OFERTADO",IF(CA142="NO CUMPLE", NO HABILITA,IF(BZ142&lt;=($E142*(1+$D$4)),"HABILITA","NO HABILITA")))</f>
        <v>NO OFERTADO</v>
      </c>
      <c r="CC142" s="129">
        <f>'PRECIOS UNITARIOS'!AD142</f>
        <v>0</v>
      </c>
      <c r="CD142" s="251">
        <f>'EV TECNICA'!BG142</f>
        <v>0</v>
      </c>
      <c r="CE142" s="252" t="str">
        <f>+IF(CC142=0,"NO OFERTADO",IF(CD142="NO CUMPLE", NO HABILITA,IF(CC142&lt;=($E142*(1+$D$4)),"HABILITA","NO HABILITA")))</f>
        <v>NO OFERTADO</v>
      </c>
      <c r="CF142" s="129">
        <f>'PRECIOS UNITARIOS'!AE142</f>
        <v>0</v>
      </c>
      <c r="CG142" s="251">
        <f>'EV TECNICA'!BI142</f>
        <v>0</v>
      </c>
      <c r="CH142" s="252" t="str">
        <f>+IF(CF142=0,"NO OFERTADO",IF(CG142="NO CUMPLE", NO HABILITA,IF(CF142&lt;=($E142*(1+$D$4)),"HABILITA","NO HABILITA")))</f>
        <v>NO OFERTADO</v>
      </c>
    </row>
    <row r="143" spans="1:86" s="40" customFormat="1" ht="25.5" x14ac:dyDescent="0.2">
      <c r="A143" s="103">
        <v>134</v>
      </c>
      <c r="B143" s="202" t="s">
        <v>238</v>
      </c>
      <c r="C143" s="121" t="s">
        <v>234</v>
      </c>
      <c r="D143" s="146">
        <v>1</v>
      </c>
      <c r="E143" s="25">
        <v>474458.95</v>
      </c>
      <c r="F143" s="129">
        <f>'PRECIOS UNITARIOS'!E143</f>
        <v>0</v>
      </c>
      <c r="G143" s="251">
        <f>'EV TECNICA'!I143</f>
        <v>0</v>
      </c>
      <c r="H143" s="252" t="str">
        <f>+IF(F143=0,"NO OFERTADO",IF(G143="NO CUMPLE", NO HABILITA,IF(F143&lt;=($E143*(1+$D$4)),"HABILITA","NO HABILITA")))</f>
        <v>NO OFERTADO</v>
      </c>
      <c r="I143" s="129">
        <f>'PRECIOS UNITARIOS'!F143</f>
        <v>0</v>
      </c>
      <c r="J143" s="251">
        <f>'EV TECNICA'!K143</f>
        <v>0</v>
      </c>
      <c r="K143" s="252" t="str">
        <f>+IF(I143=0,"NO OFERTADO",IF(J143="NO CUMPLE", NO HABILITA,IF(I143&lt;=($E143*(1+$D$4)),"HABILITA","NO HABILITA")))</f>
        <v>NO OFERTADO</v>
      </c>
      <c r="L143" s="129">
        <f>'PRECIOS UNITARIOS'!G143</f>
        <v>0</v>
      </c>
      <c r="M143" s="251">
        <f>'EV TECNICA'!M143</f>
        <v>0</v>
      </c>
      <c r="N143" s="252" t="str">
        <f>+IF(L143=0,"NO OFERTADO",IF(M143="NO CUMPLE", NO HABILITA,IF(L143&lt;=($E143*(1+$D$4)),"HABILITA","NO HABILITA")))</f>
        <v>NO OFERTADO</v>
      </c>
      <c r="O143" s="129">
        <f>'PRECIOS UNITARIOS'!H143</f>
        <v>0</v>
      </c>
      <c r="P143" s="251">
        <f>'EV TECNICA'!O143</f>
        <v>0</v>
      </c>
      <c r="Q143" s="252" t="str">
        <f>+IF(O143=0,"NO OFERTADO",IF(P143="NO CUMPLE", NO HABILITA,IF(O143&lt;=($E143*(1+$D$4)),"HABILITA","NO HABILITA")))</f>
        <v>NO OFERTADO</v>
      </c>
      <c r="R143" s="129">
        <f>'PRECIOS UNITARIOS'!I143</f>
        <v>0</v>
      </c>
      <c r="S143" s="251">
        <f>'EV TECNICA'!Q143</f>
        <v>0</v>
      </c>
      <c r="T143" s="252" t="str">
        <f>+IF(R143=0,"NO OFERTADO",IF(S143="NO CUMPLE", NO HABILITA,IF(R143&lt;=($E143*(1+$D$4)),"HABILITA","NO HABILITA")))</f>
        <v>NO OFERTADO</v>
      </c>
      <c r="U143" s="129">
        <f>'PRECIOS UNITARIOS'!J143</f>
        <v>0</v>
      </c>
      <c r="V143" s="251">
        <f>'EV TECNICA'!S143</f>
        <v>0</v>
      </c>
      <c r="W143" s="252" t="str">
        <f>+IF(U143=0,"NO OFERTADO",IF(V143="NO CUMPLE", NO HABILITA,IF(U143&lt;=($E143*(1+$D$4)),"HABILITA","NO HABILITA")))</f>
        <v>NO OFERTADO</v>
      </c>
      <c r="X143" s="129">
        <f>'PRECIOS UNITARIOS'!K143</f>
        <v>0</v>
      </c>
      <c r="Y143" s="251">
        <f>'EV TECNICA'!U143</f>
        <v>0</v>
      </c>
      <c r="Z143" s="252" t="str">
        <f>+IF(X143=0,"NO OFERTADO",IF(Y143="NO CUMPLE", NO HABILITA,IF(X143&lt;=($E143*(1+$D$4)),"HABILITA","NO HABILITA")))</f>
        <v>NO OFERTADO</v>
      </c>
      <c r="AA143" s="129">
        <f>'PRECIOS UNITARIOS'!L143</f>
        <v>0</v>
      </c>
      <c r="AB143" s="251">
        <f>'EV TECNICA'!W143</f>
        <v>0</v>
      </c>
      <c r="AC143" s="252" t="str">
        <f>+IF(AA143=0,"NO OFERTADO",IF(AB143="NO CUMPLE", NO HABILITA,IF(AA143&lt;=($E143*(1+$D$4)),"HABILITA","NO HABILITA")))</f>
        <v>NO OFERTADO</v>
      </c>
      <c r="AD143" s="129">
        <f>'PRECIOS UNITARIOS'!M143</f>
        <v>838014.66</v>
      </c>
      <c r="AE143" s="251" t="str">
        <f>'EV TECNICA'!Y143</f>
        <v>CUMPLE</v>
      </c>
      <c r="AF143" s="252" t="str">
        <f>+IF(AD143=0,"NO OFERTADO",IF(AE143="NO CUMPLE", NO HABILITA,IF(AD143&lt;=($E143*(1+$D$4)),"HABILITA","NO HABILITA")))</f>
        <v>NO HABILITA</v>
      </c>
      <c r="AG143" s="129">
        <f>'PRECIOS UNITARIOS'!N143</f>
        <v>0</v>
      </c>
      <c r="AH143" s="251">
        <f>'EV TECNICA'!AA143</f>
        <v>0</v>
      </c>
      <c r="AI143" s="252" t="str">
        <f>+IF(AG143=0,"NO OFERTADO",IF(AH143="NO CUMPLE", NO HABILITA,IF(AG143&lt;=($E143*(1+$D$4)),"HABILITA","NO HABILITA")))</f>
        <v>NO OFERTADO</v>
      </c>
      <c r="AJ143" s="129">
        <f>'PRECIOS UNITARIOS'!O143</f>
        <v>0</v>
      </c>
      <c r="AK143" s="251">
        <f>'EV TECNICA'!AC143</f>
        <v>0</v>
      </c>
      <c r="AL143" s="252" t="str">
        <f>+IF(AJ143=0,"NO OFERTADO",IF(AK143="NO CUMPLE", NO HABILITA,IF(AJ143&lt;=($E143*(1+$D$4)),"HABILITA","NO HABILITA")))</f>
        <v>NO OFERTADO</v>
      </c>
      <c r="AM143" s="129">
        <f>'PRECIOS UNITARIOS'!P143</f>
        <v>424950.19</v>
      </c>
      <c r="AN143" s="251" t="str">
        <f>'EV TECNICA'!AE143</f>
        <v>CUMPLE</v>
      </c>
      <c r="AO143" s="252" t="str">
        <f>+IF(AM143=0,"NO OFERTADO",IF(AN143="NO CUMPLE", NO HABILITA,IF(AM143&lt;=($E143*(1+$D$4)),"HABILITA","NO HABILITA")))</f>
        <v>HABILITA</v>
      </c>
      <c r="AP143" s="129">
        <f>'PRECIOS UNITARIOS'!Q143</f>
        <v>0</v>
      </c>
      <c r="AQ143" s="251">
        <f>'EV TECNICA'!AG143</f>
        <v>0</v>
      </c>
      <c r="AR143" s="252" t="str">
        <f>+IF(AP143=0,"NO OFERTADO",IF(AQ143="NO CUMPLE", NO HABILITA,IF(AP143&lt;=($E143*(1+$D$4)),"HABILITA","NO HABILITA")))</f>
        <v>NO OFERTADO</v>
      </c>
      <c r="AS143" s="129">
        <f>'PRECIOS UNITARIOS'!R143</f>
        <v>0</v>
      </c>
      <c r="AT143" s="251">
        <f>'EV TECNICA'!AI143</f>
        <v>0</v>
      </c>
      <c r="AU143" s="252" t="str">
        <f>+IF(AS143=0,"NO OFERTADO",IF(AT143="NO CUMPLE", NO HABILITA,IF(AS143&lt;=($E143*(1+$D$4)),"HABILITA","NO HABILITA")))</f>
        <v>NO OFERTADO</v>
      </c>
      <c r="AV143" s="129">
        <f>'PRECIOS UNITARIOS'!S143</f>
        <v>0</v>
      </c>
      <c r="AW143" s="251">
        <f>'EV TECNICA'!AK143</f>
        <v>0</v>
      </c>
      <c r="AX143" s="252" t="str">
        <f>+IF(AV143=0,"NO OFERTADO",IF(AW143="NO CUMPLE", NO HABILITA,IF(AV143&lt;=($E143*(1+$D$4)),"HABILITA","NO HABILITA")))</f>
        <v>NO OFERTADO</v>
      </c>
      <c r="AY143" s="129">
        <f>'PRECIOS UNITARIOS'!T143</f>
        <v>0</v>
      </c>
      <c r="AZ143" s="251">
        <f>'EV TECNICA'!AM143</f>
        <v>0</v>
      </c>
      <c r="BA143" s="252" t="str">
        <f>+IF(AY143=0,"NO OFERTADO",IF(AZ143="NO CUMPLE", NO HABILITA,IF(AY143&lt;=($E143*(1+$D$4)),"HABILITA","NO HABILITA")))</f>
        <v>NO OFERTADO</v>
      </c>
      <c r="BB143" s="129">
        <f>'PRECIOS UNITARIOS'!U143</f>
        <v>0</v>
      </c>
      <c r="BC143" s="251">
        <f>'EV TECNICA'!AO143</f>
        <v>0</v>
      </c>
      <c r="BD143" s="252" t="str">
        <f>+IF(BB143=0,"NO OFERTADO",IF(BC143="NO CUMPLE", NO HABILITA,IF(BB143&lt;=($E143*(1+$D$4)),"HABILITA","NO HABILITA")))</f>
        <v>NO OFERTADO</v>
      </c>
      <c r="BE143" s="129">
        <f>'PRECIOS UNITARIOS'!V143</f>
        <v>0</v>
      </c>
      <c r="BF143" s="251">
        <f>'EV TECNICA'!AQ143</f>
        <v>0</v>
      </c>
      <c r="BG143" s="252" t="str">
        <f>+IF(BE143=0,"NO OFERTADO",IF(BF143="NO CUMPLE", NO HABILITA,IF(BE143&lt;=($E143*(1+$D$4)),"HABILITA","NO HABILITA")))</f>
        <v>NO OFERTADO</v>
      </c>
      <c r="BH143" s="129">
        <f>'PRECIOS UNITARIOS'!W143</f>
        <v>0</v>
      </c>
      <c r="BI143" s="251">
        <f>'EV TECNICA'!AS143</f>
        <v>0</v>
      </c>
      <c r="BJ143" s="252" t="str">
        <f>+IF(BH143=0,"NO OFERTADO",IF(BI143="NO CUMPLE", NO HABILITA,IF(BH143&lt;=($E143*(1+$D$4)),"HABILITA","NO HABILITA")))</f>
        <v>NO OFERTADO</v>
      </c>
      <c r="BK143" s="129">
        <f>'PRECIOS UNITARIOS'!X143</f>
        <v>0</v>
      </c>
      <c r="BL143" s="251">
        <f>'EV TECNICA'!AU143</f>
        <v>0</v>
      </c>
      <c r="BM143" s="252" t="str">
        <f>+IF(BK143=0,"NO OFERTADO",IF(BL143="NO CUMPLE", NO HABILITA,IF(BK143&lt;=($E143*(1+$D$4)),"HABILITA","NO HABILITA")))</f>
        <v>NO OFERTADO</v>
      </c>
      <c r="BN143" s="129">
        <f>'PRECIOS UNITARIOS'!Y143</f>
        <v>0</v>
      </c>
      <c r="BO143" s="251">
        <f>'EV TECNICA'!AW143</f>
        <v>0</v>
      </c>
      <c r="BP143" s="252" t="str">
        <f>+IF(BN143=0,"NO OFERTADO",IF(BO143="NO CUMPLE", NO HABILITA,IF(BN143&lt;=($E143*(1+$D$4)),"HABILITA","NO HABILITA")))</f>
        <v>NO OFERTADO</v>
      </c>
      <c r="BQ143" s="129">
        <f>'PRECIOS UNITARIOS'!Z143</f>
        <v>0</v>
      </c>
      <c r="BR143" s="251">
        <f>'EV TECNICA'!AY143</f>
        <v>0</v>
      </c>
      <c r="BS143" s="252" t="str">
        <f>+IF(BQ143=0,"NO OFERTADO",IF(BR143="NO CUMPLE", NO HABILITA,IF(BQ143&lt;=($E143*(1+$D$4)),"HABILITA","NO HABILITA")))</f>
        <v>NO OFERTADO</v>
      </c>
      <c r="BT143" s="129">
        <f>'PRECIOS UNITARIOS'!AA143</f>
        <v>0</v>
      </c>
      <c r="BU143" s="251" t="str">
        <f>'EV TECNICA'!BA143</f>
        <v>NO CUMPLE</v>
      </c>
      <c r="BV143" s="252" t="s">
        <v>606</v>
      </c>
      <c r="BW143" s="129">
        <f>'PRECIOS UNITARIOS'!AB143</f>
        <v>0</v>
      </c>
      <c r="BX143" s="251">
        <f>'EV TECNICA'!BC143</f>
        <v>0</v>
      </c>
      <c r="BY143" s="252" t="str">
        <f>+IF(BW143=0,"NO OFERTADO",IF(BX143="NO CUMPLE", NO HABILITA,IF(BW143&lt;=($E143*(1+$D$4)),"HABILITA","NO HABILITA")))</f>
        <v>NO OFERTADO</v>
      </c>
      <c r="BZ143" s="129">
        <f>'PRECIOS UNITARIOS'!AC143</f>
        <v>0</v>
      </c>
      <c r="CA143" s="251">
        <f>'EV TECNICA'!BE143</f>
        <v>0</v>
      </c>
      <c r="CB143" s="252" t="str">
        <f>+IF(BZ143=0,"NO OFERTADO",IF(CA143="NO CUMPLE", NO HABILITA,IF(BZ143&lt;=($E143*(1+$D$4)),"HABILITA","NO HABILITA")))</f>
        <v>NO OFERTADO</v>
      </c>
      <c r="CC143" s="129">
        <f>'PRECIOS UNITARIOS'!AD143</f>
        <v>0</v>
      </c>
      <c r="CD143" s="251">
        <f>'EV TECNICA'!BG143</f>
        <v>0</v>
      </c>
      <c r="CE143" s="252" t="str">
        <f>+IF(CC143=0,"NO OFERTADO",IF(CD143="NO CUMPLE", NO HABILITA,IF(CC143&lt;=($E143*(1+$D$4)),"HABILITA","NO HABILITA")))</f>
        <v>NO OFERTADO</v>
      </c>
      <c r="CF143" s="129">
        <f>'PRECIOS UNITARIOS'!AE143</f>
        <v>0</v>
      </c>
      <c r="CG143" s="251">
        <f>'EV TECNICA'!BI143</f>
        <v>0</v>
      </c>
      <c r="CH143" s="252" t="str">
        <f>+IF(CF143=0,"NO OFERTADO",IF(CG143="NO CUMPLE", NO HABILITA,IF(CF143&lt;=($E143*(1+$D$4)),"HABILITA","NO HABILITA")))</f>
        <v>NO OFERTADO</v>
      </c>
    </row>
    <row r="144" spans="1:86" s="40" customFormat="1" ht="25.5" x14ac:dyDescent="0.2">
      <c r="A144" s="103">
        <v>135</v>
      </c>
      <c r="B144" s="202" t="s">
        <v>239</v>
      </c>
      <c r="C144" s="121" t="s">
        <v>240</v>
      </c>
      <c r="D144" s="146">
        <v>1</v>
      </c>
      <c r="E144" s="25">
        <v>4427.981194</v>
      </c>
      <c r="F144" s="129">
        <f>'PRECIOS UNITARIOS'!E144</f>
        <v>0</v>
      </c>
      <c r="G144" s="251">
        <f>'EV TECNICA'!I144</f>
        <v>0</v>
      </c>
      <c r="H144" s="252" t="str">
        <f>+IF(F144=0,"NO OFERTADO",IF(G144="NO CUMPLE", NO HABILITA,IF(F144&lt;=($E144*(1+$D$4)),"HABILITA","NO HABILITA")))</f>
        <v>NO OFERTADO</v>
      </c>
      <c r="I144" s="129">
        <f>'PRECIOS UNITARIOS'!F144</f>
        <v>0</v>
      </c>
      <c r="J144" s="251">
        <f>'EV TECNICA'!K144</f>
        <v>0</v>
      </c>
      <c r="K144" s="252" t="str">
        <f>+IF(I144=0,"NO OFERTADO",IF(J144="NO CUMPLE", NO HABILITA,IF(I144&lt;=($E144*(1+$D$4)),"HABILITA","NO HABILITA")))</f>
        <v>NO OFERTADO</v>
      </c>
      <c r="L144" s="129">
        <f>'PRECIOS UNITARIOS'!G144</f>
        <v>0</v>
      </c>
      <c r="M144" s="251">
        <f>'EV TECNICA'!M144</f>
        <v>0</v>
      </c>
      <c r="N144" s="252" t="str">
        <f>+IF(L144=0,"NO OFERTADO",IF(M144="NO CUMPLE", NO HABILITA,IF(L144&lt;=($E144*(1+$D$4)),"HABILITA","NO HABILITA")))</f>
        <v>NO OFERTADO</v>
      </c>
      <c r="O144" s="129">
        <f>'PRECIOS UNITARIOS'!H144</f>
        <v>0</v>
      </c>
      <c r="P144" s="251">
        <f>'EV TECNICA'!O144</f>
        <v>0</v>
      </c>
      <c r="Q144" s="252" t="str">
        <f>+IF(O144=0,"NO OFERTADO",IF(P144="NO CUMPLE", NO HABILITA,IF(O144&lt;=($E144*(1+$D$4)),"HABILITA","NO HABILITA")))</f>
        <v>NO OFERTADO</v>
      </c>
      <c r="R144" s="129">
        <f>'PRECIOS UNITARIOS'!I144</f>
        <v>0</v>
      </c>
      <c r="S144" s="251">
        <f>'EV TECNICA'!Q144</f>
        <v>0</v>
      </c>
      <c r="T144" s="252" t="str">
        <f>+IF(R144=0,"NO OFERTADO",IF(S144="NO CUMPLE", NO HABILITA,IF(R144&lt;=($E144*(1+$D$4)),"HABILITA","NO HABILITA")))</f>
        <v>NO OFERTADO</v>
      </c>
      <c r="U144" s="129">
        <f>'PRECIOS UNITARIOS'!J144</f>
        <v>0</v>
      </c>
      <c r="V144" s="251">
        <f>'EV TECNICA'!S144</f>
        <v>0</v>
      </c>
      <c r="W144" s="252" t="str">
        <f>+IF(U144=0,"NO OFERTADO",IF(V144="NO CUMPLE", NO HABILITA,IF(U144&lt;=($E144*(1+$D$4)),"HABILITA","NO HABILITA")))</f>
        <v>NO OFERTADO</v>
      </c>
      <c r="X144" s="129">
        <f>'PRECIOS UNITARIOS'!K144</f>
        <v>4425.6099999999997</v>
      </c>
      <c r="Y144" s="251" t="str">
        <f>'EV TECNICA'!U144</f>
        <v>CUMPLE</v>
      </c>
      <c r="Z144" s="252" t="str">
        <f>+IF(X144=0,"NO OFERTADO",IF(Y144="NO CUMPLE", NO HABILITA,IF(X144&lt;=($E144*(1+$D$4)),"HABILITA","NO HABILITA")))</f>
        <v>HABILITA</v>
      </c>
      <c r="AA144" s="129">
        <f>'PRECIOS UNITARIOS'!L144</f>
        <v>0</v>
      </c>
      <c r="AB144" s="251">
        <f>'EV TECNICA'!W144</f>
        <v>0</v>
      </c>
      <c r="AC144" s="252" t="str">
        <f>+IF(AA144=0,"NO OFERTADO",IF(AB144="NO CUMPLE", NO HABILITA,IF(AA144&lt;=($E144*(1+$D$4)),"HABILITA","NO HABILITA")))</f>
        <v>NO OFERTADO</v>
      </c>
      <c r="AD144" s="129">
        <f>'PRECIOS UNITARIOS'!M144</f>
        <v>0</v>
      </c>
      <c r="AE144" s="251">
        <f>'EV TECNICA'!Y144</f>
        <v>0</v>
      </c>
      <c r="AF144" s="252" t="str">
        <f>+IF(AD144=0,"NO OFERTADO",IF(AE144="NO CUMPLE", NO HABILITA,IF(AD144&lt;=($E144*(1+$D$4)),"HABILITA","NO HABILITA")))</f>
        <v>NO OFERTADO</v>
      </c>
      <c r="AG144" s="129">
        <f>'PRECIOS UNITARIOS'!N144</f>
        <v>0</v>
      </c>
      <c r="AH144" s="251">
        <f>'EV TECNICA'!AA144</f>
        <v>0</v>
      </c>
      <c r="AI144" s="252" t="str">
        <f>+IF(AG144=0,"NO OFERTADO",IF(AH144="NO CUMPLE", NO HABILITA,IF(AG144&lt;=($E144*(1+$D$4)),"HABILITA","NO HABILITA")))</f>
        <v>NO OFERTADO</v>
      </c>
      <c r="AJ144" s="129">
        <f>'PRECIOS UNITARIOS'!O144</f>
        <v>0</v>
      </c>
      <c r="AK144" s="251">
        <f>'EV TECNICA'!AC144</f>
        <v>0</v>
      </c>
      <c r="AL144" s="252" t="str">
        <f>+IF(AJ144=0,"NO OFERTADO",IF(AK144="NO CUMPLE", NO HABILITA,IF(AJ144&lt;=($E144*(1+$D$4)),"HABILITA","NO HABILITA")))</f>
        <v>NO OFERTADO</v>
      </c>
      <c r="AM144" s="129">
        <f>'PRECIOS UNITARIOS'!P144</f>
        <v>0</v>
      </c>
      <c r="AN144" s="251">
        <f>'EV TECNICA'!AE144</f>
        <v>0</v>
      </c>
      <c r="AO144" s="252" t="str">
        <f>+IF(AM144=0,"NO OFERTADO",IF(AN144="NO CUMPLE", NO HABILITA,IF(AM144&lt;=($E144*(1+$D$4)),"HABILITA","NO HABILITA")))</f>
        <v>NO OFERTADO</v>
      </c>
      <c r="AP144" s="129">
        <f>'PRECIOS UNITARIOS'!Q144</f>
        <v>0</v>
      </c>
      <c r="AQ144" s="251">
        <f>'EV TECNICA'!AG144</f>
        <v>0</v>
      </c>
      <c r="AR144" s="252" t="str">
        <f>+IF(AP144=0,"NO OFERTADO",IF(AQ144="NO CUMPLE", NO HABILITA,IF(AP144&lt;=($E144*(1+$D$4)),"HABILITA","NO HABILITA")))</f>
        <v>NO OFERTADO</v>
      </c>
      <c r="AS144" s="129">
        <f>'PRECIOS UNITARIOS'!R144</f>
        <v>0</v>
      </c>
      <c r="AT144" s="251">
        <f>'EV TECNICA'!AI144</f>
        <v>0</v>
      </c>
      <c r="AU144" s="252" t="str">
        <f>+IF(AS144=0,"NO OFERTADO",IF(AT144="NO CUMPLE", NO HABILITA,IF(AS144&lt;=($E144*(1+$D$4)),"HABILITA","NO HABILITA")))</f>
        <v>NO OFERTADO</v>
      </c>
      <c r="AV144" s="129">
        <f>'PRECIOS UNITARIOS'!S144</f>
        <v>0</v>
      </c>
      <c r="AW144" s="251">
        <f>'EV TECNICA'!AK144</f>
        <v>0</v>
      </c>
      <c r="AX144" s="252" t="str">
        <f>+IF(AV144=0,"NO OFERTADO",IF(AW144="NO CUMPLE", NO HABILITA,IF(AV144&lt;=($E144*(1+$D$4)),"HABILITA","NO HABILITA")))</f>
        <v>NO OFERTADO</v>
      </c>
      <c r="AY144" s="129">
        <f>'PRECIOS UNITARIOS'!T144</f>
        <v>0</v>
      </c>
      <c r="AZ144" s="251">
        <f>'EV TECNICA'!AM144</f>
        <v>0</v>
      </c>
      <c r="BA144" s="252" t="str">
        <f>+IF(AY144=0,"NO OFERTADO",IF(AZ144="NO CUMPLE", NO HABILITA,IF(AY144&lt;=($E144*(1+$D$4)),"HABILITA","NO HABILITA")))</f>
        <v>NO OFERTADO</v>
      </c>
      <c r="BB144" s="129">
        <f>'PRECIOS UNITARIOS'!U144</f>
        <v>0</v>
      </c>
      <c r="BC144" s="251">
        <f>'EV TECNICA'!AO144</f>
        <v>0</v>
      </c>
      <c r="BD144" s="252" t="str">
        <f>+IF(BB144=0,"NO OFERTADO",IF(BC144="NO CUMPLE", NO HABILITA,IF(BB144&lt;=($E144*(1+$D$4)),"HABILITA","NO HABILITA")))</f>
        <v>NO OFERTADO</v>
      </c>
      <c r="BE144" s="129">
        <f>'PRECIOS UNITARIOS'!V144</f>
        <v>0</v>
      </c>
      <c r="BF144" s="251">
        <f>'EV TECNICA'!AQ144</f>
        <v>0</v>
      </c>
      <c r="BG144" s="252" t="str">
        <f>+IF(BE144=0,"NO OFERTADO",IF(BF144="NO CUMPLE", NO HABILITA,IF(BE144&lt;=($E144*(1+$D$4)),"HABILITA","NO HABILITA")))</f>
        <v>NO OFERTADO</v>
      </c>
      <c r="BH144" s="129">
        <f>'PRECIOS UNITARIOS'!W144</f>
        <v>0</v>
      </c>
      <c r="BI144" s="251">
        <f>'EV TECNICA'!AS144</f>
        <v>0</v>
      </c>
      <c r="BJ144" s="252" t="str">
        <f>+IF(BH144=0,"NO OFERTADO",IF(BI144="NO CUMPLE", NO HABILITA,IF(BH144&lt;=($E144*(1+$D$4)),"HABILITA","NO HABILITA")))</f>
        <v>NO OFERTADO</v>
      </c>
      <c r="BK144" s="129">
        <f>'PRECIOS UNITARIOS'!X144</f>
        <v>0</v>
      </c>
      <c r="BL144" s="251">
        <f>'EV TECNICA'!AU144</f>
        <v>0</v>
      </c>
      <c r="BM144" s="252" t="str">
        <f>+IF(BK144=0,"NO OFERTADO",IF(BL144="NO CUMPLE", NO HABILITA,IF(BK144&lt;=($E144*(1+$D$4)),"HABILITA","NO HABILITA")))</f>
        <v>NO OFERTADO</v>
      </c>
      <c r="BN144" s="129">
        <f>'PRECIOS UNITARIOS'!Y144</f>
        <v>0</v>
      </c>
      <c r="BO144" s="251">
        <f>'EV TECNICA'!AW144</f>
        <v>0</v>
      </c>
      <c r="BP144" s="252" t="str">
        <f>+IF(BN144=0,"NO OFERTADO",IF(BO144="NO CUMPLE", NO HABILITA,IF(BN144&lt;=($E144*(1+$D$4)),"HABILITA","NO HABILITA")))</f>
        <v>NO OFERTADO</v>
      </c>
      <c r="BQ144" s="129">
        <f>'PRECIOS UNITARIOS'!Z144</f>
        <v>0</v>
      </c>
      <c r="BR144" s="251">
        <f>'EV TECNICA'!AY144</f>
        <v>0</v>
      </c>
      <c r="BS144" s="252" t="str">
        <f>+IF(BQ144=0,"NO OFERTADO",IF(BR144="NO CUMPLE", NO HABILITA,IF(BQ144&lt;=($E144*(1+$D$4)),"HABILITA","NO HABILITA")))</f>
        <v>NO OFERTADO</v>
      </c>
      <c r="BT144" s="129">
        <f>'PRECIOS UNITARIOS'!AA144</f>
        <v>0</v>
      </c>
      <c r="BU144" s="251">
        <f>'EV TECNICA'!BA144</f>
        <v>0</v>
      </c>
      <c r="BV144" s="252" t="str">
        <f>+IF(BT144=0,"NO OFERTADO",IF(BU144="NO CUMPLE", NO HABILITA,IF(BT144&lt;=($E144*(1+$D$4)),"HABILITA","NO HABILITA")))</f>
        <v>NO OFERTADO</v>
      </c>
      <c r="BW144" s="129">
        <f>'PRECIOS UNITARIOS'!AB144</f>
        <v>0</v>
      </c>
      <c r="BX144" s="251">
        <f>'EV TECNICA'!BC144</f>
        <v>0</v>
      </c>
      <c r="BY144" s="252" t="str">
        <f>+IF(BW144=0,"NO OFERTADO",IF(BX144="NO CUMPLE", NO HABILITA,IF(BW144&lt;=($E144*(1+$D$4)),"HABILITA","NO HABILITA")))</f>
        <v>NO OFERTADO</v>
      </c>
      <c r="BZ144" s="129">
        <f>'PRECIOS UNITARIOS'!AC144</f>
        <v>0</v>
      </c>
      <c r="CA144" s="251">
        <f>'EV TECNICA'!BE144</f>
        <v>0</v>
      </c>
      <c r="CB144" s="252" t="str">
        <f>+IF(BZ144=0,"NO OFERTADO",IF(CA144="NO CUMPLE", NO HABILITA,IF(BZ144&lt;=($E144*(1+$D$4)),"HABILITA","NO HABILITA")))</f>
        <v>NO OFERTADO</v>
      </c>
      <c r="CC144" s="129">
        <f>'PRECIOS UNITARIOS'!AD144</f>
        <v>0</v>
      </c>
      <c r="CD144" s="251">
        <f>'EV TECNICA'!BG144</f>
        <v>0</v>
      </c>
      <c r="CE144" s="252" t="str">
        <f>+IF(CC144=0,"NO OFERTADO",IF(CD144="NO CUMPLE", NO HABILITA,IF(CC144&lt;=($E144*(1+$D$4)),"HABILITA","NO HABILITA")))</f>
        <v>NO OFERTADO</v>
      </c>
      <c r="CF144" s="129">
        <f>'PRECIOS UNITARIOS'!AE144</f>
        <v>0</v>
      </c>
      <c r="CG144" s="251">
        <f>'EV TECNICA'!BI144</f>
        <v>0</v>
      </c>
      <c r="CH144" s="252" t="str">
        <f>+IF(CF144=0,"NO OFERTADO",IF(CG144="NO CUMPLE", NO HABILITA,IF(CF144&lt;=($E144*(1+$D$4)),"HABILITA","NO HABILITA")))</f>
        <v>NO OFERTADO</v>
      </c>
    </row>
    <row r="145" spans="1:86" s="40" customFormat="1" ht="25.5" x14ac:dyDescent="0.2">
      <c r="A145" s="103">
        <v>136</v>
      </c>
      <c r="B145" s="202" t="s">
        <v>241</v>
      </c>
      <c r="C145" s="121" t="s">
        <v>242</v>
      </c>
      <c r="D145" s="146">
        <v>1</v>
      </c>
      <c r="E145" s="25">
        <v>4453509.55</v>
      </c>
      <c r="F145" s="129">
        <f>'PRECIOS UNITARIOS'!E145</f>
        <v>0</v>
      </c>
      <c r="G145" s="251">
        <f>'EV TECNICA'!I145</f>
        <v>0</v>
      </c>
      <c r="H145" s="252" t="str">
        <f>+IF(F145=0,"NO OFERTADO",IF(G145="NO CUMPLE", NO HABILITA,IF(F145&lt;=($E145*(1+$D$4)),"HABILITA","NO HABILITA")))</f>
        <v>NO OFERTADO</v>
      </c>
      <c r="I145" s="129">
        <f>'PRECIOS UNITARIOS'!F145</f>
        <v>0</v>
      </c>
      <c r="J145" s="251">
        <f>'EV TECNICA'!K145</f>
        <v>0</v>
      </c>
      <c r="K145" s="252" t="str">
        <f>+IF(I145=0,"NO OFERTADO",IF(J145="NO CUMPLE", NO HABILITA,IF(I145&lt;=($E145*(1+$D$4)),"HABILITA","NO HABILITA")))</f>
        <v>NO OFERTADO</v>
      </c>
      <c r="L145" s="129">
        <f>'PRECIOS UNITARIOS'!G145</f>
        <v>0</v>
      </c>
      <c r="M145" s="251">
        <f>'EV TECNICA'!M145</f>
        <v>0</v>
      </c>
      <c r="N145" s="252" t="str">
        <f>+IF(L145=0,"NO OFERTADO",IF(M145="NO CUMPLE", NO HABILITA,IF(L145&lt;=($E145*(1+$D$4)),"HABILITA","NO HABILITA")))</f>
        <v>NO OFERTADO</v>
      </c>
      <c r="O145" s="129">
        <f>'PRECIOS UNITARIOS'!H145</f>
        <v>0</v>
      </c>
      <c r="P145" s="251">
        <f>'EV TECNICA'!O145</f>
        <v>0</v>
      </c>
      <c r="Q145" s="252" t="str">
        <f>+IF(O145=0,"NO OFERTADO",IF(P145="NO CUMPLE", NO HABILITA,IF(O145&lt;=($E145*(1+$D$4)),"HABILITA","NO HABILITA")))</f>
        <v>NO OFERTADO</v>
      </c>
      <c r="R145" s="129">
        <f>'PRECIOS UNITARIOS'!I145</f>
        <v>0</v>
      </c>
      <c r="S145" s="251">
        <f>'EV TECNICA'!Q145</f>
        <v>0</v>
      </c>
      <c r="T145" s="252" t="str">
        <f>+IF(R145=0,"NO OFERTADO",IF(S145="NO CUMPLE", NO HABILITA,IF(R145&lt;=($E145*(1+$D$4)),"HABILITA","NO HABILITA")))</f>
        <v>NO OFERTADO</v>
      </c>
      <c r="U145" s="129">
        <f>'PRECIOS UNITARIOS'!J145</f>
        <v>0</v>
      </c>
      <c r="V145" s="251">
        <f>'EV TECNICA'!S145</f>
        <v>0</v>
      </c>
      <c r="W145" s="252" t="str">
        <f>+IF(U145=0,"NO OFERTADO",IF(V145="NO CUMPLE", NO HABILITA,IF(U145&lt;=($E145*(1+$D$4)),"HABILITA","NO HABILITA")))</f>
        <v>NO OFERTADO</v>
      </c>
      <c r="X145" s="129">
        <f>'PRECIOS UNITARIOS'!K145</f>
        <v>0</v>
      </c>
      <c r="Y145" s="251">
        <f>'EV TECNICA'!U145</f>
        <v>0</v>
      </c>
      <c r="Z145" s="252" t="str">
        <f>+IF(X145=0,"NO OFERTADO",IF(Y145="NO CUMPLE", NO HABILITA,IF(X145&lt;=($E145*(1+$D$4)),"HABILITA","NO HABILITA")))</f>
        <v>NO OFERTADO</v>
      </c>
      <c r="AA145" s="129">
        <f>'PRECIOS UNITARIOS'!L145</f>
        <v>0</v>
      </c>
      <c r="AB145" s="251">
        <f>'EV TECNICA'!W145</f>
        <v>0</v>
      </c>
      <c r="AC145" s="252" t="str">
        <f>+IF(AA145=0,"NO OFERTADO",IF(AB145="NO CUMPLE", NO HABILITA,IF(AA145&lt;=($E145*(1+$D$4)),"HABILITA","NO HABILITA")))</f>
        <v>NO OFERTADO</v>
      </c>
      <c r="AD145" s="129">
        <f>'PRECIOS UNITARIOS'!M145</f>
        <v>2741862.34</v>
      </c>
      <c r="AE145" s="251" t="str">
        <f>'EV TECNICA'!Y145</f>
        <v xml:space="preserve">CUMPLE </v>
      </c>
      <c r="AF145" s="252" t="str">
        <f>+IF(AD145=0,"NO OFERTADO",IF(AE145="NO CUMPLE", NO HABILITA,IF(AD145&lt;=($E145*(1+$D$4)),"HABILITA","NO HABILITA")))</f>
        <v>HABILITA</v>
      </c>
      <c r="AG145" s="129">
        <f>'PRECIOS UNITARIOS'!N145</f>
        <v>0</v>
      </c>
      <c r="AH145" s="251">
        <f>'EV TECNICA'!AA145</f>
        <v>0</v>
      </c>
      <c r="AI145" s="252" t="str">
        <f>+IF(AG145=0,"NO OFERTADO",IF(AH145="NO CUMPLE", NO HABILITA,IF(AG145&lt;=($E145*(1+$D$4)),"HABILITA","NO HABILITA")))</f>
        <v>NO OFERTADO</v>
      </c>
      <c r="AJ145" s="129">
        <f>'PRECIOS UNITARIOS'!O145</f>
        <v>0</v>
      </c>
      <c r="AK145" s="251">
        <f>'EV TECNICA'!AC145</f>
        <v>0</v>
      </c>
      <c r="AL145" s="252" t="str">
        <f>+IF(AJ145=0,"NO OFERTADO",IF(AK145="NO CUMPLE", NO HABILITA,IF(AJ145&lt;=($E145*(1+$D$4)),"HABILITA","NO HABILITA")))</f>
        <v>NO OFERTADO</v>
      </c>
      <c r="AM145" s="129">
        <f>'PRECIOS UNITARIOS'!P145</f>
        <v>3872617</v>
      </c>
      <c r="AN145" s="251" t="str">
        <f>'EV TECNICA'!AE145</f>
        <v>CUMPLE</v>
      </c>
      <c r="AO145" s="252" t="str">
        <f>+IF(AM145=0,"NO OFERTADO",IF(AN145="NO CUMPLE", NO HABILITA,IF(AM145&lt;=($E145*(1+$D$4)),"HABILITA","NO HABILITA")))</f>
        <v>HABILITA</v>
      </c>
      <c r="AP145" s="129">
        <f>'PRECIOS UNITARIOS'!Q145</f>
        <v>0</v>
      </c>
      <c r="AQ145" s="251">
        <f>'EV TECNICA'!AG145</f>
        <v>0</v>
      </c>
      <c r="AR145" s="252" t="str">
        <f>+IF(AP145=0,"NO OFERTADO",IF(AQ145="NO CUMPLE", NO HABILITA,IF(AP145&lt;=($E145*(1+$D$4)),"HABILITA","NO HABILITA")))</f>
        <v>NO OFERTADO</v>
      </c>
      <c r="AS145" s="129">
        <f>'PRECIOS UNITARIOS'!R145</f>
        <v>0</v>
      </c>
      <c r="AT145" s="251">
        <f>'EV TECNICA'!AI145</f>
        <v>0</v>
      </c>
      <c r="AU145" s="252" t="str">
        <f>+IF(AS145=0,"NO OFERTADO",IF(AT145="NO CUMPLE", NO HABILITA,IF(AS145&lt;=($E145*(1+$D$4)),"HABILITA","NO HABILITA")))</f>
        <v>NO OFERTADO</v>
      </c>
      <c r="AV145" s="129">
        <f>'PRECIOS UNITARIOS'!S145</f>
        <v>0</v>
      </c>
      <c r="AW145" s="251">
        <f>'EV TECNICA'!AK145</f>
        <v>0</v>
      </c>
      <c r="AX145" s="252" t="str">
        <f>+IF(AV145=0,"NO OFERTADO",IF(AW145="NO CUMPLE", NO HABILITA,IF(AV145&lt;=($E145*(1+$D$4)),"HABILITA","NO HABILITA")))</f>
        <v>NO OFERTADO</v>
      </c>
      <c r="AY145" s="129">
        <f>'PRECIOS UNITARIOS'!T145</f>
        <v>0</v>
      </c>
      <c r="AZ145" s="251">
        <f>'EV TECNICA'!AM145</f>
        <v>0</v>
      </c>
      <c r="BA145" s="252" t="str">
        <f>+IF(AY145=0,"NO OFERTADO",IF(AZ145="NO CUMPLE", NO HABILITA,IF(AY145&lt;=($E145*(1+$D$4)),"HABILITA","NO HABILITA")))</f>
        <v>NO OFERTADO</v>
      </c>
      <c r="BB145" s="129">
        <f>'PRECIOS UNITARIOS'!U145</f>
        <v>0</v>
      </c>
      <c r="BC145" s="251">
        <f>'EV TECNICA'!AO145</f>
        <v>0</v>
      </c>
      <c r="BD145" s="252" t="str">
        <f>+IF(BB145=0,"NO OFERTADO",IF(BC145="NO CUMPLE", NO HABILITA,IF(BB145&lt;=($E145*(1+$D$4)),"HABILITA","NO HABILITA")))</f>
        <v>NO OFERTADO</v>
      </c>
      <c r="BE145" s="129">
        <f>'PRECIOS UNITARIOS'!V145</f>
        <v>0</v>
      </c>
      <c r="BF145" s="251">
        <f>'EV TECNICA'!AQ145</f>
        <v>0</v>
      </c>
      <c r="BG145" s="252" t="str">
        <f>+IF(BE145=0,"NO OFERTADO",IF(BF145="NO CUMPLE", NO HABILITA,IF(BE145&lt;=($E145*(1+$D$4)),"HABILITA","NO HABILITA")))</f>
        <v>NO OFERTADO</v>
      </c>
      <c r="BH145" s="129">
        <f>'PRECIOS UNITARIOS'!W145</f>
        <v>0</v>
      </c>
      <c r="BI145" s="251">
        <f>'EV TECNICA'!AS145</f>
        <v>0</v>
      </c>
      <c r="BJ145" s="252" t="str">
        <f>+IF(BH145=0,"NO OFERTADO",IF(BI145="NO CUMPLE", NO HABILITA,IF(BH145&lt;=($E145*(1+$D$4)),"HABILITA","NO HABILITA")))</f>
        <v>NO OFERTADO</v>
      </c>
      <c r="BK145" s="129">
        <f>'PRECIOS UNITARIOS'!X145</f>
        <v>0</v>
      </c>
      <c r="BL145" s="251">
        <f>'EV TECNICA'!AU145</f>
        <v>0</v>
      </c>
      <c r="BM145" s="252" t="str">
        <f>+IF(BK145=0,"NO OFERTADO",IF(BL145="NO CUMPLE", NO HABILITA,IF(BK145&lt;=($E145*(1+$D$4)),"HABILITA","NO HABILITA")))</f>
        <v>NO OFERTADO</v>
      </c>
      <c r="BN145" s="129">
        <f>'PRECIOS UNITARIOS'!Y145</f>
        <v>0</v>
      </c>
      <c r="BO145" s="251">
        <f>'EV TECNICA'!AW145</f>
        <v>0</v>
      </c>
      <c r="BP145" s="252" t="str">
        <f>+IF(BN145=0,"NO OFERTADO",IF(BO145="NO CUMPLE", NO HABILITA,IF(BN145&lt;=($E145*(1+$D$4)),"HABILITA","NO HABILITA")))</f>
        <v>NO OFERTADO</v>
      </c>
      <c r="BQ145" s="129">
        <f>'PRECIOS UNITARIOS'!Z145</f>
        <v>0</v>
      </c>
      <c r="BR145" s="251">
        <f>'EV TECNICA'!AY145</f>
        <v>0</v>
      </c>
      <c r="BS145" s="252" t="str">
        <f>+IF(BQ145=0,"NO OFERTADO",IF(BR145="NO CUMPLE", NO HABILITA,IF(BQ145&lt;=($E145*(1+$D$4)),"HABILITA","NO HABILITA")))</f>
        <v>NO OFERTADO</v>
      </c>
      <c r="BT145" s="129">
        <f>'PRECIOS UNITARIOS'!AA145</f>
        <v>0</v>
      </c>
      <c r="BU145" s="251">
        <f>'EV TECNICA'!BA145</f>
        <v>0</v>
      </c>
      <c r="BV145" s="252" t="str">
        <f>+IF(BT145=0,"NO OFERTADO",IF(BU145="NO CUMPLE", NO HABILITA,IF(BT145&lt;=($E145*(1+$D$4)),"HABILITA","NO HABILITA")))</f>
        <v>NO OFERTADO</v>
      </c>
      <c r="BW145" s="129">
        <f>'PRECIOS UNITARIOS'!AB145</f>
        <v>0</v>
      </c>
      <c r="BX145" s="251">
        <f>'EV TECNICA'!BC145</f>
        <v>0</v>
      </c>
      <c r="BY145" s="252" t="str">
        <f>+IF(BW145=0,"NO OFERTADO",IF(BX145="NO CUMPLE", NO HABILITA,IF(BW145&lt;=($E145*(1+$D$4)),"HABILITA","NO HABILITA")))</f>
        <v>NO OFERTADO</v>
      </c>
      <c r="BZ145" s="129">
        <f>'PRECIOS UNITARIOS'!AC145</f>
        <v>0</v>
      </c>
      <c r="CA145" s="251">
        <f>'EV TECNICA'!BE145</f>
        <v>0</v>
      </c>
      <c r="CB145" s="252" t="str">
        <f>+IF(BZ145=0,"NO OFERTADO",IF(CA145="NO CUMPLE", NO HABILITA,IF(BZ145&lt;=($E145*(1+$D$4)),"HABILITA","NO HABILITA")))</f>
        <v>NO OFERTADO</v>
      </c>
      <c r="CC145" s="129">
        <f>'PRECIOS UNITARIOS'!AD145</f>
        <v>0</v>
      </c>
      <c r="CD145" s="251">
        <f>'EV TECNICA'!BG145</f>
        <v>0</v>
      </c>
      <c r="CE145" s="252" t="str">
        <f>+IF(CC145=0,"NO OFERTADO",IF(CD145="NO CUMPLE", NO HABILITA,IF(CC145&lt;=($E145*(1+$D$4)),"HABILITA","NO HABILITA")))</f>
        <v>NO OFERTADO</v>
      </c>
      <c r="CF145" s="129">
        <f>'PRECIOS UNITARIOS'!AE145</f>
        <v>0</v>
      </c>
      <c r="CG145" s="251">
        <f>'EV TECNICA'!BI145</f>
        <v>0</v>
      </c>
      <c r="CH145" s="252" t="str">
        <f>+IF(CF145=0,"NO OFERTADO",IF(CG145="NO CUMPLE", NO HABILITA,IF(CF145&lt;=($E145*(1+$D$4)),"HABILITA","NO HABILITA")))</f>
        <v>NO OFERTADO</v>
      </c>
    </row>
    <row r="146" spans="1:86" s="40" customFormat="1" ht="38.25" x14ac:dyDescent="0.2">
      <c r="A146" s="103">
        <v>137</v>
      </c>
      <c r="B146" s="202" t="s">
        <v>243</v>
      </c>
      <c r="C146" s="121" t="s">
        <v>244</v>
      </c>
      <c r="D146" s="146">
        <v>1</v>
      </c>
      <c r="E146" s="25">
        <v>118800</v>
      </c>
      <c r="F146" s="129">
        <f>'PRECIOS UNITARIOS'!E146</f>
        <v>0</v>
      </c>
      <c r="G146" s="251">
        <f>'EV TECNICA'!I146</f>
        <v>0</v>
      </c>
      <c r="H146" s="252" t="str">
        <f>+IF(F146=0,"NO OFERTADO",IF(G146="NO CUMPLE", NO HABILITA,IF(F146&lt;=($E146*(1+$D$4)),"HABILITA","NO HABILITA")))</f>
        <v>NO OFERTADO</v>
      </c>
      <c r="I146" s="129">
        <f>'PRECIOS UNITARIOS'!F146</f>
        <v>0</v>
      </c>
      <c r="J146" s="251">
        <f>'EV TECNICA'!K146</f>
        <v>0</v>
      </c>
      <c r="K146" s="252" t="str">
        <f>+IF(I146=0,"NO OFERTADO",IF(J146="NO CUMPLE", NO HABILITA,IF(I146&lt;=($E146*(1+$D$4)),"HABILITA","NO HABILITA")))</f>
        <v>NO OFERTADO</v>
      </c>
      <c r="L146" s="129">
        <f>'PRECIOS UNITARIOS'!G146</f>
        <v>0</v>
      </c>
      <c r="M146" s="251">
        <f>'EV TECNICA'!M146</f>
        <v>0</v>
      </c>
      <c r="N146" s="252" t="str">
        <f>+IF(L146=0,"NO OFERTADO",IF(M146="NO CUMPLE", NO HABILITA,IF(L146&lt;=($E146*(1+$D$4)),"HABILITA","NO HABILITA")))</f>
        <v>NO OFERTADO</v>
      </c>
      <c r="O146" s="129">
        <f>'PRECIOS UNITARIOS'!H146</f>
        <v>0</v>
      </c>
      <c r="P146" s="251">
        <f>'EV TECNICA'!O146</f>
        <v>0</v>
      </c>
      <c r="Q146" s="252" t="str">
        <f>+IF(O146=0,"NO OFERTADO",IF(P146="NO CUMPLE", NO HABILITA,IF(O146&lt;=($E146*(1+$D$4)),"HABILITA","NO HABILITA")))</f>
        <v>NO OFERTADO</v>
      </c>
      <c r="R146" s="129">
        <f>'PRECIOS UNITARIOS'!I146</f>
        <v>0</v>
      </c>
      <c r="S146" s="251">
        <f>'EV TECNICA'!Q146</f>
        <v>0</v>
      </c>
      <c r="T146" s="252" t="str">
        <f>+IF(R146=0,"NO OFERTADO",IF(S146="NO CUMPLE", NO HABILITA,IF(R146&lt;=($E146*(1+$D$4)),"HABILITA","NO HABILITA")))</f>
        <v>NO OFERTADO</v>
      </c>
      <c r="U146" s="129">
        <f>'PRECIOS UNITARIOS'!J146</f>
        <v>0</v>
      </c>
      <c r="V146" s="251">
        <f>'EV TECNICA'!S146</f>
        <v>0</v>
      </c>
      <c r="W146" s="252" t="str">
        <f>+IF(U146=0,"NO OFERTADO",IF(V146="NO CUMPLE", NO HABILITA,IF(U146&lt;=($E146*(1+$D$4)),"HABILITA","NO HABILITA")))</f>
        <v>NO OFERTADO</v>
      </c>
      <c r="X146" s="129">
        <f>'PRECIOS UNITARIOS'!K146</f>
        <v>0</v>
      </c>
      <c r="Y146" s="251">
        <f>'EV TECNICA'!U146</f>
        <v>0</v>
      </c>
      <c r="Z146" s="252" t="str">
        <f>+IF(X146=0,"NO OFERTADO",IF(Y146="NO CUMPLE", NO HABILITA,IF(X146&lt;=($E146*(1+$D$4)),"HABILITA","NO HABILITA")))</f>
        <v>NO OFERTADO</v>
      </c>
      <c r="AA146" s="129">
        <f>'PRECIOS UNITARIOS'!L146</f>
        <v>0</v>
      </c>
      <c r="AB146" s="251">
        <f>'EV TECNICA'!W146</f>
        <v>0</v>
      </c>
      <c r="AC146" s="252" t="str">
        <f>+IF(AA146=0,"NO OFERTADO",IF(AB146="NO CUMPLE", NO HABILITA,IF(AA146&lt;=($E146*(1+$D$4)),"HABILITA","NO HABILITA")))</f>
        <v>NO OFERTADO</v>
      </c>
      <c r="AD146" s="129">
        <f>'PRECIOS UNITARIOS'!M146</f>
        <v>0</v>
      </c>
      <c r="AE146" s="251">
        <f>'EV TECNICA'!Y146</f>
        <v>0</v>
      </c>
      <c r="AF146" s="252" t="str">
        <f>+IF(AD146=0,"NO OFERTADO",IF(AE146="NO CUMPLE", NO HABILITA,IF(AD146&lt;=($E146*(1+$D$4)),"HABILITA","NO HABILITA")))</f>
        <v>NO OFERTADO</v>
      </c>
      <c r="AG146" s="129">
        <f>'PRECIOS UNITARIOS'!N146</f>
        <v>0</v>
      </c>
      <c r="AH146" s="251">
        <f>'EV TECNICA'!AA146</f>
        <v>0</v>
      </c>
      <c r="AI146" s="252" t="str">
        <f>+IF(AG146=0,"NO OFERTADO",IF(AH146="NO CUMPLE", NO HABILITA,IF(AG146&lt;=($E146*(1+$D$4)),"HABILITA","NO HABILITA")))</f>
        <v>NO OFERTADO</v>
      </c>
      <c r="AJ146" s="129">
        <f>'PRECIOS UNITARIOS'!O146</f>
        <v>0</v>
      </c>
      <c r="AK146" s="251">
        <f>'EV TECNICA'!AC146</f>
        <v>0</v>
      </c>
      <c r="AL146" s="252" t="str">
        <f>+IF(AJ146=0,"NO OFERTADO",IF(AK146="NO CUMPLE", NO HABILITA,IF(AJ146&lt;=($E146*(1+$D$4)),"HABILITA","NO HABILITA")))</f>
        <v>NO OFERTADO</v>
      </c>
      <c r="AM146" s="129">
        <f>'PRECIOS UNITARIOS'!P146</f>
        <v>142000</v>
      </c>
      <c r="AN146" s="251" t="str">
        <f>'EV TECNICA'!AE146</f>
        <v>CUMPLE</v>
      </c>
      <c r="AO146" s="252" t="str">
        <f>+IF(AM146=0,"NO OFERTADO",IF(AN146="NO CUMPLE", NO HABILITA,IF(AM146&lt;=($E146*(1+$D$4)),"HABILITA","NO HABILITA")))</f>
        <v>HABILITA</v>
      </c>
      <c r="AP146" s="129">
        <f>'PRECIOS UNITARIOS'!Q146</f>
        <v>0</v>
      </c>
      <c r="AQ146" s="251">
        <f>'EV TECNICA'!AG146</f>
        <v>0</v>
      </c>
      <c r="AR146" s="252" t="str">
        <f>+IF(AP146=0,"NO OFERTADO",IF(AQ146="NO CUMPLE", NO HABILITA,IF(AP146&lt;=($E146*(1+$D$4)),"HABILITA","NO HABILITA")))</f>
        <v>NO OFERTADO</v>
      </c>
      <c r="AS146" s="129">
        <f>'PRECIOS UNITARIOS'!R146</f>
        <v>0</v>
      </c>
      <c r="AT146" s="251">
        <f>'EV TECNICA'!AI146</f>
        <v>0</v>
      </c>
      <c r="AU146" s="252" t="str">
        <f>+IF(AS146=0,"NO OFERTADO",IF(AT146="NO CUMPLE", NO HABILITA,IF(AS146&lt;=($E146*(1+$D$4)),"HABILITA","NO HABILITA")))</f>
        <v>NO OFERTADO</v>
      </c>
      <c r="AV146" s="129">
        <f>'PRECIOS UNITARIOS'!S146</f>
        <v>0</v>
      </c>
      <c r="AW146" s="251">
        <f>'EV TECNICA'!AK146</f>
        <v>0</v>
      </c>
      <c r="AX146" s="252" t="str">
        <f>+IF(AV146=0,"NO OFERTADO",IF(AW146="NO CUMPLE", NO HABILITA,IF(AV146&lt;=($E146*(1+$D$4)),"HABILITA","NO HABILITA")))</f>
        <v>NO OFERTADO</v>
      </c>
      <c r="AY146" s="129">
        <f>'PRECIOS UNITARIOS'!T146</f>
        <v>0</v>
      </c>
      <c r="AZ146" s="251">
        <f>'EV TECNICA'!AM146</f>
        <v>0</v>
      </c>
      <c r="BA146" s="252" t="str">
        <f>+IF(AY146=0,"NO OFERTADO",IF(AZ146="NO CUMPLE", NO HABILITA,IF(AY146&lt;=($E146*(1+$D$4)),"HABILITA","NO HABILITA")))</f>
        <v>NO OFERTADO</v>
      </c>
      <c r="BB146" s="129">
        <f>'PRECIOS UNITARIOS'!U146</f>
        <v>0</v>
      </c>
      <c r="BC146" s="251">
        <f>'EV TECNICA'!AO146</f>
        <v>0</v>
      </c>
      <c r="BD146" s="252" t="str">
        <f>+IF(BB146=0,"NO OFERTADO",IF(BC146="NO CUMPLE", NO HABILITA,IF(BB146&lt;=($E146*(1+$D$4)),"HABILITA","NO HABILITA")))</f>
        <v>NO OFERTADO</v>
      </c>
      <c r="BE146" s="129">
        <f>'PRECIOS UNITARIOS'!V146</f>
        <v>0</v>
      </c>
      <c r="BF146" s="251">
        <f>'EV TECNICA'!AQ146</f>
        <v>0</v>
      </c>
      <c r="BG146" s="252" t="str">
        <f>+IF(BE146=0,"NO OFERTADO",IF(BF146="NO CUMPLE", NO HABILITA,IF(BE146&lt;=($E146*(1+$D$4)),"HABILITA","NO HABILITA")))</f>
        <v>NO OFERTADO</v>
      </c>
      <c r="BH146" s="129">
        <f>'PRECIOS UNITARIOS'!W146</f>
        <v>0</v>
      </c>
      <c r="BI146" s="251">
        <f>'EV TECNICA'!AS146</f>
        <v>0</v>
      </c>
      <c r="BJ146" s="252" t="str">
        <f>+IF(BH146=0,"NO OFERTADO",IF(BI146="NO CUMPLE", NO HABILITA,IF(BH146&lt;=($E146*(1+$D$4)),"HABILITA","NO HABILITA")))</f>
        <v>NO OFERTADO</v>
      </c>
      <c r="BK146" s="129">
        <f>'PRECIOS UNITARIOS'!X146</f>
        <v>0</v>
      </c>
      <c r="BL146" s="251">
        <f>'EV TECNICA'!AU146</f>
        <v>0</v>
      </c>
      <c r="BM146" s="252" t="str">
        <f>+IF(BK146=0,"NO OFERTADO",IF(BL146="NO CUMPLE", NO HABILITA,IF(BK146&lt;=($E146*(1+$D$4)),"HABILITA","NO HABILITA")))</f>
        <v>NO OFERTADO</v>
      </c>
      <c r="BN146" s="129">
        <f>'PRECIOS UNITARIOS'!Y146</f>
        <v>0</v>
      </c>
      <c r="BO146" s="251">
        <f>'EV TECNICA'!AW146</f>
        <v>0</v>
      </c>
      <c r="BP146" s="252" t="str">
        <f>+IF(BN146=0,"NO OFERTADO",IF(BO146="NO CUMPLE", NO HABILITA,IF(BN146&lt;=($E146*(1+$D$4)),"HABILITA","NO HABILITA")))</f>
        <v>NO OFERTADO</v>
      </c>
      <c r="BQ146" s="129">
        <f>'PRECIOS UNITARIOS'!Z146</f>
        <v>0</v>
      </c>
      <c r="BR146" s="251">
        <f>'EV TECNICA'!AY146</f>
        <v>0</v>
      </c>
      <c r="BS146" s="252" t="str">
        <f>+IF(BQ146=0,"NO OFERTADO",IF(BR146="NO CUMPLE", NO HABILITA,IF(BQ146&lt;=($E146*(1+$D$4)),"HABILITA","NO HABILITA")))</f>
        <v>NO OFERTADO</v>
      </c>
      <c r="BT146" s="129">
        <f>'PRECIOS UNITARIOS'!AA146</f>
        <v>0</v>
      </c>
      <c r="BU146" s="251">
        <f>'EV TECNICA'!BA146</f>
        <v>0</v>
      </c>
      <c r="BV146" s="252" t="str">
        <f>+IF(BT146=0,"NO OFERTADO",IF(BU146="NO CUMPLE", NO HABILITA,IF(BT146&lt;=($E146*(1+$D$4)),"HABILITA","NO HABILITA")))</f>
        <v>NO OFERTADO</v>
      </c>
      <c r="BW146" s="129">
        <f>'PRECIOS UNITARIOS'!AB146</f>
        <v>0</v>
      </c>
      <c r="BX146" s="251">
        <f>'EV TECNICA'!BC146</f>
        <v>0</v>
      </c>
      <c r="BY146" s="252" t="str">
        <f>+IF(BW146=0,"NO OFERTADO",IF(BX146="NO CUMPLE", NO HABILITA,IF(BW146&lt;=($E146*(1+$D$4)),"HABILITA","NO HABILITA")))</f>
        <v>NO OFERTADO</v>
      </c>
      <c r="BZ146" s="129">
        <f>'PRECIOS UNITARIOS'!AC146</f>
        <v>0</v>
      </c>
      <c r="CA146" s="251">
        <f>'EV TECNICA'!BE146</f>
        <v>0</v>
      </c>
      <c r="CB146" s="252" t="str">
        <f>+IF(BZ146=0,"NO OFERTADO",IF(CA146="NO CUMPLE", NO HABILITA,IF(BZ146&lt;=($E146*(1+$D$4)),"HABILITA","NO HABILITA")))</f>
        <v>NO OFERTADO</v>
      </c>
      <c r="CC146" s="129">
        <f>'PRECIOS UNITARIOS'!AD146</f>
        <v>0</v>
      </c>
      <c r="CD146" s="251">
        <f>'EV TECNICA'!BG146</f>
        <v>0</v>
      </c>
      <c r="CE146" s="252" t="str">
        <f>+IF(CC146=0,"NO OFERTADO",IF(CD146="NO CUMPLE", NO HABILITA,IF(CC146&lt;=($E146*(1+$D$4)),"HABILITA","NO HABILITA")))</f>
        <v>NO OFERTADO</v>
      </c>
      <c r="CF146" s="129">
        <f>'PRECIOS UNITARIOS'!AE146</f>
        <v>118800</v>
      </c>
      <c r="CG146" s="251" t="str">
        <f>'EV TECNICA'!BI146</f>
        <v xml:space="preserve">CUMPLE </v>
      </c>
      <c r="CH146" s="252" t="str">
        <f>+IF(CF146=0,"NO OFERTADO",IF(CG146="NO CUMPLE", NO HABILITA,IF(CF146&lt;=($E146*(1+$D$4)),"HABILITA","NO HABILITA")))</f>
        <v>HABILITA</v>
      </c>
    </row>
    <row r="147" spans="1:86" s="40" customFormat="1" ht="38.25" x14ac:dyDescent="0.2">
      <c r="A147" s="103">
        <v>138</v>
      </c>
      <c r="B147" s="202" t="s">
        <v>245</v>
      </c>
      <c r="C147" s="121" t="s">
        <v>244</v>
      </c>
      <c r="D147" s="146">
        <v>1</v>
      </c>
      <c r="E147" s="25">
        <v>57500</v>
      </c>
      <c r="F147" s="129">
        <f>'PRECIOS UNITARIOS'!E147</f>
        <v>0</v>
      </c>
      <c r="G147" s="251">
        <f>'EV TECNICA'!I147</f>
        <v>0</v>
      </c>
      <c r="H147" s="252" t="str">
        <f>+IF(F147=0,"NO OFERTADO",IF(G147="NO CUMPLE", NO HABILITA,IF(F147&lt;=($E147*(1+$D$4)),"HABILITA","NO HABILITA")))</f>
        <v>NO OFERTADO</v>
      </c>
      <c r="I147" s="129">
        <f>'PRECIOS UNITARIOS'!F147</f>
        <v>0</v>
      </c>
      <c r="J147" s="251">
        <f>'EV TECNICA'!K147</f>
        <v>0</v>
      </c>
      <c r="K147" s="252" t="str">
        <f>+IF(I147=0,"NO OFERTADO",IF(J147="NO CUMPLE", NO HABILITA,IF(I147&lt;=($E147*(1+$D$4)),"HABILITA","NO HABILITA")))</f>
        <v>NO OFERTADO</v>
      </c>
      <c r="L147" s="129">
        <f>'PRECIOS UNITARIOS'!G147</f>
        <v>0</v>
      </c>
      <c r="M147" s="251">
        <f>'EV TECNICA'!M147</f>
        <v>0</v>
      </c>
      <c r="N147" s="252" t="str">
        <f>+IF(L147=0,"NO OFERTADO",IF(M147="NO CUMPLE", NO HABILITA,IF(L147&lt;=($E147*(1+$D$4)),"HABILITA","NO HABILITA")))</f>
        <v>NO OFERTADO</v>
      </c>
      <c r="O147" s="129">
        <f>'PRECIOS UNITARIOS'!H147</f>
        <v>0</v>
      </c>
      <c r="P147" s="251">
        <f>'EV TECNICA'!O147</f>
        <v>0</v>
      </c>
      <c r="Q147" s="252" t="str">
        <f>+IF(O147=0,"NO OFERTADO",IF(P147="NO CUMPLE", NO HABILITA,IF(O147&lt;=($E147*(1+$D$4)),"HABILITA","NO HABILITA")))</f>
        <v>NO OFERTADO</v>
      </c>
      <c r="R147" s="129">
        <f>'PRECIOS UNITARIOS'!I147</f>
        <v>0</v>
      </c>
      <c r="S147" s="251">
        <f>'EV TECNICA'!Q147</f>
        <v>0</v>
      </c>
      <c r="T147" s="252" t="str">
        <f>+IF(R147=0,"NO OFERTADO",IF(S147="NO CUMPLE", NO HABILITA,IF(R147&lt;=($E147*(1+$D$4)),"HABILITA","NO HABILITA")))</f>
        <v>NO OFERTADO</v>
      </c>
      <c r="U147" s="129">
        <f>'PRECIOS UNITARIOS'!J147</f>
        <v>0</v>
      </c>
      <c r="V147" s="251">
        <f>'EV TECNICA'!S147</f>
        <v>0</v>
      </c>
      <c r="W147" s="252" t="str">
        <f>+IF(U147=0,"NO OFERTADO",IF(V147="NO CUMPLE", NO HABILITA,IF(U147&lt;=($E147*(1+$D$4)),"HABILITA","NO HABILITA")))</f>
        <v>NO OFERTADO</v>
      </c>
      <c r="X147" s="129">
        <f>'PRECIOS UNITARIOS'!K147</f>
        <v>0</v>
      </c>
      <c r="Y147" s="251">
        <f>'EV TECNICA'!U147</f>
        <v>0</v>
      </c>
      <c r="Z147" s="252" t="str">
        <f>+IF(X147=0,"NO OFERTADO",IF(Y147="NO CUMPLE", NO HABILITA,IF(X147&lt;=($E147*(1+$D$4)),"HABILITA","NO HABILITA")))</f>
        <v>NO OFERTADO</v>
      </c>
      <c r="AA147" s="129">
        <f>'PRECIOS UNITARIOS'!L147</f>
        <v>0</v>
      </c>
      <c r="AB147" s="251">
        <f>'EV TECNICA'!W147</f>
        <v>0</v>
      </c>
      <c r="AC147" s="252" t="str">
        <f>+IF(AA147=0,"NO OFERTADO",IF(AB147="NO CUMPLE", NO HABILITA,IF(AA147&lt;=($E147*(1+$D$4)),"HABILITA","NO HABILITA")))</f>
        <v>NO OFERTADO</v>
      </c>
      <c r="AD147" s="129">
        <f>'PRECIOS UNITARIOS'!M147</f>
        <v>0</v>
      </c>
      <c r="AE147" s="251">
        <f>'EV TECNICA'!Y147</f>
        <v>0</v>
      </c>
      <c r="AF147" s="252" t="str">
        <f>+IF(AD147=0,"NO OFERTADO",IF(AE147="NO CUMPLE", NO HABILITA,IF(AD147&lt;=($E147*(1+$D$4)),"HABILITA","NO HABILITA")))</f>
        <v>NO OFERTADO</v>
      </c>
      <c r="AG147" s="129">
        <f>'PRECIOS UNITARIOS'!N147</f>
        <v>0</v>
      </c>
      <c r="AH147" s="251">
        <f>'EV TECNICA'!AA147</f>
        <v>0</v>
      </c>
      <c r="AI147" s="252" t="str">
        <f>+IF(AG147=0,"NO OFERTADO",IF(AH147="NO CUMPLE", NO HABILITA,IF(AG147&lt;=($E147*(1+$D$4)),"HABILITA","NO HABILITA")))</f>
        <v>NO OFERTADO</v>
      </c>
      <c r="AJ147" s="129">
        <f>'PRECIOS UNITARIOS'!O147</f>
        <v>0</v>
      </c>
      <c r="AK147" s="251">
        <f>'EV TECNICA'!AC147</f>
        <v>0</v>
      </c>
      <c r="AL147" s="252" t="str">
        <f>+IF(AJ147=0,"NO OFERTADO",IF(AK147="NO CUMPLE", NO HABILITA,IF(AJ147&lt;=($E147*(1+$D$4)),"HABILITA","NO HABILITA")))</f>
        <v>NO OFERTADO</v>
      </c>
      <c r="AM147" s="129">
        <f>'PRECIOS UNITARIOS'!P147</f>
        <v>50000</v>
      </c>
      <c r="AN147" s="251" t="str">
        <f>'EV TECNICA'!AE147</f>
        <v>CUMPLE</v>
      </c>
      <c r="AO147" s="252" t="str">
        <f>+IF(AM147=0,"NO OFERTADO",IF(AN147="NO CUMPLE", NO HABILITA,IF(AM147&lt;=($E147*(1+$D$4)),"HABILITA","NO HABILITA")))</f>
        <v>HABILITA</v>
      </c>
      <c r="AP147" s="129">
        <f>'PRECIOS UNITARIOS'!Q147</f>
        <v>0</v>
      </c>
      <c r="AQ147" s="251">
        <f>'EV TECNICA'!AG147</f>
        <v>0</v>
      </c>
      <c r="AR147" s="252" t="str">
        <f>+IF(AP147=0,"NO OFERTADO",IF(AQ147="NO CUMPLE", NO HABILITA,IF(AP147&lt;=($E147*(1+$D$4)),"HABILITA","NO HABILITA")))</f>
        <v>NO OFERTADO</v>
      </c>
      <c r="AS147" s="129">
        <f>'PRECIOS UNITARIOS'!R147</f>
        <v>0</v>
      </c>
      <c r="AT147" s="251">
        <f>'EV TECNICA'!AI147</f>
        <v>0</v>
      </c>
      <c r="AU147" s="252" t="str">
        <f>+IF(AS147=0,"NO OFERTADO",IF(AT147="NO CUMPLE", NO HABILITA,IF(AS147&lt;=($E147*(1+$D$4)),"HABILITA","NO HABILITA")))</f>
        <v>NO OFERTADO</v>
      </c>
      <c r="AV147" s="129">
        <f>'PRECIOS UNITARIOS'!S147</f>
        <v>0</v>
      </c>
      <c r="AW147" s="251">
        <f>'EV TECNICA'!AK147</f>
        <v>0</v>
      </c>
      <c r="AX147" s="252" t="str">
        <f>+IF(AV147=0,"NO OFERTADO",IF(AW147="NO CUMPLE", NO HABILITA,IF(AV147&lt;=($E147*(1+$D$4)),"HABILITA","NO HABILITA")))</f>
        <v>NO OFERTADO</v>
      </c>
      <c r="AY147" s="129">
        <f>'PRECIOS UNITARIOS'!T147</f>
        <v>0</v>
      </c>
      <c r="AZ147" s="251">
        <f>'EV TECNICA'!AM147</f>
        <v>0</v>
      </c>
      <c r="BA147" s="252" t="str">
        <f>+IF(AY147=0,"NO OFERTADO",IF(AZ147="NO CUMPLE", NO HABILITA,IF(AY147&lt;=($E147*(1+$D$4)),"HABILITA","NO HABILITA")))</f>
        <v>NO OFERTADO</v>
      </c>
      <c r="BB147" s="129">
        <f>'PRECIOS UNITARIOS'!U147</f>
        <v>0</v>
      </c>
      <c r="BC147" s="251">
        <f>'EV TECNICA'!AO147</f>
        <v>0</v>
      </c>
      <c r="BD147" s="252" t="str">
        <f>+IF(BB147=0,"NO OFERTADO",IF(BC147="NO CUMPLE", NO HABILITA,IF(BB147&lt;=($E147*(1+$D$4)),"HABILITA","NO HABILITA")))</f>
        <v>NO OFERTADO</v>
      </c>
      <c r="BE147" s="129">
        <f>'PRECIOS UNITARIOS'!V147</f>
        <v>0</v>
      </c>
      <c r="BF147" s="251">
        <f>'EV TECNICA'!AQ147</f>
        <v>0</v>
      </c>
      <c r="BG147" s="252" t="str">
        <f>+IF(BE147=0,"NO OFERTADO",IF(BF147="NO CUMPLE", NO HABILITA,IF(BE147&lt;=($E147*(1+$D$4)),"HABILITA","NO HABILITA")))</f>
        <v>NO OFERTADO</v>
      </c>
      <c r="BH147" s="129">
        <f>'PRECIOS UNITARIOS'!W147</f>
        <v>0</v>
      </c>
      <c r="BI147" s="251">
        <f>'EV TECNICA'!AS147</f>
        <v>0</v>
      </c>
      <c r="BJ147" s="252" t="str">
        <f>+IF(BH147=0,"NO OFERTADO",IF(BI147="NO CUMPLE", NO HABILITA,IF(BH147&lt;=($E147*(1+$D$4)),"HABILITA","NO HABILITA")))</f>
        <v>NO OFERTADO</v>
      </c>
      <c r="BK147" s="129">
        <f>'PRECIOS UNITARIOS'!X147</f>
        <v>0</v>
      </c>
      <c r="BL147" s="251">
        <f>'EV TECNICA'!AU147</f>
        <v>0</v>
      </c>
      <c r="BM147" s="252" t="str">
        <f>+IF(BK147=0,"NO OFERTADO",IF(BL147="NO CUMPLE", NO HABILITA,IF(BK147&lt;=($E147*(1+$D$4)),"HABILITA","NO HABILITA")))</f>
        <v>NO OFERTADO</v>
      </c>
      <c r="BN147" s="129">
        <f>'PRECIOS UNITARIOS'!Y147</f>
        <v>0</v>
      </c>
      <c r="BO147" s="251">
        <f>'EV TECNICA'!AW147</f>
        <v>0</v>
      </c>
      <c r="BP147" s="252" t="str">
        <f>+IF(BN147=0,"NO OFERTADO",IF(BO147="NO CUMPLE", NO HABILITA,IF(BN147&lt;=($E147*(1+$D$4)),"HABILITA","NO HABILITA")))</f>
        <v>NO OFERTADO</v>
      </c>
      <c r="BQ147" s="129">
        <f>'PRECIOS UNITARIOS'!Z147</f>
        <v>0</v>
      </c>
      <c r="BR147" s="251">
        <f>'EV TECNICA'!AY147</f>
        <v>0</v>
      </c>
      <c r="BS147" s="252" t="str">
        <f>+IF(BQ147=0,"NO OFERTADO",IF(BR147="NO CUMPLE", NO HABILITA,IF(BQ147&lt;=($E147*(1+$D$4)),"HABILITA","NO HABILITA")))</f>
        <v>NO OFERTADO</v>
      </c>
      <c r="BT147" s="129">
        <f>'PRECIOS UNITARIOS'!AA147</f>
        <v>0</v>
      </c>
      <c r="BU147" s="251">
        <f>'EV TECNICA'!BA147</f>
        <v>0</v>
      </c>
      <c r="BV147" s="252" t="str">
        <f>+IF(BT147=0,"NO OFERTADO",IF(BU147="NO CUMPLE", NO HABILITA,IF(BT147&lt;=($E147*(1+$D$4)),"HABILITA","NO HABILITA")))</f>
        <v>NO OFERTADO</v>
      </c>
      <c r="BW147" s="129">
        <f>'PRECIOS UNITARIOS'!AB147</f>
        <v>0</v>
      </c>
      <c r="BX147" s="251">
        <f>'EV TECNICA'!BC147</f>
        <v>0</v>
      </c>
      <c r="BY147" s="252" t="str">
        <f>+IF(BW147=0,"NO OFERTADO",IF(BX147="NO CUMPLE", NO HABILITA,IF(BW147&lt;=($E147*(1+$D$4)),"HABILITA","NO HABILITA")))</f>
        <v>NO OFERTADO</v>
      </c>
      <c r="BZ147" s="129">
        <f>'PRECIOS UNITARIOS'!AC147</f>
        <v>0</v>
      </c>
      <c r="CA147" s="251">
        <f>'EV TECNICA'!BE147</f>
        <v>0</v>
      </c>
      <c r="CB147" s="252" t="str">
        <f>+IF(BZ147=0,"NO OFERTADO",IF(CA147="NO CUMPLE", NO HABILITA,IF(BZ147&lt;=($E147*(1+$D$4)),"HABILITA","NO HABILITA")))</f>
        <v>NO OFERTADO</v>
      </c>
      <c r="CC147" s="129">
        <f>'PRECIOS UNITARIOS'!AD147</f>
        <v>0</v>
      </c>
      <c r="CD147" s="251">
        <f>'EV TECNICA'!BG147</f>
        <v>0</v>
      </c>
      <c r="CE147" s="252" t="str">
        <f>+IF(CC147=0,"NO OFERTADO",IF(CD147="NO CUMPLE", NO HABILITA,IF(CC147&lt;=($E147*(1+$D$4)),"HABILITA","NO HABILITA")))</f>
        <v>NO OFERTADO</v>
      </c>
      <c r="CF147" s="129">
        <f>'PRECIOS UNITARIOS'!AE147</f>
        <v>57000</v>
      </c>
      <c r="CG147" s="251" t="str">
        <f>'EV TECNICA'!BI147</f>
        <v xml:space="preserve">CUMPLE </v>
      </c>
      <c r="CH147" s="252" t="str">
        <f>+IF(CF147=0,"NO OFERTADO",IF(CG147="NO CUMPLE", NO HABILITA,IF(CF147&lt;=($E147*(1+$D$4)),"HABILITA","NO HABILITA")))</f>
        <v>HABILITA</v>
      </c>
    </row>
    <row r="148" spans="1:86" s="40" customFormat="1" ht="25.5" x14ac:dyDescent="0.2">
      <c r="A148" s="103">
        <v>139</v>
      </c>
      <c r="B148" s="202" t="s">
        <v>246</v>
      </c>
      <c r="C148" s="121" t="s">
        <v>244</v>
      </c>
      <c r="D148" s="146">
        <v>1</v>
      </c>
      <c r="E148" s="25">
        <v>236670</v>
      </c>
      <c r="F148" s="129">
        <f>'PRECIOS UNITARIOS'!E148</f>
        <v>0</v>
      </c>
      <c r="G148" s="251">
        <f>'EV TECNICA'!I148</f>
        <v>0</v>
      </c>
      <c r="H148" s="252" t="str">
        <f>+IF(F148=0,"NO OFERTADO",IF(G148="NO CUMPLE", NO HABILITA,IF(F148&lt;=($E148*(1+$D$4)),"HABILITA","NO HABILITA")))</f>
        <v>NO OFERTADO</v>
      </c>
      <c r="I148" s="129">
        <f>'PRECIOS UNITARIOS'!F148</f>
        <v>0</v>
      </c>
      <c r="J148" s="251">
        <f>'EV TECNICA'!K148</f>
        <v>0</v>
      </c>
      <c r="K148" s="252" t="str">
        <f>+IF(I148=0,"NO OFERTADO",IF(J148="NO CUMPLE", NO HABILITA,IF(I148&lt;=($E148*(1+$D$4)),"HABILITA","NO HABILITA")))</f>
        <v>NO OFERTADO</v>
      </c>
      <c r="L148" s="129">
        <f>'PRECIOS UNITARIOS'!G148</f>
        <v>0</v>
      </c>
      <c r="M148" s="251">
        <f>'EV TECNICA'!M148</f>
        <v>0</v>
      </c>
      <c r="N148" s="252" t="str">
        <f>+IF(L148=0,"NO OFERTADO",IF(M148="NO CUMPLE", NO HABILITA,IF(L148&lt;=($E148*(1+$D$4)),"HABILITA","NO HABILITA")))</f>
        <v>NO OFERTADO</v>
      </c>
      <c r="O148" s="129">
        <f>'PRECIOS UNITARIOS'!H148</f>
        <v>0</v>
      </c>
      <c r="P148" s="251">
        <f>'EV TECNICA'!O148</f>
        <v>0</v>
      </c>
      <c r="Q148" s="252" t="str">
        <f>+IF(O148=0,"NO OFERTADO",IF(P148="NO CUMPLE", NO HABILITA,IF(O148&lt;=($E148*(1+$D$4)),"HABILITA","NO HABILITA")))</f>
        <v>NO OFERTADO</v>
      </c>
      <c r="R148" s="129">
        <f>'PRECIOS UNITARIOS'!I148</f>
        <v>0</v>
      </c>
      <c r="S148" s="251">
        <f>'EV TECNICA'!Q148</f>
        <v>0</v>
      </c>
      <c r="T148" s="252" t="str">
        <f>+IF(R148=0,"NO OFERTADO",IF(S148="NO CUMPLE", NO HABILITA,IF(R148&lt;=($E148*(1+$D$4)),"HABILITA","NO HABILITA")))</f>
        <v>NO OFERTADO</v>
      </c>
      <c r="U148" s="129">
        <f>'PRECIOS UNITARIOS'!J148</f>
        <v>0</v>
      </c>
      <c r="V148" s="251">
        <f>'EV TECNICA'!S148</f>
        <v>0</v>
      </c>
      <c r="W148" s="252" t="str">
        <f>+IF(U148=0,"NO OFERTADO",IF(V148="NO CUMPLE", NO HABILITA,IF(U148&lt;=($E148*(1+$D$4)),"HABILITA","NO HABILITA")))</f>
        <v>NO OFERTADO</v>
      </c>
      <c r="X148" s="129">
        <f>'PRECIOS UNITARIOS'!K148</f>
        <v>0</v>
      </c>
      <c r="Y148" s="251">
        <f>'EV TECNICA'!U148</f>
        <v>0</v>
      </c>
      <c r="Z148" s="252" t="str">
        <f>+IF(X148=0,"NO OFERTADO",IF(Y148="NO CUMPLE", NO HABILITA,IF(X148&lt;=($E148*(1+$D$4)),"HABILITA","NO HABILITA")))</f>
        <v>NO OFERTADO</v>
      </c>
      <c r="AA148" s="129">
        <f>'PRECIOS UNITARIOS'!L148</f>
        <v>0</v>
      </c>
      <c r="AB148" s="251" t="str">
        <f>'EV TECNICA'!W148</f>
        <v>NO CUMPLE</v>
      </c>
      <c r="AC148" s="252" t="s">
        <v>606</v>
      </c>
      <c r="AD148" s="129">
        <f>'PRECIOS UNITARIOS'!M148</f>
        <v>0</v>
      </c>
      <c r="AE148" s="251">
        <f>'EV TECNICA'!Y148</f>
        <v>0</v>
      </c>
      <c r="AF148" s="252" t="str">
        <f>+IF(AD148=0,"NO OFERTADO",IF(AE148="NO CUMPLE", NO HABILITA,IF(AD148&lt;=($E148*(1+$D$4)),"HABILITA","NO HABILITA")))</f>
        <v>NO OFERTADO</v>
      </c>
      <c r="AG148" s="129">
        <f>'PRECIOS UNITARIOS'!N148</f>
        <v>0</v>
      </c>
      <c r="AH148" s="251">
        <f>'EV TECNICA'!AA148</f>
        <v>0</v>
      </c>
      <c r="AI148" s="252" t="str">
        <f>+IF(AG148=0,"NO OFERTADO",IF(AH148="NO CUMPLE", NO HABILITA,IF(AG148&lt;=($E148*(1+$D$4)),"HABILITA","NO HABILITA")))</f>
        <v>NO OFERTADO</v>
      </c>
      <c r="AJ148" s="129">
        <f>'PRECIOS UNITARIOS'!O148</f>
        <v>0</v>
      </c>
      <c r="AK148" s="251">
        <f>'EV TECNICA'!AC148</f>
        <v>0</v>
      </c>
      <c r="AL148" s="252" t="str">
        <f>+IF(AJ148=0,"NO OFERTADO",IF(AK148="NO CUMPLE", NO HABILITA,IF(AJ148&lt;=($E148*(1+$D$4)),"HABILITA","NO HABILITA")))</f>
        <v>NO OFERTADO</v>
      </c>
      <c r="AM148" s="129">
        <f>'PRECIOS UNITARIOS'!P148</f>
        <v>205800</v>
      </c>
      <c r="AN148" s="251" t="str">
        <f>'EV TECNICA'!AE148</f>
        <v>CUMPLE</v>
      </c>
      <c r="AO148" s="252" t="str">
        <f>+IF(AM148=0,"NO OFERTADO",IF(AN148="NO CUMPLE", NO HABILITA,IF(AM148&lt;=($E148*(1+$D$4)),"HABILITA","NO HABILITA")))</f>
        <v>HABILITA</v>
      </c>
      <c r="AP148" s="129">
        <f>'PRECIOS UNITARIOS'!Q148</f>
        <v>0</v>
      </c>
      <c r="AQ148" s="251">
        <f>'EV TECNICA'!AG148</f>
        <v>0</v>
      </c>
      <c r="AR148" s="252" t="str">
        <f>+IF(AP148=0,"NO OFERTADO",IF(AQ148="NO CUMPLE", NO HABILITA,IF(AP148&lt;=($E148*(1+$D$4)),"HABILITA","NO HABILITA")))</f>
        <v>NO OFERTADO</v>
      </c>
      <c r="AS148" s="129">
        <f>'PRECIOS UNITARIOS'!R148</f>
        <v>0</v>
      </c>
      <c r="AT148" s="251">
        <f>'EV TECNICA'!AI148</f>
        <v>0</v>
      </c>
      <c r="AU148" s="252" t="str">
        <f>+IF(AS148=0,"NO OFERTADO",IF(AT148="NO CUMPLE", NO HABILITA,IF(AS148&lt;=($E148*(1+$D$4)),"HABILITA","NO HABILITA")))</f>
        <v>NO OFERTADO</v>
      </c>
      <c r="AV148" s="129">
        <f>'PRECIOS UNITARIOS'!S148</f>
        <v>0</v>
      </c>
      <c r="AW148" s="251">
        <f>'EV TECNICA'!AK148</f>
        <v>0</v>
      </c>
      <c r="AX148" s="252" t="str">
        <f>+IF(AV148=0,"NO OFERTADO",IF(AW148="NO CUMPLE", NO HABILITA,IF(AV148&lt;=($E148*(1+$D$4)),"HABILITA","NO HABILITA")))</f>
        <v>NO OFERTADO</v>
      </c>
      <c r="AY148" s="129">
        <f>'PRECIOS UNITARIOS'!T148</f>
        <v>0</v>
      </c>
      <c r="AZ148" s="251">
        <f>'EV TECNICA'!AM148</f>
        <v>0</v>
      </c>
      <c r="BA148" s="252" t="str">
        <f>+IF(AY148=0,"NO OFERTADO",IF(AZ148="NO CUMPLE", NO HABILITA,IF(AY148&lt;=($E148*(1+$D$4)),"HABILITA","NO HABILITA")))</f>
        <v>NO OFERTADO</v>
      </c>
      <c r="BB148" s="129">
        <f>'PRECIOS UNITARIOS'!U148</f>
        <v>0</v>
      </c>
      <c r="BC148" s="251">
        <f>'EV TECNICA'!AO148</f>
        <v>0</v>
      </c>
      <c r="BD148" s="252" t="str">
        <f>+IF(BB148=0,"NO OFERTADO",IF(BC148="NO CUMPLE", NO HABILITA,IF(BB148&lt;=($E148*(1+$D$4)),"HABILITA","NO HABILITA")))</f>
        <v>NO OFERTADO</v>
      </c>
      <c r="BE148" s="129">
        <f>'PRECIOS UNITARIOS'!V148</f>
        <v>0</v>
      </c>
      <c r="BF148" s="251">
        <f>'EV TECNICA'!AQ148</f>
        <v>0</v>
      </c>
      <c r="BG148" s="252" t="str">
        <f>+IF(BE148=0,"NO OFERTADO",IF(BF148="NO CUMPLE", NO HABILITA,IF(BE148&lt;=($E148*(1+$D$4)),"HABILITA","NO HABILITA")))</f>
        <v>NO OFERTADO</v>
      </c>
      <c r="BH148" s="129">
        <f>'PRECIOS UNITARIOS'!W148</f>
        <v>0</v>
      </c>
      <c r="BI148" s="251">
        <f>'EV TECNICA'!AS148</f>
        <v>0</v>
      </c>
      <c r="BJ148" s="252" t="str">
        <f>+IF(BH148=0,"NO OFERTADO",IF(BI148="NO CUMPLE", NO HABILITA,IF(BH148&lt;=($E148*(1+$D$4)),"HABILITA","NO HABILITA")))</f>
        <v>NO OFERTADO</v>
      </c>
      <c r="BK148" s="129">
        <f>'PRECIOS UNITARIOS'!X148</f>
        <v>0</v>
      </c>
      <c r="BL148" s="251">
        <f>'EV TECNICA'!AU148</f>
        <v>0</v>
      </c>
      <c r="BM148" s="252" t="str">
        <f>+IF(BK148=0,"NO OFERTADO",IF(BL148="NO CUMPLE", NO HABILITA,IF(BK148&lt;=($E148*(1+$D$4)),"HABILITA","NO HABILITA")))</f>
        <v>NO OFERTADO</v>
      </c>
      <c r="BN148" s="129">
        <f>'PRECIOS UNITARIOS'!Y148</f>
        <v>0</v>
      </c>
      <c r="BO148" s="251">
        <f>'EV TECNICA'!AW148</f>
        <v>0</v>
      </c>
      <c r="BP148" s="252" t="str">
        <f>+IF(BN148=0,"NO OFERTADO",IF(BO148="NO CUMPLE", NO HABILITA,IF(BN148&lt;=($E148*(1+$D$4)),"HABILITA","NO HABILITA")))</f>
        <v>NO OFERTADO</v>
      </c>
      <c r="BQ148" s="129">
        <f>'PRECIOS UNITARIOS'!Z148</f>
        <v>0</v>
      </c>
      <c r="BR148" s="251">
        <f>'EV TECNICA'!AY148</f>
        <v>0</v>
      </c>
      <c r="BS148" s="252" t="str">
        <f>+IF(BQ148=0,"NO OFERTADO",IF(BR148="NO CUMPLE", NO HABILITA,IF(BQ148&lt;=($E148*(1+$D$4)),"HABILITA","NO HABILITA")))</f>
        <v>NO OFERTADO</v>
      </c>
      <c r="BT148" s="129">
        <f>'PRECIOS UNITARIOS'!AA148</f>
        <v>0</v>
      </c>
      <c r="BU148" s="251">
        <f>'EV TECNICA'!BA148</f>
        <v>0</v>
      </c>
      <c r="BV148" s="252" t="str">
        <f>+IF(BT148=0,"NO OFERTADO",IF(BU148="NO CUMPLE", NO HABILITA,IF(BT148&lt;=($E148*(1+$D$4)),"HABILITA","NO HABILITA")))</f>
        <v>NO OFERTADO</v>
      </c>
      <c r="BW148" s="129">
        <f>'PRECIOS UNITARIOS'!AB148</f>
        <v>0</v>
      </c>
      <c r="BX148" s="251">
        <f>'EV TECNICA'!BC148</f>
        <v>0</v>
      </c>
      <c r="BY148" s="252" t="str">
        <f>+IF(BW148=0,"NO OFERTADO",IF(BX148="NO CUMPLE", NO HABILITA,IF(BW148&lt;=($E148*(1+$D$4)),"HABILITA","NO HABILITA")))</f>
        <v>NO OFERTADO</v>
      </c>
      <c r="BZ148" s="129">
        <f>'PRECIOS UNITARIOS'!AC148</f>
        <v>0</v>
      </c>
      <c r="CA148" s="251">
        <f>'EV TECNICA'!BE148</f>
        <v>0</v>
      </c>
      <c r="CB148" s="252" t="str">
        <f>+IF(BZ148=0,"NO OFERTADO",IF(CA148="NO CUMPLE", NO HABILITA,IF(BZ148&lt;=($E148*(1+$D$4)),"HABILITA","NO HABILITA")))</f>
        <v>NO OFERTADO</v>
      </c>
      <c r="CC148" s="129">
        <f>'PRECIOS UNITARIOS'!AD148</f>
        <v>0</v>
      </c>
      <c r="CD148" s="251">
        <f>'EV TECNICA'!BG148</f>
        <v>0</v>
      </c>
      <c r="CE148" s="252" t="str">
        <f>+IF(CC148=0,"NO OFERTADO",IF(CD148="NO CUMPLE", NO HABILITA,IF(CC148&lt;=($E148*(1+$D$4)),"HABILITA","NO HABILITA")))</f>
        <v>NO OFERTADO</v>
      </c>
      <c r="CF148" s="129">
        <f>'PRECIOS UNITARIOS'!AE148</f>
        <v>235500</v>
      </c>
      <c r="CG148" s="251" t="str">
        <f>'EV TECNICA'!BI148</f>
        <v xml:space="preserve">CUMPLE </v>
      </c>
      <c r="CH148" s="252" t="str">
        <f>+IF(CF148=0,"NO OFERTADO",IF(CG148="NO CUMPLE", NO HABILITA,IF(CF148&lt;=($E148*(1+$D$4)),"HABILITA","NO HABILITA")))</f>
        <v>HABILITA</v>
      </c>
    </row>
    <row r="149" spans="1:86" s="40" customFormat="1" ht="25.5" x14ac:dyDescent="0.2">
      <c r="A149" s="103">
        <v>140</v>
      </c>
      <c r="B149" s="202" t="s">
        <v>247</v>
      </c>
      <c r="C149" s="121" t="s">
        <v>244</v>
      </c>
      <c r="D149" s="146">
        <v>1</v>
      </c>
      <c r="E149" s="25">
        <v>97747.368421052641</v>
      </c>
      <c r="F149" s="129">
        <f>'PRECIOS UNITARIOS'!E149</f>
        <v>0</v>
      </c>
      <c r="G149" s="251">
        <f>'EV TECNICA'!I149</f>
        <v>0</v>
      </c>
      <c r="H149" s="252" t="str">
        <f>+IF(F149=0,"NO OFERTADO",IF(G149="NO CUMPLE", NO HABILITA,IF(F149&lt;=($E149*(1+$D$4)),"HABILITA","NO HABILITA")))</f>
        <v>NO OFERTADO</v>
      </c>
      <c r="I149" s="129">
        <f>'PRECIOS UNITARIOS'!F149</f>
        <v>0</v>
      </c>
      <c r="J149" s="251">
        <f>'EV TECNICA'!K149</f>
        <v>0</v>
      </c>
      <c r="K149" s="252" t="str">
        <f>+IF(I149=0,"NO OFERTADO",IF(J149="NO CUMPLE", NO HABILITA,IF(I149&lt;=($E149*(1+$D$4)),"HABILITA","NO HABILITA")))</f>
        <v>NO OFERTADO</v>
      </c>
      <c r="L149" s="129">
        <f>'PRECIOS UNITARIOS'!G149</f>
        <v>0</v>
      </c>
      <c r="M149" s="251">
        <f>'EV TECNICA'!M149</f>
        <v>0</v>
      </c>
      <c r="N149" s="252" t="str">
        <f>+IF(L149=0,"NO OFERTADO",IF(M149="NO CUMPLE", NO HABILITA,IF(L149&lt;=($E149*(1+$D$4)),"HABILITA","NO HABILITA")))</f>
        <v>NO OFERTADO</v>
      </c>
      <c r="O149" s="129">
        <f>'PRECIOS UNITARIOS'!H149</f>
        <v>0</v>
      </c>
      <c r="P149" s="251">
        <f>'EV TECNICA'!O149</f>
        <v>0</v>
      </c>
      <c r="Q149" s="252" t="str">
        <f>+IF(O149=0,"NO OFERTADO",IF(P149="NO CUMPLE", NO HABILITA,IF(O149&lt;=($E149*(1+$D$4)),"HABILITA","NO HABILITA")))</f>
        <v>NO OFERTADO</v>
      </c>
      <c r="R149" s="129">
        <f>'PRECIOS UNITARIOS'!I149</f>
        <v>0</v>
      </c>
      <c r="S149" s="251">
        <f>'EV TECNICA'!Q149</f>
        <v>0</v>
      </c>
      <c r="T149" s="252" t="str">
        <f>+IF(R149=0,"NO OFERTADO",IF(S149="NO CUMPLE", NO HABILITA,IF(R149&lt;=($E149*(1+$D$4)),"HABILITA","NO HABILITA")))</f>
        <v>NO OFERTADO</v>
      </c>
      <c r="U149" s="129">
        <f>'PRECIOS UNITARIOS'!J149</f>
        <v>0</v>
      </c>
      <c r="V149" s="251">
        <f>'EV TECNICA'!S149</f>
        <v>0</v>
      </c>
      <c r="W149" s="252" t="str">
        <f>+IF(U149=0,"NO OFERTADO",IF(V149="NO CUMPLE", NO HABILITA,IF(U149&lt;=($E149*(1+$D$4)),"HABILITA","NO HABILITA")))</f>
        <v>NO OFERTADO</v>
      </c>
      <c r="X149" s="129">
        <f>'PRECIOS UNITARIOS'!K149</f>
        <v>0</v>
      </c>
      <c r="Y149" s="251">
        <f>'EV TECNICA'!U149</f>
        <v>0</v>
      </c>
      <c r="Z149" s="252" t="str">
        <f>+IF(X149=0,"NO OFERTADO",IF(Y149="NO CUMPLE", NO HABILITA,IF(X149&lt;=($E149*(1+$D$4)),"HABILITA","NO HABILITA")))</f>
        <v>NO OFERTADO</v>
      </c>
      <c r="AA149" s="129">
        <f>'PRECIOS UNITARIOS'!L149</f>
        <v>0</v>
      </c>
      <c r="AB149" s="251" t="str">
        <f>'EV TECNICA'!W149</f>
        <v>NO CUMPLE</v>
      </c>
      <c r="AC149" s="252" t="s">
        <v>606</v>
      </c>
      <c r="AD149" s="129">
        <f>'PRECIOS UNITARIOS'!M149</f>
        <v>0</v>
      </c>
      <c r="AE149" s="251">
        <f>'EV TECNICA'!Y149</f>
        <v>0</v>
      </c>
      <c r="AF149" s="252" t="str">
        <f>+IF(AD149=0,"NO OFERTADO",IF(AE149="NO CUMPLE", NO HABILITA,IF(AD149&lt;=($E149*(1+$D$4)),"HABILITA","NO HABILITA")))</f>
        <v>NO OFERTADO</v>
      </c>
      <c r="AG149" s="129">
        <f>'PRECIOS UNITARIOS'!N149</f>
        <v>0</v>
      </c>
      <c r="AH149" s="251">
        <f>'EV TECNICA'!AA149</f>
        <v>0</v>
      </c>
      <c r="AI149" s="252" t="str">
        <f>+IF(AG149=0,"NO OFERTADO",IF(AH149="NO CUMPLE", NO HABILITA,IF(AG149&lt;=($E149*(1+$D$4)),"HABILITA","NO HABILITA")))</f>
        <v>NO OFERTADO</v>
      </c>
      <c r="AJ149" s="129">
        <f>'PRECIOS UNITARIOS'!O149</f>
        <v>0</v>
      </c>
      <c r="AK149" s="251">
        <f>'EV TECNICA'!AC149</f>
        <v>0</v>
      </c>
      <c r="AL149" s="252" t="str">
        <f>+IF(AJ149=0,"NO OFERTADO",IF(AK149="NO CUMPLE", NO HABILITA,IF(AJ149&lt;=($E149*(1+$D$4)),"HABILITA","NO HABILITA")))</f>
        <v>NO OFERTADO</v>
      </c>
      <c r="AM149" s="129">
        <f>'PRECIOS UNITARIOS'!P149</f>
        <v>89000</v>
      </c>
      <c r="AN149" s="251" t="str">
        <f>'EV TECNICA'!AE149</f>
        <v>CUMPLE</v>
      </c>
      <c r="AO149" s="252" t="str">
        <f>+IF(AM149=0,"NO OFERTADO",IF(AN149="NO CUMPLE", NO HABILITA,IF(AM149&lt;=($E149*(1+$D$4)),"HABILITA","NO HABILITA")))</f>
        <v>HABILITA</v>
      </c>
      <c r="AP149" s="129">
        <f>'PRECIOS UNITARIOS'!Q149</f>
        <v>0</v>
      </c>
      <c r="AQ149" s="251">
        <f>'EV TECNICA'!AG149</f>
        <v>0</v>
      </c>
      <c r="AR149" s="252" t="str">
        <f>+IF(AP149=0,"NO OFERTADO",IF(AQ149="NO CUMPLE", NO HABILITA,IF(AP149&lt;=($E149*(1+$D$4)),"HABILITA","NO HABILITA")))</f>
        <v>NO OFERTADO</v>
      </c>
      <c r="AS149" s="129">
        <f>'PRECIOS UNITARIOS'!R149</f>
        <v>0</v>
      </c>
      <c r="AT149" s="251">
        <f>'EV TECNICA'!AI149</f>
        <v>0</v>
      </c>
      <c r="AU149" s="252" t="str">
        <f>+IF(AS149=0,"NO OFERTADO",IF(AT149="NO CUMPLE", NO HABILITA,IF(AS149&lt;=($E149*(1+$D$4)),"HABILITA","NO HABILITA")))</f>
        <v>NO OFERTADO</v>
      </c>
      <c r="AV149" s="129">
        <f>'PRECIOS UNITARIOS'!S149</f>
        <v>0</v>
      </c>
      <c r="AW149" s="251">
        <f>'EV TECNICA'!AK149</f>
        <v>0</v>
      </c>
      <c r="AX149" s="252" t="str">
        <f>+IF(AV149=0,"NO OFERTADO",IF(AW149="NO CUMPLE", NO HABILITA,IF(AV149&lt;=($E149*(1+$D$4)),"HABILITA","NO HABILITA")))</f>
        <v>NO OFERTADO</v>
      </c>
      <c r="AY149" s="129">
        <f>'PRECIOS UNITARIOS'!T149</f>
        <v>0</v>
      </c>
      <c r="AZ149" s="251">
        <f>'EV TECNICA'!AM149</f>
        <v>0</v>
      </c>
      <c r="BA149" s="252" t="str">
        <f>+IF(AY149=0,"NO OFERTADO",IF(AZ149="NO CUMPLE", NO HABILITA,IF(AY149&lt;=($E149*(1+$D$4)),"HABILITA","NO HABILITA")))</f>
        <v>NO OFERTADO</v>
      </c>
      <c r="BB149" s="129">
        <f>'PRECIOS UNITARIOS'!U149</f>
        <v>0</v>
      </c>
      <c r="BC149" s="251">
        <f>'EV TECNICA'!AO149</f>
        <v>0</v>
      </c>
      <c r="BD149" s="252" t="str">
        <f>+IF(BB149=0,"NO OFERTADO",IF(BC149="NO CUMPLE", NO HABILITA,IF(BB149&lt;=($E149*(1+$D$4)),"HABILITA","NO HABILITA")))</f>
        <v>NO OFERTADO</v>
      </c>
      <c r="BE149" s="129">
        <f>'PRECIOS UNITARIOS'!V149</f>
        <v>0</v>
      </c>
      <c r="BF149" s="251">
        <f>'EV TECNICA'!AQ149</f>
        <v>0</v>
      </c>
      <c r="BG149" s="252" t="str">
        <f>+IF(BE149=0,"NO OFERTADO",IF(BF149="NO CUMPLE", NO HABILITA,IF(BE149&lt;=($E149*(1+$D$4)),"HABILITA","NO HABILITA")))</f>
        <v>NO OFERTADO</v>
      </c>
      <c r="BH149" s="129">
        <f>'PRECIOS UNITARIOS'!W149</f>
        <v>0</v>
      </c>
      <c r="BI149" s="251">
        <f>'EV TECNICA'!AS149</f>
        <v>0</v>
      </c>
      <c r="BJ149" s="252" t="str">
        <f>+IF(BH149=0,"NO OFERTADO",IF(BI149="NO CUMPLE", NO HABILITA,IF(BH149&lt;=($E149*(1+$D$4)),"HABILITA","NO HABILITA")))</f>
        <v>NO OFERTADO</v>
      </c>
      <c r="BK149" s="129">
        <f>'PRECIOS UNITARIOS'!X149</f>
        <v>0</v>
      </c>
      <c r="BL149" s="251">
        <f>'EV TECNICA'!AU149</f>
        <v>0</v>
      </c>
      <c r="BM149" s="252" t="str">
        <f>+IF(BK149=0,"NO OFERTADO",IF(BL149="NO CUMPLE", NO HABILITA,IF(BK149&lt;=($E149*(1+$D$4)),"HABILITA","NO HABILITA")))</f>
        <v>NO OFERTADO</v>
      </c>
      <c r="BN149" s="129">
        <f>'PRECIOS UNITARIOS'!Y149</f>
        <v>0</v>
      </c>
      <c r="BO149" s="251">
        <f>'EV TECNICA'!AW149</f>
        <v>0</v>
      </c>
      <c r="BP149" s="252" t="str">
        <f>+IF(BN149=0,"NO OFERTADO",IF(BO149="NO CUMPLE", NO HABILITA,IF(BN149&lt;=($E149*(1+$D$4)),"HABILITA","NO HABILITA")))</f>
        <v>NO OFERTADO</v>
      </c>
      <c r="BQ149" s="129">
        <f>'PRECIOS UNITARIOS'!Z149</f>
        <v>0</v>
      </c>
      <c r="BR149" s="251">
        <f>'EV TECNICA'!AY149</f>
        <v>0</v>
      </c>
      <c r="BS149" s="252" t="str">
        <f>+IF(BQ149=0,"NO OFERTADO",IF(BR149="NO CUMPLE", NO HABILITA,IF(BQ149&lt;=($E149*(1+$D$4)),"HABILITA","NO HABILITA")))</f>
        <v>NO OFERTADO</v>
      </c>
      <c r="BT149" s="129">
        <f>'PRECIOS UNITARIOS'!AA149</f>
        <v>0</v>
      </c>
      <c r="BU149" s="251">
        <f>'EV TECNICA'!BA149</f>
        <v>0</v>
      </c>
      <c r="BV149" s="252" t="str">
        <f>+IF(BT149=0,"NO OFERTADO",IF(BU149="NO CUMPLE", NO HABILITA,IF(BT149&lt;=($E149*(1+$D$4)),"HABILITA","NO HABILITA")))</f>
        <v>NO OFERTADO</v>
      </c>
      <c r="BW149" s="129">
        <f>'PRECIOS UNITARIOS'!AB149</f>
        <v>0</v>
      </c>
      <c r="BX149" s="251">
        <f>'EV TECNICA'!BC149</f>
        <v>0</v>
      </c>
      <c r="BY149" s="252" t="str">
        <f>+IF(BW149=0,"NO OFERTADO",IF(BX149="NO CUMPLE", NO HABILITA,IF(BW149&lt;=($E149*(1+$D$4)),"HABILITA","NO HABILITA")))</f>
        <v>NO OFERTADO</v>
      </c>
      <c r="BZ149" s="129">
        <f>'PRECIOS UNITARIOS'!AC149</f>
        <v>0</v>
      </c>
      <c r="CA149" s="251">
        <f>'EV TECNICA'!BE149</f>
        <v>0</v>
      </c>
      <c r="CB149" s="252" t="str">
        <f>+IF(BZ149=0,"NO OFERTADO",IF(CA149="NO CUMPLE", NO HABILITA,IF(BZ149&lt;=($E149*(1+$D$4)),"HABILITA","NO HABILITA")))</f>
        <v>NO OFERTADO</v>
      </c>
      <c r="CC149" s="129">
        <f>'PRECIOS UNITARIOS'!AD149</f>
        <v>0</v>
      </c>
      <c r="CD149" s="251">
        <f>'EV TECNICA'!BG149</f>
        <v>0</v>
      </c>
      <c r="CE149" s="252" t="str">
        <f>+IF(CC149=0,"NO OFERTADO",IF(CD149="NO CUMPLE", NO HABILITA,IF(CC149&lt;=($E149*(1+$D$4)),"HABILITA","NO HABILITA")))</f>
        <v>NO OFERTADO</v>
      </c>
      <c r="CF149" s="129">
        <f>'PRECIOS UNITARIOS'!AE149</f>
        <v>125000</v>
      </c>
      <c r="CG149" s="251" t="str">
        <f>'EV TECNICA'!BI149</f>
        <v xml:space="preserve">CUMPLE </v>
      </c>
      <c r="CH149" s="252" t="str">
        <f>+IF(CF149=0,"NO OFERTADO",IF(CG149="NO CUMPLE", NO HABILITA,IF(CF149&lt;=($E149*(1+$D$4)),"HABILITA","NO HABILITA")))</f>
        <v>HABILITA</v>
      </c>
    </row>
    <row r="150" spans="1:86" s="40" customFormat="1" ht="38.25" x14ac:dyDescent="0.2">
      <c r="A150" s="103">
        <v>141</v>
      </c>
      <c r="B150" s="202" t="s">
        <v>248</v>
      </c>
      <c r="C150" s="121" t="s">
        <v>244</v>
      </c>
      <c r="D150" s="146">
        <v>1</v>
      </c>
      <c r="E150" s="25">
        <v>142002</v>
      </c>
      <c r="F150" s="129">
        <f>'PRECIOS UNITARIOS'!E150</f>
        <v>0</v>
      </c>
      <c r="G150" s="251">
        <f>'EV TECNICA'!I150</f>
        <v>0</v>
      </c>
      <c r="H150" s="252" t="str">
        <f>+IF(F150=0,"NO OFERTADO",IF(G150="NO CUMPLE", NO HABILITA,IF(F150&lt;=($E150*(1+$D$4)),"HABILITA","NO HABILITA")))</f>
        <v>NO OFERTADO</v>
      </c>
      <c r="I150" s="129">
        <f>'PRECIOS UNITARIOS'!F150</f>
        <v>0</v>
      </c>
      <c r="J150" s="251">
        <f>'EV TECNICA'!K150</f>
        <v>0</v>
      </c>
      <c r="K150" s="252" t="str">
        <f>+IF(I150=0,"NO OFERTADO",IF(J150="NO CUMPLE", NO HABILITA,IF(I150&lt;=($E150*(1+$D$4)),"HABILITA","NO HABILITA")))</f>
        <v>NO OFERTADO</v>
      </c>
      <c r="L150" s="129">
        <f>'PRECIOS UNITARIOS'!G150</f>
        <v>0</v>
      </c>
      <c r="M150" s="251">
        <f>'EV TECNICA'!M150</f>
        <v>0</v>
      </c>
      <c r="N150" s="252" t="str">
        <f>+IF(L150=0,"NO OFERTADO",IF(M150="NO CUMPLE", NO HABILITA,IF(L150&lt;=($E150*(1+$D$4)),"HABILITA","NO HABILITA")))</f>
        <v>NO OFERTADO</v>
      </c>
      <c r="O150" s="129">
        <f>'PRECIOS UNITARIOS'!H150</f>
        <v>0</v>
      </c>
      <c r="P150" s="251">
        <f>'EV TECNICA'!O150</f>
        <v>0</v>
      </c>
      <c r="Q150" s="252" t="str">
        <f>+IF(O150=0,"NO OFERTADO",IF(P150="NO CUMPLE", NO HABILITA,IF(O150&lt;=($E150*(1+$D$4)),"HABILITA","NO HABILITA")))</f>
        <v>NO OFERTADO</v>
      </c>
      <c r="R150" s="129">
        <f>'PRECIOS UNITARIOS'!I150</f>
        <v>0</v>
      </c>
      <c r="S150" s="251">
        <f>'EV TECNICA'!Q150</f>
        <v>0</v>
      </c>
      <c r="T150" s="252" t="str">
        <f>+IF(R150=0,"NO OFERTADO",IF(S150="NO CUMPLE", NO HABILITA,IF(R150&lt;=($E150*(1+$D$4)),"HABILITA","NO HABILITA")))</f>
        <v>NO OFERTADO</v>
      </c>
      <c r="U150" s="129">
        <f>'PRECIOS UNITARIOS'!J150</f>
        <v>0</v>
      </c>
      <c r="V150" s="251">
        <f>'EV TECNICA'!S150</f>
        <v>0</v>
      </c>
      <c r="W150" s="252" t="str">
        <f>+IF(U150=0,"NO OFERTADO",IF(V150="NO CUMPLE", NO HABILITA,IF(U150&lt;=($E150*(1+$D$4)),"HABILITA","NO HABILITA")))</f>
        <v>NO OFERTADO</v>
      </c>
      <c r="X150" s="129">
        <f>'PRECIOS UNITARIOS'!K150</f>
        <v>0</v>
      </c>
      <c r="Y150" s="251">
        <f>'EV TECNICA'!U150</f>
        <v>0</v>
      </c>
      <c r="Z150" s="252" t="str">
        <f>+IF(X150=0,"NO OFERTADO",IF(Y150="NO CUMPLE", NO HABILITA,IF(X150&lt;=($E150*(1+$D$4)),"HABILITA","NO HABILITA")))</f>
        <v>NO OFERTADO</v>
      </c>
      <c r="AA150" s="129">
        <f>'PRECIOS UNITARIOS'!L150</f>
        <v>0</v>
      </c>
      <c r="AB150" s="251" t="str">
        <f>'EV TECNICA'!W150</f>
        <v>NO CUMPLE</v>
      </c>
      <c r="AC150" s="252" t="s">
        <v>606</v>
      </c>
      <c r="AD150" s="129">
        <f>'PRECIOS UNITARIOS'!M150</f>
        <v>0</v>
      </c>
      <c r="AE150" s="251">
        <f>'EV TECNICA'!Y150</f>
        <v>0</v>
      </c>
      <c r="AF150" s="252" t="str">
        <f>+IF(AD150=0,"NO OFERTADO",IF(AE150="NO CUMPLE", NO HABILITA,IF(AD150&lt;=($E150*(1+$D$4)),"HABILITA","NO HABILITA")))</f>
        <v>NO OFERTADO</v>
      </c>
      <c r="AG150" s="129">
        <f>'PRECIOS UNITARIOS'!N150</f>
        <v>0</v>
      </c>
      <c r="AH150" s="251">
        <f>'EV TECNICA'!AA150</f>
        <v>0</v>
      </c>
      <c r="AI150" s="252" t="str">
        <f>+IF(AG150=0,"NO OFERTADO",IF(AH150="NO CUMPLE", NO HABILITA,IF(AG150&lt;=($E150*(1+$D$4)),"HABILITA","NO HABILITA")))</f>
        <v>NO OFERTADO</v>
      </c>
      <c r="AJ150" s="129">
        <f>'PRECIOS UNITARIOS'!O150</f>
        <v>0</v>
      </c>
      <c r="AK150" s="251">
        <f>'EV TECNICA'!AC150</f>
        <v>0</v>
      </c>
      <c r="AL150" s="252" t="str">
        <f>+IF(AJ150=0,"NO OFERTADO",IF(AK150="NO CUMPLE", NO HABILITA,IF(AJ150&lt;=($E150*(1+$D$4)),"HABILITA","NO HABILITA")))</f>
        <v>NO OFERTADO</v>
      </c>
      <c r="AM150" s="129">
        <f>'PRECIOS UNITARIOS'!P150</f>
        <v>123480</v>
      </c>
      <c r="AN150" s="251" t="str">
        <f>'EV TECNICA'!AE150</f>
        <v>CUMPLE</v>
      </c>
      <c r="AO150" s="252" t="str">
        <f>+IF(AM150=0,"NO OFERTADO",IF(AN150="NO CUMPLE", NO HABILITA,IF(AM150&lt;=($E150*(1+$D$4)),"HABILITA","NO HABILITA")))</f>
        <v>HABILITA</v>
      </c>
      <c r="AP150" s="129">
        <f>'PRECIOS UNITARIOS'!Q150</f>
        <v>0</v>
      </c>
      <c r="AQ150" s="251">
        <f>'EV TECNICA'!AG150</f>
        <v>0</v>
      </c>
      <c r="AR150" s="252" t="str">
        <f>+IF(AP150=0,"NO OFERTADO",IF(AQ150="NO CUMPLE", NO HABILITA,IF(AP150&lt;=($E150*(1+$D$4)),"HABILITA","NO HABILITA")))</f>
        <v>NO OFERTADO</v>
      </c>
      <c r="AS150" s="129">
        <f>'PRECIOS UNITARIOS'!R150</f>
        <v>0</v>
      </c>
      <c r="AT150" s="251">
        <f>'EV TECNICA'!AI150</f>
        <v>0</v>
      </c>
      <c r="AU150" s="252" t="str">
        <f>+IF(AS150=0,"NO OFERTADO",IF(AT150="NO CUMPLE", NO HABILITA,IF(AS150&lt;=($E150*(1+$D$4)),"HABILITA","NO HABILITA")))</f>
        <v>NO OFERTADO</v>
      </c>
      <c r="AV150" s="129">
        <f>'PRECIOS UNITARIOS'!S150</f>
        <v>0</v>
      </c>
      <c r="AW150" s="251">
        <f>'EV TECNICA'!AK150</f>
        <v>0</v>
      </c>
      <c r="AX150" s="252" t="str">
        <f>+IF(AV150=0,"NO OFERTADO",IF(AW150="NO CUMPLE", NO HABILITA,IF(AV150&lt;=($E150*(1+$D$4)),"HABILITA","NO HABILITA")))</f>
        <v>NO OFERTADO</v>
      </c>
      <c r="AY150" s="129">
        <f>'PRECIOS UNITARIOS'!T150</f>
        <v>0</v>
      </c>
      <c r="AZ150" s="251">
        <f>'EV TECNICA'!AM150</f>
        <v>0</v>
      </c>
      <c r="BA150" s="252" t="str">
        <f>+IF(AY150=0,"NO OFERTADO",IF(AZ150="NO CUMPLE", NO HABILITA,IF(AY150&lt;=($E150*(1+$D$4)),"HABILITA","NO HABILITA")))</f>
        <v>NO OFERTADO</v>
      </c>
      <c r="BB150" s="129">
        <f>'PRECIOS UNITARIOS'!U150</f>
        <v>0</v>
      </c>
      <c r="BC150" s="251">
        <f>'EV TECNICA'!AO150</f>
        <v>0</v>
      </c>
      <c r="BD150" s="252" t="str">
        <f>+IF(BB150=0,"NO OFERTADO",IF(BC150="NO CUMPLE", NO HABILITA,IF(BB150&lt;=($E150*(1+$D$4)),"HABILITA","NO HABILITA")))</f>
        <v>NO OFERTADO</v>
      </c>
      <c r="BE150" s="129">
        <f>'PRECIOS UNITARIOS'!V150</f>
        <v>0</v>
      </c>
      <c r="BF150" s="251">
        <f>'EV TECNICA'!AQ150</f>
        <v>0</v>
      </c>
      <c r="BG150" s="252" t="str">
        <f>+IF(BE150=0,"NO OFERTADO",IF(BF150="NO CUMPLE", NO HABILITA,IF(BE150&lt;=($E150*(1+$D$4)),"HABILITA","NO HABILITA")))</f>
        <v>NO OFERTADO</v>
      </c>
      <c r="BH150" s="129">
        <f>'PRECIOS UNITARIOS'!W150</f>
        <v>0</v>
      </c>
      <c r="BI150" s="251">
        <f>'EV TECNICA'!AS150</f>
        <v>0</v>
      </c>
      <c r="BJ150" s="252" t="str">
        <f>+IF(BH150=0,"NO OFERTADO",IF(BI150="NO CUMPLE", NO HABILITA,IF(BH150&lt;=($E150*(1+$D$4)),"HABILITA","NO HABILITA")))</f>
        <v>NO OFERTADO</v>
      </c>
      <c r="BK150" s="129">
        <f>'PRECIOS UNITARIOS'!X150</f>
        <v>0</v>
      </c>
      <c r="BL150" s="251">
        <f>'EV TECNICA'!AU150</f>
        <v>0</v>
      </c>
      <c r="BM150" s="252" t="str">
        <f>+IF(BK150=0,"NO OFERTADO",IF(BL150="NO CUMPLE", NO HABILITA,IF(BK150&lt;=($E150*(1+$D$4)),"HABILITA","NO HABILITA")))</f>
        <v>NO OFERTADO</v>
      </c>
      <c r="BN150" s="129">
        <f>'PRECIOS UNITARIOS'!Y150</f>
        <v>0</v>
      </c>
      <c r="BO150" s="251">
        <f>'EV TECNICA'!AW150</f>
        <v>0</v>
      </c>
      <c r="BP150" s="252" t="str">
        <f>+IF(BN150=0,"NO OFERTADO",IF(BO150="NO CUMPLE", NO HABILITA,IF(BN150&lt;=($E150*(1+$D$4)),"HABILITA","NO HABILITA")))</f>
        <v>NO OFERTADO</v>
      </c>
      <c r="BQ150" s="129">
        <f>'PRECIOS UNITARIOS'!Z150</f>
        <v>0</v>
      </c>
      <c r="BR150" s="251">
        <f>'EV TECNICA'!AY150</f>
        <v>0</v>
      </c>
      <c r="BS150" s="252" t="str">
        <f>+IF(BQ150=0,"NO OFERTADO",IF(BR150="NO CUMPLE", NO HABILITA,IF(BQ150&lt;=($E150*(1+$D$4)),"HABILITA","NO HABILITA")))</f>
        <v>NO OFERTADO</v>
      </c>
      <c r="BT150" s="129">
        <f>'PRECIOS UNITARIOS'!AA150</f>
        <v>0</v>
      </c>
      <c r="BU150" s="251">
        <f>'EV TECNICA'!BA150</f>
        <v>0</v>
      </c>
      <c r="BV150" s="252" t="str">
        <f>+IF(BT150=0,"NO OFERTADO",IF(BU150="NO CUMPLE", NO HABILITA,IF(BT150&lt;=($E150*(1+$D$4)),"HABILITA","NO HABILITA")))</f>
        <v>NO OFERTADO</v>
      </c>
      <c r="BW150" s="129">
        <f>'PRECIOS UNITARIOS'!AB150</f>
        <v>0</v>
      </c>
      <c r="BX150" s="251">
        <f>'EV TECNICA'!BC150</f>
        <v>0</v>
      </c>
      <c r="BY150" s="252" t="str">
        <f>+IF(BW150=0,"NO OFERTADO",IF(BX150="NO CUMPLE", NO HABILITA,IF(BW150&lt;=($E150*(1+$D$4)),"HABILITA","NO HABILITA")))</f>
        <v>NO OFERTADO</v>
      </c>
      <c r="BZ150" s="129">
        <f>'PRECIOS UNITARIOS'!AC150</f>
        <v>0</v>
      </c>
      <c r="CA150" s="251">
        <f>'EV TECNICA'!BE150</f>
        <v>0</v>
      </c>
      <c r="CB150" s="252" t="str">
        <f>+IF(BZ150=0,"NO OFERTADO",IF(CA150="NO CUMPLE", NO HABILITA,IF(BZ150&lt;=($E150*(1+$D$4)),"HABILITA","NO HABILITA")))</f>
        <v>NO OFERTADO</v>
      </c>
      <c r="CC150" s="129">
        <f>'PRECIOS UNITARIOS'!AD150</f>
        <v>0</v>
      </c>
      <c r="CD150" s="251">
        <f>'EV TECNICA'!BG150</f>
        <v>0</v>
      </c>
      <c r="CE150" s="252" t="str">
        <f>+IF(CC150=0,"NO OFERTADO",IF(CD150="NO CUMPLE", NO HABILITA,IF(CC150&lt;=($E150*(1+$D$4)),"HABILITA","NO HABILITA")))</f>
        <v>NO OFERTADO</v>
      </c>
      <c r="CF150" s="129">
        <f>'PRECIOS UNITARIOS'!AE150</f>
        <v>170000</v>
      </c>
      <c r="CG150" s="251" t="str">
        <f>'EV TECNICA'!BI150</f>
        <v xml:space="preserve">CUMPLE </v>
      </c>
      <c r="CH150" s="252" t="str">
        <f>+IF(CF150=0,"NO OFERTADO",IF(CG150="NO CUMPLE", NO HABILITA,IF(CF150&lt;=($E150*(1+$D$4)),"HABILITA","NO HABILITA")))</f>
        <v>HABILITA</v>
      </c>
    </row>
    <row r="151" spans="1:86" s="40" customFormat="1" ht="38.25" x14ac:dyDescent="0.2">
      <c r="A151" s="103">
        <v>142</v>
      </c>
      <c r="B151" s="202" t="s">
        <v>249</v>
      </c>
      <c r="C151" s="121" t="s">
        <v>244</v>
      </c>
      <c r="D151" s="146">
        <v>1</v>
      </c>
      <c r="E151" s="25">
        <v>236670</v>
      </c>
      <c r="F151" s="129">
        <f>'PRECIOS UNITARIOS'!E151</f>
        <v>0</v>
      </c>
      <c r="G151" s="251">
        <f>'EV TECNICA'!I151</f>
        <v>0</v>
      </c>
      <c r="H151" s="252" t="str">
        <f>+IF(F151=0,"NO OFERTADO",IF(G151="NO CUMPLE", NO HABILITA,IF(F151&lt;=($E151*(1+$D$4)),"HABILITA","NO HABILITA")))</f>
        <v>NO OFERTADO</v>
      </c>
      <c r="I151" s="129">
        <f>'PRECIOS UNITARIOS'!F151</f>
        <v>0</v>
      </c>
      <c r="J151" s="251">
        <f>'EV TECNICA'!K151</f>
        <v>0</v>
      </c>
      <c r="K151" s="252" t="str">
        <f>+IF(I151=0,"NO OFERTADO",IF(J151="NO CUMPLE", NO HABILITA,IF(I151&lt;=($E151*(1+$D$4)),"HABILITA","NO HABILITA")))</f>
        <v>NO OFERTADO</v>
      </c>
      <c r="L151" s="129">
        <f>'PRECIOS UNITARIOS'!G151</f>
        <v>0</v>
      </c>
      <c r="M151" s="251">
        <f>'EV TECNICA'!M151</f>
        <v>0</v>
      </c>
      <c r="N151" s="252" t="str">
        <f>+IF(L151=0,"NO OFERTADO",IF(M151="NO CUMPLE", NO HABILITA,IF(L151&lt;=($E151*(1+$D$4)),"HABILITA","NO HABILITA")))</f>
        <v>NO OFERTADO</v>
      </c>
      <c r="O151" s="129">
        <f>'PRECIOS UNITARIOS'!H151</f>
        <v>0</v>
      </c>
      <c r="P151" s="251">
        <f>'EV TECNICA'!O151</f>
        <v>0</v>
      </c>
      <c r="Q151" s="252" t="str">
        <f>+IF(O151=0,"NO OFERTADO",IF(P151="NO CUMPLE", NO HABILITA,IF(O151&lt;=($E151*(1+$D$4)),"HABILITA","NO HABILITA")))</f>
        <v>NO OFERTADO</v>
      </c>
      <c r="R151" s="129">
        <f>'PRECIOS UNITARIOS'!I151</f>
        <v>0</v>
      </c>
      <c r="S151" s="251">
        <f>'EV TECNICA'!Q151</f>
        <v>0</v>
      </c>
      <c r="T151" s="252" t="str">
        <f>+IF(R151=0,"NO OFERTADO",IF(S151="NO CUMPLE", NO HABILITA,IF(R151&lt;=($E151*(1+$D$4)),"HABILITA","NO HABILITA")))</f>
        <v>NO OFERTADO</v>
      </c>
      <c r="U151" s="129">
        <f>'PRECIOS UNITARIOS'!J151</f>
        <v>0</v>
      </c>
      <c r="V151" s="251">
        <f>'EV TECNICA'!S151</f>
        <v>0</v>
      </c>
      <c r="W151" s="252" t="str">
        <f>+IF(U151=0,"NO OFERTADO",IF(V151="NO CUMPLE", NO HABILITA,IF(U151&lt;=($E151*(1+$D$4)),"HABILITA","NO HABILITA")))</f>
        <v>NO OFERTADO</v>
      </c>
      <c r="X151" s="129">
        <f>'PRECIOS UNITARIOS'!K151</f>
        <v>0</v>
      </c>
      <c r="Y151" s="251">
        <f>'EV TECNICA'!U151</f>
        <v>0</v>
      </c>
      <c r="Z151" s="252" t="str">
        <f>+IF(X151=0,"NO OFERTADO",IF(Y151="NO CUMPLE", NO HABILITA,IF(X151&lt;=($E151*(1+$D$4)),"HABILITA","NO HABILITA")))</f>
        <v>NO OFERTADO</v>
      </c>
      <c r="AA151" s="129">
        <f>'PRECIOS UNITARIOS'!L151</f>
        <v>0</v>
      </c>
      <c r="AB151" s="251" t="str">
        <f>'EV TECNICA'!W151</f>
        <v>NO CUMPLE</v>
      </c>
      <c r="AC151" s="252" t="s">
        <v>606</v>
      </c>
      <c r="AD151" s="129">
        <f>'PRECIOS UNITARIOS'!M151</f>
        <v>0</v>
      </c>
      <c r="AE151" s="251">
        <f>'EV TECNICA'!Y151</f>
        <v>0</v>
      </c>
      <c r="AF151" s="252" t="str">
        <f>+IF(AD151=0,"NO OFERTADO",IF(AE151="NO CUMPLE", NO HABILITA,IF(AD151&lt;=($E151*(1+$D$4)),"HABILITA","NO HABILITA")))</f>
        <v>NO OFERTADO</v>
      </c>
      <c r="AG151" s="129">
        <f>'PRECIOS UNITARIOS'!N151</f>
        <v>0</v>
      </c>
      <c r="AH151" s="251">
        <f>'EV TECNICA'!AA151</f>
        <v>0</v>
      </c>
      <c r="AI151" s="252" t="str">
        <f>+IF(AG151=0,"NO OFERTADO",IF(AH151="NO CUMPLE", NO HABILITA,IF(AG151&lt;=($E151*(1+$D$4)),"HABILITA","NO HABILITA")))</f>
        <v>NO OFERTADO</v>
      </c>
      <c r="AJ151" s="129">
        <f>'PRECIOS UNITARIOS'!O151</f>
        <v>0</v>
      </c>
      <c r="AK151" s="251">
        <f>'EV TECNICA'!AC151</f>
        <v>0</v>
      </c>
      <c r="AL151" s="252" t="str">
        <f>+IF(AJ151=0,"NO OFERTADO",IF(AK151="NO CUMPLE", NO HABILITA,IF(AJ151&lt;=($E151*(1+$D$4)),"HABILITA","NO HABILITA")))</f>
        <v>NO OFERTADO</v>
      </c>
      <c r="AM151" s="129">
        <f>'PRECIOS UNITARIOS'!P151</f>
        <v>205800</v>
      </c>
      <c r="AN151" s="251" t="str">
        <f>'EV TECNICA'!AE151</f>
        <v>CUMPLE</v>
      </c>
      <c r="AO151" s="252" t="str">
        <f>+IF(AM151=0,"NO OFERTADO",IF(AN151="NO CUMPLE", NO HABILITA,IF(AM151&lt;=($E151*(1+$D$4)),"HABILITA","NO HABILITA")))</f>
        <v>HABILITA</v>
      </c>
      <c r="AP151" s="129">
        <f>'PRECIOS UNITARIOS'!Q151</f>
        <v>0</v>
      </c>
      <c r="AQ151" s="251">
        <f>'EV TECNICA'!AG151</f>
        <v>0</v>
      </c>
      <c r="AR151" s="252" t="str">
        <f>+IF(AP151=0,"NO OFERTADO",IF(AQ151="NO CUMPLE", NO HABILITA,IF(AP151&lt;=($E151*(1+$D$4)),"HABILITA","NO HABILITA")))</f>
        <v>NO OFERTADO</v>
      </c>
      <c r="AS151" s="129">
        <f>'PRECIOS UNITARIOS'!R151</f>
        <v>0</v>
      </c>
      <c r="AT151" s="251">
        <f>'EV TECNICA'!AI151</f>
        <v>0</v>
      </c>
      <c r="AU151" s="252" t="str">
        <f>+IF(AS151=0,"NO OFERTADO",IF(AT151="NO CUMPLE", NO HABILITA,IF(AS151&lt;=($E151*(1+$D$4)),"HABILITA","NO HABILITA")))</f>
        <v>NO OFERTADO</v>
      </c>
      <c r="AV151" s="129">
        <f>'PRECIOS UNITARIOS'!S151</f>
        <v>0</v>
      </c>
      <c r="AW151" s="251">
        <f>'EV TECNICA'!AK151</f>
        <v>0</v>
      </c>
      <c r="AX151" s="252" t="str">
        <f>+IF(AV151=0,"NO OFERTADO",IF(AW151="NO CUMPLE", NO HABILITA,IF(AV151&lt;=($E151*(1+$D$4)),"HABILITA","NO HABILITA")))</f>
        <v>NO OFERTADO</v>
      </c>
      <c r="AY151" s="129">
        <f>'PRECIOS UNITARIOS'!T151</f>
        <v>0</v>
      </c>
      <c r="AZ151" s="251">
        <f>'EV TECNICA'!AM151</f>
        <v>0</v>
      </c>
      <c r="BA151" s="252" t="str">
        <f>+IF(AY151=0,"NO OFERTADO",IF(AZ151="NO CUMPLE", NO HABILITA,IF(AY151&lt;=($E151*(1+$D$4)),"HABILITA","NO HABILITA")))</f>
        <v>NO OFERTADO</v>
      </c>
      <c r="BB151" s="129">
        <f>'PRECIOS UNITARIOS'!U151</f>
        <v>0</v>
      </c>
      <c r="BC151" s="251">
        <f>'EV TECNICA'!AO151</f>
        <v>0</v>
      </c>
      <c r="BD151" s="252" t="str">
        <f>+IF(BB151=0,"NO OFERTADO",IF(BC151="NO CUMPLE", NO HABILITA,IF(BB151&lt;=($E151*(1+$D$4)),"HABILITA","NO HABILITA")))</f>
        <v>NO OFERTADO</v>
      </c>
      <c r="BE151" s="129">
        <f>'PRECIOS UNITARIOS'!V151</f>
        <v>0</v>
      </c>
      <c r="BF151" s="251">
        <f>'EV TECNICA'!AQ151</f>
        <v>0</v>
      </c>
      <c r="BG151" s="252" t="str">
        <f>+IF(BE151=0,"NO OFERTADO",IF(BF151="NO CUMPLE", NO HABILITA,IF(BE151&lt;=($E151*(1+$D$4)),"HABILITA","NO HABILITA")))</f>
        <v>NO OFERTADO</v>
      </c>
      <c r="BH151" s="129">
        <f>'PRECIOS UNITARIOS'!W151</f>
        <v>0</v>
      </c>
      <c r="BI151" s="251">
        <f>'EV TECNICA'!AS151</f>
        <v>0</v>
      </c>
      <c r="BJ151" s="252" t="str">
        <f>+IF(BH151=0,"NO OFERTADO",IF(BI151="NO CUMPLE", NO HABILITA,IF(BH151&lt;=($E151*(1+$D$4)),"HABILITA","NO HABILITA")))</f>
        <v>NO OFERTADO</v>
      </c>
      <c r="BK151" s="129">
        <f>'PRECIOS UNITARIOS'!X151</f>
        <v>0</v>
      </c>
      <c r="BL151" s="251">
        <f>'EV TECNICA'!AU151</f>
        <v>0</v>
      </c>
      <c r="BM151" s="252" t="str">
        <f>+IF(BK151=0,"NO OFERTADO",IF(BL151="NO CUMPLE", NO HABILITA,IF(BK151&lt;=($E151*(1+$D$4)),"HABILITA","NO HABILITA")))</f>
        <v>NO OFERTADO</v>
      </c>
      <c r="BN151" s="129">
        <f>'PRECIOS UNITARIOS'!Y151</f>
        <v>0</v>
      </c>
      <c r="BO151" s="251">
        <f>'EV TECNICA'!AW151</f>
        <v>0</v>
      </c>
      <c r="BP151" s="252" t="str">
        <f>+IF(BN151=0,"NO OFERTADO",IF(BO151="NO CUMPLE", NO HABILITA,IF(BN151&lt;=($E151*(1+$D$4)),"HABILITA","NO HABILITA")))</f>
        <v>NO OFERTADO</v>
      </c>
      <c r="BQ151" s="129">
        <f>'PRECIOS UNITARIOS'!Z151</f>
        <v>0</v>
      </c>
      <c r="BR151" s="251">
        <f>'EV TECNICA'!AY151</f>
        <v>0</v>
      </c>
      <c r="BS151" s="252" t="str">
        <f>+IF(BQ151=0,"NO OFERTADO",IF(BR151="NO CUMPLE", NO HABILITA,IF(BQ151&lt;=($E151*(1+$D$4)),"HABILITA","NO HABILITA")))</f>
        <v>NO OFERTADO</v>
      </c>
      <c r="BT151" s="129">
        <f>'PRECIOS UNITARIOS'!AA151</f>
        <v>0</v>
      </c>
      <c r="BU151" s="251">
        <f>'EV TECNICA'!BA151</f>
        <v>0</v>
      </c>
      <c r="BV151" s="252" t="str">
        <f>+IF(BT151=0,"NO OFERTADO",IF(BU151="NO CUMPLE", NO HABILITA,IF(BT151&lt;=($E151*(1+$D$4)),"HABILITA","NO HABILITA")))</f>
        <v>NO OFERTADO</v>
      </c>
      <c r="BW151" s="129">
        <f>'PRECIOS UNITARIOS'!AB151</f>
        <v>0</v>
      </c>
      <c r="BX151" s="251">
        <f>'EV TECNICA'!BC151</f>
        <v>0</v>
      </c>
      <c r="BY151" s="252" t="str">
        <f>+IF(BW151=0,"NO OFERTADO",IF(BX151="NO CUMPLE", NO HABILITA,IF(BW151&lt;=($E151*(1+$D$4)),"HABILITA","NO HABILITA")))</f>
        <v>NO OFERTADO</v>
      </c>
      <c r="BZ151" s="129">
        <f>'PRECIOS UNITARIOS'!AC151</f>
        <v>0</v>
      </c>
      <c r="CA151" s="251">
        <f>'EV TECNICA'!BE151</f>
        <v>0</v>
      </c>
      <c r="CB151" s="252" t="str">
        <f>+IF(BZ151=0,"NO OFERTADO",IF(CA151="NO CUMPLE", NO HABILITA,IF(BZ151&lt;=($E151*(1+$D$4)),"HABILITA","NO HABILITA")))</f>
        <v>NO OFERTADO</v>
      </c>
      <c r="CC151" s="129">
        <f>'PRECIOS UNITARIOS'!AD151</f>
        <v>0</v>
      </c>
      <c r="CD151" s="251">
        <f>'EV TECNICA'!BG151</f>
        <v>0</v>
      </c>
      <c r="CE151" s="252" t="str">
        <f>+IF(CC151=0,"NO OFERTADO",IF(CD151="NO CUMPLE", NO HABILITA,IF(CC151&lt;=($E151*(1+$D$4)),"HABILITA","NO HABILITA")))</f>
        <v>NO OFERTADO</v>
      </c>
      <c r="CF151" s="129">
        <f>'PRECIOS UNITARIOS'!AE151</f>
        <v>235500</v>
      </c>
      <c r="CG151" s="251" t="str">
        <f>'EV TECNICA'!BI151</f>
        <v xml:space="preserve">CUMPLE </v>
      </c>
      <c r="CH151" s="252" t="str">
        <f>+IF(CF151=0,"NO OFERTADO",IF(CG151="NO CUMPLE", NO HABILITA,IF(CF151&lt;=($E151*(1+$D$4)),"HABILITA","NO HABILITA")))</f>
        <v>HABILITA</v>
      </c>
    </row>
    <row r="152" spans="1:86" s="40" customFormat="1" ht="51" x14ac:dyDescent="0.2">
      <c r="A152" s="103">
        <v>143</v>
      </c>
      <c r="B152" s="202" t="s">
        <v>250</v>
      </c>
      <c r="C152" s="121" t="s">
        <v>251</v>
      </c>
      <c r="D152" s="146">
        <v>1</v>
      </c>
      <c r="E152" s="25">
        <v>13570</v>
      </c>
      <c r="F152" s="129">
        <f>'PRECIOS UNITARIOS'!E152</f>
        <v>0</v>
      </c>
      <c r="G152" s="251">
        <f>'EV TECNICA'!I152</f>
        <v>0</v>
      </c>
      <c r="H152" s="252" t="str">
        <f>+IF(F152=0,"NO OFERTADO",IF(G152="NO CUMPLE", NO HABILITA,IF(F152&lt;=($E152*(1+$D$4)),"HABILITA","NO HABILITA")))</f>
        <v>NO OFERTADO</v>
      </c>
      <c r="I152" s="129">
        <f>'PRECIOS UNITARIOS'!F152</f>
        <v>0</v>
      </c>
      <c r="J152" s="251">
        <f>'EV TECNICA'!K152</f>
        <v>0</v>
      </c>
      <c r="K152" s="252" t="str">
        <f>+IF(I152=0,"NO OFERTADO",IF(J152="NO CUMPLE", NO HABILITA,IF(I152&lt;=($E152*(1+$D$4)),"HABILITA","NO HABILITA")))</f>
        <v>NO OFERTADO</v>
      </c>
      <c r="L152" s="129">
        <f>'PRECIOS UNITARIOS'!G152</f>
        <v>0</v>
      </c>
      <c r="M152" s="251">
        <f>'EV TECNICA'!M152</f>
        <v>0</v>
      </c>
      <c r="N152" s="252" t="str">
        <f>+IF(L152=0,"NO OFERTADO",IF(M152="NO CUMPLE", NO HABILITA,IF(L152&lt;=($E152*(1+$D$4)),"HABILITA","NO HABILITA")))</f>
        <v>NO OFERTADO</v>
      </c>
      <c r="O152" s="129">
        <f>'PRECIOS UNITARIOS'!H152</f>
        <v>0</v>
      </c>
      <c r="P152" s="251">
        <f>'EV TECNICA'!O152</f>
        <v>0</v>
      </c>
      <c r="Q152" s="252" t="str">
        <f>+IF(O152=0,"NO OFERTADO",IF(P152="NO CUMPLE", NO HABILITA,IF(O152&lt;=($E152*(1+$D$4)),"HABILITA","NO HABILITA")))</f>
        <v>NO OFERTADO</v>
      </c>
      <c r="R152" s="129">
        <f>'PRECIOS UNITARIOS'!I152</f>
        <v>0</v>
      </c>
      <c r="S152" s="251">
        <f>'EV TECNICA'!Q152</f>
        <v>0</v>
      </c>
      <c r="T152" s="252" t="str">
        <f>+IF(R152=0,"NO OFERTADO",IF(S152="NO CUMPLE", NO HABILITA,IF(R152&lt;=($E152*(1+$D$4)),"HABILITA","NO HABILITA")))</f>
        <v>NO OFERTADO</v>
      </c>
      <c r="U152" s="129">
        <f>'PRECIOS UNITARIOS'!J152</f>
        <v>17219.3</v>
      </c>
      <c r="V152" s="251" t="str">
        <f>'EV TECNICA'!S152</f>
        <v xml:space="preserve">CUMPLE </v>
      </c>
      <c r="W152" s="252" t="str">
        <f>+IF(U152=0,"NO OFERTADO",IF(V152="NO CUMPLE", NO HABILITA,IF(U152&lt;=($E152*(1+$D$4)),"HABILITA","NO HABILITA")))</f>
        <v>HABILITA</v>
      </c>
      <c r="X152" s="129">
        <f>'PRECIOS UNITARIOS'!K152</f>
        <v>20587</v>
      </c>
      <c r="Y152" s="251" t="str">
        <f>'EV TECNICA'!U152</f>
        <v>CUMPLE</v>
      </c>
      <c r="Z152" s="252" t="str">
        <f>+IF(X152=0,"NO OFERTADO",IF(Y152="NO CUMPLE", NO HABILITA,IF(X152&lt;=($E152*(1+$D$4)),"HABILITA","NO HABILITA")))</f>
        <v>NO HABILITA</v>
      </c>
      <c r="AA152" s="129">
        <f>'PRECIOS UNITARIOS'!L152</f>
        <v>0</v>
      </c>
      <c r="AB152" s="251">
        <f>'EV TECNICA'!W152</f>
        <v>0</v>
      </c>
      <c r="AC152" s="252" t="str">
        <f>+IF(AA152=0,"NO OFERTADO",IF(AB152="NO CUMPLE", NO HABILITA,IF(AA152&lt;=($E152*(1+$D$4)),"HABILITA","NO HABILITA")))</f>
        <v>NO OFERTADO</v>
      </c>
      <c r="AD152" s="129">
        <f>'PRECIOS UNITARIOS'!M152</f>
        <v>15780.59</v>
      </c>
      <c r="AE152" s="251" t="str">
        <f>'EV TECNICA'!Y152</f>
        <v>CUMPLE</v>
      </c>
      <c r="AF152" s="252" t="str">
        <f>+IF(AD152=0,"NO OFERTADO",IF(AE152="NO CUMPLE", NO HABILITA,IF(AD152&lt;=($E152*(1+$D$4)),"HABILITA","NO HABILITA")))</f>
        <v>HABILITA</v>
      </c>
      <c r="AG152" s="129">
        <f>'PRECIOS UNITARIOS'!N152</f>
        <v>0</v>
      </c>
      <c r="AH152" s="251">
        <f>'EV TECNICA'!AA152</f>
        <v>0</v>
      </c>
      <c r="AI152" s="252" t="str">
        <f>+IF(AG152=0,"NO OFERTADO",IF(AH152="NO CUMPLE", NO HABILITA,IF(AG152&lt;=($E152*(1+$D$4)),"HABILITA","NO HABILITA")))</f>
        <v>NO OFERTADO</v>
      </c>
      <c r="AJ152" s="129">
        <f>'PRECIOS UNITARIOS'!O152</f>
        <v>0</v>
      </c>
      <c r="AK152" s="251">
        <f>'EV TECNICA'!AC152</f>
        <v>0</v>
      </c>
      <c r="AL152" s="252" t="str">
        <f>+IF(AJ152=0,"NO OFERTADO",IF(AK152="NO CUMPLE", NO HABILITA,IF(AJ152&lt;=($E152*(1+$D$4)),"HABILITA","NO HABILITA")))</f>
        <v>NO OFERTADO</v>
      </c>
      <c r="AM152" s="129">
        <f>'PRECIOS UNITARIOS'!P152</f>
        <v>0</v>
      </c>
      <c r="AN152" s="251">
        <f>'EV TECNICA'!AE152</f>
        <v>0</v>
      </c>
      <c r="AO152" s="252" t="str">
        <f>+IF(AM152=0,"NO OFERTADO",IF(AN152="NO CUMPLE", NO HABILITA,IF(AM152&lt;=($E152*(1+$D$4)),"HABILITA","NO HABILITA")))</f>
        <v>NO OFERTADO</v>
      </c>
      <c r="AP152" s="129">
        <f>'PRECIOS UNITARIOS'!Q152</f>
        <v>0</v>
      </c>
      <c r="AQ152" s="251">
        <f>'EV TECNICA'!AG152</f>
        <v>0</v>
      </c>
      <c r="AR152" s="252" t="str">
        <f>+IF(AP152=0,"NO OFERTADO",IF(AQ152="NO CUMPLE", NO HABILITA,IF(AP152&lt;=($E152*(1+$D$4)),"HABILITA","NO HABILITA")))</f>
        <v>NO OFERTADO</v>
      </c>
      <c r="AS152" s="129">
        <f>'PRECIOS UNITARIOS'!R152</f>
        <v>0</v>
      </c>
      <c r="AT152" s="251">
        <f>'EV TECNICA'!AI152</f>
        <v>0</v>
      </c>
      <c r="AU152" s="252" t="str">
        <f>+IF(AS152=0,"NO OFERTADO",IF(AT152="NO CUMPLE", NO HABILITA,IF(AS152&lt;=($E152*(1+$D$4)),"HABILITA","NO HABILITA")))</f>
        <v>NO OFERTADO</v>
      </c>
      <c r="AV152" s="129">
        <f>'PRECIOS UNITARIOS'!S152</f>
        <v>0</v>
      </c>
      <c r="AW152" s="251">
        <f>'EV TECNICA'!AK152</f>
        <v>0</v>
      </c>
      <c r="AX152" s="252" t="str">
        <f>+IF(AV152=0,"NO OFERTADO",IF(AW152="NO CUMPLE", NO HABILITA,IF(AV152&lt;=($E152*(1+$D$4)),"HABILITA","NO HABILITA")))</f>
        <v>NO OFERTADO</v>
      </c>
      <c r="AY152" s="129">
        <f>'PRECIOS UNITARIOS'!T152</f>
        <v>0</v>
      </c>
      <c r="AZ152" s="251">
        <f>'EV TECNICA'!AM152</f>
        <v>0</v>
      </c>
      <c r="BA152" s="252" t="str">
        <f>+IF(AY152=0,"NO OFERTADO",IF(AZ152="NO CUMPLE", NO HABILITA,IF(AY152&lt;=($E152*(1+$D$4)),"HABILITA","NO HABILITA")))</f>
        <v>NO OFERTADO</v>
      </c>
      <c r="BB152" s="129">
        <f>'PRECIOS UNITARIOS'!U152</f>
        <v>0</v>
      </c>
      <c r="BC152" s="251">
        <f>'EV TECNICA'!AO152</f>
        <v>0</v>
      </c>
      <c r="BD152" s="252" t="str">
        <f>+IF(BB152=0,"NO OFERTADO",IF(BC152="NO CUMPLE", NO HABILITA,IF(BB152&lt;=($E152*(1+$D$4)),"HABILITA","NO HABILITA")))</f>
        <v>NO OFERTADO</v>
      </c>
      <c r="BE152" s="129">
        <f>'PRECIOS UNITARIOS'!V152</f>
        <v>0</v>
      </c>
      <c r="BF152" s="251">
        <f>'EV TECNICA'!AQ152</f>
        <v>0</v>
      </c>
      <c r="BG152" s="252" t="str">
        <f>+IF(BE152=0,"NO OFERTADO",IF(BF152="NO CUMPLE", NO HABILITA,IF(BE152&lt;=($E152*(1+$D$4)),"HABILITA","NO HABILITA")))</f>
        <v>NO OFERTADO</v>
      </c>
      <c r="BH152" s="129">
        <f>'PRECIOS UNITARIOS'!W152</f>
        <v>0</v>
      </c>
      <c r="BI152" s="251" t="str">
        <f>'EV TECNICA'!AS152</f>
        <v>NO CUMPLE</v>
      </c>
      <c r="BJ152" s="252" t="s">
        <v>606</v>
      </c>
      <c r="BK152" s="129">
        <f>'PRECIOS UNITARIOS'!X152</f>
        <v>0</v>
      </c>
      <c r="BL152" s="251">
        <f>'EV TECNICA'!AU152</f>
        <v>0</v>
      </c>
      <c r="BM152" s="252" t="str">
        <f>+IF(BK152=0,"NO OFERTADO",IF(BL152="NO CUMPLE", NO HABILITA,IF(BK152&lt;=($E152*(1+$D$4)),"HABILITA","NO HABILITA")))</f>
        <v>NO OFERTADO</v>
      </c>
      <c r="BN152" s="129">
        <f>'PRECIOS UNITARIOS'!Y152</f>
        <v>0</v>
      </c>
      <c r="BO152" s="251">
        <f>'EV TECNICA'!AW152</f>
        <v>0</v>
      </c>
      <c r="BP152" s="252" t="str">
        <f>+IF(BN152=0,"NO OFERTADO",IF(BO152="NO CUMPLE", NO HABILITA,IF(BN152&lt;=($E152*(1+$D$4)),"HABILITA","NO HABILITA")))</f>
        <v>NO OFERTADO</v>
      </c>
      <c r="BQ152" s="129">
        <f>'PRECIOS UNITARIOS'!Z152</f>
        <v>0</v>
      </c>
      <c r="BR152" s="251">
        <f>'EV TECNICA'!AY152</f>
        <v>0</v>
      </c>
      <c r="BS152" s="252" t="str">
        <f>+IF(BQ152=0,"NO OFERTADO",IF(BR152="NO CUMPLE", NO HABILITA,IF(BQ152&lt;=($E152*(1+$D$4)),"HABILITA","NO HABILITA")))</f>
        <v>NO OFERTADO</v>
      </c>
      <c r="BT152" s="129">
        <f>'PRECIOS UNITARIOS'!AA152</f>
        <v>0</v>
      </c>
      <c r="BU152" s="251">
        <f>'EV TECNICA'!BA152</f>
        <v>0</v>
      </c>
      <c r="BV152" s="252" t="str">
        <f>+IF(BT152=0,"NO OFERTADO",IF(BU152="NO CUMPLE", NO HABILITA,IF(BT152&lt;=($E152*(1+$D$4)),"HABILITA","NO HABILITA")))</f>
        <v>NO OFERTADO</v>
      </c>
      <c r="BW152" s="129">
        <f>'PRECIOS UNITARIOS'!AB152</f>
        <v>0</v>
      </c>
      <c r="BX152" s="251">
        <f>'EV TECNICA'!BC152</f>
        <v>0</v>
      </c>
      <c r="BY152" s="252" t="str">
        <f>+IF(BW152=0,"NO OFERTADO",IF(BX152="NO CUMPLE", NO HABILITA,IF(BW152&lt;=($E152*(1+$D$4)),"HABILITA","NO HABILITA")))</f>
        <v>NO OFERTADO</v>
      </c>
      <c r="BZ152" s="129">
        <f>'PRECIOS UNITARIOS'!AC152</f>
        <v>0</v>
      </c>
      <c r="CA152" s="251">
        <f>'EV TECNICA'!BE152</f>
        <v>0</v>
      </c>
      <c r="CB152" s="252" t="str">
        <f>+IF(BZ152=0,"NO OFERTADO",IF(CA152="NO CUMPLE", NO HABILITA,IF(BZ152&lt;=($E152*(1+$D$4)),"HABILITA","NO HABILITA")))</f>
        <v>NO OFERTADO</v>
      </c>
      <c r="CC152" s="129">
        <f>'PRECIOS UNITARIOS'!AD152</f>
        <v>0</v>
      </c>
      <c r="CD152" s="251">
        <f>'EV TECNICA'!BG152</f>
        <v>0</v>
      </c>
      <c r="CE152" s="252" t="str">
        <f>+IF(CC152=0,"NO OFERTADO",IF(CD152="NO CUMPLE", NO HABILITA,IF(CC152&lt;=($E152*(1+$D$4)),"HABILITA","NO HABILITA")))</f>
        <v>NO OFERTADO</v>
      </c>
      <c r="CF152" s="129">
        <f>'PRECIOS UNITARIOS'!AE152</f>
        <v>0</v>
      </c>
      <c r="CG152" s="251">
        <f>'EV TECNICA'!BI152</f>
        <v>0</v>
      </c>
      <c r="CH152" s="252" t="str">
        <f>+IF(CF152=0,"NO OFERTADO",IF(CG152="NO CUMPLE", NO HABILITA,IF(CF152&lt;=($E152*(1+$D$4)),"HABILITA","NO HABILITA")))</f>
        <v>NO OFERTADO</v>
      </c>
    </row>
    <row r="153" spans="1:86" s="40" customFormat="1" ht="25.5" x14ac:dyDescent="0.2">
      <c r="A153" s="103">
        <v>144</v>
      </c>
      <c r="B153" s="202" t="s">
        <v>252</v>
      </c>
      <c r="C153" s="121" t="s">
        <v>253</v>
      </c>
      <c r="D153" s="146">
        <v>1</v>
      </c>
      <c r="E153" s="25">
        <v>277.27</v>
      </c>
      <c r="F153" s="129">
        <f>'PRECIOS UNITARIOS'!E153</f>
        <v>0</v>
      </c>
      <c r="G153" s="251">
        <f>'EV TECNICA'!I153</f>
        <v>0</v>
      </c>
      <c r="H153" s="252" t="str">
        <f>+IF(F153=0,"NO OFERTADO",IF(G153="NO CUMPLE", NO HABILITA,IF(F153&lt;=($E153*(1+$D$4)),"HABILITA","NO HABILITA")))</f>
        <v>NO OFERTADO</v>
      </c>
      <c r="I153" s="129">
        <f>'PRECIOS UNITARIOS'!F153</f>
        <v>0</v>
      </c>
      <c r="J153" s="251">
        <f>'EV TECNICA'!K153</f>
        <v>0</v>
      </c>
      <c r="K153" s="252" t="str">
        <f>+IF(I153=0,"NO OFERTADO",IF(J153="NO CUMPLE", NO HABILITA,IF(I153&lt;=($E153*(1+$D$4)),"HABILITA","NO HABILITA")))</f>
        <v>NO OFERTADO</v>
      </c>
      <c r="L153" s="129">
        <f>'PRECIOS UNITARIOS'!G153</f>
        <v>0</v>
      </c>
      <c r="M153" s="251">
        <f>'EV TECNICA'!M153</f>
        <v>0</v>
      </c>
      <c r="N153" s="252" t="str">
        <f>+IF(L153=0,"NO OFERTADO",IF(M153="NO CUMPLE", NO HABILITA,IF(L153&lt;=($E153*(1+$D$4)),"HABILITA","NO HABILITA")))</f>
        <v>NO OFERTADO</v>
      </c>
      <c r="O153" s="129">
        <f>'PRECIOS UNITARIOS'!H153</f>
        <v>0</v>
      </c>
      <c r="P153" s="251">
        <f>'EV TECNICA'!O153</f>
        <v>0</v>
      </c>
      <c r="Q153" s="252" t="str">
        <f>+IF(O153=0,"NO OFERTADO",IF(P153="NO CUMPLE", NO HABILITA,IF(O153&lt;=($E153*(1+$D$4)),"HABILITA","NO HABILITA")))</f>
        <v>NO OFERTADO</v>
      </c>
      <c r="R153" s="129">
        <f>'PRECIOS UNITARIOS'!I153</f>
        <v>0</v>
      </c>
      <c r="S153" s="251">
        <f>'EV TECNICA'!Q153</f>
        <v>0</v>
      </c>
      <c r="T153" s="252" t="str">
        <f>+IF(R153=0,"NO OFERTADO",IF(S153="NO CUMPLE", NO HABILITA,IF(R153&lt;=($E153*(1+$D$4)),"HABILITA","NO HABILITA")))</f>
        <v>NO OFERTADO</v>
      </c>
      <c r="U153" s="129">
        <f>'PRECIOS UNITARIOS'!J153</f>
        <v>0</v>
      </c>
      <c r="V153" s="251">
        <f>'EV TECNICA'!S153</f>
        <v>0</v>
      </c>
      <c r="W153" s="252" t="str">
        <f>+IF(U153=0,"NO OFERTADO",IF(V153="NO CUMPLE", NO HABILITA,IF(U153&lt;=($E153*(1+$D$4)),"HABILITA","NO HABILITA")))</f>
        <v>NO OFERTADO</v>
      </c>
      <c r="X153" s="129">
        <f>'PRECIOS UNITARIOS'!K153</f>
        <v>267.75</v>
      </c>
      <c r="Y153" s="251" t="str">
        <f>'EV TECNICA'!U153</f>
        <v>CUMPLE</v>
      </c>
      <c r="Z153" s="252" t="str">
        <f>+IF(X153=0,"NO OFERTADO",IF(Y153="NO CUMPLE", NO HABILITA,IF(X153&lt;=($E153*(1+$D$4)),"HABILITA","NO HABILITA")))</f>
        <v>HABILITA</v>
      </c>
      <c r="AA153" s="129">
        <f>'PRECIOS UNITARIOS'!L153</f>
        <v>0</v>
      </c>
      <c r="AB153" s="251">
        <f>'EV TECNICA'!W153</f>
        <v>0</v>
      </c>
      <c r="AC153" s="252" t="str">
        <f>+IF(AA153=0,"NO OFERTADO",IF(AB153="NO CUMPLE", NO HABILITA,IF(AA153&lt;=($E153*(1+$D$4)),"HABILITA","NO HABILITA")))</f>
        <v>NO OFERTADO</v>
      </c>
      <c r="AD153" s="129">
        <f>'PRECIOS UNITARIOS'!M153</f>
        <v>286.79000000000002</v>
      </c>
      <c r="AE153" s="251" t="str">
        <f>'EV TECNICA'!Y153</f>
        <v>CUMPLE</v>
      </c>
      <c r="AF153" s="252" t="str">
        <f>+IF(AD153=0,"NO OFERTADO",IF(AE153="NO CUMPLE", NO HABILITA,IF(AD153&lt;=($E153*(1+$D$4)),"HABILITA","NO HABILITA")))</f>
        <v>HABILITA</v>
      </c>
      <c r="AG153" s="129">
        <f>'PRECIOS UNITARIOS'!N153</f>
        <v>0</v>
      </c>
      <c r="AH153" s="251">
        <f>'EV TECNICA'!AA153</f>
        <v>0</v>
      </c>
      <c r="AI153" s="252" t="str">
        <f>+IF(AG153=0,"NO OFERTADO",IF(AH153="NO CUMPLE", NO HABILITA,IF(AG153&lt;=($E153*(1+$D$4)),"HABILITA","NO HABILITA")))</f>
        <v>NO OFERTADO</v>
      </c>
      <c r="AJ153" s="129">
        <f>'PRECIOS UNITARIOS'!O153</f>
        <v>0</v>
      </c>
      <c r="AK153" s="251">
        <f>'EV TECNICA'!AC153</f>
        <v>0</v>
      </c>
      <c r="AL153" s="252" t="str">
        <f>+IF(AJ153=0,"NO OFERTADO",IF(AK153="NO CUMPLE", NO HABILITA,IF(AJ153&lt;=($E153*(1+$D$4)),"HABILITA","NO HABILITA")))</f>
        <v>NO OFERTADO</v>
      </c>
      <c r="AM153" s="129">
        <f>'PRECIOS UNITARIOS'!P153</f>
        <v>0</v>
      </c>
      <c r="AN153" s="251">
        <f>'EV TECNICA'!AE153</f>
        <v>0</v>
      </c>
      <c r="AO153" s="252" t="str">
        <f>+IF(AM153=0,"NO OFERTADO",IF(AN153="NO CUMPLE", NO HABILITA,IF(AM153&lt;=($E153*(1+$D$4)),"HABILITA","NO HABILITA")))</f>
        <v>NO OFERTADO</v>
      </c>
      <c r="AP153" s="129">
        <f>'PRECIOS UNITARIOS'!Q153</f>
        <v>0</v>
      </c>
      <c r="AQ153" s="251">
        <f>'EV TECNICA'!AG153</f>
        <v>0</v>
      </c>
      <c r="AR153" s="252" t="str">
        <f>+IF(AP153=0,"NO OFERTADO",IF(AQ153="NO CUMPLE", NO HABILITA,IF(AP153&lt;=($E153*(1+$D$4)),"HABILITA","NO HABILITA")))</f>
        <v>NO OFERTADO</v>
      </c>
      <c r="AS153" s="129">
        <f>'PRECIOS UNITARIOS'!R153</f>
        <v>0</v>
      </c>
      <c r="AT153" s="251">
        <f>'EV TECNICA'!AI153</f>
        <v>0</v>
      </c>
      <c r="AU153" s="252" t="str">
        <f>+IF(AS153=0,"NO OFERTADO",IF(AT153="NO CUMPLE", NO HABILITA,IF(AS153&lt;=($E153*(1+$D$4)),"HABILITA","NO HABILITA")))</f>
        <v>NO OFERTADO</v>
      </c>
      <c r="AV153" s="129">
        <f>'PRECIOS UNITARIOS'!S153</f>
        <v>0</v>
      </c>
      <c r="AW153" s="251">
        <f>'EV TECNICA'!AK153</f>
        <v>0</v>
      </c>
      <c r="AX153" s="252" t="str">
        <f>+IF(AV153=0,"NO OFERTADO",IF(AW153="NO CUMPLE", NO HABILITA,IF(AV153&lt;=($E153*(1+$D$4)),"HABILITA","NO HABILITA")))</f>
        <v>NO OFERTADO</v>
      </c>
      <c r="AY153" s="129">
        <f>'PRECIOS UNITARIOS'!T153</f>
        <v>0</v>
      </c>
      <c r="AZ153" s="251">
        <f>'EV TECNICA'!AM153</f>
        <v>0</v>
      </c>
      <c r="BA153" s="252" t="str">
        <f>+IF(AY153=0,"NO OFERTADO",IF(AZ153="NO CUMPLE", NO HABILITA,IF(AY153&lt;=($E153*(1+$D$4)),"HABILITA","NO HABILITA")))</f>
        <v>NO OFERTADO</v>
      </c>
      <c r="BB153" s="129">
        <f>'PRECIOS UNITARIOS'!U153</f>
        <v>309.39999999999998</v>
      </c>
      <c r="BC153" s="251" t="str">
        <f>'EV TECNICA'!AO153</f>
        <v>CUMPLE</v>
      </c>
      <c r="BD153" s="252" t="str">
        <f>+IF(BB153=0,"NO OFERTADO",IF(BC153="NO CUMPLE", NO HABILITA,IF(BB153&lt;=($E153*(1+$D$4)),"HABILITA","NO HABILITA")))</f>
        <v>HABILITA</v>
      </c>
      <c r="BE153" s="129">
        <f>'PRECIOS UNITARIOS'!V153</f>
        <v>0</v>
      </c>
      <c r="BF153" s="251">
        <f>'EV TECNICA'!AQ153</f>
        <v>0</v>
      </c>
      <c r="BG153" s="252" t="str">
        <f>+IF(BE153=0,"NO OFERTADO",IF(BF153="NO CUMPLE", NO HABILITA,IF(BE153&lt;=($E153*(1+$D$4)),"HABILITA","NO HABILITA")))</f>
        <v>NO OFERTADO</v>
      </c>
      <c r="BH153" s="129">
        <f>'PRECIOS UNITARIOS'!W153</f>
        <v>0</v>
      </c>
      <c r="BI153" s="251" t="str">
        <f>'EV TECNICA'!AS153</f>
        <v>NO CUMPLE</v>
      </c>
      <c r="BJ153" s="252" t="s">
        <v>606</v>
      </c>
      <c r="BK153" s="129">
        <f>'PRECIOS UNITARIOS'!X153</f>
        <v>0</v>
      </c>
      <c r="BL153" s="251">
        <f>'EV TECNICA'!AU153</f>
        <v>0</v>
      </c>
      <c r="BM153" s="252" t="str">
        <f>+IF(BK153=0,"NO OFERTADO",IF(BL153="NO CUMPLE", NO HABILITA,IF(BK153&lt;=($E153*(1+$D$4)),"HABILITA","NO HABILITA")))</f>
        <v>NO OFERTADO</v>
      </c>
      <c r="BN153" s="129">
        <f>'PRECIOS UNITARIOS'!Y153</f>
        <v>0</v>
      </c>
      <c r="BO153" s="251">
        <f>'EV TECNICA'!AW153</f>
        <v>0</v>
      </c>
      <c r="BP153" s="252" t="str">
        <f>+IF(BN153=0,"NO OFERTADO",IF(BO153="NO CUMPLE", NO HABILITA,IF(BN153&lt;=($E153*(1+$D$4)),"HABILITA","NO HABILITA")))</f>
        <v>NO OFERTADO</v>
      </c>
      <c r="BQ153" s="129">
        <f>'PRECIOS UNITARIOS'!Z153</f>
        <v>0</v>
      </c>
      <c r="BR153" s="251">
        <f>'EV TECNICA'!AY153</f>
        <v>0</v>
      </c>
      <c r="BS153" s="252" t="str">
        <f>+IF(BQ153=0,"NO OFERTADO",IF(BR153="NO CUMPLE", NO HABILITA,IF(BQ153&lt;=($E153*(1+$D$4)),"HABILITA","NO HABILITA")))</f>
        <v>NO OFERTADO</v>
      </c>
      <c r="BT153" s="129">
        <f>'PRECIOS UNITARIOS'!AA153</f>
        <v>0</v>
      </c>
      <c r="BU153" s="251">
        <f>'EV TECNICA'!BA153</f>
        <v>0</v>
      </c>
      <c r="BV153" s="252" t="str">
        <f>+IF(BT153=0,"NO OFERTADO",IF(BU153="NO CUMPLE", NO HABILITA,IF(BT153&lt;=($E153*(1+$D$4)),"HABILITA","NO HABILITA")))</f>
        <v>NO OFERTADO</v>
      </c>
      <c r="BW153" s="129">
        <f>'PRECIOS UNITARIOS'!AB153</f>
        <v>0</v>
      </c>
      <c r="BX153" s="251">
        <f>'EV TECNICA'!BC153</f>
        <v>0</v>
      </c>
      <c r="BY153" s="252" t="str">
        <f>+IF(BW153=0,"NO OFERTADO",IF(BX153="NO CUMPLE", NO HABILITA,IF(BW153&lt;=($E153*(1+$D$4)),"HABILITA","NO HABILITA")))</f>
        <v>NO OFERTADO</v>
      </c>
      <c r="BZ153" s="129">
        <f>'PRECIOS UNITARIOS'!AC153</f>
        <v>0</v>
      </c>
      <c r="CA153" s="251">
        <f>'EV TECNICA'!BE153</f>
        <v>0</v>
      </c>
      <c r="CB153" s="252" t="str">
        <f>+IF(BZ153=0,"NO OFERTADO",IF(CA153="NO CUMPLE", NO HABILITA,IF(BZ153&lt;=($E153*(1+$D$4)),"HABILITA","NO HABILITA")))</f>
        <v>NO OFERTADO</v>
      </c>
      <c r="CC153" s="129">
        <f>'PRECIOS UNITARIOS'!AD153</f>
        <v>0</v>
      </c>
      <c r="CD153" s="251">
        <f>'EV TECNICA'!BG153</f>
        <v>0</v>
      </c>
      <c r="CE153" s="252" t="str">
        <f>+IF(CC153=0,"NO OFERTADO",IF(CD153="NO CUMPLE", NO HABILITA,IF(CC153&lt;=($E153*(1+$D$4)),"HABILITA","NO HABILITA")))</f>
        <v>NO OFERTADO</v>
      </c>
      <c r="CF153" s="129">
        <f>'PRECIOS UNITARIOS'!AE153</f>
        <v>0</v>
      </c>
      <c r="CG153" s="251">
        <f>'EV TECNICA'!BI153</f>
        <v>0</v>
      </c>
      <c r="CH153" s="252" t="str">
        <f>+IF(CF153=0,"NO OFERTADO",IF(CG153="NO CUMPLE", NO HABILITA,IF(CF153&lt;=($E153*(1+$D$4)),"HABILITA","NO HABILITA")))</f>
        <v>NO OFERTADO</v>
      </c>
    </row>
    <row r="154" spans="1:86" s="40" customFormat="1" ht="51" x14ac:dyDescent="0.2">
      <c r="A154" s="103">
        <v>145</v>
      </c>
      <c r="B154" s="202" t="s">
        <v>254</v>
      </c>
      <c r="C154" s="121" t="s">
        <v>255</v>
      </c>
      <c r="D154" s="146">
        <v>1</v>
      </c>
      <c r="E154" s="25">
        <v>53417.315000000002</v>
      </c>
      <c r="F154" s="129">
        <f>'PRECIOS UNITARIOS'!E154</f>
        <v>0</v>
      </c>
      <c r="G154" s="251">
        <f>'EV TECNICA'!I154</f>
        <v>0</v>
      </c>
      <c r="H154" s="252" t="str">
        <f>+IF(F154=0,"NO OFERTADO",IF(G154="NO CUMPLE", NO HABILITA,IF(F154&lt;=($E154*(1+$D$4)),"HABILITA","NO HABILITA")))</f>
        <v>NO OFERTADO</v>
      </c>
      <c r="I154" s="129">
        <f>'PRECIOS UNITARIOS'!F154</f>
        <v>0</v>
      </c>
      <c r="J154" s="251">
        <f>'EV TECNICA'!K154</f>
        <v>0</v>
      </c>
      <c r="K154" s="252" t="str">
        <f>+IF(I154=0,"NO OFERTADO",IF(J154="NO CUMPLE", NO HABILITA,IF(I154&lt;=($E154*(1+$D$4)),"HABILITA","NO HABILITA")))</f>
        <v>NO OFERTADO</v>
      </c>
      <c r="L154" s="129">
        <f>'PRECIOS UNITARIOS'!G154</f>
        <v>0</v>
      </c>
      <c r="M154" s="251">
        <f>'EV TECNICA'!M154</f>
        <v>0</v>
      </c>
      <c r="N154" s="252" t="str">
        <f>+IF(L154=0,"NO OFERTADO",IF(M154="NO CUMPLE", NO HABILITA,IF(L154&lt;=($E154*(1+$D$4)),"HABILITA","NO HABILITA")))</f>
        <v>NO OFERTADO</v>
      </c>
      <c r="O154" s="129">
        <f>'PRECIOS UNITARIOS'!H154</f>
        <v>0</v>
      </c>
      <c r="P154" s="251">
        <f>'EV TECNICA'!O154</f>
        <v>0</v>
      </c>
      <c r="Q154" s="252" t="str">
        <f>+IF(O154=0,"NO OFERTADO",IF(P154="NO CUMPLE", NO HABILITA,IF(O154&lt;=($E154*(1+$D$4)),"HABILITA","NO HABILITA")))</f>
        <v>NO OFERTADO</v>
      </c>
      <c r="R154" s="129">
        <f>'PRECIOS UNITARIOS'!I154</f>
        <v>0</v>
      </c>
      <c r="S154" s="251">
        <f>'EV TECNICA'!Q154</f>
        <v>0</v>
      </c>
      <c r="T154" s="252" t="str">
        <f>+IF(R154=0,"NO OFERTADO",IF(S154="NO CUMPLE", NO HABILITA,IF(R154&lt;=($E154*(1+$D$4)),"HABILITA","NO HABILITA")))</f>
        <v>NO OFERTADO</v>
      </c>
      <c r="U154" s="129">
        <f>'PRECIOS UNITARIOS'!J154</f>
        <v>0</v>
      </c>
      <c r="V154" s="251">
        <f>'EV TECNICA'!S154</f>
        <v>0</v>
      </c>
      <c r="W154" s="252" t="str">
        <f>+IF(U154=0,"NO OFERTADO",IF(V154="NO CUMPLE", NO HABILITA,IF(U154&lt;=($E154*(1+$D$4)),"HABILITA","NO HABILITA")))</f>
        <v>NO OFERTADO</v>
      </c>
      <c r="X154" s="129">
        <f>'PRECIOS UNITARIOS'!K154</f>
        <v>0</v>
      </c>
      <c r="Y154" s="251">
        <f>'EV TECNICA'!U154</f>
        <v>0</v>
      </c>
      <c r="Z154" s="252" t="str">
        <f>+IF(X154=0,"NO OFERTADO",IF(Y154="NO CUMPLE", NO HABILITA,IF(X154&lt;=($E154*(1+$D$4)),"HABILITA","NO HABILITA")))</f>
        <v>NO OFERTADO</v>
      </c>
      <c r="AA154" s="129">
        <f>'PRECIOS UNITARIOS'!L154</f>
        <v>0</v>
      </c>
      <c r="AB154" s="251">
        <f>'EV TECNICA'!W154</f>
        <v>0</v>
      </c>
      <c r="AC154" s="252" t="str">
        <f>+IF(AA154=0,"NO OFERTADO",IF(AB154="NO CUMPLE", NO HABILITA,IF(AA154&lt;=($E154*(1+$D$4)),"HABILITA","NO HABILITA")))</f>
        <v>NO OFERTADO</v>
      </c>
      <c r="AD154" s="129">
        <f>'PRECIOS UNITARIOS'!M154</f>
        <v>0</v>
      </c>
      <c r="AE154" s="251">
        <f>'EV TECNICA'!Y154</f>
        <v>0</v>
      </c>
      <c r="AF154" s="252" t="str">
        <f>+IF(AD154=0,"NO OFERTADO",IF(AE154="NO CUMPLE", NO HABILITA,IF(AD154&lt;=($E154*(1+$D$4)),"HABILITA","NO HABILITA")))</f>
        <v>NO OFERTADO</v>
      </c>
      <c r="AG154" s="129">
        <f>'PRECIOS UNITARIOS'!N154</f>
        <v>0</v>
      </c>
      <c r="AH154" s="251">
        <f>'EV TECNICA'!AA154</f>
        <v>0</v>
      </c>
      <c r="AI154" s="252" t="str">
        <f>+IF(AG154=0,"NO OFERTADO",IF(AH154="NO CUMPLE", NO HABILITA,IF(AG154&lt;=($E154*(1+$D$4)),"HABILITA","NO HABILITA")))</f>
        <v>NO OFERTADO</v>
      </c>
      <c r="AJ154" s="129">
        <f>'PRECIOS UNITARIOS'!O154</f>
        <v>0</v>
      </c>
      <c r="AK154" s="251">
        <f>'EV TECNICA'!AC154</f>
        <v>0</v>
      </c>
      <c r="AL154" s="252" t="str">
        <f>+IF(AJ154=0,"NO OFERTADO",IF(AK154="NO CUMPLE", NO HABILITA,IF(AJ154&lt;=($E154*(1+$D$4)),"HABILITA","NO HABILITA")))</f>
        <v>NO OFERTADO</v>
      </c>
      <c r="AM154" s="129">
        <f>'PRECIOS UNITARIOS'!P154</f>
        <v>0</v>
      </c>
      <c r="AN154" s="251">
        <f>'EV TECNICA'!AE154</f>
        <v>0</v>
      </c>
      <c r="AO154" s="252" t="str">
        <f>+IF(AM154=0,"NO OFERTADO",IF(AN154="NO CUMPLE", NO HABILITA,IF(AM154&lt;=($E154*(1+$D$4)),"HABILITA","NO HABILITA")))</f>
        <v>NO OFERTADO</v>
      </c>
      <c r="AP154" s="129">
        <f>'PRECIOS UNITARIOS'!Q154</f>
        <v>0</v>
      </c>
      <c r="AQ154" s="251">
        <f>'EV TECNICA'!AG154</f>
        <v>0</v>
      </c>
      <c r="AR154" s="252" t="str">
        <f>+IF(AP154=0,"NO OFERTADO",IF(AQ154="NO CUMPLE", NO HABILITA,IF(AP154&lt;=($E154*(1+$D$4)),"HABILITA","NO HABILITA")))</f>
        <v>NO OFERTADO</v>
      </c>
      <c r="AS154" s="129">
        <f>'PRECIOS UNITARIOS'!R154</f>
        <v>0</v>
      </c>
      <c r="AT154" s="251">
        <f>'EV TECNICA'!AI154</f>
        <v>0</v>
      </c>
      <c r="AU154" s="252" t="str">
        <f>+IF(AS154=0,"NO OFERTADO",IF(AT154="NO CUMPLE", NO HABILITA,IF(AS154&lt;=($E154*(1+$D$4)),"HABILITA","NO HABILITA")))</f>
        <v>NO OFERTADO</v>
      </c>
      <c r="AV154" s="129">
        <f>'PRECIOS UNITARIOS'!S154</f>
        <v>0</v>
      </c>
      <c r="AW154" s="251">
        <f>'EV TECNICA'!AK154</f>
        <v>0</v>
      </c>
      <c r="AX154" s="252" t="str">
        <f>+IF(AV154=0,"NO OFERTADO",IF(AW154="NO CUMPLE", NO HABILITA,IF(AV154&lt;=($E154*(1+$D$4)),"HABILITA","NO HABILITA")))</f>
        <v>NO OFERTADO</v>
      </c>
      <c r="AY154" s="129">
        <f>'PRECIOS UNITARIOS'!T154</f>
        <v>0</v>
      </c>
      <c r="AZ154" s="251">
        <f>'EV TECNICA'!AM154</f>
        <v>0</v>
      </c>
      <c r="BA154" s="252" t="str">
        <f>+IF(AY154=0,"NO OFERTADO",IF(AZ154="NO CUMPLE", NO HABILITA,IF(AY154&lt;=($E154*(1+$D$4)),"HABILITA","NO HABILITA")))</f>
        <v>NO OFERTADO</v>
      </c>
      <c r="BB154" s="129">
        <f>'PRECIOS UNITARIOS'!U154</f>
        <v>0</v>
      </c>
      <c r="BC154" s="251">
        <f>'EV TECNICA'!AO154</f>
        <v>0</v>
      </c>
      <c r="BD154" s="252" t="str">
        <f>+IF(BB154=0,"NO OFERTADO",IF(BC154="NO CUMPLE", NO HABILITA,IF(BB154&lt;=($E154*(1+$D$4)),"HABILITA","NO HABILITA")))</f>
        <v>NO OFERTADO</v>
      </c>
      <c r="BE154" s="129">
        <f>'PRECIOS UNITARIOS'!V154</f>
        <v>0</v>
      </c>
      <c r="BF154" s="251">
        <f>'EV TECNICA'!AQ154</f>
        <v>0</v>
      </c>
      <c r="BG154" s="252" t="str">
        <f>+IF(BE154=0,"NO OFERTADO",IF(BF154="NO CUMPLE", NO HABILITA,IF(BE154&lt;=($E154*(1+$D$4)),"HABILITA","NO HABILITA")))</f>
        <v>NO OFERTADO</v>
      </c>
      <c r="BH154" s="129">
        <f>'PRECIOS UNITARIOS'!W154</f>
        <v>0</v>
      </c>
      <c r="BI154" s="251">
        <f>'EV TECNICA'!AS154</f>
        <v>0</v>
      </c>
      <c r="BJ154" s="252" t="str">
        <f>+IF(BH154=0,"NO OFERTADO",IF(BI154="NO CUMPLE", NO HABILITA,IF(BH154&lt;=($E154*(1+$D$4)),"HABILITA","NO HABILITA")))</f>
        <v>NO OFERTADO</v>
      </c>
      <c r="BK154" s="129">
        <f>'PRECIOS UNITARIOS'!X154</f>
        <v>0</v>
      </c>
      <c r="BL154" s="251">
        <f>'EV TECNICA'!AU154</f>
        <v>0</v>
      </c>
      <c r="BM154" s="252" t="str">
        <f>+IF(BK154=0,"NO OFERTADO",IF(BL154="NO CUMPLE", NO HABILITA,IF(BK154&lt;=($E154*(1+$D$4)),"HABILITA","NO HABILITA")))</f>
        <v>NO OFERTADO</v>
      </c>
      <c r="BN154" s="129">
        <f>'PRECIOS UNITARIOS'!Y154</f>
        <v>0</v>
      </c>
      <c r="BO154" s="251">
        <f>'EV TECNICA'!AW154</f>
        <v>0</v>
      </c>
      <c r="BP154" s="252" t="str">
        <f>+IF(BN154=0,"NO OFERTADO",IF(BO154="NO CUMPLE", NO HABILITA,IF(BN154&lt;=($E154*(1+$D$4)),"HABILITA","NO HABILITA")))</f>
        <v>NO OFERTADO</v>
      </c>
      <c r="BQ154" s="129">
        <f>'PRECIOS UNITARIOS'!Z154</f>
        <v>0</v>
      </c>
      <c r="BR154" s="251">
        <f>'EV TECNICA'!AY154</f>
        <v>0</v>
      </c>
      <c r="BS154" s="252" t="str">
        <f>+IF(BQ154=0,"NO OFERTADO",IF(BR154="NO CUMPLE", NO HABILITA,IF(BQ154&lt;=($E154*(1+$D$4)),"HABILITA","NO HABILITA")))</f>
        <v>NO OFERTADO</v>
      </c>
      <c r="BT154" s="129">
        <f>'PRECIOS UNITARIOS'!AA154</f>
        <v>0</v>
      </c>
      <c r="BU154" s="251">
        <f>'EV TECNICA'!BA154</f>
        <v>0</v>
      </c>
      <c r="BV154" s="252" t="str">
        <f>+IF(BT154=0,"NO OFERTADO",IF(BU154="NO CUMPLE", NO HABILITA,IF(BT154&lt;=($E154*(1+$D$4)),"HABILITA","NO HABILITA")))</f>
        <v>NO OFERTADO</v>
      </c>
      <c r="BW154" s="129">
        <f>'PRECIOS UNITARIOS'!AB154</f>
        <v>0</v>
      </c>
      <c r="BX154" s="251">
        <f>'EV TECNICA'!BC154</f>
        <v>0</v>
      </c>
      <c r="BY154" s="252" t="str">
        <f>+IF(BW154=0,"NO OFERTADO",IF(BX154="NO CUMPLE", NO HABILITA,IF(BW154&lt;=($E154*(1+$D$4)),"HABILITA","NO HABILITA")))</f>
        <v>NO OFERTADO</v>
      </c>
      <c r="BZ154" s="129">
        <f>'PRECIOS UNITARIOS'!AC154</f>
        <v>0</v>
      </c>
      <c r="CA154" s="251">
        <f>'EV TECNICA'!BE154</f>
        <v>0</v>
      </c>
      <c r="CB154" s="252" t="str">
        <f>+IF(BZ154=0,"NO OFERTADO",IF(CA154="NO CUMPLE", NO HABILITA,IF(BZ154&lt;=($E154*(1+$D$4)),"HABILITA","NO HABILITA")))</f>
        <v>NO OFERTADO</v>
      </c>
      <c r="CC154" s="129">
        <f>'PRECIOS UNITARIOS'!AD154</f>
        <v>0</v>
      </c>
      <c r="CD154" s="251">
        <f>'EV TECNICA'!BG154</f>
        <v>0</v>
      </c>
      <c r="CE154" s="252" t="str">
        <f>+IF(CC154=0,"NO OFERTADO",IF(CD154="NO CUMPLE", NO HABILITA,IF(CC154&lt;=($E154*(1+$D$4)),"HABILITA","NO HABILITA")))</f>
        <v>NO OFERTADO</v>
      </c>
      <c r="CF154" s="129">
        <f>'PRECIOS UNITARIOS'!AE154</f>
        <v>0</v>
      </c>
      <c r="CG154" s="251">
        <f>'EV TECNICA'!BI154</f>
        <v>0</v>
      </c>
      <c r="CH154" s="252" t="str">
        <f>+IF(CF154=0,"NO OFERTADO",IF(CG154="NO CUMPLE", NO HABILITA,IF(CF154&lt;=($E154*(1+$D$4)),"HABILITA","NO HABILITA")))</f>
        <v>NO OFERTADO</v>
      </c>
    </row>
    <row r="155" spans="1:86" s="40" customFormat="1" ht="25.5" x14ac:dyDescent="0.2">
      <c r="A155" s="103">
        <v>146</v>
      </c>
      <c r="B155" s="202" t="s">
        <v>256</v>
      </c>
      <c r="C155" s="121" t="s">
        <v>257</v>
      </c>
      <c r="D155" s="146">
        <v>1</v>
      </c>
      <c r="E155" s="25">
        <v>7705.25</v>
      </c>
      <c r="F155" s="129">
        <f>'PRECIOS UNITARIOS'!E155</f>
        <v>0</v>
      </c>
      <c r="G155" s="251">
        <f>'EV TECNICA'!I155</f>
        <v>0</v>
      </c>
      <c r="H155" s="252" t="str">
        <f>+IF(F155=0,"NO OFERTADO",IF(G155="NO CUMPLE", NO HABILITA,IF(F155&lt;=($E155*(1+$D$4)),"HABILITA","NO HABILITA")))</f>
        <v>NO OFERTADO</v>
      </c>
      <c r="I155" s="129">
        <f>'PRECIOS UNITARIOS'!F155</f>
        <v>0</v>
      </c>
      <c r="J155" s="251">
        <f>'EV TECNICA'!K155</f>
        <v>0</v>
      </c>
      <c r="K155" s="252" t="str">
        <f>+IF(I155=0,"NO OFERTADO",IF(J155="NO CUMPLE", NO HABILITA,IF(I155&lt;=($E155*(1+$D$4)),"HABILITA","NO HABILITA")))</f>
        <v>NO OFERTADO</v>
      </c>
      <c r="L155" s="129">
        <f>'PRECIOS UNITARIOS'!G155</f>
        <v>0</v>
      </c>
      <c r="M155" s="251">
        <f>'EV TECNICA'!M155</f>
        <v>0</v>
      </c>
      <c r="N155" s="252" t="str">
        <f>+IF(L155=0,"NO OFERTADO",IF(M155="NO CUMPLE", NO HABILITA,IF(L155&lt;=($E155*(1+$D$4)),"HABILITA","NO HABILITA")))</f>
        <v>NO OFERTADO</v>
      </c>
      <c r="O155" s="129">
        <f>'PRECIOS UNITARIOS'!H155</f>
        <v>0</v>
      </c>
      <c r="P155" s="251">
        <f>'EV TECNICA'!O155</f>
        <v>0</v>
      </c>
      <c r="Q155" s="252" t="str">
        <f>+IF(O155=0,"NO OFERTADO",IF(P155="NO CUMPLE", NO HABILITA,IF(O155&lt;=($E155*(1+$D$4)),"HABILITA","NO HABILITA")))</f>
        <v>NO OFERTADO</v>
      </c>
      <c r="R155" s="129">
        <f>'PRECIOS UNITARIOS'!I155</f>
        <v>0</v>
      </c>
      <c r="S155" s="251">
        <f>'EV TECNICA'!Q155</f>
        <v>0</v>
      </c>
      <c r="T155" s="252" t="str">
        <f>+IF(R155=0,"NO OFERTADO",IF(S155="NO CUMPLE", NO HABILITA,IF(R155&lt;=($E155*(1+$D$4)),"HABILITA","NO HABILITA")))</f>
        <v>NO OFERTADO</v>
      </c>
      <c r="U155" s="129">
        <f>'PRECIOS UNITARIOS'!J155</f>
        <v>7705.25</v>
      </c>
      <c r="V155" s="251" t="str">
        <f>'EV TECNICA'!S155</f>
        <v>CUMPLE</v>
      </c>
      <c r="W155" s="252" t="str">
        <f>+IF(U155=0,"NO OFERTADO",IF(V155="NO CUMPLE", NO HABILITA,IF(U155&lt;=($E155*(1+$D$4)),"HABILITA","NO HABILITA")))</f>
        <v>HABILITA</v>
      </c>
      <c r="X155" s="129">
        <f>'PRECIOS UNITARIOS'!K155</f>
        <v>8363.32</v>
      </c>
      <c r="Y155" s="251" t="str">
        <f>'EV TECNICA'!U155</f>
        <v>CUMPLE</v>
      </c>
      <c r="Z155" s="252" t="str">
        <f>+IF(X155=0,"NO OFERTADO",IF(Y155="NO CUMPLE", NO HABILITA,IF(X155&lt;=($E155*(1+$D$4)),"HABILITA","NO HABILITA")))</f>
        <v>HABILITA</v>
      </c>
      <c r="AA155" s="129">
        <f>'PRECIOS UNITARIOS'!L155</f>
        <v>0</v>
      </c>
      <c r="AB155" s="251">
        <f>'EV TECNICA'!W155</f>
        <v>0</v>
      </c>
      <c r="AC155" s="252" t="str">
        <f>+IF(AA155=0,"NO OFERTADO",IF(AB155="NO CUMPLE", NO HABILITA,IF(AA155&lt;=($E155*(1+$D$4)),"HABILITA","NO HABILITA")))</f>
        <v>NO OFERTADO</v>
      </c>
      <c r="AD155" s="129">
        <f>'PRECIOS UNITARIOS'!M155</f>
        <v>10412.5</v>
      </c>
      <c r="AE155" s="251" t="str">
        <f>'EV TECNICA'!Y155</f>
        <v>CUMPLE</v>
      </c>
      <c r="AF155" s="252" t="str">
        <f>+IF(AD155=0,"NO OFERTADO",IF(AE155="NO CUMPLE", NO HABILITA,IF(AD155&lt;=($E155*(1+$D$4)),"HABILITA","NO HABILITA")))</f>
        <v>NO HABILITA</v>
      </c>
      <c r="AG155" s="129">
        <f>'PRECIOS UNITARIOS'!N155</f>
        <v>0</v>
      </c>
      <c r="AH155" s="251">
        <f>'EV TECNICA'!AA155</f>
        <v>0</v>
      </c>
      <c r="AI155" s="252" t="str">
        <f>+IF(AG155=0,"NO OFERTADO",IF(AH155="NO CUMPLE", NO HABILITA,IF(AG155&lt;=($E155*(1+$D$4)),"HABILITA","NO HABILITA")))</f>
        <v>NO OFERTADO</v>
      </c>
      <c r="AJ155" s="129">
        <f>'PRECIOS UNITARIOS'!O155</f>
        <v>0</v>
      </c>
      <c r="AK155" s="251">
        <f>'EV TECNICA'!AC155</f>
        <v>0</v>
      </c>
      <c r="AL155" s="252" t="str">
        <f>+IF(AJ155=0,"NO OFERTADO",IF(AK155="NO CUMPLE", NO HABILITA,IF(AJ155&lt;=($E155*(1+$D$4)),"HABILITA","NO HABILITA")))</f>
        <v>NO OFERTADO</v>
      </c>
      <c r="AM155" s="129">
        <f>'PRECIOS UNITARIOS'!P155</f>
        <v>0</v>
      </c>
      <c r="AN155" s="251">
        <f>'EV TECNICA'!AE155</f>
        <v>0</v>
      </c>
      <c r="AO155" s="252" t="str">
        <f>+IF(AM155=0,"NO OFERTADO",IF(AN155="NO CUMPLE", NO HABILITA,IF(AM155&lt;=($E155*(1+$D$4)),"HABILITA","NO HABILITA")))</f>
        <v>NO OFERTADO</v>
      </c>
      <c r="AP155" s="129">
        <f>'PRECIOS UNITARIOS'!Q155</f>
        <v>0</v>
      </c>
      <c r="AQ155" s="251">
        <f>'EV TECNICA'!AG155</f>
        <v>0</v>
      </c>
      <c r="AR155" s="252" t="str">
        <f>+IF(AP155=0,"NO OFERTADO",IF(AQ155="NO CUMPLE", NO HABILITA,IF(AP155&lt;=($E155*(1+$D$4)),"HABILITA","NO HABILITA")))</f>
        <v>NO OFERTADO</v>
      </c>
      <c r="AS155" s="129">
        <f>'PRECIOS UNITARIOS'!R155</f>
        <v>12643.75</v>
      </c>
      <c r="AT155" s="251" t="str">
        <f>'EV TECNICA'!AI155</f>
        <v>CUMPLE</v>
      </c>
      <c r="AU155" s="252" t="str">
        <f>+IF(AS155=0,"NO OFERTADO",IF(AT155="NO CUMPLE", NO HABILITA,IF(AS155&lt;=($E155*(1+$D$4)),"HABILITA","NO HABILITA")))</f>
        <v>NO HABILITA</v>
      </c>
      <c r="AV155" s="129">
        <f>'PRECIOS UNITARIOS'!S155</f>
        <v>0</v>
      </c>
      <c r="AW155" s="251">
        <f>'EV TECNICA'!AK155</f>
        <v>0</v>
      </c>
      <c r="AX155" s="252" t="str">
        <f>+IF(AV155=0,"NO OFERTADO",IF(AW155="NO CUMPLE", NO HABILITA,IF(AV155&lt;=($E155*(1+$D$4)),"HABILITA","NO HABILITA")))</f>
        <v>NO OFERTADO</v>
      </c>
      <c r="AY155" s="129">
        <f>'PRECIOS UNITARIOS'!T155</f>
        <v>0</v>
      </c>
      <c r="AZ155" s="251">
        <f>'EV TECNICA'!AM155</f>
        <v>0</v>
      </c>
      <c r="BA155" s="252" t="str">
        <f>+IF(AY155=0,"NO OFERTADO",IF(AZ155="NO CUMPLE", NO HABILITA,IF(AY155&lt;=($E155*(1+$D$4)),"HABILITA","NO HABILITA")))</f>
        <v>NO OFERTADO</v>
      </c>
      <c r="BB155" s="129">
        <f>'PRECIOS UNITARIOS'!U155</f>
        <v>14338.31</v>
      </c>
      <c r="BC155" s="251" t="str">
        <f>'EV TECNICA'!AO155</f>
        <v>CUMPLE</v>
      </c>
      <c r="BD155" s="252" t="str">
        <f>+IF(BB155=0,"NO OFERTADO",IF(BC155="NO CUMPLE", NO HABILITA,IF(BB155&lt;=($E155*(1+$D$4)),"HABILITA","NO HABILITA")))</f>
        <v>NO HABILITA</v>
      </c>
      <c r="BE155" s="129">
        <f>'PRECIOS UNITARIOS'!V155</f>
        <v>0</v>
      </c>
      <c r="BF155" s="251">
        <f>'EV TECNICA'!AQ155</f>
        <v>0</v>
      </c>
      <c r="BG155" s="252" t="str">
        <f>+IF(BE155=0,"NO OFERTADO",IF(BF155="NO CUMPLE", NO HABILITA,IF(BE155&lt;=($E155*(1+$D$4)),"HABILITA","NO HABILITA")))</f>
        <v>NO OFERTADO</v>
      </c>
      <c r="BH155" s="129">
        <f>'PRECIOS UNITARIOS'!W155</f>
        <v>10531.5</v>
      </c>
      <c r="BI155" s="251" t="str">
        <f>'EV TECNICA'!AS155</f>
        <v>CUMPLE</v>
      </c>
      <c r="BJ155" s="252" t="str">
        <f>+IF(BH155=0,"NO OFERTADO",IF(BI155="NO CUMPLE", NO HABILITA,IF(BH155&lt;=($E155*(1+$D$4)),"HABILITA","NO HABILITA")))</f>
        <v>NO HABILITA</v>
      </c>
      <c r="BK155" s="129">
        <f>'PRECIOS UNITARIOS'!X155</f>
        <v>0</v>
      </c>
      <c r="BL155" s="251">
        <f>'EV TECNICA'!AU155</f>
        <v>0</v>
      </c>
      <c r="BM155" s="252" t="str">
        <f>+IF(BK155=0,"NO OFERTADO",IF(BL155="NO CUMPLE", NO HABILITA,IF(BK155&lt;=($E155*(1+$D$4)),"HABILITA","NO HABILITA")))</f>
        <v>NO OFERTADO</v>
      </c>
      <c r="BN155" s="129">
        <f>'PRECIOS UNITARIOS'!Y155</f>
        <v>0</v>
      </c>
      <c r="BO155" s="251">
        <f>'EV TECNICA'!AW155</f>
        <v>0</v>
      </c>
      <c r="BP155" s="252" t="str">
        <f>+IF(BN155=0,"NO OFERTADO",IF(BO155="NO CUMPLE", NO HABILITA,IF(BN155&lt;=($E155*(1+$D$4)),"HABILITA","NO HABILITA")))</f>
        <v>NO OFERTADO</v>
      </c>
      <c r="BQ155" s="129">
        <f>'PRECIOS UNITARIOS'!Z155</f>
        <v>0</v>
      </c>
      <c r="BR155" s="251">
        <f>'EV TECNICA'!AY155</f>
        <v>0</v>
      </c>
      <c r="BS155" s="252" t="str">
        <f>+IF(BQ155=0,"NO OFERTADO",IF(BR155="NO CUMPLE", NO HABILITA,IF(BQ155&lt;=($E155*(1+$D$4)),"HABILITA","NO HABILITA")))</f>
        <v>NO OFERTADO</v>
      </c>
      <c r="BT155" s="129">
        <f>'PRECIOS UNITARIOS'!AA155</f>
        <v>0</v>
      </c>
      <c r="BU155" s="251">
        <f>'EV TECNICA'!BA155</f>
        <v>0</v>
      </c>
      <c r="BV155" s="252" t="str">
        <f>+IF(BT155=0,"NO OFERTADO",IF(BU155="NO CUMPLE", NO HABILITA,IF(BT155&lt;=($E155*(1+$D$4)),"HABILITA","NO HABILITA")))</f>
        <v>NO OFERTADO</v>
      </c>
      <c r="BW155" s="129">
        <f>'PRECIOS UNITARIOS'!AB155</f>
        <v>0</v>
      </c>
      <c r="BX155" s="251">
        <f>'EV TECNICA'!BC155</f>
        <v>0</v>
      </c>
      <c r="BY155" s="252" t="str">
        <f>+IF(BW155=0,"NO OFERTADO",IF(BX155="NO CUMPLE", NO HABILITA,IF(BW155&lt;=($E155*(1+$D$4)),"HABILITA","NO HABILITA")))</f>
        <v>NO OFERTADO</v>
      </c>
      <c r="BZ155" s="129">
        <f>'PRECIOS UNITARIOS'!AC155</f>
        <v>0</v>
      </c>
      <c r="CA155" s="251">
        <f>'EV TECNICA'!BE155</f>
        <v>0</v>
      </c>
      <c r="CB155" s="252" t="str">
        <f>+IF(BZ155=0,"NO OFERTADO",IF(CA155="NO CUMPLE", NO HABILITA,IF(BZ155&lt;=($E155*(1+$D$4)),"HABILITA","NO HABILITA")))</f>
        <v>NO OFERTADO</v>
      </c>
      <c r="CC155" s="129">
        <f>'PRECIOS UNITARIOS'!AD155</f>
        <v>0</v>
      </c>
      <c r="CD155" s="251">
        <f>'EV TECNICA'!BG155</f>
        <v>0</v>
      </c>
      <c r="CE155" s="252" t="str">
        <f>+IF(CC155=0,"NO OFERTADO",IF(CD155="NO CUMPLE", NO HABILITA,IF(CC155&lt;=($E155*(1+$D$4)),"HABILITA","NO HABILITA")))</f>
        <v>NO OFERTADO</v>
      </c>
      <c r="CF155" s="129">
        <f>'PRECIOS UNITARIOS'!AE155</f>
        <v>0</v>
      </c>
      <c r="CG155" s="251">
        <f>'EV TECNICA'!BI155</f>
        <v>0</v>
      </c>
      <c r="CH155" s="252" t="str">
        <f>+IF(CF155=0,"NO OFERTADO",IF(CG155="NO CUMPLE", NO HABILITA,IF(CF155&lt;=($E155*(1+$D$4)),"HABILITA","NO HABILITA")))</f>
        <v>NO OFERTADO</v>
      </c>
    </row>
    <row r="156" spans="1:86" s="40" customFormat="1" ht="51" x14ac:dyDescent="0.2">
      <c r="A156" s="103">
        <v>147</v>
      </c>
      <c r="B156" s="202" t="s">
        <v>258</v>
      </c>
      <c r="C156" s="121" t="s">
        <v>259</v>
      </c>
      <c r="D156" s="146">
        <v>1</v>
      </c>
      <c r="E156" s="25">
        <v>175.96292</v>
      </c>
      <c r="F156" s="129">
        <f>'PRECIOS UNITARIOS'!E156</f>
        <v>0</v>
      </c>
      <c r="G156" s="251">
        <f>'EV TECNICA'!I156</f>
        <v>0</v>
      </c>
      <c r="H156" s="252" t="str">
        <f>+IF(F156=0,"NO OFERTADO",IF(G156="NO CUMPLE", NO HABILITA,IF(F156&lt;=($E156*(1+$D$4)),"HABILITA","NO HABILITA")))</f>
        <v>NO OFERTADO</v>
      </c>
      <c r="I156" s="129">
        <f>'PRECIOS UNITARIOS'!F156</f>
        <v>0</v>
      </c>
      <c r="J156" s="251">
        <f>'EV TECNICA'!K156</f>
        <v>0</v>
      </c>
      <c r="K156" s="252" t="str">
        <f>+IF(I156=0,"NO OFERTADO",IF(J156="NO CUMPLE", NO HABILITA,IF(I156&lt;=($E156*(1+$D$4)),"HABILITA","NO HABILITA")))</f>
        <v>NO OFERTADO</v>
      </c>
      <c r="L156" s="129">
        <f>'PRECIOS UNITARIOS'!G156</f>
        <v>0</v>
      </c>
      <c r="M156" s="251">
        <f>'EV TECNICA'!M156</f>
        <v>0</v>
      </c>
      <c r="N156" s="252" t="str">
        <f>+IF(L156=0,"NO OFERTADO",IF(M156="NO CUMPLE", NO HABILITA,IF(L156&lt;=($E156*(1+$D$4)),"HABILITA","NO HABILITA")))</f>
        <v>NO OFERTADO</v>
      </c>
      <c r="O156" s="129">
        <f>'PRECIOS UNITARIOS'!H156</f>
        <v>0</v>
      </c>
      <c r="P156" s="251">
        <f>'EV TECNICA'!O156</f>
        <v>0</v>
      </c>
      <c r="Q156" s="252" t="str">
        <f>+IF(O156=0,"NO OFERTADO",IF(P156="NO CUMPLE", NO HABILITA,IF(O156&lt;=($E156*(1+$D$4)),"HABILITA","NO HABILITA")))</f>
        <v>NO OFERTADO</v>
      </c>
      <c r="R156" s="129">
        <f>'PRECIOS UNITARIOS'!I156</f>
        <v>0</v>
      </c>
      <c r="S156" s="251">
        <f>'EV TECNICA'!Q156</f>
        <v>0</v>
      </c>
      <c r="T156" s="252" t="str">
        <f>+IF(R156=0,"NO OFERTADO",IF(S156="NO CUMPLE", NO HABILITA,IF(R156&lt;=($E156*(1+$D$4)),"HABILITA","NO HABILITA")))</f>
        <v>NO OFERTADO</v>
      </c>
      <c r="U156" s="129">
        <f>'PRECIOS UNITARIOS'!J156</f>
        <v>202.3</v>
      </c>
      <c r="V156" s="251" t="str">
        <f>'EV TECNICA'!S156</f>
        <v>CUMPLE</v>
      </c>
      <c r="W156" s="252" t="str">
        <f>+IF(U156=0,"NO OFERTADO",IF(V156="NO CUMPLE", NO HABILITA,IF(U156&lt;=($E156*(1+$D$4)),"HABILITA","NO HABILITA")))</f>
        <v>HABILITA</v>
      </c>
      <c r="X156" s="129">
        <f>'PRECIOS UNITARIOS'!K156</f>
        <v>0</v>
      </c>
      <c r="Y156" s="251">
        <f>'EV TECNICA'!U156</f>
        <v>0</v>
      </c>
      <c r="Z156" s="252" t="str">
        <f>+IF(X156=0,"NO OFERTADO",IF(Y156="NO CUMPLE", NO HABILITA,IF(X156&lt;=($E156*(1+$D$4)),"HABILITA","NO HABILITA")))</f>
        <v>NO OFERTADO</v>
      </c>
      <c r="AA156" s="129">
        <f>'PRECIOS UNITARIOS'!L156</f>
        <v>0</v>
      </c>
      <c r="AB156" s="251">
        <f>'EV TECNICA'!W156</f>
        <v>0</v>
      </c>
      <c r="AC156" s="252" t="str">
        <f>+IF(AA156=0,"NO OFERTADO",IF(AB156="NO CUMPLE", NO HABILITA,IF(AA156&lt;=($E156*(1+$D$4)),"HABILITA","NO HABILITA")))</f>
        <v>NO OFERTADO</v>
      </c>
      <c r="AD156" s="129">
        <f>'PRECIOS UNITARIOS'!M156</f>
        <v>0</v>
      </c>
      <c r="AE156" s="251">
        <f>'EV TECNICA'!Y156</f>
        <v>0</v>
      </c>
      <c r="AF156" s="252" t="str">
        <f>+IF(AD156=0,"NO OFERTADO",IF(AE156="NO CUMPLE", NO HABILITA,IF(AD156&lt;=($E156*(1+$D$4)),"HABILITA","NO HABILITA")))</f>
        <v>NO OFERTADO</v>
      </c>
      <c r="AG156" s="129">
        <f>'PRECIOS UNITARIOS'!N156</f>
        <v>0</v>
      </c>
      <c r="AH156" s="251">
        <f>'EV TECNICA'!AA156</f>
        <v>0</v>
      </c>
      <c r="AI156" s="252" t="str">
        <f>+IF(AG156=0,"NO OFERTADO",IF(AH156="NO CUMPLE", NO HABILITA,IF(AG156&lt;=($E156*(1+$D$4)),"HABILITA","NO HABILITA")))</f>
        <v>NO OFERTADO</v>
      </c>
      <c r="AJ156" s="129">
        <f>'PRECIOS UNITARIOS'!O156</f>
        <v>0</v>
      </c>
      <c r="AK156" s="251">
        <f>'EV TECNICA'!AC156</f>
        <v>0</v>
      </c>
      <c r="AL156" s="252" t="str">
        <f>+IF(AJ156=0,"NO OFERTADO",IF(AK156="NO CUMPLE", NO HABILITA,IF(AJ156&lt;=($E156*(1+$D$4)),"HABILITA","NO HABILITA")))</f>
        <v>NO OFERTADO</v>
      </c>
      <c r="AM156" s="129">
        <f>'PRECIOS UNITARIOS'!P156</f>
        <v>0</v>
      </c>
      <c r="AN156" s="251">
        <f>'EV TECNICA'!AE156</f>
        <v>0</v>
      </c>
      <c r="AO156" s="252" t="str">
        <f>+IF(AM156=0,"NO OFERTADO",IF(AN156="NO CUMPLE", NO HABILITA,IF(AM156&lt;=($E156*(1+$D$4)),"HABILITA","NO HABILITA")))</f>
        <v>NO OFERTADO</v>
      </c>
      <c r="AP156" s="129">
        <f>'PRECIOS UNITARIOS'!Q156</f>
        <v>209.44</v>
      </c>
      <c r="AQ156" s="251" t="str">
        <f>'EV TECNICA'!AG156</f>
        <v>CUMPLE</v>
      </c>
      <c r="AR156" s="252" t="str">
        <f>+IF(AP156=0,"NO OFERTADO",IF(AQ156="NO CUMPLE", NO HABILITA,IF(AP156&lt;=($E156*(1+$D$4)),"HABILITA","NO HABILITA")))</f>
        <v>HABILITA</v>
      </c>
      <c r="AS156" s="129">
        <f>'PRECIOS UNITARIOS'!R156</f>
        <v>0</v>
      </c>
      <c r="AT156" s="251">
        <f>'EV TECNICA'!AI156</f>
        <v>0</v>
      </c>
      <c r="AU156" s="252" t="str">
        <f>+IF(AS156=0,"NO OFERTADO",IF(AT156="NO CUMPLE", NO HABILITA,IF(AS156&lt;=($E156*(1+$D$4)),"HABILITA","NO HABILITA")))</f>
        <v>NO OFERTADO</v>
      </c>
      <c r="AV156" s="129">
        <f>'PRECIOS UNITARIOS'!S156</f>
        <v>0</v>
      </c>
      <c r="AW156" s="251">
        <f>'EV TECNICA'!AK156</f>
        <v>0</v>
      </c>
      <c r="AX156" s="252" t="str">
        <f>+IF(AV156=0,"NO OFERTADO",IF(AW156="NO CUMPLE", NO HABILITA,IF(AV156&lt;=($E156*(1+$D$4)),"HABILITA","NO HABILITA")))</f>
        <v>NO OFERTADO</v>
      </c>
      <c r="AY156" s="129">
        <f>'PRECIOS UNITARIOS'!T156</f>
        <v>0</v>
      </c>
      <c r="AZ156" s="251">
        <f>'EV TECNICA'!AM156</f>
        <v>0</v>
      </c>
      <c r="BA156" s="252" t="str">
        <f>+IF(AY156=0,"NO OFERTADO",IF(AZ156="NO CUMPLE", NO HABILITA,IF(AY156&lt;=($E156*(1+$D$4)),"HABILITA","NO HABILITA")))</f>
        <v>NO OFERTADO</v>
      </c>
      <c r="BB156" s="129">
        <f>'PRECIOS UNITARIOS'!U156</f>
        <v>0</v>
      </c>
      <c r="BC156" s="251">
        <f>'EV TECNICA'!AO156</f>
        <v>0</v>
      </c>
      <c r="BD156" s="252" t="str">
        <f>+IF(BB156=0,"NO OFERTADO",IF(BC156="NO CUMPLE", NO HABILITA,IF(BB156&lt;=($E156*(1+$D$4)),"HABILITA","NO HABILITA")))</f>
        <v>NO OFERTADO</v>
      </c>
      <c r="BE156" s="129">
        <f>'PRECIOS UNITARIOS'!V156</f>
        <v>0</v>
      </c>
      <c r="BF156" s="251">
        <f>'EV TECNICA'!AQ156</f>
        <v>0</v>
      </c>
      <c r="BG156" s="252" t="str">
        <f>+IF(BE156=0,"NO OFERTADO",IF(BF156="NO CUMPLE", NO HABILITA,IF(BE156&lt;=($E156*(1+$D$4)),"HABILITA","NO HABILITA")))</f>
        <v>NO OFERTADO</v>
      </c>
      <c r="BH156" s="129">
        <f>'PRECIOS UNITARIOS'!W156</f>
        <v>0</v>
      </c>
      <c r="BI156" s="251">
        <f>'EV TECNICA'!AS156</f>
        <v>0</v>
      </c>
      <c r="BJ156" s="252" t="str">
        <f>+IF(BH156=0,"NO OFERTADO",IF(BI156="NO CUMPLE", NO HABILITA,IF(BH156&lt;=($E156*(1+$D$4)),"HABILITA","NO HABILITA")))</f>
        <v>NO OFERTADO</v>
      </c>
      <c r="BK156" s="129">
        <f>'PRECIOS UNITARIOS'!X156</f>
        <v>0</v>
      </c>
      <c r="BL156" s="251">
        <f>'EV TECNICA'!AU156</f>
        <v>0</v>
      </c>
      <c r="BM156" s="252" t="str">
        <f>+IF(BK156=0,"NO OFERTADO",IF(BL156="NO CUMPLE", NO HABILITA,IF(BK156&lt;=($E156*(1+$D$4)),"HABILITA","NO HABILITA")))</f>
        <v>NO OFERTADO</v>
      </c>
      <c r="BN156" s="129">
        <f>'PRECIOS UNITARIOS'!Y156</f>
        <v>0</v>
      </c>
      <c r="BO156" s="251">
        <f>'EV TECNICA'!AW156</f>
        <v>0</v>
      </c>
      <c r="BP156" s="252" t="str">
        <f>+IF(BN156=0,"NO OFERTADO",IF(BO156="NO CUMPLE", NO HABILITA,IF(BN156&lt;=($E156*(1+$D$4)),"HABILITA","NO HABILITA")))</f>
        <v>NO OFERTADO</v>
      </c>
      <c r="BQ156" s="129">
        <f>'PRECIOS UNITARIOS'!Z156</f>
        <v>447.44</v>
      </c>
      <c r="BR156" s="251" t="str">
        <f>'EV TECNICA'!AY156</f>
        <v>CUMPLE</v>
      </c>
      <c r="BS156" s="252" t="str">
        <f>+IF(BQ156=0,"NO OFERTADO",IF(BR156="NO CUMPLE", NO HABILITA,IF(BQ156&lt;=($E156*(1+$D$4)),"HABILITA","NO HABILITA")))</f>
        <v>NO HABILITA</v>
      </c>
      <c r="BT156" s="129">
        <f>'PRECIOS UNITARIOS'!AA156</f>
        <v>0</v>
      </c>
      <c r="BU156" s="251">
        <f>'EV TECNICA'!BA156</f>
        <v>0</v>
      </c>
      <c r="BV156" s="252" t="str">
        <f>+IF(BT156=0,"NO OFERTADO",IF(BU156="NO CUMPLE", NO HABILITA,IF(BT156&lt;=($E156*(1+$D$4)),"HABILITA","NO HABILITA")))</f>
        <v>NO OFERTADO</v>
      </c>
      <c r="BW156" s="129">
        <f>'PRECIOS UNITARIOS'!AB156</f>
        <v>0</v>
      </c>
      <c r="BX156" s="251">
        <f>'EV TECNICA'!BC156</f>
        <v>0</v>
      </c>
      <c r="BY156" s="252" t="str">
        <f>+IF(BW156=0,"NO OFERTADO",IF(BX156="NO CUMPLE", NO HABILITA,IF(BW156&lt;=($E156*(1+$D$4)),"HABILITA","NO HABILITA")))</f>
        <v>NO OFERTADO</v>
      </c>
      <c r="BZ156" s="129">
        <f>'PRECIOS UNITARIOS'!AC156</f>
        <v>0</v>
      </c>
      <c r="CA156" s="251">
        <f>'EV TECNICA'!BE156</f>
        <v>0</v>
      </c>
      <c r="CB156" s="252" t="str">
        <f>+IF(BZ156=0,"NO OFERTADO",IF(CA156="NO CUMPLE", NO HABILITA,IF(BZ156&lt;=($E156*(1+$D$4)),"HABILITA","NO HABILITA")))</f>
        <v>NO OFERTADO</v>
      </c>
      <c r="CC156" s="129">
        <f>'PRECIOS UNITARIOS'!AD156</f>
        <v>0</v>
      </c>
      <c r="CD156" s="251">
        <f>'EV TECNICA'!BG156</f>
        <v>0</v>
      </c>
      <c r="CE156" s="252" t="str">
        <f>+IF(CC156=0,"NO OFERTADO",IF(CD156="NO CUMPLE", NO HABILITA,IF(CC156&lt;=($E156*(1+$D$4)),"HABILITA","NO HABILITA")))</f>
        <v>NO OFERTADO</v>
      </c>
      <c r="CF156" s="129">
        <f>'PRECIOS UNITARIOS'!AE156</f>
        <v>0</v>
      </c>
      <c r="CG156" s="251">
        <f>'EV TECNICA'!BI156</f>
        <v>0</v>
      </c>
      <c r="CH156" s="252" t="str">
        <f>+IF(CF156=0,"NO OFERTADO",IF(CG156="NO CUMPLE", NO HABILITA,IF(CF156&lt;=($E156*(1+$D$4)),"HABILITA","NO HABILITA")))</f>
        <v>NO OFERTADO</v>
      </c>
    </row>
    <row r="157" spans="1:86" s="40" customFormat="1" ht="38.25" x14ac:dyDescent="0.2">
      <c r="A157" s="103">
        <v>148</v>
      </c>
      <c r="B157" s="202" t="s">
        <v>260</v>
      </c>
      <c r="C157" s="121" t="s">
        <v>261</v>
      </c>
      <c r="D157" s="146">
        <v>1</v>
      </c>
      <c r="E157" s="25">
        <v>15498</v>
      </c>
      <c r="F157" s="129">
        <f>'PRECIOS UNITARIOS'!E157</f>
        <v>0</v>
      </c>
      <c r="G157" s="251">
        <f>'EV TECNICA'!I157</f>
        <v>0</v>
      </c>
      <c r="H157" s="252" t="str">
        <f>+IF(F157=0,"NO OFERTADO",IF(G157="NO CUMPLE", NO HABILITA,IF(F157&lt;=($E157*(1+$D$4)),"HABILITA","NO HABILITA")))</f>
        <v>NO OFERTADO</v>
      </c>
      <c r="I157" s="129">
        <f>'PRECIOS UNITARIOS'!F157</f>
        <v>0</v>
      </c>
      <c r="J157" s="251">
        <f>'EV TECNICA'!K157</f>
        <v>0</v>
      </c>
      <c r="K157" s="252" t="str">
        <f>+IF(I157=0,"NO OFERTADO",IF(J157="NO CUMPLE", NO HABILITA,IF(I157&lt;=($E157*(1+$D$4)),"HABILITA","NO HABILITA")))</f>
        <v>NO OFERTADO</v>
      </c>
      <c r="L157" s="129">
        <f>'PRECIOS UNITARIOS'!G157</f>
        <v>0</v>
      </c>
      <c r="M157" s="251">
        <f>'EV TECNICA'!M157</f>
        <v>0</v>
      </c>
      <c r="N157" s="252" t="str">
        <f>+IF(L157=0,"NO OFERTADO",IF(M157="NO CUMPLE", NO HABILITA,IF(L157&lt;=($E157*(1+$D$4)),"HABILITA","NO HABILITA")))</f>
        <v>NO OFERTADO</v>
      </c>
      <c r="O157" s="129">
        <f>'PRECIOS UNITARIOS'!H157</f>
        <v>0</v>
      </c>
      <c r="P157" s="251">
        <f>'EV TECNICA'!O157</f>
        <v>0</v>
      </c>
      <c r="Q157" s="252" t="str">
        <f>+IF(O157=0,"NO OFERTADO",IF(P157="NO CUMPLE", NO HABILITA,IF(O157&lt;=($E157*(1+$D$4)),"HABILITA","NO HABILITA")))</f>
        <v>NO OFERTADO</v>
      </c>
      <c r="R157" s="129">
        <f>'PRECIOS UNITARIOS'!I157</f>
        <v>0</v>
      </c>
      <c r="S157" s="251">
        <f>'EV TECNICA'!Q157</f>
        <v>0</v>
      </c>
      <c r="T157" s="252" t="str">
        <f>+IF(R157=0,"NO OFERTADO",IF(S157="NO CUMPLE", NO HABILITA,IF(R157&lt;=($E157*(1+$D$4)),"HABILITA","NO HABILITA")))</f>
        <v>NO OFERTADO</v>
      </c>
      <c r="U157" s="129">
        <f>'PRECIOS UNITARIOS'!J157</f>
        <v>19710</v>
      </c>
      <c r="V157" s="251" t="str">
        <f>'EV TECNICA'!S157</f>
        <v>CUMPLE</v>
      </c>
      <c r="W157" s="252" t="str">
        <f>+IF(U157=0,"NO OFERTADO",IF(V157="NO CUMPLE", NO HABILITA,IF(U157&lt;=($E157*(1+$D$4)),"HABILITA","NO HABILITA")))</f>
        <v>HABILITA</v>
      </c>
      <c r="X157" s="129">
        <f>'PRECIOS UNITARIOS'!K157</f>
        <v>19300</v>
      </c>
      <c r="Y157" s="251" t="str">
        <f>'EV TECNICA'!U157</f>
        <v>CUMPLE</v>
      </c>
      <c r="Z157" s="252" t="str">
        <f>+IF(X157=0,"NO OFERTADO",IF(Y157="NO CUMPLE", NO HABILITA,IF(X157&lt;=($E157*(1+$D$4)),"HABILITA","NO HABILITA")))</f>
        <v>HABILITA</v>
      </c>
      <c r="AA157" s="129">
        <f>'PRECIOS UNITARIOS'!L157</f>
        <v>0</v>
      </c>
      <c r="AB157" s="251">
        <f>'EV TECNICA'!W157</f>
        <v>0</v>
      </c>
      <c r="AC157" s="252" t="str">
        <f>+IF(AA157=0,"NO OFERTADO",IF(AB157="NO CUMPLE", NO HABILITA,IF(AA157&lt;=($E157*(1+$D$4)),"HABILITA","NO HABILITA")))</f>
        <v>NO OFERTADO</v>
      </c>
      <c r="AD157" s="129">
        <f>'PRECIOS UNITARIOS'!M157</f>
        <v>22045</v>
      </c>
      <c r="AE157" s="251" t="str">
        <f>'EV TECNICA'!Y157</f>
        <v xml:space="preserve">CUMPLE </v>
      </c>
      <c r="AF157" s="252" t="str">
        <f>+IF(AD157=0,"NO OFERTADO",IF(AE157="NO CUMPLE", NO HABILITA,IF(AD157&lt;=($E157*(1+$D$4)),"HABILITA","NO HABILITA")))</f>
        <v>NO HABILITA</v>
      </c>
      <c r="AG157" s="129">
        <f>'PRECIOS UNITARIOS'!N157</f>
        <v>0</v>
      </c>
      <c r="AH157" s="251">
        <f>'EV TECNICA'!AA157</f>
        <v>0</v>
      </c>
      <c r="AI157" s="252" t="str">
        <f>+IF(AG157=0,"NO OFERTADO",IF(AH157="NO CUMPLE", NO HABILITA,IF(AG157&lt;=($E157*(1+$D$4)),"HABILITA","NO HABILITA")))</f>
        <v>NO OFERTADO</v>
      </c>
      <c r="AJ157" s="129">
        <f>'PRECIOS UNITARIOS'!O157</f>
        <v>0</v>
      </c>
      <c r="AK157" s="251">
        <f>'EV TECNICA'!AC157</f>
        <v>0</v>
      </c>
      <c r="AL157" s="252" t="str">
        <f>+IF(AJ157=0,"NO OFERTADO",IF(AK157="NO CUMPLE", NO HABILITA,IF(AJ157&lt;=($E157*(1+$D$4)),"HABILITA","NO HABILITA")))</f>
        <v>NO OFERTADO</v>
      </c>
      <c r="AM157" s="129">
        <f>'PRECIOS UNITARIOS'!P157</f>
        <v>0</v>
      </c>
      <c r="AN157" s="251">
        <f>'EV TECNICA'!AE157</f>
        <v>0</v>
      </c>
      <c r="AO157" s="252" t="str">
        <f>+IF(AM157=0,"NO OFERTADO",IF(AN157="NO CUMPLE", NO HABILITA,IF(AM157&lt;=($E157*(1+$D$4)),"HABILITA","NO HABILITA")))</f>
        <v>NO OFERTADO</v>
      </c>
      <c r="AP157" s="129">
        <f>'PRECIOS UNITARIOS'!Q157</f>
        <v>0</v>
      </c>
      <c r="AQ157" s="251">
        <f>'EV TECNICA'!AG157</f>
        <v>0</v>
      </c>
      <c r="AR157" s="252" t="str">
        <f>+IF(AP157=0,"NO OFERTADO",IF(AQ157="NO CUMPLE", NO HABILITA,IF(AP157&lt;=($E157*(1+$D$4)),"HABILITA","NO HABILITA")))</f>
        <v>NO OFERTADO</v>
      </c>
      <c r="AS157" s="129">
        <f>'PRECIOS UNITARIOS'!R157</f>
        <v>0</v>
      </c>
      <c r="AT157" s="251">
        <f>'EV TECNICA'!AI157</f>
        <v>0</v>
      </c>
      <c r="AU157" s="252" t="str">
        <f>+IF(AS157=0,"NO OFERTADO",IF(AT157="NO CUMPLE", NO HABILITA,IF(AS157&lt;=($E157*(1+$D$4)),"HABILITA","NO HABILITA")))</f>
        <v>NO OFERTADO</v>
      </c>
      <c r="AV157" s="129">
        <f>'PRECIOS UNITARIOS'!S157</f>
        <v>0</v>
      </c>
      <c r="AW157" s="251">
        <f>'EV TECNICA'!AK157</f>
        <v>0</v>
      </c>
      <c r="AX157" s="252" t="str">
        <f>+IF(AV157=0,"NO OFERTADO",IF(AW157="NO CUMPLE", NO HABILITA,IF(AV157&lt;=($E157*(1+$D$4)),"HABILITA","NO HABILITA")))</f>
        <v>NO OFERTADO</v>
      </c>
      <c r="AY157" s="129">
        <f>'PRECIOS UNITARIOS'!T157</f>
        <v>0</v>
      </c>
      <c r="AZ157" s="251">
        <f>'EV TECNICA'!AM157</f>
        <v>0</v>
      </c>
      <c r="BA157" s="252" t="str">
        <f>+IF(AY157=0,"NO OFERTADO",IF(AZ157="NO CUMPLE", NO HABILITA,IF(AY157&lt;=($E157*(1+$D$4)),"HABILITA","NO HABILITA")))</f>
        <v>NO OFERTADO</v>
      </c>
      <c r="BB157" s="129">
        <f>'PRECIOS UNITARIOS'!U157</f>
        <v>21441</v>
      </c>
      <c r="BC157" s="251" t="str">
        <f>'EV TECNICA'!AO157</f>
        <v>CUMPLE</v>
      </c>
      <c r="BD157" s="252" t="str">
        <f>+IF(BB157=0,"NO OFERTADO",IF(BC157="NO CUMPLE", NO HABILITA,IF(BB157&lt;=($E157*(1+$D$4)),"HABILITA","NO HABILITA")))</f>
        <v>NO HABILITA</v>
      </c>
      <c r="BE157" s="129">
        <f>'PRECIOS UNITARIOS'!V157</f>
        <v>0</v>
      </c>
      <c r="BF157" s="251">
        <f>'EV TECNICA'!AQ157</f>
        <v>0</v>
      </c>
      <c r="BG157" s="252" t="str">
        <f>+IF(BE157=0,"NO OFERTADO",IF(BF157="NO CUMPLE", NO HABILITA,IF(BE157&lt;=($E157*(1+$D$4)),"HABILITA","NO HABILITA")))</f>
        <v>NO OFERTADO</v>
      </c>
      <c r="BH157" s="129">
        <f>'PRECIOS UNITARIOS'!W157</f>
        <v>22590</v>
      </c>
      <c r="BI157" s="251" t="str">
        <f>'EV TECNICA'!AS157</f>
        <v xml:space="preserve">CUMPLE </v>
      </c>
      <c r="BJ157" s="252" t="str">
        <f>+IF(BH157=0,"NO OFERTADO",IF(BI157="NO CUMPLE", NO HABILITA,IF(BH157&lt;=($E157*(1+$D$4)),"HABILITA","NO HABILITA")))</f>
        <v>NO HABILITA</v>
      </c>
      <c r="BK157" s="129">
        <f>'PRECIOS UNITARIOS'!X157</f>
        <v>0</v>
      </c>
      <c r="BL157" s="251">
        <f>'EV TECNICA'!AU157</f>
        <v>0</v>
      </c>
      <c r="BM157" s="252" t="str">
        <f>+IF(BK157=0,"NO OFERTADO",IF(BL157="NO CUMPLE", NO HABILITA,IF(BK157&lt;=($E157*(1+$D$4)),"HABILITA","NO HABILITA")))</f>
        <v>NO OFERTADO</v>
      </c>
      <c r="BN157" s="129">
        <f>'PRECIOS UNITARIOS'!Y157</f>
        <v>0</v>
      </c>
      <c r="BO157" s="251">
        <f>'EV TECNICA'!AW157</f>
        <v>0</v>
      </c>
      <c r="BP157" s="252" t="str">
        <f>+IF(BN157=0,"NO OFERTADO",IF(BO157="NO CUMPLE", NO HABILITA,IF(BN157&lt;=($E157*(1+$D$4)),"HABILITA","NO HABILITA")))</f>
        <v>NO OFERTADO</v>
      </c>
      <c r="BQ157" s="129">
        <f>'PRECIOS UNITARIOS'!Z157</f>
        <v>0</v>
      </c>
      <c r="BR157" s="251">
        <f>'EV TECNICA'!AY157</f>
        <v>0</v>
      </c>
      <c r="BS157" s="252" t="str">
        <f>+IF(BQ157=0,"NO OFERTADO",IF(BR157="NO CUMPLE", NO HABILITA,IF(BQ157&lt;=($E157*(1+$D$4)),"HABILITA","NO HABILITA")))</f>
        <v>NO OFERTADO</v>
      </c>
      <c r="BT157" s="129">
        <f>'PRECIOS UNITARIOS'!AA157</f>
        <v>0</v>
      </c>
      <c r="BU157" s="251">
        <f>'EV TECNICA'!BA157</f>
        <v>0</v>
      </c>
      <c r="BV157" s="252" t="str">
        <f>+IF(BT157=0,"NO OFERTADO",IF(BU157="NO CUMPLE", NO HABILITA,IF(BT157&lt;=($E157*(1+$D$4)),"HABILITA","NO HABILITA")))</f>
        <v>NO OFERTADO</v>
      </c>
      <c r="BW157" s="129">
        <f>'PRECIOS UNITARIOS'!AB157</f>
        <v>0</v>
      </c>
      <c r="BX157" s="251">
        <f>'EV TECNICA'!BC157</f>
        <v>0</v>
      </c>
      <c r="BY157" s="252" t="str">
        <f>+IF(BW157=0,"NO OFERTADO",IF(BX157="NO CUMPLE", NO HABILITA,IF(BW157&lt;=($E157*(1+$D$4)),"HABILITA","NO HABILITA")))</f>
        <v>NO OFERTADO</v>
      </c>
      <c r="BZ157" s="129">
        <f>'PRECIOS UNITARIOS'!AC157</f>
        <v>0</v>
      </c>
      <c r="CA157" s="251">
        <f>'EV TECNICA'!BE157</f>
        <v>0</v>
      </c>
      <c r="CB157" s="252" t="str">
        <f>+IF(BZ157=0,"NO OFERTADO",IF(CA157="NO CUMPLE", NO HABILITA,IF(BZ157&lt;=($E157*(1+$D$4)),"HABILITA","NO HABILITA")))</f>
        <v>NO OFERTADO</v>
      </c>
      <c r="CC157" s="129">
        <f>'PRECIOS UNITARIOS'!AD157</f>
        <v>0</v>
      </c>
      <c r="CD157" s="251">
        <f>'EV TECNICA'!BG157</f>
        <v>0</v>
      </c>
      <c r="CE157" s="252" t="str">
        <f>+IF(CC157=0,"NO OFERTADO",IF(CD157="NO CUMPLE", NO HABILITA,IF(CC157&lt;=($E157*(1+$D$4)),"HABILITA","NO HABILITA")))</f>
        <v>NO OFERTADO</v>
      </c>
      <c r="CF157" s="129">
        <f>'PRECIOS UNITARIOS'!AE157</f>
        <v>0</v>
      </c>
      <c r="CG157" s="251">
        <f>'EV TECNICA'!BI157</f>
        <v>0</v>
      </c>
      <c r="CH157" s="252" t="str">
        <f>+IF(CF157=0,"NO OFERTADO",IF(CG157="NO CUMPLE", NO HABILITA,IF(CF157&lt;=($E157*(1+$D$4)),"HABILITA","NO HABILITA")))</f>
        <v>NO OFERTADO</v>
      </c>
    </row>
    <row r="158" spans="1:86" s="40" customFormat="1" ht="38.25" x14ac:dyDescent="0.2">
      <c r="A158" s="103">
        <v>149</v>
      </c>
      <c r="B158" s="202" t="s">
        <v>262</v>
      </c>
      <c r="C158" s="121" t="s">
        <v>263</v>
      </c>
      <c r="D158" s="146">
        <v>1</v>
      </c>
      <c r="E158" s="25">
        <v>16780</v>
      </c>
      <c r="F158" s="129">
        <f>'PRECIOS UNITARIOS'!E158</f>
        <v>0</v>
      </c>
      <c r="G158" s="251">
        <f>'EV TECNICA'!I158</f>
        <v>0</v>
      </c>
      <c r="H158" s="252" t="str">
        <f>+IF(F158=0,"NO OFERTADO",IF(G158="NO CUMPLE", NO HABILITA,IF(F158&lt;=($E158*(1+$D$4)),"HABILITA","NO HABILITA")))</f>
        <v>NO OFERTADO</v>
      </c>
      <c r="I158" s="129">
        <f>'PRECIOS UNITARIOS'!F158</f>
        <v>0</v>
      </c>
      <c r="J158" s="251">
        <f>'EV TECNICA'!K158</f>
        <v>0</v>
      </c>
      <c r="K158" s="252" t="str">
        <f>+IF(I158=0,"NO OFERTADO",IF(J158="NO CUMPLE", NO HABILITA,IF(I158&lt;=($E158*(1+$D$4)),"HABILITA","NO HABILITA")))</f>
        <v>NO OFERTADO</v>
      </c>
      <c r="L158" s="129">
        <f>'PRECIOS UNITARIOS'!G158</f>
        <v>0</v>
      </c>
      <c r="M158" s="251">
        <f>'EV TECNICA'!M158</f>
        <v>0</v>
      </c>
      <c r="N158" s="252" t="str">
        <f>+IF(L158=0,"NO OFERTADO",IF(M158="NO CUMPLE", NO HABILITA,IF(L158&lt;=($E158*(1+$D$4)),"HABILITA","NO HABILITA")))</f>
        <v>NO OFERTADO</v>
      </c>
      <c r="O158" s="129">
        <f>'PRECIOS UNITARIOS'!H158</f>
        <v>0</v>
      </c>
      <c r="P158" s="251">
        <f>'EV TECNICA'!O158</f>
        <v>0</v>
      </c>
      <c r="Q158" s="252" t="str">
        <f>+IF(O158=0,"NO OFERTADO",IF(P158="NO CUMPLE", NO HABILITA,IF(O158&lt;=($E158*(1+$D$4)),"HABILITA","NO HABILITA")))</f>
        <v>NO OFERTADO</v>
      </c>
      <c r="R158" s="129">
        <f>'PRECIOS UNITARIOS'!I158</f>
        <v>0</v>
      </c>
      <c r="S158" s="251">
        <f>'EV TECNICA'!Q158</f>
        <v>0</v>
      </c>
      <c r="T158" s="252" t="str">
        <f>+IF(R158=0,"NO OFERTADO",IF(S158="NO CUMPLE", NO HABILITA,IF(R158&lt;=($E158*(1+$D$4)),"HABILITA","NO HABILITA")))</f>
        <v>NO OFERTADO</v>
      </c>
      <c r="U158" s="129">
        <f>'PRECIOS UNITARIOS'!J158</f>
        <v>16780</v>
      </c>
      <c r="V158" s="251" t="str">
        <f>'EV TECNICA'!S158</f>
        <v>CUMPLE</v>
      </c>
      <c r="W158" s="252" t="str">
        <f>+IF(U158=0,"NO OFERTADO",IF(V158="NO CUMPLE", NO HABILITA,IF(U158&lt;=($E158*(1+$D$4)),"HABILITA","NO HABILITA")))</f>
        <v>HABILITA</v>
      </c>
      <c r="X158" s="129">
        <f>'PRECIOS UNITARIOS'!K158</f>
        <v>18000</v>
      </c>
      <c r="Y158" s="251" t="str">
        <f>'EV TECNICA'!U158</f>
        <v>CUMPLE</v>
      </c>
      <c r="Z158" s="252" t="str">
        <f>+IF(X158=0,"NO OFERTADO",IF(Y158="NO CUMPLE", NO HABILITA,IF(X158&lt;=($E158*(1+$D$4)),"HABILITA","NO HABILITA")))</f>
        <v>HABILITA</v>
      </c>
      <c r="AA158" s="129">
        <f>'PRECIOS UNITARIOS'!L158</f>
        <v>0</v>
      </c>
      <c r="AB158" s="251">
        <f>'EV TECNICA'!W158</f>
        <v>0</v>
      </c>
      <c r="AC158" s="252" t="str">
        <f>+IF(AA158=0,"NO OFERTADO",IF(AB158="NO CUMPLE", NO HABILITA,IF(AA158&lt;=($E158*(1+$D$4)),"HABILITA","NO HABILITA")))</f>
        <v>NO OFERTADO</v>
      </c>
      <c r="AD158" s="129">
        <f>'PRECIOS UNITARIOS'!M158</f>
        <v>18182</v>
      </c>
      <c r="AE158" s="251" t="str">
        <f>'EV TECNICA'!Y158</f>
        <v xml:space="preserve">CUMPLE </v>
      </c>
      <c r="AF158" s="252" t="str">
        <f>+IF(AD158=0,"NO OFERTADO",IF(AE158="NO CUMPLE", NO HABILITA,IF(AD158&lt;=($E158*(1+$D$4)),"HABILITA","NO HABILITA")))</f>
        <v>HABILITA</v>
      </c>
      <c r="AG158" s="129">
        <f>'PRECIOS UNITARIOS'!N158</f>
        <v>0</v>
      </c>
      <c r="AH158" s="251">
        <f>'EV TECNICA'!AA158</f>
        <v>0</v>
      </c>
      <c r="AI158" s="252" t="str">
        <f>+IF(AG158=0,"NO OFERTADO",IF(AH158="NO CUMPLE", NO HABILITA,IF(AG158&lt;=($E158*(1+$D$4)),"HABILITA","NO HABILITA")))</f>
        <v>NO OFERTADO</v>
      </c>
      <c r="AJ158" s="129">
        <f>'PRECIOS UNITARIOS'!O158</f>
        <v>0</v>
      </c>
      <c r="AK158" s="251">
        <f>'EV TECNICA'!AC158</f>
        <v>0</v>
      </c>
      <c r="AL158" s="252" t="str">
        <f>+IF(AJ158=0,"NO OFERTADO",IF(AK158="NO CUMPLE", NO HABILITA,IF(AJ158&lt;=($E158*(1+$D$4)),"HABILITA","NO HABILITA")))</f>
        <v>NO OFERTADO</v>
      </c>
      <c r="AM158" s="129">
        <f>'PRECIOS UNITARIOS'!P158</f>
        <v>0</v>
      </c>
      <c r="AN158" s="251">
        <f>'EV TECNICA'!AE158</f>
        <v>0</v>
      </c>
      <c r="AO158" s="252" t="str">
        <f>+IF(AM158=0,"NO OFERTADO",IF(AN158="NO CUMPLE", NO HABILITA,IF(AM158&lt;=($E158*(1+$D$4)),"HABILITA","NO HABILITA")))</f>
        <v>NO OFERTADO</v>
      </c>
      <c r="AP158" s="129">
        <f>'PRECIOS UNITARIOS'!Q158</f>
        <v>0</v>
      </c>
      <c r="AQ158" s="251">
        <f>'EV TECNICA'!AG158</f>
        <v>0</v>
      </c>
      <c r="AR158" s="252" t="str">
        <f>+IF(AP158=0,"NO OFERTADO",IF(AQ158="NO CUMPLE", NO HABILITA,IF(AP158&lt;=($E158*(1+$D$4)),"HABILITA","NO HABILITA")))</f>
        <v>NO OFERTADO</v>
      </c>
      <c r="AS158" s="129">
        <f>'PRECIOS UNITARIOS'!R158</f>
        <v>0</v>
      </c>
      <c r="AT158" s="251">
        <f>'EV TECNICA'!AI158</f>
        <v>0</v>
      </c>
      <c r="AU158" s="252" t="str">
        <f>+IF(AS158=0,"NO OFERTADO",IF(AT158="NO CUMPLE", NO HABILITA,IF(AS158&lt;=($E158*(1+$D$4)),"HABILITA","NO HABILITA")))</f>
        <v>NO OFERTADO</v>
      </c>
      <c r="AV158" s="129">
        <f>'PRECIOS UNITARIOS'!S158</f>
        <v>0</v>
      </c>
      <c r="AW158" s="251">
        <f>'EV TECNICA'!AK158</f>
        <v>0</v>
      </c>
      <c r="AX158" s="252" t="str">
        <f>+IF(AV158=0,"NO OFERTADO",IF(AW158="NO CUMPLE", NO HABILITA,IF(AV158&lt;=($E158*(1+$D$4)),"HABILITA","NO HABILITA")))</f>
        <v>NO OFERTADO</v>
      </c>
      <c r="AY158" s="129">
        <f>'PRECIOS UNITARIOS'!T158</f>
        <v>0</v>
      </c>
      <c r="AZ158" s="251">
        <f>'EV TECNICA'!AM158</f>
        <v>0</v>
      </c>
      <c r="BA158" s="252" t="str">
        <f>+IF(AY158=0,"NO OFERTADO",IF(AZ158="NO CUMPLE", NO HABILITA,IF(AY158&lt;=($E158*(1+$D$4)),"HABILITA","NO HABILITA")))</f>
        <v>NO OFERTADO</v>
      </c>
      <c r="BB158" s="129">
        <f>'PRECIOS UNITARIOS'!U158</f>
        <v>22531</v>
      </c>
      <c r="BC158" s="251" t="str">
        <f>'EV TECNICA'!AO158</f>
        <v>CUMPLE</v>
      </c>
      <c r="BD158" s="252" t="str">
        <f>+IF(BB158=0,"NO OFERTADO",IF(BC158="NO CUMPLE", NO HABILITA,IF(BB158&lt;=($E158*(1+$D$4)),"HABILITA","NO HABILITA")))</f>
        <v>NO HABILITA</v>
      </c>
      <c r="BE158" s="129">
        <f>'PRECIOS UNITARIOS'!V158</f>
        <v>0</v>
      </c>
      <c r="BF158" s="251">
        <f>'EV TECNICA'!AQ158</f>
        <v>0</v>
      </c>
      <c r="BG158" s="252" t="str">
        <f>+IF(BE158=0,"NO OFERTADO",IF(BF158="NO CUMPLE", NO HABILITA,IF(BE158&lt;=($E158*(1+$D$4)),"HABILITA","NO HABILITA")))</f>
        <v>NO OFERTADO</v>
      </c>
      <c r="BH158" s="129">
        <f>'PRECIOS UNITARIOS'!W158</f>
        <v>0</v>
      </c>
      <c r="BI158" s="251" t="str">
        <f>'EV TECNICA'!AS158</f>
        <v>NO CUMPLE</v>
      </c>
      <c r="BJ158" s="252" t="s">
        <v>606</v>
      </c>
      <c r="BK158" s="129">
        <f>'PRECIOS UNITARIOS'!X158</f>
        <v>0</v>
      </c>
      <c r="BL158" s="251">
        <f>'EV TECNICA'!AU158</f>
        <v>0</v>
      </c>
      <c r="BM158" s="252" t="str">
        <f>+IF(BK158=0,"NO OFERTADO",IF(BL158="NO CUMPLE", NO HABILITA,IF(BK158&lt;=($E158*(1+$D$4)),"HABILITA","NO HABILITA")))</f>
        <v>NO OFERTADO</v>
      </c>
      <c r="BN158" s="129">
        <f>'PRECIOS UNITARIOS'!Y158</f>
        <v>0</v>
      </c>
      <c r="BO158" s="251">
        <f>'EV TECNICA'!AW158</f>
        <v>0</v>
      </c>
      <c r="BP158" s="252" t="str">
        <f>+IF(BN158=0,"NO OFERTADO",IF(BO158="NO CUMPLE", NO HABILITA,IF(BN158&lt;=($E158*(1+$D$4)),"HABILITA","NO HABILITA")))</f>
        <v>NO OFERTADO</v>
      </c>
      <c r="BQ158" s="129">
        <f>'PRECIOS UNITARIOS'!Z158</f>
        <v>0</v>
      </c>
      <c r="BR158" s="251">
        <f>'EV TECNICA'!AY158</f>
        <v>0</v>
      </c>
      <c r="BS158" s="252" t="str">
        <f>+IF(BQ158=0,"NO OFERTADO",IF(BR158="NO CUMPLE", NO HABILITA,IF(BQ158&lt;=($E158*(1+$D$4)),"HABILITA","NO HABILITA")))</f>
        <v>NO OFERTADO</v>
      </c>
      <c r="BT158" s="129">
        <f>'PRECIOS UNITARIOS'!AA158</f>
        <v>0</v>
      </c>
      <c r="BU158" s="251">
        <f>'EV TECNICA'!BA158</f>
        <v>0</v>
      </c>
      <c r="BV158" s="252" t="str">
        <f>+IF(BT158=0,"NO OFERTADO",IF(BU158="NO CUMPLE", NO HABILITA,IF(BT158&lt;=($E158*(1+$D$4)),"HABILITA","NO HABILITA")))</f>
        <v>NO OFERTADO</v>
      </c>
      <c r="BW158" s="129">
        <f>'PRECIOS UNITARIOS'!AB158</f>
        <v>0</v>
      </c>
      <c r="BX158" s="251">
        <f>'EV TECNICA'!BC158</f>
        <v>0</v>
      </c>
      <c r="BY158" s="252" t="str">
        <f>+IF(BW158=0,"NO OFERTADO",IF(BX158="NO CUMPLE", NO HABILITA,IF(BW158&lt;=($E158*(1+$D$4)),"HABILITA","NO HABILITA")))</f>
        <v>NO OFERTADO</v>
      </c>
      <c r="BZ158" s="129">
        <f>'PRECIOS UNITARIOS'!AC158</f>
        <v>0</v>
      </c>
      <c r="CA158" s="251">
        <f>'EV TECNICA'!BE158</f>
        <v>0</v>
      </c>
      <c r="CB158" s="252" t="str">
        <f>+IF(BZ158=0,"NO OFERTADO",IF(CA158="NO CUMPLE", NO HABILITA,IF(BZ158&lt;=($E158*(1+$D$4)),"HABILITA","NO HABILITA")))</f>
        <v>NO OFERTADO</v>
      </c>
      <c r="CC158" s="129">
        <f>'PRECIOS UNITARIOS'!AD158</f>
        <v>0</v>
      </c>
      <c r="CD158" s="251">
        <f>'EV TECNICA'!BG158</f>
        <v>0</v>
      </c>
      <c r="CE158" s="252" t="str">
        <f>+IF(CC158=0,"NO OFERTADO",IF(CD158="NO CUMPLE", NO HABILITA,IF(CC158&lt;=($E158*(1+$D$4)),"HABILITA","NO HABILITA")))</f>
        <v>NO OFERTADO</v>
      </c>
      <c r="CF158" s="129">
        <f>'PRECIOS UNITARIOS'!AE158</f>
        <v>0</v>
      </c>
      <c r="CG158" s="251">
        <f>'EV TECNICA'!BI158</f>
        <v>0</v>
      </c>
      <c r="CH158" s="252" t="str">
        <f>+IF(CF158=0,"NO OFERTADO",IF(CG158="NO CUMPLE", NO HABILITA,IF(CF158&lt;=($E158*(1+$D$4)),"HABILITA","NO HABILITA")))</f>
        <v>NO OFERTADO</v>
      </c>
    </row>
    <row r="159" spans="1:86" s="40" customFormat="1" ht="12.75" x14ac:dyDescent="0.2">
      <c r="A159" s="103">
        <v>150</v>
      </c>
      <c r="B159" s="202" t="s">
        <v>264</v>
      </c>
      <c r="C159" s="121" t="s">
        <v>265</v>
      </c>
      <c r="D159" s="146">
        <v>1</v>
      </c>
      <c r="E159" s="25">
        <v>5378.8</v>
      </c>
      <c r="F159" s="129">
        <f>'PRECIOS UNITARIOS'!E159</f>
        <v>0</v>
      </c>
      <c r="G159" s="251">
        <f>'EV TECNICA'!I159</f>
        <v>0</v>
      </c>
      <c r="H159" s="252" t="str">
        <f>+IF(F159=0,"NO OFERTADO",IF(G159="NO CUMPLE", NO HABILITA,IF(F159&lt;=($E159*(1+$D$4)),"HABILITA","NO HABILITA")))</f>
        <v>NO OFERTADO</v>
      </c>
      <c r="I159" s="129">
        <f>'PRECIOS UNITARIOS'!F159</f>
        <v>0</v>
      </c>
      <c r="J159" s="251">
        <f>'EV TECNICA'!K159</f>
        <v>0</v>
      </c>
      <c r="K159" s="252" t="str">
        <f>+IF(I159=0,"NO OFERTADO",IF(J159="NO CUMPLE", NO HABILITA,IF(I159&lt;=($E159*(1+$D$4)),"HABILITA","NO HABILITA")))</f>
        <v>NO OFERTADO</v>
      </c>
      <c r="L159" s="129">
        <f>'PRECIOS UNITARIOS'!G159</f>
        <v>0</v>
      </c>
      <c r="M159" s="251">
        <f>'EV TECNICA'!M159</f>
        <v>0</v>
      </c>
      <c r="N159" s="252" t="str">
        <f>+IF(L159=0,"NO OFERTADO",IF(M159="NO CUMPLE", NO HABILITA,IF(L159&lt;=($E159*(1+$D$4)),"HABILITA","NO HABILITA")))</f>
        <v>NO OFERTADO</v>
      </c>
      <c r="O159" s="129">
        <f>'PRECIOS UNITARIOS'!H159</f>
        <v>0</v>
      </c>
      <c r="P159" s="251">
        <f>'EV TECNICA'!O159</f>
        <v>0</v>
      </c>
      <c r="Q159" s="252" t="str">
        <f>+IF(O159=0,"NO OFERTADO",IF(P159="NO CUMPLE", NO HABILITA,IF(O159&lt;=($E159*(1+$D$4)),"HABILITA","NO HABILITA")))</f>
        <v>NO OFERTADO</v>
      </c>
      <c r="R159" s="129">
        <f>'PRECIOS UNITARIOS'!I159</f>
        <v>0</v>
      </c>
      <c r="S159" s="251">
        <f>'EV TECNICA'!Q159</f>
        <v>0</v>
      </c>
      <c r="T159" s="252" t="str">
        <f>+IF(R159=0,"NO OFERTADO",IF(S159="NO CUMPLE", NO HABILITA,IF(R159&lt;=($E159*(1+$D$4)),"HABILITA","NO HABILITA")))</f>
        <v>NO OFERTADO</v>
      </c>
      <c r="U159" s="129">
        <f>'PRECIOS UNITARIOS'!J159</f>
        <v>0</v>
      </c>
      <c r="V159" s="251">
        <f>'EV TECNICA'!S159</f>
        <v>0</v>
      </c>
      <c r="W159" s="252" t="str">
        <f>+IF(U159=0,"NO OFERTADO",IF(V159="NO CUMPLE", NO HABILITA,IF(U159&lt;=($E159*(1+$D$4)),"HABILITA","NO HABILITA")))</f>
        <v>NO OFERTADO</v>
      </c>
      <c r="X159" s="129">
        <f>'PRECIOS UNITARIOS'!K159</f>
        <v>5343.1</v>
      </c>
      <c r="Y159" s="251" t="str">
        <f>'EV TECNICA'!U159</f>
        <v>CUMPLE</v>
      </c>
      <c r="Z159" s="252" t="str">
        <f>+IF(X159=0,"NO OFERTADO",IF(Y159="NO CUMPLE", NO HABILITA,IF(X159&lt;=($E159*(1+$D$4)),"HABILITA","NO HABILITA")))</f>
        <v>HABILITA</v>
      </c>
      <c r="AA159" s="129">
        <f>'PRECIOS UNITARIOS'!L159</f>
        <v>0</v>
      </c>
      <c r="AB159" s="251">
        <f>'EV TECNICA'!W159</f>
        <v>0</v>
      </c>
      <c r="AC159" s="252" t="str">
        <f>+IF(AA159=0,"NO OFERTADO",IF(AB159="NO CUMPLE", NO HABILITA,IF(AA159&lt;=($E159*(1+$D$4)),"HABILITA","NO HABILITA")))</f>
        <v>NO OFERTADO</v>
      </c>
      <c r="AD159" s="129">
        <f>'PRECIOS UNITARIOS'!M159</f>
        <v>0</v>
      </c>
      <c r="AE159" s="251">
        <f>'EV TECNICA'!Y159</f>
        <v>0</v>
      </c>
      <c r="AF159" s="252" t="str">
        <f>+IF(AD159=0,"NO OFERTADO",IF(AE159="NO CUMPLE", NO HABILITA,IF(AD159&lt;=($E159*(1+$D$4)),"HABILITA","NO HABILITA")))</f>
        <v>NO OFERTADO</v>
      </c>
      <c r="AG159" s="129">
        <f>'PRECIOS UNITARIOS'!N159</f>
        <v>0</v>
      </c>
      <c r="AH159" s="251">
        <f>'EV TECNICA'!AA159</f>
        <v>0</v>
      </c>
      <c r="AI159" s="252" t="str">
        <f>+IF(AG159=0,"NO OFERTADO",IF(AH159="NO CUMPLE", NO HABILITA,IF(AG159&lt;=($E159*(1+$D$4)),"HABILITA","NO HABILITA")))</f>
        <v>NO OFERTADO</v>
      </c>
      <c r="AJ159" s="129">
        <f>'PRECIOS UNITARIOS'!O159</f>
        <v>0</v>
      </c>
      <c r="AK159" s="251">
        <f>'EV TECNICA'!AC159</f>
        <v>0</v>
      </c>
      <c r="AL159" s="252" t="str">
        <f>+IF(AJ159=0,"NO OFERTADO",IF(AK159="NO CUMPLE", NO HABILITA,IF(AJ159&lt;=($E159*(1+$D$4)),"HABILITA","NO HABILITA")))</f>
        <v>NO OFERTADO</v>
      </c>
      <c r="AM159" s="129">
        <f>'PRECIOS UNITARIOS'!P159</f>
        <v>0</v>
      </c>
      <c r="AN159" s="251">
        <f>'EV TECNICA'!AE159</f>
        <v>0</v>
      </c>
      <c r="AO159" s="252" t="str">
        <f>+IF(AM159=0,"NO OFERTADO",IF(AN159="NO CUMPLE", NO HABILITA,IF(AM159&lt;=($E159*(1+$D$4)),"HABILITA","NO HABILITA")))</f>
        <v>NO OFERTADO</v>
      </c>
      <c r="AP159" s="129">
        <f>'PRECIOS UNITARIOS'!Q159</f>
        <v>0</v>
      </c>
      <c r="AQ159" s="251">
        <f>'EV TECNICA'!AG159</f>
        <v>0</v>
      </c>
      <c r="AR159" s="252" t="str">
        <f>+IF(AP159=0,"NO OFERTADO",IF(AQ159="NO CUMPLE", NO HABILITA,IF(AP159&lt;=($E159*(1+$D$4)),"HABILITA","NO HABILITA")))</f>
        <v>NO OFERTADO</v>
      </c>
      <c r="AS159" s="129">
        <f>'PRECIOS UNITARIOS'!R159</f>
        <v>0</v>
      </c>
      <c r="AT159" s="251">
        <f>'EV TECNICA'!AI159</f>
        <v>0</v>
      </c>
      <c r="AU159" s="252" t="str">
        <f>+IF(AS159=0,"NO OFERTADO",IF(AT159="NO CUMPLE", NO HABILITA,IF(AS159&lt;=($E159*(1+$D$4)),"HABILITA","NO HABILITA")))</f>
        <v>NO OFERTADO</v>
      </c>
      <c r="AV159" s="129">
        <f>'PRECIOS UNITARIOS'!S159</f>
        <v>5378.8</v>
      </c>
      <c r="AW159" s="251" t="str">
        <f>'EV TECNICA'!AK159</f>
        <v>CUMPLE</v>
      </c>
      <c r="AX159" s="252" t="str">
        <f>+IF(AV159=0,"NO OFERTADO",IF(AW159="NO CUMPLE", NO HABILITA,IF(AV159&lt;=($E159*(1+$D$4)),"HABILITA","NO HABILITA")))</f>
        <v>HABILITA</v>
      </c>
      <c r="AY159" s="129">
        <f>'PRECIOS UNITARIOS'!T159</f>
        <v>0</v>
      </c>
      <c r="AZ159" s="251">
        <f>'EV TECNICA'!AM159</f>
        <v>0</v>
      </c>
      <c r="BA159" s="252" t="str">
        <f>+IF(AY159=0,"NO OFERTADO",IF(AZ159="NO CUMPLE", NO HABILITA,IF(AY159&lt;=($E159*(1+$D$4)),"HABILITA","NO HABILITA")))</f>
        <v>NO OFERTADO</v>
      </c>
      <c r="BB159" s="129">
        <f>'PRECIOS UNITARIOS'!U159</f>
        <v>0</v>
      </c>
      <c r="BC159" s="251">
        <f>'EV TECNICA'!AO159</f>
        <v>0</v>
      </c>
      <c r="BD159" s="252" t="str">
        <f>+IF(BB159=0,"NO OFERTADO",IF(BC159="NO CUMPLE", NO HABILITA,IF(BB159&lt;=($E159*(1+$D$4)),"HABILITA","NO HABILITA")))</f>
        <v>NO OFERTADO</v>
      </c>
      <c r="BE159" s="129">
        <f>'PRECIOS UNITARIOS'!V159</f>
        <v>0</v>
      </c>
      <c r="BF159" s="251">
        <f>'EV TECNICA'!AQ159</f>
        <v>0</v>
      </c>
      <c r="BG159" s="252" t="str">
        <f>+IF(BE159=0,"NO OFERTADO",IF(BF159="NO CUMPLE", NO HABILITA,IF(BE159&lt;=($E159*(1+$D$4)),"HABILITA","NO HABILITA")))</f>
        <v>NO OFERTADO</v>
      </c>
      <c r="BH159" s="129">
        <f>'PRECIOS UNITARIOS'!W159</f>
        <v>0</v>
      </c>
      <c r="BI159" s="251">
        <f>'EV TECNICA'!AS159</f>
        <v>0</v>
      </c>
      <c r="BJ159" s="252" t="str">
        <f>+IF(BH159=0,"NO OFERTADO",IF(BI159="NO CUMPLE", NO HABILITA,IF(BH159&lt;=($E159*(1+$D$4)),"HABILITA","NO HABILITA")))</f>
        <v>NO OFERTADO</v>
      </c>
      <c r="BK159" s="129">
        <f>'PRECIOS UNITARIOS'!X159</f>
        <v>0</v>
      </c>
      <c r="BL159" s="251">
        <f>'EV TECNICA'!AU159</f>
        <v>0</v>
      </c>
      <c r="BM159" s="252" t="str">
        <f>+IF(BK159=0,"NO OFERTADO",IF(BL159="NO CUMPLE", NO HABILITA,IF(BK159&lt;=($E159*(1+$D$4)),"HABILITA","NO HABILITA")))</f>
        <v>NO OFERTADO</v>
      </c>
      <c r="BN159" s="129">
        <f>'PRECIOS UNITARIOS'!Y159</f>
        <v>0</v>
      </c>
      <c r="BO159" s="251">
        <f>'EV TECNICA'!AW159</f>
        <v>0</v>
      </c>
      <c r="BP159" s="252" t="str">
        <f>+IF(BN159=0,"NO OFERTADO",IF(BO159="NO CUMPLE", NO HABILITA,IF(BN159&lt;=($E159*(1+$D$4)),"HABILITA","NO HABILITA")))</f>
        <v>NO OFERTADO</v>
      </c>
      <c r="BQ159" s="129">
        <f>'PRECIOS UNITARIOS'!Z159</f>
        <v>0</v>
      </c>
      <c r="BR159" s="251">
        <f>'EV TECNICA'!AY159</f>
        <v>0</v>
      </c>
      <c r="BS159" s="252" t="str">
        <f>+IF(BQ159=0,"NO OFERTADO",IF(BR159="NO CUMPLE", NO HABILITA,IF(BQ159&lt;=($E159*(1+$D$4)),"HABILITA","NO HABILITA")))</f>
        <v>NO OFERTADO</v>
      </c>
      <c r="BT159" s="129">
        <f>'PRECIOS UNITARIOS'!AA159</f>
        <v>0</v>
      </c>
      <c r="BU159" s="251">
        <f>'EV TECNICA'!BA159</f>
        <v>0</v>
      </c>
      <c r="BV159" s="252" t="str">
        <f>+IF(BT159=0,"NO OFERTADO",IF(BU159="NO CUMPLE", NO HABILITA,IF(BT159&lt;=($E159*(1+$D$4)),"HABILITA","NO HABILITA")))</f>
        <v>NO OFERTADO</v>
      </c>
      <c r="BW159" s="129">
        <f>'PRECIOS UNITARIOS'!AB159</f>
        <v>0</v>
      </c>
      <c r="BX159" s="251">
        <f>'EV TECNICA'!BC159</f>
        <v>0</v>
      </c>
      <c r="BY159" s="252" t="str">
        <f>+IF(BW159=0,"NO OFERTADO",IF(BX159="NO CUMPLE", NO HABILITA,IF(BW159&lt;=($E159*(1+$D$4)),"HABILITA","NO HABILITA")))</f>
        <v>NO OFERTADO</v>
      </c>
      <c r="BZ159" s="129">
        <f>'PRECIOS UNITARIOS'!AC159</f>
        <v>0</v>
      </c>
      <c r="CA159" s="251">
        <f>'EV TECNICA'!BE159</f>
        <v>0</v>
      </c>
      <c r="CB159" s="252" t="str">
        <f>+IF(BZ159=0,"NO OFERTADO",IF(CA159="NO CUMPLE", NO HABILITA,IF(BZ159&lt;=($E159*(1+$D$4)),"HABILITA","NO HABILITA")))</f>
        <v>NO OFERTADO</v>
      </c>
      <c r="CC159" s="129">
        <f>'PRECIOS UNITARIOS'!AD159</f>
        <v>0</v>
      </c>
      <c r="CD159" s="251">
        <f>'EV TECNICA'!BG159</f>
        <v>0</v>
      </c>
      <c r="CE159" s="252" t="str">
        <f>+IF(CC159=0,"NO OFERTADO",IF(CD159="NO CUMPLE", NO HABILITA,IF(CC159&lt;=($E159*(1+$D$4)),"HABILITA","NO HABILITA")))</f>
        <v>NO OFERTADO</v>
      </c>
      <c r="CF159" s="129">
        <f>'PRECIOS UNITARIOS'!AE159</f>
        <v>0</v>
      </c>
      <c r="CG159" s="251">
        <f>'EV TECNICA'!BI159</f>
        <v>0</v>
      </c>
      <c r="CH159" s="252" t="str">
        <f>+IF(CF159=0,"NO OFERTADO",IF(CG159="NO CUMPLE", NO HABILITA,IF(CF159&lt;=($E159*(1+$D$4)),"HABILITA","NO HABILITA")))</f>
        <v>NO OFERTADO</v>
      </c>
    </row>
    <row r="160" spans="1:86" s="40" customFormat="1" ht="12.75" x14ac:dyDescent="0.2">
      <c r="A160" s="103">
        <v>151</v>
      </c>
      <c r="B160" s="202" t="s">
        <v>266</v>
      </c>
      <c r="C160" s="121" t="s">
        <v>265</v>
      </c>
      <c r="D160" s="146">
        <v>1</v>
      </c>
      <c r="E160" s="25">
        <v>1023.4</v>
      </c>
      <c r="F160" s="129">
        <f>'PRECIOS UNITARIOS'!E160</f>
        <v>1118.5999999999999</v>
      </c>
      <c r="G160" s="251" t="str">
        <f>'EV TECNICA'!I160</f>
        <v>CUMPLE</v>
      </c>
      <c r="H160" s="252" t="str">
        <f>+IF(F160=0,"NO OFERTADO",IF(G160="NO CUMPLE", NO HABILITA,IF(F160&lt;=($E160*(1+$D$4)),"HABILITA","NO HABILITA")))</f>
        <v>HABILITA</v>
      </c>
      <c r="I160" s="129">
        <f>'PRECIOS UNITARIOS'!F160</f>
        <v>0</v>
      </c>
      <c r="J160" s="251">
        <f>'EV TECNICA'!K160</f>
        <v>0</v>
      </c>
      <c r="K160" s="252" t="str">
        <f>+IF(I160=0,"NO OFERTADO",IF(J160="NO CUMPLE", NO HABILITA,IF(I160&lt;=($E160*(1+$D$4)),"HABILITA","NO HABILITA")))</f>
        <v>NO OFERTADO</v>
      </c>
      <c r="L160" s="129">
        <f>'PRECIOS UNITARIOS'!G160</f>
        <v>0</v>
      </c>
      <c r="M160" s="251">
        <f>'EV TECNICA'!M160</f>
        <v>0</v>
      </c>
      <c r="N160" s="252" t="str">
        <f>+IF(L160=0,"NO OFERTADO",IF(M160="NO CUMPLE", NO HABILITA,IF(L160&lt;=($E160*(1+$D$4)),"HABILITA","NO HABILITA")))</f>
        <v>NO OFERTADO</v>
      </c>
      <c r="O160" s="129">
        <f>'PRECIOS UNITARIOS'!H160</f>
        <v>0</v>
      </c>
      <c r="P160" s="251">
        <f>'EV TECNICA'!O160</f>
        <v>0</v>
      </c>
      <c r="Q160" s="252" t="str">
        <f>+IF(O160=0,"NO OFERTADO",IF(P160="NO CUMPLE", NO HABILITA,IF(O160&lt;=($E160*(1+$D$4)),"HABILITA","NO HABILITA")))</f>
        <v>NO OFERTADO</v>
      </c>
      <c r="R160" s="129">
        <f>'PRECIOS UNITARIOS'!I160</f>
        <v>0</v>
      </c>
      <c r="S160" s="251">
        <f>'EV TECNICA'!Q160</f>
        <v>0</v>
      </c>
      <c r="T160" s="252" t="str">
        <f>+IF(R160=0,"NO OFERTADO",IF(S160="NO CUMPLE", NO HABILITA,IF(R160&lt;=($E160*(1+$D$4)),"HABILITA","NO HABILITA")))</f>
        <v>NO OFERTADO</v>
      </c>
      <c r="U160" s="129">
        <f>'PRECIOS UNITARIOS'!J160</f>
        <v>0</v>
      </c>
      <c r="V160" s="251">
        <f>'EV TECNICA'!S160</f>
        <v>0</v>
      </c>
      <c r="W160" s="252" t="str">
        <f>+IF(U160=0,"NO OFERTADO",IF(V160="NO CUMPLE", NO HABILITA,IF(U160&lt;=($E160*(1+$D$4)),"HABILITA","NO HABILITA")))</f>
        <v>NO OFERTADO</v>
      </c>
      <c r="X160" s="129">
        <f>'PRECIOS UNITARIOS'!K160</f>
        <v>1047.2</v>
      </c>
      <c r="Y160" s="251" t="str">
        <f>'EV TECNICA'!U160</f>
        <v>CUMPLE</v>
      </c>
      <c r="Z160" s="252" t="str">
        <f>+IF(X160=0,"NO OFERTADO",IF(Y160="NO CUMPLE", NO HABILITA,IF(X160&lt;=($E160*(1+$D$4)),"HABILITA","NO HABILITA")))</f>
        <v>HABILITA</v>
      </c>
      <c r="AA160" s="129">
        <f>'PRECIOS UNITARIOS'!L160</f>
        <v>0</v>
      </c>
      <c r="AB160" s="251">
        <f>'EV TECNICA'!W160</f>
        <v>0</v>
      </c>
      <c r="AC160" s="252" t="str">
        <f>+IF(AA160=0,"NO OFERTADO",IF(AB160="NO CUMPLE", NO HABILITA,IF(AA160&lt;=($E160*(1+$D$4)),"HABILITA","NO HABILITA")))</f>
        <v>NO OFERTADO</v>
      </c>
      <c r="AD160" s="129">
        <f>'PRECIOS UNITARIOS'!M160</f>
        <v>1054.3399999999999</v>
      </c>
      <c r="AE160" s="251" t="str">
        <f>'EV TECNICA'!Y160</f>
        <v xml:space="preserve">CUMPLE </v>
      </c>
      <c r="AF160" s="252" t="str">
        <f>+IF(AD160=0,"NO OFERTADO",IF(AE160="NO CUMPLE", NO HABILITA,IF(AD160&lt;=($E160*(1+$D$4)),"HABILITA","NO HABILITA")))</f>
        <v>HABILITA</v>
      </c>
      <c r="AG160" s="129">
        <f>'PRECIOS UNITARIOS'!N160</f>
        <v>0</v>
      </c>
      <c r="AH160" s="251">
        <f>'EV TECNICA'!AA160</f>
        <v>0</v>
      </c>
      <c r="AI160" s="252" t="str">
        <f>+IF(AG160=0,"NO OFERTADO",IF(AH160="NO CUMPLE", NO HABILITA,IF(AG160&lt;=($E160*(1+$D$4)),"HABILITA","NO HABILITA")))</f>
        <v>NO OFERTADO</v>
      </c>
      <c r="AJ160" s="129">
        <f>'PRECIOS UNITARIOS'!O160</f>
        <v>0</v>
      </c>
      <c r="AK160" s="251">
        <f>'EV TECNICA'!AC160</f>
        <v>0</v>
      </c>
      <c r="AL160" s="252" t="str">
        <f>+IF(AJ160=0,"NO OFERTADO",IF(AK160="NO CUMPLE", NO HABILITA,IF(AJ160&lt;=($E160*(1+$D$4)),"HABILITA","NO HABILITA")))</f>
        <v>NO OFERTADO</v>
      </c>
      <c r="AM160" s="129">
        <f>'PRECIOS UNITARIOS'!P160</f>
        <v>0</v>
      </c>
      <c r="AN160" s="251">
        <f>'EV TECNICA'!AE160</f>
        <v>0</v>
      </c>
      <c r="AO160" s="252" t="str">
        <f>+IF(AM160=0,"NO OFERTADO",IF(AN160="NO CUMPLE", NO HABILITA,IF(AM160&lt;=($E160*(1+$D$4)),"HABILITA","NO HABILITA")))</f>
        <v>NO OFERTADO</v>
      </c>
      <c r="AP160" s="129">
        <f>'PRECIOS UNITARIOS'!Q160</f>
        <v>0</v>
      </c>
      <c r="AQ160" s="251">
        <f>'EV TECNICA'!AG160</f>
        <v>0</v>
      </c>
      <c r="AR160" s="252" t="str">
        <f>+IF(AP160=0,"NO OFERTADO",IF(AQ160="NO CUMPLE", NO HABILITA,IF(AP160&lt;=($E160*(1+$D$4)),"HABILITA","NO HABILITA")))</f>
        <v>NO OFERTADO</v>
      </c>
      <c r="AS160" s="129">
        <f>'PRECIOS UNITARIOS'!R160</f>
        <v>1457.75</v>
      </c>
      <c r="AT160" s="251" t="str">
        <f>'EV TECNICA'!AI160</f>
        <v>CUMPLE</v>
      </c>
      <c r="AU160" s="252" t="str">
        <f>+IF(AS160=0,"NO OFERTADO",IF(AT160="NO CUMPLE", NO HABILITA,IF(AS160&lt;=($E160*(1+$D$4)),"HABILITA","NO HABILITA")))</f>
        <v>NO HABILITA</v>
      </c>
      <c r="AV160" s="129">
        <f>'PRECIOS UNITARIOS'!S160</f>
        <v>0</v>
      </c>
      <c r="AW160" s="251">
        <f>'EV TECNICA'!AK160</f>
        <v>0</v>
      </c>
      <c r="AX160" s="252" t="str">
        <f>+IF(AV160=0,"NO OFERTADO",IF(AW160="NO CUMPLE", NO HABILITA,IF(AV160&lt;=($E160*(1+$D$4)),"HABILITA","NO HABILITA")))</f>
        <v>NO OFERTADO</v>
      </c>
      <c r="AY160" s="129">
        <f>'PRECIOS UNITARIOS'!T160</f>
        <v>1270.92</v>
      </c>
      <c r="AZ160" s="251">
        <f>'EV TECNICA'!AM160</f>
        <v>0</v>
      </c>
      <c r="BA160" s="252" t="str">
        <f>+IF(AY160=0,"NO OFERTADO",IF(AZ160="NO CUMPLE", NO HABILITA,IF(AY160&lt;=($E160*(1+$D$4)),"HABILITA","NO HABILITA")))</f>
        <v>HABILITA</v>
      </c>
      <c r="BB160" s="129">
        <f>'PRECIOS UNITARIOS'!U160</f>
        <v>1506.54</v>
      </c>
      <c r="BC160" s="251" t="str">
        <f>'EV TECNICA'!AO160</f>
        <v>CUMPLE</v>
      </c>
      <c r="BD160" s="252" t="str">
        <f>+IF(BB160=0,"NO OFERTADO",IF(BC160="NO CUMPLE", NO HABILITA,IF(BB160&lt;=($E160*(1+$D$4)),"HABILITA","NO HABILITA")))</f>
        <v>NO HABILITA</v>
      </c>
      <c r="BE160" s="129">
        <f>'PRECIOS UNITARIOS'!V160</f>
        <v>1071</v>
      </c>
      <c r="BF160" s="251" t="str">
        <f>'EV TECNICA'!AQ160</f>
        <v>CUMPLE</v>
      </c>
      <c r="BG160" s="252" t="str">
        <f>+IF(BE160=0,"NO OFERTADO",IF(BF160="NO CUMPLE", NO HABILITA,IF(BE160&lt;=($E160*(1+$D$4)),"HABILITA","NO HABILITA")))</f>
        <v>HABILITA</v>
      </c>
      <c r="BH160" s="129">
        <f>'PRECIOS UNITARIOS'!W160</f>
        <v>0</v>
      </c>
      <c r="BI160" s="251" t="str">
        <f>'EV TECNICA'!AS160</f>
        <v>NO CUMPLE</v>
      </c>
      <c r="BJ160" s="252" t="s">
        <v>606</v>
      </c>
      <c r="BK160" s="129">
        <f>'PRECIOS UNITARIOS'!X160</f>
        <v>0</v>
      </c>
      <c r="BL160" s="251">
        <f>'EV TECNICA'!AU160</f>
        <v>0</v>
      </c>
      <c r="BM160" s="252" t="str">
        <f>+IF(BK160=0,"NO OFERTADO",IF(BL160="NO CUMPLE", NO HABILITA,IF(BK160&lt;=($E160*(1+$D$4)),"HABILITA","NO HABILITA")))</f>
        <v>NO OFERTADO</v>
      </c>
      <c r="BN160" s="129">
        <f>'PRECIOS UNITARIOS'!Y160</f>
        <v>0</v>
      </c>
      <c r="BO160" s="251">
        <f>'EV TECNICA'!AW160</f>
        <v>0</v>
      </c>
      <c r="BP160" s="252" t="str">
        <f>+IF(BN160=0,"NO OFERTADO",IF(BO160="NO CUMPLE", NO HABILITA,IF(BN160&lt;=($E160*(1+$D$4)),"HABILITA","NO HABILITA")))</f>
        <v>NO OFERTADO</v>
      </c>
      <c r="BQ160" s="129">
        <f>'PRECIOS UNITARIOS'!Z160</f>
        <v>0</v>
      </c>
      <c r="BR160" s="251">
        <f>'EV TECNICA'!AY160</f>
        <v>0</v>
      </c>
      <c r="BS160" s="252" t="str">
        <f>+IF(BQ160=0,"NO OFERTADO",IF(BR160="NO CUMPLE", NO HABILITA,IF(BQ160&lt;=($E160*(1+$D$4)),"HABILITA","NO HABILITA")))</f>
        <v>NO OFERTADO</v>
      </c>
      <c r="BT160" s="129">
        <f>'PRECIOS UNITARIOS'!AA160</f>
        <v>0</v>
      </c>
      <c r="BU160" s="251">
        <f>'EV TECNICA'!BA160</f>
        <v>0</v>
      </c>
      <c r="BV160" s="252" t="str">
        <f>+IF(BT160=0,"NO OFERTADO",IF(BU160="NO CUMPLE", NO HABILITA,IF(BT160&lt;=($E160*(1+$D$4)),"HABILITA","NO HABILITA")))</f>
        <v>NO OFERTADO</v>
      </c>
      <c r="BW160" s="129">
        <f>'PRECIOS UNITARIOS'!AB160</f>
        <v>0</v>
      </c>
      <c r="BX160" s="251">
        <f>'EV TECNICA'!BC160</f>
        <v>0</v>
      </c>
      <c r="BY160" s="252" t="str">
        <f>+IF(BW160=0,"NO OFERTADO",IF(BX160="NO CUMPLE", NO HABILITA,IF(BW160&lt;=($E160*(1+$D$4)),"HABILITA","NO HABILITA")))</f>
        <v>NO OFERTADO</v>
      </c>
      <c r="BZ160" s="129">
        <f>'PRECIOS UNITARIOS'!AC160</f>
        <v>0</v>
      </c>
      <c r="CA160" s="251">
        <f>'EV TECNICA'!BE160</f>
        <v>0</v>
      </c>
      <c r="CB160" s="252" t="str">
        <f>+IF(BZ160=0,"NO OFERTADO",IF(CA160="NO CUMPLE", NO HABILITA,IF(BZ160&lt;=($E160*(1+$D$4)),"HABILITA","NO HABILITA")))</f>
        <v>NO OFERTADO</v>
      </c>
      <c r="CC160" s="129">
        <f>'PRECIOS UNITARIOS'!AD160</f>
        <v>0</v>
      </c>
      <c r="CD160" s="251">
        <f>'EV TECNICA'!BG160</f>
        <v>0</v>
      </c>
      <c r="CE160" s="252" t="str">
        <f>+IF(CC160=0,"NO OFERTADO",IF(CD160="NO CUMPLE", NO HABILITA,IF(CC160&lt;=($E160*(1+$D$4)),"HABILITA","NO HABILITA")))</f>
        <v>NO OFERTADO</v>
      </c>
      <c r="CF160" s="129">
        <f>'PRECIOS UNITARIOS'!AE160</f>
        <v>0</v>
      </c>
      <c r="CG160" s="251">
        <f>'EV TECNICA'!BI160</f>
        <v>0</v>
      </c>
      <c r="CH160" s="252" t="str">
        <f>+IF(CF160=0,"NO OFERTADO",IF(CG160="NO CUMPLE", NO HABILITA,IF(CF160&lt;=($E160*(1+$D$4)),"HABILITA","NO HABILITA")))</f>
        <v>NO OFERTADO</v>
      </c>
    </row>
    <row r="161" spans="1:86" s="40" customFormat="1" ht="25.5" x14ac:dyDescent="0.2">
      <c r="A161" s="103">
        <v>152</v>
      </c>
      <c r="B161" s="202" t="s">
        <v>267</v>
      </c>
      <c r="C161" s="121" t="s">
        <v>265</v>
      </c>
      <c r="D161" s="146">
        <v>1</v>
      </c>
      <c r="E161" s="25">
        <v>2948.82</v>
      </c>
      <c r="F161" s="129">
        <f>'PRECIOS UNITARIOS'!E161</f>
        <v>0</v>
      </c>
      <c r="G161" s="251">
        <f>'EV TECNICA'!I161</f>
        <v>0</v>
      </c>
      <c r="H161" s="252" t="str">
        <f>+IF(F161=0,"NO OFERTADO",IF(G161="NO CUMPLE", NO HABILITA,IF(F161&lt;=($E161*(1+$D$4)),"HABILITA","NO HABILITA")))</f>
        <v>NO OFERTADO</v>
      </c>
      <c r="I161" s="129">
        <f>'PRECIOS UNITARIOS'!F161</f>
        <v>0</v>
      </c>
      <c r="J161" s="251">
        <f>'EV TECNICA'!K161</f>
        <v>0</v>
      </c>
      <c r="K161" s="252" t="str">
        <f>+IF(I161=0,"NO OFERTADO",IF(J161="NO CUMPLE", NO HABILITA,IF(I161&lt;=($E161*(1+$D$4)),"HABILITA","NO HABILITA")))</f>
        <v>NO OFERTADO</v>
      </c>
      <c r="L161" s="129">
        <f>'PRECIOS UNITARIOS'!G161</f>
        <v>0</v>
      </c>
      <c r="M161" s="251">
        <f>'EV TECNICA'!M161</f>
        <v>0</v>
      </c>
      <c r="N161" s="252" t="str">
        <f>+IF(L161=0,"NO OFERTADO",IF(M161="NO CUMPLE", NO HABILITA,IF(L161&lt;=($E161*(1+$D$4)),"HABILITA","NO HABILITA")))</f>
        <v>NO OFERTADO</v>
      </c>
      <c r="O161" s="129">
        <f>'PRECIOS UNITARIOS'!H161</f>
        <v>0</v>
      </c>
      <c r="P161" s="251">
        <f>'EV TECNICA'!O161</f>
        <v>0</v>
      </c>
      <c r="Q161" s="252" t="str">
        <f>+IF(O161=0,"NO OFERTADO",IF(P161="NO CUMPLE", NO HABILITA,IF(O161&lt;=($E161*(1+$D$4)),"HABILITA","NO HABILITA")))</f>
        <v>NO OFERTADO</v>
      </c>
      <c r="R161" s="129">
        <f>'PRECIOS UNITARIOS'!I161</f>
        <v>2791.74</v>
      </c>
      <c r="S161" s="251" t="str">
        <f>'EV TECNICA'!Q161</f>
        <v>CUMPLE</v>
      </c>
      <c r="T161" s="252" t="str">
        <f>+IF(R161=0,"NO OFERTADO",IF(S161="NO CUMPLE", NO HABILITA,IF(R161&lt;=($E161*(1+$D$4)),"HABILITA","NO HABILITA")))</f>
        <v>HABILITA</v>
      </c>
      <c r="U161" s="129">
        <f>'PRECIOS UNITARIOS'!J161</f>
        <v>0</v>
      </c>
      <c r="V161" s="251">
        <f>'EV TECNICA'!S161</f>
        <v>0</v>
      </c>
      <c r="W161" s="252" t="str">
        <f>+IF(U161=0,"NO OFERTADO",IF(V161="NO CUMPLE", NO HABILITA,IF(U161&lt;=($E161*(1+$D$4)),"HABILITA","NO HABILITA")))</f>
        <v>NO OFERTADO</v>
      </c>
      <c r="X161" s="129">
        <f>'PRECIOS UNITARIOS'!K161</f>
        <v>0</v>
      </c>
      <c r="Y161" s="251">
        <f>'EV TECNICA'!U161</f>
        <v>0</v>
      </c>
      <c r="Z161" s="252" t="str">
        <f>+IF(X161=0,"NO OFERTADO",IF(Y161="NO CUMPLE", NO HABILITA,IF(X161&lt;=($E161*(1+$D$4)),"HABILITA","NO HABILITA")))</f>
        <v>NO OFERTADO</v>
      </c>
      <c r="AA161" s="129">
        <f>'PRECIOS UNITARIOS'!L161</f>
        <v>0</v>
      </c>
      <c r="AB161" s="251">
        <f>'EV TECNICA'!W161</f>
        <v>0</v>
      </c>
      <c r="AC161" s="252" t="str">
        <f>+IF(AA161=0,"NO OFERTADO",IF(AB161="NO CUMPLE", NO HABILITA,IF(AA161&lt;=($E161*(1+$D$4)),"HABILITA","NO HABILITA")))</f>
        <v>NO OFERTADO</v>
      </c>
      <c r="AD161" s="129">
        <f>'PRECIOS UNITARIOS'!M161</f>
        <v>2882.18</v>
      </c>
      <c r="AE161" s="251" t="str">
        <f>'EV TECNICA'!Y161</f>
        <v>CUMPLE</v>
      </c>
      <c r="AF161" s="252" t="str">
        <f>+IF(AD161=0,"NO OFERTADO",IF(AE161="NO CUMPLE", NO HABILITA,IF(AD161&lt;=($E161*(1+$D$4)),"HABILITA","NO HABILITA")))</f>
        <v>HABILITA</v>
      </c>
      <c r="AG161" s="129">
        <f>'PRECIOS UNITARIOS'!N161</f>
        <v>0</v>
      </c>
      <c r="AH161" s="251">
        <f>'EV TECNICA'!AA161</f>
        <v>0</v>
      </c>
      <c r="AI161" s="252" t="str">
        <f>+IF(AG161=0,"NO OFERTADO",IF(AH161="NO CUMPLE", NO HABILITA,IF(AG161&lt;=($E161*(1+$D$4)),"HABILITA","NO HABILITA")))</f>
        <v>NO OFERTADO</v>
      </c>
      <c r="AJ161" s="129">
        <f>'PRECIOS UNITARIOS'!O161</f>
        <v>0</v>
      </c>
      <c r="AK161" s="251">
        <f>'EV TECNICA'!AC161</f>
        <v>0</v>
      </c>
      <c r="AL161" s="252" t="str">
        <f>+IF(AJ161=0,"NO OFERTADO",IF(AK161="NO CUMPLE", NO HABILITA,IF(AJ161&lt;=($E161*(1+$D$4)),"HABILITA","NO HABILITA")))</f>
        <v>NO OFERTADO</v>
      </c>
      <c r="AM161" s="129">
        <f>'PRECIOS UNITARIOS'!P161</f>
        <v>0</v>
      </c>
      <c r="AN161" s="251">
        <f>'EV TECNICA'!AE161</f>
        <v>0</v>
      </c>
      <c r="AO161" s="252" t="str">
        <f>+IF(AM161=0,"NO OFERTADO",IF(AN161="NO CUMPLE", NO HABILITA,IF(AM161&lt;=($E161*(1+$D$4)),"HABILITA","NO HABILITA")))</f>
        <v>NO OFERTADO</v>
      </c>
      <c r="AP161" s="129">
        <f>'PRECIOS UNITARIOS'!Q161</f>
        <v>0</v>
      </c>
      <c r="AQ161" s="251">
        <f>'EV TECNICA'!AG161</f>
        <v>0</v>
      </c>
      <c r="AR161" s="252" t="str">
        <f>+IF(AP161=0,"NO OFERTADO",IF(AQ161="NO CUMPLE", NO HABILITA,IF(AP161&lt;=($E161*(1+$D$4)),"HABILITA","NO HABILITA")))</f>
        <v>NO OFERTADO</v>
      </c>
      <c r="AS161" s="129">
        <f>'PRECIOS UNITARIOS'!R161</f>
        <v>3268.0374999999999</v>
      </c>
      <c r="AT161" s="251" t="str">
        <f>'EV TECNICA'!AI161</f>
        <v>CUMPLE</v>
      </c>
      <c r="AU161" s="252" t="str">
        <f>+IF(AS161=0,"NO OFERTADO",IF(AT161="NO CUMPLE", NO HABILITA,IF(AS161&lt;=($E161*(1+$D$4)),"HABILITA","NO HABILITA")))</f>
        <v>HABILITA</v>
      </c>
      <c r="AV161" s="129">
        <f>'PRECIOS UNITARIOS'!S161</f>
        <v>0</v>
      </c>
      <c r="AW161" s="251">
        <f>'EV TECNICA'!AK161</f>
        <v>0</v>
      </c>
      <c r="AX161" s="252" t="str">
        <f>+IF(AV161=0,"NO OFERTADO",IF(AW161="NO CUMPLE", NO HABILITA,IF(AV161&lt;=($E161*(1+$D$4)),"HABILITA","NO HABILITA")))</f>
        <v>NO OFERTADO</v>
      </c>
      <c r="AY161" s="129">
        <f>'PRECIOS UNITARIOS'!T161</f>
        <v>0</v>
      </c>
      <c r="AZ161" s="251">
        <f>'EV TECNICA'!AM161</f>
        <v>0</v>
      </c>
      <c r="BA161" s="252" t="str">
        <f>+IF(AY161=0,"NO OFERTADO",IF(AZ161="NO CUMPLE", NO HABILITA,IF(AY161&lt;=($E161*(1+$D$4)),"HABILITA","NO HABILITA")))</f>
        <v>NO OFERTADO</v>
      </c>
      <c r="BB161" s="129">
        <f>'PRECIOS UNITARIOS'!U161</f>
        <v>0</v>
      </c>
      <c r="BC161" s="251">
        <f>'EV TECNICA'!AO161</f>
        <v>0</v>
      </c>
      <c r="BD161" s="252" t="str">
        <f>+IF(BB161=0,"NO OFERTADO",IF(BC161="NO CUMPLE", NO HABILITA,IF(BB161&lt;=($E161*(1+$D$4)),"HABILITA","NO HABILITA")))</f>
        <v>NO OFERTADO</v>
      </c>
      <c r="BE161" s="129">
        <f>'PRECIOS UNITARIOS'!V161</f>
        <v>2380</v>
      </c>
      <c r="BF161" s="251" t="str">
        <f>'EV TECNICA'!AQ161</f>
        <v>CUMPLE</v>
      </c>
      <c r="BG161" s="252" t="str">
        <f>+IF(BE161=0,"NO OFERTADO",IF(BF161="NO CUMPLE", NO HABILITA,IF(BE161&lt;=($E161*(1+$D$4)),"HABILITA","NO HABILITA")))</f>
        <v>HABILITA</v>
      </c>
      <c r="BH161" s="129">
        <f>'PRECIOS UNITARIOS'!W161</f>
        <v>0</v>
      </c>
      <c r="BI161" s="251" t="str">
        <f>'EV TECNICA'!AS161</f>
        <v>NO CUMPLE</v>
      </c>
      <c r="BJ161" s="252" t="s">
        <v>606</v>
      </c>
      <c r="BK161" s="129">
        <f>'PRECIOS UNITARIOS'!X161</f>
        <v>0</v>
      </c>
      <c r="BL161" s="251">
        <f>'EV TECNICA'!AU161</f>
        <v>0</v>
      </c>
      <c r="BM161" s="252" t="str">
        <f>+IF(BK161=0,"NO OFERTADO",IF(BL161="NO CUMPLE", NO HABILITA,IF(BK161&lt;=($E161*(1+$D$4)),"HABILITA","NO HABILITA")))</f>
        <v>NO OFERTADO</v>
      </c>
      <c r="BN161" s="129">
        <f>'PRECIOS UNITARIOS'!Y161</f>
        <v>0</v>
      </c>
      <c r="BO161" s="251">
        <f>'EV TECNICA'!AW161</f>
        <v>0</v>
      </c>
      <c r="BP161" s="252" t="str">
        <f>+IF(BN161=0,"NO OFERTADO",IF(BO161="NO CUMPLE", NO HABILITA,IF(BN161&lt;=($E161*(1+$D$4)),"HABILITA","NO HABILITA")))</f>
        <v>NO OFERTADO</v>
      </c>
      <c r="BQ161" s="129">
        <f>'PRECIOS UNITARIOS'!Z161</f>
        <v>0</v>
      </c>
      <c r="BR161" s="251">
        <f>'EV TECNICA'!AY161</f>
        <v>0</v>
      </c>
      <c r="BS161" s="252" t="str">
        <f>+IF(BQ161=0,"NO OFERTADO",IF(BR161="NO CUMPLE", NO HABILITA,IF(BQ161&lt;=($E161*(1+$D$4)),"HABILITA","NO HABILITA")))</f>
        <v>NO OFERTADO</v>
      </c>
      <c r="BT161" s="129">
        <f>'PRECIOS UNITARIOS'!AA161</f>
        <v>2948</v>
      </c>
      <c r="BU161" s="251" t="str">
        <f>'EV TECNICA'!BA161</f>
        <v>CUMPLE</v>
      </c>
      <c r="BV161" s="252" t="str">
        <f>+IF(BT161=0,"NO OFERTADO",IF(BU161="NO CUMPLE", NO HABILITA,IF(BT161&lt;=($E161*(1+$D$4)),"HABILITA","NO HABILITA")))</f>
        <v>HABILITA</v>
      </c>
      <c r="BW161" s="129">
        <f>'PRECIOS UNITARIOS'!AB161</f>
        <v>0</v>
      </c>
      <c r="BX161" s="251">
        <f>'EV TECNICA'!BC161</f>
        <v>0</v>
      </c>
      <c r="BY161" s="252" t="str">
        <f>+IF(BW161=0,"NO OFERTADO",IF(BX161="NO CUMPLE", NO HABILITA,IF(BW161&lt;=($E161*(1+$D$4)),"HABILITA","NO HABILITA")))</f>
        <v>NO OFERTADO</v>
      </c>
      <c r="BZ161" s="129">
        <f>'PRECIOS UNITARIOS'!AC161</f>
        <v>0</v>
      </c>
      <c r="CA161" s="251">
        <f>'EV TECNICA'!BE161</f>
        <v>0</v>
      </c>
      <c r="CB161" s="252" t="str">
        <f>+IF(BZ161=0,"NO OFERTADO",IF(CA161="NO CUMPLE", NO HABILITA,IF(BZ161&lt;=($E161*(1+$D$4)),"HABILITA","NO HABILITA")))</f>
        <v>NO OFERTADO</v>
      </c>
      <c r="CC161" s="129">
        <f>'PRECIOS UNITARIOS'!AD161</f>
        <v>0</v>
      </c>
      <c r="CD161" s="251">
        <f>'EV TECNICA'!BG161</f>
        <v>0</v>
      </c>
      <c r="CE161" s="252" t="str">
        <f>+IF(CC161=0,"NO OFERTADO",IF(CD161="NO CUMPLE", NO HABILITA,IF(CC161&lt;=($E161*(1+$D$4)),"HABILITA","NO HABILITA")))</f>
        <v>NO OFERTADO</v>
      </c>
      <c r="CF161" s="129">
        <f>'PRECIOS UNITARIOS'!AE161</f>
        <v>0</v>
      </c>
      <c r="CG161" s="251">
        <f>'EV TECNICA'!BI161</f>
        <v>0</v>
      </c>
      <c r="CH161" s="252" t="str">
        <f>+IF(CF161=0,"NO OFERTADO",IF(CG161="NO CUMPLE", NO HABILITA,IF(CF161&lt;=($E161*(1+$D$4)),"HABILITA","NO HABILITA")))</f>
        <v>NO OFERTADO</v>
      </c>
    </row>
    <row r="162" spans="1:86" s="40" customFormat="1" ht="25.5" x14ac:dyDescent="0.2">
      <c r="A162" s="103">
        <v>153</v>
      </c>
      <c r="B162" s="202" t="s">
        <v>268</v>
      </c>
      <c r="C162" s="121" t="s">
        <v>265</v>
      </c>
      <c r="D162" s="146">
        <v>1</v>
      </c>
      <c r="E162" s="25">
        <v>3094</v>
      </c>
      <c r="F162" s="129">
        <f>'PRECIOS UNITARIOS'!E162</f>
        <v>0</v>
      </c>
      <c r="G162" s="251">
        <f>'EV TECNICA'!I162</f>
        <v>0</v>
      </c>
      <c r="H162" s="252" t="str">
        <f>+IF(F162=0,"NO OFERTADO",IF(G162="NO CUMPLE", NO HABILITA,IF(F162&lt;=($E162*(1+$D$4)),"HABILITA","NO HABILITA")))</f>
        <v>NO OFERTADO</v>
      </c>
      <c r="I162" s="129">
        <f>'PRECIOS UNITARIOS'!F162</f>
        <v>0</v>
      </c>
      <c r="J162" s="251">
        <f>'EV TECNICA'!K162</f>
        <v>0</v>
      </c>
      <c r="K162" s="252" t="str">
        <f>+IF(I162=0,"NO OFERTADO",IF(J162="NO CUMPLE", NO HABILITA,IF(I162&lt;=($E162*(1+$D$4)),"HABILITA","NO HABILITA")))</f>
        <v>NO OFERTADO</v>
      </c>
      <c r="L162" s="129">
        <f>'PRECIOS UNITARIOS'!G162</f>
        <v>0</v>
      </c>
      <c r="M162" s="251">
        <f>'EV TECNICA'!M162</f>
        <v>0</v>
      </c>
      <c r="N162" s="252" t="str">
        <f>+IF(L162=0,"NO OFERTADO",IF(M162="NO CUMPLE", NO HABILITA,IF(L162&lt;=($E162*(1+$D$4)),"HABILITA","NO HABILITA")))</f>
        <v>NO OFERTADO</v>
      </c>
      <c r="O162" s="129">
        <f>'PRECIOS UNITARIOS'!H162</f>
        <v>0</v>
      </c>
      <c r="P162" s="251">
        <f>'EV TECNICA'!O162</f>
        <v>0</v>
      </c>
      <c r="Q162" s="252" t="str">
        <f>+IF(O162=0,"NO OFERTADO",IF(P162="NO CUMPLE", NO HABILITA,IF(O162&lt;=($E162*(1+$D$4)),"HABILITA","NO HABILITA")))</f>
        <v>NO OFERTADO</v>
      </c>
      <c r="R162" s="129">
        <f>'PRECIOS UNITARIOS'!I162</f>
        <v>2791.74</v>
      </c>
      <c r="S162" s="251" t="str">
        <f>'EV TECNICA'!Q162</f>
        <v>CUMPLE</v>
      </c>
      <c r="T162" s="252" t="str">
        <f>+IF(R162=0,"NO OFERTADO",IF(S162="NO CUMPLE", NO HABILITA,IF(R162&lt;=($E162*(1+$D$4)),"HABILITA","NO HABILITA")))</f>
        <v>HABILITA</v>
      </c>
      <c r="U162" s="129">
        <f>'PRECIOS UNITARIOS'!J162</f>
        <v>0</v>
      </c>
      <c r="V162" s="251">
        <f>'EV TECNICA'!S162</f>
        <v>0</v>
      </c>
      <c r="W162" s="252" t="str">
        <f>+IF(U162=0,"NO OFERTADO",IF(V162="NO CUMPLE", NO HABILITA,IF(U162&lt;=($E162*(1+$D$4)),"HABILITA","NO HABILITA")))</f>
        <v>NO OFERTADO</v>
      </c>
      <c r="X162" s="129">
        <f>'PRECIOS UNITARIOS'!K162</f>
        <v>0</v>
      </c>
      <c r="Y162" s="251">
        <f>'EV TECNICA'!U162</f>
        <v>0</v>
      </c>
      <c r="Z162" s="252" t="str">
        <f>+IF(X162=0,"NO OFERTADO",IF(Y162="NO CUMPLE", NO HABILITA,IF(X162&lt;=($E162*(1+$D$4)),"HABILITA","NO HABILITA")))</f>
        <v>NO OFERTADO</v>
      </c>
      <c r="AA162" s="129">
        <f>'PRECIOS UNITARIOS'!L162</f>
        <v>0</v>
      </c>
      <c r="AB162" s="251">
        <f>'EV TECNICA'!W162</f>
        <v>0</v>
      </c>
      <c r="AC162" s="252" t="str">
        <f>+IF(AA162=0,"NO OFERTADO",IF(AB162="NO CUMPLE", NO HABILITA,IF(AA162&lt;=($E162*(1+$D$4)),"HABILITA","NO HABILITA")))</f>
        <v>NO OFERTADO</v>
      </c>
      <c r="AD162" s="129">
        <f>'PRECIOS UNITARIOS'!M162</f>
        <v>3265.36</v>
      </c>
      <c r="AE162" s="251" t="str">
        <f>'EV TECNICA'!Y162</f>
        <v>CUMPLE</v>
      </c>
      <c r="AF162" s="252" t="str">
        <f>+IF(AD162=0,"NO OFERTADO",IF(AE162="NO CUMPLE", NO HABILITA,IF(AD162&lt;=($E162*(1+$D$4)),"HABILITA","NO HABILITA")))</f>
        <v>HABILITA</v>
      </c>
      <c r="AG162" s="129">
        <f>'PRECIOS UNITARIOS'!N162</f>
        <v>0</v>
      </c>
      <c r="AH162" s="251">
        <f>'EV TECNICA'!AA162</f>
        <v>0</v>
      </c>
      <c r="AI162" s="252" t="str">
        <f>+IF(AG162=0,"NO OFERTADO",IF(AH162="NO CUMPLE", NO HABILITA,IF(AG162&lt;=($E162*(1+$D$4)),"HABILITA","NO HABILITA")))</f>
        <v>NO OFERTADO</v>
      </c>
      <c r="AJ162" s="129">
        <f>'PRECIOS UNITARIOS'!O162</f>
        <v>0</v>
      </c>
      <c r="AK162" s="251">
        <f>'EV TECNICA'!AC162</f>
        <v>0</v>
      </c>
      <c r="AL162" s="252" t="str">
        <f>+IF(AJ162=0,"NO OFERTADO",IF(AK162="NO CUMPLE", NO HABILITA,IF(AJ162&lt;=($E162*(1+$D$4)),"HABILITA","NO HABILITA")))</f>
        <v>NO OFERTADO</v>
      </c>
      <c r="AM162" s="129">
        <f>'PRECIOS UNITARIOS'!P162</f>
        <v>0</v>
      </c>
      <c r="AN162" s="251">
        <f>'EV TECNICA'!AE162</f>
        <v>0</v>
      </c>
      <c r="AO162" s="252" t="str">
        <f>+IF(AM162=0,"NO OFERTADO",IF(AN162="NO CUMPLE", NO HABILITA,IF(AM162&lt;=($E162*(1+$D$4)),"HABILITA","NO HABILITA")))</f>
        <v>NO OFERTADO</v>
      </c>
      <c r="AP162" s="129">
        <f>'PRECIOS UNITARIOS'!Q162</f>
        <v>0</v>
      </c>
      <c r="AQ162" s="251">
        <f>'EV TECNICA'!AG162</f>
        <v>0</v>
      </c>
      <c r="AR162" s="252" t="str">
        <f>+IF(AP162=0,"NO OFERTADO",IF(AQ162="NO CUMPLE", NO HABILITA,IF(AP162&lt;=($E162*(1+$D$4)),"HABILITA","NO HABILITA")))</f>
        <v>NO OFERTADO</v>
      </c>
      <c r="AS162" s="129">
        <f>'PRECIOS UNITARIOS'!R162</f>
        <v>3336.4625000000001</v>
      </c>
      <c r="AT162" s="251" t="str">
        <f>'EV TECNICA'!AI162</f>
        <v>CUMPLE</v>
      </c>
      <c r="AU162" s="252" t="str">
        <f>+IF(AS162=0,"NO OFERTADO",IF(AT162="NO CUMPLE", NO HABILITA,IF(AS162&lt;=($E162*(1+$D$4)),"HABILITA","NO HABILITA")))</f>
        <v>HABILITA</v>
      </c>
      <c r="AV162" s="129">
        <f>'PRECIOS UNITARIOS'!S162</f>
        <v>0</v>
      </c>
      <c r="AW162" s="251">
        <f>'EV TECNICA'!AK162</f>
        <v>0</v>
      </c>
      <c r="AX162" s="252" t="str">
        <f>+IF(AV162=0,"NO OFERTADO",IF(AW162="NO CUMPLE", NO HABILITA,IF(AV162&lt;=($E162*(1+$D$4)),"HABILITA","NO HABILITA")))</f>
        <v>NO OFERTADO</v>
      </c>
      <c r="AY162" s="129">
        <f>'PRECIOS UNITARIOS'!T162</f>
        <v>0</v>
      </c>
      <c r="AZ162" s="251">
        <f>'EV TECNICA'!AM162</f>
        <v>0</v>
      </c>
      <c r="BA162" s="252" t="str">
        <f>+IF(AY162=0,"NO OFERTADO",IF(AZ162="NO CUMPLE", NO HABILITA,IF(AY162&lt;=($E162*(1+$D$4)),"HABILITA","NO HABILITA")))</f>
        <v>NO OFERTADO</v>
      </c>
      <c r="BB162" s="129">
        <f>'PRECIOS UNITARIOS'!U162</f>
        <v>0</v>
      </c>
      <c r="BC162" s="251">
        <f>'EV TECNICA'!AO162</f>
        <v>0</v>
      </c>
      <c r="BD162" s="252" t="str">
        <f>+IF(BB162=0,"NO OFERTADO",IF(BC162="NO CUMPLE", NO HABILITA,IF(BB162&lt;=($E162*(1+$D$4)),"HABILITA","NO HABILITA")))</f>
        <v>NO OFERTADO</v>
      </c>
      <c r="BE162" s="129">
        <f>'PRECIOS UNITARIOS'!V162</f>
        <v>2380</v>
      </c>
      <c r="BF162" s="251" t="str">
        <f>'EV TECNICA'!AQ162</f>
        <v>CUMPLE</v>
      </c>
      <c r="BG162" s="252" t="str">
        <f>+IF(BE162=0,"NO OFERTADO",IF(BF162="NO CUMPLE", NO HABILITA,IF(BE162&lt;=($E162*(1+$D$4)),"HABILITA","NO HABILITA")))</f>
        <v>HABILITA</v>
      </c>
      <c r="BH162" s="129">
        <f>'PRECIOS UNITARIOS'!W162</f>
        <v>0</v>
      </c>
      <c r="BI162" s="251" t="str">
        <f>'EV TECNICA'!AS162</f>
        <v>NO CUMPLE</v>
      </c>
      <c r="BJ162" s="252" t="s">
        <v>606</v>
      </c>
      <c r="BK162" s="129">
        <f>'PRECIOS UNITARIOS'!X162</f>
        <v>0</v>
      </c>
      <c r="BL162" s="251">
        <f>'EV TECNICA'!AU162</f>
        <v>0</v>
      </c>
      <c r="BM162" s="252" t="str">
        <f>+IF(BK162=0,"NO OFERTADO",IF(BL162="NO CUMPLE", NO HABILITA,IF(BK162&lt;=($E162*(1+$D$4)),"HABILITA","NO HABILITA")))</f>
        <v>NO OFERTADO</v>
      </c>
      <c r="BN162" s="129">
        <f>'PRECIOS UNITARIOS'!Y162</f>
        <v>0</v>
      </c>
      <c r="BO162" s="251">
        <f>'EV TECNICA'!AW162</f>
        <v>0</v>
      </c>
      <c r="BP162" s="252" t="str">
        <f>+IF(BN162=0,"NO OFERTADO",IF(BO162="NO CUMPLE", NO HABILITA,IF(BN162&lt;=($E162*(1+$D$4)),"HABILITA","NO HABILITA")))</f>
        <v>NO OFERTADO</v>
      </c>
      <c r="BQ162" s="129">
        <f>'PRECIOS UNITARIOS'!Z162</f>
        <v>0</v>
      </c>
      <c r="BR162" s="251">
        <f>'EV TECNICA'!AY162</f>
        <v>0</v>
      </c>
      <c r="BS162" s="252" t="str">
        <f>+IF(BQ162=0,"NO OFERTADO",IF(BR162="NO CUMPLE", NO HABILITA,IF(BQ162&lt;=($E162*(1+$D$4)),"HABILITA","NO HABILITA")))</f>
        <v>NO OFERTADO</v>
      </c>
      <c r="BT162" s="129">
        <f>'PRECIOS UNITARIOS'!AA162</f>
        <v>2915</v>
      </c>
      <c r="BU162" s="251" t="str">
        <f>'EV TECNICA'!BA162</f>
        <v>CUMPLE</v>
      </c>
      <c r="BV162" s="252" t="str">
        <f>+IF(BT162=0,"NO OFERTADO",IF(BU162="NO CUMPLE", NO HABILITA,IF(BT162&lt;=($E162*(1+$D$4)),"HABILITA","NO HABILITA")))</f>
        <v>HABILITA</v>
      </c>
      <c r="BW162" s="129">
        <f>'PRECIOS UNITARIOS'!AB162</f>
        <v>0</v>
      </c>
      <c r="BX162" s="251">
        <f>'EV TECNICA'!BC162</f>
        <v>0</v>
      </c>
      <c r="BY162" s="252" t="str">
        <f>+IF(BW162=0,"NO OFERTADO",IF(BX162="NO CUMPLE", NO HABILITA,IF(BW162&lt;=($E162*(1+$D$4)),"HABILITA","NO HABILITA")))</f>
        <v>NO OFERTADO</v>
      </c>
      <c r="BZ162" s="129">
        <f>'PRECIOS UNITARIOS'!AC162</f>
        <v>0</v>
      </c>
      <c r="CA162" s="251">
        <f>'EV TECNICA'!BE162</f>
        <v>0</v>
      </c>
      <c r="CB162" s="252" t="str">
        <f>+IF(BZ162=0,"NO OFERTADO",IF(CA162="NO CUMPLE", NO HABILITA,IF(BZ162&lt;=($E162*(1+$D$4)),"HABILITA","NO HABILITA")))</f>
        <v>NO OFERTADO</v>
      </c>
      <c r="CC162" s="129">
        <f>'PRECIOS UNITARIOS'!AD162</f>
        <v>0</v>
      </c>
      <c r="CD162" s="251">
        <f>'EV TECNICA'!BG162</f>
        <v>0</v>
      </c>
      <c r="CE162" s="252" t="str">
        <f>+IF(CC162=0,"NO OFERTADO",IF(CD162="NO CUMPLE", NO HABILITA,IF(CC162&lt;=($E162*(1+$D$4)),"HABILITA","NO HABILITA")))</f>
        <v>NO OFERTADO</v>
      </c>
      <c r="CF162" s="129">
        <f>'PRECIOS UNITARIOS'!AE162</f>
        <v>0</v>
      </c>
      <c r="CG162" s="251">
        <f>'EV TECNICA'!BI162</f>
        <v>0</v>
      </c>
      <c r="CH162" s="252" t="str">
        <f>+IF(CF162=0,"NO OFERTADO",IF(CG162="NO CUMPLE", NO HABILITA,IF(CF162&lt;=($E162*(1+$D$4)),"HABILITA","NO HABILITA")))</f>
        <v>NO OFERTADO</v>
      </c>
    </row>
    <row r="163" spans="1:86" s="40" customFormat="1" ht="51" x14ac:dyDescent="0.2">
      <c r="A163" s="103">
        <v>154</v>
      </c>
      <c r="B163" s="202" t="s">
        <v>269</v>
      </c>
      <c r="C163" s="121" t="s">
        <v>270</v>
      </c>
      <c r="D163" s="146">
        <v>1</v>
      </c>
      <c r="E163" s="25">
        <v>133814</v>
      </c>
      <c r="F163" s="129">
        <f>'PRECIOS UNITARIOS'!E163</f>
        <v>0</v>
      </c>
      <c r="G163" s="251">
        <f>'EV TECNICA'!I163</f>
        <v>0</v>
      </c>
      <c r="H163" s="252" t="str">
        <f>+IF(F163=0,"NO OFERTADO",IF(G163="NO CUMPLE", NO HABILITA,IF(F163&lt;=($E163*(1+$D$4)),"HABILITA","NO HABILITA")))</f>
        <v>NO OFERTADO</v>
      </c>
      <c r="I163" s="129">
        <f>'PRECIOS UNITARIOS'!F163</f>
        <v>0</v>
      </c>
      <c r="J163" s="251">
        <f>'EV TECNICA'!K163</f>
        <v>0</v>
      </c>
      <c r="K163" s="252" t="str">
        <f>+IF(I163=0,"NO OFERTADO",IF(J163="NO CUMPLE", NO HABILITA,IF(I163&lt;=($E163*(1+$D$4)),"HABILITA","NO HABILITA")))</f>
        <v>NO OFERTADO</v>
      </c>
      <c r="L163" s="129">
        <f>'PRECIOS UNITARIOS'!G163</f>
        <v>0</v>
      </c>
      <c r="M163" s="251">
        <f>'EV TECNICA'!M163</f>
        <v>0</v>
      </c>
      <c r="N163" s="252" t="str">
        <f>+IF(L163=0,"NO OFERTADO",IF(M163="NO CUMPLE", NO HABILITA,IF(L163&lt;=($E163*(1+$D$4)),"HABILITA","NO HABILITA")))</f>
        <v>NO OFERTADO</v>
      </c>
      <c r="O163" s="129">
        <f>'PRECIOS UNITARIOS'!H163</f>
        <v>0</v>
      </c>
      <c r="P163" s="251">
        <f>'EV TECNICA'!O163</f>
        <v>0</v>
      </c>
      <c r="Q163" s="252" t="str">
        <f>+IF(O163=0,"NO OFERTADO",IF(P163="NO CUMPLE", NO HABILITA,IF(O163&lt;=($E163*(1+$D$4)),"HABILITA","NO HABILITA")))</f>
        <v>NO OFERTADO</v>
      </c>
      <c r="R163" s="129">
        <f>'PRECIOS UNITARIOS'!I163</f>
        <v>0</v>
      </c>
      <c r="S163" s="251">
        <f>'EV TECNICA'!Q163</f>
        <v>0</v>
      </c>
      <c r="T163" s="252" t="str">
        <f>+IF(R163=0,"NO OFERTADO",IF(S163="NO CUMPLE", NO HABILITA,IF(R163&lt;=($E163*(1+$D$4)),"HABILITA","NO HABILITA")))</f>
        <v>NO OFERTADO</v>
      </c>
      <c r="U163" s="129">
        <f>'PRECIOS UNITARIOS'!J163</f>
        <v>0</v>
      </c>
      <c r="V163" s="251">
        <f>'EV TECNICA'!S163</f>
        <v>0</v>
      </c>
      <c r="W163" s="252" t="str">
        <f>+IF(U163=0,"NO OFERTADO",IF(V163="NO CUMPLE", NO HABILITA,IF(U163&lt;=($E163*(1+$D$4)),"HABILITA","NO HABILITA")))</f>
        <v>NO OFERTADO</v>
      </c>
      <c r="X163" s="129">
        <f>'PRECIOS UNITARIOS'!K163</f>
        <v>0</v>
      </c>
      <c r="Y163" s="251">
        <f>'EV TECNICA'!U163</f>
        <v>0</v>
      </c>
      <c r="Z163" s="252" t="str">
        <f>+IF(X163=0,"NO OFERTADO",IF(Y163="NO CUMPLE", NO HABILITA,IF(X163&lt;=($E163*(1+$D$4)),"HABILITA","NO HABILITA")))</f>
        <v>NO OFERTADO</v>
      </c>
      <c r="AA163" s="129">
        <f>'PRECIOS UNITARIOS'!L163</f>
        <v>95000</v>
      </c>
      <c r="AB163" s="251" t="str">
        <f>'EV TECNICA'!W163</f>
        <v xml:space="preserve">CUMPLE </v>
      </c>
      <c r="AC163" s="252" t="str">
        <f>+IF(AA163=0,"NO OFERTADO",IF(AB163="NO CUMPLE", NO HABILITA,IF(AA163&lt;=($E163*(1+$D$4)),"HABILITA","NO HABILITA")))</f>
        <v>HABILITA</v>
      </c>
      <c r="AD163" s="129">
        <f>'PRECIOS UNITARIOS'!M163</f>
        <v>130773</v>
      </c>
      <c r="AE163" s="251" t="str">
        <f>'EV TECNICA'!Y163</f>
        <v xml:space="preserve">CUMPLE </v>
      </c>
      <c r="AF163" s="252" t="str">
        <f>+IF(AD163=0,"NO OFERTADO",IF(AE163="NO CUMPLE", NO HABILITA,IF(AD163&lt;=($E163*(1+$D$4)),"HABILITA","NO HABILITA")))</f>
        <v>HABILITA</v>
      </c>
      <c r="AG163" s="129">
        <f>'PRECIOS UNITARIOS'!N163</f>
        <v>0</v>
      </c>
      <c r="AH163" s="251">
        <f>'EV TECNICA'!AA163</f>
        <v>0</v>
      </c>
      <c r="AI163" s="252" t="str">
        <f>+IF(AG163=0,"NO OFERTADO",IF(AH163="NO CUMPLE", NO HABILITA,IF(AG163&lt;=($E163*(1+$D$4)),"HABILITA","NO HABILITA")))</f>
        <v>NO OFERTADO</v>
      </c>
      <c r="AJ163" s="129">
        <f>'PRECIOS UNITARIOS'!O163</f>
        <v>0</v>
      </c>
      <c r="AK163" s="251">
        <f>'EV TECNICA'!AC163</f>
        <v>0</v>
      </c>
      <c r="AL163" s="252" t="str">
        <f>+IF(AJ163=0,"NO OFERTADO",IF(AK163="NO CUMPLE", NO HABILITA,IF(AJ163&lt;=($E163*(1+$D$4)),"HABILITA","NO HABILITA")))</f>
        <v>NO OFERTADO</v>
      </c>
      <c r="AM163" s="129">
        <f>'PRECIOS UNITARIOS'!P163</f>
        <v>0</v>
      </c>
      <c r="AN163" s="251">
        <f>'EV TECNICA'!AE163</f>
        <v>0</v>
      </c>
      <c r="AO163" s="252" t="str">
        <f>+IF(AM163=0,"NO OFERTADO",IF(AN163="NO CUMPLE", NO HABILITA,IF(AM163&lt;=($E163*(1+$D$4)),"HABILITA","NO HABILITA")))</f>
        <v>NO OFERTADO</v>
      </c>
      <c r="AP163" s="129">
        <f>'PRECIOS UNITARIOS'!Q163</f>
        <v>0</v>
      </c>
      <c r="AQ163" s="251">
        <f>'EV TECNICA'!AG163</f>
        <v>0</v>
      </c>
      <c r="AR163" s="252" t="str">
        <f>+IF(AP163=0,"NO OFERTADO",IF(AQ163="NO CUMPLE", NO HABILITA,IF(AP163&lt;=($E163*(1+$D$4)),"HABILITA","NO HABILITA")))</f>
        <v>NO OFERTADO</v>
      </c>
      <c r="AS163" s="129">
        <f>'PRECIOS UNITARIOS'!R163</f>
        <v>0</v>
      </c>
      <c r="AT163" s="251">
        <f>'EV TECNICA'!AI163</f>
        <v>0</v>
      </c>
      <c r="AU163" s="252" t="str">
        <f>+IF(AS163=0,"NO OFERTADO",IF(AT163="NO CUMPLE", NO HABILITA,IF(AS163&lt;=($E163*(1+$D$4)),"HABILITA","NO HABILITA")))</f>
        <v>NO OFERTADO</v>
      </c>
      <c r="AV163" s="129">
        <f>'PRECIOS UNITARIOS'!S163</f>
        <v>0</v>
      </c>
      <c r="AW163" s="251">
        <f>'EV TECNICA'!AK163</f>
        <v>0</v>
      </c>
      <c r="AX163" s="252" t="str">
        <f>+IF(AV163=0,"NO OFERTADO",IF(AW163="NO CUMPLE", NO HABILITA,IF(AV163&lt;=($E163*(1+$D$4)),"HABILITA","NO HABILITA")))</f>
        <v>NO OFERTADO</v>
      </c>
      <c r="AY163" s="129">
        <f>'PRECIOS UNITARIOS'!T163</f>
        <v>0</v>
      </c>
      <c r="AZ163" s="251">
        <f>'EV TECNICA'!AM163</f>
        <v>0</v>
      </c>
      <c r="BA163" s="252" t="str">
        <f>+IF(AY163=0,"NO OFERTADO",IF(AZ163="NO CUMPLE", NO HABILITA,IF(AY163&lt;=($E163*(1+$D$4)),"HABILITA","NO HABILITA")))</f>
        <v>NO OFERTADO</v>
      </c>
      <c r="BB163" s="129">
        <f>'PRECIOS UNITARIOS'!U163</f>
        <v>0</v>
      </c>
      <c r="BC163" s="251">
        <f>'EV TECNICA'!AO163</f>
        <v>0</v>
      </c>
      <c r="BD163" s="252" t="str">
        <f>+IF(BB163=0,"NO OFERTADO",IF(BC163="NO CUMPLE", NO HABILITA,IF(BB163&lt;=($E163*(1+$D$4)),"HABILITA","NO HABILITA")))</f>
        <v>NO OFERTADO</v>
      </c>
      <c r="BE163" s="129">
        <f>'PRECIOS UNITARIOS'!V163</f>
        <v>0</v>
      </c>
      <c r="BF163" s="251">
        <f>'EV TECNICA'!AQ163</f>
        <v>0</v>
      </c>
      <c r="BG163" s="252" t="str">
        <f>+IF(BE163=0,"NO OFERTADO",IF(BF163="NO CUMPLE", NO HABILITA,IF(BE163&lt;=($E163*(1+$D$4)),"HABILITA","NO HABILITA")))</f>
        <v>NO OFERTADO</v>
      </c>
      <c r="BH163" s="129">
        <f>'PRECIOS UNITARIOS'!W163</f>
        <v>0</v>
      </c>
      <c r="BI163" s="251">
        <f>'EV TECNICA'!AS163</f>
        <v>0</v>
      </c>
      <c r="BJ163" s="252" t="str">
        <f>+IF(BH163=0,"NO OFERTADO",IF(BI163="NO CUMPLE", NO HABILITA,IF(BH163&lt;=($E163*(1+$D$4)),"HABILITA","NO HABILITA")))</f>
        <v>NO OFERTADO</v>
      </c>
      <c r="BK163" s="129">
        <f>'PRECIOS UNITARIOS'!X163</f>
        <v>0</v>
      </c>
      <c r="BL163" s="251">
        <f>'EV TECNICA'!AU163</f>
        <v>0</v>
      </c>
      <c r="BM163" s="252" t="str">
        <f>+IF(BK163=0,"NO OFERTADO",IF(BL163="NO CUMPLE", NO HABILITA,IF(BK163&lt;=($E163*(1+$D$4)),"HABILITA","NO HABILITA")))</f>
        <v>NO OFERTADO</v>
      </c>
      <c r="BN163" s="129">
        <f>'PRECIOS UNITARIOS'!Y163</f>
        <v>0</v>
      </c>
      <c r="BO163" s="251">
        <f>'EV TECNICA'!AW163</f>
        <v>0</v>
      </c>
      <c r="BP163" s="252" t="str">
        <f>+IF(BN163=0,"NO OFERTADO",IF(BO163="NO CUMPLE", NO HABILITA,IF(BN163&lt;=($E163*(1+$D$4)),"HABILITA","NO HABILITA")))</f>
        <v>NO OFERTADO</v>
      </c>
      <c r="BQ163" s="129">
        <f>'PRECIOS UNITARIOS'!Z163</f>
        <v>0</v>
      </c>
      <c r="BR163" s="251">
        <f>'EV TECNICA'!AY163</f>
        <v>0</v>
      </c>
      <c r="BS163" s="252" t="str">
        <f>+IF(BQ163=0,"NO OFERTADO",IF(BR163="NO CUMPLE", NO HABILITA,IF(BQ163&lt;=($E163*(1+$D$4)),"HABILITA","NO HABILITA")))</f>
        <v>NO OFERTADO</v>
      </c>
      <c r="BT163" s="129">
        <f>'PRECIOS UNITARIOS'!AA163</f>
        <v>0</v>
      </c>
      <c r="BU163" s="251">
        <f>'EV TECNICA'!BA163</f>
        <v>0</v>
      </c>
      <c r="BV163" s="252" t="str">
        <f>+IF(BT163=0,"NO OFERTADO",IF(BU163="NO CUMPLE", NO HABILITA,IF(BT163&lt;=($E163*(1+$D$4)),"HABILITA","NO HABILITA")))</f>
        <v>NO OFERTADO</v>
      </c>
      <c r="BW163" s="129">
        <f>'PRECIOS UNITARIOS'!AB163</f>
        <v>0</v>
      </c>
      <c r="BX163" s="251">
        <f>'EV TECNICA'!BC163</f>
        <v>0</v>
      </c>
      <c r="BY163" s="252" t="str">
        <f>+IF(BW163=0,"NO OFERTADO",IF(BX163="NO CUMPLE", NO HABILITA,IF(BW163&lt;=($E163*(1+$D$4)),"HABILITA","NO HABILITA")))</f>
        <v>NO OFERTADO</v>
      </c>
      <c r="BZ163" s="129">
        <f>'PRECIOS UNITARIOS'!AC163</f>
        <v>0</v>
      </c>
      <c r="CA163" s="251">
        <f>'EV TECNICA'!BE163</f>
        <v>0</v>
      </c>
      <c r="CB163" s="252" t="str">
        <f>+IF(BZ163=0,"NO OFERTADO",IF(CA163="NO CUMPLE", NO HABILITA,IF(BZ163&lt;=($E163*(1+$D$4)),"HABILITA","NO HABILITA")))</f>
        <v>NO OFERTADO</v>
      </c>
      <c r="CC163" s="129">
        <f>'PRECIOS UNITARIOS'!AD163</f>
        <v>0</v>
      </c>
      <c r="CD163" s="251">
        <f>'EV TECNICA'!BG163</f>
        <v>0</v>
      </c>
      <c r="CE163" s="252" t="str">
        <f>+IF(CC163=0,"NO OFERTADO",IF(CD163="NO CUMPLE", NO HABILITA,IF(CC163&lt;=($E163*(1+$D$4)),"HABILITA","NO HABILITA")))</f>
        <v>NO OFERTADO</v>
      </c>
      <c r="CF163" s="129">
        <f>'PRECIOS UNITARIOS'!AE163</f>
        <v>0</v>
      </c>
      <c r="CG163" s="251">
        <f>'EV TECNICA'!BI163</f>
        <v>0</v>
      </c>
      <c r="CH163" s="252" t="str">
        <f>+IF(CF163=0,"NO OFERTADO",IF(CG163="NO CUMPLE", NO HABILITA,IF(CF163&lt;=($E163*(1+$D$4)),"HABILITA","NO HABILITA")))</f>
        <v>NO OFERTADO</v>
      </c>
    </row>
    <row r="164" spans="1:86" s="40" customFormat="1" ht="51" x14ac:dyDescent="0.2">
      <c r="A164" s="103">
        <v>155</v>
      </c>
      <c r="B164" s="202" t="s">
        <v>271</v>
      </c>
      <c r="C164" s="121" t="s">
        <v>270</v>
      </c>
      <c r="D164" s="146">
        <v>1</v>
      </c>
      <c r="E164" s="25">
        <v>133814</v>
      </c>
      <c r="F164" s="129">
        <f>'PRECIOS UNITARIOS'!E164</f>
        <v>0</v>
      </c>
      <c r="G164" s="251">
        <f>'EV TECNICA'!I164</f>
        <v>0</v>
      </c>
      <c r="H164" s="252" t="str">
        <f>+IF(F164=0,"NO OFERTADO",IF(G164="NO CUMPLE", NO HABILITA,IF(F164&lt;=($E164*(1+$D$4)),"HABILITA","NO HABILITA")))</f>
        <v>NO OFERTADO</v>
      </c>
      <c r="I164" s="129">
        <f>'PRECIOS UNITARIOS'!F164</f>
        <v>0</v>
      </c>
      <c r="J164" s="251">
        <f>'EV TECNICA'!K164</f>
        <v>0</v>
      </c>
      <c r="K164" s="252" t="str">
        <f>+IF(I164=0,"NO OFERTADO",IF(J164="NO CUMPLE", NO HABILITA,IF(I164&lt;=($E164*(1+$D$4)),"HABILITA","NO HABILITA")))</f>
        <v>NO OFERTADO</v>
      </c>
      <c r="L164" s="129">
        <f>'PRECIOS UNITARIOS'!G164</f>
        <v>0</v>
      </c>
      <c r="M164" s="251">
        <f>'EV TECNICA'!M164</f>
        <v>0</v>
      </c>
      <c r="N164" s="252" t="str">
        <f>+IF(L164=0,"NO OFERTADO",IF(M164="NO CUMPLE", NO HABILITA,IF(L164&lt;=($E164*(1+$D$4)),"HABILITA","NO HABILITA")))</f>
        <v>NO OFERTADO</v>
      </c>
      <c r="O164" s="129">
        <f>'PRECIOS UNITARIOS'!H164</f>
        <v>0</v>
      </c>
      <c r="P164" s="251">
        <f>'EV TECNICA'!O164</f>
        <v>0</v>
      </c>
      <c r="Q164" s="252" t="str">
        <f>+IF(O164=0,"NO OFERTADO",IF(P164="NO CUMPLE", NO HABILITA,IF(O164&lt;=($E164*(1+$D$4)),"HABILITA","NO HABILITA")))</f>
        <v>NO OFERTADO</v>
      </c>
      <c r="R164" s="129">
        <f>'PRECIOS UNITARIOS'!I164</f>
        <v>0</v>
      </c>
      <c r="S164" s="251">
        <f>'EV TECNICA'!Q164</f>
        <v>0</v>
      </c>
      <c r="T164" s="252" t="str">
        <f>+IF(R164=0,"NO OFERTADO",IF(S164="NO CUMPLE", NO HABILITA,IF(R164&lt;=($E164*(1+$D$4)),"HABILITA","NO HABILITA")))</f>
        <v>NO OFERTADO</v>
      </c>
      <c r="U164" s="129">
        <f>'PRECIOS UNITARIOS'!J164</f>
        <v>0</v>
      </c>
      <c r="V164" s="251">
        <f>'EV TECNICA'!S164</f>
        <v>0</v>
      </c>
      <c r="W164" s="252" t="str">
        <f>+IF(U164=0,"NO OFERTADO",IF(V164="NO CUMPLE", NO HABILITA,IF(U164&lt;=($E164*(1+$D$4)),"HABILITA","NO HABILITA")))</f>
        <v>NO OFERTADO</v>
      </c>
      <c r="X164" s="129">
        <f>'PRECIOS UNITARIOS'!K164</f>
        <v>0</v>
      </c>
      <c r="Y164" s="251">
        <f>'EV TECNICA'!U164</f>
        <v>0</v>
      </c>
      <c r="Z164" s="252" t="str">
        <f>+IF(X164=0,"NO OFERTADO",IF(Y164="NO CUMPLE", NO HABILITA,IF(X164&lt;=($E164*(1+$D$4)),"HABILITA","NO HABILITA")))</f>
        <v>NO OFERTADO</v>
      </c>
      <c r="AA164" s="129">
        <f>'PRECIOS UNITARIOS'!L164</f>
        <v>95000</v>
      </c>
      <c r="AB164" s="251" t="str">
        <f>'EV TECNICA'!W164</f>
        <v xml:space="preserve">CUMPLE </v>
      </c>
      <c r="AC164" s="252" t="str">
        <f>+IF(AA164=0,"NO OFERTADO",IF(AB164="NO CUMPLE", NO HABILITA,IF(AA164&lt;=($E164*(1+$D$4)),"HABILITA","NO HABILITA")))</f>
        <v>HABILITA</v>
      </c>
      <c r="AD164" s="129">
        <f>'PRECIOS UNITARIOS'!M164</f>
        <v>130773</v>
      </c>
      <c r="AE164" s="251" t="str">
        <f>'EV TECNICA'!Y164</f>
        <v xml:space="preserve">CUMPLE </v>
      </c>
      <c r="AF164" s="252" t="str">
        <f>+IF(AD164=0,"NO OFERTADO",IF(AE164="NO CUMPLE", NO HABILITA,IF(AD164&lt;=($E164*(1+$D$4)),"HABILITA","NO HABILITA")))</f>
        <v>HABILITA</v>
      </c>
      <c r="AG164" s="129">
        <f>'PRECIOS UNITARIOS'!N164</f>
        <v>0</v>
      </c>
      <c r="AH164" s="251">
        <f>'EV TECNICA'!AA164</f>
        <v>0</v>
      </c>
      <c r="AI164" s="252" t="str">
        <f>+IF(AG164=0,"NO OFERTADO",IF(AH164="NO CUMPLE", NO HABILITA,IF(AG164&lt;=($E164*(1+$D$4)),"HABILITA","NO HABILITA")))</f>
        <v>NO OFERTADO</v>
      </c>
      <c r="AJ164" s="129">
        <f>'PRECIOS UNITARIOS'!O164</f>
        <v>0</v>
      </c>
      <c r="AK164" s="251">
        <f>'EV TECNICA'!AC164</f>
        <v>0</v>
      </c>
      <c r="AL164" s="252" t="str">
        <f>+IF(AJ164=0,"NO OFERTADO",IF(AK164="NO CUMPLE", NO HABILITA,IF(AJ164&lt;=($E164*(1+$D$4)),"HABILITA","NO HABILITA")))</f>
        <v>NO OFERTADO</v>
      </c>
      <c r="AM164" s="129">
        <f>'PRECIOS UNITARIOS'!P164</f>
        <v>0</v>
      </c>
      <c r="AN164" s="251">
        <f>'EV TECNICA'!AE164</f>
        <v>0</v>
      </c>
      <c r="AO164" s="252" t="str">
        <f>+IF(AM164=0,"NO OFERTADO",IF(AN164="NO CUMPLE", NO HABILITA,IF(AM164&lt;=($E164*(1+$D$4)),"HABILITA","NO HABILITA")))</f>
        <v>NO OFERTADO</v>
      </c>
      <c r="AP164" s="129">
        <f>'PRECIOS UNITARIOS'!Q164</f>
        <v>0</v>
      </c>
      <c r="AQ164" s="251">
        <f>'EV TECNICA'!AG164</f>
        <v>0</v>
      </c>
      <c r="AR164" s="252" t="str">
        <f>+IF(AP164=0,"NO OFERTADO",IF(AQ164="NO CUMPLE", NO HABILITA,IF(AP164&lt;=($E164*(1+$D$4)),"HABILITA","NO HABILITA")))</f>
        <v>NO OFERTADO</v>
      </c>
      <c r="AS164" s="129">
        <f>'PRECIOS UNITARIOS'!R164</f>
        <v>0</v>
      </c>
      <c r="AT164" s="251">
        <f>'EV TECNICA'!AI164</f>
        <v>0</v>
      </c>
      <c r="AU164" s="252" t="str">
        <f>+IF(AS164=0,"NO OFERTADO",IF(AT164="NO CUMPLE", NO HABILITA,IF(AS164&lt;=($E164*(1+$D$4)),"HABILITA","NO HABILITA")))</f>
        <v>NO OFERTADO</v>
      </c>
      <c r="AV164" s="129">
        <f>'PRECIOS UNITARIOS'!S164</f>
        <v>0</v>
      </c>
      <c r="AW164" s="251">
        <f>'EV TECNICA'!AK164</f>
        <v>0</v>
      </c>
      <c r="AX164" s="252" t="str">
        <f>+IF(AV164=0,"NO OFERTADO",IF(AW164="NO CUMPLE", NO HABILITA,IF(AV164&lt;=($E164*(1+$D$4)),"HABILITA","NO HABILITA")))</f>
        <v>NO OFERTADO</v>
      </c>
      <c r="AY164" s="129">
        <f>'PRECIOS UNITARIOS'!T164</f>
        <v>0</v>
      </c>
      <c r="AZ164" s="251">
        <f>'EV TECNICA'!AM164</f>
        <v>0</v>
      </c>
      <c r="BA164" s="252" t="str">
        <f>+IF(AY164=0,"NO OFERTADO",IF(AZ164="NO CUMPLE", NO HABILITA,IF(AY164&lt;=($E164*(1+$D$4)),"HABILITA","NO HABILITA")))</f>
        <v>NO OFERTADO</v>
      </c>
      <c r="BB164" s="129">
        <f>'PRECIOS UNITARIOS'!U164</f>
        <v>0</v>
      </c>
      <c r="BC164" s="251">
        <f>'EV TECNICA'!AO164</f>
        <v>0</v>
      </c>
      <c r="BD164" s="252" t="str">
        <f>+IF(BB164=0,"NO OFERTADO",IF(BC164="NO CUMPLE", NO HABILITA,IF(BB164&lt;=($E164*(1+$D$4)),"HABILITA","NO HABILITA")))</f>
        <v>NO OFERTADO</v>
      </c>
      <c r="BE164" s="129">
        <f>'PRECIOS UNITARIOS'!V164</f>
        <v>0</v>
      </c>
      <c r="BF164" s="251">
        <f>'EV TECNICA'!AQ164</f>
        <v>0</v>
      </c>
      <c r="BG164" s="252" t="str">
        <f>+IF(BE164=0,"NO OFERTADO",IF(BF164="NO CUMPLE", NO HABILITA,IF(BE164&lt;=($E164*(1+$D$4)),"HABILITA","NO HABILITA")))</f>
        <v>NO OFERTADO</v>
      </c>
      <c r="BH164" s="129">
        <f>'PRECIOS UNITARIOS'!W164</f>
        <v>0</v>
      </c>
      <c r="BI164" s="251">
        <f>'EV TECNICA'!AS164</f>
        <v>0</v>
      </c>
      <c r="BJ164" s="252" t="str">
        <f>+IF(BH164=0,"NO OFERTADO",IF(BI164="NO CUMPLE", NO HABILITA,IF(BH164&lt;=($E164*(1+$D$4)),"HABILITA","NO HABILITA")))</f>
        <v>NO OFERTADO</v>
      </c>
      <c r="BK164" s="129">
        <f>'PRECIOS UNITARIOS'!X164</f>
        <v>0</v>
      </c>
      <c r="BL164" s="251">
        <f>'EV TECNICA'!AU164</f>
        <v>0</v>
      </c>
      <c r="BM164" s="252" t="str">
        <f>+IF(BK164=0,"NO OFERTADO",IF(BL164="NO CUMPLE", NO HABILITA,IF(BK164&lt;=($E164*(1+$D$4)),"HABILITA","NO HABILITA")))</f>
        <v>NO OFERTADO</v>
      </c>
      <c r="BN164" s="129">
        <f>'PRECIOS UNITARIOS'!Y164</f>
        <v>0</v>
      </c>
      <c r="BO164" s="251">
        <f>'EV TECNICA'!AW164</f>
        <v>0</v>
      </c>
      <c r="BP164" s="252" t="str">
        <f>+IF(BN164=0,"NO OFERTADO",IF(BO164="NO CUMPLE", NO HABILITA,IF(BN164&lt;=($E164*(1+$D$4)),"HABILITA","NO HABILITA")))</f>
        <v>NO OFERTADO</v>
      </c>
      <c r="BQ164" s="129">
        <f>'PRECIOS UNITARIOS'!Z164</f>
        <v>0</v>
      </c>
      <c r="BR164" s="251">
        <f>'EV TECNICA'!AY164</f>
        <v>0</v>
      </c>
      <c r="BS164" s="252" t="str">
        <f>+IF(BQ164=0,"NO OFERTADO",IF(BR164="NO CUMPLE", NO HABILITA,IF(BQ164&lt;=($E164*(1+$D$4)),"HABILITA","NO HABILITA")))</f>
        <v>NO OFERTADO</v>
      </c>
      <c r="BT164" s="129">
        <f>'PRECIOS UNITARIOS'!AA164</f>
        <v>0</v>
      </c>
      <c r="BU164" s="251">
        <f>'EV TECNICA'!BA164</f>
        <v>0</v>
      </c>
      <c r="BV164" s="252" t="str">
        <f>+IF(BT164=0,"NO OFERTADO",IF(BU164="NO CUMPLE", NO HABILITA,IF(BT164&lt;=($E164*(1+$D$4)),"HABILITA","NO HABILITA")))</f>
        <v>NO OFERTADO</v>
      </c>
      <c r="BW164" s="129">
        <f>'PRECIOS UNITARIOS'!AB164</f>
        <v>0</v>
      </c>
      <c r="BX164" s="251">
        <f>'EV TECNICA'!BC164</f>
        <v>0</v>
      </c>
      <c r="BY164" s="252" t="str">
        <f>+IF(BW164=0,"NO OFERTADO",IF(BX164="NO CUMPLE", NO HABILITA,IF(BW164&lt;=($E164*(1+$D$4)),"HABILITA","NO HABILITA")))</f>
        <v>NO OFERTADO</v>
      </c>
      <c r="BZ164" s="129">
        <f>'PRECIOS UNITARIOS'!AC164</f>
        <v>0</v>
      </c>
      <c r="CA164" s="251">
        <f>'EV TECNICA'!BE164</f>
        <v>0</v>
      </c>
      <c r="CB164" s="252" t="str">
        <f>+IF(BZ164=0,"NO OFERTADO",IF(CA164="NO CUMPLE", NO HABILITA,IF(BZ164&lt;=($E164*(1+$D$4)),"HABILITA","NO HABILITA")))</f>
        <v>NO OFERTADO</v>
      </c>
      <c r="CC164" s="129">
        <f>'PRECIOS UNITARIOS'!AD164</f>
        <v>0</v>
      </c>
      <c r="CD164" s="251">
        <f>'EV TECNICA'!BG164</f>
        <v>0</v>
      </c>
      <c r="CE164" s="252" t="str">
        <f>+IF(CC164=0,"NO OFERTADO",IF(CD164="NO CUMPLE", NO HABILITA,IF(CC164&lt;=($E164*(1+$D$4)),"HABILITA","NO HABILITA")))</f>
        <v>NO OFERTADO</v>
      </c>
      <c r="CF164" s="129">
        <f>'PRECIOS UNITARIOS'!AE164</f>
        <v>0</v>
      </c>
      <c r="CG164" s="251">
        <f>'EV TECNICA'!BI164</f>
        <v>0</v>
      </c>
      <c r="CH164" s="252" t="str">
        <f>+IF(CF164=0,"NO OFERTADO",IF(CG164="NO CUMPLE", NO HABILITA,IF(CF164&lt;=($E164*(1+$D$4)),"HABILITA","NO HABILITA")))</f>
        <v>NO OFERTADO</v>
      </c>
    </row>
    <row r="165" spans="1:86" s="40" customFormat="1" ht="102" x14ac:dyDescent="0.2">
      <c r="A165" s="103">
        <v>156</v>
      </c>
      <c r="B165" s="202" t="s">
        <v>272</v>
      </c>
      <c r="C165" s="121" t="s">
        <v>273</v>
      </c>
      <c r="D165" s="146">
        <v>1</v>
      </c>
      <c r="E165" s="25">
        <v>2552.5500000000002</v>
      </c>
      <c r="F165" s="129">
        <f>'PRECIOS UNITARIOS'!E165</f>
        <v>0</v>
      </c>
      <c r="G165" s="251">
        <f>'EV TECNICA'!I165</f>
        <v>0</v>
      </c>
      <c r="H165" s="252" t="str">
        <f>+IF(F165=0,"NO OFERTADO",IF(G165="NO CUMPLE", NO HABILITA,IF(F165&lt;=($E165*(1+$D$4)),"HABILITA","NO HABILITA")))</f>
        <v>NO OFERTADO</v>
      </c>
      <c r="I165" s="129">
        <f>'PRECIOS UNITARIOS'!F165</f>
        <v>0</v>
      </c>
      <c r="J165" s="251">
        <f>'EV TECNICA'!K165</f>
        <v>0</v>
      </c>
      <c r="K165" s="252" t="str">
        <f>+IF(I165=0,"NO OFERTADO",IF(J165="NO CUMPLE", NO HABILITA,IF(I165&lt;=($E165*(1+$D$4)),"HABILITA","NO HABILITA")))</f>
        <v>NO OFERTADO</v>
      </c>
      <c r="L165" s="129">
        <f>'PRECIOS UNITARIOS'!G165</f>
        <v>0</v>
      </c>
      <c r="M165" s="251">
        <f>'EV TECNICA'!M165</f>
        <v>0</v>
      </c>
      <c r="N165" s="252" t="str">
        <f>+IF(L165=0,"NO OFERTADO",IF(M165="NO CUMPLE", NO HABILITA,IF(L165&lt;=($E165*(1+$D$4)),"HABILITA","NO HABILITA")))</f>
        <v>NO OFERTADO</v>
      </c>
      <c r="O165" s="129">
        <f>'PRECIOS UNITARIOS'!H165</f>
        <v>0</v>
      </c>
      <c r="P165" s="251">
        <f>'EV TECNICA'!O165</f>
        <v>0</v>
      </c>
      <c r="Q165" s="252" t="str">
        <f>+IF(O165=0,"NO OFERTADO",IF(P165="NO CUMPLE", NO HABILITA,IF(O165&lt;=($E165*(1+$D$4)),"HABILITA","NO HABILITA")))</f>
        <v>NO OFERTADO</v>
      </c>
      <c r="R165" s="129">
        <f>'PRECIOS UNITARIOS'!I165</f>
        <v>0</v>
      </c>
      <c r="S165" s="251">
        <f>'EV TECNICA'!Q165</f>
        <v>0</v>
      </c>
      <c r="T165" s="252" t="str">
        <f>+IF(R165=0,"NO OFERTADO",IF(S165="NO CUMPLE", NO HABILITA,IF(R165&lt;=($E165*(1+$D$4)),"HABILITA","NO HABILITA")))</f>
        <v>NO OFERTADO</v>
      </c>
      <c r="U165" s="129">
        <f>'PRECIOS UNITARIOS'!J165</f>
        <v>2552.5500000000002</v>
      </c>
      <c r="V165" s="251" t="str">
        <f>'EV TECNICA'!S165</f>
        <v>CUMPLE</v>
      </c>
      <c r="W165" s="252" t="str">
        <f>+IF(U165=0,"NO OFERTADO",IF(V165="NO CUMPLE", NO HABILITA,IF(U165&lt;=($E165*(1+$D$4)),"HABILITA","NO HABILITA")))</f>
        <v>HABILITA</v>
      </c>
      <c r="X165" s="129">
        <f>'PRECIOS UNITARIOS'!K165</f>
        <v>0</v>
      </c>
      <c r="Y165" s="251">
        <f>'EV TECNICA'!U165</f>
        <v>0</v>
      </c>
      <c r="Z165" s="252" t="str">
        <f>+IF(X165=0,"NO OFERTADO",IF(Y165="NO CUMPLE", NO HABILITA,IF(X165&lt;=($E165*(1+$D$4)),"HABILITA","NO HABILITA")))</f>
        <v>NO OFERTADO</v>
      </c>
      <c r="AA165" s="129">
        <f>'PRECIOS UNITARIOS'!L165</f>
        <v>0</v>
      </c>
      <c r="AB165" s="251">
        <f>'EV TECNICA'!W165</f>
        <v>0</v>
      </c>
      <c r="AC165" s="252" t="str">
        <f>+IF(AA165=0,"NO OFERTADO",IF(AB165="NO CUMPLE", NO HABILITA,IF(AA165&lt;=($E165*(1+$D$4)),"HABILITA","NO HABILITA")))</f>
        <v>NO OFERTADO</v>
      </c>
      <c r="AD165" s="129">
        <f>'PRECIOS UNITARIOS'!M165</f>
        <v>3786.58</v>
      </c>
      <c r="AE165" s="251" t="str">
        <f>'EV TECNICA'!Y165</f>
        <v>CUMPLE</v>
      </c>
      <c r="AF165" s="252" t="str">
        <f>+IF(AD165=0,"NO OFERTADO",IF(AE165="NO CUMPLE", NO HABILITA,IF(AD165&lt;=($E165*(1+$D$4)),"HABILITA","NO HABILITA")))</f>
        <v>NO HABILITA</v>
      </c>
      <c r="AG165" s="129">
        <f>'PRECIOS UNITARIOS'!N165</f>
        <v>0</v>
      </c>
      <c r="AH165" s="251">
        <f>'EV TECNICA'!AA165</f>
        <v>0</v>
      </c>
      <c r="AI165" s="252" t="str">
        <f>+IF(AG165=0,"NO OFERTADO",IF(AH165="NO CUMPLE", NO HABILITA,IF(AG165&lt;=($E165*(1+$D$4)),"HABILITA","NO HABILITA")))</f>
        <v>NO OFERTADO</v>
      </c>
      <c r="AJ165" s="129">
        <f>'PRECIOS UNITARIOS'!O165</f>
        <v>0</v>
      </c>
      <c r="AK165" s="251">
        <f>'EV TECNICA'!AC165</f>
        <v>0</v>
      </c>
      <c r="AL165" s="252" t="str">
        <f>+IF(AJ165=0,"NO OFERTADO",IF(AK165="NO CUMPLE", NO HABILITA,IF(AJ165&lt;=($E165*(1+$D$4)),"HABILITA","NO HABILITA")))</f>
        <v>NO OFERTADO</v>
      </c>
      <c r="AM165" s="129">
        <f>'PRECIOS UNITARIOS'!P165</f>
        <v>0</v>
      </c>
      <c r="AN165" s="251">
        <f>'EV TECNICA'!AE165</f>
        <v>0</v>
      </c>
      <c r="AO165" s="252" t="str">
        <f>+IF(AM165=0,"NO OFERTADO",IF(AN165="NO CUMPLE", NO HABILITA,IF(AM165&lt;=($E165*(1+$D$4)),"HABILITA","NO HABILITA")))</f>
        <v>NO OFERTADO</v>
      </c>
      <c r="AP165" s="129">
        <f>'PRECIOS UNITARIOS'!Q165</f>
        <v>2380</v>
      </c>
      <c r="AQ165" s="251" t="str">
        <f>'EV TECNICA'!AG165</f>
        <v>CUMPLE</v>
      </c>
      <c r="AR165" s="252" t="str">
        <f>+IF(AP165=0,"NO OFERTADO",IF(AQ165="NO CUMPLE", NO HABILITA,IF(AP165&lt;=($E165*(1+$D$4)),"HABILITA","NO HABILITA")))</f>
        <v>HABILITA</v>
      </c>
      <c r="AS165" s="129">
        <f>'PRECIOS UNITARIOS'!R165</f>
        <v>0</v>
      </c>
      <c r="AT165" s="251">
        <f>'EV TECNICA'!AI165</f>
        <v>0</v>
      </c>
      <c r="AU165" s="252" t="str">
        <f>+IF(AS165=0,"NO OFERTADO",IF(AT165="NO CUMPLE", NO HABILITA,IF(AS165&lt;=($E165*(1+$D$4)),"HABILITA","NO HABILITA")))</f>
        <v>NO OFERTADO</v>
      </c>
      <c r="AV165" s="129">
        <f>'PRECIOS UNITARIOS'!S165</f>
        <v>0</v>
      </c>
      <c r="AW165" s="251">
        <f>'EV TECNICA'!AK165</f>
        <v>0</v>
      </c>
      <c r="AX165" s="252" t="str">
        <f>+IF(AV165=0,"NO OFERTADO",IF(AW165="NO CUMPLE", NO HABILITA,IF(AV165&lt;=($E165*(1+$D$4)),"HABILITA","NO HABILITA")))</f>
        <v>NO OFERTADO</v>
      </c>
      <c r="AY165" s="129">
        <f>'PRECIOS UNITARIOS'!T165</f>
        <v>3228.4700000000003</v>
      </c>
      <c r="AZ165" s="251" t="str">
        <f>'EV TECNICA'!AM165</f>
        <v>CUMPLE</v>
      </c>
      <c r="BA165" s="252" t="str">
        <f>+IF(AY165=0,"NO OFERTADO",IF(AZ165="NO CUMPLE", NO HABILITA,IF(AY165&lt;=($E165*(1+$D$4)),"HABILITA","NO HABILITA")))</f>
        <v>HABILITA</v>
      </c>
      <c r="BB165" s="129">
        <f>'PRECIOS UNITARIOS'!U165</f>
        <v>3873.45</v>
      </c>
      <c r="BC165" s="251" t="str">
        <f>'EV TECNICA'!AO165</f>
        <v>CUMPLE</v>
      </c>
      <c r="BD165" s="252" t="str">
        <f>+IF(BB165=0,"NO OFERTADO",IF(BC165="NO CUMPLE", NO HABILITA,IF(BB165&lt;=($E165*(1+$D$4)),"HABILITA","NO HABILITA")))</f>
        <v>NO HABILITA</v>
      </c>
      <c r="BE165" s="129">
        <f>'PRECIOS UNITARIOS'!V165</f>
        <v>0</v>
      </c>
      <c r="BF165" s="251">
        <f>'EV TECNICA'!AQ165</f>
        <v>0</v>
      </c>
      <c r="BG165" s="252" t="str">
        <f>+IF(BE165=0,"NO OFERTADO",IF(BF165="NO CUMPLE", NO HABILITA,IF(BE165&lt;=($E165*(1+$D$4)),"HABILITA","NO HABILITA")))</f>
        <v>NO OFERTADO</v>
      </c>
      <c r="BH165" s="129">
        <f>'PRECIOS UNITARIOS'!W165</f>
        <v>0</v>
      </c>
      <c r="BI165" s="251" t="str">
        <f>'EV TECNICA'!AS165</f>
        <v>NO CUMPLE</v>
      </c>
      <c r="BJ165" s="252" t="s">
        <v>606</v>
      </c>
      <c r="BK165" s="129">
        <f>'PRECIOS UNITARIOS'!X165</f>
        <v>0</v>
      </c>
      <c r="BL165" s="251">
        <f>'EV TECNICA'!AU165</f>
        <v>0</v>
      </c>
      <c r="BM165" s="252" t="str">
        <f>+IF(BK165=0,"NO OFERTADO",IF(BL165="NO CUMPLE", NO HABILITA,IF(BK165&lt;=($E165*(1+$D$4)),"HABILITA","NO HABILITA")))</f>
        <v>NO OFERTADO</v>
      </c>
      <c r="BN165" s="129">
        <f>'PRECIOS UNITARIOS'!Y165</f>
        <v>0</v>
      </c>
      <c r="BO165" s="251">
        <f>'EV TECNICA'!AW165</f>
        <v>0</v>
      </c>
      <c r="BP165" s="252" t="str">
        <f>+IF(BN165=0,"NO OFERTADO",IF(BO165="NO CUMPLE", NO HABILITA,IF(BN165&lt;=($E165*(1+$D$4)),"HABILITA","NO HABILITA")))</f>
        <v>NO OFERTADO</v>
      </c>
      <c r="BQ165" s="129">
        <f>'PRECIOS UNITARIOS'!Z165</f>
        <v>2806.02</v>
      </c>
      <c r="BR165" s="251" t="str">
        <f>'EV TECNICA'!AY165</f>
        <v>CUMPLE</v>
      </c>
      <c r="BS165" s="252" t="str">
        <f>+IF(BQ165=0,"NO OFERTADO",IF(BR165="NO CUMPLE", NO HABILITA,IF(BQ165&lt;=($E165*(1+$D$4)),"HABILITA","NO HABILITA")))</f>
        <v>HABILITA</v>
      </c>
      <c r="BT165" s="129">
        <f>'PRECIOS UNITARIOS'!AA165</f>
        <v>0</v>
      </c>
      <c r="BU165" s="251">
        <f>'EV TECNICA'!BA165</f>
        <v>0</v>
      </c>
      <c r="BV165" s="252" t="str">
        <f>+IF(BT165=0,"NO OFERTADO",IF(BU165="NO CUMPLE", NO HABILITA,IF(BT165&lt;=($E165*(1+$D$4)),"HABILITA","NO HABILITA")))</f>
        <v>NO OFERTADO</v>
      </c>
      <c r="BW165" s="129">
        <f>'PRECIOS UNITARIOS'!AB165</f>
        <v>0</v>
      </c>
      <c r="BX165" s="251">
        <f>'EV TECNICA'!BC165</f>
        <v>0</v>
      </c>
      <c r="BY165" s="252" t="str">
        <f>+IF(BW165=0,"NO OFERTADO",IF(BX165="NO CUMPLE", NO HABILITA,IF(BW165&lt;=($E165*(1+$D$4)),"HABILITA","NO HABILITA")))</f>
        <v>NO OFERTADO</v>
      </c>
      <c r="BZ165" s="129">
        <f>'PRECIOS UNITARIOS'!AC165</f>
        <v>0</v>
      </c>
      <c r="CA165" s="251">
        <f>'EV TECNICA'!BE165</f>
        <v>0</v>
      </c>
      <c r="CB165" s="252" t="str">
        <f>+IF(BZ165=0,"NO OFERTADO",IF(CA165="NO CUMPLE", NO HABILITA,IF(BZ165&lt;=($E165*(1+$D$4)),"HABILITA","NO HABILITA")))</f>
        <v>NO OFERTADO</v>
      </c>
      <c r="CC165" s="129">
        <f>'PRECIOS UNITARIOS'!AD165</f>
        <v>0</v>
      </c>
      <c r="CD165" s="251">
        <f>'EV TECNICA'!BG165</f>
        <v>0</v>
      </c>
      <c r="CE165" s="252" t="str">
        <f>+IF(CC165=0,"NO OFERTADO",IF(CD165="NO CUMPLE", NO HABILITA,IF(CC165&lt;=($E165*(1+$D$4)),"HABILITA","NO HABILITA")))</f>
        <v>NO OFERTADO</v>
      </c>
      <c r="CF165" s="129">
        <f>'PRECIOS UNITARIOS'!AE165</f>
        <v>0</v>
      </c>
      <c r="CG165" s="251">
        <f>'EV TECNICA'!BI165</f>
        <v>0</v>
      </c>
      <c r="CH165" s="252" t="str">
        <f>+IF(CF165=0,"NO OFERTADO",IF(CG165="NO CUMPLE", NO HABILITA,IF(CF165&lt;=($E165*(1+$D$4)),"HABILITA","NO HABILITA")))</f>
        <v>NO OFERTADO</v>
      </c>
    </row>
    <row r="166" spans="1:86" s="40" customFormat="1" ht="102" x14ac:dyDescent="0.2">
      <c r="A166" s="103">
        <v>157</v>
      </c>
      <c r="B166" s="202" t="s">
        <v>274</v>
      </c>
      <c r="C166" s="121" t="s">
        <v>273</v>
      </c>
      <c r="D166" s="146">
        <v>1</v>
      </c>
      <c r="E166" s="25">
        <v>2552.5500000000002</v>
      </c>
      <c r="F166" s="129">
        <f>'PRECIOS UNITARIOS'!E166</f>
        <v>0</v>
      </c>
      <c r="G166" s="251">
        <f>'EV TECNICA'!I166</f>
        <v>0</v>
      </c>
      <c r="H166" s="252" t="str">
        <f>+IF(F166=0,"NO OFERTADO",IF(G166="NO CUMPLE", NO HABILITA,IF(F166&lt;=($E166*(1+$D$4)),"HABILITA","NO HABILITA")))</f>
        <v>NO OFERTADO</v>
      </c>
      <c r="I166" s="129">
        <f>'PRECIOS UNITARIOS'!F166</f>
        <v>0</v>
      </c>
      <c r="J166" s="251">
        <f>'EV TECNICA'!K166</f>
        <v>0</v>
      </c>
      <c r="K166" s="252" t="str">
        <f>+IF(I166=0,"NO OFERTADO",IF(J166="NO CUMPLE", NO HABILITA,IF(I166&lt;=($E166*(1+$D$4)),"HABILITA","NO HABILITA")))</f>
        <v>NO OFERTADO</v>
      </c>
      <c r="L166" s="129">
        <f>'PRECIOS UNITARIOS'!G166</f>
        <v>0</v>
      </c>
      <c r="M166" s="251">
        <f>'EV TECNICA'!M166</f>
        <v>0</v>
      </c>
      <c r="N166" s="252" t="str">
        <f>+IF(L166=0,"NO OFERTADO",IF(M166="NO CUMPLE", NO HABILITA,IF(L166&lt;=($E166*(1+$D$4)),"HABILITA","NO HABILITA")))</f>
        <v>NO OFERTADO</v>
      </c>
      <c r="O166" s="129">
        <f>'PRECIOS UNITARIOS'!H166</f>
        <v>0</v>
      </c>
      <c r="P166" s="251">
        <f>'EV TECNICA'!O166</f>
        <v>0</v>
      </c>
      <c r="Q166" s="252" t="str">
        <f>+IF(O166=0,"NO OFERTADO",IF(P166="NO CUMPLE", NO HABILITA,IF(O166&lt;=($E166*(1+$D$4)),"HABILITA","NO HABILITA")))</f>
        <v>NO OFERTADO</v>
      </c>
      <c r="R166" s="129">
        <f>'PRECIOS UNITARIOS'!I166</f>
        <v>0</v>
      </c>
      <c r="S166" s="251">
        <f>'EV TECNICA'!Q166</f>
        <v>0</v>
      </c>
      <c r="T166" s="252" t="str">
        <f>+IF(R166=0,"NO OFERTADO",IF(S166="NO CUMPLE", NO HABILITA,IF(R166&lt;=($E166*(1+$D$4)),"HABILITA","NO HABILITA")))</f>
        <v>NO OFERTADO</v>
      </c>
      <c r="U166" s="129">
        <f>'PRECIOS UNITARIOS'!J166</f>
        <v>2552.5500000000002</v>
      </c>
      <c r="V166" s="251" t="str">
        <f>'EV TECNICA'!S166</f>
        <v>CUMPLE</v>
      </c>
      <c r="W166" s="252" t="str">
        <f>+IF(U166=0,"NO OFERTADO",IF(V166="NO CUMPLE", NO HABILITA,IF(U166&lt;=($E166*(1+$D$4)),"HABILITA","NO HABILITA")))</f>
        <v>HABILITA</v>
      </c>
      <c r="X166" s="129">
        <f>'PRECIOS UNITARIOS'!K166</f>
        <v>0</v>
      </c>
      <c r="Y166" s="251">
        <f>'EV TECNICA'!U166</f>
        <v>0</v>
      </c>
      <c r="Z166" s="252" t="str">
        <f>+IF(X166=0,"NO OFERTADO",IF(Y166="NO CUMPLE", NO HABILITA,IF(X166&lt;=($E166*(1+$D$4)),"HABILITA","NO HABILITA")))</f>
        <v>NO OFERTADO</v>
      </c>
      <c r="AA166" s="129">
        <f>'PRECIOS UNITARIOS'!L166</f>
        <v>0</v>
      </c>
      <c r="AB166" s="251">
        <f>'EV TECNICA'!W166</f>
        <v>0</v>
      </c>
      <c r="AC166" s="252" t="str">
        <f>+IF(AA166=0,"NO OFERTADO",IF(AB166="NO CUMPLE", NO HABILITA,IF(AA166&lt;=($E166*(1+$D$4)),"HABILITA","NO HABILITA")))</f>
        <v>NO OFERTADO</v>
      </c>
      <c r="AD166" s="129">
        <f>'PRECIOS UNITARIOS'!M166</f>
        <v>3380.79</v>
      </c>
      <c r="AE166" s="251" t="str">
        <f>'EV TECNICA'!Y166</f>
        <v>CUMPLE</v>
      </c>
      <c r="AF166" s="252" t="str">
        <f>+IF(AD166=0,"NO OFERTADO",IF(AE166="NO CUMPLE", NO HABILITA,IF(AD166&lt;=($E166*(1+$D$4)),"HABILITA","NO HABILITA")))</f>
        <v>NO HABILITA</v>
      </c>
      <c r="AG166" s="129">
        <f>'PRECIOS UNITARIOS'!N166</f>
        <v>0</v>
      </c>
      <c r="AH166" s="251">
        <f>'EV TECNICA'!AA166</f>
        <v>0</v>
      </c>
      <c r="AI166" s="252" t="str">
        <f>+IF(AG166=0,"NO OFERTADO",IF(AH166="NO CUMPLE", NO HABILITA,IF(AG166&lt;=($E166*(1+$D$4)),"HABILITA","NO HABILITA")))</f>
        <v>NO OFERTADO</v>
      </c>
      <c r="AJ166" s="129">
        <f>'PRECIOS UNITARIOS'!O166</f>
        <v>0</v>
      </c>
      <c r="AK166" s="251">
        <f>'EV TECNICA'!AC166</f>
        <v>0</v>
      </c>
      <c r="AL166" s="252" t="str">
        <f>+IF(AJ166=0,"NO OFERTADO",IF(AK166="NO CUMPLE", NO HABILITA,IF(AJ166&lt;=($E166*(1+$D$4)),"HABILITA","NO HABILITA")))</f>
        <v>NO OFERTADO</v>
      </c>
      <c r="AM166" s="129">
        <f>'PRECIOS UNITARIOS'!P166</f>
        <v>0</v>
      </c>
      <c r="AN166" s="251">
        <f>'EV TECNICA'!AE166</f>
        <v>0</v>
      </c>
      <c r="AO166" s="252" t="str">
        <f>+IF(AM166=0,"NO OFERTADO",IF(AN166="NO CUMPLE", NO HABILITA,IF(AM166&lt;=($E166*(1+$D$4)),"HABILITA","NO HABILITA")))</f>
        <v>NO OFERTADO</v>
      </c>
      <c r="AP166" s="129">
        <f>'PRECIOS UNITARIOS'!Q166</f>
        <v>2380</v>
      </c>
      <c r="AQ166" s="251" t="str">
        <f>'EV TECNICA'!AG166</f>
        <v>CUMPLE</v>
      </c>
      <c r="AR166" s="252" t="str">
        <f>+IF(AP166=0,"NO OFERTADO",IF(AQ166="NO CUMPLE", NO HABILITA,IF(AP166&lt;=($E166*(1+$D$4)),"HABILITA","NO HABILITA")))</f>
        <v>HABILITA</v>
      </c>
      <c r="AS166" s="129">
        <f>'PRECIOS UNITARIOS'!R166</f>
        <v>0</v>
      </c>
      <c r="AT166" s="251">
        <f>'EV TECNICA'!AI166</f>
        <v>0</v>
      </c>
      <c r="AU166" s="252" t="str">
        <f>+IF(AS166=0,"NO OFERTADO",IF(AT166="NO CUMPLE", NO HABILITA,IF(AS166&lt;=($E166*(1+$D$4)),"HABILITA","NO HABILITA")))</f>
        <v>NO OFERTADO</v>
      </c>
      <c r="AV166" s="129">
        <f>'PRECIOS UNITARIOS'!S166</f>
        <v>0</v>
      </c>
      <c r="AW166" s="251">
        <f>'EV TECNICA'!AK166</f>
        <v>0</v>
      </c>
      <c r="AX166" s="252" t="str">
        <f>+IF(AV166=0,"NO OFERTADO",IF(AW166="NO CUMPLE", NO HABILITA,IF(AV166&lt;=($E166*(1+$D$4)),"HABILITA","NO HABILITA")))</f>
        <v>NO OFERTADO</v>
      </c>
      <c r="AY166" s="129">
        <f>'PRECIOS UNITARIOS'!T166</f>
        <v>3228.4700000000003</v>
      </c>
      <c r="AZ166" s="251" t="str">
        <f>'EV TECNICA'!AM166</f>
        <v>CUMPLE</v>
      </c>
      <c r="BA166" s="252" t="str">
        <f>+IF(AY166=0,"NO OFERTADO",IF(AZ166="NO CUMPLE", NO HABILITA,IF(AY166&lt;=($E166*(1+$D$4)),"HABILITA","NO HABILITA")))</f>
        <v>HABILITA</v>
      </c>
      <c r="BB166" s="129">
        <f>'PRECIOS UNITARIOS'!U166</f>
        <v>4055.52</v>
      </c>
      <c r="BC166" s="251" t="str">
        <f>'EV TECNICA'!AO166</f>
        <v>CUMPLE</v>
      </c>
      <c r="BD166" s="252" t="str">
        <f>+IF(BB166=0,"NO OFERTADO",IF(BC166="NO CUMPLE", NO HABILITA,IF(BB166&lt;=($E166*(1+$D$4)),"HABILITA","NO HABILITA")))</f>
        <v>NO HABILITA</v>
      </c>
      <c r="BE166" s="129">
        <f>'PRECIOS UNITARIOS'!V166</f>
        <v>0</v>
      </c>
      <c r="BF166" s="251">
        <f>'EV TECNICA'!AQ166</f>
        <v>0</v>
      </c>
      <c r="BG166" s="252" t="str">
        <f>+IF(BE166=0,"NO OFERTADO",IF(BF166="NO CUMPLE", NO HABILITA,IF(BE166&lt;=($E166*(1+$D$4)),"HABILITA","NO HABILITA")))</f>
        <v>NO OFERTADO</v>
      </c>
      <c r="BH166" s="129">
        <f>'PRECIOS UNITARIOS'!W166</f>
        <v>0</v>
      </c>
      <c r="BI166" s="251" t="str">
        <f>'EV TECNICA'!AS166</f>
        <v>NO CUMPLE</v>
      </c>
      <c r="BJ166" s="252" t="s">
        <v>606</v>
      </c>
      <c r="BK166" s="129">
        <f>'PRECIOS UNITARIOS'!X166</f>
        <v>0</v>
      </c>
      <c r="BL166" s="251">
        <f>'EV TECNICA'!AU166</f>
        <v>0</v>
      </c>
      <c r="BM166" s="252" t="str">
        <f>+IF(BK166=0,"NO OFERTADO",IF(BL166="NO CUMPLE", NO HABILITA,IF(BK166&lt;=($E166*(1+$D$4)),"HABILITA","NO HABILITA")))</f>
        <v>NO OFERTADO</v>
      </c>
      <c r="BN166" s="129">
        <f>'PRECIOS UNITARIOS'!Y166</f>
        <v>0</v>
      </c>
      <c r="BO166" s="251">
        <f>'EV TECNICA'!AW166</f>
        <v>0</v>
      </c>
      <c r="BP166" s="252" t="str">
        <f>+IF(BN166=0,"NO OFERTADO",IF(BO166="NO CUMPLE", NO HABILITA,IF(BN166&lt;=($E166*(1+$D$4)),"HABILITA","NO HABILITA")))</f>
        <v>NO OFERTADO</v>
      </c>
      <c r="BQ166" s="129">
        <f>'PRECIOS UNITARIOS'!Z166</f>
        <v>2806.02</v>
      </c>
      <c r="BR166" s="251" t="str">
        <f>'EV TECNICA'!AY166</f>
        <v>CUMPLE</v>
      </c>
      <c r="BS166" s="252" t="str">
        <f>+IF(BQ166=0,"NO OFERTADO",IF(BR166="NO CUMPLE", NO HABILITA,IF(BQ166&lt;=($E166*(1+$D$4)),"HABILITA","NO HABILITA")))</f>
        <v>HABILITA</v>
      </c>
      <c r="BT166" s="129">
        <f>'PRECIOS UNITARIOS'!AA166</f>
        <v>0</v>
      </c>
      <c r="BU166" s="251">
        <f>'EV TECNICA'!BA166</f>
        <v>0</v>
      </c>
      <c r="BV166" s="252" t="str">
        <f>+IF(BT166=0,"NO OFERTADO",IF(BU166="NO CUMPLE", NO HABILITA,IF(BT166&lt;=($E166*(1+$D$4)),"HABILITA","NO HABILITA")))</f>
        <v>NO OFERTADO</v>
      </c>
      <c r="BW166" s="129">
        <f>'PRECIOS UNITARIOS'!AB166</f>
        <v>0</v>
      </c>
      <c r="BX166" s="251">
        <f>'EV TECNICA'!BC166</f>
        <v>0</v>
      </c>
      <c r="BY166" s="252" t="str">
        <f>+IF(BW166=0,"NO OFERTADO",IF(BX166="NO CUMPLE", NO HABILITA,IF(BW166&lt;=($E166*(1+$D$4)),"HABILITA","NO HABILITA")))</f>
        <v>NO OFERTADO</v>
      </c>
      <c r="BZ166" s="129">
        <f>'PRECIOS UNITARIOS'!AC166</f>
        <v>0</v>
      </c>
      <c r="CA166" s="251">
        <f>'EV TECNICA'!BE166</f>
        <v>0</v>
      </c>
      <c r="CB166" s="252" t="str">
        <f>+IF(BZ166=0,"NO OFERTADO",IF(CA166="NO CUMPLE", NO HABILITA,IF(BZ166&lt;=($E166*(1+$D$4)),"HABILITA","NO HABILITA")))</f>
        <v>NO OFERTADO</v>
      </c>
      <c r="CC166" s="129">
        <f>'PRECIOS UNITARIOS'!AD166</f>
        <v>0</v>
      </c>
      <c r="CD166" s="251">
        <f>'EV TECNICA'!BG166</f>
        <v>0</v>
      </c>
      <c r="CE166" s="252" t="str">
        <f>+IF(CC166=0,"NO OFERTADO",IF(CD166="NO CUMPLE", NO HABILITA,IF(CC166&lt;=($E166*(1+$D$4)),"HABILITA","NO HABILITA")))</f>
        <v>NO OFERTADO</v>
      </c>
      <c r="CF166" s="129">
        <f>'PRECIOS UNITARIOS'!AE166</f>
        <v>0</v>
      </c>
      <c r="CG166" s="251">
        <f>'EV TECNICA'!BI166</f>
        <v>0</v>
      </c>
      <c r="CH166" s="252" t="str">
        <f>+IF(CF166=0,"NO OFERTADO",IF(CG166="NO CUMPLE", NO HABILITA,IF(CF166&lt;=($E166*(1+$D$4)),"HABILITA","NO HABILITA")))</f>
        <v>NO OFERTADO</v>
      </c>
    </row>
    <row r="167" spans="1:86" s="40" customFormat="1" ht="89.25" x14ac:dyDescent="0.2">
      <c r="A167" s="103">
        <v>158</v>
      </c>
      <c r="B167" s="202" t="s">
        <v>275</v>
      </c>
      <c r="C167" s="121" t="s">
        <v>276</v>
      </c>
      <c r="D167" s="146">
        <v>1</v>
      </c>
      <c r="E167" s="25">
        <v>1242594.8384080001</v>
      </c>
      <c r="F167" s="129">
        <f>'PRECIOS UNITARIOS'!E167</f>
        <v>0</v>
      </c>
      <c r="G167" s="251">
        <f>'EV TECNICA'!I167</f>
        <v>0</v>
      </c>
      <c r="H167" s="252" t="str">
        <f>+IF(F167=0,"NO OFERTADO",IF(G167="NO CUMPLE", NO HABILITA,IF(F167&lt;=($E167*(1+$D$4)),"HABILITA","NO HABILITA")))</f>
        <v>NO OFERTADO</v>
      </c>
      <c r="I167" s="129">
        <f>'PRECIOS UNITARIOS'!F167</f>
        <v>0</v>
      </c>
      <c r="J167" s="251">
        <f>'EV TECNICA'!K167</f>
        <v>0</v>
      </c>
      <c r="K167" s="252" t="str">
        <f>+IF(I167=0,"NO OFERTADO",IF(J167="NO CUMPLE", NO HABILITA,IF(I167&lt;=($E167*(1+$D$4)),"HABILITA","NO HABILITA")))</f>
        <v>NO OFERTADO</v>
      </c>
      <c r="L167" s="129">
        <f>'PRECIOS UNITARIOS'!G167</f>
        <v>0</v>
      </c>
      <c r="M167" s="251">
        <f>'EV TECNICA'!M167</f>
        <v>0</v>
      </c>
      <c r="N167" s="252" t="str">
        <f>+IF(L167=0,"NO OFERTADO",IF(M167="NO CUMPLE", NO HABILITA,IF(L167&lt;=($E167*(1+$D$4)),"HABILITA","NO HABILITA")))</f>
        <v>NO OFERTADO</v>
      </c>
      <c r="O167" s="129">
        <f>'PRECIOS UNITARIOS'!H167</f>
        <v>0</v>
      </c>
      <c r="P167" s="251">
        <f>'EV TECNICA'!O167</f>
        <v>0</v>
      </c>
      <c r="Q167" s="252" t="str">
        <f>+IF(O167=0,"NO OFERTADO",IF(P167="NO CUMPLE", NO HABILITA,IF(O167&lt;=($E167*(1+$D$4)),"HABILITA","NO HABILITA")))</f>
        <v>NO OFERTADO</v>
      </c>
      <c r="R167" s="129">
        <f>'PRECIOS UNITARIOS'!I167</f>
        <v>0</v>
      </c>
      <c r="S167" s="251">
        <f>'EV TECNICA'!Q167</f>
        <v>0</v>
      </c>
      <c r="T167" s="252" t="str">
        <f>+IF(R167=0,"NO OFERTADO",IF(S167="NO CUMPLE", NO HABILITA,IF(R167&lt;=($E167*(1+$D$4)),"HABILITA","NO HABILITA")))</f>
        <v>NO OFERTADO</v>
      </c>
      <c r="U167" s="129">
        <f>'PRECIOS UNITARIOS'!J167</f>
        <v>0</v>
      </c>
      <c r="V167" s="251">
        <f>'EV TECNICA'!S167</f>
        <v>0</v>
      </c>
      <c r="W167" s="252" t="str">
        <f>+IF(U167=0,"NO OFERTADO",IF(V167="NO CUMPLE", NO HABILITA,IF(U167&lt;=($E167*(1+$D$4)),"HABILITA","NO HABILITA")))</f>
        <v>NO OFERTADO</v>
      </c>
      <c r="X167" s="129">
        <f>'PRECIOS UNITARIOS'!K167</f>
        <v>1241170</v>
      </c>
      <c r="Y167" s="251" t="str">
        <f>'EV TECNICA'!U167</f>
        <v>CUMPLE</v>
      </c>
      <c r="Z167" s="252" t="str">
        <f>+IF(X167=0,"NO OFERTADO",IF(Y167="NO CUMPLE", NO HABILITA,IF(X167&lt;=($E167*(1+$D$4)),"HABILITA","NO HABILITA")))</f>
        <v>HABILITA</v>
      </c>
      <c r="AA167" s="129">
        <f>'PRECIOS UNITARIOS'!L167</f>
        <v>0</v>
      </c>
      <c r="AB167" s="251">
        <f>'EV TECNICA'!W167</f>
        <v>0</v>
      </c>
      <c r="AC167" s="252" t="str">
        <f>+IF(AA167=0,"NO OFERTADO",IF(AB167="NO CUMPLE", NO HABILITA,IF(AA167&lt;=($E167*(1+$D$4)),"HABILITA","NO HABILITA")))</f>
        <v>NO OFERTADO</v>
      </c>
      <c r="AD167" s="129">
        <f>'PRECIOS UNITARIOS'!M167</f>
        <v>0</v>
      </c>
      <c r="AE167" s="251">
        <f>'EV TECNICA'!Y167</f>
        <v>0</v>
      </c>
      <c r="AF167" s="252" t="str">
        <f>+IF(AD167=0,"NO OFERTADO",IF(AE167="NO CUMPLE", NO HABILITA,IF(AD167&lt;=($E167*(1+$D$4)),"HABILITA","NO HABILITA")))</f>
        <v>NO OFERTADO</v>
      </c>
      <c r="AG167" s="129">
        <f>'PRECIOS UNITARIOS'!N167</f>
        <v>0</v>
      </c>
      <c r="AH167" s="251">
        <f>'EV TECNICA'!AA167</f>
        <v>0</v>
      </c>
      <c r="AI167" s="252" t="str">
        <f>+IF(AG167=0,"NO OFERTADO",IF(AH167="NO CUMPLE", NO HABILITA,IF(AG167&lt;=($E167*(1+$D$4)),"HABILITA","NO HABILITA")))</f>
        <v>NO OFERTADO</v>
      </c>
      <c r="AJ167" s="129">
        <f>'PRECIOS UNITARIOS'!O167</f>
        <v>0</v>
      </c>
      <c r="AK167" s="251">
        <f>'EV TECNICA'!AC167</f>
        <v>0</v>
      </c>
      <c r="AL167" s="252" t="str">
        <f>+IF(AJ167=0,"NO OFERTADO",IF(AK167="NO CUMPLE", NO HABILITA,IF(AJ167&lt;=($E167*(1+$D$4)),"HABILITA","NO HABILITA")))</f>
        <v>NO OFERTADO</v>
      </c>
      <c r="AM167" s="129">
        <f>'PRECIOS UNITARIOS'!P167</f>
        <v>0</v>
      </c>
      <c r="AN167" s="251">
        <f>'EV TECNICA'!AE167</f>
        <v>0</v>
      </c>
      <c r="AO167" s="252" t="str">
        <f>+IF(AM167=0,"NO OFERTADO",IF(AN167="NO CUMPLE", NO HABILITA,IF(AM167&lt;=($E167*(1+$D$4)),"HABILITA","NO HABILITA")))</f>
        <v>NO OFERTADO</v>
      </c>
      <c r="AP167" s="129">
        <f>'PRECIOS UNITARIOS'!Q167</f>
        <v>0</v>
      </c>
      <c r="AQ167" s="251">
        <f>'EV TECNICA'!AG167</f>
        <v>0</v>
      </c>
      <c r="AR167" s="252" t="str">
        <f>+IF(AP167=0,"NO OFERTADO",IF(AQ167="NO CUMPLE", NO HABILITA,IF(AP167&lt;=($E167*(1+$D$4)),"HABILITA","NO HABILITA")))</f>
        <v>NO OFERTADO</v>
      </c>
      <c r="AS167" s="129">
        <f>'PRECIOS UNITARIOS'!R167</f>
        <v>0</v>
      </c>
      <c r="AT167" s="251">
        <f>'EV TECNICA'!AI167</f>
        <v>0</v>
      </c>
      <c r="AU167" s="252" t="str">
        <f>+IF(AS167=0,"NO OFERTADO",IF(AT167="NO CUMPLE", NO HABILITA,IF(AS167&lt;=($E167*(1+$D$4)),"HABILITA","NO HABILITA")))</f>
        <v>NO OFERTADO</v>
      </c>
      <c r="AV167" s="129">
        <f>'PRECIOS UNITARIOS'!S167</f>
        <v>0</v>
      </c>
      <c r="AW167" s="251">
        <f>'EV TECNICA'!AK167</f>
        <v>0</v>
      </c>
      <c r="AX167" s="252" t="str">
        <f>+IF(AV167=0,"NO OFERTADO",IF(AW167="NO CUMPLE", NO HABILITA,IF(AV167&lt;=($E167*(1+$D$4)),"HABILITA","NO HABILITA")))</f>
        <v>NO OFERTADO</v>
      </c>
      <c r="AY167" s="129">
        <f>'PRECIOS UNITARIOS'!T167</f>
        <v>0</v>
      </c>
      <c r="AZ167" s="251">
        <f>'EV TECNICA'!AM167</f>
        <v>0</v>
      </c>
      <c r="BA167" s="252" t="str">
        <f>+IF(AY167=0,"NO OFERTADO",IF(AZ167="NO CUMPLE", NO HABILITA,IF(AY167&lt;=($E167*(1+$D$4)),"HABILITA","NO HABILITA")))</f>
        <v>NO OFERTADO</v>
      </c>
      <c r="BB167" s="129">
        <f>'PRECIOS UNITARIOS'!U167</f>
        <v>1407787.85</v>
      </c>
      <c r="BC167" s="251" t="str">
        <f>'EV TECNICA'!AO167</f>
        <v>CUMPLE</v>
      </c>
      <c r="BD167" s="252" t="str">
        <f>+IF(BB167=0,"NO OFERTADO",IF(BC167="NO CUMPLE", NO HABILITA,IF(BB167&lt;=($E167*(1+$D$4)),"HABILITA","NO HABILITA")))</f>
        <v>HABILITA</v>
      </c>
      <c r="BE167" s="129">
        <f>'PRECIOS UNITARIOS'!V167</f>
        <v>0</v>
      </c>
      <c r="BF167" s="251">
        <f>'EV TECNICA'!AQ167</f>
        <v>0</v>
      </c>
      <c r="BG167" s="252" t="str">
        <f>+IF(BE167=0,"NO OFERTADO",IF(BF167="NO CUMPLE", NO HABILITA,IF(BE167&lt;=($E167*(1+$D$4)),"HABILITA","NO HABILITA")))</f>
        <v>NO OFERTADO</v>
      </c>
      <c r="BH167" s="129">
        <f>'PRECIOS UNITARIOS'!W167</f>
        <v>0</v>
      </c>
      <c r="BI167" s="251" t="str">
        <f>'EV TECNICA'!AS167</f>
        <v>NO CUMPLE</v>
      </c>
      <c r="BJ167" s="252" t="s">
        <v>606</v>
      </c>
      <c r="BK167" s="129">
        <f>'PRECIOS UNITARIOS'!X167</f>
        <v>0</v>
      </c>
      <c r="BL167" s="251">
        <f>'EV TECNICA'!AU167</f>
        <v>0</v>
      </c>
      <c r="BM167" s="252" t="str">
        <f>+IF(BK167=0,"NO OFERTADO",IF(BL167="NO CUMPLE", NO HABILITA,IF(BK167&lt;=($E167*(1+$D$4)),"HABILITA","NO HABILITA")))</f>
        <v>NO OFERTADO</v>
      </c>
      <c r="BN167" s="129">
        <f>'PRECIOS UNITARIOS'!Y167</f>
        <v>0</v>
      </c>
      <c r="BO167" s="251">
        <f>'EV TECNICA'!AW167</f>
        <v>0</v>
      </c>
      <c r="BP167" s="252" t="str">
        <f>+IF(BN167=0,"NO OFERTADO",IF(BO167="NO CUMPLE", NO HABILITA,IF(BN167&lt;=($E167*(1+$D$4)),"HABILITA","NO HABILITA")))</f>
        <v>NO OFERTADO</v>
      </c>
      <c r="BQ167" s="129">
        <f>'PRECIOS UNITARIOS'!Z167</f>
        <v>0</v>
      </c>
      <c r="BR167" s="251">
        <f>'EV TECNICA'!AY167</f>
        <v>0</v>
      </c>
      <c r="BS167" s="252" t="str">
        <f>+IF(BQ167=0,"NO OFERTADO",IF(BR167="NO CUMPLE", NO HABILITA,IF(BQ167&lt;=($E167*(1+$D$4)),"HABILITA","NO HABILITA")))</f>
        <v>NO OFERTADO</v>
      </c>
      <c r="BT167" s="129">
        <f>'PRECIOS UNITARIOS'!AA167</f>
        <v>0</v>
      </c>
      <c r="BU167" s="251">
        <f>'EV TECNICA'!BA167</f>
        <v>0</v>
      </c>
      <c r="BV167" s="252" t="str">
        <f>+IF(BT167=0,"NO OFERTADO",IF(BU167="NO CUMPLE", NO HABILITA,IF(BT167&lt;=($E167*(1+$D$4)),"HABILITA","NO HABILITA")))</f>
        <v>NO OFERTADO</v>
      </c>
      <c r="BW167" s="129">
        <f>'PRECIOS UNITARIOS'!AB167</f>
        <v>0</v>
      </c>
      <c r="BX167" s="251">
        <f>'EV TECNICA'!BC167</f>
        <v>0</v>
      </c>
      <c r="BY167" s="252" t="str">
        <f>+IF(BW167=0,"NO OFERTADO",IF(BX167="NO CUMPLE", NO HABILITA,IF(BW167&lt;=($E167*(1+$D$4)),"HABILITA","NO HABILITA")))</f>
        <v>NO OFERTADO</v>
      </c>
      <c r="BZ167" s="129">
        <f>'PRECIOS UNITARIOS'!AC167</f>
        <v>0</v>
      </c>
      <c r="CA167" s="251">
        <f>'EV TECNICA'!BE167</f>
        <v>0</v>
      </c>
      <c r="CB167" s="252" t="str">
        <f>+IF(BZ167=0,"NO OFERTADO",IF(CA167="NO CUMPLE", NO HABILITA,IF(BZ167&lt;=($E167*(1+$D$4)),"HABILITA","NO HABILITA")))</f>
        <v>NO OFERTADO</v>
      </c>
      <c r="CC167" s="129">
        <f>'PRECIOS UNITARIOS'!AD167</f>
        <v>0</v>
      </c>
      <c r="CD167" s="251">
        <f>'EV TECNICA'!BG167</f>
        <v>0</v>
      </c>
      <c r="CE167" s="252" t="str">
        <f>+IF(CC167=0,"NO OFERTADO",IF(CD167="NO CUMPLE", NO HABILITA,IF(CC167&lt;=($E167*(1+$D$4)),"HABILITA","NO HABILITA")))</f>
        <v>NO OFERTADO</v>
      </c>
      <c r="CF167" s="129">
        <f>'PRECIOS UNITARIOS'!AE167</f>
        <v>0</v>
      </c>
      <c r="CG167" s="251">
        <f>'EV TECNICA'!BI167</f>
        <v>0</v>
      </c>
      <c r="CH167" s="252" t="str">
        <f>+IF(CF167=0,"NO OFERTADO",IF(CG167="NO CUMPLE", NO HABILITA,IF(CF167&lt;=($E167*(1+$D$4)),"HABILITA","NO HABILITA")))</f>
        <v>NO OFERTADO</v>
      </c>
    </row>
    <row r="168" spans="1:86" s="40" customFormat="1" ht="51" x14ac:dyDescent="0.2">
      <c r="A168" s="103">
        <v>159</v>
      </c>
      <c r="B168" s="202" t="s">
        <v>277</v>
      </c>
      <c r="C168" s="121" t="s">
        <v>270</v>
      </c>
      <c r="D168" s="146">
        <v>1</v>
      </c>
      <c r="E168" s="25">
        <v>133814</v>
      </c>
      <c r="F168" s="129">
        <f>'PRECIOS UNITARIOS'!E168</f>
        <v>0</v>
      </c>
      <c r="G168" s="251">
        <f>'EV TECNICA'!I168</f>
        <v>0</v>
      </c>
      <c r="H168" s="252" t="str">
        <f>+IF(F168=0,"NO OFERTADO",IF(G168="NO CUMPLE", NO HABILITA,IF(F168&lt;=($E168*(1+$D$4)),"HABILITA","NO HABILITA")))</f>
        <v>NO OFERTADO</v>
      </c>
      <c r="I168" s="129">
        <f>'PRECIOS UNITARIOS'!F168</f>
        <v>0</v>
      </c>
      <c r="J168" s="251">
        <f>'EV TECNICA'!K168</f>
        <v>0</v>
      </c>
      <c r="K168" s="252" t="str">
        <f>+IF(I168=0,"NO OFERTADO",IF(J168="NO CUMPLE", NO HABILITA,IF(I168&lt;=($E168*(1+$D$4)),"HABILITA","NO HABILITA")))</f>
        <v>NO OFERTADO</v>
      </c>
      <c r="L168" s="129">
        <f>'PRECIOS UNITARIOS'!G168</f>
        <v>0</v>
      </c>
      <c r="M168" s="251">
        <f>'EV TECNICA'!M168</f>
        <v>0</v>
      </c>
      <c r="N168" s="252" t="str">
        <f>+IF(L168=0,"NO OFERTADO",IF(M168="NO CUMPLE", NO HABILITA,IF(L168&lt;=($E168*(1+$D$4)),"HABILITA","NO HABILITA")))</f>
        <v>NO OFERTADO</v>
      </c>
      <c r="O168" s="129">
        <f>'PRECIOS UNITARIOS'!H168</f>
        <v>0</v>
      </c>
      <c r="P168" s="251">
        <f>'EV TECNICA'!O168</f>
        <v>0</v>
      </c>
      <c r="Q168" s="252" t="str">
        <f>+IF(O168=0,"NO OFERTADO",IF(P168="NO CUMPLE", NO HABILITA,IF(O168&lt;=($E168*(1+$D$4)),"HABILITA","NO HABILITA")))</f>
        <v>NO OFERTADO</v>
      </c>
      <c r="R168" s="129">
        <f>'PRECIOS UNITARIOS'!I168</f>
        <v>0</v>
      </c>
      <c r="S168" s="251">
        <f>'EV TECNICA'!Q168</f>
        <v>0</v>
      </c>
      <c r="T168" s="252" t="str">
        <f>+IF(R168=0,"NO OFERTADO",IF(S168="NO CUMPLE", NO HABILITA,IF(R168&lt;=($E168*(1+$D$4)),"HABILITA","NO HABILITA")))</f>
        <v>NO OFERTADO</v>
      </c>
      <c r="U168" s="129">
        <f>'PRECIOS UNITARIOS'!J168</f>
        <v>0</v>
      </c>
      <c r="V168" s="251">
        <f>'EV TECNICA'!S168</f>
        <v>0</v>
      </c>
      <c r="W168" s="252" t="str">
        <f>+IF(U168=0,"NO OFERTADO",IF(V168="NO CUMPLE", NO HABILITA,IF(U168&lt;=($E168*(1+$D$4)),"HABILITA","NO HABILITA")))</f>
        <v>NO OFERTADO</v>
      </c>
      <c r="X168" s="129">
        <f>'PRECIOS UNITARIOS'!K168</f>
        <v>0</v>
      </c>
      <c r="Y168" s="251">
        <f>'EV TECNICA'!U168</f>
        <v>0</v>
      </c>
      <c r="Z168" s="252" t="str">
        <f>+IF(X168=0,"NO OFERTADO",IF(Y168="NO CUMPLE", NO HABILITA,IF(X168&lt;=($E168*(1+$D$4)),"HABILITA","NO HABILITA")))</f>
        <v>NO OFERTADO</v>
      </c>
      <c r="AA168" s="129">
        <f>'PRECIOS UNITARIOS'!L168</f>
        <v>95000</v>
      </c>
      <c r="AB168" s="251" t="str">
        <f>'EV TECNICA'!W168</f>
        <v xml:space="preserve">CUMPLE </v>
      </c>
      <c r="AC168" s="252" t="str">
        <f>+IF(AA168=0,"NO OFERTADO",IF(AB168="NO CUMPLE", NO HABILITA,IF(AA168&lt;=($E168*(1+$D$4)),"HABILITA","NO HABILITA")))</f>
        <v>HABILITA</v>
      </c>
      <c r="AD168" s="129">
        <f>'PRECIOS UNITARIOS'!M168</f>
        <v>130773</v>
      </c>
      <c r="AE168" s="251" t="str">
        <f>'EV TECNICA'!Y168</f>
        <v xml:space="preserve">CUMPLE </v>
      </c>
      <c r="AF168" s="252" t="str">
        <f>+IF(AD168=0,"NO OFERTADO",IF(AE168="NO CUMPLE", NO HABILITA,IF(AD168&lt;=($E168*(1+$D$4)),"HABILITA","NO HABILITA")))</f>
        <v>HABILITA</v>
      </c>
      <c r="AG168" s="129">
        <f>'PRECIOS UNITARIOS'!N168</f>
        <v>0</v>
      </c>
      <c r="AH168" s="251">
        <f>'EV TECNICA'!AA168</f>
        <v>0</v>
      </c>
      <c r="AI168" s="252" t="str">
        <f>+IF(AG168=0,"NO OFERTADO",IF(AH168="NO CUMPLE", NO HABILITA,IF(AG168&lt;=($E168*(1+$D$4)),"HABILITA","NO HABILITA")))</f>
        <v>NO OFERTADO</v>
      </c>
      <c r="AJ168" s="129">
        <f>'PRECIOS UNITARIOS'!O168</f>
        <v>0</v>
      </c>
      <c r="AK168" s="251">
        <f>'EV TECNICA'!AC168</f>
        <v>0</v>
      </c>
      <c r="AL168" s="252" t="str">
        <f>+IF(AJ168=0,"NO OFERTADO",IF(AK168="NO CUMPLE", NO HABILITA,IF(AJ168&lt;=($E168*(1+$D$4)),"HABILITA","NO HABILITA")))</f>
        <v>NO OFERTADO</v>
      </c>
      <c r="AM168" s="129">
        <f>'PRECIOS UNITARIOS'!P168</f>
        <v>0</v>
      </c>
      <c r="AN168" s="251">
        <f>'EV TECNICA'!AE168</f>
        <v>0</v>
      </c>
      <c r="AO168" s="252" t="str">
        <f>+IF(AM168=0,"NO OFERTADO",IF(AN168="NO CUMPLE", NO HABILITA,IF(AM168&lt;=($E168*(1+$D$4)),"HABILITA","NO HABILITA")))</f>
        <v>NO OFERTADO</v>
      </c>
      <c r="AP168" s="129">
        <f>'PRECIOS UNITARIOS'!Q168</f>
        <v>0</v>
      </c>
      <c r="AQ168" s="251">
        <f>'EV TECNICA'!AG168</f>
        <v>0</v>
      </c>
      <c r="AR168" s="252" t="str">
        <f>+IF(AP168=0,"NO OFERTADO",IF(AQ168="NO CUMPLE", NO HABILITA,IF(AP168&lt;=($E168*(1+$D$4)),"HABILITA","NO HABILITA")))</f>
        <v>NO OFERTADO</v>
      </c>
      <c r="AS168" s="129">
        <f>'PRECIOS UNITARIOS'!R168</f>
        <v>0</v>
      </c>
      <c r="AT168" s="251">
        <f>'EV TECNICA'!AI168</f>
        <v>0</v>
      </c>
      <c r="AU168" s="252" t="str">
        <f>+IF(AS168=0,"NO OFERTADO",IF(AT168="NO CUMPLE", NO HABILITA,IF(AS168&lt;=($E168*(1+$D$4)),"HABILITA","NO HABILITA")))</f>
        <v>NO OFERTADO</v>
      </c>
      <c r="AV168" s="129">
        <f>'PRECIOS UNITARIOS'!S168</f>
        <v>0</v>
      </c>
      <c r="AW168" s="251">
        <f>'EV TECNICA'!AK168</f>
        <v>0</v>
      </c>
      <c r="AX168" s="252" t="str">
        <f>+IF(AV168=0,"NO OFERTADO",IF(AW168="NO CUMPLE", NO HABILITA,IF(AV168&lt;=($E168*(1+$D$4)),"HABILITA","NO HABILITA")))</f>
        <v>NO OFERTADO</v>
      </c>
      <c r="AY168" s="129">
        <f>'PRECIOS UNITARIOS'!T168</f>
        <v>0</v>
      </c>
      <c r="AZ168" s="251">
        <f>'EV TECNICA'!AM168</f>
        <v>0</v>
      </c>
      <c r="BA168" s="252" t="str">
        <f>+IF(AY168=0,"NO OFERTADO",IF(AZ168="NO CUMPLE", NO HABILITA,IF(AY168&lt;=($E168*(1+$D$4)),"HABILITA","NO HABILITA")))</f>
        <v>NO OFERTADO</v>
      </c>
      <c r="BB168" s="129">
        <f>'PRECIOS UNITARIOS'!U168</f>
        <v>0</v>
      </c>
      <c r="BC168" s="251">
        <f>'EV TECNICA'!AO168</f>
        <v>0</v>
      </c>
      <c r="BD168" s="252" t="str">
        <f>+IF(BB168=0,"NO OFERTADO",IF(BC168="NO CUMPLE", NO HABILITA,IF(BB168&lt;=($E168*(1+$D$4)),"HABILITA","NO HABILITA")))</f>
        <v>NO OFERTADO</v>
      </c>
      <c r="BE168" s="129">
        <f>'PRECIOS UNITARIOS'!V168</f>
        <v>0</v>
      </c>
      <c r="BF168" s="251">
        <f>'EV TECNICA'!AQ168</f>
        <v>0</v>
      </c>
      <c r="BG168" s="252" t="str">
        <f>+IF(BE168=0,"NO OFERTADO",IF(BF168="NO CUMPLE", NO HABILITA,IF(BE168&lt;=($E168*(1+$D$4)),"HABILITA","NO HABILITA")))</f>
        <v>NO OFERTADO</v>
      </c>
      <c r="BH168" s="129">
        <f>'PRECIOS UNITARIOS'!W168</f>
        <v>0</v>
      </c>
      <c r="BI168" s="251">
        <f>'EV TECNICA'!AS168</f>
        <v>0</v>
      </c>
      <c r="BJ168" s="252" t="str">
        <f>+IF(BH168=0,"NO OFERTADO",IF(BI168="NO CUMPLE", NO HABILITA,IF(BH168&lt;=($E168*(1+$D$4)),"HABILITA","NO HABILITA")))</f>
        <v>NO OFERTADO</v>
      </c>
      <c r="BK168" s="129">
        <f>'PRECIOS UNITARIOS'!X168</f>
        <v>0</v>
      </c>
      <c r="BL168" s="251">
        <f>'EV TECNICA'!AU168</f>
        <v>0</v>
      </c>
      <c r="BM168" s="252" t="str">
        <f>+IF(BK168=0,"NO OFERTADO",IF(BL168="NO CUMPLE", NO HABILITA,IF(BK168&lt;=($E168*(1+$D$4)),"HABILITA","NO HABILITA")))</f>
        <v>NO OFERTADO</v>
      </c>
      <c r="BN168" s="129">
        <f>'PRECIOS UNITARIOS'!Y168</f>
        <v>0</v>
      </c>
      <c r="BO168" s="251">
        <f>'EV TECNICA'!AW168</f>
        <v>0</v>
      </c>
      <c r="BP168" s="252" t="str">
        <f>+IF(BN168=0,"NO OFERTADO",IF(BO168="NO CUMPLE", NO HABILITA,IF(BN168&lt;=($E168*(1+$D$4)),"HABILITA","NO HABILITA")))</f>
        <v>NO OFERTADO</v>
      </c>
      <c r="BQ168" s="129">
        <f>'PRECIOS UNITARIOS'!Z168</f>
        <v>0</v>
      </c>
      <c r="BR168" s="251">
        <f>'EV TECNICA'!AY168</f>
        <v>0</v>
      </c>
      <c r="BS168" s="252" t="str">
        <f>+IF(BQ168=0,"NO OFERTADO",IF(BR168="NO CUMPLE", NO HABILITA,IF(BQ168&lt;=($E168*(1+$D$4)),"HABILITA","NO HABILITA")))</f>
        <v>NO OFERTADO</v>
      </c>
      <c r="BT168" s="129">
        <f>'PRECIOS UNITARIOS'!AA168</f>
        <v>0</v>
      </c>
      <c r="BU168" s="251">
        <f>'EV TECNICA'!BA168</f>
        <v>0</v>
      </c>
      <c r="BV168" s="252" t="str">
        <f>+IF(BT168=0,"NO OFERTADO",IF(BU168="NO CUMPLE", NO HABILITA,IF(BT168&lt;=($E168*(1+$D$4)),"HABILITA","NO HABILITA")))</f>
        <v>NO OFERTADO</v>
      </c>
      <c r="BW168" s="129">
        <f>'PRECIOS UNITARIOS'!AB168</f>
        <v>0</v>
      </c>
      <c r="BX168" s="251">
        <f>'EV TECNICA'!BC168</f>
        <v>0</v>
      </c>
      <c r="BY168" s="252" t="str">
        <f>+IF(BW168=0,"NO OFERTADO",IF(BX168="NO CUMPLE", NO HABILITA,IF(BW168&lt;=($E168*(1+$D$4)),"HABILITA","NO HABILITA")))</f>
        <v>NO OFERTADO</v>
      </c>
      <c r="BZ168" s="129">
        <f>'PRECIOS UNITARIOS'!AC168</f>
        <v>0</v>
      </c>
      <c r="CA168" s="251">
        <f>'EV TECNICA'!BE168</f>
        <v>0</v>
      </c>
      <c r="CB168" s="252" t="str">
        <f>+IF(BZ168=0,"NO OFERTADO",IF(CA168="NO CUMPLE", NO HABILITA,IF(BZ168&lt;=($E168*(1+$D$4)),"HABILITA","NO HABILITA")))</f>
        <v>NO OFERTADO</v>
      </c>
      <c r="CC168" s="129">
        <f>'PRECIOS UNITARIOS'!AD168</f>
        <v>0</v>
      </c>
      <c r="CD168" s="251">
        <f>'EV TECNICA'!BG168</f>
        <v>0</v>
      </c>
      <c r="CE168" s="252" t="str">
        <f>+IF(CC168=0,"NO OFERTADO",IF(CD168="NO CUMPLE", NO HABILITA,IF(CC168&lt;=($E168*(1+$D$4)),"HABILITA","NO HABILITA")))</f>
        <v>NO OFERTADO</v>
      </c>
      <c r="CF168" s="129">
        <f>'PRECIOS UNITARIOS'!AE168</f>
        <v>0</v>
      </c>
      <c r="CG168" s="251">
        <f>'EV TECNICA'!BI168</f>
        <v>0</v>
      </c>
      <c r="CH168" s="252" t="str">
        <f>+IF(CF168=0,"NO OFERTADO",IF(CG168="NO CUMPLE", NO HABILITA,IF(CF168&lt;=($E168*(1+$D$4)),"HABILITA","NO HABILITA")))</f>
        <v>NO OFERTADO</v>
      </c>
    </row>
    <row r="169" spans="1:86" s="40" customFormat="1" ht="102" x14ac:dyDescent="0.2">
      <c r="A169" s="103">
        <v>160</v>
      </c>
      <c r="B169" s="202" t="s">
        <v>278</v>
      </c>
      <c r="C169" s="121" t="s">
        <v>273</v>
      </c>
      <c r="D169" s="146">
        <v>1</v>
      </c>
      <c r="E169" s="25">
        <v>3142.1950000000002</v>
      </c>
      <c r="F169" s="129">
        <f>'PRECIOS UNITARIOS'!E169</f>
        <v>0</v>
      </c>
      <c r="G169" s="251">
        <f>'EV TECNICA'!I169</f>
        <v>0</v>
      </c>
      <c r="H169" s="252" t="str">
        <f>+IF(F169=0,"NO OFERTADO",IF(G169="NO CUMPLE", NO HABILITA,IF(F169&lt;=($E169*(1+$D$4)),"HABILITA","NO HABILITA")))</f>
        <v>NO OFERTADO</v>
      </c>
      <c r="I169" s="129">
        <f>'PRECIOS UNITARIOS'!F169</f>
        <v>0</v>
      </c>
      <c r="J169" s="251">
        <f>'EV TECNICA'!K169</f>
        <v>0</v>
      </c>
      <c r="K169" s="252" t="str">
        <f>+IF(I169=0,"NO OFERTADO",IF(J169="NO CUMPLE", NO HABILITA,IF(I169&lt;=($E169*(1+$D$4)),"HABILITA","NO HABILITA")))</f>
        <v>NO OFERTADO</v>
      </c>
      <c r="L169" s="129">
        <f>'PRECIOS UNITARIOS'!G169</f>
        <v>0</v>
      </c>
      <c r="M169" s="251">
        <f>'EV TECNICA'!M169</f>
        <v>0</v>
      </c>
      <c r="N169" s="252" t="str">
        <f>+IF(L169=0,"NO OFERTADO",IF(M169="NO CUMPLE", NO HABILITA,IF(L169&lt;=($E169*(1+$D$4)),"HABILITA","NO HABILITA")))</f>
        <v>NO OFERTADO</v>
      </c>
      <c r="O169" s="129">
        <f>'PRECIOS UNITARIOS'!H169</f>
        <v>0</v>
      </c>
      <c r="P169" s="251">
        <f>'EV TECNICA'!O169</f>
        <v>0</v>
      </c>
      <c r="Q169" s="252" t="str">
        <f>+IF(O169=0,"NO OFERTADO",IF(P169="NO CUMPLE", NO HABILITA,IF(O169&lt;=($E169*(1+$D$4)),"HABILITA","NO HABILITA")))</f>
        <v>NO OFERTADO</v>
      </c>
      <c r="R169" s="129">
        <f>'PRECIOS UNITARIOS'!I169</f>
        <v>0</v>
      </c>
      <c r="S169" s="251">
        <f>'EV TECNICA'!Q169</f>
        <v>0</v>
      </c>
      <c r="T169" s="252" t="str">
        <f>+IF(R169=0,"NO OFERTADO",IF(S169="NO CUMPLE", NO HABILITA,IF(R169&lt;=($E169*(1+$D$4)),"HABILITA","NO HABILITA")))</f>
        <v>NO OFERTADO</v>
      </c>
      <c r="U169" s="129">
        <f>'PRECIOS UNITARIOS'!J169</f>
        <v>0</v>
      </c>
      <c r="V169" s="251">
        <f>'EV TECNICA'!S169</f>
        <v>0</v>
      </c>
      <c r="W169" s="252" t="str">
        <f>+IF(U169=0,"NO OFERTADO",IF(V169="NO CUMPLE", NO HABILITA,IF(U169&lt;=($E169*(1+$D$4)),"HABILITA","NO HABILITA")))</f>
        <v>NO OFERTADO</v>
      </c>
      <c r="X169" s="129">
        <f>'PRECIOS UNITARIOS'!K169</f>
        <v>0</v>
      </c>
      <c r="Y169" s="251">
        <f>'EV TECNICA'!U169</f>
        <v>0</v>
      </c>
      <c r="Z169" s="252" t="str">
        <f>+IF(X169=0,"NO OFERTADO",IF(Y169="NO CUMPLE", NO HABILITA,IF(X169&lt;=($E169*(1+$D$4)),"HABILITA","NO HABILITA")))</f>
        <v>NO OFERTADO</v>
      </c>
      <c r="AA169" s="129">
        <f>'PRECIOS UNITARIOS'!L169</f>
        <v>0</v>
      </c>
      <c r="AB169" s="251">
        <f>'EV TECNICA'!W169</f>
        <v>0</v>
      </c>
      <c r="AC169" s="252" t="str">
        <f>+IF(AA169=0,"NO OFERTADO",IF(AB169="NO CUMPLE", NO HABILITA,IF(AA169&lt;=($E169*(1+$D$4)),"HABILITA","NO HABILITA")))</f>
        <v>NO OFERTADO</v>
      </c>
      <c r="AD169" s="129">
        <f>'PRECIOS UNITARIOS'!M169</f>
        <v>3812.76</v>
      </c>
      <c r="AE169" s="251" t="str">
        <f>'EV TECNICA'!Y169</f>
        <v>CUMPLE</v>
      </c>
      <c r="AF169" s="252" t="str">
        <f>+IF(AD169=0,"NO OFERTADO",IF(AE169="NO CUMPLE", NO HABILITA,IF(AD169&lt;=($E169*(1+$D$4)),"HABILITA","NO HABILITA")))</f>
        <v>HABILITA</v>
      </c>
      <c r="AG169" s="129">
        <f>'PRECIOS UNITARIOS'!N169</f>
        <v>0</v>
      </c>
      <c r="AH169" s="251">
        <f>'EV TECNICA'!AA169</f>
        <v>0</v>
      </c>
      <c r="AI169" s="252" t="str">
        <f>+IF(AG169=0,"NO OFERTADO",IF(AH169="NO CUMPLE", NO HABILITA,IF(AG169&lt;=($E169*(1+$D$4)),"HABILITA","NO HABILITA")))</f>
        <v>NO OFERTADO</v>
      </c>
      <c r="AJ169" s="129">
        <f>'PRECIOS UNITARIOS'!O169</f>
        <v>0</v>
      </c>
      <c r="AK169" s="251">
        <f>'EV TECNICA'!AC169</f>
        <v>0</v>
      </c>
      <c r="AL169" s="252" t="str">
        <f>+IF(AJ169=0,"NO OFERTADO",IF(AK169="NO CUMPLE", NO HABILITA,IF(AJ169&lt;=($E169*(1+$D$4)),"HABILITA","NO HABILITA")))</f>
        <v>NO OFERTADO</v>
      </c>
      <c r="AM169" s="129">
        <f>'PRECIOS UNITARIOS'!P169</f>
        <v>0</v>
      </c>
      <c r="AN169" s="251">
        <f>'EV TECNICA'!AE169</f>
        <v>0</v>
      </c>
      <c r="AO169" s="252" t="str">
        <f>+IF(AM169=0,"NO OFERTADO",IF(AN169="NO CUMPLE", NO HABILITA,IF(AM169&lt;=($E169*(1+$D$4)),"HABILITA","NO HABILITA")))</f>
        <v>NO OFERTADO</v>
      </c>
      <c r="AP169" s="129">
        <f>'PRECIOS UNITARIOS'!Q169</f>
        <v>0</v>
      </c>
      <c r="AQ169" s="251">
        <f>'EV TECNICA'!AG169</f>
        <v>0</v>
      </c>
      <c r="AR169" s="252" t="str">
        <f>+IF(AP169=0,"NO OFERTADO",IF(AQ169="NO CUMPLE", NO HABILITA,IF(AP169&lt;=($E169*(1+$D$4)),"HABILITA","NO HABILITA")))</f>
        <v>NO OFERTADO</v>
      </c>
      <c r="AS169" s="129">
        <f>'PRECIOS UNITARIOS'!R169</f>
        <v>0</v>
      </c>
      <c r="AT169" s="251">
        <f>'EV TECNICA'!AI169</f>
        <v>0</v>
      </c>
      <c r="AU169" s="252" t="str">
        <f>+IF(AS169=0,"NO OFERTADO",IF(AT169="NO CUMPLE", NO HABILITA,IF(AS169&lt;=($E169*(1+$D$4)),"HABILITA","NO HABILITA")))</f>
        <v>NO OFERTADO</v>
      </c>
      <c r="AV169" s="129">
        <f>'PRECIOS UNITARIOS'!S169</f>
        <v>0</v>
      </c>
      <c r="AW169" s="251">
        <f>'EV TECNICA'!AK169</f>
        <v>0</v>
      </c>
      <c r="AX169" s="252" t="str">
        <f>+IF(AV169=0,"NO OFERTADO",IF(AW169="NO CUMPLE", NO HABILITA,IF(AV169&lt;=($E169*(1+$D$4)),"HABILITA","NO HABILITA")))</f>
        <v>NO OFERTADO</v>
      </c>
      <c r="AY169" s="129">
        <f>'PRECIOS UNITARIOS'!T169</f>
        <v>3228.4700000000003</v>
      </c>
      <c r="AZ169" s="251" t="str">
        <f>'EV TECNICA'!AM169</f>
        <v>CUMPLE</v>
      </c>
      <c r="BA169" s="252" t="str">
        <f>+IF(AY169=0,"NO OFERTADO",IF(AZ169="NO CUMPLE", NO HABILITA,IF(AY169&lt;=($E169*(1+$D$4)),"HABILITA","NO HABILITA")))</f>
        <v>HABILITA</v>
      </c>
      <c r="BB169" s="129">
        <f>'PRECIOS UNITARIOS'!U169</f>
        <v>4042.4300000000003</v>
      </c>
      <c r="BC169" s="251" t="str">
        <f>'EV TECNICA'!AO169</f>
        <v>CUMPLE</v>
      </c>
      <c r="BD169" s="252" t="str">
        <f>+IF(BB169=0,"NO OFERTADO",IF(BC169="NO CUMPLE", NO HABILITA,IF(BB169&lt;=($E169*(1+$D$4)),"HABILITA","NO HABILITA")))</f>
        <v>HABILITA</v>
      </c>
      <c r="BE169" s="129">
        <f>'PRECIOS UNITARIOS'!V169</f>
        <v>0</v>
      </c>
      <c r="BF169" s="251">
        <f>'EV TECNICA'!AQ169</f>
        <v>0</v>
      </c>
      <c r="BG169" s="252" t="str">
        <f>+IF(BE169=0,"NO OFERTADO",IF(BF169="NO CUMPLE", NO HABILITA,IF(BE169&lt;=($E169*(1+$D$4)),"HABILITA","NO HABILITA")))</f>
        <v>NO OFERTADO</v>
      </c>
      <c r="BH169" s="129">
        <f>'PRECIOS UNITARIOS'!W169</f>
        <v>0</v>
      </c>
      <c r="BI169" s="251">
        <f>'EV TECNICA'!AS169</f>
        <v>0</v>
      </c>
      <c r="BJ169" s="252" t="str">
        <f>+IF(BH169=0,"NO OFERTADO",IF(BI169="NO CUMPLE", NO HABILITA,IF(BH169&lt;=($E169*(1+$D$4)),"HABILITA","NO HABILITA")))</f>
        <v>NO OFERTADO</v>
      </c>
      <c r="BK169" s="129">
        <f>'PRECIOS UNITARIOS'!X169</f>
        <v>0</v>
      </c>
      <c r="BL169" s="251">
        <f>'EV TECNICA'!AU169</f>
        <v>0</v>
      </c>
      <c r="BM169" s="252" t="str">
        <f>+IF(BK169=0,"NO OFERTADO",IF(BL169="NO CUMPLE", NO HABILITA,IF(BK169&lt;=($E169*(1+$D$4)),"HABILITA","NO HABILITA")))</f>
        <v>NO OFERTADO</v>
      </c>
      <c r="BN169" s="129">
        <f>'PRECIOS UNITARIOS'!Y169</f>
        <v>0</v>
      </c>
      <c r="BO169" s="251">
        <f>'EV TECNICA'!AW169</f>
        <v>0</v>
      </c>
      <c r="BP169" s="252" t="str">
        <f>+IF(BN169=0,"NO OFERTADO",IF(BO169="NO CUMPLE", NO HABILITA,IF(BN169&lt;=($E169*(1+$D$4)),"HABILITA","NO HABILITA")))</f>
        <v>NO OFERTADO</v>
      </c>
      <c r="BQ169" s="129">
        <f>'PRECIOS UNITARIOS'!Z169</f>
        <v>0</v>
      </c>
      <c r="BR169" s="251">
        <f>'EV TECNICA'!AY169</f>
        <v>0</v>
      </c>
      <c r="BS169" s="252" t="str">
        <f>+IF(BQ169=0,"NO OFERTADO",IF(BR169="NO CUMPLE", NO HABILITA,IF(BQ169&lt;=($E169*(1+$D$4)),"HABILITA","NO HABILITA")))</f>
        <v>NO OFERTADO</v>
      </c>
      <c r="BT169" s="129">
        <f>'PRECIOS UNITARIOS'!AA169</f>
        <v>0</v>
      </c>
      <c r="BU169" s="251">
        <f>'EV TECNICA'!BA169</f>
        <v>0</v>
      </c>
      <c r="BV169" s="252" t="str">
        <f>+IF(BT169=0,"NO OFERTADO",IF(BU169="NO CUMPLE", NO HABILITA,IF(BT169&lt;=($E169*(1+$D$4)),"HABILITA","NO HABILITA")))</f>
        <v>NO OFERTADO</v>
      </c>
      <c r="BW169" s="129">
        <f>'PRECIOS UNITARIOS'!AB169</f>
        <v>0</v>
      </c>
      <c r="BX169" s="251">
        <f>'EV TECNICA'!BC169</f>
        <v>0</v>
      </c>
      <c r="BY169" s="252" t="str">
        <f>+IF(BW169=0,"NO OFERTADO",IF(BX169="NO CUMPLE", NO HABILITA,IF(BW169&lt;=($E169*(1+$D$4)),"HABILITA","NO HABILITA")))</f>
        <v>NO OFERTADO</v>
      </c>
      <c r="BZ169" s="129">
        <f>'PRECIOS UNITARIOS'!AC169</f>
        <v>0</v>
      </c>
      <c r="CA169" s="251">
        <f>'EV TECNICA'!BE169</f>
        <v>0</v>
      </c>
      <c r="CB169" s="252" t="str">
        <f>+IF(BZ169=0,"NO OFERTADO",IF(CA169="NO CUMPLE", NO HABILITA,IF(BZ169&lt;=($E169*(1+$D$4)),"HABILITA","NO HABILITA")))</f>
        <v>NO OFERTADO</v>
      </c>
      <c r="CC169" s="129">
        <f>'PRECIOS UNITARIOS'!AD169</f>
        <v>0</v>
      </c>
      <c r="CD169" s="251">
        <f>'EV TECNICA'!BG169</f>
        <v>0</v>
      </c>
      <c r="CE169" s="252" t="str">
        <f>+IF(CC169=0,"NO OFERTADO",IF(CD169="NO CUMPLE", NO HABILITA,IF(CC169&lt;=($E169*(1+$D$4)),"HABILITA","NO HABILITA")))</f>
        <v>NO OFERTADO</v>
      </c>
      <c r="CF169" s="129">
        <f>'PRECIOS UNITARIOS'!AE169</f>
        <v>0</v>
      </c>
      <c r="CG169" s="251">
        <f>'EV TECNICA'!BI169</f>
        <v>0</v>
      </c>
      <c r="CH169" s="252" t="str">
        <f>+IF(CF169=0,"NO OFERTADO",IF(CG169="NO CUMPLE", NO HABILITA,IF(CF169&lt;=($E169*(1+$D$4)),"HABILITA","NO HABILITA")))</f>
        <v>NO OFERTADO</v>
      </c>
    </row>
    <row r="170" spans="1:86" s="40" customFormat="1" ht="51" x14ac:dyDescent="0.2">
      <c r="A170" s="103">
        <v>161</v>
      </c>
      <c r="B170" s="202" t="s">
        <v>279</v>
      </c>
      <c r="C170" s="121" t="s">
        <v>280</v>
      </c>
      <c r="D170" s="146">
        <v>1</v>
      </c>
      <c r="E170" s="25">
        <v>377230</v>
      </c>
      <c r="F170" s="129">
        <f>'PRECIOS UNITARIOS'!E170</f>
        <v>0</v>
      </c>
      <c r="G170" s="251">
        <f>'EV TECNICA'!I170</f>
        <v>0</v>
      </c>
      <c r="H170" s="252" t="str">
        <f>+IF(F170=0,"NO OFERTADO",IF(G170="NO CUMPLE", NO HABILITA,IF(F170&lt;=($E170*(1+$D$4)),"HABILITA","NO HABILITA")))</f>
        <v>NO OFERTADO</v>
      </c>
      <c r="I170" s="129">
        <f>'PRECIOS UNITARIOS'!F170</f>
        <v>0</v>
      </c>
      <c r="J170" s="251">
        <f>'EV TECNICA'!K170</f>
        <v>0</v>
      </c>
      <c r="K170" s="252" t="str">
        <f>+IF(I170=0,"NO OFERTADO",IF(J170="NO CUMPLE", NO HABILITA,IF(I170&lt;=($E170*(1+$D$4)),"HABILITA","NO HABILITA")))</f>
        <v>NO OFERTADO</v>
      </c>
      <c r="L170" s="129">
        <f>'PRECIOS UNITARIOS'!G170</f>
        <v>0</v>
      </c>
      <c r="M170" s="251">
        <f>'EV TECNICA'!M170</f>
        <v>0</v>
      </c>
      <c r="N170" s="252" t="str">
        <f>+IF(L170=0,"NO OFERTADO",IF(M170="NO CUMPLE", NO HABILITA,IF(L170&lt;=($E170*(1+$D$4)),"HABILITA","NO HABILITA")))</f>
        <v>NO OFERTADO</v>
      </c>
      <c r="O170" s="129">
        <f>'PRECIOS UNITARIOS'!H170</f>
        <v>0</v>
      </c>
      <c r="P170" s="251">
        <f>'EV TECNICA'!O170</f>
        <v>0</v>
      </c>
      <c r="Q170" s="252" t="str">
        <f>+IF(O170=0,"NO OFERTADO",IF(P170="NO CUMPLE", NO HABILITA,IF(O170&lt;=($E170*(1+$D$4)),"HABILITA","NO HABILITA")))</f>
        <v>NO OFERTADO</v>
      </c>
      <c r="R170" s="129">
        <f>'PRECIOS UNITARIOS'!I170</f>
        <v>0</v>
      </c>
      <c r="S170" s="251">
        <f>'EV TECNICA'!Q170</f>
        <v>0</v>
      </c>
      <c r="T170" s="252" t="str">
        <f>+IF(R170=0,"NO OFERTADO",IF(S170="NO CUMPLE", NO HABILITA,IF(R170&lt;=($E170*(1+$D$4)),"HABILITA","NO HABILITA")))</f>
        <v>NO OFERTADO</v>
      </c>
      <c r="U170" s="129">
        <f>'PRECIOS UNITARIOS'!J170</f>
        <v>0</v>
      </c>
      <c r="V170" s="251">
        <f>'EV TECNICA'!S170</f>
        <v>0</v>
      </c>
      <c r="W170" s="252" t="str">
        <f>+IF(U170=0,"NO OFERTADO",IF(V170="NO CUMPLE", NO HABILITA,IF(U170&lt;=($E170*(1+$D$4)),"HABILITA","NO HABILITA")))</f>
        <v>NO OFERTADO</v>
      </c>
      <c r="X170" s="129">
        <f>'PRECIOS UNITARIOS'!K170</f>
        <v>0</v>
      </c>
      <c r="Y170" s="251">
        <f>'EV TECNICA'!U170</f>
        <v>0</v>
      </c>
      <c r="Z170" s="252" t="str">
        <f>+IF(X170=0,"NO OFERTADO",IF(Y170="NO CUMPLE", NO HABILITA,IF(X170&lt;=($E170*(1+$D$4)),"HABILITA","NO HABILITA")))</f>
        <v>NO OFERTADO</v>
      </c>
      <c r="AA170" s="129">
        <f>'PRECIOS UNITARIOS'!L170</f>
        <v>0</v>
      </c>
      <c r="AB170" s="251">
        <f>'EV TECNICA'!W170</f>
        <v>0</v>
      </c>
      <c r="AC170" s="252" t="str">
        <f>+IF(AA170=0,"NO OFERTADO",IF(AB170="NO CUMPLE", NO HABILITA,IF(AA170&lt;=($E170*(1+$D$4)),"HABILITA","NO HABILITA")))</f>
        <v>NO OFERTADO</v>
      </c>
      <c r="AD170" s="129">
        <f>'PRECIOS UNITARIOS'!M170</f>
        <v>0</v>
      </c>
      <c r="AE170" s="251">
        <f>'EV TECNICA'!Y170</f>
        <v>0</v>
      </c>
      <c r="AF170" s="252" t="str">
        <f>+IF(AD170=0,"NO OFERTADO",IF(AE170="NO CUMPLE", NO HABILITA,IF(AD170&lt;=($E170*(1+$D$4)),"HABILITA","NO HABILITA")))</f>
        <v>NO OFERTADO</v>
      </c>
      <c r="AG170" s="129">
        <f>'PRECIOS UNITARIOS'!N170</f>
        <v>0</v>
      </c>
      <c r="AH170" s="251">
        <f>'EV TECNICA'!AA170</f>
        <v>0</v>
      </c>
      <c r="AI170" s="252" t="str">
        <f>+IF(AG170=0,"NO OFERTADO",IF(AH170="NO CUMPLE", NO HABILITA,IF(AG170&lt;=($E170*(1+$D$4)),"HABILITA","NO HABILITA")))</f>
        <v>NO OFERTADO</v>
      </c>
      <c r="AJ170" s="129">
        <f>'PRECIOS UNITARIOS'!O170</f>
        <v>0</v>
      </c>
      <c r="AK170" s="251">
        <f>'EV TECNICA'!AC170</f>
        <v>0</v>
      </c>
      <c r="AL170" s="252" t="str">
        <f>+IF(AJ170=0,"NO OFERTADO",IF(AK170="NO CUMPLE", NO HABILITA,IF(AJ170&lt;=($E170*(1+$D$4)),"HABILITA","NO HABILITA")))</f>
        <v>NO OFERTADO</v>
      </c>
      <c r="AM170" s="129">
        <f>'PRECIOS UNITARIOS'!P170</f>
        <v>374850</v>
      </c>
      <c r="AN170" s="251" t="str">
        <f>'EV TECNICA'!AE170</f>
        <v>CUMPLE</v>
      </c>
      <c r="AO170" s="252" t="str">
        <f>+IF(AM170=0,"NO OFERTADO",IF(AN170="NO CUMPLE", NO HABILITA,IF(AM170&lt;=($E170*(1+$D$4)),"HABILITA","NO HABILITA")))</f>
        <v>HABILITA</v>
      </c>
      <c r="AP170" s="129">
        <f>'PRECIOS UNITARIOS'!Q170</f>
        <v>0</v>
      </c>
      <c r="AQ170" s="251">
        <f>'EV TECNICA'!AG170</f>
        <v>0</v>
      </c>
      <c r="AR170" s="252" t="str">
        <f>+IF(AP170=0,"NO OFERTADO",IF(AQ170="NO CUMPLE", NO HABILITA,IF(AP170&lt;=($E170*(1+$D$4)),"HABILITA","NO HABILITA")))</f>
        <v>NO OFERTADO</v>
      </c>
      <c r="AS170" s="129">
        <f>'PRECIOS UNITARIOS'!R170</f>
        <v>0</v>
      </c>
      <c r="AT170" s="251">
        <f>'EV TECNICA'!AI170</f>
        <v>0</v>
      </c>
      <c r="AU170" s="252" t="str">
        <f>+IF(AS170=0,"NO OFERTADO",IF(AT170="NO CUMPLE", NO HABILITA,IF(AS170&lt;=($E170*(1+$D$4)),"HABILITA","NO HABILITA")))</f>
        <v>NO OFERTADO</v>
      </c>
      <c r="AV170" s="129">
        <f>'PRECIOS UNITARIOS'!S170</f>
        <v>0</v>
      </c>
      <c r="AW170" s="251">
        <f>'EV TECNICA'!AK170</f>
        <v>0</v>
      </c>
      <c r="AX170" s="252" t="str">
        <f>+IF(AV170=0,"NO OFERTADO",IF(AW170="NO CUMPLE", NO HABILITA,IF(AV170&lt;=($E170*(1+$D$4)),"HABILITA","NO HABILITA")))</f>
        <v>NO OFERTADO</v>
      </c>
      <c r="AY170" s="129">
        <f>'PRECIOS UNITARIOS'!T170</f>
        <v>0</v>
      </c>
      <c r="AZ170" s="251">
        <f>'EV TECNICA'!AM170</f>
        <v>0</v>
      </c>
      <c r="BA170" s="252" t="str">
        <f>+IF(AY170=0,"NO OFERTADO",IF(AZ170="NO CUMPLE", NO HABILITA,IF(AY170&lt;=($E170*(1+$D$4)),"HABILITA","NO HABILITA")))</f>
        <v>NO OFERTADO</v>
      </c>
      <c r="BB170" s="129">
        <f>'PRECIOS UNITARIOS'!U170</f>
        <v>0</v>
      </c>
      <c r="BC170" s="251">
        <f>'EV TECNICA'!AO170</f>
        <v>0</v>
      </c>
      <c r="BD170" s="252" t="str">
        <f>+IF(BB170=0,"NO OFERTADO",IF(BC170="NO CUMPLE", NO HABILITA,IF(BB170&lt;=($E170*(1+$D$4)),"HABILITA","NO HABILITA")))</f>
        <v>NO OFERTADO</v>
      </c>
      <c r="BE170" s="129">
        <f>'PRECIOS UNITARIOS'!V170</f>
        <v>0</v>
      </c>
      <c r="BF170" s="251">
        <f>'EV TECNICA'!AQ170</f>
        <v>0</v>
      </c>
      <c r="BG170" s="252" t="str">
        <f>+IF(BE170=0,"NO OFERTADO",IF(BF170="NO CUMPLE", NO HABILITA,IF(BE170&lt;=($E170*(1+$D$4)),"HABILITA","NO HABILITA")))</f>
        <v>NO OFERTADO</v>
      </c>
      <c r="BH170" s="129">
        <f>'PRECIOS UNITARIOS'!W170</f>
        <v>0</v>
      </c>
      <c r="BI170" s="251">
        <f>'EV TECNICA'!AS170</f>
        <v>0</v>
      </c>
      <c r="BJ170" s="252" t="str">
        <f>+IF(BH170=0,"NO OFERTADO",IF(BI170="NO CUMPLE", NO HABILITA,IF(BH170&lt;=($E170*(1+$D$4)),"HABILITA","NO HABILITA")))</f>
        <v>NO OFERTADO</v>
      </c>
      <c r="BK170" s="129">
        <f>'PRECIOS UNITARIOS'!X170</f>
        <v>0</v>
      </c>
      <c r="BL170" s="251">
        <f>'EV TECNICA'!AU170</f>
        <v>0</v>
      </c>
      <c r="BM170" s="252" t="str">
        <f>+IF(BK170=0,"NO OFERTADO",IF(BL170="NO CUMPLE", NO HABILITA,IF(BK170&lt;=($E170*(1+$D$4)),"HABILITA","NO HABILITA")))</f>
        <v>NO OFERTADO</v>
      </c>
      <c r="BN170" s="129">
        <f>'PRECIOS UNITARIOS'!Y170</f>
        <v>0</v>
      </c>
      <c r="BO170" s="251">
        <f>'EV TECNICA'!AW170</f>
        <v>0</v>
      </c>
      <c r="BP170" s="252" t="str">
        <f>+IF(BN170=0,"NO OFERTADO",IF(BO170="NO CUMPLE", NO HABILITA,IF(BN170&lt;=($E170*(1+$D$4)),"HABILITA","NO HABILITA")))</f>
        <v>NO OFERTADO</v>
      </c>
      <c r="BQ170" s="129">
        <f>'PRECIOS UNITARIOS'!Z170</f>
        <v>0</v>
      </c>
      <c r="BR170" s="251">
        <f>'EV TECNICA'!AY170</f>
        <v>0</v>
      </c>
      <c r="BS170" s="252" t="str">
        <f>+IF(BQ170=0,"NO OFERTADO",IF(BR170="NO CUMPLE", NO HABILITA,IF(BQ170&lt;=($E170*(1+$D$4)),"HABILITA","NO HABILITA")))</f>
        <v>NO OFERTADO</v>
      </c>
      <c r="BT170" s="129">
        <f>'PRECIOS UNITARIOS'!AA170</f>
        <v>0</v>
      </c>
      <c r="BU170" s="251">
        <f>'EV TECNICA'!BA170</f>
        <v>0</v>
      </c>
      <c r="BV170" s="252" t="str">
        <f>+IF(BT170=0,"NO OFERTADO",IF(BU170="NO CUMPLE", NO HABILITA,IF(BT170&lt;=($E170*(1+$D$4)),"HABILITA","NO HABILITA")))</f>
        <v>NO OFERTADO</v>
      </c>
      <c r="BW170" s="129">
        <f>'PRECIOS UNITARIOS'!AB170</f>
        <v>0</v>
      </c>
      <c r="BX170" s="251">
        <f>'EV TECNICA'!BC170</f>
        <v>0</v>
      </c>
      <c r="BY170" s="252" t="str">
        <f>+IF(BW170=0,"NO OFERTADO",IF(BX170="NO CUMPLE", NO HABILITA,IF(BW170&lt;=($E170*(1+$D$4)),"HABILITA","NO HABILITA")))</f>
        <v>NO OFERTADO</v>
      </c>
      <c r="BZ170" s="129">
        <f>'PRECIOS UNITARIOS'!AC170</f>
        <v>0</v>
      </c>
      <c r="CA170" s="251">
        <f>'EV TECNICA'!BE170</f>
        <v>0</v>
      </c>
      <c r="CB170" s="252" t="str">
        <f>+IF(BZ170=0,"NO OFERTADO",IF(CA170="NO CUMPLE", NO HABILITA,IF(BZ170&lt;=($E170*(1+$D$4)),"HABILITA","NO HABILITA")))</f>
        <v>NO OFERTADO</v>
      </c>
      <c r="CC170" s="129">
        <f>'PRECIOS UNITARIOS'!AD170</f>
        <v>0</v>
      </c>
      <c r="CD170" s="251">
        <f>'EV TECNICA'!BG170</f>
        <v>0</v>
      </c>
      <c r="CE170" s="252" t="str">
        <f>+IF(CC170=0,"NO OFERTADO",IF(CD170="NO CUMPLE", NO HABILITA,IF(CC170&lt;=($E170*(1+$D$4)),"HABILITA","NO HABILITA")))</f>
        <v>NO OFERTADO</v>
      </c>
      <c r="CF170" s="129">
        <f>'PRECIOS UNITARIOS'!AE170</f>
        <v>368900</v>
      </c>
      <c r="CG170" s="251" t="str">
        <f>'EV TECNICA'!BI170</f>
        <v>CUMPLE</v>
      </c>
      <c r="CH170" s="252" t="str">
        <f>+IF(CF170=0,"NO OFERTADO",IF(CG170="NO CUMPLE", NO HABILITA,IF(CF170&lt;=($E170*(1+$D$4)),"HABILITA","NO HABILITA")))</f>
        <v>HABILITA</v>
      </c>
    </row>
    <row r="171" spans="1:86" s="40" customFormat="1" ht="102" x14ac:dyDescent="0.2">
      <c r="A171" s="103">
        <v>162</v>
      </c>
      <c r="B171" s="202" t="s">
        <v>281</v>
      </c>
      <c r="C171" s="121" t="s">
        <v>282</v>
      </c>
      <c r="D171" s="146">
        <v>1</v>
      </c>
      <c r="E171" s="25">
        <v>3201.1</v>
      </c>
      <c r="F171" s="129">
        <f>'PRECIOS UNITARIOS'!E171</f>
        <v>0</v>
      </c>
      <c r="G171" s="251">
        <f>'EV TECNICA'!I171</f>
        <v>0</v>
      </c>
      <c r="H171" s="252" t="str">
        <f>+IF(F171=0,"NO OFERTADO",IF(G171="NO CUMPLE", NO HABILITA,IF(F171&lt;=($E171*(1+$D$4)),"HABILITA","NO HABILITA")))</f>
        <v>NO OFERTADO</v>
      </c>
      <c r="I171" s="129">
        <f>'PRECIOS UNITARIOS'!F171</f>
        <v>0</v>
      </c>
      <c r="J171" s="251">
        <f>'EV TECNICA'!K171</f>
        <v>0</v>
      </c>
      <c r="K171" s="252" t="str">
        <f>+IF(I171=0,"NO OFERTADO",IF(J171="NO CUMPLE", NO HABILITA,IF(I171&lt;=($E171*(1+$D$4)),"HABILITA","NO HABILITA")))</f>
        <v>NO OFERTADO</v>
      </c>
      <c r="L171" s="129">
        <f>'PRECIOS UNITARIOS'!G171</f>
        <v>0</v>
      </c>
      <c r="M171" s="251">
        <f>'EV TECNICA'!M171</f>
        <v>0</v>
      </c>
      <c r="N171" s="252" t="str">
        <f>+IF(L171=0,"NO OFERTADO",IF(M171="NO CUMPLE", NO HABILITA,IF(L171&lt;=($E171*(1+$D$4)),"HABILITA","NO HABILITA")))</f>
        <v>NO OFERTADO</v>
      </c>
      <c r="O171" s="129">
        <f>'PRECIOS UNITARIOS'!H171</f>
        <v>0</v>
      </c>
      <c r="P171" s="251">
        <f>'EV TECNICA'!O171</f>
        <v>0</v>
      </c>
      <c r="Q171" s="252" t="str">
        <f>+IF(O171=0,"NO OFERTADO",IF(P171="NO CUMPLE", NO HABILITA,IF(O171&lt;=($E171*(1+$D$4)),"HABILITA","NO HABILITA")))</f>
        <v>NO OFERTADO</v>
      </c>
      <c r="R171" s="129">
        <f>'PRECIOS UNITARIOS'!I171</f>
        <v>0</v>
      </c>
      <c r="S171" s="251">
        <f>'EV TECNICA'!Q171</f>
        <v>0</v>
      </c>
      <c r="T171" s="252" t="str">
        <f>+IF(R171=0,"NO OFERTADO",IF(S171="NO CUMPLE", NO HABILITA,IF(R171&lt;=($E171*(1+$D$4)),"HABILITA","NO HABILITA")))</f>
        <v>NO OFERTADO</v>
      </c>
      <c r="U171" s="129">
        <f>'PRECIOS UNITARIOS'!J171</f>
        <v>3195.15</v>
      </c>
      <c r="V171" s="251" t="str">
        <f>'EV TECNICA'!S171</f>
        <v>CUMPLE</v>
      </c>
      <c r="W171" s="252" t="str">
        <f>+IF(U171=0,"NO OFERTADO",IF(V171="NO CUMPLE", NO HABILITA,IF(U171&lt;=($E171*(1+$D$4)),"HABILITA","NO HABILITA")))</f>
        <v>HABILITA</v>
      </c>
      <c r="X171" s="129">
        <f>'PRECIOS UNITARIOS'!K171</f>
        <v>3896.06</v>
      </c>
      <c r="Y171" s="251" t="str">
        <f>'EV TECNICA'!U171</f>
        <v>CUMPLE</v>
      </c>
      <c r="Z171" s="252" t="str">
        <f>+IF(X171=0,"NO OFERTADO",IF(Y171="NO CUMPLE", NO HABILITA,IF(X171&lt;=($E171*(1+$D$4)),"HABILITA","NO HABILITA")))</f>
        <v>HABILITA</v>
      </c>
      <c r="AA171" s="129">
        <f>'PRECIOS UNITARIOS'!L171</f>
        <v>0</v>
      </c>
      <c r="AB171" s="251">
        <f>'EV TECNICA'!W171</f>
        <v>0</v>
      </c>
      <c r="AC171" s="252" t="str">
        <f>+IF(AA171=0,"NO OFERTADO",IF(AB171="NO CUMPLE", NO HABILITA,IF(AA171&lt;=($E171*(1+$D$4)),"HABILITA","NO HABILITA")))</f>
        <v>NO OFERTADO</v>
      </c>
      <c r="AD171" s="129">
        <f>'PRECIOS UNITARIOS'!M171</f>
        <v>3127.32</v>
      </c>
      <c r="AE171" s="251" t="str">
        <f>'EV TECNICA'!Y171</f>
        <v>CUMPLE</v>
      </c>
      <c r="AF171" s="252" t="str">
        <f>+IF(AD171=0,"NO OFERTADO",IF(AE171="NO CUMPLE", NO HABILITA,IF(AD171&lt;=($E171*(1+$D$4)),"HABILITA","NO HABILITA")))</f>
        <v>HABILITA</v>
      </c>
      <c r="AG171" s="129">
        <f>'PRECIOS UNITARIOS'!N171</f>
        <v>0</v>
      </c>
      <c r="AH171" s="251">
        <f>'EV TECNICA'!AA171</f>
        <v>0</v>
      </c>
      <c r="AI171" s="252" t="str">
        <f>+IF(AG171=0,"NO OFERTADO",IF(AH171="NO CUMPLE", NO HABILITA,IF(AG171&lt;=($E171*(1+$D$4)),"HABILITA","NO HABILITA")))</f>
        <v>NO OFERTADO</v>
      </c>
      <c r="AJ171" s="129">
        <f>'PRECIOS UNITARIOS'!O171</f>
        <v>0</v>
      </c>
      <c r="AK171" s="251">
        <f>'EV TECNICA'!AC171</f>
        <v>0</v>
      </c>
      <c r="AL171" s="252" t="str">
        <f>+IF(AJ171=0,"NO OFERTADO",IF(AK171="NO CUMPLE", NO HABILITA,IF(AJ171&lt;=($E171*(1+$D$4)),"HABILITA","NO HABILITA")))</f>
        <v>NO OFERTADO</v>
      </c>
      <c r="AM171" s="129">
        <f>'PRECIOS UNITARIOS'!P171</f>
        <v>0</v>
      </c>
      <c r="AN171" s="251">
        <f>'EV TECNICA'!AE171</f>
        <v>0</v>
      </c>
      <c r="AO171" s="252" t="str">
        <f>+IF(AM171=0,"NO OFERTADO",IF(AN171="NO CUMPLE", NO HABILITA,IF(AM171&lt;=($E171*(1+$D$4)),"HABILITA","NO HABILITA")))</f>
        <v>NO OFERTADO</v>
      </c>
      <c r="AP171" s="129">
        <f>'PRECIOS UNITARIOS'!Q171</f>
        <v>3570</v>
      </c>
      <c r="AQ171" s="251" t="str">
        <f>'EV TECNICA'!AG171</f>
        <v>CUMPLE</v>
      </c>
      <c r="AR171" s="252" t="str">
        <f>+IF(AP171=0,"NO OFERTADO",IF(AQ171="NO CUMPLE", NO HABILITA,IF(AP171&lt;=($E171*(1+$D$4)),"HABILITA","NO HABILITA")))</f>
        <v>HABILITA</v>
      </c>
      <c r="AS171" s="129">
        <f>'PRECIOS UNITARIOS'!R171</f>
        <v>0</v>
      </c>
      <c r="AT171" s="251">
        <f>'EV TECNICA'!AI171</f>
        <v>0</v>
      </c>
      <c r="AU171" s="252" t="str">
        <f>+IF(AS171=0,"NO OFERTADO",IF(AT171="NO CUMPLE", NO HABILITA,IF(AS171&lt;=($E171*(1+$D$4)),"HABILITA","NO HABILITA")))</f>
        <v>NO OFERTADO</v>
      </c>
      <c r="AV171" s="129">
        <f>'PRECIOS UNITARIOS'!S171</f>
        <v>0</v>
      </c>
      <c r="AW171" s="251">
        <f>'EV TECNICA'!AK171</f>
        <v>0</v>
      </c>
      <c r="AX171" s="252" t="str">
        <f>+IF(AV171=0,"NO OFERTADO",IF(AW171="NO CUMPLE", NO HABILITA,IF(AV171&lt;=($E171*(1+$D$4)),"HABILITA","NO HABILITA")))</f>
        <v>NO OFERTADO</v>
      </c>
      <c r="AY171" s="129">
        <f>'PRECIOS UNITARIOS'!T171</f>
        <v>3405.7799999999997</v>
      </c>
      <c r="AZ171" s="251" t="str">
        <f>'EV TECNICA'!AM171</f>
        <v>CUMPLE</v>
      </c>
      <c r="BA171" s="252" t="str">
        <f>+IF(AY171=0,"NO OFERTADO",IF(AZ171="NO CUMPLE", NO HABILITA,IF(AY171&lt;=($E171*(1+$D$4)),"HABILITA","NO HABILITA")))</f>
        <v>HABILITA</v>
      </c>
      <c r="BB171" s="129">
        <f>'PRECIOS UNITARIOS'!U171</f>
        <v>6450.99</v>
      </c>
      <c r="BC171" s="251" t="str">
        <f>'EV TECNICA'!AO171</f>
        <v>CUMPLE</v>
      </c>
      <c r="BD171" s="252" t="str">
        <f>+IF(BB171=0,"NO OFERTADO",IF(BC171="NO CUMPLE", NO HABILITA,IF(BB171&lt;=($E171*(1+$D$4)),"HABILITA","NO HABILITA")))</f>
        <v>NO HABILITA</v>
      </c>
      <c r="BE171" s="129">
        <f>'PRECIOS UNITARIOS'!V171</f>
        <v>0</v>
      </c>
      <c r="BF171" s="251">
        <f>'EV TECNICA'!AQ171</f>
        <v>0</v>
      </c>
      <c r="BG171" s="252" t="str">
        <f>+IF(BE171=0,"NO OFERTADO",IF(BF171="NO CUMPLE", NO HABILITA,IF(BE171&lt;=($E171*(1+$D$4)),"HABILITA","NO HABILITA")))</f>
        <v>NO OFERTADO</v>
      </c>
      <c r="BH171" s="129">
        <f>'PRECIOS UNITARIOS'!W171</f>
        <v>0</v>
      </c>
      <c r="BI171" s="251" t="str">
        <f>'EV TECNICA'!AS171</f>
        <v>NO CUMPLE</v>
      </c>
      <c r="BJ171" s="252" t="s">
        <v>606</v>
      </c>
      <c r="BK171" s="129">
        <f>'PRECIOS UNITARIOS'!X171</f>
        <v>0</v>
      </c>
      <c r="BL171" s="251">
        <f>'EV TECNICA'!AU171</f>
        <v>0</v>
      </c>
      <c r="BM171" s="252" t="str">
        <f>+IF(BK171=0,"NO OFERTADO",IF(BL171="NO CUMPLE", NO HABILITA,IF(BK171&lt;=($E171*(1+$D$4)),"HABILITA","NO HABILITA")))</f>
        <v>NO OFERTADO</v>
      </c>
      <c r="BN171" s="129">
        <f>'PRECIOS UNITARIOS'!Y171</f>
        <v>0</v>
      </c>
      <c r="BO171" s="251">
        <f>'EV TECNICA'!AW171</f>
        <v>0</v>
      </c>
      <c r="BP171" s="252" t="str">
        <f>+IF(BN171=0,"NO OFERTADO",IF(BO171="NO CUMPLE", NO HABILITA,IF(BN171&lt;=($E171*(1+$D$4)),"HABILITA","NO HABILITA")))</f>
        <v>NO OFERTADO</v>
      </c>
      <c r="BQ171" s="129">
        <f>'PRECIOS UNITARIOS'!Z171</f>
        <v>3921.05</v>
      </c>
      <c r="BR171" s="251" t="str">
        <f>'EV TECNICA'!AY171</f>
        <v>CUMPLE</v>
      </c>
      <c r="BS171" s="252" t="str">
        <f>+IF(BQ171=0,"NO OFERTADO",IF(BR171="NO CUMPLE", NO HABILITA,IF(BQ171&lt;=($E171*(1+$D$4)),"HABILITA","NO HABILITA")))</f>
        <v>HABILITA</v>
      </c>
      <c r="BT171" s="129">
        <f>'PRECIOS UNITARIOS'!AA171</f>
        <v>0</v>
      </c>
      <c r="BU171" s="251">
        <f>'EV TECNICA'!BA171</f>
        <v>0</v>
      </c>
      <c r="BV171" s="252" t="str">
        <f>+IF(BT171=0,"NO OFERTADO",IF(BU171="NO CUMPLE", NO HABILITA,IF(BT171&lt;=($E171*(1+$D$4)),"HABILITA","NO HABILITA")))</f>
        <v>NO OFERTADO</v>
      </c>
      <c r="BW171" s="129">
        <f>'PRECIOS UNITARIOS'!AB171</f>
        <v>0</v>
      </c>
      <c r="BX171" s="251">
        <f>'EV TECNICA'!BC171</f>
        <v>0</v>
      </c>
      <c r="BY171" s="252" t="str">
        <f>+IF(BW171=0,"NO OFERTADO",IF(BX171="NO CUMPLE", NO HABILITA,IF(BW171&lt;=($E171*(1+$D$4)),"HABILITA","NO HABILITA")))</f>
        <v>NO OFERTADO</v>
      </c>
      <c r="BZ171" s="129">
        <f>'PRECIOS UNITARIOS'!AC171</f>
        <v>0</v>
      </c>
      <c r="CA171" s="251">
        <f>'EV TECNICA'!BE171</f>
        <v>0</v>
      </c>
      <c r="CB171" s="252" t="str">
        <f>+IF(BZ171=0,"NO OFERTADO",IF(CA171="NO CUMPLE", NO HABILITA,IF(BZ171&lt;=($E171*(1+$D$4)),"HABILITA","NO HABILITA")))</f>
        <v>NO OFERTADO</v>
      </c>
      <c r="CC171" s="129">
        <f>'PRECIOS UNITARIOS'!AD171</f>
        <v>0</v>
      </c>
      <c r="CD171" s="251">
        <f>'EV TECNICA'!BG171</f>
        <v>0</v>
      </c>
      <c r="CE171" s="252" t="str">
        <f>+IF(CC171=0,"NO OFERTADO",IF(CD171="NO CUMPLE", NO HABILITA,IF(CC171&lt;=($E171*(1+$D$4)),"HABILITA","NO HABILITA")))</f>
        <v>NO OFERTADO</v>
      </c>
      <c r="CF171" s="129">
        <f>'PRECIOS UNITARIOS'!AE171</f>
        <v>0</v>
      </c>
      <c r="CG171" s="251">
        <f>'EV TECNICA'!BI171</f>
        <v>0</v>
      </c>
      <c r="CH171" s="252" t="str">
        <f>+IF(CF171=0,"NO OFERTADO",IF(CG171="NO CUMPLE", NO HABILITA,IF(CF171&lt;=($E171*(1+$D$4)),"HABILITA","NO HABILITA")))</f>
        <v>NO OFERTADO</v>
      </c>
    </row>
    <row r="172" spans="1:86" s="40" customFormat="1" ht="102" x14ac:dyDescent="0.2">
      <c r="A172" s="103">
        <v>163</v>
      </c>
      <c r="B172" s="202" t="s">
        <v>283</v>
      </c>
      <c r="C172" s="121" t="s">
        <v>282</v>
      </c>
      <c r="D172" s="146">
        <v>1</v>
      </c>
      <c r="E172" s="25">
        <v>3201.1</v>
      </c>
      <c r="F172" s="129">
        <f>'PRECIOS UNITARIOS'!E172</f>
        <v>0</v>
      </c>
      <c r="G172" s="251">
        <f>'EV TECNICA'!I172</f>
        <v>0</v>
      </c>
      <c r="H172" s="252" t="str">
        <f>+IF(F172=0,"NO OFERTADO",IF(G172="NO CUMPLE", NO HABILITA,IF(F172&lt;=($E172*(1+$D$4)),"HABILITA","NO HABILITA")))</f>
        <v>NO OFERTADO</v>
      </c>
      <c r="I172" s="129">
        <f>'PRECIOS UNITARIOS'!F172</f>
        <v>0</v>
      </c>
      <c r="J172" s="251">
        <f>'EV TECNICA'!K172</f>
        <v>0</v>
      </c>
      <c r="K172" s="252" t="str">
        <f>+IF(I172=0,"NO OFERTADO",IF(J172="NO CUMPLE", NO HABILITA,IF(I172&lt;=($E172*(1+$D$4)),"HABILITA","NO HABILITA")))</f>
        <v>NO OFERTADO</v>
      </c>
      <c r="L172" s="129">
        <f>'PRECIOS UNITARIOS'!G172</f>
        <v>0</v>
      </c>
      <c r="M172" s="251">
        <f>'EV TECNICA'!M172</f>
        <v>0</v>
      </c>
      <c r="N172" s="252" t="str">
        <f>+IF(L172=0,"NO OFERTADO",IF(M172="NO CUMPLE", NO HABILITA,IF(L172&lt;=($E172*(1+$D$4)),"HABILITA","NO HABILITA")))</f>
        <v>NO OFERTADO</v>
      </c>
      <c r="O172" s="129">
        <f>'PRECIOS UNITARIOS'!H172</f>
        <v>0</v>
      </c>
      <c r="P172" s="251">
        <f>'EV TECNICA'!O172</f>
        <v>0</v>
      </c>
      <c r="Q172" s="252" t="str">
        <f>+IF(O172=0,"NO OFERTADO",IF(P172="NO CUMPLE", NO HABILITA,IF(O172&lt;=($E172*(1+$D$4)),"HABILITA","NO HABILITA")))</f>
        <v>NO OFERTADO</v>
      </c>
      <c r="R172" s="129">
        <f>'PRECIOS UNITARIOS'!I172</f>
        <v>0</v>
      </c>
      <c r="S172" s="251">
        <f>'EV TECNICA'!Q172</f>
        <v>0</v>
      </c>
      <c r="T172" s="252" t="str">
        <f>+IF(R172=0,"NO OFERTADO",IF(S172="NO CUMPLE", NO HABILITA,IF(R172&lt;=($E172*(1+$D$4)),"HABILITA","NO HABILITA")))</f>
        <v>NO OFERTADO</v>
      </c>
      <c r="U172" s="129">
        <f>'PRECIOS UNITARIOS'!J172</f>
        <v>3195.15</v>
      </c>
      <c r="V172" s="251" t="str">
        <f>'EV TECNICA'!S172</f>
        <v>CUMPLE</v>
      </c>
      <c r="W172" s="252" t="str">
        <f>+IF(U172=0,"NO OFERTADO",IF(V172="NO CUMPLE", NO HABILITA,IF(U172&lt;=($E172*(1+$D$4)),"HABILITA","NO HABILITA")))</f>
        <v>HABILITA</v>
      </c>
      <c r="X172" s="129">
        <f>'PRECIOS UNITARIOS'!K172</f>
        <v>0</v>
      </c>
      <c r="Y172" s="251">
        <f>'EV TECNICA'!U172</f>
        <v>0</v>
      </c>
      <c r="Z172" s="252" t="str">
        <f>+IF(X172=0,"NO OFERTADO",IF(Y172="NO CUMPLE", NO HABILITA,IF(X172&lt;=($E172*(1+$D$4)),"HABILITA","NO HABILITA")))</f>
        <v>NO OFERTADO</v>
      </c>
      <c r="AA172" s="129">
        <f>'PRECIOS UNITARIOS'!L172</f>
        <v>0</v>
      </c>
      <c r="AB172" s="251">
        <f>'EV TECNICA'!W172</f>
        <v>0</v>
      </c>
      <c r="AC172" s="252" t="str">
        <f>+IF(AA172=0,"NO OFERTADO",IF(AB172="NO CUMPLE", NO HABILITA,IF(AA172&lt;=($E172*(1+$D$4)),"HABILITA","NO HABILITA")))</f>
        <v>NO OFERTADO</v>
      </c>
      <c r="AD172" s="129">
        <f>'PRECIOS UNITARIOS'!M172</f>
        <v>3127.32</v>
      </c>
      <c r="AE172" s="251" t="str">
        <f>'EV TECNICA'!Y172</f>
        <v>CUMPLE</v>
      </c>
      <c r="AF172" s="252" t="str">
        <f>+IF(AD172=0,"NO OFERTADO",IF(AE172="NO CUMPLE", NO HABILITA,IF(AD172&lt;=($E172*(1+$D$4)),"HABILITA","NO HABILITA")))</f>
        <v>HABILITA</v>
      </c>
      <c r="AG172" s="129">
        <f>'PRECIOS UNITARIOS'!N172</f>
        <v>0</v>
      </c>
      <c r="AH172" s="251">
        <f>'EV TECNICA'!AA172</f>
        <v>0</v>
      </c>
      <c r="AI172" s="252" t="str">
        <f>+IF(AG172=0,"NO OFERTADO",IF(AH172="NO CUMPLE", NO HABILITA,IF(AG172&lt;=($E172*(1+$D$4)),"HABILITA","NO HABILITA")))</f>
        <v>NO OFERTADO</v>
      </c>
      <c r="AJ172" s="129">
        <f>'PRECIOS UNITARIOS'!O172</f>
        <v>0</v>
      </c>
      <c r="AK172" s="251">
        <f>'EV TECNICA'!AC172</f>
        <v>0</v>
      </c>
      <c r="AL172" s="252" t="str">
        <f>+IF(AJ172=0,"NO OFERTADO",IF(AK172="NO CUMPLE", NO HABILITA,IF(AJ172&lt;=($E172*(1+$D$4)),"HABILITA","NO HABILITA")))</f>
        <v>NO OFERTADO</v>
      </c>
      <c r="AM172" s="129">
        <f>'PRECIOS UNITARIOS'!P172</f>
        <v>0</v>
      </c>
      <c r="AN172" s="251">
        <f>'EV TECNICA'!AE172</f>
        <v>0</v>
      </c>
      <c r="AO172" s="252" t="str">
        <f>+IF(AM172=0,"NO OFERTADO",IF(AN172="NO CUMPLE", NO HABILITA,IF(AM172&lt;=($E172*(1+$D$4)),"HABILITA","NO HABILITA")))</f>
        <v>NO OFERTADO</v>
      </c>
      <c r="AP172" s="129">
        <f>'PRECIOS UNITARIOS'!Q172</f>
        <v>3570</v>
      </c>
      <c r="AQ172" s="251" t="str">
        <f>'EV TECNICA'!AG172</f>
        <v>CUMPLE</v>
      </c>
      <c r="AR172" s="252" t="str">
        <f>+IF(AP172=0,"NO OFERTADO",IF(AQ172="NO CUMPLE", NO HABILITA,IF(AP172&lt;=($E172*(1+$D$4)),"HABILITA","NO HABILITA")))</f>
        <v>HABILITA</v>
      </c>
      <c r="AS172" s="129">
        <f>'PRECIOS UNITARIOS'!R172</f>
        <v>0</v>
      </c>
      <c r="AT172" s="251">
        <f>'EV TECNICA'!AI172</f>
        <v>0</v>
      </c>
      <c r="AU172" s="252" t="str">
        <f>+IF(AS172=0,"NO OFERTADO",IF(AT172="NO CUMPLE", NO HABILITA,IF(AS172&lt;=($E172*(1+$D$4)),"HABILITA","NO HABILITA")))</f>
        <v>NO OFERTADO</v>
      </c>
      <c r="AV172" s="129">
        <f>'PRECIOS UNITARIOS'!S172</f>
        <v>0</v>
      </c>
      <c r="AW172" s="251">
        <f>'EV TECNICA'!AK172</f>
        <v>0</v>
      </c>
      <c r="AX172" s="252" t="str">
        <f>+IF(AV172=0,"NO OFERTADO",IF(AW172="NO CUMPLE", NO HABILITA,IF(AV172&lt;=($E172*(1+$D$4)),"HABILITA","NO HABILITA")))</f>
        <v>NO OFERTADO</v>
      </c>
      <c r="AY172" s="129">
        <f>'PRECIOS UNITARIOS'!T172</f>
        <v>3405.7799999999997</v>
      </c>
      <c r="AZ172" s="251" t="str">
        <f>'EV TECNICA'!AM172</f>
        <v>CUMPLE</v>
      </c>
      <c r="BA172" s="252" t="str">
        <f>+IF(AY172=0,"NO OFERTADO",IF(AZ172="NO CUMPLE", NO HABILITA,IF(AY172&lt;=($E172*(1+$D$4)),"HABILITA","NO HABILITA")))</f>
        <v>HABILITA</v>
      </c>
      <c r="BB172" s="129">
        <f>'PRECIOS UNITARIOS'!U172</f>
        <v>6781.8099999999995</v>
      </c>
      <c r="BC172" s="251" t="str">
        <f>'EV TECNICA'!AO172</f>
        <v>CUMPLE</v>
      </c>
      <c r="BD172" s="252" t="str">
        <f>+IF(BB172=0,"NO OFERTADO",IF(BC172="NO CUMPLE", NO HABILITA,IF(BB172&lt;=($E172*(1+$D$4)),"HABILITA","NO HABILITA")))</f>
        <v>NO HABILITA</v>
      </c>
      <c r="BE172" s="129">
        <f>'PRECIOS UNITARIOS'!V172</f>
        <v>0</v>
      </c>
      <c r="BF172" s="251">
        <f>'EV TECNICA'!AQ172</f>
        <v>0</v>
      </c>
      <c r="BG172" s="252" t="str">
        <f>+IF(BE172=0,"NO OFERTADO",IF(BF172="NO CUMPLE", NO HABILITA,IF(BE172&lt;=($E172*(1+$D$4)),"HABILITA","NO HABILITA")))</f>
        <v>NO OFERTADO</v>
      </c>
      <c r="BH172" s="129">
        <f>'PRECIOS UNITARIOS'!W172</f>
        <v>0</v>
      </c>
      <c r="BI172" s="251" t="str">
        <f>'EV TECNICA'!AS172</f>
        <v>NO CUMPLE</v>
      </c>
      <c r="BJ172" s="252" t="s">
        <v>606</v>
      </c>
      <c r="BK172" s="129">
        <f>'PRECIOS UNITARIOS'!X172</f>
        <v>0</v>
      </c>
      <c r="BL172" s="251">
        <f>'EV TECNICA'!AU172</f>
        <v>0</v>
      </c>
      <c r="BM172" s="252" t="str">
        <f>+IF(BK172=0,"NO OFERTADO",IF(BL172="NO CUMPLE", NO HABILITA,IF(BK172&lt;=($E172*(1+$D$4)),"HABILITA","NO HABILITA")))</f>
        <v>NO OFERTADO</v>
      </c>
      <c r="BN172" s="129">
        <f>'PRECIOS UNITARIOS'!Y172</f>
        <v>0</v>
      </c>
      <c r="BO172" s="251">
        <f>'EV TECNICA'!AW172</f>
        <v>0</v>
      </c>
      <c r="BP172" s="252" t="str">
        <f>+IF(BN172=0,"NO OFERTADO",IF(BO172="NO CUMPLE", NO HABILITA,IF(BN172&lt;=($E172*(1+$D$4)),"HABILITA","NO HABILITA")))</f>
        <v>NO OFERTADO</v>
      </c>
      <c r="BQ172" s="129">
        <f>'PRECIOS UNITARIOS'!Z172</f>
        <v>3921.05</v>
      </c>
      <c r="BR172" s="251" t="str">
        <f>'EV TECNICA'!AY172</f>
        <v>CUMPLE</v>
      </c>
      <c r="BS172" s="252" t="str">
        <f>+IF(BQ172=0,"NO OFERTADO",IF(BR172="NO CUMPLE", NO HABILITA,IF(BQ172&lt;=($E172*(1+$D$4)),"HABILITA","NO HABILITA")))</f>
        <v>HABILITA</v>
      </c>
      <c r="BT172" s="129">
        <f>'PRECIOS UNITARIOS'!AA172</f>
        <v>0</v>
      </c>
      <c r="BU172" s="251">
        <f>'EV TECNICA'!BA172</f>
        <v>0</v>
      </c>
      <c r="BV172" s="252" t="str">
        <f>+IF(BT172=0,"NO OFERTADO",IF(BU172="NO CUMPLE", NO HABILITA,IF(BT172&lt;=($E172*(1+$D$4)),"HABILITA","NO HABILITA")))</f>
        <v>NO OFERTADO</v>
      </c>
      <c r="BW172" s="129">
        <f>'PRECIOS UNITARIOS'!AB172</f>
        <v>0</v>
      </c>
      <c r="BX172" s="251">
        <f>'EV TECNICA'!BC172</f>
        <v>0</v>
      </c>
      <c r="BY172" s="252" t="str">
        <f>+IF(BW172=0,"NO OFERTADO",IF(BX172="NO CUMPLE", NO HABILITA,IF(BW172&lt;=($E172*(1+$D$4)),"HABILITA","NO HABILITA")))</f>
        <v>NO OFERTADO</v>
      </c>
      <c r="BZ172" s="129">
        <f>'PRECIOS UNITARIOS'!AC172</f>
        <v>0</v>
      </c>
      <c r="CA172" s="251">
        <f>'EV TECNICA'!BE172</f>
        <v>0</v>
      </c>
      <c r="CB172" s="252" t="str">
        <f>+IF(BZ172=0,"NO OFERTADO",IF(CA172="NO CUMPLE", NO HABILITA,IF(BZ172&lt;=($E172*(1+$D$4)),"HABILITA","NO HABILITA")))</f>
        <v>NO OFERTADO</v>
      </c>
      <c r="CC172" s="129">
        <f>'PRECIOS UNITARIOS'!AD172</f>
        <v>0</v>
      </c>
      <c r="CD172" s="251">
        <f>'EV TECNICA'!BG172</f>
        <v>0</v>
      </c>
      <c r="CE172" s="252" t="str">
        <f>+IF(CC172=0,"NO OFERTADO",IF(CD172="NO CUMPLE", NO HABILITA,IF(CC172&lt;=($E172*(1+$D$4)),"HABILITA","NO HABILITA")))</f>
        <v>NO OFERTADO</v>
      </c>
      <c r="CF172" s="129">
        <f>'PRECIOS UNITARIOS'!AE172</f>
        <v>0</v>
      </c>
      <c r="CG172" s="251">
        <f>'EV TECNICA'!BI172</f>
        <v>0</v>
      </c>
      <c r="CH172" s="252" t="str">
        <f>+IF(CF172=0,"NO OFERTADO",IF(CG172="NO CUMPLE", NO HABILITA,IF(CF172&lt;=($E172*(1+$D$4)),"HABILITA","NO HABILITA")))</f>
        <v>NO OFERTADO</v>
      </c>
    </row>
    <row r="173" spans="1:86" s="40" customFormat="1" ht="38.25" x14ac:dyDescent="0.2">
      <c r="A173" s="103">
        <v>164</v>
      </c>
      <c r="B173" s="202" t="s">
        <v>284</v>
      </c>
      <c r="C173" s="121" t="s">
        <v>285</v>
      </c>
      <c r="D173" s="146">
        <v>1</v>
      </c>
      <c r="E173" s="25">
        <v>17166</v>
      </c>
      <c r="F173" s="129">
        <f>'PRECIOS UNITARIOS'!E173</f>
        <v>0</v>
      </c>
      <c r="G173" s="251">
        <f>'EV TECNICA'!I173</f>
        <v>0</v>
      </c>
      <c r="H173" s="252" t="str">
        <f>+IF(F173=0,"NO OFERTADO",IF(G173="NO CUMPLE", NO HABILITA,IF(F173&lt;=($E173*(1+$D$4)),"HABILITA","NO HABILITA")))</f>
        <v>NO OFERTADO</v>
      </c>
      <c r="I173" s="129">
        <f>'PRECIOS UNITARIOS'!F173</f>
        <v>0</v>
      </c>
      <c r="J173" s="251">
        <f>'EV TECNICA'!K173</f>
        <v>0</v>
      </c>
      <c r="K173" s="252" t="str">
        <f>+IF(I173=0,"NO OFERTADO",IF(J173="NO CUMPLE", NO HABILITA,IF(I173&lt;=($E173*(1+$D$4)),"HABILITA","NO HABILITA")))</f>
        <v>NO OFERTADO</v>
      </c>
      <c r="L173" s="129">
        <f>'PRECIOS UNITARIOS'!G173</f>
        <v>0</v>
      </c>
      <c r="M173" s="251">
        <f>'EV TECNICA'!M173</f>
        <v>0</v>
      </c>
      <c r="N173" s="252" t="str">
        <f>+IF(L173=0,"NO OFERTADO",IF(M173="NO CUMPLE", NO HABILITA,IF(L173&lt;=($E173*(1+$D$4)),"HABILITA","NO HABILITA")))</f>
        <v>NO OFERTADO</v>
      </c>
      <c r="O173" s="129">
        <f>'PRECIOS UNITARIOS'!H173</f>
        <v>21087</v>
      </c>
      <c r="P173" s="251" t="str">
        <f>'EV TECNICA'!O173</f>
        <v>CUMPLE</v>
      </c>
      <c r="Q173" s="252" t="str">
        <f>+IF(O173=0,"NO OFERTADO",IF(P173="NO CUMPLE", NO HABILITA,IF(O173&lt;=($E173*(1+$D$4)),"HABILITA","NO HABILITA")))</f>
        <v>HABILITA</v>
      </c>
      <c r="R173" s="129">
        <f>'PRECIOS UNITARIOS'!I173</f>
        <v>0</v>
      </c>
      <c r="S173" s="251">
        <f>'EV TECNICA'!Q173</f>
        <v>0</v>
      </c>
      <c r="T173" s="252" t="str">
        <f>+IF(R173=0,"NO OFERTADO",IF(S173="NO CUMPLE", NO HABILITA,IF(R173&lt;=($E173*(1+$D$4)),"HABILITA","NO HABILITA")))</f>
        <v>NO OFERTADO</v>
      </c>
      <c r="U173" s="129">
        <f>'PRECIOS UNITARIOS'!J173</f>
        <v>0</v>
      </c>
      <c r="V173" s="251">
        <f>'EV TECNICA'!S173</f>
        <v>0</v>
      </c>
      <c r="W173" s="252" t="str">
        <f>+IF(U173=0,"NO OFERTADO",IF(V173="NO CUMPLE", NO HABILITA,IF(U173&lt;=($E173*(1+$D$4)),"HABILITA","NO HABILITA")))</f>
        <v>NO OFERTADO</v>
      </c>
      <c r="X173" s="129">
        <f>'PRECIOS UNITARIOS'!K173</f>
        <v>0</v>
      </c>
      <c r="Y173" s="251">
        <f>'EV TECNICA'!U173</f>
        <v>0</v>
      </c>
      <c r="Z173" s="252" t="str">
        <f>+IF(X173=0,"NO OFERTADO",IF(Y173="NO CUMPLE", NO HABILITA,IF(X173&lt;=($E173*(1+$D$4)),"HABILITA","NO HABILITA")))</f>
        <v>NO OFERTADO</v>
      </c>
      <c r="AA173" s="129">
        <f>'PRECIOS UNITARIOS'!L173</f>
        <v>16000</v>
      </c>
      <c r="AB173" s="251" t="str">
        <f>'EV TECNICA'!W173</f>
        <v xml:space="preserve">CUMPLE </v>
      </c>
      <c r="AC173" s="252" t="str">
        <f>+IF(AA173=0,"NO OFERTADO",IF(AB173="NO CUMPLE", NO HABILITA,IF(AA173&lt;=($E173*(1+$D$4)),"HABILITA","NO HABILITA")))</f>
        <v>HABILITA</v>
      </c>
      <c r="AD173" s="129">
        <f>'PRECIOS UNITARIOS'!M173</f>
        <v>0</v>
      </c>
      <c r="AE173" s="251">
        <f>'EV TECNICA'!Y173</f>
        <v>0</v>
      </c>
      <c r="AF173" s="252" t="str">
        <f>+IF(AD173=0,"NO OFERTADO",IF(AE173="NO CUMPLE", NO HABILITA,IF(AD173&lt;=($E173*(1+$D$4)),"HABILITA","NO HABILITA")))</f>
        <v>NO OFERTADO</v>
      </c>
      <c r="AG173" s="129">
        <f>'PRECIOS UNITARIOS'!N173</f>
        <v>0</v>
      </c>
      <c r="AH173" s="251">
        <f>'EV TECNICA'!AA173</f>
        <v>0</v>
      </c>
      <c r="AI173" s="252" t="str">
        <f>+IF(AG173=0,"NO OFERTADO",IF(AH173="NO CUMPLE", NO HABILITA,IF(AG173&lt;=($E173*(1+$D$4)),"HABILITA","NO HABILITA")))</f>
        <v>NO OFERTADO</v>
      </c>
      <c r="AJ173" s="129">
        <f>'PRECIOS UNITARIOS'!O173</f>
        <v>0</v>
      </c>
      <c r="AK173" s="251">
        <f>'EV TECNICA'!AC173</f>
        <v>0</v>
      </c>
      <c r="AL173" s="252" t="str">
        <f>+IF(AJ173=0,"NO OFERTADO",IF(AK173="NO CUMPLE", NO HABILITA,IF(AJ173&lt;=($E173*(1+$D$4)),"HABILITA","NO HABILITA")))</f>
        <v>NO OFERTADO</v>
      </c>
      <c r="AM173" s="129">
        <f>'PRECIOS UNITARIOS'!P173</f>
        <v>0</v>
      </c>
      <c r="AN173" s="251">
        <f>'EV TECNICA'!AE173</f>
        <v>0</v>
      </c>
      <c r="AO173" s="252" t="str">
        <f>+IF(AM173=0,"NO OFERTADO",IF(AN173="NO CUMPLE", NO HABILITA,IF(AM173&lt;=($E173*(1+$D$4)),"HABILITA","NO HABILITA")))</f>
        <v>NO OFERTADO</v>
      </c>
      <c r="AP173" s="129">
        <f>'PRECIOS UNITARIOS'!Q173</f>
        <v>22500</v>
      </c>
      <c r="AQ173" s="251" t="str">
        <f>'EV TECNICA'!AG173</f>
        <v>CUMPLE</v>
      </c>
      <c r="AR173" s="252" t="str">
        <f>+IF(AP173=0,"NO OFERTADO",IF(AQ173="NO CUMPLE", NO HABILITA,IF(AP173&lt;=($E173*(1+$D$4)),"HABILITA","NO HABILITA")))</f>
        <v>NO HABILITA</v>
      </c>
      <c r="AS173" s="129">
        <f>'PRECIOS UNITARIOS'!R173</f>
        <v>0</v>
      </c>
      <c r="AT173" s="251">
        <f>'EV TECNICA'!AI173</f>
        <v>0</v>
      </c>
      <c r="AU173" s="252" t="str">
        <f>+IF(AS173=0,"NO OFERTADO",IF(AT173="NO CUMPLE", NO HABILITA,IF(AS173&lt;=($E173*(1+$D$4)),"HABILITA","NO HABILITA")))</f>
        <v>NO OFERTADO</v>
      </c>
      <c r="AV173" s="129">
        <f>'PRECIOS UNITARIOS'!S173</f>
        <v>0</v>
      </c>
      <c r="AW173" s="251">
        <f>'EV TECNICA'!AK173</f>
        <v>0</v>
      </c>
      <c r="AX173" s="252" t="str">
        <f>+IF(AV173=0,"NO OFERTADO",IF(AW173="NO CUMPLE", NO HABILITA,IF(AV173&lt;=($E173*(1+$D$4)),"HABILITA","NO HABILITA")))</f>
        <v>NO OFERTADO</v>
      </c>
      <c r="AY173" s="129">
        <f>'PRECIOS UNITARIOS'!T173</f>
        <v>0</v>
      </c>
      <c r="AZ173" s="251">
        <f>'EV TECNICA'!AM173</f>
        <v>0</v>
      </c>
      <c r="BA173" s="252" t="str">
        <f>+IF(AY173=0,"NO OFERTADO",IF(AZ173="NO CUMPLE", NO HABILITA,IF(AY173&lt;=($E173*(1+$D$4)),"HABILITA","NO HABILITA")))</f>
        <v>NO OFERTADO</v>
      </c>
      <c r="BB173" s="129">
        <f>'PRECIOS UNITARIOS'!U173</f>
        <v>0</v>
      </c>
      <c r="BC173" s="251">
        <f>'EV TECNICA'!AO173</f>
        <v>0</v>
      </c>
      <c r="BD173" s="252" t="str">
        <f>+IF(BB173=0,"NO OFERTADO",IF(BC173="NO CUMPLE", NO HABILITA,IF(BB173&lt;=($E173*(1+$D$4)),"HABILITA","NO HABILITA")))</f>
        <v>NO OFERTADO</v>
      </c>
      <c r="BE173" s="129">
        <f>'PRECIOS UNITARIOS'!V173</f>
        <v>0</v>
      </c>
      <c r="BF173" s="251">
        <f>'EV TECNICA'!AQ173</f>
        <v>0</v>
      </c>
      <c r="BG173" s="252" t="str">
        <f>+IF(BE173=0,"NO OFERTADO",IF(BF173="NO CUMPLE", NO HABILITA,IF(BE173&lt;=($E173*(1+$D$4)),"HABILITA","NO HABILITA")))</f>
        <v>NO OFERTADO</v>
      </c>
      <c r="BH173" s="129">
        <f>'PRECIOS UNITARIOS'!W173</f>
        <v>0</v>
      </c>
      <c r="BI173" s="251">
        <f>'EV TECNICA'!AS173</f>
        <v>0</v>
      </c>
      <c r="BJ173" s="252" t="str">
        <f>+IF(BH173=0,"NO OFERTADO",IF(BI173="NO CUMPLE", NO HABILITA,IF(BH173&lt;=($E173*(1+$D$4)),"HABILITA","NO HABILITA")))</f>
        <v>NO OFERTADO</v>
      </c>
      <c r="BK173" s="129">
        <f>'PRECIOS UNITARIOS'!X173</f>
        <v>0</v>
      </c>
      <c r="BL173" s="251">
        <f>'EV TECNICA'!AU173</f>
        <v>0</v>
      </c>
      <c r="BM173" s="252" t="str">
        <f>+IF(BK173=0,"NO OFERTADO",IF(BL173="NO CUMPLE", NO HABILITA,IF(BK173&lt;=($E173*(1+$D$4)),"HABILITA","NO HABILITA")))</f>
        <v>NO OFERTADO</v>
      </c>
      <c r="BN173" s="129">
        <f>'PRECIOS UNITARIOS'!Y173</f>
        <v>0</v>
      </c>
      <c r="BO173" s="251">
        <f>'EV TECNICA'!AW173</f>
        <v>0</v>
      </c>
      <c r="BP173" s="252" t="str">
        <f>+IF(BN173=0,"NO OFERTADO",IF(BO173="NO CUMPLE", NO HABILITA,IF(BN173&lt;=($E173*(1+$D$4)),"HABILITA","NO HABILITA")))</f>
        <v>NO OFERTADO</v>
      </c>
      <c r="BQ173" s="129">
        <f>'PRECIOS UNITARIOS'!Z173</f>
        <v>0</v>
      </c>
      <c r="BR173" s="251">
        <f>'EV TECNICA'!AY173</f>
        <v>0</v>
      </c>
      <c r="BS173" s="252" t="str">
        <f>+IF(BQ173=0,"NO OFERTADO",IF(BR173="NO CUMPLE", NO HABILITA,IF(BQ173&lt;=($E173*(1+$D$4)),"HABILITA","NO HABILITA")))</f>
        <v>NO OFERTADO</v>
      </c>
      <c r="BT173" s="129">
        <f>'PRECIOS UNITARIOS'!AA173</f>
        <v>17166</v>
      </c>
      <c r="BU173" s="251" t="str">
        <f>'EV TECNICA'!BA173</f>
        <v>CUMPLE</v>
      </c>
      <c r="BV173" s="252" t="str">
        <f>+IF(BT173=0,"NO OFERTADO",IF(BU173="NO CUMPLE", NO HABILITA,IF(BT173&lt;=($E173*(1+$D$4)),"HABILITA","NO HABILITA")))</f>
        <v>HABILITA</v>
      </c>
      <c r="BW173" s="129">
        <f>'PRECIOS UNITARIOS'!AB173</f>
        <v>0</v>
      </c>
      <c r="BX173" s="251">
        <f>'EV TECNICA'!BC173</f>
        <v>0</v>
      </c>
      <c r="BY173" s="252" t="str">
        <f>+IF(BW173=0,"NO OFERTADO",IF(BX173="NO CUMPLE", NO HABILITA,IF(BW173&lt;=($E173*(1+$D$4)),"HABILITA","NO HABILITA")))</f>
        <v>NO OFERTADO</v>
      </c>
      <c r="BZ173" s="129">
        <f>'PRECIOS UNITARIOS'!AC173</f>
        <v>0</v>
      </c>
      <c r="CA173" s="251">
        <f>'EV TECNICA'!BE173</f>
        <v>0</v>
      </c>
      <c r="CB173" s="252" t="str">
        <f>+IF(BZ173=0,"NO OFERTADO",IF(CA173="NO CUMPLE", NO HABILITA,IF(BZ173&lt;=($E173*(1+$D$4)),"HABILITA","NO HABILITA")))</f>
        <v>NO OFERTADO</v>
      </c>
      <c r="CC173" s="129">
        <f>'PRECIOS UNITARIOS'!AD173</f>
        <v>0</v>
      </c>
      <c r="CD173" s="251">
        <f>'EV TECNICA'!BG173</f>
        <v>0</v>
      </c>
      <c r="CE173" s="252" t="str">
        <f>+IF(CC173=0,"NO OFERTADO",IF(CD173="NO CUMPLE", NO HABILITA,IF(CC173&lt;=($E173*(1+$D$4)),"HABILITA","NO HABILITA")))</f>
        <v>NO OFERTADO</v>
      </c>
      <c r="CF173" s="129">
        <f>'PRECIOS UNITARIOS'!AE173</f>
        <v>0</v>
      </c>
      <c r="CG173" s="251">
        <f>'EV TECNICA'!BI173</f>
        <v>0</v>
      </c>
      <c r="CH173" s="252" t="str">
        <f>+IF(CF173=0,"NO OFERTADO",IF(CG173="NO CUMPLE", NO HABILITA,IF(CF173&lt;=($E173*(1+$D$4)),"HABILITA","NO HABILITA")))</f>
        <v>NO OFERTADO</v>
      </c>
    </row>
    <row r="174" spans="1:86" s="40" customFormat="1" ht="38.25" x14ac:dyDescent="0.2">
      <c r="A174" s="103">
        <v>165</v>
      </c>
      <c r="B174" s="202" t="s">
        <v>286</v>
      </c>
      <c r="C174" s="121" t="s">
        <v>285</v>
      </c>
      <c r="D174" s="146">
        <v>1</v>
      </c>
      <c r="E174" s="25">
        <v>17166</v>
      </c>
      <c r="F174" s="129">
        <f>'PRECIOS UNITARIOS'!E174</f>
        <v>0</v>
      </c>
      <c r="G174" s="251">
        <f>'EV TECNICA'!I174</f>
        <v>0</v>
      </c>
      <c r="H174" s="252" t="str">
        <f>+IF(F174=0,"NO OFERTADO",IF(G174="NO CUMPLE", NO HABILITA,IF(F174&lt;=($E174*(1+$D$4)),"HABILITA","NO HABILITA")))</f>
        <v>NO OFERTADO</v>
      </c>
      <c r="I174" s="129">
        <f>'PRECIOS UNITARIOS'!F174</f>
        <v>0</v>
      </c>
      <c r="J174" s="251">
        <f>'EV TECNICA'!K174</f>
        <v>0</v>
      </c>
      <c r="K174" s="252" t="str">
        <f>+IF(I174=0,"NO OFERTADO",IF(J174="NO CUMPLE", NO HABILITA,IF(I174&lt;=($E174*(1+$D$4)),"HABILITA","NO HABILITA")))</f>
        <v>NO OFERTADO</v>
      </c>
      <c r="L174" s="129">
        <f>'PRECIOS UNITARIOS'!G174</f>
        <v>0</v>
      </c>
      <c r="M174" s="251">
        <f>'EV TECNICA'!M174</f>
        <v>0</v>
      </c>
      <c r="N174" s="252" t="str">
        <f>+IF(L174=0,"NO OFERTADO",IF(M174="NO CUMPLE", NO HABILITA,IF(L174&lt;=($E174*(1+$D$4)),"HABILITA","NO HABILITA")))</f>
        <v>NO OFERTADO</v>
      </c>
      <c r="O174" s="129">
        <f>'PRECIOS UNITARIOS'!H174</f>
        <v>14850</v>
      </c>
      <c r="P174" s="251" t="str">
        <f>'EV TECNICA'!O174</f>
        <v>CUMPLE</v>
      </c>
      <c r="Q174" s="252" t="str">
        <f>+IF(O174=0,"NO OFERTADO",IF(P174="NO CUMPLE", NO HABILITA,IF(O174&lt;=($E174*(1+$D$4)),"HABILITA","NO HABILITA")))</f>
        <v>HABILITA</v>
      </c>
      <c r="R174" s="129">
        <f>'PRECIOS UNITARIOS'!I174</f>
        <v>0</v>
      </c>
      <c r="S174" s="251">
        <f>'EV TECNICA'!Q174</f>
        <v>0</v>
      </c>
      <c r="T174" s="252" t="str">
        <f>+IF(R174=0,"NO OFERTADO",IF(S174="NO CUMPLE", NO HABILITA,IF(R174&lt;=($E174*(1+$D$4)),"HABILITA","NO HABILITA")))</f>
        <v>NO OFERTADO</v>
      </c>
      <c r="U174" s="129">
        <f>'PRECIOS UNITARIOS'!J174</f>
        <v>0</v>
      </c>
      <c r="V174" s="251">
        <f>'EV TECNICA'!S174</f>
        <v>0</v>
      </c>
      <c r="W174" s="252" t="str">
        <f>+IF(U174=0,"NO OFERTADO",IF(V174="NO CUMPLE", NO HABILITA,IF(U174&lt;=($E174*(1+$D$4)),"HABILITA","NO HABILITA")))</f>
        <v>NO OFERTADO</v>
      </c>
      <c r="X174" s="129">
        <f>'PRECIOS UNITARIOS'!K174</f>
        <v>0</v>
      </c>
      <c r="Y174" s="251">
        <f>'EV TECNICA'!U174</f>
        <v>0</v>
      </c>
      <c r="Z174" s="252" t="str">
        <f>+IF(X174=0,"NO OFERTADO",IF(Y174="NO CUMPLE", NO HABILITA,IF(X174&lt;=($E174*(1+$D$4)),"HABILITA","NO HABILITA")))</f>
        <v>NO OFERTADO</v>
      </c>
      <c r="AA174" s="129">
        <f>'PRECIOS UNITARIOS'!L174</f>
        <v>16000</v>
      </c>
      <c r="AB174" s="251" t="str">
        <f>'EV TECNICA'!W174</f>
        <v xml:space="preserve">CUMPLE </v>
      </c>
      <c r="AC174" s="252" t="str">
        <f>+IF(AA174=0,"NO OFERTADO",IF(AB174="NO CUMPLE", NO HABILITA,IF(AA174&lt;=($E174*(1+$D$4)),"HABILITA","NO HABILITA")))</f>
        <v>HABILITA</v>
      </c>
      <c r="AD174" s="129">
        <f>'PRECIOS UNITARIOS'!M174</f>
        <v>0</v>
      </c>
      <c r="AE174" s="251">
        <f>'EV TECNICA'!Y174</f>
        <v>0</v>
      </c>
      <c r="AF174" s="252" t="str">
        <f>+IF(AD174=0,"NO OFERTADO",IF(AE174="NO CUMPLE", NO HABILITA,IF(AD174&lt;=($E174*(1+$D$4)),"HABILITA","NO HABILITA")))</f>
        <v>NO OFERTADO</v>
      </c>
      <c r="AG174" s="129">
        <f>'PRECIOS UNITARIOS'!N174</f>
        <v>0</v>
      </c>
      <c r="AH174" s="251">
        <f>'EV TECNICA'!AA174</f>
        <v>0</v>
      </c>
      <c r="AI174" s="252" t="str">
        <f>+IF(AG174=0,"NO OFERTADO",IF(AH174="NO CUMPLE", NO HABILITA,IF(AG174&lt;=($E174*(1+$D$4)),"HABILITA","NO HABILITA")))</f>
        <v>NO OFERTADO</v>
      </c>
      <c r="AJ174" s="129">
        <f>'PRECIOS UNITARIOS'!O174</f>
        <v>0</v>
      </c>
      <c r="AK174" s="251">
        <f>'EV TECNICA'!AC174</f>
        <v>0</v>
      </c>
      <c r="AL174" s="252" t="str">
        <f>+IF(AJ174=0,"NO OFERTADO",IF(AK174="NO CUMPLE", NO HABILITA,IF(AJ174&lt;=($E174*(1+$D$4)),"HABILITA","NO HABILITA")))</f>
        <v>NO OFERTADO</v>
      </c>
      <c r="AM174" s="129">
        <f>'PRECIOS UNITARIOS'!P174</f>
        <v>0</v>
      </c>
      <c r="AN174" s="251">
        <f>'EV TECNICA'!AE174</f>
        <v>0</v>
      </c>
      <c r="AO174" s="252" t="str">
        <f>+IF(AM174=0,"NO OFERTADO",IF(AN174="NO CUMPLE", NO HABILITA,IF(AM174&lt;=($E174*(1+$D$4)),"HABILITA","NO HABILITA")))</f>
        <v>NO OFERTADO</v>
      </c>
      <c r="AP174" s="129">
        <f>'PRECIOS UNITARIOS'!Q174</f>
        <v>15840</v>
      </c>
      <c r="AQ174" s="251" t="str">
        <f>'EV TECNICA'!AG174</f>
        <v>CUMPLE</v>
      </c>
      <c r="AR174" s="252" t="str">
        <f>+IF(AP174=0,"NO OFERTADO",IF(AQ174="NO CUMPLE", NO HABILITA,IF(AP174&lt;=($E174*(1+$D$4)),"HABILITA","NO HABILITA")))</f>
        <v>HABILITA</v>
      </c>
      <c r="AS174" s="129">
        <f>'PRECIOS UNITARIOS'!R174</f>
        <v>0</v>
      </c>
      <c r="AT174" s="251">
        <f>'EV TECNICA'!AI174</f>
        <v>0</v>
      </c>
      <c r="AU174" s="252" t="str">
        <f>+IF(AS174=0,"NO OFERTADO",IF(AT174="NO CUMPLE", NO HABILITA,IF(AS174&lt;=($E174*(1+$D$4)),"HABILITA","NO HABILITA")))</f>
        <v>NO OFERTADO</v>
      </c>
      <c r="AV174" s="129">
        <f>'PRECIOS UNITARIOS'!S174</f>
        <v>0</v>
      </c>
      <c r="AW174" s="251">
        <f>'EV TECNICA'!AK174</f>
        <v>0</v>
      </c>
      <c r="AX174" s="252" t="str">
        <f>+IF(AV174=0,"NO OFERTADO",IF(AW174="NO CUMPLE", NO HABILITA,IF(AV174&lt;=($E174*(1+$D$4)),"HABILITA","NO HABILITA")))</f>
        <v>NO OFERTADO</v>
      </c>
      <c r="AY174" s="129">
        <f>'PRECIOS UNITARIOS'!T174</f>
        <v>0</v>
      </c>
      <c r="AZ174" s="251">
        <f>'EV TECNICA'!AM174</f>
        <v>0</v>
      </c>
      <c r="BA174" s="252" t="str">
        <f>+IF(AY174=0,"NO OFERTADO",IF(AZ174="NO CUMPLE", NO HABILITA,IF(AY174&lt;=($E174*(1+$D$4)),"HABILITA","NO HABILITA")))</f>
        <v>NO OFERTADO</v>
      </c>
      <c r="BB174" s="129">
        <f>'PRECIOS UNITARIOS'!U174</f>
        <v>0</v>
      </c>
      <c r="BC174" s="251">
        <f>'EV TECNICA'!AO174</f>
        <v>0</v>
      </c>
      <c r="BD174" s="252" t="str">
        <f>+IF(BB174=0,"NO OFERTADO",IF(BC174="NO CUMPLE", NO HABILITA,IF(BB174&lt;=($E174*(1+$D$4)),"HABILITA","NO HABILITA")))</f>
        <v>NO OFERTADO</v>
      </c>
      <c r="BE174" s="129">
        <f>'PRECIOS UNITARIOS'!V174</f>
        <v>0</v>
      </c>
      <c r="BF174" s="251">
        <f>'EV TECNICA'!AQ174</f>
        <v>0</v>
      </c>
      <c r="BG174" s="252" t="str">
        <f>+IF(BE174=0,"NO OFERTADO",IF(BF174="NO CUMPLE", NO HABILITA,IF(BE174&lt;=($E174*(1+$D$4)),"HABILITA","NO HABILITA")))</f>
        <v>NO OFERTADO</v>
      </c>
      <c r="BH174" s="129">
        <f>'PRECIOS UNITARIOS'!W174</f>
        <v>0</v>
      </c>
      <c r="BI174" s="251">
        <f>'EV TECNICA'!AS174</f>
        <v>0</v>
      </c>
      <c r="BJ174" s="252" t="str">
        <f>+IF(BH174=0,"NO OFERTADO",IF(BI174="NO CUMPLE", NO HABILITA,IF(BH174&lt;=($E174*(1+$D$4)),"HABILITA","NO HABILITA")))</f>
        <v>NO OFERTADO</v>
      </c>
      <c r="BK174" s="129">
        <f>'PRECIOS UNITARIOS'!X174</f>
        <v>0</v>
      </c>
      <c r="BL174" s="251">
        <f>'EV TECNICA'!AU174</f>
        <v>0</v>
      </c>
      <c r="BM174" s="252" t="str">
        <f>+IF(BK174=0,"NO OFERTADO",IF(BL174="NO CUMPLE", NO HABILITA,IF(BK174&lt;=($E174*(1+$D$4)),"HABILITA","NO HABILITA")))</f>
        <v>NO OFERTADO</v>
      </c>
      <c r="BN174" s="129">
        <f>'PRECIOS UNITARIOS'!Y174</f>
        <v>0</v>
      </c>
      <c r="BO174" s="251">
        <f>'EV TECNICA'!AW174</f>
        <v>0</v>
      </c>
      <c r="BP174" s="252" t="str">
        <f>+IF(BN174=0,"NO OFERTADO",IF(BO174="NO CUMPLE", NO HABILITA,IF(BN174&lt;=($E174*(1+$D$4)),"HABILITA","NO HABILITA")))</f>
        <v>NO OFERTADO</v>
      </c>
      <c r="BQ174" s="129">
        <f>'PRECIOS UNITARIOS'!Z174</f>
        <v>0</v>
      </c>
      <c r="BR174" s="251">
        <f>'EV TECNICA'!AY174</f>
        <v>0</v>
      </c>
      <c r="BS174" s="252" t="str">
        <f>+IF(BQ174=0,"NO OFERTADO",IF(BR174="NO CUMPLE", NO HABILITA,IF(BQ174&lt;=($E174*(1+$D$4)),"HABILITA","NO HABILITA")))</f>
        <v>NO OFERTADO</v>
      </c>
      <c r="BT174" s="129">
        <f>'PRECIOS UNITARIOS'!AA174</f>
        <v>14600</v>
      </c>
      <c r="BU174" s="251" t="str">
        <f>'EV TECNICA'!BA174</f>
        <v>CUMPLE</v>
      </c>
      <c r="BV174" s="252" t="str">
        <f>+IF(BT174=0,"NO OFERTADO",IF(BU174="NO CUMPLE", NO HABILITA,IF(BT174&lt;=($E174*(1+$D$4)),"HABILITA","NO HABILITA")))</f>
        <v>HABILITA</v>
      </c>
      <c r="BW174" s="129">
        <f>'PRECIOS UNITARIOS'!AB174</f>
        <v>0</v>
      </c>
      <c r="BX174" s="251">
        <f>'EV TECNICA'!BC174</f>
        <v>0</v>
      </c>
      <c r="BY174" s="252" t="str">
        <f>+IF(BW174=0,"NO OFERTADO",IF(BX174="NO CUMPLE", NO HABILITA,IF(BW174&lt;=($E174*(1+$D$4)),"HABILITA","NO HABILITA")))</f>
        <v>NO OFERTADO</v>
      </c>
      <c r="BZ174" s="129">
        <f>'PRECIOS UNITARIOS'!AC174</f>
        <v>0</v>
      </c>
      <c r="CA174" s="251">
        <f>'EV TECNICA'!BE174</f>
        <v>0</v>
      </c>
      <c r="CB174" s="252" t="str">
        <f>+IF(BZ174=0,"NO OFERTADO",IF(CA174="NO CUMPLE", NO HABILITA,IF(BZ174&lt;=($E174*(1+$D$4)),"HABILITA","NO HABILITA")))</f>
        <v>NO OFERTADO</v>
      </c>
      <c r="CC174" s="129">
        <f>'PRECIOS UNITARIOS'!AD174</f>
        <v>0</v>
      </c>
      <c r="CD174" s="251">
        <f>'EV TECNICA'!BG174</f>
        <v>0</v>
      </c>
      <c r="CE174" s="252" t="str">
        <f>+IF(CC174=0,"NO OFERTADO",IF(CD174="NO CUMPLE", NO HABILITA,IF(CC174&lt;=($E174*(1+$D$4)),"HABILITA","NO HABILITA")))</f>
        <v>NO OFERTADO</v>
      </c>
      <c r="CF174" s="129">
        <f>'PRECIOS UNITARIOS'!AE174</f>
        <v>0</v>
      </c>
      <c r="CG174" s="251">
        <f>'EV TECNICA'!BI174</f>
        <v>0</v>
      </c>
      <c r="CH174" s="252" t="str">
        <f>+IF(CF174=0,"NO OFERTADO",IF(CG174="NO CUMPLE", NO HABILITA,IF(CF174&lt;=($E174*(1+$D$4)),"HABILITA","NO HABILITA")))</f>
        <v>NO OFERTADO</v>
      </c>
    </row>
    <row r="175" spans="1:86" s="40" customFormat="1" ht="51" x14ac:dyDescent="0.2">
      <c r="A175" s="103">
        <v>166</v>
      </c>
      <c r="B175" s="202" t="s">
        <v>287</v>
      </c>
      <c r="C175" s="121" t="s">
        <v>285</v>
      </c>
      <c r="D175" s="146">
        <v>1</v>
      </c>
      <c r="E175" s="25">
        <v>76926</v>
      </c>
      <c r="F175" s="129">
        <f>'PRECIOS UNITARIOS'!E175</f>
        <v>0</v>
      </c>
      <c r="G175" s="251">
        <f>'EV TECNICA'!I175</f>
        <v>0</v>
      </c>
      <c r="H175" s="252" t="str">
        <f>+IF(F175=0,"NO OFERTADO",IF(G175="NO CUMPLE", NO HABILITA,IF(F175&lt;=($E175*(1+$D$4)),"HABILITA","NO HABILITA")))</f>
        <v>NO OFERTADO</v>
      </c>
      <c r="I175" s="129">
        <f>'PRECIOS UNITARIOS'!F175</f>
        <v>0</v>
      </c>
      <c r="J175" s="251">
        <f>'EV TECNICA'!K175</f>
        <v>0</v>
      </c>
      <c r="K175" s="252" t="str">
        <f>+IF(I175=0,"NO OFERTADO",IF(J175="NO CUMPLE", NO HABILITA,IF(I175&lt;=($E175*(1+$D$4)),"HABILITA","NO HABILITA")))</f>
        <v>NO OFERTADO</v>
      </c>
      <c r="L175" s="129">
        <f>'PRECIOS UNITARIOS'!G175</f>
        <v>0</v>
      </c>
      <c r="M175" s="251">
        <f>'EV TECNICA'!M175</f>
        <v>0</v>
      </c>
      <c r="N175" s="252" t="str">
        <f>+IF(L175=0,"NO OFERTADO",IF(M175="NO CUMPLE", NO HABILITA,IF(L175&lt;=($E175*(1+$D$4)),"HABILITA","NO HABILITA")))</f>
        <v>NO OFERTADO</v>
      </c>
      <c r="O175" s="129">
        <f>'PRECIOS UNITARIOS'!H175</f>
        <v>76608</v>
      </c>
      <c r="P175" s="251" t="str">
        <f>'EV TECNICA'!O175</f>
        <v>CUMPLE</v>
      </c>
      <c r="Q175" s="252" t="str">
        <f>+IF(O175=0,"NO OFERTADO",IF(P175="NO CUMPLE", NO HABILITA,IF(O175&lt;=($E175*(1+$D$4)),"HABILITA","NO HABILITA")))</f>
        <v>HABILITA</v>
      </c>
      <c r="R175" s="129">
        <f>'PRECIOS UNITARIOS'!I175</f>
        <v>0</v>
      </c>
      <c r="S175" s="251">
        <f>'EV TECNICA'!Q175</f>
        <v>0</v>
      </c>
      <c r="T175" s="252" t="str">
        <f>+IF(R175=0,"NO OFERTADO",IF(S175="NO CUMPLE", NO HABILITA,IF(R175&lt;=($E175*(1+$D$4)),"HABILITA","NO HABILITA")))</f>
        <v>NO OFERTADO</v>
      </c>
      <c r="U175" s="129">
        <f>'PRECIOS UNITARIOS'!J175</f>
        <v>0</v>
      </c>
      <c r="V175" s="251">
        <f>'EV TECNICA'!S175</f>
        <v>0</v>
      </c>
      <c r="W175" s="252" t="str">
        <f>+IF(U175=0,"NO OFERTADO",IF(V175="NO CUMPLE", NO HABILITA,IF(U175&lt;=($E175*(1+$D$4)),"HABILITA","NO HABILITA")))</f>
        <v>NO OFERTADO</v>
      </c>
      <c r="X175" s="129">
        <f>'PRECIOS UNITARIOS'!K175</f>
        <v>0</v>
      </c>
      <c r="Y175" s="251">
        <f>'EV TECNICA'!U175</f>
        <v>0</v>
      </c>
      <c r="Z175" s="252" t="str">
        <f>+IF(X175=0,"NO OFERTADO",IF(Y175="NO CUMPLE", NO HABILITA,IF(X175&lt;=($E175*(1+$D$4)),"HABILITA","NO HABILITA")))</f>
        <v>NO OFERTADO</v>
      </c>
      <c r="AA175" s="129">
        <f>'PRECIOS UNITARIOS'!L175</f>
        <v>76926</v>
      </c>
      <c r="AB175" s="251" t="str">
        <f>'EV TECNICA'!W175</f>
        <v xml:space="preserve">CUMPLE </v>
      </c>
      <c r="AC175" s="252" t="str">
        <f>+IF(AA175=0,"NO OFERTADO",IF(AB175="NO CUMPLE", NO HABILITA,IF(AA175&lt;=($E175*(1+$D$4)),"HABILITA","NO HABILITA")))</f>
        <v>HABILITA</v>
      </c>
      <c r="AD175" s="129">
        <f>'PRECIOS UNITARIOS'!M175</f>
        <v>0</v>
      </c>
      <c r="AE175" s="251" t="str">
        <f>'EV TECNICA'!Y175</f>
        <v>NO CUMPLE</v>
      </c>
      <c r="AF175" s="252" t="s">
        <v>606</v>
      </c>
      <c r="AG175" s="129">
        <f>'PRECIOS UNITARIOS'!N175</f>
        <v>0</v>
      </c>
      <c r="AH175" s="251">
        <f>'EV TECNICA'!AA175</f>
        <v>0</v>
      </c>
      <c r="AI175" s="252" t="str">
        <f>+IF(AG175=0,"NO OFERTADO",IF(AH175="NO CUMPLE", NO HABILITA,IF(AG175&lt;=($E175*(1+$D$4)),"HABILITA","NO HABILITA")))</f>
        <v>NO OFERTADO</v>
      </c>
      <c r="AJ175" s="129">
        <f>'PRECIOS UNITARIOS'!O175</f>
        <v>0</v>
      </c>
      <c r="AK175" s="251">
        <f>'EV TECNICA'!AC175</f>
        <v>0</v>
      </c>
      <c r="AL175" s="252" t="str">
        <f>+IF(AJ175=0,"NO OFERTADO",IF(AK175="NO CUMPLE", NO HABILITA,IF(AJ175&lt;=($E175*(1+$D$4)),"HABILITA","NO HABILITA")))</f>
        <v>NO OFERTADO</v>
      </c>
      <c r="AM175" s="129">
        <f>'PRECIOS UNITARIOS'!P175</f>
        <v>0</v>
      </c>
      <c r="AN175" s="251">
        <f>'EV TECNICA'!AE175</f>
        <v>0</v>
      </c>
      <c r="AO175" s="252" t="str">
        <f>+IF(AM175=0,"NO OFERTADO",IF(AN175="NO CUMPLE", NO HABILITA,IF(AM175&lt;=($E175*(1+$D$4)),"HABILITA","NO HABILITA")))</f>
        <v>NO OFERTADO</v>
      </c>
      <c r="AP175" s="129">
        <f>'PRECIOS UNITARIOS'!Q175</f>
        <v>83040</v>
      </c>
      <c r="AQ175" s="251" t="str">
        <f>'EV TECNICA'!AG175</f>
        <v>CUMPLE</v>
      </c>
      <c r="AR175" s="252" t="str">
        <f>+IF(AP175=0,"NO OFERTADO",IF(AQ175="NO CUMPLE", NO HABILITA,IF(AP175&lt;=($E175*(1+$D$4)),"HABILITA","NO HABILITA")))</f>
        <v>HABILITA</v>
      </c>
      <c r="AS175" s="129">
        <f>'PRECIOS UNITARIOS'!R175</f>
        <v>0</v>
      </c>
      <c r="AT175" s="251">
        <f>'EV TECNICA'!AI175</f>
        <v>0</v>
      </c>
      <c r="AU175" s="252" t="str">
        <f>+IF(AS175=0,"NO OFERTADO",IF(AT175="NO CUMPLE", NO HABILITA,IF(AS175&lt;=($E175*(1+$D$4)),"HABILITA","NO HABILITA")))</f>
        <v>NO OFERTADO</v>
      </c>
      <c r="AV175" s="129">
        <f>'PRECIOS UNITARIOS'!S175</f>
        <v>0</v>
      </c>
      <c r="AW175" s="251">
        <f>'EV TECNICA'!AK175</f>
        <v>0</v>
      </c>
      <c r="AX175" s="252" t="str">
        <f>+IF(AV175=0,"NO OFERTADO",IF(AW175="NO CUMPLE", NO HABILITA,IF(AV175&lt;=($E175*(1+$D$4)),"HABILITA","NO HABILITA")))</f>
        <v>NO OFERTADO</v>
      </c>
      <c r="AY175" s="129">
        <f>'PRECIOS UNITARIOS'!T175</f>
        <v>0</v>
      </c>
      <c r="AZ175" s="251">
        <f>'EV TECNICA'!AM175</f>
        <v>0</v>
      </c>
      <c r="BA175" s="252" t="str">
        <f>+IF(AY175=0,"NO OFERTADO",IF(AZ175="NO CUMPLE", NO HABILITA,IF(AY175&lt;=($E175*(1+$D$4)),"HABILITA","NO HABILITA")))</f>
        <v>NO OFERTADO</v>
      </c>
      <c r="BB175" s="129">
        <f>'PRECIOS UNITARIOS'!U175</f>
        <v>0</v>
      </c>
      <c r="BC175" s="251">
        <f>'EV TECNICA'!AO175</f>
        <v>0</v>
      </c>
      <c r="BD175" s="252" t="str">
        <f>+IF(BB175=0,"NO OFERTADO",IF(BC175="NO CUMPLE", NO HABILITA,IF(BB175&lt;=($E175*(1+$D$4)),"HABILITA","NO HABILITA")))</f>
        <v>NO OFERTADO</v>
      </c>
      <c r="BE175" s="129">
        <f>'PRECIOS UNITARIOS'!V175</f>
        <v>0</v>
      </c>
      <c r="BF175" s="251">
        <f>'EV TECNICA'!AQ175</f>
        <v>0</v>
      </c>
      <c r="BG175" s="252" t="str">
        <f>+IF(BE175=0,"NO OFERTADO",IF(BF175="NO CUMPLE", NO HABILITA,IF(BE175&lt;=($E175*(1+$D$4)),"HABILITA","NO HABILITA")))</f>
        <v>NO OFERTADO</v>
      </c>
      <c r="BH175" s="129">
        <f>'PRECIOS UNITARIOS'!W175</f>
        <v>0</v>
      </c>
      <c r="BI175" s="251">
        <f>'EV TECNICA'!AS175</f>
        <v>0</v>
      </c>
      <c r="BJ175" s="252" t="str">
        <f>+IF(BH175=0,"NO OFERTADO",IF(BI175="NO CUMPLE", NO HABILITA,IF(BH175&lt;=($E175*(1+$D$4)),"HABILITA","NO HABILITA")))</f>
        <v>NO OFERTADO</v>
      </c>
      <c r="BK175" s="129">
        <f>'PRECIOS UNITARIOS'!X175</f>
        <v>0</v>
      </c>
      <c r="BL175" s="251">
        <f>'EV TECNICA'!AU175</f>
        <v>0</v>
      </c>
      <c r="BM175" s="252" t="str">
        <f>+IF(BK175=0,"NO OFERTADO",IF(BL175="NO CUMPLE", NO HABILITA,IF(BK175&lt;=($E175*(1+$D$4)),"HABILITA","NO HABILITA")))</f>
        <v>NO OFERTADO</v>
      </c>
      <c r="BN175" s="129">
        <f>'PRECIOS UNITARIOS'!Y175</f>
        <v>0</v>
      </c>
      <c r="BO175" s="251">
        <f>'EV TECNICA'!AW175</f>
        <v>0</v>
      </c>
      <c r="BP175" s="252" t="str">
        <f>+IF(BN175=0,"NO OFERTADO",IF(BO175="NO CUMPLE", NO HABILITA,IF(BN175&lt;=($E175*(1+$D$4)),"HABILITA","NO HABILITA")))</f>
        <v>NO OFERTADO</v>
      </c>
      <c r="BQ175" s="129">
        <f>'PRECIOS UNITARIOS'!Z175</f>
        <v>0</v>
      </c>
      <c r="BR175" s="251">
        <f>'EV TECNICA'!AY175</f>
        <v>0</v>
      </c>
      <c r="BS175" s="252" t="str">
        <f>+IF(BQ175=0,"NO OFERTADO",IF(BR175="NO CUMPLE", NO HABILITA,IF(BQ175&lt;=($E175*(1+$D$4)),"HABILITA","NO HABILITA")))</f>
        <v>NO OFERTADO</v>
      </c>
      <c r="BT175" s="129">
        <f>'PRECIOS UNITARIOS'!AA175</f>
        <v>67000</v>
      </c>
      <c r="BU175" s="251" t="str">
        <f>'EV TECNICA'!BA175</f>
        <v>CUMPLE</v>
      </c>
      <c r="BV175" s="252" t="str">
        <f>+IF(BT175=0,"NO OFERTADO",IF(BU175="NO CUMPLE", NO HABILITA,IF(BT175&lt;=($E175*(1+$D$4)),"HABILITA","NO HABILITA")))</f>
        <v>HABILITA</v>
      </c>
      <c r="BW175" s="129">
        <f>'PRECIOS UNITARIOS'!AB175</f>
        <v>0</v>
      </c>
      <c r="BX175" s="251">
        <f>'EV TECNICA'!BC175</f>
        <v>0</v>
      </c>
      <c r="BY175" s="252" t="str">
        <f>+IF(BW175=0,"NO OFERTADO",IF(BX175="NO CUMPLE", NO HABILITA,IF(BW175&lt;=($E175*(1+$D$4)),"HABILITA","NO HABILITA")))</f>
        <v>NO OFERTADO</v>
      </c>
      <c r="BZ175" s="129">
        <f>'PRECIOS UNITARIOS'!AC175</f>
        <v>0</v>
      </c>
      <c r="CA175" s="251">
        <f>'EV TECNICA'!BE175</f>
        <v>0</v>
      </c>
      <c r="CB175" s="252" t="str">
        <f>+IF(BZ175=0,"NO OFERTADO",IF(CA175="NO CUMPLE", NO HABILITA,IF(BZ175&lt;=($E175*(1+$D$4)),"HABILITA","NO HABILITA")))</f>
        <v>NO OFERTADO</v>
      </c>
      <c r="CC175" s="129">
        <f>'PRECIOS UNITARIOS'!AD175</f>
        <v>0</v>
      </c>
      <c r="CD175" s="251">
        <f>'EV TECNICA'!BG175</f>
        <v>0</v>
      </c>
      <c r="CE175" s="252" t="str">
        <f>+IF(CC175=0,"NO OFERTADO",IF(CD175="NO CUMPLE", NO HABILITA,IF(CC175&lt;=($E175*(1+$D$4)),"HABILITA","NO HABILITA")))</f>
        <v>NO OFERTADO</v>
      </c>
      <c r="CF175" s="129">
        <f>'PRECIOS UNITARIOS'!AE175</f>
        <v>0</v>
      </c>
      <c r="CG175" s="251">
        <f>'EV TECNICA'!BI175</f>
        <v>0</v>
      </c>
      <c r="CH175" s="252" t="str">
        <f>+IF(CF175=0,"NO OFERTADO",IF(CG175="NO CUMPLE", NO HABILITA,IF(CF175&lt;=($E175*(1+$D$4)),"HABILITA","NO HABILITA")))</f>
        <v>NO OFERTADO</v>
      </c>
    </row>
    <row r="176" spans="1:86" s="40" customFormat="1" ht="51" x14ac:dyDescent="0.2">
      <c r="A176" s="103">
        <v>167</v>
      </c>
      <c r="B176" s="202" t="s">
        <v>288</v>
      </c>
      <c r="C176" s="121" t="s">
        <v>285</v>
      </c>
      <c r="D176" s="146">
        <v>1</v>
      </c>
      <c r="E176" s="25">
        <v>76926</v>
      </c>
      <c r="F176" s="129">
        <f>'PRECIOS UNITARIOS'!E176</f>
        <v>0</v>
      </c>
      <c r="G176" s="251">
        <f>'EV TECNICA'!I176</f>
        <v>0</v>
      </c>
      <c r="H176" s="252" t="str">
        <f>+IF(F176=0,"NO OFERTADO",IF(G176="NO CUMPLE", NO HABILITA,IF(F176&lt;=($E176*(1+$D$4)),"HABILITA","NO HABILITA")))</f>
        <v>NO OFERTADO</v>
      </c>
      <c r="I176" s="129">
        <f>'PRECIOS UNITARIOS'!F176</f>
        <v>0</v>
      </c>
      <c r="J176" s="251">
        <f>'EV TECNICA'!K176</f>
        <v>0</v>
      </c>
      <c r="K176" s="252" t="str">
        <f>+IF(I176=0,"NO OFERTADO",IF(J176="NO CUMPLE", NO HABILITA,IF(I176&lt;=($E176*(1+$D$4)),"HABILITA","NO HABILITA")))</f>
        <v>NO OFERTADO</v>
      </c>
      <c r="L176" s="129">
        <f>'PRECIOS UNITARIOS'!G176</f>
        <v>0</v>
      </c>
      <c r="M176" s="251">
        <f>'EV TECNICA'!M176</f>
        <v>0</v>
      </c>
      <c r="N176" s="252" t="str">
        <f>+IF(L176=0,"NO OFERTADO",IF(M176="NO CUMPLE", NO HABILITA,IF(L176&lt;=($E176*(1+$D$4)),"HABILITA","NO HABILITA")))</f>
        <v>NO OFERTADO</v>
      </c>
      <c r="O176" s="129">
        <f>'PRECIOS UNITARIOS'!H176</f>
        <v>76608</v>
      </c>
      <c r="P176" s="251" t="str">
        <f>'EV TECNICA'!O176</f>
        <v>CUMPLE</v>
      </c>
      <c r="Q176" s="252" t="str">
        <f>+IF(O176=0,"NO OFERTADO",IF(P176="NO CUMPLE", NO HABILITA,IF(O176&lt;=($E176*(1+$D$4)),"HABILITA","NO HABILITA")))</f>
        <v>HABILITA</v>
      </c>
      <c r="R176" s="129">
        <f>'PRECIOS UNITARIOS'!I176</f>
        <v>0</v>
      </c>
      <c r="S176" s="251">
        <f>'EV TECNICA'!Q176</f>
        <v>0</v>
      </c>
      <c r="T176" s="252" t="str">
        <f>+IF(R176=0,"NO OFERTADO",IF(S176="NO CUMPLE", NO HABILITA,IF(R176&lt;=($E176*(1+$D$4)),"HABILITA","NO HABILITA")))</f>
        <v>NO OFERTADO</v>
      </c>
      <c r="U176" s="129">
        <f>'PRECIOS UNITARIOS'!J176</f>
        <v>0</v>
      </c>
      <c r="V176" s="251">
        <f>'EV TECNICA'!S176</f>
        <v>0</v>
      </c>
      <c r="W176" s="252" t="str">
        <f>+IF(U176=0,"NO OFERTADO",IF(V176="NO CUMPLE", NO HABILITA,IF(U176&lt;=($E176*(1+$D$4)),"HABILITA","NO HABILITA")))</f>
        <v>NO OFERTADO</v>
      </c>
      <c r="X176" s="129">
        <f>'PRECIOS UNITARIOS'!K176</f>
        <v>0</v>
      </c>
      <c r="Y176" s="251">
        <f>'EV TECNICA'!U176</f>
        <v>0</v>
      </c>
      <c r="Z176" s="252" t="str">
        <f>+IF(X176=0,"NO OFERTADO",IF(Y176="NO CUMPLE", NO HABILITA,IF(X176&lt;=($E176*(1+$D$4)),"HABILITA","NO HABILITA")))</f>
        <v>NO OFERTADO</v>
      </c>
      <c r="AA176" s="129">
        <f>'PRECIOS UNITARIOS'!L176</f>
        <v>76926</v>
      </c>
      <c r="AB176" s="251" t="str">
        <f>'EV TECNICA'!W176</f>
        <v xml:space="preserve">CUMPLE </v>
      </c>
      <c r="AC176" s="252" t="str">
        <f>+IF(AA176=0,"NO OFERTADO",IF(AB176="NO CUMPLE", NO HABILITA,IF(AA176&lt;=($E176*(1+$D$4)),"HABILITA","NO HABILITA")))</f>
        <v>HABILITA</v>
      </c>
      <c r="AD176" s="129">
        <f>'PRECIOS UNITARIOS'!M176</f>
        <v>0</v>
      </c>
      <c r="AE176" s="251" t="str">
        <f>'EV TECNICA'!Y176</f>
        <v>NO CUMPLE</v>
      </c>
      <c r="AF176" s="252" t="s">
        <v>606</v>
      </c>
      <c r="AG176" s="129">
        <f>'PRECIOS UNITARIOS'!N176</f>
        <v>0</v>
      </c>
      <c r="AH176" s="251">
        <f>'EV TECNICA'!AA176</f>
        <v>0</v>
      </c>
      <c r="AI176" s="252" t="str">
        <f>+IF(AG176=0,"NO OFERTADO",IF(AH176="NO CUMPLE", NO HABILITA,IF(AG176&lt;=($E176*(1+$D$4)),"HABILITA","NO HABILITA")))</f>
        <v>NO OFERTADO</v>
      </c>
      <c r="AJ176" s="129">
        <f>'PRECIOS UNITARIOS'!O176</f>
        <v>0</v>
      </c>
      <c r="AK176" s="251">
        <f>'EV TECNICA'!AC176</f>
        <v>0</v>
      </c>
      <c r="AL176" s="252" t="str">
        <f>+IF(AJ176=0,"NO OFERTADO",IF(AK176="NO CUMPLE", NO HABILITA,IF(AJ176&lt;=($E176*(1+$D$4)),"HABILITA","NO HABILITA")))</f>
        <v>NO OFERTADO</v>
      </c>
      <c r="AM176" s="129">
        <f>'PRECIOS UNITARIOS'!P176</f>
        <v>0</v>
      </c>
      <c r="AN176" s="251">
        <f>'EV TECNICA'!AE176</f>
        <v>0</v>
      </c>
      <c r="AO176" s="252" t="str">
        <f>+IF(AM176=0,"NO OFERTADO",IF(AN176="NO CUMPLE", NO HABILITA,IF(AM176&lt;=($E176*(1+$D$4)),"HABILITA","NO HABILITA")))</f>
        <v>NO OFERTADO</v>
      </c>
      <c r="AP176" s="129">
        <f>'PRECIOS UNITARIOS'!Q176</f>
        <v>83040</v>
      </c>
      <c r="AQ176" s="251" t="str">
        <f>'EV TECNICA'!AG176</f>
        <v>CUMPLE</v>
      </c>
      <c r="AR176" s="252" t="str">
        <f>+IF(AP176=0,"NO OFERTADO",IF(AQ176="NO CUMPLE", NO HABILITA,IF(AP176&lt;=($E176*(1+$D$4)),"HABILITA","NO HABILITA")))</f>
        <v>HABILITA</v>
      </c>
      <c r="AS176" s="129">
        <f>'PRECIOS UNITARIOS'!R176</f>
        <v>0</v>
      </c>
      <c r="AT176" s="251">
        <f>'EV TECNICA'!AI176</f>
        <v>0</v>
      </c>
      <c r="AU176" s="252" t="str">
        <f>+IF(AS176=0,"NO OFERTADO",IF(AT176="NO CUMPLE", NO HABILITA,IF(AS176&lt;=($E176*(1+$D$4)),"HABILITA","NO HABILITA")))</f>
        <v>NO OFERTADO</v>
      </c>
      <c r="AV176" s="129">
        <f>'PRECIOS UNITARIOS'!S176</f>
        <v>0</v>
      </c>
      <c r="AW176" s="251">
        <f>'EV TECNICA'!AK176</f>
        <v>0</v>
      </c>
      <c r="AX176" s="252" t="str">
        <f>+IF(AV176=0,"NO OFERTADO",IF(AW176="NO CUMPLE", NO HABILITA,IF(AV176&lt;=($E176*(1+$D$4)),"HABILITA","NO HABILITA")))</f>
        <v>NO OFERTADO</v>
      </c>
      <c r="AY176" s="129">
        <f>'PRECIOS UNITARIOS'!T176</f>
        <v>0</v>
      </c>
      <c r="AZ176" s="251">
        <f>'EV TECNICA'!AM176</f>
        <v>0</v>
      </c>
      <c r="BA176" s="252" t="str">
        <f>+IF(AY176=0,"NO OFERTADO",IF(AZ176="NO CUMPLE", NO HABILITA,IF(AY176&lt;=($E176*(1+$D$4)),"HABILITA","NO HABILITA")))</f>
        <v>NO OFERTADO</v>
      </c>
      <c r="BB176" s="129">
        <f>'PRECIOS UNITARIOS'!U176</f>
        <v>0</v>
      </c>
      <c r="BC176" s="251">
        <f>'EV TECNICA'!AO176</f>
        <v>0</v>
      </c>
      <c r="BD176" s="252" t="str">
        <f>+IF(BB176=0,"NO OFERTADO",IF(BC176="NO CUMPLE", NO HABILITA,IF(BB176&lt;=($E176*(1+$D$4)),"HABILITA","NO HABILITA")))</f>
        <v>NO OFERTADO</v>
      </c>
      <c r="BE176" s="129">
        <f>'PRECIOS UNITARIOS'!V176</f>
        <v>0</v>
      </c>
      <c r="BF176" s="251">
        <f>'EV TECNICA'!AQ176</f>
        <v>0</v>
      </c>
      <c r="BG176" s="252" t="str">
        <f>+IF(BE176=0,"NO OFERTADO",IF(BF176="NO CUMPLE", NO HABILITA,IF(BE176&lt;=($E176*(1+$D$4)),"HABILITA","NO HABILITA")))</f>
        <v>NO OFERTADO</v>
      </c>
      <c r="BH176" s="129">
        <f>'PRECIOS UNITARIOS'!W176</f>
        <v>0</v>
      </c>
      <c r="BI176" s="251">
        <f>'EV TECNICA'!AS176</f>
        <v>0</v>
      </c>
      <c r="BJ176" s="252" t="str">
        <f>+IF(BH176=0,"NO OFERTADO",IF(BI176="NO CUMPLE", NO HABILITA,IF(BH176&lt;=($E176*(1+$D$4)),"HABILITA","NO HABILITA")))</f>
        <v>NO OFERTADO</v>
      </c>
      <c r="BK176" s="129">
        <f>'PRECIOS UNITARIOS'!X176</f>
        <v>0</v>
      </c>
      <c r="BL176" s="251">
        <f>'EV TECNICA'!AU176</f>
        <v>0</v>
      </c>
      <c r="BM176" s="252" t="str">
        <f>+IF(BK176=0,"NO OFERTADO",IF(BL176="NO CUMPLE", NO HABILITA,IF(BK176&lt;=($E176*(1+$D$4)),"HABILITA","NO HABILITA")))</f>
        <v>NO OFERTADO</v>
      </c>
      <c r="BN176" s="129">
        <f>'PRECIOS UNITARIOS'!Y176</f>
        <v>0</v>
      </c>
      <c r="BO176" s="251">
        <f>'EV TECNICA'!AW176</f>
        <v>0</v>
      </c>
      <c r="BP176" s="252" t="str">
        <f>+IF(BN176=0,"NO OFERTADO",IF(BO176="NO CUMPLE", NO HABILITA,IF(BN176&lt;=($E176*(1+$D$4)),"HABILITA","NO HABILITA")))</f>
        <v>NO OFERTADO</v>
      </c>
      <c r="BQ176" s="129">
        <f>'PRECIOS UNITARIOS'!Z176</f>
        <v>0</v>
      </c>
      <c r="BR176" s="251">
        <f>'EV TECNICA'!AY176</f>
        <v>0</v>
      </c>
      <c r="BS176" s="252" t="str">
        <f>+IF(BQ176=0,"NO OFERTADO",IF(BR176="NO CUMPLE", NO HABILITA,IF(BQ176&lt;=($E176*(1+$D$4)),"HABILITA","NO HABILITA")))</f>
        <v>NO OFERTADO</v>
      </c>
      <c r="BT176" s="129">
        <f>'PRECIOS UNITARIOS'!AA176</f>
        <v>68000</v>
      </c>
      <c r="BU176" s="251" t="str">
        <f>'EV TECNICA'!BA176</f>
        <v>CUMPLE</v>
      </c>
      <c r="BV176" s="252" t="str">
        <f>+IF(BT176=0,"NO OFERTADO",IF(BU176="NO CUMPLE", NO HABILITA,IF(BT176&lt;=($E176*(1+$D$4)),"HABILITA","NO HABILITA")))</f>
        <v>HABILITA</v>
      </c>
      <c r="BW176" s="129">
        <f>'PRECIOS UNITARIOS'!AB176</f>
        <v>0</v>
      </c>
      <c r="BX176" s="251">
        <f>'EV TECNICA'!BC176</f>
        <v>0</v>
      </c>
      <c r="BY176" s="252" t="str">
        <f>+IF(BW176=0,"NO OFERTADO",IF(BX176="NO CUMPLE", NO HABILITA,IF(BW176&lt;=($E176*(1+$D$4)),"HABILITA","NO HABILITA")))</f>
        <v>NO OFERTADO</v>
      </c>
      <c r="BZ176" s="129">
        <f>'PRECIOS UNITARIOS'!AC176</f>
        <v>0</v>
      </c>
      <c r="CA176" s="251">
        <f>'EV TECNICA'!BE176</f>
        <v>0</v>
      </c>
      <c r="CB176" s="252" t="str">
        <f>+IF(BZ176=0,"NO OFERTADO",IF(CA176="NO CUMPLE", NO HABILITA,IF(BZ176&lt;=($E176*(1+$D$4)),"HABILITA","NO HABILITA")))</f>
        <v>NO OFERTADO</v>
      </c>
      <c r="CC176" s="129">
        <f>'PRECIOS UNITARIOS'!AD176</f>
        <v>0</v>
      </c>
      <c r="CD176" s="251">
        <f>'EV TECNICA'!BG176</f>
        <v>0</v>
      </c>
      <c r="CE176" s="252" t="str">
        <f>+IF(CC176=0,"NO OFERTADO",IF(CD176="NO CUMPLE", NO HABILITA,IF(CC176&lt;=($E176*(1+$D$4)),"HABILITA","NO HABILITA")))</f>
        <v>NO OFERTADO</v>
      </c>
      <c r="CF176" s="129">
        <f>'PRECIOS UNITARIOS'!AE176</f>
        <v>0</v>
      </c>
      <c r="CG176" s="251">
        <f>'EV TECNICA'!BI176</f>
        <v>0</v>
      </c>
      <c r="CH176" s="252" t="str">
        <f>+IF(CF176=0,"NO OFERTADO",IF(CG176="NO CUMPLE", NO HABILITA,IF(CF176&lt;=($E176*(1+$D$4)),"HABILITA","NO HABILITA")))</f>
        <v>NO OFERTADO</v>
      </c>
    </row>
    <row r="177" spans="1:86" s="40" customFormat="1" ht="51" x14ac:dyDescent="0.2">
      <c r="A177" s="103">
        <v>168</v>
      </c>
      <c r="B177" s="202" t="s">
        <v>289</v>
      </c>
      <c r="C177" s="121" t="s">
        <v>285</v>
      </c>
      <c r="D177" s="146">
        <v>1</v>
      </c>
      <c r="E177" s="25">
        <v>107142</v>
      </c>
      <c r="F177" s="129">
        <f>'PRECIOS UNITARIOS'!E177</f>
        <v>0</v>
      </c>
      <c r="G177" s="251">
        <f>'EV TECNICA'!I177</f>
        <v>0</v>
      </c>
      <c r="H177" s="252" t="str">
        <f>+IF(F177=0,"NO OFERTADO",IF(G177="NO CUMPLE", NO HABILITA,IF(F177&lt;=($E177*(1+$D$4)),"HABILITA","NO HABILITA")))</f>
        <v>NO OFERTADO</v>
      </c>
      <c r="I177" s="129">
        <f>'PRECIOS UNITARIOS'!F177</f>
        <v>0</v>
      </c>
      <c r="J177" s="251">
        <f>'EV TECNICA'!K177</f>
        <v>0</v>
      </c>
      <c r="K177" s="252" t="str">
        <f>+IF(I177=0,"NO OFERTADO",IF(J177="NO CUMPLE", NO HABILITA,IF(I177&lt;=($E177*(1+$D$4)),"HABILITA","NO HABILITA")))</f>
        <v>NO OFERTADO</v>
      </c>
      <c r="L177" s="129">
        <f>'PRECIOS UNITARIOS'!G177</f>
        <v>0</v>
      </c>
      <c r="M177" s="251">
        <f>'EV TECNICA'!M177</f>
        <v>0</v>
      </c>
      <c r="N177" s="252" t="str">
        <f>+IF(L177=0,"NO OFERTADO",IF(M177="NO CUMPLE", NO HABILITA,IF(L177&lt;=($E177*(1+$D$4)),"HABILITA","NO HABILITA")))</f>
        <v>NO OFERTADO</v>
      </c>
      <c r="O177" s="129">
        <f>'PRECIOS UNITARIOS'!H177</f>
        <v>106071</v>
      </c>
      <c r="P177" s="251" t="str">
        <f>'EV TECNICA'!O177</f>
        <v>CUMPLE</v>
      </c>
      <c r="Q177" s="252" t="str">
        <f>+IF(O177=0,"NO OFERTADO",IF(P177="NO CUMPLE", NO HABILITA,IF(O177&lt;=($E177*(1+$D$4)),"HABILITA","NO HABILITA")))</f>
        <v>HABILITA</v>
      </c>
      <c r="R177" s="129">
        <f>'PRECIOS UNITARIOS'!I177</f>
        <v>0</v>
      </c>
      <c r="S177" s="251">
        <f>'EV TECNICA'!Q177</f>
        <v>0</v>
      </c>
      <c r="T177" s="252" t="str">
        <f>+IF(R177=0,"NO OFERTADO",IF(S177="NO CUMPLE", NO HABILITA,IF(R177&lt;=($E177*(1+$D$4)),"HABILITA","NO HABILITA")))</f>
        <v>NO OFERTADO</v>
      </c>
      <c r="U177" s="129">
        <f>'PRECIOS UNITARIOS'!J177</f>
        <v>0</v>
      </c>
      <c r="V177" s="251">
        <f>'EV TECNICA'!S177</f>
        <v>0</v>
      </c>
      <c r="W177" s="252" t="str">
        <f>+IF(U177=0,"NO OFERTADO",IF(V177="NO CUMPLE", NO HABILITA,IF(U177&lt;=($E177*(1+$D$4)),"HABILITA","NO HABILITA")))</f>
        <v>NO OFERTADO</v>
      </c>
      <c r="X177" s="129">
        <f>'PRECIOS UNITARIOS'!K177</f>
        <v>0</v>
      </c>
      <c r="Y177" s="251">
        <f>'EV TECNICA'!U177</f>
        <v>0</v>
      </c>
      <c r="Z177" s="252" t="str">
        <f>+IF(X177=0,"NO OFERTADO",IF(Y177="NO CUMPLE", NO HABILITA,IF(X177&lt;=($E177*(1+$D$4)),"HABILITA","NO HABILITA")))</f>
        <v>NO OFERTADO</v>
      </c>
      <c r="AA177" s="129">
        <f>'PRECIOS UNITARIOS'!L177</f>
        <v>106000</v>
      </c>
      <c r="AB177" s="251" t="str">
        <f>'EV TECNICA'!W177</f>
        <v xml:space="preserve">CUMPLE </v>
      </c>
      <c r="AC177" s="252" t="str">
        <f>+IF(AA177=0,"NO OFERTADO",IF(AB177="NO CUMPLE", NO HABILITA,IF(AA177&lt;=($E177*(1+$D$4)),"HABILITA","NO HABILITA")))</f>
        <v>HABILITA</v>
      </c>
      <c r="AD177" s="129">
        <f>'PRECIOS UNITARIOS'!M177</f>
        <v>0</v>
      </c>
      <c r="AE177" s="251" t="str">
        <f>'EV TECNICA'!Y177</f>
        <v>NO CUMPLE</v>
      </c>
      <c r="AF177" s="252" t="s">
        <v>606</v>
      </c>
      <c r="AG177" s="129">
        <f>'PRECIOS UNITARIOS'!N177</f>
        <v>0</v>
      </c>
      <c r="AH177" s="251">
        <f>'EV TECNICA'!AA177</f>
        <v>0</v>
      </c>
      <c r="AI177" s="252" t="str">
        <f>+IF(AG177=0,"NO OFERTADO",IF(AH177="NO CUMPLE", NO HABILITA,IF(AG177&lt;=($E177*(1+$D$4)),"HABILITA","NO HABILITA")))</f>
        <v>NO OFERTADO</v>
      </c>
      <c r="AJ177" s="129">
        <f>'PRECIOS UNITARIOS'!O177</f>
        <v>0</v>
      </c>
      <c r="AK177" s="251">
        <f>'EV TECNICA'!AC177</f>
        <v>0</v>
      </c>
      <c r="AL177" s="252" t="str">
        <f>+IF(AJ177=0,"NO OFERTADO",IF(AK177="NO CUMPLE", NO HABILITA,IF(AJ177&lt;=($E177*(1+$D$4)),"HABILITA","NO HABILITA")))</f>
        <v>NO OFERTADO</v>
      </c>
      <c r="AM177" s="129">
        <f>'PRECIOS UNITARIOS'!P177</f>
        <v>0</v>
      </c>
      <c r="AN177" s="251">
        <f>'EV TECNICA'!AE177</f>
        <v>0</v>
      </c>
      <c r="AO177" s="252" t="str">
        <f>+IF(AM177=0,"NO OFERTADO",IF(AN177="NO CUMPLE", NO HABILITA,IF(AM177&lt;=($E177*(1+$D$4)),"HABILITA","NO HABILITA")))</f>
        <v>NO OFERTADO</v>
      </c>
      <c r="AP177" s="129">
        <f>'PRECIOS UNITARIOS'!Q177</f>
        <v>113250</v>
      </c>
      <c r="AQ177" s="251" t="str">
        <f>'EV TECNICA'!AG177</f>
        <v>CUMPLE</v>
      </c>
      <c r="AR177" s="252" t="str">
        <f>+IF(AP177=0,"NO OFERTADO",IF(AQ177="NO CUMPLE", NO HABILITA,IF(AP177&lt;=($E177*(1+$D$4)),"HABILITA","NO HABILITA")))</f>
        <v>HABILITA</v>
      </c>
      <c r="AS177" s="129">
        <f>'PRECIOS UNITARIOS'!R177</f>
        <v>0</v>
      </c>
      <c r="AT177" s="251">
        <f>'EV TECNICA'!AI177</f>
        <v>0</v>
      </c>
      <c r="AU177" s="252" t="str">
        <f>+IF(AS177=0,"NO OFERTADO",IF(AT177="NO CUMPLE", NO HABILITA,IF(AS177&lt;=($E177*(1+$D$4)),"HABILITA","NO HABILITA")))</f>
        <v>NO OFERTADO</v>
      </c>
      <c r="AV177" s="129">
        <f>'PRECIOS UNITARIOS'!S177</f>
        <v>0</v>
      </c>
      <c r="AW177" s="251">
        <f>'EV TECNICA'!AK177</f>
        <v>0</v>
      </c>
      <c r="AX177" s="252" t="str">
        <f>+IF(AV177=0,"NO OFERTADO",IF(AW177="NO CUMPLE", NO HABILITA,IF(AV177&lt;=($E177*(1+$D$4)),"HABILITA","NO HABILITA")))</f>
        <v>NO OFERTADO</v>
      </c>
      <c r="AY177" s="129">
        <f>'PRECIOS UNITARIOS'!T177</f>
        <v>0</v>
      </c>
      <c r="AZ177" s="251">
        <f>'EV TECNICA'!AM177</f>
        <v>0</v>
      </c>
      <c r="BA177" s="252" t="str">
        <f>+IF(AY177=0,"NO OFERTADO",IF(AZ177="NO CUMPLE", NO HABILITA,IF(AY177&lt;=($E177*(1+$D$4)),"HABILITA","NO HABILITA")))</f>
        <v>NO OFERTADO</v>
      </c>
      <c r="BB177" s="129">
        <f>'PRECIOS UNITARIOS'!U177</f>
        <v>0</v>
      </c>
      <c r="BC177" s="251">
        <f>'EV TECNICA'!AO177</f>
        <v>0</v>
      </c>
      <c r="BD177" s="252" t="str">
        <f>+IF(BB177=0,"NO OFERTADO",IF(BC177="NO CUMPLE", NO HABILITA,IF(BB177&lt;=($E177*(1+$D$4)),"HABILITA","NO HABILITA")))</f>
        <v>NO OFERTADO</v>
      </c>
      <c r="BE177" s="129">
        <f>'PRECIOS UNITARIOS'!V177</f>
        <v>0</v>
      </c>
      <c r="BF177" s="251">
        <f>'EV TECNICA'!AQ177</f>
        <v>0</v>
      </c>
      <c r="BG177" s="252" t="str">
        <f>+IF(BE177=0,"NO OFERTADO",IF(BF177="NO CUMPLE", NO HABILITA,IF(BE177&lt;=($E177*(1+$D$4)),"HABILITA","NO HABILITA")))</f>
        <v>NO OFERTADO</v>
      </c>
      <c r="BH177" s="129">
        <f>'PRECIOS UNITARIOS'!W177</f>
        <v>0</v>
      </c>
      <c r="BI177" s="251">
        <f>'EV TECNICA'!AS177</f>
        <v>0</v>
      </c>
      <c r="BJ177" s="252" t="str">
        <f>+IF(BH177=0,"NO OFERTADO",IF(BI177="NO CUMPLE", NO HABILITA,IF(BH177&lt;=($E177*(1+$D$4)),"HABILITA","NO HABILITA")))</f>
        <v>NO OFERTADO</v>
      </c>
      <c r="BK177" s="129">
        <f>'PRECIOS UNITARIOS'!X177</f>
        <v>0</v>
      </c>
      <c r="BL177" s="251">
        <f>'EV TECNICA'!AU177</f>
        <v>0</v>
      </c>
      <c r="BM177" s="252" t="str">
        <f>+IF(BK177=0,"NO OFERTADO",IF(BL177="NO CUMPLE", NO HABILITA,IF(BK177&lt;=($E177*(1+$D$4)),"HABILITA","NO HABILITA")))</f>
        <v>NO OFERTADO</v>
      </c>
      <c r="BN177" s="129">
        <f>'PRECIOS UNITARIOS'!Y177</f>
        <v>0</v>
      </c>
      <c r="BO177" s="251">
        <f>'EV TECNICA'!AW177</f>
        <v>0</v>
      </c>
      <c r="BP177" s="252" t="str">
        <f>+IF(BN177=0,"NO OFERTADO",IF(BO177="NO CUMPLE", NO HABILITA,IF(BN177&lt;=($E177*(1+$D$4)),"HABILITA","NO HABILITA")))</f>
        <v>NO OFERTADO</v>
      </c>
      <c r="BQ177" s="129">
        <f>'PRECIOS UNITARIOS'!Z177</f>
        <v>0</v>
      </c>
      <c r="BR177" s="251">
        <f>'EV TECNICA'!AY177</f>
        <v>0</v>
      </c>
      <c r="BS177" s="252" t="str">
        <f>+IF(BQ177=0,"NO OFERTADO",IF(BR177="NO CUMPLE", NO HABILITA,IF(BQ177&lt;=($E177*(1+$D$4)),"HABILITA","NO HABILITA")))</f>
        <v>NO OFERTADO</v>
      </c>
      <c r="BT177" s="129">
        <f>'PRECIOS UNITARIOS'!AA177</f>
        <v>69000</v>
      </c>
      <c r="BU177" s="251" t="str">
        <f>'EV TECNICA'!BA177</f>
        <v>CUMPLE</v>
      </c>
      <c r="BV177" s="252" t="str">
        <f>+IF(BT177=0,"NO OFERTADO",IF(BU177="NO CUMPLE", NO HABILITA,IF(BT177&lt;=($E177*(1+$D$4)),"HABILITA","NO HABILITA")))</f>
        <v>HABILITA</v>
      </c>
      <c r="BW177" s="129">
        <f>'PRECIOS UNITARIOS'!AB177</f>
        <v>0</v>
      </c>
      <c r="BX177" s="251">
        <f>'EV TECNICA'!BC177</f>
        <v>0</v>
      </c>
      <c r="BY177" s="252" t="str">
        <f>+IF(BW177=0,"NO OFERTADO",IF(BX177="NO CUMPLE", NO HABILITA,IF(BW177&lt;=($E177*(1+$D$4)),"HABILITA","NO HABILITA")))</f>
        <v>NO OFERTADO</v>
      </c>
      <c r="BZ177" s="129">
        <f>'PRECIOS UNITARIOS'!AC177</f>
        <v>0</v>
      </c>
      <c r="CA177" s="251">
        <f>'EV TECNICA'!BE177</f>
        <v>0</v>
      </c>
      <c r="CB177" s="252" t="str">
        <f>+IF(BZ177=0,"NO OFERTADO",IF(CA177="NO CUMPLE", NO HABILITA,IF(BZ177&lt;=($E177*(1+$D$4)),"HABILITA","NO HABILITA")))</f>
        <v>NO OFERTADO</v>
      </c>
      <c r="CC177" s="129">
        <f>'PRECIOS UNITARIOS'!AD177</f>
        <v>0</v>
      </c>
      <c r="CD177" s="251">
        <f>'EV TECNICA'!BG177</f>
        <v>0</v>
      </c>
      <c r="CE177" s="252" t="str">
        <f>+IF(CC177=0,"NO OFERTADO",IF(CD177="NO CUMPLE", NO HABILITA,IF(CC177&lt;=($E177*(1+$D$4)),"HABILITA","NO HABILITA")))</f>
        <v>NO OFERTADO</v>
      </c>
      <c r="CF177" s="129">
        <f>'PRECIOS UNITARIOS'!AE177</f>
        <v>0</v>
      </c>
      <c r="CG177" s="251">
        <f>'EV TECNICA'!BI177</f>
        <v>0</v>
      </c>
      <c r="CH177" s="252" t="str">
        <f>+IF(CF177=0,"NO OFERTADO",IF(CG177="NO CUMPLE", NO HABILITA,IF(CF177&lt;=($E177*(1+$D$4)),"HABILITA","NO HABILITA")))</f>
        <v>NO OFERTADO</v>
      </c>
    </row>
    <row r="178" spans="1:86" s="40" customFormat="1" ht="25.5" x14ac:dyDescent="0.2">
      <c r="A178" s="103">
        <v>169</v>
      </c>
      <c r="B178" s="202" t="s">
        <v>290</v>
      </c>
      <c r="C178" s="121" t="s">
        <v>291</v>
      </c>
      <c r="D178" s="146">
        <v>1</v>
      </c>
      <c r="E178" s="25">
        <v>2136.6925999999999</v>
      </c>
      <c r="F178" s="129">
        <f>'PRECIOS UNITARIOS'!E178</f>
        <v>0</v>
      </c>
      <c r="G178" s="251">
        <f>'EV TECNICA'!I178</f>
        <v>0</v>
      </c>
      <c r="H178" s="252" t="str">
        <f>+IF(F178=0,"NO OFERTADO",IF(G178="NO CUMPLE", NO HABILITA,IF(F178&lt;=($E178*(1+$D$4)),"HABILITA","NO HABILITA")))</f>
        <v>NO OFERTADO</v>
      </c>
      <c r="I178" s="129">
        <f>'PRECIOS UNITARIOS'!F178</f>
        <v>0</v>
      </c>
      <c r="J178" s="251">
        <f>'EV TECNICA'!K178</f>
        <v>0</v>
      </c>
      <c r="K178" s="252" t="str">
        <f>+IF(I178=0,"NO OFERTADO",IF(J178="NO CUMPLE", NO HABILITA,IF(I178&lt;=($E178*(1+$D$4)),"HABILITA","NO HABILITA")))</f>
        <v>NO OFERTADO</v>
      </c>
      <c r="L178" s="129">
        <f>'PRECIOS UNITARIOS'!G178</f>
        <v>0</v>
      </c>
      <c r="M178" s="251">
        <f>'EV TECNICA'!M178</f>
        <v>0</v>
      </c>
      <c r="N178" s="252" t="str">
        <f>+IF(L178=0,"NO OFERTADO",IF(M178="NO CUMPLE", NO HABILITA,IF(L178&lt;=($E178*(1+$D$4)),"HABILITA","NO HABILITA")))</f>
        <v>NO OFERTADO</v>
      </c>
      <c r="O178" s="129">
        <f>'PRECIOS UNITARIOS'!H178</f>
        <v>0</v>
      </c>
      <c r="P178" s="251">
        <f>'EV TECNICA'!O178</f>
        <v>0</v>
      </c>
      <c r="Q178" s="252" t="str">
        <f>+IF(O178=0,"NO OFERTADO",IF(P178="NO CUMPLE", NO HABILITA,IF(O178&lt;=($E178*(1+$D$4)),"HABILITA","NO HABILITA")))</f>
        <v>NO OFERTADO</v>
      </c>
      <c r="R178" s="129">
        <f>'PRECIOS UNITARIOS'!I178</f>
        <v>0</v>
      </c>
      <c r="S178" s="251">
        <f>'EV TECNICA'!Q178</f>
        <v>0</v>
      </c>
      <c r="T178" s="252" t="str">
        <f>+IF(R178=0,"NO OFERTADO",IF(S178="NO CUMPLE", NO HABILITA,IF(R178&lt;=($E178*(1+$D$4)),"HABILITA","NO HABILITA")))</f>
        <v>NO OFERTADO</v>
      </c>
      <c r="U178" s="129">
        <f>'PRECIOS UNITARIOS'!J178</f>
        <v>0</v>
      </c>
      <c r="V178" s="251">
        <f>'EV TECNICA'!S178</f>
        <v>0</v>
      </c>
      <c r="W178" s="252" t="str">
        <f>+IF(U178=0,"NO OFERTADO",IF(V178="NO CUMPLE", NO HABILITA,IF(U178&lt;=($E178*(1+$D$4)),"HABILITA","NO HABILITA")))</f>
        <v>NO OFERTADO</v>
      </c>
      <c r="X178" s="129">
        <f>'PRECIOS UNITARIOS'!K178</f>
        <v>0</v>
      </c>
      <c r="Y178" s="251">
        <f>'EV TECNICA'!U178</f>
        <v>0</v>
      </c>
      <c r="Z178" s="252" t="str">
        <f>+IF(X178=0,"NO OFERTADO",IF(Y178="NO CUMPLE", NO HABILITA,IF(X178&lt;=($E178*(1+$D$4)),"HABILITA","NO HABILITA")))</f>
        <v>NO OFERTADO</v>
      </c>
      <c r="AA178" s="129">
        <f>'PRECIOS UNITARIOS'!L178</f>
        <v>0</v>
      </c>
      <c r="AB178" s="251">
        <f>'EV TECNICA'!W178</f>
        <v>0</v>
      </c>
      <c r="AC178" s="252" t="str">
        <f>+IF(AA178=0,"NO OFERTADO",IF(AB178="NO CUMPLE", NO HABILITA,IF(AA178&lt;=($E178*(1+$D$4)),"HABILITA","NO HABILITA")))</f>
        <v>NO OFERTADO</v>
      </c>
      <c r="AD178" s="129">
        <f>'PRECIOS UNITARIOS'!M178</f>
        <v>0</v>
      </c>
      <c r="AE178" s="251">
        <f>'EV TECNICA'!Y178</f>
        <v>0</v>
      </c>
      <c r="AF178" s="252" t="str">
        <f>+IF(AD178=0,"NO OFERTADO",IF(AE178="NO CUMPLE", NO HABILITA,IF(AD178&lt;=($E178*(1+$D$4)),"HABILITA","NO HABILITA")))</f>
        <v>NO OFERTADO</v>
      </c>
      <c r="AG178" s="129">
        <f>'PRECIOS UNITARIOS'!N178</f>
        <v>0</v>
      </c>
      <c r="AH178" s="251">
        <f>'EV TECNICA'!AA178</f>
        <v>0</v>
      </c>
      <c r="AI178" s="252" t="str">
        <f>+IF(AG178=0,"NO OFERTADO",IF(AH178="NO CUMPLE", NO HABILITA,IF(AG178&lt;=($E178*(1+$D$4)),"HABILITA","NO HABILITA")))</f>
        <v>NO OFERTADO</v>
      </c>
      <c r="AJ178" s="129">
        <f>'PRECIOS UNITARIOS'!O178</f>
        <v>133280</v>
      </c>
      <c r="AK178" s="251" t="str">
        <f>'EV TECNICA'!AC178</f>
        <v>CUMPLE</v>
      </c>
      <c r="AL178" s="252" t="str">
        <f>+IF(AJ178=0,"NO OFERTADO",IF(AK178="NO CUMPLE", NO HABILITA,IF(AJ178&lt;=($E178*(1+$D$4)),"HABILITA","NO HABILITA")))</f>
        <v>NO HABILITA</v>
      </c>
      <c r="AM178" s="129">
        <f>'PRECIOS UNITARIOS'!P178</f>
        <v>0</v>
      </c>
      <c r="AN178" s="251">
        <f>'EV TECNICA'!AE178</f>
        <v>0</v>
      </c>
      <c r="AO178" s="252" t="str">
        <f>+IF(AM178=0,"NO OFERTADO",IF(AN178="NO CUMPLE", NO HABILITA,IF(AM178&lt;=($E178*(1+$D$4)),"HABILITA","NO HABILITA")))</f>
        <v>NO OFERTADO</v>
      </c>
      <c r="AP178" s="129">
        <f>'PRECIOS UNITARIOS'!Q178</f>
        <v>0</v>
      </c>
      <c r="AQ178" s="251">
        <f>'EV TECNICA'!AG178</f>
        <v>0</v>
      </c>
      <c r="AR178" s="252" t="str">
        <f>+IF(AP178=0,"NO OFERTADO",IF(AQ178="NO CUMPLE", NO HABILITA,IF(AP178&lt;=($E178*(1+$D$4)),"HABILITA","NO HABILITA")))</f>
        <v>NO OFERTADO</v>
      </c>
      <c r="AS178" s="129">
        <f>'PRECIOS UNITARIOS'!R178</f>
        <v>0</v>
      </c>
      <c r="AT178" s="251">
        <f>'EV TECNICA'!AI178</f>
        <v>0</v>
      </c>
      <c r="AU178" s="252" t="str">
        <f>+IF(AS178=0,"NO OFERTADO",IF(AT178="NO CUMPLE", NO HABILITA,IF(AS178&lt;=($E178*(1+$D$4)),"HABILITA","NO HABILITA")))</f>
        <v>NO OFERTADO</v>
      </c>
      <c r="AV178" s="129">
        <f>'PRECIOS UNITARIOS'!S178</f>
        <v>0</v>
      </c>
      <c r="AW178" s="251">
        <f>'EV TECNICA'!AK178</f>
        <v>0</v>
      </c>
      <c r="AX178" s="252" t="str">
        <f>+IF(AV178=0,"NO OFERTADO",IF(AW178="NO CUMPLE", NO HABILITA,IF(AV178&lt;=($E178*(1+$D$4)),"HABILITA","NO HABILITA")))</f>
        <v>NO OFERTADO</v>
      </c>
      <c r="AY178" s="129">
        <f>'PRECIOS UNITARIOS'!T178</f>
        <v>0</v>
      </c>
      <c r="AZ178" s="251">
        <f>'EV TECNICA'!AM178</f>
        <v>0</v>
      </c>
      <c r="BA178" s="252" t="str">
        <f>+IF(AY178=0,"NO OFERTADO",IF(AZ178="NO CUMPLE", NO HABILITA,IF(AY178&lt;=($E178*(1+$D$4)),"HABILITA","NO HABILITA")))</f>
        <v>NO OFERTADO</v>
      </c>
      <c r="BB178" s="129">
        <f>'PRECIOS UNITARIOS'!U178</f>
        <v>0</v>
      </c>
      <c r="BC178" s="251">
        <f>'EV TECNICA'!AO178</f>
        <v>0</v>
      </c>
      <c r="BD178" s="252" t="str">
        <f>+IF(BB178=0,"NO OFERTADO",IF(BC178="NO CUMPLE", NO HABILITA,IF(BB178&lt;=($E178*(1+$D$4)),"HABILITA","NO HABILITA")))</f>
        <v>NO OFERTADO</v>
      </c>
      <c r="BE178" s="129">
        <f>'PRECIOS UNITARIOS'!V178</f>
        <v>0</v>
      </c>
      <c r="BF178" s="251">
        <f>'EV TECNICA'!AQ178</f>
        <v>0</v>
      </c>
      <c r="BG178" s="252" t="str">
        <f>+IF(BE178=0,"NO OFERTADO",IF(BF178="NO CUMPLE", NO HABILITA,IF(BE178&lt;=($E178*(1+$D$4)),"HABILITA","NO HABILITA")))</f>
        <v>NO OFERTADO</v>
      </c>
      <c r="BH178" s="129">
        <f>'PRECIOS UNITARIOS'!W178</f>
        <v>0</v>
      </c>
      <c r="BI178" s="251">
        <f>'EV TECNICA'!AS178</f>
        <v>0</v>
      </c>
      <c r="BJ178" s="252" t="str">
        <f>+IF(BH178=0,"NO OFERTADO",IF(BI178="NO CUMPLE", NO HABILITA,IF(BH178&lt;=($E178*(1+$D$4)),"HABILITA","NO HABILITA")))</f>
        <v>NO OFERTADO</v>
      </c>
      <c r="BK178" s="129">
        <f>'PRECIOS UNITARIOS'!X178</f>
        <v>0</v>
      </c>
      <c r="BL178" s="251">
        <f>'EV TECNICA'!AU178</f>
        <v>0</v>
      </c>
      <c r="BM178" s="252" t="str">
        <f>+IF(BK178=0,"NO OFERTADO",IF(BL178="NO CUMPLE", NO HABILITA,IF(BK178&lt;=($E178*(1+$D$4)),"HABILITA","NO HABILITA")))</f>
        <v>NO OFERTADO</v>
      </c>
      <c r="BN178" s="129">
        <f>'PRECIOS UNITARIOS'!Y178</f>
        <v>0</v>
      </c>
      <c r="BO178" s="251">
        <f>'EV TECNICA'!AW178</f>
        <v>0</v>
      </c>
      <c r="BP178" s="252" t="str">
        <f>+IF(BN178=0,"NO OFERTADO",IF(BO178="NO CUMPLE", NO HABILITA,IF(BN178&lt;=($E178*(1+$D$4)),"HABILITA","NO HABILITA")))</f>
        <v>NO OFERTADO</v>
      </c>
      <c r="BQ178" s="129">
        <f>'PRECIOS UNITARIOS'!Z178</f>
        <v>0</v>
      </c>
      <c r="BR178" s="251">
        <f>'EV TECNICA'!AY178</f>
        <v>0</v>
      </c>
      <c r="BS178" s="252" t="str">
        <f>+IF(BQ178=0,"NO OFERTADO",IF(BR178="NO CUMPLE", NO HABILITA,IF(BQ178&lt;=($E178*(1+$D$4)),"HABILITA","NO HABILITA")))</f>
        <v>NO OFERTADO</v>
      </c>
      <c r="BT178" s="129">
        <f>'PRECIOS UNITARIOS'!AA178</f>
        <v>0</v>
      </c>
      <c r="BU178" s="251">
        <f>'EV TECNICA'!BA178</f>
        <v>0</v>
      </c>
      <c r="BV178" s="252" t="str">
        <f>+IF(BT178=0,"NO OFERTADO",IF(BU178="NO CUMPLE", NO HABILITA,IF(BT178&lt;=($E178*(1+$D$4)),"HABILITA","NO HABILITA")))</f>
        <v>NO OFERTADO</v>
      </c>
      <c r="BW178" s="129">
        <f>'PRECIOS UNITARIOS'!AB178</f>
        <v>0</v>
      </c>
      <c r="BX178" s="251">
        <f>'EV TECNICA'!BC178</f>
        <v>0</v>
      </c>
      <c r="BY178" s="252" t="str">
        <f>+IF(BW178=0,"NO OFERTADO",IF(BX178="NO CUMPLE", NO HABILITA,IF(BW178&lt;=($E178*(1+$D$4)),"HABILITA","NO HABILITA")))</f>
        <v>NO OFERTADO</v>
      </c>
      <c r="BZ178" s="129">
        <f>'PRECIOS UNITARIOS'!AC178</f>
        <v>0</v>
      </c>
      <c r="CA178" s="251">
        <f>'EV TECNICA'!BE178</f>
        <v>0</v>
      </c>
      <c r="CB178" s="252" t="str">
        <f>+IF(BZ178=0,"NO OFERTADO",IF(CA178="NO CUMPLE", NO HABILITA,IF(BZ178&lt;=($E178*(1+$D$4)),"HABILITA","NO HABILITA")))</f>
        <v>NO OFERTADO</v>
      </c>
      <c r="CC178" s="129">
        <f>'PRECIOS UNITARIOS'!AD178</f>
        <v>0</v>
      </c>
      <c r="CD178" s="251">
        <f>'EV TECNICA'!BG178</f>
        <v>0</v>
      </c>
      <c r="CE178" s="252" t="str">
        <f>+IF(CC178=0,"NO OFERTADO",IF(CD178="NO CUMPLE", NO HABILITA,IF(CC178&lt;=($E178*(1+$D$4)),"HABILITA","NO HABILITA")))</f>
        <v>NO OFERTADO</v>
      </c>
      <c r="CF178" s="129">
        <f>'PRECIOS UNITARIOS'!AE178</f>
        <v>0</v>
      </c>
      <c r="CG178" s="251">
        <f>'EV TECNICA'!BI178</f>
        <v>0</v>
      </c>
      <c r="CH178" s="252" t="str">
        <f>+IF(CF178=0,"NO OFERTADO",IF(CG178="NO CUMPLE", NO HABILITA,IF(CF178&lt;=($E178*(1+$D$4)),"HABILITA","NO HABILITA")))</f>
        <v>NO OFERTADO</v>
      </c>
    </row>
    <row r="179" spans="1:86" s="40" customFormat="1" ht="25.5" x14ac:dyDescent="0.2">
      <c r="A179" s="103">
        <v>170</v>
      </c>
      <c r="B179" s="202" t="s">
        <v>292</v>
      </c>
      <c r="C179" s="121" t="s">
        <v>291</v>
      </c>
      <c r="D179" s="146">
        <v>1</v>
      </c>
      <c r="E179" s="25">
        <v>2136.6925999999999</v>
      </c>
      <c r="F179" s="129">
        <f>'PRECIOS UNITARIOS'!E179</f>
        <v>0</v>
      </c>
      <c r="G179" s="251">
        <f>'EV TECNICA'!I179</f>
        <v>0</v>
      </c>
      <c r="H179" s="252" t="str">
        <f>+IF(F179=0,"NO OFERTADO",IF(G179="NO CUMPLE", NO HABILITA,IF(F179&lt;=($E179*(1+$D$4)),"HABILITA","NO HABILITA")))</f>
        <v>NO OFERTADO</v>
      </c>
      <c r="I179" s="129">
        <f>'PRECIOS UNITARIOS'!F179</f>
        <v>0</v>
      </c>
      <c r="J179" s="251">
        <f>'EV TECNICA'!K179</f>
        <v>0</v>
      </c>
      <c r="K179" s="252" t="str">
        <f>+IF(I179=0,"NO OFERTADO",IF(J179="NO CUMPLE", NO HABILITA,IF(I179&lt;=($E179*(1+$D$4)),"HABILITA","NO HABILITA")))</f>
        <v>NO OFERTADO</v>
      </c>
      <c r="L179" s="129">
        <f>'PRECIOS UNITARIOS'!G179</f>
        <v>0</v>
      </c>
      <c r="M179" s="251">
        <f>'EV TECNICA'!M179</f>
        <v>0</v>
      </c>
      <c r="N179" s="252" t="str">
        <f>+IF(L179=0,"NO OFERTADO",IF(M179="NO CUMPLE", NO HABILITA,IF(L179&lt;=($E179*(1+$D$4)),"HABILITA","NO HABILITA")))</f>
        <v>NO OFERTADO</v>
      </c>
      <c r="O179" s="129">
        <f>'PRECIOS UNITARIOS'!H179</f>
        <v>0</v>
      </c>
      <c r="P179" s="251">
        <f>'EV TECNICA'!O179</f>
        <v>0</v>
      </c>
      <c r="Q179" s="252" t="str">
        <f>+IF(O179=0,"NO OFERTADO",IF(P179="NO CUMPLE", NO HABILITA,IF(O179&lt;=($E179*(1+$D$4)),"HABILITA","NO HABILITA")))</f>
        <v>NO OFERTADO</v>
      </c>
      <c r="R179" s="129">
        <f>'PRECIOS UNITARIOS'!I179</f>
        <v>0</v>
      </c>
      <c r="S179" s="251">
        <f>'EV TECNICA'!Q179</f>
        <v>0</v>
      </c>
      <c r="T179" s="252" t="str">
        <f>+IF(R179=0,"NO OFERTADO",IF(S179="NO CUMPLE", NO HABILITA,IF(R179&lt;=($E179*(1+$D$4)),"HABILITA","NO HABILITA")))</f>
        <v>NO OFERTADO</v>
      </c>
      <c r="U179" s="129">
        <f>'PRECIOS UNITARIOS'!J179</f>
        <v>0</v>
      </c>
      <c r="V179" s="251">
        <f>'EV TECNICA'!S179</f>
        <v>0</v>
      </c>
      <c r="W179" s="252" t="str">
        <f>+IF(U179=0,"NO OFERTADO",IF(V179="NO CUMPLE", NO HABILITA,IF(U179&lt;=($E179*(1+$D$4)),"HABILITA","NO HABILITA")))</f>
        <v>NO OFERTADO</v>
      </c>
      <c r="X179" s="129">
        <f>'PRECIOS UNITARIOS'!K179</f>
        <v>0</v>
      </c>
      <c r="Y179" s="251">
        <f>'EV TECNICA'!U179</f>
        <v>0</v>
      </c>
      <c r="Z179" s="252" t="str">
        <f>+IF(X179=0,"NO OFERTADO",IF(Y179="NO CUMPLE", NO HABILITA,IF(X179&lt;=($E179*(1+$D$4)),"HABILITA","NO HABILITA")))</f>
        <v>NO OFERTADO</v>
      </c>
      <c r="AA179" s="129">
        <f>'PRECIOS UNITARIOS'!L179</f>
        <v>0</v>
      </c>
      <c r="AB179" s="251">
        <f>'EV TECNICA'!W179</f>
        <v>0</v>
      </c>
      <c r="AC179" s="252" t="str">
        <f>+IF(AA179=0,"NO OFERTADO",IF(AB179="NO CUMPLE", NO HABILITA,IF(AA179&lt;=($E179*(1+$D$4)),"HABILITA","NO HABILITA")))</f>
        <v>NO OFERTADO</v>
      </c>
      <c r="AD179" s="129">
        <f>'PRECIOS UNITARIOS'!M179</f>
        <v>0</v>
      </c>
      <c r="AE179" s="251">
        <f>'EV TECNICA'!Y179</f>
        <v>0</v>
      </c>
      <c r="AF179" s="252" t="str">
        <f>+IF(AD179=0,"NO OFERTADO",IF(AE179="NO CUMPLE", NO HABILITA,IF(AD179&lt;=($E179*(1+$D$4)),"HABILITA","NO HABILITA")))</f>
        <v>NO OFERTADO</v>
      </c>
      <c r="AG179" s="129">
        <f>'PRECIOS UNITARIOS'!N179</f>
        <v>0</v>
      </c>
      <c r="AH179" s="251">
        <f>'EV TECNICA'!AA179</f>
        <v>0</v>
      </c>
      <c r="AI179" s="252" t="str">
        <f>+IF(AG179=0,"NO OFERTADO",IF(AH179="NO CUMPLE", NO HABILITA,IF(AG179&lt;=($E179*(1+$D$4)),"HABILITA","NO HABILITA")))</f>
        <v>NO OFERTADO</v>
      </c>
      <c r="AJ179" s="129">
        <f>'PRECIOS UNITARIOS'!O179</f>
        <v>0</v>
      </c>
      <c r="AK179" s="251">
        <f>'EV TECNICA'!AC179</f>
        <v>0</v>
      </c>
      <c r="AL179" s="252" t="str">
        <f>+IF(AJ179=0,"NO OFERTADO",IF(AK179="NO CUMPLE", NO HABILITA,IF(AJ179&lt;=($E179*(1+$D$4)),"HABILITA","NO HABILITA")))</f>
        <v>NO OFERTADO</v>
      </c>
      <c r="AM179" s="129">
        <f>'PRECIOS UNITARIOS'!P179</f>
        <v>0</v>
      </c>
      <c r="AN179" s="251">
        <f>'EV TECNICA'!AE179</f>
        <v>0</v>
      </c>
      <c r="AO179" s="252" t="str">
        <f>+IF(AM179=0,"NO OFERTADO",IF(AN179="NO CUMPLE", NO HABILITA,IF(AM179&lt;=($E179*(1+$D$4)),"HABILITA","NO HABILITA")))</f>
        <v>NO OFERTADO</v>
      </c>
      <c r="AP179" s="129">
        <f>'PRECIOS UNITARIOS'!Q179</f>
        <v>0</v>
      </c>
      <c r="AQ179" s="251">
        <f>'EV TECNICA'!AG179</f>
        <v>0</v>
      </c>
      <c r="AR179" s="252" t="str">
        <f>+IF(AP179=0,"NO OFERTADO",IF(AQ179="NO CUMPLE", NO HABILITA,IF(AP179&lt;=($E179*(1+$D$4)),"HABILITA","NO HABILITA")))</f>
        <v>NO OFERTADO</v>
      </c>
      <c r="AS179" s="129">
        <f>'PRECIOS UNITARIOS'!R179</f>
        <v>0</v>
      </c>
      <c r="AT179" s="251">
        <f>'EV TECNICA'!AI179</f>
        <v>0</v>
      </c>
      <c r="AU179" s="252" t="str">
        <f>+IF(AS179=0,"NO OFERTADO",IF(AT179="NO CUMPLE", NO HABILITA,IF(AS179&lt;=($E179*(1+$D$4)),"HABILITA","NO HABILITA")))</f>
        <v>NO OFERTADO</v>
      </c>
      <c r="AV179" s="129">
        <f>'PRECIOS UNITARIOS'!S179</f>
        <v>0</v>
      </c>
      <c r="AW179" s="251">
        <f>'EV TECNICA'!AK179</f>
        <v>0</v>
      </c>
      <c r="AX179" s="252" t="str">
        <f>+IF(AV179=0,"NO OFERTADO",IF(AW179="NO CUMPLE", NO HABILITA,IF(AV179&lt;=($E179*(1+$D$4)),"HABILITA","NO HABILITA")))</f>
        <v>NO OFERTADO</v>
      </c>
      <c r="AY179" s="129">
        <f>'PRECIOS UNITARIOS'!T179</f>
        <v>0</v>
      </c>
      <c r="AZ179" s="251">
        <f>'EV TECNICA'!AM179</f>
        <v>0</v>
      </c>
      <c r="BA179" s="252" t="str">
        <f>+IF(AY179=0,"NO OFERTADO",IF(AZ179="NO CUMPLE", NO HABILITA,IF(AY179&lt;=($E179*(1+$D$4)),"HABILITA","NO HABILITA")))</f>
        <v>NO OFERTADO</v>
      </c>
      <c r="BB179" s="129">
        <f>'PRECIOS UNITARIOS'!U179</f>
        <v>0</v>
      </c>
      <c r="BC179" s="251">
        <f>'EV TECNICA'!AO179</f>
        <v>0</v>
      </c>
      <c r="BD179" s="252" t="str">
        <f>+IF(BB179=0,"NO OFERTADO",IF(BC179="NO CUMPLE", NO HABILITA,IF(BB179&lt;=($E179*(1+$D$4)),"HABILITA","NO HABILITA")))</f>
        <v>NO OFERTADO</v>
      </c>
      <c r="BE179" s="129">
        <f>'PRECIOS UNITARIOS'!V179</f>
        <v>0</v>
      </c>
      <c r="BF179" s="251">
        <f>'EV TECNICA'!AQ179</f>
        <v>0</v>
      </c>
      <c r="BG179" s="252" t="str">
        <f>+IF(BE179=0,"NO OFERTADO",IF(BF179="NO CUMPLE", NO HABILITA,IF(BE179&lt;=($E179*(1+$D$4)),"HABILITA","NO HABILITA")))</f>
        <v>NO OFERTADO</v>
      </c>
      <c r="BH179" s="129">
        <f>'PRECIOS UNITARIOS'!W179</f>
        <v>0</v>
      </c>
      <c r="BI179" s="251">
        <f>'EV TECNICA'!AS179</f>
        <v>0</v>
      </c>
      <c r="BJ179" s="252" t="str">
        <f>+IF(BH179=0,"NO OFERTADO",IF(BI179="NO CUMPLE", NO HABILITA,IF(BH179&lt;=($E179*(1+$D$4)),"HABILITA","NO HABILITA")))</f>
        <v>NO OFERTADO</v>
      </c>
      <c r="BK179" s="129">
        <f>'PRECIOS UNITARIOS'!X179</f>
        <v>0</v>
      </c>
      <c r="BL179" s="251">
        <f>'EV TECNICA'!AU179</f>
        <v>0</v>
      </c>
      <c r="BM179" s="252" t="str">
        <f>+IF(BK179=0,"NO OFERTADO",IF(BL179="NO CUMPLE", NO HABILITA,IF(BK179&lt;=($E179*(1+$D$4)),"HABILITA","NO HABILITA")))</f>
        <v>NO OFERTADO</v>
      </c>
      <c r="BN179" s="129">
        <f>'PRECIOS UNITARIOS'!Y179</f>
        <v>0</v>
      </c>
      <c r="BO179" s="251">
        <f>'EV TECNICA'!AW179</f>
        <v>0</v>
      </c>
      <c r="BP179" s="252" t="str">
        <f>+IF(BN179=0,"NO OFERTADO",IF(BO179="NO CUMPLE", NO HABILITA,IF(BN179&lt;=($E179*(1+$D$4)),"HABILITA","NO HABILITA")))</f>
        <v>NO OFERTADO</v>
      </c>
      <c r="BQ179" s="129">
        <f>'PRECIOS UNITARIOS'!Z179</f>
        <v>0</v>
      </c>
      <c r="BR179" s="251">
        <f>'EV TECNICA'!AY179</f>
        <v>0</v>
      </c>
      <c r="BS179" s="252" t="str">
        <f>+IF(BQ179=0,"NO OFERTADO",IF(BR179="NO CUMPLE", NO HABILITA,IF(BQ179&lt;=($E179*(1+$D$4)),"HABILITA","NO HABILITA")))</f>
        <v>NO OFERTADO</v>
      </c>
      <c r="BT179" s="129">
        <f>'PRECIOS UNITARIOS'!AA179</f>
        <v>0</v>
      </c>
      <c r="BU179" s="251">
        <f>'EV TECNICA'!BA179</f>
        <v>0</v>
      </c>
      <c r="BV179" s="252" t="str">
        <f>+IF(BT179=0,"NO OFERTADO",IF(BU179="NO CUMPLE", NO HABILITA,IF(BT179&lt;=($E179*(1+$D$4)),"HABILITA","NO HABILITA")))</f>
        <v>NO OFERTADO</v>
      </c>
      <c r="BW179" s="129">
        <f>'PRECIOS UNITARIOS'!AB179</f>
        <v>0</v>
      </c>
      <c r="BX179" s="251">
        <f>'EV TECNICA'!BC179</f>
        <v>0</v>
      </c>
      <c r="BY179" s="252" t="str">
        <f>+IF(BW179=0,"NO OFERTADO",IF(BX179="NO CUMPLE", NO HABILITA,IF(BW179&lt;=($E179*(1+$D$4)),"HABILITA","NO HABILITA")))</f>
        <v>NO OFERTADO</v>
      </c>
      <c r="BZ179" s="129">
        <f>'PRECIOS UNITARIOS'!AC179</f>
        <v>0</v>
      </c>
      <c r="CA179" s="251">
        <f>'EV TECNICA'!BE179</f>
        <v>0</v>
      </c>
      <c r="CB179" s="252" t="str">
        <f>+IF(BZ179=0,"NO OFERTADO",IF(CA179="NO CUMPLE", NO HABILITA,IF(BZ179&lt;=($E179*(1+$D$4)),"HABILITA","NO HABILITA")))</f>
        <v>NO OFERTADO</v>
      </c>
      <c r="CC179" s="129">
        <f>'PRECIOS UNITARIOS'!AD179</f>
        <v>0</v>
      </c>
      <c r="CD179" s="251">
        <f>'EV TECNICA'!BG179</f>
        <v>0</v>
      </c>
      <c r="CE179" s="252" t="str">
        <f>+IF(CC179=0,"NO OFERTADO",IF(CD179="NO CUMPLE", NO HABILITA,IF(CC179&lt;=($E179*(1+$D$4)),"HABILITA","NO HABILITA")))</f>
        <v>NO OFERTADO</v>
      </c>
      <c r="CF179" s="129">
        <f>'PRECIOS UNITARIOS'!AE179</f>
        <v>0</v>
      </c>
      <c r="CG179" s="251">
        <f>'EV TECNICA'!BI179</f>
        <v>0</v>
      </c>
      <c r="CH179" s="252" t="str">
        <f>+IF(CF179=0,"NO OFERTADO",IF(CG179="NO CUMPLE", NO HABILITA,IF(CF179&lt;=($E179*(1+$D$4)),"HABILITA","NO HABILITA")))</f>
        <v>NO OFERTADO</v>
      </c>
    </row>
    <row r="180" spans="1:86" s="40" customFormat="1" ht="38.25" x14ac:dyDescent="0.2">
      <c r="A180" s="103">
        <v>171</v>
      </c>
      <c r="B180" s="202" t="s">
        <v>293</v>
      </c>
      <c r="C180" s="121" t="s">
        <v>294</v>
      </c>
      <c r="D180" s="146">
        <v>1</v>
      </c>
      <c r="E180" s="25">
        <v>470000</v>
      </c>
      <c r="F180" s="129">
        <f>'PRECIOS UNITARIOS'!E180</f>
        <v>0</v>
      </c>
      <c r="G180" s="251">
        <f>'EV TECNICA'!I180</f>
        <v>0</v>
      </c>
      <c r="H180" s="252" t="str">
        <f>+IF(F180=0,"NO OFERTADO",IF(G180="NO CUMPLE", NO HABILITA,IF(F180&lt;=($E180*(1+$D$4)),"HABILITA","NO HABILITA")))</f>
        <v>NO OFERTADO</v>
      </c>
      <c r="I180" s="129">
        <f>'PRECIOS UNITARIOS'!F180</f>
        <v>0</v>
      </c>
      <c r="J180" s="251">
        <f>'EV TECNICA'!K180</f>
        <v>0</v>
      </c>
      <c r="K180" s="252" t="str">
        <f>+IF(I180=0,"NO OFERTADO",IF(J180="NO CUMPLE", NO HABILITA,IF(I180&lt;=($E180*(1+$D$4)),"HABILITA","NO HABILITA")))</f>
        <v>NO OFERTADO</v>
      </c>
      <c r="L180" s="129">
        <f>'PRECIOS UNITARIOS'!G180</f>
        <v>0</v>
      </c>
      <c r="M180" s="251">
        <f>'EV TECNICA'!M180</f>
        <v>0</v>
      </c>
      <c r="N180" s="252" t="str">
        <f>+IF(L180=0,"NO OFERTADO",IF(M180="NO CUMPLE", NO HABILITA,IF(L180&lt;=($E180*(1+$D$4)),"HABILITA","NO HABILITA")))</f>
        <v>NO OFERTADO</v>
      </c>
      <c r="O180" s="129">
        <f>'PRECIOS UNITARIOS'!H180</f>
        <v>0</v>
      </c>
      <c r="P180" s="251">
        <f>'EV TECNICA'!O180</f>
        <v>0</v>
      </c>
      <c r="Q180" s="252" t="str">
        <f>+IF(O180=0,"NO OFERTADO",IF(P180="NO CUMPLE", NO HABILITA,IF(O180&lt;=($E180*(1+$D$4)),"HABILITA","NO HABILITA")))</f>
        <v>NO OFERTADO</v>
      </c>
      <c r="R180" s="129">
        <f>'PRECIOS UNITARIOS'!I180</f>
        <v>0</v>
      </c>
      <c r="S180" s="251">
        <f>'EV TECNICA'!Q180</f>
        <v>0</v>
      </c>
      <c r="T180" s="252" t="str">
        <f>+IF(R180=0,"NO OFERTADO",IF(S180="NO CUMPLE", NO HABILITA,IF(R180&lt;=($E180*(1+$D$4)),"HABILITA","NO HABILITA")))</f>
        <v>NO OFERTADO</v>
      </c>
      <c r="U180" s="129">
        <f>'PRECIOS UNITARIOS'!J180</f>
        <v>0</v>
      </c>
      <c r="V180" s="251">
        <f>'EV TECNICA'!S180</f>
        <v>0</v>
      </c>
      <c r="W180" s="252" t="str">
        <f>+IF(U180=0,"NO OFERTADO",IF(V180="NO CUMPLE", NO HABILITA,IF(U180&lt;=($E180*(1+$D$4)),"HABILITA","NO HABILITA")))</f>
        <v>NO OFERTADO</v>
      </c>
      <c r="X180" s="129">
        <f>'PRECIOS UNITARIOS'!K180</f>
        <v>0</v>
      </c>
      <c r="Y180" s="251">
        <f>'EV TECNICA'!U180</f>
        <v>0</v>
      </c>
      <c r="Z180" s="252" t="str">
        <f>+IF(X180=0,"NO OFERTADO",IF(Y180="NO CUMPLE", NO HABILITA,IF(X180&lt;=($E180*(1+$D$4)),"HABILITA","NO HABILITA")))</f>
        <v>NO OFERTADO</v>
      </c>
      <c r="AA180" s="129">
        <f>'PRECIOS UNITARIOS'!L180</f>
        <v>0</v>
      </c>
      <c r="AB180" s="251">
        <f>'EV TECNICA'!W180</f>
        <v>0</v>
      </c>
      <c r="AC180" s="252" t="str">
        <f>+IF(AA180=0,"NO OFERTADO",IF(AB180="NO CUMPLE", NO HABILITA,IF(AA180&lt;=($E180*(1+$D$4)),"HABILITA","NO HABILITA")))</f>
        <v>NO OFERTADO</v>
      </c>
      <c r="AD180" s="129">
        <f>'PRECIOS UNITARIOS'!M180</f>
        <v>0</v>
      </c>
      <c r="AE180" s="251">
        <f>'EV TECNICA'!Y180</f>
        <v>0</v>
      </c>
      <c r="AF180" s="252" t="str">
        <f>+IF(AD180=0,"NO OFERTADO",IF(AE180="NO CUMPLE", NO HABILITA,IF(AD180&lt;=($E180*(1+$D$4)),"HABILITA","NO HABILITA")))</f>
        <v>NO OFERTADO</v>
      </c>
      <c r="AG180" s="129">
        <f>'PRECIOS UNITARIOS'!N180</f>
        <v>0</v>
      </c>
      <c r="AH180" s="251">
        <f>'EV TECNICA'!AA180</f>
        <v>0</v>
      </c>
      <c r="AI180" s="252" t="str">
        <f>+IF(AG180=0,"NO OFERTADO",IF(AH180="NO CUMPLE", NO HABILITA,IF(AG180&lt;=($E180*(1+$D$4)),"HABILITA","NO HABILITA")))</f>
        <v>NO OFERTADO</v>
      </c>
      <c r="AJ180" s="129">
        <f>'PRECIOS UNITARIOS'!O180</f>
        <v>0</v>
      </c>
      <c r="AK180" s="251">
        <f>'EV TECNICA'!AC180</f>
        <v>0</v>
      </c>
      <c r="AL180" s="252" t="str">
        <f>+IF(AJ180=0,"NO OFERTADO",IF(AK180="NO CUMPLE", NO HABILITA,IF(AJ180&lt;=($E180*(1+$D$4)),"HABILITA","NO HABILITA")))</f>
        <v>NO OFERTADO</v>
      </c>
      <c r="AM180" s="129">
        <f>'PRECIOS UNITARIOS'!P180</f>
        <v>0</v>
      </c>
      <c r="AN180" s="251">
        <f>'EV TECNICA'!AE180</f>
        <v>0</v>
      </c>
      <c r="AO180" s="252" t="str">
        <f>+IF(AM180=0,"NO OFERTADO",IF(AN180="NO CUMPLE", NO HABILITA,IF(AM180&lt;=($E180*(1+$D$4)),"HABILITA","NO HABILITA")))</f>
        <v>NO OFERTADO</v>
      </c>
      <c r="AP180" s="129">
        <f>'PRECIOS UNITARIOS'!Q180</f>
        <v>0</v>
      </c>
      <c r="AQ180" s="251">
        <f>'EV TECNICA'!AG180</f>
        <v>0</v>
      </c>
      <c r="AR180" s="252" t="str">
        <f>+IF(AP180=0,"NO OFERTADO",IF(AQ180="NO CUMPLE", NO HABILITA,IF(AP180&lt;=($E180*(1+$D$4)),"HABILITA","NO HABILITA")))</f>
        <v>NO OFERTADO</v>
      </c>
      <c r="AS180" s="129">
        <f>'PRECIOS UNITARIOS'!R180</f>
        <v>0</v>
      </c>
      <c r="AT180" s="251">
        <f>'EV TECNICA'!AI180</f>
        <v>0</v>
      </c>
      <c r="AU180" s="252" t="str">
        <f>+IF(AS180=0,"NO OFERTADO",IF(AT180="NO CUMPLE", NO HABILITA,IF(AS180&lt;=($E180*(1+$D$4)),"HABILITA","NO HABILITA")))</f>
        <v>NO OFERTADO</v>
      </c>
      <c r="AV180" s="129">
        <f>'PRECIOS UNITARIOS'!S180</f>
        <v>0</v>
      </c>
      <c r="AW180" s="251">
        <f>'EV TECNICA'!AK180</f>
        <v>0</v>
      </c>
      <c r="AX180" s="252" t="str">
        <f>+IF(AV180=0,"NO OFERTADO",IF(AW180="NO CUMPLE", NO HABILITA,IF(AV180&lt;=($E180*(1+$D$4)),"HABILITA","NO HABILITA")))</f>
        <v>NO OFERTADO</v>
      </c>
      <c r="AY180" s="129">
        <f>'PRECIOS UNITARIOS'!T180</f>
        <v>0</v>
      </c>
      <c r="AZ180" s="251">
        <f>'EV TECNICA'!AM180</f>
        <v>0</v>
      </c>
      <c r="BA180" s="252" t="str">
        <f>+IF(AY180=0,"NO OFERTADO",IF(AZ180="NO CUMPLE", NO HABILITA,IF(AY180&lt;=($E180*(1+$D$4)),"HABILITA","NO HABILITA")))</f>
        <v>NO OFERTADO</v>
      </c>
      <c r="BB180" s="129">
        <f>'PRECIOS UNITARIOS'!U180</f>
        <v>0</v>
      </c>
      <c r="BC180" s="251">
        <f>'EV TECNICA'!AO180</f>
        <v>0</v>
      </c>
      <c r="BD180" s="252" t="str">
        <f>+IF(BB180=0,"NO OFERTADO",IF(BC180="NO CUMPLE", NO HABILITA,IF(BB180&lt;=($E180*(1+$D$4)),"HABILITA","NO HABILITA")))</f>
        <v>NO OFERTADO</v>
      </c>
      <c r="BE180" s="129">
        <f>'PRECIOS UNITARIOS'!V180</f>
        <v>0</v>
      </c>
      <c r="BF180" s="251">
        <f>'EV TECNICA'!AQ180</f>
        <v>0</v>
      </c>
      <c r="BG180" s="252" t="str">
        <f>+IF(BE180=0,"NO OFERTADO",IF(BF180="NO CUMPLE", NO HABILITA,IF(BE180&lt;=($E180*(1+$D$4)),"HABILITA","NO HABILITA")))</f>
        <v>NO OFERTADO</v>
      </c>
      <c r="BH180" s="129">
        <f>'PRECIOS UNITARIOS'!W180</f>
        <v>0</v>
      </c>
      <c r="BI180" s="251">
        <f>'EV TECNICA'!AS180</f>
        <v>0</v>
      </c>
      <c r="BJ180" s="252" t="str">
        <f>+IF(BH180=0,"NO OFERTADO",IF(BI180="NO CUMPLE", NO HABILITA,IF(BH180&lt;=($E180*(1+$D$4)),"HABILITA","NO HABILITA")))</f>
        <v>NO OFERTADO</v>
      </c>
      <c r="BK180" s="129">
        <f>'PRECIOS UNITARIOS'!X180</f>
        <v>0</v>
      </c>
      <c r="BL180" s="251">
        <f>'EV TECNICA'!AU180</f>
        <v>0</v>
      </c>
      <c r="BM180" s="252" t="str">
        <f>+IF(BK180=0,"NO OFERTADO",IF(BL180="NO CUMPLE", NO HABILITA,IF(BK180&lt;=($E180*(1+$D$4)),"HABILITA","NO HABILITA")))</f>
        <v>NO OFERTADO</v>
      </c>
      <c r="BN180" s="129">
        <f>'PRECIOS UNITARIOS'!Y180</f>
        <v>0</v>
      </c>
      <c r="BO180" s="251">
        <f>'EV TECNICA'!AW180</f>
        <v>0</v>
      </c>
      <c r="BP180" s="252" t="str">
        <f>+IF(BN180=0,"NO OFERTADO",IF(BO180="NO CUMPLE", NO HABILITA,IF(BN180&lt;=($E180*(1+$D$4)),"HABILITA","NO HABILITA")))</f>
        <v>NO OFERTADO</v>
      </c>
      <c r="BQ180" s="129">
        <f>'PRECIOS UNITARIOS'!Z180</f>
        <v>0</v>
      </c>
      <c r="BR180" s="251">
        <f>'EV TECNICA'!AY180</f>
        <v>0</v>
      </c>
      <c r="BS180" s="252" t="str">
        <f>+IF(BQ180=0,"NO OFERTADO",IF(BR180="NO CUMPLE", NO HABILITA,IF(BQ180&lt;=($E180*(1+$D$4)),"HABILITA","NO HABILITA")))</f>
        <v>NO OFERTADO</v>
      </c>
      <c r="BT180" s="129">
        <f>'PRECIOS UNITARIOS'!AA180</f>
        <v>0</v>
      </c>
      <c r="BU180" s="251">
        <f>'EV TECNICA'!BA180</f>
        <v>0</v>
      </c>
      <c r="BV180" s="252" t="str">
        <f>+IF(BT180=0,"NO OFERTADO",IF(BU180="NO CUMPLE", NO HABILITA,IF(BT180&lt;=($E180*(1+$D$4)),"HABILITA","NO HABILITA")))</f>
        <v>NO OFERTADO</v>
      </c>
      <c r="BW180" s="129">
        <f>'PRECIOS UNITARIOS'!AB180</f>
        <v>0</v>
      </c>
      <c r="BX180" s="251">
        <f>'EV TECNICA'!BC180</f>
        <v>0</v>
      </c>
      <c r="BY180" s="252" t="str">
        <f>+IF(BW180=0,"NO OFERTADO",IF(BX180="NO CUMPLE", NO HABILITA,IF(BW180&lt;=($E180*(1+$D$4)),"HABILITA","NO HABILITA")))</f>
        <v>NO OFERTADO</v>
      </c>
      <c r="BZ180" s="129">
        <f>'PRECIOS UNITARIOS'!AC180</f>
        <v>0</v>
      </c>
      <c r="CA180" s="251">
        <f>'EV TECNICA'!BE180</f>
        <v>0</v>
      </c>
      <c r="CB180" s="252" t="str">
        <f>+IF(BZ180=0,"NO OFERTADO",IF(CA180="NO CUMPLE", NO HABILITA,IF(BZ180&lt;=($E180*(1+$D$4)),"HABILITA","NO HABILITA")))</f>
        <v>NO OFERTADO</v>
      </c>
      <c r="CC180" s="129">
        <f>'PRECIOS UNITARIOS'!AD180</f>
        <v>280000</v>
      </c>
      <c r="CD180" s="251" t="str">
        <f>'EV TECNICA'!BG180</f>
        <v>CUMPLE</v>
      </c>
      <c r="CE180" s="252" t="str">
        <f>+IF(CC180=0,"NO OFERTADO",IF(CD180="NO CUMPLE", NO HABILITA,IF(CC180&lt;=($E180*(1+$D$4)),"HABILITA","NO HABILITA")))</f>
        <v>HABILITA</v>
      </c>
      <c r="CF180" s="129">
        <f>'PRECIOS UNITARIOS'!AE180</f>
        <v>470000</v>
      </c>
      <c r="CG180" s="251" t="str">
        <f>'EV TECNICA'!BI180</f>
        <v xml:space="preserve">CUMPLE </v>
      </c>
      <c r="CH180" s="252" t="str">
        <f>+IF(CF180=0,"NO OFERTADO",IF(CG180="NO CUMPLE", NO HABILITA,IF(CF180&lt;=($E180*(1+$D$4)),"HABILITA","NO HABILITA")))</f>
        <v>HABILITA</v>
      </c>
    </row>
    <row r="181" spans="1:86" s="40" customFormat="1" ht="38.25" x14ac:dyDescent="0.2">
      <c r="A181" s="103">
        <v>172</v>
      </c>
      <c r="B181" s="202" t="s">
        <v>295</v>
      </c>
      <c r="C181" s="121" t="s">
        <v>294</v>
      </c>
      <c r="D181" s="146">
        <v>1</v>
      </c>
      <c r="E181" s="25">
        <v>470000</v>
      </c>
      <c r="F181" s="129">
        <f>'PRECIOS UNITARIOS'!E181</f>
        <v>0</v>
      </c>
      <c r="G181" s="251">
        <f>'EV TECNICA'!I181</f>
        <v>0</v>
      </c>
      <c r="H181" s="252" t="str">
        <f>+IF(F181=0,"NO OFERTADO",IF(G181="NO CUMPLE", NO HABILITA,IF(F181&lt;=($E181*(1+$D$4)),"HABILITA","NO HABILITA")))</f>
        <v>NO OFERTADO</v>
      </c>
      <c r="I181" s="129">
        <f>'PRECIOS UNITARIOS'!F181</f>
        <v>0</v>
      </c>
      <c r="J181" s="251">
        <f>'EV TECNICA'!K181</f>
        <v>0</v>
      </c>
      <c r="K181" s="252" t="str">
        <f>+IF(I181=0,"NO OFERTADO",IF(J181="NO CUMPLE", NO HABILITA,IF(I181&lt;=($E181*(1+$D$4)),"HABILITA","NO HABILITA")))</f>
        <v>NO OFERTADO</v>
      </c>
      <c r="L181" s="129">
        <f>'PRECIOS UNITARIOS'!G181</f>
        <v>0</v>
      </c>
      <c r="M181" s="251">
        <f>'EV TECNICA'!M181</f>
        <v>0</v>
      </c>
      <c r="N181" s="252" t="str">
        <f>+IF(L181=0,"NO OFERTADO",IF(M181="NO CUMPLE", NO HABILITA,IF(L181&lt;=($E181*(1+$D$4)),"HABILITA","NO HABILITA")))</f>
        <v>NO OFERTADO</v>
      </c>
      <c r="O181" s="129">
        <f>'PRECIOS UNITARIOS'!H181</f>
        <v>0</v>
      </c>
      <c r="P181" s="251">
        <f>'EV TECNICA'!O181</f>
        <v>0</v>
      </c>
      <c r="Q181" s="252" t="str">
        <f>+IF(O181=0,"NO OFERTADO",IF(P181="NO CUMPLE", NO HABILITA,IF(O181&lt;=($E181*(1+$D$4)),"HABILITA","NO HABILITA")))</f>
        <v>NO OFERTADO</v>
      </c>
      <c r="R181" s="129">
        <f>'PRECIOS UNITARIOS'!I181</f>
        <v>0</v>
      </c>
      <c r="S181" s="251">
        <f>'EV TECNICA'!Q181</f>
        <v>0</v>
      </c>
      <c r="T181" s="252" t="str">
        <f>+IF(R181=0,"NO OFERTADO",IF(S181="NO CUMPLE", NO HABILITA,IF(R181&lt;=($E181*(1+$D$4)),"HABILITA","NO HABILITA")))</f>
        <v>NO OFERTADO</v>
      </c>
      <c r="U181" s="129">
        <f>'PRECIOS UNITARIOS'!J181</f>
        <v>0</v>
      </c>
      <c r="V181" s="251">
        <f>'EV TECNICA'!S181</f>
        <v>0</v>
      </c>
      <c r="W181" s="252" t="str">
        <f>+IF(U181=0,"NO OFERTADO",IF(V181="NO CUMPLE", NO HABILITA,IF(U181&lt;=($E181*(1+$D$4)),"HABILITA","NO HABILITA")))</f>
        <v>NO OFERTADO</v>
      </c>
      <c r="X181" s="129">
        <f>'PRECIOS UNITARIOS'!K181</f>
        <v>0</v>
      </c>
      <c r="Y181" s="251">
        <f>'EV TECNICA'!U181</f>
        <v>0</v>
      </c>
      <c r="Z181" s="252" t="str">
        <f>+IF(X181=0,"NO OFERTADO",IF(Y181="NO CUMPLE", NO HABILITA,IF(X181&lt;=($E181*(1+$D$4)),"HABILITA","NO HABILITA")))</f>
        <v>NO OFERTADO</v>
      </c>
      <c r="AA181" s="129">
        <f>'PRECIOS UNITARIOS'!L181</f>
        <v>0</v>
      </c>
      <c r="AB181" s="251">
        <f>'EV TECNICA'!W181</f>
        <v>0</v>
      </c>
      <c r="AC181" s="252" t="str">
        <f>+IF(AA181=0,"NO OFERTADO",IF(AB181="NO CUMPLE", NO HABILITA,IF(AA181&lt;=($E181*(1+$D$4)),"HABILITA","NO HABILITA")))</f>
        <v>NO OFERTADO</v>
      </c>
      <c r="AD181" s="129">
        <f>'PRECIOS UNITARIOS'!M181</f>
        <v>0</v>
      </c>
      <c r="AE181" s="251">
        <f>'EV TECNICA'!Y181</f>
        <v>0</v>
      </c>
      <c r="AF181" s="252" t="str">
        <f>+IF(AD181=0,"NO OFERTADO",IF(AE181="NO CUMPLE", NO HABILITA,IF(AD181&lt;=($E181*(1+$D$4)),"HABILITA","NO HABILITA")))</f>
        <v>NO OFERTADO</v>
      </c>
      <c r="AG181" s="129">
        <f>'PRECIOS UNITARIOS'!N181</f>
        <v>0</v>
      </c>
      <c r="AH181" s="251">
        <f>'EV TECNICA'!AA181</f>
        <v>0</v>
      </c>
      <c r="AI181" s="252" t="str">
        <f>+IF(AG181=0,"NO OFERTADO",IF(AH181="NO CUMPLE", NO HABILITA,IF(AG181&lt;=($E181*(1+$D$4)),"HABILITA","NO HABILITA")))</f>
        <v>NO OFERTADO</v>
      </c>
      <c r="AJ181" s="129">
        <f>'PRECIOS UNITARIOS'!O181</f>
        <v>0</v>
      </c>
      <c r="AK181" s="251">
        <f>'EV TECNICA'!AC181</f>
        <v>0</v>
      </c>
      <c r="AL181" s="252" t="str">
        <f>+IF(AJ181=0,"NO OFERTADO",IF(AK181="NO CUMPLE", NO HABILITA,IF(AJ181&lt;=($E181*(1+$D$4)),"HABILITA","NO HABILITA")))</f>
        <v>NO OFERTADO</v>
      </c>
      <c r="AM181" s="129">
        <f>'PRECIOS UNITARIOS'!P181</f>
        <v>0</v>
      </c>
      <c r="AN181" s="251">
        <f>'EV TECNICA'!AE181</f>
        <v>0</v>
      </c>
      <c r="AO181" s="252" t="str">
        <f>+IF(AM181=0,"NO OFERTADO",IF(AN181="NO CUMPLE", NO HABILITA,IF(AM181&lt;=($E181*(1+$D$4)),"HABILITA","NO HABILITA")))</f>
        <v>NO OFERTADO</v>
      </c>
      <c r="AP181" s="129">
        <f>'PRECIOS UNITARIOS'!Q181</f>
        <v>0</v>
      </c>
      <c r="AQ181" s="251">
        <f>'EV TECNICA'!AG181</f>
        <v>0</v>
      </c>
      <c r="AR181" s="252" t="str">
        <f>+IF(AP181=0,"NO OFERTADO",IF(AQ181="NO CUMPLE", NO HABILITA,IF(AP181&lt;=($E181*(1+$D$4)),"HABILITA","NO HABILITA")))</f>
        <v>NO OFERTADO</v>
      </c>
      <c r="AS181" s="129">
        <f>'PRECIOS UNITARIOS'!R181</f>
        <v>0</v>
      </c>
      <c r="AT181" s="251">
        <f>'EV TECNICA'!AI181</f>
        <v>0</v>
      </c>
      <c r="AU181" s="252" t="str">
        <f>+IF(AS181=0,"NO OFERTADO",IF(AT181="NO CUMPLE", NO HABILITA,IF(AS181&lt;=($E181*(1+$D$4)),"HABILITA","NO HABILITA")))</f>
        <v>NO OFERTADO</v>
      </c>
      <c r="AV181" s="129">
        <f>'PRECIOS UNITARIOS'!S181</f>
        <v>0</v>
      </c>
      <c r="AW181" s="251">
        <f>'EV TECNICA'!AK181</f>
        <v>0</v>
      </c>
      <c r="AX181" s="252" t="str">
        <f>+IF(AV181=0,"NO OFERTADO",IF(AW181="NO CUMPLE", NO HABILITA,IF(AV181&lt;=($E181*(1+$D$4)),"HABILITA","NO HABILITA")))</f>
        <v>NO OFERTADO</v>
      </c>
      <c r="AY181" s="129">
        <f>'PRECIOS UNITARIOS'!T181</f>
        <v>0</v>
      </c>
      <c r="AZ181" s="251">
        <f>'EV TECNICA'!AM181</f>
        <v>0</v>
      </c>
      <c r="BA181" s="252" t="str">
        <f>+IF(AY181=0,"NO OFERTADO",IF(AZ181="NO CUMPLE", NO HABILITA,IF(AY181&lt;=($E181*(1+$D$4)),"HABILITA","NO HABILITA")))</f>
        <v>NO OFERTADO</v>
      </c>
      <c r="BB181" s="129">
        <f>'PRECIOS UNITARIOS'!U181</f>
        <v>0</v>
      </c>
      <c r="BC181" s="251">
        <f>'EV TECNICA'!AO181</f>
        <v>0</v>
      </c>
      <c r="BD181" s="252" t="str">
        <f>+IF(BB181=0,"NO OFERTADO",IF(BC181="NO CUMPLE", NO HABILITA,IF(BB181&lt;=($E181*(1+$D$4)),"HABILITA","NO HABILITA")))</f>
        <v>NO OFERTADO</v>
      </c>
      <c r="BE181" s="129">
        <f>'PRECIOS UNITARIOS'!V181</f>
        <v>0</v>
      </c>
      <c r="BF181" s="251">
        <f>'EV TECNICA'!AQ181</f>
        <v>0</v>
      </c>
      <c r="BG181" s="252" t="str">
        <f>+IF(BE181=0,"NO OFERTADO",IF(BF181="NO CUMPLE", NO HABILITA,IF(BE181&lt;=($E181*(1+$D$4)),"HABILITA","NO HABILITA")))</f>
        <v>NO OFERTADO</v>
      </c>
      <c r="BH181" s="129">
        <f>'PRECIOS UNITARIOS'!W181</f>
        <v>0</v>
      </c>
      <c r="BI181" s="251">
        <f>'EV TECNICA'!AS181</f>
        <v>0</v>
      </c>
      <c r="BJ181" s="252" t="str">
        <f>+IF(BH181=0,"NO OFERTADO",IF(BI181="NO CUMPLE", NO HABILITA,IF(BH181&lt;=($E181*(1+$D$4)),"HABILITA","NO HABILITA")))</f>
        <v>NO OFERTADO</v>
      </c>
      <c r="BK181" s="129">
        <f>'PRECIOS UNITARIOS'!X181</f>
        <v>0</v>
      </c>
      <c r="BL181" s="251">
        <f>'EV TECNICA'!AU181</f>
        <v>0</v>
      </c>
      <c r="BM181" s="252" t="str">
        <f>+IF(BK181=0,"NO OFERTADO",IF(BL181="NO CUMPLE", NO HABILITA,IF(BK181&lt;=($E181*(1+$D$4)),"HABILITA","NO HABILITA")))</f>
        <v>NO OFERTADO</v>
      </c>
      <c r="BN181" s="129">
        <f>'PRECIOS UNITARIOS'!Y181</f>
        <v>0</v>
      </c>
      <c r="BO181" s="251">
        <f>'EV TECNICA'!AW181</f>
        <v>0</v>
      </c>
      <c r="BP181" s="252" t="str">
        <f>+IF(BN181=0,"NO OFERTADO",IF(BO181="NO CUMPLE", NO HABILITA,IF(BN181&lt;=($E181*(1+$D$4)),"HABILITA","NO HABILITA")))</f>
        <v>NO OFERTADO</v>
      </c>
      <c r="BQ181" s="129">
        <f>'PRECIOS UNITARIOS'!Z181</f>
        <v>0</v>
      </c>
      <c r="BR181" s="251">
        <f>'EV TECNICA'!AY181</f>
        <v>0</v>
      </c>
      <c r="BS181" s="252" t="str">
        <f>+IF(BQ181=0,"NO OFERTADO",IF(BR181="NO CUMPLE", NO HABILITA,IF(BQ181&lt;=($E181*(1+$D$4)),"HABILITA","NO HABILITA")))</f>
        <v>NO OFERTADO</v>
      </c>
      <c r="BT181" s="129">
        <f>'PRECIOS UNITARIOS'!AA181</f>
        <v>0</v>
      </c>
      <c r="BU181" s="251">
        <f>'EV TECNICA'!BA181</f>
        <v>0</v>
      </c>
      <c r="BV181" s="252" t="str">
        <f>+IF(BT181=0,"NO OFERTADO",IF(BU181="NO CUMPLE", NO HABILITA,IF(BT181&lt;=($E181*(1+$D$4)),"HABILITA","NO HABILITA")))</f>
        <v>NO OFERTADO</v>
      </c>
      <c r="BW181" s="129">
        <f>'PRECIOS UNITARIOS'!AB181</f>
        <v>0</v>
      </c>
      <c r="BX181" s="251">
        <f>'EV TECNICA'!BC181</f>
        <v>0</v>
      </c>
      <c r="BY181" s="252" t="str">
        <f>+IF(BW181=0,"NO OFERTADO",IF(BX181="NO CUMPLE", NO HABILITA,IF(BW181&lt;=($E181*(1+$D$4)),"HABILITA","NO HABILITA")))</f>
        <v>NO OFERTADO</v>
      </c>
      <c r="BZ181" s="129">
        <f>'PRECIOS UNITARIOS'!AC181</f>
        <v>0</v>
      </c>
      <c r="CA181" s="251">
        <f>'EV TECNICA'!BE181</f>
        <v>0</v>
      </c>
      <c r="CB181" s="252" t="str">
        <f>+IF(BZ181=0,"NO OFERTADO",IF(CA181="NO CUMPLE", NO HABILITA,IF(BZ181&lt;=($E181*(1+$D$4)),"HABILITA","NO HABILITA")))</f>
        <v>NO OFERTADO</v>
      </c>
      <c r="CC181" s="129">
        <f>'PRECIOS UNITARIOS'!AD181</f>
        <v>280000</v>
      </c>
      <c r="CD181" s="251" t="str">
        <f>'EV TECNICA'!BG181</f>
        <v>CUMPLE</v>
      </c>
      <c r="CE181" s="252" t="str">
        <f>+IF(CC181=0,"NO OFERTADO",IF(CD181="NO CUMPLE", NO HABILITA,IF(CC181&lt;=($E181*(1+$D$4)),"HABILITA","NO HABILITA")))</f>
        <v>HABILITA</v>
      </c>
      <c r="CF181" s="129">
        <f>'PRECIOS UNITARIOS'!AE181</f>
        <v>470000</v>
      </c>
      <c r="CG181" s="251" t="str">
        <f>'EV TECNICA'!BI181</f>
        <v xml:space="preserve">CUMPLE </v>
      </c>
      <c r="CH181" s="252" t="str">
        <f>+IF(CF181=0,"NO OFERTADO",IF(CG181="NO CUMPLE", NO HABILITA,IF(CF181&lt;=($E181*(1+$D$4)),"HABILITA","NO HABILITA")))</f>
        <v>HABILITA</v>
      </c>
    </row>
    <row r="182" spans="1:86" s="40" customFormat="1" ht="76.5" x14ac:dyDescent="0.2">
      <c r="A182" s="103">
        <v>173</v>
      </c>
      <c r="B182" s="202" t="s">
        <v>296</v>
      </c>
      <c r="C182" s="121" t="s">
        <v>294</v>
      </c>
      <c r="D182" s="146">
        <v>1</v>
      </c>
      <c r="E182" s="25">
        <v>4370000</v>
      </c>
      <c r="F182" s="129">
        <f>'PRECIOS UNITARIOS'!E182</f>
        <v>0</v>
      </c>
      <c r="G182" s="251">
        <f>'EV TECNICA'!I182</f>
        <v>0</v>
      </c>
      <c r="H182" s="252" t="str">
        <f>+IF(F182=0,"NO OFERTADO",IF(G182="NO CUMPLE", NO HABILITA,IF(F182&lt;=($E182*(1+$D$4)),"HABILITA","NO HABILITA")))</f>
        <v>NO OFERTADO</v>
      </c>
      <c r="I182" s="129">
        <f>'PRECIOS UNITARIOS'!F182</f>
        <v>0</v>
      </c>
      <c r="J182" s="251">
        <f>'EV TECNICA'!K182</f>
        <v>0</v>
      </c>
      <c r="K182" s="252" t="str">
        <f>+IF(I182=0,"NO OFERTADO",IF(J182="NO CUMPLE", NO HABILITA,IF(I182&lt;=($E182*(1+$D$4)),"HABILITA","NO HABILITA")))</f>
        <v>NO OFERTADO</v>
      </c>
      <c r="L182" s="129">
        <f>'PRECIOS UNITARIOS'!G182</f>
        <v>0</v>
      </c>
      <c r="M182" s="251">
        <f>'EV TECNICA'!M182</f>
        <v>0</v>
      </c>
      <c r="N182" s="252" t="str">
        <f>+IF(L182=0,"NO OFERTADO",IF(M182="NO CUMPLE", NO HABILITA,IF(L182&lt;=($E182*(1+$D$4)),"HABILITA","NO HABILITA")))</f>
        <v>NO OFERTADO</v>
      </c>
      <c r="O182" s="129">
        <f>'PRECIOS UNITARIOS'!H182</f>
        <v>0</v>
      </c>
      <c r="P182" s="251">
        <f>'EV TECNICA'!O182</f>
        <v>0</v>
      </c>
      <c r="Q182" s="252" t="str">
        <f>+IF(O182=0,"NO OFERTADO",IF(P182="NO CUMPLE", NO HABILITA,IF(O182&lt;=($E182*(1+$D$4)),"HABILITA","NO HABILITA")))</f>
        <v>NO OFERTADO</v>
      </c>
      <c r="R182" s="129">
        <f>'PRECIOS UNITARIOS'!I182</f>
        <v>0</v>
      </c>
      <c r="S182" s="251">
        <f>'EV TECNICA'!Q182</f>
        <v>0</v>
      </c>
      <c r="T182" s="252" t="str">
        <f>+IF(R182=0,"NO OFERTADO",IF(S182="NO CUMPLE", NO HABILITA,IF(R182&lt;=($E182*(1+$D$4)),"HABILITA","NO HABILITA")))</f>
        <v>NO OFERTADO</v>
      </c>
      <c r="U182" s="129">
        <f>'PRECIOS UNITARIOS'!J182</f>
        <v>0</v>
      </c>
      <c r="V182" s="251">
        <f>'EV TECNICA'!S182</f>
        <v>0</v>
      </c>
      <c r="W182" s="252" t="str">
        <f>+IF(U182=0,"NO OFERTADO",IF(V182="NO CUMPLE", NO HABILITA,IF(U182&lt;=($E182*(1+$D$4)),"HABILITA","NO HABILITA")))</f>
        <v>NO OFERTADO</v>
      </c>
      <c r="X182" s="129">
        <f>'PRECIOS UNITARIOS'!K182</f>
        <v>0</v>
      </c>
      <c r="Y182" s="251">
        <f>'EV TECNICA'!U182</f>
        <v>0</v>
      </c>
      <c r="Z182" s="252" t="str">
        <f>+IF(X182=0,"NO OFERTADO",IF(Y182="NO CUMPLE", NO HABILITA,IF(X182&lt;=($E182*(1+$D$4)),"HABILITA","NO HABILITA")))</f>
        <v>NO OFERTADO</v>
      </c>
      <c r="AA182" s="129">
        <f>'PRECIOS UNITARIOS'!L182</f>
        <v>0</v>
      </c>
      <c r="AB182" s="251">
        <f>'EV TECNICA'!W182</f>
        <v>0</v>
      </c>
      <c r="AC182" s="252" t="str">
        <f>+IF(AA182=0,"NO OFERTADO",IF(AB182="NO CUMPLE", NO HABILITA,IF(AA182&lt;=($E182*(1+$D$4)),"HABILITA","NO HABILITA")))</f>
        <v>NO OFERTADO</v>
      </c>
      <c r="AD182" s="129">
        <f>'PRECIOS UNITARIOS'!M182</f>
        <v>7933213</v>
      </c>
      <c r="AE182" s="251" t="str">
        <f>'EV TECNICA'!Y182</f>
        <v xml:space="preserve">CUMPLE </v>
      </c>
      <c r="AF182" s="252" t="str">
        <f>+IF(AD182=0,"NO OFERTADO",IF(AE182="NO CUMPLE", NO HABILITA,IF(AD182&lt;=($E182*(1+$D$4)),"HABILITA","NO HABILITA")))</f>
        <v>NO HABILITA</v>
      </c>
      <c r="AG182" s="129">
        <f>'PRECIOS UNITARIOS'!N182</f>
        <v>0</v>
      </c>
      <c r="AH182" s="251">
        <f>'EV TECNICA'!AA182</f>
        <v>0</v>
      </c>
      <c r="AI182" s="252" t="str">
        <f>+IF(AG182=0,"NO OFERTADO",IF(AH182="NO CUMPLE", NO HABILITA,IF(AG182&lt;=($E182*(1+$D$4)),"HABILITA","NO HABILITA")))</f>
        <v>NO OFERTADO</v>
      </c>
      <c r="AJ182" s="129">
        <f>'PRECIOS UNITARIOS'!O182</f>
        <v>0</v>
      </c>
      <c r="AK182" s="251">
        <f>'EV TECNICA'!AC182</f>
        <v>0</v>
      </c>
      <c r="AL182" s="252" t="str">
        <f>+IF(AJ182=0,"NO OFERTADO",IF(AK182="NO CUMPLE", NO HABILITA,IF(AJ182&lt;=($E182*(1+$D$4)),"HABILITA","NO HABILITA")))</f>
        <v>NO OFERTADO</v>
      </c>
      <c r="AM182" s="129">
        <f>'PRECIOS UNITARIOS'!P182</f>
        <v>3800000</v>
      </c>
      <c r="AN182" s="251" t="str">
        <f>'EV TECNICA'!AE182</f>
        <v>CUMPLE</v>
      </c>
      <c r="AO182" s="252" t="str">
        <f>+IF(AM182=0,"NO OFERTADO",IF(AN182="NO CUMPLE", NO HABILITA,IF(AM182&lt;=($E182*(1+$D$4)),"HABILITA","NO HABILITA")))</f>
        <v>HABILITA</v>
      </c>
      <c r="AP182" s="129">
        <f>'PRECIOS UNITARIOS'!Q182</f>
        <v>0</v>
      </c>
      <c r="AQ182" s="251">
        <f>'EV TECNICA'!AG182</f>
        <v>0</v>
      </c>
      <c r="AR182" s="252" t="str">
        <f>+IF(AP182=0,"NO OFERTADO",IF(AQ182="NO CUMPLE", NO HABILITA,IF(AP182&lt;=($E182*(1+$D$4)),"HABILITA","NO HABILITA")))</f>
        <v>NO OFERTADO</v>
      </c>
      <c r="AS182" s="129">
        <f>'PRECIOS UNITARIOS'!R182</f>
        <v>0</v>
      </c>
      <c r="AT182" s="251">
        <f>'EV TECNICA'!AI182</f>
        <v>0</v>
      </c>
      <c r="AU182" s="252" t="str">
        <f>+IF(AS182=0,"NO OFERTADO",IF(AT182="NO CUMPLE", NO HABILITA,IF(AS182&lt;=($E182*(1+$D$4)),"HABILITA","NO HABILITA")))</f>
        <v>NO OFERTADO</v>
      </c>
      <c r="AV182" s="129">
        <f>'PRECIOS UNITARIOS'!S182</f>
        <v>0</v>
      </c>
      <c r="AW182" s="251">
        <f>'EV TECNICA'!AK182</f>
        <v>0</v>
      </c>
      <c r="AX182" s="252" t="str">
        <f>+IF(AV182=0,"NO OFERTADO",IF(AW182="NO CUMPLE", NO HABILITA,IF(AV182&lt;=($E182*(1+$D$4)),"HABILITA","NO HABILITA")))</f>
        <v>NO OFERTADO</v>
      </c>
      <c r="AY182" s="129">
        <f>'PRECIOS UNITARIOS'!T182</f>
        <v>0</v>
      </c>
      <c r="AZ182" s="251">
        <f>'EV TECNICA'!AM182</f>
        <v>0</v>
      </c>
      <c r="BA182" s="252" t="str">
        <f>+IF(AY182=0,"NO OFERTADO",IF(AZ182="NO CUMPLE", NO HABILITA,IF(AY182&lt;=($E182*(1+$D$4)),"HABILITA","NO HABILITA")))</f>
        <v>NO OFERTADO</v>
      </c>
      <c r="BB182" s="129">
        <f>'PRECIOS UNITARIOS'!U182</f>
        <v>0</v>
      </c>
      <c r="BC182" s="251">
        <f>'EV TECNICA'!AO182</f>
        <v>0</v>
      </c>
      <c r="BD182" s="252" t="str">
        <f>+IF(BB182=0,"NO OFERTADO",IF(BC182="NO CUMPLE", NO HABILITA,IF(BB182&lt;=($E182*(1+$D$4)),"HABILITA","NO HABILITA")))</f>
        <v>NO OFERTADO</v>
      </c>
      <c r="BE182" s="129">
        <f>'PRECIOS UNITARIOS'!V182</f>
        <v>0</v>
      </c>
      <c r="BF182" s="251">
        <f>'EV TECNICA'!AQ182</f>
        <v>0</v>
      </c>
      <c r="BG182" s="252" t="str">
        <f>+IF(BE182=0,"NO OFERTADO",IF(BF182="NO CUMPLE", NO HABILITA,IF(BE182&lt;=($E182*(1+$D$4)),"HABILITA","NO HABILITA")))</f>
        <v>NO OFERTADO</v>
      </c>
      <c r="BH182" s="129">
        <f>'PRECIOS UNITARIOS'!W182</f>
        <v>0</v>
      </c>
      <c r="BI182" s="251">
        <f>'EV TECNICA'!AS182</f>
        <v>0</v>
      </c>
      <c r="BJ182" s="252" t="str">
        <f>+IF(BH182=0,"NO OFERTADO",IF(BI182="NO CUMPLE", NO HABILITA,IF(BH182&lt;=($E182*(1+$D$4)),"HABILITA","NO HABILITA")))</f>
        <v>NO OFERTADO</v>
      </c>
      <c r="BK182" s="129">
        <f>'PRECIOS UNITARIOS'!X182</f>
        <v>0</v>
      </c>
      <c r="BL182" s="251">
        <f>'EV TECNICA'!AU182</f>
        <v>0</v>
      </c>
      <c r="BM182" s="252" t="str">
        <f>+IF(BK182=0,"NO OFERTADO",IF(BL182="NO CUMPLE", NO HABILITA,IF(BK182&lt;=($E182*(1+$D$4)),"HABILITA","NO HABILITA")))</f>
        <v>NO OFERTADO</v>
      </c>
      <c r="BN182" s="129">
        <f>'PRECIOS UNITARIOS'!Y182</f>
        <v>0</v>
      </c>
      <c r="BO182" s="251">
        <f>'EV TECNICA'!AW182</f>
        <v>0</v>
      </c>
      <c r="BP182" s="252" t="str">
        <f>+IF(BN182=0,"NO OFERTADO",IF(BO182="NO CUMPLE", NO HABILITA,IF(BN182&lt;=($E182*(1+$D$4)),"HABILITA","NO HABILITA")))</f>
        <v>NO OFERTADO</v>
      </c>
      <c r="BQ182" s="129">
        <f>'PRECIOS UNITARIOS'!Z182</f>
        <v>0</v>
      </c>
      <c r="BR182" s="251">
        <f>'EV TECNICA'!AY182</f>
        <v>0</v>
      </c>
      <c r="BS182" s="252" t="str">
        <f>+IF(BQ182=0,"NO OFERTADO",IF(BR182="NO CUMPLE", NO HABILITA,IF(BQ182&lt;=($E182*(1+$D$4)),"HABILITA","NO HABILITA")))</f>
        <v>NO OFERTADO</v>
      </c>
      <c r="BT182" s="129">
        <f>'PRECIOS UNITARIOS'!AA182</f>
        <v>0</v>
      </c>
      <c r="BU182" s="251">
        <f>'EV TECNICA'!BA182</f>
        <v>0</v>
      </c>
      <c r="BV182" s="252" t="str">
        <f>+IF(BT182=0,"NO OFERTADO",IF(BU182="NO CUMPLE", NO HABILITA,IF(BT182&lt;=($E182*(1+$D$4)),"HABILITA","NO HABILITA")))</f>
        <v>NO OFERTADO</v>
      </c>
      <c r="BW182" s="129">
        <f>'PRECIOS UNITARIOS'!AB182</f>
        <v>0</v>
      </c>
      <c r="BX182" s="251">
        <f>'EV TECNICA'!BC182</f>
        <v>0</v>
      </c>
      <c r="BY182" s="252" t="str">
        <f>+IF(BW182=0,"NO OFERTADO",IF(BX182="NO CUMPLE", NO HABILITA,IF(BW182&lt;=($E182*(1+$D$4)),"HABILITA","NO HABILITA")))</f>
        <v>NO OFERTADO</v>
      </c>
      <c r="BZ182" s="129">
        <f>'PRECIOS UNITARIOS'!AC182</f>
        <v>0</v>
      </c>
      <c r="CA182" s="251">
        <f>'EV TECNICA'!BE182</f>
        <v>0</v>
      </c>
      <c r="CB182" s="252" t="str">
        <f>+IF(BZ182=0,"NO OFERTADO",IF(CA182="NO CUMPLE", NO HABILITA,IF(BZ182&lt;=($E182*(1+$D$4)),"HABILITA","NO HABILITA")))</f>
        <v>NO OFERTADO</v>
      </c>
      <c r="CC182" s="129">
        <f>'PRECIOS UNITARIOS'!AD182</f>
        <v>0</v>
      </c>
      <c r="CD182" s="251">
        <f>'EV TECNICA'!BG182</f>
        <v>0</v>
      </c>
      <c r="CE182" s="252" t="str">
        <f>+IF(CC182=0,"NO OFERTADO",IF(CD182="NO CUMPLE", NO HABILITA,IF(CC182&lt;=($E182*(1+$D$4)),"HABILITA","NO HABILITA")))</f>
        <v>NO OFERTADO</v>
      </c>
      <c r="CF182" s="129">
        <f>'PRECIOS UNITARIOS'!AE182</f>
        <v>0</v>
      </c>
      <c r="CG182" s="251">
        <f>'EV TECNICA'!BI182</f>
        <v>0</v>
      </c>
      <c r="CH182" s="252" t="str">
        <f>+IF(CF182=0,"NO OFERTADO",IF(CG182="NO CUMPLE", NO HABILITA,IF(CF182&lt;=($E182*(1+$D$4)),"HABILITA","NO HABILITA")))</f>
        <v>NO OFERTADO</v>
      </c>
    </row>
    <row r="183" spans="1:86" s="40" customFormat="1" ht="76.5" x14ac:dyDescent="0.2">
      <c r="A183" s="103">
        <v>174</v>
      </c>
      <c r="B183" s="202" t="s">
        <v>297</v>
      </c>
      <c r="C183" s="121" t="s">
        <v>294</v>
      </c>
      <c r="D183" s="146">
        <v>1</v>
      </c>
      <c r="E183" s="25">
        <v>4013000</v>
      </c>
      <c r="F183" s="129">
        <f>'PRECIOS UNITARIOS'!E183</f>
        <v>0</v>
      </c>
      <c r="G183" s="251">
        <f>'EV TECNICA'!I183</f>
        <v>0</v>
      </c>
      <c r="H183" s="252" t="str">
        <f>+IF(F183=0,"NO OFERTADO",IF(G183="NO CUMPLE", NO HABILITA,IF(F183&lt;=($E183*(1+$D$4)),"HABILITA","NO HABILITA")))</f>
        <v>NO OFERTADO</v>
      </c>
      <c r="I183" s="129">
        <f>'PRECIOS UNITARIOS'!F183</f>
        <v>0</v>
      </c>
      <c r="J183" s="251">
        <f>'EV TECNICA'!K183</f>
        <v>0</v>
      </c>
      <c r="K183" s="252" t="str">
        <f>+IF(I183=0,"NO OFERTADO",IF(J183="NO CUMPLE", NO HABILITA,IF(I183&lt;=($E183*(1+$D$4)),"HABILITA","NO HABILITA")))</f>
        <v>NO OFERTADO</v>
      </c>
      <c r="L183" s="129">
        <f>'PRECIOS UNITARIOS'!G183</f>
        <v>0</v>
      </c>
      <c r="M183" s="251">
        <f>'EV TECNICA'!M183</f>
        <v>0</v>
      </c>
      <c r="N183" s="252" t="str">
        <f>+IF(L183=0,"NO OFERTADO",IF(M183="NO CUMPLE", NO HABILITA,IF(L183&lt;=($E183*(1+$D$4)),"HABILITA","NO HABILITA")))</f>
        <v>NO OFERTADO</v>
      </c>
      <c r="O183" s="129">
        <f>'PRECIOS UNITARIOS'!H183</f>
        <v>0</v>
      </c>
      <c r="P183" s="251">
        <f>'EV TECNICA'!O183</f>
        <v>0</v>
      </c>
      <c r="Q183" s="252" t="str">
        <f>+IF(O183=0,"NO OFERTADO",IF(P183="NO CUMPLE", NO HABILITA,IF(O183&lt;=($E183*(1+$D$4)),"HABILITA","NO HABILITA")))</f>
        <v>NO OFERTADO</v>
      </c>
      <c r="R183" s="129">
        <f>'PRECIOS UNITARIOS'!I183</f>
        <v>0</v>
      </c>
      <c r="S183" s="251">
        <f>'EV TECNICA'!Q183</f>
        <v>0</v>
      </c>
      <c r="T183" s="252" t="str">
        <f>+IF(R183=0,"NO OFERTADO",IF(S183="NO CUMPLE", NO HABILITA,IF(R183&lt;=($E183*(1+$D$4)),"HABILITA","NO HABILITA")))</f>
        <v>NO OFERTADO</v>
      </c>
      <c r="U183" s="129">
        <f>'PRECIOS UNITARIOS'!J183</f>
        <v>0</v>
      </c>
      <c r="V183" s="251">
        <f>'EV TECNICA'!S183</f>
        <v>0</v>
      </c>
      <c r="W183" s="252" t="str">
        <f>+IF(U183=0,"NO OFERTADO",IF(V183="NO CUMPLE", NO HABILITA,IF(U183&lt;=($E183*(1+$D$4)),"HABILITA","NO HABILITA")))</f>
        <v>NO OFERTADO</v>
      </c>
      <c r="X183" s="129">
        <f>'PRECIOS UNITARIOS'!K183</f>
        <v>0</v>
      </c>
      <c r="Y183" s="251">
        <f>'EV TECNICA'!U183</f>
        <v>0</v>
      </c>
      <c r="Z183" s="252" t="str">
        <f>+IF(X183=0,"NO OFERTADO",IF(Y183="NO CUMPLE", NO HABILITA,IF(X183&lt;=($E183*(1+$D$4)),"HABILITA","NO HABILITA")))</f>
        <v>NO OFERTADO</v>
      </c>
      <c r="AA183" s="129">
        <f>'PRECIOS UNITARIOS'!L183</f>
        <v>0</v>
      </c>
      <c r="AB183" s="251">
        <f>'EV TECNICA'!W183</f>
        <v>0</v>
      </c>
      <c r="AC183" s="252" t="str">
        <f>+IF(AA183=0,"NO OFERTADO",IF(AB183="NO CUMPLE", NO HABILITA,IF(AA183&lt;=($E183*(1+$D$4)),"HABILITA","NO HABILITA")))</f>
        <v>NO OFERTADO</v>
      </c>
      <c r="AD183" s="129">
        <f>'PRECIOS UNITARIOS'!M183</f>
        <v>0</v>
      </c>
      <c r="AE183" s="251">
        <f>'EV TECNICA'!Y183</f>
        <v>0</v>
      </c>
      <c r="AF183" s="252" t="str">
        <f>+IF(AD183=0,"NO OFERTADO",IF(AE183="NO CUMPLE", NO HABILITA,IF(AD183&lt;=($E183*(1+$D$4)),"HABILITA","NO HABILITA")))</f>
        <v>NO OFERTADO</v>
      </c>
      <c r="AG183" s="129">
        <f>'PRECIOS UNITARIOS'!N183</f>
        <v>0</v>
      </c>
      <c r="AH183" s="251">
        <f>'EV TECNICA'!AA183</f>
        <v>0</v>
      </c>
      <c r="AI183" s="252" t="str">
        <f>+IF(AG183=0,"NO OFERTADO",IF(AH183="NO CUMPLE", NO HABILITA,IF(AG183&lt;=($E183*(1+$D$4)),"HABILITA","NO HABILITA")))</f>
        <v>NO OFERTADO</v>
      </c>
      <c r="AJ183" s="129">
        <f>'PRECIOS UNITARIOS'!O183</f>
        <v>0</v>
      </c>
      <c r="AK183" s="251">
        <f>'EV TECNICA'!AC183</f>
        <v>0</v>
      </c>
      <c r="AL183" s="252" t="str">
        <f>+IF(AJ183=0,"NO OFERTADO",IF(AK183="NO CUMPLE", NO HABILITA,IF(AJ183&lt;=($E183*(1+$D$4)),"HABILITA","NO HABILITA")))</f>
        <v>NO OFERTADO</v>
      </c>
      <c r="AM183" s="129">
        <f>'PRECIOS UNITARIOS'!P183</f>
        <v>0</v>
      </c>
      <c r="AN183" s="251">
        <f>'EV TECNICA'!AE183</f>
        <v>0</v>
      </c>
      <c r="AO183" s="252" t="str">
        <f>+IF(AM183=0,"NO OFERTADO",IF(AN183="NO CUMPLE", NO HABILITA,IF(AM183&lt;=($E183*(1+$D$4)),"HABILITA","NO HABILITA")))</f>
        <v>NO OFERTADO</v>
      </c>
      <c r="AP183" s="129">
        <f>'PRECIOS UNITARIOS'!Q183</f>
        <v>0</v>
      </c>
      <c r="AQ183" s="251">
        <f>'EV TECNICA'!AG183</f>
        <v>0</v>
      </c>
      <c r="AR183" s="252" t="str">
        <f>+IF(AP183=0,"NO OFERTADO",IF(AQ183="NO CUMPLE", NO HABILITA,IF(AP183&lt;=($E183*(1+$D$4)),"HABILITA","NO HABILITA")))</f>
        <v>NO OFERTADO</v>
      </c>
      <c r="AS183" s="129">
        <f>'PRECIOS UNITARIOS'!R183</f>
        <v>0</v>
      </c>
      <c r="AT183" s="251">
        <f>'EV TECNICA'!AI183</f>
        <v>0</v>
      </c>
      <c r="AU183" s="252" t="str">
        <f>+IF(AS183=0,"NO OFERTADO",IF(AT183="NO CUMPLE", NO HABILITA,IF(AS183&lt;=($E183*(1+$D$4)),"HABILITA","NO HABILITA")))</f>
        <v>NO OFERTADO</v>
      </c>
      <c r="AV183" s="129">
        <f>'PRECIOS UNITARIOS'!S183</f>
        <v>0</v>
      </c>
      <c r="AW183" s="251">
        <f>'EV TECNICA'!AK183</f>
        <v>0</v>
      </c>
      <c r="AX183" s="252" t="str">
        <f>+IF(AV183=0,"NO OFERTADO",IF(AW183="NO CUMPLE", NO HABILITA,IF(AV183&lt;=($E183*(1+$D$4)),"HABILITA","NO HABILITA")))</f>
        <v>NO OFERTADO</v>
      </c>
      <c r="AY183" s="129">
        <f>'PRECIOS UNITARIOS'!T183</f>
        <v>0</v>
      </c>
      <c r="AZ183" s="251">
        <f>'EV TECNICA'!AM183</f>
        <v>0</v>
      </c>
      <c r="BA183" s="252" t="str">
        <f>+IF(AY183=0,"NO OFERTADO",IF(AZ183="NO CUMPLE", NO HABILITA,IF(AY183&lt;=($E183*(1+$D$4)),"HABILITA","NO HABILITA")))</f>
        <v>NO OFERTADO</v>
      </c>
      <c r="BB183" s="129">
        <f>'PRECIOS UNITARIOS'!U183</f>
        <v>0</v>
      </c>
      <c r="BC183" s="251">
        <f>'EV TECNICA'!AO183</f>
        <v>0</v>
      </c>
      <c r="BD183" s="252" t="str">
        <f>+IF(BB183=0,"NO OFERTADO",IF(BC183="NO CUMPLE", NO HABILITA,IF(BB183&lt;=($E183*(1+$D$4)),"HABILITA","NO HABILITA")))</f>
        <v>NO OFERTADO</v>
      </c>
      <c r="BE183" s="129">
        <f>'PRECIOS UNITARIOS'!V183</f>
        <v>0</v>
      </c>
      <c r="BF183" s="251">
        <f>'EV TECNICA'!AQ183</f>
        <v>0</v>
      </c>
      <c r="BG183" s="252" t="str">
        <f>+IF(BE183=0,"NO OFERTADO",IF(BF183="NO CUMPLE", NO HABILITA,IF(BE183&lt;=($E183*(1+$D$4)),"HABILITA","NO HABILITA")))</f>
        <v>NO OFERTADO</v>
      </c>
      <c r="BH183" s="129">
        <f>'PRECIOS UNITARIOS'!W183</f>
        <v>0</v>
      </c>
      <c r="BI183" s="251">
        <f>'EV TECNICA'!AS183</f>
        <v>0</v>
      </c>
      <c r="BJ183" s="252" t="str">
        <f>+IF(BH183=0,"NO OFERTADO",IF(BI183="NO CUMPLE", NO HABILITA,IF(BH183&lt;=($E183*(1+$D$4)),"HABILITA","NO HABILITA")))</f>
        <v>NO OFERTADO</v>
      </c>
      <c r="BK183" s="129">
        <f>'PRECIOS UNITARIOS'!X183</f>
        <v>0</v>
      </c>
      <c r="BL183" s="251">
        <f>'EV TECNICA'!AU183</f>
        <v>0</v>
      </c>
      <c r="BM183" s="252" t="str">
        <f>+IF(BK183=0,"NO OFERTADO",IF(BL183="NO CUMPLE", NO HABILITA,IF(BK183&lt;=($E183*(1+$D$4)),"HABILITA","NO HABILITA")))</f>
        <v>NO OFERTADO</v>
      </c>
      <c r="BN183" s="129">
        <f>'PRECIOS UNITARIOS'!Y183</f>
        <v>0</v>
      </c>
      <c r="BO183" s="251">
        <f>'EV TECNICA'!AW183</f>
        <v>0</v>
      </c>
      <c r="BP183" s="252" t="str">
        <f>+IF(BN183=0,"NO OFERTADO",IF(BO183="NO CUMPLE", NO HABILITA,IF(BN183&lt;=($E183*(1+$D$4)),"HABILITA","NO HABILITA")))</f>
        <v>NO OFERTADO</v>
      </c>
      <c r="BQ183" s="129">
        <f>'PRECIOS UNITARIOS'!Z183</f>
        <v>0</v>
      </c>
      <c r="BR183" s="251">
        <f>'EV TECNICA'!AY183</f>
        <v>0</v>
      </c>
      <c r="BS183" s="252" t="str">
        <f>+IF(BQ183=0,"NO OFERTADO",IF(BR183="NO CUMPLE", NO HABILITA,IF(BQ183&lt;=($E183*(1+$D$4)),"HABILITA","NO HABILITA")))</f>
        <v>NO OFERTADO</v>
      </c>
      <c r="BT183" s="129">
        <f>'PRECIOS UNITARIOS'!AA183</f>
        <v>0</v>
      </c>
      <c r="BU183" s="251">
        <f>'EV TECNICA'!BA183</f>
        <v>0</v>
      </c>
      <c r="BV183" s="252" t="str">
        <f>+IF(BT183=0,"NO OFERTADO",IF(BU183="NO CUMPLE", NO HABILITA,IF(BT183&lt;=($E183*(1+$D$4)),"HABILITA","NO HABILITA")))</f>
        <v>NO OFERTADO</v>
      </c>
      <c r="BW183" s="129">
        <f>'PRECIOS UNITARIOS'!AB183</f>
        <v>0</v>
      </c>
      <c r="BX183" s="251">
        <f>'EV TECNICA'!BC183</f>
        <v>0</v>
      </c>
      <c r="BY183" s="252" t="str">
        <f>+IF(BW183=0,"NO OFERTADO",IF(BX183="NO CUMPLE", NO HABILITA,IF(BW183&lt;=($E183*(1+$D$4)),"HABILITA","NO HABILITA")))</f>
        <v>NO OFERTADO</v>
      </c>
      <c r="BZ183" s="129">
        <f>'PRECIOS UNITARIOS'!AC183</f>
        <v>0</v>
      </c>
      <c r="CA183" s="251">
        <f>'EV TECNICA'!BE183</f>
        <v>0</v>
      </c>
      <c r="CB183" s="252" t="str">
        <f>+IF(BZ183=0,"NO OFERTADO",IF(CA183="NO CUMPLE", NO HABILITA,IF(BZ183&lt;=($E183*(1+$D$4)),"HABILITA","NO HABILITA")))</f>
        <v>NO OFERTADO</v>
      </c>
      <c r="CC183" s="129">
        <f>'PRECIOS UNITARIOS'!AD183</f>
        <v>0</v>
      </c>
      <c r="CD183" s="251">
        <f>'EV TECNICA'!BG183</f>
        <v>0</v>
      </c>
      <c r="CE183" s="252" t="str">
        <f>+IF(CC183=0,"NO OFERTADO",IF(CD183="NO CUMPLE", NO HABILITA,IF(CC183&lt;=($E183*(1+$D$4)),"HABILITA","NO HABILITA")))</f>
        <v>NO OFERTADO</v>
      </c>
      <c r="CF183" s="129">
        <f>'PRECIOS UNITARIOS'!AE183</f>
        <v>3999000</v>
      </c>
      <c r="CG183" s="251" t="str">
        <f>'EV TECNICA'!BI183</f>
        <v xml:space="preserve">CUMPLE </v>
      </c>
      <c r="CH183" s="252" t="str">
        <f>+IF(CF183=0,"NO OFERTADO",IF(CG183="NO CUMPLE", NO HABILITA,IF(CF183&lt;=($E183*(1+$D$4)),"HABILITA","NO HABILITA")))</f>
        <v>HABILITA</v>
      </c>
    </row>
    <row r="184" spans="1:86" s="40" customFormat="1" ht="51" x14ac:dyDescent="0.2">
      <c r="A184" s="103">
        <v>175</v>
      </c>
      <c r="B184" s="202" t="s">
        <v>298</v>
      </c>
      <c r="C184" s="121" t="s">
        <v>294</v>
      </c>
      <c r="D184" s="146">
        <v>1</v>
      </c>
      <c r="E184" s="25">
        <v>144900</v>
      </c>
      <c r="F184" s="129">
        <f>'PRECIOS UNITARIOS'!E184</f>
        <v>0</v>
      </c>
      <c r="G184" s="251">
        <f>'EV TECNICA'!I184</f>
        <v>0</v>
      </c>
      <c r="H184" s="252" t="str">
        <f>+IF(F184=0,"NO OFERTADO",IF(G184="NO CUMPLE", NO HABILITA,IF(F184&lt;=($E184*(1+$D$4)),"HABILITA","NO HABILITA")))</f>
        <v>NO OFERTADO</v>
      </c>
      <c r="I184" s="129">
        <f>'PRECIOS UNITARIOS'!F184</f>
        <v>0</v>
      </c>
      <c r="J184" s="251">
        <f>'EV TECNICA'!K184</f>
        <v>0</v>
      </c>
      <c r="K184" s="252" t="str">
        <f>+IF(I184=0,"NO OFERTADO",IF(J184="NO CUMPLE", NO HABILITA,IF(I184&lt;=($E184*(1+$D$4)),"HABILITA","NO HABILITA")))</f>
        <v>NO OFERTADO</v>
      </c>
      <c r="L184" s="129">
        <f>'PRECIOS UNITARIOS'!G184</f>
        <v>0</v>
      </c>
      <c r="M184" s="251">
        <f>'EV TECNICA'!M184</f>
        <v>0</v>
      </c>
      <c r="N184" s="252" t="str">
        <f>+IF(L184=0,"NO OFERTADO",IF(M184="NO CUMPLE", NO HABILITA,IF(L184&lt;=($E184*(1+$D$4)),"HABILITA","NO HABILITA")))</f>
        <v>NO OFERTADO</v>
      </c>
      <c r="O184" s="129">
        <f>'PRECIOS UNITARIOS'!H184</f>
        <v>0</v>
      </c>
      <c r="P184" s="251">
        <f>'EV TECNICA'!O184</f>
        <v>0</v>
      </c>
      <c r="Q184" s="252" t="str">
        <f>+IF(O184=0,"NO OFERTADO",IF(P184="NO CUMPLE", NO HABILITA,IF(O184&lt;=($E184*(1+$D$4)),"HABILITA","NO HABILITA")))</f>
        <v>NO OFERTADO</v>
      </c>
      <c r="R184" s="129">
        <f>'PRECIOS UNITARIOS'!I184</f>
        <v>0</v>
      </c>
      <c r="S184" s="251">
        <f>'EV TECNICA'!Q184</f>
        <v>0</v>
      </c>
      <c r="T184" s="252" t="str">
        <f>+IF(R184=0,"NO OFERTADO",IF(S184="NO CUMPLE", NO HABILITA,IF(R184&lt;=($E184*(1+$D$4)),"HABILITA","NO HABILITA")))</f>
        <v>NO OFERTADO</v>
      </c>
      <c r="U184" s="129">
        <f>'PRECIOS UNITARIOS'!J184</f>
        <v>0</v>
      </c>
      <c r="V184" s="251">
        <f>'EV TECNICA'!S184</f>
        <v>0</v>
      </c>
      <c r="W184" s="252" t="str">
        <f>+IF(U184=0,"NO OFERTADO",IF(V184="NO CUMPLE", NO HABILITA,IF(U184&lt;=($E184*(1+$D$4)),"HABILITA","NO HABILITA")))</f>
        <v>NO OFERTADO</v>
      </c>
      <c r="X184" s="129">
        <f>'PRECIOS UNITARIOS'!K184</f>
        <v>0</v>
      </c>
      <c r="Y184" s="251">
        <f>'EV TECNICA'!U184</f>
        <v>0</v>
      </c>
      <c r="Z184" s="252" t="str">
        <f>+IF(X184=0,"NO OFERTADO",IF(Y184="NO CUMPLE", NO HABILITA,IF(X184&lt;=($E184*(1+$D$4)),"HABILITA","NO HABILITA")))</f>
        <v>NO OFERTADO</v>
      </c>
      <c r="AA184" s="129">
        <f>'PRECIOS UNITARIOS'!L184</f>
        <v>0</v>
      </c>
      <c r="AB184" s="251">
        <f>'EV TECNICA'!W184</f>
        <v>0</v>
      </c>
      <c r="AC184" s="252" t="str">
        <f>+IF(AA184=0,"NO OFERTADO",IF(AB184="NO CUMPLE", NO HABILITA,IF(AA184&lt;=($E184*(1+$D$4)),"HABILITA","NO HABILITA")))</f>
        <v>NO OFERTADO</v>
      </c>
      <c r="AD184" s="129">
        <f>'PRECIOS UNITARIOS'!M184</f>
        <v>303380</v>
      </c>
      <c r="AE184" s="251" t="str">
        <f>'EV TECNICA'!Y184</f>
        <v xml:space="preserve">CUMPLE </v>
      </c>
      <c r="AF184" s="252" t="str">
        <f>+IF(AD184=0,"NO OFERTADO",IF(AE184="NO CUMPLE", NO HABILITA,IF(AD184&lt;=($E184*(1+$D$4)),"HABILITA","NO HABILITA")))</f>
        <v>NO HABILITA</v>
      </c>
      <c r="AG184" s="129">
        <f>'PRECIOS UNITARIOS'!N184</f>
        <v>0</v>
      </c>
      <c r="AH184" s="251">
        <f>'EV TECNICA'!AA184</f>
        <v>0</v>
      </c>
      <c r="AI184" s="252" t="str">
        <f>+IF(AG184=0,"NO OFERTADO",IF(AH184="NO CUMPLE", NO HABILITA,IF(AG184&lt;=($E184*(1+$D$4)),"HABILITA","NO HABILITA")))</f>
        <v>NO OFERTADO</v>
      </c>
      <c r="AJ184" s="129">
        <f>'PRECIOS UNITARIOS'!O184</f>
        <v>0</v>
      </c>
      <c r="AK184" s="251">
        <f>'EV TECNICA'!AC184</f>
        <v>0</v>
      </c>
      <c r="AL184" s="252" t="str">
        <f>+IF(AJ184=0,"NO OFERTADO",IF(AK184="NO CUMPLE", NO HABILITA,IF(AJ184&lt;=($E184*(1+$D$4)),"HABILITA","NO HABILITA")))</f>
        <v>NO OFERTADO</v>
      </c>
      <c r="AM184" s="129">
        <f>'PRECIOS UNITARIOS'!P184</f>
        <v>126000</v>
      </c>
      <c r="AN184" s="251" t="str">
        <f>'EV TECNICA'!AE184</f>
        <v>CUMPLE</v>
      </c>
      <c r="AO184" s="252" t="str">
        <f>+IF(AM184=0,"NO OFERTADO",IF(AN184="NO CUMPLE", NO HABILITA,IF(AM184&lt;=($E184*(1+$D$4)),"HABILITA","NO HABILITA")))</f>
        <v>HABILITA</v>
      </c>
      <c r="AP184" s="129">
        <f>'PRECIOS UNITARIOS'!Q184</f>
        <v>0</v>
      </c>
      <c r="AQ184" s="251">
        <f>'EV TECNICA'!AG184</f>
        <v>0</v>
      </c>
      <c r="AR184" s="252" t="str">
        <f>+IF(AP184=0,"NO OFERTADO",IF(AQ184="NO CUMPLE", NO HABILITA,IF(AP184&lt;=($E184*(1+$D$4)),"HABILITA","NO HABILITA")))</f>
        <v>NO OFERTADO</v>
      </c>
      <c r="AS184" s="129">
        <f>'PRECIOS UNITARIOS'!R184</f>
        <v>0</v>
      </c>
      <c r="AT184" s="251">
        <f>'EV TECNICA'!AI184</f>
        <v>0</v>
      </c>
      <c r="AU184" s="252" t="str">
        <f>+IF(AS184=0,"NO OFERTADO",IF(AT184="NO CUMPLE", NO HABILITA,IF(AS184&lt;=($E184*(1+$D$4)),"HABILITA","NO HABILITA")))</f>
        <v>NO OFERTADO</v>
      </c>
      <c r="AV184" s="129">
        <f>'PRECIOS UNITARIOS'!S184</f>
        <v>0</v>
      </c>
      <c r="AW184" s="251">
        <f>'EV TECNICA'!AK184</f>
        <v>0</v>
      </c>
      <c r="AX184" s="252" t="str">
        <f>+IF(AV184=0,"NO OFERTADO",IF(AW184="NO CUMPLE", NO HABILITA,IF(AV184&lt;=($E184*(1+$D$4)),"HABILITA","NO HABILITA")))</f>
        <v>NO OFERTADO</v>
      </c>
      <c r="AY184" s="129">
        <f>'PRECIOS UNITARIOS'!T184</f>
        <v>0</v>
      </c>
      <c r="AZ184" s="251">
        <f>'EV TECNICA'!AM184</f>
        <v>0</v>
      </c>
      <c r="BA184" s="252" t="str">
        <f>+IF(AY184=0,"NO OFERTADO",IF(AZ184="NO CUMPLE", NO HABILITA,IF(AY184&lt;=($E184*(1+$D$4)),"HABILITA","NO HABILITA")))</f>
        <v>NO OFERTADO</v>
      </c>
      <c r="BB184" s="129">
        <f>'PRECIOS UNITARIOS'!U184</f>
        <v>0</v>
      </c>
      <c r="BC184" s="251">
        <f>'EV TECNICA'!AO184</f>
        <v>0</v>
      </c>
      <c r="BD184" s="252" t="str">
        <f>+IF(BB184=0,"NO OFERTADO",IF(BC184="NO CUMPLE", NO HABILITA,IF(BB184&lt;=($E184*(1+$D$4)),"HABILITA","NO HABILITA")))</f>
        <v>NO OFERTADO</v>
      </c>
      <c r="BE184" s="129">
        <f>'PRECIOS UNITARIOS'!V184</f>
        <v>0</v>
      </c>
      <c r="BF184" s="251">
        <f>'EV TECNICA'!AQ184</f>
        <v>0</v>
      </c>
      <c r="BG184" s="252" t="str">
        <f>+IF(BE184=0,"NO OFERTADO",IF(BF184="NO CUMPLE", NO HABILITA,IF(BE184&lt;=($E184*(1+$D$4)),"HABILITA","NO HABILITA")))</f>
        <v>NO OFERTADO</v>
      </c>
      <c r="BH184" s="129">
        <f>'PRECIOS UNITARIOS'!W184</f>
        <v>0</v>
      </c>
      <c r="BI184" s="251">
        <f>'EV TECNICA'!AS184</f>
        <v>0</v>
      </c>
      <c r="BJ184" s="252" t="str">
        <f>+IF(BH184=0,"NO OFERTADO",IF(BI184="NO CUMPLE", NO HABILITA,IF(BH184&lt;=($E184*(1+$D$4)),"HABILITA","NO HABILITA")))</f>
        <v>NO OFERTADO</v>
      </c>
      <c r="BK184" s="129">
        <f>'PRECIOS UNITARIOS'!X184</f>
        <v>0</v>
      </c>
      <c r="BL184" s="251">
        <f>'EV TECNICA'!AU184</f>
        <v>0</v>
      </c>
      <c r="BM184" s="252" t="str">
        <f>+IF(BK184=0,"NO OFERTADO",IF(BL184="NO CUMPLE", NO HABILITA,IF(BK184&lt;=($E184*(1+$D$4)),"HABILITA","NO HABILITA")))</f>
        <v>NO OFERTADO</v>
      </c>
      <c r="BN184" s="129">
        <f>'PRECIOS UNITARIOS'!Y184</f>
        <v>0</v>
      </c>
      <c r="BO184" s="251">
        <f>'EV TECNICA'!AW184</f>
        <v>0</v>
      </c>
      <c r="BP184" s="252" t="str">
        <f>+IF(BN184=0,"NO OFERTADO",IF(BO184="NO CUMPLE", NO HABILITA,IF(BN184&lt;=($E184*(1+$D$4)),"HABILITA","NO HABILITA")))</f>
        <v>NO OFERTADO</v>
      </c>
      <c r="BQ184" s="129">
        <f>'PRECIOS UNITARIOS'!Z184</f>
        <v>0</v>
      </c>
      <c r="BR184" s="251">
        <f>'EV TECNICA'!AY184</f>
        <v>0</v>
      </c>
      <c r="BS184" s="252" t="str">
        <f>+IF(BQ184=0,"NO OFERTADO",IF(BR184="NO CUMPLE", NO HABILITA,IF(BQ184&lt;=($E184*(1+$D$4)),"HABILITA","NO HABILITA")))</f>
        <v>NO OFERTADO</v>
      </c>
      <c r="BT184" s="129">
        <f>'PRECIOS UNITARIOS'!AA184</f>
        <v>0</v>
      </c>
      <c r="BU184" s="251">
        <f>'EV TECNICA'!BA184</f>
        <v>0</v>
      </c>
      <c r="BV184" s="252" t="str">
        <f>+IF(BT184=0,"NO OFERTADO",IF(BU184="NO CUMPLE", NO HABILITA,IF(BT184&lt;=($E184*(1+$D$4)),"HABILITA","NO HABILITA")))</f>
        <v>NO OFERTADO</v>
      </c>
      <c r="BW184" s="129">
        <f>'PRECIOS UNITARIOS'!AB184</f>
        <v>0</v>
      </c>
      <c r="BX184" s="251">
        <f>'EV TECNICA'!BC184</f>
        <v>0</v>
      </c>
      <c r="BY184" s="252" t="str">
        <f>+IF(BW184=0,"NO OFERTADO",IF(BX184="NO CUMPLE", NO HABILITA,IF(BW184&lt;=($E184*(1+$D$4)),"HABILITA","NO HABILITA")))</f>
        <v>NO OFERTADO</v>
      </c>
      <c r="BZ184" s="129">
        <f>'PRECIOS UNITARIOS'!AC184</f>
        <v>0</v>
      </c>
      <c r="CA184" s="251">
        <f>'EV TECNICA'!BE184</f>
        <v>0</v>
      </c>
      <c r="CB184" s="252" t="str">
        <f>+IF(BZ184=0,"NO OFERTADO",IF(CA184="NO CUMPLE", NO HABILITA,IF(BZ184&lt;=($E184*(1+$D$4)),"HABILITA","NO HABILITA")))</f>
        <v>NO OFERTADO</v>
      </c>
      <c r="CC184" s="129">
        <f>'PRECIOS UNITARIOS'!AD184</f>
        <v>0</v>
      </c>
      <c r="CD184" s="251">
        <f>'EV TECNICA'!BG184</f>
        <v>0</v>
      </c>
      <c r="CE184" s="252" t="str">
        <f>+IF(CC184=0,"NO OFERTADO",IF(CD184="NO CUMPLE", NO HABILITA,IF(CC184&lt;=($E184*(1+$D$4)),"HABILITA","NO HABILITA")))</f>
        <v>NO OFERTADO</v>
      </c>
      <c r="CF184" s="129">
        <f>'PRECIOS UNITARIOS'!AE184</f>
        <v>0</v>
      </c>
      <c r="CG184" s="251">
        <f>'EV TECNICA'!BI184</f>
        <v>0</v>
      </c>
      <c r="CH184" s="252" t="str">
        <f>+IF(CF184=0,"NO OFERTADO",IF(CG184="NO CUMPLE", NO HABILITA,IF(CF184&lt;=($E184*(1+$D$4)),"HABILITA","NO HABILITA")))</f>
        <v>NO OFERTADO</v>
      </c>
    </row>
    <row r="185" spans="1:86" s="40" customFormat="1" ht="25.5" x14ac:dyDescent="0.2">
      <c r="A185" s="103">
        <v>176</v>
      </c>
      <c r="B185" s="202" t="s">
        <v>299</v>
      </c>
      <c r="C185" s="121" t="s">
        <v>294</v>
      </c>
      <c r="D185" s="146">
        <v>1</v>
      </c>
      <c r="E185" s="25">
        <v>100542</v>
      </c>
      <c r="F185" s="129">
        <f>'PRECIOS UNITARIOS'!E185</f>
        <v>0</v>
      </c>
      <c r="G185" s="251">
        <f>'EV TECNICA'!I185</f>
        <v>0</v>
      </c>
      <c r="H185" s="252" t="str">
        <f>+IF(F185=0,"NO OFERTADO",IF(G185="NO CUMPLE", NO HABILITA,IF(F185&lt;=($E185*(1+$D$4)),"HABILITA","NO HABILITA")))</f>
        <v>NO OFERTADO</v>
      </c>
      <c r="I185" s="129">
        <f>'PRECIOS UNITARIOS'!F185</f>
        <v>0</v>
      </c>
      <c r="J185" s="251">
        <f>'EV TECNICA'!K185</f>
        <v>0</v>
      </c>
      <c r="K185" s="252" t="str">
        <f>+IF(I185=0,"NO OFERTADO",IF(J185="NO CUMPLE", NO HABILITA,IF(I185&lt;=($E185*(1+$D$4)),"HABILITA","NO HABILITA")))</f>
        <v>NO OFERTADO</v>
      </c>
      <c r="L185" s="129">
        <f>'PRECIOS UNITARIOS'!G185</f>
        <v>0</v>
      </c>
      <c r="M185" s="251">
        <f>'EV TECNICA'!M185</f>
        <v>0</v>
      </c>
      <c r="N185" s="252" t="str">
        <f>+IF(L185=0,"NO OFERTADO",IF(M185="NO CUMPLE", NO HABILITA,IF(L185&lt;=($E185*(1+$D$4)),"HABILITA","NO HABILITA")))</f>
        <v>NO OFERTADO</v>
      </c>
      <c r="O185" s="129">
        <f>'PRECIOS UNITARIOS'!H185</f>
        <v>0</v>
      </c>
      <c r="P185" s="251">
        <f>'EV TECNICA'!O185</f>
        <v>0</v>
      </c>
      <c r="Q185" s="252" t="str">
        <f>+IF(O185=0,"NO OFERTADO",IF(P185="NO CUMPLE", NO HABILITA,IF(O185&lt;=($E185*(1+$D$4)),"HABILITA","NO HABILITA")))</f>
        <v>NO OFERTADO</v>
      </c>
      <c r="R185" s="129">
        <f>'PRECIOS UNITARIOS'!I185</f>
        <v>0</v>
      </c>
      <c r="S185" s="251">
        <f>'EV TECNICA'!Q185</f>
        <v>0</v>
      </c>
      <c r="T185" s="252" t="str">
        <f>+IF(R185=0,"NO OFERTADO",IF(S185="NO CUMPLE", NO HABILITA,IF(R185&lt;=($E185*(1+$D$4)),"HABILITA","NO HABILITA")))</f>
        <v>NO OFERTADO</v>
      </c>
      <c r="U185" s="129">
        <f>'PRECIOS UNITARIOS'!J185</f>
        <v>0</v>
      </c>
      <c r="V185" s="251">
        <f>'EV TECNICA'!S185</f>
        <v>0</v>
      </c>
      <c r="W185" s="252" t="str">
        <f>+IF(U185=0,"NO OFERTADO",IF(V185="NO CUMPLE", NO HABILITA,IF(U185&lt;=($E185*(1+$D$4)),"HABILITA","NO HABILITA")))</f>
        <v>NO OFERTADO</v>
      </c>
      <c r="X185" s="129">
        <f>'PRECIOS UNITARIOS'!K185</f>
        <v>0</v>
      </c>
      <c r="Y185" s="251">
        <f>'EV TECNICA'!U185</f>
        <v>0</v>
      </c>
      <c r="Z185" s="252" t="str">
        <f>+IF(X185=0,"NO OFERTADO",IF(Y185="NO CUMPLE", NO HABILITA,IF(X185&lt;=($E185*(1+$D$4)),"HABILITA","NO HABILITA")))</f>
        <v>NO OFERTADO</v>
      </c>
      <c r="AA185" s="129">
        <f>'PRECIOS UNITARIOS'!L185</f>
        <v>0</v>
      </c>
      <c r="AB185" s="251">
        <f>'EV TECNICA'!W185</f>
        <v>0</v>
      </c>
      <c r="AC185" s="252" t="str">
        <f>+IF(AA185=0,"NO OFERTADO",IF(AB185="NO CUMPLE", NO HABILITA,IF(AA185&lt;=($E185*(1+$D$4)),"HABILITA","NO HABILITA")))</f>
        <v>NO OFERTADO</v>
      </c>
      <c r="AD185" s="129">
        <f>'PRECIOS UNITARIOS'!M185</f>
        <v>0</v>
      </c>
      <c r="AE185" s="251">
        <f>'EV TECNICA'!Y185</f>
        <v>0</v>
      </c>
      <c r="AF185" s="252" t="str">
        <f>+IF(AD185=0,"NO OFERTADO",IF(AE185="NO CUMPLE", NO HABILITA,IF(AD185&lt;=($E185*(1+$D$4)),"HABILITA","NO HABILITA")))</f>
        <v>NO OFERTADO</v>
      </c>
      <c r="AG185" s="129">
        <f>'PRECIOS UNITARIOS'!N185</f>
        <v>0</v>
      </c>
      <c r="AH185" s="251">
        <f>'EV TECNICA'!AA185</f>
        <v>0</v>
      </c>
      <c r="AI185" s="252" t="str">
        <f>+IF(AG185=0,"NO OFERTADO",IF(AH185="NO CUMPLE", NO HABILITA,IF(AG185&lt;=($E185*(1+$D$4)),"HABILITA","NO HABILITA")))</f>
        <v>NO OFERTADO</v>
      </c>
      <c r="AJ185" s="129">
        <f>'PRECIOS UNITARIOS'!O185</f>
        <v>0</v>
      </c>
      <c r="AK185" s="251">
        <f>'EV TECNICA'!AC185</f>
        <v>0</v>
      </c>
      <c r="AL185" s="252" t="str">
        <f>+IF(AJ185=0,"NO OFERTADO",IF(AK185="NO CUMPLE", NO HABILITA,IF(AJ185&lt;=($E185*(1+$D$4)),"HABILITA","NO HABILITA")))</f>
        <v>NO OFERTADO</v>
      </c>
      <c r="AM185" s="129">
        <f>'PRECIOS UNITARIOS'!P185</f>
        <v>0</v>
      </c>
      <c r="AN185" s="251">
        <f>'EV TECNICA'!AE185</f>
        <v>0</v>
      </c>
      <c r="AO185" s="252" t="str">
        <f>+IF(AM185=0,"NO OFERTADO",IF(AN185="NO CUMPLE", NO HABILITA,IF(AM185&lt;=($E185*(1+$D$4)),"HABILITA","NO HABILITA")))</f>
        <v>NO OFERTADO</v>
      </c>
      <c r="AP185" s="129">
        <f>'PRECIOS UNITARIOS'!Q185</f>
        <v>0</v>
      </c>
      <c r="AQ185" s="251">
        <f>'EV TECNICA'!AG185</f>
        <v>0</v>
      </c>
      <c r="AR185" s="252" t="str">
        <f>+IF(AP185=0,"NO OFERTADO",IF(AQ185="NO CUMPLE", NO HABILITA,IF(AP185&lt;=($E185*(1+$D$4)),"HABILITA","NO HABILITA")))</f>
        <v>NO OFERTADO</v>
      </c>
      <c r="AS185" s="129">
        <f>'PRECIOS UNITARIOS'!R185</f>
        <v>0</v>
      </c>
      <c r="AT185" s="251">
        <f>'EV TECNICA'!AI185</f>
        <v>0</v>
      </c>
      <c r="AU185" s="252" t="str">
        <f>+IF(AS185=0,"NO OFERTADO",IF(AT185="NO CUMPLE", NO HABILITA,IF(AS185&lt;=($E185*(1+$D$4)),"HABILITA","NO HABILITA")))</f>
        <v>NO OFERTADO</v>
      </c>
      <c r="AV185" s="129">
        <f>'PRECIOS UNITARIOS'!S185</f>
        <v>0</v>
      </c>
      <c r="AW185" s="251">
        <f>'EV TECNICA'!AK185</f>
        <v>0</v>
      </c>
      <c r="AX185" s="252" t="str">
        <f>+IF(AV185=0,"NO OFERTADO",IF(AW185="NO CUMPLE", NO HABILITA,IF(AV185&lt;=($E185*(1+$D$4)),"HABILITA","NO HABILITA")))</f>
        <v>NO OFERTADO</v>
      </c>
      <c r="AY185" s="129">
        <f>'PRECIOS UNITARIOS'!T185</f>
        <v>0</v>
      </c>
      <c r="AZ185" s="251">
        <f>'EV TECNICA'!AM185</f>
        <v>0</v>
      </c>
      <c r="BA185" s="252" t="str">
        <f>+IF(AY185=0,"NO OFERTADO",IF(AZ185="NO CUMPLE", NO HABILITA,IF(AY185&lt;=($E185*(1+$D$4)),"HABILITA","NO HABILITA")))</f>
        <v>NO OFERTADO</v>
      </c>
      <c r="BB185" s="129">
        <f>'PRECIOS UNITARIOS'!U185</f>
        <v>0</v>
      </c>
      <c r="BC185" s="251">
        <f>'EV TECNICA'!AO185</f>
        <v>0</v>
      </c>
      <c r="BD185" s="252" t="str">
        <f>+IF(BB185=0,"NO OFERTADO",IF(BC185="NO CUMPLE", NO HABILITA,IF(BB185&lt;=($E185*(1+$D$4)),"HABILITA","NO HABILITA")))</f>
        <v>NO OFERTADO</v>
      </c>
      <c r="BE185" s="129">
        <f>'PRECIOS UNITARIOS'!V185</f>
        <v>0</v>
      </c>
      <c r="BF185" s="251">
        <f>'EV TECNICA'!AQ185</f>
        <v>0</v>
      </c>
      <c r="BG185" s="252" t="str">
        <f>+IF(BE185=0,"NO OFERTADO",IF(BF185="NO CUMPLE", NO HABILITA,IF(BE185&lt;=($E185*(1+$D$4)),"HABILITA","NO HABILITA")))</f>
        <v>NO OFERTADO</v>
      </c>
      <c r="BH185" s="129">
        <f>'PRECIOS UNITARIOS'!W185</f>
        <v>0</v>
      </c>
      <c r="BI185" s="251">
        <f>'EV TECNICA'!AS185</f>
        <v>0</v>
      </c>
      <c r="BJ185" s="252" t="str">
        <f>+IF(BH185=0,"NO OFERTADO",IF(BI185="NO CUMPLE", NO HABILITA,IF(BH185&lt;=($E185*(1+$D$4)),"HABILITA","NO HABILITA")))</f>
        <v>NO OFERTADO</v>
      </c>
      <c r="BK185" s="129">
        <f>'PRECIOS UNITARIOS'!X185</f>
        <v>0</v>
      </c>
      <c r="BL185" s="251">
        <f>'EV TECNICA'!AU185</f>
        <v>0</v>
      </c>
      <c r="BM185" s="252" t="str">
        <f>+IF(BK185=0,"NO OFERTADO",IF(BL185="NO CUMPLE", NO HABILITA,IF(BK185&lt;=($E185*(1+$D$4)),"HABILITA","NO HABILITA")))</f>
        <v>NO OFERTADO</v>
      </c>
      <c r="BN185" s="129">
        <f>'PRECIOS UNITARIOS'!Y185</f>
        <v>0</v>
      </c>
      <c r="BO185" s="251">
        <f>'EV TECNICA'!AW185</f>
        <v>0</v>
      </c>
      <c r="BP185" s="252" t="str">
        <f>+IF(BN185=0,"NO OFERTADO",IF(BO185="NO CUMPLE", NO HABILITA,IF(BN185&lt;=($E185*(1+$D$4)),"HABILITA","NO HABILITA")))</f>
        <v>NO OFERTADO</v>
      </c>
      <c r="BQ185" s="129">
        <f>'PRECIOS UNITARIOS'!Z185</f>
        <v>0</v>
      </c>
      <c r="BR185" s="251">
        <f>'EV TECNICA'!AY185</f>
        <v>0</v>
      </c>
      <c r="BS185" s="252" t="str">
        <f>+IF(BQ185=0,"NO OFERTADO",IF(BR185="NO CUMPLE", NO HABILITA,IF(BQ185&lt;=($E185*(1+$D$4)),"HABILITA","NO HABILITA")))</f>
        <v>NO OFERTADO</v>
      </c>
      <c r="BT185" s="129">
        <f>'PRECIOS UNITARIOS'!AA185</f>
        <v>0</v>
      </c>
      <c r="BU185" s="251">
        <f>'EV TECNICA'!BA185</f>
        <v>0</v>
      </c>
      <c r="BV185" s="252" t="str">
        <f>+IF(BT185=0,"NO OFERTADO",IF(BU185="NO CUMPLE", NO HABILITA,IF(BT185&lt;=($E185*(1+$D$4)),"HABILITA","NO HABILITA")))</f>
        <v>NO OFERTADO</v>
      </c>
      <c r="BW185" s="129">
        <f>'PRECIOS UNITARIOS'!AB185</f>
        <v>0</v>
      </c>
      <c r="BX185" s="251">
        <f>'EV TECNICA'!BC185</f>
        <v>0</v>
      </c>
      <c r="BY185" s="252" t="str">
        <f>+IF(BW185=0,"NO OFERTADO",IF(BX185="NO CUMPLE", NO HABILITA,IF(BW185&lt;=($E185*(1+$D$4)),"HABILITA","NO HABILITA")))</f>
        <v>NO OFERTADO</v>
      </c>
      <c r="BZ185" s="129">
        <f>'PRECIOS UNITARIOS'!AC185</f>
        <v>0</v>
      </c>
      <c r="CA185" s="251">
        <f>'EV TECNICA'!BE185</f>
        <v>0</v>
      </c>
      <c r="CB185" s="252" t="str">
        <f>+IF(BZ185=0,"NO OFERTADO",IF(CA185="NO CUMPLE", NO HABILITA,IF(BZ185&lt;=($E185*(1+$D$4)),"HABILITA","NO HABILITA")))</f>
        <v>NO OFERTADO</v>
      </c>
      <c r="CC185" s="129">
        <f>'PRECIOS UNITARIOS'!AD185</f>
        <v>0</v>
      </c>
      <c r="CD185" s="251">
        <f>'EV TECNICA'!BG185</f>
        <v>0</v>
      </c>
      <c r="CE185" s="252" t="str">
        <f>+IF(CC185=0,"NO OFERTADO",IF(CD185="NO CUMPLE", NO HABILITA,IF(CC185&lt;=($E185*(1+$D$4)),"HABILITA","NO HABILITA")))</f>
        <v>NO OFERTADO</v>
      </c>
      <c r="CF185" s="129">
        <f>'PRECIOS UNITARIOS'!AE185</f>
        <v>121500</v>
      </c>
      <c r="CG185" s="251" t="str">
        <f>'EV TECNICA'!BI185</f>
        <v xml:space="preserve">CUMPLE </v>
      </c>
      <c r="CH185" s="252" t="str">
        <f>+IF(CF185=0,"NO OFERTADO",IF(CG185="NO CUMPLE", NO HABILITA,IF(CF185&lt;=($E185*(1+$D$4)),"HABILITA","NO HABILITA")))</f>
        <v>HABILITA</v>
      </c>
    </row>
    <row r="186" spans="1:86" s="40" customFormat="1" ht="25.5" x14ac:dyDescent="0.2">
      <c r="A186" s="103">
        <v>177</v>
      </c>
      <c r="B186" s="202" t="s">
        <v>300</v>
      </c>
      <c r="C186" s="121" t="s">
        <v>294</v>
      </c>
      <c r="D186" s="146">
        <v>1</v>
      </c>
      <c r="E186" s="25">
        <v>805000</v>
      </c>
      <c r="F186" s="129">
        <f>'PRECIOS UNITARIOS'!E186</f>
        <v>0</v>
      </c>
      <c r="G186" s="251">
        <f>'EV TECNICA'!I186</f>
        <v>0</v>
      </c>
      <c r="H186" s="252" t="str">
        <f>+IF(F186=0,"NO OFERTADO",IF(G186="NO CUMPLE", NO HABILITA,IF(F186&lt;=($E186*(1+$D$4)),"HABILITA","NO HABILITA")))</f>
        <v>NO OFERTADO</v>
      </c>
      <c r="I186" s="129">
        <f>'PRECIOS UNITARIOS'!F186</f>
        <v>0</v>
      </c>
      <c r="J186" s="251">
        <f>'EV TECNICA'!K186</f>
        <v>0</v>
      </c>
      <c r="K186" s="252" t="str">
        <f>+IF(I186=0,"NO OFERTADO",IF(J186="NO CUMPLE", NO HABILITA,IF(I186&lt;=($E186*(1+$D$4)),"HABILITA","NO HABILITA")))</f>
        <v>NO OFERTADO</v>
      </c>
      <c r="L186" s="129">
        <f>'PRECIOS UNITARIOS'!G186</f>
        <v>0</v>
      </c>
      <c r="M186" s="251">
        <f>'EV TECNICA'!M186</f>
        <v>0</v>
      </c>
      <c r="N186" s="252" t="str">
        <f>+IF(L186=0,"NO OFERTADO",IF(M186="NO CUMPLE", NO HABILITA,IF(L186&lt;=($E186*(1+$D$4)),"HABILITA","NO HABILITA")))</f>
        <v>NO OFERTADO</v>
      </c>
      <c r="O186" s="129">
        <f>'PRECIOS UNITARIOS'!H186</f>
        <v>0</v>
      </c>
      <c r="P186" s="251">
        <f>'EV TECNICA'!O186</f>
        <v>0</v>
      </c>
      <c r="Q186" s="252" t="str">
        <f>+IF(O186=0,"NO OFERTADO",IF(P186="NO CUMPLE", NO HABILITA,IF(O186&lt;=($E186*(1+$D$4)),"HABILITA","NO HABILITA")))</f>
        <v>NO OFERTADO</v>
      </c>
      <c r="R186" s="129">
        <f>'PRECIOS UNITARIOS'!I186</f>
        <v>0</v>
      </c>
      <c r="S186" s="251">
        <f>'EV TECNICA'!Q186</f>
        <v>0</v>
      </c>
      <c r="T186" s="252" t="str">
        <f>+IF(R186=0,"NO OFERTADO",IF(S186="NO CUMPLE", NO HABILITA,IF(R186&lt;=($E186*(1+$D$4)),"HABILITA","NO HABILITA")))</f>
        <v>NO OFERTADO</v>
      </c>
      <c r="U186" s="129">
        <f>'PRECIOS UNITARIOS'!J186</f>
        <v>0</v>
      </c>
      <c r="V186" s="251">
        <f>'EV TECNICA'!S186</f>
        <v>0</v>
      </c>
      <c r="W186" s="252" t="str">
        <f>+IF(U186=0,"NO OFERTADO",IF(V186="NO CUMPLE", NO HABILITA,IF(U186&lt;=($E186*(1+$D$4)),"HABILITA","NO HABILITA")))</f>
        <v>NO OFERTADO</v>
      </c>
      <c r="X186" s="129">
        <f>'PRECIOS UNITARIOS'!K186</f>
        <v>0</v>
      </c>
      <c r="Y186" s="251">
        <f>'EV TECNICA'!U186</f>
        <v>0</v>
      </c>
      <c r="Z186" s="252" t="str">
        <f>+IF(X186=0,"NO OFERTADO",IF(Y186="NO CUMPLE", NO HABILITA,IF(X186&lt;=($E186*(1+$D$4)),"HABILITA","NO HABILITA")))</f>
        <v>NO OFERTADO</v>
      </c>
      <c r="AA186" s="129">
        <f>'PRECIOS UNITARIOS'!L186</f>
        <v>0</v>
      </c>
      <c r="AB186" s="251">
        <f>'EV TECNICA'!W186</f>
        <v>0</v>
      </c>
      <c r="AC186" s="252" t="str">
        <f>+IF(AA186=0,"NO OFERTADO",IF(AB186="NO CUMPLE", NO HABILITA,IF(AA186&lt;=($E186*(1+$D$4)),"HABILITA","NO HABILITA")))</f>
        <v>NO OFERTADO</v>
      </c>
      <c r="AD186" s="129">
        <f>'PRECIOS UNITARIOS'!M186</f>
        <v>0</v>
      </c>
      <c r="AE186" s="251">
        <f>'EV TECNICA'!Y186</f>
        <v>0</v>
      </c>
      <c r="AF186" s="252" t="str">
        <f>+IF(AD186=0,"NO OFERTADO",IF(AE186="NO CUMPLE", NO HABILITA,IF(AD186&lt;=($E186*(1+$D$4)),"HABILITA","NO HABILITA")))</f>
        <v>NO OFERTADO</v>
      </c>
      <c r="AG186" s="129">
        <f>'PRECIOS UNITARIOS'!N186</f>
        <v>0</v>
      </c>
      <c r="AH186" s="251">
        <f>'EV TECNICA'!AA186</f>
        <v>0</v>
      </c>
      <c r="AI186" s="252" t="str">
        <f>+IF(AG186=0,"NO OFERTADO",IF(AH186="NO CUMPLE", NO HABILITA,IF(AG186&lt;=($E186*(1+$D$4)),"HABILITA","NO HABILITA")))</f>
        <v>NO OFERTADO</v>
      </c>
      <c r="AJ186" s="129">
        <f>'PRECIOS UNITARIOS'!O186</f>
        <v>0</v>
      </c>
      <c r="AK186" s="251">
        <f>'EV TECNICA'!AC186</f>
        <v>0</v>
      </c>
      <c r="AL186" s="252" t="str">
        <f>+IF(AJ186=0,"NO OFERTADO",IF(AK186="NO CUMPLE", NO HABILITA,IF(AJ186&lt;=($E186*(1+$D$4)),"HABILITA","NO HABILITA")))</f>
        <v>NO OFERTADO</v>
      </c>
      <c r="AM186" s="129">
        <f>'PRECIOS UNITARIOS'!P186</f>
        <v>0</v>
      </c>
      <c r="AN186" s="251">
        <f>'EV TECNICA'!AE186</f>
        <v>0</v>
      </c>
      <c r="AO186" s="252" t="str">
        <f>+IF(AM186=0,"NO OFERTADO",IF(AN186="NO CUMPLE", NO HABILITA,IF(AM186&lt;=($E186*(1+$D$4)),"HABILITA","NO HABILITA")))</f>
        <v>NO OFERTADO</v>
      </c>
      <c r="AP186" s="129">
        <f>'PRECIOS UNITARIOS'!Q186</f>
        <v>0</v>
      </c>
      <c r="AQ186" s="251">
        <f>'EV TECNICA'!AG186</f>
        <v>0</v>
      </c>
      <c r="AR186" s="252" t="str">
        <f>+IF(AP186=0,"NO OFERTADO",IF(AQ186="NO CUMPLE", NO HABILITA,IF(AP186&lt;=($E186*(1+$D$4)),"HABILITA","NO HABILITA")))</f>
        <v>NO OFERTADO</v>
      </c>
      <c r="AS186" s="129">
        <f>'PRECIOS UNITARIOS'!R186</f>
        <v>0</v>
      </c>
      <c r="AT186" s="251">
        <f>'EV TECNICA'!AI186</f>
        <v>0</v>
      </c>
      <c r="AU186" s="252" t="str">
        <f>+IF(AS186=0,"NO OFERTADO",IF(AT186="NO CUMPLE", NO HABILITA,IF(AS186&lt;=($E186*(1+$D$4)),"HABILITA","NO HABILITA")))</f>
        <v>NO OFERTADO</v>
      </c>
      <c r="AV186" s="129">
        <f>'PRECIOS UNITARIOS'!S186</f>
        <v>0</v>
      </c>
      <c r="AW186" s="251">
        <f>'EV TECNICA'!AK186</f>
        <v>0</v>
      </c>
      <c r="AX186" s="252" t="str">
        <f>+IF(AV186=0,"NO OFERTADO",IF(AW186="NO CUMPLE", NO HABILITA,IF(AV186&lt;=($E186*(1+$D$4)),"HABILITA","NO HABILITA")))</f>
        <v>NO OFERTADO</v>
      </c>
      <c r="AY186" s="129">
        <f>'PRECIOS UNITARIOS'!T186</f>
        <v>0</v>
      </c>
      <c r="AZ186" s="251">
        <f>'EV TECNICA'!AM186</f>
        <v>0</v>
      </c>
      <c r="BA186" s="252" t="str">
        <f>+IF(AY186=0,"NO OFERTADO",IF(AZ186="NO CUMPLE", NO HABILITA,IF(AY186&lt;=($E186*(1+$D$4)),"HABILITA","NO HABILITA")))</f>
        <v>NO OFERTADO</v>
      </c>
      <c r="BB186" s="129">
        <f>'PRECIOS UNITARIOS'!U186</f>
        <v>0</v>
      </c>
      <c r="BC186" s="251">
        <f>'EV TECNICA'!AO186</f>
        <v>0</v>
      </c>
      <c r="BD186" s="252" t="str">
        <f>+IF(BB186=0,"NO OFERTADO",IF(BC186="NO CUMPLE", NO HABILITA,IF(BB186&lt;=($E186*(1+$D$4)),"HABILITA","NO HABILITA")))</f>
        <v>NO OFERTADO</v>
      </c>
      <c r="BE186" s="129">
        <f>'PRECIOS UNITARIOS'!V186</f>
        <v>0</v>
      </c>
      <c r="BF186" s="251">
        <f>'EV TECNICA'!AQ186</f>
        <v>0</v>
      </c>
      <c r="BG186" s="252" t="str">
        <f>+IF(BE186=0,"NO OFERTADO",IF(BF186="NO CUMPLE", NO HABILITA,IF(BE186&lt;=($E186*(1+$D$4)),"HABILITA","NO HABILITA")))</f>
        <v>NO OFERTADO</v>
      </c>
      <c r="BH186" s="129">
        <f>'PRECIOS UNITARIOS'!W186</f>
        <v>0</v>
      </c>
      <c r="BI186" s="251">
        <f>'EV TECNICA'!AS186</f>
        <v>0</v>
      </c>
      <c r="BJ186" s="252" t="str">
        <f>+IF(BH186=0,"NO OFERTADO",IF(BI186="NO CUMPLE", NO HABILITA,IF(BH186&lt;=($E186*(1+$D$4)),"HABILITA","NO HABILITA")))</f>
        <v>NO OFERTADO</v>
      </c>
      <c r="BK186" s="129">
        <f>'PRECIOS UNITARIOS'!X186</f>
        <v>0</v>
      </c>
      <c r="BL186" s="251">
        <f>'EV TECNICA'!AU186</f>
        <v>0</v>
      </c>
      <c r="BM186" s="252" t="str">
        <f>+IF(BK186=0,"NO OFERTADO",IF(BL186="NO CUMPLE", NO HABILITA,IF(BK186&lt;=($E186*(1+$D$4)),"HABILITA","NO HABILITA")))</f>
        <v>NO OFERTADO</v>
      </c>
      <c r="BN186" s="129">
        <f>'PRECIOS UNITARIOS'!Y186</f>
        <v>0</v>
      </c>
      <c r="BO186" s="251" t="str">
        <f>'EV TECNICA'!AW186</f>
        <v>NO CUMPLE</v>
      </c>
      <c r="BP186" s="252" t="s">
        <v>606</v>
      </c>
      <c r="BQ186" s="129">
        <f>'PRECIOS UNITARIOS'!Z186</f>
        <v>0</v>
      </c>
      <c r="BR186" s="251">
        <f>'EV TECNICA'!AY186</f>
        <v>0</v>
      </c>
      <c r="BS186" s="252" t="str">
        <f>+IF(BQ186=0,"NO OFERTADO",IF(BR186="NO CUMPLE", NO HABILITA,IF(BQ186&lt;=($E186*(1+$D$4)),"HABILITA","NO HABILITA")))</f>
        <v>NO OFERTADO</v>
      </c>
      <c r="BT186" s="129">
        <f>'PRECIOS UNITARIOS'!AA186</f>
        <v>700000</v>
      </c>
      <c r="BU186" s="251" t="str">
        <f>'EV TECNICA'!BA186</f>
        <v xml:space="preserve">CUMPLE </v>
      </c>
      <c r="BV186" s="252" t="str">
        <f>+IF(BT186=0,"NO OFERTADO",IF(BU186="NO CUMPLE", NO HABILITA,IF(BT186&lt;=($E186*(1+$D$4)),"HABILITA","NO HABILITA")))</f>
        <v>HABILITA</v>
      </c>
      <c r="BW186" s="129">
        <f>'PRECIOS UNITARIOS'!AB186</f>
        <v>850000</v>
      </c>
      <c r="BX186" s="251" t="str">
        <f>'EV TECNICA'!BC186</f>
        <v>CUMPLE</v>
      </c>
      <c r="BY186" s="252" t="str">
        <f>+IF(BW186=0,"NO OFERTADO",IF(BX186="NO CUMPLE", NO HABILITA,IF(BW186&lt;=($E186*(1+$D$4)),"HABILITA","NO HABILITA")))</f>
        <v>HABILITA</v>
      </c>
      <c r="BZ186" s="129">
        <f>'PRECIOS UNITARIOS'!AC186</f>
        <v>0</v>
      </c>
      <c r="CA186" s="251">
        <f>'EV TECNICA'!BE186</f>
        <v>0</v>
      </c>
      <c r="CB186" s="252" t="str">
        <f>+IF(BZ186=0,"NO OFERTADO",IF(CA186="NO CUMPLE", NO HABILITA,IF(BZ186&lt;=($E186*(1+$D$4)),"HABILITA","NO HABILITA")))</f>
        <v>NO OFERTADO</v>
      </c>
      <c r="CC186" s="129">
        <f>'PRECIOS UNITARIOS'!AD186</f>
        <v>0</v>
      </c>
      <c r="CD186" s="251">
        <f>'EV TECNICA'!BG186</f>
        <v>0</v>
      </c>
      <c r="CE186" s="252" t="str">
        <f>+IF(CC186=0,"NO OFERTADO",IF(CD186="NO CUMPLE", NO HABILITA,IF(CC186&lt;=($E186*(1+$D$4)),"HABILITA","NO HABILITA")))</f>
        <v>NO OFERTADO</v>
      </c>
      <c r="CF186" s="129">
        <f>'PRECIOS UNITARIOS'!AE186</f>
        <v>0</v>
      </c>
      <c r="CG186" s="251">
        <f>'EV TECNICA'!BI186</f>
        <v>0</v>
      </c>
      <c r="CH186" s="252" t="str">
        <f>+IF(CF186=0,"NO OFERTADO",IF(CG186="NO CUMPLE", NO HABILITA,IF(CF186&lt;=($E186*(1+$D$4)),"HABILITA","NO HABILITA")))</f>
        <v>NO OFERTADO</v>
      </c>
    </row>
    <row r="187" spans="1:86" s="40" customFormat="1" ht="25.5" x14ac:dyDescent="0.2">
      <c r="A187" s="103">
        <v>178</v>
      </c>
      <c r="B187" s="202" t="s">
        <v>301</v>
      </c>
      <c r="C187" s="121" t="s">
        <v>294</v>
      </c>
      <c r="D187" s="146">
        <v>1</v>
      </c>
      <c r="E187" s="25">
        <v>184000</v>
      </c>
      <c r="F187" s="129">
        <f>'PRECIOS UNITARIOS'!E187</f>
        <v>0</v>
      </c>
      <c r="G187" s="251">
        <f>'EV TECNICA'!I187</f>
        <v>0</v>
      </c>
      <c r="H187" s="252" t="str">
        <f>+IF(F187=0,"NO OFERTADO",IF(G187="NO CUMPLE", NO HABILITA,IF(F187&lt;=($E187*(1+$D$4)),"HABILITA","NO HABILITA")))</f>
        <v>NO OFERTADO</v>
      </c>
      <c r="I187" s="129">
        <f>'PRECIOS UNITARIOS'!F187</f>
        <v>0</v>
      </c>
      <c r="J187" s="251">
        <f>'EV TECNICA'!K187</f>
        <v>0</v>
      </c>
      <c r="K187" s="252" t="str">
        <f>+IF(I187=0,"NO OFERTADO",IF(J187="NO CUMPLE", NO HABILITA,IF(I187&lt;=($E187*(1+$D$4)),"HABILITA","NO HABILITA")))</f>
        <v>NO OFERTADO</v>
      </c>
      <c r="L187" s="129">
        <f>'PRECIOS UNITARIOS'!G187</f>
        <v>0</v>
      </c>
      <c r="M187" s="251">
        <f>'EV TECNICA'!M187</f>
        <v>0</v>
      </c>
      <c r="N187" s="252" t="str">
        <f>+IF(L187=0,"NO OFERTADO",IF(M187="NO CUMPLE", NO HABILITA,IF(L187&lt;=($E187*(1+$D$4)),"HABILITA","NO HABILITA")))</f>
        <v>NO OFERTADO</v>
      </c>
      <c r="O187" s="129">
        <f>'PRECIOS UNITARIOS'!H187</f>
        <v>0</v>
      </c>
      <c r="P187" s="251">
        <f>'EV TECNICA'!O187</f>
        <v>0</v>
      </c>
      <c r="Q187" s="252" t="str">
        <f>+IF(O187=0,"NO OFERTADO",IF(P187="NO CUMPLE", NO HABILITA,IF(O187&lt;=($E187*(1+$D$4)),"HABILITA","NO HABILITA")))</f>
        <v>NO OFERTADO</v>
      </c>
      <c r="R187" s="129">
        <f>'PRECIOS UNITARIOS'!I187</f>
        <v>0</v>
      </c>
      <c r="S187" s="251">
        <f>'EV TECNICA'!Q187</f>
        <v>0</v>
      </c>
      <c r="T187" s="252" t="str">
        <f>+IF(R187=0,"NO OFERTADO",IF(S187="NO CUMPLE", NO HABILITA,IF(R187&lt;=($E187*(1+$D$4)),"HABILITA","NO HABILITA")))</f>
        <v>NO OFERTADO</v>
      </c>
      <c r="U187" s="129">
        <f>'PRECIOS UNITARIOS'!J187</f>
        <v>0</v>
      </c>
      <c r="V187" s="251">
        <f>'EV TECNICA'!S187</f>
        <v>0</v>
      </c>
      <c r="W187" s="252" t="str">
        <f>+IF(U187=0,"NO OFERTADO",IF(V187="NO CUMPLE", NO HABILITA,IF(U187&lt;=($E187*(1+$D$4)),"HABILITA","NO HABILITA")))</f>
        <v>NO OFERTADO</v>
      </c>
      <c r="X187" s="129">
        <f>'PRECIOS UNITARIOS'!K187</f>
        <v>0</v>
      </c>
      <c r="Y187" s="251">
        <f>'EV TECNICA'!U187</f>
        <v>0</v>
      </c>
      <c r="Z187" s="252" t="str">
        <f>+IF(X187=0,"NO OFERTADO",IF(Y187="NO CUMPLE", NO HABILITA,IF(X187&lt;=($E187*(1+$D$4)),"HABILITA","NO HABILITA")))</f>
        <v>NO OFERTADO</v>
      </c>
      <c r="AA187" s="129">
        <f>'PRECIOS UNITARIOS'!L187</f>
        <v>0</v>
      </c>
      <c r="AB187" s="251">
        <f>'EV TECNICA'!W187</f>
        <v>0</v>
      </c>
      <c r="AC187" s="252" t="str">
        <f>+IF(AA187=0,"NO OFERTADO",IF(AB187="NO CUMPLE", NO HABILITA,IF(AA187&lt;=($E187*(1+$D$4)),"HABILITA","NO HABILITA")))</f>
        <v>NO OFERTADO</v>
      </c>
      <c r="AD187" s="129">
        <f>'PRECIOS UNITARIOS'!M187</f>
        <v>0</v>
      </c>
      <c r="AE187" s="251">
        <f>'EV TECNICA'!Y187</f>
        <v>0</v>
      </c>
      <c r="AF187" s="252" t="str">
        <f>+IF(AD187=0,"NO OFERTADO",IF(AE187="NO CUMPLE", NO HABILITA,IF(AD187&lt;=($E187*(1+$D$4)),"HABILITA","NO HABILITA")))</f>
        <v>NO OFERTADO</v>
      </c>
      <c r="AG187" s="129">
        <f>'PRECIOS UNITARIOS'!N187</f>
        <v>0</v>
      </c>
      <c r="AH187" s="251">
        <f>'EV TECNICA'!AA187</f>
        <v>0</v>
      </c>
      <c r="AI187" s="252" t="str">
        <f>+IF(AG187=0,"NO OFERTADO",IF(AH187="NO CUMPLE", NO HABILITA,IF(AG187&lt;=($E187*(1+$D$4)),"HABILITA","NO HABILITA")))</f>
        <v>NO OFERTADO</v>
      </c>
      <c r="AJ187" s="129">
        <f>'PRECIOS UNITARIOS'!O187</f>
        <v>0</v>
      </c>
      <c r="AK187" s="251">
        <f>'EV TECNICA'!AC187</f>
        <v>0</v>
      </c>
      <c r="AL187" s="252" t="str">
        <f>+IF(AJ187=0,"NO OFERTADO",IF(AK187="NO CUMPLE", NO HABILITA,IF(AJ187&lt;=($E187*(1+$D$4)),"HABILITA","NO HABILITA")))</f>
        <v>NO OFERTADO</v>
      </c>
      <c r="AM187" s="129">
        <f>'PRECIOS UNITARIOS'!P187</f>
        <v>160000</v>
      </c>
      <c r="AN187" s="251" t="str">
        <f>'EV TECNICA'!AE187</f>
        <v>CUMPLE</v>
      </c>
      <c r="AO187" s="252" t="str">
        <f>+IF(AM187=0,"NO OFERTADO",IF(AN187="NO CUMPLE", NO HABILITA,IF(AM187&lt;=($E187*(1+$D$4)),"HABILITA","NO HABILITA")))</f>
        <v>HABILITA</v>
      </c>
      <c r="AP187" s="129">
        <f>'PRECIOS UNITARIOS'!Q187</f>
        <v>0</v>
      </c>
      <c r="AQ187" s="251">
        <f>'EV TECNICA'!AG187</f>
        <v>0</v>
      </c>
      <c r="AR187" s="252" t="str">
        <f>+IF(AP187=0,"NO OFERTADO",IF(AQ187="NO CUMPLE", NO HABILITA,IF(AP187&lt;=($E187*(1+$D$4)),"HABILITA","NO HABILITA")))</f>
        <v>NO OFERTADO</v>
      </c>
      <c r="AS187" s="129">
        <f>'PRECIOS UNITARIOS'!R187</f>
        <v>0</v>
      </c>
      <c r="AT187" s="251">
        <f>'EV TECNICA'!AI187</f>
        <v>0</v>
      </c>
      <c r="AU187" s="252" t="str">
        <f>+IF(AS187=0,"NO OFERTADO",IF(AT187="NO CUMPLE", NO HABILITA,IF(AS187&lt;=($E187*(1+$D$4)),"HABILITA","NO HABILITA")))</f>
        <v>NO OFERTADO</v>
      </c>
      <c r="AV187" s="129">
        <f>'PRECIOS UNITARIOS'!S187</f>
        <v>0</v>
      </c>
      <c r="AW187" s="251">
        <f>'EV TECNICA'!AK187</f>
        <v>0</v>
      </c>
      <c r="AX187" s="252" t="str">
        <f>+IF(AV187=0,"NO OFERTADO",IF(AW187="NO CUMPLE", NO HABILITA,IF(AV187&lt;=($E187*(1+$D$4)),"HABILITA","NO HABILITA")))</f>
        <v>NO OFERTADO</v>
      </c>
      <c r="AY187" s="129">
        <f>'PRECIOS UNITARIOS'!T187</f>
        <v>0</v>
      </c>
      <c r="AZ187" s="251">
        <f>'EV TECNICA'!AM187</f>
        <v>0</v>
      </c>
      <c r="BA187" s="252" t="str">
        <f>+IF(AY187=0,"NO OFERTADO",IF(AZ187="NO CUMPLE", NO HABILITA,IF(AY187&lt;=($E187*(1+$D$4)),"HABILITA","NO HABILITA")))</f>
        <v>NO OFERTADO</v>
      </c>
      <c r="BB187" s="129">
        <f>'PRECIOS UNITARIOS'!U187</f>
        <v>0</v>
      </c>
      <c r="BC187" s="251">
        <f>'EV TECNICA'!AO187</f>
        <v>0</v>
      </c>
      <c r="BD187" s="252" t="str">
        <f>+IF(BB187=0,"NO OFERTADO",IF(BC187="NO CUMPLE", NO HABILITA,IF(BB187&lt;=($E187*(1+$D$4)),"HABILITA","NO HABILITA")))</f>
        <v>NO OFERTADO</v>
      </c>
      <c r="BE187" s="129">
        <f>'PRECIOS UNITARIOS'!V187</f>
        <v>0</v>
      </c>
      <c r="BF187" s="251">
        <f>'EV TECNICA'!AQ187</f>
        <v>0</v>
      </c>
      <c r="BG187" s="252" t="str">
        <f>+IF(BE187=0,"NO OFERTADO",IF(BF187="NO CUMPLE", NO HABILITA,IF(BE187&lt;=($E187*(1+$D$4)),"HABILITA","NO HABILITA")))</f>
        <v>NO OFERTADO</v>
      </c>
      <c r="BH187" s="129">
        <f>'PRECIOS UNITARIOS'!W187</f>
        <v>0</v>
      </c>
      <c r="BI187" s="251">
        <f>'EV TECNICA'!AS187</f>
        <v>0</v>
      </c>
      <c r="BJ187" s="252" t="str">
        <f>+IF(BH187=0,"NO OFERTADO",IF(BI187="NO CUMPLE", NO HABILITA,IF(BH187&lt;=($E187*(1+$D$4)),"HABILITA","NO HABILITA")))</f>
        <v>NO OFERTADO</v>
      </c>
      <c r="BK187" s="129">
        <f>'PRECIOS UNITARIOS'!X187</f>
        <v>0</v>
      </c>
      <c r="BL187" s="251">
        <f>'EV TECNICA'!AU187</f>
        <v>0</v>
      </c>
      <c r="BM187" s="252" t="str">
        <f>+IF(BK187=0,"NO OFERTADO",IF(BL187="NO CUMPLE", NO HABILITA,IF(BK187&lt;=($E187*(1+$D$4)),"HABILITA","NO HABILITA")))</f>
        <v>NO OFERTADO</v>
      </c>
      <c r="BN187" s="129">
        <f>'PRECIOS UNITARIOS'!Y187</f>
        <v>0</v>
      </c>
      <c r="BO187" s="251">
        <f>'EV TECNICA'!AW187</f>
        <v>0</v>
      </c>
      <c r="BP187" s="252" t="str">
        <f>+IF(BN187=0,"NO OFERTADO",IF(BO187="NO CUMPLE", NO HABILITA,IF(BN187&lt;=($E187*(1+$D$4)),"HABILITA","NO HABILITA")))</f>
        <v>NO OFERTADO</v>
      </c>
      <c r="BQ187" s="129">
        <f>'PRECIOS UNITARIOS'!Z187</f>
        <v>0</v>
      </c>
      <c r="BR187" s="251">
        <f>'EV TECNICA'!AY187</f>
        <v>0</v>
      </c>
      <c r="BS187" s="252" t="str">
        <f>+IF(BQ187=0,"NO OFERTADO",IF(BR187="NO CUMPLE", NO HABILITA,IF(BQ187&lt;=($E187*(1+$D$4)),"HABILITA","NO HABILITA")))</f>
        <v>NO OFERTADO</v>
      </c>
      <c r="BT187" s="129">
        <f>'PRECIOS UNITARIOS'!AA187</f>
        <v>0</v>
      </c>
      <c r="BU187" s="251">
        <f>'EV TECNICA'!BA187</f>
        <v>0</v>
      </c>
      <c r="BV187" s="252" t="str">
        <f>+IF(BT187=0,"NO OFERTADO",IF(BU187="NO CUMPLE", NO HABILITA,IF(BT187&lt;=($E187*(1+$D$4)),"HABILITA","NO HABILITA")))</f>
        <v>NO OFERTADO</v>
      </c>
      <c r="BW187" s="129">
        <f>'PRECIOS UNITARIOS'!AB187</f>
        <v>0</v>
      </c>
      <c r="BX187" s="251">
        <f>'EV TECNICA'!BC187</f>
        <v>0</v>
      </c>
      <c r="BY187" s="252" t="str">
        <f>+IF(BW187=0,"NO OFERTADO",IF(BX187="NO CUMPLE", NO HABILITA,IF(BW187&lt;=($E187*(1+$D$4)),"HABILITA","NO HABILITA")))</f>
        <v>NO OFERTADO</v>
      </c>
      <c r="BZ187" s="129">
        <f>'PRECIOS UNITARIOS'!AC187</f>
        <v>0</v>
      </c>
      <c r="CA187" s="251">
        <f>'EV TECNICA'!BE187</f>
        <v>0</v>
      </c>
      <c r="CB187" s="252" t="str">
        <f>+IF(BZ187=0,"NO OFERTADO",IF(CA187="NO CUMPLE", NO HABILITA,IF(BZ187&lt;=($E187*(1+$D$4)),"HABILITA","NO HABILITA")))</f>
        <v>NO OFERTADO</v>
      </c>
      <c r="CC187" s="129">
        <f>'PRECIOS UNITARIOS'!AD187</f>
        <v>99000</v>
      </c>
      <c r="CD187" s="251" t="str">
        <f>'EV TECNICA'!BG187</f>
        <v>CUMPLE</v>
      </c>
      <c r="CE187" s="252" t="str">
        <f>+IF(CC187=0,"NO OFERTADO",IF(CD187="NO CUMPLE", NO HABILITA,IF(CC187&lt;=($E187*(1+$D$4)),"HABILITA","NO HABILITA")))</f>
        <v>HABILITA</v>
      </c>
      <c r="CF187" s="129">
        <f>'PRECIOS UNITARIOS'!AE187</f>
        <v>180000</v>
      </c>
      <c r="CG187" s="251" t="str">
        <f>'EV TECNICA'!BI187</f>
        <v xml:space="preserve">CUMPLE </v>
      </c>
      <c r="CH187" s="252" t="str">
        <f>+IF(CF187=0,"NO OFERTADO",IF(CG187="NO CUMPLE", NO HABILITA,IF(CF187&lt;=($E187*(1+$D$4)),"HABILITA","NO HABILITA")))</f>
        <v>HABILITA</v>
      </c>
    </row>
    <row r="188" spans="1:86" s="40" customFormat="1" ht="25.5" x14ac:dyDescent="0.2">
      <c r="A188" s="103">
        <v>179</v>
      </c>
      <c r="B188" s="202" t="s">
        <v>302</v>
      </c>
      <c r="C188" s="121" t="s">
        <v>303</v>
      </c>
      <c r="D188" s="146">
        <v>1</v>
      </c>
      <c r="E188" s="25">
        <v>8997.9896019999996</v>
      </c>
      <c r="F188" s="129">
        <f>'PRECIOS UNITARIOS'!E188</f>
        <v>0</v>
      </c>
      <c r="G188" s="251">
        <f>'EV TECNICA'!I188</f>
        <v>0</v>
      </c>
      <c r="H188" s="252" t="str">
        <f>+IF(F188=0,"NO OFERTADO",IF(G188="NO CUMPLE", NO HABILITA,IF(F188&lt;=($E188*(1+$D$4)),"HABILITA","NO HABILITA")))</f>
        <v>NO OFERTADO</v>
      </c>
      <c r="I188" s="129">
        <f>'PRECIOS UNITARIOS'!F188</f>
        <v>0</v>
      </c>
      <c r="J188" s="251">
        <f>'EV TECNICA'!K188</f>
        <v>0</v>
      </c>
      <c r="K188" s="252" t="str">
        <f>+IF(I188=0,"NO OFERTADO",IF(J188="NO CUMPLE", NO HABILITA,IF(I188&lt;=($E188*(1+$D$4)),"HABILITA","NO HABILITA")))</f>
        <v>NO OFERTADO</v>
      </c>
      <c r="L188" s="129">
        <f>'PRECIOS UNITARIOS'!G188</f>
        <v>0</v>
      </c>
      <c r="M188" s="251">
        <f>'EV TECNICA'!M188</f>
        <v>0</v>
      </c>
      <c r="N188" s="252" t="str">
        <f>+IF(L188=0,"NO OFERTADO",IF(M188="NO CUMPLE", NO HABILITA,IF(L188&lt;=($E188*(1+$D$4)),"HABILITA","NO HABILITA")))</f>
        <v>NO OFERTADO</v>
      </c>
      <c r="O188" s="129">
        <f>'PRECIOS UNITARIOS'!H188</f>
        <v>0</v>
      </c>
      <c r="P188" s="251">
        <f>'EV TECNICA'!O188</f>
        <v>0</v>
      </c>
      <c r="Q188" s="252" t="str">
        <f>+IF(O188=0,"NO OFERTADO",IF(P188="NO CUMPLE", NO HABILITA,IF(O188&lt;=($E188*(1+$D$4)),"HABILITA","NO HABILITA")))</f>
        <v>NO OFERTADO</v>
      </c>
      <c r="R188" s="129">
        <f>'PRECIOS UNITARIOS'!I188</f>
        <v>0</v>
      </c>
      <c r="S188" s="251">
        <f>'EV TECNICA'!Q188</f>
        <v>0</v>
      </c>
      <c r="T188" s="252" t="str">
        <f>+IF(R188=0,"NO OFERTADO",IF(S188="NO CUMPLE", NO HABILITA,IF(R188&lt;=($E188*(1+$D$4)),"HABILITA","NO HABILITA")))</f>
        <v>NO OFERTADO</v>
      </c>
      <c r="U188" s="129">
        <f>'PRECIOS UNITARIOS'!J188</f>
        <v>0</v>
      </c>
      <c r="V188" s="251">
        <f>'EV TECNICA'!S188</f>
        <v>0</v>
      </c>
      <c r="W188" s="252" t="str">
        <f>+IF(U188=0,"NO OFERTADO",IF(V188="NO CUMPLE", NO HABILITA,IF(U188&lt;=($E188*(1+$D$4)),"HABILITA","NO HABILITA")))</f>
        <v>NO OFERTADO</v>
      </c>
      <c r="X188" s="129">
        <f>'PRECIOS UNITARIOS'!K188</f>
        <v>0</v>
      </c>
      <c r="Y188" s="251">
        <f>'EV TECNICA'!U188</f>
        <v>0</v>
      </c>
      <c r="Z188" s="252" t="str">
        <f>+IF(X188=0,"NO OFERTADO",IF(Y188="NO CUMPLE", NO HABILITA,IF(X188&lt;=($E188*(1+$D$4)),"HABILITA","NO HABILITA")))</f>
        <v>NO OFERTADO</v>
      </c>
      <c r="AA188" s="129">
        <f>'PRECIOS UNITARIOS'!L188</f>
        <v>0</v>
      </c>
      <c r="AB188" s="251">
        <f>'EV TECNICA'!W188</f>
        <v>0</v>
      </c>
      <c r="AC188" s="252" t="str">
        <f>+IF(AA188=0,"NO OFERTADO",IF(AB188="NO CUMPLE", NO HABILITA,IF(AA188&lt;=($E188*(1+$D$4)),"HABILITA","NO HABILITA")))</f>
        <v>NO OFERTADO</v>
      </c>
      <c r="AD188" s="129">
        <f>'PRECIOS UNITARIOS'!M188</f>
        <v>18255.79</v>
      </c>
      <c r="AE188" s="251" t="str">
        <f>'EV TECNICA'!Y188</f>
        <v xml:space="preserve">CUMPLE </v>
      </c>
      <c r="AF188" s="252" t="str">
        <f>+IF(AD188=0,"NO OFERTADO",IF(AE188="NO CUMPLE", NO HABILITA,IF(AD188&lt;=($E188*(1+$D$4)),"HABILITA","NO HABILITA")))</f>
        <v>NO HABILITA</v>
      </c>
      <c r="AG188" s="129">
        <f>'PRECIOS UNITARIOS'!N188</f>
        <v>0</v>
      </c>
      <c r="AH188" s="251">
        <f>'EV TECNICA'!AA188</f>
        <v>0</v>
      </c>
      <c r="AI188" s="252" t="str">
        <f>+IF(AG188=0,"NO OFERTADO",IF(AH188="NO CUMPLE", NO HABILITA,IF(AG188&lt;=($E188*(1+$D$4)),"HABILITA","NO HABILITA")))</f>
        <v>NO OFERTADO</v>
      </c>
      <c r="AJ188" s="129">
        <f>'PRECIOS UNITARIOS'!O188</f>
        <v>0</v>
      </c>
      <c r="AK188" s="251">
        <f>'EV TECNICA'!AC188</f>
        <v>0</v>
      </c>
      <c r="AL188" s="252" t="str">
        <f>+IF(AJ188=0,"NO OFERTADO",IF(AK188="NO CUMPLE", NO HABILITA,IF(AJ188&lt;=($E188*(1+$D$4)),"HABILITA","NO HABILITA")))</f>
        <v>NO OFERTADO</v>
      </c>
      <c r="AM188" s="129">
        <f>'PRECIOS UNITARIOS'!P188</f>
        <v>0</v>
      </c>
      <c r="AN188" s="251">
        <f>'EV TECNICA'!AE188</f>
        <v>0</v>
      </c>
      <c r="AO188" s="252" t="str">
        <f>+IF(AM188=0,"NO OFERTADO",IF(AN188="NO CUMPLE", NO HABILITA,IF(AM188&lt;=($E188*(1+$D$4)),"HABILITA","NO HABILITA")))</f>
        <v>NO OFERTADO</v>
      </c>
      <c r="AP188" s="129">
        <f>'PRECIOS UNITARIOS'!Q188</f>
        <v>0</v>
      </c>
      <c r="AQ188" s="251">
        <f>'EV TECNICA'!AG188</f>
        <v>0</v>
      </c>
      <c r="AR188" s="252" t="str">
        <f>+IF(AP188=0,"NO OFERTADO",IF(AQ188="NO CUMPLE", NO HABILITA,IF(AP188&lt;=($E188*(1+$D$4)),"HABILITA","NO HABILITA")))</f>
        <v>NO OFERTADO</v>
      </c>
      <c r="AS188" s="129">
        <f>'PRECIOS UNITARIOS'!R188</f>
        <v>0</v>
      </c>
      <c r="AT188" s="251">
        <f>'EV TECNICA'!AI188</f>
        <v>0</v>
      </c>
      <c r="AU188" s="252" t="str">
        <f>+IF(AS188=0,"NO OFERTADO",IF(AT188="NO CUMPLE", NO HABILITA,IF(AS188&lt;=($E188*(1+$D$4)),"HABILITA","NO HABILITA")))</f>
        <v>NO OFERTADO</v>
      </c>
      <c r="AV188" s="129">
        <f>'PRECIOS UNITARIOS'!S188</f>
        <v>0</v>
      </c>
      <c r="AW188" s="251">
        <f>'EV TECNICA'!AK188</f>
        <v>0</v>
      </c>
      <c r="AX188" s="252" t="str">
        <f>+IF(AV188=0,"NO OFERTADO",IF(AW188="NO CUMPLE", NO HABILITA,IF(AV188&lt;=($E188*(1+$D$4)),"HABILITA","NO HABILITA")))</f>
        <v>NO OFERTADO</v>
      </c>
      <c r="AY188" s="129">
        <f>'PRECIOS UNITARIOS'!T188</f>
        <v>0</v>
      </c>
      <c r="AZ188" s="251">
        <f>'EV TECNICA'!AM188</f>
        <v>0</v>
      </c>
      <c r="BA188" s="252" t="str">
        <f>+IF(AY188=0,"NO OFERTADO",IF(AZ188="NO CUMPLE", NO HABILITA,IF(AY188&lt;=($E188*(1+$D$4)),"HABILITA","NO HABILITA")))</f>
        <v>NO OFERTADO</v>
      </c>
      <c r="BB188" s="129">
        <f>'PRECIOS UNITARIOS'!U188</f>
        <v>0</v>
      </c>
      <c r="BC188" s="251">
        <f>'EV TECNICA'!AO188</f>
        <v>0</v>
      </c>
      <c r="BD188" s="252" t="str">
        <f>+IF(BB188=0,"NO OFERTADO",IF(BC188="NO CUMPLE", NO HABILITA,IF(BB188&lt;=($E188*(1+$D$4)),"HABILITA","NO HABILITA")))</f>
        <v>NO OFERTADO</v>
      </c>
      <c r="BE188" s="129">
        <f>'PRECIOS UNITARIOS'!V188</f>
        <v>0</v>
      </c>
      <c r="BF188" s="251">
        <f>'EV TECNICA'!AQ188</f>
        <v>0</v>
      </c>
      <c r="BG188" s="252" t="str">
        <f>+IF(BE188=0,"NO OFERTADO",IF(BF188="NO CUMPLE", NO HABILITA,IF(BE188&lt;=($E188*(1+$D$4)),"HABILITA","NO HABILITA")))</f>
        <v>NO OFERTADO</v>
      </c>
      <c r="BH188" s="129">
        <f>'PRECIOS UNITARIOS'!W188</f>
        <v>0</v>
      </c>
      <c r="BI188" s="251">
        <f>'EV TECNICA'!AS188</f>
        <v>0</v>
      </c>
      <c r="BJ188" s="252" t="str">
        <f>+IF(BH188=0,"NO OFERTADO",IF(BI188="NO CUMPLE", NO HABILITA,IF(BH188&lt;=($E188*(1+$D$4)),"HABILITA","NO HABILITA")))</f>
        <v>NO OFERTADO</v>
      </c>
      <c r="BK188" s="129">
        <f>'PRECIOS UNITARIOS'!X188</f>
        <v>0</v>
      </c>
      <c r="BL188" s="251">
        <f>'EV TECNICA'!AU188</f>
        <v>0</v>
      </c>
      <c r="BM188" s="252" t="str">
        <f>+IF(BK188=0,"NO OFERTADO",IF(BL188="NO CUMPLE", NO HABILITA,IF(BK188&lt;=($E188*(1+$D$4)),"HABILITA","NO HABILITA")))</f>
        <v>NO OFERTADO</v>
      </c>
      <c r="BN188" s="129">
        <f>'PRECIOS UNITARIOS'!Y188</f>
        <v>0</v>
      </c>
      <c r="BO188" s="251">
        <f>'EV TECNICA'!AW188</f>
        <v>0</v>
      </c>
      <c r="BP188" s="252" t="str">
        <f>+IF(BN188=0,"NO OFERTADO",IF(BO188="NO CUMPLE", NO HABILITA,IF(BN188&lt;=($E188*(1+$D$4)),"HABILITA","NO HABILITA")))</f>
        <v>NO OFERTADO</v>
      </c>
      <c r="BQ188" s="129">
        <f>'PRECIOS UNITARIOS'!Z188</f>
        <v>0</v>
      </c>
      <c r="BR188" s="251" t="str">
        <f>'EV TECNICA'!AY188</f>
        <v>NO CUMPLE</v>
      </c>
      <c r="BS188" s="252" t="s">
        <v>606</v>
      </c>
      <c r="BT188" s="129">
        <f>'PRECIOS UNITARIOS'!AA188</f>
        <v>0</v>
      </c>
      <c r="BU188" s="251">
        <f>'EV TECNICA'!BA188</f>
        <v>0</v>
      </c>
      <c r="BV188" s="252" t="str">
        <f>+IF(BT188=0,"NO OFERTADO",IF(BU188="NO CUMPLE", NO HABILITA,IF(BT188&lt;=($E188*(1+$D$4)),"HABILITA","NO HABILITA")))</f>
        <v>NO OFERTADO</v>
      </c>
      <c r="BW188" s="129">
        <f>'PRECIOS UNITARIOS'!AB188</f>
        <v>0</v>
      </c>
      <c r="BX188" s="251">
        <f>'EV TECNICA'!BC188</f>
        <v>0</v>
      </c>
      <c r="BY188" s="252" t="str">
        <f>+IF(BW188=0,"NO OFERTADO",IF(BX188="NO CUMPLE", NO HABILITA,IF(BW188&lt;=($E188*(1+$D$4)),"HABILITA","NO HABILITA")))</f>
        <v>NO OFERTADO</v>
      </c>
      <c r="BZ188" s="129">
        <f>'PRECIOS UNITARIOS'!AC188</f>
        <v>0</v>
      </c>
      <c r="CA188" s="251">
        <f>'EV TECNICA'!BE188</f>
        <v>0</v>
      </c>
      <c r="CB188" s="252" t="str">
        <f>+IF(BZ188=0,"NO OFERTADO",IF(CA188="NO CUMPLE", NO HABILITA,IF(BZ188&lt;=($E188*(1+$D$4)),"HABILITA","NO HABILITA")))</f>
        <v>NO OFERTADO</v>
      </c>
      <c r="CC188" s="129">
        <f>'PRECIOS UNITARIOS'!AD188</f>
        <v>0</v>
      </c>
      <c r="CD188" s="251">
        <f>'EV TECNICA'!BG188</f>
        <v>0</v>
      </c>
      <c r="CE188" s="252" t="str">
        <f>+IF(CC188=0,"NO OFERTADO",IF(CD188="NO CUMPLE", NO HABILITA,IF(CC188&lt;=($E188*(1+$D$4)),"HABILITA","NO HABILITA")))</f>
        <v>NO OFERTADO</v>
      </c>
      <c r="CF188" s="129">
        <f>'PRECIOS UNITARIOS'!AE188</f>
        <v>0</v>
      </c>
      <c r="CG188" s="251">
        <f>'EV TECNICA'!BI188</f>
        <v>0</v>
      </c>
      <c r="CH188" s="252" t="str">
        <f>+IF(CF188=0,"NO OFERTADO",IF(CG188="NO CUMPLE", NO HABILITA,IF(CF188&lt;=($E188*(1+$D$4)),"HABILITA","NO HABILITA")))</f>
        <v>NO OFERTADO</v>
      </c>
    </row>
    <row r="189" spans="1:86" s="40" customFormat="1" ht="38.25" x14ac:dyDescent="0.2">
      <c r="A189" s="103">
        <v>180</v>
      </c>
      <c r="B189" s="202" t="s">
        <v>304</v>
      </c>
      <c r="C189" s="121" t="s">
        <v>305</v>
      </c>
      <c r="D189" s="146">
        <v>1</v>
      </c>
      <c r="E189" s="25">
        <v>14363.3</v>
      </c>
      <c r="F189" s="129">
        <f>'PRECIOS UNITARIOS'!E189</f>
        <v>0</v>
      </c>
      <c r="G189" s="251">
        <f>'EV TECNICA'!I189</f>
        <v>0</v>
      </c>
      <c r="H189" s="252" t="str">
        <f>+IF(F189=0,"NO OFERTADO",IF(G189="NO CUMPLE", NO HABILITA,IF(F189&lt;=($E189*(1+$D$4)),"HABILITA","NO HABILITA")))</f>
        <v>NO OFERTADO</v>
      </c>
      <c r="I189" s="129">
        <f>'PRECIOS UNITARIOS'!F189</f>
        <v>0</v>
      </c>
      <c r="J189" s="251">
        <f>'EV TECNICA'!K189</f>
        <v>0</v>
      </c>
      <c r="K189" s="252" t="str">
        <f>+IF(I189=0,"NO OFERTADO",IF(J189="NO CUMPLE", NO HABILITA,IF(I189&lt;=($E189*(1+$D$4)),"HABILITA","NO HABILITA")))</f>
        <v>NO OFERTADO</v>
      </c>
      <c r="L189" s="129">
        <f>'PRECIOS UNITARIOS'!G189</f>
        <v>0</v>
      </c>
      <c r="M189" s="251">
        <f>'EV TECNICA'!M189</f>
        <v>0</v>
      </c>
      <c r="N189" s="252" t="str">
        <f>+IF(L189=0,"NO OFERTADO",IF(M189="NO CUMPLE", NO HABILITA,IF(L189&lt;=($E189*(1+$D$4)),"HABILITA","NO HABILITA")))</f>
        <v>NO OFERTADO</v>
      </c>
      <c r="O189" s="129">
        <f>'PRECIOS UNITARIOS'!H189</f>
        <v>0</v>
      </c>
      <c r="P189" s="251">
        <f>'EV TECNICA'!O189</f>
        <v>0</v>
      </c>
      <c r="Q189" s="252" t="str">
        <f>+IF(O189=0,"NO OFERTADO",IF(P189="NO CUMPLE", NO HABILITA,IF(O189&lt;=($E189*(1+$D$4)),"HABILITA","NO HABILITA")))</f>
        <v>NO OFERTADO</v>
      </c>
      <c r="R189" s="129">
        <f>'PRECIOS UNITARIOS'!I189</f>
        <v>0</v>
      </c>
      <c r="S189" s="251">
        <f>'EV TECNICA'!Q189</f>
        <v>0</v>
      </c>
      <c r="T189" s="252" t="str">
        <f>+IF(R189=0,"NO OFERTADO",IF(S189="NO CUMPLE", NO HABILITA,IF(R189&lt;=($E189*(1+$D$4)),"HABILITA","NO HABILITA")))</f>
        <v>NO OFERTADO</v>
      </c>
      <c r="U189" s="129">
        <f>'PRECIOS UNITARIOS'!J189</f>
        <v>0</v>
      </c>
      <c r="V189" s="251">
        <f>'EV TECNICA'!S189</f>
        <v>0</v>
      </c>
      <c r="W189" s="252" t="str">
        <f>+IF(U189=0,"NO OFERTADO",IF(V189="NO CUMPLE", NO HABILITA,IF(U189&lt;=($E189*(1+$D$4)),"HABILITA","NO HABILITA")))</f>
        <v>NO OFERTADO</v>
      </c>
      <c r="X189" s="129">
        <f>'PRECIOS UNITARIOS'!K189</f>
        <v>0</v>
      </c>
      <c r="Y189" s="251">
        <f>'EV TECNICA'!U189</f>
        <v>0</v>
      </c>
      <c r="Z189" s="252" t="str">
        <f>+IF(X189=0,"NO OFERTADO",IF(Y189="NO CUMPLE", NO HABILITA,IF(X189&lt;=($E189*(1+$D$4)),"HABILITA","NO HABILITA")))</f>
        <v>NO OFERTADO</v>
      </c>
      <c r="AA189" s="129">
        <f>'PRECIOS UNITARIOS'!L189</f>
        <v>0</v>
      </c>
      <c r="AB189" s="251">
        <f>'EV TECNICA'!W189</f>
        <v>0</v>
      </c>
      <c r="AC189" s="252" t="str">
        <f>+IF(AA189=0,"NO OFERTADO",IF(AB189="NO CUMPLE", NO HABILITA,IF(AA189&lt;=($E189*(1+$D$4)),"HABILITA","NO HABILITA")))</f>
        <v>NO OFERTADO</v>
      </c>
      <c r="AD189" s="129">
        <f>'PRECIOS UNITARIOS'!M189</f>
        <v>0</v>
      </c>
      <c r="AE189" s="251">
        <f>'EV TECNICA'!Y189</f>
        <v>0</v>
      </c>
      <c r="AF189" s="252" t="str">
        <f>+IF(AD189=0,"NO OFERTADO",IF(AE189="NO CUMPLE", NO HABILITA,IF(AD189&lt;=($E189*(1+$D$4)),"HABILITA","NO HABILITA")))</f>
        <v>NO OFERTADO</v>
      </c>
      <c r="AG189" s="129">
        <f>'PRECIOS UNITARIOS'!N189</f>
        <v>0</v>
      </c>
      <c r="AH189" s="251">
        <f>'EV TECNICA'!AA189</f>
        <v>0</v>
      </c>
      <c r="AI189" s="252" t="str">
        <f>+IF(AG189=0,"NO OFERTADO",IF(AH189="NO CUMPLE", NO HABILITA,IF(AG189&lt;=($E189*(1+$D$4)),"HABILITA","NO HABILITA")))</f>
        <v>NO OFERTADO</v>
      </c>
      <c r="AJ189" s="129">
        <f>'PRECIOS UNITARIOS'!O189</f>
        <v>0</v>
      </c>
      <c r="AK189" s="251">
        <f>'EV TECNICA'!AC189</f>
        <v>0</v>
      </c>
      <c r="AL189" s="252" t="str">
        <f>+IF(AJ189=0,"NO OFERTADO",IF(AK189="NO CUMPLE", NO HABILITA,IF(AJ189&lt;=($E189*(1+$D$4)),"HABILITA","NO HABILITA")))</f>
        <v>NO OFERTADO</v>
      </c>
      <c r="AM189" s="129">
        <f>'PRECIOS UNITARIOS'!P189</f>
        <v>0</v>
      </c>
      <c r="AN189" s="251">
        <f>'EV TECNICA'!AE189</f>
        <v>0</v>
      </c>
      <c r="AO189" s="252" t="str">
        <f>+IF(AM189=0,"NO OFERTADO",IF(AN189="NO CUMPLE", NO HABILITA,IF(AM189&lt;=($E189*(1+$D$4)),"HABILITA","NO HABILITA")))</f>
        <v>NO OFERTADO</v>
      </c>
      <c r="AP189" s="129">
        <f>'PRECIOS UNITARIOS'!Q189</f>
        <v>14363.3</v>
      </c>
      <c r="AQ189" s="251" t="str">
        <f>'EV TECNICA'!AG189</f>
        <v>CUMPLE</v>
      </c>
      <c r="AR189" s="252" t="str">
        <f>+IF(AP189=0,"NO OFERTADO",IF(AQ189="NO CUMPLE", NO HABILITA,IF(AP189&lt;=($E189*(1+$D$4)),"HABILITA","NO HABILITA")))</f>
        <v>HABILITA</v>
      </c>
      <c r="AS189" s="129">
        <f>'PRECIOS UNITARIOS'!R189</f>
        <v>0</v>
      </c>
      <c r="AT189" s="251">
        <f>'EV TECNICA'!AI189</f>
        <v>0</v>
      </c>
      <c r="AU189" s="252" t="str">
        <f>+IF(AS189=0,"NO OFERTADO",IF(AT189="NO CUMPLE", NO HABILITA,IF(AS189&lt;=($E189*(1+$D$4)),"HABILITA","NO HABILITA")))</f>
        <v>NO OFERTADO</v>
      </c>
      <c r="AV189" s="129">
        <f>'PRECIOS UNITARIOS'!S189</f>
        <v>0</v>
      </c>
      <c r="AW189" s="251">
        <f>'EV TECNICA'!AK189</f>
        <v>0</v>
      </c>
      <c r="AX189" s="252" t="str">
        <f>+IF(AV189=0,"NO OFERTADO",IF(AW189="NO CUMPLE", NO HABILITA,IF(AV189&lt;=($E189*(1+$D$4)),"HABILITA","NO HABILITA")))</f>
        <v>NO OFERTADO</v>
      </c>
      <c r="AY189" s="129">
        <f>'PRECIOS UNITARIOS'!T189</f>
        <v>0</v>
      </c>
      <c r="AZ189" s="251">
        <f>'EV TECNICA'!AM189</f>
        <v>0</v>
      </c>
      <c r="BA189" s="252" t="str">
        <f>+IF(AY189=0,"NO OFERTADO",IF(AZ189="NO CUMPLE", NO HABILITA,IF(AY189&lt;=($E189*(1+$D$4)),"HABILITA","NO HABILITA")))</f>
        <v>NO OFERTADO</v>
      </c>
      <c r="BB189" s="129">
        <f>'PRECIOS UNITARIOS'!U189</f>
        <v>0</v>
      </c>
      <c r="BC189" s="251">
        <f>'EV TECNICA'!AO189</f>
        <v>0</v>
      </c>
      <c r="BD189" s="252" t="str">
        <f>+IF(BB189=0,"NO OFERTADO",IF(BC189="NO CUMPLE", NO HABILITA,IF(BB189&lt;=($E189*(1+$D$4)),"HABILITA","NO HABILITA")))</f>
        <v>NO OFERTADO</v>
      </c>
      <c r="BE189" s="129">
        <f>'PRECIOS UNITARIOS'!V189</f>
        <v>0</v>
      </c>
      <c r="BF189" s="251">
        <f>'EV TECNICA'!AQ189</f>
        <v>0</v>
      </c>
      <c r="BG189" s="252" t="str">
        <f>+IF(BE189=0,"NO OFERTADO",IF(BF189="NO CUMPLE", NO HABILITA,IF(BE189&lt;=($E189*(1+$D$4)),"HABILITA","NO HABILITA")))</f>
        <v>NO OFERTADO</v>
      </c>
      <c r="BH189" s="129">
        <f>'PRECIOS UNITARIOS'!W189</f>
        <v>0</v>
      </c>
      <c r="BI189" s="251">
        <f>'EV TECNICA'!AS189</f>
        <v>0</v>
      </c>
      <c r="BJ189" s="252" t="str">
        <f>+IF(BH189=0,"NO OFERTADO",IF(BI189="NO CUMPLE", NO HABILITA,IF(BH189&lt;=($E189*(1+$D$4)),"HABILITA","NO HABILITA")))</f>
        <v>NO OFERTADO</v>
      </c>
      <c r="BK189" s="129">
        <f>'PRECIOS UNITARIOS'!X189</f>
        <v>0</v>
      </c>
      <c r="BL189" s="251">
        <f>'EV TECNICA'!AU189</f>
        <v>0</v>
      </c>
      <c r="BM189" s="252" t="str">
        <f>+IF(BK189=0,"NO OFERTADO",IF(BL189="NO CUMPLE", NO HABILITA,IF(BK189&lt;=($E189*(1+$D$4)),"HABILITA","NO HABILITA")))</f>
        <v>NO OFERTADO</v>
      </c>
      <c r="BN189" s="129">
        <f>'PRECIOS UNITARIOS'!Y189</f>
        <v>0</v>
      </c>
      <c r="BO189" s="251">
        <f>'EV TECNICA'!AW189</f>
        <v>0</v>
      </c>
      <c r="BP189" s="252" t="str">
        <f>+IF(BN189=0,"NO OFERTADO",IF(BO189="NO CUMPLE", NO HABILITA,IF(BN189&lt;=($E189*(1+$D$4)),"HABILITA","NO HABILITA")))</f>
        <v>NO OFERTADO</v>
      </c>
      <c r="BQ189" s="129">
        <f>'PRECIOS UNITARIOS'!Z189</f>
        <v>0</v>
      </c>
      <c r="BR189" s="251">
        <f>'EV TECNICA'!AY189</f>
        <v>0</v>
      </c>
      <c r="BS189" s="252" t="str">
        <f>+IF(BQ189=0,"NO OFERTADO",IF(BR189="NO CUMPLE", NO HABILITA,IF(BQ189&lt;=($E189*(1+$D$4)),"HABILITA","NO HABILITA")))</f>
        <v>NO OFERTADO</v>
      </c>
      <c r="BT189" s="129">
        <f>'PRECIOS UNITARIOS'!AA189</f>
        <v>0</v>
      </c>
      <c r="BU189" s="251">
        <f>'EV TECNICA'!BA189</f>
        <v>0</v>
      </c>
      <c r="BV189" s="252" t="str">
        <f>+IF(BT189=0,"NO OFERTADO",IF(BU189="NO CUMPLE", NO HABILITA,IF(BT189&lt;=($E189*(1+$D$4)),"HABILITA","NO HABILITA")))</f>
        <v>NO OFERTADO</v>
      </c>
      <c r="BW189" s="129">
        <f>'PRECIOS UNITARIOS'!AB189</f>
        <v>0</v>
      </c>
      <c r="BX189" s="251">
        <f>'EV TECNICA'!BC189</f>
        <v>0</v>
      </c>
      <c r="BY189" s="252" t="str">
        <f>+IF(BW189=0,"NO OFERTADO",IF(BX189="NO CUMPLE", NO HABILITA,IF(BW189&lt;=($E189*(1+$D$4)),"HABILITA","NO HABILITA")))</f>
        <v>NO OFERTADO</v>
      </c>
      <c r="BZ189" s="129">
        <f>'PRECIOS UNITARIOS'!AC189</f>
        <v>0</v>
      </c>
      <c r="CA189" s="251">
        <f>'EV TECNICA'!BE189</f>
        <v>0</v>
      </c>
      <c r="CB189" s="252" t="str">
        <f>+IF(BZ189=0,"NO OFERTADO",IF(CA189="NO CUMPLE", NO HABILITA,IF(BZ189&lt;=($E189*(1+$D$4)),"HABILITA","NO HABILITA")))</f>
        <v>NO OFERTADO</v>
      </c>
      <c r="CC189" s="129">
        <f>'PRECIOS UNITARIOS'!AD189</f>
        <v>0</v>
      </c>
      <c r="CD189" s="251">
        <f>'EV TECNICA'!BG189</f>
        <v>0</v>
      </c>
      <c r="CE189" s="252" t="str">
        <f>+IF(CC189=0,"NO OFERTADO",IF(CD189="NO CUMPLE", NO HABILITA,IF(CC189&lt;=($E189*(1+$D$4)),"HABILITA","NO HABILITA")))</f>
        <v>NO OFERTADO</v>
      </c>
      <c r="CF189" s="129">
        <f>'PRECIOS UNITARIOS'!AE189</f>
        <v>0</v>
      </c>
      <c r="CG189" s="251">
        <f>'EV TECNICA'!BI189</f>
        <v>0</v>
      </c>
      <c r="CH189" s="252" t="str">
        <f>+IF(CF189=0,"NO OFERTADO",IF(CG189="NO CUMPLE", NO HABILITA,IF(CF189&lt;=($E189*(1+$D$4)),"HABILITA","NO HABILITA")))</f>
        <v>NO OFERTADO</v>
      </c>
    </row>
    <row r="190" spans="1:86" s="40" customFormat="1" ht="38.25" x14ac:dyDescent="0.2">
      <c r="A190" s="103">
        <v>181</v>
      </c>
      <c r="B190" s="202" t="s">
        <v>306</v>
      </c>
      <c r="C190" s="121" t="s">
        <v>307</v>
      </c>
      <c r="D190" s="146">
        <v>1</v>
      </c>
      <c r="E190" s="25">
        <v>3683.05</v>
      </c>
      <c r="F190" s="129">
        <f>'PRECIOS UNITARIOS'!E190</f>
        <v>0</v>
      </c>
      <c r="G190" s="251">
        <f>'EV TECNICA'!I190</f>
        <v>0</v>
      </c>
      <c r="H190" s="252" t="str">
        <f>+IF(F190=0,"NO OFERTADO",IF(G190="NO CUMPLE", NO HABILITA,IF(F190&lt;=($E190*(1+$D$4)),"HABILITA","NO HABILITA")))</f>
        <v>NO OFERTADO</v>
      </c>
      <c r="I190" s="129">
        <f>'PRECIOS UNITARIOS'!F190</f>
        <v>0</v>
      </c>
      <c r="J190" s="251">
        <f>'EV TECNICA'!K190</f>
        <v>0</v>
      </c>
      <c r="K190" s="252" t="str">
        <f>+IF(I190=0,"NO OFERTADO",IF(J190="NO CUMPLE", NO HABILITA,IF(I190&lt;=($E190*(1+$D$4)),"HABILITA","NO HABILITA")))</f>
        <v>NO OFERTADO</v>
      </c>
      <c r="L190" s="129">
        <f>'PRECIOS UNITARIOS'!G190</f>
        <v>0</v>
      </c>
      <c r="M190" s="251">
        <f>'EV TECNICA'!M190</f>
        <v>0</v>
      </c>
      <c r="N190" s="252" t="str">
        <f>+IF(L190=0,"NO OFERTADO",IF(M190="NO CUMPLE", NO HABILITA,IF(L190&lt;=($E190*(1+$D$4)),"HABILITA","NO HABILITA")))</f>
        <v>NO OFERTADO</v>
      </c>
      <c r="O190" s="129">
        <f>'PRECIOS UNITARIOS'!H190</f>
        <v>0</v>
      </c>
      <c r="P190" s="251">
        <f>'EV TECNICA'!O190</f>
        <v>0</v>
      </c>
      <c r="Q190" s="252" t="str">
        <f>+IF(O190=0,"NO OFERTADO",IF(P190="NO CUMPLE", NO HABILITA,IF(O190&lt;=($E190*(1+$D$4)),"HABILITA","NO HABILITA")))</f>
        <v>NO OFERTADO</v>
      </c>
      <c r="R190" s="129">
        <f>'PRECIOS UNITARIOS'!I190</f>
        <v>0</v>
      </c>
      <c r="S190" s="251">
        <f>'EV TECNICA'!Q190</f>
        <v>0</v>
      </c>
      <c r="T190" s="252" t="str">
        <f>+IF(R190=0,"NO OFERTADO",IF(S190="NO CUMPLE", NO HABILITA,IF(R190&lt;=($E190*(1+$D$4)),"HABILITA","NO HABILITA")))</f>
        <v>NO OFERTADO</v>
      </c>
      <c r="U190" s="129">
        <f>'PRECIOS UNITARIOS'!J190</f>
        <v>3683.05</v>
      </c>
      <c r="V190" s="251" t="str">
        <f>'EV TECNICA'!S190</f>
        <v>CUMPLE</v>
      </c>
      <c r="W190" s="252" t="str">
        <f>+IF(U190=0,"NO OFERTADO",IF(V190="NO CUMPLE", NO HABILITA,IF(U190&lt;=($E190*(1+$D$4)),"HABILITA","NO HABILITA")))</f>
        <v>HABILITA</v>
      </c>
      <c r="X190" s="129">
        <f>'PRECIOS UNITARIOS'!K190</f>
        <v>4185.2299999999996</v>
      </c>
      <c r="Y190" s="251" t="str">
        <f>'EV TECNICA'!U190</f>
        <v>CUMPLE</v>
      </c>
      <c r="Z190" s="252" t="str">
        <f>+IF(X190=0,"NO OFERTADO",IF(Y190="NO CUMPLE", NO HABILITA,IF(X190&lt;=($E190*(1+$D$4)),"HABILITA","NO HABILITA")))</f>
        <v>HABILITA</v>
      </c>
      <c r="AA190" s="129">
        <f>'PRECIOS UNITARIOS'!L190</f>
        <v>0</v>
      </c>
      <c r="AB190" s="251">
        <f>'EV TECNICA'!W190</f>
        <v>0</v>
      </c>
      <c r="AC190" s="252" t="str">
        <f>+IF(AA190=0,"NO OFERTADO",IF(AB190="NO CUMPLE", NO HABILITA,IF(AA190&lt;=($E190*(1+$D$4)),"HABILITA","NO HABILITA")))</f>
        <v>NO OFERTADO</v>
      </c>
      <c r="AD190" s="129">
        <f>'PRECIOS UNITARIOS'!M190</f>
        <v>4131.68</v>
      </c>
      <c r="AE190" s="251" t="str">
        <f>'EV TECNICA'!Y190</f>
        <v>CUMPLE</v>
      </c>
      <c r="AF190" s="252" t="str">
        <f>+IF(AD190=0,"NO OFERTADO",IF(AE190="NO CUMPLE", NO HABILITA,IF(AD190&lt;=($E190*(1+$D$4)),"HABILITA","NO HABILITA")))</f>
        <v>HABILITA</v>
      </c>
      <c r="AG190" s="129">
        <f>'PRECIOS UNITARIOS'!N190</f>
        <v>0</v>
      </c>
      <c r="AH190" s="251">
        <f>'EV TECNICA'!AA190</f>
        <v>0</v>
      </c>
      <c r="AI190" s="252" t="str">
        <f>+IF(AG190=0,"NO OFERTADO",IF(AH190="NO CUMPLE", NO HABILITA,IF(AG190&lt;=($E190*(1+$D$4)),"HABILITA","NO HABILITA")))</f>
        <v>NO OFERTADO</v>
      </c>
      <c r="AJ190" s="129">
        <f>'PRECIOS UNITARIOS'!O190</f>
        <v>0</v>
      </c>
      <c r="AK190" s="251">
        <f>'EV TECNICA'!AC190</f>
        <v>0</v>
      </c>
      <c r="AL190" s="252" t="str">
        <f>+IF(AJ190=0,"NO OFERTADO",IF(AK190="NO CUMPLE", NO HABILITA,IF(AJ190&lt;=($E190*(1+$D$4)),"HABILITA","NO HABILITA")))</f>
        <v>NO OFERTADO</v>
      </c>
      <c r="AM190" s="129">
        <f>'PRECIOS UNITARIOS'!P190</f>
        <v>0</v>
      </c>
      <c r="AN190" s="251">
        <f>'EV TECNICA'!AE190</f>
        <v>0</v>
      </c>
      <c r="AO190" s="252" t="str">
        <f>+IF(AM190=0,"NO OFERTADO",IF(AN190="NO CUMPLE", NO HABILITA,IF(AM190&lt;=($E190*(1+$D$4)),"HABILITA","NO HABILITA")))</f>
        <v>NO OFERTADO</v>
      </c>
      <c r="AP190" s="129">
        <f>'PRECIOS UNITARIOS'!Q190</f>
        <v>0</v>
      </c>
      <c r="AQ190" s="251">
        <f>'EV TECNICA'!AG190</f>
        <v>0</v>
      </c>
      <c r="AR190" s="252" t="str">
        <f>+IF(AP190=0,"NO OFERTADO",IF(AQ190="NO CUMPLE", NO HABILITA,IF(AP190&lt;=($E190*(1+$D$4)),"HABILITA","NO HABILITA")))</f>
        <v>NO OFERTADO</v>
      </c>
      <c r="AS190" s="129">
        <f>'PRECIOS UNITARIOS'!R190</f>
        <v>0</v>
      </c>
      <c r="AT190" s="251">
        <f>'EV TECNICA'!AI190</f>
        <v>0</v>
      </c>
      <c r="AU190" s="252" t="str">
        <f>+IF(AS190=0,"NO OFERTADO",IF(AT190="NO CUMPLE", NO HABILITA,IF(AS190&lt;=($E190*(1+$D$4)),"HABILITA","NO HABILITA")))</f>
        <v>NO OFERTADO</v>
      </c>
      <c r="AV190" s="129">
        <f>'PRECIOS UNITARIOS'!S190</f>
        <v>0</v>
      </c>
      <c r="AW190" s="251">
        <f>'EV TECNICA'!AK190</f>
        <v>0</v>
      </c>
      <c r="AX190" s="252" t="str">
        <f>+IF(AV190=0,"NO OFERTADO",IF(AW190="NO CUMPLE", NO HABILITA,IF(AV190&lt;=($E190*(1+$D$4)),"HABILITA","NO HABILITA")))</f>
        <v>NO OFERTADO</v>
      </c>
      <c r="AY190" s="129">
        <f>'PRECIOS UNITARIOS'!T190</f>
        <v>4326.84</v>
      </c>
      <c r="AZ190" s="251">
        <f>'EV TECNICA'!AM190</f>
        <v>0</v>
      </c>
      <c r="BA190" s="252" t="str">
        <f>+IF(AY190=0,"NO OFERTADO",IF(AZ190="NO CUMPLE", NO HABILITA,IF(AY190&lt;=($E190*(1+$D$4)),"HABILITA","NO HABILITA")))</f>
        <v>HABILITA</v>
      </c>
      <c r="BB190" s="129">
        <f>'PRECIOS UNITARIOS'!U190</f>
        <v>0</v>
      </c>
      <c r="BC190" s="251">
        <f>'EV TECNICA'!AO190</f>
        <v>0</v>
      </c>
      <c r="BD190" s="252" t="str">
        <f>+IF(BB190=0,"NO OFERTADO",IF(BC190="NO CUMPLE", NO HABILITA,IF(BB190&lt;=($E190*(1+$D$4)),"HABILITA","NO HABILITA")))</f>
        <v>NO OFERTADO</v>
      </c>
      <c r="BE190" s="129">
        <f>'PRECIOS UNITARIOS'!V190</f>
        <v>0</v>
      </c>
      <c r="BF190" s="251">
        <f>'EV TECNICA'!AQ190</f>
        <v>0</v>
      </c>
      <c r="BG190" s="252" t="str">
        <f>+IF(BE190=0,"NO OFERTADO",IF(BF190="NO CUMPLE", NO HABILITA,IF(BE190&lt;=($E190*(1+$D$4)),"HABILITA","NO HABILITA")))</f>
        <v>NO OFERTADO</v>
      </c>
      <c r="BH190" s="129">
        <f>'PRECIOS UNITARIOS'!W190</f>
        <v>0</v>
      </c>
      <c r="BI190" s="251">
        <f>'EV TECNICA'!AS190</f>
        <v>0</v>
      </c>
      <c r="BJ190" s="252" t="str">
        <f>+IF(BH190=0,"NO OFERTADO",IF(BI190="NO CUMPLE", NO HABILITA,IF(BH190&lt;=($E190*(1+$D$4)),"HABILITA","NO HABILITA")))</f>
        <v>NO OFERTADO</v>
      </c>
      <c r="BK190" s="129">
        <f>'PRECIOS UNITARIOS'!X190</f>
        <v>0</v>
      </c>
      <c r="BL190" s="251">
        <f>'EV TECNICA'!AU190</f>
        <v>0</v>
      </c>
      <c r="BM190" s="252" t="str">
        <f>+IF(BK190=0,"NO OFERTADO",IF(BL190="NO CUMPLE", NO HABILITA,IF(BK190&lt;=($E190*(1+$D$4)),"HABILITA","NO HABILITA")))</f>
        <v>NO OFERTADO</v>
      </c>
      <c r="BN190" s="129">
        <f>'PRECIOS UNITARIOS'!Y190</f>
        <v>0</v>
      </c>
      <c r="BO190" s="251">
        <f>'EV TECNICA'!AW190</f>
        <v>0</v>
      </c>
      <c r="BP190" s="252" t="str">
        <f>+IF(BN190=0,"NO OFERTADO",IF(BO190="NO CUMPLE", NO HABILITA,IF(BN190&lt;=($E190*(1+$D$4)),"HABILITA","NO HABILITA")))</f>
        <v>NO OFERTADO</v>
      </c>
      <c r="BQ190" s="129">
        <f>'PRECIOS UNITARIOS'!Z190</f>
        <v>4131.68</v>
      </c>
      <c r="BR190" s="251" t="str">
        <f>'EV TECNICA'!AY190</f>
        <v>CUMPLE</v>
      </c>
      <c r="BS190" s="252" t="str">
        <f>+IF(BQ190=0,"NO OFERTADO",IF(BR190="NO CUMPLE", NO HABILITA,IF(BQ190&lt;=($E190*(1+$D$4)),"HABILITA","NO HABILITA")))</f>
        <v>HABILITA</v>
      </c>
      <c r="BT190" s="129">
        <f>'PRECIOS UNITARIOS'!AA190</f>
        <v>0</v>
      </c>
      <c r="BU190" s="251">
        <f>'EV TECNICA'!BA190</f>
        <v>0</v>
      </c>
      <c r="BV190" s="252" t="str">
        <f>+IF(BT190=0,"NO OFERTADO",IF(BU190="NO CUMPLE", NO HABILITA,IF(BT190&lt;=($E190*(1+$D$4)),"HABILITA","NO HABILITA")))</f>
        <v>NO OFERTADO</v>
      </c>
      <c r="BW190" s="129">
        <f>'PRECIOS UNITARIOS'!AB190</f>
        <v>0</v>
      </c>
      <c r="BX190" s="251">
        <f>'EV TECNICA'!BC190</f>
        <v>0</v>
      </c>
      <c r="BY190" s="252" t="str">
        <f>+IF(BW190=0,"NO OFERTADO",IF(BX190="NO CUMPLE", NO HABILITA,IF(BW190&lt;=($E190*(1+$D$4)),"HABILITA","NO HABILITA")))</f>
        <v>NO OFERTADO</v>
      </c>
      <c r="BZ190" s="129">
        <f>'PRECIOS UNITARIOS'!AC190</f>
        <v>0</v>
      </c>
      <c r="CA190" s="251">
        <f>'EV TECNICA'!BE190</f>
        <v>0</v>
      </c>
      <c r="CB190" s="252" t="str">
        <f>+IF(BZ190=0,"NO OFERTADO",IF(CA190="NO CUMPLE", NO HABILITA,IF(BZ190&lt;=($E190*(1+$D$4)),"HABILITA","NO HABILITA")))</f>
        <v>NO OFERTADO</v>
      </c>
      <c r="CC190" s="129">
        <f>'PRECIOS UNITARIOS'!AD190</f>
        <v>0</v>
      </c>
      <c r="CD190" s="251">
        <f>'EV TECNICA'!BG190</f>
        <v>0</v>
      </c>
      <c r="CE190" s="252" t="str">
        <f>+IF(CC190=0,"NO OFERTADO",IF(CD190="NO CUMPLE", NO HABILITA,IF(CC190&lt;=($E190*(1+$D$4)),"HABILITA","NO HABILITA")))</f>
        <v>NO OFERTADO</v>
      </c>
      <c r="CF190" s="129">
        <f>'PRECIOS UNITARIOS'!AE190</f>
        <v>0</v>
      </c>
      <c r="CG190" s="251">
        <f>'EV TECNICA'!BI190</f>
        <v>0</v>
      </c>
      <c r="CH190" s="252" t="str">
        <f>+IF(CF190=0,"NO OFERTADO",IF(CG190="NO CUMPLE", NO HABILITA,IF(CF190&lt;=($E190*(1+$D$4)),"HABILITA","NO HABILITA")))</f>
        <v>NO OFERTADO</v>
      </c>
    </row>
    <row r="191" spans="1:86" s="40" customFormat="1" ht="38.25" x14ac:dyDescent="0.2">
      <c r="A191" s="103">
        <v>182</v>
      </c>
      <c r="B191" s="202" t="s">
        <v>308</v>
      </c>
      <c r="C191" s="121" t="s">
        <v>307</v>
      </c>
      <c r="D191" s="146">
        <v>1</v>
      </c>
      <c r="E191" s="25">
        <v>3683.05</v>
      </c>
      <c r="F191" s="129">
        <f>'PRECIOS UNITARIOS'!E191</f>
        <v>0</v>
      </c>
      <c r="G191" s="251">
        <f>'EV TECNICA'!I191</f>
        <v>0</v>
      </c>
      <c r="H191" s="252" t="str">
        <f>+IF(F191=0,"NO OFERTADO",IF(G191="NO CUMPLE", NO HABILITA,IF(F191&lt;=($E191*(1+$D$4)),"HABILITA","NO HABILITA")))</f>
        <v>NO OFERTADO</v>
      </c>
      <c r="I191" s="129">
        <f>'PRECIOS UNITARIOS'!F191</f>
        <v>0</v>
      </c>
      <c r="J191" s="251">
        <f>'EV TECNICA'!K191</f>
        <v>0</v>
      </c>
      <c r="K191" s="252" t="str">
        <f>+IF(I191=0,"NO OFERTADO",IF(J191="NO CUMPLE", NO HABILITA,IF(I191&lt;=($E191*(1+$D$4)),"HABILITA","NO HABILITA")))</f>
        <v>NO OFERTADO</v>
      </c>
      <c r="L191" s="129">
        <f>'PRECIOS UNITARIOS'!G191</f>
        <v>0</v>
      </c>
      <c r="M191" s="251">
        <f>'EV TECNICA'!M191</f>
        <v>0</v>
      </c>
      <c r="N191" s="252" t="str">
        <f>+IF(L191=0,"NO OFERTADO",IF(M191="NO CUMPLE", NO HABILITA,IF(L191&lt;=($E191*(1+$D$4)),"HABILITA","NO HABILITA")))</f>
        <v>NO OFERTADO</v>
      </c>
      <c r="O191" s="129">
        <f>'PRECIOS UNITARIOS'!H191</f>
        <v>0</v>
      </c>
      <c r="P191" s="251">
        <f>'EV TECNICA'!O191</f>
        <v>0</v>
      </c>
      <c r="Q191" s="252" t="str">
        <f>+IF(O191=0,"NO OFERTADO",IF(P191="NO CUMPLE", NO HABILITA,IF(O191&lt;=($E191*(1+$D$4)),"HABILITA","NO HABILITA")))</f>
        <v>NO OFERTADO</v>
      </c>
      <c r="R191" s="129">
        <f>'PRECIOS UNITARIOS'!I191</f>
        <v>0</v>
      </c>
      <c r="S191" s="251">
        <f>'EV TECNICA'!Q191</f>
        <v>0</v>
      </c>
      <c r="T191" s="252" t="str">
        <f>+IF(R191=0,"NO OFERTADO",IF(S191="NO CUMPLE", NO HABILITA,IF(R191&lt;=($E191*(1+$D$4)),"HABILITA","NO HABILITA")))</f>
        <v>NO OFERTADO</v>
      </c>
      <c r="U191" s="129">
        <f>'PRECIOS UNITARIOS'!J191</f>
        <v>3683.05</v>
      </c>
      <c r="V191" s="251" t="str">
        <f>'EV TECNICA'!S191</f>
        <v>CUMPLE</v>
      </c>
      <c r="W191" s="252" t="str">
        <f>+IF(U191=0,"NO OFERTADO",IF(V191="NO CUMPLE", NO HABILITA,IF(U191&lt;=($E191*(1+$D$4)),"HABILITA","NO HABILITA")))</f>
        <v>HABILITA</v>
      </c>
      <c r="X191" s="129">
        <f>'PRECIOS UNITARIOS'!K191</f>
        <v>4255.4400000000005</v>
      </c>
      <c r="Y191" s="251" t="str">
        <f>'EV TECNICA'!U191</f>
        <v>CUMPLE</v>
      </c>
      <c r="Z191" s="252" t="str">
        <f>+IF(X191=0,"NO OFERTADO",IF(Y191="NO CUMPLE", NO HABILITA,IF(X191&lt;=($E191*(1+$D$4)),"HABILITA","NO HABILITA")))</f>
        <v>HABILITA</v>
      </c>
      <c r="AA191" s="129">
        <f>'PRECIOS UNITARIOS'!L191</f>
        <v>0</v>
      </c>
      <c r="AB191" s="251">
        <f>'EV TECNICA'!W191</f>
        <v>0</v>
      </c>
      <c r="AC191" s="252" t="str">
        <f>+IF(AA191=0,"NO OFERTADO",IF(AB191="NO CUMPLE", NO HABILITA,IF(AA191&lt;=($E191*(1+$D$4)),"HABILITA","NO HABILITA")))</f>
        <v>NO OFERTADO</v>
      </c>
      <c r="AD191" s="129">
        <f>'PRECIOS UNITARIOS'!M191</f>
        <v>4131.68</v>
      </c>
      <c r="AE191" s="251" t="str">
        <f>'EV TECNICA'!Y191</f>
        <v>CUMPLE</v>
      </c>
      <c r="AF191" s="252" t="str">
        <f>+IF(AD191=0,"NO OFERTADO",IF(AE191="NO CUMPLE", NO HABILITA,IF(AD191&lt;=($E191*(1+$D$4)),"HABILITA","NO HABILITA")))</f>
        <v>HABILITA</v>
      </c>
      <c r="AG191" s="129">
        <f>'PRECIOS UNITARIOS'!N191</f>
        <v>0</v>
      </c>
      <c r="AH191" s="251">
        <f>'EV TECNICA'!AA191</f>
        <v>0</v>
      </c>
      <c r="AI191" s="252" t="str">
        <f>+IF(AG191=0,"NO OFERTADO",IF(AH191="NO CUMPLE", NO HABILITA,IF(AG191&lt;=($E191*(1+$D$4)),"HABILITA","NO HABILITA")))</f>
        <v>NO OFERTADO</v>
      </c>
      <c r="AJ191" s="129">
        <f>'PRECIOS UNITARIOS'!O191</f>
        <v>0</v>
      </c>
      <c r="AK191" s="251">
        <f>'EV TECNICA'!AC191</f>
        <v>0</v>
      </c>
      <c r="AL191" s="252" t="str">
        <f>+IF(AJ191=0,"NO OFERTADO",IF(AK191="NO CUMPLE", NO HABILITA,IF(AJ191&lt;=($E191*(1+$D$4)),"HABILITA","NO HABILITA")))</f>
        <v>NO OFERTADO</v>
      </c>
      <c r="AM191" s="129">
        <f>'PRECIOS UNITARIOS'!P191</f>
        <v>0</v>
      </c>
      <c r="AN191" s="251">
        <f>'EV TECNICA'!AE191</f>
        <v>0</v>
      </c>
      <c r="AO191" s="252" t="str">
        <f>+IF(AM191=0,"NO OFERTADO",IF(AN191="NO CUMPLE", NO HABILITA,IF(AM191&lt;=($E191*(1+$D$4)),"HABILITA","NO HABILITA")))</f>
        <v>NO OFERTADO</v>
      </c>
      <c r="AP191" s="129">
        <f>'PRECIOS UNITARIOS'!Q191</f>
        <v>0</v>
      </c>
      <c r="AQ191" s="251">
        <f>'EV TECNICA'!AG191</f>
        <v>0</v>
      </c>
      <c r="AR191" s="252" t="str">
        <f>+IF(AP191=0,"NO OFERTADO",IF(AQ191="NO CUMPLE", NO HABILITA,IF(AP191&lt;=($E191*(1+$D$4)),"HABILITA","NO HABILITA")))</f>
        <v>NO OFERTADO</v>
      </c>
      <c r="AS191" s="129">
        <f>'PRECIOS UNITARIOS'!R191</f>
        <v>0</v>
      </c>
      <c r="AT191" s="251">
        <f>'EV TECNICA'!AI191</f>
        <v>0</v>
      </c>
      <c r="AU191" s="252" t="str">
        <f>+IF(AS191=0,"NO OFERTADO",IF(AT191="NO CUMPLE", NO HABILITA,IF(AS191&lt;=($E191*(1+$D$4)),"HABILITA","NO HABILITA")))</f>
        <v>NO OFERTADO</v>
      </c>
      <c r="AV191" s="129">
        <f>'PRECIOS UNITARIOS'!S191</f>
        <v>0</v>
      </c>
      <c r="AW191" s="251">
        <f>'EV TECNICA'!AK191</f>
        <v>0</v>
      </c>
      <c r="AX191" s="252" t="str">
        <f>+IF(AV191=0,"NO OFERTADO",IF(AW191="NO CUMPLE", NO HABILITA,IF(AV191&lt;=($E191*(1+$D$4)),"HABILITA","NO HABILITA")))</f>
        <v>NO OFERTADO</v>
      </c>
      <c r="AY191" s="129">
        <f>'PRECIOS UNITARIOS'!T191</f>
        <v>4326.84</v>
      </c>
      <c r="AZ191" s="251">
        <f>'EV TECNICA'!AM191</f>
        <v>0</v>
      </c>
      <c r="BA191" s="252" t="str">
        <f>+IF(AY191=0,"NO OFERTADO",IF(AZ191="NO CUMPLE", NO HABILITA,IF(AY191&lt;=($E191*(1+$D$4)),"HABILITA","NO HABILITA")))</f>
        <v>HABILITA</v>
      </c>
      <c r="BB191" s="129">
        <f>'PRECIOS UNITARIOS'!U191</f>
        <v>0</v>
      </c>
      <c r="BC191" s="251">
        <f>'EV TECNICA'!AO191</f>
        <v>0</v>
      </c>
      <c r="BD191" s="252" t="str">
        <f>+IF(BB191=0,"NO OFERTADO",IF(BC191="NO CUMPLE", NO HABILITA,IF(BB191&lt;=($E191*(1+$D$4)),"HABILITA","NO HABILITA")))</f>
        <v>NO OFERTADO</v>
      </c>
      <c r="BE191" s="129">
        <f>'PRECIOS UNITARIOS'!V191</f>
        <v>0</v>
      </c>
      <c r="BF191" s="251">
        <f>'EV TECNICA'!AQ191</f>
        <v>0</v>
      </c>
      <c r="BG191" s="252" t="str">
        <f>+IF(BE191=0,"NO OFERTADO",IF(BF191="NO CUMPLE", NO HABILITA,IF(BE191&lt;=($E191*(1+$D$4)),"HABILITA","NO HABILITA")))</f>
        <v>NO OFERTADO</v>
      </c>
      <c r="BH191" s="129">
        <f>'PRECIOS UNITARIOS'!W191</f>
        <v>0</v>
      </c>
      <c r="BI191" s="251">
        <f>'EV TECNICA'!AS191</f>
        <v>0</v>
      </c>
      <c r="BJ191" s="252" t="str">
        <f>+IF(BH191=0,"NO OFERTADO",IF(BI191="NO CUMPLE", NO HABILITA,IF(BH191&lt;=($E191*(1+$D$4)),"HABILITA","NO HABILITA")))</f>
        <v>NO OFERTADO</v>
      </c>
      <c r="BK191" s="129">
        <f>'PRECIOS UNITARIOS'!X191</f>
        <v>0</v>
      </c>
      <c r="BL191" s="251">
        <f>'EV TECNICA'!AU191</f>
        <v>0</v>
      </c>
      <c r="BM191" s="252" t="str">
        <f>+IF(BK191=0,"NO OFERTADO",IF(BL191="NO CUMPLE", NO HABILITA,IF(BK191&lt;=($E191*(1+$D$4)),"HABILITA","NO HABILITA")))</f>
        <v>NO OFERTADO</v>
      </c>
      <c r="BN191" s="129">
        <f>'PRECIOS UNITARIOS'!Y191</f>
        <v>0</v>
      </c>
      <c r="BO191" s="251">
        <f>'EV TECNICA'!AW191</f>
        <v>0</v>
      </c>
      <c r="BP191" s="252" t="str">
        <f>+IF(BN191=0,"NO OFERTADO",IF(BO191="NO CUMPLE", NO HABILITA,IF(BN191&lt;=($E191*(1+$D$4)),"HABILITA","NO HABILITA")))</f>
        <v>NO OFERTADO</v>
      </c>
      <c r="BQ191" s="129">
        <f>'PRECIOS UNITARIOS'!Z191</f>
        <v>4131.68</v>
      </c>
      <c r="BR191" s="251" t="str">
        <f>'EV TECNICA'!AY191</f>
        <v>CUMPLE</v>
      </c>
      <c r="BS191" s="252" t="str">
        <f>+IF(BQ191=0,"NO OFERTADO",IF(BR191="NO CUMPLE", NO HABILITA,IF(BQ191&lt;=($E191*(1+$D$4)),"HABILITA","NO HABILITA")))</f>
        <v>HABILITA</v>
      </c>
      <c r="BT191" s="129">
        <f>'PRECIOS UNITARIOS'!AA191</f>
        <v>0</v>
      </c>
      <c r="BU191" s="251">
        <f>'EV TECNICA'!BA191</f>
        <v>0</v>
      </c>
      <c r="BV191" s="252" t="str">
        <f>+IF(BT191=0,"NO OFERTADO",IF(BU191="NO CUMPLE", NO HABILITA,IF(BT191&lt;=($E191*(1+$D$4)),"HABILITA","NO HABILITA")))</f>
        <v>NO OFERTADO</v>
      </c>
      <c r="BW191" s="129">
        <f>'PRECIOS UNITARIOS'!AB191</f>
        <v>0</v>
      </c>
      <c r="BX191" s="251">
        <f>'EV TECNICA'!BC191</f>
        <v>0</v>
      </c>
      <c r="BY191" s="252" t="str">
        <f>+IF(BW191=0,"NO OFERTADO",IF(BX191="NO CUMPLE", NO HABILITA,IF(BW191&lt;=($E191*(1+$D$4)),"HABILITA","NO HABILITA")))</f>
        <v>NO OFERTADO</v>
      </c>
      <c r="BZ191" s="129">
        <f>'PRECIOS UNITARIOS'!AC191</f>
        <v>0</v>
      </c>
      <c r="CA191" s="251">
        <f>'EV TECNICA'!BE191</f>
        <v>0</v>
      </c>
      <c r="CB191" s="252" t="str">
        <f>+IF(BZ191=0,"NO OFERTADO",IF(CA191="NO CUMPLE", NO HABILITA,IF(BZ191&lt;=($E191*(1+$D$4)),"HABILITA","NO HABILITA")))</f>
        <v>NO OFERTADO</v>
      </c>
      <c r="CC191" s="129">
        <f>'PRECIOS UNITARIOS'!AD191</f>
        <v>0</v>
      </c>
      <c r="CD191" s="251">
        <f>'EV TECNICA'!BG191</f>
        <v>0</v>
      </c>
      <c r="CE191" s="252" t="str">
        <f>+IF(CC191=0,"NO OFERTADO",IF(CD191="NO CUMPLE", NO HABILITA,IF(CC191&lt;=($E191*(1+$D$4)),"HABILITA","NO HABILITA")))</f>
        <v>NO OFERTADO</v>
      </c>
      <c r="CF191" s="129">
        <f>'PRECIOS UNITARIOS'!AE191</f>
        <v>0</v>
      </c>
      <c r="CG191" s="251">
        <f>'EV TECNICA'!BI191</f>
        <v>0</v>
      </c>
      <c r="CH191" s="252" t="str">
        <f>+IF(CF191=0,"NO OFERTADO",IF(CG191="NO CUMPLE", NO HABILITA,IF(CF191&lt;=($E191*(1+$D$4)),"HABILITA","NO HABILITA")))</f>
        <v>NO OFERTADO</v>
      </c>
    </row>
    <row r="192" spans="1:86" s="40" customFormat="1" ht="38.25" x14ac:dyDescent="0.2">
      <c r="A192" s="103">
        <v>183</v>
      </c>
      <c r="B192" s="202" t="s">
        <v>309</v>
      </c>
      <c r="C192" s="121" t="s">
        <v>307</v>
      </c>
      <c r="D192" s="146">
        <v>1</v>
      </c>
      <c r="E192" s="25">
        <v>1814.75</v>
      </c>
      <c r="F192" s="129">
        <f>'PRECIOS UNITARIOS'!E192</f>
        <v>0</v>
      </c>
      <c r="G192" s="251">
        <f>'EV TECNICA'!I192</f>
        <v>0</v>
      </c>
      <c r="H192" s="252" t="str">
        <f>+IF(F192=0,"NO OFERTADO",IF(G192="NO CUMPLE", NO HABILITA,IF(F192&lt;=($E192*(1+$D$4)),"HABILITA","NO HABILITA")))</f>
        <v>NO OFERTADO</v>
      </c>
      <c r="I192" s="129">
        <f>'PRECIOS UNITARIOS'!F192</f>
        <v>0</v>
      </c>
      <c r="J192" s="251">
        <f>'EV TECNICA'!K192</f>
        <v>0</v>
      </c>
      <c r="K192" s="252" t="str">
        <f>+IF(I192=0,"NO OFERTADO",IF(J192="NO CUMPLE", NO HABILITA,IF(I192&lt;=($E192*(1+$D$4)),"HABILITA","NO HABILITA")))</f>
        <v>NO OFERTADO</v>
      </c>
      <c r="L192" s="129">
        <f>'PRECIOS UNITARIOS'!G192</f>
        <v>0</v>
      </c>
      <c r="M192" s="251">
        <f>'EV TECNICA'!M192</f>
        <v>0</v>
      </c>
      <c r="N192" s="252" t="str">
        <f>+IF(L192=0,"NO OFERTADO",IF(M192="NO CUMPLE", NO HABILITA,IF(L192&lt;=($E192*(1+$D$4)),"HABILITA","NO HABILITA")))</f>
        <v>NO OFERTADO</v>
      </c>
      <c r="O192" s="129">
        <f>'PRECIOS UNITARIOS'!H192</f>
        <v>0</v>
      </c>
      <c r="P192" s="251">
        <f>'EV TECNICA'!O192</f>
        <v>0</v>
      </c>
      <c r="Q192" s="252" t="str">
        <f>+IF(O192=0,"NO OFERTADO",IF(P192="NO CUMPLE", NO HABILITA,IF(O192&lt;=($E192*(1+$D$4)),"HABILITA","NO HABILITA")))</f>
        <v>NO OFERTADO</v>
      </c>
      <c r="R192" s="129">
        <f>'PRECIOS UNITARIOS'!I192</f>
        <v>0</v>
      </c>
      <c r="S192" s="251">
        <f>'EV TECNICA'!Q192</f>
        <v>0</v>
      </c>
      <c r="T192" s="252" t="str">
        <f>+IF(R192=0,"NO OFERTADO",IF(S192="NO CUMPLE", NO HABILITA,IF(R192&lt;=($E192*(1+$D$4)),"HABILITA","NO HABILITA")))</f>
        <v>NO OFERTADO</v>
      </c>
      <c r="U192" s="129">
        <f>'PRECIOS UNITARIOS'!J192</f>
        <v>1814.75</v>
      </c>
      <c r="V192" s="251" t="str">
        <f>'EV TECNICA'!S192</f>
        <v>CUMPLE</v>
      </c>
      <c r="W192" s="252" t="str">
        <f>+IF(U192=0,"NO OFERTADO",IF(V192="NO CUMPLE", NO HABILITA,IF(U192&lt;=($E192*(1+$D$4)),"HABILITA","NO HABILITA")))</f>
        <v>HABILITA</v>
      </c>
      <c r="X192" s="129">
        <f>'PRECIOS UNITARIOS'!K192</f>
        <v>2011.1</v>
      </c>
      <c r="Y192" s="251" t="str">
        <f>'EV TECNICA'!U192</f>
        <v>CUMPLE</v>
      </c>
      <c r="Z192" s="252" t="str">
        <f>+IF(X192=0,"NO OFERTADO",IF(Y192="NO CUMPLE", NO HABILITA,IF(X192&lt;=($E192*(1+$D$4)),"HABILITA","NO HABILITA")))</f>
        <v>HABILITA</v>
      </c>
      <c r="AA192" s="129">
        <f>'PRECIOS UNITARIOS'!L192</f>
        <v>0</v>
      </c>
      <c r="AB192" s="251">
        <f>'EV TECNICA'!W192</f>
        <v>0</v>
      </c>
      <c r="AC192" s="252" t="str">
        <f>+IF(AA192=0,"NO OFERTADO",IF(AB192="NO CUMPLE", NO HABILITA,IF(AA192&lt;=($E192*(1+$D$4)),"HABILITA","NO HABILITA")))</f>
        <v>NO OFERTADO</v>
      </c>
      <c r="AD192" s="129">
        <f>'PRECIOS UNITARIOS'!M192</f>
        <v>1825.46</v>
      </c>
      <c r="AE192" s="251" t="str">
        <f>'EV TECNICA'!Y192</f>
        <v>CUMPLE</v>
      </c>
      <c r="AF192" s="252" t="str">
        <f>+IF(AD192=0,"NO OFERTADO",IF(AE192="NO CUMPLE", NO HABILITA,IF(AD192&lt;=($E192*(1+$D$4)),"HABILITA","NO HABILITA")))</f>
        <v>HABILITA</v>
      </c>
      <c r="AG192" s="129">
        <f>'PRECIOS UNITARIOS'!N192</f>
        <v>0</v>
      </c>
      <c r="AH192" s="251">
        <f>'EV TECNICA'!AA192</f>
        <v>0</v>
      </c>
      <c r="AI192" s="252" t="str">
        <f>+IF(AG192=0,"NO OFERTADO",IF(AH192="NO CUMPLE", NO HABILITA,IF(AG192&lt;=($E192*(1+$D$4)),"HABILITA","NO HABILITA")))</f>
        <v>NO OFERTADO</v>
      </c>
      <c r="AJ192" s="129">
        <f>'PRECIOS UNITARIOS'!O192</f>
        <v>0</v>
      </c>
      <c r="AK192" s="251">
        <f>'EV TECNICA'!AC192</f>
        <v>0</v>
      </c>
      <c r="AL192" s="252" t="str">
        <f>+IF(AJ192=0,"NO OFERTADO",IF(AK192="NO CUMPLE", NO HABILITA,IF(AJ192&lt;=($E192*(1+$D$4)),"HABILITA","NO HABILITA")))</f>
        <v>NO OFERTADO</v>
      </c>
      <c r="AM192" s="129">
        <f>'PRECIOS UNITARIOS'!P192</f>
        <v>0</v>
      </c>
      <c r="AN192" s="251">
        <f>'EV TECNICA'!AE192</f>
        <v>0</v>
      </c>
      <c r="AO192" s="252" t="str">
        <f>+IF(AM192=0,"NO OFERTADO",IF(AN192="NO CUMPLE", NO HABILITA,IF(AM192&lt;=($E192*(1+$D$4)),"HABILITA","NO HABILITA")))</f>
        <v>NO OFERTADO</v>
      </c>
      <c r="AP192" s="129">
        <f>'PRECIOS UNITARIOS'!Q192</f>
        <v>0</v>
      </c>
      <c r="AQ192" s="251">
        <f>'EV TECNICA'!AG192</f>
        <v>0</v>
      </c>
      <c r="AR192" s="252" t="str">
        <f>+IF(AP192=0,"NO OFERTADO",IF(AQ192="NO CUMPLE", NO HABILITA,IF(AP192&lt;=($E192*(1+$D$4)),"HABILITA","NO HABILITA")))</f>
        <v>NO OFERTADO</v>
      </c>
      <c r="AS192" s="129">
        <f>'PRECIOS UNITARIOS'!R192</f>
        <v>0</v>
      </c>
      <c r="AT192" s="251">
        <f>'EV TECNICA'!AI192</f>
        <v>0</v>
      </c>
      <c r="AU192" s="252" t="str">
        <f>+IF(AS192=0,"NO OFERTADO",IF(AT192="NO CUMPLE", NO HABILITA,IF(AS192&lt;=($E192*(1+$D$4)),"HABILITA","NO HABILITA")))</f>
        <v>NO OFERTADO</v>
      </c>
      <c r="AV192" s="129">
        <f>'PRECIOS UNITARIOS'!S192</f>
        <v>0</v>
      </c>
      <c r="AW192" s="251">
        <f>'EV TECNICA'!AK192</f>
        <v>0</v>
      </c>
      <c r="AX192" s="252" t="str">
        <f>+IF(AV192=0,"NO OFERTADO",IF(AW192="NO CUMPLE", NO HABILITA,IF(AV192&lt;=($E192*(1+$D$4)),"HABILITA","NO HABILITA")))</f>
        <v>NO OFERTADO</v>
      </c>
      <c r="AY192" s="129">
        <f>'PRECIOS UNITARIOS'!T192</f>
        <v>1825.46</v>
      </c>
      <c r="AZ192" s="251">
        <f>'EV TECNICA'!AM192</f>
        <v>0</v>
      </c>
      <c r="BA192" s="252" t="str">
        <f>+IF(AY192=0,"NO OFERTADO",IF(AZ192="NO CUMPLE", NO HABILITA,IF(AY192&lt;=($E192*(1+$D$4)),"HABILITA","NO HABILITA")))</f>
        <v>HABILITA</v>
      </c>
      <c r="BB192" s="129">
        <f>'PRECIOS UNITARIOS'!U192</f>
        <v>0</v>
      </c>
      <c r="BC192" s="251">
        <f>'EV TECNICA'!AO192</f>
        <v>0</v>
      </c>
      <c r="BD192" s="252" t="str">
        <f>+IF(BB192=0,"NO OFERTADO",IF(BC192="NO CUMPLE", NO HABILITA,IF(BB192&lt;=($E192*(1+$D$4)),"HABILITA","NO HABILITA")))</f>
        <v>NO OFERTADO</v>
      </c>
      <c r="BE192" s="129">
        <f>'PRECIOS UNITARIOS'!V192</f>
        <v>0</v>
      </c>
      <c r="BF192" s="251">
        <f>'EV TECNICA'!AQ192</f>
        <v>0</v>
      </c>
      <c r="BG192" s="252" t="str">
        <f>+IF(BE192=0,"NO OFERTADO",IF(BF192="NO CUMPLE", NO HABILITA,IF(BE192&lt;=($E192*(1+$D$4)),"HABILITA","NO HABILITA")))</f>
        <v>NO OFERTADO</v>
      </c>
      <c r="BH192" s="129">
        <f>'PRECIOS UNITARIOS'!W192</f>
        <v>0</v>
      </c>
      <c r="BI192" s="251">
        <f>'EV TECNICA'!AS192</f>
        <v>0</v>
      </c>
      <c r="BJ192" s="252" t="str">
        <f>+IF(BH192=0,"NO OFERTADO",IF(BI192="NO CUMPLE", NO HABILITA,IF(BH192&lt;=($E192*(1+$D$4)),"HABILITA","NO HABILITA")))</f>
        <v>NO OFERTADO</v>
      </c>
      <c r="BK192" s="129">
        <f>'PRECIOS UNITARIOS'!X192</f>
        <v>0</v>
      </c>
      <c r="BL192" s="251">
        <f>'EV TECNICA'!AU192</f>
        <v>0</v>
      </c>
      <c r="BM192" s="252" t="str">
        <f>+IF(BK192=0,"NO OFERTADO",IF(BL192="NO CUMPLE", NO HABILITA,IF(BK192&lt;=($E192*(1+$D$4)),"HABILITA","NO HABILITA")))</f>
        <v>NO OFERTADO</v>
      </c>
      <c r="BN192" s="129">
        <f>'PRECIOS UNITARIOS'!Y192</f>
        <v>0</v>
      </c>
      <c r="BO192" s="251">
        <f>'EV TECNICA'!AW192</f>
        <v>0</v>
      </c>
      <c r="BP192" s="252" t="str">
        <f>+IF(BN192=0,"NO OFERTADO",IF(BO192="NO CUMPLE", NO HABILITA,IF(BN192&lt;=($E192*(1+$D$4)),"HABILITA","NO HABILITA")))</f>
        <v>NO OFERTADO</v>
      </c>
      <c r="BQ192" s="129">
        <f>'PRECIOS UNITARIOS'!Z192</f>
        <v>1967.07</v>
      </c>
      <c r="BR192" s="251" t="str">
        <f>'EV TECNICA'!AY192</f>
        <v>CUMPLE</v>
      </c>
      <c r="BS192" s="252" t="str">
        <f>+IF(BQ192=0,"NO OFERTADO",IF(BR192="NO CUMPLE", NO HABILITA,IF(BQ192&lt;=($E192*(1+$D$4)),"HABILITA","NO HABILITA")))</f>
        <v>HABILITA</v>
      </c>
      <c r="BT192" s="129">
        <f>'PRECIOS UNITARIOS'!AA192</f>
        <v>0</v>
      </c>
      <c r="BU192" s="251">
        <f>'EV TECNICA'!BA192</f>
        <v>0</v>
      </c>
      <c r="BV192" s="252" t="str">
        <f>+IF(BT192=0,"NO OFERTADO",IF(BU192="NO CUMPLE", NO HABILITA,IF(BT192&lt;=($E192*(1+$D$4)),"HABILITA","NO HABILITA")))</f>
        <v>NO OFERTADO</v>
      </c>
      <c r="BW192" s="129">
        <f>'PRECIOS UNITARIOS'!AB192</f>
        <v>0</v>
      </c>
      <c r="BX192" s="251">
        <f>'EV TECNICA'!BC192</f>
        <v>0</v>
      </c>
      <c r="BY192" s="252" t="str">
        <f>+IF(BW192=0,"NO OFERTADO",IF(BX192="NO CUMPLE", NO HABILITA,IF(BW192&lt;=($E192*(1+$D$4)),"HABILITA","NO HABILITA")))</f>
        <v>NO OFERTADO</v>
      </c>
      <c r="BZ192" s="129">
        <f>'PRECIOS UNITARIOS'!AC192</f>
        <v>0</v>
      </c>
      <c r="CA192" s="251">
        <f>'EV TECNICA'!BE192</f>
        <v>0</v>
      </c>
      <c r="CB192" s="252" t="str">
        <f>+IF(BZ192=0,"NO OFERTADO",IF(CA192="NO CUMPLE", NO HABILITA,IF(BZ192&lt;=($E192*(1+$D$4)),"HABILITA","NO HABILITA")))</f>
        <v>NO OFERTADO</v>
      </c>
      <c r="CC192" s="129">
        <f>'PRECIOS UNITARIOS'!AD192</f>
        <v>0</v>
      </c>
      <c r="CD192" s="251">
        <f>'EV TECNICA'!BG192</f>
        <v>0</v>
      </c>
      <c r="CE192" s="252" t="str">
        <f>+IF(CC192=0,"NO OFERTADO",IF(CD192="NO CUMPLE", NO HABILITA,IF(CC192&lt;=($E192*(1+$D$4)),"HABILITA","NO HABILITA")))</f>
        <v>NO OFERTADO</v>
      </c>
      <c r="CF192" s="129">
        <f>'PRECIOS UNITARIOS'!AE192</f>
        <v>0</v>
      </c>
      <c r="CG192" s="251">
        <f>'EV TECNICA'!BI192</f>
        <v>0</v>
      </c>
      <c r="CH192" s="252" t="str">
        <f>+IF(CF192=0,"NO OFERTADO",IF(CG192="NO CUMPLE", NO HABILITA,IF(CF192&lt;=($E192*(1+$D$4)),"HABILITA","NO HABILITA")))</f>
        <v>NO OFERTADO</v>
      </c>
    </row>
    <row r="193" spans="1:86" s="40" customFormat="1" ht="38.25" x14ac:dyDescent="0.2">
      <c r="A193" s="103">
        <v>184</v>
      </c>
      <c r="B193" s="202" t="s">
        <v>310</v>
      </c>
      <c r="C193" s="121" t="s">
        <v>311</v>
      </c>
      <c r="D193" s="146">
        <v>1</v>
      </c>
      <c r="E193" s="25">
        <v>3142.1950000000002</v>
      </c>
      <c r="F193" s="129">
        <f>'PRECIOS UNITARIOS'!E193</f>
        <v>0</v>
      </c>
      <c r="G193" s="251">
        <f>'EV TECNICA'!I193</f>
        <v>0</v>
      </c>
      <c r="H193" s="252" t="str">
        <f>+IF(F193=0,"NO OFERTADO",IF(G193="NO CUMPLE", NO HABILITA,IF(F193&lt;=($E193*(1+$D$4)),"HABILITA","NO HABILITA")))</f>
        <v>NO OFERTADO</v>
      </c>
      <c r="I193" s="129">
        <f>'PRECIOS UNITARIOS'!F193</f>
        <v>0</v>
      </c>
      <c r="J193" s="251">
        <f>'EV TECNICA'!K193</f>
        <v>0</v>
      </c>
      <c r="K193" s="252" t="str">
        <f>+IF(I193=0,"NO OFERTADO",IF(J193="NO CUMPLE", NO HABILITA,IF(I193&lt;=($E193*(1+$D$4)),"HABILITA","NO HABILITA")))</f>
        <v>NO OFERTADO</v>
      </c>
      <c r="L193" s="129">
        <f>'PRECIOS UNITARIOS'!G193</f>
        <v>0</v>
      </c>
      <c r="M193" s="251">
        <f>'EV TECNICA'!M193</f>
        <v>0</v>
      </c>
      <c r="N193" s="252" t="str">
        <f>+IF(L193=0,"NO OFERTADO",IF(M193="NO CUMPLE", NO HABILITA,IF(L193&lt;=($E193*(1+$D$4)),"HABILITA","NO HABILITA")))</f>
        <v>NO OFERTADO</v>
      </c>
      <c r="O193" s="129">
        <f>'PRECIOS UNITARIOS'!H193</f>
        <v>0</v>
      </c>
      <c r="P193" s="251">
        <f>'EV TECNICA'!O193</f>
        <v>0</v>
      </c>
      <c r="Q193" s="252" t="str">
        <f>+IF(O193=0,"NO OFERTADO",IF(P193="NO CUMPLE", NO HABILITA,IF(O193&lt;=($E193*(1+$D$4)),"HABILITA","NO HABILITA")))</f>
        <v>NO OFERTADO</v>
      </c>
      <c r="R193" s="129">
        <f>'PRECIOS UNITARIOS'!I193</f>
        <v>0</v>
      </c>
      <c r="S193" s="251">
        <f>'EV TECNICA'!Q193</f>
        <v>0</v>
      </c>
      <c r="T193" s="252" t="str">
        <f>+IF(R193=0,"NO OFERTADO",IF(S193="NO CUMPLE", NO HABILITA,IF(R193&lt;=($E193*(1+$D$4)),"HABILITA","NO HABILITA")))</f>
        <v>NO OFERTADO</v>
      </c>
      <c r="U193" s="129">
        <f>'PRECIOS UNITARIOS'!J193</f>
        <v>0</v>
      </c>
      <c r="V193" s="251">
        <f>'EV TECNICA'!S193</f>
        <v>0</v>
      </c>
      <c r="W193" s="252" t="str">
        <f>+IF(U193=0,"NO OFERTADO",IF(V193="NO CUMPLE", NO HABILITA,IF(U193&lt;=($E193*(1+$D$4)),"HABILITA","NO HABILITA")))</f>
        <v>NO OFERTADO</v>
      </c>
      <c r="X193" s="129">
        <f>'PRECIOS UNITARIOS'!K193</f>
        <v>2640</v>
      </c>
      <c r="Y193" s="251" t="str">
        <f>'EV TECNICA'!U193</f>
        <v>CUMPLE</v>
      </c>
      <c r="Z193" s="252" t="str">
        <f>+IF(X193=0,"NO OFERTADO",IF(Y193="NO CUMPLE", NO HABILITA,IF(X193&lt;=($E193*(1+$D$4)),"HABILITA","NO HABILITA")))</f>
        <v>HABILITA</v>
      </c>
      <c r="AA193" s="129">
        <f>'PRECIOS UNITARIOS'!L193</f>
        <v>0</v>
      </c>
      <c r="AB193" s="251">
        <f>'EV TECNICA'!W193</f>
        <v>0</v>
      </c>
      <c r="AC193" s="252" t="str">
        <f>+IF(AA193=0,"NO OFERTADO",IF(AB193="NO CUMPLE", NO HABILITA,IF(AA193&lt;=($E193*(1+$D$4)),"HABILITA","NO HABILITA")))</f>
        <v>NO OFERTADO</v>
      </c>
      <c r="AD193" s="129">
        <f>'PRECIOS UNITARIOS'!M193</f>
        <v>3717</v>
      </c>
      <c r="AE193" s="251" t="str">
        <f>'EV TECNICA'!Y193</f>
        <v>CUMPLE</v>
      </c>
      <c r="AF193" s="252" t="str">
        <f>+IF(AD193=0,"NO OFERTADO",IF(AE193="NO CUMPLE", NO HABILITA,IF(AD193&lt;=($E193*(1+$D$4)),"HABILITA","NO HABILITA")))</f>
        <v>HABILITA</v>
      </c>
      <c r="AG193" s="129">
        <f>'PRECIOS UNITARIOS'!N193</f>
        <v>0</v>
      </c>
      <c r="AH193" s="251">
        <f>'EV TECNICA'!AA193</f>
        <v>0</v>
      </c>
      <c r="AI193" s="252" t="str">
        <f>+IF(AG193=0,"NO OFERTADO",IF(AH193="NO CUMPLE", NO HABILITA,IF(AG193&lt;=($E193*(1+$D$4)),"HABILITA","NO HABILITA")))</f>
        <v>NO OFERTADO</v>
      </c>
      <c r="AJ193" s="129">
        <f>'PRECIOS UNITARIOS'!O193</f>
        <v>0</v>
      </c>
      <c r="AK193" s="251">
        <f>'EV TECNICA'!AC193</f>
        <v>0</v>
      </c>
      <c r="AL193" s="252" t="str">
        <f>+IF(AJ193=0,"NO OFERTADO",IF(AK193="NO CUMPLE", NO HABILITA,IF(AJ193&lt;=($E193*(1+$D$4)),"HABILITA","NO HABILITA")))</f>
        <v>NO OFERTADO</v>
      </c>
      <c r="AM193" s="129">
        <f>'PRECIOS UNITARIOS'!P193</f>
        <v>0</v>
      </c>
      <c r="AN193" s="251">
        <f>'EV TECNICA'!AE193</f>
        <v>0</v>
      </c>
      <c r="AO193" s="252" t="str">
        <f>+IF(AM193=0,"NO OFERTADO",IF(AN193="NO CUMPLE", NO HABILITA,IF(AM193&lt;=($E193*(1+$D$4)),"HABILITA","NO HABILITA")))</f>
        <v>NO OFERTADO</v>
      </c>
      <c r="AP193" s="129">
        <f>'PRECIOS UNITARIOS'!Q193</f>
        <v>0</v>
      </c>
      <c r="AQ193" s="251">
        <f>'EV TECNICA'!AG193</f>
        <v>0</v>
      </c>
      <c r="AR193" s="252" t="str">
        <f>+IF(AP193=0,"NO OFERTADO",IF(AQ193="NO CUMPLE", NO HABILITA,IF(AP193&lt;=($E193*(1+$D$4)),"HABILITA","NO HABILITA")))</f>
        <v>NO OFERTADO</v>
      </c>
      <c r="AS193" s="129">
        <f>'PRECIOS UNITARIOS'!R193</f>
        <v>0</v>
      </c>
      <c r="AT193" s="251">
        <f>'EV TECNICA'!AI193</f>
        <v>0</v>
      </c>
      <c r="AU193" s="252" t="str">
        <f>+IF(AS193=0,"NO OFERTADO",IF(AT193="NO CUMPLE", NO HABILITA,IF(AS193&lt;=($E193*(1+$D$4)),"HABILITA","NO HABILITA")))</f>
        <v>NO OFERTADO</v>
      </c>
      <c r="AV193" s="129">
        <f>'PRECIOS UNITARIOS'!S193</f>
        <v>0</v>
      </c>
      <c r="AW193" s="251">
        <f>'EV TECNICA'!AK193</f>
        <v>0</v>
      </c>
      <c r="AX193" s="252" t="str">
        <f>+IF(AV193=0,"NO OFERTADO",IF(AW193="NO CUMPLE", NO HABILITA,IF(AV193&lt;=($E193*(1+$D$4)),"HABILITA","NO HABILITA")))</f>
        <v>NO OFERTADO</v>
      </c>
      <c r="AY193" s="129">
        <f>'PRECIOS UNITARIOS'!T193</f>
        <v>0</v>
      </c>
      <c r="AZ193" s="251">
        <f>'EV TECNICA'!AM193</f>
        <v>0</v>
      </c>
      <c r="BA193" s="252" t="str">
        <f>+IF(AY193=0,"NO OFERTADO",IF(AZ193="NO CUMPLE", NO HABILITA,IF(AY193&lt;=($E193*(1+$D$4)),"HABILITA","NO HABILITA")))</f>
        <v>NO OFERTADO</v>
      </c>
      <c r="BB193" s="129">
        <f>'PRECIOS UNITARIOS'!U193</f>
        <v>0</v>
      </c>
      <c r="BC193" s="251">
        <f>'EV TECNICA'!AO193</f>
        <v>0</v>
      </c>
      <c r="BD193" s="252" t="str">
        <f>+IF(BB193=0,"NO OFERTADO",IF(BC193="NO CUMPLE", NO HABILITA,IF(BB193&lt;=($E193*(1+$D$4)),"HABILITA","NO HABILITA")))</f>
        <v>NO OFERTADO</v>
      </c>
      <c r="BE193" s="129">
        <f>'PRECIOS UNITARIOS'!V193</f>
        <v>0</v>
      </c>
      <c r="BF193" s="251">
        <f>'EV TECNICA'!AQ193</f>
        <v>0</v>
      </c>
      <c r="BG193" s="252" t="str">
        <f>+IF(BE193=0,"NO OFERTADO",IF(BF193="NO CUMPLE", NO HABILITA,IF(BE193&lt;=($E193*(1+$D$4)),"HABILITA","NO HABILITA")))</f>
        <v>NO OFERTADO</v>
      </c>
      <c r="BH193" s="129">
        <f>'PRECIOS UNITARIOS'!W193</f>
        <v>0</v>
      </c>
      <c r="BI193" s="251">
        <f>'EV TECNICA'!AS193</f>
        <v>0</v>
      </c>
      <c r="BJ193" s="252" t="str">
        <f>+IF(BH193=0,"NO OFERTADO",IF(BI193="NO CUMPLE", NO HABILITA,IF(BH193&lt;=($E193*(1+$D$4)),"HABILITA","NO HABILITA")))</f>
        <v>NO OFERTADO</v>
      </c>
      <c r="BK193" s="129">
        <f>'PRECIOS UNITARIOS'!X193</f>
        <v>0</v>
      </c>
      <c r="BL193" s="251">
        <f>'EV TECNICA'!AU193</f>
        <v>0</v>
      </c>
      <c r="BM193" s="252" t="str">
        <f>+IF(BK193=0,"NO OFERTADO",IF(BL193="NO CUMPLE", NO HABILITA,IF(BK193&lt;=($E193*(1+$D$4)),"HABILITA","NO HABILITA")))</f>
        <v>NO OFERTADO</v>
      </c>
      <c r="BN193" s="129">
        <f>'PRECIOS UNITARIOS'!Y193</f>
        <v>0</v>
      </c>
      <c r="BO193" s="251">
        <f>'EV TECNICA'!AW193</f>
        <v>0</v>
      </c>
      <c r="BP193" s="252" t="str">
        <f>+IF(BN193=0,"NO OFERTADO",IF(BO193="NO CUMPLE", NO HABILITA,IF(BN193&lt;=($E193*(1+$D$4)),"HABILITA","NO HABILITA")))</f>
        <v>NO OFERTADO</v>
      </c>
      <c r="BQ193" s="129">
        <f>'PRECIOS UNITARIOS'!Z193</f>
        <v>0</v>
      </c>
      <c r="BR193" s="251">
        <f>'EV TECNICA'!AY193</f>
        <v>0</v>
      </c>
      <c r="BS193" s="252" t="str">
        <f>+IF(BQ193=0,"NO OFERTADO",IF(BR193="NO CUMPLE", NO HABILITA,IF(BQ193&lt;=($E193*(1+$D$4)),"HABILITA","NO HABILITA")))</f>
        <v>NO OFERTADO</v>
      </c>
      <c r="BT193" s="129">
        <f>'PRECIOS UNITARIOS'!AA193</f>
        <v>0</v>
      </c>
      <c r="BU193" s="251">
        <f>'EV TECNICA'!BA193</f>
        <v>0</v>
      </c>
      <c r="BV193" s="252" t="str">
        <f>+IF(BT193=0,"NO OFERTADO",IF(BU193="NO CUMPLE", NO HABILITA,IF(BT193&lt;=($E193*(1+$D$4)),"HABILITA","NO HABILITA")))</f>
        <v>NO OFERTADO</v>
      </c>
      <c r="BW193" s="129">
        <f>'PRECIOS UNITARIOS'!AB193</f>
        <v>0</v>
      </c>
      <c r="BX193" s="251">
        <f>'EV TECNICA'!BC193</f>
        <v>0</v>
      </c>
      <c r="BY193" s="252" t="str">
        <f>+IF(BW193=0,"NO OFERTADO",IF(BX193="NO CUMPLE", NO HABILITA,IF(BW193&lt;=($E193*(1+$D$4)),"HABILITA","NO HABILITA")))</f>
        <v>NO OFERTADO</v>
      </c>
      <c r="BZ193" s="129">
        <f>'PRECIOS UNITARIOS'!AC193</f>
        <v>0</v>
      </c>
      <c r="CA193" s="251">
        <f>'EV TECNICA'!BE193</f>
        <v>0</v>
      </c>
      <c r="CB193" s="252" t="str">
        <f>+IF(BZ193=0,"NO OFERTADO",IF(CA193="NO CUMPLE", NO HABILITA,IF(BZ193&lt;=($E193*(1+$D$4)),"HABILITA","NO HABILITA")))</f>
        <v>NO OFERTADO</v>
      </c>
      <c r="CC193" s="129">
        <f>'PRECIOS UNITARIOS'!AD193</f>
        <v>0</v>
      </c>
      <c r="CD193" s="251">
        <f>'EV TECNICA'!BG193</f>
        <v>0</v>
      </c>
      <c r="CE193" s="252" t="str">
        <f>+IF(CC193=0,"NO OFERTADO",IF(CD193="NO CUMPLE", NO HABILITA,IF(CC193&lt;=($E193*(1+$D$4)),"HABILITA","NO HABILITA")))</f>
        <v>NO OFERTADO</v>
      </c>
      <c r="CF193" s="129">
        <f>'PRECIOS UNITARIOS'!AE193</f>
        <v>0</v>
      </c>
      <c r="CG193" s="251">
        <f>'EV TECNICA'!BI193</f>
        <v>0</v>
      </c>
      <c r="CH193" s="252" t="str">
        <f>+IF(CF193=0,"NO OFERTADO",IF(CG193="NO CUMPLE", NO HABILITA,IF(CF193&lt;=($E193*(1+$D$4)),"HABILITA","NO HABILITA")))</f>
        <v>NO OFERTADO</v>
      </c>
    </row>
    <row r="194" spans="1:86" s="40" customFormat="1" ht="25.5" x14ac:dyDescent="0.2">
      <c r="A194" s="103">
        <v>185</v>
      </c>
      <c r="B194" s="202" t="s">
        <v>312</v>
      </c>
      <c r="C194" s="121" t="s">
        <v>311</v>
      </c>
      <c r="D194" s="146">
        <v>1</v>
      </c>
      <c r="E194" s="25">
        <v>1476.8316500000001</v>
      </c>
      <c r="F194" s="129">
        <f>'PRECIOS UNITARIOS'!E194</f>
        <v>0</v>
      </c>
      <c r="G194" s="251">
        <f>'EV TECNICA'!I194</f>
        <v>0</v>
      </c>
      <c r="H194" s="252" t="str">
        <f>+IF(F194=0,"NO OFERTADO",IF(G194="NO CUMPLE", NO HABILITA,IF(F194&lt;=($E194*(1+$D$4)),"HABILITA","NO HABILITA")))</f>
        <v>NO OFERTADO</v>
      </c>
      <c r="I194" s="129">
        <f>'PRECIOS UNITARIOS'!F194</f>
        <v>0</v>
      </c>
      <c r="J194" s="251">
        <f>'EV TECNICA'!K194</f>
        <v>0</v>
      </c>
      <c r="K194" s="252" t="str">
        <f>+IF(I194=0,"NO OFERTADO",IF(J194="NO CUMPLE", NO HABILITA,IF(I194&lt;=($E194*(1+$D$4)),"HABILITA","NO HABILITA")))</f>
        <v>NO OFERTADO</v>
      </c>
      <c r="L194" s="129">
        <f>'PRECIOS UNITARIOS'!G194</f>
        <v>0</v>
      </c>
      <c r="M194" s="251">
        <f>'EV TECNICA'!M194</f>
        <v>0</v>
      </c>
      <c r="N194" s="252" t="str">
        <f>+IF(L194=0,"NO OFERTADO",IF(M194="NO CUMPLE", NO HABILITA,IF(L194&lt;=($E194*(1+$D$4)),"HABILITA","NO HABILITA")))</f>
        <v>NO OFERTADO</v>
      </c>
      <c r="O194" s="129">
        <f>'PRECIOS UNITARIOS'!H194</f>
        <v>0</v>
      </c>
      <c r="P194" s="251">
        <f>'EV TECNICA'!O194</f>
        <v>0</v>
      </c>
      <c r="Q194" s="252" t="str">
        <f>+IF(O194=0,"NO OFERTADO",IF(P194="NO CUMPLE", NO HABILITA,IF(O194&lt;=($E194*(1+$D$4)),"HABILITA","NO HABILITA")))</f>
        <v>NO OFERTADO</v>
      </c>
      <c r="R194" s="129">
        <f>'PRECIOS UNITARIOS'!I194</f>
        <v>0</v>
      </c>
      <c r="S194" s="251">
        <f>'EV TECNICA'!Q194</f>
        <v>0</v>
      </c>
      <c r="T194" s="252" t="str">
        <f>+IF(R194=0,"NO OFERTADO",IF(S194="NO CUMPLE", NO HABILITA,IF(R194&lt;=($E194*(1+$D$4)),"HABILITA","NO HABILITA")))</f>
        <v>NO OFERTADO</v>
      </c>
      <c r="U194" s="129">
        <f>'PRECIOS UNITARIOS'!J194</f>
        <v>0</v>
      </c>
      <c r="V194" s="251">
        <f>'EV TECNICA'!S194</f>
        <v>0</v>
      </c>
      <c r="W194" s="252" t="str">
        <f>+IF(U194=0,"NO OFERTADO",IF(V194="NO CUMPLE", NO HABILITA,IF(U194&lt;=($E194*(1+$D$4)),"HABILITA","NO HABILITA")))</f>
        <v>NO OFERTADO</v>
      </c>
      <c r="X194" s="129">
        <f>'PRECIOS UNITARIOS'!K194</f>
        <v>0</v>
      </c>
      <c r="Y194" s="251">
        <f>'EV TECNICA'!U194</f>
        <v>0</v>
      </c>
      <c r="Z194" s="252" t="str">
        <f>+IF(X194=0,"NO OFERTADO",IF(Y194="NO CUMPLE", NO HABILITA,IF(X194&lt;=($E194*(1+$D$4)),"HABILITA","NO HABILITA")))</f>
        <v>NO OFERTADO</v>
      </c>
      <c r="AA194" s="129">
        <f>'PRECIOS UNITARIOS'!L194</f>
        <v>0</v>
      </c>
      <c r="AB194" s="251">
        <f>'EV TECNICA'!W194</f>
        <v>0</v>
      </c>
      <c r="AC194" s="252" t="str">
        <f>+IF(AA194=0,"NO OFERTADO",IF(AB194="NO CUMPLE", NO HABILITA,IF(AA194&lt;=($E194*(1+$D$4)),"HABILITA","NO HABILITA")))</f>
        <v>NO OFERTADO</v>
      </c>
      <c r="AD194" s="129">
        <f>'PRECIOS UNITARIOS'!M194</f>
        <v>2048</v>
      </c>
      <c r="AE194" s="251" t="str">
        <f>'EV TECNICA'!Y194</f>
        <v>CUMPLE</v>
      </c>
      <c r="AF194" s="252" t="str">
        <f>+IF(AD194=0,"NO OFERTADO",IF(AE194="NO CUMPLE", NO HABILITA,IF(AD194&lt;=($E194*(1+$D$4)),"HABILITA","NO HABILITA")))</f>
        <v>NO HABILITA</v>
      </c>
      <c r="AG194" s="129">
        <f>'PRECIOS UNITARIOS'!N194</f>
        <v>0</v>
      </c>
      <c r="AH194" s="251">
        <f>'EV TECNICA'!AA194</f>
        <v>0</v>
      </c>
      <c r="AI194" s="252" t="str">
        <f>+IF(AG194=0,"NO OFERTADO",IF(AH194="NO CUMPLE", NO HABILITA,IF(AG194&lt;=($E194*(1+$D$4)),"HABILITA","NO HABILITA")))</f>
        <v>NO OFERTADO</v>
      </c>
      <c r="AJ194" s="129">
        <f>'PRECIOS UNITARIOS'!O194</f>
        <v>0</v>
      </c>
      <c r="AK194" s="251">
        <f>'EV TECNICA'!AC194</f>
        <v>0</v>
      </c>
      <c r="AL194" s="252" t="str">
        <f>+IF(AJ194=0,"NO OFERTADO",IF(AK194="NO CUMPLE", NO HABILITA,IF(AJ194&lt;=($E194*(1+$D$4)),"HABILITA","NO HABILITA")))</f>
        <v>NO OFERTADO</v>
      </c>
      <c r="AM194" s="129">
        <f>'PRECIOS UNITARIOS'!P194</f>
        <v>0</v>
      </c>
      <c r="AN194" s="251">
        <f>'EV TECNICA'!AE194</f>
        <v>0</v>
      </c>
      <c r="AO194" s="252" t="str">
        <f>+IF(AM194=0,"NO OFERTADO",IF(AN194="NO CUMPLE", NO HABILITA,IF(AM194&lt;=($E194*(1+$D$4)),"HABILITA","NO HABILITA")))</f>
        <v>NO OFERTADO</v>
      </c>
      <c r="AP194" s="129">
        <f>'PRECIOS UNITARIOS'!Q194</f>
        <v>0</v>
      </c>
      <c r="AQ194" s="251">
        <f>'EV TECNICA'!AG194</f>
        <v>0</v>
      </c>
      <c r="AR194" s="252" t="str">
        <f>+IF(AP194=0,"NO OFERTADO",IF(AQ194="NO CUMPLE", NO HABILITA,IF(AP194&lt;=($E194*(1+$D$4)),"HABILITA","NO HABILITA")))</f>
        <v>NO OFERTADO</v>
      </c>
      <c r="AS194" s="129">
        <f>'PRECIOS UNITARIOS'!R194</f>
        <v>0</v>
      </c>
      <c r="AT194" s="251">
        <f>'EV TECNICA'!AI194</f>
        <v>0</v>
      </c>
      <c r="AU194" s="252" t="str">
        <f>+IF(AS194=0,"NO OFERTADO",IF(AT194="NO CUMPLE", NO HABILITA,IF(AS194&lt;=($E194*(1+$D$4)),"HABILITA","NO HABILITA")))</f>
        <v>NO OFERTADO</v>
      </c>
      <c r="AV194" s="129">
        <f>'PRECIOS UNITARIOS'!S194</f>
        <v>0</v>
      </c>
      <c r="AW194" s="251">
        <f>'EV TECNICA'!AK194</f>
        <v>0</v>
      </c>
      <c r="AX194" s="252" t="str">
        <f>+IF(AV194=0,"NO OFERTADO",IF(AW194="NO CUMPLE", NO HABILITA,IF(AV194&lt;=($E194*(1+$D$4)),"HABILITA","NO HABILITA")))</f>
        <v>NO OFERTADO</v>
      </c>
      <c r="AY194" s="129">
        <f>'PRECIOS UNITARIOS'!T194</f>
        <v>0</v>
      </c>
      <c r="AZ194" s="251">
        <f>'EV TECNICA'!AM194</f>
        <v>0</v>
      </c>
      <c r="BA194" s="252" t="str">
        <f>+IF(AY194=0,"NO OFERTADO",IF(AZ194="NO CUMPLE", NO HABILITA,IF(AY194&lt;=($E194*(1+$D$4)),"HABILITA","NO HABILITA")))</f>
        <v>NO OFERTADO</v>
      </c>
      <c r="BB194" s="129">
        <f>'PRECIOS UNITARIOS'!U194</f>
        <v>0</v>
      </c>
      <c r="BC194" s="251">
        <f>'EV TECNICA'!AO194</f>
        <v>0</v>
      </c>
      <c r="BD194" s="252" t="str">
        <f>+IF(BB194=0,"NO OFERTADO",IF(BC194="NO CUMPLE", NO HABILITA,IF(BB194&lt;=($E194*(1+$D$4)),"HABILITA","NO HABILITA")))</f>
        <v>NO OFERTADO</v>
      </c>
      <c r="BE194" s="129">
        <f>'PRECIOS UNITARIOS'!V194</f>
        <v>0</v>
      </c>
      <c r="BF194" s="251">
        <f>'EV TECNICA'!AQ194</f>
        <v>0</v>
      </c>
      <c r="BG194" s="252" t="str">
        <f>+IF(BE194=0,"NO OFERTADO",IF(BF194="NO CUMPLE", NO HABILITA,IF(BE194&lt;=($E194*(1+$D$4)),"HABILITA","NO HABILITA")))</f>
        <v>NO OFERTADO</v>
      </c>
      <c r="BH194" s="129">
        <f>'PRECIOS UNITARIOS'!W194</f>
        <v>0</v>
      </c>
      <c r="BI194" s="251">
        <f>'EV TECNICA'!AS194</f>
        <v>0</v>
      </c>
      <c r="BJ194" s="252" t="str">
        <f>+IF(BH194=0,"NO OFERTADO",IF(BI194="NO CUMPLE", NO HABILITA,IF(BH194&lt;=($E194*(1+$D$4)),"HABILITA","NO HABILITA")))</f>
        <v>NO OFERTADO</v>
      </c>
      <c r="BK194" s="129">
        <f>'PRECIOS UNITARIOS'!X194</f>
        <v>0</v>
      </c>
      <c r="BL194" s="251">
        <f>'EV TECNICA'!AU194</f>
        <v>0</v>
      </c>
      <c r="BM194" s="252" t="str">
        <f>+IF(BK194=0,"NO OFERTADO",IF(BL194="NO CUMPLE", NO HABILITA,IF(BK194&lt;=($E194*(1+$D$4)),"HABILITA","NO HABILITA")))</f>
        <v>NO OFERTADO</v>
      </c>
      <c r="BN194" s="129">
        <f>'PRECIOS UNITARIOS'!Y194</f>
        <v>0</v>
      </c>
      <c r="BO194" s="251">
        <f>'EV TECNICA'!AW194</f>
        <v>0</v>
      </c>
      <c r="BP194" s="252" t="str">
        <f>+IF(BN194=0,"NO OFERTADO",IF(BO194="NO CUMPLE", NO HABILITA,IF(BN194&lt;=($E194*(1+$D$4)),"HABILITA","NO HABILITA")))</f>
        <v>NO OFERTADO</v>
      </c>
      <c r="BQ194" s="129">
        <f>'PRECIOS UNITARIOS'!Z194</f>
        <v>0</v>
      </c>
      <c r="BR194" s="251">
        <f>'EV TECNICA'!AY194</f>
        <v>0</v>
      </c>
      <c r="BS194" s="252" t="str">
        <f>+IF(BQ194=0,"NO OFERTADO",IF(BR194="NO CUMPLE", NO HABILITA,IF(BQ194&lt;=($E194*(1+$D$4)),"HABILITA","NO HABILITA")))</f>
        <v>NO OFERTADO</v>
      </c>
      <c r="BT194" s="129">
        <f>'PRECIOS UNITARIOS'!AA194</f>
        <v>0</v>
      </c>
      <c r="BU194" s="251">
        <f>'EV TECNICA'!BA194</f>
        <v>0</v>
      </c>
      <c r="BV194" s="252" t="str">
        <f>+IF(BT194=0,"NO OFERTADO",IF(BU194="NO CUMPLE", NO HABILITA,IF(BT194&lt;=($E194*(1+$D$4)),"HABILITA","NO HABILITA")))</f>
        <v>NO OFERTADO</v>
      </c>
      <c r="BW194" s="129">
        <f>'PRECIOS UNITARIOS'!AB194</f>
        <v>0</v>
      </c>
      <c r="BX194" s="251">
        <f>'EV TECNICA'!BC194</f>
        <v>0</v>
      </c>
      <c r="BY194" s="252" t="str">
        <f>+IF(BW194=0,"NO OFERTADO",IF(BX194="NO CUMPLE", NO HABILITA,IF(BW194&lt;=($E194*(1+$D$4)),"HABILITA","NO HABILITA")))</f>
        <v>NO OFERTADO</v>
      </c>
      <c r="BZ194" s="129">
        <f>'PRECIOS UNITARIOS'!AC194</f>
        <v>0</v>
      </c>
      <c r="CA194" s="251">
        <f>'EV TECNICA'!BE194</f>
        <v>0</v>
      </c>
      <c r="CB194" s="252" t="str">
        <f>+IF(BZ194=0,"NO OFERTADO",IF(CA194="NO CUMPLE", NO HABILITA,IF(BZ194&lt;=($E194*(1+$D$4)),"HABILITA","NO HABILITA")))</f>
        <v>NO OFERTADO</v>
      </c>
      <c r="CC194" s="129">
        <f>'PRECIOS UNITARIOS'!AD194</f>
        <v>0</v>
      </c>
      <c r="CD194" s="251">
        <f>'EV TECNICA'!BG194</f>
        <v>0</v>
      </c>
      <c r="CE194" s="252" t="str">
        <f>+IF(CC194=0,"NO OFERTADO",IF(CD194="NO CUMPLE", NO HABILITA,IF(CC194&lt;=($E194*(1+$D$4)),"HABILITA","NO HABILITA")))</f>
        <v>NO OFERTADO</v>
      </c>
      <c r="CF194" s="129">
        <f>'PRECIOS UNITARIOS'!AE194</f>
        <v>0</v>
      </c>
      <c r="CG194" s="251">
        <f>'EV TECNICA'!BI194</f>
        <v>0</v>
      </c>
      <c r="CH194" s="252" t="str">
        <f>+IF(CF194=0,"NO OFERTADO",IF(CG194="NO CUMPLE", NO HABILITA,IF(CF194&lt;=($E194*(1+$D$4)),"HABILITA","NO HABILITA")))</f>
        <v>NO OFERTADO</v>
      </c>
    </row>
    <row r="195" spans="1:86" s="40" customFormat="1" ht="51" x14ac:dyDescent="0.2">
      <c r="A195" s="103">
        <v>186</v>
      </c>
      <c r="B195" s="202" t="s">
        <v>313</v>
      </c>
      <c r="C195" s="121" t="s">
        <v>52</v>
      </c>
      <c r="D195" s="146">
        <v>1</v>
      </c>
      <c r="E195" s="25">
        <v>10000</v>
      </c>
      <c r="F195" s="129">
        <f>'PRECIOS UNITARIOS'!E195</f>
        <v>0</v>
      </c>
      <c r="G195" s="251">
        <f>'EV TECNICA'!I195</f>
        <v>0</v>
      </c>
      <c r="H195" s="252" t="str">
        <f>+IF(F195=0,"NO OFERTADO",IF(G195="NO CUMPLE", NO HABILITA,IF(F195&lt;=($E195*(1+$D$4)),"HABILITA","NO HABILITA")))</f>
        <v>NO OFERTADO</v>
      </c>
      <c r="I195" s="129">
        <f>'PRECIOS UNITARIOS'!F195</f>
        <v>9700</v>
      </c>
      <c r="J195" s="251" t="str">
        <f>'EV TECNICA'!K195</f>
        <v>CUMPLE</v>
      </c>
      <c r="K195" s="252" t="str">
        <f>+IF(I195=0,"NO OFERTADO",IF(J195="NO CUMPLE", NO HABILITA,IF(I195&lt;=($E195*(1+$D$4)),"HABILITA","NO HABILITA")))</f>
        <v>HABILITA</v>
      </c>
      <c r="L195" s="129">
        <f>'PRECIOS UNITARIOS'!G195</f>
        <v>8500</v>
      </c>
      <c r="M195" s="251" t="str">
        <f>'EV TECNICA'!M195</f>
        <v>CUMPLE</v>
      </c>
      <c r="N195" s="252" t="str">
        <f>+IF(L195=0,"NO OFERTADO",IF(M195="NO CUMPLE", NO HABILITA,IF(L195&lt;=($E195*(1+$D$4)),"HABILITA","NO HABILITA")))</f>
        <v>HABILITA</v>
      </c>
      <c r="O195" s="129">
        <f>'PRECIOS UNITARIOS'!H195</f>
        <v>0</v>
      </c>
      <c r="P195" s="251">
        <f>'EV TECNICA'!O195</f>
        <v>0</v>
      </c>
      <c r="Q195" s="252" t="str">
        <f>+IF(O195=0,"NO OFERTADO",IF(P195="NO CUMPLE", NO HABILITA,IF(O195&lt;=($E195*(1+$D$4)),"HABILITA","NO HABILITA")))</f>
        <v>NO OFERTADO</v>
      </c>
      <c r="R195" s="129">
        <f>'PRECIOS UNITARIOS'!I195</f>
        <v>0</v>
      </c>
      <c r="S195" s="251">
        <f>'EV TECNICA'!Q195</f>
        <v>0</v>
      </c>
      <c r="T195" s="252" t="str">
        <f>+IF(R195=0,"NO OFERTADO",IF(S195="NO CUMPLE", NO HABILITA,IF(R195&lt;=($E195*(1+$D$4)),"HABILITA","NO HABILITA")))</f>
        <v>NO OFERTADO</v>
      </c>
      <c r="U195" s="129">
        <f>'PRECIOS UNITARIOS'!J195</f>
        <v>0</v>
      </c>
      <c r="V195" s="251">
        <f>'EV TECNICA'!S195</f>
        <v>0</v>
      </c>
      <c r="W195" s="252" t="str">
        <f>+IF(U195=0,"NO OFERTADO",IF(V195="NO CUMPLE", NO HABILITA,IF(U195&lt;=($E195*(1+$D$4)),"HABILITA","NO HABILITA")))</f>
        <v>NO OFERTADO</v>
      </c>
      <c r="X195" s="129">
        <f>'PRECIOS UNITARIOS'!K195</f>
        <v>0</v>
      </c>
      <c r="Y195" s="251">
        <f>'EV TECNICA'!U195</f>
        <v>0</v>
      </c>
      <c r="Z195" s="252" t="str">
        <f>+IF(X195=0,"NO OFERTADO",IF(Y195="NO CUMPLE", NO HABILITA,IF(X195&lt;=($E195*(1+$D$4)),"HABILITA","NO HABILITA")))</f>
        <v>NO OFERTADO</v>
      </c>
      <c r="AA195" s="129">
        <f>'PRECIOS UNITARIOS'!L195</f>
        <v>0</v>
      </c>
      <c r="AB195" s="251">
        <f>'EV TECNICA'!W195</f>
        <v>0</v>
      </c>
      <c r="AC195" s="252" t="str">
        <f>+IF(AA195=0,"NO OFERTADO",IF(AB195="NO CUMPLE", NO HABILITA,IF(AA195&lt;=($E195*(1+$D$4)),"HABILITA","NO HABILITA")))</f>
        <v>NO OFERTADO</v>
      </c>
      <c r="AD195" s="129">
        <f>'PRECIOS UNITARIOS'!M195</f>
        <v>0</v>
      </c>
      <c r="AE195" s="251" t="str">
        <f>'EV TECNICA'!Y195</f>
        <v>NO CUMPLE</v>
      </c>
      <c r="AF195" s="252" t="s">
        <v>606</v>
      </c>
      <c r="AG195" s="129">
        <f>'PRECIOS UNITARIOS'!N195</f>
        <v>0</v>
      </c>
      <c r="AH195" s="251">
        <f>'EV TECNICA'!AA195</f>
        <v>0</v>
      </c>
      <c r="AI195" s="252" t="str">
        <f>+IF(AG195=0,"NO OFERTADO",IF(AH195="NO CUMPLE", NO HABILITA,IF(AG195&lt;=($E195*(1+$D$4)),"HABILITA","NO HABILITA")))</f>
        <v>NO OFERTADO</v>
      </c>
      <c r="AJ195" s="129">
        <f>'PRECIOS UNITARIOS'!O195</f>
        <v>0</v>
      </c>
      <c r="AK195" s="251">
        <f>'EV TECNICA'!AC195</f>
        <v>0</v>
      </c>
      <c r="AL195" s="252" t="str">
        <f>+IF(AJ195=0,"NO OFERTADO",IF(AK195="NO CUMPLE", NO HABILITA,IF(AJ195&lt;=($E195*(1+$D$4)),"HABILITA","NO HABILITA")))</f>
        <v>NO OFERTADO</v>
      </c>
      <c r="AM195" s="129">
        <f>'PRECIOS UNITARIOS'!P195</f>
        <v>7600</v>
      </c>
      <c r="AN195" s="251" t="str">
        <f>'EV TECNICA'!AE195</f>
        <v>CUMPLE</v>
      </c>
      <c r="AO195" s="252" t="str">
        <f>+IF(AM195=0,"NO OFERTADO",IF(AN195="NO CUMPLE", NO HABILITA,IF(AM195&lt;=($E195*(1+$D$4)),"HABILITA","NO HABILITA")))</f>
        <v>HABILITA</v>
      </c>
      <c r="AP195" s="129">
        <f>'PRECIOS UNITARIOS'!Q195</f>
        <v>0</v>
      </c>
      <c r="AQ195" s="251">
        <f>'EV TECNICA'!AG195</f>
        <v>0</v>
      </c>
      <c r="AR195" s="252" t="str">
        <f>+IF(AP195=0,"NO OFERTADO",IF(AQ195="NO CUMPLE", NO HABILITA,IF(AP195&lt;=($E195*(1+$D$4)),"HABILITA","NO HABILITA")))</f>
        <v>NO OFERTADO</v>
      </c>
      <c r="AS195" s="129">
        <f>'PRECIOS UNITARIOS'!R195</f>
        <v>0</v>
      </c>
      <c r="AT195" s="251">
        <f>'EV TECNICA'!AI195</f>
        <v>0</v>
      </c>
      <c r="AU195" s="252" t="str">
        <f>+IF(AS195=0,"NO OFERTADO",IF(AT195="NO CUMPLE", NO HABILITA,IF(AS195&lt;=($E195*(1+$D$4)),"HABILITA","NO HABILITA")))</f>
        <v>NO OFERTADO</v>
      </c>
      <c r="AV195" s="129">
        <f>'PRECIOS UNITARIOS'!S195</f>
        <v>0</v>
      </c>
      <c r="AW195" s="251">
        <f>'EV TECNICA'!AK195</f>
        <v>0</v>
      </c>
      <c r="AX195" s="252" t="str">
        <f>+IF(AV195=0,"NO OFERTADO",IF(AW195="NO CUMPLE", NO HABILITA,IF(AV195&lt;=($E195*(1+$D$4)),"HABILITA","NO HABILITA")))</f>
        <v>NO OFERTADO</v>
      </c>
      <c r="AY195" s="129">
        <f>'PRECIOS UNITARIOS'!T195</f>
        <v>0</v>
      </c>
      <c r="AZ195" s="251">
        <f>'EV TECNICA'!AM195</f>
        <v>0</v>
      </c>
      <c r="BA195" s="252" t="str">
        <f>+IF(AY195=0,"NO OFERTADO",IF(AZ195="NO CUMPLE", NO HABILITA,IF(AY195&lt;=($E195*(1+$D$4)),"HABILITA","NO HABILITA")))</f>
        <v>NO OFERTADO</v>
      </c>
      <c r="BB195" s="129">
        <f>'PRECIOS UNITARIOS'!U195</f>
        <v>0</v>
      </c>
      <c r="BC195" s="251">
        <f>'EV TECNICA'!AO195</f>
        <v>0</v>
      </c>
      <c r="BD195" s="252" t="str">
        <f>+IF(BB195=0,"NO OFERTADO",IF(BC195="NO CUMPLE", NO HABILITA,IF(BB195&lt;=($E195*(1+$D$4)),"HABILITA","NO HABILITA")))</f>
        <v>NO OFERTADO</v>
      </c>
      <c r="BE195" s="129">
        <f>'PRECIOS UNITARIOS'!V195</f>
        <v>0</v>
      </c>
      <c r="BF195" s="251">
        <f>'EV TECNICA'!AQ195</f>
        <v>0</v>
      </c>
      <c r="BG195" s="252" t="str">
        <f>+IF(BE195=0,"NO OFERTADO",IF(BF195="NO CUMPLE", NO HABILITA,IF(BE195&lt;=($E195*(1+$D$4)),"HABILITA","NO HABILITA")))</f>
        <v>NO OFERTADO</v>
      </c>
      <c r="BH195" s="129">
        <f>'PRECIOS UNITARIOS'!W195</f>
        <v>4400</v>
      </c>
      <c r="BI195" s="251" t="str">
        <f>'EV TECNICA'!AS195</f>
        <v>CUMPLE</v>
      </c>
      <c r="BJ195" s="252" t="str">
        <f>+IF(BH195=0,"NO OFERTADO",IF(BI195="NO CUMPLE", NO HABILITA,IF(BH195&lt;=($E195*(1+$D$4)),"HABILITA","NO HABILITA")))</f>
        <v>HABILITA</v>
      </c>
      <c r="BK195" s="129">
        <f>'PRECIOS UNITARIOS'!X195</f>
        <v>0</v>
      </c>
      <c r="BL195" s="251">
        <f>'EV TECNICA'!AU195</f>
        <v>0</v>
      </c>
      <c r="BM195" s="252" t="str">
        <f>+IF(BK195=0,"NO OFERTADO",IF(BL195="NO CUMPLE", NO HABILITA,IF(BK195&lt;=($E195*(1+$D$4)),"HABILITA","NO HABILITA")))</f>
        <v>NO OFERTADO</v>
      </c>
      <c r="BN195" s="129">
        <f>'PRECIOS UNITARIOS'!Y195</f>
        <v>0</v>
      </c>
      <c r="BO195" s="251">
        <f>'EV TECNICA'!AW195</f>
        <v>0</v>
      </c>
      <c r="BP195" s="252" t="str">
        <f>+IF(BN195=0,"NO OFERTADO",IF(BO195="NO CUMPLE", NO HABILITA,IF(BN195&lt;=($E195*(1+$D$4)),"HABILITA","NO HABILITA")))</f>
        <v>NO OFERTADO</v>
      </c>
      <c r="BQ195" s="129">
        <f>'PRECIOS UNITARIOS'!Z195</f>
        <v>0</v>
      </c>
      <c r="BR195" s="251">
        <f>'EV TECNICA'!AY195</f>
        <v>0</v>
      </c>
      <c r="BS195" s="252" t="str">
        <f>+IF(BQ195=0,"NO OFERTADO",IF(BR195="NO CUMPLE", NO HABILITA,IF(BQ195&lt;=($E195*(1+$D$4)),"HABILITA","NO HABILITA")))</f>
        <v>NO OFERTADO</v>
      </c>
      <c r="BT195" s="129">
        <f>'PRECIOS UNITARIOS'!AA195</f>
        <v>0</v>
      </c>
      <c r="BU195" s="251">
        <f>'EV TECNICA'!BA195</f>
        <v>0</v>
      </c>
      <c r="BV195" s="252" t="str">
        <f>+IF(BT195=0,"NO OFERTADO",IF(BU195="NO CUMPLE", NO HABILITA,IF(BT195&lt;=($E195*(1+$D$4)),"HABILITA","NO HABILITA")))</f>
        <v>NO OFERTADO</v>
      </c>
      <c r="BW195" s="129">
        <f>'PRECIOS UNITARIOS'!AB195</f>
        <v>0</v>
      </c>
      <c r="BX195" s="251">
        <f>'EV TECNICA'!BC195</f>
        <v>0</v>
      </c>
      <c r="BY195" s="252" t="str">
        <f>+IF(BW195=0,"NO OFERTADO",IF(BX195="NO CUMPLE", NO HABILITA,IF(BW195&lt;=($E195*(1+$D$4)),"HABILITA","NO HABILITA")))</f>
        <v>NO OFERTADO</v>
      </c>
      <c r="BZ195" s="129">
        <f>'PRECIOS UNITARIOS'!AC195</f>
        <v>0</v>
      </c>
      <c r="CA195" s="251">
        <f>'EV TECNICA'!BE195</f>
        <v>0</v>
      </c>
      <c r="CB195" s="252" t="str">
        <f>+IF(BZ195=0,"NO OFERTADO",IF(CA195="NO CUMPLE", NO HABILITA,IF(BZ195&lt;=($E195*(1+$D$4)),"HABILITA","NO HABILITA")))</f>
        <v>NO OFERTADO</v>
      </c>
      <c r="CC195" s="129">
        <f>'PRECIOS UNITARIOS'!AD195</f>
        <v>0</v>
      </c>
      <c r="CD195" s="251">
        <f>'EV TECNICA'!BG195</f>
        <v>0</v>
      </c>
      <c r="CE195" s="252" t="str">
        <f>+IF(CC195=0,"NO OFERTADO",IF(CD195="NO CUMPLE", NO HABILITA,IF(CC195&lt;=($E195*(1+$D$4)),"HABILITA","NO HABILITA")))</f>
        <v>NO OFERTADO</v>
      </c>
      <c r="CF195" s="129">
        <f>'PRECIOS UNITARIOS'!AE195</f>
        <v>0</v>
      </c>
      <c r="CG195" s="251">
        <f>'EV TECNICA'!BI195</f>
        <v>0</v>
      </c>
      <c r="CH195" s="252" t="str">
        <f>+IF(CF195=0,"NO OFERTADO",IF(CG195="NO CUMPLE", NO HABILITA,IF(CF195&lt;=($E195*(1+$D$4)),"HABILITA","NO HABILITA")))</f>
        <v>NO OFERTADO</v>
      </c>
    </row>
    <row r="196" spans="1:86" s="40" customFormat="1" ht="51" x14ac:dyDescent="0.2">
      <c r="A196" s="103">
        <v>187</v>
      </c>
      <c r="B196" s="202" t="s">
        <v>314</v>
      </c>
      <c r="C196" s="121" t="s">
        <v>52</v>
      </c>
      <c r="D196" s="146">
        <v>1</v>
      </c>
      <c r="E196" s="25">
        <v>10000</v>
      </c>
      <c r="F196" s="129">
        <f>'PRECIOS UNITARIOS'!E196</f>
        <v>0</v>
      </c>
      <c r="G196" s="251">
        <f>'EV TECNICA'!I196</f>
        <v>0</v>
      </c>
      <c r="H196" s="252" t="str">
        <f>+IF(F196=0,"NO OFERTADO",IF(G196="NO CUMPLE", NO HABILITA,IF(F196&lt;=($E196*(1+$D$4)),"HABILITA","NO HABILITA")))</f>
        <v>NO OFERTADO</v>
      </c>
      <c r="I196" s="129">
        <f>'PRECIOS UNITARIOS'!F196</f>
        <v>9800</v>
      </c>
      <c r="J196" s="251" t="str">
        <f>'EV TECNICA'!K196</f>
        <v>CUMPLE</v>
      </c>
      <c r="K196" s="252" t="str">
        <f>+IF(I196=0,"NO OFERTADO",IF(J196="NO CUMPLE", NO HABILITA,IF(I196&lt;=($E196*(1+$D$4)),"HABILITA","NO HABILITA")))</f>
        <v>HABILITA</v>
      </c>
      <c r="L196" s="129">
        <f>'PRECIOS UNITARIOS'!G196</f>
        <v>8400</v>
      </c>
      <c r="M196" s="251" t="str">
        <f>'EV TECNICA'!M196</f>
        <v>CUMPLE</v>
      </c>
      <c r="N196" s="252" t="str">
        <f>+IF(L196=0,"NO OFERTADO",IF(M196="NO CUMPLE", NO HABILITA,IF(L196&lt;=($E196*(1+$D$4)),"HABILITA","NO HABILITA")))</f>
        <v>HABILITA</v>
      </c>
      <c r="O196" s="129">
        <f>'PRECIOS UNITARIOS'!H196</f>
        <v>0</v>
      </c>
      <c r="P196" s="251">
        <f>'EV TECNICA'!O196</f>
        <v>0</v>
      </c>
      <c r="Q196" s="252" t="str">
        <f>+IF(O196=0,"NO OFERTADO",IF(P196="NO CUMPLE", NO HABILITA,IF(O196&lt;=($E196*(1+$D$4)),"HABILITA","NO HABILITA")))</f>
        <v>NO OFERTADO</v>
      </c>
      <c r="R196" s="129">
        <f>'PRECIOS UNITARIOS'!I196</f>
        <v>0</v>
      </c>
      <c r="S196" s="251">
        <f>'EV TECNICA'!Q196</f>
        <v>0</v>
      </c>
      <c r="T196" s="252" t="str">
        <f>+IF(R196=0,"NO OFERTADO",IF(S196="NO CUMPLE", NO HABILITA,IF(R196&lt;=($E196*(1+$D$4)),"HABILITA","NO HABILITA")))</f>
        <v>NO OFERTADO</v>
      </c>
      <c r="U196" s="129">
        <f>'PRECIOS UNITARIOS'!J196</f>
        <v>0</v>
      </c>
      <c r="V196" s="251">
        <f>'EV TECNICA'!S196</f>
        <v>0</v>
      </c>
      <c r="W196" s="252" t="str">
        <f>+IF(U196=0,"NO OFERTADO",IF(V196="NO CUMPLE", NO HABILITA,IF(U196&lt;=($E196*(1+$D$4)),"HABILITA","NO HABILITA")))</f>
        <v>NO OFERTADO</v>
      </c>
      <c r="X196" s="129">
        <f>'PRECIOS UNITARIOS'!K196</f>
        <v>0</v>
      </c>
      <c r="Y196" s="251">
        <f>'EV TECNICA'!U196</f>
        <v>0</v>
      </c>
      <c r="Z196" s="252" t="str">
        <f>+IF(X196=0,"NO OFERTADO",IF(Y196="NO CUMPLE", NO HABILITA,IF(X196&lt;=($E196*(1+$D$4)),"HABILITA","NO HABILITA")))</f>
        <v>NO OFERTADO</v>
      </c>
      <c r="AA196" s="129">
        <f>'PRECIOS UNITARIOS'!L196</f>
        <v>0</v>
      </c>
      <c r="AB196" s="251">
        <f>'EV TECNICA'!W196</f>
        <v>0</v>
      </c>
      <c r="AC196" s="252" t="str">
        <f>+IF(AA196=0,"NO OFERTADO",IF(AB196="NO CUMPLE", NO HABILITA,IF(AA196&lt;=($E196*(1+$D$4)),"HABILITA","NO HABILITA")))</f>
        <v>NO OFERTADO</v>
      </c>
      <c r="AD196" s="129">
        <f>'PRECIOS UNITARIOS'!M196</f>
        <v>0</v>
      </c>
      <c r="AE196" s="251" t="str">
        <f>'EV TECNICA'!Y196</f>
        <v>NO CUMPLE</v>
      </c>
      <c r="AF196" s="252" t="s">
        <v>606</v>
      </c>
      <c r="AG196" s="129">
        <f>'PRECIOS UNITARIOS'!N196</f>
        <v>0</v>
      </c>
      <c r="AH196" s="251">
        <f>'EV TECNICA'!AA196</f>
        <v>0</v>
      </c>
      <c r="AI196" s="252" t="str">
        <f>+IF(AG196=0,"NO OFERTADO",IF(AH196="NO CUMPLE", NO HABILITA,IF(AG196&lt;=($E196*(1+$D$4)),"HABILITA","NO HABILITA")))</f>
        <v>NO OFERTADO</v>
      </c>
      <c r="AJ196" s="129">
        <f>'PRECIOS UNITARIOS'!O196</f>
        <v>0</v>
      </c>
      <c r="AK196" s="251">
        <f>'EV TECNICA'!AC196</f>
        <v>0</v>
      </c>
      <c r="AL196" s="252" t="str">
        <f>+IF(AJ196=0,"NO OFERTADO",IF(AK196="NO CUMPLE", NO HABILITA,IF(AJ196&lt;=($E196*(1+$D$4)),"HABILITA","NO HABILITA")))</f>
        <v>NO OFERTADO</v>
      </c>
      <c r="AM196" s="129">
        <f>'PRECIOS UNITARIOS'!P196</f>
        <v>15100</v>
      </c>
      <c r="AN196" s="251" t="str">
        <f>'EV TECNICA'!AE196</f>
        <v>CUMPLE</v>
      </c>
      <c r="AO196" s="252" t="str">
        <f>+IF(AM196=0,"NO OFERTADO",IF(AN196="NO CUMPLE", NO HABILITA,IF(AM196&lt;=($E196*(1+$D$4)),"HABILITA","NO HABILITA")))</f>
        <v>NO HABILITA</v>
      </c>
      <c r="AP196" s="129">
        <f>'PRECIOS UNITARIOS'!Q196</f>
        <v>0</v>
      </c>
      <c r="AQ196" s="251">
        <f>'EV TECNICA'!AG196</f>
        <v>0</v>
      </c>
      <c r="AR196" s="252" t="str">
        <f>+IF(AP196=0,"NO OFERTADO",IF(AQ196="NO CUMPLE", NO HABILITA,IF(AP196&lt;=($E196*(1+$D$4)),"HABILITA","NO HABILITA")))</f>
        <v>NO OFERTADO</v>
      </c>
      <c r="AS196" s="129">
        <f>'PRECIOS UNITARIOS'!R196</f>
        <v>0</v>
      </c>
      <c r="AT196" s="251">
        <f>'EV TECNICA'!AI196</f>
        <v>0</v>
      </c>
      <c r="AU196" s="252" t="str">
        <f>+IF(AS196=0,"NO OFERTADO",IF(AT196="NO CUMPLE", NO HABILITA,IF(AS196&lt;=($E196*(1+$D$4)),"HABILITA","NO HABILITA")))</f>
        <v>NO OFERTADO</v>
      </c>
      <c r="AV196" s="129">
        <f>'PRECIOS UNITARIOS'!S196</f>
        <v>0</v>
      </c>
      <c r="AW196" s="251">
        <f>'EV TECNICA'!AK196</f>
        <v>0</v>
      </c>
      <c r="AX196" s="252" t="str">
        <f>+IF(AV196=0,"NO OFERTADO",IF(AW196="NO CUMPLE", NO HABILITA,IF(AV196&lt;=($E196*(1+$D$4)),"HABILITA","NO HABILITA")))</f>
        <v>NO OFERTADO</v>
      </c>
      <c r="AY196" s="129">
        <f>'PRECIOS UNITARIOS'!T196</f>
        <v>0</v>
      </c>
      <c r="AZ196" s="251">
        <f>'EV TECNICA'!AM196</f>
        <v>0</v>
      </c>
      <c r="BA196" s="252" t="str">
        <f>+IF(AY196=0,"NO OFERTADO",IF(AZ196="NO CUMPLE", NO HABILITA,IF(AY196&lt;=($E196*(1+$D$4)),"HABILITA","NO HABILITA")))</f>
        <v>NO OFERTADO</v>
      </c>
      <c r="BB196" s="129">
        <f>'PRECIOS UNITARIOS'!U196</f>
        <v>0</v>
      </c>
      <c r="BC196" s="251">
        <f>'EV TECNICA'!AO196</f>
        <v>0</v>
      </c>
      <c r="BD196" s="252" t="str">
        <f>+IF(BB196=0,"NO OFERTADO",IF(BC196="NO CUMPLE", NO HABILITA,IF(BB196&lt;=($E196*(1+$D$4)),"HABILITA","NO HABILITA")))</f>
        <v>NO OFERTADO</v>
      </c>
      <c r="BE196" s="129">
        <f>'PRECIOS UNITARIOS'!V196</f>
        <v>0</v>
      </c>
      <c r="BF196" s="251">
        <f>'EV TECNICA'!AQ196</f>
        <v>0</v>
      </c>
      <c r="BG196" s="252" t="str">
        <f>+IF(BE196=0,"NO OFERTADO",IF(BF196="NO CUMPLE", NO HABILITA,IF(BE196&lt;=($E196*(1+$D$4)),"HABILITA","NO HABILITA")))</f>
        <v>NO OFERTADO</v>
      </c>
      <c r="BH196" s="129">
        <f>'PRECIOS UNITARIOS'!W196</f>
        <v>0</v>
      </c>
      <c r="BI196" s="251">
        <f>'EV TECNICA'!AS196</f>
        <v>0</v>
      </c>
      <c r="BJ196" s="252" t="str">
        <f>+IF(BH196=0,"NO OFERTADO",IF(BI196="NO CUMPLE", NO HABILITA,IF(BH196&lt;=($E196*(1+$D$4)),"HABILITA","NO HABILITA")))</f>
        <v>NO OFERTADO</v>
      </c>
      <c r="BK196" s="129">
        <f>'PRECIOS UNITARIOS'!X196</f>
        <v>0</v>
      </c>
      <c r="BL196" s="251">
        <f>'EV TECNICA'!AU196</f>
        <v>0</v>
      </c>
      <c r="BM196" s="252" t="str">
        <f>+IF(BK196=0,"NO OFERTADO",IF(BL196="NO CUMPLE", NO HABILITA,IF(BK196&lt;=($E196*(1+$D$4)),"HABILITA","NO HABILITA")))</f>
        <v>NO OFERTADO</v>
      </c>
      <c r="BN196" s="129">
        <f>'PRECIOS UNITARIOS'!Y196</f>
        <v>0</v>
      </c>
      <c r="BO196" s="251">
        <f>'EV TECNICA'!AW196</f>
        <v>0</v>
      </c>
      <c r="BP196" s="252" t="str">
        <f>+IF(BN196=0,"NO OFERTADO",IF(BO196="NO CUMPLE", NO HABILITA,IF(BN196&lt;=($E196*(1+$D$4)),"HABILITA","NO HABILITA")))</f>
        <v>NO OFERTADO</v>
      </c>
      <c r="BQ196" s="129">
        <f>'PRECIOS UNITARIOS'!Z196</f>
        <v>0</v>
      </c>
      <c r="BR196" s="251">
        <f>'EV TECNICA'!AY196</f>
        <v>0</v>
      </c>
      <c r="BS196" s="252" t="str">
        <f>+IF(BQ196=0,"NO OFERTADO",IF(BR196="NO CUMPLE", NO HABILITA,IF(BQ196&lt;=($E196*(1+$D$4)),"HABILITA","NO HABILITA")))</f>
        <v>NO OFERTADO</v>
      </c>
      <c r="BT196" s="129">
        <f>'PRECIOS UNITARIOS'!AA196</f>
        <v>0</v>
      </c>
      <c r="BU196" s="251">
        <f>'EV TECNICA'!BA196</f>
        <v>0</v>
      </c>
      <c r="BV196" s="252" t="str">
        <f>+IF(BT196=0,"NO OFERTADO",IF(BU196="NO CUMPLE", NO HABILITA,IF(BT196&lt;=($E196*(1+$D$4)),"HABILITA","NO HABILITA")))</f>
        <v>NO OFERTADO</v>
      </c>
      <c r="BW196" s="129">
        <f>'PRECIOS UNITARIOS'!AB196</f>
        <v>0</v>
      </c>
      <c r="BX196" s="251">
        <f>'EV TECNICA'!BC196</f>
        <v>0</v>
      </c>
      <c r="BY196" s="252" t="str">
        <f>+IF(BW196=0,"NO OFERTADO",IF(BX196="NO CUMPLE", NO HABILITA,IF(BW196&lt;=($E196*(1+$D$4)),"HABILITA","NO HABILITA")))</f>
        <v>NO OFERTADO</v>
      </c>
      <c r="BZ196" s="129">
        <f>'PRECIOS UNITARIOS'!AC196</f>
        <v>0</v>
      </c>
      <c r="CA196" s="251">
        <f>'EV TECNICA'!BE196</f>
        <v>0</v>
      </c>
      <c r="CB196" s="252" t="str">
        <f>+IF(BZ196=0,"NO OFERTADO",IF(CA196="NO CUMPLE", NO HABILITA,IF(BZ196&lt;=($E196*(1+$D$4)),"HABILITA","NO HABILITA")))</f>
        <v>NO OFERTADO</v>
      </c>
      <c r="CC196" s="129">
        <f>'PRECIOS UNITARIOS'!AD196</f>
        <v>0</v>
      </c>
      <c r="CD196" s="251">
        <f>'EV TECNICA'!BG196</f>
        <v>0</v>
      </c>
      <c r="CE196" s="252" t="str">
        <f>+IF(CC196=0,"NO OFERTADO",IF(CD196="NO CUMPLE", NO HABILITA,IF(CC196&lt;=($E196*(1+$D$4)),"HABILITA","NO HABILITA")))</f>
        <v>NO OFERTADO</v>
      </c>
      <c r="CF196" s="129">
        <f>'PRECIOS UNITARIOS'!AE196</f>
        <v>0</v>
      </c>
      <c r="CG196" s="251">
        <f>'EV TECNICA'!BI196</f>
        <v>0</v>
      </c>
      <c r="CH196" s="252" t="str">
        <f>+IF(CF196=0,"NO OFERTADO",IF(CG196="NO CUMPLE", NO HABILITA,IF(CF196&lt;=($E196*(1+$D$4)),"HABILITA","NO HABILITA")))</f>
        <v>NO OFERTADO</v>
      </c>
    </row>
    <row r="197" spans="1:86" s="40" customFormat="1" ht="51" x14ac:dyDescent="0.2">
      <c r="A197" s="103">
        <v>188</v>
      </c>
      <c r="B197" s="202" t="s">
        <v>315</v>
      </c>
      <c r="C197" s="121" t="s">
        <v>52</v>
      </c>
      <c r="D197" s="146">
        <v>1</v>
      </c>
      <c r="E197" s="25">
        <v>25530</v>
      </c>
      <c r="F197" s="129">
        <f>'PRECIOS UNITARIOS'!E197</f>
        <v>0</v>
      </c>
      <c r="G197" s="251">
        <f>'EV TECNICA'!I197</f>
        <v>0</v>
      </c>
      <c r="H197" s="252" t="str">
        <f>+IF(F197=0,"NO OFERTADO",IF(G197="NO CUMPLE", NO HABILITA,IF(F197&lt;=($E197*(1+$D$4)),"HABILITA","NO HABILITA")))</f>
        <v>NO OFERTADO</v>
      </c>
      <c r="I197" s="129">
        <f>'PRECIOS UNITARIOS'!F197</f>
        <v>24000</v>
      </c>
      <c r="J197" s="251" t="str">
        <f>'EV TECNICA'!K197</f>
        <v>CUMPLE</v>
      </c>
      <c r="K197" s="252" t="str">
        <f>+IF(I197=0,"NO OFERTADO",IF(J197="NO CUMPLE", NO HABILITA,IF(I197&lt;=($E197*(1+$D$4)),"HABILITA","NO HABILITA")))</f>
        <v>HABILITA</v>
      </c>
      <c r="L197" s="129">
        <f>'PRECIOS UNITARIOS'!G197</f>
        <v>9100</v>
      </c>
      <c r="M197" s="251" t="str">
        <f>'EV TECNICA'!M197</f>
        <v>CUMPLE</v>
      </c>
      <c r="N197" s="252" t="str">
        <f>+IF(L197=0,"NO OFERTADO",IF(M197="NO CUMPLE", NO HABILITA,IF(L197&lt;=($E197*(1+$D$4)),"HABILITA","NO HABILITA")))</f>
        <v>HABILITA</v>
      </c>
      <c r="O197" s="129">
        <f>'PRECIOS UNITARIOS'!H197</f>
        <v>0</v>
      </c>
      <c r="P197" s="251">
        <f>'EV TECNICA'!O197</f>
        <v>0</v>
      </c>
      <c r="Q197" s="252" t="str">
        <f>+IF(O197=0,"NO OFERTADO",IF(P197="NO CUMPLE", NO HABILITA,IF(O197&lt;=($E197*(1+$D$4)),"HABILITA","NO HABILITA")))</f>
        <v>NO OFERTADO</v>
      </c>
      <c r="R197" s="129">
        <f>'PRECIOS UNITARIOS'!I197</f>
        <v>0</v>
      </c>
      <c r="S197" s="251">
        <f>'EV TECNICA'!Q197</f>
        <v>0</v>
      </c>
      <c r="T197" s="252" t="str">
        <f>+IF(R197=0,"NO OFERTADO",IF(S197="NO CUMPLE", NO HABILITA,IF(R197&lt;=($E197*(1+$D$4)),"HABILITA","NO HABILITA")))</f>
        <v>NO OFERTADO</v>
      </c>
      <c r="U197" s="129">
        <f>'PRECIOS UNITARIOS'!J197</f>
        <v>0</v>
      </c>
      <c r="V197" s="251">
        <f>'EV TECNICA'!S197</f>
        <v>0</v>
      </c>
      <c r="W197" s="252" t="str">
        <f>+IF(U197=0,"NO OFERTADO",IF(V197="NO CUMPLE", NO HABILITA,IF(U197&lt;=($E197*(1+$D$4)),"HABILITA","NO HABILITA")))</f>
        <v>NO OFERTADO</v>
      </c>
      <c r="X197" s="129">
        <f>'PRECIOS UNITARIOS'!K197</f>
        <v>0</v>
      </c>
      <c r="Y197" s="251">
        <f>'EV TECNICA'!U197</f>
        <v>0</v>
      </c>
      <c r="Z197" s="252" t="str">
        <f>+IF(X197=0,"NO OFERTADO",IF(Y197="NO CUMPLE", NO HABILITA,IF(X197&lt;=($E197*(1+$D$4)),"HABILITA","NO HABILITA")))</f>
        <v>NO OFERTADO</v>
      </c>
      <c r="AA197" s="129">
        <f>'PRECIOS UNITARIOS'!L197</f>
        <v>0</v>
      </c>
      <c r="AB197" s="251">
        <f>'EV TECNICA'!W197</f>
        <v>0</v>
      </c>
      <c r="AC197" s="252" t="str">
        <f>+IF(AA197=0,"NO OFERTADO",IF(AB197="NO CUMPLE", NO HABILITA,IF(AA197&lt;=($E197*(1+$D$4)),"HABILITA","NO HABILITA")))</f>
        <v>NO OFERTADO</v>
      </c>
      <c r="AD197" s="129">
        <f>'PRECIOS UNITARIOS'!M197</f>
        <v>0</v>
      </c>
      <c r="AE197" s="251">
        <f>'EV TECNICA'!Y197</f>
        <v>0</v>
      </c>
      <c r="AF197" s="252" t="str">
        <f>+IF(AD197=0,"NO OFERTADO",IF(AE197="NO CUMPLE", NO HABILITA,IF(AD197&lt;=($E197*(1+$D$4)),"HABILITA","NO HABILITA")))</f>
        <v>NO OFERTADO</v>
      </c>
      <c r="AG197" s="129">
        <f>'PRECIOS UNITARIOS'!N197</f>
        <v>0</v>
      </c>
      <c r="AH197" s="251">
        <f>'EV TECNICA'!AA197</f>
        <v>0</v>
      </c>
      <c r="AI197" s="252" t="str">
        <f>+IF(AG197=0,"NO OFERTADO",IF(AH197="NO CUMPLE", NO HABILITA,IF(AG197&lt;=($E197*(1+$D$4)),"HABILITA","NO HABILITA")))</f>
        <v>NO OFERTADO</v>
      </c>
      <c r="AJ197" s="129">
        <f>'PRECIOS UNITARIOS'!O197</f>
        <v>0</v>
      </c>
      <c r="AK197" s="251">
        <f>'EV TECNICA'!AC197</f>
        <v>0</v>
      </c>
      <c r="AL197" s="252" t="str">
        <f>+IF(AJ197=0,"NO OFERTADO",IF(AK197="NO CUMPLE", NO HABILITA,IF(AJ197&lt;=($E197*(1+$D$4)),"HABILITA","NO HABILITA")))</f>
        <v>NO OFERTADO</v>
      </c>
      <c r="AM197" s="129">
        <f>'PRECIOS UNITARIOS'!P197</f>
        <v>22200</v>
      </c>
      <c r="AN197" s="251" t="str">
        <f>'EV TECNICA'!AE197</f>
        <v>CUMPLE</v>
      </c>
      <c r="AO197" s="252" t="str">
        <f>+IF(AM197=0,"NO OFERTADO",IF(AN197="NO CUMPLE", NO HABILITA,IF(AM197&lt;=($E197*(1+$D$4)),"HABILITA","NO HABILITA")))</f>
        <v>HABILITA</v>
      </c>
      <c r="AP197" s="129">
        <f>'PRECIOS UNITARIOS'!Q197</f>
        <v>0</v>
      </c>
      <c r="AQ197" s="251">
        <f>'EV TECNICA'!AG197</f>
        <v>0</v>
      </c>
      <c r="AR197" s="252" t="str">
        <f>+IF(AP197=0,"NO OFERTADO",IF(AQ197="NO CUMPLE", NO HABILITA,IF(AP197&lt;=($E197*(1+$D$4)),"HABILITA","NO HABILITA")))</f>
        <v>NO OFERTADO</v>
      </c>
      <c r="AS197" s="129">
        <f>'PRECIOS UNITARIOS'!R197</f>
        <v>0</v>
      </c>
      <c r="AT197" s="251">
        <f>'EV TECNICA'!AI197</f>
        <v>0</v>
      </c>
      <c r="AU197" s="252" t="str">
        <f>+IF(AS197=0,"NO OFERTADO",IF(AT197="NO CUMPLE", NO HABILITA,IF(AS197&lt;=($E197*(1+$D$4)),"HABILITA","NO HABILITA")))</f>
        <v>NO OFERTADO</v>
      </c>
      <c r="AV197" s="129">
        <f>'PRECIOS UNITARIOS'!S197</f>
        <v>0</v>
      </c>
      <c r="AW197" s="251">
        <f>'EV TECNICA'!AK197</f>
        <v>0</v>
      </c>
      <c r="AX197" s="252" t="str">
        <f>+IF(AV197=0,"NO OFERTADO",IF(AW197="NO CUMPLE", NO HABILITA,IF(AV197&lt;=($E197*(1+$D$4)),"HABILITA","NO HABILITA")))</f>
        <v>NO OFERTADO</v>
      </c>
      <c r="AY197" s="129">
        <f>'PRECIOS UNITARIOS'!T197</f>
        <v>0</v>
      </c>
      <c r="AZ197" s="251">
        <f>'EV TECNICA'!AM197</f>
        <v>0</v>
      </c>
      <c r="BA197" s="252" t="str">
        <f>+IF(AY197=0,"NO OFERTADO",IF(AZ197="NO CUMPLE", NO HABILITA,IF(AY197&lt;=($E197*(1+$D$4)),"HABILITA","NO HABILITA")))</f>
        <v>NO OFERTADO</v>
      </c>
      <c r="BB197" s="129">
        <f>'PRECIOS UNITARIOS'!U197</f>
        <v>37687</v>
      </c>
      <c r="BC197" s="251" t="str">
        <f>'EV TECNICA'!AO197</f>
        <v>CUMPLE</v>
      </c>
      <c r="BD197" s="252" t="str">
        <f>+IF(BB197=0,"NO OFERTADO",IF(BC197="NO CUMPLE", NO HABILITA,IF(BB197&lt;=($E197*(1+$D$4)),"HABILITA","NO HABILITA")))</f>
        <v>NO HABILITA</v>
      </c>
      <c r="BE197" s="129">
        <f>'PRECIOS UNITARIOS'!V197</f>
        <v>0</v>
      </c>
      <c r="BF197" s="251">
        <f>'EV TECNICA'!AQ197</f>
        <v>0</v>
      </c>
      <c r="BG197" s="252" t="str">
        <f>+IF(BE197=0,"NO OFERTADO",IF(BF197="NO CUMPLE", NO HABILITA,IF(BE197&lt;=($E197*(1+$D$4)),"HABILITA","NO HABILITA")))</f>
        <v>NO OFERTADO</v>
      </c>
      <c r="BH197" s="129">
        <f>'PRECIOS UNITARIOS'!W197</f>
        <v>0</v>
      </c>
      <c r="BI197" s="251">
        <f>'EV TECNICA'!AS197</f>
        <v>0</v>
      </c>
      <c r="BJ197" s="252" t="str">
        <f>+IF(BH197=0,"NO OFERTADO",IF(BI197="NO CUMPLE", NO HABILITA,IF(BH197&lt;=($E197*(1+$D$4)),"HABILITA","NO HABILITA")))</f>
        <v>NO OFERTADO</v>
      </c>
      <c r="BK197" s="129">
        <f>'PRECIOS UNITARIOS'!X197</f>
        <v>0</v>
      </c>
      <c r="BL197" s="251">
        <f>'EV TECNICA'!AU197</f>
        <v>0</v>
      </c>
      <c r="BM197" s="252" t="str">
        <f>+IF(BK197=0,"NO OFERTADO",IF(BL197="NO CUMPLE", NO HABILITA,IF(BK197&lt;=($E197*(1+$D$4)),"HABILITA","NO HABILITA")))</f>
        <v>NO OFERTADO</v>
      </c>
      <c r="BN197" s="129">
        <f>'PRECIOS UNITARIOS'!Y197</f>
        <v>0</v>
      </c>
      <c r="BO197" s="251">
        <f>'EV TECNICA'!AW197</f>
        <v>0</v>
      </c>
      <c r="BP197" s="252" t="str">
        <f>+IF(BN197=0,"NO OFERTADO",IF(BO197="NO CUMPLE", NO HABILITA,IF(BN197&lt;=($E197*(1+$D$4)),"HABILITA","NO HABILITA")))</f>
        <v>NO OFERTADO</v>
      </c>
      <c r="BQ197" s="129">
        <f>'PRECIOS UNITARIOS'!Z197</f>
        <v>0</v>
      </c>
      <c r="BR197" s="251">
        <f>'EV TECNICA'!AY197</f>
        <v>0</v>
      </c>
      <c r="BS197" s="252" t="str">
        <f>+IF(BQ197=0,"NO OFERTADO",IF(BR197="NO CUMPLE", NO HABILITA,IF(BQ197&lt;=($E197*(1+$D$4)),"HABILITA","NO HABILITA")))</f>
        <v>NO OFERTADO</v>
      </c>
      <c r="BT197" s="129">
        <f>'PRECIOS UNITARIOS'!AA197</f>
        <v>0</v>
      </c>
      <c r="BU197" s="251">
        <f>'EV TECNICA'!BA197</f>
        <v>0</v>
      </c>
      <c r="BV197" s="252" t="str">
        <f>+IF(BT197=0,"NO OFERTADO",IF(BU197="NO CUMPLE", NO HABILITA,IF(BT197&lt;=($E197*(1+$D$4)),"HABILITA","NO HABILITA")))</f>
        <v>NO OFERTADO</v>
      </c>
      <c r="BW197" s="129">
        <f>'PRECIOS UNITARIOS'!AB197</f>
        <v>0</v>
      </c>
      <c r="BX197" s="251">
        <f>'EV TECNICA'!BC197</f>
        <v>0</v>
      </c>
      <c r="BY197" s="252" t="str">
        <f>+IF(BW197=0,"NO OFERTADO",IF(BX197="NO CUMPLE", NO HABILITA,IF(BW197&lt;=($E197*(1+$D$4)),"HABILITA","NO HABILITA")))</f>
        <v>NO OFERTADO</v>
      </c>
      <c r="BZ197" s="129">
        <f>'PRECIOS UNITARIOS'!AC197</f>
        <v>0</v>
      </c>
      <c r="CA197" s="251">
        <f>'EV TECNICA'!BE197</f>
        <v>0</v>
      </c>
      <c r="CB197" s="252" t="str">
        <f>+IF(BZ197=0,"NO OFERTADO",IF(CA197="NO CUMPLE", NO HABILITA,IF(BZ197&lt;=($E197*(1+$D$4)),"HABILITA","NO HABILITA")))</f>
        <v>NO OFERTADO</v>
      </c>
      <c r="CC197" s="129">
        <f>'PRECIOS UNITARIOS'!AD197</f>
        <v>0</v>
      </c>
      <c r="CD197" s="251">
        <f>'EV TECNICA'!BG197</f>
        <v>0</v>
      </c>
      <c r="CE197" s="252" t="str">
        <f>+IF(CC197=0,"NO OFERTADO",IF(CD197="NO CUMPLE", NO HABILITA,IF(CC197&lt;=($E197*(1+$D$4)),"HABILITA","NO HABILITA")))</f>
        <v>NO OFERTADO</v>
      </c>
      <c r="CF197" s="129">
        <f>'PRECIOS UNITARIOS'!AE197</f>
        <v>0</v>
      </c>
      <c r="CG197" s="251">
        <f>'EV TECNICA'!BI197</f>
        <v>0</v>
      </c>
      <c r="CH197" s="252" t="str">
        <f>+IF(CF197=0,"NO OFERTADO",IF(CG197="NO CUMPLE", NO HABILITA,IF(CF197&lt;=($E197*(1+$D$4)),"HABILITA","NO HABILITA")))</f>
        <v>NO OFERTADO</v>
      </c>
    </row>
    <row r="198" spans="1:86" s="40" customFormat="1" ht="51" x14ac:dyDescent="0.2">
      <c r="A198" s="103">
        <v>189</v>
      </c>
      <c r="B198" s="202" t="s">
        <v>316</v>
      </c>
      <c r="C198" s="121" t="s">
        <v>52</v>
      </c>
      <c r="D198" s="146">
        <v>1</v>
      </c>
      <c r="E198" s="25">
        <v>16210.526315789475</v>
      </c>
      <c r="F198" s="129">
        <f>'PRECIOS UNITARIOS'!E198</f>
        <v>0</v>
      </c>
      <c r="G198" s="251">
        <f>'EV TECNICA'!I198</f>
        <v>0</v>
      </c>
      <c r="H198" s="252" t="str">
        <f>+IF(F198=0,"NO OFERTADO",IF(G198="NO CUMPLE", NO HABILITA,IF(F198&lt;=($E198*(1+$D$4)),"HABILITA","NO HABILITA")))</f>
        <v>NO OFERTADO</v>
      </c>
      <c r="I198" s="129">
        <f>'PRECIOS UNITARIOS'!F198</f>
        <v>13900</v>
      </c>
      <c r="J198" s="251" t="str">
        <f>'EV TECNICA'!K198</f>
        <v>CUMPLE</v>
      </c>
      <c r="K198" s="252" t="str">
        <f>+IF(I198=0,"NO OFERTADO",IF(J198="NO CUMPLE", NO HABILITA,IF(I198&lt;=($E198*(1+$D$4)),"HABILITA","NO HABILITA")))</f>
        <v>HABILITA</v>
      </c>
      <c r="L198" s="129">
        <f>'PRECIOS UNITARIOS'!G198</f>
        <v>8500</v>
      </c>
      <c r="M198" s="251" t="str">
        <f>'EV TECNICA'!M198</f>
        <v>CUMPLE</v>
      </c>
      <c r="N198" s="252" t="str">
        <f>+IF(L198=0,"NO OFERTADO",IF(M198="NO CUMPLE", NO HABILITA,IF(L198&lt;=($E198*(1+$D$4)),"HABILITA","NO HABILITA")))</f>
        <v>HABILITA</v>
      </c>
      <c r="O198" s="129">
        <f>'PRECIOS UNITARIOS'!H198</f>
        <v>0</v>
      </c>
      <c r="P198" s="251">
        <f>'EV TECNICA'!O198</f>
        <v>0</v>
      </c>
      <c r="Q198" s="252" t="str">
        <f>+IF(O198=0,"NO OFERTADO",IF(P198="NO CUMPLE", NO HABILITA,IF(O198&lt;=($E198*(1+$D$4)),"HABILITA","NO HABILITA")))</f>
        <v>NO OFERTADO</v>
      </c>
      <c r="R198" s="129">
        <f>'PRECIOS UNITARIOS'!I198</f>
        <v>0</v>
      </c>
      <c r="S198" s="251">
        <f>'EV TECNICA'!Q198</f>
        <v>0</v>
      </c>
      <c r="T198" s="252" t="str">
        <f>+IF(R198=0,"NO OFERTADO",IF(S198="NO CUMPLE", NO HABILITA,IF(R198&lt;=($E198*(1+$D$4)),"HABILITA","NO HABILITA")))</f>
        <v>NO OFERTADO</v>
      </c>
      <c r="U198" s="129">
        <f>'PRECIOS UNITARIOS'!J198</f>
        <v>0</v>
      </c>
      <c r="V198" s="251">
        <f>'EV TECNICA'!S198</f>
        <v>0</v>
      </c>
      <c r="W198" s="252" t="str">
        <f>+IF(U198=0,"NO OFERTADO",IF(V198="NO CUMPLE", NO HABILITA,IF(U198&lt;=($E198*(1+$D$4)),"HABILITA","NO HABILITA")))</f>
        <v>NO OFERTADO</v>
      </c>
      <c r="X198" s="129">
        <f>'PRECIOS UNITARIOS'!K198</f>
        <v>0</v>
      </c>
      <c r="Y198" s="251">
        <f>'EV TECNICA'!U198</f>
        <v>0</v>
      </c>
      <c r="Z198" s="252" t="str">
        <f>+IF(X198=0,"NO OFERTADO",IF(Y198="NO CUMPLE", NO HABILITA,IF(X198&lt;=($E198*(1+$D$4)),"HABILITA","NO HABILITA")))</f>
        <v>NO OFERTADO</v>
      </c>
      <c r="AA198" s="129">
        <f>'PRECIOS UNITARIOS'!L198</f>
        <v>0</v>
      </c>
      <c r="AB198" s="251">
        <f>'EV TECNICA'!W198</f>
        <v>0</v>
      </c>
      <c r="AC198" s="252" t="str">
        <f>+IF(AA198=0,"NO OFERTADO",IF(AB198="NO CUMPLE", NO HABILITA,IF(AA198&lt;=($E198*(1+$D$4)),"HABILITA","NO HABILITA")))</f>
        <v>NO OFERTADO</v>
      </c>
      <c r="AD198" s="129">
        <f>'PRECIOS UNITARIOS'!M198</f>
        <v>0</v>
      </c>
      <c r="AE198" s="251" t="str">
        <f>'EV TECNICA'!Y198</f>
        <v>NO CUMPLE</v>
      </c>
      <c r="AF198" s="252" t="s">
        <v>606</v>
      </c>
      <c r="AG198" s="129">
        <f>'PRECIOS UNITARIOS'!N198</f>
        <v>0</v>
      </c>
      <c r="AH198" s="251">
        <f>'EV TECNICA'!AA198</f>
        <v>0</v>
      </c>
      <c r="AI198" s="252" t="str">
        <f>+IF(AG198=0,"NO OFERTADO",IF(AH198="NO CUMPLE", NO HABILITA,IF(AG198&lt;=($E198*(1+$D$4)),"HABILITA","NO HABILITA")))</f>
        <v>NO OFERTADO</v>
      </c>
      <c r="AJ198" s="129">
        <f>'PRECIOS UNITARIOS'!O198</f>
        <v>0</v>
      </c>
      <c r="AK198" s="251">
        <f>'EV TECNICA'!AC198</f>
        <v>0</v>
      </c>
      <c r="AL198" s="252" t="str">
        <f>+IF(AJ198=0,"NO OFERTADO",IF(AK198="NO CUMPLE", NO HABILITA,IF(AJ198&lt;=($E198*(1+$D$4)),"HABILITA","NO HABILITA")))</f>
        <v>NO OFERTADO</v>
      </c>
      <c r="AM198" s="129">
        <f>'PRECIOS UNITARIOS'!P198</f>
        <v>18900</v>
      </c>
      <c r="AN198" s="251" t="str">
        <f>'EV TECNICA'!AE198</f>
        <v>CUMPLE</v>
      </c>
      <c r="AO198" s="252" t="str">
        <f>+IF(AM198=0,"NO OFERTADO",IF(AN198="NO CUMPLE", NO HABILITA,IF(AM198&lt;=($E198*(1+$D$4)),"HABILITA","NO HABILITA")))</f>
        <v>HABILITA</v>
      </c>
      <c r="AP198" s="129">
        <f>'PRECIOS UNITARIOS'!Q198</f>
        <v>0</v>
      </c>
      <c r="AQ198" s="251">
        <f>'EV TECNICA'!AG198</f>
        <v>0</v>
      </c>
      <c r="AR198" s="252" t="str">
        <f>+IF(AP198=0,"NO OFERTADO",IF(AQ198="NO CUMPLE", NO HABILITA,IF(AP198&lt;=($E198*(1+$D$4)),"HABILITA","NO HABILITA")))</f>
        <v>NO OFERTADO</v>
      </c>
      <c r="AS198" s="129">
        <f>'PRECIOS UNITARIOS'!R198</f>
        <v>0</v>
      </c>
      <c r="AT198" s="251">
        <f>'EV TECNICA'!AI198</f>
        <v>0</v>
      </c>
      <c r="AU198" s="252" t="str">
        <f>+IF(AS198=0,"NO OFERTADO",IF(AT198="NO CUMPLE", NO HABILITA,IF(AS198&lt;=($E198*(1+$D$4)),"HABILITA","NO HABILITA")))</f>
        <v>NO OFERTADO</v>
      </c>
      <c r="AV198" s="129">
        <f>'PRECIOS UNITARIOS'!S198</f>
        <v>0</v>
      </c>
      <c r="AW198" s="251">
        <f>'EV TECNICA'!AK198</f>
        <v>0</v>
      </c>
      <c r="AX198" s="252" t="str">
        <f>+IF(AV198=0,"NO OFERTADO",IF(AW198="NO CUMPLE", NO HABILITA,IF(AV198&lt;=($E198*(1+$D$4)),"HABILITA","NO HABILITA")))</f>
        <v>NO OFERTADO</v>
      </c>
      <c r="AY198" s="129">
        <f>'PRECIOS UNITARIOS'!T198</f>
        <v>0</v>
      </c>
      <c r="AZ198" s="251">
        <f>'EV TECNICA'!AM198</f>
        <v>0</v>
      </c>
      <c r="BA198" s="252" t="str">
        <f>+IF(AY198=0,"NO OFERTADO",IF(AZ198="NO CUMPLE", NO HABILITA,IF(AY198&lt;=($E198*(1+$D$4)),"HABILITA","NO HABILITA")))</f>
        <v>NO OFERTADO</v>
      </c>
      <c r="BB198" s="129">
        <f>'PRECIOS UNITARIOS'!U198</f>
        <v>0</v>
      </c>
      <c r="BC198" s="251">
        <f>'EV TECNICA'!AO198</f>
        <v>0</v>
      </c>
      <c r="BD198" s="252" t="str">
        <f>+IF(BB198=0,"NO OFERTADO",IF(BC198="NO CUMPLE", NO HABILITA,IF(BB198&lt;=($E198*(1+$D$4)),"HABILITA","NO HABILITA")))</f>
        <v>NO OFERTADO</v>
      </c>
      <c r="BE198" s="129">
        <f>'PRECIOS UNITARIOS'!V198</f>
        <v>0</v>
      </c>
      <c r="BF198" s="251">
        <f>'EV TECNICA'!AQ198</f>
        <v>0</v>
      </c>
      <c r="BG198" s="252" t="str">
        <f>+IF(BE198=0,"NO OFERTADO",IF(BF198="NO CUMPLE", NO HABILITA,IF(BE198&lt;=($E198*(1+$D$4)),"HABILITA","NO HABILITA")))</f>
        <v>NO OFERTADO</v>
      </c>
      <c r="BH198" s="129">
        <f>'PRECIOS UNITARIOS'!W198</f>
        <v>0</v>
      </c>
      <c r="BI198" s="251">
        <f>'EV TECNICA'!AS198</f>
        <v>0</v>
      </c>
      <c r="BJ198" s="252" t="str">
        <f>+IF(BH198=0,"NO OFERTADO",IF(BI198="NO CUMPLE", NO HABILITA,IF(BH198&lt;=($E198*(1+$D$4)),"HABILITA","NO HABILITA")))</f>
        <v>NO OFERTADO</v>
      </c>
      <c r="BK198" s="129">
        <f>'PRECIOS UNITARIOS'!X198</f>
        <v>0</v>
      </c>
      <c r="BL198" s="251">
        <f>'EV TECNICA'!AU198</f>
        <v>0</v>
      </c>
      <c r="BM198" s="252" t="str">
        <f>+IF(BK198=0,"NO OFERTADO",IF(BL198="NO CUMPLE", NO HABILITA,IF(BK198&lt;=($E198*(1+$D$4)),"HABILITA","NO HABILITA")))</f>
        <v>NO OFERTADO</v>
      </c>
      <c r="BN198" s="129">
        <f>'PRECIOS UNITARIOS'!Y198</f>
        <v>0</v>
      </c>
      <c r="BO198" s="251">
        <f>'EV TECNICA'!AW198</f>
        <v>0</v>
      </c>
      <c r="BP198" s="252" t="str">
        <f>+IF(BN198=0,"NO OFERTADO",IF(BO198="NO CUMPLE", NO HABILITA,IF(BN198&lt;=($E198*(1+$D$4)),"HABILITA","NO HABILITA")))</f>
        <v>NO OFERTADO</v>
      </c>
      <c r="BQ198" s="129">
        <f>'PRECIOS UNITARIOS'!Z198</f>
        <v>0</v>
      </c>
      <c r="BR198" s="251">
        <f>'EV TECNICA'!AY198</f>
        <v>0</v>
      </c>
      <c r="BS198" s="252" t="str">
        <f>+IF(BQ198=0,"NO OFERTADO",IF(BR198="NO CUMPLE", NO HABILITA,IF(BQ198&lt;=($E198*(1+$D$4)),"HABILITA","NO HABILITA")))</f>
        <v>NO OFERTADO</v>
      </c>
      <c r="BT198" s="129">
        <f>'PRECIOS UNITARIOS'!AA198</f>
        <v>0</v>
      </c>
      <c r="BU198" s="251">
        <f>'EV TECNICA'!BA198</f>
        <v>0</v>
      </c>
      <c r="BV198" s="252" t="str">
        <f>+IF(BT198=0,"NO OFERTADO",IF(BU198="NO CUMPLE", NO HABILITA,IF(BT198&lt;=($E198*(1+$D$4)),"HABILITA","NO HABILITA")))</f>
        <v>NO OFERTADO</v>
      </c>
      <c r="BW198" s="129">
        <f>'PRECIOS UNITARIOS'!AB198</f>
        <v>0</v>
      </c>
      <c r="BX198" s="251">
        <f>'EV TECNICA'!BC198</f>
        <v>0</v>
      </c>
      <c r="BY198" s="252" t="str">
        <f>+IF(BW198=0,"NO OFERTADO",IF(BX198="NO CUMPLE", NO HABILITA,IF(BW198&lt;=($E198*(1+$D$4)),"HABILITA","NO HABILITA")))</f>
        <v>NO OFERTADO</v>
      </c>
      <c r="BZ198" s="129">
        <f>'PRECIOS UNITARIOS'!AC198</f>
        <v>0</v>
      </c>
      <c r="CA198" s="251">
        <f>'EV TECNICA'!BE198</f>
        <v>0</v>
      </c>
      <c r="CB198" s="252" t="str">
        <f>+IF(BZ198=0,"NO OFERTADO",IF(CA198="NO CUMPLE", NO HABILITA,IF(BZ198&lt;=($E198*(1+$D$4)),"HABILITA","NO HABILITA")))</f>
        <v>NO OFERTADO</v>
      </c>
      <c r="CC198" s="129">
        <f>'PRECIOS UNITARIOS'!AD198</f>
        <v>0</v>
      </c>
      <c r="CD198" s="251">
        <f>'EV TECNICA'!BG198</f>
        <v>0</v>
      </c>
      <c r="CE198" s="252" t="str">
        <f>+IF(CC198=0,"NO OFERTADO",IF(CD198="NO CUMPLE", NO HABILITA,IF(CC198&lt;=($E198*(1+$D$4)),"HABILITA","NO HABILITA")))</f>
        <v>NO OFERTADO</v>
      </c>
      <c r="CF198" s="129">
        <f>'PRECIOS UNITARIOS'!AE198</f>
        <v>0</v>
      </c>
      <c r="CG198" s="251">
        <f>'EV TECNICA'!BI198</f>
        <v>0</v>
      </c>
      <c r="CH198" s="252" t="str">
        <f>+IF(CF198=0,"NO OFERTADO",IF(CG198="NO CUMPLE", NO HABILITA,IF(CF198&lt;=($E198*(1+$D$4)),"HABILITA","NO HABILITA")))</f>
        <v>NO OFERTADO</v>
      </c>
    </row>
    <row r="199" spans="1:86" s="40" customFormat="1" ht="51" x14ac:dyDescent="0.2">
      <c r="A199" s="103">
        <v>190</v>
      </c>
      <c r="B199" s="202" t="s">
        <v>317</v>
      </c>
      <c r="C199" s="121" t="s">
        <v>52</v>
      </c>
      <c r="D199" s="146">
        <v>1</v>
      </c>
      <c r="E199" s="25">
        <v>9740.8045000000002</v>
      </c>
      <c r="F199" s="129">
        <f>'PRECIOS UNITARIOS'!E199</f>
        <v>0</v>
      </c>
      <c r="G199" s="251">
        <f>'EV TECNICA'!I199</f>
        <v>0</v>
      </c>
      <c r="H199" s="252" t="str">
        <f>+IF(F199=0,"NO OFERTADO",IF(G199="NO CUMPLE", NO HABILITA,IF(F199&lt;=($E199*(1+$D$4)),"HABILITA","NO HABILITA")))</f>
        <v>NO OFERTADO</v>
      </c>
      <c r="I199" s="129">
        <f>'PRECIOS UNITARIOS'!F199</f>
        <v>9740</v>
      </c>
      <c r="J199" s="251" t="str">
        <f>'EV TECNICA'!K199</f>
        <v>CUMPLE</v>
      </c>
      <c r="K199" s="252" t="str">
        <f>+IF(I199=0,"NO OFERTADO",IF(J199="NO CUMPLE", NO HABILITA,IF(I199&lt;=($E199*(1+$D$4)),"HABILITA","NO HABILITA")))</f>
        <v>HABILITA</v>
      </c>
      <c r="L199" s="129">
        <f>'PRECIOS UNITARIOS'!G199</f>
        <v>8300</v>
      </c>
      <c r="M199" s="251" t="str">
        <f>'EV TECNICA'!M199</f>
        <v>CUMPLE</v>
      </c>
      <c r="N199" s="252" t="str">
        <f>+IF(L199=0,"NO OFERTADO",IF(M199="NO CUMPLE", NO HABILITA,IF(L199&lt;=($E199*(1+$D$4)),"HABILITA","NO HABILITA")))</f>
        <v>HABILITA</v>
      </c>
      <c r="O199" s="129">
        <f>'PRECIOS UNITARIOS'!H199</f>
        <v>0</v>
      </c>
      <c r="P199" s="251">
        <f>'EV TECNICA'!O199</f>
        <v>0</v>
      </c>
      <c r="Q199" s="252" t="str">
        <f>+IF(O199=0,"NO OFERTADO",IF(P199="NO CUMPLE", NO HABILITA,IF(O199&lt;=($E199*(1+$D$4)),"HABILITA","NO HABILITA")))</f>
        <v>NO OFERTADO</v>
      </c>
      <c r="R199" s="129">
        <f>'PRECIOS UNITARIOS'!I199</f>
        <v>0</v>
      </c>
      <c r="S199" s="251">
        <f>'EV TECNICA'!Q199</f>
        <v>0</v>
      </c>
      <c r="T199" s="252" t="str">
        <f>+IF(R199=0,"NO OFERTADO",IF(S199="NO CUMPLE", NO HABILITA,IF(R199&lt;=($E199*(1+$D$4)),"HABILITA","NO HABILITA")))</f>
        <v>NO OFERTADO</v>
      </c>
      <c r="U199" s="129">
        <f>'PRECIOS UNITARIOS'!J199</f>
        <v>0</v>
      </c>
      <c r="V199" s="251">
        <f>'EV TECNICA'!S199</f>
        <v>0</v>
      </c>
      <c r="W199" s="252" t="str">
        <f>+IF(U199=0,"NO OFERTADO",IF(V199="NO CUMPLE", NO HABILITA,IF(U199&lt;=($E199*(1+$D$4)),"HABILITA","NO HABILITA")))</f>
        <v>NO OFERTADO</v>
      </c>
      <c r="X199" s="129">
        <f>'PRECIOS UNITARIOS'!K199</f>
        <v>0</v>
      </c>
      <c r="Y199" s="251">
        <f>'EV TECNICA'!U199</f>
        <v>0</v>
      </c>
      <c r="Z199" s="252" t="str">
        <f>+IF(X199=0,"NO OFERTADO",IF(Y199="NO CUMPLE", NO HABILITA,IF(X199&lt;=($E199*(1+$D$4)),"HABILITA","NO HABILITA")))</f>
        <v>NO OFERTADO</v>
      </c>
      <c r="AA199" s="129">
        <f>'PRECIOS UNITARIOS'!L199</f>
        <v>0</v>
      </c>
      <c r="AB199" s="251">
        <f>'EV TECNICA'!W199</f>
        <v>0</v>
      </c>
      <c r="AC199" s="252" t="str">
        <f>+IF(AA199=0,"NO OFERTADO",IF(AB199="NO CUMPLE", NO HABILITA,IF(AA199&lt;=($E199*(1+$D$4)),"HABILITA","NO HABILITA")))</f>
        <v>NO OFERTADO</v>
      </c>
      <c r="AD199" s="129">
        <f>'PRECIOS UNITARIOS'!M199</f>
        <v>0</v>
      </c>
      <c r="AE199" s="251" t="str">
        <f>'EV TECNICA'!Y199</f>
        <v>NO CUMPLE</v>
      </c>
      <c r="AF199" s="252" t="s">
        <v>606</v>
      </c>
      <c r="AG199" s="129">
        <f>'PRECIOS UNITARIOS'!N199</f>
        <v>0</v>
      </c>
      <c r="AH199" s="251">
        <f>'EV TECNICA'!AA199</f>
        <v>0</v>
      </c>
      <c r="AI199" s="252" t="str">
        <f>+IF(AG199=0,"NO OFERTADO",IF(AH199="NO CUMPLE", NO HABILITA,IF(AG199&lt;=($E199*(1+$D$4)),"HABILITA","NO HABILITA")))</f>
        <v>NO OFERTADO</v>
      </c>
      <c r="AJ199" s="129">
        <f>'PRECIOS UNITARIOS'!O199</f>
        <v>0</v>
      </c>
      <c r="AK199" s="251">
        <f>'EV TECNICA'!AC199</f>
        <v>0</v>
      </c>
      <c r="AL199" s="252" t="str">
        <f>+IF(AJ199=0,"NO OFERTADO",IF(AK199="NO CUMPLE", NO HABILITA,IF(AJ199&lt;=($E199*(1+$D$4)),"HABILITA","NO HABILITA")))</f>
        <v>NO OFERTADO</v>
      </c>
      <c r="AM199" s="129">
        <f>'PRECIOS UNITARIOS'!P199</f>
        <v>7750</v>
      </c>
      <c r="AN199" s="251" t="str">
        <f>'EV TECNICA'!AE199</f>
        <v>CUMPLE</v>
      </c>
      <c r="AO199" s="252" t="str">
        <f>+IF(AM199=0,"NO OFERTADO",IF(AN199="NO CUMPLE", NO HABILITA,IF(AM199&lt;=($E199*(1+$D$4)),"HABILITA","NO HABILITA")))</f>
        <v>HABILITA</v>
      </c>
      <c r="AP199" s="129">
        <f>'PRECIOS UNITARIOS'!Q199</f>
        <v>0</v>
      </c>
      <c r="AQ199" s="251">
        <f>'EV TECNICA'!AG199</f>
        <v>0</v>
      </c>
      <c r="AR199" s="252" t="str">
        <f>+IF(AP199=0,"NO OFERTADO",IF(AQ199="NO CUMPLE", NO HABILITA,IF(AP199&lt;=($E199*(1+$D$4)),"HABILITA","NO HABILITA")))</f>
        <v>NO OFERTADO</v>
      </c>
      <c r="AS199" s="129">
        <f>'PRECIOS UNITARIOS'!R199</f>
        <v>0</v>
      </c>
      <c r="AT199" s="251">
        <f>'EV TECNICA'!AI199</f>
        <v>0</v>
      </c>
      <c r="AU199" s="252" t="str">
        <f>+IF(AS199=0,"NO OFERTADO",IF(AT199="NO CUMPLE", NO HABILITA,IF(AS199&lt;=($E199*(1+$D$4)),"HABILITA","NO HABILITA")))</f>
        <v>NO OFERTADO</v>
      </c>
      <c r="AV199" s="129">
        <f>'PRECIOS UNITARIOS'!S199</f>
        <v>0</v>
      </c>
      <c r="AW199" s="251">
        <f>'EV TECNICA'!AK199</f>
        <v>0</v>
      </c>
      <c r="AX199" s="252" t="str">
        <f>+IF(AV199=0,"NO OFERTADO",IF(AW199="NO CUMPLE", NO HABILITA,IF(AV199&lt;=($E199*(1+$D$4)),"HABILITA","NO HABILITA")))</f>
        <v>NO OFERTADO</v>
      </c>
      <c r="AY199" s="129">
        <f>'PRECIOS UNITARIOS'!T199</f>
        <v>0</v>
      </c>
      <c r="AZ199" s="251">
        <f>'EV TECNICA'!AM199</f>
        <v>0</v>
      </c>
      <c r="BA199" s="252" t="str">
        <f>+IF(AY199=0,"NO OFERTADO",IF(AZ199="NO CUMPLE", NO HABILITA,IF(AY199&lt;=($E199*(1+$D$4)),"HABILITA","NO HABILITA")))</f>
        <v>NO OFERTADO</v>
      </c>
      <c r="BB199" s="129">
        <f>'PRECIOS UNITARIOS'!U199</f>
        <v>0</v>
      </c>
      <c r="BC199" s="251">
        <f>'EV TECNICA'!AO199</f>
        <v>0</v>
      </c>
      <c r="BD199" s="252" t="str">
        <f>+IF(BB199=0,"NO OFERTADO",IF(BC199="NO CUMPLE", NO HABILITA,IF(BB199&lt;=($E199*(1+$D$4)),"HABILITA","NO HABILITA")))</f>
        <v>NO OFERTADO</v>
      </c>
      <c r="BE199" s="129">
        <f>'PRECIOS UNITARIOS'!V199</f>
        <v>0</v>
      </c>
      <c r="BF199" s="251">
        <f>'EV TECNICA'!AQ199</f>
        <v>0</v>
      </c>
      <c r="BG199" s="252" t="str">
        <f>+IF(BE199=0,"NO OFERTADO",IF(BF199="NO CUMPLE", NO HABILITA,IF(BE199&lt;=($E199*(1+$D$4)),"HABILITA","NO HABILITA")))</f>
        <v>NO OFERTADO</v>
      </c>
      <c r="BH199" s="129">
        <f>'PRECIOS UNITARIOS'!W199</f>
        <v>0</v>
      </c>
      <c r="BI199" s="251">
        <f>'EV TECNICA'!AS199</f>
        <v>0</v>
      </c>
      <c r="BJ199" s="252" t="str">
        <f>+IF(BH199=0,"NO OFERTADO",IF(BI199="NO CUMPLE", NO HABILITA,IF(BH199&lt;=($E199*(1+$D$4)),"HABILITA","NO HABILITA")))</f>
        <v>NO OFERTADO</v>
      </c>
      <c r="BK199" s="129">
        <f>'PRECIOS UNITARIOS'!X199</f>
        <v>0</v>
      </c>
      <c r="BL199" s="251">
        <f>'EV TECNICA'!AU199</f>
        <v>0</v>
      </c>
      <c r="BM199" s="252" t="str">
        <f>+IF(BK199=0,"NO OFERTADO",IF(BL199="NO CUMPLE", NO HABILITA,IF(BK199&lt;=($E199*(1+$D$4)),"HABILITA","NO HABILITA")))</f>
        <v>NO OFERTADO</v>
      </c>
      <c r="BN199" s="129">
        <f>'PRECIOS UNITARIOS'!Y199</f>
        <v>0</v>
      </c>
      <c r="BO199" s="251">
        <f>'EV TECNICA'!AW199</f>
        <v>0</v>
      </c>
      <c r="BP199" s="252" t="str">
        <f>+IF(BN199=0,"NO OFERTADO",IF(BO199="NO CUMPLE", NO HABILITA,IF(BN199&lt;=($E199*(1+$D$4)),"HABILITA","NO HABILITA")))</f>
        <v>NO OFERTADO</v>
      </c>
      <c r="BQ199" s="129">
        <f>'PRECIOS UNITARIOS'!Z199</f>
        <v>0</v>
      </c>
      <c r="BR199" s="251">
        <f>'EV TECNICA'!AY199</f>
        <v>0</v>
      </c>
      <c r="BS199" s="252" t="str">
        <f>+IF(BQ199=0,"NO OFERTADO",IF(BR199="NO CUMPLE", NO HABILITA,IF(BQ199&lt;=($E199*(1+$D$4)),"HABILITA","NO HABILITA")))</f>
        <v>NO OFERTADO</v>
      </c>
      <c r="BT199" s="129">
        <f>'PRECIOS UNITARIOS'!AA199</f>
        <v>0</v>
      </c>
      <c r="BU199" s="251">
        <f>'EV TECNICA'!BA199</f>
        <v>0</v>
      </c>
      <c r="BV199" s="252" t="str">
        <f>+IF(BT199=0,"NO OFERTADO",IF(BU199="NO CUMPLE", NO HABILITA,IF(BT199&lt;=($E199*(1+$D$4)),"HABILITA","NO HABILITA")))</f>
        <v>NO OFERTADO</v>
      </c>
      <c r="BW199" s="129">
        <f>'PRECIOS UNITARIOS'!AB199</f>
        <v>0</v>
      </c>
      <c r="BX199" s="251">
        <f>'EV TECNICA'!BC199</f>
        <v>0</v>
      </c>
      <c r="BY199" s="252" t="str">
        <f>+IF(BW199=0,"NO OFERTADO",IF(BX199="NO CUMPLE", NO HABILITA,IF(BW199&lt;=($E199*(1+$D$4)),"HABILITA","NO HABILITA")))</f>
        <v>NO OFERTADO</v>
      </c>
      <c r="BZ199" s="129">
        <f>'PRECIOS UNITARIOS'!AC199</f>
        <v>0</v>
      </c>
      <c r="CA199" s="251">
        <f>'EV TECNICA'!BE199</f>
        <v>0</v>
      </c>
      <c r="CB199" s="252" t="str">
        <f>+IF(BZ199=0,"NO OFERTADO",IF(CA199="NO CUMPLE", NO HABILITA,IF(BZ199&lt;=($E199*(1+$D$4)),"HABILITA","NO HABILITA")))</f>
        <v>NO OFERTADO</v>
      </c>
      <c r="CC199" s="129">
        <f>'PRECIOS UNITARIOS'!AD199</f>
        <v>0</v>
      </c>
      <c r="CD199" s="251">
        <f>'EV TECNICA'!BG199</f>
        <v>0</v>
      </c>
      <c r="CE199" s="252" t="str">
        <f>+IF(CC199=0,"NO OFERTADO",IF(CD199="NO CUMPLE", NO HABILITA,IF(CC199&lt;=($E199*(1+$D$4)),"HABILITA","NO HABILITA")))</f>
        <v>NO OFERTADO</v>
      </c>
      <c r="CF199" s="129">
        <f>'PRECIOS UNITARIOS'!AE199</f>
        <v>0</v>
      </c>
      <c r="CG199" s="251">
        <f>'EV TECNICA'!BI199</f>
        <v>0</v>
      </c>
      <c r="CH199" s="252" t="str">
        <f>+IF(CF199=0,"NO OFERTADO",IF(CG199="NO CUMPLE", NO HABILITA,IF(CF199&lt;=($E199*(1+$D$4)),"HABILITA","NO HABILITA")))</f>
        <v>NO OFERTADO</v>
      </c>
    </row>
    <row r="200" spans="1:86" s="40" customFormat="1" ht="51" x14ac:dyDescent="0.2">
      <c r="A200" s="103">
        <v>191</v>
      </c>
      <c r="B200" s="202" t="s">
        <v>318</v>
      </c>
      <c r="C200" s="121" t="s">
        <v>52</v>
      </c>
      <c r="D200" s="146">
        <v>1</v>
      </c>
      <c r="E200" s="25">
        <v>10000</v>
      </c>
      <c r="F200" s="129">
        <f>'PRECIOS UNITARIOS'!E200</f>
        <v>0</v>
      </c>
      <c r="G200" s="251">
        <f>'EV TECNICA'!I200</f>
        <v>0</v>
      </c>
      <c r="H200" s="252" t="str">
        <f>+IF(F200=0,"NO OFERTADO",IF(G200="NO CUMPLE", NO HABILITA,IF(F200&lt;=($E200*(1+$D$4)),"HABILITA","NO HABILITA")))</f>
        <v>NO OFERTADO</v>
      </c>
      <c r="I200" s="129">
        <f>'PRECIOS UNITARIOS'!F200</f>
        <v>0</v>
      </c>
      <c r="J200" s="251">
        <f>'EV TECNICA'!K200</f>
        <v>0</v>
      </c>
      <c r="K200" s="252" t="str">
        <f>+IF(I200=0,"NO OFERTADO",IF(J200="NO CUMPLE", NO HABILITA,IF(I200&lt;=($E200*(1+$D$4)),"HABILITA","NO HABILITA")))</f>
        <v>NO OFERTADO</v>
      </c>
      <c r="L200" s="129">
        <f>'PRECIOS UNITARIOS'!G200</f>
        <v>8500</v>
      </c>
      <c r="M200" s="251" t="str">
        <f>'EV TECNICA'!M200</f>
        <v>CUMPLE</v>
      </c>
      <c r="N200" s="252" t="str">
        <f>+IF(L200=0,"NO OFERTADO",IF(M200="NO CUMPLE", NO HABILITA,IF(L200&lt;=($E200*(1+$D$4)),"HABILITA","NO HABILITA")))</f>
        <v>HABILITA</v>
      </c>
      <c r="O200" s="129">
        <f>'PRECIOS UNITARIOS'!H200</f>
        <v>0</v>
      </c>
      <c r="P200" s="251">
        <f>'EV TECNICA'!O200</f>
        <v>0</v>
      </c>
      <c r="Q200" s="252" t="str">
        <f>+IF(O200=0,"NO OFERTADO",IF(P200="NO CUMPLE", NO HABILITA,IF(O200&lt;=($E200*(1+$D$4)),"HABILITA","NO HABILITA")))</f>
        <v>NO OFERTADO</v>
      </c>
      <c r="R200" s="129">
        <f>'PRECIOS UNITARIOS'!I200</f>
        <v>0</v>
      </c>
      <c r="S200" s="251">
        <f>'EV TECNICA'!Q200</f>
        <v>0</v>
      </c>
      <c r="T200" s="252" t="str">
        <f>+IF(R200=0,"NO OFERTADO",IF(S200="NO CUMPLE", NO HABILITA,IF(R200&lt;=($E200*(1+$D$4)),"HABILITA","NO HABILITA")))</f>
        <v>NO OFERTADO</v>
      </c>
      <c r="U200" s="129">
        <f>'PRECIOS UNITARIOS'!J200</f>
        <v>0</v>
      </c>
      <c r="V200" s="251">
        <f>'EV TECNICA'!S200</f>
        <v>0</v>
      </c>
      <c r="W200" s="252" t="str">
        <f>+IF(U200=0,"NO OFERTADO",IF(V200="NO CUMPLE", NO HABILITA,IF(U200&lt;=($E200*(1+$D$4)),"HABILITA","NO HABILITA")))</f>
        <v>NO OFERTADO</v>
      </c>
      <c r="X200" s="129">
        <f>'PRECIOS UNITARIOS'!K200</f>
        <v>0</v>
      </c>
      <c r="Y200" s="251">
        <f>'EV TECNICA'!U200</f>
        <v>0</v>
      </c>
      <c r="Z200" s="252" t="str">
        <f>+IF(X200=0,"NO OFERTADO",IF(Y200="NO CUMPLE", NO HABILITA,IF(X200&lt;=($E200*(1+$D$4)),"HABILITA","NO HABILITA")))</f>
        <v>NO OFERTADO</v>
      </c>
      <c r="AA200" s="129">
        <f>'PRECIOS UNITARIOS'!L200</f>
        <v>0</v>
      </c>
      <c r="AB200" s="251">
        <f>'EV TECNICA'!W200</f>
        <v>0</v>
      </c>
      <c r="AC200" s="252" t="str">
        <f>+IF(AA200=0,"NO OFERTADO",IF(AB200="NO CUMPLE", NO HABILITA,IF(AA200&lt;=($E200*(1+$D$4)),"HABILITA","NO HABILITA")))</f>
        <v>NO OFERTADO</v>
      </c>
      <c r="AD200" s="129">
        <f>'PRECIOS UNITARIOS'!M200</f>
        <v>0</v>
      </c>
      <c r="AE200" s="251" t="str">
        <f>'EV TECNICA'!Y200</f>
        <v>NO CUMPLE</v>
      </c>
      <c r="AF200" s="252" t="s">
        <v>606</v>
      </c>
      <c r="AG200" s="129">
        <f>'PRECIOS UNITARIOS'!N200</f>
        <v>0</v>
      </c>
      <c r="AH200" s="251">
        <f>'EV TECNICA'!AA200</f>
        <v>0</v>
      </c>
      <c r="AI200" s="252" t="str">
        <f>+IF(AG200=0,"NO OFERTADO",IF(AH200="NO CUMPLE", NO HABILITA,IF(AG200&lt;=($E200*(1+$D$4)),"HABILITA","NO HABILITA")))</f>
        <v>NO OFERTADO</v>
      </c>
      <c r="AJ200" s="129">
        <f>'PRECIOS UNITARIOS'!O200</f>
        <v>0</v>
      </c>
      <c r="AK200" s="251">
        <f>'EV TECNICA'!AC200</f>
        <v>0</v>
      </c>
      <c r="AL200" s="252" t="str">
        <f>+IF(AJ200=0,"NO OFERTADO",IF(AK200="NO CUMPLE", NO HABILITA,IF(AJ200&lt;=($E200*(1+$D$4)),"HABILITA","NO HABILITA")))</f>
        <v>NO OFERTADO</v>
      </c>
      <c r="AM200" s="129">
        <f>'PRECIOS UNITARIOS'!P200</f>
        <v>7600</v>
      </c>
      <c r="AN200" s="251" t="str">
        <f>'EV TECNICA'!AE200</f>
        <v>CUMPLE</v>
      </c>
      <c r="AO200" s="252" t="str">
        <f>+IF(AM200=0,"NO OFERTADO",IF(AN200="NO CUMPLE", NO HABILITA,IF(AM200&lt;=($E200*(1+$D$4)),"HABILITA","NO HABILITA")))</f>
        <v>HABILITA</v>
      </c>
      <c r="AP200" s="129">
        <f>'PRECIOS UNITARIOS'!Q200</f>
        <v>0</v>
      </c>
      <c r="AQ200" s="251">
        <f>'EV TECNICA'!AG200</f>
        <v>0</v>
      </c>
      <c r="AR200" s="252" t="str">
        <f>+IF(AP200=0,"NO OFERTADO",IF(AQ200="NO CUMPLE", NO HABILITA,IF(AP200&lt;=($E200*(1+$D$4)),"HABILITA","NO HABILITA")))</f>
        <v>NO OFERTADO</v>
      </c>
      <c r="AS200" s="129">
        <f>'PRECIOS UNITARIOS'!R200</f>
        <v>0</v>
      </c>
      <c r="AT200" s="251">
        <f>'EV TECNICA'!AI200</f>
        <v>0</v>
      </c>
      <c r="AU200" s="252" t="str">
        <f>+IF(AS200=0,"NO OFERTADO",IF(AT200="NO CUMPLE", NO HABILITA,IF(AS200&lt;=($E200*(1+$D$4)),"HABILITA","NO HABILITA")))</f>
        <v>NO OFERTADO</v>
      </c>
      <c r="AV200" s="129">
        <f>'PRECIOS UNITARIOS'!S200</f>
        <v>0</v>
      </c>
      <c r="AW200" s="251">
        <f>'EV TECNICA'!AK200</f>
        <v>0</v>
      </c>
      <c r="AX200" s="252" t="str">
        <f>+IF(AV200=0,"NO OFERTADO",IF(AW200="NO CUMPLE", NO HABILITA,IF(AV200&lt;=($E200*(1+$D$4)),"HABILITA","NO HABILITA")))</f>
        <v>NO OFERTADO</v>
      </c>
      <c r="AY200" s="129">
        <f>'PRECIOS UNITARIOS'!T200</f>
        <v>0</v>
      </c>
      <c r="AZ200" s="251">
        <f>'EV TECNICA'!AM200</f>
        <v>0</v>
      </c>
      <c r="BA200" s="252" t="str">
        <f>+IF(AY200=0,"NO OFERTADO",IF(AZ200="NO CUMPLE", NO HABILITA,IF(AY200&lt;=($E200*(1+$D$4)),"HABILITA","NO HABILITA")))</f>
        <v>NO OFERTADO</v>
      </c>
      <c r="BB200" s="129">
        <f>'PRECIOS UNITARIOS'!U200</f>
        <v>0</v>
      </c>
      <c r="BC200" s="251">
        <f>'EV TECNICA'!AO200</f>
        <v>0</v>
      </c>
      <c r="BD200" s="252" t="str">
        <f>+IF(BB200=0,"NO OFERTADO",IF(BC200="NO CUMPLE", NO HABILITA,IF(BB200&lt;=($E200*(1+$D$4)),"HABILITA","NO HABILITA")))</f>
        <v>NO OFERTADO</v>
      </c>
      <c r="BE200" s="129">
        <f>'PRECIOS UNITARIOS'!V200</f>
        <v>0</v>
      </c>
      <c r="BF200" s="251">
        <f>'EV TECNICA'!AQ200</f>
        <v>0</v>
      </c>
      <c r="BG200" s="252" t="str">
        <f>+IF(BE200=0,"NO OFERTADO",IF(BF200="NO CUMPLE", NO HABILITA,IF(BE200&lt;=($E200*(1+$D$4)),"HABILITA","NO HABILITA")))</f>
        <v>NO OFERTADO</v>
      </c>
      <c r="BH200" s="129">
        <f>'PRECIOS UNITARIOS'!W200</f>
        <v>0</v>
      </c>
      <c r="BI200" s="251">
        <f>'EV TECNICA'!AS200</f>
        <v>0</v>
      </c>
      <c r="BJ200" s="252" t="str">
        <f>+IF(BH200=0,"NO OFERTADO",IF(BI200="NO CUMPLE", NO HABILITA,IF(BH200&lt;=($E200*(1+$D$4)),"HABILITA","NO HABILITA")))</f>
        <v>NO OFERTADO</v>
      </c>
      <c r="BK200" s="129">
        <f>'PRECIOS UNITARIOS'!X200</f>
        <v>0</v>
      </c>
      <c r="BL200" s="251">
        <f>'EV TECNICA'!AU200</f>
        <v>0</v>
      </c>
      <c r="BM200" s="252" t="str">
        <f>+IF(BK200=0,"NO OFERTADO",IF(BL200="NO CUMPLE", NO HABILITA,IF(BK200&lt;=($E200*(1+$D$4)),"HABILITA","NO HABILITA")))</f>
        <v>NO OFERTADO</v>
      </c>
      <c r="BN200" s="129">
        <f>'PRECIOS UNITARIOS'!Y200</f>
        <v>0</v>
      </c>
      <c r="BO200" s="251">
        <f>'EV TECNICA'!AW200</f>
        <v>0</v>
      </c>
      <c r="BP200" s="252" t="str">
        <f>+IF(BN200=0,"NO OFERTADO",IF(BO200="NO CUMPLE", NO HABILITA,IF(BN200&lt;=($E200*(1+$D$4)),"HABILITA","NO HABILITA")))</f>
        <v>NO OFERTADO</v>
      </c>
      <c r="BQ200" s="129">
        <f>'PRECIOS UNITARIOS'!Z200</f>
        <v>0</v>
      </c>
      <c r="BR200" s="251">
        <f>'EV TECNICA'!AY200</f>
        <v>0</v>
      </c>
      <c r="BS200" s="252" t="str">
        <f>+IF(BQ200=0,"NO OFERTADO",IF(BR200="NO CUMPLE", NO HABILITA,IF(BQ200&lt;=($E200*(1+$D$4)),"HABILITA","NO HABILITA")))</f>
        <v>NO OFERTADO</v>
      </c>
      <c r="BT200" s="129">
        <f>'PRECIOS UNITARIOS'!AA200</f>
        <v>0</v>
      </c>
      <c r="BU200" s="251">
        <f>'EV TECNICA'!BA200</f>
        <v>0</v>
      </c>
      <c r="BV200" s="252" t="str">
        <f>+IF(BT200=0,"NO OFERTADO",IF(BU200="NO CUMPLE", NO HABILITA,IF(BT200&lt;=($E200*(1+$D$4)),"HABILITA","NO HABILITA")))</f>
        <v>NO OFERTADO</v>
      </c>
      <c r="BW200" s="129">
        <f>'PRECIOS UNITARIOS'!AB200</f>
        <v>0</v>
      </c>
      <c r="BX200" s="251">
        <f>'EV TECNICA'!BC200</f>
        <v>0</v>
      </c>
      <c r="BY200" s="252" t="str">
        <f>+IF(BW200=0,"NO OFERTADO",IF(BX200="NO CUMPLE", NO HABILITA,IF(BW200&lt;=($E200*(1+$D$4)),"HABILITA","NO HABILITA")))</f>
        <v>NO OFERTADO</v>
      </c>
      <c r="BZ200" s="129">
        <f>'PRECIOS UNITARIOS'!AC200</f>
        <v>0</v>
      </c>
      <c r="CA200" s="251">
        <f>'EV TECNICA'!BE200</f>
        <v>0</v>
      </c>
      <c r="CB200" s="252" t="str">
        <f>+IF(BZ200=0,"NO OFERTADO",IF(CA200="NO CUMPLE", NO HABILITA,IF(BZ200&lt;=($E200*(1+$D$4)),"HABILITA","NO HABILITA")))</f>
        <v>NO OFERTADO</v>
      </c>
      <c r="CC200" s="129">
        <f>'PRECIOS UNITARIOS'!AD200</f>
        <v>0</v>
      </c>
      <c r="CD200" s="251">
        <f>'EV TECNICA'!BG200</f>
        <v>0</v>
      </c>
      <c r="CE200" s="252" t="str">
        <f>+IF(CC200=0,"NO OFERTADO",IF(CD200="NO CUMPLE", NO HABILITA,IF(CC200&lt;=($E200*(1+$D$4)),"HABILITA","NO HABILITA")))</f>
        <v>NO OFERTADO</v>
      </c>
      <c r="CF200" s="129">
        <f>'PRECIOS UNITARIOS'!AE200</f>
        <v>0</v>
      </c>
      <c r="CG200" s="251">
        <f>'EV TECNICA'!BI200</f>
        <v>0</v>
      </c>
      <c r="CH200" s="252" t="str">
        <f>+IF(CF200=0,"NO OFERTADO",IF(CG200="NO CUMPLE", NO HABILITA,IF(CF200&lt;=($E200*(1+$D$4)),"HABILITA","NO HABILITA")))</f>
        <v>NO OFERTADO</v>
      </c>
    </row>
    <row r="201" spans="1:86" s="40" customFormat="1" ht="51" x14ac:dyDescent="0.2">
      <c r="A201" s="103">
        <v>192</v>
      </c>
      <c r="B201" s="202" t="s">
        <v>319</v>
      </c>
      <c r="C201" s="121" t="s">
        <v>52</v>
      </c>
      <c r="D201" s="146">
        <v>1</v>
      </c>
      <c r="E201" s="25">
        <v>8860.9899000000005</v>
      </c>
      <c r="F201" s="129">
        <f>'PRECIOS UNITARIOS'!E201</f>
        <v>0</v>
      </c>
      <c r="G201" s="251">
        <f>'EV TECNICA'!I201</f>
        <v>0</v>
      </c>
      <c r="H201" s="252" t="str">
        <f>+IF(F201=0,"NO OFERTADO",IF(G201="NO CUMPLE", NO HABILITA,IF(F201&lt;=($E201*(1+$D$4)),"HABILITA","NO HABILITA")))</f>
        <v>NO OFERTADO</v>
      </c>
      <c r="I201" s="129">
        <f>'PRECIOS UNITARIOS'!F201</f>
        <v>11000</v>
      </c>
      <c r="J201" s="251" t="str">
        <f>'EV TECNICA'!K201</f>
        <v>CUMPLE</v>
      </c>
      <c r="K201" s="252" t="str">
        <f>+IF(I201=0,"NO OFERTADO",IF(J201="NO CUMPLE", NO HABILITA,IF(I201&lt;=($E201*(1+$D$4)),"HABILITA","NO HABILITA")))</f>
        <v>HABILITA</v>
      </c>
      <c r="L201" s="129">
        <f>'PRECIOS UNITARIOS'!G201</f>
        <v>8300</v>
      </c>
      <c r="M201" s="251" t="str">
        <f>'EV TECNICA'!M201</f>
        <v>CUMPLE</v>
      </c>
      <c r="N201" s="252" t="str">
        <f>+IF(L201=0,"NO OFERTADO",IF(M201="NO CUMPLE", NO HABILITA,IF(L201&lt;=($E201*(1+$D$4)),"HABILITA","NO HABILITA")))</f>
        <v>HABILITA</v>
      </c>
      <c r="O201" s="129">
        <f>'PRECIOS UNITARIOS'!H201</f>
        <v>0</v>
      </c>
      <c r="P201" s="251">
        <f>'EV TECNICA'!O201</f>
        <v>0</v>
      </c>
      <c r="Q201" s="252" t="str">
        <f>+IF(O201=0,"NO OFERTADO",IF(P201="NO CUMPLE", NO HABILITA,IF(O201&lt;=($E201*(1+$D$4)),"HABILITA","NO HABILITA")))</f>
        <v>NO OFERTADO</v>
      </c>
      <c r="R201" s="129">
        <f>'PRECIOS UNITARIOS'!I201</f>
        <v>0</v>
      </c>
      <c r="S201" s="251">
        <f>'EV TECNICA'!Q201</f>
        <v>0</v>
      </c>
      <c r="T201" s="252" t="str">
        <f>+IF(R201=0,"NO OFERTADO",IF(S201="NO CUMPLE", NO HABILITA,IF(R201&lt;=($E201*(1+$D$4)),"HABILITA","NO HABILITA")))</f>
        <v>NO OFERTADO</v>
      </c>
      <c r="U201" s="129">
        <f>'PRECIOS UNITARIOS'!J201</f>
        <v>0</v>
      </c>
      <c r="V201" s="251">
        <f>'EV TECNICA'!S201</f>
        <v>0</v>
      </c>
      <c r="W201" s="252" t="str">
        <f>+IF(U201=0,"NO OFERTADO",IF(V201="NO CUMPLE", NO HABILITA,IF(U201&lt;=($E201*(1+$D$4)),"HABILITA","NO HABILITA")))</f>
        <v>NO OFERTADO</v>
      </c>
      <c r="X201" s="129">
        <f>'PRECIOS UNITARIOS'!K201</f>
        <v>0</v>
      </c>
      <c r="Y201" s="251">
        <f>'EV TECNICA'!U201</f>
        <v>0</v>
      </c>
      <c r="Z201" s="252" t="str">
        <f>+IF(X201=0,"NO OFERTADO",IF(Y201="NO CUMPLE", NO HABILITA,IF(X201&lt;=($E201*(1+$D$4)),"HABILITA","NO HABILITA")))</f>
        <v>NO OFERTADO</v>
      </c>
      <c r="AA201" s="129">
        <f>'PRECIOS UNITARIOS'!L201</f>
        <v>0</v>
      </c>
      <c r="AB201" s="251">
        <f>'EV TECNICA'!W201</f>
        <v>0</v>
      </c>
      <c r="AC201" s="252" t="str">
        <f>+IF(AA201=0,"NO OFERTADO",IF(AB201="NO CUMPLE", NO HABILITA,IF(AA201&lt;=($E201*(1+$D$4)),"HABILITA","NO HABILITA")))</f>
        <v>NO OFERTADO</v>
      </c>
      <c r="AD201" s="129">
        <f>'PRECIOS UNITARIOS'!M201</f>
        <v>9716</v>
      </c>
      <c r="AE201" s="251" t="str">
        <f>'EV TECNICA'!Y201</f>
        <v>CUMPLE</v>
      </c>
      <c r="AF201" s="252" t="str">
        <f>+IF(AD201=0,"NO OFERTADO",IF(AE201="NO CUMPLE", NO HABILITA,IF(AD201&lt;=($E201*(1+$D$4)),"HABILITA","NO HABILITA")))</f>
        <v>HABILITA</v>
      </c>
      <c r="AG201" s="129">
        <f>'PRECIOS UNITARIOS'!N201</f>
        <v>0</v>
      </c>
      <c r="AH201" s="251">
        <f>'EV TECNICA'!AA201</f>
        <v>0</v>
      </c>
      <c r="AI201" s="252" t="str">
        <f>+IF(AG201=0,"NO OFERTADO",IF(AH201="NO CUMPLE", NO HABILITA,IF(AG201&lt;=($E201*(1+$D$4)),"HABILITA","NO HABILITA")))</f>
        <v>NO OFERTADO</v>
      </c>
      <c r="AJ201" s="129">
        <f>'PRECIOS UNITARIOS'!O201</f>
        <v>0</v>
      </c>
      <c r="AK201" s="251">
        <f>'EV TECNICA'!AC201</f>
        <v>0</v>
      </c>
      <c r="AL201" s="252" t="str">
        <f>+IF(AJ201=0,"NO OFERTADO",IF(AK201="NO CUMPLE", NO HABILITA,IF(AJ201&lt;=($E201*(1+$D$4)),"HABILITA","NO HABILITA")))</f>
        <v>NO OFERTADO</v>
      </c>
      <c r="AM201" s="129">
        <f>'PRECIOS UNITARIOS'!P201</f>
        <v>7050</v>
      </c>
      <c r="AN201" s="251" t="str">
        <f>'EV TECNICA'!AE201</f>
        <v>CUMPLE</v>
      </c>
      <c r="AO201" s="252" t="str">
        <f>+IF(AM201=0,"NO OFERTADO",IF(AN201="NO CUMPLE", NO HABILITA,IF(AM201&lt;=($E201*(1+$D$4)),"HABILITA","NO HABILITA")))</f>
        <v>HABILITA</v>
      </c>
      <c r="AP201" s="129">
        <f>'PRECIOS UNITARIOS'!Q201</f>
        <v>0</v>
      </c>
      <c r="AQ201" s="251">
        <f>'EV TECNICA'!AG201</f>
        <v>0</v>
      </c>
      <c r="AR201" s="252" t="str">
        <f>+IF(AP201=0,"NO OFERTADO",IF(AQ201="NO CUMPLE", NO HABILITA,IF(AP201&lt;=($E201*(1+$D$4)),"HABILITA","NO HABILITA")))</f>
        <v>NO OFERTADO</v>
      </c>
      <c r="AS201" s="129">
        <f>'PRECIOS UNITARIOS'!R201</f>
        <v>0</v>
      </c>
      <c r="AT201" s="251">
        <f>'EV TECNICA'!AI201</f>
        <v>0</v>
      </c>
      <c r="AU201" s="252" t="str">
        <f>+IF(AS201=0,"NO OFERTADO",IF(AT201="NO CUMPLE", NO HABILITA,IF(AS201&lt;=($E201*(1+$D$4)),"HABILITA","NO HABILITA")))</f>
        <v>NO OFERTADO</v>
      </c>
      <c r="AV201" s="129">
        <f>'PRECIOS UNITARIOS'!S201</f>
        <v>0</v>
      </c>
      <c r="AW201" s="251">
        <f>'EV TECNICA'!AK201</f>
        <v>0</v>
      </c>
      <c r="AX201" s="252" t="str">
        <f>+IF(AV201=0,"NO OFERTADO",IF(AW201="NO CUMPLE", NO HABILITA,IF(AV201&lt;=($E201*(1+$D$4)),"HABILITA","NO HABILITA")))</f>
        <v>NO OFERTADO</v>
      </c>
      <c r="AY201" s="129">
        <f>'PRECIOS UNITARIOS'!T201</f>
        <v>0</v>
      </c>
      <c r="AZ201" s="251">
        <f>'EV TECNICA'!AM201</f>
        <v>0</v>
      </c>
      <c r="BA201" s="252" t="str">
        <f>+IF(AY201=0,"NO OFERTADO",IF(AZ201="NO CUMPLE", NO HABILITA,IF(AY201&lt;=($E201*(1+$D$4)),"HABILITA","NO HABILITA")))</f>
        <v>NO OFERTADO</v>
      </c>
      <c r="BB201" s="129">
        <f>'PRECIOS UNITARIOS'!U201</f>
        <v>0</v>
      </c>
      <c r="BC201" s="251">
        <f>'EV TECNICA'!AO201</f>
        <v>0</v>
      </c>
      <c r="BD201" s="252" t="str">
        <f>+IF(BB201=0,"NO OFERTADO",IF(BC201="NO CUMPLE", NO HABILITA,IF(BB201&lt;=($E201*(1+$D$4)),"HABILITA","NO HABILITA")))</f>
        <v>NO OFERTADO</v>
      </c>
      <c r="BE201" s="129">
        <f>'PRECIOS UNITARIOS'!V201</f>
        <v>0</v>
      </c>
      <c r="BF201" s="251">
        <f>'EV TECNICA'!AQ201</f>
        <v>0</v>
      </c>
      <c r="BG201" s="252" t="str">
        <f>+IF(BE201=0,"NO OFERTADO",IF(BF201="NO CUMPLE", NO HABILITA,IF(BE201&lt;=($E201*(1+$D$4)),"HABILITA","NO HABILITA")))</f>
        <v>NO OFERTADO</v>
      </c>
      <c r="BH201" s="129">
        <f>'PRECIOS UNITARIOS'!W201</f>
        <v>0</v>
      </c>
      <c r="BI201" s="251">
        <f>'EV TECNICA'!AS201</f>
        <v>0</v>
      </c>
      <c r="BJ201" s="252" t="str">
        <f>+IF(BH201=0,"NO OFERTADO",IF(BI201="NO CUMPLE", NO HABILITA,IF(BH201&lt;=($E201*(1+$D$4)),"HABILITA","NO HABILITA")))</f>
        <v>NO OFERTADO</v>
      </c>
      <c r="BK201" s="129">
        <f>'PRECIOS UNITARIOS'!X201</f>
        <v>0</v>
      </c>
      <c r="BL201" s="251">
        <f>'EV TECNICA'!AU201</f>
        <v>0</v>
      </c>
      <c r="BM201" s="252" t="str">
        <f>+IF(BK201=0,"NO OFERTADO",IF(BL201="NO CUMPLE", NO HABILITA,IF(BK201&lt;=($E201*(1+$D$4)),"HABILITA","NO HABILITA")))</f>
        <v>NO OFERTADO</v>
      </c>
      <c r="BN201" s="129">
        <f>'PRECIOS UNITARIOS'!Y201</f>
        <v>0</v>
      </c>
      <c r="BO201" s="251">
        <f>'EV TECNICA'!AW201</f>
        <v>0</v>
      </c>
      <c r="BP201" s="252" t="str">
        <f>+IF(BN201=0,"NO OFERTADO",IF(BO201="NO CUMPLE", NO HABILITA,IF(BN201&lt;=($E201*(1+$D$4)),"HABILITA","NO HABILITA")))</f>
        <v>NO OFERTADO</v>
      </c>
      <c r="BQ201" s="129">
        <f>'PRECIOS UNITARIOS'!Z201</f>
        <v>0</v>
      </c>
      <c r="BR201" s="251">
        <f>'EV TECNICA'!AY201</f>
        <v>0</v>
      </c>
      <c r="BS201" s="252" t="str">
        <f>+IF(BQ201=0,"NO OFERTADO",IF(BR201="NO CUMPLE", NO HABILITA,IF(BQ201&lt;=($E201*(1+$D$4)),"HABILITA","NO HABILITA")))</f>
        <v>NO OFERTADO</v>
      </c>
      <c r="BT201" s="129">
        <f>'PRECIOS UNITARIOS'!AA201</f>
        <v>0</v>
      </c>
      <c r="BU201" s="251">
        <f>'EV TECNICA'!BA201</f>
        <v>0</v>
      </c>
      <c r="BV201" s="252" t="str">
        <f>+IF(BT201=0,"NO OFERTADO",IF(BU201="NO CUMPLE", NO HABILITA,IF(BT201&lt;=($E201*(1+$D$4)),"HABILITA","NO HABILITA")))</f>
        <v>NO OFERTADO</v>
      </c>
      <c r="BW201" s="129">
        <f>'PRECIOS UNITARIOS'!AB201</f>
        <v>0</v>
      </c>
      <c r="BX201" s="251">
        <f>'EV TECNICA'!BC201</f>
        <v>0</v>
      </c>
      <c r="BY201" s="252" t="str">
        <f>+IF(BW201=0,"NO OFERTADO",IF(BX201="NO CUMPLE", NO HABILITA,IF(BW201&lt;=($E201*(1+$D$4)),"HABILITA","NO HABILITA")))</f>
        <v>NO OFERTADO</v>
      </c>
      <c r="BZ201" s="129">
        <f>'PRECIOS UNITARIOS'!AC201</f>
        <v>0</v>
      </c>
      <c r="CA201" s="251">
        <f>'EV TECNICA'!BE201</f>
        <v>0</v>
      </c>
      <c r="CB201" s="252" t="str">
        <f>+IF(BZ201=0,"NO OFERTADO",IF(CA201="NO CUMPLE", NO HABILITA,IF(BZ201&lt;=($E201*(1+$D$4)),"HABILITA","NO HABILITA")))</f>
        <v>NO OFERTADO</v>
      </c>
      <c r="CC201" s="129">
        <f>'PRECIOS UNITARIOS'!AD201</f>
        <v>0</v>
      </c>
      <c r="CD201" s="251">
        <f>'EV TECNICA'!BG201</f>
        <v>0</v>
      </c>
      <c r="CE201" s="252" t="str">
        <f>+IF(CC201=0,"NO OFERTADO",IF(CD201="NO CUMPLE", NO HABILITA,IF(CC201&lt;=($E201*(1+$D$4)),"HABILITA","NO HABILITA")))</f>
        <v>NO OFERTADO</v>
      </c>
      <c r="CF201" s="129">
        <f>'PRECIOS UNITARIOS'!AE201</f>
        <v>0</v>
      </c>
      <c r="CG201" s="251">
        <f>'EV TECNICA'!BI201</f>
        <v>0</v>
      </c>
      <c r="CH201" s="252" t="str">
        <f>+IF(CF201=0,"NO OFERTADO",IF(CG201="NO CUMPLE", NO HABILITA,IF(CF201&lt;=($E201*(1+$D$4)),"HABILITA","NO HABILITA")))</f>
        <v>NO OFERTADO</v>
      </c>
    </row>
    <row r="202" spans="1:86" s="40" customFormat="1" ht="38.25" x14ac:dyDescent="0.2">
      <c r="A202" s="103">
        <v>193</v>
      </c>
      <c r="B202" s="202" t="s">
        <v>320</v>
      </c>
      <c r="C202" s="121" t="s">
        <v>52</v>
      </c>
      <c r="D202" s="146">
        <v>1</v>
      </c>
      <c r="E202" s="25">
        <v>6158.7021999999997</v>
      </c>
      <c r="F202" s="129">
        <f>'PRECIOS UNITARIOS'!E202</f>
        <v>0</v>
      </c>
      <c r="G202" s="251">
        <f>'EV TECNICA'!I202</f>
        <v>0</v>
      </c>
      <c r="H202" s="252" t="str">
        <f>+IF(F202=0,"NO OFERTADO",IF(G202="NO CUMPLE", NO HABILITA,IF(F202&lt;=($E202*(1+$D$4)),"HABILITA","NO HABILITA")))</f>
        <v>NO OFERTADO</v>
      </c>
      <c r="I202" s="129">
        <f>'PRECIOS UNITARIOS'!F202</f>
        <v>11000</v>
      </c>
      <c r="J202" s="251" t="str">
        <f>'EV TECNICA'!K202</f>
        <v>CUMPLE</v>
      </c>
      <c r="K202" s="252" t="str">
        <f>+IF(I202=0,"NO OFERTADO",IF(J202="NO CUMPLE", NO HABILITA,IF(I202&lt;=($E202*(1+$D$4)),"HABILITA","NO HABILITA")))</f>
        <v>NO HABILITA</v>
      </c>
      <c r="L202" s="129">
        <f>'PRECIOS UNITARIOS'!G202</f>
        <v>3800</v>
      </c>
      <c r="M202" s="251" t="str">
        <f>'EV TECNICA'!M202</f>
        <v>CUMPLE</v>
      </c>
      <c r="N202" s="252" t="str">
        <f>+IF(L202=0,"NO OFERTADO",IF(M202="NO CUMPLE", NO HABILITA,IF(L202&lt;=($E202*(1+$D$4)),"HABILITA","NO HABILITA")))</f>
        <v>HABILITA</v>
      </c>
      <c r="O202" s="129">
        <f>'PRECIOS UNITARIOS'!H202</f>
        <v>0</v>
      </c>
      <c r="P202" s="251">
        <f>'EV TECNICA'!O202</f>
        <v>0</v>
      </c>
      <c r="Q202" s="252" t="str">
        <f>+IF(O202=0,"NO OFERTADO",IF(P202="NO CUMPLE", NO HABILITA,IF(O202&lt;=($E202*(1+$D$4)),"HABILITA","NO HABILITA")))</f>
        <v>NO OFERTADO</v>
      </c>
      <c r="R202" s="129">
        <f>'PRECIOS UNITARIOS'!I202</f>
        <v>0</v>
      </c>
      <c r="S202" s="251">
        <f>'EV TECNICA'!Q202</f>
        <v>0</v>
      </c>
      <c r="T202" s="252" t="str">
        <f>+IF(R202=0,"NO OFERTADO",IF(S202="NO CUMPLE", NO HABILITA,IF(R202&lt;=($E202*(1+$D$4)),"HABILITA","NO HABILITA")))</f>
        <v>NO OFERTADO</v>
      </c>
      <c r="U202" s="129">
        <f>'PRECIOS UNITARIOS'!J202</f>
        <v>0</v>
      </c>
      <c r="V202" s="251">
        <f>'EV TECNICA'!S202</f>
        <v>0</v>
      </c>
      <c r="W202" s="252" t="str">
        <f>+IF(U202=0,"NO OFERTADO",IF(V202="NO CUMPLE", NO HABILITA,IF(U202&lt;=($E202*(1+$D$4)),"HABILITA","NO HABILITA")))</f>
        <v>NO OFERTADO</v>
      </c>
      <c r="X202" s="129">
        <f>'PRECIOS UNITARIOS'!K202</f>
        <v>0</v>
      </c>
      <c r="Y202" s="251">
        <f>'EV TECNICA'!U202</f>
        <v>0</v>
      </c>
      <c r="Z202" s="252" t="str">
        <f>+IF(X202=0,"NO OFERTADO",IF(Y202="NO CUMPLE", NO HABILITA,IF(X202&lt;=($E202*(1+$D$4)),"HABILITA","NO HABILITA")))</f>
        <v>NO OFERTADO</v>
      </c>
      <c r="AA202" s="129">
        <f>'PRECIOS UNITARIOS'!L202</f>
        <v>0</v>
      </c>
      <c r="AB202" s="251">
        <f>'EV TECNICA'!W202</f>
        <v>0</v>
      </c>
      <c r="AC202" s="252" t="str">
        <f>+IF(AA202=0,"NO OFERTADO",IF(AB202="NO CUMPLE", NO HABILITA,IF(AA202&lt;=($E202*(1+$D$4)),"HABILITA","NO HABILITA")))</f>
        <v>NO OFERTADO</v>
      </c>
      <c r="AD202" s="129">
        <f>'PRECIOS UNITARIOS'!M202</f>
        <v>0</v>
      </c>
      <c r="AE202" s="251" t="str">
        <f>'EV TECNICA'!Y202</f>
        <v>NO CUMPLE</v>
      </c>
      <c r="AF202" s="252" t="s">
        <v>606</v>
      </c>
      <c r="AG202" s="129">
        <f>'PRECIOS UNITARIOS'!N202</f>
        <v>0</v>
      </c>
      <c r="AH202" s="251">
        <f>'EV TECNICA'!AA202</f>
        <v>0</v>
      </c>
      <c r="AI202" s="252" t="str">
        <f>+IF(AG202=0,"NO OFERTADO",IF(AH202="NO CUMPLE", NO HABILITA,IF(AG202&lt;=($E202*(1+$D$4)),"HABILITA","NO HABILITA")))</f>
        <v>NO OFERTADO</v>
      </c>
      <c r="AJ202" s="129">
        <f>'PRECIOS UNITARIOS'!O202</f>
        <v>0</v>
      </c>
      <c r="AK202" s="251">
        <f>'EV TECNICA'!AC202</f>
        <v>0</v>
      </c>
      <c r="AL202" s="252" t="str">
        <f>+IF(AJ202=0,"NO OFERTADO",IF(AK202="NO CUMPLE", NO HABILITA,IF(AJ202&lt;=($E202*(1+$D$4)),"HABILITA","NO HABILITA")))</f>
        <v>NO OFERTADO</v>
      </c>
      <c r="AM202" s="129">
        <f>'PRECIOS UNITARIOS'!P202</f>
        <v>4900</v>
      </c>
      <c r="AN202" s="251" t="str">
        <f>'EV TECNICA'!AE202</f>
        <v>CUMPLE</v>
      </c>
      <c r="AO202" s="252" t="str">
        <f>+IF(AM202=0,"NO OFERTADO",IF(AN202="NO CUMPLE", NO HABILITA,IF(AM202&lt;=($E202*(1+$D$4)),"HABILITA","NO HABILITA")))</f>
        <v>HABILITA</v>
      </c>
      <c r="AP202" s="129">
        <f>'PRECIOS UNITARIOS'!Q202</f>
        <v>0</v>
      </c>
      <c r="AQ202" s="251">
        <f>'EV TECNICA'!AG202</f>
        <v>0</v>
      </c>
      <c r="AR202" s="252" t="str">
        <f>+IF(AP202=0,"NO OFERTADO",IF(AQ202="NO CUMPLE", NO HABILITA,IF(AP202&lt;=($E202*(1+$D$4)),"HABILITA","NO HABILITA")))</f>
        <v>NO OFERTADO</v>
      </c>
      <c r="AS202" s="129">
        <f>'PRECIOS UNITARIOS'!R202</f>
        <v>0</v>
      </c>
      <c r="AT202" s="251">
        <f>'EV TECNICA'!AI202</f>
        <v>0</v>
      </c>
      <c r="AU202" s="252" t="str">
        <f>+IF(AS202=0,"NO OFERTADO",IF(AT202="NO CUMPLE", NO HABILITA,IF(AS202&lt;=($E202*(1+$D$4)),"HABILITA","NO HABILITA")))</f>
        <v>NO OFERTADO</v>
      </c>
      <c r="AV202" s="129">
        <f>'PRECIOS UNITARIOS'!S202</f>
        <v>0</v>
      </c>
      <c r="AW202" s="251">
        <f>'EV TECNICA'!AK202</f>
        <v>0</v>
      </c>
      <c r="AX202" s="252" t="str">
        <f>+IF(AV202=0,"NO OFERTADO",IF(AW202="NO CUMPLE", NO HABILITA,IF(AV202&lt;=($E202*(1+$D$4)),"HABILITA","NO HABILITA")))</f>
        <v>NO OFERTADO</v>
      </c>
      <c r="AY202" s="129">
        <f>'PRECIOS UNITARIOS'!T202</f>
        <v>0</v>
      </c>
      <c r="AZ202" s="251">
        <f>'EV TECNICA'!AM202</f>
        <v>0</v>
      </c>
      <c r="BA202" s="252" t="str">
        <f>+IF(AY202=0,"NO OFERTADO",IF(AZ202="NO CUMPLE", NO HABILITA,IF(AY202&lt;=($E202*(1+$D$4)),"HABILITA","NO HABILITA")))</f>
        <v>NO OFERTADO</v>
      </c>
      <c r="BB202" s="129">
        <f>'PRECIOS UNITARIOS'!U202</f>
        <v>0</v>
      </c>
      <c r="BC202" s="251">
        <f>'EV TECNICA'!AO202</f>
        <v>0</v>
      </c>
      <c r="BD202" s="252" t="str">
        <f>+IF(BB202=0,"NO OFERTADO",IF(BC202="NO CUMPLE", NO HABILITA,IF(BB202&lt;=($E202*(1+$D$4)),"HABILITA","NO HABILITA")))</f>
        <v>NO OFERTADO</v>
      </c>
      <c r="BE202" s="129">
        <f>'PRECIOS UNITARIOS'!V202</f>
        <v>0</v>
      </c>
      <c r="BF202" s="251">
        <f>'EV TECNICA'!AQ202</f>
        <v>0</v>
      </c>
      <c r="BG202" s="252" t="str">
        <f>+IF(BE202=0,"NO OFERTADO",IF(BF202="NO CUMPLE", NO HABILITA,IF(BE202&lt;=($E202*(1+$D$4)),"HABILITA","NO HABILITA")))</f>
        <v>NO OFERTADO</v>
      </c>
      <c r="BH202" s="129">
        <f>'PRECIOS UNITARIOS'!W202</f>
        <v>0</v>
      </c>
      <c r="BI202" s="251">
        <f>'EV TECNICA'!AS202</f>
        <v>0</v>
      </c>
      <c r="BJ202" s="252" t="str">
        <f>+IF(BH202=0,"NO OFERTADO",IF(BI202="NO CUMPLE", NO HABILITA,IF(BH202&lt;=($E202*(1+$D$4)),"HABILITA","NO HABILITA")))</f>
        <v>NO OFERTADO</v>
      </c>
      <c r="BK202" s="129">
        <f>'PRECIOS UNITARIOS'!X202</f>
        <v>0</v>
      </c>
      <c r="BL202" s="251">
        <f>'EV TECNICA'!AU202</f>
        <v>0</v>
      </c>
      <c r="BM202" s="252" t="str">
        <f>+IF(BK202=0,"NO OFERTADO",IF(BL202="NO CUMPLE", NO HABILITA,IF(BK202&lt;=($E202*(1+$D$4)),"HABILITA","NO HABILITA")))</f>
        <v>NO OFERTADO</v>
      </c>
      <c r="BN202" s="129">
        <f>'PRECIOS UNITARIOS'!Y202</f>
        <v>0</v>
      </c>
      <c r="BO202" s="251">
        <f>'EV TECNICA'!AW202</f>
        <v>0</v>
      </c>
      <c r="BP202" s="252" t="str">
        <f>+IF(BN202=0,"NO OFERTADO",IF(BO202="NO CUMPLE", NO HABILITA,IF(BN202&lt;=($E202*(1+$D$4)),"HABILITA","NO HABILITA")))</f>
        <v>NO OFERTADO</v>
      </c>
      <c r="BQ202" s="129">
        <f>'PRECIOS UNITARIOS'!Z202</f>
        <v>0</v>
      </c>
      <c r="BR202" s="251">
        <f>'EV TECNICA'!AY202</f>
        <v>0</v>
      </c>
      <c r="BS202" s="252" t="str">
        <f>+IF(BQ202=0,"NO OFERTADO",IF(BR202="NO CUMPLE", NO HABILITA,IF(BQ202&lt;=($E202*(1+$D$4)),"HABILITA","NO HABILITA")))</f>
        <v>NO OFERTADO</v>
      </c>
      <c r="BT202" s="129">
        <f>'PRECIOS UNITARIOS'!AA202</f>
        <v>0</v>
      </c>
      <c r="BU202" s="251">
        <f>'EV TECNICA'!BA202</f>
        <v>0</v>
      </c>
      <c r="BV202" s="252" t="str">
        <f>+IF(BT202=0,"NO OFERTADO",IF(BU202="NO CUMPLE", NO HABILITA,IF(BT202&lt;=($E202*(1+$D$4)),"HABILITA","NO HABILITA")))</f>
        <v>NO OFERTADO</v>
      </c>
      <c r="BW202" s="129">
        <f>'PRECIOS UNITARIOS'!AB202</f>
        <v>0</v>
      </c>
      <c r="BX202" s="251">
        <f>'EV TECNICA'!BC202</f>
        <v>0</v>
      </c>
      <c r="BY202" s="252" t="str">
        <f>+IF(BW202=0,"NO OFERTADO",IF(BX202="NO CUMPLE", NO HABILITA,IF(BW202&lt;=($E202*(1+$D$4)),"HABILITA","NO HABILITA")))</f>
        <v>NO OFERTADO</v>
      </c>
      <c r="BZ202" s="129">
        <f>'PRECIOS UNITARIOS'!AC202</f>
        <v>0</v>
      </c>
      <c r="CA202" s="251">
        <f>'EV TECNICA'!BE202</f>
        <v>0</v>
      </c>
      <c r="CB202" s="252" t="str">
        <f>+IF(BZ202=0,"NO OFERTADO",IF(CA202="NO CUMPLE", NO HABILITA,IF(BZ202&lt;=($E202*(1+$D$4)),"HABILITA","NO HABILITA")))</f>
        <v>NO OFERTADO</v>
      </c>
      <c r="CC202" s="129">
        <f>'PRECIOS UNITARIOS'!AD202</f>
        <v>0</v>
      </c>
      <c r="CD202" s="251">
        <f>'EV TECNICA'!BG202</f>
        <v>0</v>
      </c>
      <c r="CE202" s="252" t="str">
        <f>+IF(CC202=0,"NO OFERTADO",IF(CD202="NO CUMPLE", NO HABILITA,IF(CC202&lt;=($E202*(1+$D$4)),"HABILITA","NO HABILITA")))</f>
        <v>NO OFERTADO</v>
      </c>
      <c r="CF202" s="129">
        <f>'PRECIOS UNITARIOS'!AE202</f>
        <v>0</v>
      </c>
      <c r="CG202" s="251">
        <f>'EV TECNICA'!BI202</f>
        <v>0</v>
      </c>
      <c r="CH202" s="252" t="str">
        <f>+IF(CF202=0,"NO OFERTADO",IF(CG202="NO CUMPLE", NO HABILITA,IF(CF202&lt;=($E202*(1+$D$4)),"HABILITA","NO HABILITA")))</f>
        <v>NO OFERTADO</v>
      </c>
    </row>
    <row r="203" spans="1:86" s="40" customFormat="1" ht="51" x14ac:dyDescent="0.2">
      <c r="A203" s="103">
        <v>194</v>
      </c>
      <c r="B203" s="202" t="s">
        <v>321</v>
      </c>
      <c r="C203" s="121" t="s">
        <v>52</v>
      </c>
      <c r="D203" s="146">
        <v>1</v>
      </c>
      <c r="E203" s="25">
        <v>25741.599999999999</v>
      </c>
      <c r="F203" s="129">
        <f>'PRECIOS UNITARIOS'!E203</f>
        <v>0</v>
      </c>
      <c r="G203" s="251">
        <f>'EV TECNICA'!I203</f>
        <v>0</v>
      </c>
      <c r="H203" s="252" t="str">
        <f>+IF(F203=0,"NO OFERTADO",IF(G203="NO CUMPLE", NO HABILITA,IF(F203&lt;=($E203*(1+$D$4)),"HABILITA","NO HABILITA")))</f>
        <v>NO OFERTADO</v>
      </c>
      <c r="I203" s="129">
        <f>'PRECIOS UNITARIOS'!F203</f>
        <v>25700</v>
      </c>
      <c r="J203" s="251" t="str">
        <f>'EV TECNICA'!K203</f>
        <v>CUMPLE</v>
      </c>
      <c r="K203" s="252" t="str">
        <f>+IF(I203=0,"NO OFERTADO",IF(J203="NO CUMPLE", NO HABILITA,IF(I203&lt;=($E203*(1+$D$4)),"HABILITA","NO HABILITA")))</f>
        <v>HABILITA</v>
      </c>
      <c r="L203" s="129">
        <f>'PRECIOS UNITARIOS'!G203</f>
        <v>22000</v>
      </c>
      <c r="M203" s="251" t="str">
        <f>'EV TECNICA'!M203</f>
        <v>CUMPLE</v>
      </c>
      <c r="N203" s="252" t="str">
        <f>+IF(L203=0,"NO OFERTADO",IF(M203="NO CUMPLE", NO HABILITA,IF(L203&lt;=($E203*(1+$D$4)),"HABILITA","NO HABILITA")))</f>
        <v>HABILITA</v>
      </c>
      <c r="O203" s="129">
        <f>'PRECIOS UNITARIOS'!H203</f>
        <v>0</v>
      </c>
      <c r="P203" s="251">
        <f>'EV TECNICA'!O203</f>
        <v>0</v>
      </c>
      <c r="Q203" s="252" t="str">
        <f>+IF(O203=0,"NO OFERTADO",IF(P203="NO CUMPLE", NO HABILITA,IF(O203&lt;=($E203*(1+$D$4)),"HABILITA","NO HABILITA")))</f>
        <v>NO OFERTADO</v>
      </c>
      <c r="R203" s="129">
        <f>'PRECIOS UNITARIOS'!I203</f>
        <v>0</v>
      </c>
      <c r="S203" s="251">
        <f>'EV TECNICA'!Q203</f>
        <v>0</v>
      </c>
      <c r="T203" s="252" t="str">
        <f>+IF(R203=0,"NO OFERTADO",IF(S203="NO CUMPLE", NO HABILITA,IF(R203&lt;=($E203*(1+$D$4)),"HABILITA","NO HABILITA")))</f>
        <v>NO OFERTADO</v>
      </c>
      <c r="U203" s="129">
        <f>'PRECIOS UNITARIOS'!J203</f>
        <v>0</v>
      </c>
      <c r="V203" s="251">
        <f>'EV TECNICA'!S203</f>
        <v>0</v>
      </c>
      <c r="W203" s="252" t="str">
        <f>+IF(U203=0,"NO OFERTADO",IF(V203="NO CUMPLE", NO HABILITA,IF(U203&lt;=($E203*(1+$D$4)),"HABILITA","NO HABILITA")))</f>
        <v>NO OFERTADO</v>
      </c>
      <c r="X203" s="129">
        <f>'PRECIOS UNITARIOS'!K203</f>
        <v>0</v>
      </c>
      <c r="Y203" s="251">
        <f>'EV TECNICA'!U203</f>
        <v>0</v>
      </c>
      <c r="Z203" s="252" t="str">
        <f>+IF(X203=0,"NO OFERTADO",IF(Y203="NO CUMPLE", NO HABILITA,IF(X203&lt;=($E203*(1+$D$4)),"HABILITA","NO HABILITA")))</f>
        <v>NO OFERTADO</v>
      </c>
      <c r="AA203" s="129">
        <f>'PRECIOS UNITARIOS'!L203</f>
        <v>0</v>
      </c>
      <c r="AB203" s="251">
        <f>'EV TECNICA'!W203</f>
        <v>0</v>
      </c>
      <c r="AC203" s="252" t="str">
        <f>+IF(AA203=0,"NO OFERTADO",IF(AB203="NO CUMPLE", NO HABILITA,IF(AA203&lt;=($E203*(1+$D$4)),"HABILITA","NO HABILITA")))</f>
        <v>NO OFERTADO</v>
      </c>
      <c r="AD203" s="129">
        <f>'PRECIOS UNITARIOS'!M203</f>
        <v>0</v>
      </c>
      <c r="AE203" s="251" t="str">
        <f>'EV TECNICA'!Y203</f>
        <v>NO CUMPLE</v>
      </c>
      <c r="AF203" s="252" t="s">
        <v>606</v>
      </c>
      <c r="AG203" s="129">
        <f>'PRECIOS UNITARIOS'!N203</f>
        <v>0</v>
      </c>
      <c r="AH203" s="251">
        <f>'EV TECNICA'!AA203</f>
        <v>0</v>
      </c>
      <c r="AI203" s="252" t="str">
        <f>+IF(AG203=0,"NO OFERTADO",IF(AH203="NO CUMPLE", NO HABILITA,IF(AG203&lt;=($E203*(1+$D$4)),"HABILITA","NO HABILITA")))</f>
        <v>NO OFERTADO</v>
      </c>
      <c r="AJ203" s="129">
        <f>'PRECIOS UNITARIOS'!O203</f>
        <v>0</v>
      </c>
      <c r="AK203" s="251">
        <f>'EV TECNICA'!AC203</f>
        <v>0</v>
      </c>
      <c r="AL203" s="252" t="str">
        <f>+IF(AJ203=0,"NO OFERTADO",IF(AK203="NO CUMPLE", NO HABILITA,IF(AJ203&lt;=($E203*(1+$D$4)),"HABILITA","NO HABILITA")))</f>
        <v>NO OFERTADO</v>
      </c>
      <c r="AM203" s="129">
        <f>'PRECIOS UNITARIOS'!P203</f>
        <v>22250</v>
      </c>
      <c r="AN203" s="251" t="str">
        <f>'EV TECNICA'!AE203</f>
        <v>CUMPLE</v>
      </c>
      <c r="AO203" s="252" t="str">
        <f>+IF(AM203=0,"NO OFERTADO",IF(AN203="NO CUMPLE", NO HABILITA,IF(AM203&lt;=($E203*(1+$D$4)),"HABILITA","NO HABILITA")))</f>
        <v>HABILITA</v>
      </c>
      <c r="AP203" s="129">
        <f>'PRECIOS UNITARIOS'!Q203</f>
        <v>0</v>
      </c>
      <c r="AQ203" s="251">
        <f>'EV TECNICA'!AG203</f>
        <v>0</v>
      </c>
      <c r="AR203" s="252" t="str">
        <f>+IF(AP203=0,"NO OFERTADO",IF(AQ203="NO CUMPLE", NO HABILITA,IF(AP203&lt;=($E203*(1+$D$4)),"HABILITA","NO HABILITA")))</f>
        <v>NO OFERTADO</v>
      </c>
      <c r="AS203" s="129">
        <f>'PRECIOS UNITARIOS'!R203</f>
        <v>0</v>
      </c>
      <c r="AT203" s="251">
        <f>'EV TECNICA'!AI203</f>
        <v>0</v>
      </c>
      <c r="AU203" s="252" t="str">
        <f>+IF(AS203=0,"NO OFERTADO",IF(AT203="NO CUMPLE", NO HABILITA,IF(AS203&lt;=($E203*(1+$D$4)),"HABILITA","NO HABILITA")))</f>
        <v>NO OFERTADO</v>
      </c>
      <c r="AV203" s="129">
        <f>'PRECIOS UNITARIOS'!S203</f>
        <v>0</v>
      </c>
      <c r="AW203" s="251">
        <f>'EV TECNICA'!AK203</f>
        <v>0</v>
      </c>
      <c r="AX203" s="252" t="str">
        <f>+IF(AV203=0,"NO OFERTADO",IF(AW203="NO CUMPLE", NO HABILITA,IF(AV203&lt;=($E203*(1+$D$4)),"HABILITA","NO HABILITA")))</f>
        <v>NO OFERTADO</v>
      </c>
      <c r="AY203" s="129">
        <f>'PRECIOS UNITARIOS'!T203</f>
        <v>0</v>
      </c>
      <c r="AZ203" s="251">
        <f>'EV TECNICA'!AM203</f>
        <v>0</v>
      </c>
      <c r="BA203" s="252" t="str">
        <f>+IF(AY203=0,"NO OFERTADO",IF(AZ203="NO CUMPLE", NO HABILITA,IF(AY203&lt;=($E203*(1+$D$4)),"HABILITA","NO HABILITA")))</f>
        <v>NO OFERTADO</v>
      </c>
      <c r="BB203" s="129">
        <f>'PRECIOS UNITARIOS'!U203</f>
        <v>0</v>
      </c>
      <c r="BC203" s="251">
        <f>'EV TECNICA'!AO203</f>
        <v>0</v>
      </c>
      <c r="BD203" s="252" t="str">
        <f>+IF(BB203=0,"NO OFERTADO",IF(BC203="NO CUMPLE", NO HABILITA,IF(BB203&lt;=($E203*(1+$D$4)),"HABILITA","NO HABILITA")))</f>
        <v>NO OFERTADO</v>
      </c>
      <c r="BE203" s="129">
        <f>'PRECIOS UNITARIOS'!V203</f>
        <v>0</v>
      </c>
      <c r="BF203" s="251">
        <f>'EV TECNICA'!AQ203</f>
        <v>0</v>
      </c>
      <c r="BG203" s="252" t="str">
        <f>+IF(BE203=0,"NO OFERTADO",IF(BF203="NO CUMPLE", NO HABILITA,IF(BE203&lt;=($E203*(1+$D$4)),"HABILITA","NO HABILITA")))</f>
        <v>NO OFERTADO</v>
      </c>
      <c r="BH203" s="129">
        <f>'PRECIOS UNITARIOS'!W203</f>
        <v>0</v>
      </c>
      <c r="BI203" s="251">
        <f>'EV TECNICA'!AS203</f>
        <v>0</v>
      </c>
      <c r="BJ203" s="252" t="str">
        <f>+IF(BH203=0,"NO OFERTADO",IF(BI203="NO CUMPLE", NO HABILITA,IF(BH203&lt;=($E203*(1+$D$4)),"HABILITA","NO HABILITA")))</f>
        <v>NO OFERTADO</v>
      </c>
      <c r="BK203" s="129">
        <f>'PRECIOS UNITARIOS'!X203</f>
        <v>0</v>
      </c>
      <c r="BL203" s="251">
        <f>'EV TECNICA'!AU203</f>
        <v>0</v>
      </c>
      <c r="BM203" s="252" t="str">
        <f>+IF(BK203=0,"NO OFERTADO",IF(BL203="NO CUMPLE", NO HABILITA,IF(BK203&lt;=($E203*(1+$D$4)),"HABILITA","NO HABILITA")))</f>
        <v>NO OFERTADO</v>
      </c>
      <c r="BN203" s="129">
        <f>'PRECIOS UNITARIOS'!Y203</f>
        <v>0</v>
      </c>
      <c r="BO203" s="251">
        <f>'EV TECNICA'!AW203</f>
        <v>0</v>
      </c>
      <c r="BP203" s="252" t="str">
        <f>+IF(BN203=0,"NO OFERTADO",IF(BO203="NO CUMPLE", NO HABILITA,IF(BN203&lt;=($E203*(1+$D$4)),"HABILITA","NO HABILITA")))</f>
        <v>NO OFERTADO</v>
      </c>
      <c r="BQ203" s="129">
        <f>'PRECIOS UNITARIOS'!Z203</f>
        <v>0</v>
      </c>
      <c r="BR203" s="251">
        <f>'EV TECNICA'!AY203</f>
        <v>0</v>
      </c>
      <c r="BS203" s="252" t="str">
        <f>+IF(BQ203=0,"NO OFERTADO",IF(BR203="NO CUMPLE", NO HABILITA,IF(BQ203&lt;=($E203*(1+$D$4)),"HABILITA","NO HABILITA")))</f>
        <v>NO OFERTADO</v>
      </c>
      <c r="BT203" s="129">
        <f>'PRECIOS UNITARIOS'!AA203</f>
        <v>0</v>
      </c>
      <c r="BU203" s="251">
        <f>'EV TECNICA'!BA203</f>
        <v>0</v>
      </c>
      <c r="BV203" s="252" t="str">
        <f>+IF(BT203=0,"NO OFERTADO",IF(BU203="NO CUMPLE", NO HABILITA,IF(BT203&lt;=($E203*(1+$D$4)),"HABILITA","NO HABILITA")))</f>
        <v>NO OFERTADO</v>
      </c>
      <c r="BW203" s="129">
        <f>'PRECIOS UNITARIOS'!AB203</f>
        <v>0</v>
      </c>
      <c r="BX203" s="251">
        <f>'EV TECNICA'!BC203</f>
        <v>0</v>
      </c>
      <c r="BY203" s="252" t="str">
        <f>+IF(BW203=0,"NO OFERTADO",IF(BX203="NO CUMPLE", NO HABILITA,IF(BW203&lt;=($E203*(1+$D$4)),"HABILITA","NO HABILITA")))</f>
        <v>NO OFERTADO</v>
      </c>
      <c r="BZ203" s="129">
        <f>'PRECIOS UNITARIOS'!AC203</f>
        <v>0</v>
      </c>
      <c r="CA203" s="251">
        <f>'EV TECNICA'!BE203</f>
        <v>0</v>
      </c>
      <c r="CB203" s="252" t="str">
        <f>+IF(BZ203=0,"NO OFERTADO",IF(CA203="NO CUMPLE", NO HABILITA,IF(BZ203&lt;=($E203*(1+$D$4)),"HABILITA","NO HABILITA")))</f>
        <v>NO OFERTADO</v>
      </c>
      <c r="CC203" s="129">
        <f>'PRECIOS UNITARIOS'!AD203</f>
        <v>0</v>
      </c>
      <c r="CD203" s="251">
        <f>'EV TECNICA'!BG203</f>
        <v>0</v>
      </c>
      <c r="CE203" s="252" t="str">
        <f>+IF(CC203=0,"NO OFERTADO",IF(CD203="NO CUMPLE", NO HABILITA,IF(CC203&lt;=($E203*(1+$D$4)),"HABILITA","NO HABILITA")))</f>
        <v>NO OFERTADO</v>
      </c>
      <c r="CF203" s="129">
        <f>'PRECIOS UNITARIOS'!AE203</f>
        <v>0</v>
      </c>
      <c r="CG203" s="251">
        <f>'EV TECNICA'!BI203</f>
        <v>0</v>
      </c>
      <c r="CH203" s="252" t="str">
        <f>+IF(CF203=0,"NO OFERTADO",IF(CG203="NO CUMPLE", NO HABILITA,IF(CF203&lt;=($E203*(1+$D$4)),"HABILITA","NO HABILITA")))</f>
        <v>NO OFERTADO</v>
      </c>
    </row>
    <row r="204" spans="1:86" s="40" customFormat="1" ht="51" x14ac:dyDescent="0.2">
      <c r="A204" s="103">
        <v>195</v>
      </c>
      <c r="B204" s="202" t="s">
        <v>322</v>
      </c>
      <c r="C204" s="121" t="s">
        <v>52</v>
      </c>
      <c r="D204" s="146">
        <v>1</v>
      </c>
      <c r="E204" s="25">
        <v>25415</v>
      </c>
      <c r="F204" s="129">
        <f>'PRECIOS UNITARIOS'!E204</f>
        <v>0</v>
      </c>
      <c r="G204" s="251">
        <f>'EV TECNICA'!I204</f>
        <v>0</v>
      </c>
      <c r="H204" s="252" t="str">
        <f>+IF(F204=0,"NO OFERTADO",IF(G204="NO CUMPLE", NO HABILITA,IF(F204&lt;=($E204*(1+$D$4)),"HABILITA","NO HABILITA")))</f>
        <v>NO OFERTADO</v>
      </c>
      <c r="I204" s="129">
        <f>'PRECIOS UNITARIOS'!F204</f>
        <v>25700</v>
      </c>
      <c r="J204" s="251" t="str">
        <f>'EV TECNICA'!K204</f>
        <v>CUMPLE</v>
      </c>
      <c r="K204" s="252" t="str">
        <f>+IF(I204=0,"NO OFERTADO",IF(J204="NO CUMPLE", NO HABILITA,IF(I204&lt;=($E204*(1+$D$4)),"HABILITA","NO HABILITA")))</f>
        <v>HABILITA</v>
      </c>
      <c r="L204" s="129">
        <f>'PRECIOS UNITARIOS'!G204</f>
        <v>22000</v>
      </c>
      <c r="M204" s="251" t="str">
        <f>'EV TECNICA'!M204</f>
        <v>CUMPLE</v>
      </c>
      <c r="N204" s="252" t="str">
        <f>+IF(L204=0,"NO OFERTADO",IF(M204="NO CUMPLE", NO HABILITA,IF(L204&lt;=($E204*(1+$D$4)),"HABILITA","NO HABILITA")))</f>
        <v>HABILITA</v>
      </c>
      <c r="O204" s="129">
        <f>'PRECIOS UNITARIOS'!H204</f>
        <v>0</v>
      </c>
      <c r="P204" s="251">
        <f>'EV TECNICA'!O204</f>
        <v>0</v>
      </c>
      <c r="Q204" s="252" t="str">
        <f>+IF(O204=0,"NO OFERTADO",IF(P204="NO CUMPLE", NO HABILITA,IF(O204&lt;=($E204*(1+$D$4)),"HABILITA","NO HABILITA")))</f>
        <v>NO OFERTADO</v>
      </c>
      <c r="R204" s="129">
        <f>'PRECIOS UNITARIOS'!I204</f>
        <v>0</v>
      </c>
      <c r="S204" s="251">
        <f>'EV TECNICA'!Q204</f>
        <v>0</v>
      </c>
      <c r="T204" s="252" t="str">
        <f>+IF(R204=0,"NO OFERTADO",IF(S204="NO CUMPLE", NO HABILITA,IF(R204&lt;=($E204*(1+$D$4)),"HABILITA","NO HABILITA")))</f>
        <v>NO OFERTADO</v>
      </c>
      <c r="U204" s="129">
        <f>'PRECIOS UNITARIOS'!J204</f>
        <v>0</v>
      </c>
      <c r="V204" s="251">
        <f>'EV TECNICA'!S204</f>
        <v>0</v>
      </c>
      <c r="W204" s="252" t="str">
        <f>+IF(U204=0,"NO OFERTADO",IF(V204="NO CUMPLE", NO HABILITA,IF(U204&lt;=($E204*(1+$D$4)),"HABILITA","NO HABILITA")))</f>
        <v>NO OFERTADO</v>
      </c>
      <c r="X204" s="129">
        <f>'PRECIOS UNITARIOS'!K204</f>
        <v>0</v>
      </c>
      <c r="Y204" s="251">
        <f>'EV TECNICA'!U204</f>
        <v>0</v>
      </c>
      <c r="Z204" s="252" t="str">
        <f>+IF(X204=0,"NO OFERTADO",IF(Y204="NO CUMPLE", NO HABILITA,IF(X204&lt;=($E204*(1+$D$4)),"HABILITA","NO HABILITA")))</f>
        <v>NO OFERTADO</v>
      </c>
      <c r="AA204" s="129">
        <f>'PRECIOS UNITARIOS'!L204</f>
        <v>0</v>
      </c>
      <c r="AB204" s="251">
        <f>'EV TECNICA'!W204</f>
        <v>0</v>
      </c>
      <c r="AC204" s="252" t="str">
        <f>+IF(AA204=0,"NO OFERTADO",IF(AB204="NO CUMPLE", NO HABILITA,IF(AA204&lt;=($E204*(1+$D$4)),"HABILITA","NO HABILITA")))</f>
        <v>NO OFERTADO</v>
      </c>
      <c r="AD204" s="129">
        <f>'PRECIOS UNITARIOS'!M204</f>
        <v>0</v>
      </c>
      <c r="AE204" s="251" t="str">
        <f>'EV TECNICA'!Y204</f>
        <v>NO CUMPLE</v>
      </c>
      <c r="AF204" s="252" t="s">
        <v>606</v>
      </c>
      <c r="AG204" s="129">
        <f>'PRECIOS UNITARIOS'!N204</f>
        <v>0</v>
      </c>
      <c r="AH204" s="251">
        <f>'EV TECNICA'!AA204</f>
        <v>0</v>
      </c>
      <c r="AI204" s="252" t="str">
        <f>+IF(AG204=0,"NO OFERTADO",IF(AH204="NO CUMPLE", NO HABILITA,IF(AG204&lt;=($E204*(1+$D$4)),"HABILITA","NO HABILITA")))</f>
        <v>NO OFERTADO</v>
      </c>
      <c r="AJ204" s="129">
        <f>'PRECIOS UNITARIOS'!O204</f>
        <v>0</v>
      </c>
      <c r="AK204" s="251">
        <f>'EV TECNICA'!AC204</f>
        <v>0</v>
      </c>
      <c r="AL204" s="252" t="str">
        <f>+IF(AJ204=0,"NO OFERTADO",IF(AK204="NO CUMPLE", NO HABILITA,IF(AJ204&lt;=($E204*(1+$D$4)),"HABILITA","NO HABILITA")))</f>
        <v>NO OFERTADO</v>
      </c>
      <c r="AM204" s="129">
        <f>'PRECIOS UNITARIOS'!P204</f>
        <v>22100</v>
      </c>
      <c r="AN204" s="251" t="str">
        <f>'EV TECNICA'!AE204</f>
        <v>CUMPLE</v>
      </c>
      <c r="AO204" s="252" t="str">
        <f>+IF(AM204=0,"NO OFERTADO",IF(AN204="NO CUMPLE", NO HABILITA,IF(AM204&lt;=($E204*(1+$D$4)),"HABILITA","NO HABILITA")))</f>
        <v>HABILITA</v>
      </c>
      <c r="AP204" s="129">
        <f>'PRECIOS UNITARIOS'!Q204</f>
        <v>0</v>
      </c>
      <c r="AQ204" s="251">
        <f>'EV TECNICA'!AG204</f>
        <v>0</v>
      </c>
      <c r="AR204" s="252" t="str">
        <f>+IF(AP204=0,"NO OFERTADO",IF(AQ204="NO CUMPLE", NO HABILITA,IF(AP204&lt;=($E204*(1+$D$4)),"HABILITA","NO HABILITA")))</f>
        <v>NO OFERTADO</v>
      </c>
      <c r="AS204" s="129">
        <f>'PRECIOS UNITARIOS'!R204</f>
        <v>0</v>
      </c>
      <c r="AT204" s="251">
        <f>'EV TECNICA'!AI204</f>
        <v>0</v>
      </c>
      <c r="AU204" s="252" t="str">
        <f>+IF(AS204=0,"NO OFERTADO",IF(AT204="NO CUMPLE", NO HABILITA,IF(AS204&lt;=($E204*(1+$D$4)),"HABILITA","NO HABILITA")))</f>
        <v>NO OFERTADO</v>
      </c>
      <c r="AV204" s="129">
        <f>'PRECIOS UNITARIOS'!S204</f>
        <v>0</v>
      </c>
      <c r="AW204" s="251">
        <f>'EV TECNICA'!AK204</f>
        <v>0</v>
      </c>
      <c r="AX204" s="252" t="str">
        <f>+IF(AV204=0,"NO OFERTADO",IF(AW204="NO CUMPLE", NO HABILITA,IF(AV204&lt;=($E204*(1+$D$4)),"HABILITA","NO HABILITA")))</f>
        <v>NO OFERTADO</v>
      </c>
      <c r="AY204" s="129">
        <f>'PRECIOS UNITARIOS'!T204</f>
        <v>0</v>
      </c>
      <c r="AZ204" s="251">
        <f>'EV TECNICA'!AM204</f>
        <v>0</v>
      </c>
      <c r="BA204" s="252" t="str">
        <f>+IF(AY204=0,"NO OFERTADO",IF(AZ204="NO CUMPLE", NO HABILITA,IF(AY204&lt;=($E204*(1+$D$4)),"HABILITA","NO HABILITA")))</f>
        <v>NO OFERTADO</v>
      </c>
      <c r="BB204" s="129">
        <f>'PRECIOS UNITARIOS'!U204</f>
        <v>0</v>
      </c>
      <c r="BC204" s="251">
        <f>'EV TECNICA'!AO204</f>
        <v>0</v>
      </c>
      <c r="BD204" s="252" t="str">
        <f>+IF(BB204=0,"NO OFERTADO",IF(BC204="NO CUMPLE", NO HABILITA,IF(BB204&lt;=($E204*(1+$D$4)),"HABILITA","NO HABILITA")))</f>
        <v>NO OFERTADO</v>
      </c>
      <c r="BE204" s="129">
        <f>'PRECIOS UNITARIOS'!V204</f>
        <v>0</v>
      </c>
      <c r="BF204" s="251">
        <f>'EV TECNICA'!AQ204</f>
        <v>0</v>
      </c>
      <c r="BG204" s="252" t="str">
        <f>+IF(BE204=0,"NO OFERTADO",IF(BF204="NO CUMPLE", NO HABILITA,IF(BE204&lt;=($E204*(1+$D$4)),"HABILITA","NO HABILITA")))</f>
        <v>NO OFERTADO</v>
      </c>
      <c r="BH204" s="129">
        <f>'PRECIOS UNITARIOS'!W204</f>
        <v>0</v>
      </c>
      <c r="BI204" s="251">
        <f>'EV TECNICA'!AS204</f>
        <v>0</v>
      </c>
      <c r="BJ204" s="252" t="str">
        <f>+IF(BH204=0,"NO OFERTADO",IF(BI204="NO CUMPLE", NO HABILITA,IF(BH204&lt;=($E204*(1+$D$4)),"HABILITA","NO HABILITA")))</f>
        <v>NO OFERTADO</v>
      </c>
      <c r="BK204" s="129">
        <f>'PRECIOS UNITARIOS'!X204</f>
        <v>0</v>
      </c>
      <c r="BL204" s="251">
        <f>'EV TECNICA'!AU204</f>
        <v>0</v>
      </c>
      <c r="BM204" s="252" t="str">
        <f>+IF(BK204=0,"NO OFERTADO",IF(BL204="NO CUMPLE", NO HABILITA,IF(BK204&lt;=($E204*(1+$D$4)),"HABILITA","NO HABILITA")))</f>
        <v>NO OFERTADO</v>
      </c>
      <c r="BN204" s="129">
        <f>'PRECIOS UNITARIOS'!Y204</f>
        <v>0</v>
      </c>
      <c r="BO204" s="251">
        <f>'EV TECNICA'!AW204</f>
        <v>0</v>
      </c>
      <c r="BP204" s="252" t="str">
        <f>+IF(BN204=0,"NO OFERTADO",IF(BO204="NO CUMPLE", NO HABILITA,IF(BN204&lt;=($E204*(1+$D$4)),"HABILITA","NO HABILITA")))</f>
        <v>NO OFERTADO</v>
      </c>
      <c r="BQ204" s="129">
        <f>'PRECIOS UNITARIOS'!Z204</f>
        <v>0</v>
      </c>
      <c r="BR204" s="251">
        <f>'EV TECNICA'!AY204</f>
        <v>0</v>
      </c>
      <c r="BS204" s="252" t="str">
        <f>+IF(BQ204=0,"NO OFERTADO",IF(BR204="NO CUMPLE", NO HABILITA,IF(BQ204&lt;=($E204*(1+$D$4)),"HABILITA","NO HABILITA")))</f>
        <v>NO OFERTADO</v>
      </c>
      <c r="BT204" s="129">
        <f>'PRECIOS UNITARIOS'!AA204</f>
        <v>0</v>
      </c>
      <c r="BU204" s="251">
        <f>'EV TECNICA'!BA204</f>
        <v>0</v>
      </c>
      <c r="BV204" s="252" t="str">
        <f>+IF(BT204=0,"NO OFERTADO",IF(BU204="NO CUMPLE", NO HABILITA,IF(BT204&lt;=($E204*(1+$D$4)),"HABILITA","NO HABILITA")))</f>
        <v>NO OFERTADO</v>
      </c>
      <c r="BW204" s="129">
        <f>'PRECIOS UNITARIOS'!AB204</f>
        <v>0</v>
      </c>
      <c r="BX204" s="251">
        <f>'EV TECNICA'!BC204</f>
        <v>0</v>
      </c>
      <c r="BY204" s="252" t="str">
        <f>+IF(BW204=0,"NO OFERTADO",IF(BX204="NO CUMPLE", NO HABILITA,IF(BW204&lt;=($E204*(1+$D$4)),"HABILITA","NO HABILITA")))</f>
        <v>NO OFERTADO</v>
      </c>
      <c r="BZ204" s="129">
        <f>'PRECIOS UNITARIOS'!AC204</f>
        <v>0</v>
      </c>
      <c r="CA204" s="251">
        <f>'EV TECNICA'!BE204</f>
        <v>0</v>
      </c>
      <c r="CB204" s="252" t="str">
        <f>+IF(BZ204=0,"NO OFERTADO",IF(CA204="NO CUMPLE", NO HABILITA,IF(BZ204&lt;=($E204*(1+$D$4)),"HABILITA","NO HABILITA")))</f>
        <v>NO OFERTADO</v>
      </c>
      <c r="CC204" s="129">
        <f>'PRECIOS UNITARIOS'!AD204</f>
        <v>0</v>
      </c>
      <c r="CD204" s="251">
        <f>'EV TECNICA'!BG204</f>
        <v>0</v>
      </c>
      <c r="CE204" s="252" t="str">
        <f>+IF(CC204=0,"NO OFERTADO",IF(CD204="NO CUMPLE", NO HABILITA,IF(CC204&lt;=($E204*(1+$D$4)),"HABILITA","NO HABILITA")))</f>
        <v>NO OFERTADO</v>
      </c>
      <c r="CF204" s="129">
        <f>'PRECIOS UNITARIOS'!AE204</f>
        <v>0</v>
      </c>
      <c r="CG204" s="251">
        <f>'EV TECNICA'!BI204</f>
        <v>0</v>
      </c>
      <c r="CH204" s="252" t="str">
        <f>+IF(CF204=0,"NO OFERTADO",IF(CG204="NO CUMPLE", NO HABILITA,IF(CF204&lt;=($E204*(1+$D$4)),"HABILITA","NO HABILITA")))</f>
        <v>NO OFERTADO</v>
      </c>
    </row>
    <row r="205" spans="1:86" s="40" customFormat="1" ht="51" x14ac:dyDescent="0.2">
      <c r="A205" s="103">
        <v>196</v>
      </c>
      <c r="B205" s="202" t="s">
        <v>323</v>
      </c>
      <c r="C205" s="121" t="s">
        <v>324</v>
      </c>
      <c r="D205" s="146">
        <v>1</v>
      </c>
      <c r="E205" s="25">
        <v>40274.36</v>
      </c>
      <c r="F205" s="129">
        <f>'PRECIOS UNITARIOS'!E205</f>
        <v>79730</v>
      </c>
      <c r="G205" s="251" t="str">
        <f>'EV TECNICA'!I205</f>
        <v>CUMPLE</v>
      </c>
      <c r="H205" s="252" t="str">
        <f>+IF(F205=0,"NO OFERTADO",IF(G205="NO CUMPLE", NO HABILITA,IF(F205&lt;=($E205*(1+$D$4)),"HABILITA","NO HABILITA")))</f>
        <v>NO HABILITA</v>
      </c>
      <c r="I205" s="129">
        <f>'PRECIOS UNITARIOS'!F205</f>
        <v>0</v>
      </c>
      <c r="J205" s="251">
        <f>'EV TECNICA'!K205</f>
        <v>0</v>
      </c>
      <c r="K205" s="252" t="str">
        <f>+IF(I205=0,"NO OFERTADO",IF(J205="NO CUMPLE", NO HABILITA,IF(I205&lt;=($E205*(1+$D$4)),"HABILITA","NO HABILITA")))</f>
        <v>NO OFERTADO</v>
      </c>
      <c r="L205" s="129">
        <f>'PRECIOS UNITARIOS'!G205</f>
        <v>0</v>
      </c>
      <c r="M205" s="251">
        <f>'EV TECNICA'!M205</f>
        <v>0</v>
      </c>
      <c r="N205" s="252" t="str">
        <f>+IF(L205=0,"NO OFERTADO",IF(M205="NO CUMPLE", NO HABILITA,IF(L205&lt;=($E205*(1+$D$4)),"HABILITA","NO HABILITA")))</f>
        <v>NO OFERTADO</v>
      </c>
      <c r="O205" s="129">
        <f>'PRECIOS UNITARIOS'!H205</f>
        <v>0</v>
      </c>
      <c r="P205" s="251">
        <f>'EV TECNICA'!O205</f>
        <v>0</v>
      </c>
      <c r="Q205" s="252" t="str">
        <f>+IF(O205=0,"NO OFERTADO",IF(P205="NO CUMPLE", NO HABILITA,IF(O205&lt;=($E205*(1+$D$4)),"HABILITA","NO HABILITA")))</f>
        <v>NO OFERTADO</v>
      </c>
      <c r="R205" s="129">
        <f>'PRECIOS UNITARIOS'!I205</f>
        <v>0</v>
      </c>
      <c r="S205" s="251">
        <f>'EV TECNICA'!Q205</f>
        <v>0</v>
      </c>
      <c r="T205" s="252" t="str">
        <f>+IF(R205=0,"NO OFERTADO",IF(S205="NO CUMPLE", NO HABILITA,IF(R205&lt;=($E205*(1+$D$4)),"HABILITA","NO HABILITA")))</f>
        <v>NO OFERTADO</v>
      </c>
      <c r="U205" s="129">
        <f>'PRECIOS UNITARIOS'!J205</f>
        <v>87346</v>
      </c>
      <c r="V205" s="251" t="str">
        <f>'EV TECNICA'!S205</f>
        <v>CUMPLE</v>
      </c>
      <c r="W205" s="252" t="str">
        <f>+IF(U205=0,"NO OFERTADO",IF(V205="NO CUMPLE", NO HABILITA,IF(U205&lt;=($E205*(1+$D$4)),"HABILITA","NO HABILITA")))</f>
        <v>NO HABILITA</v>
      </c>
      <c r="X205" s="129">
        <f>'PRECIOS UNITARIOS'!K205</f>
        <v>69020</v>
      </c>
      <c r="Y205" s="251" t="str">
        <f>'EV TECNICA'!U205</f>
        <v>CUMPLE</v>
      </c>
      <c r="Z205" s="252" t="str">
        <f>+IF(X205=0,"NO OFERTADO",IF(Y205="NO CUMPLE", NO HABILITA,IF(X205&lt;=($E205*(1+$D$4)),"HABILITA","NO HABILITA")))</f>
        <v>NO HABILITA</v>
      </c>
      <c r="AA205" s="129">
        <f>'PRECIOS UNITARIOS'!L205</f>
        <v>0</v>
      </c>
      <c r="AB205" s="251">
        <f>'EV TECNICA'!W205</f>
        <v>0</v>
      </c>
      <c r="AC205" s="252" t="str">
        <f>+IF(AA205=0,"NO OFERTADO",IF(AB205="NO CUMPLE", NO HABILITA,IF(AA205&lt;=($E205*(1+$D$4)),"HABILITA","NO HABILITA")))</f>
        <v>NO OFERTADO</v>
      </c>
      <c r="AD205" s="129">
        <f>'PRECIOS UNITARIOS'!M205</f>
        <v>39359.25</v>
      </c>
      <c r="AE205" s="251" t="str">
        <f>'EV TECNICA'!Y205</f>
        <v>CUMPLE</v>
      </c>
      <c r="AF205" s="252" t="str">
        <f>+IF(AD205=0,"NO OFERTADO",IF(AE205="NO CUMPLE", NO HABILITA,IF(AD205&lt;=($E205*(1+$D$4)),"HABILITA","NO HABILITA")))</f>
        <v>HABILITA</v>
      </c>
      <c r="AG205" s="129">
        <f>'PRECIOS UNITARIOS'!N205</f>
        <v>0</v>
      </c>
      <c r="AH205" s="251">
        <f>'EV TECNICA'!AA205</f>
        <v>0</v>
      </c>
      <c r="AI205" s="252" t="str">
        <f>+IF(AG205=0,"NO OFERTADO",IF(AH205="NO CUMPLE", NO HABILITA,IF(AG205&lt;=($E205*(1+$D$4)),"HABILITA","NO HABILITA")))</f>
        <v>NO OFERTADO</v>
      </c>
      <c r="AJ205" s="129">
        <f>'PRECIOS UNITARIOS'!O205</f>
        <v>0</v>
      </c>
      <c r="AK205" s="251">
        <f>'EV TECNICA'!AC205</f>
        <v>0</v>
      </c>
      <c r="AL205" s="252" t="str">
        <f>+IF(AJ205=0,"NO OFERTADO",IF(AK205="NO CUMPLE", NO HABILITA,IF(AJ205&lt;=($E205*(1+$D$4)),"HABILITA","NO HABILITA")))</f>
        <v>NO OFERTADO</v>
      </c>
      <c r="AM205" s="129">
        <f>'PRECIOS UNITARIOS'!P205</f>
        <v>0</v>
      </c>
      <c r="AN205" s="251">
        <f>'EV TECNICA'!AE205</f>
        <v>0</v>
      </c>
      <c r="AO205" s="252" t="str">
        <f>+IF(AM205=0,"NO OFERTADO",IF(AN205="NO CUMPLE", NO HABILITA,IF(AM205&lt;=($E205*(1+$D$4)),"HABILITA","NO HABILITA")))</f>
        <v>NO OFERTADO</v>
      </c>
      <c r="AP205" s="129">
        <f>'PRECIOS UNITARIOS'!Q205</f>
        <v>70210</v>
      </c>
      <c r="AQ205" s="251" t="str">
        <f>'EV TECNICA'!AG205</f>
        <v>CUMPLE</v>
      </c>
      <c r="AR205" s="252" t="str">
        <f>+IF(AP205=0,"NO OFERTADO",IF(AQ205="NO CUMPLE", NO HABILITA,IF(AP205&lt;=($E205*(1+$D$4)),"HABILITA","NO HABILITA")))</f>
        <v>NO HABILITA</v>
      </c>
      <c r="AS205" s="129">
        <f>'PRECIOS UNITARIOS'!R205</f>
        <v>0</v>
      </c>
      <c r="AT205" s="251">
        <f>'EV TECNICA'!AI205</f>
        <v>0</v>
      </c>
      <c r="AU205" s="252" t="str">
        <f>+IF(AS205=0,"NO OFERTADO",IF(AT205="NO CUMPLE", NO HABILITA,IF(AS205&lt;=($E205*(1+$D$4)),"HABILITA","NO HABILITA")))</f>
        <v>NO OFERTADO</v>
      </c>
      <c r="AV205" s="129">
        <f>'PRECIOS UNITARIOS'!S205</f>
        <v>0</v>
      </c>
      <c r="AW205" s="251">
        <f>'EV TECNICA'!AK205</f>
        <v>0</v>
      </c>
      <c r="AX205" s="252" t="str">
        <f>+IF(AV205=0,"NO OFERTADO",IF(AW205="NO CUMPLE", NO HABILITA,IF(AV205&lt;=($E205*(1+$D$4)),"HABILITA","NO HABILITA")))</f>
        <v>NO OFERTADO</v>
      </c>
      <c r="AY205" s="129">
        <f>'PRECIOS UNITARIOS'!T205</f>
        <v>0</v>
      </c>
      <c r="AZ205" s="251">
        <f>'EV TECNICA'!AM205</f>
        <v>0</v>
      </c>
      <c r="BA205" s="252" t="str">
        <f>+IF(AY205=0,"NO OFERTADO",IF(AZ205="NO CUMPLE", NO HABILITA,IF(AY205&lt;=($E205*(1+$D$4)),"HABILITA","NO HABILITA")))</f>
        <v>NO OFERTADO</v>
      </c>
      <c r="BB205" s="129">
        <f>'PRECIOS UNITARIOS'!U205</f>
        <v>0</v>
      </c>
      <c r="BC205" s="251">
        <f>'EV TECNICA'!AO205</f>
        <v>0</v>
      </c>
      <c r="BD205" s="252" t="str">
        <f>+IF(BB205=0,"NO OFERTADO",IF(BC205="NO CUMPLE", NO HABILITA,IF(BB205&lt;=($E205*(1+$D$4)),"HABILITA","NO HABILITA")))</f>
        <v>NO OFERTADO</v>
      </c>
      <c r="BE205" s="129">
        <f>'PRECIOS UNITARIOS'!V205</f>
        <v>0</v>
      </c>
      <c r="BF205" s="251">
        <f>'EV TECNICA'!AQ205</f>
        <v>0</v>
      </c>
      <c r="BG205" s="252" t="str">
        <f>+IF(BE205=0,"NO OFERTADO",IF(BF205="NO CUMPLE", NO HABILITA,IF(BE205&lt;=($E205*(1+$D$4)),"HABILITA","NO HABILITA")))</f>
        <v>NO OFERTADO</v>
      </c>
      <c r="BH205" s="129">
        <f>'PRECIOS UNITARIOS'!W205</f>
        <v>0</v>
      </c>
      <c r="BI205" s="251">
        <f>'EV TECNICA'!AS205</f>
        <v>0</v>
      </c>
      <c r="BJ205" s="252" t="str">
        <f>+IF(BH205=0,"NO OFERTADO",IF(BI205="NO CUMPLE", NO HABILITA,IF(BH205&lt;=($E205*(1+$D$4)),"HABILITA","NO HABILITA")))</f>
        <v>NO OFERTADO</v>
      </c>
      <c r="BK205" s="129">
        <f>'PRECIOS UNITARIOS'!X205</f>
        <v>0</v>
      </c>
      <c r="BL205" s="251">
        <f>'EV TECNICA'!AU205</f>
        <v>0</v>
      </c>
      <c r="BM205" s="252" t="str">
        <f>+IF(BK205=0,"NO OFERTADO",IF(BL205="NO CUMPLE", NO HABILITA,IF(BK205&lt;=($E205*(1+$D$4)),"HABILITA","NO HABILITA")))</f>
        <v>NO OFERTADO</v>
      </c>
      <c r="BN205" s="129">
        <f>'PRECIOS UNITARIOS'!Y205</f>
        <v>0</v>
      </c>
      <c r="BO205" s="251">
        <f>'EV TECNICA'!AW205</f>
        <v>0</v>
      </c>
      <c r="BP205" s="252" t="str">
        <f>+IF(BN205=0,"NO OFERTADO",IF(BO205="NO CUMPLE", NO HABILITA,IF(BN205&lt;=($E205*(1+$D$4)),"HABILITA","NO HABILITA")))</f>
        <v>NO OFERTADO</v>
      </c>
      <c r="BQ205" s="129">
        <f>'PRECIOS UNITARIOS'!Z205</f>
        <v>0</v>
      </c>
      <c r="BR205" s="251">
        <f>'EV TECNICA'!AY205</f>
        <v>0</v>
      </c>
      <c r="BS205" s="252" t="str">
        <f>+IF(BQ205=0,"NO OFERTADO",IF(BR205="NO CUMPLE", NO HABILITA,IF(BQ205&lt;=($E205*(1+$D$4)),"HABILITA","NO HABILITA")))</f>
        <v>NO OFERTADO</v>
      </c>
      <c r="BT205" s="129">
        <f>'PRECIOS UNITARIOS'!AA205</f>
        <v>0</v>
      </c>
      <c r="BU205" s="251">
        <f>'EV TECNICA'!BA205</f>
        <v>0</v>
      </c>
      <c r="BV205" s="252" t="str">
        <f>+IF(BT205=0,"NO OFERTADO",IF(BU205="NO CUMPLE", NO HABILITA,IF(BT205&lt;=($E205*(1+$D$4)),"HABILITA","NO HABILITA")))</f>
        <v>NO OFERTADO</v>
      </c>
      <c r="BW205" s="129">
        <f>'PRECIOS UNITARIOS'!AB205</f>
        <v>0</v>
      </c>
      <c r="BX205" s="251">
        <f>'EV TECNICA'!BC205</f>
        <v>0</v>
      </c>
      <c r="BY205" s="252" t="str">
        <f>+IF(BW205=0,"NO OFERTADO",IF(BX205="NO CUMPLE", NO HABILITA,IF(BW205&lt;=($E205*(1+$D$4)),"HABILITA","NO HABILITA")))</f>
        <v>NO OFERTADO</v>
      </c>
      <c r="BZ205" s="129">
        <f>'PRECIOS UNITARIOS'!AC205</f>
        <v>0</v>
      </c>
      <c r="CA205" s="251">
        <f>'EV TECNICA'!BE205</f>
        <v>0</v>
      </c>
      <c r="CB205" s="252" t="str">
        <f>+IF(BZ205=0,"NO OFERTADO",IF(CA205="NO CUMPLE", NO HABILITA,IF(BZ205&lt;=($E205*(1+$D$4)),"HABILITA","NO HABILITA")))</f>
        <v>NO OFERTADO</v>
      </c>
      <c r="CC205" s="129">
        <f>'PRECIOS UNITARIOS'!AD205</f>
        <v>0</v>
      </c>
      <c r="CD205" s="251">
        <f>'EV TECNICA'!BG205</f>
        <v>0</v>
      </c>
      <c r="CE205" s="252" t="str">
        <f>+IF(CC205=0,"NO OFERTADO",IF(CD205="NO CUMPLE", NO HABILITA,IF(CC205&lt;=($E205*(1+$D$4)),"HABILITA","NO HABILITA")))</f>
        <v>NO OFERTADO</v>
      </c>
      <c r="CF205" s="129">
        <f>'PRECIOS UNITARIOS'!AE205</f>
        <v>0</v>
      </c>
      <c r="CG205" s="251">
        <f>'EV TECNICA'!BI205</f>
        <v>0</v>
      </c>
      <c r="CH205" s="252" t="str">
        <f>+IF(CF205=0,"NO OFERTADO",IF(CG205="NO CUMPLE", NO HABILITA,IF(CF205&lt;=($E205*(1+$D$4)),"HABILITA","NO HABILITA")))</f>
        <v>NO OFERTADO</v>
      </c>
    </row>
    <row r="206" spans="1:86" s="40" customFormat="1" ht="25.5" x14ac:dyDescent="0.2">
      <c r="A206" s="103">
        <v>197</v>
      </c>
      <c r="B206" s="202" t="s">
        <v>325</v>
      </c>
      <c r="C206" s="121" t="s">
        <v>326</v>
      </c>
      <c r="D206" s="146">
        <v>1</v>
      </c>
      <c r="E206" s="25">
        <v>8941.66</v>
      </c>
      <c r="F206" s="129">
        <f>'PRECIOS UNITARIOS'!E206</f>
        <v>0</v>
      </c>
      <c r="G206" s="251">
        <f>'EV TECNICA'!I206</f>
        <v>0</v>
      </c>
      <c r="H206" s="252" t="str">
        <f>+IF(F206=0,"NO OFERTADO",IF(G206="NO CUMPLE", NO HABILITA,IF(F206&lt;=($E206*(1+$D$4)),"HABILITA","NO HABILITA")))</f>
        <v>NO OFERTADO</v>
      </c>
      <c r="I206" s="129">
        <f>'PRECIOS UNITARIOS'!F206</f>
        <v>0</v>
      </c>
      <c r="J206" s="251">
        <f>'EV TECNICA'!K206</f>
        <v>0</v>
      </c>
      <c r="K206" s="252" t="str">
        <f>+IF(I206=0,"NO OFERTADO",IF(J206="NO CUMPLE", NO HABILITA,IF(I206&lt;=($E206*(1+$D$4)),"HABILITA","NO HABILITA")))</f>
        <v>NO OFERTADO</v>
      </c>
      <c r="L206" s="129">
        <f>'PRECIOS UNITARIOS'!G206</f>
        <v>0</v>
      </c>
      <c r="M206" s="251">
        <f>'EV TECNICA'!M206</f>
        <v>0</v>
      </c>
      <c r="N206" s="252" t="str">
        <f>+IF(L206=0,"NO OFERTADO",IF(M206="NO CUMPLE", NO HABILITA,IF(L206&lt;=($E206*(1+$D$4)),"HABILITA","NO HABILITA")))</f>
        <v>NO OFERTADO</v>
      </c>
      <c r="O206" s="129">
        <f>'PRECIOS UNITARIOS'!H206</f>
        <v>0</v>
      </c>
      <c r="P206" s="251">
        <f>'EV TECNICA'!O206</f>
        <v>0</v>
      </c>
      <c r="Q206" s="252" t="str">
        <f>+IF(O206=0,"NO OFERTADO",IF(P206="NO CUMPLE", NO HABILITA,IF(O206&lt;=($E206*(1+$D$4)),"HABILITA","NO HABILITA")))</f>
        <v>NO OFERTADO</v>
      </c>
      <c r="R206" s="129">
        <f>'PRECIOS UNITARIOS'!I206</f>
        <v>0</v>
      </c>
      <c r="S206" s="251">
        <f>'EV TECNICA'!Q206</f>
        <v>0</v>
      </c>
      <c r="T206" s="252" t="str">
        <f>+IF(R206=0,"NO OFERTADO",IF(S206="NO CUMPLE", NO HABILITA,IF(R206&lt;=($E206*(1+$D$4)),"HABILITA","NO HABILITA")))</f>
        <v>NO OFERTADO</v>
      </c>
      <c r="U206" s="129">
        <f>'PRECIOS UNITARIOS'!J206</f>
        <v>0</v>
      </c>
      <c r="V206" s="251">
        <f>'EV TECNICA'!S206</f>
        <v>0</v>
      </c>
      <c r="W206" s="252" t="str">
        <f>+IF(U206=0,"NO OFERTADO",IF(V206="NO CUMPLE", NO HABILITA,IF(U206&lt;=($E206*(1+$D$4)),"HABILITA","NO HABILITA")))</f>
        <v>NO OFERTADO</v>
      </c>
      <c r="X206" s="129">
        <f>'PRECIOS UNITARIOS'!K206</f>
        <v>9401</v>
      </c>
      <c r="Y206" s="251" t="str">
        <f>'EV TECNICA'!U206</f>
        <v>CUMPLE</v>
      </c>
      <c r="Z206" s="252" t="str">
        <f>+IF(X206=0,"NO OFERTADO",IF(Y206="NO CUMPLE", NO HABILITA,IF(X206&lt;=($E206*(1+$D$4)),"HABILITA","NO HABILITA")))</f>
        <v>HABILITA</v>
      </c>
      <c r="AA206" s="129">
        <f>'PRECIOS UNITARIOS'!L206</f>
        <v>0</v>
      </c>
      <c r="AB206" s="251">
        <f>'EV TECNICA'!W206</f>
        <v>0</v>
      </c>
      <c r="AC206" s="252" t="str">
        <f>+IF(AA206=0,"NO OFERTADO",IF(AB206="NO CUMPLE", NO HABILITA,IF(AA206&lt;=($E206*(1+$D$4)),"HABILITA","NO HABILITA")))</f>
        <v>NO OFERTADO</v>
      </c>
      <c r="AD206" s="129">
        <f>'PRECIOS UNITARIOS'!M206</f>
        <v>8738.17</v>
      </c>
      <c r="AE206" s="251" t="str">
        <f>'EV TECNICA'!Y206</f>
        <v>CUMPLE</v>
      </c>
      <c r="AF206" s="252" t="str">
        <f>+IF(AD206=0,"NO OFERTADO",IF(AE206="NO CUMPLE", NO HABILITA,IF(AD206&lt;=($E206*(1+$D$4)),"HABILITA","NO HABILITA")))</f>
        <v>HABILITA</v>
      </c>
      <c r="AG206" s="129">
        <f>'PRECIOS UNITARIOS'!N206</f>
        <v>0</v>
      </c>
      <c r="AH206" s="251">
        <f>'EV TECNICA'!AA206</f>
        <v>0</v>
      </c>
      <c r="AI206" s="252" t="str">
        <f>+IF(AG206=0,"NO OFERTADO",IF(AH206="NO CUMPLE", NO HABILITA,IF(AG206&lt;=($E206*(1+$D$4)),"HABILITA","NO HABILITA")))</f>
        <v>NO OFERTADO</v>
      </c>
      <c r="AJ206" s="129">
        <f>'PRECIOS UNITARIOS'!O206</f>
        <v>0</v>
      </c>
      <c r="AK206" s="251">
        <f>'EV TECNICA'!AC206</f>
        <v>0</v>
      </c>
      <c r="AL206" s="252" t="str">
        <f>+IF(AJ206=0,"NO OFERTADO",IF(AK206="NO CUMPLE", NO HABILITA,IF(AJ206&lt;=($E206*(1+$D$4)),"HABILITA","NO HABILITA")))</f>
        <v>NO OFERTADO</v>
      </c>
      <c r="AM206" s="129">
        <f>'PRECIOS UNITARIOS'!P206</f>
        <v>0</v>
      </c>
      <c r="AN206" s="251">
        <f>'EV TECNICA'!AE206</f>
        <v>0</v>
      </c>
      <c r="AO206" s="252" t="str">
        <f>+IF(AM206=0,"NO OFERTADO",IF(AN206="NO CUMPLE", NO HABILITA,IF(AM206&lt;=($E206*(1+$D$4)),"HABILITA","NO HABILITA")))</f>
        <v>NO OFERTADO</v>
      </c>
      <c r="AP206" s="129">
        <f>'PRECIOS UNITARIOS'!Q206</f>
        <v>0</v>
      </c>
      <c r="AQ206" s="251">
        <f>'EV TECNICA'!AG206</f>
        <v>0</v>
      </c>
      <c r="AR206" s="252" t="str">
        <f>+IF(AP206=0,"NO OFERTADO",IF(AQ206="NO CUMPLE", NO HABILITA,IF(AP206&lt;=($E206*(1+$D$4)),"HABILITA","NO HABILITA")))</f>
        <v>NO OFERTADO</v>
      </c>
      <c r="AS206" s="129">
        <f>'PRECIOS UNITARIOS'!R206</f>
        <v>0</v>
      </c>
      <c r="AT206" s="251">
        <f>'EV TECNICA'!AI206</f>
        <v>0</v>
      </c>
      <c r="AU206" s="252" t="str">
        <f>+IF(AS206=0,"NO OFERTADO",IF(AT206="NO CUMPLE", NO HABILITA,IF(AS206&lt;=($E206*(1+$D$4)),"HABILITA","NO HABILITA")))</f>
        <v>NO OFERTADO</v>
      </c>
      <c r="AV206" s="129">
        <f>'PRECIOS UNITARIOS'!S206</f>
        <v>0</v>
      </c>
      <c r="AW206" s="251">
        <f>'EV TECNICA'!AK206</f>
        <v>0</v>
      </c>
      <c r="AX206" s="252" t="str">
        <f>+IF(AV206=0,"NO OFERTADO",IF(AW206="NO CUMPLE", NO HABILITA,IF(AV206&lt;=($E206*(1+$D$4)),"HABILITA","NO HABILITA")))</f>
        <v>NO OFERTADO</v>
      </c>
      <c r="AY206" s="129">
        <f>'PRECIOS UNITARIOS'!T206</f>
        <v>0</v>
      </c>
      <c r="AZ206" s="251">
        <f>'EV TECNICA'!AM206</f>
        <v>0</v>
      </c>
      <c r="BA206" s="252" t="str">
        <f>+IF(AY206=0,"NO OFERTADO",IF(AZ206="NO CUMPLE", NO HABILITA,IF(AY206&lt;=($E206*(1+$D$4)),"HABILITA","NO HABILITA")))</f>
        <v>NO OFERTADO</v>
      </c>
      <c r="BB206" s="129">
        <f>'PRECIOS UNITARIOS'!U206</f>
        <v>10586.24</v>
      </c>
      <c r="BC206" s="251" t="str">
        <f>'EV TECNICA'!AO206</f>
        <v>CUMPLE</v>
      </c>
      <c r="BD206" s="252" t="str">
        <f>+IF(BB206=0,"NO OFERTADO",IF(BC206="NO CUMPLE", NO HABILITA,IF(BB206&lt;=($E206*(1+$D$4)),"HABILITA","NO HABILITA")))</f>
        <v>HABILITA</v>
      </c>
      <c r="BE206" s="129">
        <f>'PRECIOS UNITARIOS'!V206</f>
        <v>0</v>
      </c>
      <c r="BF206" s="251">
        <f>'EV TECNICA'!AQ206</f>
        <v>0</v>
      </c>
      <c r="BG206" s="252" t="str">
        <f>+IF(BE206=0,"NO OFERTADO",IF(BF206="NO CUMPLE", NO HABILITA,IF(BE206&lt;=($E206*(1+$D$4)),"HABILITA","NO HABILITA")))</f>
        <v>NO OFERTADO</v>
      </c>
      <c r="BH206" s="129">
        <f>'PRECIOS UNITARIOS'!W206</f>
        <v>0</v>
      </c>
      <c r="BI206" s="251">
        <f>'EV TECNICA'!AS206</f>
        <v>0</v>
      </c>
      <c r="BJ206" s="252" t="str">
        <f>+IF(BH206=0,"NO OFERTADO",IF(BI206="NO CUMPLE", NO HABILITA,IF(BH206&lt;=($E206*(1+$D$4)),"HABILITA","NO HABILITA")))</f>
        <v>NO OFERTADO</v>
      </c>
      <c r="BK206" s="129">
        <f>'PRECIOS UNITARIOS'!X206</f>
        <v>0</v>
      </c>
      <c r="BL206" s="251">
        <f>'EV TECNICA'!AU206</f>
        <v>0</v>
      </c>
      <c r="BM206" s="252" t="str">
        <f>+IF(BK206=0,"NO OFERTADO",IF(BL206="NO CUMPLE", NO HABILITA,IF(BK206&lt;=($E206*(1+$D$4)),"HABILITA","NO HABILITA")))</f>
        <v>NO OFERTADO</v>
      </c>
      <c r="BN206" s="129">
        <f>'PRECIOS UNITARIOS'!Y206</f>
        <v>0</v>
      </c>
      <c r="BO206" s="251">
        <f>'EV TECNICA'!AW206</f>
        <v>0</v>
      </c>
      <c r="BP206" s="252" t="str">
        <f>+IF(BN206=0,"NO OFERTADO",IF(BO206="NO CUMPLE", NO HABILITA,IF(BN206&lt;=($E206*(1+$D$4)),"HABILITA","NO HABILITA")))</f>
        <v>NO OFERTADO</v>
      </c>
      <c r="BQ206" s="129">
        <f>'PRECIOS UNITARIOS'!Z206</f>
        <v>0</v>
      </c>
      <c r="BR206" s="251">
        <f>'EV TECNICA'!AY206</f>
        <v>0</v>
      </c>
      <c r="BS206" s="252" t="str">
        <f>+IF(BQ206=0,"NO OFERTADO",IF(BR206="NO CUMPLE", NO HABILITA,IF(BQ206&lt;=($E206*(1+$D$4)),"HABILITA","NO HABILITA")))</f>
        <v>NO OFERTADO</v>
      </c>
      <c r="BT206" s="129">
        <f>'PRECIOS UNITARIOS'!AA206</f>
        <v>0</v>
      </c>
      <c r="BU206" s="251">
        <f>'EV TECNICA'!BA206</f>
        <v>0</v>
      </c>
      <c r="BV206" s="252" t="str">
        <f>+IF(BT206=0,"NO OFERTADO",IF(BU206="NO CUMPLE", NO HABILITA,IF(BT206&lt;=($E206*(1+$D$4)),"HABILITA","NO HABILITA")))</f>
        <v>NO OFERTADO</v>
      </c>
      <c r="BW206" s="129">
        <f>'PRECIOS UNITARIOS'!AB206</f>
        <v>0</v>
      </c>
      <c r="BX206" s="251">
        <f>'EV TECNICA'!BC206</f>
        <v>0</v>
      </c>
      <c r="BY206" s="252" t="str">
        <f>+IF(BW206=0,"NO OFERTADO",IF(BX206="NO CUMPLE", NO HABILITA,IF(BW206&lt;=($E206*(1+$D$4)),"HABILITA","NO HABILITA")))</f>
        <v>NO OFERTADO</v>
      </c>
      <c r="BZ206" s="129">
        <f>'PRECIOS UNITARIOS'!AC206</f>
        <v>0</v>
      </c>
      <c r="CA206" s="251">
        <f>'EV TECNICA'!BE206</f>
        <v>0</v>
      </c>
      <c r="CB206" s="252" t="str">
        <f>+IF(BZ206=0,"NO OFERTADO",IF(CA206="NO CUMPLE", NO HABILITA,IF(BZ206&lt;=($E206*(1+$D$4)),"HABILITA","NO HABILITA")))</f>
        <v>NO OFERTADO</v>
      </c>
      <c r="CC206" s="129">
        <f>'PRECIOS UNITARIOS'!AD206</f>
        <v>0</v>
      </c>
      <c r="CD206" s="251">
        <f>'EV TECNICA'!BG206</f>
        <v>0</v>
      </c>
      <c r="CE206" s="252" t="str">
        <f>+IF(CC206=0,"NO OFERTADO",IF(CD206="NO CUMPLE", NO HABILITA,IF(CC206&lt;=($E206*(1+$D$4)),"HABILITA","NO HABILITA")))</f>
        <v>NO OFERTADO</v>
      </c>
      <c r="CF206" s="129">
        <f>'PRECIOS UNITARIOS'!AE206</f>
        <v>0</v>
      </c>
      <c r="CG206" s="251">
        <f>'EV TECNICA'!BI206</f>
        <v>0</v>
      </c>
      <c r="CH206" s="252" t="str">
        <f>+IF(CF206=0,"NO OFERTADO",IF(CG206="NO CUMPLE", NO HABILITA,IF(CF206&lt;=($E206*(1+$D$4)),"HABILITA","NO HABILITA")))</f>
        <v>NO OFERTADO</v>
      </c>
    </row>
    <row r="207" spans="1:86" s="40" customFormat="1" ht="51" x14ac:dyDescent="0.2">
      <c r="A207" s="103">
        <v>198</v>
      </c>
      <c r="B207" s="202" t="s">
        <v>327</v>
      </c>
      <c r="C207" s="121" t="s">
        <v>328</v>
      </c>
      <c r="D207" s="146">
        <v>1</v>
      </c>
      <c r="E207" s="25">
        <v>367008.37600000005</v>
      </c>
      <c r="F207" s="129">
        <f>'PRECIOS UNITARIOS'!E207</f>
        <v>0</v>
      </c>
      <c r="G207" s="251">
        <f>'EV TECNICA'!I207</f>
        <v>0</v>
      </c>
      <c r="H207" s="252" t="str">
        <f>+IF(F207=0,"NO OFERTADO",IF(G207="NO CUMPLE", NO HABILITA,IF(F207&lt;=($E207*(1+$D$4)),"HABILITA","NO HABILITA")))</f>
        <v>NO OFERTADO</v>
      </c>
      <c r="I207" s="129">
        <f>'PRECIOS UNITARIOS'!F207</f>
        <v>0</v>
      </c>
      <c r="J207" s="251">
        <f>'EV TECNICA'!K207</f>
        <v>0</v>
      </c>
      <c r="K207" s="252" t="str">
        <f>+IF(I207=0,"NO OFERTADO",IF(J207="NO CUMPLE", NO HABILITA,IF(I207&lt;=($E207*(1+$D$4)),"HABILITA","NO HABILITA")))</f>
        <v>NO OFERTADO</v>
      </c>
      <c r="L207" s="129">
        <f>'PRECIOS UNITARIOS'!G207</f>
        <v>0</v>
      </c>
      <c r="M207" s="251">
        <f>'EV TECNICA'!M207</f>
        <v>0</v>
      </c>
      <c r="N207" s="252" t="str">
        <f>+IF(L207=0,"NO OFERTADO",IF(M207="NO CUMPLE", NO HABILITA,IF(L207&lt;=($E207*(1+$D$4)),"HABILITA","NO HABILITA")))</f>
        <v>NO OFERTADO</v>
      </c>
      <c r="O207" s="129">
        <f>'PRECIOS UNITARIOS'!H207</f>
        <v>0</v>
      </c>
      <c r="P207" s="251">
        <f>'EV TECNICA'!O207</f>
        <v>0</v>
      </c>
      <c r="Q207" s="252" t="str">
        <f>+IF(O207=0,"NO OFERTADO",IF(P207="NO CUMPLE", NO HABILITA,IF(O207&lt;=($E207*(1+$D$4)),"HABILITA","NO HABILITA")))</f>
        <v>NO OFERTADO</v>
      </c>
      <c r="R207" s="129">
        <f>'PRECIOS UNITARIOS'!I207</f>
        <v>0</v>
      </c>
      <c r="S207" s="251">
        <f>'EV TECNICA'!Q207</f>
        <v>0</v>
      </c>
      <c r="T207" s="252" t="str">
        <f>+IF(R207=0,"NO OFERTADO",IF(S207="NO CUMPLE", NO HABILITA,IF(R207&lt;=($E207*(1+$D$4)),"HABILITA","NO HABILITA")))</f>
        <v>NO OFERTADO</v>
      </c>
      <c r="U207" s="129">
        <f>'PRECIOS UNITARIOS'!J207</f>
        <v>0</v>
      </c>
      <c r="V207" s="251">
        <f>'EV TECNICA'!S207</f>
        <v>0</v>
      </c>
      <c r="W207" s="252" t="str">
        <f>+IF(U207=0,"NO OFERTADO",IF(V207="NO CUMPLE", NO HABILITA,IF(U207&lt;=($E207*(1+$D$4)),"HABILITA","NO HABILITA")))</f>
        <v>NO OFERTADO</v>
      </c>
      <c r="X207" s="129">
        <f>'PRECIOS UNITARIOS'!K207</f>
        <v>0</v>
      </c>
      <c r="Y207" s="251" t="str">
        <f>'EV TECNICA'!U207</f>
        <v>NO CUMPLE</v>
      </c>
      <c r="Z207" s="252" t="s">
        <v>606</v>
      </c>
      <c r="AA207" s="129">
        <f>'PRECIOS UNITARIOS'!L207</f>
        <v>0</v>
      </c>
      <c r="AB207" s="251">
        <f>'EV TECNICA'!W207</f>
        <v>0</v>
      </c>
      <c r="AC207" s="252" t="str">
        <f>+IF(AA207=0,"NO OFERTADO",IF(AB207="NO CUMPLE", NO HABILITA,IF(AA207&lt;=($E207*(1+$D$4)),"HABILITA","NO HABILITA")))</f>
        <v>NO OFERTADO</v>
      </c>
      <c r="AD207" s="129">
        <f>'PRECIOS UNITARIOS'!M207</f>
        <v>0</v>
      </c>
      <c r="AE207" s="251">
        <f>'EV TECNICA'!Y207</f>
        <v>0</v>
      </c>
      <c r="AF207" s="252" t="str">
        <f>+IF(AD207=0,"NO OFERTADO",IF(AE207="NO CUMPLE", NO HABILITA,IF(AD207&lt;=($E207*(1+$D$4)),"HABILITA","NO HABILITA")))</f>
        <v>NO OFERTADO</v>
      </c>
      <c r="AG207" s="129">
        <f>'PRECIOS UNITARIOS'!N207</f>
        <v>0</v>
      </c>
      <c r="AH207" s="251">
        <f>'EV TECNICA'!AA207</f>
        <v>0</v>
      </c>
      <c r="AI207" s="252" t="str">
        <f>+IF(AG207=0,"NO OFERTADO",IF(AH207="NO CUMPLE", NO HABILITA,IF(AG207&lt;=($E207*(1+$D$4)),"HABILITA","NO HABILITA")))</f>
        <v>NO OFERTADO</v>
      </c>
      <c r="AJ207" s="129">
        <f>'PRECIOS UNITARIOS'!O207</f>
        <v>0</v>
      </c>
      <c r="AK207" s="251">
        <f>'EV TECNICA'!AC207</f>
        <v>0</v>
      </c>
      <c r="AL207" s="252" t="str">
        <f>+IF(AJ207=0,"NO OFERTADO",IF(AK207="NO CUMPLE", NO HABILITA,IF(AJ207&lt;=($E207*(1+$D$4)),"HABILITA","NO HABILITA")))</f>
        <v>NO OFERTADO</v>
      </c>
      <c r="AM207" s="129">
        <f>'PRECIOS UNITARIOS'!P207</f>
        <v>0</v>
      </c>
      <c r="AN207" s="251">
        <f>'EV TECNICA'!AE207</f>
        <v>0</v>
      </c>
      <c r="AO207" s="252" t="str">
        <f>+IF(AM207=0,"NO OFERTADO",IF(AN207="NO CUMPLE", NO HABILITA,IF(AM207&lt;=($E207*(1+$D$4)),"HABILITA","NO HABILITA")))</f>
        <v>NO OFERTADO</v>
      </c>
      <c r="AP207" s="129">
        <f>'PRECIOS UNITARIOS'!Q207</f>
        <v>411521.04</v>
      </c>
      <c r="AQ207" s="251" t="str">
        <f>'EV TECNICA'!AG207</f>
        <v>CUMPLE</v>
      </c>
      <c r="AR207" s="252" t="str">
        <f>+IF(AP207=0,"NO OFERTADO",IF(AQ207="NO CUMPLE", NO HABILITA,IF(AP207&lt;=($E207*(1+$D$4)),"HABILITA","NO HABILITA")))</f>
        <v>HABILITA</v>
      </c>
      <c r="AS207" s="129">
        <f>'PRECIOS UNITARIOS'!R207</f>
        <v>0</v>
      </c>
      <c r="AT207" s="251">
        <f>'EV TECNICA'!AI207</f>
        <v>0</v>
      </c>
      <c r="AU207" s="252" t="str">
        <f>+IF(AS207=0,"NO OFERTADO",IF(AT207="NO CUMPLE", NO HABILITA,IF(AS207&lt;=($E207*(1+$D$4)),"HABILITA","NO HABILITA")))</f>
        <v>NO OFERTADO</v>
      </c>
      <c r="AV207" s="129">
        <f>'PRECIOS UNITARIOS'!S207</f>
        <v>0</v>
      </c>
      <c r="AW207" s="251">
        <f>'EV TECNICA'!AK207</f>
        <v>0</v>
      </c>
      <c r="AX207" s="252" t="str">
        <f>+IF(AV207=0,"NO OFERTADO",IF(AW207="NO CUMPLE", NO HABILITA,IF(AV207&lt;=($E207*(1+$D$4)),"HABILITA","NO HABILITA")))</f>
        <v>NO OFERTADO</v>
      </c>
      <c r="AY207" s="129">
        <f>'PRECIOS UNITARIOS'!T207</f>
        <v>0</v>
      </c>
      <c r="AZ207" s="251">
        <f>'EV TECNICA'!AM207</f>
        <v>0</v>
      </c>
      <c r="BA207" s="252" t="str">
        <f>+IF(AY207=0,"NO OFERTADO",IF(AZ207="NO CUMPLE", NO HABILITA,IF(AY207&lt;=($E207*(1+$D$4)),"HABILITA","NO HABILITA")))</f>
        <v>NO OFERTADO</v>
      </c>
      <c r="BB207" s="129">
        <f>'PRECIOS UNITARIOS'!U207</f>
        <v>0</v>
      </c>
      <c r="BC207" s="251">
        <f>'EV TECNICA'!AO207</f>
        <v>0</v>
      </c>
      <c r="BD207" s="252" t="str">
        <f>+IF(BB207=0,"NO OFERTADO",IF(BC207="NO CUMPLE", NO HABILITA,IF(BB207&lt;=($E207*(1+$D$4)),"HABILITA","NO HABILITA")))</f>
        <v>NO OFERTADO</v>
      </c>
      <c r="BE207" s="129">
        <f>'PRECIOS UNITARIOS'!V207</f>
        <v>0</v>
      </c>
      <c r="BF207" s="251">
        <f>'EV TECNICA'!AQ207</f>
        <v>0</v>
      </c>
      <c r="BG207" s="252" t="str">
        <f>+IF(BE207=0,"NO OFERTADO",IF(BF207="NO CUMPLE", NO HABILITA,IF(BE207&lt;=($E207*(1+$D$4)),"HABILITA","NO HABILITA")))</f>
        <v>NO OFERTADO</v>
      </c>
      <c r="BH207" s="129">
        <f>'PRECIOS UNITARIOS'!W207</f>
        <v>0</v>
      </c>
      <c r="BI207" s="251">
        <f>'EV TECNICA'!AS207</f>
        <v>0</v>
      </c>
      <c r="BJ207" s="252" t="str">
        <f>+IF(BH207=0,"NO OFERTADO",IF(BI207="NO CUMPLE", NO HABILITA,IF(BH207&lt;=($E207*(1+$D$4)),"HABILITA","NO HABILITA")))</f>
        <v>NO OFERTADO</v>
      </c>
      <c r="BK207" s="129">
        <f>'PRECIOS UNITARIOS'!X207</f>
        <v>0</v>
      </c>
      <c r="BL207" s="251">
        <f>'EV TECNICA'!AU207</f>
        <v>0</v>
      </c>
      <c r="BM207" s="252" t="str">
        <f>+IF(BK207=0,"NO OFERTADO",IF(BL207="NO CUMPLE", NO HABILITA,IF(BK207&lt;=($E207*(1+$D$4)),"HABILITA","NO HABILITA")))</f>
        <v>NO OFERTADO</v>
      </c>
      <c r="BN207" s="129">
        <f>'PRECIOS UNITARIOS'!Y207</f>
        <v>0</v>
      </c>
      <c r="BO207" s="251">
        <f>'EV TECNICA'!AW207</f>
        <v>0</v>
      </c>
      <c r="BP207" s="252" t="str">
        <f>+IF(BN207=0,"NO OFERTADO",IF(BO207="NO CUMPLE", NO HABILITA,IF(BN207&lt;=($E207*(1+$D$4)),"HABILITA","NO HABILITA")))</f>
        <v>NO OFERTADO</v>
      </c>
      <c r="BQ207" s="129">
        <f>'PRECIOS UNITARIOS'!Z207</f>
        <v>0</v>
      </c>
      <c r="BR207" s="251">
        <f>'EV TECNICA'!AY207</f>
        <v>0</v>
      </c>
      <c r="BS207" s="252" t="str">
        <f>+IF(BQ207=0,"NO OFERTADO",IF(BR207="NO CUMPLE", NO HABILITA,IF(BQ207&lt;=($E207*(1+$D$4)),"HABILITA","NO HABILITA")))</f>
        <v>NO OFERTADO</v>
      </c>
      <c r="BT207" s="129">
        <f>'PRECIOS UNITARIOS'!AA207</f>
        <v>0</v>
      </c>
      <c r="BU207" s="251">
        <f>'EV TECNICA'!BA207</f>
        <v>0</v>
      </c>
      <c r="BV207" s="252" t="str">
        <f>+IF(BT207=0,"NO OFERTADO",IF(BU207="NO CUMPLE", NO HABILITA,IF(BT207&lt;=($E207*(1+$D$4)),"HABILITA","NO HABILITA")))</f>
        <v>NO OFERTADO</v>
      </c>
      <c r="BW207" s="129">
        <f>'PRECIOS UNITARIOS'!AB207</f>
        <v>0</v>
      </c>
      <c r="BX207" s="251">
        <f>'EV TECNICA'!BC207</f>
        <v>0</v>
      </c>
      <c r="BY207" s="252" t="str">
        <f>+IF(BW207=0,"NO OFERTADO",IF(BX207="NO CUMPLE", NO HABILITA,IF(BW207&lt;=($E207*(1+$D$4)),"HABILITA","NO HABILITA")))</f>
        <v>NO OFERTADO</v>
      </c>
      <c r="BZ207" s="129">
        <f>'PRECIOS UNITARIOS'!AC207</f>
        <v>0</v>
      </c>
      <c r="CA207" s="251">
        <f>'EV TECNICA'!BE207</f>
        <v>0</v>
      </c>
      <c r="CB207" s="252" t="str">
        <f>+IF(BZ207=0,"NO OFERTADO",IF(CA207="NO CUMPLE", NO HABILITA,IF(BZ207&lt;=($E207*(1+$D$4)),"HABILITA","NO HABILITA")))</f>
        <v>NO OFERTADO</v>
      </c>
      <c r="CC207" s="129">
        <f>'PRECIOS UNITARIOS'!AD207</f>
        <v>0</v>
      </c>
      <c r="CD207" s="251">
        <f>'EV TECNICA'!BG207</f>
        <v>0</v>
      </c>
      <c r="CE207" s="252" t="str">
        <f>+IF(CC207=0,"NO OFERTADO",IF(CD207="NO CUMPLE", NO HABILITA,IF(CC207&lt;=($E207*(1+$D$4)),"HABILITA","NO HABILITA")))</f>
        <v>NO OFERTADO</v>
      </c>
      <c r="CF207" s="129">
        <f>'PRECIOS UNITARIOS'!AE207</f>
        <v>0</v>
      </c>
      <c r="CG207" s="251">
        <f>'EV TECNICA'!BI207</f>
        <v>0</v>
      </c>
      <c r="CH207" s="252" t="str">
        <f>+IF(CF207=0,"NO OFERTADO",IF(CG207="NO CUMPLE", NO HABILITA,IF(CF207&lt;=($E207*(1+$D$4)),"HABILITA","NO HABILITA")))</f>
        <v>NO OFERTADO</v>
      </c>
    </row>
    <row r="208" spans="1:86" s="40" customFormat="1" ht="38.25" x14ac:dyDescent="0.2">
      <c r="A208" s="103">
        <v>199</v>
      </c>
      <c r="B208" s="202" t="s">
        <v>329</v>
      </c>
      <c r="C208" s="121" t="s">
        <v>330</v>
      </c>
      <c r="D208" s="146">
        <v>1</v>
      </c>
      <c r="E208" s="25">
        <v>3041.64</v>
      </c>
      <c r="F208" s="129">
        <f>'PRECIOS UNITARIOS'!E208</f>
        <v>0</v>
      </c>
      <c r="G208" s="251">
        <f>'EV TECNICA'!I208</f>
        <v>0</v>
      </c>
      <c r="H208" s="252" t="str">
        <f>+IF(F208=0,"NO OFERTADO",IF(G208="NO CUMPLE", NO HABILITA,IF(F208&lt;=($E208*(1+$D$4)),"HABILITA","NO HABILITA")))</f>
        <v>NO OFERTADO</v>
      </c>
      <c r="I208" s="129">
        <f>'PRECIOS UNITARIOS'!F208</f>
        <v>0</v>
      </c>
      <c r="J208" s="251">
        <f>'EV TECNICA'!K208</f>
        <v>0</v>
      </c>
      <c r="K208" s="252" t="str">
        <f>+IF(I208=0,"NO OFERTADO",IF(J208="NO CUMPLE", NO HABILITA,IF(I208&lt;=($E208*(1+$D$4)),"HABILITA","NO HABILITA")))</f>
        <v>NO OFERTADO</v>
      </c>
      <c r="L208" s="129">
        <f>'PRECIOS UNITARIOS'!G208</f>
        <v>0</v>
      </c>
      <c r="M208" s="251">
        <f>'EV TECNICA'!M208</f>
        <v>0</v>
      </c>
      <c r="N208" s="252" t="str">
        <f>+IF(L208=0,"NO OFERTADO",IF(M208="NO CUMPLE", NO HABILITA,IF(L208&lt;=($E208*(1+$D$4)),"HABILITA","NO HABILITA")))</f>
        <v>NO OFERTADO</v>
      </c>
      <c r="O208" s="129">
        <f>'PRECIOS UNITARIOS'!H208</f>
        <v>0</v>
      </c>
      <c r="P208" s="251">
        <f>'EV TECNICA'!O208</f>
        <v>0</v>
      </c>
      <c r="Q208" s="252" t="str">
        <f>+IF(O208=0,"NO OFERTADO",IF(P208="NO CUMPLE", NO HABILITA,IF(O208&lt;=($E208*(1+$D$4)),"HABILITA","NO HABILITA")))</f>
        <v>NO OFERTADO</v>
      </c>
      <c r="R208" s="129">
        <f>'PRECIOS UNITARIOS'!I208</f>
        <v>0</v>
      </c>
      <c r="S208" s="251">
        <f>'EV TECNICA'!Q208</f>
        <v>0</v>
      </c>
      <c r="T208" s="252" t="str">
        <f>+IF(R208=0,"NO OFERTADO",IF(S208="NO CUMPLE", NO HABILITA,IF(R208&lt;=($E208*(1+$D$4)),"HABILITA","NO HABILITA")))</f>
        <v>NO OFERTADO</v>
      </c>
      <c r="U208" s="129">
        <f>'PRECIOS UNITARIOS'!J208</f>
        <v>0</v>
      </c>
      <c r="V208" s="251">
        <f>'EV TECNICA'!S208</f>
        <v>0</v>
      </c>
      <c r="W208" s="252" t="str">
        <f>+IF(U208=0,"NO OFERTADO",IF(V208="NO CUMPLE", NO HABILITA,IF(U208&lt;=($E208*(1+$D$4)),"HABILITA","NO HABILITA")))</f>
        <v>NO OFERTADO</v>
      </c>
      <c r="X208" s="129">
        <f>'PRECIOS UNITARIOS'!K208</f>
        <v>2963.1</v>
      </c>
      <c r="Y208" s="251" t="str">
        <f>'EV TECNICA'!U208</f>
        <v>CUMPLE</v>
      </c>
      <c r="Z208" s="252" t="str">
        <f>+IF(X208=0,"NO OFERTADO",IF(Y208="NO CUMPLE", NO HABILITA,IF(X208&lt;=($E208*(1+$D$4)),"HABILITA","NO HABILITA")))</f>
        <v>HABILITA</v>
      </c>
      <c r="AA208" s="129">
        <f>'PRECIOS UNITARIOS'!L208</f>
        <v>0</v>
      </c>
      <c r="AB208" s="251">
        <f>'EV TECNICA'!W208</f>
        <v>0</v>
      </c>
      <c r="AC208" s="252" t="str">
        <f>+IF(AA208=0,"NO OFERTADO",IF(AB208="NO CUMPLE", NO HABILITA,IF(AA208&lt;=($E208*(1+$D$4)),"HABILITA","NO HABILITA")))</f>
        <v>NO OFERTADO</v>
      </c>
      <c r="AD208" s="129">
        <f>'PRECIOS UNITARIOS'!M208</f>
        <v>2972.62</v>
      </c>
      <c r="AE208" s="251" t="str">
        <f>'EV TECNICA'!Y208</f>
        <v>CUMPLE</v>
      </c>
      <c r="AF208" s="252" t="str">
        <f>+IF(AD208=0,"NO OFERTADO",IF(AE208="NO CUMPLE", NO HABILITA,IF(AD208&lt;=($E208*(1+$D$4)),"HABILITA","NO HABILITA")))</f>
        <v>HABILITA</v>
      </c>
      <c r="AG208" s="129">
        <f>'PRECIOS UNITARIOS'!N208</f>
        <v>0</v>
      </c>
      <c r="AH208" s="251">
        <f>'EV TECNICA'!AA208</f>
        <v>0</v>
      </c>
      <c r="AI208" s="252" t="str">
        <f>+IF(AG208=0,"NO OFERTADO",IF(AH208="NO CUMPLE", NO HABILITA,IF(AG208&lt;=($E208*(1+$D$4)),"HABILITA","NO HABILITA")))</f>
        <v>NO OFERTADO</v>
      </c>
      <c r="AJ208" s="129">
        <f>'PRECIOS UNITARIOS'!O208</f>
        <v>3808</v>
      </c>
      <c r="AK208" s="251" t="str">
        <f>'EV TECNICA'!AC208</f>
        <v>CUMPLE</v>
      </c>
      <c r="AL208" s="252" t="str">
        <f>+IF(AJ208=0,"NO OFERTADO",IF(AK208="NO CUMPLE", NO HABILITA,IF(AJ208&lt;=($E208*(1+$D$4)),"HABILITA","NO HABILITA")))</f>
        <v>HABILITA</v>
      </c>
      <c r="AM208" s="129">
        <f>'PRECIOS UNITARIOS'!P208</f>
        <v>0</v>
      </c>
      <c r="AN208" s="251">
        <f>'EV TECNICA'!AE208</f>
        <v>0</v>
      </c>
      <c r="AO208" s="252" t="str">
        <f>+IF(AM208=0,"NO OFERTADO",IF(AN208="NO CUMPLE", NO HABILITA,IF(AM208&lt;=($E208*(1+$D$4)),"HABILITA","NO HABILITA")))</f>
        <v>NO OFERTADO</v>
      </c>
      <c r="AP208" s="129">
        <f>'PRECIOS UNITARIOS'!Q208</f>
        <v>0</v>
      </c>
      <c r="AQ208" s="251">
        <f>'EV TECNICA'!AG208</f>
        <v>0</v>
      </c>
      <c r="AR208" s="252" t="str">
        <f>+IF(AP208=0,"NO OFERTADO",IF(AQ208="NO CUMPLE", NO HABILITA,IF(AP208&lt;=($E208*(1+$D$4)),"HABILITA","NO HABILITA")))</f>
        <v>NO OFERTADO</v>
      </c>
      <c r="AS208" s="129">
        <f>'PRECIOS UNITARIOS'!R208</f>
        <v>0</v>
      </c>
      <c r="AT208" s="251">
        <f>'EV TECNICA'!AI208</f>
        <v>0</v>
      </c>
      <c r="AU208" s="252" t="str">
        <f>+IF(AS208=0,"NO OFERTADO",IF(AT208="NO CUMPLE", NO HABILITA,IF(AS208&lt;=($E208*(1+$D$4)),"HABILITA","NO HABILITA")))</f>
        <v>NO OFERTADO</v>
      </c>
      <c r="AV208" s="129">
        <f>'PRECIOS UNITARIOS'!S208</f>
        <v>0</v>
      </c>
      <c r="AW208" s="251">
        <f>'EV TECNICA'!AK208</f>
        <v>0</v>
      </c>
      <c r="AX208" s="252" t="str">
        <f>+IF(AV208=0,"NO OFERTADO",IF(AW208="NO CUMPLE", NO HABILITA,IF(AV208&lt;=($E208*(1+$D$4)),"HABILITA","NO HABILITA")))</f>
        <v>NO OFERTADO</v>
      </c>
      <c r="AY208" s="129">
        <f>'PRECIOS UNITARIOS'!T208</f>
        <v>0</v>
      </c>
      <c r="AZ208" s="251">
        <f>'EV TECNICA'!AM208</f>
        <v>0</v>
      </c>
      <c r="BA208" s="252" t="str">
        <f>+IF(AY208=0,"NO OFERTADO",IF(AZ208="NO CUMPLE", NO HABILITA,IF(AY208&lt;=($E208*(1+$D$4)),"HABILITA","NO HABILITA")))</f>
        <v>NO OFERTADO</v>
      </c>
      <c r="BB208" s="129">
        <f>'PRECIOS UNITARIOS'!U208</f>
        <v>0</v>
      </c>
      <c r="BC208" s="251" t="str">
        <f>'EV TECNICA'!AO208</f>
        <v>NO CUMPLE</v>
      </c>
      <c r="BD208" s="252" t="s">
        <v>606</v>
      </c>
      <c r="BE208" s="129">
        <f>'PRECIOS UNITARIOS'!V208</f>
        <v>0</v>
      </c>
      <c r="BF208" s="251">
        <f>'EV TECNICA'!AQ208</f>
        <v>0</v>
      </c>
      <c r="BG208" s="252" t="str">
        <f>+IF(BE208=0,"NO OFERTADO",IF(BF208="NO CUMPLE", NO HABILITA,IF(BE208&lt;=($E208*(1+$D$4)),"HABILITA","NO HABILITA")))</f>
        <v>NO OFERTADO</v>
      </c>
      <c r="BH208" s="129">
        <f>'PRECIOS UNITARIOS'!W208</f>
        <v>0</v>
      </c>
      <c r="BI208" s="251">
        <f>'EV TECNICA'!AS208</f>
        <v>0</v>
      </c>
      <c r="BJ208" s="252" t="str">
        <f>+IF(BH208=0,"NO OFERTADO",IF(BI208="NO CUMPLE", NO HABILITA,IF(BH208&lt;=($E208*(1+$D$4)),"HABILITA","NO HABILITA")))</f>
        <v>NO OFERTADO</v>
      </c>
      <c r="BK208" s="129">
        <f>'PRECIOS UNITARIOS'!X208</f>
        <v>0</v>
      </c>
      <c r="BL208" s="251">
        <f>'EV TECNICA'!AU208</f>
        <v>0</v>
      </c>
      <c r="BM208" s="252" t="str">
        <f>+IF(BK208=0,"NO OFERTADO",IF(BL208="NO CUMPLE", NO HABILITA,IF(BK208&lt;=($E208*(1+$D$4)),"HABILITA","NO HABILITA")))</f>
        <v>NO OFERTADO</v>
      </c>
      <c r="BN208" s="129">
        <f>'PRECIOS UNITARIOS'!Y208</f>
        <v>0</v>
      </c>
      <c r="BO208" s="251">
        <f>'EV TECNICA'!AW208</f>
        <v>0</v>
      </c>
      <c r="BP208" s="252" t="str">
        <f>+IF(BN208=0,"NO OFERTADO",IF(BO208="NO CUMPLE", NO HABILITA,IF(BN208&lt;=($E208*(1+$D$4)),"HABILITA","NO HABILITA")))</f>
        <v>NO OFERTADO</v>
      </c>
      <c r="BQ208" s="129">
        <f>'PRECIOS UNITARIOS'!Z208</f>
        <v>0</v>
      </c>
      <c r="BR208" s="251">
        <f>'EV TECNICA'!AY208</f>
        <v>0</v>
      </c>
      <c r="BS208" s="252" t="str">
        <f>+IF(BQ208=0,"NO OFERTADO",IF(BR208="NO CUMPLE", NO HABILITA,IF(BQ208&lt;=($E208*(1+$D$4)),"HABILITA","NO HABILITA")))</f>
        <v>NO OFERTADO</v>
      </c>
      <c r="BT208" s="129">
        <f>'PRECIOS UNITARIOS'!AA208</f>
        <v>0</v>
      </c>
      <c r="BU208" s="251">
        <f>'EV TECNICA'!BA208</f>
        <v>0</v>
      </c>
      <c r="BV208" s="252" t="str">
        <f>+IF(BT208=0,"NO OFERTADO",IF(BU208="NO CUMPLE", NO HABILITA,IF(BT208&lt;=($E208*(1+$D$4)),"HABILITA","NO HABILITA")))</f>
        <v>NO OFERTADO</v>
      </c>
      <c r="BW208" s="129">
        <f>'PRECIOS UNITARIOS'!AB208</f>
        <v>0</v>
      </c>
      <c r="BX208" s="251">
        <f>'EV TECNICA'!BC208</f>
        <v>0</v>
      </c>
      <c r="BY208" s="252" t="str">
        <f>+IF(BW208=0,"NO OFERTADO",IF(BX208="NO CUMPLE", NO HABILITA,IF(BW208&lt;=($E208*(1+$D$4)),"HABILITA","NO HABILITA")))</f>
        <v>NO OFERTADO</v>
      </c>
      <c r="BZ208" s="129">
        <f>'PRECIOS UNITARIOS'!AC208</f>
        <v>0</v>
      </c>
      <c r="CA208" s="251">
        <f>'EV TECNICA'!BE208</f>
        <v>0</v>
      </c>
      <c r="CB208" s="252" t="str">
        <f>+IF(BZ208=0,"NO OFERTADO",IF(CA208="NO CUMPLE", NO HABILITA,IF(BZ208&lt;=($E208*(1+$D$4)),"HABILITA","NO HABILITA")))</f>
        <v>NO OFERTADO</v>
      </c>
      <c r="CC208" s="129">
        <f>'PRECIOS UNITARIOS'!AD208</f>
        <v>0</v>
      </c>
      <c r="CD208" s="251">
        <f>'EV TECNICA'!BG208</f>
        <v>0</v>
      </c>
      <c r="CE208" s="252" t="str">
        <f>+IF(CC208=0,"NO OFERTADO",IF(CD208="NO CUMPLE", NO HABILITA,IF(CC208&lt;=($E208*(1+$D$4)),"HABILITA","NO HABILITA")))</f>
        <v>NO OFERTADO</v>
      </c>
      <c r="CF208" s="129">
        <f>'PRECIOS UNITARIOS'!AE208</f>
        <v>0</v>
      </c>
      <c r="CG208" s="251">
        <f>'EV TECNICA'!BI208</f>
        <v>0</v>
      </c>
      <c r="CH208" s="252" t="str">
        <f>+IF(CF208=0,"NO OFERTADO",IF(CG208="NO CUMPLE", NO HABILITA,IF(CF208&lt;=($E208*(1+$D$4)),"HABILITA","NO HABILITA")))</f>
        <v>NO OFERTADO</v>
      </c>
    </row>
    <row r="209" spans="1:86" s="40" customFormat="1" ht="25.5" x14ac:dyDescent="0.2">
      <c r="A209" s="103">
        <v>200</v>
      </c>
      <c r="B209" s="202" t="s">
        <v>331</v>
      </c>
      <c r="C209" s="121" t="s">
        <v>326</v>
      </c>
      <c r="D209" s="146">
        <v>1</v>
      </c>
      <c r="E209" s="25">
        <v>11439.47</v>
      </c>
      <c r="F209" s="129">
        <f>'PRECIOS UNITARIOS'!E209</f>
        <v>0</v>
      </c>
      <c r="G209" s="251">
        <f>'EV TECNICA'!I209</f>
        <v>0</v>
      </c>
      <c r="H209" s="252" t="str">
        <f>+IF(F209=0,"NO OFERTADO",IF(G209="NO CUMPLE", NO HABILITA,IF(F209&lt;=($E209*(1+$D$4)),"HABILITA","NO HABILITA")))</f>
        <v>NO OFERTADO</v>
      </c>
      <c r="I209" s="129">
        <f>'PRECIOS UNITARIOS'!F209</f>
        <v>0</v>
      </c>
      <c r="J209" s="251">
        <f>'EV TECNICA'!K209</f>
        <v>0</v>
      </c>
      <c r="K209" s="252" t="str">
        <f>+IF(I209=0,"NO OFERTADO",IF(J209="NO CUMPLE", NO HABILITA,IF(I209&lt;=($E209*(1+$D$4)),"HABILITA","NO HABILITA")))</f>
        <v>NO OFERTADO</v>
      </c>
      <c r="L209" s="129">
        <f>'PRECIOS UNITARIOS'!G209</f>
        <v>0</v>
      </c>
      <c r="M209" s="251">
        <f>'EV TECNICA'!M209</f>
        <v>0</v>
      </c>
      <c r="N209" s="252" t="str">
        <f>+IF(L209=0,"NO OFERTADO",IF(M209="NO CUMPLE", NO HABILITA,IF(L209&lt;=($E209*(1+$D$4)),"HABILITA","NO HABILITA")))</f>
        <v>NO OFERTADO</v>
      </c>
      <c r="O209" s="129">
        <f>'PRECIOS UNITARIOS'!H209</f>
        <v>0</v>
      </c>
      <c r="P209" s="251">
        <f>'EV TECNICA'!O209</f>
        <v>0</v>
      </c>
      <c r="Q209" s="252" t="str">
        <f>+IF(O209=0,"NO OFERTADO",IF(P209="NO CUMPLE", NO HABILITA,IF(O209&lt;=($E209*(1+$D$4)),"HABILITA","NO HABILITA")))</f>
        <v>NO OFERTADO</v>
      </c>
      <c r="R209" s="129">
        <f>'PRECIOS UNITARIOS'!I209</f>
        <v>0</v>
      </c>
      <c r="S209" s="251">
        <f>'EV TECNICA'!Q209</f>
        <v>0</v>
      </c>
      <c r="T209" s="252" t="str">
        <f>+IF(R209=0,"NO OFERTADO",IF(S209="NO CUMPLE", NO HABILITA,IF(R209&lt;=($E209*(1+$D$4)),"HABILITA","NO HABILITA")))</f>
        <v>NO OFERTADO</v>
      </c>
      <c r="U209" s="129">
        <f>'PRECIOS UNITARIOS'!J209</f>
        <v>0</v>
      </c>
      <c r="V209" s="251">
        <f>'EV TECNICA'!S209</f>
        <v>0</v>
      </c>
      <c r="W209" s="252" t="str">
        <f>+IF(U209=0,"NO OFERTADO",IF(V209="NO CUMPLE", NO HABILITA,IF(U209&lt;=($E209*(1+$D$4)),"HABILITA","NO HABILITA")))</f>
        <v>NO OFERTADO</v>
      </c>
      <c r="X209" s="129">
        <f>'PRECIOS UNITARIOS'!K209</f>
        <v>11792.9</v>
      </c>
      <c r="Y209" s="251" t="str">
        <f>'EV TECNICA'!U209</f>
        <v>CUMPLE</v>
      </c>
      <c r="Z209" s="252" t="str">
        <f>+IF(X209=0,"NO OFERTADO",IF(Y209="NO CUMPLE", NO HABILITA,IF(X209&lt;=($E209*(1+$D$4)),"HABILITA","NO HABILITA")))</f>
        <v>HABILITA</v>
      </c>
      <c r="AA209" s="129">
        <f>'PRECIOS UNITARIOS'!L209</f>
        <v>0</v>
      </c>
      <c r="AB209" s="251">
        <f>'EV TECNICA'!W209</f>
        <v>0</v>
      </c>
      <c r="AC209" s="252" t="str">
        <f>+IF(AA209=0,"NO OFERTADO",IF(AB209="NO CUMPLE", NO HABILITA,IF(AA209&lt;=($E209*(1+$D$4)),"HABILITA","NO HABILITA")))</f>
        <v>NO OFERTADO</v>
      </c>
      <c r="AD209" s="129">
        <f>'PRECIOS UNITARIOS'!M209</f>
        <v>11178.86</v>
      </c>
      <c r="AE209" s="251" t="str">
        <f>'EV TECNICA'!Y209</f>
        <v>CUMPLE</v>
      </c>
      <c r="AF209" s="252" t="str">
        <f>+IF(AD209=0,"NO OFERTADO",IF(AE209="NO CUMPLE", NO HABILITA,IF(AD209&lt;=($E209*(1+$D$4)),"HABILITA","NO HABILITA")))</f>
        <v>HABILITA</v>
      </c>
      <c r="AG209" s="129">
        <f>'PRECIOS UNITARIOS'!N209</f>
        <v>0</v>
      </c>
      <c r="AH209" s="251">
        <f>'EV TECNICA'!AA209</f>
        <v>0</v>
      </c>
      <c r="AI209" s="252" t="str">
        <f>+IF(AG209=0,"NO OFERTADO",IF(AH209="NO CUMPLE", NO HABILITA,IF(AG209&lt;=($E209*(1+$D$4)),"HABILITA","NO HABILITA")))</f>
        <v>NO OFERTADO</v>
      </c>
      <c r="AJ209" s="129">
        <f>'PRECIOS UNITARIOS'!O209</f>
        <v>14529.9</v>
      </c>
      <c r="AK209" s="251" t="str">
        <f>'EV TECNICA'!AC209</f>
        <v>CUMPLE</v>
      </c>
      <c r="AL209" s="252" t="str">
        <f>+IF(AJ209=0,"NO OFERTADO",IF(AK209="NO CUMPLE", NO HABILITA,IF(AJ209&lt;=($E209*(1+$D$4)),"HABILITA","NO HABILITA")))</f>
        <v>HABILITA</v>
      </c>
      <c r="AM209" s="129">
        <f>'PRECIOS UNITARIOS'!P209</f>
        <v>0</v>
      </c>
      <c r="AN209" s="251">
        <f>'EV TECNICA'!AE209</f>
        <v>0</v>
      </c>
      <c r="AO209" s="252" t="str">
        <f>+IF(AM209=0,"NO OFERTADO",IF(AN209="NO CUMPLE", NO HABILITA,IF(AM209&lt;=($E209*(1+$D$4)),"HABILITA","NO HABILITA")))</f>
        <v>NO OFERTADO</v>
      </c>
      <c r="AP209" s="129">
        <f>'PRECIOS UNITARIOS'!Q209</f>
        <v>0</v>
      </c>
      <c r="AQ209" s="251">
        <f>'EV TECNICA'!AG209</f>
        <v>0</v>
      </c>
      <c r="AR209" s="252" t="str">
        <f>+IF(AP209=0,"NO OFERTADO",IF(AQ209="NO CUMPLE", NO HABILITA,IF(AP209&lt;=($E209*(1+$D$4)),"HABILITA","NO HABILITA")))</f>
        <v>NO OFERTADO</v>
      </c>
      <c r="AS209" s="129">
        <f>'PRECIOS UNITARIOS'!R209</f>
        <v>0</v>
      </c>
      <c r="AT209" s="251">
        <f>'EV TECNICA'!AI209</f>
        <v>0</v>
      </c>
      <c r="AU209" s="252" t="str">
        <f>+IF(AS209=0,"NO OFERTADO",IF(AT209="NO CUMPLE", NO HABILITA,IF(AS209&lt;=($E209*(1+$D$4)),"HABILITA","NO HABILITA")))</f>
        <v>NO OFERTADO</v>
      </c>
      <c r="AV209" s="129">
        <f>'PRECIOS UNITARIOS'!S209</f>
        <v>0</v>
      </c>
      <c r="AW209" s="251">
        <f>'EV TECNICA'!AK209</f>
        <v>0</v>
      </c>
      <c r="AX209" s="252" t="str">
        <f>+IF(AV209=0,"NO OFERTADO",IF(AW209="NO CUMPLE", NO HABILITA,IF(AV209&lt;=($E209*(1+$D$4)),"HABILITA","NO HABILITA")))</f>
        <v>NO OFERTADO</v>
      </c>
      <c r="AY209" s="129">
        <f>'PRECIOS UNITARIOS'!T209</f>
        <v>0</v>
      </c>
      <c r="AZ209" s="251">
        <f>'EV TECNICA'!AM209</f>
        <v>0</v>
      </c>
      <c r="BA209" s="252" t="str">
        <f>+IF(AY209=0,"NO OFERTADO",IF(AZ209="NO CUMPLE", NO HABILITA,IF(AY209&lt;=($E209*(1+$D$4)),"HABILITA","NO HABILITA")))</f>
        <v>NO OFERTADO</v>
      </c>
      <c r="BB209" s="129">
        <f>'PRECIOS UNITARIOS'!U209</f>
        <v>13274.45</v>
      </c>
      <c r="BC209" s="251" t="str">
        <f>'EV TECNICA'!AO209</f>
        <v>CUMPLE</v>
      </c>
      <c r="BD209" s="252" t="str">
        <f>+IF(BB209=0,"NO OFERTADO",IF(BC209="NO CUMPLE", NO HABILITA,IF(BB209&lt;=($E209*(1+$D$4)),"HABILITA","NO HABILITA")))</f>
        <v>HABILITA</v>
      </c>
      <c r="BE209" s="129">
        <f>'PRECIOS UNITARIOS'!V209</f>
        <v>0</v>
      </c>
      <c r="BF209" s="251">
        <f>'EV TECNICA'!AQ209</f>
        <v>0</v>
      </c>
      <c r="BG209" s="252" t="str">
        <f>+IF(BE209=0,"NO OFERTADO",IF(BF209="NO CUMPLE", NO HABILITA,IF(BE209&lt;=($E209*(1+$D$4)),"HABILITA","NO HABILITA")))</f>
        <v>NO OFERTADO</v>
      </c>
      <c r="BH209" s="129">
        <f>'PRECIOS UNITARIOS'!W209</f>
        <v>0</v>
      </c>
      <c r="BI209" s="251">
        <f>'EV TECNICA'!AS209</f>
        <v>0</v>
      </c>
      <c r="BJ209" s="252" t="str">
        <f>+IF(BH209=0,"NO OFERTADO",IF(BI209="NO CUMPLE", NO HABILITA,IF(BH209&lt;=($E209*(1+$D$4)),"HABILITA","NO HABILITA")))</f>
        <v>NO OFERTADO</v>
      </c>
      <c r="BK209" s="129">
        <f>'PRECIOS UNITARIOS'!X209</f>
        <v>0</v>
      </c>
      <c r="BL209" s="251">
        <f>'EV TECNICA'!AU209</f>
        <v>0</v>
      </c>
      <c r="BM209" s="252" t="str">
        <f>+IF(BK209=0,"NO OFERTADO",IF(BL209="NO CUMPLE", NO HABILITA,IF(BK209&lt;=($E209*(1+$D$4)),"HABILITA","NO HABILITA")))</f>
        <v>NO OFERTADO</v>
      </c>
      <c r="BN209" s="129">
        <f>'PRECIOS UNITARIOS'!Y209</f>
        <v>0</v>
      </c>
      <c r="BO209" s="251">
        <f>'EV TECNICA'!AW209</f>
        <v>0</v>
      </c>
      <c r="BP209" s="252" t="str">
        <f>+IF(BN209=0,"NO OFERTADO",IF(BO209="NO CUMPLE", NO HABILITA,IF(BN209&lt;=($E209*(1+$D$4)),"HABILITA","NO HABILITA")))</f>
        <v>NO OFERTADO</v>
      </c>
      <c r="BQ209" s="129">
        <f>'PRECIOS UNITARIOS'!Z209</f>
        <v>0</v>
      </c>
      <c r="BR209" s="251">
        <f>'EV TECNICA'!AY209</f>
        <v>0</v>
      </c>
      <c r="BS209" s="252" t="str">
        <f>+IF(BQ209=0,"NO OFERTADO",IF(BR209="NO CUMPLE", NO HABILITA,IF(BQ209&lt;=($E209*(1+$D$4)),"HABILITA","NO HABILITA")))</f>
        <v>NO OFERTADO</v>
      </c>
      <c r="BT209" s="129">
        <f>'PRECIOS UNITARIOS'!AA209</f>
        <v>0</v>
      </c>
      <c r="BU209" s="251">
        <f>'EV TECNICA'!BA209</f>
        <v>0</v>
      </c>
      <c r="BV209" s="252" t="str">
        <f>+IF(BT209=0,"NO OFERTADO",IF(BU209="NO CUMPLE", NO HABILITA,IF(BT209&lt;=($E209*(1+$D$4)),"HABILITA","NO HABILITA")))</f>
        <v>NO OFERTADO</v>
      </c>
      <c r="BW209" s="129">
        <f>'PRECIOS UNITARIOS'!AB209</f>
        <v>0</v>
      </c>
      <c r="BX209" s="251">
        <f>'EV TECNICA'!BC209</f>
        <v>0</v>
      </c>
      <c r="BY209" s="252" t="str">
        <f>+IF(BW209=0,"NO OFERTADO",IF(BX209="NO CUMPLE", NO HABILITA,IF(BW209&lt;=($E209*(1+$D$4)),"HABILITA","NO HABILITA")))</f>
        <v>NO OFERTADO</v>
      </c>
      <c r="BZ209" s="129">
        <f>'PRECIOS UNITARIOS'!AC209</f>
        <v>0</v>
      </c>
      <c r="CA209" s="251">
        <f>'EV TECNICA'!BE209</f>
        <v>0</v>
      </c>
      <c r="CB209" s="252" t="str">
        <f>+IF(BZ209=0,"NO OFERTADO",IF(CA209="NO CUMPLE", NO HABILITA,IF(BZ209&lt;=($E209*(1+$D$4)),"HABILITA","NO HABILITA")))</f>
        <v>NO OFERTADO</v>
      </c>
      <c r="CC209" s="129">
        <f>'PRECIOS UNITARIOS'!AD209</f>
        <v>0</v>
      </c>
      <c r="CD209" s="251">
        <f>'EV TECNICA'!BG209</f>
        <v>0</v>
      </c>
      <c r="CE209" s="252" t="str">
        <f>+IF(CC209=0,"NO OFERTADO",IF(CD209="NO CUMPLE", NO HABILITA,IF(CC209&lt;=($E209*(1+$D$4)),"HABILITA","NO HABILITA")))</f>
        <v>NO OFERTADO</v>
      </c>
      <c r="CF209" s="129">
        <f>'PRECIOS UNITARIOS'!AE209</f>
        <v>0</v>
      </c>
      <c r="CG209" s="251">
        <f>'EV TECNICA'!BI209</f>
        <v>0</v>
      </c>
      <c r="CH209" s="252" t="str">
        <f>+IF(CF209=0,"NO OFERTADO",IF(CG209="NO CUMPLE", NO HABILITA,IF(CF209&lt;=($E209*(1+$D$4)),"HABILITA","NO HABILITA")))</f>
        <v>NO OFERTADO</v>
      </c>
    </row>
    <row r="210" spans="1:86" s="40" customFormat="1" ht="25.5" x14ac:dyDescent="0.2">
      <c r="A210" s="103">
        <v>201</v>
      </c>
      <c r="B210" s="202" t="s">
        <v>332</v>
      </c>
      <c r="C210" s="121" t="s">
        <v>326</v>
      </c>
      <c r="D210" s="146">
        <v>1</v>
      </c>
      <c r="E210" s="25">
        <v>10452.959999999999</v>
      </c>
      <c r="F210" s="129">
        <f>'PRECIOS UNITARIOS'!E210</f>
        <v>0</v>
      </c>
      <c r="G210" s="251">
        <f>'EV TECNICA'!I210</f>
        <v>0</v>
      </c>
      <c r="H210" s="252" t="str">
        <f>+IF(F210=0,"NO OFERTADO",IF(G210="NO CUMPLE", NO HABILITA,IF(F210&lt;=($E210*(1+$D$4)),"HABILITA","NO HABILITA")))</f>
        <v>NO OFERTADO</v>
      </c>
      <c r="I210" s="129">
        <f>'PRECIOS UNITARIOS'!F210</f>
        <v>0</v>
      </c>
      <c r="J210" s="251">
        <f>'EV TECNICA'!K210</f>
        <v>0</v>
      </c>
      <c r="K210" s="252" t="str">
        <f>+IF(I210=0,"NO OFERTADO",IF(J210="NO CUMPLE", NO HABILITA,IF(I210&lt;=($E210*(1+$D$4)),"HABILITA","NO HABILITA")))</f>
        <v>NO OFERTADO</v>
      </c>
      <c r="L210" s="129">
        <f>'PRECIOS UNITARIOS'!G210</f>
        <v>0</v>
      </c>
      <c r="M210" s="251">
        <f>'EV TECNICA'!M210</f>
        <v>0</v>
      </c>
      <c r="N210" s="252" t="str">
        <f>+IF(L210=0,"NO OFERTADO",IF(M210="NO CUMPLE", NO HABILITA,IF(L210&lt;=($E210*(1+$D$4)),"HABILITA","NO HABILITA")))</f>
        <v>NO OFERTADO</v>
      </c>
      <c r="O210" s="129">
        <f>'PRECIOS UNITARIOS'!H210</f>
        <v>0</v>
      </c>
      <c r="P210" s="251">
        <f>'EV TECNICA'!O210</f>
        <v>0</v>
      </c>
      <c r="Q210" s="252" t="str">
        <f>+IF(O210=0,"NO OFERTADO",IF(P210="NO CUMPLE", NO HABILITA,IF(O210&lt;=($E210*(1+$D$4)),"HABILITA","NO HABILITA")))</f>
        <v>NO OFERTADO</v>
      </c>
      <c r="R210" s="129">
        <f>'PRECIOS UNITARIOS'!I210</f>
        <v>0</v>
      </c>
      <c r="S210" s="251">
        <f>'EV TECNICA'!Q210</f>
        <v>0</v>
      </c>
      <c r="T210" s="252" t="str">
        <f>+IF(R210=0,"NO OFERTADO",IF(S210="NO CUMPLE", NO HABILITA,IF(R210&lt;=($E210*(1+$D$4)),"HABILITA","NO HABILITA")))</f>
        <v>NO OFERTADO</v>
      </c>
      <c r="U210" s="129">
        <f>'PRECIOS UNITARIOS'!J210</f>
        <v>0</v>
      </c>
      <c r="V210" s="251">
        <f>'EV TECNICA'!S210</f>
        <v>0</v>
      </c>
      <c r="W210" s="252" t="str">
        <f>+IF(U210=0,"NO OFERTADO",IF(V210="NO CUMPLE", NO HABILITA,IF(U210&lt;=($E210*(1+$D$4)),"HABILITA","NO HABILITA")))</f>
        <v>NO OFERTADO</v>
      </c>
      <c r="X210" s="129">
        <f>'PRECIOS UNITARIOS'!K210</f>
        <v>10787.35</v>
      </c>
      <c r="Y210" s="251" t="str">
        <f>'EV TECNICA'!U210</f>
        <v>CUMPLE</v>
      </c>
      <c r="Z210" s="252" t="str">
        <f>+IF(X210=0,"NO OFERTADO",IF(Y210="NO CUMPLE", NO HABILITA,IF(X210&lt;=($E210*(1+$D$4)),"HABILITA","NO HABILITA")))</f>
        <v>HABILITA</v>
      </c>
      <c r="AA210" s="129">
        <f>'PRECIOS UNITARIOS'!L210</f>
        <v>0</v>
      </c>
      <c r="AB210" s="251">
        <f>'EV TECNICA'!W210</f>
        <v>0</v>
      </c>
      <c r="AC210" s="252" t="str">
        <f>+IF(AA210=0,"NO OFERTADO",IF(AB210="NO CUMPLE", NO HABILITA,IF(AA210&lt;=($E210*(1+$D$4)),"HABILITA","NO HABILITA")))</f>
        <v>NO OFERTADO</v>
      </c>
      <c r="AD210" s="129">
        <f>'PRECIOS UNITARIOS'!M210</f>
        <v>0</v>
      </c>
      <c r="AE210" s="251" t="str">
        <f>'EV TECNICA'!Y210</f>
        <v>NO CUMPLE</v>
      </c>
      <c r="AF210" s="252" t="s">
        <v>606</v>
      </c>
      <c r="AG210" s="129">
        <f>'PRECIOS UNITARIOS'!N210</f>
        <v>0</v>
      </c>
      <c r="AH210" s="251">
        <f>'EV TECNICA'!AA210</f>
        <v>0</v>
      </c>
      <c r="AI210" s="252" t="str">
        <f>+IF(AG210=0,"NO OFERTADO",IF(AH210="NO CUMPLE", NO HABILITA,IF(AG210&lt;=($E210*(1+$D$4)),"HABILITA","NO HABILITA")))</f>
        <v>NO OFERTADO</v>
      </c>
      <c r="AJ210" s="129">
        <f>'PRECIOS UNITARIOS'!O210</f>
        <v>13527.92</v>
      </c>
      <c r="AK210" s="251" t="str">
        <f>'EV TECNICA'!AC210</f>
        <v>CUMPLE</v>
      </c>
      <c r="AL210" s="252" t="str">
        <f>+IF(AJ210=0,"NO OFERTADO",IF(AK210="NO CUMPLE", NO HABILITA,IF(AJ210&lt;=($E210*(1+$D$4)),"HABILITA","NO HABILITA")))</f>
        <v>HABILITA</v>
      </c>
      <c r="AM210" s="129">
        <f>'PRECIOS UNITARIOS'!P210</f>
        <v>0</v>
      </c>
      <c r="AN210" s="251">
        <f>'EV TECNICA'!AE210</f>
        <v>0</v>
      </c>
      <c r="AO210" s="252" t="str">
        <f>+IF(AM210=0,"NO OFERTADO",IF(AN210="NO CUMPLE", NO HABILITA,IF(AM210&lt;=($E210*(1+$D$4)),"HABILITA","NO HABILITA")))</f>
        <v>NO OFERTADO</v>
      </c>
      <c r="AP210" s="129">
        <f>'PRECIOS UNITARIOS'!Q210</f>
        <v>0</v>
      </c>
      <c r="AQ210" s="251">
        <f>'EV TECNICA'!AG210</f>
        <v>0</v>
      </c>
      <c r="AR210" s="252" t="str">
        <f>+IF(AP210=0,"NO OFERTADO",IF(AQ210="NO CUMPLE", NO HABILITA,IF(AP210&lt;=($E210*(1+$D$4)),"HABILITA","NO HABILITA")))</f>
        <v>NO OFERTADO</v>
      </c>
      <c r="AS210" s="129">
        <f>'PRECIOS UNITARIOS'!R210</f>
        <v>0</v>
      </c>
      <c r="AT210" s="251">
        <f>'EV TECNICA'!AI210</f>
        <v>0</v>
      </c>
      <c r="AU210" s="252" t="str">
        <f>+IF(AS210=0,"NO OFERTADO",IF(AT210="NO CUMPLE", NO HABILITA,IF(AS210&lt;=($E210*(1+$D$4)),"HABILITA","NO HABILITA")))</f>
        <v>NO OFERTADO</v>
      </c>
      <c r="AV210" s="129">
        <f>'PRECIOS UNITARIOS'!S210</f>
        <v>0</v>
      </c>
      <c r="AW210" s="251">
        <f>'EV TECNICA'!AK210</f>
        <v>0</v>
      </c>
      <c r="AX210" s="252" t="str">
        <f>+IF(AV210=0,"NO OFERTADO",IF(AW210="NO CUMPLE", NO HABILITA,IF(AV210&lt;=($E210*(1+$D$4)),"HABILITA","NO HABILITA")))</f>
        <v>NO OFERTADO</v>
      </c>
      <c r="AY210" s="129">
        <f>'PRECIOS UNITARIOS'!T210</f>
        <v>0</v>
      </c>
      <c r="AZ210" s="251">
        <f>'EV TECNICA'!AM210</f>
        <v>0</v>
      </c>
      <c r="BA210" s="252" t="str">
        <f>+IF(AY210=0,"NO OFERTADO",IF(AZ210="NO CUMPLE", NO HABILITA,IF(AY210&lt;=($E210*(1+$D$4)),"HABILITA","NO HABILITA")))</f>
        <v>NO OFERTADO</v>
      </c>
      <c r="BB210" s="129">
        <f>'PRECIOS UNITARIOS'!U210</f>
        <v>0</v>
      </c>
      <c r="BC210" s="251">
        <f>'EV TECNICA'!AO210</f>
        <v>0</v>
      </c>
      <c r="BD210" s="252" t="str">
        <f>+IF(BB210=0,"NO OFERTADO",IF(BC210="NO CUMPLE", NO HABILITA,IF(BB210&lt;=($E210*(1+$D$4)),"HABILITA","NO HABILITA")))</f>
        <v>NO OFERTADO</v>
      </c>
      <c r="BE210" s="129">
        <f>'PRECIOS UNITARIOS'!V210</f>
        <v>0</v>
      </c>
      <c r="BF210" s="251">
        <f>'EV TECNICA'!AQ210</f>
        <v>0</v>
      </c>
      <c r="BG210" s="252" t="str">
        <f>+IF(BE210=0,"NO OFERTADO",IF(BF210="NO CUMPLE", NO HABILITA,IF(BE210&lt;=($E210*(1+$D$4)),"HABILITA","NO HABILITA")))</f>
        <v>NO OFERTADO</v>
      </c>
      <c r="BH210" s="129">
        <f>'PRECIOS UNITARIOS'!W210</f>
        <v>0</v>
      </c>
      <c r="BI210" s="251">
        <f>'EV TECNICA'!AS210</f>
        <v>0</v>
      </c>
      <c r="BJ210" s="252" t="str">
        <f>+IF(BH210=0,"NO OFERTADO",IF(BI210="NO CUMPLE", NO HABILITA,IF(BH210&lt;=($E210*(1+$D$4)),"HABILITA","NO HABILITA")))</f>
        <v>NO OFERTADO</v>
      </c>
      <c r="BK210" s="129">
        <f>'PRECIOS UNITARIOS'!X210</f>
        <v>0</v>
      </c>
      <c r="BL210" s="251">
        <f>'EV TECNICA'!AU210</f>
        <v>0</v>
      </c>
      <c r="BM210" s="252" t="str">
        <f>+IF(BK210=0,"NO OFERTADO",IF(BL210="NO CUMPLE", NO HABILITA,IF(BK210&lt;=($E210*(1+$D$4)),"HABILITA","NO HABILITA")))</f>
        <v>NO OFERTADO</v>
      </c>
      <c r="BN210" s="129">
        <f>'PRECIOS UNITARIOS'!Y210</f>
        <v>0</v>
      </c>
      <c r="BO210" s="251">
        <f>'EV TECNICA'!AW210</f>
        <v>0</v>
      </c>
      <c r="BP210" s="252" t="str">
        <f>+IF(BN210=0,"NO OFERTADO",IF(BO210="NO CUMPLE", NO HABILITA,IF(BN210&lt;=($E210*(1+$D$4)),"HABILITA","NO HABILITA")))</f>
        <v>NO OFERTADO</v>
      </c>
      <c r="BQ210" s="129">
        <f>'PRECIOS UNITARIOS'!Z210</f>
        <v>0</v>
      </c>
      <c r="BR210" s="251">
        <f>'EV TECNICA'!AY210</f>
        <v>0</v>
      </c>
      <c r="BS210" s="252" t="str">
        <f>+IF(BQ210=0,"NO OFERTADO",IF(BR210="NO CUMPLE", NO HABILITA,IF(BQ210&lt;=($E210*(1+$D$4)),"HABILITA","NO HABILITA")))</f>
        <v>NO OFERTADO</v>
      </c>
      <c r="BT210" s="129">
        <f>'PRECIOS UNITARIOS'!AA210</f>
        <v>0</v>
      </c>
      <c r="BU210" s="251">
        <f>'EV TECNICA'!BA210</f>
        <v>0</v>
      </c>
      <c r="BV210" s="252" t="str">
        <f>+IF(BT210=0,"NO OFERTADO",IF(BU210="NO CUMPLE", NO HABILITA,IF(BT210&lt;=($E210*(1+$D$4)),"HABILITA","NO HABILITA")))</f>
        <v>NO OFERTADO</v>
      </c>
      <c r="BW210" s="129">
        <f>'PRECIOS UNITARIOS'!AB210</f>
        <v>0</v>
      </c>
      <c r="BX210" s="251">
        <f>'EV TECNICA'!BC210</f>
        <v>0</v>
      </c>
      <c r="BY210" s="252" t="str">
        <f>+IF(BW210=0,"NO OFERTADO",IF(BX210="NO CUMPLE", NO HABILITA,IF(BW210&lt;=($E210*(1+$D$4)),"HABILITA","NO HABILITA")))</f>
        <v>NO OFERTADO</v>
      </c>
      <c r="BZ210" s="129">
        <f>'PRECIOS UNITARIOS'!AC210</f>
        <v>0</v>
      </c>
      <c r="CA210" s="251">
        <f>'EV TECNICA'!BE210</f>
        <v>0</v>
      </c>
      <c r="CB210" s="252" t="str">
        <f>+IF(BZ210=0,"NO OFERTADO",IF(CA210="NO CUMPLE", NO HABILITA,IF(BZ210&lt;=($E210*(1+$D$4)),"HABILITA","NO HABILITA")))</f>
        <v>NO OFERTADO</v>
      </c>
      <c r="CC210" s="129">
        <f>'PRECIOS UNITARIOS'!AD210</f>
        <v>0</v>
      </c>
      <c r="CD210" s="251">
        <f>'EV TECNICA'!BG210</f>
        <v>0</v>
      </c>
      <c r="CE210" s="252" t="str">
        <f>+IF(CC210=0,"NO OFERTADO",IF(CD210="NO CUMPLE", NO HABILITA,IF(CC210&lt;=($E210*(1+$D$4)),"HABILITA","NO HABILITA")))</f>
        <v>NO OFERTADO</v>
      </c>
      <c r="CF210" s="129">
        <f>'PRECIOS UNITARIOS'!AE210</f>
        <v>0</v>
      </c>
      <c r="CG210" s="251">
        <f>'EV TECNICA'!BI210</f>
        <v>0</v>
      </c>
      <c r="CH210" s="252" t="str">
        <f>+IF(CF210=0,"NO OFERTADO",IF(CG210="NO CUMPLE", NO HABILITA,IF(CF210&lt;=($E210*(1+$D$4)),"HABILITA","NO HABILITA")))</f>
        <v>NO OFERTADO</v>
      </c>
    </row>
    <row r="211" spans="1:86" s="40" customFormat="1" ht="38.25" x14ac:dyDescent="0.2">
      <c r="A211" s="103">
        <v>202</v>
      </c>
      <c r="B211" s="202" t="s">
        <v>333</v>
      </c>
      <c r="C211" s="121" t="s">
        <v>330</v>
      </c>
      <c r="D211" s="146">
        <v>1</v>
      </c>
      <c r="E211" s="25">
        <v>12683.155898000001</v>
      </c>
      <c r="F211" s="129">
        <f>'PRECIOS UNITARIOS'!E211</f>
        <v>0</v>
      </c>
      <c r="G211" s="251">
        <f>'EV TECNICA'!I211</f>
        <v>0</v>
      </c>
      <c r="H211" s="252" t="str">
        <f>+IF(F211=0,"NO OFERTADO",IF(G211="NO CUMPLE", NO HABILITA,IF(F211&lt;=($E211*(1+$D$4)),"HABILITA","NO HABILITA")))</f>
        <v>NO OFERTADO</v>
      </c>
      <c r="I211" s="129">
        <f>'PRECIOS UNITARIOS'!F211</f>
        <v>0</v>
      </c>
      <c r="J211" s="251">
        <f>'EV TECNICA'!K211</f>
        <v>0</v>
      </c>
      <c r="K211" s="252" t="str">
        <f>+IF(I211=0,"NO OFERTADO",IF(J211="NO CUMPLE", NO HABILITA,IF(I211&lt;=($E211*(1+$D$4)),"HABILITA","NO HABILITA")))</f>
        <v>NO OFERTADO</v>
      </c>
      <c r="L211" s="129">
        <f>'PRECIOS UNITARIOS'!G211</f>
        <v>0</v>
      </c>
      <c r="M211" s="251">
        <f>'EV TECNICA'!M211</f>
        <v>0</v>
      </c>
      <c r="N211" s="252" t="str">
        <f>+IF(L211=0,"NO OFERTADO",IF(M211="NO CUMPLE", NO HABILITA,IF(L211&lt;=($E211*(1+$D$4)),"HABILITA","NO HABILITA")))</f>
        <v>NO OFERTADO</v>
      </c>
      <c r="O211" s="129">
        <f>'PRECIOS UNITARIOS'!H211</f>
        <v>0</v>
      </c>
      <c r="P211" s="251">
        <f>'EV TECNICA'!O211</f>
        <v>0</v>
      </c>
      <c r="Q211" s="252" t="str">
        <f>+IF(O211=0,"NO OFERTADO",IF(P211="NO CUMPLE", NO HABILITA,IF(O211&lt;=($E211*(1+$D$4)),"HABILITA","NO HABILITA")))</f>
        <v>NO OFERTADO</v>
      </c>
      <c r="R211" s="129">
        <f>'PRECIOS UNITARIOS'!I211</f>
        <v>0</v>
      </c>
      <c r="S211" s="251">
        <f>'EV TECNICA'!Q211</f>
        <v>0</v>
      </c>
      <c r="T211" s="252" t="str">
        <f>+IF(R211=0,"NO OFERTADO",IF(S211="NO CUMPLE", NO HABILITA,IF(R211&lt;=($E211*(1+$D$4)),"HABILITA","NO HABILITA")))</f>
        <v>NO OFERTADO</v>
      </c>
      <c r="U211" s="129">
        <f>'PRECIOS UNITARIOS'!J211</f>
        <v>0</v>
      </c>
      <c r="V211" s="251" t="str">
        <f>'EV TECNICA'!S211</f>
        <v>NO CUMPLE</v>
      </c>
      <c r="W211" s="252" t="s">
        <v>606</v>
      </c>
      <c r="X211" s="129">
        <f>'PRECIOS UNITARIOS'!K211</f>
        <v>12612.81</v>
      </c>
      <c r="Y211" s="251" t="str">
        <f>'EV TECNICA'!U211</f>
        <v>CUMPLE</v>
      </c>
      <c r="Z211" s="252" t="str">
        <f>+IF(X211=0,"NO OFERTADO",IF(Y211="NO CUMPLE", NO HABILITA,IF(X211&lt;=($E211*(1+$D$4)),"HABILITA","NO HABILITA")))</f>
        <v>HABILITA</v>
      </c>
      <c r="AA211" s="129">
        <f>'PRECIOS UNITARIOS'!L211</f>
        <v>0</v>
      </c>
      <c r="AB211" s="251">
        <f>'EV TECNICA'!W211</f>
        <v>0</v>
      </c>
      <c r="AC211" s="252" t="str">
        <f>+IF(AA211=0,"NO OFERTADO",IF(AB211="NO CUMPLE", NO HABILITA,IF(AA211&lt;=($E211*(1+$D$4)),"HABILITA","NO HABILITA")))</f>
        <v>NO OFERTADO</v>
      </c>
      <c r="AD211" s="129">
        <f>'PRECIOS UNITARIOS'!M211</f>
        <v>20729.8</v>
      </c>
      <c r="AE211" s="251" t="str">
        <f>'EV TECNICA'!Y211</f>
        <v>CUMPLE</v>
      </c>
      <c r="AF211" s="252" t="str">
        <f>+IF(AD211=0,"NO OFERTADO",IF(AE211="NO CUMPLE", NO HABILITA,IF(AD211&lt;=($E211*(1+$D$4)),"HABILITA","NO HABILITA")))</f>
        <v>NO HABILITA</v>
      </c>
      <c r="AG211" s="129">
        <f>'PRECIOS UNITARIOS'!N211</f>
        <v>0</v>
      </c>
      <c r="AH211" s="251">
        <f>'EV TECNICA'!AA211</f>
        <v>0</v>
      </c>
      <c r="AI211" s="252" t="str">
        <f>+IF(AG211=0,"NO OFERTADO",IF(AH211="NO CUMPLE", NO HABILITA,IF(AG211&lt;=($E211*(1+$D$4)),"HABILITA","NO HABILITA")))</f>
        <v>NO OFERTADO</v>
      </c>
      <c r="AJ211" s="129">
        <f>'PRECIOS UNITARIOS'!O211</f>
        <v>13652.869999999999</v>
      </c>
      <c r="AK211" s="251" t="str">
        <f>'EV TECNICA'!AC211</f>
        <v>CUMPLE</v>
      </c>
      <c r="AL211" s="252" t="str">
        <f>+IF(AJ211=0,"NO OFERTADO",IF(AK211="NO CUMPLE", NO HABILITA,IF(AJ211&lt;=($E211*(1+$D$4)),"HABILITA","NO HABILITA")))</f>
        <v>HABILITA</v>
      </c>
      <c r="AM211" s="129">
        <f>'PRECIOS UNITARIOS'!P211</f>
        <v>0</v>
      </c>
      <c r="AN211" s="251">
        <f>'EV TECNICA'!AE211</f>
        <v>0</v>
      </c>
      <c r="AO211" s="252" t="str">
        <f>+IF(AM211=0,"NO OFERTADO",IF(AN211="NO CUMPLE", NO HABILITA,IF(AM211&lt;=($E211*(1+$D$4)),"HABILITA","NO HABILITA")))</f>
        <v>NO OFERTADO</v>
      </c>
      <c r="AP211" s="129">
        <f>'PRECIOS UNITARIOS'!Q211</f>
        <v>0</v>
      </c>
      <c r="AQ211" s="251">
        <f>'EV TECNICA'!AG211</f>
        <v>0</v>
      </c>
      <c r="AR211" s="252" t="str">
        <f>+IF(AP211=0,"NO OFERTADO",IF(AQ211="NO CUMPLE", NO HABILITA,IF(AP211&lt;=($E211*(1+$D$4)),"HABILITA","NO HABILITA")))</f>
        <v>NO OFERTADO</v>
      </c>
      <c r="AS211" s="129">
        <f>'PRECIOS UNITARIOS'!R211</f>
        <v>0</v>
      </c>
      <c r="AT211" s="251">
        <f>'EV TECNICA'!AI211</f>
        <v>0</v>
      </c>
      <c r="AU211" s="252" t="str">
        <f>+IF(AS211=0,"NO OFERTADO",IF(AT211="NO CUMPLE", NO HABILITA,IF(AS211&lt;=($E211*(1+$D$4)),"HABILITA","NO HABILITA")))</f>
        <v>NO OFERTADO</v>
      </c>
      <c r="AV211" s="129">
        <f>'PRECIOS UNITARIOS'!S211</f>
        <v>0</v>
      </c>
      <c r="AW211" s="251">
        <f>'EV TECNICA'!AK211</f>
        <v>0</v>
      </c>
      <c r="AX211" s="252" t="str">
        <f>+IF(AV211=0,"NO OFERTADO",IF(AW211="NO CUMPLE", NO HABILITA,IF(AV211&lt;=($E211*(1+$D$4)),"HABILITA","NO HABILITA")))</f>
        <v>NO OFERTADO</v>
      </c>
      <c r="AY211" s="129">
        <f>'PRECIOS UNITARIOS'!T211</f>
        <v>0</v>
      </c>
      <c r="AZ211" s="251">
        <f>'EV TECNICA'!AM211</f>
        <v>0</v>
      </c>
      <c r="BA211" s="252" t="str">
        <f>+IF(AY211=0,"NO OFERTADO",IF(AZ211="NO CUMPLE", NO HABILITA,IF(AY211&lt;=($E211*(1+$D$4)),"HABILITA","NO HABILITA")))</f>
        <v>NO OFERTADO</v>
      </c>
      <c r="BB211" s="129">
        <f>'PRECIOS UNITARIOS'!U211</f>
        <v>0</v>
      </c>
      <c r="BC211" s="251" t="str">
        <f>'EV TECNICA'!AO211</f>
        <v>NO CUMPLE</v>
      </c>
      <c r="BD211" s="252" t="s">
        <v>606</v>
      </c>
      <c r="BE211" s="129">
        <f>'PRECIOS UNITARIOS'!V211</f>
        <v>0</v>
      </c>
      <c r="BF211" s="251">
        <f>'EV TECNICA'!AQ211</f>
        <v>0</v>
      </c>
      <c r="BG211" s="252" t="str">
        <f>+IF(BE211=0,"NO OFERTADO",IF(BF211="NO CUMPLE", NO HABILITA,IF(BE211&lt;=($E211*(1+$D$4)),"HABILITA","NO HABILITA")))</f>
        <v>NO OFERTADO</v>
      </c>
      <c r="BH211" s="129">
        <f>'PRECIOS UNITARIOS'!W211</f>
        <v>0</v>
      </c>
      <c r="BI211" s="251">
        <f>'EV TECNICA'!AS211</f>
        <v>0</v>
      </c>
      <c r="BJ211" s="252" t="str">
        <f>+IF(BH211=0,"NO OFERTADO",IF(BI211="NO CUMPLE", NO HABILITA,IF(BH211&lt;=($E211*(1+$D$4)),"HABILITA","NO HABILITA")))</f>
        <v>NO OFERTADO</v>
      </c>
      <c r="BK211" s="129">
        <f>'PRECIOS UNITARIOS'!X211</f>
        <v>0</v>
      </c>
      <c r="BL211" s="251">
        <f>'EV TECNICA'!AU211</f>
        <v>0</v>
      </c>
      <c r="BM211" s="252" t="str">
        <f>+IF(BK211=0,"NO OFERTADO",IF(BL211="NO CUMPLE", NO HABILITA,IF(BK211&lt;=($E211*(1+$D$4)),"HABILITA","NO HABILITA")))</f>
        <v>NO OFERTADO</v>
      </c>
      <c r="BN211" s="129">
        <f>'PRECIOS UNITARIOS'!Y211</f>
        <v>0</v>
      </c>
      <c r="BO211" s="251">
        <f>'EV TECNICA'!AW211</f>
        <v>0</v>
      </c>
      <c r="BP211" s="252" t="str">
        <f>+IF(BN211=0,"NO OFERTADO",IF(BO211="NO CUMPLE", NO HABILITA,IF(BN211&lt;=($E211*(1+$D$4)),"HABILITA","NO HABILITA")))</f>
        <v>NO OFERTADO</v>
      </c>
      <c r="BQ211" s="129">
        <f>'PRECIOS UNITARIOS'!Z211</f>
        <v>0</v>
      </c>
      <c r="BR211" s="251">
        <f>'EV TECNICA'!AY211</f>
        <v>0</v>
      </c>
      <c r="BS211" s="252" t="str">
        <f>+IF(BQ211=0,"NO OFERTADO",IF(BR211="NO CUMPLE", NO HABILITA,IF(BQ211&lt;=($E211*(1+$D$4)),"HABILITA","NO HABILITA")))</f>
        <v>NO OFERTADO</v>
      </c>
      <c r="BT211" s="129">
        <f>'PRECIOS UNITARIOS'!AA211</f>
        <v>0</v>
      </c>
      <c r="BU211" s="251">
        <f>'EV TECNICA'!BA211</f>
        <v>0</v>
      </c>
      <c r="BV211" s="252" t="str">
        <f>+IF(BT211=0,"NO OFERTADO",IF(BU211="NO CUMPLE", NO HABILITA,IF(BT211&lt;=($E211*(1+$D$4)),"HABILITA","NO HABILITA")))</f>
        <v>NO OFERTADO</v>
      </c>
      <c r="BW211" s="129">
        <f>'PRECIOS UNITARIOS'!AB211</f>
        <v>0</v>
      </c>
      <c r="BX211" s="251">
        <f>'EV TECNICA'!BC211</f>
        <v>0</v>
      </c>
      <c r="BY211" s="252" t="str">
        <f>+IF(BW211=0,"NO OFERTADO",IF(BX211="NO CUMPLE", NO HABILITA,IF(BW211&lt;=($E211*(1+$D$4)),"HABILITA","NO HABILITA")))</f>
        <v>NO OFERTADO</v>
      </c>
      <c r="BZ211" s="129">
        <f>'PRECIOS UNITARIOS'!AC211</f>
        <v>0</v>
      </c>
      <c r="CA211" s="251">
        <f>'EV TECNICA'!BE211</f>
        <v>0</v>
      </c>
      <c r="CB211" s="252" t="str">
        <f>+IF(BZ211=0,"NO OFERTADO",IF(CA211="NO CUMPLE", NO HABILITA,IF(BZ211&lt;=($E211*(1+$D$4)),"HABILITA","NO HABILITA")))</f>
        <v>NO OFERTADO</v>
      </c>
      <c r="CC211" s="129">
        <f>'PRECIOS UNITARIOS'!AD211</f>
        <v>0</v>
      </c>
      <c r="CD211" s="251">
        <f>'EV TECNICA'!BG211</f>
        <v>0</v>
      </c>
      <c r="CE211" s="252" t="str">
        <f>+IF(CC211=0,"NO OFERTADO",IF(CD211="NO CUMPLE", NO HABILITA,IF(CC211&lt;=($E211*(1+$D$4)),"HABILITA","NO HABILITA")))</f>
        <v>NO OFERTADO</v>
      </c>
      <c r="CF211" s="129">
        <f>'PRECIOS UNITARIOS'!AE211</f>
        <v>0</v>
      </c>
      <c r="CG211" s="251">
        <f>'EV TECNICA'!BI211</f>
        <v>0</v>
      </c>
      <c r="CH211" s="252" t="str">
        <f>+IF(CF211=0,"NO OFERTADO",IF(CG211="NO CUMPLE", NO HABILITA,IF(CF211&lt;=($E211*(1+$D$4)),"HABILITA","NO HABILITA")))</f>
        <v>NO OFERTADO</v>
      </c>
    </row>
    <row r="212" spans="1:86" s="40" customFormat="1" ht="38.25" x14ac:dyDescent="0.2">
      <c r="A212" s="103">
        <v>203</v>
      </c>
      <c r="B212" s="202" t="s">
        <v>334</v>
      </c>
      <c r="C212" s="121" t="s">
        <v>330</v>
      </c>
      <c r="D212" s="146">
        <v>1</v>
      </c>
      <c r="E212" s="25">
        <v>3492.65</v>
      </c>
      <c r="F212" s="129">
        <f>'PRECIOS UNITARIOS'!E212</f>
        <v>0</v>
      </c>
      <c r="G212" s="251">
        <f>'EV TECNICA'!I212</f>
        <v>0</v>
      </c>
      <c r="H212" s="252" t="str">
        <f>+IF(F212=0,"NO OFERTADO",IF(G212="NO CUMPLE", NO HABILITA,IF(F212&lt;=($E212*(1+$D$4)),"HABILITA","NO HABILITA")))</f>
        <v>NO OFERTADO</v>
      </c>
      <c r="I212" s="129">
        <f>'PRECIOS UNITARIOS'!F212</f>
        <v>0</v>
      </c>
      <c r="J212" s="251">
        <f>'EV TECNICA'!K212</f>
        <v>0</v>
      </c>
      <c r="K212" s="252" t="str">
        <f>+IF(I212=0,"NO OFERTADO",IF(J212="NO CUMPLE", NO HABILITA,IF(I212&lt;=($E212*(1+$D$4)),"HABILITA","NO HABILITA")))</f>
        <v>NO OFERTADO</v>
      </c>
      <c r="L212" s="129">
        <f>'PRECIOS UNITARIOS'!G212</f>
        <v>0</v>
      </c>
      <c r="M212" s="251">
        <f>'EV TECNICA'!M212</f>
        <v>0</v>
      </c>
      <c r="N212" s="252" t="str">
        <f>+IF(L212=0,"NO OFERTADO",IF(M212="NO CUMPLE", NO HABILITA,IF(L212&lt;=($E212*(1+$D$4)),"HABILITA","NO HABILITA")))</f>
        <v>NO OFERTADO</v>
      </c>
      <c r="O212" s="129">
        <f>'PRECIOS UNITARIOS'!H212</f>
        <v>0</v>
      </c>
      <c r="P212" s="251">
        <f>'EV TECNICA'!O212</f>
        <v>0</v>
      </c>
      <c r="Q212" s="252" t="str">
        <f>+IF(O212=0,"NO OFERTADO",IF(P212="NO CUMPLE", NO HABILITA,IF(O212&lt;=($E212*(1+$D$4)),"HABILITA","NO HABILITA")))</f>
        <v>NO OFERTADO</v>
      </c>
      <c r="R212" s="129">
        <f>'PRECIOS UNITARIOS'!I212</f>
        <v>0</v>
      </c>
      <c r="S212" s="251">
        <f>'EV TECNICA'!Q212</f>
        <v>0</v>
      </c>
      <c r="T212" s="252" t="str">
        <f>+IF(R212=0,"NO OFERTADO",IF(S212="NO CUMPLE", NO HABILITA,IF(R212&lt;=($E212*(1+$D$4)),"HABILITA","NO HABILITA")))</f>
        <v>NO OFERTADO</v>
      </c>
      <c r="U212" s="129">
        <f>'PRECIOS UNITARIOS'!J212</f>
        <v>6039.25</v>
      </c>
      <c r="V212" s="251" t="str">
        <f>'EV TECNICA'!S212</f>
        <v>CUMPLE</v>
      </c>
      <c r="W212" s="252" t="str">
        <f>+IF(U212=0,"NO OFERTADO",IF(V212="NO CUMPLE", NO HABILITA,IF(U212&lt;=($E212*(1+$D$4)),"HABILITA","NO HABILITA")))</f>
        <v>NO HABILITA</v>
      </c>
      <c r="X212" s="129">
        <f>'PRECIOS UNITARIOS'!K212</f>
        <v>0</v>
      </c>
      <c r="Y212" s="251" t="str">
        <f>'EV TECNICA'!U212</f>
        <v>NO CUMPLE</v>
      </c>
      <c r="Z212" s="252" t="s">
        <v>606</v>
      </c>
      <c r="AA212" s="129">
        <f>'PRECIOS UNITARIOS'!L212</f>
        <v>0</v>
      </c>
      <c r="AB212" s="251">
        <f>'EV TECNICA'!W212</f>
        <v>0</v>
      </c>
      <c r="AC212" s="252" t="str">
        <f>+IF(AA212=0,"NO OFERTADO",IF(AB212="NO CUMPLE", NO HABILITA,IF(AA212&lt;=($E212*(1+$D$4)),"HABILITA","NO HABILITA")))</f>
        <v>NO OFERTADO</v>
      </c>
      <c r="AD212" s="129">
        <f>'PRECIOS UNITARIOS'!M212</f>
        <v>3412.92</v>
      </c>
      <c r="AE212" s="251" t="str">
        <f>'EV TECNICA'!Y212</f>
        <v>CUMPLE</v>
      </c>
      <c r="AF212" s="252" t="str">
        <f>+IF(AD212=0,"NO OFERTADO",IF(AE212="NO CUMPLE", NO HABILITA,IF(AD212&lt;=($E212*(1+$D$4)),"HABILITA","NO HABILITA")))</f>
        <v>HABILITA</v>
      </c>
      <c r="AG212" s="129">
        <f>'PRECIOS UNITARIOS'!N212</f>
        <v>0</v>
      </c>
      <c r="AH212" s="251">
        <f>'EV TECNICA'!AA212</f>
        <v>0</v>
      </c>
      <c r="AI212" s="252" t="str">
        <f>+IF(AG212=0,"NO OFERTADO",IF(AH212="NO CUMPLE", NO HABILITA,IF(AG212&lt;=($E212*(1+$D$4)),"HABILITA","NO HABILITA")))</f>
        <v>NO OFERTADO</v>
      </c>
      <c r="AJ212" s="129">
        <f>'PRECIOS UNITARIOS'!O212</f>
        <v>4633.8599999999997</v>
      </c>
      <c r="AK212" s="251" t="str">
        <f>'EV TECNICA'!AC212</f>
        <v>CUMPLE</v>
      </c>
      <c r="AL212" s="252" t="str">
        <f>+IF(AJ212=0,"NO OFERTADO",IF(AK212="NO CUMPLE", NO HABILITA,IF(AJ212&lt;=($E212*(1+$D$4)),"HABILITA","NO HABILITA")))</f>
        <v>NO HABILITA</v>
      </c>
      <c r="AM212" s="129">
        <f>'PRECIOS UNITARIOS'!P212</f>
        <v>0</v>
      </c>
      <c r="AN212" s="251">
        <f>'EV TECNICA'!AE212</f>
        <v>0</v>
      </c>
      <c r="AO212" s="252" t="str">
        <f>+IF(AM212=0,"NO OFERTADO",IF(AN212="NO CUMPLE", NO HABILITA,IF(AM212&lt;=($E212*(1+$D$4)),"HABILITA","NO HABILITA")))</f>
        <v>NO OFERTADO</v>
      </c>
      <c r="AP212" s="129">
        <f>'PRECIOS UNITARIOS'!Q212</f>
        <v>0</v>
      </c>
      <c r="AQ212" s="251">
        <f>'EV TECNICA'!AG212</f>
        <v>0</v>
      </c>
      <c r="AR212" s="252" t="str">
        <f>+IF(AP212=0,"NO OFERTADO",IF(AQ212="NO CUMPLE", NO HABILITA,IF(AP212&lt;=($E212*(1+$D$4)),"HABILITA","NO HABILITA")))</f>
        <v>NO OFERTADO</v>
      </c>
      <c r="AS212" s="129">
        <f>'PRECIOS UNITARIOS'!R212</f>
        <v>0</v>
      </c>
      <c r="AT212" s="251">
        <f>'EV TECNICA'!AI212</f>
        <v>0</v>
      </c>
      <c r="AU212" s="252" t="str">
        <f>+IF(AS212=0,"NO OFERTADO",IF(AT212="NO CUMPLE", NO HABILITA,IF(AS212&lt;=($E212*(1+$D$4)),"HABILITA","NO HABILITA")))</f>
        <v>NO OFERTADO</v>
      </c>
      <c r="AV212" s="129">
        <f>'PRECIOS UNITARIOS'!S212</f>
        <v>0</v>
      </c>
      <c r="AW212" s="251">
        <f>'EV TECNICA'!AK212</f>
        <v>0</v>
      </c>
      <c r="AX212" s="252" t="str">
        <f>+IF(AV212=0,"NO OFERTADO",IF(AW212="NO CUMPLE", NO HABILITA,IF(AV212&lt;=($E212*(1+$D$4)),"HABILITA","NO HABILITA")))</f>
        <v>NO OFERTADO</v>
      </c>
      <c r="AY212" s="129">
        <f>'PRECIOS UNITARIOS'!T212</f>
        <v>0</v>
      </c>
      <c r="AZ212" s="251">
        <f>'EV TECNICA'!AM212</f>
        <v>0</v>
      </c>
      <c r="BA212" s="252" t="str">
        <f>+IF(AY212=0,"NO OFERTADO",IF(AZ212="NO CUMPLE", NO HABILITA,IF(AY212&lt;=($E212*(1+$D$4)),"HABILITA","NO HABILITA")))</f>
        <v>NO OFERTADO</v>
      </c>
      <c r="BB212" s="129">
        <f>'PRECIOS UNITARIOS'!U212</f>
        <v>4118.59</v>
      </c>
      <c r="BC212" s="251" t="str">
        <f>'EV TECNICA'!AO212</f>
        <v>CUMPLE</v>
      </c>
      <c r="BD212" s="252" t="str">
        <f>+IF(BB212=0,"NO OFERTADO",IF(BC212="NO CUMPLE", NO HABILITA,IF(BB212&lt;=($E212*(1+$D$4)),"HABILITA","NO HABILITA")))</f>
        <v>HABILITA</v>
      </c>
      <c r="BE212" s="129">
        <f>'PRECIOS UNITARIOS'!V212</f>
        <v>0</v>
      </c>
      <c r="BF212" s="251">
        <f>'EV TECNICA'!AQ212</f>
        <v>0</v>
      </c>
      <c r="BG212" s="252" t="str">
        <f>+IF(BE212=0,"NO OFERTADO",IF(BF212="NO CUMPLE", NO HABILITA,IF(BE212&lt;=($E212*(1+$D$4)),"HABILITA","NO HABILITA")))</f>
        <v>NO OFERTADO</v>
      </c>
      <c r="BH212" s="129">
        <f>'PRECIOS UNITARIOS'!W212</f>
        <v>0</v>
      </c>
      <c r="BI212" s="251">
        <f>'EV TECNICA'!AS212</f>
        <v>0</v>
      </c>
      <c r="BJ212" s="252" t="str">
        <f>+IF(BH212=0,"NO OFERTADO",IF(BI212="NO CUMPLE", NO HABILITA,IF(BH212&lt;=($E212*(1+$D$4)),"HABILITA","NO HABILITA")))</f>
        <v>NO OFERTADO</v>
      </c>
      <c r="BK212" s="129">
        <f>'PRECIOS UNITARIOS'!X212</f>
        <v>0</v>
      </c>
      <c r="BL212" s="251">
        <f>'EV TECNICA'!AU212</f>
        <v>0</v>
      </c>
      <c r="BM212" s="252" t="str">
        <f>+IF(BK212=0,"NO OFERTADO",IF(BL212="NO CUMPLE", NO HABILITA,IF(BK212&lt;=($E212*(1+$D$4)),"HABILITA","NO HABILITA")))</f>
        <v>NO OFERTADO</v>
      </c>
      <c r="BN212" s="129">
        <f>'PRECIOS UNITARIOS'!Y212</f>
        <v>0</v>
      </c>
      <c r="BO212" s="251">
        <f>'EV TECNICA'!AW212</f>
        <v>0</v>
      </c>
      <c r="BP212" s="252" t="str">
        <f>+IF(BN212=0,"NO OFERTADO",IF(BO212="NO CUMPLE", NO HABILITA,IF(BN212&lt;=($E212*(1+$D$4)),"HABILITA","NO HABILITA")))</f>
        <v>NO OFERTADO</v>
      </c>
      <c r="BQ212" s="129">
        <f>'PRECIOS UNITARIOS'!Z212</f>
        <v>0</v>
      </c>
      <c r="BR212" s="251">
        <f>'EV TECNICA'!AY212</f>
        <v>0</v>
      </c>
      <c r="BS212" s="252" t="str">
        <f>+IF(BQ212=0,"NO OFERTADO",IF(BR212="NO CUMPLE", NO HABILITA,IF(BQ212&lt;=($E212*(1+$D$4)),"HABILITA","NO HABILITA")))</f>
        <v>NO OFERTADO</v>
      </c>
      <c r="BT212" s="129">
        <f>'PRECIOS UNITARIOS'!AA212</f>
        <v>0</v>
      </c>
      <c r="BU212" s="251">
        <f>'EV TECNICA'!BA212</f>
        <v>0</v>
      </c>
      <c r="BV212" s="252" t="str">
        <f>+IF(BT212=0,"NO OFERTADO",IF(BU212="NO CUMPLE", NO HABILITA,IF(BT212&lt;=($E212*(1+$D$4)),"HABILITA","NO HABILITA")))</f>
        <v>NO OFERTADO</v>
      </c>
      <c r="BW212" s="129">
        <f>'PRECIOS UNITARIOS'!AB212</f>
        <v>0</v>
      </c>
      <c r="BX212" s="251">
        <f>'EV TECNICA'!BC212</f>
        <v>0</v>
      </c>
      <c r="BY212" s="252" t="str">
        <f>+IF(BW212=0,"NO OFERTADO",IF(BX212="NO CUMPLE", NO HABILITA,IF(BW212&lt;=($E212*(1+$D$4)),"HABILITA","NO HABILITA")))</f>
        <v>NO OFERTADO</v>
      </c>
      <c r="BZ212" s="129">
        <f>'PRECIOS UNITARIOS'!AC212</f>
        <v>0</v>
      </c>
      <c r="CA212" s="251">
        <f>'EV TECNICA'!BE212</f>
        <v>0</v>
      </c>
      <c r="CB212" s="252" t="str">
        <f>+IF(BZ212=0,"NO OFERTADO",IF(CA212="NO CUMPLE", NO HABILITA,IF(BZ212&lt;=($E212*(1+$D$4)),"HABILITA","NO HABILITA")))</f>
        <v>NO OFERTADO</v>
      </c>
      <c r="CC212" s="129">
        <f>'PRECIOS UNITARIOS'!AD212</f>
        <v>0</v>
      </c>
      <c r="CD212" s="251">
        <f>'EV TECNICA'!BG212</f>
        <v>0</v>
      </c>
      <c r="CE212" s="252" t="str">
        <f>+IF(CC212=0,"NO OFERTADO",IF(CD212="NO CUMPLE", NO HABILITA,IF(CC212&lt;=($E212*(1+$D$4)),"HABILITA","NO HABILITA")))</f>
        <v>NO OFERTADO</v>
      </c>
      <c r="CF212" s="129">
        <f>'PRECIOS UNITARIOS'!AE212</f>
        <v>0</v>
      </c>
      <c r="CG212" s="251">
        <f>'EV TECNICA'!BI212</f>
        <v>0</v>
      </c>
      <c r="CH212" s="252" t="str">
        <f>+IF(CF212=0,"NO OFERTADO",IF(CG212="NO CUMPLE", NO HABILITA,IF(CF212&lt;=($E212*(1+$D$4)),"HABILITA","NO HABILITA")))</f>
        <v>NO OFERTADO</v>
      </c>
    </row>
    <row r="213" spans="1:86" s="40" customFormat="1" ht="25.5" x14ac:dyDescent="0.2">
      <c r="A213" s="103">
        <v>204</v>
      </c>
      <c r="B213" s="202" t="s">
        <v>335</v>
      </c>
      <c r="C213" s="121" t="s">
        <v>326</v>
      </c>
      <c r="D213" s="146">
        <v>1</v>
      </c>
      <c r="E213" s="25">
        <v>10452.959999999999</v>
      </c>
      <c r="F213" s="129">
        <f>'PRECIOS UNITARIOS'!E213</f>
        <v>0</v>
      </c>
      <c r="G213" s="251">
        <f>'EV TECNICA'!I213</f>
        <v>0</v>
      </c>
      <c r="H213" s="252" t="str">
        <f>+IF(F213=0,"NO OFERTADO",IF(G213="NO CUMPLE", NO HABILITA,IF(F213&lt;=($E213*(1+$D$4)),"HABILITA","NO HABILITA")))</f>
        <v>NO OFERTADO</v>
      </c>
      <c r="I213" s="129">
        <f>'PRECIOS UNITARIOS'!F213</f>
        <v>0</v>
      </c>
      <c r="J213" s="251">
        <f>'EV TECNICA'!K213</f>
        <v>0</v>
      </c>
      <c r="K213" s="252" t="str">
        <f>+IF(I213=0,"NO OFERTADO",IF(J213="NO CUMPLE", NO HABILITA,IF(I213&lt;=($E213*(1+$D$4)),"HABILITA","NO HABILITA")))</f>
        <v>NO OFERTADO</v>
      </c>
      <c r="L213" s="129">
        <f>'PRECIOS UNITARIOS'!G213</f>
        <v>0</v>
      </c>
      <c r="M213" s="251">
        <f>'EV TECNICA'!M213</f>
        <v>0</v>
      </c>
      <c r="N213" s="252" t="str">
        <f>+IF(L213=0,"NO OFERTADO",IF(M213="NO CUMPLE", NO HABILITA,IF(L213&lt;=($E213*(1+$D$4)),"HABILITA","NO HABILITA")))</f>
        <v>NO OFERTADO</v>
      </c>
      <c r="O213" s="129">
        <f>'PRECIOS UNITARIOS'!H213</f>
        <v>0</v>
      </c>
      <c r="P213" s="251">
        <f>'EV TECNICA'!O213</f>
        <v>0</v>
      </c>
      <c r="Q213" s="252" t="str">
        <f>+IF(O213=0,"NO OFERTADO",IF(P213="NO CUMPLE", NO HABILITA,IF(O213&lt;=($E213*(1+$D$4)),"HABILITA","NO HABILITA")))</f>
        <v>NO OFERTADO</v>
      </c>
      <c r="R213" s="129">
        <f>'PRECIOS UNITARIOS'!I213</f>
        <v>0</v>
      </c>
      <c r="S213" s="251">
        <f>'EV TECNICA'!Q213</f>
        <v>0</v>
      </c>
      <c r="T213" s="252" t="str">
        <f>+IF(R213=0,"NO OFERTADO",IF(S213="NO CUMPLE", NO HABILITA,IF(R213&lt;=($E213*(1+$D$4)),"HABILITA","NO HABILITA")))</f>
        <v>NO OFERTADO</v>
      </c>
      <c r="U213" s="129">
        <f>'PRECIOS UNITARIOS'!J213</f>
        <v>0</v>
      </c>
      <c r="V213" s="251">
        <f>'EV TECNICA'!S213</f>
        <v>0</v>
      </c>
      <c r="W213" s="252" t="str">
        <f>+IF(U213=0,"NO OFERTADO",IF(V213="NO CUMPLE", NO HABILITA,IF(U213&lt;=($E213*(1+$D$4)),"HABILITA","NO HABILITA")))</f>
        <v>NO OFERTADO</v>
      </c>
      <c r="X213" s="129">
        <f>'PRECIOS UNITARIOS'!K213</f>
        <v>10769.5</v>
      </c>
      <c r="Y213" s="251" t="str">
        <f>'EV TECNICA'!U213</f>
        <v>CUMPLE</v>
      </c>
      <c r="Z213" s="252" t="str">
        <f>+IF(X213=0,"NO OFERTADO",IF(Y213="NO CUMPLE", NO HABILITA,IF(X213&lt;=($E213*(1+$D$4)),"HABILITA","NO HABILITA")))</f>
        <v>HABILITA</v>
      </c>
      <c r="AA213" s="129">
        <f>'PRECIOS UNITARIOS'!L213</f>
        <v>0</v>
      </c>
      <c r="AB213" s="251">
        <f>'EV TECNICA'!W213</f>
        <v>0</v>
      </c>
      <c r="AC213" s="252" t="str">
        <f>+IF(AA213=0,"NO OFERTADO",IF(AB213="NO CUMPLE", NO HABILITA,IF(AA213&lt;=($E213*(1+$D$4)),"HABILITA","NO HABILITA")))</f>
        <v>NO OFERTADO</v>
      </c>
      <c r="AD213" s="129">
        <f>'PRECIOS UNITARIOS'!M213</f>
        <v>10214.959999999999</v>
      </c>
      <c r="AE213" s="251" t="str">
        <f>'EV TECNICA'!Y213</f>
        <v>CUMPLE</v>
      </c>
      <c r="AF213" s="252" t="str">
        <f>+IF(AD213=0,"NO OFERTADO",IF(AE213="NO CUMPLE", NO HABILITA,IF(AD213&lt;=($E213*(1+$D$4)),"HABILITA","NO HABILITA")))</f>
        <v>HABILITA</v>
      </c>
      <c r="AG213" s="129">
        <f>'PRECIOS UNITARIOS'!N213</f>
        <v>0</v>
      </c>
      <c r="AH213" s="251">
        <f>'EV TECNICA'!AA213</f>
        <v>0</v>
      </c>
      <c r="AI213" s="252" t="str">
        <f>+IF(AG213=0,"NO OFERTADO",IF(AH213="NO CUMPLE", NO HABILITA,IF(AG213&lt;=($E213*(1+$D$4)),"HABILITA","NO HABILITA")))</f>
        <v>NO OFERTADO</v>
      </c>
      <c r="AJ213" s="129">
        <f>'PRECIOS UNITARIOS'!O213</f>
        <v>11022.97</v>
      </c>
      <c r="AK213" s="251" t="str">
        <f>'EV TECNICA'!AC213</f>
        <v>CUMPLE</v>
      </c>
      <c r="AL213" s="252" t="str">
        <f>+IF(AJ213=0,"NO OFERTADO",IF(AK213="NO CUMPLE", NO HABILITA,IF(AJ213&lt;=($E213*(1+$D$4)),"HABILITA","NO HABILITA")))</f>
        <v>HABILITA</v>
      </c>
      <c r="AM213" s="129">
        <f>'PRECIOS UNITARIOS'!P213</f>
        <v>0</v>
      </c>
      <c r="AN213" s="251">
        <f>'EV TECNICA'!AE213</f>
        <v>0</v>
      </c>
      <c r="AO213" s="252" t="str">
        <f>+IF(AM213=0,"NO OFERTADO",IF(AN213="NO CUMPLE", NO HABILITA,IF(AM213&lt;=($E213*(1+$D$4)),"HABILITA","NO HABILITA")))</f>
        <v>NO OFERTADO</v>
      </c>
      <c r="AP213" s="129">
        <f>'PRECIOS UNITARIOS'!Q213</f>
        <v>0</v>
      </c>
      <c r="AQ213" s="251">
        <f>'EV TECNICA'!AG213</f>
        <v>0</v>
      </c>
      <c r="AR213" s="252" t="str">
        <f>+IF(AP213=0,"NO OFERTADO",IF(AQ213="NO CUMPLE", NO HABILITA,IF(AP213&lt;=($E213*(1+$D$4)),"HABILITA","NO HABILITA")))</f>
        <v>NO OFERTADO</v>
      </c>
      <c r="AS213" s="129">
        <f>'PRECIOS UNITARIOS'!R213</f>
        <v>0</v>
      </c>
      <c r="AT213" s="251">
        <f>'EV TECNICA'!AI213</f>
        <v>0</v>
      </c>
      <c r="AU213" s="252" t="str">
        <f>+IF(AS213=0,"NO OFERTADO",IF(AT213="NO CUMPLE", NO HABILITA,IF(AS213&lt;=($E213*(1+$D$4)),"HABILITA","NO HABILITA")))</f>
        <v>NO OFERTADO</v>
      </c>
      <c r="AV213" s="129">
        <f>'PRECIOS UNITARIOS'!S213</f>
        <v>0</v>
      </c>
      <c r="AW213" s="251">
        <f>'EV TECNICA'!AK213</f>
        <v>0</v>
      </c>
      <c r="AX213" s="252" t="str">
        <f>+IF(AV213=0,"NO OFERTADO",IF(AW213="NO CUMPLE", NO HABILITA,IF(AV213&lt;=($E213*(1+$D$4)),"HABILITA","NO HABILITA")))</f>
        <v>NO OFERTADO</v>
      </c>
      <c r="AY213" s="129">
        <f>'PRECIOS UNITARIOS'!T213</f>
        <v>0</v>
      </c>
      <c r="AZ213" s="251">
        <f>'EV TECNICA'!AM213</f>
        <v>0</v>
      </c>
      <c r="BA213" s="252" t="str">
        <f>+IF(AY213=0,"NO OFERTADO",IF(AZ213="NO CUMPLE", NO HABILITA,IF(AY213&lt;=($E213*(1+$D$4)),"HABILITA","NO HABILITA")))</f>
        <v>NO OFERTADO</v>
      </c>
      <c r="BB213" s="129">
        <f>'PRECIOS UNITARIOS'!U213</f>
        <v>12128.48</v>
      </c>
      <c r="BC213" s="251" t="str">
        <f>'EV TECNICA'!AO213</f>
        <v>CUMPLE</v>
      </c>
      <c r="BD213" s="252" t="str">
        <f>+IF(BB213=0,"NO OFERTADO",IF(BC213="NO CUMPLE", NO HABILITA,IF(BB213&lt;=($E213*(1+$D$4)),"HABILITA","NO HABILITA")))</f>
        <v>HABILITA</v>
      </c>
      <c r="BE213" s="129">
        <f>'PRECIOS UNITARIOS'!V213</f>
        <v>0</v>
      </c>
      <c r="BF213" s="251">
        <f>'EV TECNICA'!AQ213</f>
        <v>0</v>
      </c>
      <c r="BG213" s="252" t="str">
        <f>+IF(BE213=0,"NO OFERTADO",IF(BF213="NO CUMPLE", NO HABILITA,IF(BE213&lt;=($E213*(1+$D$4)),"HABILITA","NO HABILITA")))</f>
        <v>NO OFERTADO</v>
      </c>
      <c r="BH213" s="129">
        <f>'PRECIOS UNITARIOS'!W213</f>
        <v>0</v>
      </c>
      <c r="BI213" s="251">
        <f>'EV TECNICA'!AS213</f>
        <v>0</v>
      </c>
      <c r="BJ213" s="252" t="str">
        <f>+IF(BH213=0,"NO OFERTADO",IF(BI213="NO CUMPLE", NO HABILITA,IF(BH213&lt;=($E213*(1+$D$4)),"HABILITA","NO HABILITA")))</f>
        <v>NO OFERTADO</v>
      </c>
      <c r="BK213" s="129">
        <f>'PRECIOS UNITARIOS'!X213</f>
        <v>0</v>
      </c>
      <c r="BL213" s="251">
        <f>'EV TECNICA'!AU213</f>
        <v>0</v>
      </c>
      <c r="BM213" s="252" t="str">
        <f>+IF(BK213=0,"NO OFERTADO",IF(BL213="NO CUMPLE", NO HABILITA,IF(BK213&lt;=($E213*(1+$D$4)),"HABILITA","NO HABILITA")))</f>
        <v>NO OFERTADO</v>
      </c>
      <c r="BN213" s="129">
        <f>'PRECIOS UNITARIOS'!Y213</f>
        <v>0</v>
      </c>
      <c r="BO213" s="251">
        <f>'EV TECNICA'!AW213</f>
        <v>0</v>
      </c>
      <c r="BP213" s="252" t="str">
        <f>+IF(BN213=0,"NO OFERTADO",IF(BO213="NO CUMPLE", NO HABILITA,IF(BN213&lt;=($E213*(1+$D$4)),"HABILITA","NO HABILITA")))</f>
        <v>NO OFERTADO</v>
      </c>
      <c r="BQ213" s="129">
        <f>'PRECIOS UNITARIOS'!Z213</f>
        <v>0</v>
      </c>
      <c r="BR213" s="251">
        <f>'EV TECNICA'!AY213</f>
        <v>0</v>
      </c>
      <c r="BS213" s="252" t="str">
        <f>+IF(BQ213=0,"NO OFERTADO",IF(BR213="NO CUMPLE", NO HABILITA,IF(BQ213&lt;=($E213*(1+$D$4)),"HABILITA","NO HABILITA")))</f>
        <v>NO OFERTADO</v>
      </c>
      <c r="BT213" s="129">
        <f>'PRECIOS UNITARIOS'!AA213</f>
        <v>0</v>
      </c>
      <c r="BU213" s="251">
        <f>'EV TECNICA'!BA213</f>
        <v>0</v>
      </c>
      <c r="BV213" s="252" t="str">
        <f>+IF(BT213=0,"NO OFERTADO",IF(BU213="NO CUMPLE", NO HABILITA,IF(BT213&lt;=($E213*(1+$D$4)),"HABILITA","NO HABILITA")))</f>
        <v>NO OFERTADO</v>
      </c>
      <c r="BW213" s="129">
        <f>'PRECIOS UNITARIOS'!AB213</f>
        <v>0</v>
      </c>
      <c r="BX213" s="251">
        <f>'EV TECNICA'!BC213</f>
        <v>0</v>
      </c>
      <c r="BY213" s="252" t="str">
        <f>+IF(BW213=0,"NO OFERTADO",IF(BX213="NO CUMPLE", NO HABILITA,IF(BW213&lt;=($E213*(1+$D$4)),"HABILITA","NO HABILITA")))</f>
        <v>NO OFERTADO</v>
      </c>
      <c r="BZ213" s="129">
        <f>'PRECIOS UNITARIOS'!AC213</f>
        <v>0</v>
      </c>
      <c r="CA213" s="251">
        <f>'EV TECNICA'!BE213</f>
        <v>0</v>
      </c>
      <c r="CB213" s="252" t="str">
        <f>+IF(BZ213=0,"NO OFERTADO",IF(CA213="NO CUMPLE", NO HABILITA,IF(BZ213&lt;=($E213*(1+$D$4)),"HABILITA","NO HABILITA")))</f>
        <v>NO OFERTADO</v>
      </c>
      <c r="CC213" s="129">
        <f>'PRECIOS UNITARIOS'!AD213</f>
        <v>0</v>
      </c>
      <c r="CD213" s="251">
        <f>'EV TECNICA'!BG213</f>
        <v>0</v>
      </c>
      <c r="CE213" s="252" t="str">
        <f>+IF(CC213=0,"NO OFERTADO",IF(CD213="NO CUMPLE", NO HABILITA,IF(CC213&lt;=($E213*(1+$D$4)),"HABILITA","NO HABILITA")))</f>
        <v>NO OFERTADO</v>
      </c>
      <c r="CF213" s="129">
        <f>'PRECIOS UNITARIOS'!AE213</f>
        <v>0</v>
      </c>
      <c r="CG213" s="251">
        <f>'EV TECNICA'!BI213</f>
        <v>0</v>
      </c>
      <c r="CH213" s="252" t="str">
        <f>+IF(CF213=0,"NO OFERTADO",IF(CG213="NO CUMPLE", NO HABILITA,IF(CF213&lt;=($E213*(1+$D$4)),"HABILITA","NO HABILITA")))</f>
        <v>NO OFERTADO</v>
      </c>
    </row>
    <row r="214" spans="1:86" s="40" customFormat="1" ht="25.5" x14ac:dyDescent="0.2">
      <c r="A214" s="103">
        <v>205</v>
      </c>
      <c r="B214" s="202" t="s">
        <v>336</v>
      </c>
      <c r="C214" s="121" t="s">
        <v>326</v>
      </c>
      <c r="D214" s="146">
        <v>1</v>
      </c>
      <c r="E214" s="25">
        <v>59704.218756000002</v>
      </c>
      <c r="F214" s="129">
        <f>'PRECIOS UNITARIOS'!E214</f>
        <v>0</v>
      </c>
      <c r="G214" s="251">
        <f>'EV TECNICA'!I214</f>
        <v>0</v>
      </c>
      <c r="H214" s="252" t="str">
        <f>+IF(F214=0,"NO OFERTADO",IF(G214="NO CUMPLE", NO HABILITA,IF(F214&lt;=($E214*(1+$D$4)),"HABILITA","NO HABILITA")))</f>
        <v>NO OFERTADO</v>
      </c>
      <c r="I214" s="129">
        <f>'PRECIOS UNITARIOS'!F214</f>
        <v>0</v>
      </c>
      <c r="J214" s="251">
        <f>'EV TECNICA'!K214</f>
        <v>0</v>
      </c>
      <c r="K214" s="252" t="str">
        <f>+IF(I214=0,"NO OFERTADO",IF(J214="NO CUMPLE", NO HABILITA,IF(I214&lt;=($E214*(1+$D$4)),"HABILITA","NO HABILITA")))</f>
        <v>NO OFERTADO</v>
      </c>
      <c r="L214" s="129">
        <f>'PRECIOS UNITARIOS'!G214</f>
        <v>0</v>
      </c>
      <c r="M214" s="251">
        <f>'EV TECNICA'!M214</f>
        <v>0</v>
      </c>
      <c r="N214" s="252" t="str">
        <f>+IF(L214=0,"NO OFERTADO",IF(M214="NO CUMPLE", NO HABILITA,IF(L214&lt;=($E214*(1+$D$4)),"HABILITA","NO HABILITA")))</f>
        <v>NO OFERTADO</v>
      </c>
      <c r="O214" s="129">
        <f>'PRECIOS UNITARIOS'!H214</f>
        <v>0</v>
      </c>
      <c r="P214" s="251">
        <f>'EV TECNICA'!O214</f>
        <v>0</v>
      </c>
      <c r="Q214" s="252" t="str">
        <f>+IF(O214=0,"NO OFERTADO",IF(P214="NO CUMPLE", NO HABILITA,IF(O214&lt;=($E214*(1+$D$4)),"HABILITA","NO HABILITA")))</f>
        <v>NO OFERTADO</v>
      </c>
      <c r="R214" s="129">
        <f>'PRECIOS UNITARIOS'!I214</f>
        <v>0</v>
      </c>
      <c r="S214" s="251">
        <f>'EV TECNICA'!Q214</f>
        <v>0</v>
      </c>
      <c r="T214" s="252" t="str">
        <f>+IF(R214=0,"NO OFERTADO",IF(S214="NO CUMPLE", NO HABILITA,IF(R214&lt;=($E214*(1+$D$4)),"HABILITA","NO HABILITA")))</f>
        <v>NO OFERTADO</v>
      </c>
      <c r="U214" s="129">
        <f>'PRECIOS UNITARIOS'!J214</f>
        <v>0</v>
      </c>
      <c r="V214" s="251">
        <f>'EV TECNICA'!S214</f>
        <v>0</v>
      </c>
      <c r="W214" s="252" t="str">
        <f>+IF(U214=0,"NO OFERTADO",IF(V214="NO CUMPLE", NO HABILITA,IF(U214&lt;=($E214*(1+$D$4)),"HABILITA","NO HABILITA")))</f>
        <v>NO OFERTADO</v>
      </c>
      <c r="X214" s="129">
        <f>'PRECIOS UNITARIOS'!K214</f>
        <v>59498.81</v>
      </c>
      <c r="Y214" s="251" t="str">
        <f>'EV TECNICA'!U214</f>
        <v>CUMPLE</v>
      </c>
      <c r="Z214" s="252" t="str">
        <f>+IF(X214=0,"NO OFERTADO",IF(Y214="NO CUMPLE", NO HABILITA,IF(X214&lt;=($E214*(1+$D$4)),"HABILITA","NO HABILITA")))</f>
        <v>HABILITA</v>
      </c>
      <c r="AA214" s="129">
        <f>'PRECIOS UNITARIOS'!L214</f>
        <v>0</v>
      </c>
      <c r="AB214" s="251">
        <f>'EV TECNICA'!W214</f>
        <v>0</v>
      </c>
      <c r="AC214" s="252" t="str">
        <f>+IF(AA214=0,"NO OFERTADO",IF(AB214="NO CUMPLE", NO HABILITA,IF(AA214&lt;=($E214*(1+$D$4)),"HABILITA","NO HABILITA")))</f>
        <v>NO OFERTADO</v>
      </c>
      <c r="AD214" s="129">
        <f>'PRECIOS UNITARIOS'!M214</f>
        <v>0</v>
      </c>
      <c r="AE214" s="251">
        <f>'EV TECNICA'!Y214</f>
        <v>0</v>
      </c>
      <c r="AF214" s="252" t="str">
        <f>+IF(AD214=0,"NO OFERTADO",IF(AE214="NO CUMPLE", NO HABILITA,IF(AD214&lt;=($E214*(1+$D$4)),"HABILITA","NO HABILITA")))</f>
        <v>NO OFERTADO</v>
      </c>
      <c r="AG214" s="129">
        <f>'PRECIOS UNITARIOS'!N214</f>
        <v>0</v>
      </c>
      <c r="AH214" s="251">
        <f>'EV TECNICA'!AA214</f>
        <v>0</v>
      </c>
      <c r="AI214" s="252" t="str">
        <f>+IF(AG214=0,"NO OFERTADO",IF(AH214="NO CUMPLE", NO HABILITA,IF(AG214&lt;=($E214*(1+$D$4)),"HABILITA","NO HABILITA")))</f>
        <v>NO OFERTADO</v>
      </c>
      <c r="AJ214" s="129">
        <f>'PRECIOS UNITARIOS'!O214</f>
        <v>78288.91</v>
      </c>
      <c r="AK214" s="251" t="str">
        <f>'EV TECNICA'!AC214</f>
        <v>CUMPLE</v>
      </c>
      <c r="AL214" s="252" t="str">
        <f>+IF(AJ214=0,"NO OFERTADO",IF(AK214="NO CUMPLE", NO HABILITA,IF(AJ214&lt;=($E214*(1+$D$4)),"HABILITA","NO HABILITA")))</f>
        <v>NO HABILITA</v>
      </c>
      <c r="AM214" s="129">
        <f>'PRECIOS UNITARIOS'!P214</f>
        <v>0</v>
      </c>
      <c r="AN214" s="251">
        <f>'EV TECNICA'!AE214</f>
        <v>0</v>
      </c>
      <c r="AO214" s="252" t="str">
        <f>+IF(AM214=0,"NO OFERTADO",IF(AN214="NO CUMPLE", NO HABILITA,IF(AM214&lt;=($E214*(1+$D$4)),"HABILITA","NO HABILITA")))</f>
        <v>NO OFERTADO</v>
      </c>
      <c r="AP214" s="129">
        <f>'PRECIOS UNITARIOS'!Q214</f>
        <v>0</v>
      </c>
      <c r="AQ214" s="251">
        <f>'EV TECNICA'!AG214</f>
        <v>0</v>
      </c>
      <c r="AR214" s="252" t="str">
        <f>+IF(AP214=0,"NO OFERTADO",IF(AQ214="NO CUMPLE", NO HABILITA,IF(AP214&lt;=($E214*(1+$D$4)),"HABILITA","NO HABILITA")))</f>
        <v>NO OFERTADO</v>
      </c>
      <c r="AS214" s="129">
        <f>'PRECIOS UNITARIOS'!R214</f>
        <v>0</v>
      </c>
      <c r="AT214" s="251">
        <f>'EV TECNICA'!AI214</f>
        <v>0</v>
      </c>
      <c r="AU214" s="252" t="str">
        <f>+IF(AS214=0,"NO OFERTADO",IF(AT214="NO CUMPLE", NO HABILITA,IF(AS214&lt;=($E214*(1+$D$4)),"HABILITA","NO HABILITA")))</f>
        <v>NO OFERTADO</v>
      </c>
      <c r="AV214" s="129">
        <f>'PRECIOS UNITARIOS'!S214</f>
        <v>0</v>
      </c>
      <c r="AW214" s="251">
        <f>'EV TECNICA'!AK214</f>
        <v>0</v>
      </c>
      <c r="AX214" s="252" t="str">
        <f>+IF(AV214=0,"NO OFERTADO",IF(AW214="NO CUMPLE", NO HABILITA,IF(AV214&lt;=($E214*(1+$D$4)),"HABILITA","NO HABILITA")))</f>
        <v>NO OFERTADO</v>
      </c>
      <c r="AY214" s="129">
        <f>'PRECIOS UNITARIOS'!T214</f>
        <v>0</v>
      </c>
      <c r="AZ214" s="251">
        <f>'EV TECNICA'!AM214</f>
        <v>0</v>
      </c>
      <c r="BA214" s="252" t="str">
        <f>+IF(AY214=0,"NO OFERTADO",IF(AZ214="NO CUMPLE", NO HABILITA,IF(AY214&lt;=($E214*(1+$D$4)),"HABILITA","NO HABILITA")))</f>
        <v>NO OFERTADO</v>
      </c>
      <c r="BB214" s="129">
        <f>'PRECIOS UNITARIOS'!U214</f>
        <v>0</v>
      </c>
      <c r="BC214" s="251">
        <f>'EV TECNICA'!AO214</f>
        <v>0</v>
      </c>
      <c r="BD214" s="252" t="str">
        <f>+IF(BB214=0,"NO OFERTADO",IF(BC214="NO CUMPLE", NO HABILITA,IF(BB214&lt;=($E214*(1+$D$4)),"HABILITA","NO HABILITA")))</f>
        <v>NO OFERTADO</v>
      </c>
      <c r="BE214" s="129">
        <f>'PRECIOS UNITARIOS'!V214</f>
        <v>0</v>
      </c>
      <c r="BF214" s="251">
        <f>'EV TECNICA'!AQ214</f>
        <v>0</v>
      </c>
      <c r="BG214" s="252" t="str">
        <f>+IF(BE214=0,"NO OFERTADO",IF(BF214="NO CUMPLE", NO HABILITA,IF(BE214&lt;=($E214*(1+$D$4)),"HABILITA","NO HABILITA")))</f>
        <v>NO OFERTADO</v>
      </c>
      <c r="BH214" s="129">
        <f>'PRECIOS UNITARIOS'!W214</f>
        <v>0</v>
      </c>
      <c r="BI214" s="251">
        <f>'EV TECNICA'!AS214</f>
        <v>0</v>
      </c>
      <c r="BJ214" s="252" t="str">
        <f>+IF(BH214=0,"NO OFERTADO",IF(BI214="NO CUMPLE", NO HABILITA,IF(BH214&lt;=($E214*(1+$D$4)),"HABILITA","NO HABILITA")))</f>
        <v>NO OFERTADO</v>
      </c>
      <c r="BK214" s="129">
        <f>'PRECIOS UNITARIOS'!X214</f>
        <v>0</v>
      </c>
      <c r="BL214" s="251">
        <f>'EV TECNICA'!AU214</f>
        <v>0</v>
      </c>
      <c r="BM214" s="252" t="str">
        <f>+IF(BK214=0,"NO OFERTADO",IF(BL214="NO CUMPLE", NO HABILITA,IF(BK214&lt;=($E214*(1+$D$4)),"HABILITA","NO HABILITA")))</f>
        <v>NO OFERTADO</v>
      </c>
      <c r="BN214" s="129">
        <f>'PRECIOS UNITARIOS'!Y214</f>
        <v>0</v>
      </c>
      <c r="BO214" s="251">
        <f>'EV TECNICA'!AW214</f>
        <v>0</v>
      </c>
      <c r="BP214" s="252" t="str">
        <f>+IF(BN214=0,"NO OFERTADO",IF(BO214="NO CUMPLE", NO HABILITA,IF(BN214&lt;=($E214*(1+$D$4)),"HABILITA","NO HABILITA")))</f>
        <v>NO OFERTADO</v>
      </c>
      <c r="BQ214" s="129">
        <f>'PRECIOS UNITARIOS'!Z214</f>
        <v>0</v>
      </c>
      <c r="BR214" s="251">
        <f>'EV TECNICA'!AY214</f>
        <v>0</v>
      </c>
      <c r="BS214" s="252" t="str">
        <f>+IF(BQ214=0,"NO OFERTADO",IF(BR214="NO CUMPLE", NO HABILITA,IF(BQ214&lt;=($E214*(1+$D$4)),"HABILITA","NO HABILITA")))</f>
        <v>NO OFERTADO</v>
      </c>
      <c r="BT214" s="129">
        <f>'PRECIOS UNITARIOS'!AA214</f>
        <v>0</v>
      </c>
      <c r="BU214" s="251">
        <f>'EV TECNICA'!BA214</f>
        <v>0</v>
      </c>
      <c r="BV214" s="252" t="str">
        <f>+IF(BT214=0,"NO OFERTADO",IF(BU214="NO CUMPLE", NO HABILITA,IF(BT214&lt;=($E214*(1+$D$4)),"HABILITA","NO HABILITA")))</f>
        <v>NO OFERTADO</v>
      </c>
      <c r="BW214" s="129">
        <f>'PRECIOS UNITARIOS'!AB214</f>
        <v>0</v>
      </c>
      <c r="BX214" s="251">
        <f>'EV TECNICA'!BC214</f>
        <v>0</v>
      </c>
      <c r="BY214" s="252" t="str">
        <f>+IF(BW214=0,"NO OFERTADO",IF(BX214="NO CUMPLE", NO HABILITA,IF(BW214&lt;=($E214*(1+$D$4)),"HABILITA","NO HABILITA")))</f>
        <v>NO OFERTADO</v>
      </c>
      <c r="BZ214" s="129">
        <f>'PRECIOS UNITARIOS'!AC214</f>
        <v>0</v>
      </c>
      <c r="CA214" s="251">
        <f>'EV TECNICA'!BE214</f>
        <v>0</v>
      </c>
      <c r="CB214" s="252" t="str">
        <f>+IF(BZ214=0,"NO OFERTADO",IF(CA214="NO CUMPLE", NO HABILITA,IF(BZ214&lt;=($E214*(1+$D$4)),"HABILITA","NO HABILITA")))</f>
        <v>NO OFERTADO</v>
      </c>
      <c r="CC214" s="129">
        <f>'PRECIOS UNITARIOS'!AD214</f>
        <v>0</v>
      </c>
      <c r="CD214" s="251">
        <f>'EV TECNICA'!BG214</f>
        <v>0</v>
      </c>
      <c r="CE214" s="252" t="str">
        <f>+IF(CC214=0,"NO OFERTADO",IF(CD214="NO CUMPLE", NO HABILITA,IF(CC214&lt;=($E214*(1+$D$4)),"HABILITA","NO HABILITA")))</f>
        <v>NO OFERTADO</v>
      </c>
      <c r="CF214" s="129">
        <f>'PRECIOS UNITARIOS'!AE214</f>
        <v>0</v>
      </c>
      <c r="CG214" s="251">
        <f>'EV TECNICA'!BI214</f>
        <v>0</v>
      </c>
      <c r="CH214" s="252" t="str">
        <f>+IF(CF214=0,"NO OFERTADO",IF(CG214="NO CUMPLE", NO HABILITA,IF(CF214&lt;=($E214*(1+$D$4)),"HABILITA","NO HABILITA")))</f>
        <v>NO OFERTADO</v>
      </c>
    </row>
    <row r="215" spans="1:86" s="40" customFormat="1" ht="38.25" x14ac:dyDescent="0.2">
      <c r="A215" s="103">
        <v>206</v>
      </c>
      <c r="B215" s="202" t="s">
        <v>337</v>
      </c>
      <c r="C215" s="121" t="s">
        <v>330</v>
      </c>
      <c r="D215" s="146">
        <v>1</v>
      </c>
      <c r="E215" s="25">
        <v>14410.9</v>
      </c>
      <c r="F215" s="129">
        <f>'PRECIOS UNITARIOS'!E215</f>
        <v>0</v>
      </c>
      <c r="G215" s="251">
        <f>'EV TECNICA'!I215</f>
        <v>0</v>
      </c>
      <c r="H215" s="252" t="str">
        <f>+IF(F215=0,"NO OFERTADO",IF(G215="NO CUMPLE", NO HABILITA,IF(F215&lt;=($E215*(1+$D$4)),"HABILITA","NO HABILITA")))</f>
        <v>NO OFERTADO</v>
      </c>
      <c r="I215" s="129">
        <f>'PRECIOS UNITARIOS'!F215</f>
        <v>0</v>
      </c>
      <c r="J215" s="251">
        <f>'EV TECNICA'!K215</f>
        <v>0</v>
      </c>
      <c r="K215" s="252" t="str">
        <f>+IF(I215=0,"NO OFERTADO",IF(J215="NO CUMPLE", NO HABILITA,IF(I215&lt;=($E215*(1+$D$4)),"HABILITA","NO HABILITA")))</f>
        <v>NO OFERTADO</v>
      </c>
      <c r="L215" s="129">
        <f>'PRECIOS UNITARIOS'!G215</f>
        <v>0</v>
      </c>
      <c r="M215" s="251">
        <f>'EV TECNICA'!M215</f>
        <v>0</v>
      </c>
      <c r="N215" s="252" t="str">
        <f>+IF(L215=0,"NO OFERTADO",IF(M215="NO CUMPLE", NO HABILITA,IF(L215&lt;=($E215*(1+$D$4)),"HABILITA","NO HABILITA")))</f>
        <v>NO OFERTADO</v>
      </c>
      <c r="O215" s="129">
        <f>'PRECIOS UNITARIOS'!H215</f>
        <v>0</v>
      </c>
      <c r="P215" s="251">
        <f>'EV TECNICA'!O215</f>
        <v>0</v>
      </c>
      <c r="Q215" s="252" t="str">
        <f>+IF(O215=0,"NO OFERTADO",IF(P215="NO CUMPLE", NO HABILITA,IF(O215&lt;=($E215*(1+$D$4)),"HABILITA","NO HABILITA")))</f>
        <v>NO OFERTADO</v>
      </c>
      <c r="R215" s="129">
        <f>'PRECIOS UNITARIOS'!I215</f>
        <v>0</v>
      </c>
      <c r="S215" s="251">
        <f>'EV TECNICA'!Q215</f>
        <v>0</v>
      </c>
      <c r="T215" s="252" t="str">
        <f>+IF(R215=0,"NO OFERTADO",IF(S215="NO CUMPLE", NO HABILITA,IF(R215&lt;=($E215*(1+$D$4)),"HABILITA","NO HABILITA")))</f>
        <v>NO OFERTADO</v>
      </c>
      <c r="U215" s="129">
        <f>'PRECIOS UNITARIOS'!J215</f>
        <v>0</v>
      </c>
      <c r="V215" s="251">
        <f>'EV TECNICA'!S215</f>
        <v>0</v>
      </c>
      <c r="W215" s="252" t="str">
        <f>+IF(U215=0,"NO OFERTADO",IF(V215="NO CUMPLE", NO HABILITA,IF(U215&lt;=($E215*(1+$D$4)),"HABILITA","NO HABILITA")))</f>
        <v>NO OFERTADO</v>
      </c>
      <c r="X215" s="129">
        <f>'PRECIOS UNITARIOS'!K215</f>
        <v>15658.02</v>
      </c>
      <c r="Y215" s="251" t="str">
        <f>'EV TECNICA'!U215</f>
        <v>CUMPLE</v>
      </c>
      <c r="Z215" s="252" t="str">
        <f>+IF(X215=0,"NO OFERTADO",IF(Y215="NO CUMPLE", NO HABILITA,IF(X215&lt;=($E215*(1+$D$4)),"HABILITA","NO HABILITA")))</f>
        <v>HABILITA</v>
      </c>
      <c r="AA215" s="129">
        <f>'PRECIOS UNITARIOS'!L215</f>
        <v>0</v>
      </c>
      <c r="AB215" s="251">
        <f>'EV TECNICA'!W215</f>
        <v>0</v>
      </c>
      <c r="AC215" s="252" t="str">
        <f>+IF(AA215=0,"NO OFERTADO",IF(AB215="NO CUMPLE", NO HABILITA,IF(AA215&lt;=($E215*(1+$D$4)),"HABILITA","NO HABILITA")))</f>
        <v>NO OFERTADO</v>
      </c>
      <c r="AD215" s="129">
        <f>'PRECIOS UNITARIOS'!M215</f>
        <v>14083.65</v>
      </c>
      <c r="AE215" s="251" t="str">
        <f>'EV TECNICA'!Y215</f>
        <v>CUMPLE</v>
      </c>
      <c r="AF215" s="252" t="str">
        <f>+IF(AD215=0,"NO OFERTADO",IF(AE215="NO CUMPLE", NO HABILITA,IF(AD215&lt;=($E215*(1+$D$4)),"HABILITA","NO HABILITA")))</f>
        <v>HABILITA</v>
      </c>
      <c r="AG215" s="129">
        <f>'PRECIOS UNITARIOS'!N215</f>
        <v>0</v>
      </c>
      <c r="AH215" s="251">
        <f>'EV TECNICA'!AA215</f>
        <v>0</v>
      </c>
      <c r="AI215" s="252" t="str">
        <f>+IF(AG215=0,"NO OFERTADO",IF(AH215="NO CUMPLE", NO HABILITA,IF(AG215&lt;=($E215*(1+$D$4)),"HABILITA","NO HABILITA")))</f>
        <v>NO OFERTADO</v>
      </c>
      <c r="AJ215" s="129">
        <f>'PRECIOS UNITARIOS'!O215</f>
        <v>17160.990000000002</v>
      </c>
      <c r="AK215" s="251" t="str">
        <f>'EV TECNICA'!AC215</f>
        <v>CUMPLE</v>
      </c>
      <c r="AL215" s="252" t="str">
        <f>+IF(AJ215=0,"NO OFERTADO",IF(AK215="NO CUMPLE", NO HABILITA,IF(AJ215&lt;=($E215*(1+$D$4)),"HABILITA","NO HABILITA")))</f>
        <v>HABILITA</v>
      </c>
      <c r="AM215" s="129">
        <f>'PRECIOS UNITARIOS'!P215</f>
        <v>0</v>
      </c>
      <c r="AN215" s="251">
        <f>'EV TECNICA'!AE215</f>
        <v>0</v>
      </c>
      <c r="AO215" s="252" t="str">
        <f>+IF(AM215=0,"NO OFERTADO",IF(AN215="NO CUMPLE", NO HABILITA,IF(AM215&lt;=($E215*(1+$D$4)),"HABILITA","NO HABILITA")))</f>
        <v>NO OFERTADO</v>
      </c>
      <c r="AP215" s="129">
        <f>'PRECIOS UNITARIOS'!Q215</f>
        <v>0</v>
      </c>
      <c r="AQ215" s="251">
        <f>'EV TECNICA'!AG215</f>
        <v>0</v>
      </c>
      <c r="AR215" s="252" t="str">
        <f>+IF(AP215=0,"NO OFERTADO",IF(AQ215="NO CUMPLE", NO HABILITA,IF(AP215&lt;=($E215*(1+$D$4)),"HABILITA","NO HABILITA")))</f>
        <v>NO OFERTADO</v>
      </c>
      <c r="AS215" s="129">
        <f>'PRECIOS UNITARIOS'!R215</f>
        <v>0</v>
      </c>
      <c r="AT215" s="251">
        <f>'EV TECNICA'!AI215</f>
        <v>0</v>
      </c>
      <c r="AU215" s="252" t="str">
        <f>+IF(AS215=0,"NO OFERTADO",IF(AT215="NO CUMPLE", NO HABILITA,IF(AS215&lt;=($E215*(1+$D$4)),"HABILITA","NO HABILITA")))</f>
        <v>NO OFERTADO</v>
      </c>
      <c r="AV215" s="129">
        <f>'PRECIOS UNITARIOS'!S215</f>
        <v>0</v>
      </c>
      <c r="AW215" s="251">
        <f>'EV TECNICA'!AK215</f>
        <v>0</v>
      </c>
      <c r="AX215" s="252" t="str">
        <f>+IF(AV215=0,"NO OFERTADO",IF(AW215="NO CUMPLE", NO HABILITA,IF(AV215&lt;=($E215*(1+$D$4)),"HABILITA","NO HABILITA")))</f>
        <v>NO OFERTADO</v>
      </c>
      <c r="AY215" s="129">
        <f>'PRECIOS UNITARIOS'!T215</f>
        <v>0</v>
      </c>
      <c r="AZ215" s="251">
        <f>'EV TECNICA'!AM215</f>
        <v>0</v>
      </c>
      <c r="BA215" s="252" t="str">
        <f>+IF(AY215=0,"NO OFERTADO",IF(AZ215="NO CUMPLE", NO HABILITA,IF(AY215&lt;=($E215*(1+$D$4)),"HABILITA","NO HABILITA")))</f>
        <v>NO OFERTADO</v>
      </c>
      <c r="BB215" s="129">
        <f>'PRECIOS UNITARIOS'!U215</f>
        <v>17153.849999999999</v>
      </c>
      <c r="BC215" s="251" t="str">
        <f>'EV TECNICA'!AO215</f>
        <v>CUMPLE</v>
      </c>
      <c r="BD215" s="252" t="str">
        <f>+IF(BB215=0,"NO OFERTADO",IF(BC215="NO CUMPLE", NO HABILITA,IF(BB215&lt;=($E215*(1+$D$4)),"HABILITA","NO HABILITA")))</f>
        <v>HABILITA</v>
      </c>
      <c r="BE215" s="129">
        <f>'PRECIOS UNITARIOS'!V215</f>
        <v>0</v>
      </c>
      <c r="BF215" s="251">
        <f>'EV TECNICA'!AQ215</f>
        <v>0</v>
      </c>
      <c r="BG215" s="252" t="str">
        <f>+IF(BE215=0,"NO OFERTADO",IF(BF215="NO CUMPLE", NO HABILITA,IF(BE215&lt;=($E215*(1+$D$4)),"HABILITA","NO HABILITA")))</f>
        <v>NO OFERTADO</v>
      </c>
      <c r="BH215" s="129">
        <f>'PRECIOS UNITARIOS'!W215</f>
        <v>0</v>
      </c>
      <c r="BI215" s="251">
        <f>'EV TECNICA'!AS215</f>
        <v>0</v>
      </c>
      <c r="BJ215" s="252" t="str">
        <f>+IF(BH215=0,"NO OFERTADO",IF(BI215="NO CUMPLE", NO HABILITA,IF(BH215&lt;=($E215*(1+$D$4)),"HABILITA","NO HABILITA")))</f>
        <v>NO OFERTADO</v>
      </c>
      <c r="BK215" s="129">
        <f>'PRECIOS UNITARIOS'!X215</f>
        <v>0</v>
      </c>
      <c r="BL215" s="251">
        <f>'EV TECNICA'!AU215</f>
        <v>0</v>
      </c>
      <c r="BM215" s="252" t="str">
        <f>+IF(BK215=0,"NO OFERTADO",IF(BL215="NO CUMPLE", NO HABILITA,IF(BK215&lt;=($E215*(1+$D$4)),"HABILITA","NO HABILITA")))</f>
        <v>NO OFERTADO</v>
      </c>
      <c r="BN215" s="129">
        <f>'PRECIOS UNITARIOS'!Y215</f>
        <v>0</v>
      </c>
      <c r="BO215" s="251">
        <f>'EV TECNICA'!AW215</f>
        <v>0</v>
      </c>
      <c r="BP215" s="252" t="str">
        <f>+IF(BN215=0,"NO OFERTADO",IF(BO215="NO CUMPLE", NO HABILITA,IF(BN215&lt;=($E215*(1+$D$4)),"HABILITA","NO HABILITA")))</f>
        <v>NO OFERTADO</v>
      </c>
      <c r="BQ215" s="129">
        <f>'PRECIOS UNITARIOS'!Z215</f>
        <v>0</v>
      </c>
      <c r="BR215" s="251">
        <f>'EV TECNICA'!AY215</f>
        <v>0</v>
      </c>
      <c r="BS215" s="252" t="str">
        <f>+IF(BQ215=0,"NO OFERTADO",IF(BR215="NO CUMPLE", NO HABILITA,IF(BQ215&lt;=($E215*(1+$D$4)),"HABILITA","NO HABILITA")))</f>
        <v>NO OFERTADO</v>
      </c>
      <c r="BT215" s="129">
        <f>'PRECIOS UNITARIOS'!AA215</f>
        <v>0</v>
      </c>
      <c r="BU215" s="251">
        <f>'EV TECNICA'!BA215</f>
        <v>0</v>
      </c>
      <c r="BV215" s="252" t="str">
        <f>+IF(BT215=0,"NO OFERTADO",IF(BU215="NO CUMPLE", NO HABILITA,IF(BT215&lt;=($E215*(1+$D$4)),"HABILITA","NO HABILITA")))</f>
        <v>NO OFERTADO</v>
      </c>
      <c r="BW215" s="129">
        <f>'PRECIOS UNITARIOS'!AB215</f>
        <v>0</v>
      </c>
      <c r="BX215" s="251">
        <f>'EV TECNICA'!BC215</f>
        <v>0</v>
      </c>
      <c r="BY215" s="252" t="str">
        <f>+IF(BW215=0,"NO OFERTADO",IF(BX215="NO CUMPLE", NO HABILITA,IF(BW215&lt;=($E215*(1+$D$4)),"HABILITA","NO HABILITA")))</f>
        <v>NO OFERTADO</v>
      </c>
      <c r="BZ215" s="129">
        <f>'PRECIOS UNITARIOS'!AC215</f>
        <v>0</v>
      </c>
      <c r="CA215" s="251">
        <f>'EV TECNICA'!BE215</f>
        <v>0</v>
      </c>
      <c r="CB215" s="252" t="str">
        <f>+IF(BZ215=0,"NO OFERTADO",IF(CA215="NO CUMPLE", NO HABILITA,IF(BZ215&lt;=($E215*(1+$D$4)),"HABILITA","NO HABILITA")))</f>
        <v>NO OFERTADO</v>
      </c>
      <c r="CC215" s="129">
        <f>'PRECIOS UNITARIOS'!AD215</f>
        <v>0</v>
      </c>
      <c r="CD215" s="251">
        <f>'EV TECNICA'!BG215</f>
        <v>0</v>
      </c>
      <c r="CE215" s="252" t="str">
        <f>+IF(CC215=0,"NO OFERTADO",IF(CD215="NO CUMPLE", NO HABILITA,IF(CC215&lt;=($E215*(1+$D$4)),"HABILITA","NO HABILITA")))</f>
        <v>NO OFERTADO</v>
      </c>
      <c r="CF215" s="129">
        <f>'PRECIOS UNITARIOS'!AE215</f>
        <v>0</v>
      </c>
      <c r="CG215" s="251">
        <f>'EV TECNICA'!BI215</f>
        <v>0</v>
      </c>
      <c r="CH215" s="252" t="str">
        <f>+IF(CF215=0,"NO OFERTADO",IF(CG215="NO CUMPLE", NO HABILITA,IF(CF215&lt;=($E215*(1+$D$4)),"HABILITA","NO HABILITA")))</f>
        <v>NO OFERTADO</v>
      </c>
    </row>
    <row r="216" spans="1:86" s="40" customFormat="1" ht="409.5" x14ac:dyDescent="0.2">
      <c r="A216" s="103">
        <v>207</v>
      </c>
      <c r="B216" s="202" t="s">
        <v>338</v>
      </c>
      <c r="C216" s="121" t="s">
        <v>339</v>
      </c>
      <c r="D216" s="146">
        <v>1</v>
      </c>
      <c r="E216" s="25">
        <v>54303.270000000004</v>
      </c>
      <c r="F216" s="129">
        <f>'PRECIOS UNITARIOS'!E216</f>
        <v>53550</v>
      </c>
      <c r="G216" s="251" t="str">
        <f>'EV TECNICA'!I216</f>
        <v>CUMPLE</v>
      </c>
      <c r="H216" s="252" t="str">
        <f>+IF(F216=0,"NO OFERTADO",IF(G216="NO CUMPLE", NO HABILITA,IF(F216&lt;=($E216*(1+$D$4)),"HABILITA","NO HABILITA")))</f>
        <v>HABILITA</v>
      </c>
      <c r="I216" s="129">
        <f>'PRECIOS UNITARIOS'!F216</f>
        <v>0</v>
      </c>
      <c r="J216" s="251">
        <f>'EV TECNICA'!K216</f>
        <v>0</v>
      </c>
      <c r="K216" s="252" t="str">
        <f>+IF(I216=0,"NO OFERTADO",IF(J216="NO CUMPLE", NO HABILITA,IF(I216&lt;=($E216*(1+$D$4)),"HABILITA","NO HABILITA")))</f>
        <v>NO OFERTADO</v>
      </c>
      <c r="L216" s="129">
        <f>'PRECIOS UNITARIOS'!G216</f>
        <v>0</v>
      </c>
      <c r="M216" s="251">
        <f>'EV TECNICA'!M216</f>
        <v>0</v>
      </c>
      <c r="N216" s="252" t="str">
        <f>+IF(L216=0,"NO OFERTADO",IF(M216="NO CUMPLE", NO HABILITA,IF(L216&lt;=($E216*(1+$D$4)),"HABILITA","NO HABILITA")))</f>
        <v>NO OFERTADO</v>
      </c>
      <c r="O216" s="129">
        <f>'PRECIOS UNITARIOS'!H216</f>
        <v>0</v>
      </c>
      <c r="P216" s="251">
        <f>'EV TECNICA'!O216</f>
        <v>0</v>
      </c>
      <c r="Q216" s="252" t="str">
        <f>+IF(O216=0,"NO OFERTADO",IF(P216="NO CUMPLE", NO HABILITA,IF(O216&lt;=($E216*(1+$D$4)),"HABILITA","NO HABILITA")))</f>
        <v>NO OFERTADO</v>
      </c>
      <c r="R216" s="129">
        <f>'PRECIOS UNITARIOS'!I216</f>
        <v>0</v>
      </c>
      <c r="S216" s="251">
        <f>'EV TECNICA'!Q216</f>
        <v>0</v>
      </c>
      <c r="T216" s="252" t="str">
        <f>+IF(R216=0,"NO OFERTADO",IF(S216="NO CUMPLE", NO HABILITA,IF(R216&lt;=($E216*(1+$D$4)),"HABILITA","NO HABILITA")))</f>
        <v>NO OFERTADO</v>
      </c>
      <c r="U216" s="129">
        <f>'PRECIOS UNITARIOS'!J216</f>
        <v>0</v>
      </c>
      <c r="V216" s="251">
        <f>'EV TECNICA'!S216</f>
        <v>0</v>
      </c>
      <c r="W216" s="252" t="str">
        <f>+IF(U216=0,"NO OFERTADO",IF(V216="NO CUMPLE", NO HABILITA,IF(U216&lt;=($E216*(1+$D$4)),"HABILITA","NO HABILITA")))</f>
        <v>NO OFERTADO</v>
      </c>
      <c r="X216" s="129">
        <f>'PRECIOS UNITARIOS'!K216</f>
        <v>0</v>
      </c>
      <c r="Y216" s="251">
        <f>'EV TECNICA'!U216</f>
        <v>0</v>
      </c>
      <c r="Z216" s="252" t="str">
        <f>+IF(X216=0,"NO OFERTADO",IF(Y216="NO CUMPLE", NO HABILITA,IF(X216&lt;=($E216*(1+$D$4)),"HABILITA","NO HABILITA")))</f>
        <v>NO OFERTADO</v>
      </c>
      <c r="AA216" s="129">
        <f>'PRECIOS UNITARIOS'!L216</f>
        <v>0</v>
      </c>
      <c r="AB216" s="251">
        <f>'EV TECNICA'!W216</f>
        <v>0</v>
      </c>
      <c r="AC216" s="252" t="str">
        <f>+IF(AA216=0,"NO OFERTADO",IF(AB216="NO CUMPLE", NO HABILITA,IF(AA216&lt;=($E216*(1+$D$4)),"HABILITA","NO HABILITA")))</f>
        <v>NO OFERTADO</v>
      </c>
      <c r="AD216" s="129">
        <f>'PRECIOS UNITARIOS'!M216</f>
        <v>57471.05</v>
      </c>
      <c r="AE216" s="251" t="str">
        <f>'EV TECNICA'!Y216</f>
        <v>CUMPLE</v>
      </c>
      <c r="AF216" s="252" t="str">
        <f>+IF(AD216=0,"NO OFERTADO",IF(AE216="NO CUMPLE", NO HABILITA,IF(AD216&lt;=($E216*(1+$D$4)),"HABILITA","NO HABILITA")))</f>
        <v>HABILITA</v>
      </c>
      <c r="AG216" s="129">
        <f>'PRECIOS UNITARIOS'!N216</f>
        <v>0</v>
      </c>
      <c r="AH216" s="251">
        <f>'EV TECNICA'!AA216</f>
        <v>0</v>
      </c>
      <c r="AI216" s="252" t="str">
        <f>+IF(AG216=0,"NO OFERTADO",IF(AH216="NO CUMPLE", NO HABILITA,IF(AG216&lt;=($E216*(1+$D$4)),"HABILITA","NO HABILITA")))</f>
        <v>NO OFERTADO</v>
      </c>
      <c r="AJ216" s="129">
        <f>'PRECIOS UNITARIOS'!O216</f>
        <v>0</v>
      </c>
      <c r="AK216" s="251">
        <f>'EV TECNICA'!AC216</f>
        <v>0</v>
      </c>
      <c r="AL216" s="252" t="str">
        <f>+IF(AJ216=0,"NO OFERTADO",IF(AK216="NO CUMPLE", NO HABILITA,IF(AJ216&lt;=($E216*(1+$D$4)),"HABILITA","NO HABILITA")))</f>
        <v>NO OFERTADO</v>
      </c>
      <c r="AM216" s="129">
        <f>'PRECIOS UNITARIOS'!P216</f>
        <v>0</v>
      </c>
      <c r="AN216" s="251">
        <f>'EV TECNICA'!AE216</f>
        <v>0</v>
      </c>
      <c r="AO216" s="252" t="str">
        <f>+IF(AM216=0,"NO OFERTADO",IF(AN216="NO CUMPLE", NO HABILITA,IF(AM216&lt;=($E216*(1+$D$4)),"HABILITA","NO HABILITA")))</f>
        <v>NO OFERTADO</v>
      </c>
      <c r="AP216" s="129">
        <f>'PRECIOS UNITARIOS'!Q216</f>
        <v>53788</v>
      </c>
      <c r="AQ216" s="251" t="str">
        <f>'EV TECNICA'!AG216</f>
        <v>CUMPLE</v>
      </c>
      <c r="AR216" s="252" t="str">
        <f>+IF(AP216=0,"NO OFERTADO",IF(AQ216="NO CUMPLE", NO HABILITA,IF(AP216&lt;=($E216*(1+$D$4)),"HABILITA","NO HABILITA")))</f>
        <v>HABILITA</v>
      </c>
      <c r="AS216" s="129">
        <f>'PRECIOS UNITARIOS'!R216</f>
        <v>55953.8</v>
      </c>
      <c r="AT216" s="251" t="str">
        <f>'EV TECNICA'!AI216</f>
        <v>CUMPLE</v>
      </c>
      <c r="AU216" s="252" t="str">
        <f>+IF(AS216=0,"NO OFERTADO",IF(AT216="NO CUMPLE", NO HABILITA,IF(AS216&lt;=($E216*(1+$D$4)),"HABILITA","NO HABILITA")))</f>
        <v>HABILITA</v>
      </c>
      <c r="AV216" s="129">
        <f>'PRECIOS UNITARIOS'!S216</f>
        <v>0</v>
      </c>
      <c r="AW216" s="251">
        <f>'EV TECNICA'!AK216</f>
        <v>0</v>
      </c>
      <c r="AX216" s="252" t="str">
        <f>+IF(AV216=0,"NO OFERTADO",IF(AW216="NO CUMPLE", NO HABILITA,IF(AV216&lt;=($E216*(1+$D$4)),"HABILITA","NO HABILITA")))</f>
        <v>NO OFERTADO</v>
      </c>
      <c r="AY216" s="129">
        <f>'PRECIOS UNITARIOS'!T216</f>
        <v>0</v>
      </c>
      <c r="AZ216" s="251">
        <f>'EV TECNICA'!AM216</f>
        <v>0</v>
      </c>
      <c r="BA216" s="252" t="str">
        <f>+IF(AY216=0,"NO OFERTADO",IF(AZ216="NO CUMPLE", NO HABILITA,IF(AY216&lt;=($E216*(1+$D$4)),"HABILITA","NO HABILITA")))</f>
        <v>NO OFERTADO</v>
      </c>
      <c r="BB216" s="129">
        <f>'PRECIOS UNITARIOS'!U216</f>
        <v>54303.270000000004</v>
      </c>
      <c r="BC216" s="251" t="str">
        <f>'EV TECNICA'!AO216</f>
        <v>CUMPLE</v>
      </c>
      <c r="BD216" s="252" t="str">
        <f>+IF(BB216=0,"NO OFERTADO",IF(BC216="NO CUMPLE", NO HABILITA,IF(BB216&lt;=($E216*(1+$D$4)),"HABILITA","NO HABILITA")))</f>
        <v>HABILITA</v>
      </c>
      <c r="BE216" s="129">
        <f>'PRECIOS UNITARIOS'!V216</f>
        <v>0</v>
      </c>
      <c r="BF216" s="251">
        <f>'EV TECNICA'!AQ216</f>
        <v>0</v>
      </c>
      <c r="BG216" s="252" t="str">
        <f>+IF(BE216=0,"NO OFERTADO",IF(BF216="NO CUMPLE", NO HABILITA,IF(BE216&lt;=($E216*(1+$D$4)),"HABILITA","NO HABILITA")))</f>
        <v>NO OFERTADO</v>
      </c>
      <c r="BH216" s="129">
        <f>'PRECIOS UNITARIOS'!W216</f>
        <v>0</v>
      </c>
      <c r="BI216" s="251">
        <f>'EV TECNICA'!AS216</f>
        <v>0</v>
      </c>
      <c r="BJ216" s="252" t="str">
        <f>+IF(BH216=0,"NO OFERTADO",IF(BI216="NO CUMPLE", NO HABILITA,IF(BH216&lt;=($E216*(1+$D$4)),"HABILITA","NO HABILITA")))</f>
        <v>NO OFERTADO</v>
      </c>
      <c r="BK216" s="129">
        <f>'PRECIOS UNITARIOS'!X216</f>
        <v>0</v>
      </c>
      <c r="BL216" s="251">
        <f>'EV TECNICA'!AU216</f>
        <v>0</v>
      </c>
      <c r="BM216" s="252" t="str">
        <f>+IF(BK216=0,"NO OFERTADO",IF(BL216="NO CUMPLE", NO HABILITA,IF(BK216&lt;=($E216*(1+$D$4)),"HABILITA","NO HABILITA")))</f>
        <v>NO OFERTADO</v>
      </c>
      <c r="BN216" s="129">
        <f>'PRECIOS UNITARIOS'!Y216</f>
        <v>0</v>
      </c>
      <c r="BO216" s="251">
        <f>'EV TECNICA'!AW216</f>
        <v>0</v>
      </c>
      <c r="BP216" s="252" t="str">
        <f>+IF(BN216=0,"NO OFERTADO",IF(BO216="NO CUMPLE", NO HABILITA,IF(BN216&lt;=($E216*(1+$D$4)),"HABILITA","NO HABILITA")))</f>
        <v>NO OFERTADO</v>
      </c>
      <c r="BQ216" s="129">
        <f>'PRECIOS UNITARIOS'!Z216</f>
        <v>0</v>
      </c>
      <c r="BR216" s="251">
        <f>'EV TECNICA'!AY216</f>
        <v>0</v>
      </c>
      <c r="BS216" s="252" t="str">
        <f>+IF(BQ216=0,"NO OFERTADO",IF(BR216="NO CUMPLE", NO HABILITA,IF(BQ216&lt;=($E216*(1+$D$4)),"HABILITA","NO HABILITA")))</f>
        <v>NO OFERTADO</v>
      </c>
      <c r="BT216" s="129">
        <f>'PRECIOS UNITARIOS'!AA216</f>
        <v>0</v>
      </c>
      <c r="BU216" s="251">
        <f>'EV TECNICA'!BA216</f>
        <v>0</v>
      </c>
      <c r="BV216" s="252" t="str">
        <f>+IF(BT216=0,"NO OFERTADO",IF(BU216="NO CUMPLE", NO HABILITA,IF(BT216&lt;=($E216*(1+$D$4)),"HABILITA","NO HABILITA")))</f>
        <v>NO OFERTADO</v>
      </c>
      <c r="BW216" s="129">
        <f>'PRECIOS UNITARIOS'!AB216</f>
        <v>0</v>
      </c>
      <c r="BX216" s="251">
        <f>'EV TECNICA'!BC216</f>
        <v>0</v>
      </c>
      <c r="BY216" s="252" t="str">
        <f>+IF(BW216=0,"NO OFERTADO",IF(BX216="NO CUMPLE", NO HABILITA,IF(BW216&lt;=($E216*(1+$D$4)),"HABILITA","NO HABILITA")))</f>
        <v>NO OFERTADO</v>
      </c>
      <c r="BZ216" s="129">
        <f>'PRECIOS UNITARIOS'!AC216</f>
        <v>0</v>
      </c>
      <c r="CA216" s="251">
        <f>'EV TECNICA'!BE216</f>
        <v>0</v>
      </c>
      <c r="CB216" s="252" t="str">
        <f>+IF(BZ216=0,"NO OFERTADO",IF(CA216="NO CUMPLE", NO HABILITA,IF(BZ216&lt;=($E216*(1+$D$4)),"HABILITA","NO HABILITA")))</f>
        <v>NO OFERTADO</v>
      </c>
      <c r="CC216" s="129">
        <f>'PRECIOS UNITARIOS'!AD216</f>
        <v>0</v>
      </c>
      <c r="CD216" s="251">
        <f>'EV TECNICA'!BG216</f>
        <v>0</v>
      </c>
      <c r="CE216" s="252" t="str">
        <f>+IF(CC216=0,"NO OFERTADO",IF(CD216="NO CUMPLE", NO HABILITA,IF(CC216&lt;=($E216*(1+$D$4)),"HABILITA","NO HABILITA")))</f>
        <v>NO OFERTADO</v>
      </c>
      <c r="CF216" s="129">
        <f>'PRECIOS UNITARIOS'!AE216</f>
        <v>0</v>
      </c>
      <c r="CG216" s="251">
        <f>'EV TECNICA'!BI216</f>
        <v>0</v>
      </c>
      <c r="CH216" s="252" t="str">
        <f>+IF(CF216=0,"NO OFERTADO",IF(CG216="NO CUMPLE", NO HABILITA,IF(CF216&lt;=($E216*(1+$D$4)),"HABILITA","NO HABILITA")))</f>
        <v>NO OFERTADO</v>
      </c>
    </row>
    <row r="217" spans="1:86" s="40" customFormat="1" ht="357" x14ac:dyDescent="0.2">
      <c r="A217" s="103">
        <v>208</v>
      </c>
      <c r="B217" s="202" t="s">
        <v>340</v>
      </c>
      <c r="C217" s="121" t="s">
        <v>341</v>
      </c>
      <c r="D217" s="146">
        <v>1</v>
      </c>
      <c r="E217" s="25">
        <v>48330.66</v>
      </c>
      <c r="F217" s="129">
        <f>'PRECIOS UNITARIOS'!E217</f>
        <v>0</v>
      </c>
      <c r="G217" s="251">
        <f>'EV TECNICA'!I217</f>
        <v>0</v>
      </c>
      <c r="H217" s="252" t="str">
        <f>+IF(F217=0,"NO OFERTADO",IF(G217="NO CUMPLE", NO HABILITA,IF(F217&lt;=($E217*(1+$D$4)),"HABILITA","NO HABILITA")))</f>
        <v>NO OFERTADO</v>
      </c>
      <c r="I217" s="129">
        <f>'PRECIOS UNITARIOS'!F217</f>
        <v>0</v>
      </c>
      <c r="J217" s="251">
        <f>'EV TECNICA'!K217</f>
        <v>0</v>
      </c>
      <c r="K217" s="252" t="str">
        <f>+IF(I217=0,"NO OFERTADO",IF(J217="NO CUMPLE", NO HABILITA,IF(I217&lt;=($E217*(1+$D$4)),"HABILITA","NO HABILITA")))</f>
        <v>NO OFERTADO</v>
      </c>
      <c r="L217" s="129">
        <f>'PRECIOS UNITARIOS'!G217</f>
        <v>0</v>
      </c>
      <c r="M217" s="251">
        <f>'EV TECNICA'!M217</f>
        <v>0</v>
      </c>
      <c r="N217" s="252" t="str">
        <f>+IF(L217=0,"NO OFERTADO",IF(M217="NO CUMPLE", NO HABILITA,IF(L217&lt;=($E217*(1+$D$4)),"HABILITA","NO HABILITA")))</f>
        <v>NO OFERTADO</v>
      </c>
      <c r="O217" s="129">
        <f>'PRECIOS UNITARIOS'!H217</f>
        <v>0</v>
      </c>
      <c r="P217" s="251">
        <f>'EV TECNICA'!O217</f>
        <v>0</v>
      </c>
      <c r="Q217" s="252" t="str">
        <f>+IF(O217=0,"NO OFERTADO",IF(P217="NO CUMPLE", NO HABILITA,IF(O217&lt;=($E217*(1+$D$4)),"HABILITA","NO HABILITA")))</f>
        <v>NO OFERTADO</v>
      </c>
      <c r="R217" s="129">
        <f>'PRECIOS UNITARIOS'!I217</f>
        <v>0</v>
      </c>
      <c r="S217" s="251">
        <f>'EV TECNICA'!Q217</f>
        <v>0</v>
      </c>
      <c r="T217" s="252" t="str">
        <f>+IF(R217=0,"NO OFERTADO",IF(S217="NO CUMPLE", NO HABILITA,IF(R217&lt;=($E217*(1+$D$4)),"HABILITA","NO HABILITA")))</f>
        <v>NO OFERTADO</v>
      </c>
      <c r="U217" s="129">
        <f>'PRECIOS UNITARIOS'!J217</f>
        <v>0</v>
      </c>
      <c r="V217" s="251">
        <f>'EV TECNICA'!S217</f>
        <v>0</v>
      </c>
      <c r="W217" s="252" t="str">
        <f>+IF(U217=0,"NO OFERTADO",IF(V217="NO CUMPLE", NO HABILITA,IF(U217&lt;=($E217*(1+$D$4)),"HABILITA","NO HABILITA")))</f>
        <v>NO OFERTADO</v>
      </c>
      <c r="X217" s="129">
        <f>'PRECIOS UNITARIOS'!K217</f>
        <v>0</v>
      </c>
      <c r="Y217" s="251">
        <f>'EV TECNICA'!U217</f>
        <v>0</v>
      </c>
      <c r="Z217" s="252" t="str">
        <f>+IF(X217=0,"NO OFERTADO",IF(Y217="NO CUMPLE", NO HABILITA,IF(X217&lt;=($E217*(1+$D$4)),"HABILITA","NO HABILITA")))</f>
        <v>NO OFERTADO</v>
      </c>
      <c r="AA217" s="129">
        <f>'PRECIOS UNITARIOS'!L217</f>
        <v>0</v>
      </c>
      <c r="AB217" s="251">
        <f>'EV TECNICA'!W217</f>
        <v>0</v>
      </c>
      <c r="AC217" s="252" t="str">
        <f>+IF(AA217=0,"NO OFERTADO",IF(AB217="NO CUMPLE", NO HABILITA,IF(AA217&lt;=($E217*(1+$D$4)),"HABILITA","NO HABILITA")))</f>
        <v>NO OFERTADO</v>
      </c>
      <c r="AD217" s="129">
        <f>'PRECIOS UNITARIOS'!M217</f>
        <v>0</v>
      </c>
      <c r="AE217" s="251">
        <f>'EV TECNICA'!Y217</f>
        <v>0</v>
      </c>
      <c r="AF217" s="252" t="str">
        <f>+IF(AD217=0,"NO OFERTADO",IF(AE217="NO CUMPLE", NO HABILITA,IF(AD217&lt;=($E217*(1+$D$4)),"HABILITA","NO HABILITA")))</f>
        <v>NO OFERTADO</v>
      </c>
      <c r="AG217" s="129">
        <f>'PRECIOS UNITARIOS'!N217</f>
        <v>0</v>
      </c>
      <c r="AH217" s="251">
        <f>'EV TECNICA'!AA217</f>
        <v>0</v>
      </c>
      <c r="AI217" s="252" t="str">
        <f>+IF(AG217=0,"NO OFERTADO",IF(AH217="NO CUMPLE", NO HABILITA,IF(AG217&lt;=($E217*(1+$D$4)),"HABILITA","NO HABILITA")))</f>
        <v>NO OFERTADO</v>
      </c>
      <c r="AJ217" s="129">
        <f>'PRECIOS UNITARIOS'!O217</f>
        <v>0</v>
      </c>
      <c r="AK217" s="251">
        <f>'EV TECNICA'!AC217</f>
        <v>0</v>
      </c>
      <c r="AL217" s="252" t="str">
        <f>+IF(AJ217=0,"NO OFERTADO",IF(AK217="NO CUMPLE", NO HABILITA,IF(AJ217&lt;=($E217*(1+$D$4)),"HABILITA","NO HABILITA")))</f>
        <v>NO OFERTADO</v>
      </c>
      <c r="AM217" s="129">
        <f>'PRECIOS UNITARIOS'!P217</f>
        <v>0</v>
      </c>
      <c r="AN217" s="251">
        <f>'EV TECNICA'!AE217</f>
        <v>0</v>
      </c>
      <c r="AO217" s="252" t="str">
        <f>+IF(AM217=0,"NO OFERTADO",IF(AN217="NO CUMPLE", NO HABILITA,IF(AM217&lt;=($E217*(1+$D$4)),"HABILITA","NO HABILITA")))</f>
        <v>NO OFERTADO</v>
      </c>
      <c r="AP217" s="129">
        <f>'PRECIOS UNITARIOS'!Q217</f>
        <v>59202.5</v>
      </c>
      <c r="AQ217" s="251" t="str">
        <f>'EV TECNICA'!AG217</f>
        <v>CUMPLE</v>
      </c>
      <c r="AR217" s="252" t="str">
        <f>+IF(AP217=0,"NO OFERTADO",IF(AQ217="NO CUMPLE", NO HABILITA,IF(AP217&lt;=($E217*(1+$D$4)),"HABILITA","NO HABILITA")))</f>
        <v>HABILITA</v>
      </c>
      <c r="AS217" s="129">
        <f>'PRECIOS UNITARIOS'!R217</f>
        <v>0</v>
      </c>
      <c r="AT217" s="251">
        <f>'EV TECNICA'!AI217</f>
        <v>0</v>
      </c>
      <c r="AU217" s="252" t="str">
        <f>+IF(AS217=0,"NO OFERTADO",IF(AT217="NO CUMPLE", NO HABILITA,IF(AS217&lt;=($E217*(1+$D$4)),"HABILITA","NO HABILITA")))</f>
        <v>NO OFERTADO</v>
      </c>
      <c r="AV217" s="129">
        <f>'PRECIOS UNITARIOS'!S217</f>
        <v>0</v>
      </c>
      <c r="AW217" s="251">
        <f>'EV TECNICA'!AK217</f>
        <v>0</v>
      </c>
      <c r="AX217" s="252" t="str">
        <f>+IF(AV217=0,"NO OFERTADO",IF(AW217="NO CUMPLE", NO HABILITA,IF(AV217&lt;=($E217*(1+$D$4)),"HABILITA","NO HABILITA")))</f>
        <v>NO OFERTADO</v>
      </c>
      <c r="AY217" s="129">
        <f>'PRECIOS UNITARIOS'!T217</f>
        <v>0</v>
      </c>
      <c r="AZ217" s="251">
        <f>'EV TECNICA'!AM217</f>
        <v>0</v>
      </c>
      <c r="BA217" s="252" t="str">
        <f>+IF(AY217=0,"NO OFERTADO",IF(AZ217="NO CUMPLE", NO HABILITA,IF(AY217&lt;=($E217*(1+$D$4)),"HABILITA","NO HABILITA")))</f>
        <v>NO OFERTADO</v>
      </c>
      <c r="BB217" s="129">
        <f>'PRECIOS UNITARIOS'!U217</f>
        <v>48330.66</v>
      </c>
      <c r="BC217" s="251" t="str">
        <f>'EV TECNICA'!AO217</f>
        <v>CUMPLE</v>
      </c>
      <c r="BD217" s="252" t="str">
        <f>+IF(BB217=0,"NO OFERTADO",IF(BC217="NO CUMPLE", NO HABILITA,IF(BB217&lt;=($E217*(1+$D$4)),"HABILITA","NO HABILITA")))</f>
        <v>HABILITA</v>
      </c>
      <c r="BE217" s="129">
        <f>'PRECIOS UNITARIOS'!V217</f>
        <v>0</v>
      </c>
      <c r="BF217" s="251">
        <f>'EV TECNICA'!AQ217</f>
        <v>0</v>
      </c>
      <c r="BG217" s="252" t="str">
        <f>+IF(BE217=0,"NO OFERTADO",IF(BF217="NO CUMPLE", NO HABILITA,IF(BE217&lt;=($E217*(1+$D$4)),"HABILITA","NO HABILITA")))</f>
        <v>NO OFERTADO</v>
      </c>
      <c r="BH217" s="129">
        <f>'PRECIOS UNITARIOS'!W217</f>
        <v>0</v>
      </c>
      <c r="BI217" s="251">
        <f>'EV TECNICA'!AS217</f>
        <v>0</v>
      </c>
      <c r="BJ217" s="252" t="str">
        <f>+IF(BH217=0,"NO OFERTADO",IF(BI217="NO CUMPLE", NO HABILITA,IF(BH217&lt;=($E217*(1+$D$4)),"HABILITA","NO HABILITA")))</f>
        <v>NO OFERTADO</v>
      </c>
      <c r="BK217" s="129">
        <f>'PRECIOS UNITARIOS'!X217</f>
        <v>0</v>
      </c>
      <c r="BL217" s="251">
        <f>'EV TECNICA'!AU217</f>
        <v>0</v>
      </c>
      <c r="BM217" s="252" t="str">
        <f>+IF(BK217=0,"NO OFERTADO",IF(BL217="NO CUMPLE", NO HABILITA,IF(BK217&lt;=($E217*(1+$D$4)),"HABILITA","NO HABILITA")))</f>
        <v>NO OFERTADO</v>
      </c>
      <c r="BN217" s="129">
        <f>'PRECIOS UNITARIOS'!Y217</f>
        <v>0</v>
      </c>
      <c r="BO217" s="251">
        <f>'EV TECNICA'!AW217</f>
        <v>0</v>
      </c>
      <c r="BP217" s="252" t="str">
        <f>+IF(BN217=0,"NO OFERTADO",IF(BO217="NO CUMPLE", NO HABILITA,IF(BN217&lt;=($E217*(1+$D$4)),"HABILITA","NO HABILITA")))</f>
        <v>NO OFERTADO</v>
      </c>
      <c r="BQ217" s="129">
        <f>'PRECIOS UNITARIOS'!Z217</f>
        <v>0</v>
      </c>
      <c r="BR217" s="251">
        <f>'EV TECNICA'!AY217</f>
        <v>0</v>
      </c>
      <c r="BS217" s="252" t="str">
        <f>+IF(BQ217=0,"NO OFERTADO",IF(BR217="NO CUMPLE", NO HABILITA,IF(BQ217&lt;=($E217*(1+$D$4)),"HABILITA","NO HABILITA")))</f>
        <v>NO OFERTADO</v>
      </c>
      <c r="BT217" s="129">
        <f>'PRECIOS UNITARIOS'!AA217</f>
        <v>0</v>
      </c>
      <c r="BU217" s="251">
        <f>'EV TECNICA'!BA217</f>
        <v>0</v>
      </c>
      <c r="BV217" s="252" t="str">
        <f>+IF(BT217=0,"NO OFERTADO",IF(BU217="NO CUMPLE", NO HABILITA,IF(BT217&lt;=($E217*(1+$D$4)),"HABILITA","NO HABILITA")))</f>
        <v>NO OFERTADO</v>
      </c>
      <c r="BW217" s="129">
        <f>'PRECIOS UNITARIOS'!AB217</f>
        <v>0</v>
      </c>
      <c r="BX217" s="251">
        <f>'EV TECNICA'!BC217</f>
        <v>0</v>
      </c>
      <c r="BY217" s="252" t="str">
        <f>+IF(BW217=0,"NO OFERTADO",IF(BX217="NO CUMPLE", NO HABILITA,IF(BW217&lt;=($E217*(1+$D$4)),"HABILITA","NO HABILITA")))</f>
        <v>NO OFERTADO</v>
      </c>
      <c r="BZ217" s="129">
        <f>'PRECIOS UNITARIOS'!AC217</f>
        <v>0</v>
      </c>
      <c r="CA217" s="251">
        <f>'EV TECNICA'!BE217</f>
        <v>0</v>
      </c>
      <c r="CB217" s="252" t="str">
        <f>+IF(BZ217=0,"NO OFERTADO",IF(CA217="NO CUMPLE", NO HABILITA,IF(BZ217&lt;=($E217*(1+$D$4)),"HABILITA","NO HABILITA")))</f>
        <v>NO OFERTADO</v>
      </c>
      <c r="CC217" s="129">
        <f>'PRECIOS UNITARIOS'!AD217</f>
        <v>0</v>
      </c>
      <c r="CD217" s="251">
        <f>'EV TECNICA'!BG217</f>
        <v>0</v>
      </c>
      <c r="CE217" s="252" t="str">
        <f>+IF(CC217=0,"NO OFERTADO",IF(CD217="NO CUMPLE", NO HABILITA,IF(CC217&lt;=($E217*(1+$D$4)),"HABILITA","NO HABILITA")))</f>
        <v>NO OFERTADO</v>
      </c>
      <c r="CF217" s="129">
        <f>'PRECIOS UNITARIOS'!AE217</f>
        <v>0</v>
      </c>
      <c r="CG217" s="251">
        <f>'EV TECNICA'!BI217</f>
        <v>0</v>
      </c>
      <c r="CH217" s="252" t="str">
        <f>+IF(CF217=0,"NO OFERTADO",IF(CG217="NO CUMPLE", NO HABILITA,IF(CF217&lt;=($E217*(1+$D$4)),"HABILITA","NO HABILITA")))</f>
        <v>NO OFERTADO</v>
      </c>
    </row>
    <row r="218" spans="1:86" s="40" customFormat="1" ht="306" x14ac:dyDescent="0.2">
      <c r="A218" s="103">
        <v>209</v>
      </c>
      <c r="B218" s="202" t="s">
        <v>342</v>
      </c>
      <c r="C218" s="121" t="s">
        <v>343</v>
      </c>
      <c r="D218" s="146">
        <v>1</v>
      </c>
      <c r="E218" s="25">
        <v>26290.67</v>
      </c>
      <c r="F218" s="129">
        <f>'PRECIOS UNITARIOS'!E218</f>
        <v>0</v>
      </c>
      <c r="G218" s="251">
        <f>'EV TECNICA'!I218</f>
        <v>0</v>
      </c>
      <c r="H218" s="252" t="str">
        <f>+IF(F218=0,"NO OFERTADO",IF(G218="NO CUMPLE", NO HABILITA,IF(F218&lt;=($E218*(1+$D$4)),"HABILITA","NO HABILITA")))</f>
        <v>NO OFERTADO</v>
      </c>
      <c r="I218" s="129">
        <f>'PRECIOS UNITARIOS'!F218</f>
        <v>0</v>
      </c>
      <c r="J218" s="251">
        <f>'EV TECNICA'!K218</f>
        <v>0</v>
      </c>
      <c r="K218" s="252" t="str">
        <f>+IF(I218=0,"NO OFERTADO",IF(J218="NO CUMPLE", NO HABILITA,IF(I218&lt;=($E218*(1+$D$4)),"HABILITA","NO HABILITA")))</f>
        <v>NO OFERTADO</v>
      </c>
      <c r="L218" s="129">
        <f>'PRECIOS UNITARIOS'!G218</f>
        <v>0</v>
      </c>
      <c r="M218" s="251">
        <f>'EV TECNICA'!M218</f>
        <v>0</v>
      </c>
      <c r="N218" s="252" t="str">
        <f>+IF(L218=0,"NO OFERTADO",IF(M218="NO CUMPLE", NO HABILITA,IF(L218&lt;=($E218*(1+$D$4)),"HABILITA","NO HABILITA")))</f>
        <v>NO OFERTADO</v>
      </c>
      <c r="O218" s="129">
        <f>'PRECIOS UNITARIOS'!H218</f>
        <v>0</v>
      </c>
      <c r="P218" s="251">
        <f>'EV TECNICA'!O218</f>
        <v>0</v>
      </c>
      <c r="Q218" s="252" t="str">
        <f>+IF(O218=0,"NO OFERTADO",IF(P218="NO CUMPLE", NO HABILITA,IF(O218&lt;=($E218*(1+$D$4)),"HABILITA","NO HABILITA")))</f>
        <v>NO OFERTADO</v>
      </c>
      <c r="R218" s="129">
        <f>'PRECIOS UNITARIOS'!I218</f>
        <v>0</v>
      </c>
      <c r="S218" s="251">
        <f>'EV TECNICA'!Q218</f>
        <v>0</v>
      </c>
      <c r="T218" s="252" t="str">
        <f>+IF(R218=0,"NO OFERTADO",IF(S218="NO CUMPLE", NO HABILITA,IF(R218&lt;=($E218*(1+$D$4)),"HABILITA","NO HABILITA")))</f>
        <v>NO OFERTADO</v>
      </c>
      <c r="U218" s="129">
        <f>'PRECIOS UNITARIOS'!J218</f>
        <v>0</v>
      </c>
      <c r="V218" s="251">
        <f>'EV TECNICA'!S218</f>
        <v>0</v>
      </c>
      <c r="W218" s="252" t="str">
        <f>+IF(U218=0,"NO OFERTADO",IF(V218="NO CUMPLE", NO HABILITA,IF(U218&lt;=($E218*(1+$D$4)),"HABILITA","NO HABILITA")))</f>
        <v>NO OFERTADO</v>
      </c>
      <c r="X218" s="129">
        <f>'PRECIOS UNITARIOS'!K218</f>
        <v>30940</v>
      </c>
      <c r="Y218" s="251" t="str">
        <f>'EV TECNICA'!U218</f>
        <v>CUMPLE</v>
      </c>
      <c r="Z218" s="252" t="str">
        <f>+IF(X218=0,"NO OFERTADO",IF(Y218="NO CUMPLE", NO HABILITA,IF(X218&lt;=($E218*(1+$D$4)),"HABILITA","NO HABILITA")))</f>
        <v>HABILITA</v>
      </c>
      <c r="AA218" s="129">
        <f>'PRECIOS UNITARIOS'!L218</f>
        <v>0</v>
      </c>
      <c r="AB218" s="251">
        <f>'EV TECNICA'!W218</f>
        <v>0</v>
      </c>
      <c r="AC218" s="252" t="str">
        <f>+IF(AA218=0,"NO OFERTADO",IF(AB218="NO CUMPLE", NO HABILITA,IF(AA218&lt;=($E218*(1+$D$4)),"HABILITA","NO HABILITA")))</f>
        <v>NO OFERTADO</v>
      </c>
      <c r="AD218" s="129">
        <f>'PRECIOS UNITARIOS'!M218</f>
        <v>25693.29</v>
      </c>
      <c r="AE218" s="251" t="str">
        <f>'EV TECNICA'!Y218</f>
        <v>CUMPLE</v>
      </c>
      <c r="AF218" s="252" t="str">
        <f>+IF(AD218=0,"NO OFERTADO",IF(AE218="NO CUMPLE", NO HABILITA,IF(AD218&lt;=($E218*(1+$D$4)),"HABILITA","NO HABILITA")))</f>
        <v>HABILITA</v>
      </c>
      <c r="AG218" s="129">
        <f>'PRECIOS UNITARIOS'!N218</f>
        <v>0</v>
      </c>
      <c r="AH218" s="251">
        <f>'EV TECNICA'!AA218</f>
        <v>0</v>
      </c>
      <c r="AI218" s="252" t="str">
        <f>+IF(AG218=0,"NO OFERTADO",IF(AH218="NO CUMPLE", NO HABILITA,IF(AG218&lt;=($E218*(1+$D$4)),"HABILITA","NO HABILITA")))</f>
        <v>NO OFERTADO</v>
      </c>
      <c r="AJ218" s="129">
        <f>'PRECIOS UNITARIOS'!O218</f>
        <v>0</v>
      </c>
      <c r="AK218" s="251">
        <f>'EV TECNICA'!AC218</f>
        <v>0</v>
      </c>
      <c r="AL218" s="252" t="str">
        <f>+IF(AJ218=0,"NO OFERTADO",IF(AK218="NO CUMPLE", NO HABILITA,IF(AJ218&lt;=($E218*(1+$D$4)),"HABILITA","NO HABILITA")))</f>
        <v>NO OFERTADO</v>
      </c>
      <c r="AM218" s="129">
        <f>'PRECIOS UNITARIOS'!P218</f>
        <v>0</v>
      </c>
      <c r="AN218" s="251">
        <f>'EV TECNICA'!AE218</f>
        <v>0</v>
      </c>
      <c r="AO218" s="252" t="str">
        <f>+IF(AM218=0,"NO OFERTADO",IF(AN218="NO CUMPLE", NO HABILITA,IF(AM218&lt;=($E218*(1+$D$4)),"HABILITA","NO HABILITA")))</f>
        <v>NO OFERTADO</v>
      </c>
      <c r="AP218" s="129">
        <f>'PRECIOS UNITARIOS'!Q218</f>
        <v>32058.6</v>
      </c>
      <c r="AQ218" s="251" t="str">
        <f>'EV TECNICA'!AG218</f>
        <v>CUMPLE</v>
      </c>
      <c r="AR218" s="252" t="str">
        <f>+IF(AP218=0,"NO OFERTADO",IF(AQ218="NO CUMPLE", NO HABILITA,IF(AP218&lt;=($E218*(1+$D$4)),"HABILITA","NO HABILITA")))</f>
        <v>HABILITA</v>
      </c>
      <c r="AS218" s="129">
        <f>'PRECIOS UNITARIOS'!R218</f>
        <v>0</v>
      </c>
      <c r="AT218" s="251">
        <f>'EV TECNICA'!AI218</f>
        <v>0</v>
      </c>
      <c r="AU218" s="252" t="str">
        <f>+IF(AS218=0,"NO OFERTADO",IF(AT218="NO CUMPLE", NO HABILITA,IF(AS218&lt;=($E218*(1+$D$4)),"HABILITA","NO HABILITA")))</f>
        <v>NO OFERTADO</v>
      </c>
      <c r="AV218" s="129">
        <f>'PRECIOS UNITARIOS'!S218</f>
        <v>0</v>
      </c>
      <c r="AW218" s="251">
        <f>'EV TECNICA'!AK218</f>
        <v>0</v>
      </c>
      <c r="AX218" s="252" t="str">
        <f>+IF(AV218=0,"NO OFERTADO",IF(AW218="NO CUMPLE", NO HABILITA,IF(AV218&lt;=($E218*(1+$D$4)),"HABILITA","NO HABILITA")))</f>
        <v>NO OFERTADO</v>
      </c>
      <c r="AY218" s="129">
        <f>'PRECIOS UNITARIOS'!T218</f>
        <v>0</v>
      </c>
      <c r="AZ218" s="251">
        <f>'EV TECNICA'!AM218</f>
        <v>0</v>
      </c>
      <c r="BA218" s="252" t="str">
        <f>+IF(AY218=0,"NO OFERTADO",IF(AZ218="NO CUMPLE", NO HABILITA,IF(AY218&lt;=($E218*(1+$D$4)),"HABILITA","NO HABILITA")))</f>
        <v>NO OFERTADO</v>
      </c>
      <c r="BB218" s="129">
        <f>'PRECIOS UNITARIOS'!U218</f>
        <v>31440.989999999998</v>
      </c>
      <c r="BC218" s="251" t="str">
        <f>'EV TECNICA'!AO218</f>
        <v>CUMPLE</v>
      </c>
      <c r="BD218" s="252" t="str">
        <f>+IF(BB218=0,"NO OFERTADO",IF(BC218="NO CUMPLE", NO HABILITA,IF(BB218&lt;=($E218*(1+$D$4)),"HABILITA","NO HABILITA")))</f>
        <v>HABILITA</v>
      </c>
      <c r="BE218" s="129">
        <f>'PRECIOS UNITARIOS'!V218</f>
        <v>0</v>
      </c>
      <c r="BF218" s="251">
        <f>'EV TECNICA'!AQ218</f>
        <v>0</v>
      </c>
      <c r="BG218" s="252" t="str">
        <f>+IF(BE218=0,"NO OFERTADO",IF(BF218="NO CUMPLE", NO HABILITA,IF(BE218&lt;=($E218*(1+$D$4)),"HABILITA","NO HABILITA")))</f>
        <v>NO OFERTADO</v>
      </c>
      <c r="BH218" s="129">
        <f>'PRECIOS UNITARIOS'!W218</f>
        <v>0</v>
      </c>
      <c r="BI218" s="251">
        <f>'EV TECNICA'!AS218</f>
        <v>0</v>
      </c>
      <c r="BJ218" s="252" t="str">
        <f>+IF(BH218=0,"NO OFERTADO",IF(BI218="NO CUMPLE", NO HABILITA,IF(BH218&lt;=($E218*(1+$D$4)),"HABILITA","NO HABILITA")))</f>
        <v>NO OFERTADO</v>
      </c>
      <c r="BK218" s="129">
        <f>'PRECIOS UNITARIOS'!X218</f>
        <v>0</v>
      </c>
      <c r="BL218" s="251">
        <f>'EV TECNICA'!AU218</f>
        <v>0</v>
      </c>
      <c r="BM218" s="252" t="str">
        <f>+IF(BK218=0,"NO OFERTADO",IF(BL218="NO CUMPLE", NO HABILITA,IF(BK218&lt;=($E218*(1+$D$4)),"HABILITA","NO HABILITA")))</f>
        <v>NO OFERTADO</v>
      </c>
      <c r="BN218" s="129">
        <f>'PRECIOS UNITARIOS'!Y218</f>
        <v>0</v>
      </c>
      <c r="BO218" s="251">
        <f>'EV TECNICA'!AW218</f>
        <v>0</v>
      </c>
      <c r="BP218" s="252" t="str">
        <f>+IF(BN218=0,"NO OFERTADO",IF(BO218="NO CUMPLE", NO HABILITA,IF(BN218&lt;=($E218*(1+$D$4)),"HABILITA","NO HABILITA")))</f>
        <v>NO OFERTADO</v>
      </c>
      <c r="BQ218" s="129">
        <f>'PRECIOS UNITARIOS'!Z218</f>
        <v>0</v>
      </c>
      <c r="BR218" s="251">
        <f>'EV TECNICA'!AY218</f>
        <v>0</v>
      </c>
      <c r="BS218" s="252" t="str">
        <f>+IF(BQ218=0,"NO OFERTADO",IF(BR218="NO CUMPLE", NO HABILITA,IF(BQ218&lt;=($E218*(1+$D$4)),"HABILITA","NO HABILITA")))</f>
        <v>NO OFERTADO</v>
      </c>
      <c r="BT218" s="129">
        <f>'PRECIOS UNITARIOS'!AA218</f>
        <v>0</v>
      </c>
      <c r="BU218" s="251">
        <f>'EV TECNICA'!BA218</f>
        <v>0</v>
      </c>
      <c r="BV218" s="252" t="str">
        <f>+IF(BT218=0,"NO OFERTADO",IF(BU218="NO CUMPLE", NO HABILITA,IF(BT218&lt;=($E218*(1+$D$4)),"HABILITA","NO HABILITA")))</f>
        <v>NO OFERTADO</v>
      </c>
      <c r="BW218" s="129">
        <f>'PRECIOS UNITARIOS'!AB218</f>
        <v>0</v>
      </c>
      <c r="BX218" s="251">
        <f>'EV TECNICA'!BC218</f>
        <v>0</v>
      </c>
      <c r="BY218" s="252" t="str">
        <f>+IF(BW218=0,"NO OFERTADO",IF(BX218="NO CUMPLE", NO HABILITA,IF(BW218&lt;=($E218*(1+$D$4)),"HABILITA","NO HABILITA")))</f>
        <v>NO OFERTADO</v>
      </c>
      <c r="BZ218" s="129">
        <f>'PRECIOS UNITARIOS'!AC218</f>
        <v>0</v>
      </c>
      <c r="CA218" s="251">
        <f>'EV TECNICA'!BE218</f>
        <v>0</v>
      </c>
      <c r="CB218" s="252" t="str">
        <f>+IF(BZ218=0,"NO OFERTADO",IF(CA218="NO CUMPLE", NO HABILITA,IF(BZ218&lt;=($E218*(1+$D$4)),"HABILITA","NO HABILITA")))</f>
        <v>NO OFERTADO</v>
      </c>
      <c r="CC218" s="129">
        <f>'PRECIOS UNITARIOS'!AD218</f>
        <v>0</v>
      </c>
      <c r="CD218" s="251">
        <f>'EV TECNICA'!BG218</f>
        <v>0</v>
      </c>
      <c r="CE218" s="252" t="str">
        <f>+IF(CC218=0,"NO OFERTADO",IF(CD218="NO CUMPLE", NO HABILITA,IF(CC218&lt;=($E218*(1+$D$4)),"HABILITA","NO HABILITA")))</f>
        <v>NO OFERTADO</v>
      </c>
      <c r="CF218" s="129">
        <f>'PRECIOS UNITARIOS'!AE218</f>
        <v>0</v>
      </c>
      <c r="CG218" s="251">
        <f>'EV TECNICA'!BI218</f>
        <v>0</v>
      </c>
      <c r="CH218" s="252" t="str">
        <f>+IF(CF218=0,"NO OFERTADO",IF(CG218="NO CUMPLE", NO HABILITA,IF(CF218&lt;=($E218*(1+$D$4)),"HABILITA","NO HABILITA")))</f>
        <v>NO OFERTADO</v>
      </c>
    </row>
    <row r="219" spans="1:86" s="40" customFormat="1" ht="191.25" x14ac:dyDescent="0.2">
      <c r="A219" s="103">
        <v>210</v>
      </c>
      <c r="B219" s="202" t="s">
        <v>344</v>
      </c>
      <c r="C219" s="121" t="s">
        <v>345</v>
      </c>
      <c r="D219" s="146">
        <v>1</v>
      </c>
      <c r="E219" s="25">
        <v>91564.55</v>
      </c>
      <c r="F219" s="129">
        <f>'PRECIOS UNITARIOS'!E219</f>
        <v>0</v>
      </c>
      <c r="G219" s="251">
        <f>'EV TECNICA'!I219</f>
        <v>0</v>
      </c>
      <c r="H219" s="252" t="str">
        <f>+IF(F219=0,"NO OFERTADO",IF(G219="NO CUMPLE", NO HABILITA,IF(F219&lt;=($E219*(1+$D$4)),"HABILITA","NO HABILITA")))</f>
        <v>NO OFERTADO</v>
      </c>
      <c r="I219" s="129">
        <f>'PRECIOS UNITARIOS'!F219</f>
        <v>0</v>
      </c>
      <c r="J219" s="251">
        <f>'EV TECNICA'!K219</f>
        <v>0</v>
      </c>
      <c r="K219" s="252" t="str">
        <f>+IF(I219=0,"NO OFERTADO",IF(J219="NO CUMPLE", NO HABILITA,IF(I219&lt;=($E219*(1+$D$4)),"HABILITA","NO HABILITA")))</f>
        <v>NO OFERTADO</v>
      </c>
      <c r="L219" s="129">
        <f>'PRECIOS UNITARIOS'!G219</f>
        <v>0</v>
      </c>
      <c r="M219" s="251">
        <f>'EV TECNICA'!M219</f>
        <v>0</v>
      </c>
      <c r="N219" s="252" t="str">
        <f>+IF(L219=0,"NO OFERTADO",IF(M219="NO CUMPLE", NO HABILITA,IF(L219&lt;=($E219*(1+$D$4)),"HABILITA","NO HABILITA")))</f>
        <v>NO OFERTADO</v>
      </c>
      <c r="O219" s="129">
        <f>'PRECIOS UNITARIOS'!H219</f>
        <v>0</v>
      </c>
      <c r="P219" s="251">
        <f>'EV TECNICA'!O219</f>
        <v>0</v>
      </c>
      <c r="Q219" s="252" t="str">
        <f>+IF(O219=0,"NO OFERTADO",IF(P219="NO CUMPLE", NO HABILITA,IF(O219&lt;=($E219*(1+$D$4)),"HABILITA","NO HABILITA")))</f>
        <v>NO OFERTADO</v>
      </c>
      <c r="R219" s="129">
        <f>'PRECIOS UNITARIOS'!I219</f>
        <v>0</v>
      </c>
      <c r="S219" s="251">
        <f>'EV TECNICA'!Q219</f>
        <v>0</v>
      </c>
      <c r="T219" s="252" t="str">
        <f>+IF(R219=0,"NO OFERTADO",IF(S219="NO CUMPLE", NO HABILITA,IF(R219&lt;=($E219*(1+$D$4)),"HABILITA","NO HABILITA")))</f>
        <v>NO OFERTADO</v>
      </c>
      <c r="U219" s="129">
        <f>'PRECIOS UNITARIOS'!J219</f>
        <v>0</v>
      </c>
      <c r="V219" s="251">
        <f>'EV TECNICA'!S219</f>
        <v>0</v>
      </c>
      <c r="W219" s="252" t="str">
        <f>+IF(U219=0,"NO OFERTADO",IF(V219="NO CUMPLE", NO HABILITA,IF(U219&lt;=($E219*(1+$D$4)),"HABILITA","NO HABILITA")))</f>
        <v>NO OFERTADO</v>
      </c>
      <c r="X219" s="129">
        <f>'PRECIOS UNITARIOS'!K219</f>
        <v>0</v>
      </c>
      <c r="Y219" s="251">
        <f>'EV TECNICA'!U219</f>
        <v>0</v>
      </c>
      <c r="Z219" s="252" t="str">
        <f>+IF(X219=0,"NO OFERTADO",IF(Y219="NO CUMPLE", NO HABILITA,IF(X219&lt;=($E219*(1+$D$4)),"HABILITA","NO HABILITA")))</f>
        <v>NO OFERTADO</v>
      </c>
      <c r="AA219" s="129">
        <f>'PRECIOS UNITARIOS'!L219</f>
        <v>0</v>
      </c>
      <c r="AB219" s="251">
        <f>'EV TECNICA'!W219</f>
        <v>0</v>
      </c>
      <c r="AC219" s="252" t="str">
        <f>+IF(AA219=0,"NO OFERTADO",IF(AB219="NO CUMPLE", NO HABILITA,IF(AA219&lt;=($E219*(1+$D$4)),"HABILITA","NO HABILITA")))</f>
        <v>NO OFERTADO</v>
      </c>
      <c r="AD219" s="129">
        <f>'PRECIOS UNITARIOS'!M219</f>
        <v>0</v>
      </c>
      <c r="AE219" s="251">
        <f>'EV TECNICA'!Y219</f>
        <v>0</v>
      </c>
      <c r="AF219" s="252" t="str">
        <f>+IF(AD219=0,"NO OFERTADO",IF(AE219="NO CUMPLE", NO HABILITA,IF(AD219&lt;=($E219*(1+$D$4)),"HABILITA","NO HABILITA")))</f>
        <v>NO OFERTADO</v>
      </c>
      <c r="AG219" s="129">
        <f>'PRECIOS UNITARIOS'!N219</f>
        <v>0</v>
      </c>
      <c r="AH219" s="251">
        <f>'EV TECNICA'!AA219</f>
        <v>0</v>
      </c>
      <c r="AI219" s="252" t="str">
        <f>+IF(AG219=0,"NO OFERTADO",IF(AH219="NO CUMPLE", NO HABILITA,IF(AG219&lt;=($E219*(1+$D$4)),"HABILITA","NO HABILITA")))</f>
        <v>NO OFERTADO</v>
      </c>
      <c r="AJ219" s="129">
        <f>'PRECIOS UNITARIOS'!O219</f>
        <v>0</v>
      </c>
      <c r="AK219" s="251">
        <f>'EV TECNICA'!AC219</f>
        <v>0</v>
      </c>
      <c r="AL219" s="252" t="str">
        <f>+IF(AJ219=0,"NO OFERTADO",IF(AK219="NO CUMPLE", NO HABILITA,IF(AJ219&lt;=($E219*(1+$D$4)),"HABILITA","NO HABILITA")))</f>
        <v>NO OFERTADO</v>
      </c>
      <c r="AM219" s="129">
        <f>'PRECIOS UNITARIOS'!P219</f>
        <v>0</v>
      </c>
      <c r="AN219" s="251">
        <f>'EV TECNICA'!AE219</f>
        <v>0</v>
      </c>
      <c r="AO219" s="252" t="str">
        <f>+IF(AM219=0,"NO OFERTADO",IF(AN219="NO CUMPLE", NO HABILITA,IF(AM219&lt;=($E219*(1+$D$4)),"HABILITA","NO HABILITA")))</f>
        <v>NO OFERTADO</v>
      </c>
      <c r="AP219" s="129">
        <f>'PRECIOS UNITARIOS'!Q219</f>
        <v>91564.55</v>
      </c>
      <c r="AQ219" s="251" t="str">
        <f>'EV TECNICA'!AG219</f>
        <v>CUMPLE</v>
      </c>
      <c r="AR219" s="252" t="str">
        <f>+IF(AP219=0,"NO OFERTADO",IF(AQ219="NO CUMPLE", NO HABILITA,IF(AP219&lt;=($E219*(1+$D$4)),"HABILITA","NO HABILITA")))</f>
        <v>HABILITA</v>
      </c>
      <c r="AS219" s="129">
        <f>'PRECIOS UNITARIOS'!R219</f>
        <v>0</v>
      </c>
      <c r="AT219" s="251">
        <f>'EV TECNICA'!AI219</f>
        <v>0</v>
      </c>
      <c r="AU219" s="252" t="str">
        <f>+IF(AS219=0,"NO OFERTADO",IF(AT219="NO CUMPLE", NO HABILITA,IF(AS219&lt;=($E219*(1+$D$4)),"HABILITA","NO HABILITA")))</f>
        <v>NO OFERTADO</v>
      </c>
      <c r="AV219" s="129">
        <f>'PRECIOS UNITARIOS'!S219</f>
        <v>0</v>
      </c>
      <c r="AW219" s="251">
        <f>'EV TECNICA'!AK219</f>
        <v>0</v>
      </c>
      <c r="AX219" s="252" t="str">
        <f>+IF(AV219=0,"NO OFERTADO",IF(AW219="NO CUMPLE", NO HABILITA,IF(AV219&lt;=($E219*(1+$D$4)),"HABILITA","NO HABILITA")))</f>
        <v>NO OFERTADO</v>
      </c>
      <c r="AY219" s="129">
        <f>'PRECIOS UNITARIOS'!T219</f>
        <v>0</v>
      </c>
      <c r="AZ219" s="251">
        <f>'EV TECNICA'!AM219</f>
        <v>0</v>
      </c>
      <c r="BA219" s="252" t="str">
        <f>+IF(AY219=0,"NO OFERTADO",IF(AZ219="NO CUMPLE", NO HABILITA,IF(AY219&lt;=($E219*(1+$D$4)),"HABILITA","NO HABILITA")))</f>
        <v>NO OFERTADO</v>
      </c>
      <c r="BB219" s="129">
        <f>'PRECIOS UNITARIOS'!U219</f>
        <v>120266.16</v>
      </c>
      <c r="BC219" s="251" t="str">
        <f>'EV TECNICA'!AO219</f>
        <v>CUMPLE</v>
      </c>
      <c r="BD219" s="252" t="str">
        <f>+IF(BB219=0,"NO OFERTADO",IF(BC219="NO CUMPLE", NO HABILITA,IF(BB219&lt;=($E219*(1+$D$4)),"HABILITA","NO HABILITA")))</f>
        <v>NO HABILITA</v>
      </c>
      <c r="BE219" s="129">
        <f>'PRECIOS UNITARIOS'!V219</f>
        <v>0</v>
      </c>
      <c r="BF219" s="251">
        <f>'EV TECNICA'!AQ219</f>
        <v>0</v>
      </c>
      <c r="BG219" s="252" t="str">
        <f>+IF(BE219=0,"NO OFERTADO",IF(BF219="NO CUMPLE", NO HABILITA,IF(BE219&lt;=($E219*(1+$D$4)),"HABILITA","NO HABILITA")))</f>
        <v>NO OFERTADO</v>
      </c>
      <c r="BH219" s="129">
        <f>'PRECIOS UNITARIOS'!W219</f>
        <v>0</v>
      </c>
      <c r="BI219" s="251">
        <f>'EV TECNICA'!AS219</f>
        <v>0</v>
      </c>
      <c r="BJ219" s="252" t="str">
        <f>+IF(BH219=0,"NO OFERTADO",IF(BI219="NO CUMPLE", NO HABILITA,IF(BH219&lt;=($E219*(1+$D$4)),"HABILITA","NO HABILITA")))</f>
        <v>NO OFERTADO</v>
      </c>
      <c r="BK219" s="129">
        <f>'PRECIOS UNITARIOS'!X219</f>
        <v>0</v>
      </c>
      <c r="BL219" s="251">
        <f>'EV TECNICA'!AU219</f>
        <v>0</v>
      </c>
      <c r="BM219" s="252" t="str">
        <f>+IF(BK219=0,"NO OFERTADO",IF(BL219="NO CUMPLE", NO HABILITA,IF(BK219&lt;=($E219*(1+$D$4)),"HABILITA","NO HABILITA")))</f>
        <v>NO OFERTADO</v>
      </c>
      <c r="BN219" s="129">
        <f>'PRECIOS UNITARIOS'!Y219</f>
        <v>0</v>
      </c>
      <c r="BO219" s="251">
        <f>'EV TECNICA'!AW219</f>
        <v>0</v>
      </c>
      <c r="BP219" s="252" t="str">
        <f>+IF(BN219=0,"NO OFERTADO",IF(BO219="NO CUMPLE", NO HABILITA,IF(BN219&lt;=($E219*(1+$D$4)),"HABILITA","NO HABILITA")))</f>
        <v>NO OFERTADO</v>
      </c>
      <c r="BQ219" s="129">
        <f>'PRECIOS UNITARIOS'!Z219</f>
        <v>0</v>
      </c>
      <c r="BR219" s="251">
        <f>'EV TECNICA'!AY219</f>
        <v>0</v>
      </c>
      <c r="BS219" s="252" t="str">
        <f>+IF(BQ219=0,"NO OFERTADO",IF(BR219="NO CUMPLE", NO HABILITA,IF(BQ219&lt;=($E219*(1+$D$4)),"HABILITA","NO HABILITA")))</f>
        <v>NO OFERTADO</v>
      </c>
      <c r="BT219" s="129">
        <f>'PRECIOS UNITARIOS'!AA219</f>
        <v>0</v>
      </c>
      <c r="BU219" s="251">
        <f>'EV TECNICA'!BA219</f>
        <v>0</v>
      </c>
      <c r="BV219" s="252" t="str">
        <f>+IF(BT219=0,"NO OFERTADO",IF(BU219="NO CUMPLE", NO HABILITA,IF(BT219&lt;=($E219*(1+$D$4)),"HABILITA","NO HABILITA")))</f>
        <v>NO OFERTADO</v>
      </c>
      <c r="BW219" s="129">
        <f>'PRECIOS UNITARIOS'!AB219</f>
        <v>0</v>
      </c>
      <c r="BX219" s="251">
        <f>'EV TECNICA'!BC219</f>
        <v>0</v>
      </c>
      <c r="BY219" s="252" t="str">
        <f>+IF(BW219=0,"NO OFERTADO",IF(BX219="NO CUMPLE", NO HABILITA,IF(BW219&lt;=($E219*(1+$D$4)),"HABILITA","NO HABILITA")))</f>
        <v>NO OFERTADO</v>
      </c>
      <c r="BZ219" s="129">
        <f>'PRECIOS UNITARIOS'!AC219</f>
        <v>0</v>
      </c>
      <c r="CA219" s="251">
        <f>'EV TECNICA'!BE219</f>
        <v>0</v>
      </c>
      <c r="CB219" s="252" t="str">
        <f>+IF(BZ219=0,"NO OFERTADO",IF(CA219="NO CUMPLE", NO HABILITA,IF(BZ219&lt;=($E219*(1+$D$4)),"HABILITA","NO HABILITA")))</f>
        <v>NO OFERTADO</v>
      </c>
      <c r="CC219" s="129">
        <f>'PRECIOS UNITARIOS'!AD219</f>
        <v>0</v>
      </c>
      <c r="CD219" s="251">
        <f>'EV TECNICA'!BG219</f>
        <v>0</v>
      </c>
      <c r="CE219" s="252" t="str">
        <f>+IF(CC219=0,"NO OFERTADO",IF(CD219="NO CUMPLE", NO HABILITA,IF(CC219&lt;=($E219*(1+$D$4)),"HABILITA","NO HABILITA")))</f>
        <v>NO OFERTADO</v>
      </c>
      <c r="CF219" s="129">
        <f>'PRECIOS UNITARIOS'!AE219</f>
        <v>0</v>
      </c>
      <c r="CG219" s="251">
        <f>'EV TECNICA'!BI219</f>
        <v>0</v>
      </c>
      <c r="CH219" s="252" t="str">
        <f>+IF(CF219=0,"NO OFERTADO",IF(CG219="NO CUMPLE", NO HABILITA,IF(CF219&lt;=($E219*(1+$D$4)),"HABILITA","NO HABILITA")))</f>
        <v>NO OFERTADO</v>
      </c>
    </row>
    <row r="220" spans="1:86" s="40" customFormat="1" ht="25.5" x14ac:dyDescent="0.2">
      <c r="A220" s="103">
        <v>211</v>
      </c>
      <c r="B220" s="202" t="s">
        <v>346</v>
      </c>
      <c r="C220" s="121" t="s">
        <v>347</v>
      </c>
      <c r="D220" s="146">
        <v>1</v>
      </c>
      <c r="E220" s="25">
        <v>2380526.932</v>
      </c>
      <c r="F220" s="129">
        <f>'PRECIOS UNITARIOS'!E220</f>
        <v>0</v>
      </c>
      <c r="G220" s="251">
        <f>'EV TECNICA'!I220</f>
        <v>0</v>
      </c>
      <c r="H220" s="252" t="str">
        <f>+IF(F220=0,"NO OFERTADO",IF(G220="NO CUMPLE", NO HABILITA,IF(F220&lt;=($E220*(1+$D$4)),"HABILITA","NO HABILITA")))</f>
        <v>NO OFERTADO</v>
      </c>
      <c r="I220" s="129">
        <f>'PRECIOS UNITARIOS'!F220</f>
        <v>0</v>
      </c>
      <c r="J220" s="251">
        <f>'EV TECNICA'!K220</f>
        <v>0</v>
      </c>
      <c r="K220" s="252" t="str">
        <f>+IF(I220=0,"NO OFERTADO",IF(J220="NO CUMPLE", NO HABILITA,IF(I220&lt;=($E220*(1+$D$4)),"HABILITA","NO HABILITA")))</f>
        <v>NO OFERTADO</v>
      </c>
      <c r="L220" s="129">
        <f>'PRECIOS UNITARIOS'!G220</f>
        <v>0</v>
      </c>
      <c r="M220" s="251">
        <f>'EV TECNICA'!M220</f>
        <v>0</v>
      </c>
      <c r="N220" s="252" t="str">
        <f>+IF(L220=0,"NO OFERTADO",IF(M220="NO CUMPLE", NO HABILITA,IF(L220&lt;=($E220*(1+$D$4)),"HABILITA","NO HABILITA")))</f>
        <v>NO OFERTADO</v>
      </c>
      <c r="O220" s="129">
        <f>'PRECIOS UNITARIOS'!H220</f>
        <v>0</v>
      </c>
      <c r="P220" s="251">
        <f>'EV TECNICA'!O220</f>
        <v>0</v>
      </c>
      <c r="Q220" s="252" t="str">
        <f>+IF(O220=0,"NO OFERTADO",IF(P220="NO CUMPLE", NO HABILITA,IF(O220&lt;=($E220*(1+$D$4)),"HABILITA","NO HABILITA")))</f>
        <v>NO OFERTADO</v>
      </c>
      <c r="R220" s="129">
        <f>'PRECIOS UNITARIOS'!I220</f>
        <v>0</v>
      </c>
      <c r="S220" s="251">
        <f>'EV TECNICA'!Q220</f>
        <v>0</v>
      </c>
      <c r="T220" s="252" t="str">
        <f>+IF(R220=0,"NO OFERTADO",IF(S220="NO CUMPLE", NO HABILITA,IF(R220&lt;=($E220*(1+$D$4)),"HABILITA","NO HABILITA")))</f>
        <v>NO OFERTADO</v>
      </c>
      <c r="U220" s="129">
        <f>'PRECIOS UNITARIOS'!J220</f>
        <v>0</v>
      </c>
      <c r="V220" s="251">
        <f>'EV TECNICA'!S220</f>
        <v>0</v>
      </c>
      <c r="W220" s="252" t="str">
        <f>+IF(U220=0,"NO OFERTADO",IF(V220="NO CUMPLE", NO HABILITA,IF(U220&lt;=($E220*(1+$D$4)),"HABILITA","NO HABILITA")))</f>
        <v>NO OFERTADO</v>
      </c>
      <c r="X220" s="129">
        <f>'PRECIOS UNITARIOS'!K220</f>
        <v>0</v>
      </c>
      <c r="Y220" s="251">
        <f>'EV TECNICA'!U220</f>
        <v>0</v>
      </c>
      <c r="Z220" s="252" t="str">
        <f>+IF(X220=0,"NO OFERTADO",IF(Y220="NO CUMPLE", NO HABILITA,IF(X220&lt;=($E220*(1+$D$4)),"HABILITA","NO HABILITA")))</f>
        <v>NO OFERTADO</v>
      </c>
      <c r="AA220" s="129">
        <f>'PRECIOS UNITARIOS'!L220</f>
        <v>0</v>
      </c>
      <c r="AB220" s="251">
        <f>'EV TECNICA'!W220</f>
        <v>0</v>
      </c>
      <c r="AC220" s="252" t="str">
        <f>+IF(AA220=0,"NO OFERTADO",IF(AB220="NO CUMPLE", NO HABILITA,IF(AA220&lt;=($E220*(1+$D$4)),"HABILITA","NO HABILITA")))</f>
        <v>NO OFERTADO</v>
      </c>
      <c r="AD220" s="129">
        <f>'PRECIOS UNITARIOS'!M220</f>
        <v>0</v>
      </c>
      <c r="AE220" s="251">
        <f>'EV TECNICA'!Y220</f>
        <v>0</v>
      </c>
      <c r="AF220" s="252" t="str">
        <f>+IF(AD220=0,"NO OFERTADO",IF(AE220="NO CUMPLE", NO HABILITA,IF(AD220&lt;=($E220*(1+$D$4)),"HABILITA","NO HABILITA")))</f>
        <v>NO OFERTADO</v>
      </c>
      <c r="AG220" s="129">
        <f>'PRECIOS UNITARIOS'!N220</f>
        <v>0</v>
      </c>
      <c r="AH220" s="251">
        <f>'EV TECNICA'!AA220</f>
        <v>0</v>
      </c>
      <c r="AI220" s="252" t="str">
        <f>+IF(AG220=0,"NO OFERTADO",IF(AH220="NO CUMPLE", NO HABILITA,IF(AG220&lt;=($E220*(1+$D$4)),"HABILITA","NO HABILITA")))</f>
        <v>NO OFERTADO</v>
      </c>
      <c r="AJ220" s="129">
        <f>'PRECIOS UNITARIOS'!O220</f>
        <v>0</v>
      </c>
      <c r="AK220" s="251">
        <f>'EV TECNICA'!AC220</f>
        <v>0</v>
      </c>
      <c r="AL220" s="252" t="str">
        <f>+IF(AJ220=0,"NO OFERTADO",IF(AK220="NO CUMPLE", NO HABILITA,IF(AJ220&lt;=($E220*(1+$D$4)),"HABILITA","NO HABILITA")))</f>
        <v>NO OFERTADO</v>
      </c>
      <c r="AM220" s="129">
        <f>'PRECIOS UNITARIOS'!P220</f>
        <v>0</v>
      </c>
      <c r="AN220" s="251">
        <f>'EV TECNICA'!AE220</f>
        <v>0</v>
      </c>
      <c r="AO220" s="252" t="str">
        <f>+IF(AM220=0,"NO OFERTADO",IF(AN220="NO CUMPLE", NO HABILITA,IF(AM220&lt;=($E220*(1+$D$4)),"HABILITA","NO HABILITA")))</f>
        <v>NO OFERTADO</v>
      </c>
      <c r="AP220" s="129">
        <f>'PRECIOS UNITARIOS'!Q220</f>
        <v>0</v>
      </c>
      <c r="AQ220" s="251">
        <f>'EV TECNICA'!AG220</f>
        <v>0</v>
      </c>
      <c r="AR220" s="252" t="str">
        <f>+IF(AP220=0,"NO OFERTADO",IF(AQ220="NO CUMPLE", NO HABILITA,IF(AP220&lt;=($E220*(1+$D$4)),"HABILITA","NO HABILITA")))</f>
        <v>NO OFERTADO</v>
      </c>
      <c r="AS220" s="129">
        <f>'PRECIOS UNITARIOS'!R220</f>
        <v>0</v>
      </c>
      <c r="AT220" s="251">
        <f>'EV TECNICA'!AI220</f>
        <v>0</v>
      </c>
      <c r="AU220" s="252" t="str">
        <f>+IF(AS220=0,"NO OFERTADO",IF(AT220="NO CUMPLE", NO HABILITA,IF(AS220&lt;=($E220*(1+$D$4)),"HABILITA","NO HABILITA")))</f>
        <v>NO OFERTADO</v>
      </c>
      <c r="AV220" s="129">
        <f>'PRECIOS UNITARIOS'!S220</f>
        <v>0</v>
      </c>
      <c r="AW220" s="251">
        <f>'EV TECNICA'!AK220</f>
        <v>0</v>
      </c>
      <c r="AX220" s="252" t="str">
        <f>+IF(AV220=0,"NO OFERTADO",IF(AW220="NO CUMPLE", NO HABILITA,IF(AV220&lt;=($E220*(1+$D$4)),"HABILITA","NO HABILITA")))</f>
        <v>NO OFERTADO</v>
      </c>
      <c r="AY220" s="129">
        <f>'PRECIOS UNITARIOS'!T220</f>
        <v>0</v>
      </c>
      <c r="AZ220" s="251">
        <f>'EV TECNICA'!AM220</f>
        <v>0</v>
      </c>
      <c r="BA220" s="252" t="str">
        <f>+IF(AY220=0,"NO OFERTADO",IF(AZ220="NO CUMPLE", NO HABILITA,IF(AY220&lt;=($E220*(1+$D$4)),"HABILITA","NO HABILITA")))</f>
        <v>NO OFERTADO</v>
      </c>
      <c r="BB220" s="129">
        <f>'PRECIOS UNITARIOS'!U220</f>
        <v>3390963.855421687</v>
      </c>
      <c r="BC220" s="251" t="str">
        <f>'EV TECNICA'!AO220</f>
        <v>CUMPLE</v>
      </c>
      <c r="BD220" s="252" t="str">
        <f>+IF(BB220=0,"NO OFERTADO",IF(BC220="NO CUMPLE", NO HABILITA,IF(BB220&lt;=($E220*(1+$D$4)),"HABILITA","NO HABILITA")))</f>
        <v>NO HABILITA</v>
      </c>
      <c r="BE220" s="129">
        <f>'PRECIOS UNITARIOS'!V220</f>
        <v>0</v>
      </c>
      <c r="BF220" s="251">
        <f>'EV TECNICA'!AQ220</f>
        <v>0</v>
      </c>
      <c r="BG220" s="252" t="str">
        <f>+IF(BE220=0,"NO OFERTADO",IF(BF220="NO CUMPLE", NO HABILITA,IF(BE220&lt;=($E220*(1+$D$4)),"HABILITA","NO HABILITA")))</f>
        <v>NO OFERTADO</v>
      </c>
      <c r="BH220" s="129">
        <f>'PRECIOS UNITARIOS'!W220</f>
        <v>0</v>
      </c>
      <c r="BI220" s="251">
        <f>'EV TECNICA'!AS220</f>
        <v>0</v>
      </c>
      <c r="BJ220" s="252" t="str">
        <f>+IF(BH220=0,"NO OFERTADO",IF(BI220="NO CUMPLE", NO HABILITA,IF(BH220&lt;=($E220*(1+$D$4)),"HABILITA","NO HABILITA")))</f>
        <v>NO OFERTADO</v>
      </c>
      <c r="BK220" s="129">
        <f>'PRECIOS UNITARIOS'!X220</f>
        <v>0</v>
      </c>
      <c r="BL220" s="251">
        <f>'EV TECNICA'!AU220</f>
        <v>0</v>
      </c>
      <c r="BM220" s="252" t="str">
        <f>+IF(BK220=0,"NO OFERTADO",IF(BL220="NO CUMPLE", NO HABILITA,IF(BK220&lt;=($E220*(1+$D$4)),"HABILITA","NO HABILITA")))</f>
        <v>NO OFERTADO</v>
      </c>
      <c r="BN220" s="129">
        <f>'PRECIOS UNITARIOS'!Y220</f>
        <v>0</v>
      </c>
      <c r="BO220" s="251">
        <f>'EV TECNICA'!AW220</f>
        <v>0</v>
      </c>
      <c r="BP220" s="252" t="str">
        <f>+IF(BN220=0,"NO OFERTADO",IF(BO220="NO CUMPLE", NO HABILITA,IF(BN220&lt;=($E220*(1+$D$4)),"HABILITA","NO HABILITA")))</f>
        <v>NO OFERTADO</v>
      </c>
      <c r="BQ220" s="129">
        <f>'PRECIOS UNITARIOS'!Z220</f>
        <v>0</v>
      </c>
      <c r="BR220" s="251">
        <f>'EV TECNICA'!AY220</f>
        <v>0</v>
      </c>
      <c r="BS220" s="252" t="str">
        <f>+IF(BQ220=0,"NO OFERTADO",IF(BR220="NO CUMPLE", NO HABILITA,IF(BQ220&lt;=($E220*(1+$D$4)),"HABILITA","NO HABILITA")))</f>
        <v>NO OFERTADO</v>
      </c>
      <c r="BT220" s="129">
        <f>'PRECIOS UNITARIOS'!AA220</f>
        <v>0</v>
      </c>
      <c r="BU220" s="251">
        <f>'EV TECNICA'!BA220</f>
        <v>0</v>
      </c>
      <c r="BV220" s="252" t="str">
        <f>+IF(BT220=0,"NO OFERTADO",IF(BU220="NO CUMPLE", NO HABILITA,IF(BT220&lt;=($E220*(1+$D$4)),"HABILITA","NO HABILITA")))</f>
        <v>NO OFERTADO</v>
      </c>
      <c r="BW220" s="129">
        <f>'PRECIOS UNITARIOS'!AB220</f>
        <v>0</v>
      </c>
      <c r="BX220" s="251">
        <f>'EV TECNICA'!BC220</f>
        <v>0</v>
      </c>
      <c r="BY220" s="252" t="str">
        <f>+IF(BW220=0,"NO OFERTADO",IF(BX220="NO CUMPLE", NO HABILITA,IF(BW220&lt;=($E220*(1+$D$4)),"HABILITA","NO HABILITA")))</f>
        <v>NO OFERTADO</v>
      </c>
      <c r="BZ220" s="129">
        <f>'PRECIOS UNITARIOS'!AC220</f>
        <v>0</v>
      </c>
      <c r="CA220" s="251">
        <f>'EV TECNICA'!BE220</f>
        <v>0</v>
      </c>
      <c r="CB220" s="252" t="str">
        <f>+IF(BZ220=0,"NO OFERTADO",IF(CA220="NO CUMPLE", NO HABILITA,IF(BZ220&lt;=($E220*(1+$D$4)),"HABILITA","NO HABILITA")))</f>
        <v>NO OFERTADO</v>
      </c>
      <c r="CC220" s="129">
        <f>'PRECIOS UNITARIOS'!AD220</f>
        <v>0</v>
      </c>
      <c r="CD220" s="251">
        <f>'EV TECNICA'!BG220</f>
        <v>0</v>
      </c>
      <c r="CE220" s="252" t="str">
        <f>+IF(CC220=0,"NO OFERTADO",IF(CD220="NO CUMPLE", NO HABILITA,IF(CC220&lt;=($E220*(1+$D$4)),"HABILITA","NO HABILITA")))</f>
        <v>NO OFERTADO</v>
      </c>
      <c r="CF220" s="129">
        <f>'PRECIOS UNITARIOS'!AE220</f>
        <v>0</v>
      </c>
      <c r="CG220" s="251" t="str">
        <f>'EV TECNICA'!BI220</f>
        <v>NO CUMPLE</v>
      </c>
      <c r="CH220" s="252" t="s">
        <v>606</v>
      </c>
    </row>
    <row r="221" spans="1:86" s="40" customFormat="1" ht="25.5" x14ac:dyDescent="0.2">
      <c r="A221" s="103">
        <v>212</v>
      </c>
      <c r="B221" s="202" t="s">
        <v>348</v>
      </c>
      <c r="C221" s="121" t="s">
        <v>349</v>
      </c>
      <c r="D221" s="146">
        <v>1</v>
      </c>
      <c r="E221" s="25">
        <v>1243000</v>
      </c>
      <c r="F221" s="129">
        <f>'PRECIOS UNITARIOS'!E221</f>
        <v>0</v>
      </c>
      <c r="G221" s="251">
        <f>'EV TECNICA'!I221</f>
        <v>0</v>
      </c>
      <c r="H221" s="252" t="str">
        <f>+IF(F221=0,"NO OFERTADO",IF(G221="NO CUMPLE", NO HABILITA,IF(F221&lt;=($E221*(1+$D$4)),"HABILITA","NO HABILITA")))</f>
        <v>NO OFERTADO</v>
      </c>
      <c r="I221" s="129">
        <f>'PRECIOS UNITARIOS'!F221</f>
        <v>0</v>
      </c>
      <c r="J221" s="251">
        <f>'EV TECNICA'!K221</f>
        <v>0</v>
      </c>
      <c r="K221" s="252" t="str">
        <f>+IF(I221=0,"NO OFERTADO",IF(J221="NO CUMPLE", NO HABILITA,IF(I221&lt;=($E221*(1+$D$4)),"HABILITA","NO HABILITA")))</f>
        <v>NO OFERTADO</v>
      </c>
      <c r="L221" s="129">
        <f>'PRECIOS UNITARIOS'!G221</f>
        <v>0</v>
      </c>
      <c r="M221" s="251">
        <f>'EV TECNICA'!M221</f>
        <v>0</v>
      </c>
      <c r="N221" s="252" t="str">
        <f>+IF(L221=0,"NO OFERTADO",IF(M221="NO CUMPLE", NO HABILITA,IF(L221&lt;=($E221*(1+$D$4)),"HABILITA","NO HABILITA")))</f>
        <v>NO OFERTADO</v>
      </c>
      <c r="O221" s="129">
        <f>'PRECIOS UNITARIOS'!H221</f>
        <v>0</v>
      </c>
      <c r="P221" s="251">
        <f>'EV TECNICA'!O221</f>
        <v>0</v>
      </c>
      <c r="Q221" s="252" t="str">
        <f>+IF(O221=0,"NO OFERTADO",IF(P221="NO CUMPLE", NO HABILITA,IF(O221&lt;=($E221*(1+$D$4)),"HABILITA","NO HABILITA")))</f>
        <v>NO OFERTADO</v>
      </c>
      <c r="R221" s="129">
        <f>'PRECIOS UNITARIOS'!I221</f>
        <v>0</v>
      </c>
      <c r="S221" s="251">
        <f>'EV TECNICA'!Q221</f>
        <v>0</v>
      </c>
      <c r="T221" s="252" t="str">
        <f>+IF(R221=0,"NO OFERTADO",IF(S221="NO CUMPLE", NO HABILITA,IF(R221&lt;=($E221*(1+$D$4)),"HABILITA","NO HABILITA")))</f>
        <v>NO OFERTADO</v>
      </c>
      <c r="U221" s="129">
        <f>'PRECIOS UNITARIOS'!J221</f>
        <v>0</v>
      </c>
      <c r="V221" s="251">
        <f>'EV TECNICA'!S221</f>
        <v>0</v>
      </c>
      <c r="W221" s="252" t="str">
        <f>+IF(U221=0,"NO OFERTADO",IF(V221="NO CUMPLE", NO HABILITA,IF(U221&lt;=($E221*(1+$D$4)),"HABILITA","NO HABILITA")))</f>
        <v>NO OFERTADO</v>
      </c>
      <c r="X221" s="129">
        <f>'PRECIOS UNITARIOS'!K221</f>
        <v>0</v>
      </c>
      <c r="Y221" s="251">
        <f>'EV TECNICA'!U221</f>
        <v>0</v>
      </c>
      <c r="Z221" s="252" t="str">
        <f>+IF(X221=0,"NO OFERTADO",IF(Y221="NO CUMPLE", NO HABILITA,IF(X221&lt;=($E221*(1+$D$4)),"HABILITA","NO HABILITA")))</f>
        <v>NO OFERTADO</v>
      </c>
      <c r="AA221" s="129">
        <f>'PRECIOS UNITARIOS'!L221</f>
        <v>0</v>
      </c>
      <c r="AB221" s="251">
        <f>'EV TECNICA'!W221</f>
        <v>0</v>
      </c>
      <c r="AC221" s="252" t="str">
        <f>+IF(AA221=0,"NO OFERTADO",IF(AB221="NO CUMPLE", NO HABILITA,IF(AA221&lt;=($E221*(1+$D$4)),"HABILITA","NO HABILITA")))</f>
        <v>NO OFERTADO</v>
      </c>
      <c r="AD221" s="129">
        <f>'PRECIOS UNITARIOS'!M221</f>
        <v>0</v>
      </c>
      <c r="AE221" s="251">
        <f>'EV TECNICA'!Y221</f>
        <v>0</v>
      </c>
      <c r="AF221" s="252" t="str">
        <f>+IF(AD221=0,"NO OFERTADO",IF(AE221="NO CUMPLE", NO HABILITA,IF(AD221&lt;=($E221*(1+$D$4)),"HABILITA","NO HABILITA")))</f>
        <v>NO OFERTADO</v>
      </c>
      <c r="AG221" s="129">
        <f>'PRECIOS UNITARIOS'!N221</f>
        <v>0</v>
      </c>
      <c r="AH221" s="251">
        <f>'EV TECNICA'!AA221</f>
        <v>0</v>
      </c>
      <c r="AI221" s="252" t="str">
        <f>+IF(AG221=0,"NO OFERTADO",IF(AH221="NO CUMPLE", NO HABILITA,IF(AG221&lt;=($E221*(1+$D$4)),"HABILITA","NO HABILITA")))</f>
        <v>NO OFERTADO</v>
      </c>
      <c r="AJ221" s="129">
        <f>'PRECIOS UNITARIOS'!O221</f>
        <v>0</v>
      </c>
      <c r="AK221" s="251">
        <f>'EV TECNICA'!AC221</f>
        <v>0</v>
      </c>
      <c r="AL221" s="252" t="str">
        <f>+IF(AJ221=0,"NO OFERTADO",IF(AK221="NO CUMPLE", NO HABILITA,IF(AJ221&lt;=($E221*(1+$D$4)),"HABILITA","NO HABILITA")))</f>
        <v>NO OFERTADO</v>
      </c>
      <c r="AM221" s="129">
        <f>'PRECIOS UNITARIOS'!P221</f>
        <v>0</v>
      </c>
      <c r="AN221" s="251">
        <f>'EV TECNICA'!AE221</f>
        <v>0</v>
      </c>
      <c r="AO221" s="252" t="str">
        <f>+IF(AM221=0,"NO OFERTADO",IF(AN221="NO CUMPLE", NO HABILITA,IF(AM221&lt;=($E221*(1+$D$4)),"HABILITA","NO HABILITA")))</f>
        <v>NO OFERTADO</v>
      </c>
      <c r="AP221" s="129">
        <f>'PRECIOS UNITARIOS'!Q221</f>
        <v>0</v>
      </c>
      <c r="AQ221" s="251">
        <f>'EV TECNICA'!AG221</f>
        <v>0</v>
      </c>
      <c r="AR221" s="252" t="str">
        <f>+IF(AP221=0,"NO OFERTADO",IF(AQ221="NO CUMPLE", NO HABILITA,IF(AP221&lt;=($E221*(1+$D$4)),"HABILITA","NO HABILITA")))</f>
        <v>NO OFERTADO</v>
      </c>
      <c r="AS221" s="129">
        <f>'PRECIOS UNITARIOS'!R221</f>
        <v>0</v>
      </c>
      <c r="AT221" s="251">
        <f>'EV TECNICA'!AI221</f>
        <v>0</v>
      </c>
      <c r="AU221" s="252" t="str">
        <f>+IF(AS221=0,"NO OFERTADO",IF(AT221="NO CUMPLE", NO HABILITA,IF(AS221&lt;=($E221*(1+$D$4)),"HABILITA","NO HABILITA")))</f>
        <v>NO OFERTADO</v>
      </c>
      <c r="AV221" s="129">
        <f>'PRECIOS UNITARIOS'!S221</f>
        <v>0</v>
      </c>
      <c r="AW221" s="251">
        <f>'EV TECNICA'!AK221</f>
        <v>0</v>
      </c>
      <c r="AX221" s="252" t="str">
        <f>+IF(AV221=0,"NO OFERTADO",IF(AW221="NO CUMPLE", NO HABILITA,IF(AV221&lt;=($E221*(1+$D$4)),"HABILITA","NO HABILITA")))</f>
        <v>NO OFERTADO</v>
      </c>
      <c r="AY221" s="129">
        <f>'PRECIOS UNITARIOS'!T221</f>
        <v>0</v>
      </c>
      <c r="AZ221" s="251">
        <f>'EV TECNICA'!AM221</f>
        <v>0</v>
      </c>
      <c r="BA221" s="252" t="str">
        <f>+IF(AY221=0,"NO OFERTADO",IF(AZ221="NO CUMPLE", NO HABILITA,IF(AY221&lt;=($E221*(1+$D$4)),"HABILITA","NO HABILITA")))</f>
        <v>NO OFERTADO</v>
      </c>
      <c r="BB221" s="129">
        <f>'PRECIOS UNITARIOS'!U221</f>
        <v>0</v>
      </c>
      <c r="BC221" s="251">
        <f>'EV TECNICA'!AO221</f>
        <v>0</v>
      </c>
      <c r="BD221" s="252" t="str">
        <f>+IF(BB221=0,"NO OFERTADO",IF(BC221="NO CUMPLE", NO HABILITA,IF(BB221&lt;=($E221*(1+$D$4)),"HABILITA","NO HABILITA")))</f>
        <v>NO OFERTADO</v>
      </c>
      <c r="BE221" s="129">
        <f>'PRECIOS UNITARIOS'!V221</f>
        <v>0</v>
      </c>
      <c r="BF221" s="251">
        <f>'EV TECNICA'!AQ221</f>
        <v>0</v>
      </c>
      <c r="BG221" s="252" t="str">
        <f>+IF(BE221=0,"NO OFERTADO",IF(BF221="NO CUMPLE", NO HABILITA,IF(BE221&lt;=($E221*(1+$D$4)),"HABILITA","NO HABILITA")))</f>
        <v>NO OFERTADO</v>
      </c>
      <c r="BH221" s="129">
        <f>'PRECIOS UNITARIOS'!W221</f>
        <v>0</v>
      </c>
      <c r="BI221" s="251">
        <f>'EV TECNICA'!AS221</f>
        <v>0</v>
      </c>
      <c r="BJ221" s="252" t="str">
        <f>+IF(BH221=0,"NO OFERTADO",IF(BI221="NO CUMPLE", NO HABILITA,IF(BH221&lt;=($E221*(1+$D$4)),"HABILITA","NO HABILITA")))</f>
        <v>NO OFERTADO</v>
      </c>
      <c r="BK221" s="129">
        <f>'PRECIOS UNITARIOS'!X221</f>
        <v>0</v>
      </c>
      <c r="BL221" s="251">
        <f>'EV TECNICA'!AU221</f>
        <v>0</v>
      </c>
      <c r="BM221" s="252" t="str">
        <f>+IF(BK221=0,"NO OFERTADO",IF(BL221="NO CUMPLE", NO HABILITA,IF(BK221&lt;=($E221*(1+$D$4)),"HABILITA","NO HABILITA")))</f>
        <v>NO OFERTADO</v>
      </c>
      <c r="BN221" s="129">
        <f>'PRECIOS UNITARIOS'!Y221</f>
        <v>0</v>
      </c>
      <c r="BO221" s="251">
        <f>'EV TECNICA'!AW221</f>
        <v>0</v>
      </c>
      <c r="BP221" s="252" t="str">
        <f>+IF(BN221=0,"NO OFERTADO",IF(BO221="NO CUMPLE", NO HABILITA,IF(BN221&lt;=($E221*(1+$D$4)),"HABILITA","NO HABILITA")))</f>
        <v>NO OFERTADO</v>
      </c>
      <c r="BQ221" s="129">
        <f>'PRECIOS UNITARIOS'!Z221</f>
        <v>0</v>
      </c>
      <c r="BR221" s="251">
        <f>'EV TECNICA'!AY221</f>
        <v>0</v>
      </c>
      <c r="BS221" s="252" t="str">
        <f>+IF(BQ221=0,"NO OFERTADO",IF(BR221="NO CUMPLE", NO HABILITA,IF(BQ221&lt;=($E221*(1+$D$4)),"HABILITA","NO HABILITA")))</f>
        <v>NO OFERTADO</v>
      </c>
      <c r="BT221" s="129">
        <f>'PRECIOS UNITARIOS'!AA221</f>
        <v>0</v>
      </c>
      <c r="BU221" s="251">
        <f>'EV TECNICA'!BA221</f>
        <v>0</v>
      </c>
      <c r="BV221" s="252" t="str">
        <f>+IF(BT221=0,"NO OFERTADO",IF(BU221="NO CUMPLE", NO HABILITA,IF(BT221&lt;=($E221*(1+$D$4)),"HABILITA","NO HABILITA")))</f>
        <v>NO OFERTADO</v>
      </c>
      <c r="BW221" s="129">
        <f>'PRECIOS UNITARIOS'!AB221</f>
        <v>0</v>
      </c>
      <c r="BX221" s="251">
        <f>'EV TECNICA'!BC221</f>
        <v>0</v>
      </c>
      <c r="BY221" s="252" t="str">
        <f>+IF(BW221=0,"NO OFERTADO",IF(BX221="NO CUMPLE", NO HABILITA,IF(BW221&lt;=($E221*(1+$D$4)),"HABILITA","NO HABILITA")))</f>
        <v>NO OFERTADO</v>
      </c>
      <c r="BZ221" s="129">
        <f>'PRECIOS UNITARIOS'!AC221</f>
        <v>0</v>
      </c>
      <c r="CA221" s="251">
        <f>'EV TECNICA'!BE221</f>
        <v>0</v>
      </c>
      <c r="CB221" s="252" t="str">
        <f>+IF(BZ221=0,"NO OFERTADO",IF(CA221="NO CUMPLE", NO HABILITA,IF(BZ221&lt;=($E221*(1+$D$4)),"HABILITA","NO HABILITA")))</f>
        <v>NO OFERTADO</v>
      </c>
      <c r="CC221" s="129">
        <f>'PRECIOS UNITARIOS'!AD221</f>
        <v>0</v>
      </c>
      <c r="CD221" s="251">
        <f>'EV TECNICA'!BG221</f>
        <v>0</v>
      </c>
      <c r="CE221" s="252" t="str">
        <f>+IF(CC221=0,"NO OFERTADO",IF(CD221="NO CUMPLE", NO HABILITA,IF(CC221&lt;=($E221*(1+$D$4)),"HABILITA","NO HABILITA")))</f>
        <v>NO OFERTADO</v>
      </c>
      <c r="CF221" s="129">
        <f>'PRECIOS UNITARIOS'!AE221</f>
        <v>1243000</v>
      </c>
      <c r="CG221" s="251" t="str">
        <f>'EV TECNICA'!BI221</f>
        <v xml:space="preserve">CUMPLE </v>
      </c>
      <c r="CH221" s="252" t="str">
        <f>+IF(CF221=0,"NO OFERTADO",IF(CG221="NO CUMPLE", NO HABILITA,IF(CF221&lt;=($E221*(1+$D$4)),"HABILITA","NO HABILITA")))</f>
        <v>HABILITA</v>
      </c>
    </row>
    <row r="222" spans="1:86" s="40" customFormat="1" ht="25.5" x14ac:dyDescent="0.2">
      <c r="A222" s="103">
        <v>213</v>
      </c>
      <c r="B222" s="202" t="s">
        <v>350</v>
      </c>
      <c r="C222" s="121" t="s">
        <v>351</v>
      </c>
      <c r="D222" s="146">
        <v>1</v>
      </c>
      <c r="E222" s="25">
        <v>4453509.55</v>
      </c>
      <c r="F222" s="129">
        <f>'PRECIOS UNITARIOS'!E222</f>
        <v>0</v>
      </c>
      <c r="G222" s="251">
        <f>'EV TECNICA'!I222</f>
        <v>0</v>
      </c>
      <c r="H222" s="252" t="str">
        <f>+IF(F222=0,"NO OFERTADO",IF(G222="NO CUMPLE", NO HABILITA,IF(F222&lt;=($E222*(1+$D$4)),"HABILITA","NO HABILITA")))</f>
        <v>NO OFERTADO</v>
      </c>
      <c r="I222" s="129">
        <f>'PRECIOS UNITARIOS'!F222</f>
        <v>0</v>
      </c>
      <c r="J222" s="251">
        <f>'EV TECNICA'!K222</f>
        <v>0</v>
      </c>
      <c r="K222" s="252" t="str">
        <f>+IF(I222=0,"NO OFERTADO",IF(J222="NO CUMPLE", NO HABILITA,IF(I222&lt;=($E222*(1+$D$4)),"HABILITA","NO HABILITA")))</f>
        <v>NO OFERTADO</v>
      </c>
      <c r="L222" s="129">
        <f>'PRECIOS UNITARIOS'!G222</f>
        <v>0</v>
      </c>
      <c r="M222" s="251">
        <f>'EV TECNICA'!M222</f>
        <v>0</v>
      </c>
      <c r="N222" s="252" t="str">
        <f>+IF(L222=0,"NO OFERTADO",IF(M222="NO CUMPLE", NO HABILITA,IF(L222&lt;=($E222*(1+$D$4)),"HABILITA","NO HABILITA")))</f>
        <v>NO OFERTADO</v>
      </c>
      <c r="O222" s="129">
        <f>'PRECIOS UNITARIOS'!H222</f>
        <v>0</v>
      </c>
      <c r="P222" s="251">
        <f>'EV TECNICA'!O222</f>
        <v>0</v>
      </c>
      <c r="Q222" s="252" t="str">
        <f>+IF(O222=0,"NO OFERTADO",IF(P222="NO CUMPLE", NO HABILITA,IF(O222&lt;=($E222*(1+$D$4)),"HABILITA","NO HABILITA")))</f>
        <v>NO OFERTADO</v>
      </c>
      <c r="R222" s="129">
        <f>'PRECIOS UNITARIOS'!I222</f>
        <v>0</v>
      </c>
      <c r="S222" s="251">
        <f>'EV TECNICA'!Q222</f>
        <v>0</v>
      </c>
      <c r="T222" s="252" t="str">
        <f>+IF(R222=0,"NO OFERTADO",IF(S222="NO CUMPLE", NO HABILITA,IF(R222&lt;=($E222*(1+$D$4)),"HABILITA","NO HABILITA")))</f>
        <v>NO OFERTADO</v>
      </c>
      <c r="U222" s="129">
        <f>'PRECIOS UNITARIOS'!J222</f>
        <v>0</v>
      </c>
      <c r="V222" s="251">
        <f>'EV TECNICA'!S222</f>
        <v>0</v>
      </c>
      <c r="W222" s="252" t="str">
        <f>+IF(U222=0,"NO OFERTADO",IF(V222="NO CUMPLE", NO HABILITA,IF(U222&lt;=($E222*(1+$D$4)),"HABILITA","NO HABILITA")))</f>
        <v>NO OFERTADO</v>
      </c>
      <c r="X222" s="129">
        <f>'PRECIOS UNITARIOS'!K222</f>
        <v>0</v>
      </c>
      <c r="Y222" s="251">
        <f>'EV TECNICA'!U222</f>
        <v>0</v>
      </c>
      <c r="Z222" s="252" t="str">
        <f>+IF(X222=0,"NO OFERTADO",IF(Y222="NO CUMPLE", NO HABILITA,IF(X222&lt;=($E222*(1+$D$4)),"HABILITA","NO HABILITA")))</f>
        <v>NO OFERTADO</v>
      </c>
      <c r="AA222" s="129">
        <f>'PRECIOS UNITARIOS'!L222</f>
        <v>0</v>
      </c>
      <c r="AB222" s="251">
        <f>'EV TECNICA'!W222</f>
        <v>0</v>
      </c>
      <c r="AC222" s="252" t="str">
        <f>+IF(AA222=0,"NO OFERTADO",IF(AB222="NO CUMPLE", NO HABILITA,IF(AA222&lt;=($E222*(1+$D$4)),"HABILITA","NO HABILITA")))</f>
        <v>NO OFERTADO</v>
      </c>
      <c r="AD222" s="129">
        <f>'PRECIOS UNITARIOS'!M222</f>
        <v>3462875.01</v>
      </c>
      <c r="AE222" s="251" t="str">
        <f>'EV TECNICA'!Y222</f>
        <v>CUMPLE</v>
      </c>
      <c r="AF222" s="252" t="str">
        <f>+IF(AD222=0,"NO OFERTADO",IF(AE222="NO CUMPLE", NO HABILITA,IF(AD222&lt;=($E222*(1+$D$4)),"HABILITA","NO HABILITA")))</f>
        <v>HABILITA</v>
      </c>
      <c r="AG222" s="129">
        <f>'PRECIOS UNITARIOS'!N222</f>
        <v>0</v>
      </c>
      <c r="AH222" s="251">
        <f>'EV TECNICA'!AA222</f>
        <v>0</v>
      </c>
      <c r="AI222" s="252" t="str">
        <f>+IF(AG222=0,"NO OFERTADO",IF(AH222="NO CUMPLE", NO HABILITA,IF(AG222&lt;=($E222*(1+$D$4)),"HABILITA","NO HABILITA")))</f>
        <v>NO OFERTADO</v>
      </c>
      <c r="AJ222" s="129">
        <f>'PRECIOS UNITARIOS'!O222</f>
        <v>0</v>
      </c>
      <c r="AK222" s="251">
        <f>'EV TECNICA'!AC222</f>
        <v>0</v>
      </c>
      <c r="AL222" s="252" t="str">
        <f>+IF(AJ222=0,"NO OFERTADO",IF(AK222="NO CUMPLE", NO HABILITA,IF(AJ222&lt;=($E222*(1+$D$4)),"HABILITA","NO HABILITA")))</f>
        <v>NO OFERTADO</v>
      </c>
      <c r="AM222" s="129">
        <f>'PRECIOS UNITARIOS'!P222</f>
        <v>3872617</v>
      </c>
      <c r="AN222" s="251" t="str">
        <f>'EV TECNICA'!AE222</f>
        <v>CUMPLE</v>
      </c>
      <c r="AO222" s="252" t="str">
        <f>+IF(AM222=0,"NO OFERTADO",IF(AN222="NO CUMPLE", NO HABILITA,IF(AM222&lt;=($E222*(1+$D$4)),"HABILITA","NO HABILITA")))</f>
        <v>HABILITA</v>
      </c>
      <c r="AP222" s="129">
        <f>'PRECIOS UNITARIOS'!Q222</f>
        <v>0</v>
      </c>
      <c r="AQ222" s="251">
        <f>'EV TECNICA'!AG222</f>
        <v>0</v>
      </c>
      <c r="AR222" s="252" t="str">
        <f>+IF(AP222=0,"NO OFERTADO",IF(AQ222="NO CUMPLE", NO HABILITA,IF(AP222&lt;=($E222*(1+$D$4)),"HABILITA","NO HABILITA")))</f>
        <v>NO OFERTADO</v>
      </c>
      <c r="AS222" s="129">
        <f>'PRECIOS UNITARIOS'!R222</f>
        <v>0</v>
      </c>
      <c r="AT222" s="251">
        <f>'EV TECNICA'!AI222</f>
        <v>0</v>
      </c>
      <c r="AU222" s="252" t="str">
        <f>+IF(AS222=0,"NO OFERTADO",IF(AT222="NO CUMPLE", NO HABILITA,IF(AS222&lt;=($E222*(1+$D$4)),"HABILITA","NO HABILITA")))</f>
        <v>NO OFERTADO</v>
      </c>
      <c r="AV222" s="129">
        <f>'PRECIOS UNITARIOS'!S222</f>
        <v>0</v>
      </c>
      <c r="AW222" s="251">
        <f>'EV TECNICA'!AK222</f>
        <v>0</v>
      </c>
      <c r="AX222" s="252" t="str">
        <f>+IF(AV222=0,"NO OFERTADO",IF(AW222="NO CUMPLE", NO HABILITA,IF(AV222&lt;=($E222*(1+$D$4)),"HABILITA","NO HABILITA")))</f>
        <v>NO OFERTADO</v>
      </c>
      <c r="AY222" s="129">
        <f>'PRECIOS UNITARIOS'!T222</f>
        <v>0</v>
      </c>
      <c r="AZ222" s="251">
        <f>'EV TECNICA'!AM222</f>
        <v>0</v>
      </c>
      <c r="BA222" s="252" t="str">
        <f>+IF(AY222=0,"NO OFERTADO",IF(AZ222="NO CUMPLE", NO HABILITA,IF(AY222&lt;=($E222*(1+$D$4)),"HABILITA","NO HABILITA")))</f>
        <v>NO OFERTADO</v>
      </c>
      <c r="BB222" s="129">
        <f>'PRECIOS UNITARIOS'!U222</f>
        <v>0</v>
      </c>
      <c r="BC222" s="251">
        <f>'EV TECNICA'!AO222</f>
        <v>0</v>
      </c>
      <c r="BD222" s="252" t="str">
        <f>+IF(BB222=0,"NO OFERTADO",IF(BC222="NO CUMPLE", NO HABILITA,IF(BB222&lt;=($E222*(1+$D$4)),"HABILITA","NO HABILITA")))</f>
        <v>NO OFERTADO</v>
      </c>
      <c r="BE222" s="129">
        <f>'PRECIOS UNITARIOS'!V222</f>
        <v>0</v>
      </c>
      <c r="BF222" s="251">
        <f>'EV TECNICA'!AQ222</f>
        <v>0</v>
      </c>
      <c r="BG222" s="252" t="str">
        <f>+IF(BE222=0,"NO OFERTADO",IF(BF222="NO CUMPLE", NO HABILITA,IF(BE222&lt;=($E222*(1+$D$4)),"HABILITA","NO HABILITA")))</f>
        <v>NO OFERTADO</v>
      </c>
      <c r="BH222" s="129">
        <f>'PRECIOS UNITARIOS'!W222</f>
        <v>0</v>
      </c>
      <c r="BI222" s="251">
        <f>'EV TECNICA'!AS222</f>
        <v>0</v>
      </c>
      <c r="BJ222" s="252" t="str">
        <f>+IF(BH222=0,"NO OFERTADO",IF(BI222="NO CUMPLE", NO HABILITA,IF(BH222&lt;=($E222*(1+$D$4)),"HABILITA","NO HABILITA")))</f>
        <v>NO OFERTADO</v>
      </c>
      <c r="BK222" s="129">
        <f>'PRECIOS UNITARIOS'!X222</f>
        <v>0</v>
      </c>
      <c r="BL222" s="251">
        <f>'EV TECNICA'!AU222</f>
        <v>0</v>
      </c>
      <c r="BM222" s="252" t="str">
        <f>+IF(BK222=0,"NO OFERTADO",IF(BL222="NO CUMPLE", NO HABILITA,IF(BK222&lt;=($E222*(1+$D$4)),"HABILITA","NO HABILITA")))</f>
        <v>NO OFERTADO</v>
      </c>
      <c r="BN222" s="129">
        <f>'PRECIOS UNITARIOS'!Y222</f>
        <v>0</v>
      </c>
      <c r="BO222" s="251">
        <f>'EV TECNICA'!AW222</f>
        <v>0</v>
      </c>
      <c r="BP222" s="252" t="str">
        <f>+IF(BN222=0,"NO OFERTADO",IF(BO222="NO CUMPLE", NO HABILITA,IF(BN222&lt;=($E222*(1+$D$4)),"HABILITA","NO HABILITA")))</f>
        <v>NO OFERTADO</v>
      </c>
      <c r="BQ222" s="129">
        <f>'PRECIOS UNITARIOS'!Z222</f>
        <v>0</v>
      </c>
      <c r="BR222" s="251">
        <f>'EV TECNICA'!AY222</f>
        <v>0</v>
      </c>
      <c r="BS222" s="252" t="str">
        <f>+IF(BQ222=0,"NO OFERTADO",IF(BR222="NO CUMPLE", NO HABILITA,IF(BQ222&lt;=($E222*(1+$D$4)),"HABILITA","NO HABILITA")))</f>
        <v>NO OFERTADO</v>
      </c>
      <c r="BT222" s="129">
        <f>'PRECIOS UNITARIOS'!AA222</f>
        <v>0</v>
      </c>
      <c r="BU222" s="251">
        <f>'EV TECNICA'!BA222</f>
        <v>0</v>
      </c>
      <c r="BV222" s="252" t="str">
        <f>+IF(BT222=0,"NO OFERTADO",IF(BU222="NO CUMPLE", NO HABILITA,IF(BT222&lt;=($E222*(1+$D$4)),"HABILITA","NO HABILITA")))</f>
        <v>NO OFERTADO</v>
      </c>
      <c r="BW222" s="129">
        <f>'PRECIOS UNITARIOS'!AB222</f>
        <v>0</v>
      </c>
      <c r="BX222" s="251">
        <f>'EV TECNICA'!BC222</f>
        <v>0</v>
      </c>
      <c r="BY222" s="252" t="str">
        <f>+IF(BW222=0,"NO OFERTADO",IF(BX222="NO CUMPLE", NO HABILITA,IF(BW222&lt;=($E222*(1+$D$4)),"HABILITA","NO HABILITA")))</f>
        <v>NO OFERTADO</v>
      </c>
      <c r="BZ222" s="129">
        <f>'PRECIOS UNITARIOS'!AC222</f>
        <v>0</v>
      </c>
      <c r="CA222" s="251">
        <f>'EV TECNICA'!BE222</f>
        <v>0</v>
      </c>
      <c r="CB222" s="252" t="str">
        <f>+IF(BZ222=0,"NO OFERTADO",IF(CA222="NO CUMPLE", NO HABILITA,IF(BZ222&lt;=($E222*(1+$D$4)),"HABILITA","NO HABILITA")))</f>
        <v>NO OFERTADO</v>
      </c>
      <c r="CC222" s="129">
        <f>'PRECIOS UNITARIOS'!AD222</f>
        <v>0</v>
      </c>
      <c r="CD222" s="251">
        <f>'EV TECNICA'!BG222</f>
        <v>0</v>
      </c>
      <c r="CE222" s="252" t="str">
        <f>+IF(CC222=0,"NO OFERTADO",IF(CD222="NO CUMPLE", NO HABILITA,IF(CC222&lt;=($E222*(1+$D$4)),"HABILITA","NO HABILITA")))</f>
        <v>NO OFERTADO</v>
      </c>
      <c r="CF222" s="129">
        <f>'PRECIOS UNITARIOS'!AE222</f>
        <v>0</v>
      </c>
      <c r="CG222" s="251">
        <f>'EV TECNICA'!BI222</f>
        <v>0</v>
      </c>
      <c r="CH222" s="252" t="str">
        <f>+IF(CF222=0,"NO OFERTADO",IF(CG222="NO CUMPLE", NO HABILITA,IF(CF222&lt;=($E222*(1+$D$4)),"HABILITA","NO HABILITA")))</f>
        <v>NO OFERTADO</v>
      </c>
    </row>
    <row r="223" spans="1:86" s="40" customFormat="1" ht="25.5" x14ac:dyDescent="0.2">
      <c r="A223" s="103">
        <v>214</v>
      </c>
      <c r="B223" s="202" t="s">
        <v>352</v>
      </c>
      <c r="C223" s="121" t="s">
        <v>351</v>
      </c>
      <c r="D223" s="146">
        <v>1</v>
      </c>
      <c r="E223" s="25">
        <v>4592275.45</v>
      </c>
      <c r="F223" s="129">
        <f>'PRECIOS UNITARIOS'!E223</f>
        <v>0</v>
      </c>
      <c r="G223" s="251">
        <f>'EV TECNICA'!I223</f>
        <v>0</v>
      </c>
      <c r="H223" s="252" t="str">
        <f>+IF(F223=0,"NO OFERTADO",IF(G223="NO CUMPLE", NO HABILITA,IF(F223&lt;=($E223*(1+$D$4)),"HABILITA","NO HABILITA")))</f>
        <v>NO OFERTADO</v>
      </c>
      <c r="I223" s="129">
        <f>'PRECIOS UNITARIOS'!F223</f>
        <v>0</v>
      </c>
      <c r="J223" s="251">
        <f>'EV TECNICA'!K223</f>
        <v>0</v>
      </c>
      <c r="K223" s="252" t="str">
        <f>+IF(I223=0,"NO OFERTADO",IF(J223="NO CUMPLE", NO HABILITA,IF(I223&lt;=($E223*(1+$D$4)),"HABILITA","NO HABILITA")))</f>
        <v>NO OFERTADO</v>
      </c>
      <c r="L223" s="129">
        <f>'PRECIOS UNITARIOS'!G223</f>
        <v>0</v>
      </c>
      <c r="M223" s="251">
        <f>'EV TECNICA'!M223</f>
        <v>0</v>
      </c>
      <c r="N223" s="252" t="str">
        <f>+IF(L223=0,"NO OFERTADO",IF(M223="NO CUMPLE", NO HABILITA,IF(L223&lt;=($E223*(1+$D$4)),"HABILITA","NO HABILITA")))</f>
        <v>NO OFERTADO</v>
      </c>
      <c r="O223" s="129">
        <f>'PRECIOS UNITARIOS'!H223</f>
        <v>0</v>
      </c>
      <c r="P223" s="251">
        <f>'EV TECNICA'!O223</f>
        <v>0</v>
      </c>
      <c r="Q223" s="252" t="str">
        <f>+IF(O223=0,"NO OFERTADO",IF(P223="NO CUMPLE", NO HABILITA,IF(O223&lt;=($E223*(1+$D$4)),"HABILITA","NO HABILITA")))</f>
        <v>NO OFERTADO</v>
      </c>
      <c r="R223" s="129">
        <f>'PRECIOS UNITARIOS'!I223</f>
        <v>0</v>
      </c>
      <c r="S223" s="251">
        <f>'EV TECNICA'!Q223</f>
        <v>0</v>
      </c>
      <c r="T223" s="252" t="str">
        <f>+IF(R223=0,"NO OFERTADO",IF(S223="NO CUMPLE", NO HABILITA,IF(R223&lt;=($E223*(1+$D$4)),"HABILITA","NO HABILITA")))</f>
        <v>NO OFERTADO</v>
      </c>
      <c r="U223" s="129">
        <f>'PRECIOS UNITARIOS'!J223</f>
        <v>0</v>
      </c>
      <c r="V223" s="251">
        <f>'EV TECNICA'!S223</f>
        <v>0</v>
      </c>
      <c r="W223" s="252" t="str">
        <f>+IF(U223=0,"NO OFERTADO",IF(V223="NO CUMPLE", NO HABILITA,IF(U223&lt;=($E223*(1+$D$4)),"HABILITA","NO HABILITA")))</f>
        <v>NO OFERTADO</v>
      </c>
      <c r="X223" s="129">
        <f>'PRECIOS UNITARIOS'!K223</f>
        <v>0</v>
      </c>
      <c r="Y223" s="251">
        <f>'EV TECNICA'!U223</f>
        <v>0</v>
      </c>
      <c r="Z223" s="252" t="str">
        <f>+IF(X223=0,"NO OFERTADO",IF(Y223="NO CUMPLE", NO HABILITA,IF(X223&lt;=($E223*(1+$D$4)),"HABILITA","NO HABILITA")))</f>
        <v>NO OFERTADO</v>
      </c>
      <c r="AA223" s="129">
        <f>'PRECIOS UNITARIOS'!L223</f>
        <v>0</v>
      </c>
      <c r="AB223" s="251">
        <f>'EV TECNICA'!W223</f>
        <v>0</v>
      </c>
      <c r="AC223" s="252" t="str">
        <f>+IF(AA223=0,"NO OFERTADO",IF(AB223="NO CUMPLE", NO HABILITA,IF(AA223&lt;=($E223*(1+$D$4)),"HABILITA","NO HABILITA")))</f>
        <v>NO OFERTADO</v>
      </c>
      <c r="AD223" s="129">
        <f>'PRECIOS UNITARIOS'!M223</f>
        <v>2060329.1099999999</v>
      </c>
      <c r="AE223" s="251" t="str">
        <f>'EV TECNICA'!Y223</f>
        <v>CUMPLE</v>
      </c>
      <c r="AF223" s="252" t="str">
        <f>+IF(AD223=0,"NO OFERTADO",IF(AE223="NO CUMPLE", NO HABILITA,IF(AD223&lt;=($E223*(1+$D$4)),"HABILITA","NO HABILITA")))</f>
        <v>HABILITA</v>
      </c>
      <c r="AG223" s="129">
        <f>'PRECIOS UNITARIOS'!N223</f>
        <v>0</v>
      </c>
      <c r="AH223" s="251">
        <f>'EV TECNICA'!AA223</f>
        <v>0</v>
      </c>
      <c r="AI223" s="252" t="str">
        <f>+IF(AG223=0,"NO OFERTADO",IF(AH223="NO CUMPLE", NO HABILITA,IF(AG223&lt;=($E223*(1+$D$4)),"HABILITA","NO HABILITA")))</f>
        <v>NO OFERTADO</v>
      </c>
      <c r="AJ223" s="129">
        <f>'PRECIOS UNITARIOS'!O223</f>
        <v>0</v>
      </c>
      <c r="AK223" s="251">
        <f>'EV TECNICA'!AC223</f>
        <v>0</v>
      </c>
      <c r="AL223" s="252" t="str">
        <f>+IF(AJ223=0,"NO OFERTADO",IF(AK223="NO CUMPLE", NO HABILITA,IF(AJ223&lt;=($E223*(1+$D$4)),"HABILITA","NO HABILITA")))</f>
        <v>NO OFERTADO</v>
      </c>
      <c r="AM223" s="129">
        <f>'PRECIOS UNITARIOS'!P223</f>
        <v>3993283</v>
      </c>
      <c r="AN223" s="251" t="str">
        <f>'EV TECNICA'!AE223</f>
        <v>CUMPLE</v>
      </c>
      <c r="AO223" s="252" t="str">
        <f>+IF(AM223=0,"NO OFERTADO",IF(AN223="NO CUMPLE", NO HABILITA,IF(AM223&lt;=($E223*(1+$D$4)),"HABILITA","NO HABILITA")))</f>
        <v>HABILITA</v>
      </c>
      <c r="AP223" s="129">
        <f>'PRECIOS UNITARIOS'!Q223</f>
        <v>0</v>
      </c>
      <c r="AQ223" s="251">
        <f>'EV TECNICA'!AG223</f>
        <v>0</v>
      </c>
      <c r="AR223" s="252" t="str">
        <f>+IF(AP223=0,"NO OFERTADO",IF(AQ223="NO CUMPLE", NO HABILITA,IF(AP223&lt;=($E223*(1+$D$4)),"HABILITA","NO HABILITA")))</f>
        <v>NO OFERTADO</v>
      </c>
      <c r="AS223" s="129">
        <f>'PRECIOS UNITARIOS'!R223</f>
        <v>0</v>
      </c>
      <c r="AT223" s="251">
        <f>'EV TECNICA'!AI223</f>
        <v>0</v>
      </c>
      <c r="AU223" s="252" t="str">
        <f>+IF(AS223=0,"NO OFERTADO",IF(AT223="NO CUMPLE", NO HABILITA,IF(AS223&lt;=($E223*(1+$D$4)),"HABILITA","NO HABILITA")))</f>
        <v>NO OFERTADO</v>
      </c>
      <c r="AV223" s="129">
        <f>'PRECIOS UNITARIOS'!S223</f>
        <v>0</v>
      </c>
      <c r="AW223" s="251">
        <f>'EV TECNICA'!AK223</f>
        <v>0</v>
      </c>
      <c r="AX223" s="252" t="str">
        <f>+IF(AV223=0,"NO OFERTADO",IF(AW223="NO CUMPLE", NO HABILITA,IF(AV223&lt;=($E223*(1+$D$4)),"HABILITA","NO HABILITA")))</f>
        <v>NO OFERTADO</v>
      </c>
      <c r="AY223" s="129">
        <f>'PRECIOS UNITARIOS'!T223</f>
        <v>0</v>
      </c>
      <c r="AZ223" s="251">
        <f>'EV TECNICA'!AM223</f>
        <v>0</v>
      </c>
      <c r="BA223" s="252" t="str">
        <f>+IF(AY223=0,"NO OFERTADO",IF(AZ223="NO CUMPLE", NO HABILITA,IF(AY223&lt;=($E223*(1+$D$4)),"HABILITA","NO HABILITA")))</f>
        <v>NO OFERTADO</v>
      </c>
      <c r="BB223" s="129">
        <f>'PRECIOS UNITARIOS'!U223</f>
        <v>0</v>
      </c>
      <c r="BC223" s="251">
        <f>'EV TECNICA'!AO223</f>
        <v>0</v>
      </c>
      <c r="BD223" s="252" t="str">
        <f>+IF(BB223=0,"NO OFERTADO",IF(BC223="NO CUMPLE", NO HABILITA,IF(BB223&lt;=($E223*(1+$D$4)),"HABILITA","NO HABILITA")))</f>
        <v>NO OFERTADO</v>
      </c>
      <c r="BE223" s="129">
        <f>'PRECIOS UNITARIOS'!V223</f>
        <v>0</v>
      </c>
      <c r="BF223" s="251">
        <f>'EV TECNICA'!AQ223</f>
        <v>0</v>
      </c>
      <c r="BG223" s="252" t="str">
        <f>+IF(BE223=0,"NO OFERTADO",IF(BF223="NO CUMPLE", NO HABILITA,IF(BE223&lt;=($E223*(1+$D$4)),"HABILITA","NO HABILITA")))</f>
        <v>NO OFERTADO</v>
      </c>
      <c r="BH223" s="129">
        <f>'PRECIOS UNITARIOS'!W223</f>
        <v>0</v>
      </c>
      <c r="BI223" s="251">
        <f>'EV TECNICA'!AS223</f>
        <v>0</v>
      </c>
      <c r="BJ223" s="252" t="str">
        <f>+IF(BH223=0,"NO OFERTADO",IF(BI223="NO CUMPLE", NO HABILITA,IF(BH223&lt;=($E223*(1+$D$4)),"HABILITA","NO HABILITA")))</f>
        <v>NO OFERTADO</v>
      </c>
      <c r="BK223" s="129">
        <f>'PRECIOS UNITARIOS'!X223</f>
        <v>0</v>
      </c>
      <c r="BL223" s="251">
        <f>'EV TECNICA'!AU223</f>
        <v>0</v>
      </c>
      <c r="BM223" s="252" t="str">
        <f>+IF(BK223=0,"NO OFERTADO",IF(BL223="NO CUMPLE", NO HABILITA,IF(BK223&lt;=($E223*(1+$D$4)),"HABILITA","NO HABILITA")))</f>
        <v>NO OFERTADO</v>
      </c>
      <c r="BN223" s="129">
        <f>'PRECIOS UNITARIOS'!Y223</f>
        <v>0</v>
      </c>
      <c r="BO223" s="251">
        <f>'EV TECNICA'!AW223</f>
        <v>0</v>
      </c>
      <c r="BP223" s="252" t="str">
        <f>+IF(BN223=0,"NO OFERTADO",IF(BO223="NO CUMPLE", NO HABILITA,IF(BN223&lt;=($E223*(1+$D$4)),"HABILITA","NO HABILITA")))</f>
        <v>NO OFERTADO</v>
      </c>
      <c r="BQ223" s="129">
        <f>'PRECIOS UNITARIOS'!Z223</f>
        <v>0</v>
      </c>
      <c r="BR223" s="251">
        <f>'EV TECNICA'!AY223</f>
        <v>0</v>
      </c>
      <c r="BS223" s="252" t="str">
        <f>+IF(BQ223=0,"NO OFERTADO",IF(BR223="NO CUMPLE", NO HABILITA,IF(BQ223&lt;=($E223*(1+$D$4)),"HABILITA","NO HABILITA")))</f>
        <v>NO OFERTADO</v>
      </c>
      <c r="BT223" s="129">
        <f>'PRECIOS UNITARIOS'!AA223</f>
        <v>0</v>
      </c>
      <c r="BU223" s="251">
        <f>'EV TECNICA'!BA223</f>
        <v>0</v>
      </c>
      <c r="BV223" s="252" t="str">
        <f>+IF(BT223=0,"NO OFERTADO",IF(BU223="NO CUMPLE", NO HABILITA,IF(BT223&lt;=($E223*(1+$D$4)),"HABILITA","NO HABILITA")))</f>
        <v>NO OFERTADO</v>
      </c>
      <c r="BW223" s="129">
        <f>'PRECIOS UNITARIOS'!AB223</f>
        <v>0</v>
      </c>
      <c r="BX223" s="251">
        <f>'EV TECNICA'!BC223</f>
        <v>0</v>
      </c>
      <c r="BY223" s="252" t="str">
        <f>+IF(BW223=0,"NO OFERTADO",IF(BX223="NO CUMPLE", NO HABILITA,IF(BW223&lt;=($E223*(1+$D$4)),"HABILITA","NO HABILITA")))</f>
        <v>NO OFERTADO</v>
      </c>
      <c r="BZ223" s="129">
        <f>'PRECIOS UNITARIOS'!AC223</f>
        <v>0</v>
      </c>
      <c r="CA223" s="251">
        <f>'EV TECNICA'!BE223</f>
        <v>0</v>
      </c>
      <c r="CB223" s="252" t="str">
        <f>+IF(BZ223=0,"NO OFERTADO",IF(CA223="NO CUMPLE", NO HABILITA,IF(BZ223&lt;=($E223*(1+$D$4)),"HABILITA","NO HABILITA")))</f>
        <v>NO OFERTADO</v>
      </c>
      <c r="CC223" s="129">
        <f>'PRECIOS UNITARIOS'!AD223</f>
        <v>0</v>
      </c>
      <c r="CD223" s="251">
        <f>'EV TECNICA'!BG223</f>
        <v>0</v>
      </c>
      <c r="CE223" s="252" t="str">
        <f>+IF(CC223=0,"NO OFERTADO",IF(CD223="NO CUMPLE", NO HABILITA,IF(CC223&lt;=($E223*(1+$D$4)),"HABILITA","NO HABILITA")))</f>
        <v>NO OFERTADO</v>
      </c>
      <c r="CF223" s="129">
        <f>'PRECIOS UNITARIOS'!AE223</f>
        <v>0</v>
      </c>
      <c r="CG223" s="251">
        <f>'EV TECNICA'!BI223</f>
        <v>0</v>
      </c>
      <c r="CH223" s="252" t="str">
        <f>+IF(CF223=0,"NO OFERTADO",IF(CG223="NO CUMPLE", NO HABILITA,IF(CF223&lt;=($E223*(1+$D$4)),"HABILITA","NO HABILITA")))</f>
        <v>NO OFERTADO</v>
      </c>
    </row>
    <row r="224" spans="1:86" s="40" customFormat="1" ht="38.25" x14ac:dyDescent="0.2">
      <c r="A224" s="103">
        <v>215</v>
      </c>
      <c r="B224" s="202" t="s">
        <v>353</v>
      </c>
      <c r="C224" s="121" t="s">
        <v>351</v>
      </c>
      <c r="D224" s="146">
        <v>1</v>
      </c>
      <c r="E224" s="25">
        <v>4592275.45</v>
      </c>
      <c r="F224" s="129">
        <f>'PRECIOS UNITARIOS'!E224</f>
        <v>0</v>
      </c>
      <c r="G224" s="251">
        <f>'EV TECNICA'!I224</f>
        <v>0</v>
      </c>
      <c r="H224" s="252" t="str">
        <f>+IF(F224=0,"NO OFERTADO",IF(G224="NO CUMPLE", NO HABILITA,IF(F224&lt;=($E224*(1+$D$4)),"HABILITA","NO HABILITA")))</f>
        <v>NO OFERTADO</v>
      </c>
      <c r="I224" s="129">
        <f>'PRECIOS UNITARIOS'!F224</f>
        <v>0</v>
      </c>
      <c r="J224" s="251">
        <f>'EV TECNICA'!K224</f>
        <v>0</v>
      </c>
      <c r="K224" s="252" t="str">
        <f>+IF(I224=0,"NO OFERTADO",IF(J224="NO CUMPLE", NO HABILITA,IF(I224&lt;=($E224*(1+$D$4)),"HABILITA","NO HABILITA")))</f>
        <v>NO OFERTADO</v>
      </c>
      <c r="L224" s="129">
        <f>'PRECIOS UNITARIOS'!G224</f>
        <v>0</v>
      </c>
      <c r="M224" s="251">
        <f>'EV TECNICA'!M224</f>
        <v>0</v>
      </c>
      <c r="N224" s="252" t="str">
        <f>+IF(L224=0,"NO OFERTADO",IF(M224="NO CUMPLE", NO HABILITA,IF(L224&lt;=($E224*(1+$D$4)),"HABILITA","NO HABILITA")))</f>
        <v>NO OFERTADO</v>
      </c>
      <c r="O224" s="129">
        <f>'PRECIOS UNITARIOS'!H224</f>
        <v>0</v>
      </c>
      <c r="P224" s="251">
        <f>'EV TECNICA'!O224</f>
        <v>0</v>
      </c>
      <c r="Q224" s="252" t="str">
        <f>+IF(O224=0,"NO OFERTADO",IF(P224="NO CUMPLE", NO HABILITA,IF(O224&lt;=($E224*(1+$D$4)),"HABILITA","NO HABILITA")))</f>
        <v>NO OFERTADO</v>
      </c>
      <c r="R224" s="129">
        <f>'PRECIOS UNITARIOS'!I224</f>
        <v>0</v>
      </c>
      <c r="S224" s="251">
        <f>'EV TECNICA'!Q224</f>
        <v>0</v>
      </c>
      <c r="T224" s="252" t="str">
        <f>+IF(R224=0,"NO OFERTADO",IF(S224="NO CUMPLE", NO HABILITA,IF(R224&lt;=($E224*(1+$D$4)),"HABILITA","NO HABILITA")))</f>
        <v>NO OFERTADO</v>
      </c>
      <c r="U224" s="129">
        <f>'PRECIOS UNITARIOS'!J224</f>
        <v>0</v>
      </c>
      <c r="V224" s="251">
        <f>'EV TECNICA'!S224</f>
        <v>0</v>
      </c>
      <c r="W224" s="252" t="str">
        <f>+IF(U224=0,"NO OFERTADO",IF(V224="NO CUMPLE", NO HABILITA,IF(U224&lt;=($E224*(1+$D$4)),"HABILITA","NO HABILITA")))</f>
        <v>NO OFERTADO</v>
      </c>
      <c r="X224" s="129">
        <f>'PRECIOS UNITARIOS'!K224</f>
        <v>0</v>
      </c>
      <c r="Y224" s="251">
        <f>'EV TECNICA'!U224</f>
        <v>0</v>
      </c>
      <c r="Z224" s="252" t="str">
        <f>+IF(X224=0,"NO OFERTADO",IF(Y224="NO CUMPLE", NO HABILITA,IF(X224&lt;=($E224*(1+$D$4)),"HABILITA","NO HABILITA")))</f>
        <v>NO OFERTADO</v>
      </c>
      <c r="AA224" s="129">
        <f>'PRECIOS UNITARIOS'!L224</f>
        <v>0</v>
      </c>
      <c r="AB224" s="251">
        <f>'EV TECNICA'!W224</f>
        <v>0</v>
      </c>
      <c r="AC224" s="252" t="str">
        <f>+IF(AA224=0,"NO OFERTADO",IF(AB224="NO CUMPLE", NO HABILITA,IF(AA224&lt;=($E224*(1+$D$4)),"HABILITA","NO HABILITA")))</f>
        <v>NO OFERTADO</v>
      </c>
      <c r="AD224" s="129">
        <f>'PRECIOS UNITARIOS'!M224</f>
        <v>0</v>
      </c>
      <c r="AE224" s="251">
        <f>'EV TECNICA'!Y224</f>
        <v>0</v>
      </c>
      <c r="AF224" s="252" t="str">
        <f>+IF(AD224=0,"NO OFERTADO",IF(AE224="NO CUMPLE", NO HABILITA,IF(AD224&lt;=($E224*(1+$D$4)),"HABILITA","NO HABILITA")))</f>
        <v>NO OFERTADO</v>
      </c>
      <c r="AG224" s="129">
        <f>'PRECIOS UNITARIOS'!N224</f>
        <v>0</v>
      </c>
      <c r="AH224" s="251">
        <f>'EV TECNICA'!AA224</f>
        <v>0</v>
      </c>
      <c r="AI224" s="252" t="str">
        <f>+IF(AG224=0,"NO OFERTADO",IF(AH224="NO CUMPLE", NO HABILITA,IF(AG224&lt;=($E224*(1+$D$4)),"HABILITA","NO HABILITA")))</f>
        <v>NO OFERTADO</v>
      </c>
      <c r="AJ224" s="129">
        <f>'PRECIOS UNITARIOS'!O224</f>
        <v>0</v>
      </c>
      <c r="AK224" s="251">
        <f>'EV TECNICA'!AC224</f>
        <v>0</v>
      </c>
      <c r="AL224" s="252" t="str">
        <f>+IF(AJ224=0,"NO OFERTADO",IF(AK224="NO CUMPLE", NO HABILITA,IF(AJ224&lt;=($E224*(1+$D$4)),"HABILITA","NO HABILITA")))</f>
        <v>NO OFERTADO</v>
      </c>
      <c r="AM224" s="129">
        <f>'PRECIOS UNITARIOS'!P224</f>
        <v>3993283</v>
      </c>
      <c r="AN224" s="251" t="str">
        <f>'EV TECNICA'!AE224</f>
        <v>CUMPLE</v>
      </c>
      <c r="AO224" s="252" t="str">
        <f>+IF(AM224=0,"NO OFERTADO",IF(AN224="NO CUMPLE", NO HABILITA,IF(AM224&lt;=($E224*(1+$D$4)),"HABILITA","NO HABILITA")))</f>
        <v>HABILITA</v>
      </c>
      <c r="AP224" s="129">
        <f>'PRECIOS UNITARIOS'!Q224</f>
        <v>0</v>
      </c>
      <c r="AQ224" s="251">
        <f>'EV TECNICA'!AG224</f>
        <v>0</v>
      </c>
      <c r="AR224" s="252" t="str">
        <f>+IF(AP224=0,"NO OFERTADO",IF(AQ224="NO CUMPLE", NO HABILITA,IF(AP224&lt;=($E224*(1+$D$4)),"HABILITA","NO HABILITA")))</f>
        <v>NO OFERTADO</v>
      </c>
      <c r="AS224" s="129">
        <f>'PRECIOS UNITARIOS'!R224</f>
        <v>0</v>
      </c>
      <c r="AT224" s="251">
        <f>'EV TECNICA'!AI224</f>
        <v>0</v>
      </c>
      <c r="AU224" s="252" t="str">
        <f>+IF(AS224=0,"NO OFERTADO",IF(AT224="NO CUMPLE", NO HABILITA,IF(AS224&lt;=($E224*(1+$D$4)),"HABILITA","NO HABILITA")))</f>
        <v>NO OFERTADO</v>
      </c>
      <c r="AV224" s="129">
        <f>'PRECIOS UNITARIOS'!S224</f>
        <v>0</v>
      </c>
      <c r="AW224" s="251">
        <f>'EV TECNICA'!AK224</f>
        <v>0</v>
      </c>
      <c r="AX224" s="252" t="str">
        <f>+IF(AV224=0,"NO OFERTADO",IF(AW224="NO CUMPLE", NO HABILITA,IF(AV224&lt;=($E224*(1+$D$4)),"HABILITA","NO HABILITA")))</f>
        <v>NO OFERTADO</v>
      </c>
      <c r="AY224" s="129">
        <f>'PRECIOS UNITARIOS'!T224</f>
        <v>0</v>
      </c>
      <c r="AZ224" s="251">
        <f>'EV TECNICA'!AM224</f>
        <v>0</v>
      </c>
      <c r="BA224" s="252" t="str">
        <f>+IF(AY224=0,"NO OFERTADO",IF(AZ224="NO CUMPLE", NO HABILITA,IF(AY224&lt;=($E224*(1+$D$4)),"HABILITA","NO HABILITA")))</f>
        <v>NO OFERTADO</v>
      </c>
      <c r="BB224" s="129">
        <f>'PRECIOS UNITARIOS'!U224</f>
        <v>0</v>
      </c>
      <c r="BC224" s="251">
        <f>'EV TECNICA'!AO224</f>
        <v>0</v>
      </c>
      <c r="BD224" s="252" t="str">
        <f>+IF(BB224=0,"NO OFERTADO",IF(BC224="NO CUMPLE", NO HABILITA,IF(BB224&lt;=($E224*(1+$D$4)),"HABILITA","NO HABILITA")))</f>
        <v>NO OFERTADO</v>
      </c>
      <c r="BE224" s="129">
        <f>'PRECIOS UNITARIOS'!V224</f>
        <v>0</v>
      </c>
      <c r="BF224" s="251">
        <f>'EV TECNICA'!AQ224</f>
        <v>0</v>
      </c>
      <c r="BG224" s="252" t="str">
        <f>+IF(BE224=0,"NO OFERTADO",IF(BF224="NO CUMPLE", NO HABILITA,IF(BE224&lt;=($E224*(1+$D$4)),"HABILITA","NO HABILITA")))</f>
        <v>NO OFERTADO</v>
      </c>
      <c r="BH224" s="129">
        <f>'PRECIOS UNITARIOS'!W224</f>
        <v>0</v>
      </c>
      <c r="BI224" s="251">
        <f>'EV TECNICA'!AS224</f>
        <v>0</v>
      </c>
      <c r="BJ224" s="252" t="str">
        <f>+IF(BH224=0,"NO OFERTADO",IF(BI224="NO CUMPLE", NO HABILITA,IF(BH224&lt;=($E224*(1+$D$4)),"HABILITA","NO HABILITA")))</f>
        <v>NO OFERTADO</v>
      </c>
      <c r="BK224" s="129">
        <f>'PRECIOS UNITARIOS'!X224</f>
        <v>0</v>
      </c>
      <c r="BL224" s="251">
        <f>'EV TECNICA'!AU224</f>
        <v>0</v>
      </c>
      <c r="BM224" s="252" t="str">
        <f>+IF(BK224=0,"NO OFERTADO",IF(BL224="NO CUMPLE", NO HABILITA,IF(BK224&lt;=($E224*(1+$D$4)),"HABILITA","NO HABILITA")))</f>
        <v>NO OFERTADO</v>
      </c>
      <c r="BN224" s="129">
        <f>'PRECIOS UNITARIOS'!Y224</f>
        <v>0</v>
      </c>
      <c r="BO224" s="251">
        <f>'EV TECNICA'!AW224</f>
        <v>0</v>
      </c>
      <c r="BP224" s="252" t="str">
        <f>+IF(BN224=0,"NO OFERTADO",IF(BO224="NO CUMPLE", NO HABILITA,IF(BN224&lt;=($E224*(1+$D$4)),"HABILITA","NO HABILITA")))</f>
        <v>NO OFERTADO</v>
      </c>
      <c r="BQ224" s="129">
        <f>'PRECIOS UNITARIOS'!Z224</f>
        <v>0</v>
      </c>
      <c r="BR224" s="251">
        <f>'EV TECNICA'!AY224</f>
        <v>0</v>
      </c>
      <c r="BS224" s="252" t="str">
        <f>+IF(BQ224=0,"NO OFERTADO",IF(BR224="NO CUMPLE", NO HABILITA,IF(BQ224&lt;=($E224*(1+$D$4)),"HABILITA","NO HABILITA")))</f>
        <v>NO OFERTADO</v>
      </c>
      <c r="BT224" s="129">
        <f>'PRECIOS UNITARIOS'!AA224</f>
        <v>0</v>
      </c>
      <c r="BU224" s="251">
        <f>'EV TECNICA'!BA224</f>
        <v>0</v>
      </c>
      <c r="BV224" s="252" t="str">
        <f>+IF(BT224=0,"NO OFERTADO",IF(BU224="NO CUMPLE", NO HABILITA,IF(BT224&lt;=($E224*(1+$D$4)),"HABILITA","NO HABILITA")))</f>
        <v>NO OFERTADO</v>
      </c>
      <c r="BW224" s="129">
        <f>'PRECIOS UNITARIOS'!AB224</f>
        <v>0</v>
      </c>
      <c r="BX224" s="251">
        <f>'EV TECNICA'!BC224</f>
        <v>0</v>
      </c>
      <c r="BY224" s="252" t="str">
        <f>+IF(BW224=0,"NO OFERTADO",IF(BX224="NO CUMPLE", NO HABILITA,IF(BW224&lt;=($E224*(1+$D$4)),"HABILITA","NO HABILITA")))</f>
        <v>NO OFERTADO</v>
      </c>
      <c r="BZ224" s="129">
        <f>'PRECIOS UNITARIOS'!AC224</f>
        <v>0</v>
      </c>
      <c r="CA224" s="251">
        <f>'EV TECNICA'!BE224</f>
        <v>0</v>
      </c>
      <c r="CB224" s="252" t="str">
        <f>+IF(BZ224=0,"NO OFERTADO",IF(CA224="NO CUMPLE", NO HABILITA,IF(BZ224&lt;=($E224*(1+$D$4)),"HABILITA","NO HABILITA")))</f>
        <v>NO OFERTADO</v>
      </c>
      <c r="CC224" s="129">
        <f>'PRECIOS UNITARIOS'!AD224</f>
        <v>0</v>
      </c>
      <c r="CD224" s="251">
        <f>'EV TECNICA'!BG224</f>
        <v>0</v>
      </c>
      <c r="CE224" s="252" t="str">
        <f>+IF(CC224=0,"NO OFERTADO",IF(CD224="NO CUMPLE", NO HABILITA,IF(CC224&lt;=($E224*(1+$D$4)),"HABILITA","NO HABILITA")))</f>
        <v>NO OFERTADO</v>
      </c>
      <c r="CF224" s="129">
        <f>'PRECIOS UNITARIOS'!AE224</f>
        <v>0</v>
      </c>
      <c r="CG224" s="251">
        <f>'EV TECNICA'!BI224</f>
        <v>0</v>
      </c>
      <c r="CH224" s="252" t="str">
        <f>+IF(CF224=0,"NO OFERTADO",IF(CG224="NO CUMPLE", NO HABILITA,IF(CF224&lt;=($E224*(1+$D$4)),"HABILITA","NO HABILITA")))</f>
        <v>NO OFERTADO</v>
      </c>
    </row>
    <row r="225" spans="1:86" s="40" customFormat="1" ht="38.25" x14ac:dyDescent="0.2">
      <c r="A225" s="103">
        <v>216</v>
      </c>
      <c r="B225" s="202" t="s">
        <v>354</v>
      </c>
      <c r="C225" s="121" t="s">
        <v>355</v>
      </c>
      <c r="D225" s="146">
        <v>1</v>
      </c>
      <c r="E225" s="25">
        <v>445309.9</v>
      </c>
      <c r="F225" s="129">
        <f>'PRECIOS UNITARIOS'!E225</f>
        <v>0</v>
      </c>
      <c r="G225" s="251">
        <f>'EV TECNICA'!I225</f>
        <v>0</v>
      </c>
      <c r="H225" s="252" t="str">
        <f>+IF(F225=0,"NO OFERTADO",IF(G225="NO CUMPLE", NO HABILITA,IF(F225&lt;=($E225*(1+$D$4)),"HABILITA","NO HABILITA")))</f>
        <v>NO OFERTADO</v>
      </c>
      <c r="I225" s="129">
        <f>'PRECIOS UNITARIOS'!F225</f>
        <v>0</v>
      </c>
      <c r="J225" s="251">
        <f>'EV TECNICA'!K225</f>
        <v>0</v>
      </c>
      <c r="K225" s="252" t="str">
        <f>+IF(I225=0,"NO OFERTADO",IF(J225="NO CUMPLE", NO HABILITA,IF(I225&lt;=($E225*(1+$D$4)),"HABILITA","NO HABILITA")))</f>
        <v>NO OFERTADO</v>
      </c>
      <c r="L225" s="129">
        <f>'PRECIOS UNITARIOS'!G225</f>
        <v>0</v>
      </c>
      <c r="M225" s="251">
        <f>'EV TECNICA'!M225</f>
        <v>0</v>
      </c>
      <c r="N225" s="252" t="str">
        <f>+IF(L225=0,"NO OFERTADO",IF(M225="NO CUMPLE", NO HABILITA,IF(L225&lt;=($E225*(1+$D$4)),"HABILITA","NO HABILITA")))</f>
        <v>NO OFERTADO</v>
      </c>
      <c r="O225" s="129">
        <f>'PRECIOS UNITARIOS'!H225</f>
        <v>0</v>
      </c>
      <c r="P225" s="251">
        <f>'EV TECNICA'!O225</f>
        <v>0</v>
      </c>
      <c r="Q225" s="252" t="str">
        <f>+IF(O225=0,"NO OFERTADO",IF(P225="NO CUMPLE", NO HABILITA,IF(O225&lt;=($E225*(1+$D$4)),"HABILITA","NO HABILITA")))</f>
        <v>NO OFERTADO</v>
      </c>
      <c r="R225" s="129">
        <f>'PRECIOS UNITARIOS'!I225</f>
        <v>0</v>
      </c>
      <c r="S225" s="251">
        <f>'EV TECNICA'!Q225</f>
        <v>0</v>
      </c>
      <c r="T225" s="252" t="str">
        <f>+IF(R225=0,"NO OFERTADO",IF(S225="NO CUMPLE", NO HABILITA,IF(R225&lt;=($E225*(1+$D$4)),"HABILITA","NO HABILITA")))</f>
        <v>NO OFERTADO</v>
      </c>
      <c r="U225" s="129">
        <f>'PRECIOS UNITARIOS'!J225</f>
        <v>0</v>
      </c>
      <c r="V225" s="251">
        <f>'EV TECNICA'!S225</f>
        <v>0</v>
      </c>
      <c r="W225" s="252" t="str">
        <f>+IF(U225=0,"NO OFERTADO",IF(V225="NO CUMPLE", NO HABILITA,IF(U225&lt;=($E225*(1+$D$4)),"HABILITA","NO HABILITA")))</f>
        <v>NO OFERTADO</v>
      </c>
      <c r="X225" s="129">
        <f>'PRECIOS UNITARIOS'!K225</f>
        <v>0</v>
      </c>
      <c r="Y225" s="251">
        <f>'EV TECNICA'!U225</f>
        <v>0</v>
      </c>
      <c r="Z225" s="252" t="str">
        <f>+IF(X225=0,"NO OFERTADO",IF(Y225="NO CUMPLE", NO HABILITA,IF(X225&lt;=($E225*(1+$D$4)),"HABILITA","NO HABILITA")))</f>
        <v>NO OFERTADO</v>
      </c>
      <c r="AA225" s="129">
        <f>'PRECIOS UNITARIOS'!L225</f>
        <v>0</v>
      </c>
      <c r="AB225" s="251">
        <f>'EV TECNICA'!W225</f>
        <v>0</v>
      </c>
      <c r="AC225" s="252" t="str">
        <f>+IF(AA225=0,"NO OFERTADO",IF(AB225="NO CUMPLE", NO HABILITA,IF(AA225&lt;=($E225*(1+$D$4)),"HABILITA","NO HABILITA")))</f>
        <v>NO OFERTADO</v>
      </c>
      <c r="AD225" s="129">
        <f>'PRECIOS UNITARIOS'!M225</f>
        <v>0</v>
      </c>
      <c r="AE225" s="251">
        <f>'EV TECNICA'!Y225</f>
        <v>0</v>
      </c>
      <c r="AF225" s="252" t="str">
        <f>+IF(AD225=0,"NO OFERTADO",IF(AE225="NO CUMPLE", NO HABILITA,IF(AD225&lt;=($E225*(1+$D$4)),"HABILITA","NO HABILITA")))</f>
        <v>NO OFERTADO</v>
      </c>
      <c r="AG225" s="129">
        <f>'PRECIOS UNITARIOS'!N225</f>
        <v>0</v>
      </c>
      <c r="AH225" s="251">
        <f>'EV TECNICA'!AA225</f>
        <v>0</v>
      </c>
      <c r="AI225" s="252" t="str">
        <f>+IF(AG225=0,"NO OFERTADO",IF(AH225="NO CUMPLE", NO HABILITA,IF(AG225&lt;=($E225*(1+$D$4)),"HABILITA","NO HABILITA")))</f>
        <v>NO OFERTADO</v>
      </c>
      <c r="AJ225" s="129">
        <f>'PRECIOS UNITARIOS'!O225</f>
        <v>0</v>
      </c>
      <c r="AK225" s="251">
        <f>'EV TECNICA'!AC225</f>
        <v>0</v>
      </c>
      <c r="AL225" s="252" t="str">
        <f>+IF(AJ225=0,"NO OFERTADO",IF(AK225="NO CUMPLE", NO HABILITA,IF(AJ225&lt;=($E225*(1+$D$4)),"HABILITA","NO HABILITA")))</f>
        <v>NO OFERTADO</v>
      </c>
      <c r="AM225" s="129">
        <f>'PRECIOS UNITARIOS'!P225</f>
        <v>0</v>
      </c>
      <c r="AN225" s="251">
        <f>'EV TECNICA'!AE225</f>
        <v>0</v>
      </c>
      <c r="AO225" s="252" t="str">
        <f>+IF(AM225=0,"NO OFERTADO",IF(AN225="NO CUMPLE", NO HABILITA,IF(AM225&lt;=($E225*(1+$D$4)),"HABILITA","NO HABILITA")))</f>
        <v>NO OFERTADO</v>
      </c>
      <c r="AP225" s="129">
        <f>'PRECIOS UNITARIOS'!Q225</f>
        <v>0</v>
      </c>
      <c r="AQ225" s="251">
        <f>'EV TECNICA'!AG225</f>
        <v>0</v>
      </c>
      <c r="AR225" s="252" t="str">
        <f>+IF(AP225=0,"NO OFERTADO",IF(AQ225="NO CUMPLE", NO HABILITA,IF(AP225&lt;=($E225*(1+$D$4)),"HABILITA","NO HABILITA")))</f>
        <v>NO OFERTADO</v>
      </c>
      <c r="AS225" s="129">
        <f>'PRECIOS UNITARIOS'!R225</f>
        <v>0</v>
      </c>
      <c r="AT225" s="251">
        <f>'EV TECNICA'!AI225</f>
        <v>0</v>
      </c>
      <c r="AU225" s="252" t="str">
        <f>+IF(AS225=0,"NO OFERTADO",IF(AT225="NO CUMPLE", NO HABILITA,IF(AS225&lt;=($E225*(1+$D$4)),"HABILITA","NO HABILITA")))</f>
        <v>NO OFERTADO</v>
      </c>
      <c r="AV225" s="129">
        <f>'PRECIOS UNITARIOS'!S225</f>
        <v>0</v>
      </c>
      <c r="AW225" s="251">
        <f>'EV TECNICA'!AK225</f>
        <v>0</v>
      </c>
      <c r="AX225" s="252" t="str">
        <f>+IF(AV225=0,"NO OFERTADO",IF(AW225="NO CUMPLE", NO HABILITA,IF(AV225&lt;=($E225*(1+$D$4)),"HABILITA","NO HABILITA")))</f>
        <v>NO OFERTADO</v>
      </c>
      <c r="AY225" s="129">
        <f>'PRECIOS UNITARIOS'!T225</f>
        <v>0</v>
      </c>
      <c r="AZ225" s="251">
        <f>'EV TECNICA'!AM225</f>
        <v>0</v>
      </c>
      <c r="BA225" s="252" t="str">
        <f>+IF(AY225=0,"NO OFERTADO",IF(AZ225="NO CUMPLE", NO HABILITA,IF(AY225&lt;=($E225*(1+$D$4)),"HABILITA","NO HABILITA")))</f>
        <v>NO OFERTADO</v>
      </c>
      <c r="BB225" s="129">
        <f>'PRECIOS UNITARIOS'!U225</f>
        <v>0</v>
      </c>
      <c r="BC225" s="251">
        <f>'EV TECNICA'!AO225</f>
        <v>0</v>
      </c>
      <c r="BD225" s="252" t="str">
        <f>+IF(BB225=0,"NO OFERTADO",IF(BC225="NO CUMPLE", NO HABILITA,IF(BB225&lt;=($E225*(1+$D$4)),"HABILITA","NO HABILITA")))</f>
        <v>NO OFERTADO</v>
      </c>
      <c r="BE225" s="129">
        <f>'PRECIOS UNITARIOS'!V225</f>
        <v>0</v>
      </c>
      <c r="BF225" s="251">
        <f>'EV TECNICA'!AQ225</f>
        <v>0</v>
      </c>
      <c r="BG225" s="252" t="str">
        <f>+IF(BE225=0,"NO OFERTADO",IF(BF225="NO CUMPLE", NO HABILITA,IF(BE225&lt;=($E225*(1+$D$4)),"HABILITA","NO HABILITA")))</f>
        <v>NO OFERTADO</v>
      </c>
      <c r="BH225" s="129">
        <f>'PRECIOS UNITARIOS'!W225</f>
        <v>0</v>
      </c>
      <c r="BI225" s="251">
        <f>'EV TECNICA'!AS225</f>
        <v>0</v>
      </c>
      <c r="BJ225" s="252" t="str">
        <f>+IF(BH225=0,"NO OFERTADO",IF(BI225="NO CUMPLE", NO HABILITA,IF(BH225&lt;=($E225*(1+$D$4)),"HABILITA","NO HABILITA")))</f>
        <v>NO OFERTADO</v>
      </c>
      <c r="BK225" s="129">
        <f>'PRECIOS UNITARIOS'!X225</f>
        <v>0</v>
      </c>
      <c r="BL225" s="251">
        <f>'EV TECNICA'!AU225</f>
        <v>0</v>
      </c>
      <c r="BM225" s="252" t="str">
        <f>+IF(BK225=0,"NO OFERTADO",IF(BL225="NO CUMPLE", NO HABILITA,IF(BK225&lt;=($E225*(1+$D$4)),"HABILITA","NO HABILITA")))</f>
        <v>NO OFERTADO</v>
      </c>
      <c r="BN225" s="129">
        <f>'PRECIOS UNITARIOS'!Y225</f>
        <v>0</v>
      </c>
      <c r="BO225" s="251">
        <f>'EV TECNICA'!AW225</f>
        <v>0</v>
      </c>
      <c r="BP225" s="252" t="str">
        <f>+IF(BN225=0,"NO OFERTADO",IF(BO225="NO CUMPLE", NO HABILITA,IF(BN225&lt;=($E225*(1+$D$4)),"HABILITA","NO HABILITA")))</f>
        <v>NO OFERTADO</v>
      </c>
      <c r="BQ225" s="129">
        <f>'PRECIOS UNITARIOS'!Z225</f>
        <v>0</v>
      </c>
      <c r="BR225" s="251">
        <f>'EV TECNICA'!AY225</f>
        <v>0</v>
      </c>
      <c r="BS225" s="252" t="str">
        <f>+IF(BQ225=0,"NO OFERTADO",IF(BR225="NO CUMPLE", NO HABILITA,IF(BQ225&lt;=($E225*(1+$D$4)),"HABILITA","NO HABILITA")))</f>
        <v>NO OFERTADO</v>
      </c>
      <c r="BT225" s="129">
        <f>'PRECIOS UNITARIOS'!AA225</f>
        <v>0</v>
      </c>
      <c r="BU225" s="251">
        <f>'EV TECNICA'!BA225</f>
        <v>0</v>
      </c>
      <c r="BV225" s="252" t="str">
        <f>+IF(BT225=0,"NO OFERTADO",IF(BU225="NO CUMPLE", NO HABILITA,IF(BT225&lt;=($E225*(1+$D$4)),"HABILITA","NO HABILITA")))</f>
        <v>NO OFERTADO</v>
      </c>
      <c r="BW225" s="129">
        <f>'PRECIOS UNITARIOS'!AB225</f>
        <v>0</v>
      </c>
      <c r="BX225" s="251">
        <f>'EV TECNICA'!BC225</f>
        <v>0</v>
      </c>
      <c r="BY225" s="252" t="str">
        <f>+IF(BW225=0,"NO OFERTADO",IF(BX225="NO CUMPLE", NO HABILITA,IF(BW225&lt;=($E225*(1+$D$4)),"HABILITA","NO HABILITA")))</f>
        <v>NO OFERTADO</v>
      </c>
      <c r="BZ225" s="129">
        <f>'PRECIOS UNITARIOS'!AC225</f>
        <v>0</v>
      </c>
      <c r="CA225" s="251">
        <f>'EV TECNICA'!BE225</f>
        <v>0</v>
      </c>
      <c r="CB225" s="252" t="str">
        <f>+IF(BZ225=0,"NO OFERTADO",IF(CA225="NO CUMPLE", NO HABILITA,IF(BZ225&lt;=($E225*(1+$D$4)),"HABILITA","NO HABILITA")))</f>
        <v>NO OFERTADO</v>
      </c>
      <c r="CC225" s="129">
        <f>'PRECIOS UNITARIOS'!AD225</f>
        <v>0</v>
      </c>
      <c r="CD225" s="251">
        <f>'EV TECNICA'!BG225</f>
        <v>0</v>
      </c>
      <c r="CE225" s="252" t="str">
        <f>+IF(CC225=0,"NO OFERTADO",IF(CD225="NO CUMPLE", NO HABILITA,IF(CC225&lt;=($E225*(1+$D$4)),"HABILITA","NO HABILITA")))</f>
        <v>NO OFERTADO</v>
      </c>
      <c r="CF225" s="129">
        <f>'PRECIOS UNITARIOS'!AE225</f>
        <v>0</v>
      </c>
      <c r="CG225" s="251">
        <f>'EV TECNICA'!BI225</f>
        <v>0</v>
      </c>
      <c r="CH225" s="252" t="str">
        <f>+IF(CF225=0,"NO OFERTADO",IF(CG225="NO CUMPLE", NO HABILITA,IF(CF225&lt;=($E225*(1+$D$4)),"HABILITA","NO HABILITA")))</f>
        <v>NO OFERTADO</v>
      </c>
    </row>
    <row r="226" spans="1:86" s="40" customFormat="1" ht="51" x14ac:dyDescent="0.2">
      <c r="A226" s="103">
        <v>217</v>
      </c>
      <c r="B226" s="202" t="s">
        <v>356</v>
      </c>
      <c r="C226" s="121" t="s">
        <v>355</v>
      </c>
      <c r="D226" s="146">
        <v>1</v>
      </c>
      <c r="E226" s="25">
        <v>1436925</v>
      </c>
      <c r="F226" s="129">
        <f>'PRECIOS UNITARIOS'!E226</f>
        <v>0</v>
      </c>
      <c r="G226" s="251">
        <f>'EV TECNICA'!I226</f>
        <v>0</v>
      </c>
      <c r="H226" s="252" t="str">
        <f>+IF(F226=0,"NO OFERTADO",IF(G226="NO CUMPLE", NO HABILITA,IF(F226&lt;=($E226*(1+$D$4)),"HABILITA","NO HABILITA")))</f>
        <v>NO OFERTADO</v>
      </c>
      <c r="I226" s="129">
        <f>'PRECIOS UNITARIOS'!F226</f>
        <v>0</v>
      </c>
      <c r="J226" s="251">
        <f>'EV TECNICA'!K226</f>
        <v>0</v>
      </c>
      <c r="K226" s="252" t="str">
        <f>+IF(I226=0,"NO OFERTADO",IF(J226="NO CUMPLE", NO HABILITA,IF(I226&lt;=($E226*(1+$D$4)),"HABILITA","NO HABILITA")))</f>
        <v>NO OFERTADO</v>
      </c>
      <c r="L226" s="129">
        <f>'PRECIOS UNITARIOS'!G226</f>
        <v>0</v>
      </c>
      <c r="M226" s="251">
        <f>'EV TECNICA'!M226</f>
        <v>0</v>
      </c>
      <c r="N226" s="252" t="str">
        <f>+IF(L226=0,"NO OFERTADO",IF(M226="NO CUMPLE", NO HABILITA,IF(L226&lt;=($E226*(1+$D$4)),"HABILITA","NO HABILITA")))</f>
        <v>NO OFERTADO</v>
      </c>
      <c r="O226" s="129">
        <f>'PRECIOS UNITARIOS'!H226</f>
        <v>0</v>
      </c>
      <c r="P226" s="251">
        <f>'EV TECNICA'!O226</f>
        <v>0</v>
      </c>
      <c r="Q226" s="252" t="str">
        <f>+IF(O226=0,"NO OFERTADO",IF(P226="NO CUMPLE", NO HABILITA,IF(O226&lt;=($E226*(1+$D$4)),"HABILITA","NO HABILITA")))</f>
        <v>NO OFERTADO</v>
      </c>
      <c r="R226" s="129">
        <f>'PRECIOS UNITARIOS'!I226</f>
        <v>0</v>
      </c>
      <c r="S226" s="251">
        <f>'EV TECNICA'!Q226</f>
        <v>0</v>
      </c>
      <c r="T226" s="252" t="str">
        <f>+IF(R226=0,"NO OFERTADO",IF(S226="NO CUMPLE", NO HABILITA,IF(R226&lt;=($E226*(1+$D$4)),"HABILITA","NO HABILITA")))</f>
        <v>NO OFERTADO</v>
      </c>
      <c r="U226" s="129">
        <f>'PRECIOS UNITARIOS'!J226</f>
        <v>0</v>
      </c>
      <c r="V226" s="251">
        <f>'EV TECNICA'!S226</f>
        <v>0</v>
      </c>
      <c r="W226" s="252" t="str">
        <f>+IF(U226=0,"NO OFERTADO",IF(V226="NO CUMPLE", NO HABILITA,IF(U226&lt;=($E226*(1+$D$4)),"HABILITA","NO HABILITA")))</f>
        <v>NO OFERTADO</v>
      </c>
      <c r="X226" s="129">
        <f>'PRECIOS UNITARIOS'!K226</f>
        <v>0</v>
      </c>
      <c r="Y226" s="251">
        <f>'EV TECNICA'!U226</f>
        <v>0</v>
      </c>
      <c r="Z226" s="252" t="str">
        <f>+IF(X226=0,"NO OFERTADO",IF(Y226="NO CUMPLE", NO HABILITA,IF(X226&lt;=($E226*(1+$D$4)),"HABILITA","NO HABILITA")))</f>
        <v>NO OFERTADO</v>
      </c>
      <c r="AA226" s="129">
        <f>'PRECIOS UNITARIOS'!L226</f>
        <v>0</v>
      </c>
      <c r="AB226" s="251">
        <f>'EV TECNICA'!W226</f>
        <v>0</v>
      </c>
      <c r="AC226" s="252" t="str">
        <f>+IF(AA226=0,"NO OFERTADO",IF(AB226="NO CUMPLE", NO HABILITA,IF(AA226&lt;=($E226*(1+$D$4)),"HABILITA","NO HABILITA")))</f>
        <v>NO OFERTADO</v>
      </c>
      <c r="AD226" s="129">
        <f>'PRECIOS UNITARIOS'!M226</f>
        <v>0</v>
      </c>
      <c r="AE226" s="251">
        <f>'EV TECNICA'!Y226</f>
        <v>0</v>
      </c>
      <c r="AF226" s="252" t="str">
        <f>+IF(AD226=0,"NO OFERTADO",IF(AE226="NO CUMPLE", NO HABILITA,IF(AD226&lt;=($E226*(1+$D$4)),"HABILITA","NO HABILITA")))</f>
        <v>NO OFERTADO</v>
      </c>
      <c r="AG226" s="129">
        <f>'PRECIOS UNITARIOS'!N226</f>
        <v>0</v>
      </c>
      <c r="AH226" s="251">
        <f>'EV TECNICA'!AA226</f>
        <v>0</v>
      </c>
      <c r="AI226" s="252" t="str">
        <f>+IF(AG226=0,"NO OFERTADO",IF(AH226="NO CUMPLE", NO HABILITA,IF(AG226&lt;=($E226*(1+$D$4)),"HABILITA","NO HABILITA")))</f>
        <v>NO OFERTADO</v>
      </c>
      <c r="AJ226" s="129">
        <f>'PRECIOS UNITARIOS'!O226</f>
        <v>0</v>
      </c>
      <c r="AK226" s="251">
        <f>'EV TECNICA'!AC226</f>
        <v>0</v>
      </c>
      <c r="AL226" s="252" t="str">
        <f>+IF(AJ226=0,"NO OFERTADO",IF(AK226="NO CUMPLE", NO HABILITA,IF(AJ226&lt;=($E226*(1+$D$4)),"HABILITA","NO HABILITA")))</f>
        <v>NO OFERTADO</v>
      </c>
      <c r="AM226" s="129">
        <f>'PRECIOS UNITARIOS'!P226</f>
        <v>1286985</v>
      </c>
      <c r="AN226" s="251" t="str">
        <f>'EV TECNICA'!AE226</f>
        <v>CUMPLE</v>
      </c>
      <c r="AO226" s="252" t="str">
        <f>+IF(AM226=0,"NO OFERTADO",IF(AN226="NO CUMPLE", NO HABILITA,IF(AM226&lt;=($E226*(1+$D$4)),"HABILITA","NO HABILITA")))</f>
        <v>HABILITA</v>
      </c>
      <c r="AP226" s="129">
        <f>'PRECIOS UNITARIOS'!Q226</f>
        <v>0</v>
      </c>
      <c r="AQ226" s="251">
        <f>'EV TECNICA'!AG226</f>
        <v>0</v>
      </c>
      <c r="AR226" s="252" t="str">
        <f>+IF(AP226=0,"NO OFERTADO",IF(AQ226="NO CUMPLE", NO HABILITA,IF(AP226&lt;=($E226*(1+$D$4)),"HABILITA","NO HABILITA")))</f>
        <v>NO OFERTADO</v>
      </c>
      <c r="AS226" s="129">
        <f>'PRECIOS UNITARIOS'!R226</f>
        <v>0</v>
      </c>
      <c r="AT226" s="251">
        <f>'EV TECNICA'!AI226</f>
        <v>0</v>
      </c>
      <c r="AU226" s="252" t="str">
        <f>+IF(AS226=0,"NO OFERTADO",IF(AT226="NO CUMPLE", NO HABILITA,IF(AS226&lt;=($E226*(1+$D$4)),"HABILITA","NO HABILITA")))</f>
        <v>NO OFERTADO</v>
      </c>
      <c r="AV226" s="129">
        <f>'PRECIOS UNITARIOS'!S226</f>
        <v>0</v>
      </c>
      <c r="AW226" s="251">
        <f>'EV TECNICA'!AK226</f>
        <v>0</v>
      </c>
      <c r="AX226" s="252" t="str">
        <f>+IF(AV226=0,"NO OFERTADO",IF(AW226="NO CUMPLE", NO HABILITA,IF(AV226&lt;=($E226*(1+$D$4)),"HABILITA","NO HABILITA")))</f>
        <v>NO OFERTADO</v>
      </c>
      <c r="AY226" s="129">
        <f>'PRECIOS UNITARIOS'!T226</f>
        <v>0</v>
      </c>
      <c r="AZ226" s="251">
        <f>'EV TECNICA'!AM226</f>
        <v>0</v>
      </c>
      <c r="BA226" s="252" t="str">
        <f>+IF(AY226=0,"NO OFERTADO",IF(AZ226="NO CUMPLE", NO HABILITA,IF(AY226&lt;=($E226*(1+$D$4)),"HABILITA","NO HABILITA")))</f>
        <v>NO OFERTADO</v>
      </c>
      <c r="BB226" s="129">
        <f>'PRECIOS UNITARIOS'!U226</f>
        <v>0</v>
      </c>
      <c r="BC226" s="251">
        <f>'EV TECNICA'!AO226</f>
        <v>0</v>
      </c>
      <c r="BD226" s="252" t="str">
        <f>+IF(BB226=0,"NO OFERTADO",IF(BC226="NO CUMPLE", NO HABILITA,IF(BB226&lt;=($E226*(1+$D$4)),"HABILITA","NO HABILITA")))</f>
        <v>NO OFERTADO</v>
      </c>
      <c r="BE226" s="129">
        <f>'PRECIOS UNITARIOS'!V226</f>
        <v>0</v>
      </c>
      <c r="BF226" s="251">
        <f>'EV TECNICA'!AQ226</f>
        <v>0</v>
      </c>
      <c r="BG226" s="252" t="str">
        <f>+IF(BE226=0,"NO OFERTADO",IF(BF226="NO CUMPLE", NO HABILITA,IF(BE226&lt;=($E226*(1+$D$4)),"HABILITA","NO HABILITA")))</f>
        <v>NO OFERTADO</v>
      </c>
      <c r="BH226" s="129">
        <f>'PRECIOS UNITARIOS'!W226</f>
        <v>0</v>
      </c>
      <c r="BI226" s="251">
        <f>'EV TECNICA'!AS226</f>
        <v>0</v>
      </c>
      <c r="BJ226" s="252" t="str">
        <f>+IF(BH226=0,"NO OFERTADO",IF(BI226="NO CUMPLE", NO HABILITA,IF(BH226&lt;=($E226*(1+$D$4)),"HABILITA","NO HABILITA")))</f>
        <v>NO OFERTADO</v>
      </c>
      <c r="BK226" s="129">
        <f>'PRECIOS UNITARIOS'!X226</f>
        <v>0</v>
      </c>
      <c r="BL226" s="251">
        <f>'EV TECNICA'!AU226</f>
        <v>0</v>
      </c>
      <c r="BM226" s="252" t="str">
        <f>+IF(BK226=0,"NO OFERTADO",IF(BL226="NO CUMPLE", NO HABILITA,IF(BK226&lt;=($E226*(1+$D$4)),"HABILITA","NO HABILITA")))</f>
        <v>NO OFERTADO</v>
      </c>
      <c r="BN226" s="129">
        <f>'PRECIOS UNITARIOS'!Y226</f>
        <v>0</v>
      </c>
      <c r="BO226" s="251">
        <f>'EV TECNICA'!AW226</f>
        <v>0</v>
      </c>
      <c r="BP226" s="252" t="str">
        <f>+IF(BN226=0,"NO OFERTADO",IF(BO226="NO CUMPLE", NO HABILITA,IF(BN226&lt;=($E226*(1+$D$4)),"HABILITA","NO HABILITA")))</f>
        <v>NO OFERTADO</v>
      </c>
      <c r="BQ226" s="129">
        <f>'PRECIOS UNITARIOS'!Z226</f>
        <v>0</v>
      </c>
      <c r="BR226" s="251">
        <f>'EV TECNICA'!AY226</f>
        <v>0</v>
      </c>
      <c r="BS226" s="252" t="str">
        <f>+IF(BQ226=0,"NO OFERTADO",IF(BR226="NO CUMPLE", NO HABILITA,IF(BQ226&lt;=($E226*(1+$D$4)),"HABILITA","NO HABILITA")))</f>
        <v>NO OFERTADO</v>
      </c>
      <c r="BT226" s="129">
        <f>'PRECIOS UNITARIOS'!AA226</f>
        <v>0</v>
      </c>
      <c r="BU226" s="251">
        <f>'EV TECNICA'!BA226</f>
        <v>0</v>
      </c>
      <c r="BV226" s="252" t="str">
        <f>+IF(BT226=0,"NO OFERTADO",IF(BU226="NO CUMPLE", NO HABILITA,IF(BT226&lt;=($E226*(1+$D$4)),"HABILITA","NO HABILITA")))</f>
        <v>NO OFERTADO</v>
      </c>
      <c r="BW226" s="129">
        <f>'PRECIOS UNITARIOS'!AB226</f>
        <v>0</v>
      </c>
      <c r="BX226" s="251">
        <f>'EV TECNICA'!BC226</f>
        <v>0</v>
      </c>
      <c r="BY226" s="252" t="str">
        <f>+IF(BW226=0,"NO OFERTADO",IF(BX226="NO CUMPLE", NO HABILITA,IF(BW226&lt;=($E226*(1+$D$4)),"HABILITA","NO HABILITA")))</f>
        <v>NO OFERTADO</v>
      </c>
      <c r="BZ226" s="129">
        <f>'PRECIOS UNITARIOS'!AC226</f>
        <v>0</v>
      </c>
      <c r="CA226" s="251">
        <f>'EV TECNICA'!BE226</f>
        <v>0</v>
      </c>
      <c r="CB226" s="252" t="str">
        <f>+IF(BZ226=0,"NO OFERTADO",IF(CA226="NO CUMPLE", NO HABILITA,IF(BZ226&lt;=($E226*(1+$D$4)),"HABILITA","NO HABILITA")))</f>
        <v>NO OFERTADO</v>
      </c>
      <c r="CC226" s="129">
        <f>'PRECIOS UNITARIOS'!AD226</f>
        <v>0</v>
      </c>
      <c r="CD226" s="251">
        <f>'EV TECNICA'!BG226</f>
        <v>0</v>
      </c>
      <c r="CE226" s="252" t="str">
        <f>+IF(CC226=0,"NO OFERTADO",IF(CD226="NO CUMPLE", NO HABILITA,IF(CC226&lt;=($E226*(1+$D$4)),"HABILITA","NO HABILITA")))</f>
        <v>NO OFERTADO</v>
      </c>
      <c r="CF226" s="129">
        <f>'PRECIOS UNITARIOS'!AE226</f>
        <v>1313450</v>
      </c>
      <c r="CG226" s="251" t="str">
        <f>'EV TECNICA'!BI226</f>
        <v>CUMPLE</v>
      </c>
      <c r="CH226" s="252" t="str">
        <f>+IF(CF226=0,"NO OFERTADO",IF(CG226="NO CUMPLE", NO HABILITA,IF(CF226&lt;=($E226*(1+$D$4)),"HABILITA","NO HABILITA")))</f>
        <v>HABILITA</v>
      </c>
    </row>
    <row r="227" spans="1:86" s="40" customFormat="1" ht="38.25" x14ac:dyDescent="0.2">
      <c r="A227" s="103">
        <v>218</v>
      </c>
      <c r="B227" s="202" t="s">
        <v>357</v>
      </c>
      <c r="C227" s="121" t="s">
        <v>355</v>
      </c>
      <c r="D227" s="146">
        <v>1</v>
      </c>
      <c r="E227" s="25">
        <v>1329522.2283000001</v>
      </c>
      <c r="F227" s="129">
        <f>'PRECIOS UNITARIOS'!E227</f>
        <v>0</v>
      </c>
      <c r="G227" s="251">
        <f>'EV TECNICA'!I227</f>
        <v>0</v>
      </c>
      <c r="H227" s="252" t="str">
        <f>+IF(F227=0,"NO OFERTADO",IF(G227="NO CUMPLE", NO HABILITA,IF(F227&lt;=($E227*(1+$D$4)),"HABILITA","NO HABILITA")))</f>
        <v>NO OFERTADO</v>
      </c>
      <c r="I227" s="129">
        <f>'PRECIOS UNITARIOS'!F227</f>
        <v>0</v>
      </c>
      <c r="J227" s="251">
        <f>'EV TECNICA'!K227</f>
        <v>0</v>
      </c>
      <c r="K227" s="252" t="str">
        <f>+IF(I227=0,"NO OFERTADO",IF(J227="NO CUMPLE", NO HABILITA,IF(I227&lt;=($E227*(1+$D$4)),"HABILITA","NO HABILITA")))</f>
        <v>NO OFERTADO</v>
      </c>
      <c r="L227" s="129">
        <f>'PRECIOS UNITARIOS'!G227</f>
        <v>0</v>
      </c>
      <c r="M227" s="251">
        <f>'EV TECNICA'!M227</f>
        <v>0</v>
      </c>
      <c r="N227" s="252" t="str">
        <f>+IF(L227=0,"NO OFERTADO",IF(M227="NO CUMPLE", NO HABILITA,IF(L227&lt;=($E227*(1+$D$4)),"HABILITA","NO HABILITA")))</f>
        <v>NO OFERTADO</v>
      </c>
      <c r="O227" s="129">
        <f>'PRECIOS UNITARIOS'!H227</f>
        <v>0</v>
      </c>
      <c r="P227" s="251">
        <f>'EV TECNICA'!O227</f>
        <v>0</v>
      </c>
      <c r="Q227" s="252" t="str">
        <f>+IF(O227=0,"NO OFERTADO",IF(P227="NO CUMPLE", NO HABILITA,IF(O227&lt;=($E227*(1+$D$4)),"HABILITA","NO HABILITA")))</f>
        <v>NO OFERTADO</v>
      </c>
      <c r="R227" s="129">
        <f>'PRECIOS UNITARIOS'!I227</f>
        <v>0</v>
      </c>
      <c r="S227" s="251">
        <f>'EV TECNICA'!Q227</f>
        <v>0</v>
      </c>
      <c r="T227" s="252" t="str">
        <f>+IF(R227=0,"NO OFERTADO",IF(S227="NO CUMPLE", NO HABILITA,IF(R227&lt;=($E227*(1+$D$4)),"HABILITA","NO HABILITA")))</f>
        <v>NO OFERTADO</v>
      </c>
      <c r="U227" s="129">
        <f>'PRECIOS UNITARIOS'!J227</f>
        <v>0</v>
      </c>
      <c r="V227" s="251">
        <f>'EV TECNICA'!S227</f>
        <v>0</v>
      </c>
      <c r="W227" s="252" t="str">
        <f>+IF(U227=0,"NO OFERTADO",IF(V227="NO CUMPLE", NO HABILITA,IF(U227&lt;=($E227*(1+$D$4)),"HABILITA","NO HABILITA")))</f>
        <v>NO OFERTADO</v>
      </c>
      <c r="X227" s="129">
        <f>'PRECIOS UNITARIOS'!K227</f>
        <v>0</v>
      </c>
      <c r="Y227" s="251">
        <f>'EV TECNICA'!U227</f>
        <v>0</v>
      </c>
      <c r="Z227" s="252" t="str">
        <f>+IF(X227=0,"NO OFERTADO",IF(Y227="NO CUMPLE", NO HABILITA,IF(X227&lt;=($E227*(1+$D$4)),"HABILITA","NO HABILITA")))</f>
        <v>NO OFERTADO</v>
      </c>
      <c r="AA227" s="129">
        <f>'PRECIOS UNITARIOS'!L227</f>
        <v>0</v>
      </c>
      <c r="AB227" s="251">
        <f>'EV TECNICA'!W227</f>
        <v>0</v>
      </c>
      <c r="AC227" s="252" t="str">
        <f>+IF(AA227=0,"NO OFERTADO",IF(AB227="NO CUMPLE", NO HABILITA,IF(AA227&lt;=($E227*(1+$D$4)),"HABILITA","NO HABILITA")))</f>
        <v>NO OFERTADO</v>
      </c>
      <c r="AD227" s="129">
        <f>'PRECIOS UNITARIOS'!M227</f>
        <v>0</v>
      </c>
      <c r="AE227" s="251">
        <f>'EV TECNICA'!Y227</f>
        <v>0</v>
      </c>
      <c r="AF227" s="252" t="str">
        <f>+IF(AD227=0,"NO OFERTADO",IF(AE227="NO CUMPLE", NO HABILITA,IF(AD227&lt;=($E227*(1+$D$4)),"HABILITA","NO HABILITA")))</f>
        <v>NO OFERTADO</v>
      </c>
      <c r="AG227" s="129">
        <f>'PRECIOS UNITARIOS'!N227</f>
        <v>0</v>
      </c>
      <c r="AH227" s="251">
        <f>'EV TECNICA'!AA227</f>
        <v>0</v>
      </c>
      <c r="AI227" s="252" t="str">
        <f>+IF(AG227=0,"NO OFERTADO",IF(AH227="NO CUMPLE", NO HABILITA,IF(AG227&lt;=($E227*(1+$D$4)),"HABILITA","NO HABILITA")))</f>
        <v>NO OFERTADO</v>
      </c>
      <c r="AJ227" s="129">
        <f>'PRECIOS UNITARIOS'!O227</f>
        <v>0</v>
      </c>
      <c r="AK227" s="251">
        <f>'EV TECNICA'!AC227</f>
        <v>0</v>
      </c>
      <c r="AL227" s="252" t="str">
        <f>+IF(AJ227=0,"NO OFERTADO",IF(AK227="NO CUMPLE", NO HABILITA,IF(AJ227&lt;=($E227*(1+$D$4)),"HABILITA","NO HABILITA")))</f>
        <v>NO OFERTADO</v>
      </c>
      <c r="AM227" s="129">
        <f>'PRECIOS UNITARIOS'!P227</f>
        <v>1292868.3600000001</v>
      </c>
      <c r="AN227" s="251" t="str">
        <f>'EV TECNICA'!AE227</f>
        <v>CUMPLE</v>
      </c>
      <c r="AO227" s="252" t="str">
        <f>+IF(AM227=0,"NO OFERTADO",IF(AN227="NO CUMPLE", NO HABILITA,IF(AM227&lt;=($E227*(1+$D$4)),"HABILITA","NO HABILITA")))</f>
        <v>HABILITA</v>
      </c>
      <c r="AP227" s="129">
        <f>'PRECIOS UNITARIOS'!Q227</f>
        <v>0</v>
      </c>
      <c r="AQ227" s="251">
        <f>'EV TECNICA'!AG227</f>
        <v>0</v>
      </c>
      <c r="AR227" s="252" t="str">
        <f>+IF(AP227=0,"NO OFERTADO",IF(AQ227="NO CUMPLE", NO HABILITA,IF(AP227&lt;=($E227*(1+$D$4)),"HABILITA","NO HABILITA")))</f>
        <v>NO OFERTADO</v>
      </c>
      <c r="AS227" s="129">
        <f>'PRECIOS UNITARIOS'!R227</f>
        <v>0</v>
      </c>
      <c r="AT227" s="251">
        <f>'EV TECNICA'!AI227</f>
        <v>0</v>
      </c>
      <c r="AU227" s="252" t="str">
        <f>+IF(AS227=0,"NO OFERTADO",IF(AT227="NO CUMPLE", NO HABILITA,IF(AS227&lt;=($E227*(1+$D$4)),"HABILITA","NO HABILITA")))</f>
        <v>NO OFERTADO</v>
      </c>
      <c r="AV227" s="129">
        <f>'PRECIOS UNITARIOS'!S227</f>
        <v>0</v>
      </c>
      <c r="AW227" s="251">
        <f>'EV TECNICA'!AK227</f>
        <v>0</v>
      </c>
      <c r="AX227" s="252" t="str">
        <f>+IF(AV227=0,"NO OFERTADO",IF(AW227="NO CUMPLE", NO HABILITA,IF(AV227&lt;=($E227*(1+$D$4)),"HABILITA","NO HABILITA")))</f>
        <v>NO OFERTADO</v>
      </c>
      <c r="AY227" s="129">
        <f>'PRECIOS UNITARIOS'!T227</f>
        <v>0</v>
      </c>
      <c r="AZ227" s="251">
        <f>'EV TECNICA'!AM227</f>
        <v>0</v>
      </c>
      <c r="BA227" s="252" t="str">
        <f>+IF(AY227=0,"NO OFERTADO",IF(AZ227="NO CUMPLE", NO HABILITA,IF(AY227&lt;=($E227*(1+$D$4)),"HABILITA","NO HABILITA")))</f>
        <v>NO OFERTADO</v>
      </c>
      <c r="BB227" s="129">
        <f>'PRECIOS UNITARIOS'!U227</f>
        <v>0</v>
      </c>
      <c r="BC227" s="251">
        <f>'EV TECNICA'!AO227</f>
        <v>0</v>
      </c>
      <c r="BD227" s="252" t="str">
        <f>+IF(BB227=0,"NO OFERTADO",IF(BC227="NO CUMPLE", NO HABILITA,IF(BB227&lt;=($E227*(1+$D$4)),"HABILITA","NO HABILITA")))</f>
        <v>NO OFERTADO</v>
      </c>
      <c r="BE227" s="129">
        <f>'PRECIOS UNITARIOS'!V227</f>
        <v>0</v>
      </c>
      <c r="BF227" s="251">
        <f>'EV TECNICA'!AQ227</f>
        <v>0</v>
      </c>
      <c r="BG227" s="252" t="str">
        <f>+IF(BE227=0,"NO OFERTADO",IF(BF227="NO CUMPLE", NO HABILITA,IF(BE227&lt;=($E227*(1+$D$4)),"HABILITA","NO HABILITA")))</f>
        <v>NO OFERTADO</v>
      </c>
      <c r="BH227" s="129">
        <f>'PRECIOS UNITARIOS'!W227</f>
        <v>0</v>
      </c>
      <c r="BI227" s="251">
        <f>'EV TECNICA'!AS227</f>
        <v>0</v>
      </c>
      <c r="BJ227" s="252" t="str">
        <f>+IF(BH227=0,"NO OFERTADO",IF(BI227="NO CUMPLE", NO HABILITA,IF(BH227&lt;=($E227*(1+$D$4)),"HABILITA","NO HABILITA")))</f>
        <v>NO OFERTADO</v>
      </c>
      <c r="BK227" s="129">
        <f>'PRECIOS UNITARIOS'!X227</f>
        <v>0</v>
      </c>
      <c r="BL227" s="251">
        <f>'EV TECNICA'!AU227</f>
        <v>0</v>
      </c>
      <c r="BM227" s="252" t="str">
        <f>+IF(BK227=0,"NO OFERTADO",IF(BL227="NO CUMPLE", NO HABILITA,IF(BK227&lt;=($E227*(1+$D$4)),"HABILITA","NO HABILITA")))</f>
        <v>NO OFERTADO</v>
      </c>
      <c r="BN227" s="129">
        <f>'PRECIOS UNITARIOS'!Y227</f>
        <v>0</v>
      </c>
      <c r="BO227" s="251">
        <f>'EV TECNICA'!AW227</f>
        <v>0</v>
      </c>
      <c r="BP227" s="252" t="str">
        <f>+IF(BN227=0,"NO OFERTADO",IF(BO227="NO CUMPLE", NO HABILITA,IF(BN227&lt;=($E227*(1+$D$4)),"HABILITA","NO HABILITA")))</f>
        <v>NO OFERTADO</v>
      </c>
      <c r="BQ227" s="129">
        <f>'PRECIOS UNITARIOS'!Z227</f>
        <v>0</v>
      </c>
      <c r="BR227" s="251">
        <f>'EV TECNICA'!AY227</f>
        <v>0</v>
      </c>
      <c r="BS227" s="252" t="str">
        <f>+IF(BQ227=0,"NO OFERTADO",IF(BR227="NO CUMPLE", NO HABILITA,IF(BQ227&lt;=($E227*(1+$D$4)),"HABILITA","NO HABILITA")))</f>
        <v>NO OFERTADO</v>
      </c>
      <c r="BT227" s="129">
        <f>'PRECIOS UNITARIOS'!AA227</f>
        <v>0</v>
      </c>
      <c r="BU227" s="251">
        <f>'EV TECNICA'!BA227</f>
        <v>0</v>
      </c>
      <c r="BV227" s="252" t="str">
        <f>+IF(BT227=0,"NO OFERTADO",IF(BU227="NO CUMPLE", NO HABILITA,IF(BT227&lt;=($E227*(1+$D$4)),"HABILITA","NO HABILITA")))</f>
        <v>NO OFERTADO</v>
      </c>
      <c r="BW227" s="129">
        <f>'PRECIOS UNITARIOS'!AB227</f>
        <v>0</v>
      </c>
      <c r="BX227" s="251">
        <f>'EV TECNICA'!BC227</f>
        <v>0</v>
      </c>
      <c r="BY227" s="252" t="str">
        <f>+IF(BW227=0,"NO OFERTADO",IF(BX227="NO CUMPLE", NO HABILITA,IF(BW227&lt;=($E227*(1+$D$4)),"HABILITA","NO HABILITA")))</f>
        <v>NO OFERTADO</v>
      </c>
      <c r="BZ227" s="129">
        <f>'PRECIOS UNITARIOS'!AC227</f>
        <v>0</v>
      </c>
      <c r="CA227" s="251">
        <f>'EV TECNICA'!BE227</f>
        <v>0</v>
      </c>
      <c r="CB227" s="252" t="str">
        <f>+IF(BZ227=0,"NO OFERTADO",IF(CA227="NO CUMPLE", NO HABILITA,IF(BZ227&lt;=($E227*(1+$D$4)),"HABILITA","NO HABILITA")))</f>
        <v>NO OFERTADO</v>
      </c>
      <c r="CC227" s="129">
        <f>'PRECIOS UNITARIOS'!AD227</f>
        <v>0</v>
      </c>
      <c r="CD227" s="251">
        <f>'EV TECNICA'!BG227</f>
        <v>0</v>
      </c>
      <c r="CE227" s="252" t="str">
        <f>+IF(CC227=0,"NO OFERTADO",IF(CD227="NO CUMPLE", NO HABILITA,IF(CC227&lt;=($E227*(1+$D$4)),"HABILITA","NO HABILITA")))</f>
        <v>NO OFERTADO</v>
      </c>
      <c r="CF227" s="129">
        <f>'PRECIOS UNITARIOS'!AE227</f>
        <v>0</v>
      </c>
      <c r="CG227" s="251" t="str">
        <f>'EV TECNICA'!BI227</f>
        <v>NO CUMPLE</v>
      </c>
      <c r="CH227" s="252" t="s">
        <v>606</v>
      </c>
    </row>
    <row r="228" spans="1:86" s="40" customFormat="1" ht="38.25" x14ac:dyDescent="0.2">
      <c r="A228" s="103">
        <v>219</v>
      </c>
      <c r="B228" s="202" t="s">
        <v>358</v>
      </c>
      <c r="C228" s="121" t="s">
        <v>355</v>
      </c>
      <c r="D228" s="146">
        <v>1</v>
      </c>
      <c r="E228" s="25">
        <v>1443493.8</v>
      </c>
      <c r="F228" s="129">
        <f>'PRECIOS UNITARIOS'!E228</f>
        <v>0</v>
      </c>
      <c r="G228" s="251">
        <f>'EV TECNICA'!I228</f>
        <v>0</v>
      </c>
      <c r="H228" s="252" t="str">
        <f>+IF(F228=0,"NO OFERTADO",IF(G228="NO CUMPLE", NO HABILITA,IF(F228&lt;=($E228*(1+$D$4)),"HABILITA","NO HABILITA")))</f>
        <v>NO OFERTADO</v>
      </c>
      <c r="I228" s="129">
        <f>'PRECIOS UNITARIOS'!F228</f>
        <v>0</v>
      </c>
      <c r="J228" s="251">
        <f>'EV TECNICA'!K228</f>
        <v>0</v>
      </c>
      <c r="K228" s="252" t="str">
        <f>+IF(I228=0,"NO OFERTADO",IF(J228="NO CUMPLE", NO HABILITA,IF(I228&lt;=($E228*(1+$D$4)),"HABILITA","NO HABILITA")))</f>
        <v>NO OFERTADO</v>
      </c>
      <c r="L228" s="129">
        <f>'PRECIOS UNITARIOS'!G228</f>
        <v>0</v>
      </c>
      <c r="M228" s="251">
        <f>'EV TECNICA'!M228</f>
        <v>0</v>
      </c>
      <c r="N228" s="252" t="str">
        <f>+IF(L228=0,"NO OFERTADO",IF(M228="NO CUMPLE", NO HABILITA,IF(L228&lt;=($E228*(1+$D$4)),"HABILITA","NO HABILITA")))</f>
        <v>NO OFERTADO</v>
      </c>
      <c r="O228" s="129">
        <f>'PRECIOS UNITARIOS'!H228</f>
        <v>0</v>
      </c>
      <c r="P228" s="251">
        <f>'EV TECNICA'!O228</f>
        <v>0</v>
      </c>
      <c r="Q228" s="252" t="str">
        <f>+IF(O228=0,"NO OFERTADO",IF(P228="NO CUMPLE", NO HABILITA,IF(O228&lt;=($E228*(1+$D$4)),"HABILITA","NO HABILITA")))</f>
        <v>NO OFERTADO</v>
      </c>
      <c r="R228" s="129">
        <f>'PRECIOS UNITARIOS'!I228</f>
        <v>0</v>
      </c>
      <c r="S228" s="251">
        <f>'EV TECNICA'!Q228</f>
        <v>0</v>
      </c>
      <c r="T228" s="252" t="str">
        <f>+IF(R228=0,"NO OFERTADO",IF(S228="NO CUMPLE", NO HABILITA,IF(R228&lt;=($E228*(1+$D$4)),"HABILITA","NO HABILITA")))</f>
        <v>NO OFERTADO</v>
      </c>
      <c r="U228" s="129">
        <f>'PRECIOS UNITARIOS'!J228</f>
        <v>0</v>
      </c>
      <c r="V228" s="251">
        <f>'EV TECNICA'!S228</f>
        <v>0</v>
      </c>
      <c r="W228" s="252" t="str">
        <f>+IF(U228=0,"NO OFERTADO",IF(V228="NO CUMPLE", NO HABILITA,IF(U228&lt;=($E228*(1+$D$4)),"HABILITA","NO HABILITA")))</f>
        <v>NO OFERTADO</v>
      </c>
      <c r="X228" s="129">
        <f>'PRECIOS UNITARIOS'!K228</f>
        <v>0</v>
      </c>
      <c r="Y228" s="251">
        <f>'EV TECNICA'!U228</f>
        <v>0</v>
      </c>
      <c r="Z228" s="252" t="str">
        <f>+IF(X228=0,"NO OFERTADO",IF(Y228="NO CUMPLE", NO HABILITA,IF(X228&lt;=($E228*(1+$D$4)),"HABILITA","NO HABILITA")))</f>
        <v>NO OFERTADO</v>
      </c>
      <c r="AA228" s="129">
        <f>'PRECIOS UNITARIOS'!L228</f>
        <v>0</v>
      </c>
      <c r="AB228" s="251">
        <f>'EV TECNICA'!W228</f>
        <v>0</v>
      </c>
      <c r="AC228" s="252" t="str">
        <f>+IF(AA228=0,"NO OFERTADO",IF(AB228="NO CUMPLE", NO HABILITA,IF(AA228&lt;=($E228*(1+$D$4)),"HABILITA","NO HABILITA")))</f>
        <v>NO OFERTADO</v>
      </c>
      <c r="AD228" s="129">
        <f>'PRECIOS UNITARIOS'!M228</f>
        <v>0</v>
      </c>
      <c r="AE228" s="251">
        <f>'EV TECNICA'!Y228</f>
        <v>0</v>
      </c>
      <c r="AF228" s="252" t="str">
        <f>+IF(AD228=0,"NO OFERTADO",IF(AE228="NO CUMPLE", NO HABILITA,IF(AD228&lt;=($E228*(1+$D$4)),"HABILITA","NO HABILITA")))</f>
        <v>NO OFERTADO</v>
      </c>
      <c r="AG228" s="129">
        <f>'PRECIOS UNITARIOS'!N228</f>
        <v>0</v>
      </c>
      <c r="AH228" s="251">
        <f>'EV TECNICA'!AA228</f>
        <v>0</v>
      </c>
      <c r="AI228" s="252" t="str">
        <f>+IF(AG228=0,"NO OFERTADO",IF(AH228="NO CUMPLE", NO HABILITA,IF(AG228&lt;=($E228*(1+$D$4)),"HABILITA","NO HABILITA")))</f>
        <v>NO OFERTADO</v>
      </c>
      <c r="AJ228" s="129">
        <f>'PRECIOS UNITARIOS'!O228</f>
        <v>0</v>
      </c>
      <c r="AK228" s="251">
        <f>'EV TECNICA'!AC228</f>
        <v>0</v>
      </c>
      <c r="AL228" s="252" t="str">
        <f>+IF(AJ228=0,"NO OFERTADO",IF(AK228="NO CUMPLE", NO HABILITA,IF(AJ228&lt;=($E228*(1+$D$4)),"HABILITA","NO HABILITA")))</f>
        <v>NO OFERTADO</v>
      </c>
      <c r="AM228" s="129">
        <f>'PRECIOS UNITARIOS'!P228</f>
        <v>1292868.3600000001</v>
      </c>
      <c r="AN228" s="251" t="str">
        <f>'EV TECNICA'!AE228</f>
        <v>CUMPLE</v>
      </c>
      <c r="AO228" s="252" t="str">
        <f>+IF(AM228=0,"NO OFERTADO",IF(AN228="NO CUMPLE", NO HABILITA,IF(AM228&lt;=($E228*(1+$D$4)),"HABILITA","NO HABILITA")))</f>
        <v>HABILITA</v>
      </c>
      <c r="AP228" s="129">
        <f>'PRECIOS UNITARIOS'!Q228</f>
        <v>0</v>
      </c>
      <c r="AQ228" s="251">
        <f>'EV TECNICA'!AG228</f>
        <v>0</v>
      </c>
      <c r="AR228" s="252" t="str">
        <f>+IF(AP228=0,"NO OFERTADO",IF(AQ228="NO CUMPLE", NO HABILITA,IF(AP228&lt;=($E228*(1+$D$4)),"HABILITA","NO HABILITA")))</f>
        <v>NO OFERTADO</v>
      </c>
      <c r="AS228" s="129">
        <f>'PRECIOS UNITARIOS'!R228</f>
        <v>0</v>
      </c>
      <c r="AT228" s="251">
        <f>'EV TECNICA'!AI228</f>
        <v>0</v>
      </c>
      <c r="AU228" s="252" t="str">
        <f>+IF(AS228=0,"NO OFERTADO",IF(AT228="NO CUMPLE", NO HABILITA,IF(AS228&lt;=($E228*(1+$D$4)),"HABILITA","NO HABILITA")))</f>
        <v>NO OFERTADO</v>
      </c>
      <c r="AV228" s="129">
        <f>'PRECIOS UNITARIOS'!S228</f>
        <v>0</v>
      </c>
      <c r="AW228" s="251">
        <f>'EV TECNICA'!AK228</f>
        <v>0</v>
      </c>
      <c r="AX228" s="252" t="str">
        <f>+IF(AV228=0,"NO OFERTADO",IF(AW228="NO CUMPLE", NO HABILITA,IF(AV228&lt;=($E228*(1+$D$4)),"HABILITA","NO HABILITA")))</f>
        <v>NO OFERTADO</v>
      </c>
      <c r="AY228" s="129">
        <f>'PRECIOS UNITARIOS'!T228</f>
        <v>0</v>
      </c>
      <c r="AZ228" s="251">
        <f>'EV TECNICA'!AM228</f>
        <v>0</v>
      </c>
      <c r="BA228" s="252" t="str">
        <f>+IF(AY228=0,"NO OFERTADO",IF(AZ228="NO CUMPLE", NO HABILITA,IF(AY228&lt;=($E228*(1+$D$4)),"HABILITA","NO HABILITA")))</f>
        <v>NO OFERTADO</v>
      </c>
      <c r="BB228" s="129">
        <f>'PRECIOS UNITARIOS'!U228</f>
        <v>0</v>
      </c>
      <c r="BC228" s="251">
        <f>'EV TECNICA'!AO228</f>
        <v>0</v>
      </c>
      <c r="BD228" s="252" t="str">
        <f>+IF(BB228=0,"NO OFERTADO",IF(BC228="NO CUMPLE", NO HABILITA,IF(BB228&lt;=($E228*(1+$D$4)),"HABILITA","NO HABILITA")))</f>
        <v>NO OFERTADO</v>
      </c>
      <c r="BE228" s="129">
        <f>'PRECIOS UNITARIOS'!V228</f>
        <v>0</v>
      </c>
      <c r="BF228" s="251">
        <f>'EV TECNICA'!AQ228</f>
        <v>0</v>
      </c>
      <c r="BG228" s="252" t="str">
        <f>+IF(BE228=0,"NO OFERTADO",IF(BF228="NO CUMPLE", NO HABILITA,IF(BE228&lt;=($E228*(1+$D$4)),"HABILITA","NO HABILITA")))</f>
        <v>NO OFERTADO</v>
      </c>
      <c r="BH228" s="129">
        <f>'PRECIOS UNITARIOS'!W228</f>
        <v>0</v>
      </c>
      <c r="BI228" s="251">
        <f>'EV TECNICA'!AS228</f>
        <v>0</v>
      </c>
      <c r="BJ228" s="252" t="str">
        <f>+IF(BH228=0,"NO OFERTADO",IF(BI228="NO CUMPLE", NO HABILITA,IF(BH228&lt;=($E228*(1+$D$4)),"HABILITA","NO HABILITA")))</f>
        <v>NO OFERTADO</v>
      </c>
      <c r="BK228" s="129">
        <f>'PRECIOS UNITARIOS'!X228</f>
        <v>0</v>
      </c>
      <c r="BL228" s="251">
        <f>'EV TECNICA'!AU228</f>
        <v>0</v>
      </c>
      <c r="BM228" s="252" t="str">
        <f>+IF(BK228=0,"NO OFERTADO",IF(BL228="NO CUMPLE", NO HABILITA,IF(BK228&lt;=($E228*(1+$D$4)),"HABILITA","NO HABILITA")))</f>
        <v>NO OFERTADO</v>
      </c>
      <c r="BN228" s="129">
        <f>'PRECIOS UNITARIOS'!Y228</f>
        <v>0</v>
      </c>
      <c r="BO228" s="251">
        <f>'EV TECNICA'!AW228</f>
        <v>0</v>
      </c>
      <c r="BP228" s="252" t="str">
        <f>+IF(BN228=0,"NO OFERTADO",IF(BO228="NO CUMPLE", NO HABILITA,IF(BN228&lt;=($E228*(1+$D$4)),"HABILITA","NO HABILITA")))</f>
        <v>NO OFERTADO</v>
      </c>
      <c r="BQ228" s="129">
        <f>'PRECIOS UNITARIOS'!Z228</f>
        <v>0</v>
      </c>
      <c r="BR228" s="251">
        <f>'EV TECNICA'!AY228</f>
        <v>0</v>
      </c>
      <c r="BS228" s="252" t="str">
        <f>+IF(BQ228=0,"NO OFERTADO",IF(BR228="NO CUMPLE", NO HABILITA,IF(BQ228&lt;=($E228*(1+$D$4)),"HABILITA","NO HABILITA")))</f>
        <v>NO OFERTADO</v>
      </c>
      <c r="BT228" s="129">
        <f>'PRECIOS UNITARIOS'!AA228</f>
        <v>0</v>
      </c>
      <c r="BU228" s="251">
        <f>'EV TECNICA'!BA228</f>
        <v>0</v>
      </c>
      <c r="BV228" s="252" t="str">
        <f>+IF(BT228=0,"NO OFERTADO",IF(BU228="NO CUMPLE", NO HABILITA,IF(BT228&lt;=($E228*(1+$D$4)),"HABILITA","NO HABILITA")))</f>
        <v>NO OFERTADO</v>
      </c>
      <c r="BW228" s="129">
        <f>'PRECIOS UNITARIOS'!AB228</f>
        <v>0</v>
      </c>
      <c r="BX228" s="251">
        <f>'EV TECNICA'!BC228</f>
        <v>0</v>
      </c>
      <c r="BY228" s="252" t="str">
        <f>+IF(BW228=0,"NO OFERTADO",IF(BX228="NO CUMPLE", NO HABILITA,IF(BW228&lt;=($E228*(1+$D$4)),"HABILITA","NO HABILITA")))</f>
        <v>NO OFERTADO</v>
      </c>
      <c r="BZ228" s="129">
        <f>'PRECIOS UNITARIOS'!AC228</f>
        <v>0</v>
      </c>
      <c r="CA228" s="251">
        <f>'EV TECNICA'!BE228</f>
        <v>0</v>
      </c>
      <c r="CB228" s="252" t="str">
        <f>+IF(BZ228=0,"NO OFERTADO",IF(CA228="NO CUMPLE", NO HABILITA,IF(BZ228&lt;=($E228*(1+$D$4)),"HABILITA","NO HABILITA")))</f>
        <v>NO OFERTADO</v>
      </c>
      <c r="CC228" s="129">
        <f>'PRECIOS UNITARIOS'!AD228</f>
        <v>0</v>
      </c>
      <c r="CD228" s="251">
        <f>'EV TECNICA'!BG228</f>
        <v>0</v>
      </c>
      <c r="CE228" s="252" t="str">
        <f>+IF(CC228=0,"NO OFERTADO",IF(CD228="NO CUMPLE", NO HABILITA,IF(CC228&lt;=($E228*(1+$D$4)),"HABILITA","NO HABILITA")))</f>
        <v>NO OFERTADO</v>
      </c>
      <c r="CF228" s="129">
        <f>'PRECIOS UNITARIOS'!AE228</f>
        <v>0</v>
      </c>
      <c r="CG228" s="251" t="str">
        <f>'EV TECNICA'!BI228</f>
        <v>NO CUMPLE</v>
      </c>
      <c r="CH228" s="252" t="s">
        <v>606</v>
      </c>
    </row>
    <row r="229" spans="1:86" s="40" customFormat="1" ht="38.25" x14ac:dyDescent="0.2">
      <c r="A229" s="103">
        <v>220</v>
      </c>
      <c r="B229" s="202" t="s">
        <v>359</v>
      </c>
      <c r="C229" s="121" t="s">
        <v>355</v>
      </c>
      <c r="D229" s="146">
        <v>1</v>
      </c>
      <c r="E229" s="25">
        <v>1443493.8</v>
      </c>
      <c r="F229" s="129">
        <f>'PRECIOS UNITARIOS'!E229</f>
        <v>0</v>
      </c>
      <c r="G229" s="251">
        <f>'EV TECNICA'!I229</f>
        <v>0</v>
      </c>
      <c r="H229" s="252" t="str">
        <f>+IF(F229=0,"NO OFERTADO",IF(G229="NO CUMPLE", NO HABILITA,IF(F229&lt;=($E229*(1+$D$4)),"HABILITA","NO HABILITA")))</f>
        <v>NO OFERTADO</v>
      </c>
      <c r="I229" s="129">
        <f>'PRECIOS UNITARIOS'!F229</f>
        <v>0</v>
      </c>
      <c r="J229" s="251">
        <f>'EV TECNICA'!K229</f>
        <v>0</v>
      </c>
      <c r="K229" s="252" t="str">
        <f>+IF(I229=0,"NO OFERTADO",IF(J229="NO CUMPLE", NO HABILITA,IF(I229&lt;=($E229*(1+$D$4)),"HABILITA","NO HABILITA")))</f>
        <v>NO OFERTADO</v>
      </c>
      <c r="L229" s="129">
        <f>'PRECIOS UNITARIOS'!G229</f>
        <v>0</v>
      </c>
      <c r="M229" s="251">
        <f>'EV TECNICA'!M229</f>
        <v>0</v>
      </c>
      <c r="N229" s="252" t="str">
        <f>+IF(L229=0,"NO OFERTADO",IF(M229="NO CUMPLE", NO HABILITA,IF(L229&lt;=($E229*(1+$D$4)),"HABILITA","NO HABILITA")))</f>
        <v>NO OFERTADO</v>
      </c>
      <c r="O229" s="129">
        <f>'PRECIOS UNITARIOS'!H229</f>
        <v>0</v>
      </c>
      <c r="P229" s="251">
        <f>'EV TECNICA'!O229</f>
        <v>0</v>
      </c>
      <c r="Q229" s="252" t="str">
        <f>+IF(O229=0,"NO OFERTADO",IF(P229="NO CUMPLE", NO HABILITA,IF(O229&lt;=($E229*(1+$D$4)),"HABILITA","NO HABILITA")))</f>
        <v>NO OFERTADO</v>
      </c>
      <c r="R229" s="129">
        <f>'PRECIOS UNITARIOS'!I229</f>
        <v>0</v>
      </c>
      <c r="S229" s="251">
        <f>'EV TECNICA'!Q229</f>
        <v>0</v>
      </c>
      <c r="T229" s="252" t="str">
        <f>+IF(R229=0,"NO OFERTADO",IF(S229="NO CUMPLE", NO HABILITA,IF(R229&lt;=($E229*(1+$D$4)),"HABILITA","NO HABILITA")))</f>
        <v>NO OFERTADO</v>
      </c>
      <c r="U229" s="129">
        <f>'PRECIOS UNITARIOS'!J229</f>
        <v>0</v>
      </c>
      <c r="V229" s="251">
        <f>'EV TECNICA'!S229</f>
        <v>0</v>
      </c>
      <c r="W229" s="252" t="str">
        <f>+IF(U229=0,"NO OFERTADO",IF(V229="NO CUMPLE", NO HABILITA,IF(U229&lt;=($E229*(1+$D$4)),"HABILITA","NO HABILITA")))</f>
        <v>NO OFERTADO</v>
      </c>
      <c r="X229" s="129">
        <f>'PRECIOS UNITARIOS'!K229</f>
        <v>0</v>
      </c>
      <c r="Y229" s="251">
        <f>'EV TECNICA'!U229</f>
        <v>0</v>
      </c>
      <c r="Z229" s="252" t="str">
        <f>+IF(X229=0,"NO OFERTADO",IF(Y229="NO CUMPLE", NO HABILITA,IF(X229&lt;=($E229*(1+$D$4)),"HABILITA","NO HABILITA")))</f>
        <v>NO OFERTADO</v>
      </c>
      <c r="AA229" s="129">
        <f>'PRECIOS UNITARIOS'!L229</f>
        <v>0</v>
      </c>
      <c r="AB229" s="251">
        <f>'EV TECNICA'!W229</f>
        <v>0</v>
      </c>
      <c r="AC229" s="252" t="str">
        <f>+IF(AA229=0,"NO OFERTADO",IF(AB229="NO CUMPLE", NO HABILITA,IF(AA229&lt;=($E229*(1+$D$4)),"HABILITA","NO HABILITA")))</f>
        <v>NO OFERTADO</v>
      </c>
      <c r="AD229" s="129">
        <f>'PRECIOS UNITARIOS'!M229</f>
        <v>0</v>
      </c>
      <c r="AE229" s="251">
        <f>'EV TECNICA'!Y229</f>
        <v>0</v>
      </c>
      <c r="AF229" s="252" t="str">
        <f>+IF(AD229=0,"NO OFERTADO",IF(AE229="NO CUMPLE", NO HABILITA,IF(AD229&lt;=($E229*(1+$D$4)),"HABILITA","NO HABILITA")))</f>
        <v>NO OFERTADO</v>
      </c>
      <c r="AG229" s="129">
        <f>'PRECIOS UNITARIOS'!N229</f>
        <v>0</v>
      </c>
      <c r="AH229" s="251">
        <f>'EV TECNICA'!AA229</f>
        <v>0</v>
      </c>
      <c r="AI229" s="252" t="str">
        <f>+IF(AG229=0,"NO OFERTADO",IF(AH229="NO CUMPLE", NO HABILITA,IF(AG229&lt;=($E229*(1+$D$4)),"HABILITA","NO HABILITA")))</f>
        <v>NO OFERTADO</v>
      </c>
      <c r="AJ229" s="129">
        <f>'PRECIOS UNITARIOS'!O229</f>
        <v>0</v>
      </c>
      <c r="AK229" s="251">
        <f>'EV TECNICA'!AC229</f>
        <v>0</v>
      </c>
      <c r="AL229" s="252" t="str">
        <f>+IF(AJ229=0,"NO OFERTADO",IF(AK229="NO CUMPLE", NO HABILITA,IF(AJ229&lt;=($E229*(1+$D$4)),"HABILITA","NO HABILITA")))</f>
        <v>NO OFERTADO</v>
      </c>
      <c r="AM229" s="129">
        <f>'PRECIOS UNITARIOS'!P229</f>
        <v>1292868.3600000001</v>
      </c>
      <c r="AN229" s="251" t="str">
        <f>'EV TECNICA'!AE229</f>
        <v>CUMPLE</v>
      </c>
      <c r="AO229" s="252" t="str">
        <f>+IF(AM229=0,"NO OFERTADO",IF(AN229="NO CUMPLE", NO HABILITA,IF(AM229&lt;=($E229*(1+$D$4)),"HABILITA","NO HABILITA")))</f>
        <v>HABILITA</v>
      </c>
      <c r="AP229" s="129">
        <f>'PRECIOS UNITARIOS'!Q229</f>
        <v>0</v>
      </c>
      <c r="AQ229" s="251">
        <f>'EV TECNICA'!AG229</f>
        <v>0</v>
      </c>
      <c r="AR229" s="252" t="str">
        <f>+IF(AP229=0,"NO OFERTADO",IF(AQ229="NO CUMPLE", NO HABILITA,IF(AP229&lt;=($E229*(1+$D$4)),"HABILITA","NO HABILITA")))</f>
        <v>NO OFERTADO</v>
      </c>
      <c r="AS229" s="129">
        <f>'PRECIOS UNITARIOS'!R229</f>
        <v>0</v>
      </c>
      <c r="AT229" s="251">
        <f>'EV TECNICA'!AI229</f>
        <v>0</v>
      </c>
      <c r="AU229" s="252" t="str">
        <f>+IF(AS229=0,"NO OFERTADO",IF(AT229="NO CUMPLE", NO HABILITA,IF(AS229&lt;=($E229*(1+$D$4)),"HABILITA","NO HABILITA")))</f>
        <v>NO OFERTADO</v>
      </c>
      <c r="AV229" s="129">
        <f>'PRECIOS UNITARIOS'!S229</f>
        <v>0</v>
      </c>
      <c r="AW229" s="251">
        <f>'EV TECNICA'!AK229</f>
        <v>0</v>
      </c>
      <c r="AX229" s="252" t="str">
        <f>+IF(AV229=0,"NO OFERTADO",IF(AW229="NO CUMPLE", NO HABILITA,IF(AV229&lt;=($E229*(1+$D$4)),"HABILITA","NO HABILITA")))</f>
        <v>NO OFERTADO</v>
      </c>
      <c r="AY229" s="129">
        <f>'PRECIOS UNITARIOS'!T229</f>
        <v>0</v>
      </c>
      <c r="AZ229" s="251">
        <f>'EV TECNICA'!AM229</f>
        <v>0</v>
      </c>
      <c r="BA229" s="252" t="str">
        <f>+IF(AY229=0,"NO OFERTADO",IF(AZ229="NO CUMPLE", NO HABILITA,IF(AY229&lt;=($E229*(1+$D$4)),"HABILITA","NO HABILITA")))</f>
        <v>NO OFERTADO</v>
      </c>
      <c r="BB229" s="129">
        <f>'PRECIOS UNITARIOS'!U229</f>
        <v>0</v>
      </c>
      <c r="BC229" s="251">
        <f>'EV TECNICA'!AO229</f>
        <v>0</v>
      </c>
      <c r="BD229" s="252" t="str">
        <f>+IF(BB229=0,"NO OFERTADO",IF(BC229="NO CUMPLE", NO HABILITA,IF(BB229&lt;=($E229*(1+$D$4)),"HABILITA","NO HABILITA")))</f>
        <v>NO OFERTADO</v>
      </c>
      <c r="BE229" s="129">
        <f>'PRECIOS UNITARIOS'!V229</f>
        <v>0</v>
      </c>
      <c r="BF229" s="251">
        <f>'EV TECNICA'!AQ229</f>
        <v>0</v>
      </c>
      <c r="BG229" s="252" t="str">
        <f>+IF(BE229=0,"NO OFERTADO",IF(BF229="NO CUMPLE", NO HABILITA,IF(BE229&lt;=($E229*(1+$D$4)),"HABILITA","NO HABILITA")))</f>
        <v>NO OFERTADO</v>
      </c>
      <c r="BH229" s="129">
        <f>'PRECIOS UNITARIOS'!W229</f>
        <v>0</v>
      </c>
      <c r="BI229" s="251">
        <f>'EV TECNICA'!AS229</f>
        <v>0</v>
      </c>
      <c r="BJ229" s="252" t="str">
        <f>+IF(BH229=0,"NO OFERTADO",IF(BI229="NO CUMPLE", NO HABILITA,IF(BH229&lt;=($E229*(1+$D$4)),"HABILITA","NO HABILITA")))</f>
        <v>NO OFERTADO</v>
      </c>
      <c r="BK229" s="129">
        <f>'PRECIOS UNITARIOS'!X229</f>
        <v>0</v>
      </c>
      <c r="BL229" s="251">
        <f>'EV TECNICA'!AU229</f>
        <v>0</v>
      </c>
      <c r="BM229" s="252" t="str">
        <f>+IF(BK229=0,"NO OFERTADO",IF(BL229="NO CUMPLE", NO HABILITA,IF(BK229&lt;=($E229*(1+$D$4)),"HABILITA","NO HABILITA")))</f>
        <v>NO OFERTADO</v>
      </c>
      <c r="BN229" s="129">
        <f>'PRECIOS UNITARIOS'!Y229</f>
        <v>0</v>
      </c>
      <c r="BO229" s="251">
        <f>'EV TECNICA'!AW229</f>
        <v>0</v>
      </c>
      <c r="BP229" s="252" t="str">
        <f>+IF(BN229=0,"NO OFERTADO",IF(BO229="NO CUMPLE", NO HABILITA,IF(BN229&lt;=($E229*(1+$D$4)),"HABILITA","NO HABILITA")))</f>
        <v>NO OFERTADO</v>
      </c>
      <c r="BQ229" s="129">
        <f>'PRECIOS UNITARIOS'!Z229</f>
        <v>0</v>
      </c>
      <c r="BR229" s="251">
        <f>'EV TECNICA'!AY229</f>
        <v>0</v>
      </c>
      <c r="BS229" s="252" t="str">
        <f>+IF(BQ229=0,"NO OFERTADO",IF(BR229="NO CUMPLE", NO HABILITA,IF(BQ229&lt;=($E229*(1+$D$4)),"HABILITA","NO HABILITA")))</f>
        <v>NO OFERTADO</v>
      </c>
      <c r="BT229" s="129">
        <f>'PRECIOS UNITARIOS'!AA229</f>
        <v>0</v>
      </c>
      <c r="BU229" s="251">
        <f>'EV TECNICA'!BA229</f>
        <v>0</v>
      </c>
      <c r="BV229" s="252" t="str">
        <f>+IF(BT229=0,"NO OFERTADO",IF(BU229="NO CUMPLE", NO HABILITA,IF(BT229&lt;=($E229*(1+$D$4)),"HABILITA","NO HABILITA")))</f>
        <v>NO OFERTADO</v>
      </c>
      <c r="BW229" s="129">
        <f>'PRECIOS UNITARIOS'!AB229</f>
        <v>0</v>
      </c>
      <c r="BX229" s="251">
        <f>'EV TECNICA'!BC229</f>
        <v>0</v>
      </c>
      <c r="BY229" s="252" t="str">
        <f>+IF(BW229=0,"NO OFERTADO",IF(BX229="NO CUMPLE", NO HABILITA,IF(BW229&lt;=($E229*(1+$D$4)),"HABILITA","NO HABILITA")))</f>
        <v>NO OFERTADO</v>
      </c>
      <c r="BZ229" s="129">
        <f>'PRECIOS UNITARIOS'!AC229</f>
        <v>0</v>
      </c>
      <c r="CA229" s="251">
        <f>'EV TECNICA'!BE229</f>
        <v>0</v>
      </c>
      <c r="CB229" s="252" t="str">
        <f>+IF(BZ229=0,"NO OFERTADO",IF(CA229="NO CUMPLE", NO HABILITA,IF(BZ229&lt;=($E229*(1+$D$4)),"HABILITA","NO HABILITA")))</f>
        <v>NO OFERTADO</v>
      </c>
      <c r="CC229" s="129">
        <f>'PRECIOS UNITARIOS'!AD229</f>
        <v>0</v>
      </c>
      <c r="CD229" s="251">
        <f>'EV TECNICA'!BG229</f>
        <v>0</v>
      </c>
      <c r="CE229" s="252" t="str">
        <f>+IF(CC229=0,"NO OFERTADO",IF(CD229="NO CUMPLE", NO HABILITA,IF(CC229&lt;=($E229*(1+$D$4)),"HABILITA","NO HABILITA")))</f>
        <v>NO OFERTADO</v>
      </c>
      <c r="CF229" s="129">
        <f>'PRECIOS UNITARIOS'!AE229</f>
        <v>0</v>
      </c>
      <c r="CG229" s="251">
        <f>'EV TECNICA'!BI229</f>
        <v>0</v>
      </c>
      <c r="CH229" s="252" t="str">
        <f>+IF(CF229=0,"NO OFERTADO",IF(CG229="NO CUMPLE", NO HABILITA,IF(CF229&lt;=($E229*(1+$D$4)),"HABILITA","NO HABILITA")))</f>
        <v>NO OFERTADO</v>
      </c>
    </row>
    <row r="230" spans="1:86" s="40" customFormat="1" ht="38.25" x14ac:dyDescent="0.2">
      <c r="A230" s="103">
        <v>221</v>
      </c>
      <c r="B230" s="202" t="s">
        <v>360</v>
      </c>
      <c r="C230" s="121" t="s">
        <v>355</v>
      </c>
      <c r="D230" s="146">
        <v>1</v>
      </c>
      <c r="E230" s="25">
        <v>1426929</v>
      </c>
      <c r="F230" s="129">
        <f>'PRECIOS UNITARIOS'!E230</f>
        <v>0</v>
      </c>
      <c r="G230" s="251">
        <f>'EV TECNICA'!I230</f>
        <v>0</v>
      </c>
      <c r="H230" s="252" t="str">
        <f>+IF(F230=0,"NO OFERTADO",IF(G230="NO CUMPLE", NO HABILITA,IF(F230&lt;=($E230*(1+$D$4)),"HABILITA","NO HABILITA")))</f>
        <v>NO OFERTADO</v>
      </c>
      <c r="I230" s="129">
        <f>'PRECIOS UNITARIOS'!F230</f>
        <v>0</v>
      </c>
      <c r="J230" s="251">
        <f>'EV TECNICA'!K230</f>
        <v>0</v>
      </c>
      <c r="K230" s="252" t="str">
        <f>+IF(I230=0,"NO OFERTADO",IF(J230="NO CUMPLE", NO HABILITA,IF(I230&lt;=($E230*(1+$D$4)),"HABILITA","NO HABILITA")))</f>
        <v>NO OFERTADO</v>
      </c>
      <c r="L230" s="129">
        <f>'PRECIOS UNITARIOS'!G230</f>
        <v>0</v>
      </c>
      <c r="M230" s="251">
        <f>'EV TECNICA'!M230</f>
        <v>0</v>
      </c>
      <c r="N230" s="252" t="str">
        <f>+IF(L230=0,"NO OFERTADO",IF(M230="NO CUMPLE", NO HABILITA,IF(L230&lt;=($E230*(1+$D$4)),"HABILITA","NO HABILITA")))</f>
        <v>NO OFERTADO</v>
      </c>
      <c r="O230" s="129">
        <f>'PRECIOS UNITARIOS'!H230</f>
        <v>0</v>
      </c>
      <c r="P230" s="251">
        <f>'EV TECNICA'!O230</f>
        <v>0</v>
      </c>
      <c r="Q230" s="252" t="str">
        <f>+IF(O230=0,"NO OFERTADO",IF(P230="NO CUMPLE", NO HABILITA,IF(O230&lt;=($E230*(1+$D$4)),"HABILITA","NO HABILITA")))</f>
        <v>NO OFERTADO</v>
      </c>
      <c r="R230" s="129">
        <f>'PRECIOS UNITARIOS'!I230</f>
        <v>0</v>
      </c>
      <c r="S230" s="251">
        <f>'EV TECNICA'!Q230</f>
        <v>0</v>
      </c>
      <c r="T230" s="252" t="str">
        <f>+IF(R230=0,"NO OFERTADO",IF(S230="NO CUMPLE", NO HABILITA,IF(R230&lt;=($E230*(1+$D$4)),"HABILITA","NO HABILITA")))</f>
        <v>NO OFERTADO</v>
      </c>
      <c r="U230" s="129">
        <f>'PRECIOS UNITARIOS'!J230</f>
        <v>0</v>
      </c>
      <c r="V230" s="251">
        <f>'EV TECNICA'!S230</f>
        <v>0</v>
      </c>
      <c r="W230" s="252" t="str">
        <f>+IF(U230=0,"NO OFERTADO",IF(V230="NO CUMPLE", NO HABILITA,IF(U230&lt;=($E230*(1+$D$4)),"HABILITA","NO HABILITA")))</f>
        <v>NO OFERTADO</v>
      </c>
      <c r="X230" s="129">
        <f>'PRECIOS UNITARIOS'!K230</f>
        <v>0</v>
      </c>
      <c r="Y230" s="251">
        <f>'EV TECNICA'!U230</f>
        <v>0</v>
      </c>
      <c r="Z230" s="252" t="str">
        <f>+IF(X230=0,"NO OFERTADO",IF(Y230="NO CUMPLE", NO HABILITA,IF(X230&lt;=($E230*(1+$D$4)),"HABILITA","NO HABILITA")))</f>
        <v>NO OFERTADO</v>
      </c>
      <c r="AA230" s="129">
        <f>'PRECIOS UNITARIOS'!L230</f>
        <v>0</v>
      </c>
      <c r="AB230" s="251">
        <f>'EV TECNICA'!W230</f>
        <v>0</v>
      </c>
      <c r="AC230" s="252" t="str">
        <f>+IF(AA230=0,"NO OFERTADO",IF(AB230="NO CUMPLE", NO HABILITA,IF(AA230&lt;=($E230*(1+$D$4)),"HABILITA","NO HABILITA")))</f>
        <v>NO OFERTADO</v>
      </c>
      <c r="AD230" s="129">
        <f>'PRECIOS UNITARIOS'!M230</f>
        <v>0</v>
      </c>
      <c r="AE230" s="251">
        <f>'EV TECNICA'!Y230</f>
        <v>0</v>
      </c>
      <c r="AF230" s="252" t="str">
        <f>+IF(AD230=0,"NO OFERTADO",IF(AE230="NO CUMPLE", NO HABILITA,IF(AD230&lt;=($E230*(1+$D$4)),"HABILITA","NO HABILITA")))</f>
        <v>NO OFERTADO</v>
      </c>
      <c r="AG230" s="129">
        <f>'PRECIOS UNITARIOS'!N230</f>
        <v>0</v>
      </c>
      <c r="AH230" s="251">
        <f>'EV TECNICA'!AA230</f>
        <v>0</v>
      </c>
      <c r="AI230" s="252" t="str">
        <f>+IF(AG230=0,"NO OFERTADO",IF(AH230="NO CUMPLE", NO HABILITA,IF(AG230&lt;=($E230*(1+$D$4)),"HABILITA","NO HABILITA")))</f>
        <v>NO OFERTADO</v>
      </c>
      <c r="AJ230" s="129">
        <f>'PRECIOS UNITARIOS'!O230</f>
        <v>0</v>
      </c>
      <c r="AK230" s="251">
        <f>'EV TECNICA'!AC230</f>
        <v>0</v>
      </c>
      <c r="AL230" s="252" t="str">
        <f>+IF(AJ230=0,"NO OFERTADO",IF(AK230="NO CUMPLE", NO HABILITA,IF(AJ230&lt;=($E230*(1+$D$4)),"HABILITA","NO HABILITA")))</f>
        <v>NO OFERTADO</v>
      </c>
      <c r="AM230" s="129">
        <f>'PRECIOS UNITARIOS'!P230</f>
        <v>1286985</v>
      </c>
      <c r="AN230" s="251" t="str">
        <f>'EV TECNICA'!AE230</f>
        <v>CUMPLE</v>
      </c>
      <c r="AO230" s="252" t="str">
        <f>+IF(AM230=0,"NO OFERTADO",IF(AN230="NO CUMPLE", NO HABILITA,IF(AM230&lt;=($E230*(1+$D$4)),"HABILITA","NO HABILITA")))</f>
        <v>HABILITA</v>
      </c>
      <c r="AP230" s="129">
        <f>'PRECIOS UNITARIOS'!Q230</f>
        <v>0</v>
      </c>
      <c r="AQ230" s="251">
        <f>'EV TECNICA'!AG230</f>
        <v>0</v>
      </c>
      <c r="AR230" s="252" t="str">
        <f>+IF(AP230=0,"NO OFERTADO",IF(AQ230="NO CUMPLE", NO HABILITA,IF(AP230&lt;=($E230*(1+$D$4)),"HABILITA","NO HABILITA")))</f>
        <v>NO OFERTADO</v>
      </c>
      <c r="AS230" s="129">
        <f>'PRECIOS UNITARIOS'!R230</f>
        <v>0</v>
      </c>
      <c r="AT230" s="251">
        <f>'EV TECNICA'!AI230</f>
        <v>0</v>
      </c>
      <c r="AU230" s="252" t="str">
        <f>+IF(AS230=0,"NO OFERTADO",IF(AT230="NO CUMPLE", NO HABILITA,IF(AS230&lt;=($E230*(1+$D$4)),"HABILITA","NO HABILITA")))</f>
        <v>NO OFERTADO</v>
      </c>
      <c r="AV230" s="129">
        <f>'PRECIOS UNITARIOS'!S230</f>
        <v>0</v>
      </c>
      <c r="AW230" s="251">
        <f>'EV TECNICA'!AK230</f>
        <v>0</v>
      </c>
      <c r="AX230" s="252" t="str">
        <f>+IF(AV230=0,"NO OFERTADO",IF(AW230="NO CUMPLE", NO HABILITA,IF(AV230&lt;=($E230*(1+$D$4)),"HABILITA","NO HABILITA")))</f>
        <v>NO OFERTADO</v>
      </c>
      <c r="AY230" s="129">
        <f>'PRECIOS UNITARIOS'!T230</f>
        <v>0</v>
      </c>
      <c r="AZ230" s="251">
        <f>'EV TECNICA'!AM230</f>
        <v>0</v>
      </c>
      <c r="BA230" s="252" t="str">
        <f>+IF(AY230=0,"NO OFERTADO",IF(AZ230="NO CUMPLE", NO HABILITA,IF(AY230&lt;=($E230*(1+$D$4)),"HABILITA","NO HABILITA")))</f>
        <v>NO OFERTADO</v>
      </c>
      <c r="BB230" s="129">
        <f>'PRECIOS UNITARIOS'!U230</f>
        <v>0</v>
      </c>
      <c r="BC230" s="251">
        <f>'EV TECNICA'!AO230</f>
        <v>0</v>
      </c>
      <c r="BD230" s="252" t="str">
        <f>+IF(BB230=0,"NO OFERTADO",IF(BC230="NO CUMPLE", NO HABILITA,IF(BB230&lt;=($E230*(1+$D$4)),"HABILITA","NO HABILITA")))</f>
        <v>NO OFERTADO</v>
      </c>
      <c r="BE230" s="129">
        <f>'PRECIOS UNITARIOS'!V230</f>
        <v>0</v>
      </c>
      <c r="BF230" s="251">
        <f>'EV TECNICA'!AQ230</f>
        <v>0</v>
      </c>
      <c r="BG230" s="252" t="str">
        <f>+IF(BE230=0,"NO OFERTADO",IF(BF230="NO CUMPLE", NO HABILITA,IF(BE230&lt;=($E230*(1+$D$4)),"HABILITA","NO HABILITA")))</f>
        <v>NO OFERTADO</v>
      </c>
      <c r="BH230" s="129">
        <f>'PRECIOS UNITARIOS'!W230</f>
        <v>0</v>
      </c>
      <c r="BI230" s="251">
        <f>'EV TECNICA'!AS230</f>
        <v>0</v>
      </c>
      <c r="BJ230" s="252" t="str">
        <f>+IF(BH230=0,"NO OFERTADO",IF(BI230="NO CUMPLE", NO HABILITA,IF(BH230&lt;=($E230*(1+$D$4)),"HABILITA","NO HABILITA")))</f>
        <v>NO OFERTADO</v>
      </c>
      <c r="BK230" s="129">
        <f>'PRECIOS UNITARIOS'!X230</f>
        <v>0</v>
      </c>
      <c r="BL230" s="251">
        <f>'EV TECNICA'!AU230</f>
        <v>0</v>
      </c>
      <c r="BM230" s="252" t="str">
        <f>+IF(BK230=0,"NO OFERTADO",IF(BL230="NO CUMPLE", NO HABILITA,IF(BK230&lt;=($E230*(1+$D$4)),"HABILITA","NO HABILITA")))</f>
        <v>NO OFERTADO</v>
      </c>
      <c r="BN230" s="129">
        <f>'PRECIOS UNITARIOS'!Y230</f>
        <v>0</v>
      </c>
      <c r="BO230" s="251">
        <f>'EV TECNICA'!AW230</f>
        <v>0</v>
      </c>
      <c r="BP230" s="252" t="str">
        <f>+IF(BN230=0,"NO OFERTADO",IF(BO230="NO CUMPLE", NO HABILITA,IF(BN230&lt;=($E230*(1+$D$4)),"HABILITA","NO HABILITA")))</f>
        <v>NO OFERTADO</v>
      </c>
      <c r="BQ230" s="129">
        <f>'PRECIOS UNITARIOS'!Z230</f>
        <v>0</v>
      </c>
      <c r="BR230" s="251">
        <f>'EV TECNICA'!AY230</f>
        <v>0</v>
      </c>
      <c r="BS230" s="252" t="str">
        <f>+IF(BQ230=0,"NO OFERTADO",IF(BR230="NO CUMPLE", NO HABILITA,IF(BQ230&lt;=($E230*(1+$D$4)),"HABILITA","NO HABILITA")))</f>
        <v>NO OFERTADO</v>
      </c>
      <c r="BT230" s="129">
        <f>'PRECIOS UNITARIOS'!AA230</f>
        <v>0</v>
      </c>
      <c r="BU230" s="251">
        <f>'EV TECNICA'!BA230</f>
        <v>0</v>
      </c>
      <c r="BV230" s="252" t="str">
        <f>+IF(BT230=0,"NO OFERTADO",IF(BU230="NO CUMPLE", NO HABILITA,IF(BT230&lt;=($E230*(1+$D$4)),"HABILITA","NO HABILITA")))</f>
        <v>NO OFERTADO</v>
      </c>
      <c r="BW230" s="129">
        <f>'PRECIOS UNITARIOS'!AB230</f>
        <v>0</v>
      </c>
      <c r="BX230" s="251">
        <f>'EV TECNICA'!BC230</f>
        <v>0</v>
      </c>
      <c r="BY230" s="252" t="str">
        <f>+IF(BW230=0,"NO OFERTADO",IF(BX230="NO CUMPLE", NO HABILITA,IF(BW230&lt;=($E230*(1+$D$4)),"HABILITA","NO HABILITA")))</f>
        <v>NO OFERTADO</v>
      </c>
      <c r="BZ230" s="129">
        <f>'PRECIOS UNITARIOS'!AC230</f>
        <v>0</v>
      </c>
      <c r="CA230" s="251">
        <f>'EV TECNICA'!BE230</f>
        <v>0</v>
      </c>
      <c r="CB230" s="252" t="str">
        <f>+IF(BZ230=0,"NO OFERTADO",IF(CA230="NO CUMPLE", NO HABILITA,IF(BZ230&lt;=($E230*(1+$D$4)),"HABILITA","NO HABILITA")))</f>
        <v>NO OFERTADO</v>
      </c>
      <c r="CC230" s="129">
        <f>'PRECIOS UNITARIOS'!AD230</f>
        <v>0</v>
      </c>
      <c r="CD230" s="251">
        <f>'EV TECNICA'!BG230</f>
        <v>0</v>
      </c>
      <c r="CE230" s="252" t="str">
        <f>+IF(CC230=0,"NO OFERTADO",IF(CD230="NO CUMPLE", NO HABILITA,IF(CC230&lt;=($E230*(1+$D$4)),"HABILITA","NO HABILITA")))</f>
        <v>NO OFERTADO</v>
      </c>
      <c r="CF230" s="129">
        <f>'PRECIOS UNITARIOS'!AE230</f>
        <v>0</v>
      </c>
      <c r="CG230" s="251" t="str">
        <f>'EV TECNICA'!BI230</f>
        <v>NO CUMPLE</v>
      </c>
      <c r="CH230" s="252" t="s">
        <v>606</v>
      </c>
    </row>
    <row r="231" spans="1:86" s="40" customFormat="1" ht="51" x14ac:dyDescent="0.2">
      <c r="A231" s="103">
        <v>222</v>
      </c>
      <c r="B231" s="202" t="s">
        <v>361</v>
      </c>
      <c r="C231" s="121" t="s">
        <v>355</v>
      </c>
      <c r="D231" s="146">
        <v>1</v>
      </c>
      <c r="E231" s="25">
        <v>1319721.8999999999</v>
      </c>
      <c r="F231" s="129">
        <f>'PRECIOS UNITARIOS'!E231</f>
        <v>0</v>
      </c>
      <c r="G231" s="251">
        <f>'EV TECNICA'!I231</f>
        <v>0</v>
      </c>
      <c r="H231" s="252" t="str">
        <f>+IF(F231=0,"NO OFERTADO",IF(G231="NO CUMPLE", NO HABILITA,IF(F231&lt;=($E231*(1+$D$4)),"HABILITA","NO HABILITA")))</f>
        <v>NO OFERTADO</v>
      </c>
      <c r="I231" s="129">
        <f>'PRECIOS UNITARIOS'!F231</f>
        <v>0</v>
      </c>
      <c r="J231" s="251">
        <f>'EV TECNICA'!K231</f>
        <v>0</v>
      </c>
      <c r="K231" s="252" t="str">
        <f>+IF(I231=0,"NO OFERTADO",IF(J231="NO CUMPLE", NO HABILITA,IF(I231&lt;=($E231*(1+$D$4)),"HABILITA","NO HABILITA")))</f>
        <v>NO OFERTADO</v>
      </c>
      <c r="L231" s="129">
        <f>'PRECIOS UNITARIOS'!G231</f>
        <v>0</v>
      </c>
      <c r="M231" s="251">
        <f>'EV TECNICA'!M231</f>
        <v>0</v>
      </c>
      <c r="N231" s="252" t="str">
        <f>+IF(L231=0,"NO OFERTADO",IF(M231="NO CUMPLE", NO HABILITA,IF(L231&lt;=($E231*(1+$D$4)),"HABILITA","NO HABILITA")))</f>
        <v>NO OFERTADO</v>
      </c>
      <c r="O231" s="129">
        <f>'PRECIOS UNITARIOS'!H231</f>
        <v>0</v>
      </c>
      <c r="P231" s="251">
        <f>'EV TECNICA'!O231</f>
        <v>0</v>
      </c>
      <c r="Q231" s="252" t="str">
        <f>+IF(O231=0,"NO OFERTADO",IF(P231="NO CUMPLE", NO HABILITA,IF(O231&lt;=($E231*(1+$D$4)),"HABILITA","NO HABILITA")))</f>
        <v>NO OFERTADO</v>
      </c>
      <c r="R231" s="129">
        <f>'PRECIOS UNITARIOS'!I231</f>
        <v>0</v>
      </c>
      <c r="S231" s="251">
        <f>'EV TECNICA'!Q231</f>
        <v>0</v>
      </c>
      <c r="T231" s="252" t="str">
        <f>+IF(R231=0,"NO OFERTADO",IF(S231="NO CUMPLE", NO HABILITA,IF(R231&lt;=($E231*(1+$D$4)),"HABILITA","NO HABILITA")))</f>
        <v>NO OFERTADO</v>
      </c>
      <c r="U231" s="129">
        <f>'PRECIOS UNITARIOS'!J231</f>
        <v>0</v>
      </c>
      <c r="V231" s="251">
        <f>'EV TECNICA'!S231</f>
        <v>0</v>
      </c>
      <c r="W231" s="252" t="str">
        <f>+IF(U231=0,"NO OFERTADO",IF(V231="NO CUMPLE", NO HABILITA,IF(U231&lt;=($E231*(1+$D$4)),"HABILITA","NO HABILITA")))</f>
        <v>NO OFERTADO</v>
      </c>
      <c r="X231" s="129">
        <f>'PRECIOS UNITARIOS'!K231</f>
        <v>0</v>
      </c>
      <c r="Y231" s="251">
        <f>'EV TECNICA'!U231</f>
        <v>0</v>
      </c>
      <c r="Z231" s="252" t="str">
        <f>+IF(X231=0,"NO OFERTADO",IF(Y231="NO CUMPLE", NO HABILITA,IF(X231&lt;=($E231*(1+$D$4)),"HABILITA","NO HABILITA")))</f>
        <v>NO OFERTADO</v>
      </c>
      <c r="AA231" s="129">
        <f>'PRECIOS UNITARIOS'!L231</f>
        <v>0</v>
      </c>
      <c r="AB231" s="251">
        <f>'EV TECNICA'!W231</f>
        <v>0</v>
      </c>
      <c r="AC231" s="252" t="str">
        <f>+IF(AA231=0,"NO OFERTADO",IF(AB231="NO CUMPLE", NO HABILITA,IF(AA231&lt;=($E231*(1+$D$4)),"HABILITA","NO HABILITA")))</f>
        <v>NO OFERTADO</v>
      </c>
      <c r="AD231" s="129">
        <f>'PRECIOS UNITARIOS'!M231</f>
        <v>0</v>
      </c>
      <c r="AE231" s="251">
        <f>'EV TECNICA'!Y231</f>
        <v>0</v>
      </c>
      <c r="AF231" s="252" t="str">
        <f>+IF(AD231=0,"NO OFERTADO",IF(AE231="NO CUMPLE", NO HABILITA,IF(AD231&lt;=($E231*(1+$D$4)),"HABILITA","NO HABILITA")))</f>
        <v>NO OFERTADO</v>
      </c>
      <c r="AG231" s="129">
        <f>'PRECIOS UNITARIOS'!N231</f>
        <v>0</v>
      </c>
      <c r="AH231" s="251">
        <f>'EV TECNICA'!AA231</f>
        <v>0</v>
      </c>
      <c r="AI231" s="252" t="str">
        <f>+IF(AG231=0,"NO OFERTADO",IF(AH231="NO CUMPLE", NO HABILITA,IF(AG231&lt;=($E231*(1+$D$4)),"HABILITA","NO HABILITA")))</f>
        <v>NO OFERTADO</v>
      </c>
      <c r="AJ231" s="129">
        <f>'PRECIOS UNITARIOS'!O231</f>
        <v>0</v>
      </c>
      <c r="AK231" s="251">
        <f>'EV TECNICA'!AC231</f>
        <v>0</v>
      </c>
      <c r="AL231" s="252" t="str">
        <f>+IF(AJ231=0,"NO OFERTADO",IF(AK231="NO CUMPLE", NO HABILITA,IF(AJ231&lt;=($E231*(1+$D$4)),"HABILITA","NO HABILITA")))</f>
        <v>NO OFERTADO</v>
      </c>
      <c r="AM231" s="129">
        <f>'PRECIOS UNITARIOS'!P231</f>
        <v>0</v>
      </c>
      <c r="AN231" s="251">
        <f>'EV TECNICA'!AE231</f>
        <v>0</v>
      </c>
      <c r="AO231" s="252" t="str">
        <f>+IF(AM231=0,"NO OFERTADO",IF(AN231="NO CUMPLE", NO HABILITA,IF(AM231&lt;=($E231*(1+$D$4)),"HABILITA","NO HABILITA")))</f>
        <v>NO OFERTADO</v>
      </c>
      <c r="AP231" s="129">
        <f>'PRECIOS UNITARIOS'!Q231</f>
        <v>0</v>
      </c>
      <c r="AQ231" s="251">
        <f>'EV TECNICA'!AG231</f>
        <v>0</v>
      </c>
      <c r="AR231" s="252" t="str">
        <f>+IF(AP231=0,"NO OFERTADO",IF(AQ231="NO CUMPLE", NO HABILITA,IF(AP231&lt;=($E231*(1+$D$4)),"HABILITA","NO HABILITA")))</f>
        <v>NO OFERTADO</v>
      </c>
      <c r="AS231" s="129">
        <f>'PRECIOS UNITARIOS'!R231</f>
        <v>0</v>
      </c>
      <c r="AT231" s="251">
        <f>'EV TECNICA'!AI231</f>
        <v>0</v>
      </c>
      <c r="AU231" s="252" t="str">
        <f>+IF(AS231=0,"NO OFERTADO",IF(AT231="NO CUMPLE", NO HABILITA,IF(AS231&lt;=($E231*(1+$D$4)),"HABILITA","NO HABILITA")))</f>
        <v>NO OFERTADO</v>
      </c>
      <c r="AV231" s="129">
        <f>'PRECIOS UNITARIOS'!S231</f>
        <v>0</v>
      </c>
      <c r="AW231" s="251">
        <f>'EV TECNICA'!AK231</f>
        <v>0</v>
      </c>
      <c r="AX231" s="252" t="str">
        <f>+IF(AV231=0,"NO OFERTADO",IF(AW231="NO CUMPLE", NO HABILITA,IF(AV231&lt;=($E231*(1+$D$4)),"HABILITA","NO HABILITA")))</f>
        <v>NO OFERTADO</v>
      </c>
      <c r="AY231" s="129">
        <f>'PRECIOS UNITARIOS'!T231</f>
        <v>0</v>
      </c>
      <c r="AZ231" s="251">
        <f>'EV TECNICA'!AM231</f>
        <v>0</v>
      </c>
      <c r="BA231" s="252" t="str">
        <f>+IF(AY231=0,"NO OFERTADO",IF(AZ231="NO CUMPLE", NO HABILITA,IF(AY231&lt;=($E231*(1+$D$4)),"HABILITA","NO HABILITA")))</f>
        <v>NO OFERTADO</v>
      </c>
      <c r="BB231" s="129">
        <f>'PRECIOS UNITARIOS'!U231</f>
        <v>0</v>
      </c>
      <c r="BC231" s="251">
        <f>'EV TECNICA'!AO231</f>
        <v>0</v>
      </c>
      <c r="BD231" s="252" t="str">
        <f>+IF(BB231=0,"NO OFERTADO",IF(BC231="NO CUMPLE", NO HABILITA,IF(BB231&lt;=($E231*(1+$D$4)),"HABILITA","NO HABILITA")))</f>
        <v>NO OFERTADO</v>
      </c>
      <c r="BE231" s="129">
        <f>'PRECIOS UNITARIOS'!V231</f>
        <v>0</v>
      </c>
      <c r="BF231" s="251">
        <f>'EV TECNICA'!AQ231</f>
        <v>0</v>
      </c>
      <c r="BG231" s="252" t="str">
        <f>+IF(BE231=0,"NO OFERTADO",IF(BF231="NO CUMPLE", NO HABILITA,IF(BE231&lt;=($E231*(1+$D$4)),"HABILITA","NO HABILITA")))</f>
        <v>NO OFERTADO</v>
      </c>
      <c r="BH231" s="129">
        <f>'PRECIOS UNITARIOS'!W231</f>
        <v>0</v>
      </c>
      <c r="BI231" s="251">
        <f>'EV TECNICA'!AS231</f>
        <v>0</v>
      </c>
      <c r="BJ231" s="252" t="str">
        <f>+IF(BH231=0,"NO OFERTADO",IF(BI231="NO CUMPLE", NO HABILITA,IF(BH231&lt;=($E231*(1+$D$4)),"HABILITA","NO HABILITA")))</f>
        <v>NO OFERTADO</v>
      </c>
      <c r="BK231" s="129">
        <f>'PRECIOS UNITARIOS'!X231</f>
        <v>0</v>
      </c>
      <c r="BL231" s="251">
        <f>'EV TECNICA'!AU231</f>
        <v>0</v>
      </c>
      <c r="BM231" s="252" t="str">
        <f>+IF(BK231=0,"NO OFERTADO",IF(BL231="NO CUMPLE", NO HABILITA,IF(BK231&lt;=($E231*(1+$D$4)),"HABILITA","NO HABILITA")))</f>
        <v>NO OFERTADO</v>
      </c>
      <c r="BN231" s="129">
        <f>'PRECIOS UNITARIOS'!Y231</f>
        <v>0</v>
      </c>
      <c r="BO231" s="251">
        <f>'EV TECNICA'!AW231</f>
        <v>0</v>
      </c>
      <c r="BP231" s="252" t="str">
        <f>+IF(BN231=0,"NO OFERTADO",IF(BO231="NO CUMPLE", NO HABILITA,IF(BN231&lt;=($E231*(1+$D$4)),"HABILITA","NO HABILITA")))</f>
        <v>NO OFERTADO</v>
      </c>
      <c r="BQ231" s="129">
        <f>'PRECIOS UNITARIOS'!Z231</f>
        <v>0</v>
      </c>
      <c r="BR231" s="251">
        <f>'EV TECNICA'!AY231</f>
        <v>0</v>
      </c>
      <c r="BS231" s="252" t="str">
        <f>+IF(BQ231=0,"NO OFERTADO",IF(BR231="NO CUMPLE", NO HABILITA,IF(BQ231&lt;=($E231*(1+$D$4)),"HABILITA","NO HABILITA")))</f>
        <v>NO OFERTADO</v>
      </c>
      <c r="BT231" s="129">
        <f>'PRECIOS UNITARIOS'!AA231</f>
        <v>0</v>
      </c>
      <c r="BU231" s="251">
        <f>'EV TECNICA'!BA231</f>
        <v>0</v>
      </c>
      <c r="BV231" s="252" t="str">
        <f>+IF(BT231=0,"NO OFERTADO",IF(BU231="NO CUMPLE", NO HABILITA,IF(BT231&lt;=($E231*(1+$D$4)),"HABILITA","NO HABILITA")))</f>
        <v>NO OFERTADO</v>
      </c>
      <c r="BW231" s="129">
        <f>'PRECIOS UNITARIOS'!AB231</f>
        <v>0</v>
      </c>
      <c r="BX231" s="251">
        <f>'EV TECNICA'!BC231</f>
        <v>0</v>
      </c>
      <c r="BY231" s="252" t="str">
        <f>+IF(BW231=0,"NO OFERTADO",IF(BX231="NO CUMPLE", NO HABILITA,IF(BW231&lt;=($E231*(1+$D$4)),"HABILITA","NO HABILITA")))</f>
        <v>NO OFERTADO</v>
      </c>
      <c r="BZ231" s="129">
        <f>'PRECIOS UNITARIOS'!AC231</f>
        <v>0</v>
      </c>
      <c r="CA231" s="251">
        <f>'EV TECNICA'!BE231</f>
        <v>0</v>
      </c>
      <c r="CB231" s="252" t="str">
        <f>+IF(BZ231=0,"NO OFERTADO",IF(CA231="NO CUMPLE", NO HABILITA,IF(BZ231&lt;=($E231*(1+$D$4)),"HABILITA","NO HABILITA")))</f>
        <v>NO OFERTADO</v>
      </c>
      <c r="CC231" s="129">
        <f>'PRECIOS UNITARIOS'!AD231</f>
        <v>0</v>
      </c>
      <c r="CD231" s="251">
        <f>'EV TECNICA'!BG231</f>
        <v>0</v>
      </c>
      <c r="CE231" s="252" t="str">
        <f>+IF(CC231=0,"NO OFERTADO",IF(CD231="NO CUMPLE", NO HABILITA,IF(CC231&lt;=($E231*(1+$D$4)),"HABILITA","NO HABILITA")))</f>
        <v>NO OFERTADO</v>
      </c>
      <c r="CF231" s="129">
        <f>'PRECIOS UNITARIOS'!AE231</f>
        <v>0</v>
      </c>
      <c r="CG231" s="251" t="str">
        <f>'EV TECNICA'!BI231</f>
        <v>NO CUMPLE</v>
      </c>
      <c r="CH231" s="252" t="s">
        <v>606</v>
      </c>
    </row>
    <row r="232" spans="1:86" s="40" customFormat="1" ht="25.5" x14ac:dyDescent="0.2">
      <c r="A232" s="103">
        <v>223</v>
      </c>
      <c r="B232" s="202" t="s">
        <v>362</v>
      </c>
      <c r="C232" s="121" t="s">
        <v>355</v>
      </c>
      <c r="D232" s="146">
        <v>1</v>
      </c>
      <c r="E232" s="25">
        <v>1443493.8</v>
      </c>
      <c r="F232" s="129">
        <f>'PRECIOS UNITARIOS'!E232</f>
        <v>0</v>
      </c>
      <c r="G232" s="251">
        <f>'EV TECNICA'!I232</f>
        <v>0</v>
      </c>
      <c r="H232" s="252" t="str">
        <f>+IF(F232=0,"NO OFERTADO",IF(G232="NO CUMPLE", NO HABILITA,IF(F232&lt;=($E232*(1+$D$4)),"HABILITA","NO HABILITA")))</f>
        <v>NO OFERTADO</v>
      </c>
      <c r="I232" s="129">
        <f>'PRECIOS UNITARIOS'!F232</f>
        <v>0</v>
      </c>
      <c r="J232" s="251">
        <f>'EV TECNICA'!K232</f>
        <v>0</v>
      </c>
      <c r="K232" s="252" t="str">
        <f>+IF(I232=0,"NO OFERTADO",IF(J232="NO CUMPLE", NO HABILITA,IF(I232&lt;=($E232*(1+$D$4)),"HABILITA","NO HABILITA")))</f>
        <v>NO OFERTADO</v>
      </c>
      <c r="L232" s="129">
        <f>'PRECIOS UNITARIOS'!G232</f>
        <v>0</v>
      </c>
      <c r="M232" s="251">
        <f>'EV TECNICA'!M232</f>
        <v>0</v>
      </c>
      <c r="N232" s="252" t="str">
        <f>+IF(L232=0,"NO OFERTADO",IF(M232="NO CUMPLE", NO HABILITA,IF(L232&lt;=($E232*(1+$D$4)),"HABILITA","NO HABILITA")))</f>
        <v>NO OFERTADO</v>
      </c>
      <c r="O232" s="129">
        <f>'PRECIOS UNITARIOS'!H232</f>
        <v>0</v>
      </c>
      <c r="P232" s="251">
        <f>'EV TECNICA'!O232</f>
        <v>0</v>
      </c>
      <c r="Q232" s="252" t="str">
        <f>+IF(O232=0,"NO OFERTADO",IF(P232="NO CUMPLE", NO HABILITA,IF(O232&lt;=($E232*(1+$D$4)),"HABILITA","NO HABILITA")))</f>
        <v>NO OFERTADO</v>
      </c>
      <c r="R232" s="129">
        <f>'PRECIOS UNITARIOS'!I232</f>
        <v>0</v>
      </c>
      <c r="S232" s="251">
        <f>'EV TECNICA'!Q232</f>
        <v>0</v>
      </c>
      <c r="T232" s="252" t="str">
        <f>+IF(R232=0,"NO OFERTADO",IF(S232="NO CUMPLE", NO HABILITA,IF(R232&lt;=($E232*(1+$D$4)),"HABILITA","NO HABILITA")))</f>
        <v>NO OFERTADO</v>
      </c>
      <c r="U232" s="129">
        <f>'PRECIOS UNITARIOS'!J232</f>
        <v>0</v>
      </c>
      <c r="V232" s="251">
        <f>'EV TECNICA'!S232</f>
        <v>0</v>
      </c>
      <c r="W232" s="252" t="str">
        <f>+IF(U232=0,"NO OFERTADO",IF(V232="NO CUMPLE", NO HABILITA,IF(U232&lt;=($E232*(1+$D$4)),"HABILITA","NO HABILITA")))</f>
        <v>NO OFERTADO</v>
      </c>
      <c r="X232" s="129">
        <f>'PRECIOS UNITARIOS'!K232</f>
        <v>0</v>
      </c>
      <c r="Y232" s="251">
        <f>'EV TECNICA'!U232</f>
        <v>0</v>
      </c>
      <c r="Z232" s="252" t="str">
        <f>+IF(X232=0,"NO OFERTADO",IF(Y232="NO CUMPLE", NO HABILITA,IF(X232&lt;=($E232*(1+$D$4)),"HABILITA","NO HABILITA")))</f>
        <v>NO OFERTADO</v>
      </c>
      <c r="AA232" s="129">
        <f>'PRECIOS UNITARIOS'!L232</f>
        <v>0</v>
      </c>
      <c r="AB232" s="251">
        <f>'EV TECNICA'!W232</f>
        <v>0</v>
      </c>
      <c r="AC232" s="252" t="str">
        <f>+IF(AA232=0,"NO OFERTADO",IF(AB232="NO CUMPLE", NO HABILITA,IF(AA232&lt;=($E232*(1+$D$4)),"HABILITA","NO HABILITA")))</f>
        <v>NO OFERTADO</v>
      </c>
      <c r="AD232" s="129">
        <f>'PRECIOS UNITARIOS'!M232</f>
        <v>0</v>
      </c>
      <c r="AE232" s="251">
        <f>'EV TECNICA'!Y232</f>
        <v>0</v>
      </c>
      <c r="AF232" s="252" t="str">
        <f>+IF(AD232=0,"NO OFERTADO",IF(AE232="NO CUMPLE", NO HABILITA,IF(AD232&lt;=($E232*(1+$D$4)),"HABILITA","NO HABILITA")))</f>
        <v>NO OFERTADO</v>
      </c>
      <c r="AG232" s="129">
        <f>'PRECIOS UNITARIOS'!N232</f>
        <v>0</v>
      </c>
      <c r="AH232" s="251">
        <f>'EV TECNICA'!AA232</f>
        <v>0</v>
      </c>
      <c r="AI232" s="252" t="str">
        <f>+IF(AG232=0,"NO OFERTADO",IF(AH232="NO CUMPLE", NO HABILITA,IF(AG232&lt;=($E232*(1+$D$4)),"HABILITA","NO HABILITA")))</f>
        <v>NO OFERTADO</v>
      </c>
      <c r="AJ232" s="129">
        <f>'PRECIOS UNITARIOS'!O232</f>
        <v>0</v>
      </c>
      <c r="AK232" s="251">
        <f>'EV TECNICA'!AC232</f>
        <v>0</v>
      </c>
      <c r="AL232" s="252" t="str">
        <f>+IF(AJ232=0,"NO OFERTADO",IF(AK232="NO CUMPLE", NO HABILITA,IF(AJ232&lt;=($E232*(1+$D$4)),"HABILITA","NO HABILITA")))</f>
        <v>NO OFERTADO</v>
      </c>
      <c r="AM232" s="129">
        <f>'PRECIOS UNITARIOS'!P232</f>
        <v>1292868.3600000001</v>
      </c>
      <c r="AN232" s="251" t="str">
        <f>'EV TECNICA'!AE232</f>
        <v>CUMPLE</v>
      </c>
      <c r="AO232" s="252" t="str">
        <f>+IF(AM232=0,"NO OFERTADO",IF(AN232="NO CUMPLE", NO HABILITA,IF(AM232&lt;=($E232*(1+$D$4)),"HABILITA","NO HABILITA")))</f>
        <v>HABILITA</v>
      </c>
      <c r="AP232" s="129">
        <f>'PRECIOS UNITARIOS'!Q232</f>
        <v>0</v>
      </c>
      <c r="AQ232" s="251">
        <f>'EV TECNICA'!AG232</f>
        <v>0</v>
      </c>
      <c r="AR232" s="252" t="str">
        <f>+IF(AP232=0,"NO OFERTADO",IF(AQ232="NO CUMPLE", NO HABILITA,IF(AP232&lt;=($E232*(1+$D$4)),"HABILITA","NO HABILITA")))</f>
        <v>NO OFERTADO</v>
      </c>
      <c r="AS232" s="129">
        <f>'PRECIOS UNITARIOS'!R232</f>
        <v>0</v>
      </c>
      <c r="AT232" s="251">
        <f>'EV TECNICA'!AI232</f>
        <v>0</v>
      </c>
      <c r="AU232" s="252" t="str">
        <f>+IF(AS232=0,"NO OFERTADO",IF(AT232="NO CUMPLE", NO HABILITA,IF(AS232&lt;=($E232*(1+$D$4)),"HABILITA","NO HABILITA")))</f>
        <v>NO OFERTADO</v>
      </c>
      <c r="AV232" s="129">
        <f>'PRECIOS UNITARIOS'!S232</f>
        <v>0</v>
      </c>
      <c r="AW232" s="251">
        <f>'EV TECNICA'!AK232</f>
        <v>0</v>
      </c>
      <c r="AX232" s="252" t="str">
        <f>+IF(AV232=0,"NO OFERTADO",IF(AW232="NO CUMPLE", NO HABILITA,IF(AV232&lt;=($E232*(1+$D$4)),"HABILITA","NO HABILITA")))</f>
        <v>NO OFERTADO</v>
      </c>
      <c r="AY232" s="129">
        <f>'PRECIOS UNITARIOS'!T232</f>
        <v>0</v>
      </c>
      <c r="AZ232" s="251">
        <f>'EV TECNICA'!AM232</f>
        <v>0</v>
      </c>
      <c r="BA232" s="252" t="str">
        <f>+IF(AY232=0,"NO OFERTADO",IF(AZ232="NO CUMPLE", NO HABILITA,IF(AY232&lt;=($E232*(1+$D$4)),"HABILITA","NO HABILITA")))</f>
        <v>NO OFERTADO</v>
      </c>
      <c r="BB232" s="129">
        <f>'PRECIOS UNITARIOS'!U232</f>
        <v>0</v>
      </c>
      <c r="BC232" s="251">
        <f>'EV TECNICA'!AO232</f>
        <v>0</v>
      </c>
      <c r="BD232" s="252" t="str">
        <f>+IF(BB232=0,"NO OFERTADO",IF(BC232="NO CUMPLE", NO HABILITA,IF(BB232&lt;=($E232*(1+$D$4)),"HABILITA","NO HABILITA")))</f>
        <v>NO OFERTADO</v>
      </c>
      <c r="BE232" s="129">
        <f>'PRECIOS UNITARIOS'!V232</f>
        <v>0</v>
      </c>
      <c r="BF232" s="251">
        <f>'EV TECNICA'!AQ232</f>
        <v>0</v>
      </c>
      <c r="BG232" s="252" t="str">
        <f>+IF(BE232=0,"NO OFERTADO",IF(BF232="NO CUMPLE", NO HABILITA,IF(BE232&lt;=($E232*(1+$D$4)),"HABILITA","NO HABILITA")))</f>
        <v>NO OFERTADO</v>
      </c>
      <c r="BH232" s="129">
        <f>'PRECIOS UNITARIOS'!W232</f>
        <v>0</v>
      </c>
      <c r="BI232" s="251">
        <f>'EV TECNICA'!AS232</f>
        <v>0</v>
      </c>
      <c r="BJ232" s="252" t="str">
        <f>+IF(BH232=0,"NO OFERTADO",IF(BI232="NO CUMPLE", NO HABILITA,IF(BH232&lt;=($E232*(1+$D$4)),"HABILITA","NO HABILITA")))</f>
        <v>NO OFERTADO</v>
      </c>
      <c r="BK232" s="129">
        <f>'PRECIOS UNITARIOS'!X232</f>
        <v>0</v>
      </c>
      <c r="BL232" s="251">
        <f>'EV TECNICA'!AU232</f>
        <v>0</v>
      </c>
      <c r="BM232" s="252" t="str">
        <f>+IF(BK232=0,"NO OFERTADO",IF(BL232="NO CUMPLE", NO HABILITA,IF(BK232&lt;=($E232*(1+$D$4)),"HABILITA","NO HABILITA")))</f>
        <v>NO OFERTADO</v>
      </c>
      <c r="BN232" s="129">
        <f>'PRECIOS UNITARIOS'!Y232</f>
        <v>0</v>
      </c>
      <c r="BO232" s="251">
        <f>'EV TECNICA'!AW232</f>
        <v>0</v>
      </c>
      <c r="BP232" s="252" t="str">
        <f>+IF(BN232=0,"NO OFERTADO",IF(BO232="NO CUMPLE", NO HABILITA,IF(BN232&lt;=($E232*(1+$D$4)),"HABILITA","NO HABILITA")))</f>
        <v>NO OFERTADO</v>
      </c>
      <c r="BQ232" s="129">
        <f>'PRECIOS UNITARIOS'!Z232</f>
        <v>0</v>
      </c>
      <c r="BR232" s="251">
        <f>'EV TECNICA'!AY232</f>
        <v>0</v>
      </c>
      <c r="BS232" s="252" t="str">
        <f>+IF(BQ232=0,"NO OFERTADO",IF(BR232="NO CUMPLE", NO HABILITA,IF(BQ232&lt;=($E232*(1+$D$4)),"HABILITA","NO HABILITA")))</f>
        <v>NO OFERTADO</v>
      </c>
      <c r="BT232" s="129">
        <f>'PRECIOS UNITARIOS'!AA232</f>
        <v>0</v>
      </c>
      <c r="BU232" s="251">
        <f>'EV TECNICA'!BA232</f>
        <v>0</v>
      </c>
      <c r="BV232" s="252" t="str">
        <f>+IF(BT232=0,"NO OFERTADO",IF(BU232="NO CUMPLE", NO HABILITA,IF(BT232&lt;=($E232*(1+$D$4)),"HABILITA","NO HABILITA")))</f>
        <v>NO OFERTADO</v>
      </c>
      <c r="BW232" s="129">
        <f>'PRECIOS UNITARIOS'!AB232</f>
        <v>0</v>
      </c>
      <c r="BX232" s="251">
        <f>'EV TECNICA'!BC232</f>
        <v>0</v>
      </c>
      <c r="BY232" s="252" t="str">
        <f>+IF(BW232=0,"NO OFERTADO",IF(BX232="NO CUMPLE", NO HABILITA,IF(BW232&lt;=($E232*(1+$D$4)),"HABILITA","NO HABILITA")))</f>
        <v>NO OFERTADO</v>
      </c>
      <c r="BZ232" s="129">
        <f>'PRECIOS UNITARIOS'!AC232</f>
        <v>0</v>
      </c>
      <c r="CA232" s="251">
        <f>'EV TECNICA'!BE232</f>
        <v>0</v>
      </c>
      <c r="CB232" s="252" t="str">
        <f>+IF(BZ232=0,"NO OFERTADO",IF(CA232="NO CUMPLE", NO HABILITA,IF(BZ232&lt;=($E232*(1+$D$4)),"HABILITA","NO HABILITA")))</f>
        <v>NO OFERTADO</v>
      </c>
      <c r="CC232" s="129">
        <f>'PRECIOS UNITARIOS'!AD232</f>
        <v>0</v>
      </c>
      <c r="CD232" s="251">
        <f>'EV TECNICA'!BG232</f>
        <v>0</v>
      </c>
      <c r="CE232" s="252" t="str">
        <f>+IF(CC232=0,"NO OFERTADO",IF(CD232="NO CUMPLE", NO HABILITA,IF(CC232&lt;=($E232*(1+$D$4)),"HABILITA","NO HABILITA")))</f>
        <v>NO OFERTADO</v>
      </c>
      <c r="CF232" s="129">
        <f>'PRECIOS UNITARIOS'!AE232</f>
        <v>0</v>
      </c>
      <c r="CG232" s="251">
        <f>'EV TECNICA'!BI232</f>
        <v>0</v>
      </c>
      <c r="CH232" s="252" t="str">
        <f>+IF(CF232=0,"NO OFERTADO",IF(CG232="NO CUMPLE", NO HABILITA,IF(CF232&lt;=($E232*(1+$D$4)),"HABILITA","NO HABILITA")))</f>
        <v>NO OFERTADO</v>
      </c>
    </row>
    <row r="233" spans="1:86" s="40" customFormat="1" ht="51" x14ac:dyDescent="0.2">
      <c r="A233" s="103">
        <v>224</v>
      </c>
      <c r="B233" s="202" t="s">
        <v>363</v>
      </c>
      <c r="C233" s="121" t="s">
        <v>355</v>
      </c>
      <c r="D233" s="146">
        <v>1</v>
      </c>
      <c r="E233" s="25">
        <v>387226</v>
      </c>
      <c r="F233" s="129">
        <f>'PRECIOS UNITARIOS'!E233</f>
        <v>0</v>
      </c>
      <c r="G233" s="251">
        <f>'EV TECNICA'!I233</f>
        <v>0</v>
      </c>
      <c r="H233" s="252" t="str">
        <f>+IF(F233=0,"NO OFERTADO",IF(G233="NO CUMPLE", NO HABILITA,IF(F233&lt;=($E233*(1+$D$4)),"HABILITA","NO HABILITA")))</f>
        <v>NO OFERTADO</v>
      </c>
      <c r="I233" s="129">
        <f>'PRECIOS UNITARIOS'!F233</f>
        <v>0</v>
      </c>
      <c r="J233" s="251">
        <f>'EV TECNICA'!K233</f>
        <v>0</v>
      </c>
      <c r="K233" s="252" t="str">
        <f>+IF(I233=0,"NO OFERTADO",IF(J233="NO CUMPLE", NO HABILITA,IF(I233&lt;=($E233*(1+$D$4)),"HABILITA","NO HABILITA")))</f>
        <v>NO OFERTADO</v>
      </c>
      <c r="L233" s="129">
        <f>'PRECIOS UNITARIOS'!G233</f>
        <v>0</v>
      </c>
      <c r="M233" s="251">
        <f>'EV TECNICA'!M233</f>
        <v>0</v>
      </c>
      <c r="N233" s="252" t="str">
        <f>+IF(L233=0,"NO OFERTADO",IF(M233="NO CUMPLE", NO HABILITA,IF(L233&lt;=($E233*(1+$D$4)),"HABILITA","NO HABILITA")))</f>
        <v>NO OFERTADO</v>
      </c>
      <c r="O233" s="129">
        <f>'PRECIOS UNITARIOS'!H233</f>
        <v>0</v>
      </c>
      <c r="P233" s="251">
        <f>'EV TECNICA'!O233</f>
        <v>0</v>
      </c>
      <c r="Q233" s="252" t="str">
        <f>+IF(O233=0,"NO OFERTADO",IF(P233="NO CUMPLE", NO HABILITA,IF(O233&lt;=($E233*(1+$D$4)),"HABILITA","NO HABILITA")))</f>
        <v>NO OFERTADO</v>
      </c>
      <c r="R233" s="129">
        <f>'PRECIOS UNITARIOS'!I233</f>
        <v>0</v>
      </c>
      <c r="S233" s="251">
        <f>'EV TECNICA'!Q233</f>
        <v>0</v>
      </c>
      <c r="T233" s="252" t="str">
        <f>+IF(R233=0,"NO OFERTADO",IF(S233="NO CUMPLE", NO HABILITA,IF(R233&lt;=($E233*(1+$D$4)),"HABILITA","NO HABILITA")))</f>
        <v>NO OFERTADO</v>
      </c>
      <c r="U233" s="129">
        <f>'PRECIOS UNITARIOS'!J233</f>
        <v>0</v>
      </c>
      <c r="V233" s="251">
        <f>'EV TECNICA'!S233</f>
        <v>0</v>
      </c>
      <c r="W233" s="252" t="str">
        <f>+IF(U233=0,"NO OFERTADO",IF(V233="NO CUMPLE", NO HABILITA,IF(U233&lt;=($E233*(1+$D$4)),"HABILITA","NO HABILITA")))</f>
        <v>NO OFERTADO</v>
      </c>
      <c r="X233" s="129">
        <f>'PRECIOS UNITARIOS'!K233</f>
        <v>0</v>
      </c>
      <c r="Y233" s="251">
        <f>'EV TECNICA'!U233</f>
        <v>0</v>
      </c>
      <c r="Z233" s="252" t="str">
        <f>+IF(X233=0,"NO OFERTADO",IF(Y233="NO CUMPLE", NO HABILITA,IF(X233&lt;=($E233*(1+$D$4)),"HABILITA","NO HABILITA")))</f>
        <v>NO OFERTADO</v>
      </c>
      <c r="AA233" s="129">
        <f>'PRECIOS UNITARIOS'!L233</f>
        <v>0</v>
      </c>
      <c r="AB233" s="251">
        <f>'EV TECNICA'!W233</f>
        <v>0</v>
      </c>
      <c r="AC233" s="252" t="str">
        <f>+IF(AA233=0,"NO OFERTADO",IF(AB233="NO CUMPLE", NO HABILITA,IF(AA233&lt;=($E233*(1+$D$4)),"HABILITA","NO HABILITA")))</f>
        <v>NO OFERTADO</v>
      </c>
      <c r="AD233" s="129">
        <f>'PRECIOS UNITARIOS'!M233</f>
        <v>788684.4</v>
      </c>
      <c r="AE233" s="251" t="str">
        <f>'EV TECNICA'!Y233</f>
        <v>CUMPLE</v>
      </c>
      <c r="AF233" s="252" t="str">
        <f>+IF(AD233=0,"NO OFERTADO",IF(AE233="NO CUMPLE", NO HABILITA,IF(AD233&lt;=($E233*(1+$D$4)),"HABILITA","NO HABILITA")))</f>
        <v>NO HABILITA</v>
      </c>
      <c r="AG233" s="129">
        <f>'PRECIOS UNITARIOS'!N233</f>
        <v>0</v>
      </c>
      <c r="AH233" s="251">
        <f>'EV TECNICA'!AA233</f>
        <v>0</v>
      </c>
      <c r="AI233" s="252" t="str">
        <f>+IF(AG233=0,"NO OFERTADO",IF(AH233="NO CUMPLE", NO HABILITA,IF(AG233&lt;=($E233*(1+$D$4)),"HABILITA","NO HABILITA")))</f>
        <v>NO OFERTADO</v>
      </c>
      <c r="AJ233" s="129">
        <f>'PRECIOS UNITARIOS'!O233</f>
        <v>0</v>
      </c>
      <c r="AK233" s="251">
        <f>'EV TECNICA'!AC233</f>
        <v>0</v>
      </c>
      <c r="AL233" s="252" t="str">
        <f>+IF(AJ233=0,"NO OFERTADO",IF(AK233="NO CUMPLE", NO HABILITA,IF(AJ233&lt;=($E233*(1+$D$4)),"HABILITA","NO HABILITA")))</f>
        <v>NO OFERTADO</v>
      </c>
      <c r="AM233" s="129">
        <f>'PRECIOS UNITARIOS'!P233</f>
        <v>338998.87</v>
      </c>
      <c r="AN233" s="251" t="str">
        <f>'EV TECNICA'!AE233</f>
        <v>CUMPLE</v>
      </c>
      <c r="AO233" s="252" t="str">
        <f>+IF(AM233=0,"NO OFERTADO",IF(AN233="NO CUMPLE", NO HABILITA,IF(AM233&lt;=($E233*(1+$D$4)),"HABILITA","NO HABILITA")))</f>
        <v>HABILITA</v>
      </c>
      <c r="AP233" s="129">
        <f>'PRECIOS UNITARIOS'!Q233</f>
        <v>0</v>
      </c>
      <c r="AQ233" s="251">
        <f>'EV TECNICA'!AG233</f>
        <v>0</v>
      </c>
      <c r="AR233" s="252" t="str">
        <f>+IF(AP233=0,"NO OFERTADO",IF(AQ233="NO CUMPLE", NO HABILITA,IF(AP233&lt;=($E233*(1+$D$4)),"HABILITA","NO HABILITA")))</f>
        <v>NO OFERTADO</v>
      </c>
      <c r="AS233" s="129">
        <f>'PRECIOS UNITARIOS'!R233</f>
        <v>0</v>
      </c>
      <c r="AT233" s="251">
        <f>'EV TECNICA'!AI233</f>
        <v>0</v>
      </c>
      <c r="AU233" s="252" t="str">
        <f>+IF(AS233=0,"NO OFERTADO",IF(AT233="NO CUMPLE", NO HABILITA,IF(AS233&lt;=($E233*(1+$D$4)),"HABILITA","NO HABILITA")))</f>
        <v>NO OFERTADO</v>
      </c>
      <c r="AV233" s="129">
        <f>'PRECIOS UNITARIOS'!S233</f>
        <v>0</v>
      </c>
      <c r="AW233" s="251">
        <f>'EV TECNICA'!AK233</f>
        <v>0</v>
      </c>
      <c r="AX233" s="252" t="str">
        <f>+IF(AV233=0,"NO OFERTADO",IF(AW233="NO CUMPLE", NO HABILITA,IF(AV233&lt;=($E233*(1+$D$4)),"HABILITA","NO HABILITA")))</f>
        <v>NO OFERTADO</v>
      </c>
      <c r="AY233" s="129">
        <f>'PRECIOS UNITARIOS'!T233</f>
        <v>0</v>
      </c>
      <c r="AZ233" s="251">
        <f>'EV TECNICA'!AM233</f>
        <v>0</v>
      </c>
      <c r="BA233" s="252" t="str">
        <f>+IF(AY233=0,"NO OFERTADO",IF(AZ233="NO CUMPLE", NO HABILITA,IF(AY233&lt;=($E233*(1+$D$4)),"HABILITA","NO HABILITA")))</f>
        <v>NO OFERTADO</v>
      </c>
      <c r="BB233" s="129">
        <f>'PRECIOS UNITARIOS'!U233</f>
        <v>467634.3</v>
      </c>
      <c r="BC233" s="251" t="str">
        <f>'EV TECNICA'!AO233</f>
        <v>CUMPLE</v>
      </c>
      <c r="BD233" s="252" t="str">
        <f>+IF(BB233=0,"NO OFERTADO",IF(BC233="NO CUMPLE", NO HABILITA,IF(BB233&lt;=($E233*(1+$D$4)),"HABILITA","NO HABILITA")))</f>
        <v>HABILITA</v>
      </c>
      <c r="BE233" s="129">
        <f>'PRECIOS UNITARIOS'!V233</f>
        <v>0</v>
      </c>
      <c r="BF233" s="251">
        <f>'EV TECNICA'!AQ233</f>
        <v>0</v>
      </c>
      <c r="BG233" s="252" t="str">
        <f>+IF(BE233=0,"NO OFERTADO",IF(BF233="NO CUMPLE", NO HABILITA,IF(BE233&lt;=($E233*(1+$D$4)),"HABILITA","NO HABILITA")))</f>
        <v>NO OFERTADO</v>
      </c>
      <c r="BH233" s="129">
        <f>'PRECIOS UNITARIOS'!W233</f>
        <v>0</v>
      </c>
      <c r="BI233" s="251">
        <f>'EV TECNICA'!AS233</f>
        <v>0</v>
      </c>
      <c r="BJ233" s="252" t="str">
        <f>+IF(BH233=0,"NO OFERTADO",IF(BI233="NO CUMPLE", NO HABILITA,IF(BH233&lt;=($E233*(1+$D$4)),"HABILITA","NO HABILITA")))</f>
        <v>NO OFERTADO</v>
      </c>
      <c r="BK233" s="129">
        <f>'PRECIOS UNITARIOS'!X233</f>
        <v>0</v>
      </c>
      <c r="BL233" s="251">
        <f>'EV TECNICA'!AU233</f>
        <v>0</v>
      </c>
      <c r="BM233" s="252" t="str">
        <f>+IF(BK233=0,"NO OFERTADO",IF(BL233="NO CUMPLE", NO HABILITA,IF(BK233&lt;=($E233*(1+$D$4)),"HABILITA","NO HABILITA")))</f>
        <v>NO OFERTADO</v>
      </c>
      <c r="BN233" s="129">
        <f>'PRECIOS UNITARIOS'!Y233</f>
        <v>0</v>
      </c>
      <c r="BO233" s="251">
        <f>'EV TECNICA'!AW233</f>
        <v>0</v>
      </c>
      <c r="BP233" s="252" t="str">
        <f>+IF(BN233=0,"NO OFERTADO",IF(BO233="NO CUMPLE", NO HABILITA,IF(BN233&lt;=($E233*(1+$D$4)),"HABILITA","NO HABILITA")))</f>
        <v>NO OFERTADO</v>
      </c>
      <c r="BQ233" s="129">
        <f>'PRECIOS UNITARIOS'!Z233</f>
        <v>0</v>
      </c>
      <c r="BR233" s="251">
        <f>'EV TECNICA'!AY233</f>
        <v>0</v>
      </c>
      <c r="BS233" s="252" t="str">
        <f>+IF(BQ233=0,"NO OFERTADO",IF(BR233="NO CUMPLE", NO HABILITA,IF(BQ233&lt;=($E233*(1+$D$4)),"HABILITA","NO HABILITA")))</f>
        <v>NO OFERTADO</v>
      </c>
      <c r="BT233" s="129">
        <f>'PRECIOS UNITARIOS'!AA233</f>
        <v>0</v>
      </c>
      <c r="BU233" s="251">
        <f>'EV TECNICA'!BA233</f>
        <v>0</v>
      </c>
      <c r="BV233" s="252" t="str">
        <f>+IF(BT233=0,"NO OFERTADO",IF(BU233="NO CUMPLE", NO HABILITA,IF(BT233&lt;=($E233*(1+$D$4)),"HABILITA","NO HABILITA")))</f>
        <v>NO OFERTADO</v>
      </c>
      <c r="BW233" s="129">
        <f>'PRECIOS UNITARIOS'!AB233</f>
        <v>0</v>
      </c>
      <c r="BX233" s="251">
        <f>'EV TECNICA'!BC233</f>
        <v>0</v>
      </c>
      <c r="BY233" s="252" t="str">
        <f>+IF(BW233=0,"NO OFERTADO",IF(BX233="NO CUMPLE", NO HABILITA,IF(BW233&lt;=($E233*(1+$D$4)),"HABILITA","NO HABILITA")))</f>
        <v>NO OFERTADO</v>
      </c>
      <c r="BZ233" s="129">
        <f>'PRECIOS UNITARIOS'!AC233</f>
        <v>0</v>
      </c>
      <c r="CA233" s="251">
        <f>'EV TECNICA'!BE233</f>
        <v>0</v>
      </c>
      <c r="CB233" s="252" t="str">
        <f>+IF(BZ233=0,"NO OFERTADO",IF(CA233="NO CUMPLE", NO HABILITA,IF(BZ233&lt;=($E233*(1+$D$4)),"HABILITA","NO HABILITA")))</f>
        <v>NO OFERTADO</v>
      </c>
      <c r="CC233" s="129">
        <f>'PRECIOS UNITARIOS'!AD233</f>
        <v>0</v>
      </c>
      <c r="CD233" s="251">
        <f>'EV TECNICA'!BG233</f>
        <v>0</v>
      </c>
      <c r="CE233" s="252" t="str">
        <f>+IF(CC233=0,"NO OFERTADO",IF(CD233="NO CUMPLE", NO HABILITA,IF(CC233&lt;=($E233*(1+$D$4)),"HABILITA","NO HABILITA")))</f>
        <v>NO OFERTADO</v>
      </c>
      <c r="CF233" s="129">
        <f>'PRECIOS UNITARIOS'!AE233</f>
        <v>408527</v>
      </c>
      <c r="CG233" s="251" t="str">
        <f>'EV TECNICA'!BI233</f>
        <v>CUMPLE</v>
      </c>
      <c r="CH233" s="252" t="str">
        <f>+IF(CF233=0,"NO OFERTADO",IF(CG233="NO CUMPLE", NO HABILITA,IF(CF233&lt;=($E233*(1+$D$4)),"HABILITA","NO HABILITA")))</f>
        <v>HABILITA</v>
      </c>
    </row>
    <row r="234" spans="1:86" s="40" customFormat="1" ht="38.25" x14ac:dyDescent="0.2">
      <c r="A234" s="103">
        <v>225</v>
      </c>
      <c r="B234" s="202" t="s">
        <v>364</v>
      </c>
      <c r="C234" s="121" t="s">
        <v>365</v>
      </c>
      <c r="D234" s="146">
        <v>1</v>
      </c>
      <c r="E234" s="25">
        <v>474458.95</v>
      </c>
      <c r="F234" s="129">
        <f>'PRECIOS UNITARIOS'!E234</f>
        <v>0</v>
      </c>
      <c r="G234" s="251">
        <f>'EV TECNICA'!I234</f>
        <v>0</v>
      </c>
      <c r="H234" s="252" t="str">
        <f>+IF(F234=0,"NO OFERTADO",IF(G234="NO CUMPLE", NO HABILITA,IF(F234&lt;=($E234*(1+$D$4)),"HABILITA","NO HABILITA")))</f>
        <v>NO OFERTADO</v>
      </c>
      <c r="I234" s="129">
        <f>'PRECIOS UNITARIOS'!F234</f>
        <v>0</v>
      </c>
      <c r="J234" s="251">
        <f>'EV TECNICA'!K234</f>
        <v>0</v>
      </c>
      <c r="K234" s="252" t="str">
        <f>+IF(I234=0,"NO OFERTADO",IF(J234="NO CUMPLE", NO HABILITA,IF(I234&lt;=($E234*(1+$D$4)),"HABILITA","NO HABILITA")))</f>
        <v>NO OFERTADO</v>
      </c>
      <c r="L234" s="129">
        <f>'PRECIOS UNITARIOS'!G234</f>
        <v>0</v>
      </c>
      <c r="M234" s="251">
        <f>'EV TECNICA'!M234</f>
        <v>0</v>
      </c>
      <c r="N234" s="252" t="str">
        <f>+IF(L234=0,"NO OFERTADO",IF(M234="NO CUMPLE", NO HABILITA,IF(L234&lt;=($E234*(1+$D$4)),"HABILITA","NO HABILITA")))</f>
        <v>NO OFERTADO</v>
      </c>
      <c r="O234" s="129">
        <f>'PRECIOS UNITARIOS'!H234</f>
        <v>0</v>
      </c>
      <c r="P234" s="251">
        <f>'EV TECNICA'!O234</f>
        <v>0</v>
      </c>
      <c r="Q234" s="252" t="str">
        <f>+IF(O234=0,"NO OFERTADO",IF(P234="NO CUMPLE", NO HABILITA,IF(O234&lt;=($E234*(1+$D$4)),"HABILITA","NO HABILITA")))</f>
        <v>NO OFERTADO</v>
      </c>
      <c r="R234" s="129">
        <f>'PRECIOS UNITARIOS'!I234</f>
        <v>0</v>
      </c>
      <c r="S234" s="251">
        <f>'EV TECNICA'!Q234</f>
        <v>0</v>
      </c>
      <c r="T234" s="252" t="str">
        <f>+IF(R234=0,"NO OFERTADO",IF(S234="NO CUMPLE", NO HABILITA,IF(R234&lt;=($E234*(1+$D$4)),"HABILITA","NO HABILITA")))</f>
        <v>NO OFERTADO</v>
      </c>
      <c r="U234" s="129">
        <f>'PRECIOS UNITARIOS'!J234</f>
        <v>0</v>
      </c>
      <c r="V234" s="251">
        <f>'EV TECNICA'!S234</f>
        <v>0</v>
      </c>
      <c r="W234" s="252" t="str">
        <f>+IF(U234=0,"NO OFERTADO",IF(V234="NO CUMPLE", NO HABILITA,IF(U234&lt;=($E234*(1+$D$4)),"HABILITA","NO HABILITA")))</f>
        <v>NO OFERTADO</v>
      </c>
      <c r="X234" s="129">
        <f>'PRECIOS UNITARIOS'!K234</f>
        <v>0</v>
      </c>
      <c r="Y234" s="251">
        <f>'EV TECNICA'!U234</f>
        <v>0</v>
      </c>
      <c r="Z234" s="252" t="str">
        <f>+IF(X234=0,"NO OFERTADO",IF(Y234="NO CUMPLE", NO HABILITA,IF(X234&lt;=($E234*(1+$D$4)),"HABILITA","NO HABILITA")))</f>
        <v>NO OFERTADO</v>
      </c>
      <c r="AA234" s="129">
        <f>'PRECIOS UNITARIOS'!L234</f>
        <v>0</v>
      </c>
      <c r="AB234" s="251">
        <f>'EV TECNICA'!W234</f>
        <v>0</v>
      </c>
      <c r="AC234" s="252" t="str">
        <f>+IF(AA234=0,"NO OFERTADO",IF(AB234="NO CUMPLE", NO HABILITA,IF(AA234&lt;=($E234*(1+$D$4)),"HABILITA","NO HABILITA")))</f>
        <v>NO OFERTADO</v>
      </c>
      <c r="AD234" s="129">
        <f>'PRECIOS UNITARIOS'!M234</f>
        <v>0</v>
      </c>
      <c r="AE234" s="251">
        <f>'EV TECNICA'!Y234</f>
        <v>0</v>
      </c>
      <c r="AF234" s="252" t="str">
        <f>+IF(AD234=0,"NO OFERTADO",IF(AE234="NO CUMPLE", NO HABILITA,IF(AD234&lt;=($E234*(1+$D$4)),"HABILITA","NO HABILITA")))</f>
        <v>NO OFERTADO</v>
      </c>
      <c r="AG234" s="129">
        <f>'PRECIOS UNITARIOS'!N234</f>
        <v>0</v>
      </c>
      <c r="AH234" s="251">
        <f>'EV TECNICA'!AA234</f>
        <v>0</v>
      </c>
      <c r="AI234" s="252" t="str">
        <f>+IF(AG234=0,"NO OFERTADO",IF(AH234="NO CUMPLE", NO HABILITA,IF(AG234&lt;=($E234*(1+$D$4)),"HABILITA","NO HABILITA")))</f>
        <v>NO OFERTADO</v>
      </c>
      <c r="AJ234" s="129">
        <f>'PRECIOS UNITARIOS'!O234</f>
        <v>0</v>
      </c>
      <c r="AK234" s="251">
        <f>'EV TECNICA'!AC234</f>
        <v>0</v>
      </c>
      <c r="AL234" s="252" t="str">
        <f>+IF(AJ234=0,"NO OFERTADO",IF(AK234="NO CUMPLE", NO HABILITA,IF(AJ234&lt;=($E234*(1+$D$4)),"HABILITA","NO HABILITA")))</f>
        <v>NO OFERTADO</v>
      </c>
      <c r="AM234" s="129">
        <f>'PRECIOS UNITARIOS'!P234</f>
        <v>424950.19</v>
      </c>
      <c r="AN234" s="251" t="str">
        <f>'EV TECNICA'!AE234</f>
        <v>CUMPLE</v>
      </c>
      <c r="AO234" s="252" t="str">
        <f>+IF(AM234=0,"NO OFERTADO",IF(AN234="NO CUMPLE", NO HABILITA,IF(AM234&lt;=($E234*(1+$D$4)),"HABILITA","NO HABILITA")))</f>
        <v>HABILITA</v>
      </c>
      <c r="AP234" s="129">
        <f>'PRECIOS UNITARIOS'!Q234</f>
        <v>0</v>
      </c>
      <c r="AQ234" s="251">
        <f>'EV TECNICA'!AG234</f>
        <v>0</v>
      </c>
      <c r="AR234" s="252" t="str">
        <f>+IF(AP234=0,"NO OFERTADO",IF(AQ234="NO CUMPLE", NO HABILITA,IF(AP234&lt;=($E234*(1+$D$4)),"HABILITA","NO HABILITA")))</f>
        <v>NO OFERTADO</v>
      </c>
      <c r="AS234" s="129">
        <f>'PRECIOS UNITARIOS'!R234</f>
        <v>0</v>
      </c>
      <c r="AT234" s="251">
        <f>'EV TECNICA'!AI234</f>
        <v>0</v>
      </c>
      <c r="AU234" s="252" t="str">
        <f>+IF(AS234=0,"NO OFERTADO",IF(AT234="NO CUMPLE", NO HABILITA,IF(AS234&lt;=($E234*(1+$D$4)),"HABILITA","NO HABILITA")))</f>
        <v>NO OFERTADO</v>
      </c>
      <c r="AV234" s="129">
        <f>'PRECIOS UNITARIOS'!S234</f>
        <v>0</v>
      </c>
      <c r="AW234" s="251">
        <f>'EV TECNICA'!AK234</f>
        <v>0</v>
      </c>
      <c r="AX234" s="252" t="str">
        <f>+IF(AV234=0,"NO OFERTADO",IF(AW234="NO CUMPLE", NO HABILITA,IF(AV234&lt;=($E234*(1+$D$4)),"HABILITA","NO HABILITA")))</f>
        <v>NO OFERTADO</v>
      </c>
      <c r="AY234" s="129">
        <f>'PRECIOS UNITARIOS'!T234</f>
        <v>0</v>
      </c>
      <c r="AZ234" s="251">
        <f>'EV TECNICA'!AM234</f>
        <v>0</v>
      </c>
      <c r="BA234" s="252" t="str">
        <f>+IF(AY234=0,"NO OFERTADO",IF(AZ234="NO CUMPLE", NO HABILITA,IF(AY234&lt;=($E234*(1+$D$4)),"HABILITA","NO HABILITA")))</f>
        <v>NO OFERTADO</v>
      </c>
      <c r="BB234" s="129">
        <f>'PRECIOS UNITARIOS'!U234</f>
        <v>827130.92</v>
      </c>
      <c r="BC234" s="251" t="str">
        <f>'EV TECNICA'!AO234</f>
        <v>CUMPLE</v>
      </c>
      <c r="BD234" s="252" t="str">
        <f>+IF(BB234=0,"NO OFERTADO",IF(BC234="NO CUMPLE", NO HABILITA,IF(BB234&lt;=($E234*(1+$D$4)),"HABILITA","NO HABILITA")))</f>
        <v>NO HABILITA</v>
      </c>
      <c r="BE234" s="129">
        <f>'PRECIOS UNITARIOS'!V234</f>
        <v>0</v>
      </c>
      <c r="BF234" s="251">
        <f>'EV TECNICA'!AQ234</f>
        <v>0</v>
      </c>
      <c r="BG234" s="252" t="str">
        <f>+IF(BE234=0,"NO OFERTADO",IF(BF234="NO CUMPLE", NO HABILITA,IF(BE234&lt;=($E234*(1+$D$4)),"HABILITA","NO HABILITA")))</f>
        <v>NO OFERTADO</v>
      </c>
      <c r="BH234" s="129">
        <f>'PRECIOS UNITARIOS'!W234</f>
        <v>0</v>
      </c>
      <c r="BI234" s="251">
        <f>'EV TECNICA'!AS234</f>
        <v>0</v>
      </c>
      <c r="BJ234" s="252" t="str">
        <f>+IF(BH234=0,"NO OFERTADO",IF(BI234="NO CUMPLE", NO HABILITA,IF(BH234&lt;=($E234*(1+$D$4)),"HABILITA","NO HABILITA")))</f>
        <v>NO OFERTADO</v>
      </c>
      <c r="BK234" s="129">
        <f>'PRECIOS UNITARIOS'!X234</f>
        <v>0</v>
      </c>
      <c r="BL234" s="251">
        <f>'EV TECNICA'!AU234</f>
        <v>0</v>
      </c>
      <c r="BM234" s="252" t="str">
        <f>+IF(BK234=0,"NO OFERTADO",IF(BL234="NO CUMPLE", NO HABILITA,IF(BK234&lt;=($E234*(1+$D$4)),"HABILITA","NO HABILITA")))</f>
        <v>NO OFERTADO</v>
      </c>
      <c r="BN234" s="129">
        <f>'PRECIOS UNITARIOS'!Y234</f>
        <v>0</v>
      </c>
      <c r="BO234" s="251">
        <f>'EV TECNICA'!AW234</f>
        <v>0</v>
      </c>
      <c r="BP234" s="252" t="str">
        <f>+IF(BN234=0,"NO OFERTADO",IF(BO234="NO CUMPLE", NO HABILITA,IF(BN234&lt;=($E234*(1+$D$4)),"HABILITA","NO HABILITA")))</f>
        <v>NO OFERTADO</v>
      </c>
      <c r="BQ234" s="129">
        <f>'PRECIOS UNITARIOS'!Z234</f>
        <v>0</v>
      </c>
      <c r="BR234" s="251">
        <f>'EV TECNICA'!AY234</f>
        <v>0</v>
      </c>
      <c r="BS234" s="252" t="str">
        <f>+IF(BQ234=0,"NO OFERTADO",IF(BR234="NO CUMPLE", NO HABILITA,IF(BQ234&lt;=($E234*(1+$D$4)),"HABILITA","NO HABILITA")))</f>
        <v>NO OFERTADO</v>
      </c>
      <c r="BT234" s="129">
        <f>'PRECIOS UNITARIOS'!AA234</f>
        <v>0</v>
      </c>
      <c r="BU234" s="251" t="str">
        <f>'EV TECNICA'!BA234</f>
        <v>NO CUMPLE</v>
      </c>
      <c r="BV234" s="252" t="s">
        <v>606</v>
      </c>
      <c r="BW234" s="129">
        <f>'PRECIOS UNITARIOS'!AB234</f>
        <v>0</v>
      </c>
      <c r="BX234" s="251">
        <f>'EV TECNICA'!BC234</f>
        <v>0</v>
      </c>
      <c r="BY234" s="252" t="str">
        <f>+IF(BW234=0,"NO OFERTADO",IF(BX234="NO CUMPLE", NO HABILITA,IF(BW234&lt;=($E234*(1+$D$4)),"HABILITA","NO HABILITA")))</f>
        <v>NO OFERTADO</v>
      </c>
      <c r="BZ234" s="129">
        <f>'PRECIOS UNITARIOS'!AC234</f>
        <v>0</v>
      </c>
      <c r="CA234" s="251">
        <f>'EV TECNICA'!BE234</f>
        <v>0</v>
      </c>
      <c r="CB234" s="252" t="str">
        <f>+IF(BZ234=0,"NO OFERTADO",IF(CA234="NO CUMPLE", NO HABILITA,IF(BZ234&lt;=($E234*(1+$D$4)),"HABILITA","NO HABILITA")))</f>
        <v>NO OFERTADO</v>
      </c>
      <c r="CC234" s="129">
        <f>'PRECIOS UNITARIOS'!AD234</f>
        <v>0</v>
      </c>
      <c r="CD234" s="251">
        <f>'EV TECNICA'!BG234</f>
        <v>0</v>
      </c>
      <c r="CE234" s="252" t="str">
        <f>+IF(CC234=0,"NO OFERTADO",IF(CD234="NO CUMPLE", NO HABILITA,IF(CC234&lt;=($E234*(1+$D$4)),"HABILITA","NO HABILITA")))</f>
        <v>NO OFERTADO</v>
      </c>
      <c r="CF234" s="129">
        <f>'PRECIOS UNITARIOS'!AE234</f>
        <v>0</v>
      </c>
      <c r="CG234" s="251">
        <f>'EV TECNICA'!BI234</f>
        <v>0</v>
      </c>
      <c r="CH234" s="252" t="str">
        <f>+IF(CF234=0,"NO OFERTADO",IF(CG234="NO CUMPLE", NO HABILITA,IF(CF234&lt;=($E234*(1+$D$4)),"HABILITA","NO HABILITA")))</f>
        <v>NO OFERTADO</v>
      </c>
    </row>
    <row r="235" spans="1:86" s="40" customFormat="1" ht="25.5" x14ac:dyDescent="0.2">
      <c r="A235" s="103">
        <v>226</v>
      </c>
      <c r="B235" s="202" t="s">
        <v>366</v>
      </c>
      <c r="C235" s="121" t="s">
        <v>365</v>
      </c>
      <c r="D235" s="146">
        <v>1</v>
      </c>
      <c r="E235" s="25">
        <v>749901.17616399995</v>
      </c>
      <c r="F235" s="129">
        <f>'PRECIOS UNITARIOS'!E235</f>
        <v>0</v>
      </c>
      <c r="G235" s="251">
        <f>'EV TECNICA'!I235</f>
        <v>0</v>
      </c>
      <c r="H235" s="252" t="str">
        <f>+IF(F235=0,"NO OFERTADO",IF(G235="NO CUMPLE", NO HABILITA,IF(F235&lt;=($E235*(1+$D$4)),"HABILITA","NO HABILITA")))</f>
        <v>NO OFERTADO</v>
      </c>
      <c r="I235" s="129">
        <f>'PRECIOS UNITARIOS'!F235</f>
        <v>0</v>
      </c>
      <c r="J235" s="251">
        <f>'EV TECNICA'!K235</f>
        <v>0</v>
      </c>
      <c r="K235" s="252" t="str">
        <f>+IF(I235=0,"NO OFERTADO",IF(J235="NO CUMPLE", NO HABILITA,IF(I235&lt;=($E235*(1+$D$4)),"HABILITA","NO HABILITA")))</f>
        <v>NO OFERTADO</v>
      </c>
      <c r="L235" s="129">
        <f>'PRECIOS UNITARIOS'!G235</f>
        <v>0</v>
      </c>
      <c r="M235" s="251">
        <f>'EV TECNICA'!M235</f>
        <v>0</v>
      </c>
      <c r="N235" s="252" t="str">
        <f>+IF(L235=0,"NO OFERTADO",IF(M235="NO CUMPLE", NO HABILITA,IF(L235&lt;=($E235*(1+$D$4)),"HABILITA","NO HABILITA")))</f>
        <v>NO OFERTADO</v>
      </c>
      <c r="O235" s="129">
        <f>'PRECIOS UNITARIOS'!H235</f>
        <v>0</v>
      </c>
      <c r="P235" s="251">
        <f>'EV TECNICA'!O235</f>
        <v>0</v>
      </c>
      <c r="Q235" s="252" t="str">
        <f>+IF(O235=0,"NO OFERTADO",IF(P235="NO CUMPLE", NO HABILITA,IF(O235&lt;=($E235*(1+$D$4)),"HABILITA","NO HABILITA")))</f>
        <v>NO OFERTADO</v>
      </c>
      <c r="R235" s="129">
        <f>'PRECIOS UNITARIOS'!I235</f>
        <v>0</v>
      </c>
      <c r="S235" s="251">
        <f>'EV TECNICA'!Q235</f>
        <v>0</v>
      </c>
      <c r="T235" s="252" t="str">
        <f>+IF(R235=0,"NO OFERTADO",IF(S235="NO CUMPLE", NO HABILITA,IF(R235&lt;=($E235*(1+$D$4)),"HABILITA","NO HABILITA")))</f>
        <v>NO OFERTADO</v>
      </c>
      <c r="U235" s="129">
        <f>'PRECIOS UNITARIOS'!J235</f>
        <v>0</v>
      </c>
      <c r="V235" s="251">
        <f>'EV TECNICA'!S235</f>
        <v>0</v>
      </c>
      <c r="W235" s="252" t="str">
        <f>+IF(U235=0,"NO OFERTADO",IF(V235="NO CUMPLE", NO HABILITA,IF(U235&lt;=($E235*(1+$D$4)),"HABILITA","NO HABILITA")))</f>
        <v>NO OFERTADO</v>
      </c>
      <c r="X235" s="129">
        <f>'PRECIOS UNITARIOS'!K235</f>
        <v>0</v>
      </c>
      <c r="Y235" s="251">
        <f>'EV TECNICA'!U235</f>
        <v>0</v>
      </c>
      <c r="Z235" s="252" t="str">
        <f>+IF(X235=0,"NO OFERTADO",IF(Y235="NO CUMPLE", NO HABILITA,IF(X235&lt;=($E235*(1+$D$4)),"HABILITA","NO HABILITA")))</f>
        <v>NO OFERTADO</v>
      </c>
      <c r="AA235" s="129">
        <f>'PRECIOS UNITARIOS'!L235</f>
        <v>0</v>
      </c>
      <c r="AB235" s="251">
        <f>'EV TECNICA'!W235</f>
        <v>0</v>
      </c>
      <c r="AC235" s="252" t="str">
        <f>+IF(AA235=0,"NO OFERTADO",IF(AB235="NO CUMPLE", NO HABILITA,IF(AA235&lt;=($E235*(1+$D$4)),"HABILITA","NO HABILITA")))</f>
        <v>NO OFERTADO</v>
      </c>
      <c r="AD235" s="129">
        <f>'PRECIOS UNITARIOS'!M235</f>
        <v>0</v>
      </c>
      <c r="AE235" s="251">
        <f>'EV TECNICA'!Y235</f>
        <v>0</v>
      </c>
      <c r="AF235" s="252" t="str">
        <f>+IF(AD235=0,"NO OFERTADO",IF(AE235="NO CUMPLE", NO HABILITA,IF(AD235&lt;=($E235*(1+$D$4)),"HABILITA","NO HABILITA")))</f>
        <v>NO OFERTADO</v>
      </c>
      <c r="AG235" s="129">
        <f>'PRECIOS UNITARIOS'!N235</f>
        <v>0</v>
      </c>
      <c r="AH235" s="251">
        <f>'EV TECNICA'!AA235</f>
        <v>0</v>
      </c>
      <c r="AI235" s="252" t="str">
        <f>+IF(AG235=0,"NO OFERTADO",IF(AH235="NO CUMPLE", NO HABILITA,IF(AG235&lt;=($E235*(1+$D$4)),"HABILITA","NO HABILITA")))</f>
        <v>NO OFERTADO</v>
      </c>
      <c r="AJ235" s="129">
        <f>'PRECIOS UNITARIOS'!O235</f>
        <v>0</v>
      </c>
      <c r="AK235" s="251">
        <f>'EV TECNICA'!AC235</f>
        <v>0</v>
      </c>
      <c r="AL235" s="252" t="str">
        <f>+IF(AJ235=0,"NO OFERTADO",IF(AK235="NO CUMPLE", NO HABILITA,IF(AJ235&lt;=($E235*(1+$D$4)),"HABILITA","NO HABILITA")))</f>
        <v>NO OFERTADO</v>
      </c>
      <c r="AM235" s="129">
        <f>'PRECIOS UNITARIOS'!P235</f>
        <v>892500</v>
      </c>
      <c r="AN235" s="251" t="str">
        <f>'EV TECNICA'!AE235</f>
        <v>CUMPLE</v>
      </c>
      <c r="AO235" s="252" t="str">
        <f>+IF(AM235=0,"NO OFERTADO",IF(AN235="NO CUMPLE", NO HABILITA,IF(AM235&lt;=($E235*(1+$D$4)),"HABILITA","NO HABILITA")))</f>
        <v>HABILITA</v>
      </c>
      <c r="AP235" s="129">
        <f>'PRECIOS UNITARIOS'!Q235</f>
        <v>0</v>
      </c>
      <c r="AQ235" s="251">
        <f>'EV TECNICA'!AG235</f>
        <v>0</v>
      </c>
      <c r="AR235" s="252" t="str">
        <f>+IF(AP235=0,"NO OFERTADO",IF(AQ235="NO CUMPLE", NO HABILITA,IF(AP235&lt;=($E235*(1+$D$4)),"HABILITA","NO HABILITA")))</f>
        <v>NO OFERTADO</v>
      </c>
      <c r="AS235" s="129">
        <f>'PRECIOS UNITARIOS'!R235</f>
        <v>0</v>
      </c>
      <c r="AT235" s="251">
        <f>'EV TECNICA'!AI235</f>
        <v>0</v>
      </c>
      <c r="AU235" s="252" t="str">
        <f>+IF(AS235=0,"NO OFERTADO",IF(AT235="NO CUMPLE", NO HABILITA,IF(AS235&lt;=($E235*(1+$D$4)),"HABILITA","NO HABILITA")))</f>
        <v>NO OFERTADO</v>
      </c>
      <c r="AV235" s="129">
        <f>'PRECIOS UNITARIOS'!S235</f>
        <v>0</v>
      </c>
      <c r="AW235" s="251">
        <f>'EV TECNICA'!AK235</f>
        <v>0</v>
      </c>
      <c r="AX235" s="252" t="str">
        <f>+IF(AV235=0,"NO OFERTADO",IF(AW235="NO CUMPLE", NO HABILITA,IF(AV235&lt;=($E235*(1+$D$4)),"HABILITA","NO HABILITA")))</f>
        <v>NO OFERTADO</v>
      </c>
      <c r="AY235" s="129">
        <f>'PRECIOS UNITARIOS'!T235</f>
        <v>0</v>
      </c>
      <c r="AZ235" s="251">
        <f>'EV TECNICA'!AM235</f>
        <v>0</v>
      </c>
      <c r="BA235" s="252" t="str">
        <f>+IF(AY235=0,"NO OFERTADO",IF(AZ235="NO CUMPLE", NO HABILITA,IF(AY235&lt;=($E235*(1+$D$4)),"HABILITA","NO HABILITA")))</f>
        <v>NO OFERTADO</v>
      </c>
      <c r="BB235" s="129">
        <f>'PRECIOS UNITARIOS'!U235</f>
        <v>0</v>
      </c>
      <c r="BC235" s="251">
        <f>'EV TECNICA'!AO235</f>
        <v>0</v>
      </c>
      <c r="BD235" s="252" t="str">
        <f>+IF(BB235=0,"NO OFERTADO",IF(BC235="NO CUMPLE", NO HABILITA,IF(BB235&lt;=($E235*(1+$D$4)),"HABILITA","NO HABILITA")))</f>
        <v>NO OFERTADO</v>
      </c>
      <c r="BE235" s="129">
        <f>'PRECIOS UNITARIOS'!V235</f>
        <v>0</v>
      </c>
      <c r="BF235" s="251">
        <f>'EV TECNICA'!AQ235</f>
        <v>0</v>
      </c>
      <c r="BG235" s="252" t="str">
        <f>+IF(BE235=0,"NO OFERTADO",IF(BF235="NO CUMPLE", NO HABILITA,IF(BE235&lt;=($E235*(1+$D$4)),"HABILITA","NO HABILITA")))</f>
        <v>NO OFERTADO</v>
      </c>
      <c r="BH235" s="129">
        <f>'PRECIOS UNITARIOS'!W235</f>
        <v>0</v>
      </c>
      <c r="BI235" s="251">
        <f>'EV TECNICA'!AS235</f>
        <v>0</v>
      </c>
      <c r="BJ235" s="252" t="str">
        <f>+IF(BH235=0,"NO OFERTADO",IF(BI235="NO CUMPLE", NO HABILITA,IF(BH235&lt;=($E235*(1+$D$4)),"HABILITA","NO HABILITA")))</f>
        <v>NO OFERTADO</v>
      </c>
      <c r="BK235" s="129">
        <f>'PRECIOS UNITARIOS'!X235</f>
        <v>0</v>
      </c>
      <c r="BL235" s="251">
        <f>'EV TECNICA'!AU235</f>
        <v>0</v>
      </c>
      <c r="BM235" s="252" t="str">
        <f>+IF(BK235=0,"NO OFERTADO",IF(BL235="NO CUMPLE", NO HABILITA,IF(BK235&lt;=($E235*(1+$D$4)),"HABILITA","NO HABILITA")))</f>
        <v>NO OFERTADO</v>
      </c>
      <c r="BN235" s="129">
        <f>'PRECIOS UNITARIOS'!Y235</f>
        <v>0</v>
      </c>
      <c r="BO235" s="251">
        <f>'EV TECNICA'!AW235</f>
        <v>0</v>
      </c>
      <c r="BP235" s="252" t="str">
        <f>+IF(BN235=0,"NO OFERTADO",IF(BO235="NO CUMPLE", NO HABILITA,IF(BN235&lt;=($E235*(1+$D$4)),"HABILITA","NO HABILITA")))</f>
        <v>NO OFERTADO</v>
      </c>
      <c r="BQ235" s="129">
        <f>'PRECIOS UNITARIOS'!Z235</f>
        <v>0</v>
      </c>
      <c r="BR235" s="251">
        <f>'EV TECNICA'!AY235</f>
        <v>0</v>
      </c>
      <c r="BS235" s="252" t="str">
        <f>+IF(BQ235=0,"NO OFERTADO",IF(BR235="NO CUMPLE", NO HABILITA,IF(BQ235&lt;=($E235*(1+$D$4)),"HABILITA","NO HABILITA")))</f>
        <v>NO OFERTADO</v>
      </c>
      <c r="BT235" s="129">
        <f>'PRECIOS UNITARIOS'!AA235</f>
        <v>0</v>
      </c>
      <c r="BU235" s="251">
        <f>'EV TECNICA'!BA235</f>
        <v>0</v>
      </c>
      <c r="BV235" s="252" t="str">
        <f>+IF(BT235=0,"NO OFERTADO",IF(BU235="NO CUMPLE", NO HABILITA,IF(BT235&lt;=($E235*(1+$D$4)),"HABILITA","NO HABILITA")))</f>
        <v>NO OFERTADO</v>
      </c>
      <c r="BW235" s="129">
        <f>'PRECIOS UNITARIOS'!AB235</f>
        <v>0</v>
      </c>
      <c r="BX235" s="251">
        <f>'EV TECNICA'!BC235</f>
        <v>0</v>
      </c>
      <c r="BY235" s="252" t="str">
        <f>+IF(BW235=0,"NO OFERTADO",IF(BX235="NO CUMPLE", NO HABILITA,IF(BW235&lt;=($E235*(1+$D$4)),"HABILITA","NO HABILITA")))</f>
        <v>NO OFERTADO</v>
      </c>
      <c r="BZ235" s="129">
        <f>'PRECIOS UNITARIOS'!AC235</f>
        <v>0</v>
      </c>
      <c r="CA235" s="251">
        <f>'EV TECNICA'!BE235</f>
        <v>0</v>
      </c>
      <c r="CB235" s="252" t="str">
        <f>+IF(BZ235=0,"NO OFERTADO",IF(CA235="NO CUMPLE", NO HABILITA,IF(BZ235&lt;=($E235*(1+$D$4)),"HABILITA","NO HABILITA")))</f>
        <v>NO OFERTADO</v>
      </c>
      <c r="CC235" s="129">
        <f>'PRECIOS UNITARIOS'!AD235</f>
        <v>0</v>
      </c>
      <c r="CD235" s="251">
        <f>'EV TECNICA'!BG235</f>
        <v>0</v>
      </c>
      <c r="CE235" s="252" t="str">
        <f>+IF(CC235=0,"NO OFERTADO",IF(CD235="NO CUMPLE", NO HABILITA,IF(CC235&lt;=($E235*(1+$D$4)),"HABILITA","NO HABILITA")))</f>
        <v>NO OFERTADO</v>
      </c>
      <c r="CF235" s="129">
        <f>'PRECIOS UNITARIOS'!AE235</f>
        <v>0</v>
      </c>
      <c r="CG235" s="251">
        <f>'EV TECNICA'!BI235</f>
        <v>0</v>
      </c>
      <c r="CH235" s="252" t="str">
        <f>+IF(CF235=0,"NO OFERTADO",IF(CG235="NO CUMPLE", NO HABILITA,IF(CF235&lt;=($E235*(1+$D$4)),"HABILITA","NO HABILITA")))</f>
        <v>NO OFERTADO</v>
      </c>
    </row>
    <row r="236" spans="1:86" s="40" customFormat="1" ht="38.25" x14ac:dyDescent="0.2">
      <c r="A236" s="103">
        <v>227</v>
      </c>
      <c r="B236" s="202" t="s">
        <v>367</v>
      </c>
      <c r="C236" s="121" t="s">
        <v>365</v>
      </c>
      <c r="D236" s="146">
        <v>1</v>
      </c>
      <c r="E236" s="25">
        <v>412573</v>
      </c>
      <c r="F236" s="129">
        <f>'PRECIOS UNITARIOS'!E236</f>
        <v>0</v>
      </c>
      <c r="G236" s="251">
        <f>'EV TECNICA'!I236</f>
        <v>0</v>
      </c>
      <c r="H236" s="252" t="str">
        <f>+IF(F236=0,"NO OFERTADO",IF(G236="NO CUMPLE", NO HABILITA,IF(F236&lt;=($E236*(1+$D$4)),"HABILITA","NO HABILITA")))</f>
        <v>NO OFERTADO</v>
      </c>
      <c r="I236" s="129">
        <f>'PRECIOS UNITARIOS'!F236</f>
        <v>0</v>
      </c>
      <c r="J236" s="251">
        <f>'EV TECNICA'!K236</f>
        <v>0</v>
      </c>
      <c r="K236" s="252" t="str">
        <f>+IF(I236=0,"NO OFERTADO",IF(J236="NO CUMPLE", NO HABILITA,IF(I236&lt;=($E236*(1+$D$4)),"HABILITA","NO HABILITA")))</f>
        <v>NO OFERTADO</v>
      </c>
      <c r="L236" s="129">
        <f>'PRECIOS UNITARIOS'!G236</f>
        <v>0</v>
      </c>
      <c r="M236" s="251">
        <f>'EV TECNICA'!M236</f>
        <v>0</v>
      </c>
      <c r="N236" s="252" t="str">
        <f>+IF(L236=0,"NO OFERTADO",IF(M236="NO CUMPLE", NO HABILITA,IF(L236&lt;=($E236*(1+$D$4)),"HABILITA","NO HABILITA")))</f>
        <v>NO OFERTADO</v>
      </c>
      <c r="O236" s="129">
        <f>'PRECIOS UNITARIOS'!H236</f>
        <v>0</v>
      </c>
      <c r="P236" s="251">
        <f>'EV TECNICA'!O236</f>
        <v>0</v>
      </c>
      <c r="Q236" s="252" t="str">
        <f>+IF(O236=0,"NO OFERTADO",IF(P236="NO CUMPLE", NO HABILITA,IF(O236&lt;=($E236*(1+$D$4)),"HABILITA","NO HABILITA")))</f>
        <v>NO OFERTADO</v>
      </c>
      <c r="R236" s="129">
        <f>'PRECIOS UNITARIOS'!I236</f>
        <v>0</v>
      </c>
      <c r="S236" s="251">
        <f>'EV TECNICA'!Q236</f>
        <v>0</v>
      </c>
      <c r="T236" s="252" t="str">
        <f>+IF(R236=0,"NO OFERTADO",IF(S236="NO CUMPLE", NO HABILITA,IF(R236&lt;=($E236*(1+$D$4)),"HABILITA","NO HABILITA")))</f>
        <v>NO OFERTADO</v>
      </c>
      <c r="U236" s="129">
        <f>'PRECIOS UNITARIOS'!J236</f>
        <v>0</v>
      </c>
      <c r="V236" s="251">
        <f>'EV TECNICA'!S236</f>
        <v>0</v>
      </c>
      <c r="W236" s="252" t="str">
        <f>+IF(U236=0,"NO OFERTADO",IF(V236="NO CUMPLE", NO HABILITA,IF(U236&lt;=($E236*(1+$D$4)),"HABILITA","NO HABILITA")))</f>
        <v>NO OFERTADO</v>
      </c>
      <c r="X236" s="129">
        <f>'PRECIOS UNITARIOS'!K236</f>
        <v>0</v>
      </c>
      <c r="Y236" s="251">
        <f>'EV TECNICA'!U236</f>
        <v>0</v>
      </c>
      <c r="Z236" s="252" t="str">
        <f>+IF(X236=0,"NO OFERTADO",IF(Y236="NO CUMPLE", NO HABILITA,IF(X236&lt;=($E236*(1+$D$4)),"HABILITA","NO HABILITA")))</f>
        <v>NO OFERTADO</v>
      </c>
      <c r="AA236" s="129">
        <f>'PRECIOS UNITARIOS'!L236</f>
        <v>0</v>
      </c>
      <c r="AB236" s="251">
        <f>'EV TECNICA'!W236</f>
        <v>0</v>
      </c>
      <c r="AC236" s="252" t="str">
        <f>+IF(AA236=0,"NO OFERTADO",IF(AB236="NO CUMPLE", NO HABILITA,IF(AA236&lt;=($E236*(1+$D$4)),"HABILITA","NO HABILITA")))</f>
        <v>NO OFERTADO</v>
      </c>
      <c r="AD236" s="129">
        <f>'PRECIOS UNITARIOS'!M236</f>
        <v>0</v>
      </c>
      <c r="AE236" s="251">
        <f>'EV TECNICA'!Y236</f>
        <v>0</v>
      </c>
      <c r="AF236" s="252" t="str">
        <f>+IF(AD236=0,"NO OFERTADO",IF(AE236="NO CUMPLE", NO HABILITA,IF(AD236&lt;=($E236*(1+$D$4)),"HABILITA","NO HABILITA")))</f>
        <v>NO OFERTADO</v>
      </c>
      <c r="AG236" s="129">
        <f>'PRECIOS UNITARIOS'!N236</f>
        <v>0</v>
      </c>
      <c r="AH236" s="251">
        <f>'EV TECNICA'!AA236</f>
        <v>0</v>
      </c>
      <c r="AI236" s="252" t="str">
        <f>+IF(AG236=0,"NO OFERTADO",IF(AH236="NO CUMPLE", NO HABILITA,IF(AG236&lt;=($E236*(1+$D$4)),"HABILITA","NO HABILITA")))</f>
        <v>NO OFERTADO</v>
      </c>
      <c r="AJ236" s="129">
        <f>'PRECIOS UNITARIOS'!O236</f>
        <v>0</v>
      </c>
      <c r="AK236" s="251">
        <f>'EV TECNICA'!AC236</f>
        <v>0</v>
      </c>
      <c r="AL236" s="252" t="str">
        <f>+IF(AJ236=0,"NO OFERTADO",IF(AK236="NO CUMPLE", NO HABILITA,IF(AJ236&lt;=($E236*(1+$D$4)),"HABILITA","NO HABILITA")))</f>
        <v>NO OFERTADO</v>
      </c>
      <c r="AM236" s="129">
        <f>'PRECIOS UNITARIOS'!P236</f>
        <v>379610</v>
      </c>
      <c r="AN236" s="251" t="str">
        <f>'EV TECNICA'!AE236</f>
        <v>CUMPLE</v>
      </c>
      <c r="AO236" s="252" t="str">
        <f>+IF(AM236=0,"NO OFERTADO",IF(AN236="NO CUMPLE", NO HABILITA,IF(AM236&lt;=($E236*(1+$D$4)),"HABILITA","NO HABILITA")))</f>
        <v>HABILITA</v>
      </c>
      <c r="AP236" s="129">
        <f>'PRECIOS UNITARIOS'!Q236</f>
        <v>0</v>
      </c>
      <c r="AQ236" s="251">
        <f>'EV TECNICA'!AG236</f>
        <v>0</v>
      </c>
      <c r="AR236" s="252" t="str">
        <f>+IF(AP236=0,"NO OFERTADO",IF(AQ236="NO CUMPLE", NO HABILITA,IF(AP236&lt;=($E236*(1+$D$4)),"HABILITA","NO HABILITA")))</f>
        <v>NO OFERTADO</v>
      </c>
      <c r="AS236" s="129">
        <f>'PRECIOS UNITARIOS'!R236</f>
        <v>0</v>
      </c>
      <c r="AT236" s="251">
        <f>'EV TECNICA'!AI236</f>
        <v>0</v>
      </c>
      <c r="AU236" s="252" t="str">
        <f>+IF(AS236=0,"NO OFERTADO",IF(AT236="NO CUMPLE", NO HABILITA,IF(AS236&lt;=($E236*(1+$D$4)),"HABILITA","NO HABILITA")))</f>
        <v>NO OFERTADO</v>
      </c>
      <c r="AV236" s="129">
        <f>'PRECIOS UNITARIOS'!S236</f>
        <v>0</v>
      </c>
      <c r="AW236" s="251">
        <f>'EV TECNICA'!AK236</f>
        <v>0</v>
      </c>
      <c r="AX236" s="252" t="str">
        <f>+IF(AV236=0,"NO OFERTADO",IF(AW236="NO CUMPLE", NO HABILITA,IF(AV236&lt;=($E236*(1+$D$4)),"HABILITA","NO HABILITA")))</f>
        <v>NO OFERTADO</v>
      </c>
      <c r="AY236" s="129">
        <f>'PRECIOS UNITARIOS'!T236</f>
        <v>0</v>
      </c>
      <c r="AZ236" s="251">
        <f>'EV TECNICA'!AM236</f>
        <v>0</v>
      </c>
      <c r="BA236" s="252" t="str">
        <f>+IF(AY236=0,"NO OFERTADO",IF(AZ236="NO CUMPLE", NO HABILITA,IF(AY236&lt;=($E236*(1+$D$4)),"HABILITA","NO HABILITA")))</f>
        <v>NO OFERTADO</v>
      </c>
      <c r="BB236" s="129">
        <f>'PRECIOS UNITARIOS'!U236</f>
        <v>741536.6</v>
      </c>
      <c r="BC236" s="251" t="str">
        <f>'EV TECNICA'!AO236</f>
        <v>CUMPLE</v>
      </c>
      <c r="BD236" s="252" t="str">
        <f>+IF(BB236=0,"NO OFERTADO",IF(BC236="NO CUMPLE", NO HABILITA,IF(BB236&lt;=($E236*(1+$D$4)),"HABILITA","NO HABILITA")))</f>
        <v>NO HABILITA</v>
      </c>
      <c r="BE236" s="129">
        <f>'PRECIOS UNITARIOS'!V236</f>
        <v>0</v>
      </c>
      <c r="BF236" s="251">
        <f>'EV TECNICA'!AQ236</f>
        <v>0</v>
      </c>
      <c r="BG236" s="252" t="str">
        <f>+IF(BE236=0,"NO OFERTADO",IF(BF236="NO CUMPLE", NO HABILITA,IF(BE236&lt;=($E236*(1+$D$4)),"HABILITA","NO HABILITA")))</f>
        <v>NO OFERTADO</v>
      </c>
      <c r="BH236" s="129">
        <f>'PRECIOS UNITARIOS'!W236</f>
        <v>0</v>
      </c>
      <c r="BI236" s="251">
        <f>'EV TECNICA'!AS236</f>
        <v>0</v>
      </c>
      <c r="BJ236" s="252" t="str">
        <f>+IF(BH236=0,"NO OFERTADO",IF(BI236="NO CUMPLE", NO HABILITA,IF(BH236&lt;=($E236*(1+$D$4)),"HABILITA","NO HABILITA")))</f>
        <v>NO OFERTADO</v>
      </c>
      <c r="BK236" s="129">
        <f>'PRECIOS UNITARIOS'!X236</f>
        <v>0</v>
      </c>
      <c r="BL236" s="251">
        <f>'EV TECNICA'!AU236</f>
        <v>0</v>
      </c>
      <c r="BM236" s="252" t="str">
        <f>+IF(BK236=0,"NO OFERTADO",IF(BL236="NO CUMPLE", NO HABILITA,IF(BK236&lt;=($E236*(1+$D$4)),"HABILITA","NO HABILITA")))</f>
        <v>NO OFERTADO</v>
      </c>
      <c r="BN236" s="129">
        <f>'PRECIOS UNITARIOS'!Y236</f>
        <v>0</v>
      </c>
      <c r="BO236" s="251">
        <f>'EV TECNICA'!AW236</f>
        <v>0</v>
      </c>
      <c r="BP236" s="252" t="str">
        <f>+IF(BN236=0,"NO OFERTADO",IF(BO236="NO CUMPLE", NO HABILITA,IF(BN236&lt;=($E236*(1+$D$4)),"HABILITA","NO HABILITA")))</f>
        <v>NO OFERTADO</v>
      </c>
      <c r="BQ236" s="129">
        <f>'PRECIOS UNITARIOS'!Z236</f>
        <v>0</v>
      </c>
      <c r="BR236" s="251">
        <f>'EV TECNICA'!AY236</f>
        <v>0</v>
      </c>
      <c r="BS236" s="252" t="str">
        <f>+IF(BQ236=0,"NO OFERTADO",IF(BR236="NO CUMPLE", NO HABILITA,IF(BQ236&lt;=($E236*(1+$D$4)),"HABILITA","NO HABILITA")))</f>
        <v>NO OFERTADO</v>
      </c>
      <c r="BT236" s="129">
        <f>'PRECIOS UNITARIOS'!AA236</f>
        <v>0</v>
      </c>
      <c r="BU236" s="251" t="str">
        <f>'EV TECNICA'!BA236</f>
        <v>NO CUMPLE</v>
      </c>
      <c r="BV236" s="252" t="s">
        <v>606</v>
      </c>
      <c r="BW236" s="129">
        <f>'PRECIOS UNITARIOS'!AB236</f>
        <v>0</v>
      </c>
      <c r="BX236" s="251">
        <f>'EV TECNICA'!BC236</f>
        <v>0</v>
      </c>
      <c r="BY236" s="252" t="str">
        <f>+IF(BW236=0,"NO OFERTADO",IF(BX236="NO CUMPLE", NO HABILITA,IF(BW236&lt;=($E236*(1+$D$4)),"HABILITA","NO HABILITA")))</f>
        <v>NO OFERTADO</v>
      </c>
      <c r="BZ236" s="129">
        <f>'PRECIOS UNITARIOS'!AC236</f>
        <v>0</v>
      </c>
      <c r="CA236" s="251">
        <f>'EV TECNICA'!BE236</f>
        <v>0</v>
      </c>
      <c r="CB236" s="252" t="str">
        <f>+IF(BZ236=0,"NO OFERTADO",IF(CA236="NO CUMPLE", NO HABILITA,IF(BZ236&lt;=($E236*(1+$D$4)),"HABILITA","NO HABILITA")))</f>
        <v>NO OFERTADO</v>
      </c>
      <c r="CC236" s="129">
        <f>'PRECIOS UNITARIOS'!AD236</f>
        <v>0</v>
      </c>
      <c r="CD236" s="251">
        <f>'EV TECNICA'!BG236</f>
        <v>0</v>
      </c>
      <c r="CE236" s="252" t="str">
        <f>+IF(CC236=0,"NO OFERTADO",IF(CD236="NO CUMPLE", NO HABILITA,IF(CC236&lt;=($E236*(1+$D$4)),"HABILITA","NO HABILITA")))</f>
        <v>NO OFERTADO</v>
      </c>
      <c r="CF236" s="129">
        <f>'PRECIOS UNITARIOS'!AE236</f>
        <v>0</v>
      </c>
      <c r="CG236" s="251">
        <f>'EV TECNICA'!BI236</f>
        <v>0</v>
      </c>
      <c r="CH236" s="252" t="str">
        <f>+IF(CF236=0,"NO OFERTADO",IF(CG236="NO CUMPLE", NO HABILITA,IF(CF236&lt;=($E236*(1+$D$4)),"HABILITA","NO HABILITA")))</f>
        <v>NO OFERTADO</v>
      </c>
    </row>
    <row r="237" spans="1:86" s="40" customFormat="1" ht="25.5" x14ac:dyDescent="0.2">
      <c r="A237" s="103">
        <v>228</v>
      </c>
      <c r="B237" s="202" t="s">
        <v>368</v>
      </c>
      <c r="C237" s="121" t="s">
        <v>365</v>
      </c>
      <c r="D237" s="146">
        <v>1</v>
      </c>
      <c r="E237" s="25">
        <v>1066937.3397619999</v>
      </c>
      <c r="F237" s="129">
        <f>'PRECIOS UNITARIOS'!E237</f>
        <v>0</v>
      </c>
      <c r="G237" s="251">
        <f>'EV TECNICA'!I237</f>
        <v>0</v>
      </c>
      <c r="H237" s="252" t="str">
        <f>+IF(F237=0,"NO OFERTADO",IF(G237="NO CUMPLE", NO HABILITA,IF(F237&lt;=($E237*(1+$D$4)),"HABILITA","NO HABILITA")))</f>
        <v>NO OFERTADO</v>
      </c>
      <c r="I237" s="129">
        <f>'PRECIOS UNITARIOS'!F237</f>
        <v>0</v>
      </c>
      <c r="J237" s="251">
        <f>'EV TECNICA'!K237</f>
        <v>0</v>
      </c>
      <c r="K237" s="252" t="str">
        <f>+IF(I237=0,"NO OFERTADO",IF(J237="NO CUMPLE", NO HABILITA,IF(I237&lt;=($E237*(1+$D$4)),"HABILITA","NO HABILITA")))</f>
        <v>NO OFERTADO</v>
      </c>
      <c r="L237" s="129">
        <f>'PRECIOS UNITARIOS'!G237</f>
        <v>0</v>
      </c>
      <c r="M237" s="251">
        <f>'EV TECNICA'!M237</f>
        <v>0</v>
      </c>
      <c r="N237" s="252" t="str">
        <f>+IF(L237=0,"NO OFERTADO",IF(M237="NO CUMPLE", NO HABILITA,IF(L237&lt;=($E237*(1+$D$4)),"HABILITA","NO HABILITA")))</f>
        <v>NO OFERTADO</v>
      </c>
      <c r="O237" s="129">
        <f>'PRECIOS UNITARIOS'!H237</f>
        <v>0</v>
      </c>
      <c r="P237" s="251">
        <f>'EV TECNICA'!O237</f>
        <v>0</v>
      </c>
      <c r="Q237" s="252" t="str">
        <f>+IF(O237=0,"NO OFERTADO",IF(P237="NO CUMPLE", NO HABILITA,IF(O237&lt;=($E237*(1+$D$4)),"HABILITA","NO HABILITA")))</f>
        <v>NO OFERTADO</v>
      </c>
      <c r="R237" s="129">
        <f>'PRECIOS UNITARIOS'!I237</f>
        <v>0</v>
      </c>
      <c r="S237" s="251">
        <f>'EV TECNICA'!Q237</f>
        <v>0</v>
      </c>
      <c r="T237" s="252" t="str">
        <f>+IF(R237=0,"NO OFERTADO",IF(S237="NO CUMPLE", NO HABILITA,IF(R237&lt;=($E237*(1+$D$4)),"HABILITA","NO HABILITA")))</f>
        <v>NO OFERTADO</v>
      </c>
      <c r="U237" s="129">
        <f>'PRECIOS UNITARIOS'!J237</f>
        <v>0</v>
      </c>
      <c r="V237" s="251">
        <f>'EV TECNICA'!S237</f>
        <v>0</v>
      </c>
      <c r="W237" s="252" t="str">
        <f>+IF(U237=0,"NO OFERTADO",IF(V237="NO CUMPLE", NO HABILITA,IF(U237&lt;=($E237*(1+$D$4)),"HABILITA","NO HABILITA")))</f>
        <v>NO OFERTADO</v>
      </c>
      <c r="X237" s="129">
        <f>'PRECIOS UNITARIOS'!K237</f>
        <v>0</v>
      </c>
      <c r="Y237" s="251">
        <f>'EV TECNICA'!U237</f>
        <v>0</v>
      </c>
      <c r="Z237" s="252" t="str">
        <f>+IF(X237=0,"NO OFERTADO",IF(Y237="NO CUMPLE", NO HABILITA,IF(X237&lt;=($E237*(1+$D$4)),"HABILITA","NO HABILITA")))</f>
        <v>NO OFERTADO</v>
      </c>
      <c r="AA237" s="129">
        <f>'PRECIOS UNITARIOS'!L237</f>
        <v>0</v>
      </c>
      <c r="AB237" s="251">
        <f>'EV TECNICA'!W237</f>
        <v>0</v>
      </c>
      <c r="AC237" s="252" t="str">
        <f>+IF(AA237=0,"NO OFERTADO",IF(AB237="NO CUMPLE", NO HABILITA,IF(AA237&lt;=($E237*(1+$D$4)),"HABILITA","NO HABILITA")))</f>
        <v>NO OFERTADO</v>
      </c>
      <c r="AD237" s="129">
        <f>'PRECIOS UNITARIOS'!M237</f>
        <v>0</v>
      </c>
      <c r="AE237" s="251">
        <f>'EV TECNICA'!Y237</f>
        <v>0</v>
      </c>
      <c r="AF237" s="252" t="str">
        <f>+IF(AD237=0,"NO OFERTADO",IF(AE237="NO CUMPLE", NO HABILITA,IF(AD237&lt;=($E237*(1+$D$4)),"HABILITA","NO HABILITA")))</f>
        <v>NO OFERTADO</v>
      </c>
      <c r="AG237" s="129">
        <f>'PRECIOS UNITARIOS'!N237</f>
        <v>0</v>
      </c>
      <c r="AH237" s="251">
        <f>'EV TECNICA'!AA237</f>
        <v>0</v>
      </c>
      <c r="AI237" s="252" t="str">
        <f>+IF(AG237=0,"NO OFERTADO",IF(AH237="NO CUMPLE", NO HABILITA,IF(AG237&lt;=($E237*(1+$D$4)),"HABILITA","NO HABILITA")))</f>
        <v>NO OFERTADO</v>
      </c>
      <c r="AJ237" s="129">
        <f>'PRECIOS UNITARIOS'!O237</f>
        <v>0</v>
      </c>
      <c r="AK237" s="251">
        <f>'EV TECNICA'!AC237</f>
        <v>0</v>
      </c>
      <c r="AL237" s="252" t="str">
        <f>+IF(AJ237=0,"NO OFERTADO",IF(AK237="NO CUMPLE", NO HABILITA,IF(AJ237&lt;=($E237*(1+$D$4)),"HABILITA","NO HABILITA")))</f>
        <v>NO OFERTADO</v>
      </c>
      <c r="AM237" s="129">
        <f>'PRECIOS UNITARIOS'!P237</f>
        <v>1010166.01</v>
      </c>
      <c r="AN237" s="251" t="str">
        <f>'EV TECNICA'!AE237</f>
        <v>CUMPLE</v>
      </c>
      <c r="AO237" s="252" t="str">
        <f>+IF(AM237=0,"NO OFERTADO",IF(AN237="NO CUMPLE", NO HABILITA,IF(AM237&lt;=($E237*(1+$D$4)),"HABILITA","NO HABILITA")))</f>
        <v>HABILITA</v>
      </c>
      <c r="AP237" s="129">
        <f>'PRECIOS UNITARIOS'!Q237</f>
        <v>0</v>
      </c>
      <c r="AQ237" s="251">
        <f>'EV TECNICA'!AG237</f>
        <v>0</v>
      </c>
      <c r="AR237" s="252" t="str">
        <f>+IF(AP237=0,"NO OFERTADO",IF(AQ237="NO CUMPLE", NO HABILITA,IF(AP237&lt;=($E237*(1+$D$4)),"HABILITA","NO HABILITA")))</f>
        <v>NO OFERTADO</v>
      </c>
      <c r="AS237" s="129">
        <f>'PRECIOS UNITARIOS'!R237</f>
        <v>0</v>
      </c>
      <c r="AT237" s="251">
        <f>'EV TECNICA'!AI237</f>
        <v>0</v>
      </c>
      <c r="AU237" s="252" t="str">
        <f>+IF(AS237=0,"NO OFERTADO",IF(AT237="NO CUMPLE", NO HABILITA,IF(AS237&lt;=($E237*(1+$D$4)),"HABILITA","NO HABILITA")))</f>
        <v>NO OFERTADO</v>
      </c>
      <c r="AV237" s="129">
        <f>'PRECIOS UNITARIOS'!S237</f>
        <v>0</v>
      </c>
      <c r="AW237" s="251">
        <f>'EV TECNICA'!AK237</f>
        <v>0</v>
      </c>
      <c r="AX237" s="252" t="str">
        <f>+IF(AV237=0,"NO OFERTADO",IF(AW237="NO CUMPLE", NO HABILITA,IF(AV237&lt;=($E237*(1+$D$4)),"HABILITA","NO HABILITA")))</f>
        <v>NO OFERTADO</v>
      </c>
      <c r="AY237" s="129">
        <f>'PRECIOS UNITARIOS'!T237</f>
        <v>0</v>
      </c>
      <c r="AZ237" s="251">
        <f>'EV TECNICA'!AM237</f>
        <v>0</v>
      </c>
      <c r="BA237" s="252" t="str">
        <f>+IF(AY237=0,"NO OFERTADO",IF(AZ237="NO CUMPLE", NO HABILITA,IF(AY237&lt;=($E237*(1+$D$4)),"HABILITA","NO HABILITA")))</f>
        <v>NO OFERTADO</v>
      </c>
      <c r="BB237" s="129">
        <f>'PRECIOS UNITARIOS'!U237</f>
        <v>1856281</v>
      </c>
      <c r="BC237" s="251" t="str">
        <f>'EV TECNICA'!AO237</f>
        <v>CUMPLE</v>
      </c>
      <c r="BD237" s="252" t="str">
        <f>+IF(BB237=0,"NO OFERTADO",IF(BC237="NO CUMPLE", NO HABILITA,IF(BB237&lt;=($E237*(1+$D$4)),"HABILITA","NO HABILITA")))</f>
        <v>NO HABILITA</v>
      </c>
      <c r="BE237" s="129">
        <f>'PRECIOS UNITARIOS'!V237</f>
        <v>0</v>
      </c>
      <c r="BF237" s="251">
        <f>'EV TECNICA'!AQ237</f>
        <v>0</v>
      </c>
      <c r="BG237" s="252" t="str">
        <f>+IF(BE237=0,"NO OFERTADO",IF(BF237="NO CUMPLE", NO HABILITA,IF(BE237&lt;=($E237*(1+$D$4)),"HABILITA","NO HABILITA")))</f>
        <v>NO OFERTADO</v>
      </c>
      <c r="BH237" s="129">
        <f>'PRECIOS UNITARIOS'!W237</f>
        <v>0</v>
      </c>
      <c r="BI237" s="251">
        <f>'EV TECNICA'!AS237</f>
        <v>0</v>
      </c>
      <c r="BJ237" s="252" t="str">
        <f>+IF(BH237=0,"NO OFERTADO",IF(BI237="NO CUMPLE", NO HABILITA,IF(BH237&lt;=($E237*(1+$D$4)),"HABILITA","NO HABILITA")))</f>
        <v>NO OFERTADO</v>
      </c>
      <c r="BK237" s="129">
        <f>'PRECIOS UNITARIOS'!X237</f>
        <v>0</v>
      </c>
      <c r="BL237" s="251">
        <f>'EV TECNICA'!AU237</f>
        <v>0</v>
      </c>
      <c r="BM237" s="252" t="str">
        <f>+IF(BK237=0,"NO OFERTADO",IF(BL237="NO CUMPLE", NO HABILITA,IF(BK237&lt;=($E237*(1+$D$4)),"HABILITA","NO HABILITA")))</f>
        <v>NO OFERTADO</v>
      </c>
      <c r="BN237" s="129">
        <f>'PRECIOS UNITARIOS'!Y237</f>
        <v>0</v>
      </c>
      <c r="BO237" s="251">
        <f>'EV TECNICA'!AW237</f>
        <v>0</v>
      </c>
      <c r="BP237" s="252" t="str">
        <f>+IF(BN237=0,"NO OFERTADO",IF(BO237="NO CUMPLE", NO HABILITA,IF(BN237&lt;=($E237*(1+$D$4)),"HABILITA","NO HABILITA")))</f>
        <v>NO OFERTADO</v>
      </c>
      <c r="BQ237" s="129">
        <f>'PRECIOS UNITARIOS'!Z237</f>
        <v>0</v>
      </c>
      <c r="BR237" s="251">
        <f>'EV TECNICA'!AY237</f>
        <v>0</v>
      </c>
      <c r="BS237" s="252" t="str">
        <f>+IF(BQ237=0,"NO OFERTADO",IF(BR237="NO CUMPLE", NO HABILITA,IF(BQ237&lt;=($E237*(1+$D$4)),"HABILITA","NO HABILITA")))</f>
        <v>NO OFERTADO</v>
      </c>
      <c r="BT237" s="129">
        <f>'PRECIOS UNITARIOS'!AA237</f>
        <v>0</v>
      </c>
      <c r="BU237" s="251" t="str">
        <f>'EV TECNICA'!BA237</f>
        <v>NO CUMPLE</v>
      </c>
      <c r="BV237" s="252" t="s">
        <v>606</v>
      </c>
      <c r="BW237" s="129">
        <f>'PRECIOS UNITARIOS'!AB237</f>
        <v>0</v>
      </c>
      <c r="BX237" s="251">
        <f>'EV TECNICA'!BC237</f>
        <v>0</v>
      </c>
      <c r="BY237" s="252" t="str">
        <f>+IF(BW237=0,"NO OFERTADO",IF(BX237="NO CUMPLE", NO HABILITA,IF(BW237&lt;=($E237*(1+$D$4)),"HABILITA","NO HABILITA")))</f>
        <v>NO OFERTADO</v>
      </c>
      <c r="BZ237" s="129">
        <f>'PRECIOS UNITARIOS'!AC237</f>
        <v>0</v>
      </c>
      <c r="CA237" s="251">
        <f>'EV TECNICA'!BE237</f>
        <v>0</v>
      </c>
      <c r="CB237" s="252" t="str">
        <f>+IF(BZ237=0,"NO OFERTADO",IF(CA237="NO CUMPLE", NO HABILITA,IF(BZ237&lt;=($E237*(1+$D$4)),"HABILITA","NO HABILITA")))</f>
        <v>NO OFERTADO</v>
      </c>
      <c r="CC237" s="129">
        <f>'PRECIOS UNITARIOS'!AD237</f>
        <v>0</v>
      </c>
      <c r="CD237" s="251">
        <f>'EV TECNICA'!BG237</f>
        <v>0</v>
      </c>
      <c r="CE237" s="252" t="str">
        <f>+IF(CC237=0,"NO OFERTADO",IF(CD237="NO CUMPLE", NO HABILITA,IF(CC237&lt;=($E237*(1+$D$4)),"HABILITA","NO HABILITA")))</f>
        <v>NO OFERTADO</v>
      </c>
      <c r="CF237" s="129">
        <f>'PRECIOS UNITARIOS'!AE237</f>
        <v>0</v>
      </c>
      <c r="CG237" s="251">
        <f>'EV TECNICA'!BI237</f>
        <v>0</v>
      </c>
      <c r="CH237" s="252" t="str">
        <f>+IF(CF237=0,"NO OFERTADO",IF(CG237="NO CUMPLE", NO HABILITA,IF(CF237&lt;=($E237*(1+$D$4)),"HABILITA","NO HABILITA")))</f>
        <v>NO OFERTADO</v>
      </c>
    </row>
    <row r="238" spans="1:86" s="40" customFormat="1" ht="25.5" x14ac:dyDescent="0.2">
      <c r="A238" s="103">
        <v>229</v>
      </c>
      <c r="B238" s="202" t="s">
        <v>369</v>
      </c>
      <c r="C238" s="121" t="s">
        <v>365</v>
      </c>
      <c r="D238" s="146">
        <v>1</v>
      </c>
      <c r="E238" s="25">
        <v>1066937.3397619999</v>
      </c>
      <c r="F238" s="129">
        <f>'PRECIOS UNITARIOS'!E238</f>
        <v>0</v>
      </c>
      <c r="G238" s="251">
        <f>'EV TECNICA'!I238</f>
        <v>0</v>
      </c>
      <c r="H238" s="252" t="str">
        <f>+IF(F238=0,"NO OFERTADO",IF(G238="NO CUMPLE", NO HABILITA,IF(F238&lt;=($E238*(1+$D$4)),"HABILITA","NO HABILITA")))</f>
        <v>NO OFERTADO</v>
      </c>
      <c r="I238" s="129">
        <f>'PRECIOS UNITARIOS'!F238</f>
        <v>0</v>
      </c>
      <c r="J238" s="251">
        <f>'EV TECNICA'!K238</f>
        <v>0</v>
      </c>
      <c r="K238" s="252" t="str">
        <f>+IF(I238=0,"NO OFERTADO",IF(J238="NO CUMPLE", NO HABILITA,IF(I238&lt;=($E238*(1+$D$4)),"HABILITA","NO HABILITA")))</f>
        <v>NO OFERTADO</v>
      </c>
      <c r="L238" s="129">
        <f>'PRECIOS UNITARIOS'!G238</f>
        <v>0</v>
      </c>
      <c r="M238" s="251">
        <f>'EV TECNICA'!M238</f>
        <v>0</v>
      </c>
      <c r="N238" s="252" t="str">
        <f>+IF(L238=0,"NO OFERTADO",IF(M238="NO CUMPLE", NO HABILITA,IF(L238&lt;=($E238*(1+$D$4)),"HABILITA","NO HABILITA")))</f>
        <v>NO OFERTADO</v>
      </c>
      <c r="O238" s="129">
        <f>'PRECIOS UNITARIOS'!H238</f>
        <v>0</v>
      </c>
      <c r="P238" s="251">
        <f>'EV TECNICA'!O238</f>
        <v>0</v>
      </c>
      <c r="Q238" s="252" t="str">
        <f>+IF(O238=0,"NO OFERTADO",IF(P238="NO CUMPLE", NO HABILITA,IF(O238&lt;=($E238*(1+$D$4)),"HABILITA","NO HABILITA")))</f>
        <v>NO OFERTADO</v>
      </c>
      <c r="R238" s="129">
        <f>'PRECIOS UNITARIOS'!I238</f>
        <v>0</v>
      </c>
      <c r="S238" s="251">
        <f>'EV TECNICA'!Q238</f>
        <v>0</v>
      </c>
      <c r="T238" s="252" t="str">
        <f>+IF(R238=0,"NO OFERTADO",IF(S238="NO CUMPLE", NO HABILITA,IF(R238&lt;=($E238*(1+$D$4)),"HABILITA","NO HABILITA")))</f>
        <v>NO OFERTADO</v>
      </c>
      <c r="U238" s="129">
        <f>'PRECIOS UNITARIOS'!J238</f>
        <v>0</v>
      </c>
      <c r="V238" s="251">
        <f>'EV TECNICA'!S238</f>
        <v>0</v>
      </c>
      <c r="W238" s="252" t="str">
        <f>+IF(U238=0,"NO OFERTADO",IF(V238="NO CUMPLE", NO HABILITA,IF(U238&lt;=($E238*(1+$D$4)),"HABILITA","NO HABILITA")))</f>
        <v>NO OFERTADO</v>
      </c>
      <c r="X238" s="129">
        <f>'PRECIOS UNITARIOS'!K238</f>
        <v>0</v>
      </c>
      <c r="Y238" s="251">
        <f>'EV TECNICA'!U238</f>
        <v>0</v>
      </c>
      <c r="Z238" s="252" t="str">
        <f>+IF(X238=0,"NO OFERTADO",IF(Y238="NO CUMPLE", NO HABILITA,IF(X238&lt;=($E238*(1+$D$4)),"HABILITA","NO HABILITA")))</f>
        <v>NO OFERTADO</v>
      </c>
      <c r="AA238" s="129">
        <f>'PRECIOS UNITARIOS'!L238</f>
        <v>0</v>
      </c>
      <c r="AB238" s="251">
        <f>'EV TECNICA'!W238</f>
        <v>0</v>
      </c>
      <c r="AC238" s="252" t="str">
        <f>+IF(AA238=0,"NO OFERTADO",IF(AB238="NO CUMPLE", NO HABILITA,IF(AA238&lt;=($E238*(1+$D$4)),"HABILITA","NO HABILITA")))</f>
        <v>NO OFERTADO</v>
      </c>
      <c r="AD238" s="129">
        <f>'PRECIOS UNITARIOS'!M238</f>
        <v>0</v>
      </c>
      <c r="AE238" s="251">
        <f>'EV TECNICA'!Y238</f>
        <v>0</v>
      </c>
      <c r="AF238" s="252" t="str">
        <f>+IF(AD238=0,"NO OFERTADO",IF(AE238="NO CUMPLE", NO HABILITA,IF(AD238&lt;=($E238*(1+$D$4)),"HABILITA","NO HABILITA")))</f>
        <v>NO OFERTADO</v>
      </c>
      <c r="AG238" s="129">
        <f>'PRECIOS UNITARIOS'!N238</f>
        <v>0</v>
      </c>
      <c r="AH238" s="251">
        <f>'EV TECNICA'!AA238</f>
        <v>0</v>
      </c>
      <c r="AI238" s="252" t="str">
        <f>+IF(AG238=0,"NO OFERTADO",IF(AH238="NO CUMPLE", NO HABILITA,IF(AG238&lt;=($E238*(1+$D$4)),"HABILITA","NO HABILITA")))</f>
        <v>NO OFERTADO</v>
      </c>
      <c r="AJ238" s="129">
        <f>'PRECIOS UNITARIOS'!O238</f>
        <v>0</v>
      </c>
      <c r="AK238" s="251">
        <f>'EV TECNICA'!AC238</f>
        <v>0</v>
      </c>
      <c r="AL238" s="252" t="str">
        <f>+IF(AJ238=0,"NO OFERTADO",IF(AK238="NO CUMPLE", NO HABILITA,IF(AJ238&lt;=($E238*(1+$D$4)),"HABILITA","NO HABILITA")))</f>
        <v>NO OFERTADO</v>
      </c>
      <c r="AM238" s="129">
        <f>'PRECIOS UNITARIOS'!P238</f>
        <v>1010166.01</v>
      </c>
      <c r="AN238" s="251" t="str">
        <f>'EV TECNICA'!AE238</f>
        <v>CUMPLE</v>
      </c>
      <c r="AO238" s="252" t="str">
        <f>+IF(AM238=0,"NO OFERTADO",IF(AN238="NO CUMPLE", NO HABILITA,IF(AM238&lt;=($E238*(1+$D$4)),"HABILITA","NO HABILITA")))</f>
        <v>HABILITA</v>
      </c>
      <c r="AP238" s="129">
        <f>'PRECIOS UNITARIOS'!Q238</f>
        <v>0</v>
      </c>
      <c r="AQ238" s="251">
        <f>'EV TECNICA'!AG238</f>
        <v>0</v>
      </c>
      <c r="AR238" s="252" t="str">
        <f>+IF(AP238=0,"NO OFERTADO",IF(AQ238="NO CUMPLE", NO HABILITA,IF(AP238&lt;=($E238*(1+$D$4)),"HABILITA","NO HABILITA")))</f>
        <v>NO OFERTADO</v>
      </c>
      <c r="AS238" s="129">
        <f>'PRECIOS UNITARIOS'!R238</f>
        <v>0</v>
      </c>
      <c r="AT238" s="251">
        <f>'EV TECNICA'!AI238</f>
        <v>0</v>
      </c>
      <c r="AU238" s="252" t="str">
        <f>+IF(AS238=0,"NO OFERTADO",IF(AT238="NO CUMPLE", NO HABILITA,IF(AS238&lt;=($E238*(1+$D$4)),"HABILITA","NO HABILITA")))</f>
        <v>NO OFERTADO</v>
      </c>
      <c r="AV238" s="129">
        <f>'PRECIOS UNITARIOS'!S238</f>
        <v>0</v>
      </c>
      <c r="AW238" s="251">
        <f>'EV TECNICA'!AK238</f>
        <v>0</v>
      </c>
      <c r="AX238" s="252" t="str">
        <f>+IF(AV238=0,"NO OFERTADO",IF(AW238="NO CUMPLE", NO HABILITA,IF(AV238&lt;=($E238*(1+$D$4)),"HABILITA","NO HABILITA")))</f>
        <v>NO OFERTADO</v>
      </c>
      <c r="AY238" s="129">
        <f>'PRECIOS UNITARIOS'!T238</f>
        <v>0</v>
      </c>
      <c r="AZ238" s="251">
        <f>'EV TECNICA'!AM238</f>
        <v>0</v>
      </c>
      <c r="BA238" s="252" t="str">
        <f>+IF(AY238=0,"NO OFERTADO",IF(AZ238="NO CUMPLE", NO HABILITA,IF(AY238&lt;=($E238*(1+$D$4)),"HABILITA","NO HABILITA")))</f>
        <v>NO OFERTADO</v>
      </c>
      <c r="BB238" s="129">
        <f>'PRECIOS UNITARIOS'!U238</f>
        <v>0</v>
      </c>
      <c r="BC238" s="251">
        <f>'EV TECNICA'!AO238</f>
        <v>0</v>
      </c>
      <c r="BD238" s="252" t="str">
        <f>+IF(BB238=0,"NO OFERTADO",IF(BC238="NO CUMPLE", NO HABILITA,IF(BB238&lt;=($E238*(1+$D$4)),"HABILITA","NO HABILITA")))</f>
        <v>NO OFERTADO</v>
      </c>
      <c r="BE238" s="129">
        <f>'PRECIOS UNITARIOS'!V238</f>
        <v>0</v>
      </c>
      <c r="BF238" s="251">
        <f>'EV TECNICA'!AQ238</f>
        <v>0</v>
      </c>
      <c r="BG238" s="252" t="str">
        <f>+IF(BE238=0,"NO OFERTADO",IF(BF238="NO CUMPLE", NO HABILITA,IF(BE238&lt;=($E238*(1+$D$4)),"HABILITA","NO HABILITA")))</f>
        <v>NO OFERTADO</v>
      </c>
      <c r="BH238" s="129">
        <f>'PRECIOS UNITARIOS'!W238</f>
        <v>0</v>
      </c>
      <c r="BI238" s="251">
        <f>'EV TECNICA'!AS238</f>
        <v>0</v>
      </c>
      <c r="BJ238" s="252" t="str">
        <f>+IF(BH238=0,"NO OFERTADO",IF(BI238="NO CUMPLE", NO HABILITA,IF(BH238&lt;=($E238*(1+$D$4)),"HABILITA","NO HABILITA")))</f>
        <v>NO OFERTADO</v>
      </c>
      <c r="BK238" s="129">
        <f>'PRECIOS UNITARIOS'!X238</f>
        <v>0</v>
      </c>
      <c r="BL238" s="251">
        <f>'EV TECNICA'!AU238</f>
        <v>0</v>
      </c>
      <c r="BM238" s="252" t="str">
        <f>+IF(BK238=0,"NO OFERTADO",IF(BL238="NO CUMPLE", NO HABILITA,IF(BK238&lt;=($E238*(1+$D$4)),"HABILITA","NO HABILITA")))</f>
        <v>NO OFERTADO</v>
      </c>
      <c r="BN238" s="129">
        <f>'PRECIOS UNITARIOS'!Y238</f>
        <v>0</v>
      </c>
      <c r="BO238" s="251">
        <f>'EV TECNICA'!AW238</f>
        <v>0</v>
      </c>
      <c r="BP238" s="252" t="str">
        <f>+IF(BN238=0,"NO OFERTADO",IF(BO238="NO CUMPLE", NO HABILITA,IF(BN238&lt;=($E238*(1+$D$4)),"HABILITA","NO HABILITA")))</f>
        <v>NO OFERTADO</v>
      </c>
      <c r="BQ238" s="129">
        <f>'PRECIOS UNITARIOS'!Z238</f>
        <v>0</v>
      </c>
      <c r="BR238" s="251">
        <f>'EV TECNICA'!AY238</f>
        <v>0</v>
      </c>
      <c r="BS238" s="252" t="str">
        <f>+IF(BQ238=0,"NO OFERTADO",IF(BR238="NO CUMPLE", NO HABILITA,IF(BQ238&lt;=($E238*(1+$D$4)),"HABILITA","NO HABILITA")))</f>
        <v>NO OFERTADO</v>
      </c>
      <c r="BT238" s="129">
        <f>'PRECIOS UNITARIOS'!AA238</f>
        <v>907970</v>
      </c>
      <c r="BU238" s="251" t="str">
        <f>'EV TECNICA'!BA238</f>
        <v>CUMPLE</v>
      </c>
      <c r="BV238" s="252" t="str">
        <f>+IF(BT238=0,"NO OFERTADO",IF(BU238="NO CUMPLE", NO HABILITA,IF(BT238&lt;=($E238*(1+$D$4)),"HABILITA","NO HABILITA")))</f>
        <v>HABILITA</v>
      </c>
      <c r="BW238" s="129">
        <f>'PRECIOS UNITARIOS'!AB238</f>
        <v>0</v>
      </c>
      <c r="BX238" s="251">
        <f>'EV TECNICA'!BC238</f>
        <v>0</v>
      </c>
      <c r="BY238" s="252" t="str">
        <f>+IF(BW238=0,"NO OFERTADO",IF(BX238="NO CUMPLE", NO HABILITA,IF(BW238&lt;=($E238*(1+$D$4)),"HABILITA","NO HABILITA")))</f>
        <v>NO OFERTADO</v>
      </c>
      <c r="BZ238" s="129">
        <f>'PRECIOS UNITARIOS'!AC238</f>
        <v>0</v>
      </c>
      <c r="CA238" s="251">
        <f>'EV TECNICA'!BE238</f>
        <v>0</v>
      </c>
      <c r="CB238" s="252" t="str">
        <f>+IF(BZ238=0,"NO OFERTADO",IF(CA238="NO CUMPLE", NO HABILITA,IF(BZ238&lt;=($E238*(1+$D$4)),"HABILITA","NO HABILITA")))</f>
        <v>NO OFERTADO</v>
      </c>
      <c r="CC238" s="129">
        <f>'PRECIOS UNITARIOS'!AD238</f>
        <v>0</v>
      </c>
      <c r="CD238" s="251">
        <f>'EV TECNICA'!BG238</f>
        <v>0</v>
      </c>
      <c r="CE238" s="252" t="str">
        <f>+IF(CC238=0,"NO OFERTADO",IF(CD238="NO CUMPLE", NO HABILITA,IF(CC238&lt;=($E238*(1+$D$4)),"HABILITA","NO HABILITA")))</f>
        <v>NO OFERTADO</v>
      </c>
      <c r="CF238" s="129">
        <f>'PRECIOS UNITARIOS'!AE238</f>
        <v>0</v>
      </c>
      <c r="CG238" s="251">
        <f>'EV TECNICA'!BI238</f>
        <v>0</v>
      </c>
      <c r="CH238" s="252" t="str">
        <f>+IF(CF238=0,"NO OFERTADO",IF(CG238="NO CUMPLE", NO HABILITA,IF(CF238&lt;=($E238*(1+$D$4)),"HABILITA","NO HABILITA")))</f>
        <v>NO OFERTADO</v>
      </c>
    </row>
    <row r="239" spans="1:86" s="40" customFormat="1" ht="25.5" x14ac:dyDescent="0.2">
      <c r="A239" s="103">
        <v>230</v>
      </c>
      <c r="B239" s="202" t="s">
        <v>370</v>
      </c>
      <c r="C239" s="121" t="s">
        <v>365</v>
      </c>
      <c r="D239" s="146">
        <v>1</v>
      </c>
      <c r="E239" s="25">
        <v>674910.80717199994</v>
      </c>
      <c r="F239" s="129">
        <f>'PRECIOS UNITARIOS'!E239</f>
        <v>0</v>
      </c>
      <c r="G239" s="251">
        <f>'EV TECNICA'!I239</f>
        <v>0</v>
      </c>
      <c r="H239" s="252" t="str">
        <f>+IF(F239=0,"NO OFERTADO",IF(G239="NO CUMPLE", NO HABILITA,IF(F239&lt;=($E239*(1+$D$4)),"HABILITA","NO HABILITA")))</f>
        <v>NO OFERTADO</v>
      </c>
      <c r="I239" s="129">
        <f>'PRECIOS UNITARIOS'!F239</f>
        <v>0</v>
      </c>
      <c r="J239" s="251">
        <f>'EV TECNICA'!K239</f>
        <v>0</v>
      </c>
      <c r="K239" s="252" t="str">
        <f>+IF(I239=0,"NO OFERTADO",IF(J239="NO CUMPLE", NO HABILITA,IF(I239&lt;=($E239*(1+$D$4)),"HABILITA","NO HABILITA")))</f>
        <v>NO OFERTADO</v>
      </c>
      <c r="L239" s="129">
        <f>'PRECIOS UNITARIOS'!G239</f>
        <v>0</v>
      </c>
      <c r="M239" s="251">
        <f>'EV TECNICA'!M239</f>
        <v>0</v>
      </c>
      <c r="N239" s="252" t="str">
        <f>+IF(L239=0,"NO OFERTADO",IF(M239="NO CUMPLE", NO HABILITA,IF(L239&lt;=($E239*(1+$D$4)),"HABILITA","NO HABILITA")))</f>
        <v>NO OFERTADO</v>
      </c>
      <c r="O239" s="129">
        <f>'PRECIOS UNITARIOS'!H239</f>
        <v>0</v>
      </c>
      <c r="P239" s="251">
        <f>'EV TECNICA'!O239</f>
        <v>0</v>
      </c>
      <c r="Q239" s="252" t="str">
        <f>+IF(O239=0,"NO OFERTADO",IF(P239="NO CUMPLE", NO HABILITA,IF(O239&lt;=($E239*(1+$D$4)),"HABILITA","NO HABILITA")))</f>
        <v>NO OFERTADO</v>
      </c>
      <c r="R239" s="129">
        <f>'PRECIOS UNITARIOS'!I239</f>
        <v>0</v>
      </c>
      <c r="S239" s="251">
        <f>'EV TECNICA'!Q239</f>
        <v>0</v>
      </c>
      <c r="T239" s="252" t="str">
        <f>+IF(R239=0,"NO OFERTADO",IF(S239="NO CUMPLE", NO HABILITA,IF(R239&lt;=($E239*(1+$D$4)),"HABILITA","NO HABILITA")))</f>
        <v>NO OFERTADO</v>
      </c>
      <c r="U239" s="129">
        <f>'PRECIOS UNITARIOS'!J239</f>
        <v>0</v>
      </c>
      <c r="V239" s="251">
        <f>'EV TECNICA'!S239</f>
        <v>0</v>
      </c>
      <c r="W239" s="252" t="str">
        <f>+IF(U239=0,"NO OFERTADO",IF(V239="NO CUMPLE", NO HABILITA,IF(U239&lt;=($E239*(1+$D$4)),"HABILITA","NO HABILITA")))</f>
        <v>NO OFERTADO</v>
      </c>
      <c r="X239" s="129">
        <f>'PRECIOS UNITARIOS'!K239</f>
        <v>0</v>
      </c>
      <c r="Y239" s="251">
        <f>'EV TECNICA'!U239</f>
        <v>0</v>
      </c>
      <c r="Z239" s="252" t="str">
        <f>+IF(X239=0,"NO OFERTADO",IF(Y239="NO CUMPLE", NO HABILITA,IF(X239&lt;=($E239*(1+$D$4)),"HABILITA","NO HABILITA")))</f>
        <v>NO OFERTADO</v>
      </c>
      <c r="AA239" s="129">
        <f>'PRECIOS UNITARIOS'!L239</f>
        <v>0</v>
      </c>
      <c r="AB239" s="251">
        <f>'EV TECNICA'!W239</f>
        <v>0</v>
      </c>
      <c r="AC239" s="252" t="str">
        <f>+IF(AA239=0,"NO OFERTADO",IF(AB239="NO CUMPLE", NO HABILITA,IF(AA239&lt;=($E239*(1+$D$4)),"HABILITA","NO HABILITA")))</f>
        <v>NO OFERTADO</v>
      </c>
      <c r="AD239" s="129">
        <f>'PRECIOS UNITARIOS'!M239</f>
        <v>0</v>
      </c>
      <c r="AE239" s="251">
        <f>'EV TECNICA'!Y239</f>
        <v>0</v>
      </c>
      <c r="AF239" s="252" t="str">
        <f>+IF(AD239=0,"NO OFERTADO",IF(AE239="NO CUMPLE", NO HABILITA,IF(AD239&lt;=($E239*(1+$D$4)),"HABILITA","NO HABILITA")))</f>
        <v>NO OFERTADO</v>
      </c>
      <c r="AG239" s="129">
        <f>'PRECIOS UNITARIOS'!N239</f>
        <v>0</v>
      </c>
      <c r="AH239" s="251">
        <f>'EV TECNICA'!AA239</f>
        <v>0</v>
      </c>
      <c r="AI239" s="252" t="str">
        <f>+IF(AG239=0,"NO OFERTADO",IF(AH239="NO CUMPLE", NO HABILITA,IF(AG239&lt;=($E239*(1+$D$4)),"HABILITA","NO HABILITA")))</f>
        <v>NO OFERTADO</v>
      </c>
      <c r="AJ239" s="129">
        <f>'PRECIOS UNITARIOS'!O239</f>
        <v>0</v>
      </c>
      <c r="AK239" s="251">
        <f>'EV TECNICA'!AC239</f>
        <v>0</v>
      </c>
      <c r="AL239" s="252" t="str">
        <f>+IF(AJ239=0,"NO OFERTADO",IF(AK239="NO CUMPLE", NO HABILITA,IF(AJ239&lt;=($E239*(1+$D$4)),"HABILITA","NO HABILITA")))</f>
        <v>NO OFERTADO</v>
      </c>
      <c r="AM239" s="129">
        <f>'PRECIOS UNITARIOS'!P239</f>
        <v>658168.77</v>
      </c>
      <c r="AN239" s="251" t="str">
        <f>'EV TECNICA'!AE239</f>
        <v>CUMPLE</v>
      </c>
      <c r="AO239" s="252" t="str">
        <f>+IF(AM239=0,"NO OFERTADO",IF(AN239="NO CUMPLE", NO HABILITA,IF(AM239&lt;=($E239*(1+$D$4)),"HABILITA","NO HABILITA")))</f>
        <v>HABILITA</v>
      </c>
      <c r="AP239" s="129">
        <f>'PRECIOS UNITARIOS'!Q239</f>
        <v>0</v>
      </c>
      <c r="AQ239" s="251">
        <f>'EV TECNICA'!AG239</f>
        <v>0</v>
      </c>
      <c r="AR239" s="252" t="str">
        <f>+IF(AP239=0,"NO OFERTADO",IF(AQ239="NO CUMPLE", NO HABILITA,IF(AP239&lt;=($E239*(1+$D$4)),"HABILITA","NO HABILITA")))</f>
        <v>NO OFERTADO</v>
      </c>
      <c r="AS239" s="129">
        <f>'PRECIOS UNITARIOS'!R239</f>
        <v>0</v>
      </c>
      <c r="AT239" s="251">
        <f>'EV TECNICA'!AI239</f>
        <v>0</v>
      </c>
      <c r="AU239" s="252" t="str">
        <f>+IF(AS239=0,"NO OFERTADO",IF(AT239="NO CUMPLE", NO HABILITA,IF(AS239&lt;=($E239*(1+$D$4)),"HABILITA","NO HABILITA")))</f>
        <v>NO OFERTADO</v>
      </c>
      <c r="AV239" s="129">
        <f>'PRECIOS UNITARIOS'!S239</f>
        <v>0</v>
      </c>
      <c r="AW239" s="251">
        <f>'EV TECNICA'!AK239</f>
        <v>0</v>
      </c>
      <c r="AX239" s="252" t="str">
        <f>+IF(AV239=0,"NO OFERTADO",IF(AW239="NO CUMPLE", NO HABILITA,IF(AV239&lt;=($E239*(1+$D$4)),"HABILITA","NO HABILITA")))</f>
        <v>NO OFERTADO</v>
      </c>
      <c r="AY239" s="129">
        <f>'PRECIOS UNITARIOS'!T239</f>
        <v>0</v>
      </c>
      <c r="AZ239" s="251">
        <f>'EV TECNICA'!AM239</f>
        <v>0</v>
      </c>
      <c r="BA239" s="252" t="str">
        <f>+IF(AY239=0,"NO OFERTADO",IF(AZ239="NO CUMPLE", NO HABILITA,IF(AY239&lt;=($E239*(1+$D$4)),"HABILITA","NO HABILITA")))</f>
        <v>NO OFERTADO</v>
      </c>
      <c r="BB239" s="129">
        <f>'PRECIOS UNITARIOS'!U239</f>
        <v>1041246.4299999999</v>
      </c>
      <c r="BC239" s="251" t="str">
        <f>'EV TECNICA'!AO239</f>
        <v>CUMPLE</v>
      </c>
      <c r="BD239" s="252" t="str">
        <f>+IF(BB239=0,"NO OFERTADO",IF(BC239="NO CUMPLE", NO HABILITA,IF(BB239&lt;=($E239*(1+$D$4)),"HABILITA","NO HABILITA")))</f>
        <v>NO HABILITA</v>
      </c>
      <c r="BE239" s="129">
        <f>'PRECIOS UNITARIOS'!V239</f>
        <v>0</v>
      </c>
      <c r="BF239" s="251">
        <f>'EV TECNICA'!AQ239</f>
        <v>0</v>
      </c>
      <c r="BG239" s="252" t="str">
        <f>+IF(BE239=0,"NO OFERTADO",IF(BF239="NO CUMPLE", NO HABILITA,IF(BE239&lt;=($E239*(1+$D$4)),"HABILITA","NO HABILITA")))</f>
        <v>NO OFERTADO</v>
      </c>
      <c r="BH239" s="129">
        <f>'PRECIOS UNITARIOS'!W239</f>
        <v>0</v>
      </c>
      <c r="BI239" s="251">
        <f>'EV TECNICA'!AS239</f>
        <v>0</v>
      </c>
      <c r="BJ239" s="252" t="str">
        <f>+IF(BH239=0,"NO OFERTADO",IF(BI239="NO CUMPLE", NO HABILITA,IF(BH239&lt;=($E239*(1+$D$4)),"HABILITA","NO HABILITA")))</f>
        <v>NO OFERTADO</v>
      </c>
      <c r="BK239" s="129">
        <f>'PRECIOS UNITARIOS'!X239</f>
        <v>0</v>
      </c>
      <c r="BL239" s="251">
        <f>'EV TECNICA'!AU239</f>
        <v>0</v>
      </c>
      <c r="BM239" s="252" t="str">
        <f>+IF(BK239=0,"NO OFERTADO",IF(BL239="NO CUMPLE", NO HABILITA,IF(BK239&lt;=($E239*(1+$D$4)),"HABILITA","NO HABILITA")))</f>
        <v>NO OFERTADO</v>
      </c>
      <c r="BN239" s="129">
        <f>'PRECIOS UNITARIOS'!Y239</f>
        <v>0</v>
      </c>
      <c r="BO239" s="251">
        <f>'EV TECNICA'!AW239</f>
        <v>0</v>
      </c>
      <c r="BP239" s="252" t="str">
        <f>+IF(BN239=0,"NO OFERTADO",IF(BO239="NO CUMPLE", NO HABILITA,IF(BN239&lt;=($E239*(1+$D$4)),"HABILITA","NO HABILITA")))</f>
        <v>NO OFERTADO</v>
      </c>
      <c r="BQ239" s="129">
        <f>'PRECIOS UNITARIOS'!Z239</f>
        <v>0</v>
      </c>
      <c r="BR239" s="251">
        <f>'EV TECNICA'!AY239</f>
        <v>0</v>
      </c>
      <c r="BS239" s="252" t="str">
        <f>+IF(BQ239=0,"NO OFERTADO",IF(BR239="NO CUMPLE", NO HABILITA,IF(BQ239&lt;=($E239*(1+$D$4)),"HABILITA","NO HABILITA")))</f>
        <v>NO OFERTADO</v>
      </c>
      <c r="BT239" s="129">
        <f>'PRECIOS UNITARIOS'!AA239</f>
        <v>0</v>
      </c>
      <c r="BU239" s="251" t="str">
        <f>'EV TECNICA'!BA239</f>
        <v>NO CUMPLE</v>
      </c>
      <c r="BV239" s="252" t="s">
        <v>606</v>
      </c>
      <c r="BW239" s="129">
        <f>'PRECIOS UNITARIOS'!AB239</f>
        <v>0</v>
      </c>
      <c r="BX239" s="251">
        <f>'EV TECNICA'!BC239</f>
        <v>0</v>
      </c>
      <c r="BY239" s="252" t="str">
        <f>+IF(BW239=0,"NO OFERTADO",IF(BX239="NO CUMPLE", NO HABILITA,IF(BW239&lt;=($E239*(1+$D$4)),"HABILITA","NO HABILITA")))</f>
        <v>NO OFERTADO</v>
      </c>
      <c r="BZ239" s="129">
        <f>'PRECIOS UNITARIOS'!AC239</f>
        <v>0</v>
      </c>
      <c r="CA239" s="251">
        <f>'EV TECNICA'!BE239</f>
        <v>0</v>
      </c>
      <c r="CB239" s="252" t="str">
        <f>+IF(BZ239=0,"NO OFERTADO",IF(CA239="NO CUMPLE", NO HABILITA,IF(BZ239&lt;=($E239*(1+$D$4)),"HABILITA","NO HABILITA")))</f>
        <v>NO OFERTADO</v>
      </c>
      <c r="CC239" s="129">
        <f>'PRECIOS UNITARIOS'!AD239</f>
        <v>0</v>
      </c>
      <c r="CD239" s="251">
        <f>'EV TECNICA'!BG239</f>
        <v>0</v>
      </c>
      <c r="CE239" s="252" t="str">
        <f>+IF(CC239=0,"NO OFERTADO",IF(CD239="NO CUMPLE", NO HABILITA,IF(CC239&lt;=($E239*(1+$D$4)),"HABILITA","NO HABILITA")))</f>
        <v>NO OFERTADO</v>
      </c>
      <c r="CF239" s="129">
        <f>'PRECIOS UNITARIOS'!AE239</f>
        <v>0</v>
      </c>
      <c r="CG239" s="251">
        <f>'EV TECNICA'!BI239</f>
        <v>0</v>
      </c>
      <c r="CH239" s="252" t="str">
        <f>+IF(CF239=0,"NO OFERTADO",IF(CG239="NO CUMPLE", NO HABILITA,IF(CF239&lt;=($E239*(1+$D$4)),"HABILITA","NO HABILITA")))</f>
        <v>NO OFERTADO</v>
      </c>
    </row>
    <row r="240" spans="1:86" s="40" customFormat="1" ht="25.5" x14ac:dyDescent="0.2">
      <c r="A240" s="103">
        <v>231</v>
      </c>
      <c r="B240" s="202" t="s">
        <v>371</v>
      </c>
      <c r="C240" s="121" t="s">
        <v>365</v>
      </c>
      <c r="D240" s="146">
        <v>1</v>
      </c>
      <c r="E240" s="25">
        <v>1217013</v>
      </c>
      <c r="F240" s="129">
        <f>'PRECIOS UNITARIOS'!E240</f>
        <v>0</v>
      </c>
      <c r="G240" s="251">
        <f>'EV TECNICA'!I240</f>
        <v>0</v>
      </c>
      <c r="H240" s="252" t="str">
        <f>+IF(F240=0,"NO OFERTADO",IF(G240="NO CUMPLE", NO HABILITA,IF(F240&lt;=($E240*(1+$D$4)),"HABILITA","NO HABILITA")))</f>
        <v>NO OFERTADO</v>
      </c>
      <c r="I240" s="129">
        <f>'PRECIOS UNITARIOS'!F240</f>
        <v>0</v>
      </c>
      <c r="J240" s="251">
        <f>'EV TECNICA'!K240</f>
        <v>0</v>
      </c>
      <c r="K240" s="252" t="str">
        <f>+IF(I240=0,"NO OFERTADO",IF(J240="NO CUMPLE", NO HABILITA,IF(I240&lt;=($E240*(1+$D$4)),"HABILITA","NO HABILITA")))</f>
        <v>NO OFERTADO</v>
      </c>
      <c r="L240" s="129">
        <f>'PRECIOS UNITARIOS'!G240</f>
        <v>0</v>
      </c>
      <c r="M240" s="251">
        <f>'EV TECNICA'!M240</f>
        <v>0</v>
      </c>
      <c r="N240" s="252" t="str">
        <f>+IF(L240=0,"NO OFERTADO",IF(M240="NO CUMPLE", NO HABILITA,IF(L240&lt;=($E240*(1+$D$4)),"HABILITA","NO HABILITA")))</f>
        <v>NO OFERTADO</v>
      </c>
      <c r="O240" s="129">
        <f>'PRECIOS UNITARIOS'!H240</f>
        <v>0</v>
      </c>
      <c r="P240" s="251">
        <f>'EV TECNICA'!O240</f>
        <v>0</v>
      </c>
      <c r="Q240" s="252" t="str">
        <f>+IF(O240=0,"NO OFERTADO",IF(P240="NO CUMPLE", NO HABILITA,IF(O240&lt;=($E240*(1+$D$4)),"HABILITA","NO HABILITA")))</f>
        <v>NO OFERTADO</v>
      </c>
      <c r="R240" s="129">
        <f>'PRECIOS UNITARIOS'!I240</f>
        <v>0</v>
      </c>
      <c r="S240" s="251">
        <f>'EV TECNICA'!Q240</f>
        <v>0</v>
      </c>
      <c r="T240" s="252" t="str">
        <f>+IF(R240=0,"NO OFERTADO",IF(S240="NO CUMPLE", NO HABILITA,IF(R240&lt;=($E240*(1+$D$4)),"HABILITA","NO HABILITA")))</f>
        <v>NO OFERTADO</v>
      </c>
      <c r="U240" s="129">
        <f>'PRECIOS UNITARIOS'!J240</f>
        <v>0</v>
      </c>
      <c r="V240" s="251">
        <f>'EV TECNICA'!S240</f>
        <v>0</v>
      </c>
      <c r="W240" s="252" t="str">
        <f>+IF(U240=0,"NO OFERTADO",IF(V240="NO CUMPLE", NO HABILITA,IF(U240&lt;=($E240*(1+$D$4)),"HABILITA","NO HABILITA")))</f>
        <v>NO OFERTADO</v>
      </c>
      <c r="X240" s="129">
        <f>'PRECIOS UNITARIOS'!K240</f>
        <v>0</v>
      </c>
      <c r="Y240" s="251">
        <f>'EV TECNICA'!U240</f>
        <v>0</v>
      </c>
      <c r="Z240" s="252" t="str">
        <f>+IF(X240=0,"NO OFERTADO",IF(Y240="NO CUMPLE", NO HABILITA,IF(X240&lt;=($E240*(1+$D$4)),"HABILITA","NO HABILITA")))</f>
        <v>NO OFERTADO</v>
      </c>
      <c r="AA240" s="129">
        <f>'PRECIOS UNITARIOS'!L240</f>
        <v>0</v>
      </c>
      <c r="AB240" s="251">
        <f>'EV TECNICA'!W240</f>
        <v>0</v>
      </c>
      <c r="AC240" s="252" t="str">
        <f>+IF(AA240=0,"NO OFERTADO",IF(AB240="NO CUMPLE", NO HABILITA,IF(AA240&lt;=($E240*(1+$D$4)),"HABILITA","NO HABILITA")))</f>
        <v>NO OFERTADO</v>
      </c>
      <c r="AD240" s="129">
        <f>'PRECIOS UNITARIOS'!M240</f>
        <v>0</v>
      </c>
      <c r="AE240" s="251">
        <f>'EV TECNICA'!Y240</f>
        <v>0</v>
      </c>
      <c r="AF240" s="252" t="str">
        <f>+IF(AD240=0,"NO OFERTADO",IF(AE240="NO CUMPLE", NO HABILITA,IF(AD240&lt;=($E240*(1+$D$4)),"HABILITA","NO HABILITA")))</f>
        <v>NO OFERTADO</v>
      </c>
      <c r="AG240" s="129">
        <f>'PRECIOS UNITARIOS'!N240</f>
        <v>0</v>
      </c>
      <c r="AH240" s="251">
        <f>'EV TECNICA'!AA240</f>
        <v>0</v>
      </c>
      <c r="AI240" s="252" t="str">
        <f>+IF(AG240=0,"NO OFERTADO",IF(AH240="NO CUMPLE", NO HABILITA,IF(AG240&lt;=($E240*(1+$D$4)),"HABILITA","NO HABILITA")))</f>
        <v>NO OFERTADO</v>
      </c>
      <c r="AJ240" s="129">
        <f>'PRECIOS UNITARIOS'!O240</f>
        <v>0</v>
      </c>
      <c r="AK240" s="251">
        <f>'EV TECNICA'!AC240</f>
        <v>0</v>
      </c>
      <c r="AL240" s="252" t="str">
        <f>+IF(AJ240=0,"NO OFERTADO",IF(AK240="NO CUMPLE", NO HABILITA,IF(AJ240&lt;=($E240*(1+$D$4)),"HABILITA","NO HABILITA")))</f>
        <v>NO OFERTADO</v>
      </c>
      <c r="AM240" s="129">
        <f>'PRECIOS UNITARIOS'!P240</f>
        <v>1089464.04</v>
      </c>
      <c r="AN240" s="251" t="str">
        <f>'EV TECNICA'!AE240</f>
        <v>CUMPLE</v>
      </c>
      <c r="AO240" s="252" t="str">
        <f>+IF(AM240=0,"NO OFERTADO",IF(AN240="NO CUMPLE", NO HABILITA,IF(AM240&lt;=($E240*(1+$D$4)),"HABILITA","NO HABILITA")))</f>
        <v>HABILITA</v>
      </c>
      <c r="AP240" s="129">
        <f>'PRECIOS UNITARIOS'!Q240</f>
        <v>0</v>
      </c>
      <c r="AQ240" s="251">
        <f>'EV TECNICA'!AG240</f>
        <v>0</v>
      </c>
      <c r="AR240" s="252" t="str">
        <f>+IF(AP240=0,"NO OFERTADO",IF(AQ240="NO CUMPLE", NO HABILITA,IF(AP240&lt;=($E240*(1+$D$4)),"HABILITA","NO HABILITA")))</f>
        <v>NO OFERTADO</v>
      </c>
      <c r="AS240" s="129">
        <f>'PRECIOS UNITARIOS'!R240</f>
        <v>0</v>
      </c>
      <c r="AT240" s="251">
        <f>'EV TECNICA'!AI240</f>
        <v>0</v>
      </c>
      <c r="AU240" s="252" t="str">
        <f>+IF(AS240=0,"NO OFERTADO",IF(AT240="NO CUMPLE", NO HABILITA,IF(AS240&lt;=($E240*(1+$D$4)),"HABILITA","NO HABILITA")))</f>
        <v>NO OFERTADO</v>
      </c>
      <c r="AV240" s="129">
        <f>'PRECIOS UNITARIOS'!S240</f>
        <v>0</v>
      </c>
      <c r="AW240" s="251">
        <f>'EV TECNICA'!AK240</f>
        <v>0</v>
      </c>
      <c r="AX240" s="252" t="str">
        <f>+IF(AV240=0,"NO OFERTADO",IF(AW240="NO CUMPLE", NO HABILITA,IF(AV240&lt;=($E240*(1+$D$4)),"HABILITA","NO HABILITA")))</f>
        <v>NO OFERTADO</v>
      </c>
      <c r="AY240" s="129">
        <f>'PRECIOS UNITARIOS'!T240</f>
        <v>0</v>
      </c>
      <c r="AZ240" s="251">
        <f>'EV TECNICA'!AM240</f>
        <v>0</v>
      </c>
      <c r="BA240" s="252" t="str">
        <f>+IF(AY240=0,"NO OFERTADO",IF(AZ240="NO CUMPLE", NO HABILITA,IF(AY240&lt;=($E240*(1+$D$4)),"HABILITA","NO HABILITA")))</f>
        <v>NO OFERTADO</v>
      </c>
      <c r="BB240" s="129">
        <f>'PRECIOS UNITARIOS'!U240</f>
        <v>1041246.4299999999</v>
      </c>
      <c r="BC240" s="251" t="str">
        <f>'EV TECNICA'!AO240</f>
        <v>CUMPLE</v>
      </c>
      <c r="BD240" s="252" t="str">
        <f>+IF(BB240=0,"NO OFERTADO",IF(BC240="NO CUMPLE", NO HABILITA,IF(BB240&lt;=($E240*(1+$D$4)),"HABILITA","NO HABILITA")))</f>
        <v>HABILITA</v>
      </c>
      <c r="BE240" s="129">
        <f>'PRECIOS UNITARIOS'!V240</f>
        <v>0</v>
      </c>
      <c r="BF240" s="251">
        <f>'EV TECNICA'!AQ240</f>
        <v>0</v>
      </c>
      <c r="BG240" s="252" t="str">
        <f>+IF(BE240=0,"NO OFERTADO",IF(BF240="NO CUMPLE", NO HABILITA,IF(BE240&lt;=($E240*(1+$D$4)),"HABILITA","NO HABILITA")))</f>
        <v>NO OFERTADO</v>
      </c>
      <c r="BH240" s="129">
        <f>'PRECIOS UNITARIOS'!W240</f>
        <v>0</v>
      </c>
      <c r="BI240" s="251">
        <f>'EV TECNICA'!AS240</f>
        <v>0</v>
      </c>
      <c r="BJ240" s="252" t="str">
        <f>+IF(BH240=0,"NO OFERTADO",IF(BI240="NO CUMPLE", NO HABILITA,IF(BH240&lt;=($E240*(1+$D$4)),"HABILITA","NO HABILITA")))</f>
        <v>NO OFERTADO</v>
      </c>
      <c r="BK240" s="129">
        <f>'PRECIOS UNITARIOS'!X240</f>
        <v>0</v>
      </c>
      <c r="BL240" s="251">
        <f>'EV TECNICA'!AU240</f>
        <v>0</v>
      </c>
      <c r="BM240" s="252" t="str">
        <f>+IF(BK240=0,"NO OFERTADO",IF(BL240="NO CUMPLE", NO HABILITA,IF(BK240&lt;=($E240*(1+$D$4)),"HABILITA","NO HABILITA")))</f>
        <v>NO OFERTADO</v>
      </c>
      <c r="BN240" s="129">
        <f>'PRECIOS UNITARIOS'!Y240</f>
        <v>0</v>
      </c>
      <c r="BO240" s="251">
        <f>'EV TECNICA'!AW240</f>
        <v>0</v>
      </c>
      <c r="BP240" s="252" t="str">
        <f>+IF(BN240=0,"NO OFERTADO",IF(BO240="NO CUMPLE", NO HABILITA,IF(BN240&lt;=($E240*(1+$D$4)),"HABILITA","NO HABILITA")))</f>
        <v>NO OFERTADO</v>
      </c>
      <c r="BQ240" s="129">
        <f>'PRECIOS UNITARIOS'!Z240</f>
        <v>0</v>
      </c>
      <c r="BR240" s="251">
        <f>'EV TECNICA'!AY240</f>
        <v>0</v>
      </c>
      <c r="BS240" s="252" t="str">
        <f>+IF(BQ240=0,"NO OFERTADO",IF(BR240="NO CUMPLE", NO HABILITA,IF(BQ240&lt;=($E240*(1+$D$4)),"HABILITA","NO HABILITA")))</f>
        <v>NO OFERTADO</v>
      </c>
      <c r="BT240" s="129">
        <f>'PRECIOS UNITARIOS'!AA240</f>
        <v>0</v>
      </c>
      <c r="BU240" s="251" t="str">
        <f>'EV TECNICA'!BA240</f>
        <v>NO CUMPLE</v>
      </c>
      <c r="BV240" s="252" t="s">
        <v>606</v>
      </c>
      <c r="BW240" s="129">
        <f>'PRECIOS UNITARIOS'!AB240</f>
        <v>0</v>
      </c>
      <c r="BX240" s="251">
        <f>'EV TECNICA'!BC240</f>
        <v>0</v>
      </c>
      <c r="BY240" s="252" t="str">
        <f>+IF(BW240=0,"NO OFERTADO",IF(BX240="NO CUMPLE", NO HABILITA,IF(BW240&lt;=($E240*(1+$D$4)),"HABILITA","NO HABILITA")))</f>
        <v>NO OFERTADO</v>
      </c>
      <c r="BZ240" s="129">
        <f>'PRECIOS UNITARIOS'!AC240</f>
        <v>0</v>
      </c>
      <c r="CA240" s="251">
        <f>'EV TECNICA'!BE240</f>
        <v>0</v>
      </c>
      <c r="CB240" s="252" t="str">
        <f>+IF(BZ240=0,"NO OFERTADO",IF(CA240="NO CUMPLE", NO HABILITA,IF(BZ240&lt;=($E240*(1+$D$4)),"HABILITA","NO HABILITA")))</f>
        <v>NO OFERTADO</v>
      </c>
      <c r="CC240" s="129">
        <f>'PRECIOS UNITARIOS'!AD240</f>
        <v>0</v>
      </c>
      <c r="CD240" s="251">
        <f>'EV TECNICA'!BG240</f>
        <v>0</v>
      </c>
      <c r="CE240" s="252" t="str">
        <f>+IF(CC240=0,"NO OFERTADO",IF(CD240="NO CUMPLE", NO HABILITA,IF(CC240&lt;=($E240*(1+$D$4)),"HABILITA","NO HABILITA")))</f>
        <v>NO OFERTADO</v>
      </c>
      <c r="CF240" s="129">
        <f>'PRECIOS UNITARIOS'!AE240</f>
        <v>0</v>
      </c>
      <c r="CG240" s="251">
        <f>'EV TECNICA'!BI240</f>
        <v>0</v>
      </c>
      <c r="CH240" s="252" t="str">
        <f>+IF(CF240=0,"NO OFERTADO",IF(CG240="NO CUMPLE", NO HABILITA,IF(CF240&lt;=($E240*(1+$D$4)),"HABILITA","NO HABILITA")))</f>
        <v>NO OFERTADO</v>
      </c>
    </row>
    <row r="241" spans="1:86" s="40" customFormat="1" ht="25.5" x14ac:dyDescent="0.2">
      <c r="A241" s="103">
        <v>232</v>
      </c>
      <c r="B241" s="202" t="s">
        <v>372</v>
      </c>
      <c r="C241" s="121" t="s">
        <v>365</v>
      </c>
      <c r="D241" s="146">
        <v>1</v>
      </c>
      <c r="E241" s="25">
        <v>1216419.9635000001</v>
      </c>
      <c r="F241" s="129">
        <f>'PRECIOS UNITARIOS'!E241</f>
        <v>0</v>
      </c>
      <c r="G241" s="251">
        <f>'EV TECNICA'!I241</f>
        <v>0</v>
      </c>
      <c r="H241" s="252" t="str">
        <f>+IF(F241=0,"NO OFERTADO",IF(G241="NO CUMPLE", NO HABILITA,IF(F241&lt;=($E241*(1+$D$4)),"HABILITA","NO HABILITA")))</f>
        <v>NO OFERTADO</v>
      </c>
      <c r="I241" s="129">
        <f>'PRECIOS UNITARIOS'!F241</f>
        <v>0</v>
      </c>
      <c r="J241" s="251">
        <f>'EV TECNICA'!K241</f>
        <v>0</v>
      </c>
      <c r="K241" s="252" t="str">
        <f>+IF(I241=0,"NO OFERTADO",IF(J241="NO CUMPLE", NO HABILITA,IF(I241&lt;=($E241*(1+$D$4)),"HABILITA","NO HABILITA")))</f>
        <v>NO OFERTADO</v>
      </c>
      <c r="L241" s="129">
        <f>'PRECIOS UNITARIOS'!G241</f>
        <v>0</v>
      </c>
      <c r="M241" s="251">
        <f>'EV TECNICA'!M241</f>
        <v>0</v>
      </c>
      <c r="N241" s="252" t="str">
        <f>+IF(L241=0,"NO OFERTADO",IF(M241="NO CUMPLE", NO HABILITA,IF(L241&lt;=($E241*(1+$D$4)),"HABILITA","NO HABILITA")))</f>
        <v>NO OFERTADO</v>
      </c>
      <c r="O241" s="129">
        <f>'PRECIOS UNITARIOS'!H241</f>
        <v>0</v>
      </c>
      <c r="P241" s="251">
        <f>'EV TECNICA'!O241</f>
        <v>0</v>
      </c>
      <c r="Q241" s="252" t="str">
        <f>+IF(O241=0,"NO OFERTADO",IF(P241="NO CUMPLE", NO HABILITA,IF(O241&lt;=($E241*(1+$D$4)),"HABILITA","NO HABILITA")))</f>
        <v>NO OFERTADO</v>
      </c>
      <c r="R241" s="129">
        <f>'PRECIOS UNITARIOS'!I241</f>
        <v>0</v>
      </c>
      <c r="S241" s="251">
        <f>'EV TECNICA'!Q241</f>
        <v>0</v>
      </c>
      <c r="T241" s="252" t="str">
        <f>+IF(R241=0,"NO OFERTADO",IF(S241="NO CUMPLE", NO HABILITA,IF(R241&lt;=($E241*(1+$D$4)),"HABILITA","NO HABILITA")))</f>
        <v>NO OFERTADO</v>
      </c>
      <c r="U241" s="129">
        <f>'PRECIOS UNITARIOS'!J241</f>
        <v>0</v>
      </c>
      <c r="V241" s="251">
        <f>'EV TECNICA'!S241</f>
        <v>0</v>
      </c>
      <c r="W241" s="252" t="str">
        <f>+IF(U241=0,"NO OFERTADO",IF(V241="NO CUMPLE", NO HABILITA,IF(U241&lt;=($E241*(1+$D$4)),"HABILITA","NO HABILITA")))</f>
        <v>NO OFERTADO</v>
      </c>
      <c r="X241" s="129">
        <f>'PRECIOS UNITARIOS'!K241</f>
        <v>0</v>
      </c>
      <c r="Y241" s="251">
        <f>'EV TECNICA'!U241</f>
        <v>0</v>
      </c>
      <c r="Z241" s="252" t="str">
        <f>+IF(X241=0,"NO OFERTADO",IF(Y241="NO CUMPLE", NO HABILITA,IF(X241&lt;=($E241*(1+$D$4)),"HABILITA","NO HABILITA")))</f>
        <v>NO OFERTADO</v>
      </c>
      <c r="AA241" s="129">
        <f>'PRECIOS UNITARIOS'!L241</f>
        <v>0</v>
      </c>
      <c r="AB241" s="251">
        <f>'EV TECNICA'!W241</f>
        <v>0</v>
      </c>
      <c r="AC241" s="252" t="str">
        <f>+IF(AA241=0,"NO OFERTADO",IF(AB241="NO CUMPLE", NO HABILITA,IF(AA241&lt;=($E241*(1+$D$4)),"HABILITA","NO HABILITA")))</f>
        <v>NO OFERTADO</v>
      </c>
      <c r="AD241" s="129">
        <f>'PRECIOS UNITARIOS'!M241</f>
        <v>0</v>
      </c>
      <c r="AE241" s="251">
        <f>'EV TECNICA'!Y241</f>
        <v>0</v>
      </c>
      <c r="AF241" s="252" t="str">
        <f>+IF(AD241=0,"NO OFERTADO",IF(AE241="NO CUMPLE", NO HABILITA,IF(AD241&lt;=($E241*(1+$D$4)),"HABILITA","NO HABILITA")))</f>
        <v>NO OFERTADO</v>
      </c>
      <c r="AG241" s="129">
        <f>'PRECIOS UNITARIOS'!N241</f>
        <v>0</v>
      </c>
      <c r="AH241" s="251">
        <f>'EV TECNICA'!AA241</f>
        <v>0</v>
      </c>
      <c r="AI241" s="252" t="str">
        <f>+IF(AG241=0,"NO OFERTADO",IF(AH241="NO CUMPLE", NO HABILITA,IF(AG241&lt;=($E241*(1+$D$4)),"HABILITA","NO HABILITA")))</f>
        <v>NO OFERTADO</v>
      </c>
      <c r="AJ241" s="129">
        <f>'PRECIOS UNITARIOS'!O241</f>
        <v>0</v>
      </c>
      <c r="AK241" s="251">
        <f>'EV TECNICA'!AC241</f>
        <v>0</v>
      </c>
      <c r="AL241" s="252" t="str">
        <f>+IF(AJ241=0,"NO OFERTADO",IF(AK241="NO CUMPLE", NO HABILITA,IF(AJ241&lt;=($E241*(1+$D$4)),"HABILITA","NO HABILITA")))</f>
        <v>NO OFERTADO</v>
      </c>
      <c r="AM241" s="129">
        <f>'PRECIOS UNITARIOS'!P241</f>
        <v>1089489.03</v>
      </c>
      <c r="AN241" s="251" t="str">
        <f>'EV TECNICA'!AE241</f>
        <v>CUMPLE</v>
      </c>
      <c r="AO241" s="252" t="str">
        <f>+IF(AM241=0,"NO OFERTADO",IF(AN241="NO CUMPLE", NO HABILITA,IF(AM241&lt;=($E241*(1+$D$4)),"HABILITA","NO HABILITA")))</f>
        <v>HABILITA</v>
      </c>
      <c r="AP241" s="129">
        <f>'PRECIOS UNITARIOS'!Q241</f>
        <v>0</v>
      </c>
      <c r="AQ241" s="251">
        <f>'EV TECNICA'!AG241</f>
        <v>0</v>
      </c>
      <c r="AR241" s="252" t="str">
        <f>+IF(AP241=0,"NO OFERTADO",IF(AQ241="NO CUMPLE", NO HABILITA,IF(AP241&lt;=($E241*(1+$D$4)),"HABILITA","NO HABILITA")))</f>
        <v>NO OFERTADO</v>
      </c>
      <c r="AS241" s="129">
        <f>'PRECIOS UNITARIOS'!R241</f>
        <v>0</v>
      </c>
      <c r="AT241" s="251">
        <f>'EV TECNICA'!AI241</f>
        <v>0</v>
      </c>
      <c r="AU241" s="252" t="str">
        <f>+IF(AS241=0,"NO OFERTADO",IF(AT241="NO CUMPLE", NO HABILITA,IF(AS241&lt;=($E241*(1+$D$4)),"HABILITA","NO HABILITA")))</f>
        <v>NO OFERTADO</v>
      </c>
      <c r="AV241" s="129">
        <f>'PRECIOS UNITARIOS'!S241</f>
        <v>0</v>
      </c>
      <c r="AW241" s="251">
        <f>'EV TECNICA'!AK241</f>
        <v>0</v>
      </c>
      <c r="AX241" s="252" t="str">
        <f>+IF(AV241=0,"NO OFERTADO",IF(AW241="NO CUMPLE", NO HABILITA,IF(AV241&lt;=($E241*(1+$D$4)),"HABILITA","NO HABILITA")))</f>
        <v>NO OFERTADO</v>
      </c>
      <c r="AY241" s="129">
        <f>'PRECIOS UNITARIOS'!T241</f>
        <v>0</v>
      </c>
      <c r="AZ241" s="251">
        <f>'EV TECNICA'!AM241</f>
        <v>0</v>
      </c>
      <c r="BA241" s="252" t="str">
        <f>+IF(AY241=0,"NO OFERTADO",IF(AZ241="NO CUMPLE", NO HABILITA,IF(AY241&lt;=($E241*(1+$D$4)),"HABILITA","NO HABILITA")))</f>
        <v>NO OFERTADO</v>
      </c>
      <c r="BB241" s="129">
        <f>'PRECIOS UNITARIOS'!U241</f>
        <v>1041246.4299999999</v>
      </c>
      <c r="BC241" s="251" t="str">
        <f>'EV TECNICA'!AO241</f>
        <v>CUMPLE</v>
      </c>
      <c r="BD241" s="252" t="str">
        <f>+IF(BB241=0,"NO OFERTADO",IF(BC241="NO CUMPLE", NO HABILITA,IF(BB241&lt;=($E241*(1+$D$4)),"HABILITA","NO HABILITA")))</f>
        <v>HABILITA</v>
      </c>
      <c r="BE241" s="129">
        <f>'PRECIOS UNITARIOS'!V241</f>
        <v>0</v>
      </c>
      <c r="BF241" s="251">
        <f>'EV TECNICA'!AQ241</f>
        <v>0</v>
      </c>
      <c r="BG241" s="252" t="str">
        <f>+IF(BE241=0,"NO OFERTADO",IF(BF241="NO CUMPLE", NO HABILITA,IF(BE241&lt;=($E241*(1+$D$4)),"HABILITA","NO HABILITA")))</f>
        <v>NO OFERTADO</v>
      </c>
      <c r="BH241" s="129">
        <f>'PRECIOS UNITARIOS'!W241</f>
        <v>0</v>
      </c>
      <c r="BI241" s="251">
        <f>'EV TECNICA'!AS241</f>
        <v>0</v>
      </c>
      <c r="BJ241" s="252" t="str">
        <f>+IF(BH241=0,"NO OFERTADO",IF(BI241="NO CUMPLE", NO HABILITA,IF(BH241&lt;=($E241*(1+$D$4)),"HABILITA","NO HABILITA")))</f>
        <v>NO OFERTADO</v>
      </c>
      <c r="BK241" s="129">
        <f>'PRECIOS UNITARIOS'!X241</f>
        <v>0</v>
      </c>
      <c r="BL241" s="251">
        <f>'EV TECNICA'!AU241</f>
        <v>0</v>
      </c>
      <c r="BM241" s="252" t="str">
        <f>+IF(BK241=0,"NO OFERTADO",IF(BL241="NO CUMPLE", NO HABILITA,IF(BK241&lt;=($E241*(1+$D$4)),"HABILITA","NO HABILITA")))</f>
        <v>NO OFERTADO</v>
      </c>
      <c r="BN241" s="129">
        <f>'PRECIOS UNITARIOS'!Y241</f>
        <v>0</v>
      </c>
      <c r="BO241" s="251">
        <f>'EV TECNICA'!AW241</f>
        <v>0</v>
      </c>
      <c r="BP241" s="252" t="str">
        <f>+IF(BN241=0,"NO OFERTADO",IF(BO241="NO CUMPLE", NO HABILITA,IF(BN241&lt;=($E241*(1+$D$4)),"HABILITA","NO HABILITA")))</f>
        <v>NO OFERTADO</v>
      </c>
      <c r="BQ241" s="129">
        <f>'PRECIOS UNITARIOS'!Z241</f>
        <v>0</v>
      </c>
      <c r="BR241" s="251">
        <f>'EV TECNICA'!AY241</f>
        <v>0</v>
      </c>
      <c r="BS241" s="252" t="str">
        <f>+IF(BQ241=0,"NO OFERTADO",IF(BR241="NO CUMPLE", NO HABILITA,IF(BQ241&lt;=($E241*(1+$D$4)),"HABILITA","NO HABILITA")))</f>
        <v>NO OFERTADO</v>
      </c>
      <c r="BT241" s="129">
        <f>'PRECIOS UNITARIOS'!AA241</f>
        <v>0</v>
      </c>
      <c r="BU241" s="251">
        <f>'EV TECNICA'!BA241</f>
        <v>0</v>
      </c>
      <c r="BV241" s="252" t="str">
        <f>+IF(BT241=0,"NO OFERTADO",IF(BU241="NO CUMPLE", NO HABILITA,IF(BT241&lt;=($E241*(1+$D$4)),"HABILITA","NO HABILITA")))</f>
        <v>NO OFERTADO</v>
      </c>
      <c r="BW241" s="129">
        <f>'PRECIOS UNITARIOS'!AB241</f>
        <v>0</v>
      </c>
      <c r="BX241" s="251">
        <f>'EV TECNICA'!BC241</f>
        <v>0</v>
      </c>
      <c r="BY241" s="252" t="str">
        <f>+IF(BW241=0,"NO OFERTADO",IF(BX241="NO CUMPLE", NO HABILITA,IF(BW241&lt;=($E241*(1+$D$4)),"HABILITA","NO HABILITA")))</f>
        <v>NO OFERTADO</v>
      </c>
      <c r="BZ241" s="129">
        <f>'PRECIOS UNITARIOS'!AC241</f>
        <v>0</v>
      </c>
      <c r="CA241" s="251">
        <f>'EV TECNICA'!BE241</f>
        <v>0</v>
      </c>
      <c r="CB241" s="252" t="str">
        <f>+IF(BZ241=0,"NO OFERTADO",IF(CA241="NO CUMPLE", NO HABILITA,IF(BZ241&lt;=($E241*(1+$D$4)),"HABILITA","NO HABILITA")))</f>
        <v>NO OFERTADO</v>
      </c>
      <c r="CC241" s="129">
        <f>'PRECIOS UNITARIOS'!AD241</f>
        <v>0</v>
      </c>
      <c r="CD241" s="251">
        <f>'EV TECNICA'!BG241</f>
        <v>0</v>
      </c>
      <c r="CE241" s="252" t="str">
        <f>+IF(CC241=0,"NO OFERTADO",IF(CD241="NO CUMPLE", NO HABILITA,IF(CC241&lt;=($E241*(1+$D$4)),"HABILITA","NO HABILITA")))</f>
        <v>NO OFERTADO</v>
      </c>
      <c r="CF241" s="129">
        <f>'PRECIOS UNITARIOS'!AE241</f>
        <v>0</v>
      </c>
      <c r="CG241" s="251">
        <f>'EV TECNICA'!BI241</f>
        <v>0</v>
      </c>
      <c r="CH241" s="252" t="str">
        <f>+IF(CF241=0,"NO OFERTADO",IF(CG241="NO CUMPLE", NO HABILITA,IF(CF241&lt;=($E241*(1+$D$4)),"HABILITA","NO HABILITA")))</f>
        <v>NO OFERTADO</v>
      </c>
    </row>
    <row r="242" spans="1:86" s="40" customFormat="1" ht="12.75" x14ac:dyDescent="0.2">
      <c r="A242" s="103">
        <v>233</v>
      </c>
      <c r="B242" s="202" t="s">
        <v>373</v>
      </c>
      <c r="C242" s="121" t="s">
        <v>374</v>
      </c>
      <c r="D242" s="146">
        <v>1</v>
      </c>
      <c r="E242" s="25">
        <v>6653.9121319999995</v>
      </c>
      <c r="F242" s="129">
        <f>'PRECIOS UNITARIOS'!E242</f>
        <v>0</v>
      </c>
      <c r="G242" s="251">
        <f>'EV TECNICA'!I242</f>
        <v>0</v>
      </c>
      <c r="H242" s="252" t="str">
        <f>+IF(F242=0,"NO OFERTADO",IF(G242="NO CUMPLE", NO HABILITA,IF(F242&lt;=($E242*(1+$D$4)),"HABILITA","NO HABILITA")))</f>
        <v>NO OFERTADO</v>
      </c>
      <c r="I242" s="129">
        <f>'PRECIOS UNITARIOS'!F242</f>
        <v>0</v>
      </c>
      <c r="J242" s="251">
        <f>'EV TECNICA'!K242</f>
        <v>0</v>
      </c>
      <c r="K242" s="252" t="str">
        <f>+IF(I242=0,"NO OFERTADO",IF(J242="NO CUMPLE", NO HABILITA,IF(I242&lt;=($E242*(1+$D$4)),"HABILITA","NO HABILITA")))</f>
        <v>NO OFERTADO</v>
      </c>
      <c r="L242" s="129">
        <f>'PRECIOS UNITARIOS'!G242</f>
        <v>0</v>
      </c>
      <c r="M242" s="251">
        <f>'EV TECNICA'!M242</f>
        <v>0</v>
      </c>
      <c r="N242" s="252" t="str">
        <f>+IF(L242=0,"NO OFERTADO",IF(M242="NO CUMPLE", NO HABILITA,IF(L242&lt;=($E242*(1+$D$4)),"HABILITA","NO HABILITA")))</f>
        <v>NO OFERTADO</v>
      </c>
      <c r="O242" s="129">
        <f>'PRECIOS UNITARIOS'!H242</f>
        <v>0</v>
      </c>
      <c r="P242" s="251">
        <f>'EV TECNICA'!O242</f>
        <v>0</v>
      </c>
      <c r="Q242" s="252" t="str">
        <f>+IF(O242=0,"NO OFERTADO",IF(P242="NO CUMPLE", NO HABILITA,IF(O242&lt;=($E242*(1+$D$4)),"HABILITA","NO HABILITA")))</f>
        <v>NO OFERTADO</v>
      </c>
      <c r="R242" s="129">
        <f>'PRECIOS UNITARIOS'!I242</f>
        <v>0</v>
      </c>
      <c r="S242" s="251">
        <f>'EV TECNICA'!Q242</f>
        <v>0</v>
      </c>
      <c r="T242" s="252" t="str">
        <f>+IF(R242=0,"NO OFERTADO",IF(S242="NO CUMPLE", NO HABILITA,IF(R242&lt;=($E242*(1+$D$4)),"HABILITA","NO HABILITA")))</f>
        <v>NO OFERTADO</v>
      </c>
      <c r="U242" s="129">
        <f>'PRECIOS UNITARIOS'!J242</f>
        <v>0</v>
      </c>
      <c r="V242" s="251">
        <f>'EV TECNICA'!S242</f>
        <v>0</v>
      </c>
      <c r="W242" s="252" t="str">
        <f>+IF(U242=0,"NO OFERTADO",IF(V242="NO CUMPLE", NO HABILITA,IF(U242&lt;=($E242*(1+$D$4)),"HABILITA","NO HABILITA")))</f>
        <v>NO OFERTADO</v>
      </c>
      <c r="X242" s="129">
        <f>'PRECIOS UNITARIOS'!K242</f>
        <v>0</v>
      </c>
      <c r="Y242" s="251">
        <f>'EV TECNICA'!U242</f>
        <v>0</v>
      </c>
      <c r="Z242" s="252" t="str">
        <f>+IF(X242=0,"NO OFERTADO",IF(Y242="NO CUMPLE", NO HABILITA,IF(X242&lt;=($E242*(1+$D$4)),"HABILITA","NO HABILITA")))</f>
        <v>NO OFERTADO</v>
      </c>
      <c r="AA242" s="129">
        <f>'PRECIOS UNITARIOS'!L242</f>
        <v>0</v>
      </c>
      <c r="AB242" s="251">
        <f>'EV TECNICA'!W242</f>
        <v>0</v>
      </c>
      <c r="AC242" s="252" t="str">
        <f>+IF(AA242=0,"NO OFERTADO",IF(AB242="NO CUMPLE", NO HABILITA,IF(AA242&lt;=($E242*(1+$D$4)),"HABILITA","NO HABILITA")))</f>
        <v>NO OFERTADO</v>
      </c>
      <c r="AD242" s="129">
        <f>'PRECIOS UNITARIOS'!M242</f>
        <v>8789.34</v>
      </c>
      <c r="AE242" s="251" t="str">
        <f>'EV TECNICA'!Y242</f>
        <v xml:space="preserve">CUMPLE </v>
      </c>
      <c r="AF242" s="252" t="str">
        <f>+IF(AD242=0,"NO OFERTADO",IF(AE242="NO CUMPLE", NO HABILITA,IF(AD242&lt;=($E242*(1+$D$4)),"HABILITA","NO HABILITA")))</f>
        <v>NO HABILITA</v>
      </c>
      <c r="AG242" s="129">
        <f>'PRECIOS UNITARIOS'!N242</f>
        <v>0</v>
      </c>
      <c r="AH242" s="251">
        <f>'EV TECNICA'!AA242</f>
        <v>0</v>
      </c>
      <c r="AI242" s="252" t="str">
        <f>+IF(AG242=0,"NO OFERTADO",IF(AH242="NO CUMPLE", NO HABILITA,IF(AG242&lt;=($E242*(1+$D$4)),"HABILITA","NO HABILITA")))</f>
        <v>NO OFERTADO</v>
      </c>
      <c r="AJ242" s="129">
        <f>'PRECIOS UNITARIOS'!O242</f>
        <v>6664</v>
      </c>
      <c r="AK242" s="251" t="str">
        <f>'EV TECNICA'!AC242</f>
        <v>CUMPLE</v>
      </c>
      <c r="AL242" s="252" t="str">
        <f>+IF(AJ242=0,"NO OFERTADO",IF(AK242="NO CUMPLE", NO HABILITA,IF(AJ242&lt;=($E242*(1+$D$4)),"HABILITA","NO HABILITA")))</f>
        <v>HABILITA</v>
      </c>
      <c r="AM242" s="129">
        <f>'PRECIOS UNITARIOS'!P242</f>
        <v>17850</v>
      </c>
      <c r="AN242" s="251" t="str">
        <f>'EV TECNICA'!AE242</f>
        <v>CUMPLE</v>
      </c>
      <c r="AO242" s="252" t="str">
        <f>+IF(AM242=0,"NO OFERTADO",IF(AN242="NO CUMPLE", NO HABILITA,IF(AM242&lt;=($E242*(1+$D$4)),"HABILITA","NO HABILITA")))</f>
        <v>NO HABILITA</v>
      </c>
      <c r="AP242" s="129">
        <f>'PRECIOS UNITARIOS'!Q242</f>
        <v>0</v>
      </c>
      <c r="AQ242" s="251">
        <f>'EV TECNICA'!AG242</f>
        <v>0</v>
      </c>
      <c r="AR242" s="252" t="str">
        <f>+IF(AP242=0,"NO OFERTADO",IF(AQ242="NO CUMPLE", NO HABILITA,IF(AP242&lt;=($E242*(1+$D$4)),"HABILITA","NO HABILITA")))</f>
        <v>NO OFERTADO</v>
      </c>
      <c r="AS242" s="129">
        <f>'PRECIOS UNITARIOS'!R242</f>
        <v>0</v>
      </c>
      <c r="AT242" s="251">
        <f>'EV TECNICA'!AI242</f>
        <v>0</v>
      </c>
      <c r="AU242" s="252" t="str">
        <f>+IF(AS242=0,"NO OFERTADO",IF(AT242="NO CUMPLE", NO HABILITA,IF(AS242&lt;=($E242*(1+$D$4)),"HABILITA","NO HABILITA")))</f>
        <v>NO OFERTADO</v>
      </c>
      <c r="AV242" s="129">
        <f>'PRECIOS UNITARIOS'!S242</f>
        <v>0</v>
      </c>
      <c r="AW242" s="251">
        <f>'EV TECNICA'!AK242</f>
        <v>0</v>
      </c>
      <c r="AX242" s="252" t="str">
        <f>+IF(AV242=0,"NO OFERTADO",IF(AW242="NO CUMPLE", NO HABILITA,IF(AV242&lt;=($E242*(1+$D$4)),"HABILITA","NO HABILITA")))</f>
        <v>NO OFERTADO</v>
      </c>
      <c r="AY242" s="129">
        <f>'PRECIOS UNITARIOS'!T242</f>
        <v>0</v>
      </c>
      <c r="AZ242" s="251">
        <f>'EV TECNICA'!AM242</f>
        <v>0</v>
      </c>
      <c r="BA242" s="252" t="str">
        <f>+IF(AY242=0,"NO OFERTADO",IF(AZ242="NO CUMPLE", NO HABILITA,IF(AY242&lt;=($E242*(1+$D$4)),"HABILITA","NO HABILITA")))</f>
        <v>NO OFERTADO</v>
      </c>
      <c r="BB242" s="129">
        <f>'PRECIOS UNITARIOS'!U242</f>
        <v>26571.510000000002</v>
      </c>
      <c r="BC242" s="251" t="str">
        <f>'EV TECNICA'!AO242</f>
        <v>CUMPLE</v>
      </c>
      <c r="BD242" s="252" t="str">
        <f>+IF(BB242=0,"NO OFERTADO",IF(BC242="NO CUMPLE", NO HABILITA,IF(BB242&lt;=($E242*(1+$D$4)),"HABILITA","NO HABILITA")))</f>
        <v>NO HABILITA</v>
      </c>
      <c r="BE242" s="129">
        <f>'PRECIOS UNITARIOS'!V242</f>
        <v>0</v>
      </c>
      <c r="BF242" s="251">
        <f>'EV TECNICA'!AQ242</f>
        <v>0</v>
      </c>
      <c r="BG242" s="252" t="str">
        <f>+IF(BE242=0,"NO OFERTADO",IF(BF242="NO CUMPLE", NO HABILITA,IF(BE242&lt;=($E242*(1+$D$4)),"HABILITA","NO HABILITA")))</f>
        <v>NO OFERTADO</v>
      </c>
      <c r="BH242" s="129">
        <f>'PRECIOS UNITARIOS'!W242</f>
        <v>0</v>
      </c>
      <c r="BI242" s="251" t="str">
        <f>'EV TECNICA'!AS242</f>
        <v>NO CUMPLE</v>
      </c>
      <c r="BJ242" s="252" t="s">
        <v>606</v>
      </c>
      <c r="BK242" s="129">
        <f>'PRECIOS UNITARIOS'!X242</f>
        <v>0</v>
      </c>
      <c r="BL242" s="251">
        <f>'EV TECNICA'!AU242</f>
        <v>0</v>
      </c>
      <c r="BM242" s="252" t="str">
        <f>+IF(BK242=0,"NO OFERTADO",IF(BL242="NO CUMPLE", NO HABILITA,IF(BK242&lt;=($E242*(1+$D$4)),"HABILITA","NO HABILITA")))</f>
        <v>NO OFERTADO</v>
      </c>
      <c r="BN242" s="129">
        <f>'PRECIOS UNITARIOS'!Y242</f>
        <v>8710.7999999999993</v>
      </c>
      <c r="BO242" s="251" t="str">
        <f>'EV TECNICA'!AW242</f>
        <v>CUMPLE</v>
      </c>
      <c r="BP242" s="252" t="str">
        <f>+IF(BN242=0,"NO OFERTADO",IF(BO242="NO CUMPLE", NO HABILITA,IF(BN242&lt;=($E242*(1+$D$4)),"HABILITA","NO HABILITA")))</f>
        <v>NO HABILITA</v>
      </c>
      <c r="BQ242" s="129">
        <f>'PRECIOS UNITARIOS'!Z242</f>
        <v>9622.34</v>
      </c>
      <c r="BR242" s="251" t="str">
        <f>'EV TECNICA'!AY242</f>
        <v>CUMPLE</v>
      </c>
      <c r="BS242" s="252" t="str">
        <f>+IF(BQ242=0,"NO OFERTADO",IF(BR242="NO CUMPLE", NO HABILITA,IF(BQ242&lt;=($E242*(1+$D$4)),"HABILITA","NO HABILITA")))</f>
        <v>NO HABILITA</v>
      </c>
      <c r="BT242" s="129">
        <f>'PRECIOS UNITARIOS'!AA242</f>
        <v>0</v>
      </c>
      <c r="BU242" s="251">
        <f>'EV TECNICA'!BA242</f>
        <v>0</v>
      </c>
      <c r="BV242" s="252" t="str">
        <f>+IF(BT242=0,"NO OFERTADO",IF(BU242="NO CUMPLE", NO HABILITA,IF(BT242&lt;=($E242*(1+$D$4)),"HABILITA","NO HABILITA")))</f>
        <v>NO OFERTADO</v>
      </c>
      <c r="BW242" s="129">
        <f>'PRECIOS UNITARIOS'!AB242</f>
        <v>0</v>
      </c>
      <c r="BX242" s="251">
        <f>'EV TECNICA'!BC242</f>
        <v>0</v>
      </c>
      <c r="BY242" s="252" t="str">
        <f>+IF(BW242=0,"NO OFERTADO",IF(BX242="NO CUMPLE", NO HABILITA,IF(BW242&lt;=($E242*(1+$D$4)),"HABILITA","NO HABILITA")))</f>
        <v>NO OFERTADO</v>
      </c>
      <c r="BZ242" s="129">
        <f>'PRECIOS UNITARIOS'!AC242</f>
        <v>0</v>
      </c>
      <c r="CA242" s="251">
        <f>'EV TECNICA'!BE242</f>
        <v>0</v>
      </c>
      <c r="CB242" s="252" t="str">
        <f>+IF(BZ242=0,"NO OFERTADO",IF(CA242="NO CUMPLE", NO HABILITA,IF(BZ242&lt;=($E242*(1+$D$4)),"HABILITA","NO HABILITA")))</f>
        <v>NO OFERTADO</v>
      </c>
      <c r="CC242" s="129">
        <f>'PRECIOS UNITARIOS'!AD242</f>
        <v>0</v>
      </c>
      <c r="CD242" s="251">
        <f>'EV TECNICA'!BG242</f>
        <v>0</v>
      </c>
      <c r="CE242" s="252" t="str">
        <f>+IF(CC242=0,"NO OFERTADO",IF(CD242="NO CUMPLE", NO HABILITA,IF(CC242&lt;=($E242*(1+$D$4)),"HABILITA","NO HABILITA")))</f>
        <v>NO OFERTADO</v>
      </c>
      <c r="CF242" s="129">
        <f>'PRECIOS UNITARIOS'!AE242</f>
        <v>0</v>
      </c>
      <c r="CG242" s="251">
        <f>'EV TECNICA'!BI242</f>
        <v>0</v>
      </c>
      <c r="CH242" s="252" t="str">
        <f>+IF(CF242=0,"NO OFERTADO",IF(CG242="NO CUMPLE", NO HABILITA,IF(CF242&lt;=($E242*(1+$D$4)),"HABILITA","NO HABILITA")))</f>
        <v>NO OFERTADO</v>
      </c>
    </row>
    <row r="243" spans="1:86" s="40" customFormat="1" ht="51" x14ac:dyDescent="0.2">
      <c r="A243" s="103">
        <v>234</v>
      </c>
      <c r="B243" s="202" t="s">
        <v>375</v>
      </c>
      <c r="C243" s="121" t="s">
        <v>52</v>
      </c>
      <c r="D243" s="146">
        <v>1</v>
      </c>
      <c r="E243" s="25">
        <v>3500</v>
      </c>
      <c r="F243" s="129">
        <f>'PRECIOS UNITARIOS'!E243</f>
        <v>0</v>
      </c>
      <c r="G243" s="251">
        <f>'EV TECNICA'!I243</f>
        <v>0</v>
      </c>
      <c r="H243" s="252" t="str">
        <f>+IF(F243=0,"NO OFERTADO",IF(G243="NO CUMPLE", NO HABILITA,IF(F243&lt;=($E243*(1+$D$4)),"HABILITA","NO HABILITA")))</f>
        <v>NO OFERTADO</v>
      </c>
      <c r="I243" s="129">
        <f>'PRECIOS UNITARIOS'!F243</f>
        <v>4900</v>
      </c>
      <c r="J243" s="251" t="str">
        <f>'EV TECNICA'!K243</f>
        <v>CUMPLE</v>
      </c>
      <c r="K243" s="252" t="str">
        <f>+IF(I243=0,"NO OFERTADO",IF(J243="NO CUMPLE", NO HABILITA,IF(I243&lt;=($E243*(1+$D$4)),"HABILITA","NO HABILITA")))</f>
        <v>NO HABILITA</v>
      </c>
      <c r="L243" s="129">
        <f>'PRECIOS UNITARIOS'!G243</f>
        <v>3650</v>
      </c>
      <c r="M243" s="251" t="str">
        <f>'EV TECNICA'!M243</f>
        <v>CUMPLE</v>
      </c>
      <c r="N243" s="252" t="str">
        <f>+IF(L243=0,"NO OFERTADO",IF(M243="NO CUMPLE", NO HABILITA,IF(L243&lt;=($E243*(1+$D$4)),"HABILITA","NO HABILITA")))</f>
        <v>HABILITA</v>
      </c>
      <c r="O243" s="129">
        <f>'PRECIOS UNITARIOS'!H243</f>
        <v>0</v>
      </c>
      <c r="P243" s="251">
        <f>'EV TECNICA'!O243</f>
        <v>0</v>
      </c>
      <c r="Q243" s="252" t="str">
        <f>+IF(O243=0,"NO OFERTADO",IF(P243="NO CUMPLE", NO HABILITA,IF(O243&lt;=($E243*(1+$D$4)),"HABILITA","NO HABILITA")))</f>
        <v>NO OFERTADO</v>
      </c>
      <c r="R243" s="129">
        <f>'PRECIOS UNITARIOS'!I243</f>
        <v>0</v>
      </c>
      <c r="S243" s="251">
        <f>'EV TECNICA'!Q243</f>
        <v>0</v>
      </c>
      <c r="T243" s="252" t="str">
        <f>+IF(R243=0,"NO OFERTADO",IF(S243="NO CUMPLE", NO HABILITA,IF(R243&lt;=($E243*(1+$D$4)),"HABILITA","NO HABILITA")))</f>
        <v>NO OFERTADO</v>
      </c>
      <c r="U243" s="129">
        <f>'PRECIOS UNITARIOS'!J243</f>
        <v>0</v>
      </c>
      <c r="V243" s="251">
        <f>'EV TECNICA'!S243</f>
        <v>0</v>
      </c>
      <c r="W243" s="252" t="str">
        <f>+IF(U243=0,"NO OFERTADO",IF(V243="NO CUMPLE", NO HABILITA,IF(U243&lt;=($E243*(1+$D$4)),"HABILITA","NO HABILITA")))</f>
        <v>NO OFERTADO</v>
      </c>
      <c r="X243" s="129">
        <f>'PRECIOS UNITARIOS'!K243</f>
        <v>0</v>
      </c>
      <c r="Y243" s="251">
        <f>'EV TECNICA'!U243</f>
        <v>0</v>
      </c>
      <c r="Z243" s="252" t="str">
        <f>+IF(X243=0,"NO OFERTADO",IF(Y243="NO CUMPLE", NO HABILITA,IF(X243&lt;=($E243*(1+$D$4)),"HABILITA","NO HABILITA")))</f>
        <v>NO OFERTADO</v>
      </c>
      <c r="AA243" s="129">
        <f>'PRECIOS UNITARIOS'!L243</f>
        <v>0</v>
      </c>
      <c r="AB243" s="251">
        <f>'EV TECNICA'!W243</f>
        <v>0</v>
      </c>
      <c r="AC243" s="252" t="str">
        <f>+IF(AA243=0,"NO OFERTADO",IF(AB243="NO CUMPLE", NO HABILITA,IF(AA243&lt;=($E243*(1+$D$4)),"HABILITA","NO HABILITA")))</f>
        <v>NO OFERTADO</v>
      </c>
      <c r="AD243" s="129">
        <f>'PRECIOS UNITARIOS'!M243</f>
        <v>4261</v>
      </c>
      <c r="AE243" s="251" t="str">
        <f>'EV TECNICA'!Y243</f>
        <v>CUMPLE</v>
      </c>
      <c r="AF243" s="252" t="str">
        <f>+IF(AD243=0,"NO OFERTADO",IF(AE243="NO CUMPLE", NO HABILITA,IF(AD243&lt;=($E243*(1+$D$4)),"HABILITA","NO HABILITA")))</f>
        <v>HABILITA</v>
      </c>
      <c r="AG243" s="129">
        <f>'PRECIOS UNITARIOS'!N243</f>
        <v>0</v>
      </c>
      <c r="AH243" s="251">
        <f>'EV TECNICA'!AA243</f>
        <v>0</v>
      </c>
      <c r="AI243" s="252" t="str">
        <f>+IF(AG243=0,"NO OFERTADO",IF(AH243="NO CUMPLE", NO HABILITA,IF(AG243&lt;=($E243*(1+$D$4)),"HABILITA","NO HABILITA")))</f>
        <v>NO OFERTADO</v>
      </c>
      <c r="AJ243" s="129">
        <f>'PRECIOS UNITARIOS'!O243</f>
        <v>0</v>
      </c>
      <c r="AK243" s="251">
        <f>'EV TECNICA'!AC243</f>
        <v>0</v>
      </c>
      <c r="AL243" s="252" t="str">
        <f>+IF(AJ243=0,"NO OFERTADO",IF(AK243="NO CUMPLE", NO HABILITA,IF(AJ243&lt;=($E243*(1+$D$4)),"HABILITA","NO HABILITA")))</f>
        <v>NO OFERTADO</v>
      </c>
      <c r="AM243" s="129">
        <f>'PRECIOS UNITARIOS'!P243</f>
        <v>3450</v>
      </c>
      <c r="AN243" s="251" t="str">
        <f>'EV TECNICA'!AE243</f>
        <v>CUMPLE</v>
      </c>
      <c r="AO243" s="252" t="str">
        <f>+IF(AM243=0,"NO OFERTADO",IF(AN243="NO CUMPLE", NO HABILITA,IF(AM243&lt;=($E243*(1+$D$4)),"HABILITA","NO HABILITA")))</f>
        <v>HABILITA</v>
      </c>
      <c r="AP243" s="129">
        <f>'PRECIOS UNITARIOS'!Q243</f>
        <v>0</v>
      </c>
      <c r="AQ243" s="251">
        <f>'EV TECNICA'!AG243</f>
        <v>0</v>
      </c>
      <c r="AR243" s="252" t="str">
        <f>+IF(AP243=0,"NO OFERTADO",IF(AQ243="NO CUMPLE", NO HABILITA,IF(AP243&lt;=($E243*(1+$D$4)),"HABILITA","NO HABILITA")))</f>
        <v>NO OFERTADO</v>
      </c>
      <c r="AS243" s="129">
        <f>'PRECIOS UNITARIOS'!R243</f>
        <v>0</v>
      </c>
      <c r="AT243" s="251">
        <f>'EV TECNICA'!AI243</f>
        <v>0</v>
      </c>
      <c r="AU243" s="252" t="str">
        <f>+IF(AS243=0,"NO OFERTADO",IF(AT243="NO CUMPLE", NO HABILITA,IF(AS243&lt;=($E243*(1+$D$4)),"HABILITA","NO HABILITA")))</f>
        <v>NO OFERTADO</v>
      </c>
      <c r="AV243" s="129">
        <f>'PRECIOS UNITARIOS'!S243</f>
        <v>0</v>
      </c>
      <c r="AW243" s="251">
        <f>'EV TECNICA'!AK243</f>
        <v>0</v>
      </c>
      <c r="AX243" s="252" t="str">
        <f>+IF(AV243=0,"NO OFERTADO",IF(AW243="NO CUMPLE", NO HABILITA,IF(AV243&lt;=($E243*(1+$D$4)),"HABILITA","NO HABILITA")))</f>
        <v>NO OFERTADO</v>
      </c>
      <c r="AY243" s="129">
        <f>'PRECIOS UNITARIOS'!T243</f>
        <v>0</v>
      </c>
      <c r="AZ243" s="251">
        <f>'EV TECNICA'!AM243</f>
        <v>0</v>
      </c>
      <c r="BA243" s="252" t="str">
        <f>+IF(AY243=0,"NO OFERTADO",IF(AZ243="NO CUMPLE", NO HABILITA,IF(AY243&lt;=($E243*(1+$D$4)),"HABILITA","NO HABILITA")))</f>
        <v>NO OFERTADO</v>
      </c>
      <c r="BB243" s="129">
        <f>'PRECIOS UNITARIOS'!U243</f>
        <v>0</v>
      </c>
      <c r="BC243" s="251">
        <f>'EV TECNICA'!AO243</f>
        <v>0</v>
      </c>
      <c r="BD243" s="252" t="str">
        <f>+IF(BB243=0,"NO OFERTADO",IF(BC243="NO CUMPLE", NO HABILITA,IF(BB243&lt;=($E243*(1+$D$4)),"HABILITA","NO HABILITA")))</f>
        <v>NO OFERTADO</v>
      </c>
      <c r="BE243" s="129">
        <f>'PRECIOS UNITARIOS'!V243</f>
        <v>0</v>
      </c>
      <c r="BF243" s="251">
        <f>'EV TECNICA'!AQ243</f>
        <v>0</v>
      </c>
      <c r="BG243" s="252" t="str">
        <f>+IF(BE243=0,"NO OFERTADO",IF(BF243="NO CUMPLE", NO HABILITA,IF(BE243&lt;=($E243*(1+$D$4)),"HABILITA","NO HABILITA")))</f>
        <v>NO OFERTADO</v>
      </c>
      <c r="BH243" s="129">
        <f>'PRECIOS UNITARIOS'!W243</f>
        <v>0</v>
      </c>
      <c r="BI243" s="251">
        <f>'EV TECNICA'!AS243</f>
        <v>0</v>
      </c>
      <c r="BJ243" s="252" t="str">
        <f>+IF(BH243=0,"NO OFERTADO",IF(BI243="NO CUMPLE", NO HABILITA,IF(BH243&lt;=($E243*(1+$D$4)),"HABILITA","NO HABILITA")))</f>
        <v>NO OFERTADO</v>
      </c>
      <c r="BK243" s="129">
        <f>'PRECIOS UNITARIOS'!X243</f>
        <v>0</v>
      </c>
      <c r="BL243" s="251">
        <f>'EV TECNICA'!AU243</f>
        <v>0</v>
      </c>
      <c r="BM243" s="252" t="str">
        <f>+IF(BK243=0,"NO OFERTADO",IF(BL243="NO CUMPLE", NO HABILITA,IF(BK243&lt;=($E243*(1+$D$4)),"HABILITA","NO HABILITA")))</f>
        <v>NO OFERTADO</v>
      </c>
      <c r="BN243" s="129">
        <f>'PRECIOS UNITARIOS'!Y243</f>
        <v>0</v>
      </c>
      <c r="BO243" s="251">
        <f>'EV TECNICA'!AW243</f>
        <v>0</v>
      </c>
      <c r="BP243" s="252" t="str">
        <f>+IF(BN243=0,"NO OFERTADO",IF(BO243="NO CUMPLE", NO HABILITA,IF(BN243&lt;=($E243*(1+$D$4)),"HABILITA","NO HABILITA")))</f>
        <v>NO OFERTADO</v>
      </c>
      <c r="BQ243" s="129">
        <f>'PRECIOS UNITARIOS'!Z243</f>
        <v>0</v>
      </c>
      <c r="BR243" s="251">
        <f>'EV TECNICA'!AY243</f>
        <v>0</v>
      </c>
      <c r="BS243" s="252" t="str">
        <f>+IF(BQ243=0,"NO OFERTADO",IF(BR243="NO CUMPLE", NO HABILITA,IF(BQ243&lt;=($E243*(1+$D$4)),"HABILITA","NO HABILITA")))</f>
        <v>NO OFERTADO</v>
      </c>
      <c r="BT243" s="129">
        <f>'PRECIOS UNITARIOS'!AA243</f>
        <v>0</v>
      </c>
      <c r="BU243" s="251">
        <f>'EV TECNICA'!BA243</f>
        <v>0</v>
      </c>
      <c r="BV243" s="252" t="str">
        <f>+IF(BT243=0,"NO OFERTADO",IF(BU243="NO CUMPLE", NO HABILITA,IF(BT243&lt;=($E243*(1+$D$4)),"HABILITA","NO HABILITA")))</f>
        <v>NO OFERTADO</v>
      </c>
      <c r="BW243" s="129">
        <f>'PRECIOS UNITARIOS'!AB243</f>
        <v>0</v>
      </c>
      <c r="BX243" s="251">
        <f>'EV TECNICA'!BC243</f>
        <v>0</v>
      </c>
      <c r="BY243" s="252" t="str">
        <f>+IF(BW243=0,"NO OFERTADO",IF(BX243="NO CUMPLE", NO HABILITA,IF(BW243&lt;=($E243*(1+$D$4)),"HABILITA","NO HABILITA")))</f>
        <v>NO OFERTADO</v>
      </c>
      <c r="BZ243" s="129">
        <f>'PRECIOS UNITARIOS'!AC243</f>
        <v>0</v>
      </c>
      <c r="CA243" s="251">
        <f>'EV TECNICA'!BE243</f>
        <v>0</v>
      </c>
      <c r="CB243" s="252" t="str">
        <f>+IF(BZ243=0,"NO OFERTADO",IF(CA243="NO CUMPLE", NO HABILITA,IF(BZ243&lt;=($E243*(1+$D$4)),"HABILITA","NO HABILITA")))</f>
        <v>NO OFERTADO</v>
      </c>
      <c r="CC243" s="129">
        <f>'PRECIOS UNITARIOS'!AD243</f>
        <v>0</v>
      </c>
      <c r="CD243" s="251">
        <f>'EV TECNICA'!BG243</f>
        <v>0</v>
      </c>
      <c r="CE243" s="252" t="str">
        <f>+IF(CC243=0,"NO OFERTADO",IF(CD243="NO CUMPLE", NO HABILITA,IF(CC243&lt;=($E243*(1+$D$4)),"HABILITA","NO HABILITA")))</f>
        <v>NO OFERTADO</v>
      </c>
      <c r="CF243" s="129">
        <f>'PRECIOS UNITARIOS'!AE243</f>
        <v>0</v>
      </c>
      <c r="CG243" s="251">
        <f>'EV TECNICA'!BI243</f>
        <v>0</v>
      </c>
      <c r="CH243" s="252" t="str">
        <f>+IF(CF243=0,"NO OFERTADO",IF(CG243="NO CUMPLE", NO HABILITA,IF(CF243&lt;=($E243*(1+$D$4)),"HABILITA","NO HABILITA")))</f>
        <v>NO OFERTADO</v>
      </c>
    </row>
    <row r="244" spans="1:86" s="40" customFormat="1" ht="51" x14ac:dyDescent="0.2">
      <c r="A244" s="103">
        <v>235</v>
      </c>
      <c r="B244" s="202" t="s">
        <v>376</v>
      </c>
      <c r="C244" s="121" t="s">
        <v>52</v>
      </c>
      <c r="D244" s="146">
        <v>1</v>
      </c>
      <c r="E244" s="25">
        <v>3500</v>
      </c>
      <c r="F244" s="129">
        <f>'PRECIOS UNITARIOS'!E244</f>
        <v>0</v>
      </c>
      <c r="G244" s="251">
        <f>'EV TECNICA'!I244</f>
        <v>0</v>
      </c>
      <c r="H244" s="252" t="str">
        <f>+IF(F244=0,"NO OFERTADO",IF(G244="NO CUMPLE", NO HABILITA,IF(F244&lt;=($E244*(1+$D$4)),"HABILITA","NO HABILITA")))</f>
        <v>NO OFERTADO</v>
      </c>
      <c r="I244" s="129">
        <f>'PRECIOS UNITARIOS'!F244</f>
        <v>0</v>
      </c>
      <c r="J244" s="251">
        <f>'EV TECNICA'!K244</f>
        <v>0</v>
      </c>
      <c r="K244" s="252" t="str">
        <f>+IF(I244=0,"NO OFERTADO",IF(J244="NO CUMPLE", NO HABILITA,IF(I244&lt;=($E244*(1+$D$4)),"HABILITA","NO HABILITA")))</f>
        <v>NO OFERTADO</v>
      </c>
      <c r="L244" s="129">
        <f>'PRECIOS UNITARIOS'!G244</f>
        <v>5050</v>
      </c>
      <c r="M244" s="251" t="str">
        <f>'EV TECNICA'!M244</f>
        <v>CUMPLE</v>
      </c>
      <c r="N244" s="252" t="str">
        <f>+IF(L244=0,"NO OFERTADO",IF(M244="NO CUMPLE", NO HABILITA,IF(L244&lt;=($E244*(1+$D$4)),"HABILITA","NO HABILITA")))</f>
        <v>NO HABILITA</v>
      </c>
      <c r="O244" s="129">
        <f>'PRECIOS UNITARIOS'!H244</f>
        <v>0</v>
      </c>
      <c r="P244" s="251">
        <f>'EV TECNICA'!O244</f>
        <v>0</v>
      </c>
      <c r="Q244" s="252" t="str">
        <f>+IF(O244=0,"NO OFERTADO",IF(P244="NO CUMPLE", NO HABILITA,IF(O244&lt;=($E244*(1+$D$4)),"HABILITA","NO HABILITA")))</f>
        <v>NO OFERTADO</v>
      </c>
      <c r="R244" s="129">
        <f>'PRECIOS UNITARIOS'!I244</f>
        <v>0</v>
      </c>
      <c r="S244" s="251">
        <f>'EV TECNICA'!Q244</f>
        <v>0</v>
      </c>
      <c r="T244" s="252" t="str">
        <f>+IF(R244=0,"NO OFERTADO",IF(S244="NO CUMPLE", NO HABILITA,IF(R244&lt;=($E244*(1+$D$4)),"HABILITA","NO HABILITA")))</f>
        <v>NO OFERTADO</v>
      </c>
      <c r="U244" s="129">
        <f>'PRECIOS UNITARIOS'!J244</f>
        <v>0</v>
      </c>
      <c r="V244" s="251">
        <f>'EV TECNICA'!S244</f>
        <v>0</v>
      </c>
      <c r="W244" s="252" t="str">
        <f>+IF(U244=0,"NO OFERTADO",IF(V244="NO CUMPLE", NO HABILITA,IF(U244&lt;=($E244*(1+$D$4)),"HABILITA","NO HABILITA")))</f>
        <v>NO OFERTADO</v>
      </c>
      <c r="X244" s="129">
        <f>'PRECIOS UNITARIOS'!K244</f>
        <v>0</v>
      </c>
      <c r="Y244" s="251">
        <f>'EV TECNICA'!U244</f>
        <v>0</v>
      </c>
      <c r="Z244" s="252" t="str">
        <f>+IF(X244=0,"NO OFERTADO",IF(Y244="NO CUMPLE", NO HABILITA,IF(X244&lt;=($E244*(1+$D$4)),"HABILITA","NO HABILITA")))</f>
        <v>NO OFERTADO</v>
      </c>
      <c r="AA244" s="129">
        <f>'PRECIOS UNITARIOS'!L244</f>
        <v>0</v>
      </c>
      <c r="AB244" s="251">
        <f>'EV TECNICA'!W244</f>
        <v>0</v>
      </c>
      <c r="AC244" s="252" t="str">
        <f>+IF(AA244=0,"NO OFERTADO",IF(AB244="NO CUMPLE", NO HABILITA,IF(AA244&lt;=($E244*(1+$D$4)),"HABILITA","NO HABILITA")))</f>
        <v>NO OFERTADO</v>
      </c>
      <c r="AD244" s="129">
        <f>'PRECIOS UNITARIOS'!M244</f>
        <v>5909</v>
      </c>
      <c r="AE244" s="251" t="str">
        <f>'EV TECNICA'!Y244</f>
        <v>CUMPLE</v>
      </c>
      <c r="AF244" s="252" t="str">
        <f>+IF(AD244=0,"NO OFERTADO",IF(AE244="NO CUMPLE", NO HABILITA,IF(AD244&lt;=($E244*(1+$D$4)),"HABILITA","NO HABILITA")))</f>
        <v>NO HABILITA</v>
      </c>
      <c r="AG244" s="129">
        <f>'PRECIOS UNITARIOS'!N244</f>
        <v>0</v>
      </c>
      <c r="AH244" s="251">
        <f>'EV TECNICA'!AA244</f>
        <v>0</v>
      </c>
      <c r="AI244" s="252" t="str">
        <f>+IF(AG244=0,"NO OFERTADO",IF(AH244="NO CUMPLE", NO HABILITA,IF(AG244&lt;=($E244*(1+$D$4)),"HABILITA","NO HABILITA")))</f>
        <v>NO OFERTADO</v>
      </c>
      <c r="AJ244" s="129">
        <f>'PRECIOS UNITARIOS'!O244</f>
        <v>0</v>
      </c>
      <c r="AK244" s="251">
        <f>'EV TECNICA'!AC244</f>
        <v>0</v>
      </c>
      <c r="AL244" s="252" t="str">
        <f>+IF(AJ244=0,"NO OFERTADO",IF(AK244="NO CUMPLE", NO HABILITA,IF(AJ244&lt;=($E244*(1+$D$4)),"HABILITA","NO HABILITA")))</f>
        <v>NO OFERTADO</v>
      </c>
      <c r="AM244" s="129">
        <f>'PRECIOS UNITARIOS'!P244</f>
        <v>3450</v>
      </c>
      <c r="AN244" s="251" t="str">
        <f>'EV TECNICA'!AE244</f>
        <v>CUMPLE</v>
      </c>
      <c r="AO244" s="252" t="str">
        <f>+IF(AM244=0,"NO OFERTADO",IF(AN244="NO CUMPLE", NO HABILITA,IF(AM244&lt;=($E244*(1+$D$4)),"HABILITA","NO HABILITA")))</f>
        <v>HABILITA</v>
      </c>
      <c r="AP244" s="129">
        <f>'PRECIOS UNITARIOS'!Q244</f>
        <v>0</v>
      </c>
      <c r="AQ244" s="251">
        <f>'EV TECNICA'!AG244</f>
        <v>0</v>
      </c>
      <c r="AR244" s="252" t="str">
        <f>+IF(AP244=0,"NO OFERTADO",IF(AQ244="NO CUMPLE", NO HABILITA,IF(AP244&lt;=($E244*(1+$D$4)),"HABILITA","NO HABILITA")))</f>
        <v>NO OFERTADO</v>
      </c>
      <c r="AS244" s="129">
        <f>'PRECIOS UNITARIOS'!R244</f>
        <v>0</v>
      </c>
      <c r="AT244" s="251">
        <f>'EV TECNICA'!AI244</f>
        <v>0</v>
      </c>
      <c r="AU244" s="252" t="str">
        <f>+IF(AS244=0,"NO OFERTADO",IF(AT244="NO CUMPLE", NO HABILITA,IF(AS244&lt;=($E244*(1+$D$4)),"HABILITA","NO HABILITA")))</f>
        <v>NO OFERTADO</v>
      </c>
      <c r="AV244" s="129">
        <f>'PRECIOS UNITARIOS'!S244</f>
        <v>0</v>
      </c>
      <c r="AW244" s="251">
        <f>'EV TECNICA'!AK244</f>
        <v>0</v>
      </c>
      <c r="AX244" s="252" t="str">
        <f>+IF(AV244=0,"NO OFERTADO",IF(AW244="NO CUMPLE", NO HABILITA,IF(AV244&lt;=($E244*(1+$D$4)),"HABILITA","NO HABILITA")))</f>
        <v>NO OFERTADO</v>
      </c>
      <c r="AY244" s="129">
        <f>'PRECIOS UNITARIOS'!T244</f>
        <v>0</v>
      </c>
      <c r="AZ244" s="251">
        <f>'EV TECNICA'!AM244</f>
        <v>0</v>
      </c>
      <c r="BA244" s="252" t="str">
        <f>+IF(AY244=0,"NO OFERTADO",IF(AZ244="NO CUMPLE", NO HABILITA,IF(AY244&lt;=($E244*(1+$D$4)),"HABILITA","NO HABILITA")))</f>
        <v>NO OFERTADO</v>
      </c>
      <c r="BB244" s="129">
        <f>'PRECIOS UNITARIOS'!U244</f>
        <v>0</v>
      </c>
      <c r="BC244" s="251">
        <f>'EV TECNICA'!AO244</f>
        <v>0</v>
      </c>
      <c r="BD244" s="252" t="str">
        <f>+IF(BB244=0,"NO OFERTADO",IF(BC244="NO CUMPLE", NO HABILITA,IF(BB244&lt;=($E244*(1+$D$4)),"HABILITA","NO HABILITA")))</f>
        <v>NO OFERTADO</v>
      </c>
      <c r="BE244" s="129">
        <f>'PRECIOS UNITARIOS'!V244</f>
        <v>0</v>
      </c>
      <c r="BF244" s="251">
        <f>'EV TECNICA'!AQ244</f>
        <v>0</v>
      </c>
      <c r="BG244" s="252" t="str">
        <f>+IF(BE244=0,"NO OFERTADO",IF(BF244="NO CUMPLE", NO HABILITA,IF(BE244&lt;=($E244*(1+$D$4)),"HABILITA","NO HABILITA")))</f>
        <v>NO OFERTADO</v>
      </c>
      <c r="BH244" s="129">
        <f>'PRECIOS UNITARIOS'!W244</f>
        <v>0</v>
      </c>
      <c r="BI244" s="251">
        <f>'EV TECNICA'!AS244</f>
        <v>0</v>
      </c>
      <c r="BJ244" s="252" t="str">
        <f>+IF(BH244=0,"NO OFERTADO",IF(BI244="NO CUMPLE", NO HABILITA,IF(BH244&lt;=($E244*(1+$D$4)),"HABILITA","NO HABILITA")))</f>
        <v>NO OFERTADO</v>
      </c>
      <c r="BK244" s="129">
        <f>'PRECIOS UNITARIOS'!X244</f>
        <v>0</v>
      </c>
      <c r="BL244" s="251">
        <f>'EV TECNICA'!AU244</f>
        <v>0</v>
      </c>
      <c r="BM244" s="252" t="str">
        <f>+IF(BK244=0,"NO OFERTADO",IF(BL244="NO CUMPLE", NO HABILITA,IF(BK244&lt;=($E244*(1+$D$4)),"HABILITA","NO HABILITA")))</f>
        <v>NO OFERTADO</v>
      </c>
      <c r="BN244" s="129">
        <f>'PRECIOS UNITARIOS'!Y244</f>
        <v>0</v>
      </c>
      <c r="BO244" s="251">
        <f>'EV TECNICA'!AW244</f>
        <v>0</v>
      </c>
      <c r="BP244" s="252" t="str">
        <f>+IF(BN244=0,"NO OFERTADO",IF(BO244="NO CUMPLE", NO HABILITA,IF(BN244&lt;=($E244*(1+$D$4)),"HABILITA","NO HABILITA")))</f>
        <v>NO OFERTADO</v>
      </c>
      <c r="BQ244" s="129">
        <f>'PRECIOS UNITARIOS'!Z244</f>
        <v>0</v>
      </c>
      <c r="BR244" s="251">
        <f>'EV TECNICA'!AY244</f>
        <v>0</v>
      </c>
      <c r="BS244" s="252" t="str">
        <f>+IF(BQ244=0,"NO OFERTADO",IF(BR244="NO CUMPLE", NO HABILITA,IF(BQ244&lt;=($E244*(1+$D$4)),"HABILITA","NO HABILITA")))</f>
        <v>NO OFERTADO</v>
      </c>
      <c r="BT244" s="129">
        <f>'PRECIOS UNITARIOS'!AA244</f>
        <v>0</v>
      </c>
      <c r="BU244" s="251">
        <f>'EV TECNICA'!BA244</f>
        <v>0</v>
      </c>
      <c r="BV244" s="252" t="str">
        <f>+IF(BT244=0,"NO OFERTADO",IF(BU244="NO CUMPLE", NO HABILITA,IF(BT244&lt;=($E244*(1+$D$4)),"HABILITA","NO HABILITA")))</f>
        <v>NO OFERTADO</v>
      </c>
      <c r="BW244" s="129">
        <f>'PRECIOS UNITARIOS'!AB244</f>
        <v>0</v>
      </c>
      <c r="BX244" s="251">
        <f>'EV TECNICA'!BC244</f>
        <v>0</v>
      </c>
      <c r="BY244" s="252" t="str">
        <f>+IF(BW244=0,"NO OFERTADO",IF(BX244="NO CUMPLE", NO HABILITA,IF(BW244&lt;=($E244*(1+$D$4)),"HABILITA","NO HABILITA")))</f>
        <v>NO OFERTADO</v>
      </c>
      <c r="BZ244" s="129">
        <f>'PRECIOS UNITARIOS'!AC244</f>
        <v>0</v>
      </c>
      <c r="CA244" s="251">
        <f>'EV TECNICA'!BE244</f>
        <v>0</v>
      </c>
      <c r="CB244" s="252" t="str">
        <f>+IF(BZ244=0,"NO OFERTADO",IF(CA244="NO CUMPLE", NO HABILITA,IF(BZ244&lt;=($E244*(1+$D$4)),"HABILITA","NO HABILITA")))</f>
        <v>NO OFERTADO</v>
      </c>
      <c r="CC244" s="129">
        <f>'PRECIOS UNITARIOS'!AD244</f>
        <v>0</v>
      </c>
      <c r="CD244" s="251">
        <f>'EV TECNICA'!BG244</f>
        <v>0</v>
      </c>
      <c r="CE244" s="252" t="str">
        <f>+IF(CC244=0,"NO OFERTADO",IF(CD244="NO CUMPLE", NO HABILITA,IF(CC244&lt;=($E244*(1+$D$4)),"HABILITA","NO HABILITA")))</f>
        <v>NO OFERTADO</v>
      </c>
      <c r="CF244" s="129">
        <f>'PRECIOS UNITARIOS'!AE244</f>
        <v>0</v>
      </c>
      <c r="CG244" s="251">
        <f>'EV TECNICA'!BI244</f>
        <v>0</v>
      </c>
      <c r="CH244" s="252" t="str">
        <f>+IF(CF244=0,"NO OFERTADO",IF(CG244="NO CUMPLE", NO HABILITA,IF(CF244&lt;=($E244*(1+$D$4)),"HABILITA","NO HABILITA")))</f>
        <v>NO OFERTADO</v>
      </c>
    </row>
    <row r="245" spans="1:86" s="40" customFormat="1" ht="51" x14ac:dyDescent="0.2">
      <c r="A245" s="103">
        <v>236</v>
      </c>
      <c r="B245" s="202" t="s">
        <v>377</v>
      </c>
      <c r="C245" s="121" t="s">
        <v>52</v>
      </c>
      <c r="D245" s="146">
        <v>1</v>
      </c>
      <c r="E245" s="25">
        <v>15065</v>
      </c>
      <c r="F245" s="129">
        <f>'PRECIOS UNITARIOS'!E245</f>
        <v>0</v>
      </c>
      <c r="G245" s="251">
        <f>'EV TECNICA'!I245</f>
        <v>0</v>
      </c>
      <c r="H245" s="252" t="str">
        <f>+IF(F245=0,"NO OFERTADO",IF(G245="NO CUMPLE", NO HABILITA,IF(F245&lt;=($E245*(1+$D$4)),"HABILITA","NO HABILITA")))</f>
        <v>NO OFERTADO</v>
      </c>
      <c r="I245" s="129">
        <f>'PRECIOS UNITARIOS'!F245</f>
        <v>0</v>
      </c>
      <c r="J245" s="251">
        <f>'EV TECNICA'!K245</f>
        <v>0</v>
      </c>
      <c r="K245" s="252" t="str">
        <f>+IF(I245=0,"NO OFERTADO",IF(J245="NO CUMPLE", NO HABILITA,IF(I245&lt;=($E245*(1+$D$4)),"HABILITA","NO HABILITA")))</f>
        <v>NO OFERTADO</v>
      </c>
      <c r="L245" s="129">
        <f>'PRECIOS UNITARIOS'!G245</f>
        <v>7200</v>
      </c>
      <c r="M245" s="251" t="str">
        <f>'EV TECNICA'!M245</f>
        <v>CUMPLE</v>
      </c>
      <c r="N245" s="252" t="str">
        <f>+IF(L245=0,"NO OFERTADO",IF(M245="NO CUMPLE", NO HABILITA,IF(L245&lt;=($E245*(1+$D$4)),"HABILITA","NO HABILITA")))</f>
        <v>HABILITA</v>
      </c>
      <c r="O245" s="129">
        <f>'PRECIOS UNITARIOS'!H245</f>
        <v>0</v>
      </c>
      <c r="P245" s="251">
        <f>'EV TECNICA'!O245</f>
        <v>0</v>
      </c>
      <c r="Q245" s="252" t="str">
        <f>+IF(O245=0,"NO OFERTADO",IF(P245="NO CUMPLE", NO HABILITA,IF(O245&lt;=($E245*(1+$D$4)),"HABILITA","NO HABILITA")))</f>
        <v>NO OFERTADO</v>
      </c>
      <c r="R245" s="129">
        <f>'PRECIOS UNITARIOS'!I245</f>
        <v>0</v>
      </c>
      <c r="S245" s="251">
        <f>'EV TECNICA'!Q245</f>
        <v>0</v>
      </c>
      <c r="T245" s="252" t="str">
        <f>+IF(R245=0,"NO OFERTADO",IF(S245="NO CUMPLE", NO HABILITA,IF(R245&lt;=($E245*(1+$D$4)),"HABILITA","NO HABILITA")))</f>
        <v>NO OFERTADO</v>
      </c>
      <c r="U245" s="129">
        <f>'PRECIOS UNITARIOS'!J245</f>
        <v>0</v>
      </c>
      <c r="V245" s="251">
        <f>'EV TECNICA'!S245</f>
        <v>0</v>
      </c>
      <c r="W245" s="252" t="str">
        <f>+IF(U245=0,"NO OFERTADO",IF(V245="NO CUMPLE", NO HABILITA,IF(U245&lt;=($E245*(1+$D$4)),"HABILITA","NO HABILITA")))</f>
        <v>NO OFERTADO</v>
      </c>
      <c r="X245" s="129">
        <f>'PRECIOS UNITARIOS'!K245</f>
        <v>0</v>
      </c>
      <c r="Y245" s="251">
        <f>'EV TECNICA'!U245</f>
        <v>0</v>
      </c>
      <c r="Z245" s="252" t="str">
        <f>+IF(X245=0,"NO OFERTADO",IF(Y245="NO CUMPLE", NO HABILITA,IF(X245&lt;=($E245*(1+$D$4)),"HABILITA","NO HABILITA")))</f>
        <v>NO OFERTADO</v>
      </c>
      <c r="AA245" s="129">
        <f>'PRECIOS UNITARIOS'!L245</f>
        <v>0</v>
      </c>
      <c r="AB245" s="251">
        <f>'EV TECNICA'!W245</f>
        <v>0</v>
      </c>
      <c r="AC245" s="252" t="str">
        <f>+IF(AA245=0,"NO OFERTADO",IF(AB245="NO CUMPLE", NO HABILITA,IF(AA245&lt;=($E245*(1+$D$4)),"HABILITA","NO HABILITA")))</f>
        <v>NO OFERTADO</v>
      </c>
      <c r="AD245" s="129">
        <f>'PRECIOS UNITARIOS'!M245</f>
        <v>0</v>
      </c>
      <c r="AE245" s="251">
        <f>'EV TECNICA'!Y245</f>
        <v>0</v>
      </c>
      <c r="AF245" s="252" t="str">
        <f>+IF(AD245=0,"NO OFERTADO",IF(AE245="NO CUMPLE", NO HABILITA,IF(AD245&lt;=($E245*(1+$D$4)),"HABILITA","NO HABILITA")))</f>
        <v>NO OFERTADO</v>
      </c>
      <c r="AG245" s="129">
        <f>'PRECIOS UNITARIOS'!N245</f>
        <v>0</v>
      </c>
      <c r="AH245" s="251">
        <f>'EV TECNICA'!AA245</f>
        <v>0</v>
      </c>
      <c r="AI245" s="252" t="str">
        <f>+IF(AG245=0,"NO OFERTADO",IF(AH245="NO CUMPLE", NO HABILITA,IF(AG245&lt;=($E245*(1+$D$4)),"HABILITA","NO HABILITA")))</f>
        <v>NO OFERTADO</v>
      </c>
      <c r="AJ245" s="129">
        <f>'PRECIOS UNITARIOS'!O245</f>
        <v>0</v>
      </c>
      <c r="AK245" s="251">
        <f>'EV TECNICA'!AC245</f>
        <v>0</v>
      </c>
      <c r="AL245" s="252" t="str">
        <f>+IF(AJ245=0,"NO OFERTADO",IF(AK245="NO CUMPLE", NO HABILITA,IF(AJ245&lt;=($E245*(1+$D$4)),"HABILITA","NO HABILITA")))</f>
        <v>NO OFERTADO</v>
      </c>
      <c r="AM245" s="129">
        <f>'PRECIOS UNITARIOS'!P245</f>
        <v>0</v>
      </c>
      <c r="AN245" s="251">
        <f>'EV TECNICA'!AE245</f>
        <v>0</v>
      </c>
      <c r="AO245" s="252" t="str">
        <f>+IF(AM245=0,"NO OFERTADO",IF(AN245="NO CUMPLE", NO HABILITA,IF(AM245&lt;=($E245*(1+$D$4)),"HABILITA","NO HABILITA")))</f>
        <v>NO OFERTADO</v>
      </c>
      <c r="AP245" s="129">
        <f>'PRECIOS UNITARIOS'!Q245</f>
        <v>0</v>
      </c>
      <c r="AQ245" s="251">
        <f>'EV TECNICA'!AG245</f>
        <v>0</v>
      </c>
      <c r="AR245" s="252" t="str">
        <f>+IF(AP245=0,"NO OFERTADO",IF(AQ245="NO CUMPLE", NO HABILITA,IF(AP245&lt;=($E245*(1+$D$4)),"HABILITA","NO HABILITA")))</f>
        <v>NO OFERTADO</v>
      </c>
      <c r="AS245" s="129">
        <f>'PRECIOS UNITARIOS'!R245</f>
        <v>0</v>
      </c>
      <c r="AT245" s="251">
        <f>'EV TECNICA'!AI245</f>
        <v>0</v>
      </c>
      <c r="AU245" s="252" t="str">
        <f>+IF(AS245=0,"NO OFERTADO",IF(AT245="NO CUMPLE", NO HABILITA,IF(AS245&lt;=($E245*(1+$D$4)),"HABILITA","NO HABILITA")))</f>
        <v>NO OFERTADO</v>
      </c>
      <c r="AV245" s="129">
        <f>'PRECIOS UNITARIOS'!S245</f>
        <v>0</v>
      </c>
      <c r="AW245" s="251">
        <f>'EV TECNICA'!AK245</f>
        <v>0</v>
      </c>
      <c r="AX245" s="252" t="str">
        <f>+IF(AV245=0,"NO OFERTADO",IF(AW245="NO CUMPLE", NO HABILITA,IF(AV245&lt;=($E245*(1+$D$4)),"HABILITA","NO HABILITA")))</f>
        <v>NO OFERTADO</v>
      </c>
      <c r="AY245" s="129">
        <f>'PRECIOS UNITARIOS'!T245</f>
        <v>0</v>
      </c>
      <c r="AZ245" s="251">
        <f>'EV TECNICA'!AM245</f>
        <v>0</v>
      </c>
      <c r="BA245" s="252" t="str">
        <f>+IF(AY245=0,"NO OFERTADO",IF(AZ245="NO CUMPLE", NO HABILITA,IF(AY245&lt;=($E245*(1+$D$4)),"HABILITA","NO HABILITA")))</f>
        <v>NO OFERTADO</v>
      </c>
      <c r="BB245" s="129">
        <f>'PRECIOS UNITARIOS'!U245</f>
        <v>0</v>
      </c>
      <c r="BC245" s="251">
        <f>'EV TECNICA'!AO245</f>
        <v>0</v>
      </c>
      <c r="BD245" s="252" t="str">
        <f>+IF(BB245=0,"NO OFERTADO",IF(BC245="NO CUMPLE", NO HABILITA,IF(BB245&lt;=($E245*(1+$D$4)),"HABILITA","NO HABILITA")))</f>
        <v>NO OFERTADO</v>
      </c>
      <c r="BE245" s="129">
        <f>'PRECIOS UNITARIOS'!V245</f>
        <v>0</v>
      </c>
      <c r="BF245" s="251">
        <f>'EV TECNICA'!AQ245</f>
        <v>0</v>
      </c>
      <c r="BG245" s="252" t="str">
        <f>+IF(BE245=0,"NO OFERTADO",IF(BF245="NO CUMPLE", NO HABILITA,IF(BE245&lt;=($E245*(1+$D$4)),"HABILITA","NO HABILITA")))</f>
        <v>NO OFERTADO</v>
      </c>
      <c r="BH245" s="129">
        <f>'PRECIOS UNITARIOS'!W245</f>
        <v>0</v>
      </c>
      <c r="BI245" s="251">
        <f>'EV TECNICA'!AS245</f>
        <v>0</v>
      </c>
      <c r="BJ245" s="252" t="str">
        <f>+IF(BH245=0,"NO OFERTADO",IF(BI245="NO CUMPLE", NO HABILITA,IF(BH245&lt;=($E245*(1+$D$4)),"HABILITA","NO HABILITA")))</f>
        <v>NO OFERTADO</v>
      </c>
      <c r="BK245" s="129">
        <f>'PRECIOS UNITARIOS'!X245</f>
        <v>0</v>
      </c>
      <c r="BL245" s="251">
        <f>'EV TECNICA'!AU245</f>
        <v>0</v>
      </c>
      <c r="BM245" s="252" t="str">
        <f>+IF(BK245=0,"NO OFERTADO",IF(BL245="NO CUMPLE", NO HABILITA,IF(BK245&lt;=($E245*(1+$D$4)),"HABILITA","NO HABILITA")))</f>
        <v>NO OFERTADO</v>
      </c>
      <c r="BN245" s="129">
        <f>'PRECIOS UNITARIOS'!Y245</f>
        <v>0</v>
      </c>
      <c r="BO245" s="251">
        <f>'EV TECNICA'!AW245</f>
        <v>0</v>
      </c>
      <c r="BP245" s="252" t="str">
        <f>+IF(BN245=0,"NO OFERTADO",IF(BO245="NO CUMPLE", NO HABILITA,IF(BN245&lt;=($E245*(1+$D$4)),"HABILITA","NO HABILITA")))</f>
        <v>NO OFERTADO</v>
      </c>
      <c r="BQ245" s="129">
        <f>'PRECIOS UNITARIOS'!Z245</f>
        <v>0</v>
      </c>
      <c r="BR245" s="251">
        <f>'EV TECNICA'!AY245</f>
        <v>0</v>
      </c>
      <c r="BS245" s="252" t="str">
        <f>+IF(BQ245=0,"NO OFERTADO",IF(BR245="NO CUMPLE", NO HABILITA,IF(BQ245&lt;=($E245*(1+$D$4)),"HABILITA","NO HABILITA")))</f>
        <v>NO OFERTADO</v>
      </c>
      <c r="BT245" s="129">
        <f>'PRECIOS UNITARIOS'!AA245</f>
        <v>0</v>
      </c>
      <c r="BU245" s="251" t="str">
        <f>'EV TECNICA'!BA245</f>
        <v>NO CUMPLE</v>
      </c>
      <c r="BV245" s="252" t="s">
        <v>606</v>
      </c>
      <c r="BW245" s="129">
        <f>'PRECIOS UNITARIOS'!AB245</f>
        <v>0</v>
      </c>
      <c r="BX245" s="251">
        <f>'EV TECNICA'!BC245</f>
        <v>0</v>
      </c>
      <c r="BY245" s="252" t="str">
        <f>+IF(BW245=0,"NO OFERTADO",IF(BX245="NO CUMPLE", NO HABILITA,IF(BW245&lt;=($E245*(1+$D$4)),"HABILITA","NO HABILITA")))</f>
        <v>NO OFERTADO</v>
      </c>
      <c r="BZ245" s="129">
        <f>'PRECIOS UNITARIOS'!AC245</f>
        <v>0</v>
      </c>
      <c r="CA245" s="251">
        <f>'EV TECNICA'!BE245</f>
        <v>0</v>
      </c>
      <c r="CB245" s="252" t="str">
        <f>+IF(BZ245=0,"NO OFERTADO",IF(CA245="NO CUMPLE", NO HABILITA,IF(BZ245&lt;=($E245*(1+$D$4)),"HABILITA","NO HABILITA")))</f>
        <v>NO OFERTADO</v>
      </c>
      <c r="CC245" s="129">
        <f>'PRECIOS UNITARIOS'!AD245</f>
        <v>0</v>
      </c>
      <c r="CD245" s="251">
        <f>'EV TECNICA'!BG245</f>
        <v>0</v>
      </c>
      <c r="CE245" s="252" t="str">
        <f>+IF(CC245=0,"NO OFERTADO",IF(CD245="NO CUMPLE", NO HABILITA,IF(CC245&lt;=($E245*(1+$D$4)),"HABILITA","NO HABILITA")))</f>
        <v>NO OFERTADO</v>
      </c>
      <c r="CF245" s="129">
        <f>'PRECIOS UNITARIOS'!AE245</f>
        <v>0</v>
      </c>
      <c r="CG245" s="251">
        <f>'EV TECNICA'!BI245</f>
        <v>0</v>
      </c>
      <c r="CH245" s="252" t="str">
        <f>+IF(CF245=0,"NO OFERTADO",IF(CG245="NO CUMPLE", NO HABILITA,IF(CF245&lt;=($E245*(1+$D$4)),"HABILITA","NO HABILITA")))</f>
        <v>NO OFERTADO</v>
      </c>
    </row>
    <row r="246" spans="1:86" s="40" customFormat="1" ht="63.75" x14ac:dyDescent="0.2">
      <c r="A246" s="103">
        <v>237</v>
      </c>
      <c r="B246" s="202" t="s">
        <v>378</v>
      </c>
      <c r="C246" s="121" t="s">
        <v>379</v>
      </c>
      <c r="D246" s="146">
        <v>1</v>
      </c>
      <c r="E246" s="25">
        <v>4022135.2878</v>
      </c>
      <c r="F246" s="129">
        <f>'PRECIOS UNITARIOS'!E246</f>
        <v>0</v>
      </c>
      <c r="G246" s="251">
        <f>'EV TECNICA'!I246</f>
        <v>0</v>
      </c>
      <c r="H246" s="252" t="str">
        <f>+IF(F246=0,"NO OFERTADO",IF(G246="NO CUMPLE", NO HABILITA,IF(F246&lt;=($E246*(1+$D$4)),"HABILITA","NO HABILITA")))</f>
        <v>NO OFERTADO</v>
      </c>
      <c r="I246" s="129">
        <f>'PRECIOS UNITARIOS'!F246</f>
        <v>0</v>
      </c>
      <c r="J246" s="251">
        <f>'EV TECNICA'!K246</f>
        <v>0</v>
      </c>
      <c r="K246" s="252" t="str">
        <f>+IF(I246=0,"NO OFERTADO",IF(J246="NO CUMPLE", NO HABILITA,IF(I246&lt;=($E246*(1+$D$4)),"HABILITA","NO HABILITA")))</f>
        <v>NO OFERTADO</v>
      </c>
      <c r="L246" s="129">
        <f>'PRECIOS UNITARIOS'!G246</f>
        <v>0</v>
      </c>
      <c r="M246" s="251">
        <f>'EV TECNICA'!M246</f>
        <v>0</v>
      </c>
      <c r="N246" s="252" t="str">
        <f>+IF(L246=0,"NO OFERTADO",IF(M246="NO CUMPLE", NO HABILITA,IF(L246&lt;=($E246*(1+$D$4)),"HABILITA","NO HABILITA")))</f>
        <v>NO OFERTADO</v>
      </c>
      <c r="O246" s="129">
        <f>'PRECIOS UNITARIOS'!H246</f>
        <v>0</v>
      </c>
      <c r="P246" s="251">
        <f>'EV TECNICA'!O246</f>
        <v>0</v>
      </c>
      <c r="Q246" s="252" t="str">
        <f>+IF(O246=0,"NO OFERTADO",IF(P246="NO CUMPLE", NO HABILITA,IF(O246&lt;=($E246*(1+$D$4)),"HABILITA","NO HABILITA")))</f>
        <v>NO OFERTADO</v>
      </c>
      <c r="R246" s="129">
        <f>'PRECIOS UNITARIOS'!I246</f>
        <v>0</v>
      </c>
      <c r="S246" s="251">
        <f>'EV TECNICA'!Q246</f>
        <v>0</v>
      </c>
      <c r="T246" s="252" t="str">
        <f>+IF(R246=0,"NO OFERTADO",IF(S246="NO CUMPLE", NO HABILITA,IF(R246&lt;=($E246*(1+$D$4)),"HABILITA","NO HABILITA")))</f>
        <v>NO OFERTADO</v>
      </c>
      <c r="U246" s="129">
        <f>'PRECIOS UNITARIOS'!J246</f>
        <v>0</v>
      </c>
      <c r="V246" s="251">
        <f>'EV TECNICA'!S246</f>
        <v>0</v>
      </c>
      <c r="W246" s="252" t="str">
        <f>+IF(U246=0,"NO OFERTADO",IF(V246="NO CUMPLE", NO HABILITA,IF(U246&lt;=($E246*(1+$D$4)),"HABILITA","NO HABILITA")))</f>
        <v>NO OFERTADO</v>
      </c>
      <c r="X246" s="129">
        <f>'PRECIOS UNITARIOS'!K246</f>
        <v>0</v>
      </c>
      <c r="Y246" s="251">
        <f>'EV TECNICA'!U246</f>
        <v>0</v>
      </c>
      <c r="Z246" s="252" t="str">
        <f>+IF(X246=0,"NO OFERTADO",IF(Y246="NO CUMPLE", NO HABILITA,IF(X246&lt;=($E246*(1+$D$4)),"HABILITA","NO HABILITA")))</f>
        <v>NO OFERTADO</v>
      </c>
      <c r="AA246" s="129">
        <f>'PRECIOS UNITARIOS'!L246</f>
        <v>0</v>
      </c>
      <c r="AB246" s="251">
        <f>'EV TECNICA'!W246</f>
        <v>0</v>
      </c>
      <c r="AC246" s="252" t="str">
        <f>+IF(AA246=0,"NO OFERTADO",IF(AB246="NO CUMPLE", NO HABILITA,IF(AA246&lt;=($E246*(1+$D$4)),"HABILITA","NO HABILITA")))</f>
        <v>NO OFERTADO</v>
      </c>
      <c r="AD246" s="129">
        <f>'PRECIOS UNITARIOS'!M246</f>
        <v>0</v>
      </c>
      <c r="AE246" s="251">
        <f>'EV TECNICA'!Y246</f>
        <v>0</v>
      </c>
      <c r="AF246" s="252" t="str">
        <f>+IF(AD246=0,"NO OFERTADO",IF(AE246="NO CUMPLE", NO HABILITA,IF(AD246&lt;=($E246*(1+$D$4)),"HABILITA","NO HABILITA")))</f>
        <v>NO OFERTADO</v>
      </c>
      <c r="AG246" s="129">
        <f>'PRECIOS UNITARIOS'!N246</f>
        <v>0</v>
      </c>
      <c r="AH246" s="251">
        <f>'EV TECNICA'!AA246</f>
        <v>0</v>
      </c>
      <c r="AI246" s="252" t="str">
        <f>+IF(AG246=0,"NO OFERTADO",IF(AH246="NO CUMPLE", NO HABILITA,IF(AG246&lt;=($E246*(1+$D$4)),"HABILITA","NO HABILITA")))</f>
        <v>NO OFERTADO</v>
      </c>
      <c r="AJ246" s="129">
        <f>'PRECIOS UNITARIOS'!O246</f>
        <v>0</v>
      </c>
      <c r="AK246" s="251">
        <f>'EV TECNICA'!AC246</f>
        <v>0</v>
      </c>
      <c r="AL246" s="252" t="str">
        <f>+IF(AJ246=0,"NO OFERTADO",IF(AK246="NO CUMPLE", NO HABILITA,IF(AJ246&lt;=($E246*(1+$D$4)),"HABILITA","NO HABILITA")))</f>
        <v>NO OFERTADO</v>
      </c>
      <c r="AM246" s="129">
        <f>'PRECIOS UNITARIOS'!P246</f>
        <v>3808119</v>
      </c>
      <c r="AN246" s="251" t="str">
        <f>'EV TECNICA'!AE246</f>
        <v>CUMPLE</v>
      </c>
      <c r="AO246" s="252" t="str">
        <f>+IF(AM246=0,"NO OFERTADO",IF(AN246="NO CUMPLE", NO HABILITA,IF(AM246&lt;=($E246*(1+$D$4)),"HABILITA","NO HABILITA")))</f>
        <v>HABILITA</v>
      </c>
      <c r="AP246" s="129">
        <f>'PRECIOS UNITARIOS'!Q246</f>
        <v>0</v>
      </c>
      <c r="AQ246" s="251">
        <f>'EV TECNICA'!AG246</f>
        <v>0</v>
      </c>
      <c r="AR246" s="252" t="str">
        <f>+IF(AP246=0,"NO OFERTADO",IF(AQ246="NO CUMPLE", NO HABILITA,IF(AP246&lt;=($E246*(1+$D$4)),"HABILITA","NO HABILITA")))</f>
        <v>NO OFERTADO</v>
      </c>
      <c r="AS246" s="129">
        <f>'PRECIOS UNITARIOS'!R246</f>
        <v>0</v>
      </c>
      <c r="AT246" s="251">
        <f>'EV TECNICA'!AI246</f>
        <v>0</v>
      </c>
      <c r="AU246" s="252" t="str">
        <f>+IF(AS246=0,"NO OFERTADO",IF(AT246="NO CUMPLE", NO HABILITA,IF(AS246&lt;=($E246*(1+$D$4)),"HABILITA","NO HABILITA")))</f>
        <v>NO OFERTADO</v>
      </c>
      <c r="AV246" s="129">
        <f>'PRECIOS UNITARIOS'!S246</f>
        <v>0</v>
      </c>
      <c r="AW246" s="251">
        <f>'EV TECNICA'!AK246</f>
        <v>0</v>
      </c>
      <c r="AX246" s="252" t="str">
        <f>+IF(AV246=0,"NO OFERTADO",IF(AW246="NO CUMPLE", NO HABILITA,IF(AV246&lt;=($E246*(1+$D$4)),"HABILITA","NO HABILITA")))</f>
        <v>NO OFERTADO</v>
      </c>
      <c r="AY246" s="129">
        <f>'PRECIOS UNITARIOS'!T246</f>
        <v>0</v>
      </c>
      <c r="AZ246" s="251">
        <f>'EV TECNICA'!AM246</f>
        <v>0</v>
      </c>
      <c r="BA246" s="252" t="str">
        <f>+IF(AY246=0,"NO OFERTADO",IF(AZ246="NO CUMPLE", NO HABILITA,IF(AY246&lt;=($E246*(1+$D$4)),"HABILITA","NO HABILITA")))</f>
        <v>NO OFERTADO</v>
      </c>
      <c r="BB246" s="129">
        <f>'PRECIOS UNITARIOS'!U246</f>
        <v>0</v>
      </c>
      <c r="BC246" s="251">
        <f>'EV TECNICA'!AO246</f>
        <v>0</v>
      </c>
      <c r="BD246" s="252" t="str">
        <f>+IF(BB246=0,"NO OFERTADO",IF(BC246="NO CUMPLE", NO HABILITA,IF(BB246&lt;=($E246*(1+$D$4)),"HABILITA","NO HABILITA")))</f>
        <v>NO OFERTADO</v>
      </c>
      <c r="BE246" s="129">
        <f>'PRECIOS UNITARIOS'!V246</f>
        <v>0</v>
      </c>
      <c r="BF246" s="251">
        <f>'EV TECNICA'!AQ246</f>
        <v>0</v>
      </c>
      <c r="BG246" s="252" t="str">
        <f>+IF(BE246=0,"NO OFERTADO",IF(BF246="NO CUMPLE", NO HABILITA,IF(BE246&lt;=($E246*(1+$D$4)),"HABILITA","NO HABILITA")))</f>
        <v>NO OFERTADO</v>
      </c>
      <c r="BH246" s="129">
        <f>'PRECIOS UNITARIOS'!W246</f>
        <v>0</v>
      </c>
      <c r="BI246" s="251">
        <f>'EV TECNICA'!AS246</f>
        <v>0</v>
      </c>
      <c r="BJ246" s="252" t="str">
        <f>+IF(BH246=0,"NO OFERTADO",IF(BI246="NO CUMPLE", NO HABILITA,IF(BH246&lt;=($E246*(1+$D$4)),"HABILITA","NO HABILITA")))</f>
        <v>NO OFERTADO</v>
      </c>
      <c r="BK246" s="129">
        <f>'PRECIOS UNITARIOS'!X246</f>
        <v>0</v>
      </c>
      <c r="BL246" s="251">
        <f>'EV TECNICA'!AU246</f>
        <v>0</v>
      </c>
      <c r="BM246" s="252" t="str">
        <f>+IF(BK246=0,"NO OFERTADO",IF(BL246="NO CUMPLE", NO HABILITA,IF(BK246&lt;=($E246*(1+$D$4)),"HABILITA","NO HABILITA")))</f>
        <v>NO OFERTADO</v>
      </c>
      <c r="BN246" s="129">
        <f>'PRECIOS UNITARIOS'!Y246</f>
        <v>0</v>
      </c>
      <c r="BO246" s="251">
        <f>'EV TECNICA'!AW246</f>
        <v>0</v>
      </c>
      <c r="BP246" s="252" t="str">
        <f>+IF(BN246=0,"NO OFERTADO",IF(BO246="NO CUMPLE", NO HABILITA,IF(BN246&lt;=($E246*(1+$D$4)),"HABILITA","NO HABILITA")))</f>
        <v>NO OFERTADO</v>
      </c>
      <c r="BQ246" s="129">
        <f>'PRECIOS UNITARIOS'!Z246</f>
        <v>0</v>
      </c>
      <c r="BR246" s="251">
        <f>'EV TECNICA'!AY246</f>
        <v>0</v>
      </c>
      <c r="BS246" s="252" t="str">
        <f>+IF(BQ246=0,"NO OFERTADO",IF(BR246="NO CUMPLE", NO HABILITA,IF(BQ246&lt;=($E246*(1+$D$4)),"HABILITA","NO HABILITA")))</f>
        <v>NO OFERTADO</v>
      </c>
      <c r="BT246" s="129">
        <f>'PRECIOS UNITARIOS'!AA246</f>
        <v>0</v>
      </c>
      <c r="BU246" s="251" t="str">
        <f>'EV TECNICA'!BA246</f>
        <v>NO CUMPLE</v>
      </c>
      <c r="BV246" s="252" t="s">
        <v>606</v>
      </c>
      <c r="BW246" s="129">
        <f>'PRECIOS UNITARIOS'!AB246</f>
        <v>0</v>
      </c>
      <c r="BX246" s="251">
        <f>'EV TECNICA'!BC246</f>
        <v>0</v>
      </c>
      <c r="BY246" s="252" t="str">
        <f>+IF(BW246=0,"NO OFERTADO",IF(BX246="NO CUMPLE", NO HABILITA,IF(BW246&lt;=($E246*(1+$D$4)),"HABILITA","NO HABILITA")))</f>
        <v>NO OFERTADO</v>
      </c>
      <c r="BZ246" s="129">
        <f>'PRECIOS UNITARIOS'!AC246</f>
        <v>0</v>
      </c>
      <c r="CA246" s="251">
        <f>'EV TECNICA'!BE246</f>
        <v>0</v>
      </c>
      <c r="CB246" s="252" t="str">
        <f>+IF(BZ246=0,"NO OFERTADO",IF(CA246="NO CUMPLE", NO HABILITA,IF(BZ246&lt;=($E246*(1+$D$4)),"HABILITA","NO HABILITA")))</f>
        <v>NO OFERTADO</v>
      </c>
      <c r="CC246" s="129">
        <f>'PRECIOS UNITARIOS'!AD246</f>
        <v>0</v>
      </c>
      <c r="CD246" s="251">
        <f>'EV TECNICA'!BG246</f>
        <v>0</v>
      </c>
      <c r="CE246" s="252" t="str">
        <f>+IF(CC246=0,"NO OFERTADO",IF(CD246="NO CUMPLE", NO HABILITA,IF(CC246&lt;=($E246*(1+$D$4)),"HABILITA","NO HABILITA")))</f>
        <v>NO OFERTADO</v>
      </c>
      <c r="CF246" s="129">
        <f>'PRECIOS UNITARIOS'!AE246</f>
        <v>0</v>
      </c>
      <c r="CG246" s="251">
        <f>'EV TECNICA'!BI246</f>
        <v>0</v>
      </c>
      <c r="CH246" s="252" t="str">
        <f>+IF(CF246=0,"NO OFERTADO",IF(CG246="NO CUMPLE", NO HABILITA,IF(CF246&lt;=($E246*(1+$D$4)),"HABILITA","NO HABILITA")))</f>
        <v>NO OFERTADO</v>
      </c>
    </row>
    <row r="247" spans="1:86" s="40" customFormat="1" ht="38.25" x14ac:dyDescent="0.2">
      <c r="A247" s="103">
        <v>238</v>
      </c>
      <c r="B247" s="202" t="s">
        <v>380</v>
      </c>
      <c r="C247" s="121" t="s">
        <v>381</v>
      </c>
      <c r="D247" s="146">
        <v>1</v>
      </c>
      <c r="E247" s="25">
        <v>187484.5</v>
      </c>
      <c r="F247" s="129">
        <f>'PRECIOS UNITARIOS'!E247</f>
        <v>0</v>
      </c>
      <c r="G247" s="251">
        <f>'EV TECNICA'!I247</f>
        <v>0</v>
      </c>
      <c r="H247" s="252" t="str">
        <f>+IF(F247=0,"NO OFERTADO",IF(G247="NO CUMPLE", NO HABILITA,IF(F247&lt;=($E247*(1+$D$4)),"HABILITA","NO HABILITA")))</f>
        <v>NO OFERTADO</v>
      </c>
      <c r="I247" s="129">
        <f>'PRECIOS UNITARIOS'!F247</f>
        <v>0</v>
      </c>
      <c r="J247" s="251">
        <f>'EV TECNICA'!K247</f>
        <v>0</v>
      </c>
      <c r="K247" s="252" t="str">
        <f>+IF(I247=0,"NO OFERTADO",IF(J247="NO CUMPLE", NO HABILITA,IF(I247&lt;=($E247*(1+$D$4)),"HABILITA","NO HABILITA")))</f>
        <v>NO OFERTADO</v>
      </c>
      <c r="L247" s="129">
        <f>'PRECIOS UNITARIOS'!G247</f>
        <v>0</v>
      </c>
      <c r="M247" s="251">
        <f>'EV TECNICA'!M247</f>
        <v>0</v>
      </c>
      <c r="N247" s="252" t="str">
        <f>+IF(L247=0,"NO OFERTADO",IF(M247="NO CUMPLE", NO HABILITA,IF(L247&lt;=($E247*(1+$D$4)),"HABILITA","NO HABILITA")))</f>
        <v>NO OFERTADO</v>
      </c>
      <c r="O247" s="129">
        <f>'PRECIOS UNITARIOS'!H247</f>
        <v>0</v>
      </c>
      <c r="P247" s="251">
        <f>'EV TECNICA'!O247</f>
        <v>0</v>
      </c>
      <c r="Q247" s="252" t="str">
        <f>+IF(O247=0,"NO OFERTADO",IF(P247="NO CUMPLE", NO HABILITA,IF(O247&lt;=($E247*(1+$D$4)),"HABILITA","NO HABILITA")))</f>
        <v>NO OFERTADO</v>
      </c>
      <c r="R247" s="129">
        <f>'PRECIOS UNITARIOS'!I247</f>
        <v>0</v>
      </c>
      <c r="S247" s="251">
        <f>'EV TECNICA'!Q247</f>
        <v>0</v>
      </c>
      <c r="T247" s="252" t="str">
        <f>+IF(R247=0,"NO OFERTADO",IF(S247="NO CUMPLE", NO HABILITA,IF(R247&lt;=($E247*(1+$D$4)),"HABILITA","NO HABILITA")))</f>
        <v>NO OFERTADO</v>
      </c>
      <c r="U247" s="129">
        <f>'PRECIOS UNITARIOS'!J247</f>
        <v>0</v>
      </c>
      <c r="V247" s="251">
        <f>'EV TECNICA'!S247</f>
        <v>0</v>
      </c>
      <c r="W247" s="252" t="str">
        <f>+IF(U247=0,"NO OFERTADO",IF(V247="NO CUMPLE", NO HABILITA,IF(U247&lt;=($E247*(1+$D$4)),"HABILITA","NO HABILITA")))</f>
        <v>NO OFERTADO</v>
      </c>
      <c r="X247" s="129">
        <f>'PRECIOS UNITARIOS'!K247</f>
        <v>0</v>
      </c>
      <c r="Y247" s="251">
        <f>'EV TECNICA'!U247</f>
        <v>0</v>
      </c>
      <c r="Z247" s="252" t="str">
        <f>+IF(X247=0,"NO OFERTADO",IF(Y247="NO CUMPLE", NO HABILITA,IF(X247&lt;=($E247*(1+$D$4)),"HABILITA","NO HABILITA")))</f>
        <v>NO OFERTADO</v>
      </c>
      <c r="AA247" s="129">
        <f>'PRECIOS UNITARIOS'!L247</f>
        <v>0</v>
      </c>
      <c r="AB247" s="251">
        <f>'EV TECNICA'!W247</f>
        <v>0</v>
      </c>
      <c r="AC247" s="252" t="str">
        <f>+IF(AA247=0,"NO OFERTADO",IF(AB247="NO CUMPLE", NO HABILITA,IF(AA247&lt;=($E247*(1+$D$4)),"HABILITA","NO HABILITA")))</f>
        <v>NO OFERTADO</v>
      </c>
      <c r="AD247" s="129">
        <f>'PRECIOS UNITARIOS'!M247</f>
        <v>0</v>
      </c>
      <c r="AE247" s="251">
        <f>'EV TECNICA'!Y247</f>
        <v>0</v>
      </c>
      <c r="AF247" s="252" t="str">
        <f>+IF(AD247=0,"NO OFERTADO",IF(AE247="NO CUMPLE", NO HABILITA,IF(AD247&lt;=($E247*(1+$D$4)),"HABILITA","NO HABILITA")))</f>
        <v>NO OFERTADO</v>
      </c>
      <c r="AG247" s="129">
        <f>'PRECIOS UNITARIOS'!N247</f>
        <v>0</v>
      </c>
      <c r="AH247" s="251">
        <f>'EV TECNICA'!AA247</f>
        <v>0</v>
      </c>
      <c r="AI247" s="252" t="str">
        <f>+IF(AG247=0,"NO OFERTADO",IF(AH247="NO CUMPLE", NO HABILITA,IF(AG247&lt;=($E247*(1+$D$4)),"HABILITA","NO HABILITA")))</f>
        <v>NO OFERTADO</v>
      </c>
      <c r="AJ247" s="129">
        <f>'PRECIOS UNITARIOS'!O247</f>
        <v>0</v>
      </c>
      <c r="AK247" s="251">
        <f>'EV TECNICA'!AC247</f>
        <v>0</v>
      </c>
      <c r="AL247" s="252" t="str">
        <f>+IF(AJ247=0,"NO OFERTADO",IF(AK247="NO CUMPLE", NO HABILITA,IF(AJ247&lt;=($E247*(1+$D$4)),"HABILITA","NO HABILITA")))</f>
        <v>NO OFERTADO</v>
      </c>
      <c r="AM247" s="129">
        <f>'PRECIOS UNITARIOS'!P247</f>
        <v>163030</v>
      </c>
      <c r="AN247" s="251" t="str">
        <f>'EV TECNICA'!AE247</f>
        <v>CUMPLE</v>
      </c>
      <c r="AO247" s="252" t="str">
        <f>+IF(AM247=0,"NO OFERTADO",IF(AN247="NO CUMPLE", NO HABILITA,IF(AM247&lt;=($E247*(1+$D$4)),"HABILITA","NO HABILITA")))</f>
        <v>HABILITA</v>
      </c>
      <c r="AP247" s="129">
        <f>'PRECIOS UNITARIOS'!Q247</f>
        <v>0</v>
      </c>
      <c r="AQ247" s="251">
        <f>'EV TECNICA'!AG247</f>
        <v>0</v>
      </c>
      <c r="AR247" s="252" t="str">
        <f>+IF(AP247=0,"NO OFERTADO",IF(AQ247="NO CUMPLE", NO HABILITA,IF(AP247&lt;=($E247*(1+$D$4)),"HABILITA","NO HABILITA")))</f>
        <v>NO OFERTADO</v>
      </c>
      <c r="AS247" s="129">
        <f>'PRECIOS UNITARIOS'!R247</f>
        <v>0</v>
      </c>
      <c r="AT247" s="251">
        <f>'EV TECNICA'!AI247</f>
        <v>0</v>
      </c>
      <c r="AU247" s="252" t="str">
        <f>+IF(AS247=0,"NO OFERTADO",IF(AT247="NO CUMPLE", NO HABILITA,IF(AS247&lt;=($E247*(1+$D$4)),"HABILITA","NO HABILITA")))</f>
        <v>NO OFERTADO</v>
      </c>
      <c r="AV247" s="129">
        <f>'PRECIOS UNITARIOS'!S247</f>
        <v>0</v>
      </c>
      <c r="AW247" s="251">
        <f>'EV TECNICA'!AK247</f>
        <v>0</v>
      </c>
      <c r="AX247" s="252" t="str">
        <f>+IF(AV247=0,"NO OFERTADO",IF(AW247="NO CUMPLE", NO HABILITA,IF(AV247&lt;=($E247*(1+$D$4)),"HABILITA","NO HABILITA")))</f>
        <v>NO OFERTADO</v>
      </c>
      <c r="AY247" s="129">
        <f>'PRECIOS UNITARIOS'!T247</f>
        <v>0</v>
      </c>
      <c r="AZ247" s="251">
        <f>'EV TECNICA'!AM247</f>
        <v>0</v>
      </c>
      <c r="BA247" s="252" t="str">
        <f>+IF(AY247=0,"NO OFERTADO",IF(AZ247="NO CUMPLE", NO HABILITA,IF(AY247&lt;=($E247*(1+$D$4)),"HABILITA","NO HABILITA")))</f>
        <v>NO OFERTADO</v>
      </c>
      <c r="BB247" s="129">
        <f>'PRECIOS UNITARIOS'!U247</f>
        <v>302539.65000000002</v>
      </c>
      <c r="BC247" s="251" t="str">
        <f>'EV TECNICA'!AO247</f>
        <v>CUMPLE</v>
      </c>
      <c r="BD247" s="252" t="str">
        <f>+IF(BB247=0,"NO OFERTADO",IF(BC247="NO CUMPLE", NO HABILITA,IF(BB247&lt;=($E247*(1+$D$4)),"HABILITA","NO HABILITA")))</f>
        <v>NO HABILITA</v>
      </c>
      <c r="BE247" s="129">
        <f>'PRECIOS UNITARIOS'!V247</f>
        <v>0</v>
      </c>
      <c r="BF247" s="251">
        <f>'EV TECNICA'!AQ247</f>
        <v>0</v>
      </c>
      <c r="BG247" s="252" t="str">
        <f>+IF(BE247=0,"NO OFERTADO",IF(BF247="NO CUMPLE", NO HABILITA,IF(BE247&lt;=($E247*(1+$D$4)),"HABILITA","NO HABILITA")))</f>
        <v>NO OFERTADO</v>
      </c>
      <c r="BH247" s="129">
        <f>'PRECIOS UNITARIOS'!W247</f>
        <v>0</v>
      </c>
      <c r="BI247" s="251">
        <f>'EV TECNICA'!AS247</f>
        <v>0</v>
      </c>
      <c r="BJ247" s="252" t="str">
        <f>+IF(BH247=0,"NO OFERTADO",IF(BI247="NO CUMPLE", NO HABILITA,IF(BH247&lt;=($E247*(1+$D$4)),"HABILITA","NO HABILITA")))</f>
        <v>NO OFERTADO</v>
      </c>
      <c r="BK247" s="129">
        <f>'PRECIOS UNITARIOS'!X247</f>
        <v>0</v>
      </c>
      <c r="BL247" s="251">
        <f>'EV TECNICA'!AU247</f>
        <v>0</v>
      </c>
      <c r="BM247" s="252" t="str">
        <f>+IF(BK247=0,"NO OFERTADO",IF(BL247="NO CUMPLE", NO HABILITA,IF(BK247&lt;=($E247*(1+$D$4)),"HABILITA","NO HABILITA")))</f>
        <v>NO OFERTADO</v>
      </c>
      <c r="BN247" s="129">
        <f>'PRECIOS UNITARIOS'!Y247</f>
        <v>0</v>
      </c>
      <c r="BO247" s="251">
        <f>'EV TECNICA'!AW247</f>
        <v>0</v>
      </c>
      <c r="BP247" s="252" t="str">
        <f>+IF(BN247=0,"NO OFERTADO",IF(BO247="NO CUMPLE", NO HABILITA,IF(BN247&lt;=($E247*(1+$D$4)),"HABILITA","NO HABILITA")))</f>
        <v>NO OFERTADO</v>
      </c>
      <c r="BQ247" s="129">
        <f>'PRECIOS UNITARIOS'!Z247</f>
        <v>0</v>
      </c>
      <c r="BR247" s="251">
        <f>'EV TECNICA'!AY247</f>
        <v>0</v>
      </c>
      <c r="BS247" s="252" t="str">
        <f>+IF(BQ247=0,"NO OFERTADO",IF(BR247="NO CUMPLE", NO HABILITA,IF(BQ247&lt;=($E247*(1+$D$4)),"HABILITA","NO HABILITA")))</f>
        <v>NO OFERTADO</v>
      </c>
      <c r="BT247" s="129">
        <f>'PRECIOS UNITARIOS'!AA247</f>
        <v>0</v>
      </c>
      <c r="BU247" s="251" t="str">
        <f>'EV TECNICA'!BA247</f>
        <v>NO CUMPLE</v>
      </c>
      <c r="BV247" s="252" t="s">
        <v>606</v>
      </c>
      <c r="BW247" s="129">
        <f>'PRECIOS UNITARIOS'!AB247</f>
        <v>0</v>
      </c>
      <c r="BX247" s="251">
        <f>'EV TECNICA'!BC247</f>
        <v>0</v>
      </c>
      <c r="BY247" s="252" t="str">
        <f>+IF(BW247=0,"NO OFERTADO",IF(BX247="NO CUMPLE", NO HABILITA,IF(BW247&lt;=($E247*(1+$D$4)),"HABILITA","NO HABILITA")))</f>
        <v>NO OFERTADO</v>
      </c>
      <c r="BZ247" s="129">
        <f>'PRECIOS UNITARIOS'!AC247</f>
        <v>0</v>
      </c>
      <c r="CA247" s="251">
        <f>'EV TECNICA'!BE247</f>
        <v>0</v>
      </c>
      <c r="CB247" s="252" t="str">
        <f>+IF(BZ247=0,"NO OFERTADO",IF(CA247="NO CUMPLE", NO HABILITA,IF(BZ247&lt;=($E247*(1+$D$4)),"HABILITA","NO HABILITA")))</f>
        <v>NO OFERTADO</v>
      </c>
      <c r="CC247" s="129">
        <f>'PRECIOS UNITARIOS'!AD247</f>
        <v>0</v>
      </c>
      <c r="CD247" s="251">
        <f>'EV TECNICA'!BG247</f>
        <v>0</v>
      </c>
      <c r="CE247" s="252" t="str">
        <f>+IF(CC247=0,"NO OFERTADO",IF(CD247="NO CUMPLE", NO HABILITA,IF(CC247&lt;=($E247*(1+$D$4)),"HABILITA","NO HABILITA")))</f>
        <v>NO OFERTADO</v>
      </c>
      <c r="CF247" s="129">
        <f>'PRECIOS UNITARIOS'!AE247</f>
        <v>0</v>
      </c>
      <c r="CG247" s="251">
        <f>'EV TECNICA'!BI247</f>
        <v>0</v>
      </c>
      <c r="CH247" s="252" t="str">
        <f>+IF(CF247=0,"NO OFERTADO",IF(CG247="NO CUMPLE", NO HABILITA,IF(CF247&lt;=($E247*(1+$D$4)),"HABILITA","NO HABILITA")))</f>
        <v>NO OFERTADO</v>
      </c>
    </row>
    <row r="248" spans="1:86" s="40" customFormat="1" ht="38.25" x14ac:dyDescent="0.2">
      <c r="A248" s="103">
        <v>239</v>
      </c>
      <c r="B248" s="202" t="s">
        <v>382</v>
      </c>
      <c r="C248" s="121" t="s">
        <v>381</v>
      </c>
      <c r="D248" s="146">
        <v>1</v>
      </c>
      <c r="E248" s="25">
        <v>196927.15</v>
      </c>
      <c r="F248" s="129">
        <f>'PRECIOS UNITARIOS'!E248</f>
        <v>0</v>
      </c>
      <c r="G248" s="251">
        <f>'EV TECNICA'!I248</f>
        <v>0</v>
      </c>
      <c r="H248" s="252" t="str">
        <f>+IF(F248=0,"NO OFERTADO",IF(G248="NO CUMPLE", NO HABILITA,IF(F248&lt;=($E248*(1+$D$4)),"HABILITA","NO HABILITA")))</f>
        <v>NO OFERTADO</v>
      </c>
      <c r="I248" s="129">
        <f>'PRECIOS UNITARIOS'!F248</f>
        <v>0</v>
      </c>
      <c r="J248" s="251">
        <f>'EV TECNICA'!K248</f>
        <v>0</v>
      </c>
      <c r="K248" s="252" t="str">
        <f>+IF(I248=0,"NO OFERTADO",IF(J248="NO CUMPLE", NO HABILITA,IF(I248&lt;=($E248*(1+$D$4)),"HABILITA","NO HABILITA")))</f>
        <v>NO OFERTADO</v>
      </c>
      <c r="L248" s="129">
        <f>'PRECIOS UNITARIOS'!G248</f>
        <v>0</v>
      </c>
      <c r="M248" s="251">
        <f>'EV TECNICA'!M248</f>
        <v>0</v>
      </c>
      <c r="N248" s="252" t="str">
        <f>+IF(L248=0,"NO OFERTADO",IF(M248="NO CUMPLE", NO HABILITA,IF(L248&lt;=($E248*(1+$D$4)),"HABILITA","NO HABILITA")))</f>
        <v>NO OFERTADO</v>
      </c>
      <c r="O248" s="129">
        <f>'PRECIOS UNITARIOS'!H248</f>
        <v>0</v>
      </c>
      <c r="P248" s="251">
        <f>'EV TECNICA'!O248</f>
        <v>0</v>
      </c>
      <c r="Q248" s="252" t="str">
        <f>+IF(O248=0,"NO OFERTADO",IF(P248="NO CUMPLE", NO HABILITA,IF(O248&lt;=($E248*(1+$D$4)),"HABILITA","NO HABILITA")))</f>
        <v>NO OFERTADO</v>
      </c>
      <c r="R248" s="129">
        <f>'PRECIOS UNITARIOS'!I248</f>
        <v>0</v>
      </c>
      <c r="S248" s="251">
        <f>'EV TECNICA'!Q248</f>
        <v>0</v>
      </c>
      <c r="T248" s="252" t="str">
        <f>+IF(R248=0,"NO OFERTADO",IF(S248="NO CUMPLE", NO HABILITA,IF(R248&lt;=($E248*(1+$D$4)),"HABILITA","NO HABILITA")))</f>
        <v>NO OFERTADO</v>
      </c>
      <c r="U248" s="129">
        <f>'PRECIOS UNITARIOS'!J248</f>
        <v>0</v>
      </c>
      <c r="V248" s="251">
        <f>'EV TECNICA'!S248</f>
        <v>0</v>
      </c>
      <c r="W248" s="252" t="str">
        <f>+IF(U248=0,"NO OFERTADO",IF(V248="NO CUMPLE", NO HABILITA,IF(U248&lt;=($E248*(1+$D$4)),"HABILITA","NO HABILITA")))</f>
        <v>NO OFERTADO</v>
      </c>
      <c r="X248" s="129">
        <f>'PRECIOS UNITARIOS'!K248</f>
        <v>0</v>
      </c>
      <c r="Y248" s="251">
        <f>'EV TECNICA'!U248</f>
        <v>0</v>
      </c>
      <c r="Z248" s="252" t="str">
        <f>+IF(X248=0,"NO OFERTADO",IF(Y248="NO CUMPLE", NO HABILITA,IF(X248&lt;=($E248*(1+$D$4)),"HABILITA","NO HABILITA")))</f>
        <v>NO OFERTADO</v>
      </c>
      <c r="AA248" s="129">
        <f>'PRECIOS UNITARIOS'!L248</f>
        <v>0</v>
      </c>
      <c r="AB248" s="251">
        <f>'EV TECNICA'!W248</f>
        <v>0</v>
      </c>
      <c r="AC248" s="252" t="str">
        <f>+IF(AA248=0,"NO OFERTADO",IF(AB248="NO CUMPLE", NO HABILITA,IF(AA248&lt;=($E248*(1+$D$4)),"HABILITA","NO HABILITA")))</f>
        <v>NO OFERTADO</v>
      </c>
      <c r="AD248" s="129">
        <f>'PRECIOS UNITARIOS'!M248</f>
        <v>0</v>
      </c>
      <c r="AE248" s="251">
        <f>'EV TECNICA'!Y248</f>
        <v>0</v>
      </c>
      <c r="AF248" s="252" t="str">
        <f>+IF(AD248=0,"NO OFERTADO",IF(AE248="NO CUMPLE", NO HABILITA,IF(AD248&lt;=($E248*(1+$D$4)),"HABILITA","NO HABILITA")))</f>
        <v>NO OFERTADO</v>
      </c>
      <c r="AG248" s="129">
        <f>'PRECIOS UNITARIOS'!N248</f>
        <v>0</v>
      </c>
      <c r="AH248" s="251">
        <f>'EV TECNICA'!AA248</f>
        <v>0</v>
      </c>
      <c r="AI248" s="252" t="str">
        <f>+IF(AG248=0,"NO OFERTADO",IF(AH248="NO CUMPLE", NO HABILITA,IF(AG248&lt;=($E248*(1+$D$4)),"HABILITA","NO HABILITA")))</f>
        <v>NO OFERTADO</v>
      </c>
      <c r="AJ248" s="129">
        <f>'PRECIOS UNITARIOS'!O248</f>
        <v>0</v>
      </c>
      <c r="AK248" s="251">
        <f>'EV TECNICA'!AC248</f>
        <v>0</v>
      </c>
      <c r="AL248" s="252" t="str">
        <f>+IF(AJ248=0,"NO OFERTADO",IF(AK248="NO CUMPLE", NO HABILITA,IF(AJ248&lt;=($E248*(1+$D$4)),"HABILITA","NO HABILITA")))</f>
        <v>NO OFERTADO</v>
      </c>
      <c r="AM248" s="129">
        <f>'PRECIOS UNITARIOS'!P248</f>
        <v>171241</v>
      </c>
      <c r="AN248" s="251" t="str">
        <f>'EV TECNICA'!AE248</f>
        <v>CUMPLE</v>
      </c>
      <c r="AO248" s="252" t="str">
        <f>+IF(AM248=0,"NO OFERTADO",IF(AN248="NO CUMPLE", NO HABILITA,IF(AM248&lt;=($E248*(1+$D$4)),"HABILITA","NO HABILITA")))</f>
        <v>HABILITA</v>
      </c>
      <c r="AP248" s="129">
        <f>'PRECIOS UNITARIOS'!Q248</f>
        <v>0</v>
      </c>
      <c r="AQ248" s="251">
        <f>'EV TECNICA'!AG248</f>
        <v>0</v>
      </c>
      <c r="AR248" s="252" t="str">
        <f>+IF(AP248=0,"NO OFERTADO",IF(AQ248="NO CUMPLE", NO HABILITA,IF(AP248&lt;=($E248*(1+$D$4)),"HABILITA","NO HABILITA")))</f>
        <v>NO OFERTADO</v>
      </c>
      <c r="AS248" s="129">
        <f>'PRECIOS UNITARIOS'!R248</f>
        <v>0</v>
      </c>
      <c r="AT248" s="251">
        <f>'EV TECNICA'!AI248</f>
        <v>0</v>
      </c>
      <c r="AU248" s="252" t="str">
        <f>+IF(AS248=0,"NO OFERTADO",IF(AT248="NO CUMPLE", NO HABILITA,IF(AS248&lt;=($E248*(1+$D$4)),"HABILITA","NO HABILITA")))</f>
        <v>NO OFERTADO</v>
      </c>
      <c r="AV248" s="129">
        <f>'PRECIOS UNITARIOS'!S248</f>
        <v>0</v>
      </c>
      <c r="AW248" s="251">
        <f>'EV TECNICA'!AK248</f>
        <v>0</v>
      </c>
      <c r="AX248" s="252" t="str">
        <f>+IF(AV248=0,"NO OFERTADO",IF(AW248="NO CUMPLE", NO HABILITA,IF(AV248&lt;=($E248*(1+$D$4)),"HABILITA","NO HABILITA")))</f>
        <v>NO OFERTADO</v>
      </c>
      <c r="AY248" s="129">
        <f>'PRECIOS UNITARIOS'!T248</f>
        <v>0</v>
      </c>
      <c r="AZ248" s="251">
        <f>'EV TECNICA'!AM248</f>
        <v>0</v>
      </c>
      <c r="BA248" s="252" t="str">
        <f>+IF(AY248=0,"NO OFERTADO",IF(AZ248="NO CUMPLE", NO HABILITA,IF(AY248&lt;=($E248*(1+$D$4)),"HABILITA","NO HABILITA")))</f>
        <v>NO OFERTADO</v>
      </c>
      <c r="BB248" s="129">
        <f>'PRECIOS UNITARIOS'!U248</f>
        <v>302539.65000000002</v>
      </c>
      <c r="BC248" s="251" t="str">
        <f>'EV TECNICA'!AO248</f>
        <v>CUMPLE</v>
      </c>
      <c r="BD248" s="252" t="str">
        <f>+IF(BB248=0,"NO OFERTADO",IF(BC248="NO CUMPLE", NO HABILITA,IF(BB248&lt;=($E248*(1+$D$4)),"HABILITA","NO HABILITA")))</f>
        <v>NO HABILITA</v>
      </c>
      <c r="BE248" s="129">
        <f>'PRECIOS UNITARIOS'!V248</f>
        <v>0</v>
      </c>
      <c r="BF248" s="251">
        <f>'EV TECNICA'!AQ248</f>
        <v>0</v>
      </c>
      <c r="BG248" s="252" t="str">
        <f>+IF(BE248=0,"NO OFERTADO",IF(BF248="NO CUMPLE", NO HABILITA,IF(BE248&lt;=($E248*(1+$D$4)),"HABILITA","NO HABILITA")))</f>
        <v>NO OFERTADO</v>
      </c>
      <c r="BH248" s="129">
        <f>'PRECIOS UNITARIOS'!W248</f>
        <v>0</v>
      </c>
      <c r="BI248" s="251">
        <f>'EV TECNICA'!AS248</f>
        <v>0</v>
      </c>
      <c r="BJ248" s="252" t="str">
        <f>+IF(BH248=0,"NO OFERTADO",IF(BI248="NO CUMPLE", NO HABILITA,IF(BH248&lt;=($E248*(1+$D$4)),"HABILITA","NO HABILITA")))</f>
        <v>NO OFERTADO</v>
      </c>
      <c r="BK248" s="129">
        <f>'PRECIOS UNITARIOS'!X248</f>
        <v>0</v>
      </c>
      <c r="BL248" s="251">
        <f>'EV TECNICA'!AU248</f>
        <v>0</v>
      </c>
      <c r="BM248" s="252" t="str">
        <f>+IF(BK248=0,"NO OFERTADO",IF(BL248="NO CUMPLE", NO HABILITA,IF(BK248&lt;=($E248*(1+$D$4)),"HABILITA","NO HABILITA")))</f>
        <v>NO OFERTADO</v>
      </c>
      <c r="BN248" s="129">
        <f>'PRECIOS UNITARIOS'!Y248</f>
        <v>0</v>
      </c>
      <c r="BO248" s="251">
        <f>'EV TECNICA'!AW248</f>
        <v>0</v>
      </c>
      <c r="BP248" s="252" t="str">
        <f>+IF(BN248=0,"NO OFERTADO",IF(BO248="NO CUMPLE", NO HABILITA,IF(BN248&lt;=($E248*(1+$D$4)),"HABILITA","NO HABILITA")))</f>
        <v>NO OFERTADO</v>
      </c>
      <c r="BQ248" s="129">
        <f>'PRECIOS UNITARIOS'!Z248</f>
        <v>0</v>
      </c>
      <c r="BR248" s="251">
        <f>'EV TECNICA'!AY248</f>
        <v>0</v>
      </c>
      <c r="BS248" s="252" t="str">
        <f>+IF(BQ248=0,"NO OFERTADO",IF(BR248="NO CUMPLE", NO HABILITA,IF(BQ248&lt;=($E248*(1+$D$4)),"HABILITA","NO HABILITA")))</f>
        <v>NO OFERTADO</v>
      </c>
      <c r="BT248" s="129">
        <f>'PRECIOS UNITARIOS'!AA248</f>
        <v>0</v>
      </c>
      <c r="BU248" s="251" t="str">
        <f>'EV TECNICA'!BA248</f>
        <v>NO CUMPLE</v>
      </c>
      <c r="BV248" s="252" t="s">
        <v>606</v>
      </c>
      <c r="BW248" s="129">
        <f>'PRECIOS UNITARIOS'!AB248</f>
        <v>0</v>
      </c>
      <c r="BX248" s="251">
        <f>'EV TECNICA'!BC248</f>
        <v>0</v>
      </c>
      <c r="BY248" s="252" t="str">
        <f>+IF(BW248=0,"NO OFERTADO",IF(BX248="NO CUMPLE", NO HABILITA,IF(BW248&lt;=($E248*(1+$D$4)),"HABILITA","NO HABILITA")))</f>
        <v>NO OFERTADO</v>
      </c>
      <c r="BZ248" s="129">
        <f>'PRECIOS UNITARIOS'!AC248</f>
        <v>0</v>
      </c>
      <c r="CA248" s="251">
        <f>'EV TECNICA'!BE248</f>
        <v>0</v>
      </c>
      <c r="CB248" s="252" t="str">
        <f>+IF(BZ248=0,"NO OFERTADO",IF(CA248="NO CUMPLE", NO HABILITA,IF(BZ248&lt;=($E248*(1+$D$4)),"HABILITA","NO HABILITA")))</f>
        <v>NO OFERTADO</v>
      </c>
      <c r="CC248" s="129">
        <f>'PRECIOS UNITARIOS'!AD248</f>
        <v>0</v>
      </c>
      <c r="CD248" s="251">
        <f>'EV TECNICA'!BG248</f>
        <v>0</v>
      </c>
      <c r="CE248" s="252" t="str">
        <f>+IF(CC248=0,"NO OFERTADO",IF(CD248="NO CUMPLE", NO HABILITA,IF(CC248&lt;=($E248*(1+$D$4)),"HABILITA","NO HABILITA")))</f>
        <v>NO OFERTADO</v>
      </c>
      <c r="CF248" s="129">
        <f>'PRECIOS UNITARIOS'!AE248</f>
        <v>0</v>
      </c>
      <c r="CG248" s="251">
        <f>'EV TECNICA'!BI248</f>
        <v>0</v>
      </c>
      <c r="CH248" s="252" t="str">
        <f>+IF(CF248=0,"NO OFERTADO",IF(CG248="NO CUMPLE", NO HABILITA,IF(CF248&lt;=($E248*(1+$D$4)),"HABILITA","NO HABILITA")))</f>
        <v>NO OFERTADO</v>
      </c>
    </row>
    <row r="249" spans="1:86" s="40" customFormat="1" ht="38.25" x14ac:dyDescent="0.2">
      <c r="A249" s="103">
        <v>240</v>
      </c>
      <c r="B249" s="202" t="s">
        <v>383</v>
      </c>
      <c r="C249" s="121" t="s">
        <v>381</v>
      </c>
      <c r="D249" s="146">
        <v>1</v>
      </c>
      <c r="E249" s="25">
        <v>187484.5</v>
      </c>
      <c r="F249" s="129">
        <f>'PRECIOS UNITARIOS'!E249</f>
        <v>0</v>
      </c>
      <c r="G249" s="251">
        <f>'EV TECNICA'!I249</f>
        <v>0</v>
      </c>
      <c r="H249" s="252" t="str">
        <f>+IF(F249=0,"NO OFERTADO",IF(G249="NO CUMPLE", NO HABILITA,IF(F249&lt;=($E249*(1+$D$4)),"HABILITA","NO HABILITA")))</f>
        <v>NO OFERTADO</v>
      </c>
      <c r="I249" s="129">
        <f>'PRECIOS UNITARIOS'!F249</f>
        <v>0</v>
      </c>
      <c r="J249" s="251">
        <f>'EV TECNICA'!K249</f>
        <v>0</v>
      </c>
      <c r="K249" s="252" t="str">
        <f>+IF(I249=0,"NO OFERTADO",IF(J249="NO CUMPLE", NO HABILITA,IF(I249&lt;=($E249*(1+$D$4)),"HABILITA","NO HABILITA")))</f>
        <v>NO OFERTADO</v>
      </c>
      <c r="L249" s="129">
        <f>'PRECIOS UNITARIOS'!G249</f>
        <v>0</v>
      </c>
      <c r="M249" s="251">
        <f>'EV TECNICA'!M249</f>
        <v>0</v>
      </c>
      <c r="N249" s="252" t="str">
        <f>+IF(L249=0,"NO OFERTADO",IF(M249="NO CUMPLE", NO HABILITA,IF(L249&lt;=($E249*(1+$D$4)),"HABILITA","NO HABILITA")))</f>
        <v>NO OFERTADO</v>
      </c>
      <c r="O249" s="129">
        <f>'PRECIOS UNITARIOS'!H249</f>
        <v>0</v>
      </c>
      <c r="P249" s="251">
        <f>'EV TECNICA'!O249</f>
        <v>0</v>
      </c>
      <c r="Q249" s="252" t="str">
        <f>+IF(O249=0,"NO OFERTADO",IF(P249="NO CUMPLE", NO HABILITA,IF(O249&lt;=($E249*(1+$D$4)),"HABILITA","NO HABILITA")))</f>
        <v>NO OFERTADO</v>
      </c>
      <c r="R249" s="129">
        <f>'PRECIOS UNITARIOS'!I249</f>
        <v>0</v>
      </c>
      <c r="S249" s="251">
        <f>'EV TECNICA'!Q249</f>
        <v>0</v>
      </c>
      <c r="T249" s="252" t="str">
        <f>+IF(R249=0,"NO OFERTADO",IF(S249="NO CUMPLE", NO HABILITA,IF(R249&lt;=($E249*(1+$D$4)),"HABILITA","NO HABILITA")))</f>
        <v>NO OFERTADO</v>
      </c>
      <c r="U249" s="129">
        <f>'PRECIOS UNITARIOS'!J249</f>
        <v>0</v>
      </c>
      <c r="V249" s="251">
        <f>'EV TECNICA'!S249</f>
        <v>0</v>
      </c>
      <c r="W249" s="252" t="str">
        <f>+IF(U249=0,"NO OFERTADO",IF(V249="NO CUMPLE", NO HABILITA,IF(U249&lt;=($E249*(1+$D$4)),"HABILITA","NO HABILITA")))</f>
        <v>NO OFERTADO</v>
      </c>
      <c r="X249" s="129">
        <f>'PRECIOS UNITARIOS'!K249</f>
        <v>0</v>
      </c>
      <c r="Y249" s="251">
        <f>'EV TECNICA'!U249</f>
        <v>0</v>
      </c>
      <c r="Z249" s="252" t="str">
        <f>+IF(X249=0,"NO OFERTADO",IF(Y249="NO CUMPLE", NO HABILITA,IF(X249&lt;=($E249*(1+$D$4)),"HABILITA","NO HABILITA")))</f>
        <v>NO OFERTADO</v>
      </c>
      <c r="AA249" s="129">
        <f>'PRECIOS UNITARIOS'!L249</f>
        <v>0</v>
      </c>
      <c r="AB249" s="251">
        <f>'EV TECNICA'!W249</f>
        <v>0</v>
      </c>
      <c r="AC249" s="252" t="str">
        <f>+IF(AA249=0,"NO OFERTADO",IF(AB249="NO CUMPLE", NO HABILITA,IF(AA249&lt;=($E249*(1+$D$4)),"HABILITA","NO HABILITA")))</f>
        <v>NO OFERTADO</v>
      </c>
      <c r="AD249" s="129">
        <f>'PRECIOS UNITARIOS'!M249</f>
        <v>0</v>
      </c>
      <c r="AE249" s="251">
        <f>'EV TECNICA'!Y249</f>
        <v>0</v>
      </c>
      <c r="AF249" s="252" t="str">
        <f>+IF(AD249=0,"NO OFERTADO",IF(AE249="NO CUMPLE", NO HABILITA,IF(AD249&lt;=($E249*(1+$D$4)),"HABILITA","NO HABILITA")))</f>
        <v>NO OFERTADO</v>
      </c>
      <c r="AG249" s="129">
        <f>'PRECIOS UNITARIOS'!N249</f>
        <v>0</v>
      </c>
      <c r="AH249" s="251">
        <f>'EV TECNICA'!AA249</f>
        <v>0</v>
      </c>
      <c r="AI249" s="252" t="str">
        <f>+IF(AG249=0,"NO OFERTADO",IF(AH249="NO CUMPLE", NO HABILITA,IF(AG249&lt;=($E249*(1+$D$4)),"HABILITA","NO HABILITA")))</f>
        <v>NO OFERTADO</v>
      </c>
      <c r="AJ249" s="129">
        <f>'PRECIOS UNITARIOS'!O249</f>
        <v>0</v>
      </c>
      <c r="AK249" s="251">
        <f>'EV TECNICA'!AC249</f>
        <v>0</v>
      </c>
      <c r="AL249" s="252" t="str">
        <f>+IF(AJ249=0,"NO OFERTADO",IF(AK249="NO CUMPLE", NO HABILITA,IF(AJ249&lt;=($E249*(1+$D$4)),"HABILITA","NO HABILITA")))</f>
        <v>NO OFERTADO</v>
      </c>
      <c r="AM249" s="129">
        <f>'PRECIOS UNITARIOS'!P249</f>
        <v>449831.9</v>
      </c>
      <c r="AN249" s="251" t="str">
        <f>'EV TECNICA'!AE249</f>
        <v>CUMPLE</v>
      </c>
      <c r="AO249" s="252" t="str">
        <f>+IF(AM249=0,"NO OFERTADO",IF(AN249="NO CUMPLE", NO HABILITA,IF(AM249&lt;=($E249*(1+$D$4)),"HABILITA","NO HABILITA")))</f>
        <v>NO HABILITA</v>
      </c>
      <c r="AP249" s="129">
        <f>'PRECIOS UNITARIOS'!Q249</f>
        <v>0</v>
      </c>
      <c r="AQ249" s="251">
        <f>'EV TECNICA'!AG249</f>
        <v>0</v>
      </c>
      <c r="AR249" s="252" t="str">
        <f>+IF(AP249=0,"NO OFERTADO",IF(AQ249="NO CUMPLE", NO HABILITA,IF(AP249&lt;=($E249*(1+$D$4)),"HABILITA","NO HABILITA")))</f>
        <v>NO OFERTADO</v>
      </c>
      <c r="AS249" s="129">
        <f>'PRECIOS UNITARIOS'!R249</f>
        <v>0</v>
      </c>
      <c r="AT249" s="251">
        <f>'EV TECNICA'!AI249</f>
        <v>0</v>
      </c>
      <c r="AU249" s="252" t="str">
        <f>+IF(AS249=0,"NO OFERTADO",IF(AT249="NO CUMPLE", NO HABILITA,IF(AS249&lt;=($E249*(1+$D$4)),"HABILITA","NO HABILITA")))</f>
        <v>NO OFERTADO</v>
      </c>
      <c r="AV249" s="129">
        <f>'PRECIOS UNITARIOS'!S249</f>
        <v>0</v>
      </c>
      <c r="AW249" s="251">
        <f>'EV TECNICA'!AK249</f>
        <v>0</v>
      </c>
      <c r="AX249" s="252" t="str">
        <f>+IF(AV249=0,"NO OFERTADO",IF(AW249="NO CUMPLE", NO HABILITA,IF(AV249&lt;=($E249*(1+$D$4)),"HABILITA","NO HABILITA")))</f>
        <v>NO OFERTADO</v>
      </c>
      <c r="AY249" s="129">
        <f>'PRECIOS UNITARIOS'!T249</f>
        <v>0</v>
      </c>
      <c r="AZ249" s="251">
        <f>'EV TECNICA'!AM249</f>
        <v>0</v>
      </c>
      <c r="BA249" s="252" t="str">
        <f>+IF(AY249=0,"NO OFERTADO",IF(AZ249="NO CUMPLE", NO HABILITA,IF(AY249&lt;=($E249*(1+$D$4)),"HABILITA","NO HABILITA")))</f>
        <v>NO OFERTADO</v>
      </c>
      <c r="BB249" s="129">
        <f>'PRECIOS UNITARIOS'!U249</f>
        <v>302539.65000000002</v>
      </c>
      <c r="BC249" s="251" t="str">
        <f>'EV TECNICA'!AO249</f>
        <v>CUMPLE</v>
      </c>
      <c r="BD249" s="252" t="str">
        <f>+IF(BB249=0,"NO OFERTADO",IF(BC249="NO CUMPLE", NO HABILITA,IF(BB249&lt;=($E249*(1+$D$4)),"HABILITA","NO HABILITA")))</f>
        <v>NO HABILITA</v>
      </c>
      <c r="BE249" s="129">
        <f>'PRECIOS UNITARIOS'!V249</f>
        <v>0</v>
      </c>
      <c r="BF249" s="251">
        <f>'EV TECNICA'!AQ249</f>
        <v>0</v>
      </c>
      <c r="BG249" s="252" t="str">
        <f>+IF(BE249=0,"NO OFERTADO",IF(BF249="NO CUMPLE", NO HABILITA,IF(BE249&lt;=($E249*(1+$D$4)),"HABILITA","NO HABILITA")))</f>
        <v>NO OFERTADO</v>
      </c>
      <c r="BH249" s="129">
        <f>'PRECIOS UNITARIOS'!W249</f>
        <v>0</v>
      </c>
      <c r="BI249" s="251">
        <f>'EV TECNICA'!AS249</f>
        <v>0</v>
      </c>
      <c r="BJ249" s="252" t="str">
        <f>+IF(BH249=0,"NO OFERTADO",IF(BI249="NO CUMPLE", NO HABILITA,IF(BH249&lt;=($E249*(1+$D$4)),"HABILITA","NO HABILITA")))</f>
        <v>NO OFERTADO</v>
      </c>
      <c r="BK249" s="129">
        <f>'PRECIOS UNITARIOS'!X249</f>
        <v>0</v>
      </c>
      <c r="BL249" s="251">
        <f>'EV TECNICA'!AU249</f>
        <v>0</v>
      </c>
      <c r="BM249" s="252" t="str">
        <f>+IF(BK249=0,"NO OFERTADO",IF(BL249="NO CUMPLE", NO HABILITA,IF(BK249&lt;=($E249*(1+$D$4)),"HABILITA","NO HABILITA")))</f>
        <v>NO OFERTADO</v>
      </c>
      <c r="BN249" s="129">
        <f>'PRECIOS UNITARIOS'!Y249</f>
        <v>0</v>
      </c>
      <c r="BO249" s="251">
        <f>'EV TECNICA'!AW249</f>
        <v>0</v>
      </c>
      <c r="BP249" s="252" t="str">
        <f>+IF(BN249=0,"NO OFERTADO",IF(BO249="NO CUMPLE", NO HABILITA,IF(BN249&lt;=($E249*(1+$D$4)),"HABILITA","NO HABILITA")))</f>
        <v>NO OFERTADO</v>
      </c>
      <c r="BQ249" s="129">
        <f>'PRECIOS UNITARIOS'!Z249</f>
        <v>0</v>
      </c>
      <c r="BR249" s="251">
        <f>'EV TECNICA'!AY249</f>
        <v>0</v>
      </c>
      <c r="BS249" s="252" t="str">
        <f>+IF(BQ249=0,"NO OFERTADO",IF(BR249="NO CUMPLE", NO HABILITA,IF(BQ249&lt;=($E249*(1+$D$4)),"HABILITA","NO HABILITA")))</f>
        <v>NO OFERTADO</v>
      </c>
      <c r="BT249" s="129">
        <f>'PRECIOS UNITARIOS'!AA249</f>
        <v>0</v>
      </c>
      <c r="BU249" s="251" t="str">
        <f>'EV TECNICA'!BA249</f>
        <v>NO CUMPLE</v>
      </c>
      <c r="BV249" s="252" t="s">
        <v>606</v>
      </c>
      <c r="BW249" s="129">
        <f>'PRECIOS UNITARIOS'!AB249</f>
        <v>0</v>
      </c>
      <c r="BX249" s="251">
        <f>'EV TECNICA'!BC249</f>
        <v>0</v>
      </c>
      <c r="BY249" s="252" t="str">
        <f>+IF(BW249=0,"NO OFERTADO",IF(BX249="NO CUMPLE", NO HABILITA,IF(BW249&lt;=($E249*(1+$D$4)),"HABILITA","NO HABILITA")))</f>
        <v>NO OFERTADO</v>
      </c>
      <c r="BZ249" s="129">
        <f>'PRECIOS UNITARIOS'!AC249</f>
        <v>0</v>
      </c>
      <c r="CA249" s="251">
        <f>'EV TECNICA'!BE249</f>
        <v>0</v>
      </c>
      <c r="CB249" s="252" t="str">
        <f>+IF(BZ249=0,"NO OFERTADO",IF(CA249="NO CUMPLE", NO HABILITA,IF(BZ249&lt;=($E249*(1+$D$4)),"HABILITA","NO HABILITA")))</f>
        <v>NO OFERTADO</v>
      </c>
      <c r="CC249" s="129">
        <f>'PRECIOS UNITARIOS'!AD249</f>
        <v>0</v>
      </c>
      <c r="CD249" s="251">
        <f>'EV TECNICA'!BG249</f>
        <v>0</v>
      </c>
      <c r="CE249" s="252" t="str">
        <f>+IF(CC249=0,"NO OFERTADO",IF(CD249="NO CUMPLE", NO HABILITA,IF(CC249&lt;=($E249*(1+$D$4)),"HABILITA","NO HABILITA")))</f>
        <v>NO OFERTADO</v>
      </c>
      <c r="CF249" s="129">
        <f>'PRECIOS UNITARIOS'!AE249</f>
        <v>0</v>
      </c>
      <c r="CG249" s="251">
        <f>'EV TECNICA'!BI249</f>
        <v>0</v>
      </c>
      <c r="CH249" s="252" t="str">
        <f>+IF(CF249=0,"NO OFERTADO",IF(CG249="NO CUMPLE", NO HABILITA,IF(CF249&lt;=($E249*(1+$D$4)),"HABILITA","NO HABILITA")))</f>
        <v>NO OFERTADO</v>
      </c>
    </row>
    <row r="250" spans="1:86" s="40" customFormat="1" ht="25.5" x14ac:dyDescent="0.2">
      <c r="A250" s="103">
        <v>241</v>
      </c>
      <c r="B250" s="202" t="s">
        <v>384</v>
      </c>
      <c r="C250" s="121" t="s">
        <v>381</v>
      </c>
      <c r="D250" s="146">
        <v>1</v>
      </c>
      <c r="E250" s="25">
        <v>187484.5</v>
      </c>
      <c r="F250" s="129">
        <f>'PRECIOS UNITARIOS'!E250</f>
        <v>0</v>
      </c>
      <c r="G250" s="251">
        <f>'EV TECNICA'!I250</f>
        <v>0</v>
      </c>
      <c r="H250" s="252" t="str">
        <f>+IF(F250=0,"NO OFERTADO",IF(G250="NO CUMPLE", NO HABILITA,IF(F250&lt;=($E250*(1+$D$4)),"HABILITA","NO HABILITA")))</f>
        <v>NO OFERTADO</v>
      </c>
      <c r="I250" s="129">
        <f>'PRECIOS UNITARIOS'!F250</f>
        <v>0</v>
      </c>
      <c r="J250" s="251">
        <f>'EV TECNICA'!K250</f>
        <v>0</v>
      </c>
      <c r="K250" s="252" t="str">
        <f>+IF(I250=0,"NO OFERTADO",IF(J250="NO CUMPLE", NO HABILITA,IF(I250&lt;=($E250*(1+$D$4)),"HABILITA","NO HABILITA")))</f>
        <v>NO OFERTADO</v>
      </c>
      <c r="L250" s="129">
        <f>'PRECIOS UNITARIOS'!G250</f>
        <v>0</v>
      </c>
      <c r="M250" s="251">
        <f>'EV TECNICA'!M250</f>
        <v>0</v>
      </c>
      <c r="N250" s="252" t="str">
        <f>+IF(L250=0,"NO OFERTADO",IF(M250="NO CUMPLE", NO HABILITA,IF(L250&lt;=($E250*(1+$D$4)),"HABILITA","NO HABILITA")))</f>
        <v>NO OFERTADO</v>
      </c>
      <c r="O250" s="129">
        <f>'PRECIOS UNITARIOS'!H250</f>
        <v>0</v>
      </c>
      <c r="P250" s="251">
        <f>'EV TECNICA'!O250</f>
        <v>0</v>
      </c>
      <c r="Q250" s="252" t="str">
        <f>+IF(O250=0,"NO OFERTADO",IF(P250="NO CUMPLE", NO HABILITA,IF(O250&lt;=($E250*(1+$D$4)),"HABILITA","NO HABILITA")))</f>
        <v>NO OFERTADO</v>
      </c>
      <c r="R250" s="129">
        <f>'PRECIOS UNITARIOS'!I250</f>
        <v>0</v>
      </c>
      <c r="S250" s="251">
        <f>'EV TECNICA'!Q250</f>
        <v>0</v>
      </c>
      <c r="T250" s="252" t="str">
        <f>+IF(R250=0,"NO OFERTADO",IF(S250="NO CUMPLE", NO HABILITA,IF(R250&lt;=($E250*(1+$D$4)),"HABILITA","NO HABILITA")))</f>
        <v>NO OFERTADO</v>
      </c>
      <c r="U250" s="129">
        <f>'PRECIOS UNITARIOS'!J250</f>
        <v>0</v>
      </c>
      <c r="V250" s="251">
        <f>'EV TECNICA'!S250</f>
        <v>0</v>
      </c>
      <c r="W250" s="252" t="str">
        <f>+IF(U250=0,"NO OFERTADO",IF(V250="NO CUMPLE", NO HABILITA,IF(U250&lt;=($E250*(1+$D$4)),"HABILITA","NO HABILITA")))</f>
        <v>NO OFERTADO</v>
      </c>
      <c r="X250" s="129">
        <f>'PRECIOS UNITARIOS'!K250</f>
        <v>0</v>
      </c>
      <c r="Y250" s="251">
        <f>'EV TECNICA'!U250</f>
        <v>0</v>
      </c>
      <c r="Z250" s="252" t="str">
        <f>+IF(X250=0,"NO OFERTADO",IF(Y250="NO CUMPLE", NO HABILITA,IF(X250&lt;=($E250*(1+$D$4)),"HABILITA","NO HABILITA")))</f>
        <v>NO OFERTADO</v>
      </c>
      <c r="AA250" s="129">
        <f>'PRECIOS UNITARIOS'!L250</f>
        <v>0</v>
      </c>
      <c r="AB250" s="251">
        <f>'EV TECNICA'!W250</f>
        <v>0</v>
      </c>
      <c r="AC250" s="252" t="str">
        <f>+IF(AA250=0,"NO OFERTADO",IF(AB250="NO CUMPLE", NO HABILITA,IF(AA250&lt;=($E250*(1+$D$4)),"HABILITA","NO HABILITA")))</f>
        <v>NO OFERTADO</v>
      </c>
      <c r="AD250" s="129">
        <f>'PRECIOS UNITARIOS'!M250</f>
        <v>0</v>
      </c>
      <c r="AE250" s="251">
        <f>'EV TECNICA'!Y250</f>
        <v>0</v>
      </c>
      <c r="AF250" s="252" t="str">
        <f>+IF(AD250=0,"NO OFERTADO",IF(AE250="NO CUMPLE", NO HABILITA,IF(AD250&lt;=($E250*(1+$D$4)),"HABILITA","NO HABILITA")))</f>
        <v>NO OFERTADO</v>
      </c>
      <c r="AG250" s="129">
        <f>'PRECIOS UNITARIOS'!N250</f>
        <v>0</v>
      </c>
      <c r="AH250" s="251">
        <f>'EV TECNICA'!AA250</f>
        <v>0</v>
      </c>
      <c r="AI250" s="252" t="str">
        <f>+IF(AG250=0,"NO OFERTADO",IF(AH250="NO CUMPLE", NO HABILITA,IF(AG250&lt;=($E250*(1+$D$4)),"HABILITA","NO HABILITA")))</f>
        <v>NO OFERTADO</v>
      </c>
      <c r="AJ250" s="129">
        <f>'PRECIOS UNITARIOS'!O250</f>
        <v>0</v>
      </c>
      <c r="AK250" s="251">
        <f>'EV TECNICA'!AC250</f>
        <v>0</v>
      </c>
      <c r="AL250" s="252" t="str">
        <f>+IF(AJ250=0,"NO OFERTADO",IF(AK250="NO CUMPLE", NO HABILITA,IF(AJ250&lt;=($E250*(1+$D$4)),"HABILITA","NO HABILITA")))</f>
        <v>NO OFERTADO</v>
      </c>
      <c r="AM250" s="129">
        <f>'PRECIOS UNITARIOS'!P250</f>
        <v>163030</v>
      </c>
      <c r="AN250" s="251" t="str">
        <f>'EV TECNICA'!AE250</f>
        <v>CUMPLE</v>
      </c>
      <c r="AO250" s="252" t="str">
        <f>+IF(AM250=0,"NO OFERTADO",IF(AN250="NO CUMPLE", NO HABILITA,IF(AM250&lt;=($E250*(1+$D$4)),"HABILITA","NO HABILITA")))</f>
        <v>HABILITA</v>
      </c>
      <c r="AP250" s="129">
        <f>'PRECIOS UNITARIOS'!Q250</f>
        <v>0</v>
      </c>
      <c r="AQ250" s="251">
        <f>'EV TECNICA'!AG250</f>
        <v>0</v>
      </c>
      <c r="AR250" s="252" t="str">
        <f>+IF(AP250=0,"NO OFERTADO",IF(AQ250="NO CUMPLE", NO HABILITA,IF(AP250&lt;=($E250*(1+$D$4)),"HABILITA","NO HABILITA")))</f>
        <v>NO OFERTADO</v>
      </c>
      <c r="AS250" s="129">
        <f>'PRECIOS UNITARIOS'!R250</f>
        <v>0</v>
      </c>
      <c r="AT250" s="251">
        <f>'EV TECNICA'!AI250</f>
        <v>0</v>
      </c>
      <c r="AU250" s="252" t="str">
        <f>+IF(AS250=0,"NO OFERTADO",IF(AT250="NO CUMPLE", NO HABILITA,IF(AS250&lt;=($E250*(1+$D$4)),"HABILITA","NO HABILITA")))</f>
        <v>NO OFERTADO</v>
      </c>
      <c r="AV250" s="129">
        <f>'PRECIOS UNITARIOS'!S250</f>
        <v>0</v>
      </c>
      <c r="AW250" s="251">
        <f>'EV TECNICA'!AK250</f>
        <v>0</v>
      </c>
      <c r="AX250" s="252" t="str">
        <f>+IF(AV250=0,"NO OFERTADO",IF(AW250="NO CUMPLE", NO HABILITA,IF(AV250&lt;=($E250*(1+$D$4)),"HABILITA","NO HABILITA")))</f>
        <v>NO OFERTADO</v>
      </c>
      <c r="AY250" s="129">
        <f>'PRECIOS UNITARIOS'!T250</f>
        <v>0</v>
      </c>
      <c r="AZ250" s="251">
        <f>'EV TECNICA'!AM250</f>
        <v>0</v>
      </c>
      <c r="BA250" s="252" t="str">
        <f>+IF(AY250=0,"NO OFERTADO",IF(AZ250="NO CUMPLE", NO HABILITA,IF(AY250&lt;=($E250*(1+$D$4)),"HABILITA","NO HABILITA")))</f>
        <v>NO OFERTADO</v>
      </c>
      <c r="BB250" s="129">
        <f>'PRECIOS UNITARIOS'!U250</f>
        <v>302539.65000000002</v>
      </c>
      <c r="BC250" s="251" t="str">
        <f>'EV TECNICA'!AO250</f>
        <v>CUMPLE</v>
      </c>
      <c r="BD250" s="252" t="str">
        <f>+IF(BB250=0,"NO OFERTADO",IF(BC250="NO CUMPLE", NO HABILITA,IF(BB250&lt;=($E250*(1+$D$4)),"HABILITA","NO HABILITA")))</f>
        <v>NO HABILITA</v>
      </c>
      <c r="BE250" s="129">
        <f>'PRECIOS UNITARIOS'!V250</f>
        <v>0</v>
      </c>
      <c r="BF250" s="251">
        <f>'EV TECNICA'!AQ250</f>
        <v>0</v>
      </c>
      <c r="BG250" s="252" t="str">
        <f>+IF(BE250=0,"NO OFERTADO",IF(BF250="NO CUMPLE", NO HABILITA,IF(BE250&lt;=($E250*(1+$D$4)),"HABILITA","NO HABILITA")))</f>
        <v>NO OFERTADO</v>
      </c>
      <c r="BH250" s="129">
        <f>'PRECIOS UNITARIOS'!W250</f>
        <v>0</v>
      </c>
      <c r="BI250" s="251">
        <f>'EV TECNICA'!AS250</f>
        <v>0</v>
      </c>
      <c r="BJ250" s="252" t="str">
        <f>+IF(BH250=0,"NO OFERTADO",IF(BI250="NO CUMPLE", NO HABILITA,IF(BH250&lt;=($E250*(1+$D$4)),"HABILITA","NO HABILITA")))</f>
        <v>NO OFERTADO</v>
      </c>
      <c r="BK250" s="129">
        <f>'PRECIOS UNITARIOS'!X250</f>
        <v>0</v>
      </c>
      <c r="BL250" s="251">
        <f>'EV TECNICA'!AU250</f>
        <v>0</v>
      </c>
      <c r="BM250" s="252" t="str">
        <f>+IF(BK250=0,"NO OFERTADO",IF(BL250="NO CUMPLE", NO HABILITA,IF(BK250&lt;=($E250*(1+$D$4)),"HABILITA","NO HABILITA")))</f>
        <v>NO OFERTADO</v>
      </c>
      <c r="BN250" s="129">
        <f>'PRECIOS UNITARIOS'!Y250</f>
        <v>0</v>
      </c>
      <c r="BO250" s="251">
        <f>'EV TECNICA'!AW250</f>
        <v>0</v>
      </c>
      <c r="BP250" s="252" t="str">
        <f>+IF(BN250=0,"NO OFERTADO",IF(BO250="NO CUMPLE", NO HABILITA,IF(BN250&lt;=($E250*(1+$D$4)),"HABILITA","NO HABILITA")))</f>
        <v>NO OFERTADO</v>
      </c>
      <c r="BQ250" s="129">
        <f>'PRECIOS UNITARIOS'!Z250</f>
        <v>0</v>
      </c>
      <c r="BR250" s="251">
        <f>'EV TECNICA'!AY250</f>
        <v>0</v>
      </c>
      <c r="BS250" s="252" t="str">
        <f>+IF(BQ250=0,"NO OFERTADO",IF(BR250="NO CUMPLE", NO HABILITA,IF(BQ250&lt;=($E250*(1+$D$4)),"HABILITA","NO HABILITA")))</f>
        <v>NO OFERTADO</v>
      </c>
      <c r="BT250" s="129">
        <f>'PRECIOS UNITARIOS'!AA250</f>
        <v>0</v>
      </c>
      <c r="BU250" s="251" t="str">
        <f>'EV TECNICA'!BA250</f>
        <v>NO CUMPLE</v>
      </c>
      <c r="BV250" s="252" t="s">
        <v>606</v>
      </c>
      <c r="BW250" s="129">
        <f>'PRECIOS UNITARIOS'!AB250</f>
        <v>0</v>
      </c>
      <c r="BX250" s="251">
        <f>'EV TECNICA'!BC250</f>
        <v>0</v>
      </c>
      <c r="BY250" s="252" t="str">
        <f>+IF(BW250=0,"NO OFERTADO",IF(BX250="NO CUMPLE", NO HABILITA,IF(BW250&lt;=($E250*(1+$D$4)),"HABILITA","NO HABILITA")))</f>
        <v>NO OFERTADO</v>
      </c>
      <c r="BZ250" s="129">
        <f>'PRECIOS UNITARIOS'!AC250</f>
        <v>0</v>
      </c>
      <c r="CA250" s="251">
        <f>'EV TECNICA'!BE250</f>
        <v>0</v>
      </c>
      <c r="CB250" s="252" t="str">
        <f>+IF(BZ250=0,"NO OFERTADO",IF(CA250="NO CUMPLE", NO HABILITA,IF(BZ250&lt;=($E250*(1+$D$4)),"HABILITA","NO HABILITA")))</f>
        <v>NO OFERTADO</v>
      </c>
      <c r="CC250" s="129">
        <f>'PRECIOS UNITARIOS'!AD250</f>
        <v>0</v>
      </c>
      <c r="CD250" s="251">
        <f>'EV TECNICA'!BG250</f>
        <v>0</v>
      </c>
      <c r="CE250" s="252" t="str">
        <f>+IF(CC250=0,"NO OFERTADO",IF(CD250="NO CUMPLE", NO HABILITA,IF(CC250&lt;=($E250*(1+$D$4)),"HABILITA","NO HABILITA")))</f>
        <v>NO OFERTADO</v>
      </c>
      <c r="CF250" s="129">
        <f>'PRECIOS UNITARIOS'!AE250</f>
        <v>0</v>
      </c>
      <c r="CG250" s="251">
        <f>'EV TECNICA'!BI250</f>
        <v>0</v>
      </c>
      <c r="CH250" s="252" t="str">
        <f>+IF(CF250=0,"NO OFERTADO",IF(CG250="NO CUMPLE", NO HABILITA,IF(CF250&lt;=($E250*(1+$D$4)),"HABILITA","NO HABILITA")))</f>
        <v>NO OFERTADO</v>
      </c>
    </row>
    <row r="251" spans="1:86" s="40" customFormat="1" ht="25.5" x14ac:dyDescent="0.2">
      <c r="A251" s="103">
        <v>242</v>
      </c>
      <c r="B251" s="202" t="s">
        <v>385</v>
      </c>
      <c r="C251" s="121" t="s">
        <v>381</v>
      </c>
      <c r="D251" s="146">
        <v>1</v>
      </c>
      <c r="E251" s="25">
        <v>196927.15</v>
      </c>
      <c r="F251" s="129">
        <f>'PRECIOS UNITARIOS'!E251</f>
        <v>0</v>
      </c>
      <c r="G251" s="251">
        <f>'EV TECNICA'!I251</f>
        <v>0</v>
      </c>
      <c r="H251" s="252" t="str">
        <f>+IF(F251=0,"NO OFERTADO",IF(G251="NO CUMPLE", NO HABILITA,IF(F251&lt;=($E251*(1+$D$4)),"HABILITA","NO HABILITA")))</f>
        <v>NO OFERTADO</v>
      </c>
      <c r="I251" s="129">
        <f>'PRECIOS UNITARIOS'!F251</f>
        <v>0</v>
      </c>
      <c r="J251" s="251">
        <f>'EV TECNICA'!K251</f>
        <v>0</v>
      </c>
      <c r="K251" s="252" t="str">
        <f>+IF(I251=0,"NO OFERTADO",IF(J251="NO CUMPLE", NO HABILITA,IF(I251&lt;=($E251*(1+$D$4)),"HABILITA","NO HABILITA")))</f>
        <v>NO OFERTADO</v>
      </c>
      <c r="L251" s="129">
        <f>'PRECIOS UNITARIOS'!G251</f>
        <v>0</v>
      </c>
      <c r="M251" s="251">
        <f>'EV TECNICA'!M251</f>
        <v>0</v>
      </c>
      <c r="N251" s="252" t="str">
        <f>+IF(L251=0,"NO OFERTADO",IF(M251="NO CUMPLE", NO HABILITA,IF(L251&lt;=($E251*(1+$D$4)),"HABILITA","NO HABILITA")))</f>
        <v>NO OFERTADO</v>
      </c>
      <c r="O251" s="129">
        <f>'PRECIOS UNITARIOS'!H251</f>
        <v>0</v>
      </c>
      <c r="P251" s="251">
        <f>'EV TECNICA'!O251</f>
        <v>0</v>
      </c>
      <c r="Q251" s="252" t="str">
        <f>+IF(O251=0,"NO OFERTADO",IF(P251="NO CUMPLE", NO HABILITA,IF(O251&lt;=($E251*(1+$D$4)),"HABILITA","NO HABILITA")))</f>
        <v>NO OFERTADO</v>
      </c>
      <c r="R251" s="129">
        <f>'PRECIOS UNITARIOS'!I251</f>
        <v>0</v>
      </c>
      <c r="S251" s="251">
        <f>'EV TECNICA'!Q251</f>
        <v>0</v>
      </c>
      <c r="T251" s="252" t="str">
        <f>+IF(R251=0,"NO OFERTADO",IF(S251="NO CUMPLE", NO HABILITA,IF(R251&lt;=($E251*(1+$D$4)),"HABILITA","NO HABILITA")))</f>
        <v>NO OFERTADO</v>
      </c>
      <c r="U251" s="129">
        <f>'PRECIOS UNITARIOS'!J251</f>
        <v>0</v>
      </c>
      <c r="V251" s="251">
        <f>'EV TECNICA'!S251</f>
        <v>0</v>
      </c>
      <c r="W251" s="252" t="str">
        <f>+IF(U251=0,"NO OFERTADO",IF(V251="NO CUMPLE", NO HABILITA,IF(U251&lt;=($E251*(1+$D$4)),"HABILITA","NO HABILITA")))</f>
        <v>NO OFERTADO</v>
      </c>
      <c r="X251" s="129">
        <f>'PRECIOS UNITARIOS'!K251</f>
        <v>0</v>
      </c>
      <c r="Y251" s="251">
        <f>'EV TECNICA'!U251</f>
        <v>0</v>
      </c>
      <c r="Z251" s="252" t="str">
        <f>+IF(X251=0,"NO OFERTADO",IF(Y251="NO CUMPLE", NO HABILITA,IF(X251&lt;=($E251*(1+$D$4)),"HABILITA","NO HABILITA")))</f>
        <v>NO OFERTADO</v>
      </c>
      <c r="AA251" s="129">
        <f>'PRECIOS UNITARIOS'!L251</f>
        <v>0</v>
      </c>
      <c r="AB251" s="251">
        <f>'EV TECNICA'!W251</f>
        <v>0</v>
      </c>
      <c r="AC251" s="252" t="str">
        <f>+IF(AA251=0,"NO OFERTADO",IF(AB251="NO CUMPLE", NO HABILITA,IF(AA251&lt;=($E251*(1+$D$4)),"HABILITA","NO HABILITA")))</f>
        <v>NO OFERTADO</v>
      </c>
      <c r="AD251" s="129">
        <f>'PRECIOS UNITARIOS'!M251</f>
        <v>0</v>
      </c>
      <c r="AE251" s="251">
        <f>'EV TECNICA'!Y251</f>
        <v>0</v>
      </c>
      <c r="AF251" s="252" t="str">
        <f>+IF(AD251=0,"NO OFERTADO",IF(AE251="NO CUMPLE", NO HABILITA,IF(AD251&lt;=($E251*(1+$D$4)),"HABILITA","NO HABILITA")))</f>
        <v>NO OFERTADO</v>
      </c>
      <c r="AG251" s="129">
        <f>'PRECIOS UNITARIOS'!N251</f>
        <v>0</v>
      </c>
      <c r="AH251" s="251">
        <f>'EV TECNICA'!AA251</f>
        <v>0</v>
      </c>
      <c r="AI251" s="252" t="str">
        <f>+IF(AG251=0,"NO OFERTADO",IF(AH251="NO CUMPLE", NO HABILITA,IF(AG251&lt;=($E251*(1+$D$4)),"HABILITA","NO HABILITA")))</f>
        <v>NO OFERTADO</v>
      </c>
      <c r="AJ251" s="129">
        <f>'PRECIOS UNITARIOS'!O251</f>
        <v>0</v>
      </c>
      <c r="AK251" s="251">
        <f>'EV TECNICA'!AC251</f>
        <v>0</v>
      </c>
      <c r="AL251" s="252" t="str">
        <f>+IF(AJ251=0,"NO OFERTADO",IF(AK251="NO CUMPLE", NO HABILITA,IF(AJ251&lt;=($E251*(1+$D$4)),"HABILITA","NO HABILITA")))</f>
        <v>NO OFERTADO</v>
      </c>
      <c r="AM251" s="129">
        <f>'PRECIOS UNITARIOS'!P251</f>
        <v>171241</v>
      </c>
      <c r="AN251" s="251" t="str">
        <f>'EV TECNICA'!AE251</f>
        <v>CUMPLE</v>
      </c>
      <c r="AO251" s="252" t="str">
        <f>+IF(AM251=0,"NO OFERTADO",IF(AN251="NO CUMPLE", NO HABILITA,IF(AM251&lt;=($E251*(1+$D$4)),"HABILITA","NO HABILITA")))</f>
        <v>HABILITA</v>
      </c>
      <c r="AP251" s="129">
        <f>'PRECIOS UNITARIOS'!Q251</f>
        <v>0</v>
      </c>
      <c r="AQ251" s="251">
        <f>'EV TECNICA'!AG251</f>
        <v>0</v>
      </c>
      <c r="AR251" s="252" t="str">
        <f>+IF(AP251=0,"NO OFERTADO",IF(AQ251="NO CUMPLE", NO HABILITA,IF(AP251&lt;=($E251*(1+$D$4)),"HABILITA","NO HABILITA")))</f>
        <v>NO OFERTADO</v>
      </c>
      <c r="AS251" s="129">
        <f>'PRECIOS UNITARIOS'!R251</f>
        <v>0</v>
      </c>
      <c r="AT251" s="251">
        <f>'EV TECNICA'!AI251</f>
        <v>0</v>
      </c>
      <c r="AU251" s="252" t="str">
        <f>+IF(AS251=0,"NO OFERTADO",IF(AT251="NO CUMPLE", NO HABILITA,IF(AS251&lt;=($E251*(1+$D$4)),"HABILITA","NO HABILITA")))</f>
        <v>NO OFERTADO</v>
      </c>
      <c r="AV251" s="129">
        <f>'PRECIOS UNITARIOS'!S251</f>
        <v>0</v>
      </c>
      <c r="AW251" s="251">
        <f>'EV TECNICA'!AK251</f>
        <v>0</v>
      </c>
      <c r="AX251" s="252" t="str">
        <f>+IF(AV251=0,"NO OFERTADO",IF(AW251="NO CUMPLE", NO HABILITA,IF(AV251&lt;=($E251*(1+$D$4)),"HABILITA","NO HABILITA")))</f>
        <v>NO OFERTADO</v>
      </c>
      <c r="AY251" s="129">
        <f>'PRECIOS UNITARIOS'!T251</f>
        <v>0</v>
      </c>
      <c r="AZ251" s="251">
        <f>'EV TECNICA'!AM251</f>
        <v>0</v>
      </c>
      <c r="BA251" s="252" t="str">
        <f>+IF(AY251=0,"NO OFERTADO",IF(AZ251="NO CUMPLE", NO HABILITA,IF(AY251&lt;=($E251*(1+$D$4)),"HABILITA","NO HABILITA")))</f>
        <v>NO OFERTADO</v>
      </c>
      <c r="BB251" s="129">
        <f>'PRECIOS UNITARIOS'!U251</f>
        <v>302539.65000000002</v>
      </c>
      <c r="BC251" s="251" t="str">
        <f>'EV TECNICA'!AO251</f>
        <v>CUMPLE</v>
      </c>
      <c r="BD251" s="252" t="str">
        <f>+IF(BB251=0,"NO OFERTADO",IF(BC251="NO CUMPLE", NO HABILITA,IF(BB251&lt;=($E251*(1+$D$4)),"HABILITA","NO HABILITA")))</f>
        <v>NO HABILITA</v>
      </c>
      <c r="BE251" s="129">
        <f>'PRECIOS UNITARIOS'!V251</f>
        <v>0</v>
      </c>
      <c r="BF251" s="251">
        <f>'EV TECNICA'!AQ251</f>
        <v>0</v>
      </c>
      <c r="BG251" s="252" t="str">
        <f>+IF(BE251=0,"NO OFERTADO",IF(BF251="NO CUMPLE", NO HABILITA,IF(BE251&lt;=($E251*(1+$D$4)),"HABILITA","NO HABILITA")))</f>
        <v>NO OFERTADO</v>
      </c>
      <c r="BH251" s="129">
        <f>'PRECIOS UNITARIOS'!W251</f>
        <v>0</v>
      </c>
      <c r="BI251" s="251">
        <f>'EV TECNICA'!AS251</f>
        <v>0</v>
      </c>
      <c r="BJ251" s="252" t="str">
        <f>+IF(BH251=0,"NO OFERTADO",IF(BI251="NO CUMPLE", NO HABILITA,IF(BH251&lt;=($E251*(1+$D$4)),"HABILITA","NO HABILITA")))</f>
        <v>NO OFERTADO</v>
      </c>
      <c r="BK251" s="129">
        <f>'PRECIOS UNITARIOS'!X251</f>
        <v>0</v>
      </c>
      <c r="BL251" s="251">
        <f>'EV TECNICA'!AU251</f>
        <v>0</v>
      </c>
      <c r="BM251" s="252" t="str">
        <f>+IF(BK251=0,"NO OFERTADO",IF(BL251="NO CUMPLE", NO HABILITA,IF(BK251&lt;=($E251*(1+$D$4)),"HABILITA","NO HABILITA")))</f>
        <v>NO OFERTADO</v>
      </c>
      <c r="BN251" s="129">
        <f>'PRECIOS UNITARIOS'!Y251</f>
        <v>0</v>
      </c>
      <c r="BO251" s="251">
        <f>'EV TECNICA'!AW251</f>
        <v>0</v>
      </c>
      <c r="BP251" s="252" t="str">
        <f>+IF(BN251=0,"NO OFERTADO",IF(BO251="NO CUMPLE", NO HABILITA,IF(BN251&lt;=($E251*(1+$D$4)),"HABILITA","NO HABILITA")))</f>
        <v>NO OFERTADO</v>
      </c>
      <c r="BQ251" s="129">
        <f>'PRECIOS UNITARIOS'!Z251</f>
        <v>0</v>
      </c>
      <c r="BR251" s="251">
        <f>'EV TECNICA'!AY251</f>
        <v>0</v>
      </c>
      <c r="BS251" s="252" t="str">
        <f>+IF(BQ251=0,"NO OFERTADO",IF(BR251="NO CUMPLE", NO HABILITA,IF(BQ251&lt;=($E251*(1+$D$4)),"HABILITA","NO HABILITA")))</f>
        <v>NO OFERTADO</v>
      </c>
      <c r="BT251" s="129">
        <f>'PRECIOS UNITARIOS'!AA251</f>
        <v>0</v>
      </c>
      <c r="BU251" s="251" t="str">
        <f>'EV TECNICA'!BA251</f>
        <v>NO CUMPLE</v>
      </c>
      <c r="BV251" s="252" t="s">
        <v>606</v>
      </c>
      <c r="BW251" s="129">
        <f>'PRECIOS UNITARIOS'!AB251</f>
        <v>0</v>
      </c>
      <c r="BX251" s="251">
        <f>'EV TECNICA'!BC251</f>
        <v>0</v>
      </c>
      <c r="BY251" s="252" t="str">
        <f>+IF(BW251=0,"NO OFERTADO",IF(BX251="NO CUMPLE", NO HABILITA,IF(BW251&lt;=($E251*(1+$D$4)),"HABILITA","NO HABILITA")))</f>
        <v>NO OFERTADO</v>
      </c>
      <c r="BZ251" s="129">
        <f>'PRECIOS UNITARIOS'!AC251</f>
        <v>0</v>
      </c>
      <c r="CA251" s="251">
        <f>'EV TECNICA'!BE251</f>
        <v>0</v>
      </c>
      <c r="CB251" s="252" t="str">
        <f>+IF(BZ251=0,"NO OFERTADO",IF(CA251="NO CUMPLE", NO HABILITA,IF(BZ251&lt;=($E251*(1+$D$4)),"HABILITA","NO HABILITA")))</f>
        <v>NO OFERTADO</v>
      </c>
      <c r="CC251" s="129">
        <f>'PRECIOS UNITARIOS'!AD251</f>
        <v>0</v>
      </c>
      <c r="CD251" s="251">
        <f>'EV TECNICA'!BG251</f>
        <v>0</v>
      </c>
      <c r="CE251" s="252" t="str">
        <f>+IF(CC251=0,"NO OFERTADO",IF(CD251="NO CUMPLE", NO HABILITA,IF(CC251&lt;=($E251*(1+$D$4)),"HABILITA","NO HABILITA")))</f>
        <v>NO OFERTADO</v>
      </c>
      <c r="CF251" s="129">
        <f>'PRECIOS UNITARIOS'!AE251</f>
        <v>0</v>
      </c>
      <c r="CG251" s="251">
        <f>'EV TECNICA'!BI251</f>
        <v>0</v>
      </c>
      <c r="CH251" s="252" t="str">
        <f>+IF(CF251=0,"NO OFERTADO",IF(CG251="NO CUMPLE", NO HABILITA,IF(CF251&lt;=($E251*(1+$D$4)),"HABILITA","NO HABILITA")))</f>
        <v>NO OFERTADO</v>
      </c>
    </row>
    <row r="252" spans="1:86" s="40" customFormat="1" ht="25.5" x14ac:dyDescent="0.2">
      <c r="A252" s="103">
        <v>243</v>
      </c>
      <c r="B252" s="202" t="s">
        <v>386</v>
      </c>
      <c r="C252" s="121" t="s">
        <v>381</v>
      </c>
      <c r="D252" s="146">
        <v>1</v>
      </c>
      <c r="E252" s="25">
        <v>187484.5</v>
      </c>
      <c r="F252" s="129">
        <f>'PRECIOS UNITARIOS'!E252</f>
        <v>0</v>
      </c>
      <c r="G252" s="251">
        <f>'EV TECNICA'!I252</f>
        <v>0</v>
      </c>
      <c r="H252" s="252" t="str">
        <f>+IF(F252=0,"NO OFERTADO",IF(G252="NO CUMPLE", NO HABILITA,IF(F252&lt;=($E252*(1+$D$4)),"HABILITA","NO HABILITA")))</f>
        <v>NO OFERTADO</v>
      </c>
      <c r="I252" s="129">
        <f>'PRECIOS UNITARIOS'!F252</f>
        <v>0</v>
      </c>
      <c r="J252" s="251">
        <f>'EV TECNICA'!K252</f>
        <v>0</v>
      </c>
      <c r="K252" s="252" t="str">
        <f>+IF(I252=0,"NO OFERTADO",IF(J252="NO CUMPLE", NO HABILITA,IF(I252&lt;=($E252*(1+$D$4)),"HABILITA","NO HABILITA")))</f>
        <v>NO OFERTADO</v>
      </c>
      <c r="L252" s="129">
        <f>'PRECIOS UNITARIOS'!G252</f>
        <v>0</v>
      </c>
      <c r="M252" s="251">
        <f>'EV TECNICA'!M252</f>
        <v>0</v>
      </c>
      <c r="N252" s="252" t="str">
        <f>+IF(L252=0,"NO OFERTADO",IF(M252="NO CUMPLE", NO HABILITA,IF(L252&lt;=($E252*(1+$D$4)),"HABILITA","NO HABILITA")))</f>
        <v>NO OFERTADO</v>
      </c>
      <c r="O252" s="129">
        <f>'PRECIOS UNITARIOS'!H252</f>
        <v>0</v>
      </c>
      <c r="P252" s="251">
        <f>'EV TECNICA'!O252</f>
        <v>0</v>
      </c>
      <c r="Q252" s="252" t="str">
        <f>+IF(O252=0,"NO OFERTADO",IF(P252="NO CUMPLE", NO HABILITA,IF(O252&lt;=($E252*(1+$D$4)),"HABILITA","NO HABILITA")))</f>
        <v>NO OFERTADO</v>
      </c>
      <c r="R252" s="129">
        <f>'PRECIOS UNITARIOS'!I252</f>
        <v>0</v>
      </c>
      <c r="S252" s="251">
        <f>'EV TECNICA'!Q252</f>
        <v>0</v>
      </c>
      <c r="T252" s="252" t="str">
        <f>+IF(R252=0,"NO OFERTADO",IF(S252="NO CUMPLE", NO HABILITA,IF(R252&lt;=($E252*(1+$D$4)),"HABILITA","NO HABILITA")))</f>
        <v>NO OFERTADO</v>
      </c>
      <c r="U252" s="129">
        <f>'PRECIOS UNITARIOS'!J252</f>
        <v>0</v>
      </c>
      <c r="V252" s="251">
        <f>'EV TECNICA'!S252</f>
        <v>0</v>
      </c>
      <c r="W252" s="252" t="str">
        <f>+IF(U252=0,"NO OFERTADO",IF(V252="NO CUMPLE", NO HABILITA,IF(U252&lt;=($E252*(1+$D$4)),"HABILITA","NO HABILITA")))</f>
        <v>NO OFERTADO</v>
      </c>
      <c r="X252" s="129">
        <f>'PRECIOS UNITARIOS'!K252</f>
        <v>0</v>
      </c>
      <c r="Y252" s="251">
        <f>'EV TECNICA'!U252</f>
        <v>0</v>
      </c>
      <c r="Z252" s="252" t="str">
        <f>+IF(X252=0,"NO OFERTADO",IF(Y252="NO CUMPLE", NO HABILITA,IF(X252&lt;=($E252*(1+$D$4)),"HABILITA","NO HABILITA")))</f>
        <v>NO OFERTADO</v>
      </c>
      <c r="AA252" s="129">
        <f>'PRECIOS UNITARIOS'!L252</f>
        <v>0</v>
      </c>
      <c r="AB252" s="251">
        <f>'EV TECNICA'!W252</f>
        <v>0</v>
      </c>
      <c r="AC252" s="252" t="str">
        <f>+IF(AA252=0,"NO OFERTADO",IF(AB252="NO CUMPLE", NO HABILITA,IF(AA252&lt;=($E252*(1+$D$4)),"HABILITA","NO HABILITA")))</f>
        <v>NO OFERTADO</v>
      </c>
      <c r="AD252" s="129">
        <f>'PRECIOS UNITARIOS'!M252</f>
        <v>0</v>
      </c>
      <c r="AE252" s="251">
        <f>'EV TECNICA'!Y252</f>
        <v>0</v>
      </c>
      <c r="AF252" s="252" t="str">
        <f>+IF(AD252=0,"NO OFERTADO",IF(AE252="NO CUMPLE", NO HABILITA,IF(AD252&lt;=($E252*(1+$D$4)),"HABILITA","NO HABILITA")))</f>
        <v>NO OFERTADO</v>
      </c>
      <c r="AG252" s="129">
        <f>'PRECIOS UNITARIOS'!N252</f>
        <v>0</v>
      </c>
      <c r="AH252" s="251">
        <f>'EV TECNICA'!AA252</f>
        <v>0</v>
      </c>
      <c r="AI252" s="252" t="str">
        <f>+IF(AG252=0,"NO OFERTADO",IF(AH252="NO CUMPLE", NO HABILITA,IF(AG252&lt;=($E252*(1+$D$4)),"HABILITA","NO HABILITA")))</f>
        <v>NO OFERTADO</v>
      </c>
      <c r="AJ252" s="129">
        <f>'PRECIOS UNITARIOS'!O252</f>
        <v>0</v>
      </c>
      <c r="AK252" s="251">
        <f>'EV TECNICA'!AC252</f>
        <v>0</v>
      </c>
      <c r="AL252" s="252" t="str">
        <f>+IF(AJ252=0,"NO OFERTADO",IF(AK252="NO CUMPLE", NO HABILITA,IF(AJ252&lt;=($E252*(1+$D$4)),"HABILITA","NO HABILITA")))</f>
        <v>NO OFERTADO</v>
      </c>
      <c r="AM252" s="129">
        <f>'PRECIOS UNITARIOS'!P252</f>
        <v>163030</v>
      </c>
      <c r="AN252" s="251" t="str">
        <f>'EV TECNICA'!AE252</f>
        <v>CUMPLE</v>
      </c>
      <c r="AO252" s="252" t="str">
        <f>+IF(AM252=0,"NO OFERTADO",IF(AN252="NO CUMPLE", NO HABILITA,IF(AM252&lt;=($E252*(1+$D$4)),"HABILITA","NO HABILITA")))</f>
        <v>HABILITA</v>
      </c>
      <c r="AP252" s="129">
        <f>'PRECIOS UNITARIOS'!Q252</f>
        <v>0</v>
      </c>
      <c r="AQ252" s="251">
        <f>'EV TECNICA'!AG252</f>
        <v>0</v>
      </c>
      <c r="AR252" s="252" t="str">
        <f>+IF(AP252=0,"NO OFERTADO",IF(AQ252="NO CUMPLE", NO HABILITA,IF(AP252&lt;=($E252*(1+$D$4)),"HABILITA","NO HABILITA")))</f>
        <v>NO OFERTADO</v>
      </c>
      <c r="AS252" s="129">
        <f>'PRECIOS UNITARIOS'!R252</f>
        <v>0</v>
      </c>
      <c r="AT252" s="251">
        <f>'EV TECNICA'!AI252</f>
        <v>0</v>
      </c>
      <c r="AU252" s="252" t="str">
        <f>+IF(AS252=0,"NO OFERTADO",IF(AT252="NO CUMPLE", NO HABILITA,IF(AS252&lt;=($E252*(1+$D$4)),"HABILITA","NO HABILITA")))</f>
        <v>NO OFERTADO</v>
      </c>
      <c r="AV252" s="129">
        <f>'PRECIOS UNITARIOS'!S252</f>
        <v>0</v>
      </c>
      <c r="AW252" s="251">
        <f>'EV TECNICA'!AK252</f>
        <v>0</v>
      </c>
      <c r="AX252" s="252" t="str">
        <f>+IF(AV252=0,"NO OFERTADO",IF(AW252="NO CUMPLE", NO HABILITA,IF(AV252&lt;=($E252*(1+$D$4)),"HABILITA","NO HABILITA")))</f>
        <v>NO OFERTADO</v>
      </c>
      <c r="AY252" s="129">
        <f>'PRECIOS UNITARIOS'!T252</f>
        <v>0</v>
      </c>
      <c r="AZ252" s="251">
        <f>'EV TECNICA'!AM252</f>
        <v>0</v>
      </c>
      <c r="BA252" s="252" t="str">
        <f>+IF(AY252=0,"NO OFERTADO",IF(AZ252="NO CUMPLE", NO HABILITA,IF(AY252&lt;=($E252*(1+$D$4)),"HABILITA","NO HABILITA")))</f>
        <v>NO OFERTADO</v>
      </c>
      <c r="BB252" s="129">
        <f>'PRECIOS UNITARIOS'!U252</f>
        <v>302539.65000000002</v>
      </c>
      <c r="BC252" s="251" t="str">
        <f>'EV TECNICA'!AO252</f>
        <v>CUMPLE</v>
      </c>
      <c r="BD252" s="252" t="str">
        <f>+IF(BB252=0,"NO OFERTADO",IF(BC252="NO CUMPLE", NO HABILITA,IF(BB252&lt;=($E252*(1+$D$4)),"HABILITA","NO HABILITA")))</f>
        <v>NO HABILITA</v>
      </c>
      <c r="BE252" s="129">
        <f>'PRECIOS UNITARIOS'!V252</f>
        <v>0</v>
      </c>
      <c r="BF252" s="251">
        <f>'EV TECNICA'!AQ252</f>
        <v>0</v>
      </c>
      <c r="BG252" s="252" t="str">
        <f>+IF(BE252=0,"NO OFERTADO",IF(BF252="NO CUMPLE", NO HABILITA,IF(BE252&lt;=($E252*(1+$D$4)),"HABILITA","NO HABILITA")))</f>
        <v>NO OFERTADO</v>
      </c>
      <c r="BH252" s="129">
        <f>'PRECIOS UNITARIOS'!W252</f>
        <v>0</v>
      </c>
      <c r="BI252" s="251">
        <f>'EV TECNICA'!AS252</f>
        <v>0</v>
      </c>
      <c r="BJ252" s="252" t="str">
        <f>+IF(BH252=0,"NO OFERTADO",IF(BI252="NO CUMPLE", NO HABILITA,IF(BH252&lt;=($E252*(1+$D$4)),"HABILITA","NO HABILITA")))</f>
        <v>NO OFERTADO</v>
      </c>
      <c r="BK252" s="129">
        <f>'PRECIOS UNITARIOS'!X252</f>
        <v>0</v>
      </c>
      <c r="BL252" s="251">
        <f>'EV TECNICA'!AU252</f>
        <v>0</v>
      </c>
      <c r="BM252" s="252" t="str">
        <f>+IF(BK252=0,"NO OFERTADO",IF(BL252="NO CUMPLE", NO HABILITA,IF(BK252&lt;=($E252*(1+$D$4)),"HABILITA","NO HABILITA")))</f>
        <v>NO OFERTADO</v>
      </c>
      <c r="BN252" s="129">
        <f>'PRECIOS UNITARIOS'!Y252</f>
        <v>0</v>
      </c>
      <c r="BO252" s="251">
        <f>'EV TECNICA'!AW252</f>
        <v>0</v>
      </c>
      <c r="BP252" s="252" t="str">
        <f>+IF(BN252=0,"NO OFERTADO",IF(BO252="NO CUMPLE", NO HABILITA,IF(BN252&lt;=($E252*(1+$D$4)),"HABILITA","NO HABILITA")))</f>
        <v>NO OFERTADO</v>
      </c>
      <c r="BQ252" s="129">
        <f>'PRECIOS UNITARIOS'!Z252</f>
        <v>0</v>
      </c>
      <c r="BR252" s="251">
        <f>'EV TECNICA'!AY252</f>
        <v>0</v>
      </c>
      <c r="BS252" s="252" t="str">
        <f>+IF(BQ252=0,"NO OFERTADO",IF(BR252="NO CUMPLE", NO HABILITA,IF(BQ252&lt;=($E252*(1+$D$4)),"HABILITA","NO HABILITA")))</f>
        <v>NO OFERTADO</v>
      </c>
      <c r="BT252" s="129">
        <f>'PRECIOS UNITARIOS'!AA252</f>
        <v>0</v>
      </c>
      <c r="BU252" s="251" t="str">
        <f>'EV TECNICA'!BA252</f>
        <v>NO CUMPLE</v>
      </c>
      <c r="BV252" s="252" t="s">
        <v>606</v>
      </c>
      <c r="BW252" s="129">
        <f>'PRECIOS UNITARIOS'!AB252</f>
        <v>0</v>
      </c>
      <c r="BX252" s="251">
        <f>'EV TECNICA'!BC252</f>
        <v>0</v>
      </c>
      <c r="BY252" s="252" t="str">
        <f>+IF(BW252=0,"NO OFERTADO",IF(BX252="NO CUMPLE", NO HABILITA,IF(BW252&lt;=($E252*(1+$D$4)),"HABILITA","NO HABILITA")))</f>
        <v>NO OFERTADO</v>
      </c>
      <c r="BZ252" s="129">
        <f>'PRECIOS UNITARIOS'!AC252</f>
        <v>0</v>
      </c>
      <c r="CA252" s="251">
        <f>'EV TECNICA'!BE252</f>
        <v>0</v>
      </c>
      <c r="CB252" s="252" t="str">
        <f>+IF(BZ252=0,"NO OFERTADO",IF(CA252="NO CUMPLE", NO HABILITA,IF(BZ252&lt;=($E252*(1+$D$4)),"HABILITA","NO HABILITA")))</f>
        <v>NO OFERTADO</v>
      </c>
      <c r="CC252" s="129">
        <f>'PRECIOS UNITARIOS'!AD252</f>
        <v>0</v>
      </c>
      <c r="CD252" s="251">
        <f>'EV TECNICA'!BG252</f>
        <v>0</v>
      </c>
      <c r="CE252" s="252" t="str">
        <f>+IF(CC252=0,"NO OFERTADO",IF(CD252="NO CUMPLE", NO HABILITA,IF(CC252&lt;=($E252*(1+$D$4)),"HABILITA","NO HABILITA")))</f>
        <v>NO OFERTADO</v>
      </c>
      <c r="CF252" s="129">
        <f>'PRECIOS UNITARIOS'!AE252</f>
        <v>0</v>
      </c>
      <c r="CG252" s="251">
        <f>'EV TECNICA'!BI252</f>
        <v>0</v>
      </c>
      <c r="CH252" s="252" t="str">
        <f>+IF(CF252=0,"NO OFERTADO",IF(CG252="NO CUMPLE", NO HABILITA,IF(CF252&lt;=($E252*(1+$D$4)),"HABILITA","NO HABILITA")))</f>
        <v>NO OFERTADO</v>
      </c>
    </row>
    <row r="253" spans="1:86" s="40" customFormat="1" ht="25.5" x14ac:dyDescent="0.2">
      <c r="A253" s="103">
        <v>244</v>
      </c>
      <c r="B253" s="202" t="s">
        <v>387</v>
      </c>
      <c r="C253" s="121" t="s">
        <v>381</v>
      </c>
      <c r="D253" s="146">
        <v>1</v>
      </c>
      <c r="E253" s="25">
        <v>196927.15</v>
      </c>
      <c r="F253" s="129">
        <f>'PRECIOS UNITARIOS'!E253</f>
        <v>0</v>
      </c>
      <c r="G253" s="251">
        <f>'EV TECNICA'!I253</f>
        <v>0</v>
      </c>
      <c r="H253" s="252" t="str">
        <f>+IF(F253=0,"NO OFERTADO",IF(G253="NO CUMPLE", NO HABILITA,IF(F253&lt;=($E253*(1+$D$4)),"HABILITA","NO HABILITA")))</f>
        <v>NO OFERTADO</v>
      </c>
      <c r="I253" s="129">
        <f>'PRECIOS UNITARIOS'!F253</f>
        <v>0</v>
      </c>
      <c r="J253" s="251">
        <f>'EV TECNICA'!K253</f>
        <v>0</v>
      </c>
      <c r="K253" s="252" t="str">
        <f>+IF(I253=0,"NO OFERTADO",IF(J253="NO CUMPLE", NO HABILITA,IF(I253&lt;=($E253*(1+$D$4)),"HABILITA","NO HABILITA")))</f>
        <v>NO OFERTADO</v>
      </c>
      <c r="L253" s="129">
        <f>'PRECIOS UNITARIOS'!G253</f>
        <v>0</v>
      </c>
      <c r="M253" s="251">
        <f>'EV TECNICA'!M253</f>
        <v>0</v>
      </c>
      <c r="N253" s="252" t="str">
        <f>+IF(L253=0,"NO OFERTADO",IF(M253="NO CUMPLE", NO HABILITA,IF(L253&lt;=($E253*(1+$D$4)),"HABILITA","NO HABILITA")))</f>
        <v>NO OFERTADO</v>
      </c>
      <c r="O253" s="129">
        <f>'PRECIOS UNITARIOS'!H253</f>
        <v>0</v>
      </c>
      <c r="P253" s="251">
        <f>'EV TECNICA'!O253</f>
        <v>0</v>
      </c>
      <c r="Q253" s="252" t="str">
        <f>+IF(O253=0,"NO OFERTADO",IF(P253="NO CUMPLE", NO HABILITA,IF(O253&lt;=($E253*(1+$D$4)),"HABILITA","NO HABILITA")))</f>
        <v>NO OFERTADO</v>
      </c>
      <c r="R253" s="129">
        <f>'PRECIOS UNITARIOS'!I253</f>
        <v>0</v>
      </c>
      <c r="S253" s="251">
        <f>'EV TECNICA'!Q253</f>
        <v>0</v>
      </c>
      <c r="T253" s="252" t="str">
        <f>+IF(R253=0,"NO OFERTADO",IF(S253="NO CUMPLE", NO HABILITA,IF(R253&lt;=($E253*(1+$D$4)),"HABILITA","NO HABILITA")))</f>
        <v>NO OFERTADO</v>
      </c>
      <c r="U253" s="129">
        <f>'PRECIOS UNITARIOS'!J253</f>
        <v>0</v>
      </c>
      <c r="V253" s="251">
        <f>'EV TECNICA'!S253</f>
        <v>0</v>
      </c>
      <c r="W253" s="252" t="str">
        <f>+IF(U253=0,"NO OFERTADO",IF(V253="NO CUMPLE", NO HABILITA,IF(U253&lt;=($E253*(1+$D$4)),"HABILITA","NO HABILITA")))</f>
        <v>NO OFERTADO</v>
      </c>
      <c r="X253" s="129">
        <f>'PRECIOS UNITARIOS'!K253</f>
        <v>0</v>
      </c>
      <c r="Y253" s="251">
        <f>'EV TECNICA'!U253</f>
        <v>0</v>
      </c>
      <c r="Z253" s="252" t="str">
        <f>+IF(X253=0,"NO OFERTADO",IF(Y253="NO CUMPLE", NO HABILITA,IF(X253&lt;=($E253*(1+$D$4)),"HABILITA","NO HABILITA")))</f>
        <v>NO OFERTADO</v>
      </c>
      <c r="AA253" s="129">
        <f>'PRECIOS UNITARIOS'!L253</f>
        <v>0</v>
      </c>
      <c r="AB253" s="251">
        <f>'EV TECNICA'!W253</f>
        <v>0</v>
      </c>
      <c r="AC253" s="252" t="str">
        <f>+IF(AA253=0,"NO OFERTADO",IF(AB253="NO CUMPLE", NO HABILITA,IF(AA253&lt;=($E253*(1+$D$4)),"HABILITA","NO HABILITA")))</f>
        <v>NO OFERTADO</v>
      </c>
      <c r="AD253" s="129">
        <f>'PRECIOS UNITARIOS'!M253</f>
        <v>0</v>
      </c>
      <c r="AE253" s="251">
        <f>'EV TECNICA'!Y253</f>
        <v>0</v>
      </c>
      <c r="AF253" s="252" t="str">
        <f>+IF(AD253=0,"NO OFERTADO",IF(AE253="NO CUMPLE", NO HABILITA,IF(AD253&lt;=($E253*(1+$D$4)),"HABILITA","NO HABILITA")))</f>
        <v>NO OFERTADO</v>
      </c>
      <c r="AG253" s="129">
        <f>'PRECIOS UNITARIOS'!N253</f>
        <v>0</v>
      </c>
      <c r="AH253" s="251">
        <f>'EV TECNICA'!AA253</f>
        <v>0</v>
      </c>
      <c r="AI253" s="252" t="str">
        <f>+IF(AG253=0,"NO OFERTADO",IF(AH253="NO CUMPLE", NO HABILITA,IF(AG253&lt;=($E253*(1+$D$4)),"HABILITA","NO HABILITA")))</f>
        <v>NO OFERTADO</v>
      </c>
      <c r="AJ253" s="129">
        <f>'PRECIOS UNITARIOS'!O253</f>
        <v>0</v>
      </c>
      <c r="AK253" s="251">
        <f>'EV TECNICA'!AC253</f>
        <v>0</v>
      </c>
      <c r="AL253" s="252" t="str">
        <f>+IF(AJ253=0,"NO OFERTADO",IF(AK253="NO CUMPLE", NO HABILITA,IF(AJ253&lt;=($E253*(1+$D$4)),"HABILITA","NO HABILITA")))</f>
        <v>NO OFERTADO</v>
      </c>
      <c r="AM253" s="129">
        <f>'PRECIOS UNITARIOS'!P253</f>
        <v>171241</v>
      </c>
      <c r="AN253" s="251" t="str">
        <f>'EV TECNICA'!AE253</f>
        <v>CUMPLE</v>
      </c>
      <c r="AO253" s="252" t="str">
        <f>+IF(AM253=0,"NO OFERTADO",IF(AN253="NO CUMPLE", NO HABILITA,IF(AM253&lt;=($E253*(1+$D$4)),"HABILITA","NO HABILITA")))</f>
        <v>HABILITA</v>
      </c>
      <c r="AP253" s="129">
        <f>'PRECIOS UNITARIOS'!Q253</f>
        <v>0</v>
      </c>
      <c r="AQ253" s="251">
        <f>'EV TECNICA'!AG253</f>
        <v>0</v>
      </c>
      <c r="AR253" s="252" t="str">
        <f>+IF(AP253=0,"NO OFERTADO",IF(AQ253="NO CUMPLE", NO HABILITA,IF(AP253&lt;=($E253*(1+$D$4)),"HABILITA","NO HABILITA")))</f>
        <v>NO OFERTADO</v>
      </c>
      <c r="AS253" s="129">
        <f>'PRECIOS UNITARIOS'!R253</f>
        <v>0</v>
      </c>
      <c r="AT253" s="251">
        <f>'EV TECNICA'!AI253</f>
        <v>0</v>
      </c>
      <c r="AU253" s="252" t="str">
        <f>+IF(AS253=0,"NO OFERTADO",IF(AT253="NO CUMPLE", NO HABILITA,IF(AS253&lt;=($E253*(1+$D$4)),"HABILITA","NO HABILITA")))</f>
        <v>NO OFERTADO</v>
      </c>
      <c r="AV253" s="129">
        <f>'PRECIOS UNITARIOS'!S253</f>
        <v>0</v>
      </c>
      <c r="AW253" s="251">
        <f>'EV TECNICA'!AK253</f>
        <v>0</v>
      </c>
      <c r="AX253" s="252" t="str">
        <f>+IF(AV253=0,"NO OFERTADO",IF(AW253="NO CUMPLE", NO HABILITA,IF(AV253&lt;=($E253*(1+$D$4)),"HABILITA","NO HABILITA")))</f>
        <v>NO OFERTADO</v>
      </c>
      <c r="AY253" s="129">
        <f>'PRECIOS UNITARIOS'!T253</f>
        <v>0</v>
      </c>
      <c r="AZ253" s="251">
        <f>'EV TECNICA'!AM253</f>
        <v>0</v>
      </c>
      <c r="BA253" s="252" t="str">
        <f>+IF(AY253=0,"NO OFERTADO",IF(AZ253="NO CUMPLE", NO HABILITA,IF(AY253&lt;=($E253*(1+$D$4)),"HABILITA","NO HABILITA")))</f>
        <v>NO OFERTADO</v>
      </c>
      <c r="BB253" s="129">
        <f>'PRECIOS UNITARIOS'!U253</f>
        <v>302539.65000000002</v>
      </c>
      <c r="BC253" s="251" t="str">
        <f>'EV TECNICA'!AO253</f>
        <v>CUMPLE</v>
      </c>
      <c r="BD253" s="252" t="str">
        <f>+IF(BB253=0,"NO OFERTADO",IF(BC253="NO CUMPLE", NO HABILITA,IF(BB253&lt;=($E253*(1+$D$4)),"HABILITA","NO HABILITA")))</f>
        <v>NO HABILITA</v>
      </c>
      <c r="BE253" s="129">
        <f>'PRECIOS UNITARIOS'!V253</f>
        <v>0</v>
      </c>
      <c r="BF253" s="251">
        <f>'EV TECNICA'!AQ253</f>
        <v>0</v>
      </c>
      <c r="BG253" s="252" t="str">
        <f>+IF(BE253=0,"NO OFERTADO",IF(BF253="NO CUMPLE", NO HABILITA,IF(BE253&lt;=($E253*(1+$D$4)),"HABILITA","NO HABILITA")))</f>
        <v>NO OFERTADO</v>
      </c>
      <c r="BH253" s="129">
        <f>'PRECIOS UNITARIOS'!W253</f>
        <v>0</v>
      </c>
      <c r="BI253" s="251">
        <f>'EV TECNICA'!AS253</f>
        <v>0</v>
      </c>
      <c r="BJ253" s="252" t="str">
        <f>+IF(BH253=0,"NO OFERTADO",IF(BI253="NO CUMPLE", NO HABILITA,IF(BH253&lt;=($E253*(1+$D$4)),"HABILITA","NO HABILITA")))</f>
        <v>NO OFERTADO</v>
      </c>
      <c r="BK253" s="129">
        <f>'PRECIOS UNITARIOS'!X253</f>
        <v>0</v>
      </c>
      <c r="BL253" s="251">
        <f>'EV TECNICA'!AU253</f>
        <v>0</v>
      </c>
      <c r="BM253" s="252" t="str">
        <f>+IF(BK253=0,"NO OFERTADO",IF(BL253="NO CUMPLE", NO HABILITA,IF(BK253&lt;=($E253*(1+$D$4)),"HABILITA","NO HABILITA")))</f>
        <v>NO OFERTADO</v>
      </c>
      <c r="BN253" s="129">
        <f>'PRECIOS UNITARIOS'!Y253</f>
        <v>0</v>
      </c>
      <c r="BO253" s="251">
        <f>'EV TECNICA'!AW253</f>
        <v>0</v>
      </c>
      <c r="BP253" s="252" t="str">
        <f>+IF(BN253=0,"NO OFERTADO",IF(BO253="NO CUMPLE", NO HABILITA,IF(BN253&lt;=($E253*(1+$D$4)),"HABILITA","NO HABILITA")))</f>
        <v>NO OFERTADO</v>
      </c>
      <c r="BQ253" s="129">
        <f>'PRECIOS UNITARIOS'!Z253</f>
        <v>0</v>
      </c>
      <c r="BR253" s="251">
        <f>'EV TECNICA'!AY253</f>
        <v>0</v>
      </c>
      <c r="BS253" s="252" t="str">
        <f>+IF(BQ253=0,"NO OFERTADO",IF(BR253="NO CUMPLE", NO HABILITA,IF(BQ253&lt;=($E253*(1+$D$4)),"HABILITA","NO HABILITA")))</f>
        <v>NO OFERTADO</v>
      </c>
      <c r="BT253" s="129">
        <f>'PRECIOS UNITARIOS'!AA253</f>
        <v>0</v>
      </c>
      <c r="BU253" s="251" t="str">
        <f>'EV TECNICA'!BA253</f>
        <v>NO CUMPLE</v>
      </c>
      <c r="BV253" s="252" t="s">
        <v>606</v>
      </c>
      <c r="BW253" s="129">
        <f>'PRECIOS UNITARIOS'!AB253</f>
        <v>0</v>
      </c>
      <c r="BX253" s="251">
        <f>'EV TECNICA'!BC253</f>
        <v>0</v>
      </c>
      <c r="BY253" s="252" t="str">
        <f>+IF(BW253=0,"NO OFERTADO",IF(BX253="NO CUMPLE", NO HABILITA,IF(BW253&lt;=($E253*(1+$D$4)),"HABILITA","NO HABILITA")))</f>
        <v>NO OFERTADO</v>
      </c>
      <c r="BZ253" s="129">
        <f>'PRECIOS UNITARIOS'!AC253</f>
        <v>0</v>
      </c>
      <c r="CA253" s="251">
        <f>'EV TECNICA'!BE253</f>
        <v>0</v>
      </c>
      <c r="CB253" s="252" t="str">
        <f>+IF(BZ253=0,"NO OFERTADO",IF(CA253="NO CUMPLE", NO HABILITA,IF(BZ253&lt;=($E253*(1+$D$4)),"HABILITA","NO HABILITA")))</f>
        <v>NO OFERTADO</v>
      </c>
      <c r="CC253" s="129">
        <f>'PRECIOS UNITARIOS'!AD253</f>
        <v>0</v>
      </c>
      <c r="CD253" s="251">
        <f>'EV TECNICA'!BG253</f>
        <v>0</v>
      </c>
      <c r="CE253" s="252" t="str">
        <f>+IF(CC253=0,"NO OFERTADO",IF(CD253="NO CUMPLE", NO HABILITA,IF(CC253&lt;=($E253*(1+$D$4)),"HABILITA","NO HABILITA")))</f>
        <v>NO OFERTADO</v>
      </c>
      <c r="CF253" s="129">
        <f>'PRECIOS UNITARIOS'!AE253</f>
        <v>0</v>
      </c>
      <c r="CG253" s="251">
        <f>'EV TECNICA'!BI253</f>
        <v>0</v>
      </c>
      <c r="CH253" s="252" t="str">
        <f>+IF(CF253=0,"NO OFERTADO",IF(CG253="NO CUMPLE", NO HABILITA,IF(CF253&lt;=($E253*(1+$D$4)),"HABILITA","NO HABILITA")))</f>
        <v>NO OFERTADO</v>
      </c>
    </row>
    <row r="254" spans="1:86" s="40" customFormat="1" ht="38.25" x14ac:dyDescent="0.2">
      <c r="A254" s="103">
        <v>245</v>
      </c>
      <c r="B254" s="202" t="s">
        <v>388</v>
      </c>
      <c r="C254" s="121" t="s">
        <v>381</v>
      </c>
      <c r="D254" s="146">
        <v>1</v>
      </c>
      <c r="E254" s="25">
        <v>368768.00520000001</v>
      </c>
      <c r="F254" s="129">
        <f>'PRECIOS UNITARIOS'!E254</f>
        <v>0</v>
      </c>
      <c r="G254" s="251">
        <f>'EV TECNICA'!I254</f>
        <v>0</v>
      </c>
      <c r="H254" s="252" t="str">
        <f>+IF(F254=0,"NO OFERTADO",IF(G254="NO CUMPLE", NO HABILITA,IF(F254&lt;=($E254*(1+$D$4)),"HABILITA","NO HABILITA")))</f>
        <v>NO OFERTADO</v>
      </c>
      <c r="I254" s="129">
        <f>'PRECIOS UNITARIOS'!F254</f>
        <v>0</v>
      </c>
      <c r="J254" s="251">
        <f>'EV TECNICA'!K254</f>
        <v>0</v>
      </c>
      <c r="K254" s="252" t="str">
        <f>+IF(I254=0,"NO OFERTADO",IF(J254="NO CUMPLE", NO HABILITA,IF(I254&lt;=($E254*(1+$D$4)),"HABILITA","NO HABILITA")))</f>
        <v>NO OFERTADO</v>
      </c>
      <c r="L254" s="129">
        <f>'PRECIOS UNITARIOS'!G254</f>
        <v>0</v>
      </c>
      <c r="M254" s="251">
        <f>'EV TECNICA'!M254</f>
        <v>0</v>
      </c>
      <c r="N254" s="252" t="str">
        <f>+IF(L254=0,"NO OFERTADO",IF(M254="NO CUMPLE", NO HABILITA,IF(L254&lt;=($E254*(1+$D$4)),"HABILITA","NO HABILITA")))</f>
        <v>NO OFERTADO</v>
      </c>
      <c r="O254" s="129">
        <f>'PRECIOS UNITARIOS'!H254</f>
        <v>0</v>
      </c>
      <c r="P254" s="251">
        <f>'EV TECNICA'!O254</f>
        <v>0</v>
      </c>
      <c r="Q254" s="252" t="str">
        <f>+IF(O254=0,"NO OFERTADO",IF(P254="NO CUMPLE", NO HABILITA,IF(O254&lt;=($E254*(1+$D$4)),"HABILITA","NO HABILITA")))</f>
        <v>NO OFERTADO</v>
      </c>
      <c r="R254" s="129">
        <f>'PRECIOS UNITARIOS'!I254</f>
        <v>0</v>
      </c>
      <c r="S254" s="251">
        <f>'EV TECNICA'!Q254</f>
        <v>0</v>
      </c>
      <c r="T254" s="252" t="str">
        <f>+IF(R254=0,"NO OFERTADO",IF(S254="NO CUMPLE", NO HABILITA,IF(R254&lt;=($E254*(1+$D$4)),"HABILITA","NO HABILITA")))</f>
        <v>NO OFERTADO</v>
      </c>
      <c r="U254" s="129">
        <f>'PRECIOS UNITARIOS'!J254</f>
        <v>0</v>
      </c>
      <c r="V254" s="251">
        <f>'EV TECNICA'!S254</f>
        <v>0</v>
      </c>
      <c r="W254" s="252" t="str">
        <f>+IF(U254=0,"NO OFERTADO",IF(V254="NO CUMPLE", NO HABILITA,IF(U254&lt;=($E254*(1+$D$4)),"HABILITA","NO HABILITA")))</f>
        <v>NO OFERTADO</v>
      </c>
      <c r="X254" s="129">
        <f>'PRECIOS UNITARIOS'!K254</f>
        <v>0</v>
      </c>
      <c r="Y254" s="251">
        <f>'EV TECNICA'!U254</f>
        <v>0</v>
      </c>
      <c r="Z254" s="252" t="str">
        <f>+IF(X254=0,"NO OFERTADO",IF(Y254="NO CUMPLE", NO HABILITA,IF(X254&lt;=($E254*(1+$D$4)),"HABILITA","NO HABILITA")))</f>
        <v>NO OFERTADO</v>
      </c>
      <c r="AA254" s="129">
        <f>'PRECIOS UNITARIOS'!L254</f>
        <v>0</v>
      </c>
      <c r="AB254" s="251">
        <f>'EV TECNICA'!W254</f>
        <v>0</v>
      </c>
      <c r="AC254" s="252" t="str">
        <f>+IF(AA254=0,"NO OFERTADO",IF(AB254="NO CUMPLE", NO HABILITA,IF(AA254&lt;=($E254*(1+$D$4)),"HABILITA","NO HABILITA")))</f>
        <v>NO OFERTADO</v>
      </c>
      <c r="AD254" s="129">
        <f>'PRECIOS UNITARIOS'!M254</f>
        <v>0</v>
      </c>
      <c r="AE254" s="251">
        <f>'EV TECNICA'!Y254</f>
        <v>0</v>
      </c>
      <c r="AF254" s="252" t="str">
        <f>+IF(AD254=0,"NO OFERTADO",IF(AE254="NO CUMPLE", NO HABILITA,IF(AD254&lt;=($E254*(1+$D$4)),"HABILITA","NO HABILITA")))</f>
        <v>NO OFERTADO</v>
      </c>
      <c r="AG254" s="129">
        <f>'PRECIOS UNITARIOS'!N254</f>
        <v>0</v>
      </c>
      <c r="AH254" s="251">
        <f>'EV TECNICA'!AA254</f>
        <v>0</v>
      </c>
      <c r="AI254" s="252" t="str">
        <f>+IF(AG254=0,"NO OFERTADO",IF(AH254="NO CUMPLE", NO HABILITA,IF(AG254&lt;=($E254*(1+$D$4)),"HABILITA","NO HABILITA")))</f>
        <v>NO OFERTADO</v>
      </c>
      <c r="AJ254" s="129">
        <f>'PRECIOS UNITARIOS'!O254</f>
        <v>0</v>
      </c>
      <c r="AK254" s="251">
        <f>'EV TECNICA'!AC254</f>
        <v>0</v>
      </c>
      <c r="AL254" s="252" t="str">
        <f>+IF(AJ254=0,"NO OFERTADO",IF(AK254="NO CUMPLE", NO HABILITA,IF(AJ254&lt;=($E254*(1+$D$4)),"HABILITA","NO HABILITA")))</f>
        <v>NO OFERTADO</v>
      </c>
      <c r="AM254" s="129">
        <f>'PRECIOS UNITARIOS'!P254</f>
        <v>379715.91000000003</v>
      </c>
      <c r="AN254" s="251" t="str">
        <f>'EV TECNICA'!AE254</f>
        <v>CUMPLE</v>
      </c>
      <c r="AO254" s="252" t="str">
        <f>+IF(AM254=0,"NO OFERTADO",IF(AN254="NO CUMPLE", NO HABILITA,IF(AM254&lt;=($E254*(1+$D$4)),"HABILITA","NO HABILITA")))</f>
        <v>HABILITA</v>
      </c>
      <c r="AP254" s="129">
        <f>'PRECIOS UNITARIOS'!Q254</f>
        <v>0</v>
      </c>
      <c r="AQ254" s="251">
        <f>'EV TECNICA'!AG254</f>
        <v>0</v>
      </c>
      <c r="AR254" s="252" t="str">
        <f>+IF(AP254=0,"NO OFERTADO",IF(AQ254="NO CUMPLE", NO HABILITA,IF(AP254&lt;=($E254*(1+$D$4)),"HABILITA","NO HABILITA")))</f>
        <v>NO OFERTADO</v>
      </c>
      <c r="AS254" s="129">
        <f>'PRECIOS UNITARIOS'!R254</f>
        <v>0</v>
      </c>
      <c r="AT254" s="251">
        <f>'EV TECNICA'!AI254</f>
        <v>0</v>
      </c>
      <c r="AU254" s="252" t="str">
        <f>+IF(AS254=0,"NO OFERTADO",IF(AT254="NO CUMPLE", NO HABILITA,IF(AS254&lt;=($E254*(1+$D$4)),"HABILITA","NO HABILITA")))</f>
        <v>NO OFERTADO</v>
      </c>
      <c r="AV254" s="129">
        <f>'PRECIOS UNITARIOS'!S254</f>
        <v>0</v>
      </c>
      <c r="AW254" s="251">
        <f>'EV TECNICA'!AK254</f>
        <v>0</v>
      </c>
      <c r="AX254" s="252" t="str">
        <f>+IF(AV254=0,"NO OFERTADO",IF(AW254="NO CUMPLE", NO HABILITA,IF(AV254&lt;=($E254*(1+$D$4)),"HABILITA","NO HABILITA")))</f>
        <v>NO OFERTADO</v>
      </c>
      <c r="AY254" s="129">
        <f>'PRECIOS UNITARIOS'!T254</f>
        <v>0</v>
      </c>
      <c r="AZ254" s="251">
        <f>'EV TECNICA'!AM254</f>
        <v>0</v>
      </c>
      <c r="BA254" s="252" t="str">
        <f>+IF(AY254=0,"NO OFERTADO",IF(AZ254="NO CUMPLE", NO HABILITA,IF(AY254&lt;=($E254*(1+$D$4)),"HABILITA","NO HABILITA")))</f>
        <v>NO OFERTADO</v>
      </c>
      <c r="BB254" s="129">
        <f>'PRECIOS UNITARIOS'!U254</f>
        <v>601264.16</v>
      </c>
      <c r="BC254" s="251" t="str">
        <f>'EV TECNICA'!AO254</f>
        <v>CUMPLE</v>
      </c>
      <c r="BD254" s="252" t="str">
        <f>+IF(BB254=0,"NO OFERTADO",IF(BC254="NO CUMPLE", NO HABILITA,IF(BB254&lt;=($E254*(1+$D$4)),"HABILITA","NO HABILITA")))</f>
        <v>NO HABILITA</v>
      </c>
      <c r="BE254" s="129">
        <f>'PRECIOS UNITARIOS'!V254</f>
        <v>0</v>
      </c>
      <c r="BF254" s="251">
        <f>'EV TECNICA'!AQ254</f>
        <v>0</v>
      </c>
      <c r="BG254" s="252" t="str">
        <f>+IF(BE254=0,"NO OFERTADO",IF(BF254="NO CUMPLE", NO HABILITA,IF(BE254&lt;=($E254*(1+$D$4)),"HABILITA","NO HABILITA")))</f>
        <v>NO OFERTADO</v>
      </c>
      <c r="BH254" s="129">
        <f>'PRECIOS UNITARIOS'!W254</f>
        <v>0</v>
      </c>
      <c r="BI254" s="251">
        <f>'EV TECNICA'!AS254</f>
        <v>0</v>
      </c>
      <c r="BJ254" s="252" t="str">
        <f>+IF(BH254=0,"NO OFERTADO",IF(BI254="NO CUMPLE", NO HABILITA,IF(BH254&lt;=($E254*(1+$D$4)),"HABILITA","NO HABILITA")))</f>
        <v>NO OFERTADO</v>
      </c>
      <c r="BK254" s="129">
        <f>'PRECIOS UNITARIOS'!X254</f>
        <v>0</v>
      </c>
      <c r="BL254" s="251">
        <f>'EV TECNICA'!AU254</f>
        <v>0</v>
      </c>
      <c r="BM254" s="252" t="str">
        <f>+IF(BK254=0,"NO OFERTADO",IF(BL254="NO CUMPLE", NO HABILITA,IF(BK254&lt;=($E254*(1+$D$4)),"HABILITA","NO HABILITA")))</f>
        <v>NO OFERTADO</v>
      </c>
      <c r="BN254" s="129">
        <f>'PRECIOS UNITARIOS'!Y254</f>
        <v>0</v>
      </c>
      <c r="BO254" s="251">
        <f>'EV TECNICA'!AW254</f>
        <v>0</v>
      </c>
      <c r="BP254" s="252" t="str">
        <f>+IF(BN254=0,"NO OFERTADO",IF(BO254="NO CUMPLE", NO HABILITA,IF(BN254&lt;=($E254*(1+$D$4)),"HABILITA","NO HABILITA")))</f>
        <v>NO OFERTADO</v>
      </c>
      <c r="BQ254" s="129">
        <f>'PRECIOS UNITARIOS'!Z254</f>
        <v>0</v>
      </c>
      <c r="BR254" s="251">
        <f>'EV TECNICA'!AY254</f>
        <v>0</v>
      </c>
      <c r="BS254" s="252" t="str">
        <f>+IF(BQ254=0,"NO OFERTADO",IF(BR254="NO CUMPLE", NO HABILITA,IF(BQ254&lt;=($E254*(1+$D$4)),"HABILITA","NO HABILITA")))</f>
        <v>NO OFERTADO</v>
      </c>
      <c r="BT254" s="129">
        <f>'PRECIOS UNITARIOS'!AA254</f>
        <v>0</v>
      </c>
      <c r="BU254" s="251" t="str">
        <f>'EV TECNICA'!BA254</f>
        <v>NO CUMPLE</v>
      </c>
      <c r="BV254" s="252" t="s">
        <v>606</v>
      </c>
      <c r="BW254" s="129">
        <f>'PRECIOS UNITARIOS'!AB254</f>
        <v>0</v>
      </c>
      <c r="BX254" s="251">
        <f>'EV TECNICA'!BC254</f>
        <v>0</v>
      </c>
      <c r="BY254" s="252" t="str">
        <f>+IF(BW254=0,"NO OFERTADO",IF(BX254="NO CUMPLE", NO HABILITA,IF(BW254&lt;=($E254*(1+$D$4)),"HABILITA","NO HABILITA")))</f>
        <v>NO OFERTADO</v>
      </c>
      <c r="BZ254" s="129">
        <f>'PRECIOS UNITARIOS'!AC254</f>
        <v>0</v>
      </c>
      <c r="CA254" s="251">
        <f>'EV TECNICA'!BE254</f>
        <v>0</v>
      </c>
      <c r="CB254" s="252" t="str">
        <f>+IF(BZ254=0,"NO OFERTADO",IF(CA254="NO CUMPLE", NO HABILITA,IF(BZ254&lt;=($E254*(1+$D$4)),"HABILITA","NO HABILITA")))</f>
        <v>NO OFERTADO</v>
      </c>
      <c r="CC254" s="129">
        <f>'PRECIOS UNITARIOS'!AD254</f>
        <v>0</v>
      </c>
      <c r="CD254" s="251">
        <f>'EV TECNICA'!BG254</f>
        <v>0</v>
      </c>
      <c r="CE254" s="252" t="str">
        <f>+IF(CC254=0,"NO OFERTADO",IF(CD254="NO CUMPLE", NO HABILITA,IF(CC254&lt;=($E254*(1+$D$4)),"HABILITA","NO HABILITA")))</f>
        <v>NO OFERTADO</v>
      </c>
      <c r="CF254" s="129">
        <f>'PRECIOS UNITARIOS'!AE254</f>
        <v>0</v>
      </c>
      <c r="CG254" s="251">
        <f>'EV TECNICA'!BI254</f>
        <v>0</v>
      </c>
      <c r="CH254" s="252" t="str">
        <f>+IF(CF254=0,"NO OFERTADO",IF(CG254="NO CUMPLE", NO HABILITA,IF(CF254&lt;=($E254*(1+$D$4)),"HABILITA","NO HABILITA")))</f>
        <v>NO OFERTADO</v>
      </c>
    </row>
    <row r="255" spans="1:86" s="40" customFormat="1" ht="38.25" x14ac:dyDescent="0.2">
      <c r="A255" s="103">
        <v>246</v>
      </c>
      <c r="B255" s="202" t="s">
        <v>389</v>
      </c>
      <c r="C255" s="121" t="s">
        <v>381</v>
      </c>
      <c r="D255" s="146">
        <v>1</v>
      </c>
      <c r="E255" s="25">
        <v>423954.45750000002</v>
      </c>
      <c r="F255" s="129">
        <f>'PRECIOS UNITARIOS'!E255</f>
        <v>0</v>
      </c>
      <c r="G255" s="251">
        <f>'EV TECNICA'!I255</f>
        <v>0</v>
      </c>
      <c r="H255" s="252" t="str">
        <f>+IF(F255=0,"NO OFERTADO",IF(G255="NO CUMPLE", NO HABILITA,IF(F255&lt;=($E255*(1+$D$4)),"HABILITA","NO HABILITA")))</f>
        <v>NO OFERTADO</v>
      </c>
      <c r="I255" s="129">
        <f>'PRECIOS UNITARIOS'!F255</f>
        <v>0</v>
      </c>
      <c r="J255" s="251">
        <f>'EV TECNICA'!K255</f>
        <v>0</v>
      </c>
      <c r="K255" s="252" t="str">
        <f>+IF(I255=0,"NO OFERTADO",IF(J255="NO CUMPLE", NO HABILITA,IF(I255&lt;=($E255*(1+$D$4)),"HABILITA","NO HABILITA")))</f>
        <v>NO OFERTADO</v>
      </c>
      <c r="L255" s="129">
        <f>'PRECIOS UNITARIOS'!G255</f>
        <v>0</v>
      </c>
      <c r="M255" s="251">
        <f>'EV TECNICA'!M255</f>
        <v>0</v>
      </c>
      <c r="N255" s="252" t="str">
        <f>+IF(L255=0,"NO OFERTADO",IF(M255="NO CUMPLE", NO HABILITA,IF(L255&lt;=($E255*(1+$D$4)),"HABILITA","NO HABILITA")))</f>
        <v>NO OFERTADO</v>
      </c>
      <c r="O255" s="129">
        <f>'PRECIOS UNITARIOS'!H255</f>
        <v>0</v>
      </c>
      <c r="P255" s="251">
        <f>'EV TECNICA'!O255</f>
        <v>0</v>
      </c>
      <c r="Q255" s="252" t="str">
        <f>+IF(O255=0,"NO OFERTADO",IF(P255="NO CUMPLE", NO HABILITA,IF(O255&lt;=($E255*(1+$D$4)),"HABILITA","NO HABILITA")))</f>
        <v>NO OFERTADO</v>
      </c>
      <c r="R255" s="129">
        <f>'PRECIOS UNITARIOS'!I255</f>
        <v>0</v>
      </c>
      <c r="S255" s="251">
        <f>'EV TECNICA'!Q255</f>
        <v>0</v>
      </c>
      <c r="T255" s="252" t="str">
        <f>+IF(R255=0,"NO OFERTADO",IF(S255="NO CUMPLE", NO HABILITA,IF(R255&lt;=($E255*(1+$D$4)),"HABILITA","NO HABILITA")))</f>
        <v>NO OFERTADO</v>
      </c>
      <c r="U255" s="129">
        <f>'PRECIOS UNITARIOS'!J255</f>
        <v>0</v>
      </c>
      <c r="V255" s="251">
        <f>'EV TECNICA'!S255</f>
        <v>0</v>
      </c>
      <c r="W255" s="252" t="str">
        <f>+IF(U255=0,"NO OFERTADO",IF(V255="NO CUMPLE", NO HABILITA,IF(U255&lt;=($E255*(1+$D$4)),"HABILITA","NO HABILITA")))</f>
        <v>NO OFERTADO</v>
      </c>
      <c r="X255" s="129">
        <f>'PRECIOS UNITARIOS'!K255</f>
        <v>0</v>
      </c>
      <c r="Y255" s="251">
        <f>'EV TECNICA'!U255</f>
        <v>0</v>
      </c>
      <c r="Z255" s="252" t="str">
        <f>+IF(X255=0,"NO OFERTADO",IF(Y255="NO CUMPLE", NO HABILITA,IF(X255&lt;=($E255*(1+$D$4)),"HABILITA","NO HABILITA")))</f>
        <v>NO OFERTADO</v>
      </c>
      <c r="AA255" s="129">
        <f>'PRECIOS UNITARIOS'!L255</f>
        <v>0</v>
      </c>
      <c r="AB255" s="251">
        <f>'EV TECNICA'!W255</f>
        <v>0</v>
      </c>
      <c r="AC255" s="252" t="str">
        <f>+IF(AA255=0,"NO OFERTADO",IF(AB255="NO CUMPLE", NO HABILITA,IF(AA255&lt;=($E255*(1+$D$4)),"HABILITA","NO HABILITA")))</f>
        <v>NO OFERTADO</v>
      </c>
      <c r="AD255" s="129">
        <f>'PRECIOS UNITARIOS'!M255</f>
        <v>0</v>
      </c>
      <c r="AE255" s="251">
        <f>'EV TECNICA'!Y255</f>
        <v>0</v>
      </c>
      <c r="AF255" s="252" t="str">
        <f>+IF(AD255=0,"NO OFERTADO",IF(AE255="NO CUMPLE", NO HABILITA,IF(AD255&lt;=($E255*(1+$D$4)),"HABILITA","NO HABILITA")))</f>
        <v>NO OFERTADO</v>
      </c>
      <c r="AG255" s="129">
        <f>'PRECIOS UNITARIOS'!N255</f>
        <v>0</v>
      </c>
      <c r="AH255" s="251">
        <f>'EV TECNICA'!AA255</f>
        <v>0</v>
      </c>
      <c r="AI255" s="252" t="str">
        <f>+IF(AG255=0,"NO OFERTADO",IF(AH255="NO CUMPLE", NO HABILITA,IF(AG255&lt;=($E255*(1+$D$4)),"HABILITA","NO HABILITA")))</f>
        <v>NO OFERTADO</v>
      </c>
      <c r="AJ255" s="129">
        <f>'PRECIOS UNITARIOS'!O255</f>
        <v>0</v>
      </c>
      <c r="AK255" s="251">
        <f>'EV TECNICA'!AC255</f>
        <v>0</v>
      </c>
      <c r="AL255" s="252" t="str">
        <f>+IF(AJ255=0,"NO OFERTADO",IF(AK255="NO CUMPLE", NO HABILITA,IF(AJ255&lt;=($E255*(1+$D$4)),"HABILITA","NO HABILITA")))</f>
        <v>NO OFERTADO</v>
      </c>
      <c r="AM255" s="129">
        <f>'PRECIOS UNITARIOS'!P255</f>
        <v>449831.9</v>
      </c>
      <c r="AN255" s="251" t="str">
        <f>'EV TECNICA'!AE255</f>
        <v>CUMPLE</v>
      </c>
      <c r="AO255" s="252" t="str">
        <f>+IF(AM255=0,"NO OFERTADO",IF(AN255="NO CUMPLE", NO HABILITA,IF(AM255&lt;=($E255*(1+$D$4)),"HABILITA","NO HABILITA")))</f>
        <v>HABILITA</v>
      </c>
      <c r="AP255" s="129">
        <f>'PRECIOS UNITARIOS'!Q255</f>
        <v>0</v>
      </c>
      <c r="AQ255" s="251">
        <f>'EV TECNICA'!AG255</f>
        <v>0</v>
      </c>
      <c r="AR255" s="252" t="str">
        <f>+IF(AP255=0,"NO OFERTADO",IF(AQ255="NO CUMPLE", NO HABILITA,IF(AP255&lt;=($E255*(1+$D$4)),"HABILITA","NO HABILITA")))</f>
        <v>NO OFERTADO</v>
      </c>
      <c r="AS255" s="129">
        <f>'PRECIOS UNITARIOS'!R255</f>
        <v>0</v>
      </c>
      <c r="AT255" s="251">
        <f>'EV TECNICA'!AI255</f>
        <v>0</v>
      </c>
      <c r="AU255" s="252" t="str">
        <f>+IF(AS255=0,"NO OFERTADO",IF(AT255="NO CUMPLE", NO HABILITA,IF(AS255&lt;=($E255*(1+$D$4)),"HABILITA","NO HABILITA")))</f>
        <v>NO OFERTADO</v>
      </c>
      <c r="AV255" s="129">
        <f>'PRECIOS UNITARIOS'!S255</f>
        <v>0</v>
      </c>
      <c r="AW255" s="251">
        <f>'EV TECNICA'!AK255</f>
        <v>0</v>
      </c>
      <c r="AX255" s="252" t="str">
        <f>+IF(AV255=0,"NO OFERTADO",IF(AW255="NO CUMPLE", NO HABILITA,IF(AV255&lt;=($E255*(1+$D$4)),"HABILITA","NO HABILITA")))</f>
        <v>NO OFERTADO</v>
      </c>
      <c r="AY255" s="129">
        <f>'PRECIOS UNITARIOS'!T255</f>
        <v>0</v>
      </c>
      <c r="AZ255" s="251">
        <f>'EV TECNICA'!AM255</f>
        <v>0</v>
      </c>
      <c r="BA255" s="252" t="str">
        <f>+IF(AY255=0,"NO OFERTADO",IF(AZ255="NO CUMPLE", NO HABILITA,IF(AY255&lt;=($E255*(1+$D$4)),"HABILITA","NO HABILITA")))</f>
        <v>NO OFERTADO</v>
      </c>
      <c r="BB255" s="129">
        <f>'PRECIOS UNITARIOS'!U255</f>
        <v>634496.1</v>
      </c>
      <c r="BC255" s="251" t="str">
        <f>'EV TECNICA'!AO255</f>
        <v>CUMPLE</v>
      </c>
      <c r="BD255" s="252" t="str">
        <f>+IF(BB255=0,"NO OFERTADO",IF(BC255="NO CUMPLE", NO HABILITA,IF(BB255&lt;=($E255*(1+$D$4)),"HABILITA","NO HABILITA")))</f>
        <v>NO HABILITA</v>
      </c>
      <c r="BE255" s="129">
        <f>'PRECIOS UNITARIOS'!V255</f>
        <v>0</v>
      </c>
      <c r="BF255" s="251">
        <f>'EV TECNICA'!AQ255</f>
        <v>0</v>
      </c>
      <c r="BG255" s="252" t="str">
        <f>+IF(BE255=0,"NO OFERTADO",IF(BF255="NO CUMPLE", NO HABILITA,IF(BE255&lt;=($E255*(1+$D$4)),"HABILITA","NO HABILITA")))</f>
        <v>NO OFERTADO</v>
      </c>
      <c r="BH255" s="129">
        <f>'PRECIOS UNITARIOS'!W255</f>
        <v>0</v>
      </c>
      <c r="BI255" s="251">
        <f>'EV TECNICA'!AS255</f>
        <v>0</v>
      </c>
      <c r="BJ255" s="252" t="str">
        <f>+IF(BH255=0,"NO OFERTADO",IF(BI255="NO CUMPLE", NO HABILITA,IF(BH255&lt;=($E255*(1+$D$4)),"HABILITA","NO HABILITA")))</f>
        <v>NO OFERTADO</v>
      </c>
      <c r="BK255" s="129">
        <f>'PRECIOS UNITARIOS'!X255</f>
        <v>0</v>
      </c>
      <c r="BL255" s="251">
        <f>'EV TECNICA'!AU255</f>
        <v>0</v>
      </c>
      <c r="BM255" s="252" t="str">
        <f>+IF(BK255=0,"NO OFERTADO",IF(BL255="NO CUMPLE", NO HABILITA,IF(BK255&lt;=($E255*(1+$D$4)),"HABILITA","NO HABILITA")))</f>
        <v>NO OFERTADO</v>
      </c>
      <c r="BN255" s="129">
        <f>'PRECIOS UNITARIOS'!Y255</f>
        <v>0</v>
      </c>
      <c r="BO255" s="251">
        <f>'EV TECNICA'!AW255</f>
        <v>0</v>
      </c>
      <c r="BP255" s="252" t="str">
        <f>+IF(BN255=0,"NO OFERTADO",IF(BO255="NO CUMPLE", NO HABILITA,IF(BN255&lt;=($E255*(1+$D$4)),"HABILITA","NO HABILITA")))</f>
        <v>NO OFERTADO</v>
      </c>
      <c r="BQ255" s="129">
        <f>'PRECIOS UNITARIOS'!Z255</f>
        <v>0</v>
      </c>
      <c r="BR255" s="251">
        <f>'EV TECNICA'!AY255</f>
        <v>0</v>
      </c>
      <c r="BS255" s="252" t="str">
        <f>+IF(BQ255=0,"NO OFERTADO",IF(BR255="NO CUMPLE", NO HABILITA,IF(BQ255&lt;=($E255*(1+$D$4)),"HABILITA","NO HABILITA")))</f>
        <v>NO OFERTADO</v>
      </c>
      <c r="BT255" s="129">
        <f>'PRECIOS UNITARIOS'!AA255</f>
        <v>0</v>
      </c>
      <c r="BU255" s="251" t="str">
        <f>'EV TECNICA'!BA255</f>
        <v>NO CUMPLE</v>
      </c>
      <c r="BV255" s="252" t="s">
        <v>606</v>
      </c>
      <c r="BW255" s="129">
        <f>'PRECIOS UNITARIOS'!AB255</f>
        <v>0</v>
      </c>
      <c r="BX255" s="251">
        <f>'EV TECNICA'!BC255</f>
        <v>0</v>
      </c>
      <c r="BY255" s="252" t="str">
        <f>+IF(BW255=0,"NO OFERTADO",IF(BX255="NO CUMPLE", NO HABILITA,IF(BW255&lt;=($E255*(1+$D$4)),"HABILITA","NO HABILITA")))</f>
        <v>NO OFERTADO</v>
      </c>
      <c r="BZ255" s="129">
        <f>'PRECIOS UNITARIOS'!AC255</f>
        <v>0</v>
      </c>
      <c r="CA255" s="251">
        <f>'EV TECNICA'!BE255</f>
        <v>0</v>
      </c>
      <c r="CB255" s="252" t="str">
        <f>+IF(BZ255=0,"NO OFERTADO",IF(CA255="NO CUMPLE", NO HABILITA,IF(BZ255&lt;=($E255*(1+$D$4)),"HABILITA","NO HABILITA")))</f>
        <v>NO OFERTADO</v>
      </c>
      <c r="CC255" s="129">
        <f>'PRECIOS UNITARIOS'!AD255</f>
        <v>0</v>
      </c>
      <c r="CD255" s="251">
        <f>'EV TECNICA'!BG255</f>
        <v>0</v>
      </c>
      <c r="CE255" s="252" t="str">
        <f>+IF(CC255=0,"NO OFERTADO",IF(CD255="NO CUMPLE", NO HABILITA,IF(CC255&lt;=($E255*(1+$D$4)),"HABILITA","NO HABILITA")))</f>
        <v>NO OFERTADO</v>
      </c>
      <c r="CF255" s="129">
        <f>'PRECIOS UNITARIOS'!AE255</f>
        <v>0</v>
      </c>
      <c r="CG255" s="251">
        <f>'EV TECNICA'!BI255</f>
        <v>0</v>
      </c>
      <c r="CH255" s="252" t="str">
        <f>+IF(CF255=0,"NO OFERTADO",IF(CG255="NO CUMPLE", NO HABILITA,IF(CF255&lt;=($E255*(1+$D$4)),"HABILITA","NO HABILITA")))</f>
        <v>NO OFERTADO</v>
      </c>
    </row>
    <row r="256" spans="1:86" s="40" customFormat="1" ht="38.25" x14ac:dyDescent="0.2">
      <c r="A256" s="103">
        <v>247</v>
      </c>
      <c r="B256" s="202" t="s">
        <v>390</v>
      </c>
      <c r="C256" s="121" t="s">
        <v>381</v>
      </c>
      <c r="D256" s="146">
        <v>1</v>
      </c>
      <c r="E256" s="25">
        <v>423954.45750000002</v>
      </c>
      <c r="F256" s="129">
        <f>'PRECIOS UNITARIOS'!E256</f>
        <v>0</v>
      </c>
      <c r="G256" s="251">
        <f>'EV TECNICA'!I256</f>
        <v>0</v>
      </c>
      <c r="H256" s="252" t="str">
        <f>+IF(F256=0,"NO OFERTADO",IF(G256="NO CUMPLE", NO HABILITA,IF(F256&lt;=($E256*(1+$D$4)),"HABILITA","NO HABILITA")))</f>
        <v>NO OFERTADO</v>
      </c>
      <c r="I256" s="129">
        <f>'PRECIOS UNITARIOS'!F256</f>
        <v>0</v>
      </c>
      <c r="J256" s="251">
        <f>'EV TECNICA'!K256</f>
        <v>0</v>
      </c>
      <c r="K256" s="252" t="str">
        <f>+IF(I256=0,"NO OFERTADO",IF(J256="NO CUMPLE", NO HABILITA,IF(I256&lt;=($E256*(1+$D$4)),"HABILITA","NO HABILITA")))</f>
        <v>NO OFERTADO</v>
      </c>
      <c r="L256" s="129">
        <f>'PRECIOS UNITARIOS'!G256</f>
        <v>0</v>
      </c>
      <c r="M256" s="251">
        <f>'EV TECNICA'!M256</f>
        <v>0</v>
      </c>
      <c r="N256" s="252" t="str">
        <f>+IF(L256=0,"NO OFERTADO",IF(M256="NO CUMPLE", NO HABILITA,IF(L256&lt;=($E256*(1+$D$4)),"HABILITA","NO HABILITA")))</f>
        <v>NO OFERTADO</v>
      </c>
      <c r="O256" s="129">
        <f>'PRECIOS UNITARIOS'!H256</f>
        <v>0</v>
      </c>
      <c r="P256" s="251">
        <f>'EV TECNICA'!O256</f>
        <v>0</v>
      </c>
      <c r="Q256" s="252" t="str">
        <f>+IF(O256=0,"NO OFERTADO",IF(P256="NO CUMPLE", NO HABILITA,IF(O256&lt;=($E256*(1+$D$4)),"HABILITA","NO HABILITA")))</f>
        <v>NO OFERTADO</v>
      </c>
      <c r="R256" s="129">
        <f>'PRECIOS UNITARIOS'!I256</f>
        <v>0</v>
      </c>
      <c r="S256" s="251">
        <f>'EV TECNICA'!Q256</f>
        <v>0</v>
      </c>
      <c r="T256" s="252" t="str">
        <f>+IF(R256=0,"NO OFERTADO",IF(S256="NO CUMPLE", NO HABILITA,IF(R256&lt;=($E256*(1+$D$4)),"HABILITA","NO HABILITA")))</f>
        <v>NO OFERTADO</v>
      </c>
      <c r="U256" s="129">
        <f>'PRECIOS UNITARIOS'!J256</f>
        <v>0</v>
      </c>
      <c r="V256" s="251">
        <f>'EV TECNICA'!S256</f>
        <v>0</v>
      </c>
      <c r="W256" s="252" t="str">
        <f>+IF(U256=0,"NO OFERTADO",IF(V256="NO CUMPLE", NO HABILITA,IF(U256&lt;=($E256*(1+$D$4)),"HABILITA","NO HABILITA")))</f>
        <v>NO OFERTADO</v>
      </c>
      <c r="X256" s="129">
        <f>'PRECIOS UNITARIOS'!K256</f>
        <v>0</v>
      </c>
      <c r="Y256" s="251">
        <f>'EV TECNICA'!U256</f>
        <v>0</v>
      </c>
      <c r="Z256" s="252" t="str">
        <f>+IF(X256=0,"NO OFERTADO",IF(Y256="NO CUMPLE", NO HABILITA,IF(X256&lt;=($E256*(1+$D$4)),"HABILITA","NO HABILITA")))</f>
        <v>NO OFERTADO</v>
      </c>
      <c r="AA256" s="129">
        <f>'PRECIOS UNITARIOS'!L256</f>
        <v>0</v>
      </c>
      <c r="AB256" s="251">
        <f>'EV TECNICA'!W256</f>
        <v>0</v>
      </c>
      <c r="AC256" s="252" t="str">
        <f>+IF(AA256=0,"NO OFERTADO",IF(AB256="NO CUMPLE", NO HABILITA,IF(AA256&lt;=($E256*(1+$D$4)),"HABILITA","NO HABILITA")))</f>
        <v>NO OFERTADO</v>
      </c>
      <c r="AD256" s="129">
        <f>'PRECIOS UNITARIOS'!M256</f>
        <v>0</v>
      </c>
      <c r="AE256" s="251">
        <f>'EV TECNICA'!Y256</f>
        <v>0</v>
      </c>
      <c r="AF256" s="252" t="str">
        <f>+IF(AD256=0,"NO OFERTADO",IF(AE256="NO CUMPLE", NO HABILITA,IF(AD256&lt;=($E256*(1+$D$4)),"HABILITA","NO HABILITA")))</f>
        <v>NO OFERTADO</v>
      </c>
      <c r="AG256" s="129">
        <f>'PRECIOS UNITARIOS'!N256</f>
        <v>0</v>
      </c>
      <c r="AH256" s="251">
        <f>'EV TECNICA'!AA256</f>
        <v>0</v>
      </c>
      <c r="AI256" s="252" t="str">
        <f>+IF(AG256=0,"NO OFERTADO",IF(AH256="NO CUMPLE", NO HABILITA,IF(AG256&lt;=($E256*(1+$D$4)),"HABILITA","NO HABILITA")))</f>
        <v>NO OFERTADO</v>
      </c>
      <c r="AJ256" s="129">
        <f>'PRECIOS UNITARIOS'!O256</f>
        <v>0</v>
      </c>
      <c r="AK256" s="251">
        <f>'EV TECNICA'!AC256</f>
        <v>0</v>
      </c>
      <c r="AL256" s="252" t="str">
        <f>+IF(AJ256=0,"NO OFERTADO",IF(AK256="NO CUMPLE", NO HABILITA,IF(AJ256&lt;=($E256*(1+$D$4)),"HABILITA","NO HABILITA")))</f>
        <v>NO OFERTADO</v>
      </c>
      <c r="AM256" s="129">
        <f>'PRECIOS UNITARIOS'!P256</f>
        <v>379715.91000000003</v>
      </c>
      <c r="AN256" s="251" t="str">
        <f>'EV TECNICA'!AE256</f>
        <v>CUMPLE</v>
      </c>
      <c r="AO256" s="252" t="str">
        <f>+IF(AM256=0,"NO OFERTADO",IF(AN256="NO CUMPLE", NO HABILITA,IF(AM256&lt;=($E256*(1+$D$4)),"HABILITA","NO HABILITA")))</f>
        <v>HABILITA</v>
      </c>
      <c r="AP256" s="129">
        <f>'PRECIOS UNITARIOS'!Q256</f>
        <v>0</v>
      </c>
      <c r="AQ256" s="251">
        <f>'EV TECNICA'!AG256</f>
        <v>0</v>
      </c>
      <c r="AR256" s="252" t="str">
        <f>+IF(AP256=0,"NO OFERTADO",IF(AQ256="NO CUMPLE", NO HABILITA,IF(AP256&lt;=($E256*(1+$D$4)),"HABILITA","NO HABILITA")))</f>
        <v>NO OFERTADO</v>
      </c>
      <c r="AS256" s="129">
        <f>'PRECIOS UNITARIOS'!R256</f>
        <v>0</v>
      </c>
      <c r="AT256" s="251">
        <f>'EV TECNICA'!AI256</f>
        <v>0</v>
      </c>
      <c r="AU256" s="252" t="str">
        <f>+IF(AS256=0,"NO OFERTADO",IF(AT256="NO CUMPLE", NO HABILITA,IF(AS256&lt;=($E256*(1+$D$4)),"HABILITA","NO HABILITA")))</f>
        <v>NO OFERTADO</v>
      </c>
      <c r="AV256" s="129">
        <f>'PRECIOS UNITARIOS'!S256</f>
        <v>0</v>
      </c>
      <c r="AW256" s="251">
        <f>'EV TECNICA'!AK256</f>
        <v>0</v>
      </c>
      <c r="AX256" s="252" t="str">
        <f>+IF(AV256=0,"NO OFERTADO",IF(AW256="NO CUMPLE", NO HABILITA,IF(AV256&lt;=($E256*(1+$D$4)),"HABILITA","NO HABILITA")))</f>
        <v>NO OFERTADO</v>
      </c>
      <c r="AY256" s="129">
        <f>'PRECIOS UNITARIOS'!T256</f>
        <v>0</v>
      </c>
      <c r="AZ256" s="251">
        <f>'EV TECNICA'!AM256</f>
        <v>0</v>
      </c>
      <c r="BA256" s="252" t="str">
        <f>+IF(AY256=0,"NO OFERTADO",IF(AZ256="NO CUMPLE", NO HABILITA,IF(AY256&lt;=($E256*(1+$D$4)),"HABILITA","NO HABILITA")))</f>
        <v>NO OFERTADO</v>
      </c>
      <c r="BB256" s="129">
        <f>'PRECIOS UNITARIOS'!U256</f>
        <v>621414.43000000005</v>
      </c>
      <c r="BC256" s="251" t="str">
        <f>'EV TECNICA'!AO256</f>
        <v>CUMPLE</v>
      </c>
      <c r="BD256" s="252" t="str">
        <f>+IF(BB256=0,"NO OFERTADO",IF(BC256="NO CUMPLE", NO HABILITA,IF(BB256&lt;=($E256*(1+$D$4)),"HABILITA","NO HABILITA")))</f>
        <v>NO HABILITA</v>
      </c>
      <c r="BE256" s="129">
        <f>'PRECIOS UNITARIOS'!V256</f>
        <v>0</v>
      </c>
      <c r="BF256" s="251">
        <f>'EV TECNICA'!AQ256</f>
        <v>0</v>
      </c>
      <c r="BG256" s="252" t="str">
        <f>+IF(BE256=0,"NO OFERTADO",IF(BF256="NO CUMPLE", NO HABILITA,IF(BE256&lt;=($E256*(1+$D$4)),"HABILITA","NO HABILITA")))</f>
        <v>NO OFERTADO</v>
      </c>
      <c r="BH256" s="129">
        <f>'PRECIOS UNITARIOS'!W256</f>
        <v>0</v>
      </c>
      <c r="BI256" s="251">
        <f>'EV TECNICA'!AS256</f>
        <v>0</v>
      </c>
      <c r="BJ256" s="252" t="str">
        <f>+IF(BH256=0,"NO OFERTADO",IF(BI256="NO CUMPLE", NO HABILITA,IF(BH256&lt;=($E256*(1+$D$4)),"HABILITA","NO HABILITA")))</f>
        <v>NO OFERTADO</v>
      </c>
      <c r="BK256" s="129">
        <f>'PRECIOS UNITARIOS'!X256</f>
        <v>0</v>
      </c>
      <c r="BL256" s="251">
        <f>'EV TECNICA'!AU256</f>
        <v>0</v>
      </c>
      <c r="BM256" s="252" t="str">
        <f>+IF(BK256=0,"NO OFERTADO",IF(BL256="NO CUMPLE", NO HABILITA,IF(BK256&lt;=($E256*(1+$D$4)),"HABILITA","NO HABILITA")))</f>
        <v>NO OFERTADO</v>
      </c>
      <c r="BN256" s="129">
        <f>'PRECIOS UNITARIOS'!Y256</f>
        <v>0</v>
      </c>
      <c r="BO256" s="251">
        <f>'EV TECNICA'!AW256</f>
        <v>0</v>
      </c>
      <c r="BP256" s="252" t="str">
        <f>+IF(BN256=0,"NO OFERTADO",IF(BO256="NO CUMPLE", NO HABILITA,IF(BN256&lt;=($E256*(1+$D$4)),"HABILITA","NO HABILITA")))</f>
        <v>NO OFERTADO</v>
      </c>
      <c r="BQ256" s="129">
        <f>'PRECIOS UNITARIOS'!Z256</f>
        <v>0</v>
      </c>
      <c r="BR256" s="251">
        <f>'EV TECNICA'!AY256</f>
        <v>0</v>
      </c>
      <c r="BS256" s="252" t="str">
        <f>+IF(BQ256=0,"NO OFERTADO",IF(BR256="NO CUMPLE", NO HABILITA,IF(BQ256&lt;=($E256*(1+$D$4)),"HABILITA","NO HABILITA")))</f>
        <v>NO OFERTADO</v>
      </c>
      <c r="BT256" s="129">
        <f>'PRECIOS UNITARIOS'!AA256</f>
        <v>0</v>
      </c>
      <c r="BU256" s="251" t="str">
        <f>'EV TECNICA'!BA256</f>
        <v>NO CUMPLE</v>
      </c>
      <c r="BV256" s="252" t="s">
        <v>606</v>
      </c>
      <c r="BW256" s="129">
        <f>'PRECIOS UNITARIOS'!AB256</f>
        <v>0</v>
      </c>
      <c r="BX256" s="251">
        <f>'EV TECNICA'!BC256</f>
        <v>0</v>
      </c>
      <c r="BY256" s="252" t="str">
        <f>+IF(BW256=0,"NO OFERTADO",IF(BX256="NO CUMPLE", NO HABILITA,IF(BW256&lt;=($E256*(1+$D$4)),"HABILITA","NO HABILITA")))</f>
        <v>NO OFERTADO</v>
      </c>
      <c r="BZ256" s="129">
        <f>'PRECIOS UNITARIOS'!AC256</f>
        <v>0</v>
      </c>
      <c r="CA256" s="251">
        <f>'EV TECNICA'!BE256</f>
        <v>0</v>
      </c>
      <c r="CB256" s="252" t="str">
        <f>+IF(BZ256=0,"NO OFERTADO",IF(CA256="NO CUMPLE", NO HABILITA,IF(BZ256&lt;=($E256*(1+$D$4)),"HABILITA","NO HABILITA")))</f>
        <v>NO OFERTADO</v>
      </c>
      <c r="CC256" s="129">
        <f>'PRECIOS UNITARIOS'!AD256</f>
        <v>0</v>
      </c>
      <c r="CD256" s="251">
        <f>'EV TECNICA'!BG256</f>
        <v>0</v>
      </c>
      <c r="CE256" s="252" t="str">
        <f>+IF(CC256=0,"NO OFERTADO",IF(CD256="NO CUMPLE", NO HABILITA,IF(CC256&lt;=($E256*(1+$D$4)),"HABILITA","NO HABILITA")))</f>
        <v>NO OFERTADO</v>
      </c>
      <c r="CF256" s="129">
        <f>'PRECIOS UNITARIOS'!AE256</f>
        <v>0</v>
      </c>
      <c r="CG256" s="251">
        <f>'EV TECNICA'!BI256</f>
        <v>0</v>
      </c>
      <c r="CH256" s="252" t="str">
        <f>+IF(CF256=0,"NO OFERTADO",IF(CG256="NO CUMPLE", NO HABILITA,IF(CF256&lt;=($E256*(1+$D$4)),"HABILITA","NO HABILITA")))</f>
        <v>NO OFERTADO</v>
      </c>
    </row>
    <row r="257" spans="1:86" s="40" customFormat="1" ht="51" x14ac:dyDescent="0.2">
      <c r="A257" s="103">
        <v>248</v>
      </c>
      <c r="B257" s="202" t="s">
        <v>391</v>
      </c>
      <c r="C257" s="121" t="s">
        <v>381</v>
      </c>
      <c r="D257" s="146">
        <v>1</v>
      </c>
      <c r="E257" s="25">
        <v>502239.5</v>
      </c>
      <c r="F257" s="129">
        <f>'PRECIOS UNITARIOS'!E257</f>
        <v>0</v>
      </c>
      <c r="G257" s="251">
        <f>'EV TECNICA'!I257</f>
        <v>0</v>
      </c>
      <c r="H257" s="252" t="str">
        <f>+IF(F257=0,"NO OFERTADO",IF(G257="NO CUMPLE", NO HABILITA,IF(F257&lt;=($E257*(1+$D$4)),"HABILITA","NO HABILITA")))</f>
        <v>NO OFERTADO</v>
      </c>
      <c r="I257" s="129">
        <f>'PRECIOS UNITARIOS'!F257</f>
        <v>0</v>
      </c>
      <c r="J257" s="251">
        <f>'EV TECNICA'!K257</f>
        <v>0</v>
      </c>
      <c r="K257" s="252" t="str">
        <f>+IF(I257=0,"NO OFERTADO",IF(J257="NO CUMPLE", NO HABILITA,IF(I257&lt;=($E257*(1+$D$4)),"HABILITA","NO HABILITA")))</f>
        <v>NO OFERTADO</v>
      </c>
      <c r="L257" s="129">
        <f>'PRECIOS UNITARIOS'!G257</f>
        <v>0</v>
      </c>
      <c r="M257" s="251">
        <f>'EV TECNICA'!M257</f>
        <v>0</v>
      </c>
      <c r="N257" s="252" t="str">
        <f>+IF(L257=0,"NO OFERTADO",IF(M257="NO CUMPLE", NO HABILITA,IF(L257&lt;=($E257*(1+$D$4)),"HABILITA","NO HABILITA")))</f>
        <v>NO OFERTADO</v>
      </c>
      <c r="O257" s="129">
        <f>'PRECIOS UNITARIOS'!H257</f>
        <v>0</v>
      </c>
      <c r="P257" s="251">
        <f>'EV TECNICA'!O257</f>
        <v>0</v>
      </c>
      <c r="Q257" s="252" t="str">
        <f>+IF(O257=0,"NO OFERTADO",IF(P257="NO CUMPLE", NO HABILITA,IF(O257&lt;=($E257*(1+$D$4)),"HABILITA","NO HABILITA")))</f>
        <v>NO OFERTADO</v>
      </c>
      <c r="R257" s="129">
        <f>'PRECIOS UNITARIOS'!I257</f>
        <v>0</v>
      </c>
      <c r="S257" s="251">
        <f>'EV TECNICA'!Q257</f>
        <v>0</v>
      </c>
      <c r="T257" s="252" t="str">
        <f>+IF(R257=0,"NO OFERTADO",IF(S257="NO CUMPLE", NO HABILITA,IF(R257&lt;=($E257*(1+$D$4)),"HABILITA","NO HABILITA")))</f>
        <v>NO OFERTADO</v>
      </c>
      <c r="U257" s="129">
        <f>'PRECIOS UNITARIOS'!J257</f>
        <v>0</v>
      </c>
      <c r="V257" s="251">
        <f>'EV TECNICA'!S257</f>
        <v>0</v>
      </c>
      <c r="W257" s="252" t="str">
        <f>+IF(U257=0,"NO OFERTADO",IF(V257="NO CUMPLE", NO HABILITA,IF(U257&lt;=($E257*(1+$D$4)),"HABILITA","NO HABILITA")))</f>
        <v>NO OFERTADO</v>
      </c>
      <c r="X257" s="129">
        <f>'PRECIOS UNITARIOS'!K257</f>
        <v>0</v>
      </c>
      <c r="Y257" s="251">
        <f>'EV TECNICA'!U257</f>
        <v>0</v>
      </c>
      <c r="Z257" s="252" t="str">
        <f>+IF(X257=0,"NO OFERTADO",IF(Y257="NO CUMPLE", NO HABILITA,IF(X257&lt;=($E257*(1+$D$4)),"HABILITA","NO HABILITA")))</f>
        <v>NO OFERTADO</v>
      </c>
      <c r="AA257" s="129">
        <f>'PRECIOS UNITARIOS'!L257</f>
        <v>0</v>
      </c>
      <c r="AB257" s="251">
        <f>'EV TECNICA'!W257</f>
        <v>0</v>
      </c>
      <c r="AC257" s="252" t="str">
        <f>+IF(AA257=0,"NO OFERTADO",IF(AB257="NO CUMPLE", NO HABILITA,IF(AA257&lt;=($E257*(1+$D$4)),"HABILITA","NO HABILITA")))</f>
        <v>NO OFERTADO</v>
      </c>
      <c r="AD257" s="129">
        <f>'PRECIOS UNITARIOS'!M257</f>
        <v>0</v>
      </c>
      <c r="AE257" s="251">
        <f>'EV TECNICA'!Y257</f>
        <v>0</v>
      </c>
      <c r="AF257" s="252" t="str">
        <f>+IF(AD257=0,"NO OFERTADO",IF(AE257="NO CUMPLE", NO HABILITA,IF(AD257&lt;=($E257*(1+$D$4)),"HABILITA","NO HABILITA")))</f>
        <v>NO OFERTADO</v>
      </c>
      <c r="AG257" s="129">
        <f>'PRECIOS UNITARIOS'!N257</f>
        <v>0</v>
      </c>
      <c r="AH257" s="251">
        <f>'EV TECNICA'!AA257</f>
        <v>0</v>
      </c>
      <c r="AI257" s="252" t="str">
        <f>+IF(AG257=0,"NO OFERTADO",IF(AH257="NO CUMPLE", NO HABILITA,IF(AG257&lt;=($E257*(1+$D$4)),"HABILITA","NO HABILITA")))</f>
        <v>NO OFERTADO</v>
      </c>
      <c r="AJ257" s="129">
        <f>'PRECIOS UNITARIOS'!O257</f>
        <v>0</v>
      </c>
      <c r="AK257" s="251">
        <f>'EV TECNICA'!AC257</f>
        <v>0</v>
      </c>
      <c r="AL257" s="252" t="str">
        <f>+IF(AJ257=0,"NO OFERTADO",IF(AK257="NO CUMPLE", NO HABILITA,IF(AJ257&lt;=($E257*(1+$D$4)),"HABILITA","NO HABILITA")))</f>
        <v>NO OFERTADO</v>
      </c>
      <c r="AM257" s="129">
        <f>'PRECIOS UNITARIOS'!P257</f>
        <v>449831.9</v>
      </c>
      <c r="AN257" s="251" t="str">
        <f>'EV TECNICA'!AE257</f>
        <v>CUMPLE</v>
      </c>
      <c r="AO257" s="252" t="str">
        <f>+IF(AM257=0,"NO OFERTADO",IF(AN257="NO CUMPLE", NO HABILITA,IF(AM257&lt;=($E257*(1+$D$4)),"HABILITA","NO HABILITA")))</f>
        <v>HABILITA</v>
      </c>
      <c r="AP257" s="129">
        <f>'PRECIOS UNITARIOS'!Q257</f>
        <v>0</v>
      </c>
      <c r="AQ257" s="251">
        <f>'EV TECNICA'!AG257</f>
        <v>0</v>
      </c>
      <c r="AR257" s="252" t="str">
        <f>+IF(AP257=0,"NO OFERTADO",IF(AQ257="NO CUMPLE", NO HABILITA,IF(AP257&lt;=($E257*(1+$D$4)),"HABILITA","NO HABILITA")))</f>
        <v>NO OFERTADO</v>
      </c>
      <c r="AS257" s="129">
        <f>'PRECIOS UNITARIOS'!R257</f>
        <v>0</v>
      </c>
      <c r="AT257" s="251">
        <f>'EV TECNICA'!AI257</f>
        <v>0</v>
      </c>
      <c r="AU257" s="252" t="str">
        <f>+IF(AS257=0,"NO OFERTADO",IF(AT257="NO CUMPLE", NO HABILITA,IF(AS257&lt;=($E257*(1+$D$4)),"HABILITA","NO HABILITA")))</f>
        <v>NO OFERTADO</v>
      </c>
      <c r="AV257" s="129">
        <f>'PRECIOS UNITARIOS'!S257</f>
        <v>0</v>
      </c>
      <c r="AW257" s="251">
        <f>'EV TECNICA'!AK257</f>
        <v>0</v>
      </c>
      <c r="AX257" s="252" t="str">
        <f>+IF(AV257=0,"NO OFERTADO",IF(AW257="NO CUMPLE", NO HABILITA,IF(AV257&lt;=($E257*(1+$D$4)),"HABILITA","NO HABILITA")))</f>
        <v>NO OFERTADO</v>
      </c>
      <c r="AY257" s="129">
        <f>'PRECIOS UNITARIOS'!T257</f>
        <v>0</v>
      </c>
      <c r="AZ257" s="251">
        <f>'EV TECNICA'!AM257</f>
        <v>0</v>
      </c>
      <c r="BA257" s="252" t="str">
        <f>+IF(AY257=0,"NO OFERTADO",IF(AZ257="NO CUMPLE", NO HABILITA,IF(AY257&lt;=($E257*(1+$D$4)),"HABILITA","NO HABILITA")))</f>
        <v>NO OFERTADO</v>
      </c>
      <c r="BB257" s="129">
        <f>'PRECIOS UNITARIOS'!U257</f>
        <v>634496.1</v>
      </c>
      <c r="BC257" s="251" t="str">
        <f>'EV TECNICA'!AO257</f>
        <v>CUMPLE</v>
      </c>
      <c r="BD257" s="252" t="str">
        <f>+IF(BB257=0,"NO OFERTADO",IF(BC257="NO CUMPLE", NO HABILITA,IF(BB257&lt;=($E257*(1+$D$4)),"HABILITA","NO HABILITA")))</f>
        <v>HABILITA</v>
      </c>
      <c r="BE257" s="129">
        <f>'PRECIOS UNITARIOS'!V257</f>
        <v>0</v>
      </c>
      <c r="BF257" s="251">
        <f>'EV TECNICA'!AQ257</f>
        <v>0</v>
      </c>
      <c r="BG257" s="252" t="str">
        <f>+IF(BE257=0,"NO OFERTADO",IF(BF257="NO CUMPLE", NO HABILITA,IF(BE257&lt;=($E257*(1+$D$4)),"HABILITA","NO HABILITA")))</f>
        <v>NO OFERTADO</v>
      </c>
      <c r="BH257" s="129">
        <f>'PRECIOS UNITARIOS'!W257</f>
        <v>0</v>
      </c>
      <c r="BI257" s="251">
        <f>'EV TECNICA'!AS257</f>
        <v>0</v>
      </c>
      <c r="BJ257" s="252" t="str">
        <f>+IF(BH257=0,"NO OFERTADO",IF(BI257="NO CUMPLE", NO HABILITA,IF(BH257&lt;=($E257*(1+$D$4)),"HABILITA","NO HABILITA")))</f>
        <v>NO OFERTADO</v>
      </c>
      <c r="BK257" s="129">
        <f>'PRECIOS UNITARIOS'!X257</f>
        <v>0</v>
      </c>
      <c r="BL257" s="251">
        <f>'EV TECNICA'!AU257</f>
        <v>0</v>
      </c>
      <c r="BM257" s="252" t="str">
        <f>+IF(BK257=0,"NO OFERTADO",IF(BL257="NO CUMPLE", NO HABILITA,IF(BK257&lt;=($E257*(1+$D$4)),"HABILITA","NO HABILITA")))</f>
        <v>NO OFERTADO</v>
      </c>
      <c r="BN257" s="129">
        <f>'PRECIOS UNITARIOS'!Y257</f>
        <v>0</v>
      </c>
      <c r="BO257" s="251">
        <f>'EV TECNICA'!AW257</f>
        <v>0</v>
      </c>
      <c r="BP257" s="252" t="str">
        <f>+IF(BN257=0,"NO OFERTADO",IF(BO257="NO CUMPLE", NO HABILITA,IF(BN257&lt;=($E257*(1+$D$4)),"HABILITA","NO HABILITA")))</f>
        <v>NO OFERTADO</v>
      </c>
      <c r="BQ257" s="129">
        <f>'PRECIOS UNITARIOS'!Z257</f>
        <v>0</v>
      </c>
      <c r="BR257" s="251">
        <f>'EV TECNICA'!AY257</f>
        <v>0</v>
      </c>
      <c r="BS257" s="252" t="str">
        <f>+IF(BQ257=0,"NO OFERTADO",IF(BR257="NO CUMPLE", NO HABILITA,IF(BQ257&lt;=($E257*(1+$D$4)),"HABILITA","NO HABILITA")))</f>
        <v>NO OFERTADO</v>
      </c>
      <c r="BT257" s="129">
        <f>'PRECIOS UNITARIOS'!AA257</f>
        <v>0</v>
      </c>
      <c r="BU257" s="251" t="str">
        <f>'EV TECNICA'!BA257</f>
        <v>NO CUMPLE</v>
      </c>
      <c r="BV257" s="252" t="s">
        <v>606</v>
      </c>
      <c r="BW257" s="129">
        <f>'PRECIOS UNITARIOS'!AB257</f>
        <v>0</v>
      </c>
      <c r="BX257" s="251">
        <f>'EV TECNICA'!BC257</f>
        <v>0</v>
      </c>
      <c r="BY257" s="252" t="str">
        <f>+IF(BW257=0,"NO OFERTADO",IF(BX257="NO CUMPLE", NO HABILITA,IF(BW257&lt;=($E257*(1+$D$4)),"HABILITA","NO HABILITA")))</f>
        <v>NO OFERTADO</v>
      </c>
      <c r="BZ257" s="129">
        <f>'PRECIOS UNITARIOS'!AC257</f>
        <v>0</v>
      </c>
      <c r="CA257" s="251">
        <f>'EV TECNICA'!BE257</f>
        <v>0</v>
      </c>
      <c r="CB257" s="252" t="str">
        <f>+IF(BZ257=0,"NO OFERTADO",IF(CA257="NO CUMPLE", NO HABILITA,IF(BZ257&lt;=($E257*(1+$D$4)),"HABILITA","NO HABILITA")))</f>
        <v>NO OFERTADO</v>
      </c>
      <c r="CC257" s="129">
        <f>'PRECIOS UNITARIOS'!AD257</f>
        <v>0</v>
      </c>
      <c r="CD257" s="251">
        <f>'EV TECNICA'!BG257</f>
        <v>0</v>
      </c>
      <c r="CE257" s="252" t="str">
        <f>+IF(CC257=0,"NO OFERTADO",IF(CD257="NO CUMPLE", NO HABILITA,IF(CC257&lt;=($E257*(1+$D$4)),"HABILITA","NO HABILITA")))</f>
        <v>NO OFERTADO</v>
      </c>
      <c r="CF257" s="129">
        <f>'PRECIOS UNITARIOS'!AE257</f>
        <v>0</v>
      </c>
      <c r="CG257" s="251">
        <f>'EV TECNICA'!BI257</f>
        <v>0</v>
      </c>
      <c r="CH257" s="252" t="str">
        <f>+IF(CF257=0,"NO OFERTADO",IF(CG257="NO CUMPLE", NO HABILITA,IF(CF257&lt;=($E257*(1+$D$4)),"HABILITA","NO HABILITA")))</f>
        <v>NO OFERTADO</v>
      </c>
    </row>
    <row r="258" spans="1:86" s="40" customFormat="1" ht="51" x14ac:dyDescent="0.2">
      <c r="A258" s="103">
        <v>249</v>
      </c>
      <c r="B258" s="202" t="s">
        <v>392</v>
      </c>
      <c r="C258" s="121" t="s">
        <v>381</v>
      </c>
      <c r="D258" s="146">
        <v>1</v>
      </c>
      <c r="E258" s="25">
        <v>423954.45750000002</v>
      </c>
      <c r="F258" s="129">
        <f>'PRECIOS UNITARIOS'!E258</f>
        <v>0</v>
      </c>
      <c r="G258" s="251">
        <f>'EV TECNICA'!I258</f>
        <v>0</v>
      </c>
      <c r="H258" s="252" t="str">
        <f>+IF(F258=0,"NO OFERTADO",IF(G258="NO CUMPLE", NO HABILITA,IF(F258&lt;=($E258*(1+$D$4)),"HABILITA","NO HABILITA")))</f>
        <v>NO OFERTADO</v>
      </c>
      <c r="I258" s="129">
        <f>'PRECIOS UNITARIOS'!F258</f>
        <v>0</v>
      </c>
      <c r="J258" s="251">
        <f>'EV TECNICA'!K258</f>
        <v>0</v>
      </c>
      <c r="K258" s="252" t="str">
        <f>+IF(I258=0,"NO OFERTADO",IF(J258="NO CUMPLE", NO HABILITA,IF(I258&lt;=($E258*(1+$D$4)),"HABILITA","NO HABILITA")))</f>
        <v>NO OFERTADO</v>
      </c>
      <c r="L258" s="129">
        <f>'PRECIOS UNITARIOS'!G258</f>
        <v>0</v>
      </c>
      <c r="M258" s="251">
        <f>'EV TECNICA'!M258</f>
        <v>0</v>
      </c>
      <c r="N258" s="252" t="str">
        <f>+IF(L258=0,"NO OFERTADO",IF(M258="NO CUMPLE", NO HABILITA,IF(L258&lt;=($E258*(1+$D$4)),"HABILITA","NO HABILITA")))</f>
        <v>NO OFERTADO</v>
      </c>
      <c r="O258" s="129">
        <f>'PRECIOS UNITARIOS'!H258</f>
        <v>0</v>
      </c>
      <c r="P258" s="251">
        <f>'EV TECNICA'!O258</f>
        <v>0</v>
      </c>
      <c r="Q258" s="252" t="str">
        <f>+IF(O258=0,"NO OFERTADO",IF(P258="NO CUMPLE", NO HABILITA,IF(O258&lt;=($E258*(1+$D$4)),"HABILITA","NO HABILITA")))</f>
        <v>NO OFERTADO</v>
      </c>
      <c r="R258" s="129">
        <f>'PRECIOS UNITARIOS'!I258</f>
        <v>0</v>
      </c>
      <c r="S258" s="251">
        <f>'EV TECNICA'!Q258</f>
        <v>0</v>
      </c>
      <c r="T258" s="252" t="str">
        <f>+IF(R258=0,"NO OFERTADO",IF(S258="NO CUMPLE", NO HABILITA,IF(R258&lt;=($E258*(1+$D$4)),"HABILITA","NO HABILITA")))</f>
        <v>NO OFERTADO</v>
      </c>
      <c r="U258" s="129">
        <f>'PRECIOS UNITARIOS'!J258</f>
        <v>0</v>
      </c>
      <c r="V258" s="251">
        <f>'EV TECNICA'!S258</f>
        <v>0</v>
      </c>
      <c r="W258" s="252" t="str">
        <f>+IF(U258=0,"NO OFERTADO",IF(V258="NO CUMPLE", NO HABILITA,IF(U258&lt;=($E258*(1+$D$4)),"HABILITA","NO HABILITA")))</f>
        <v>NO OFERTADO</v>
      </c>
      <c r="X258" s="129">
        <f>'PRECIOS UNITARIOS'!K258</f>
        <v>0</v>
      </c>
      <c r="Y258" s="251">
        <f>'EV TECNICA'!U258</f>
        <v>0</v>
      </c>
      <c r="Z258" s="252" t="str">
        <f>+IF(X258=0,"NO OFERTADO",IF(Y258="NO CUMPLE", NO HABILITA,IF(X258&lt;=($E258*(1+$D$4)),"HABILITA","NO HABILITA")))</f>
        <v>NO OFERTADO</v>
      </c>
      <c r="AA258" s="129">
        <f>'PRECIOS UNITARIOS'!L258</f>
        <v>0</v>
      </c>
      <c r="AB258" s="251">
        <f>'EV TECNICA'!W258</f>
        <v>0</v>
      </c>
      <c r="AC258" s="252" t="str">
        <f>+IF(AA258=0,"NO OFERTADO",IF(AB258="NO CUMPLE", NO HABILITA,IF(AA258&lt;=($E258*(1+$D$4)),"HABILITA","NO HABILITA")))</f>
        <v>NO OFERTADO</v>
      </c>
      <c r="AD258" s="129">
        <f>'PRECIOS UNITARIOS'!M258</f>
        <v>0</v>
      </c>
      <c r="AE258" s="251">
        <f>'EV TECNICA'!Y258</f>
        <v>0</v>
      </c>
      <c r="AF258" s="252" t="str">
        <f>+IF(AD258=0,"NO OFERTADO",IF(AE258="NO CUMPLE", NO HABILITA,IF(AD258&lt;=($E258*(1+$D$4)),"HABILITA","NO HABILITA")))</f>
        <v>NO OFERTADO</v>
      </c>
      <c r="AG258" s="129">
        <f>'PRECIOS UNITARIOS'!N258</f>
        <v>0</v>
      </c>
      <c r="AH258" s="251">
        <f>'EV TECNICA'!AA258</f>
        <v>0</v>
      </c>
      <c r="AI258" s="252" t="str">
        <f>+IF(AG258=0,"NO OFERTADO",IF(AH258="NO CUMPLE", NO HABILITA,IF(AG258&lt;=($E258*(1+$D$4)),"HABILITA","NO HABILITA")))</f>
        <v>NO OFERTADO</v>
      </c>
      <c r="AJ258" s="129">
        <f>'PRECIOS UNITARIOS'!O258</f>
        <v>0</v>
      </c>
      <c r="AK258" s="251">
        <f>'EV TECNICA'!AC258</f>
        <v>0</v>
      </c>
      <c r="AL258" s="252" t="str">
        <f>+IF(AJ258=0,"NO OFERTADO",IF(AK258="NO CUMPLE", NO HABILITA,IF(AJ258&lt;=($E258*(1+$D$4)),"HABILITA","NO HABILITA")))</f>
        <v>NO OFERTADO</v>
      </c>
      <c r="AM258" s="129">
        <f>'PRECIOS UNITARIOS'!P258</f>
        <v>379715.91000000003</v>
      </c>
      <c r="AN258" s="251" t="str">
        <f>'EV TECNICA'!AE258</f>
        <v>CUMPLE</v>
      </c>
      <c r="AO258" s="252" t="str">
        <f>+IF(AM258=0,"NO OFERTADO",IF(AN258="NO CUMPLE", NO HABILITA,IF(AM258&lt;=($E258*(1+$D$4)),"HABILITA","NO HABILITA")))</f>
        <v>HABILITA</v>
      </c>
      <c r="AP258" s="129">
        <f>'PRECIOS UNITARIOS'!Q258</f>
        <v>0</v>
      </c>
      <c r="AQ258" s="251">
        <f>'EV TECNICA'!AG258</f>
        <v>0</v>
      </c>
      <c r="AR258" s="252" t="str">
        <f>+IF(AP258=0,"NO OFERTADO",IF(AQ258="NO CUMPLE", NO HABILITA,IF(AP258&lt;=($E258*(1+$D$4)),"HABILITA","NO HABILITA")))</f>
        <v>NO OFERTADO</v>
      </c>
      <c r="AS258" s="129">
        <f>'PRECIOS UNITARIOS'!R258</f>
        <v>0</v>
      </c>
      <c r="AT258" s="251">
        <f>'EV TECNICA'!AI258</f>
        <v>0</v>
      </c>
      <c r="AU258" s="252" t="str">
        <f>+IF(AS258=0,"NO OFERTADO",IF(AT258="NO CUMPLE", NO HABILITA,IF(AS258&lt;=($E258*(1+$D$4)),"HABILITA","NO HABILITA")))</f>
        <v>NO OFERTADO</v>
      </c>
      <c r="AV258" s="129">
        <f>'PRECIOS UNITARIOS'!S258</f>
        <v>0</v>
      </c>
      <c r="AW258" s="251">
        <f>'EV TECNICA'!AK258</f>
        <v>0</v>
      </c>
      <c r="AX258" s="252" t="str">
        <f>+IF(AV258=0,"NO OFERTADO",IF(AW258="NO CUMPLE", NO HABILITA,IF(AV258&lt;=($E258*(1+$D$4)),"HABILITA","NO HABILITA")))</f>
        <v>NO OFERTADO</v>
      </c>
      <c r="AY258" s="129">
        <f>'PRECIOS UNITARIOS'!T258</f>
        <v>0</v>
      </c>
      <c r="AZ258" s="251">
        <f>'EV TECNICA'!AM258</f>
        <v>0</v>
      </c>
      <c r="BA258" s="252" t="str">
        <f>+IF(AY258=0,"NO OFERTADO",IF(AZ258="NO CUMPLE", NO HABILITA,IF(AY258&lt;=($E258*(1+$D$4)),"HABILITA","NO HABILITA")))</f>
        <v>NO OFERTADO</v>
      </c>
      <c r="BB258" s="129">
        <f>'PRECIOS UNITARIOS'!U258</f>
        <v>610986.46</v>
      </c>
      <c r="BC258" s="251" t="str">
        <f>'EV TECNICA'!AO258</f>
        <v>CUMPLE</v>
      </c>
      <c r="BD258" s="252" t="str">
        <f>+IF(BB258=0,"NO OFERTADO",IF(BC258="NO CUMPLE", NO HABILITA,IF(BB258&lt;=($E258*(1+$D$4)),"HABILITA","NO HABILITA")))</f>
        <v>NO HABILITA</v>
      </c>
      <c r="BE258" s="129">
        <f>'PRECIOS UNITARIOS'!V258</f>
        <v>0</v>
      </c>
      <c r="BF258" s="251">
        <f>'EV TECNICA'!AQ258</f>
        <v>0</v>
      </c>
      <c r="BG258" s="252" t="str">
        <f>+IF(BE258=0,"NO OFERTADO",IF(BF258="NO CUMPLE", NO HABILITA,IF(BE258&lt;=($E258*(1+$D$4)),"HABILITA","NO HABILITA")))</f>
        <v>NO OFERTADO</v>
      </c>
      <c r="BH258" s="129">
        <f>'PRECIOS UNITARIOS'!W258</f>
        <v>0</v>
      </c>
      <c r="BI258" s="251">
        <f>'EV TECNICA'!AS258</f>
        <v>0</v>
      </c>
      <c r="BJ258" s="252" t="str">
        <f>+IF(BH258=0,"NO OFERTADO",IF(BI258="NO CUMPLE", NO HABILITA,IF(BH258&lt;=($E258*(1+$D$4)),"HABILITA","NO HABILITA")))</f>
        <v>NO OFERTADO</v>
      </c>
      <c r="BK258" s="129">
        <f>'PRECIOS UNITARIOS'!X258</f>
        <v>0</v>
      </c>
      <c r="BL258" s="251">
        <f>'EV TECNICA'!AU258</f>
        <v>0</v>
      </c>
      <c r="BM258" s="252" t="str">
        <f>+IF(BK258=0,"NO OFERTADO",IF(BL258="NO CUMPLE", NO HABILITA,IF(BK258&lt;=($E258*(1+$D$4)),"HABILITA","NO HABILITA")))</f>
        <v>NO OFERTADO</v>
      </c>
      <c r="BN258" s="129">
        <f>'PRECIOS UNITARIOS'!Y258</f>
        <v>0</v>
      </c>
      <c r="BO258" s="251">
        <f>'EV TECNICA'!AW258</f>
        <v>0</v>
      </c>
      <c r="BP258" s="252" t="str">
        <f>+IF(BN258=0,"NO OFERTADO",IF(BO258="NO CUMPLE", NO HABILITA,IF(BN258&lt;=($E258*(1+$D$4)),"HABILITA","NO HABILITA")))</f>
        <v>NO OFERTADO</v>
      </c>
      <c r="BQ258" s="129">
        <f>'PRECIOS UNITARIOS'!Z258</f>
        <v>0</v>
      </c>
      <c r="BR258" s="251">
        <f>'EV TECNICA'!AY258</f>
        <v>0</v>
      </c>
      <c r="BS258" s="252" t="str">
        <f>+IF(BQ258=0,"NO OFERTADO",IF(BR258="NO CUMPLE", NO HABILITA,IF(BQ258&lt;=($E258*(1+$D$4)),"HABILITA","NO HABILITA")))</f>
        <v>NO OFERTADO</v>
      </c>
      <c r="BT258" s="129">
        <f>'PRECIOS UNITARIOS'!AA258</f>
        <v>0</v>
      </c>
      <c r="BU258" s="251" t="str">
        <f>'EV TECNICA'!BA258</f>
        <v>NO CUMPLE</v>
      </c>
      <c r="BV258" s="252" t="s">
        <v>606</v>
      </c>
      <c r="BW258" s="129">
        <f>'PRECIOS UNITARIOS'!AB258</f>
        <v>0</v>
      </c>
      <c r="BX258" s="251">
        <f>'EV TECNICA'!BC258</f>
        <v>0</v>
      </c>
      <c r="BY258" s="252" t="str">
        <f>+IF(BW258=0,"NO OFERTADO",IF(BX258="NO CUMPLE", NO HABILITA,IF(BW258&lt;=($E258*(1+$D$4)),"HABILITA","NO HABILITA")))</f>
        <v>NO OFERTADO</v>
      </c>
      <c r="BZ258" s="129">
        <f>'PRECIOS UNITARIOS'!AC258</f>
        <v>0</v>
      </c>
      <c r="CA258" s="251">
        <f>'EV TECNICA'!BE258</f>
        <v>0</v>
      </c>
      <c r="CB258" s="252" t="str">
        <f>+IF(BZ258=0,"NO OFERTADO",IF(CA258="NO CUMPLE", NO HABILITA,IF(BZ258&lt;=($E258*(1+$D$4)),"HABILITA","NO HABILITA")))</f>
        <v>NO OFERTADO</v>
      </c>
      <c r="CC258" s="129">
        <f>'PRECIOS UNITARIOS'!AD258</f>
        <v>0</v>
      </c>
      <c r="CD258" s="251">
        <f>'EV TECNICA'!BG258</f>
        <v>0</v>
      </c>
      <c r="CE258" s="252" t="str">
        <f>+IF(CC258=0,"NO OFERTADO",IF(CD258="NO CUMPLE", NO HABILITA,IF(CC258&lt;=($E258*(1+$D$4)),"HABILITA","NO HABILITA")))</f>
        <v>NO OFERTADO</v>
      </c>
      <c r="CF258" s="129">
        <f>'PRECIOS UNITARIOS'!AE258</f>
        <v>0</v>
      </c>
      <c r="CG258" s="251">
        <f>'EV TECNICA'!BI258</f>
        <v>0</v>
      </c>
      <c r="CH258" s="252" t="str">
        <f>+IF(CF258=0,"NO OFERTADO",IF(CG258="NO CUMPLE", NO HABILITA,IF(CF258&lt;=($E258*(1+$D$4)),"HABILITA","NO HABILITA")))</f>
        <v>NO OFERTADO</v>
      </c>
    </row>
    <row r="259" spans="1:86" s="40" customFormat="1" ht="51" x14ac:dyDescent="0.2">
      <c r="A259" s="103">
        <v>250</v>
      </c>
      <c r="B259" s="202" t="s">
        <v>393</v>
      </c>
      <c r="C259" s="121" t="s">
        <v>381</v>
      </c>
      <c r="D259" s="146">
        <v>1</v>
      </c>
      <c r="E259" s="25">
        <v>502239.5</v>
      </c>
      <c r="F259" s="129">
        <f>'PRECIOS UNITARIOS'!E259</f>
        <v>0</v>
      </c>
      <c r="G259" s="251">
        <f>'EV TECNICA'!I259</f>
        <v>0</v>
      </c>
      <c r="H259" s="252" t="str">
        <f>+IF(F259=0,"NO OFERTADO",IF(G259="NO CUMPLE", NO HABILITA,IF(F259&lt;=($E259*(1+$D$4)),"HABILITA","NO HABILITA")))</f>
        <v>NO OFERTADO</v>
      </c>
      <c r="I259" s="129">
        <f>'PRECIOS UNITARIOS'!F259</f>
        <v>0</v>
      </c>
      <c r="J259" s="251">
        <f>'EV TECNICA'!K259</f>
        <v>0</v>
      </c>
      <c r="K259" s="252" t="str">
        <f>+IF(I259=0,"NO OFERTADO",IF(J259="NO CUMPLE", NO HABILITA,IF(I259&lt;=($E259*(1+$D$4)),"HABILITA","NO HABILITA")))</f>
        <v>NO OFERTADO</v>
      </c>
      <c r="L259" s="129">
        <f>'PRECIOS UNITARIOS'!G259</f>
        <v>0</v>
      </c>
      <c r="M259" s="251">
        <f>'EV TECNICA'!M259</f>
        <v>0</v>
      </c>
      <c r="N259" s="252" t="str">
        <f>+IF(L259=0,"NO OFERTADO",IF(M259="NO CUMPLE", NO HABILITA,IF(L259&lt;=($E259*(1+$D$4)),"HABILITA","NO HABILITA")))</f>
        <v>NO OFERTADO</v>
      </c>
      <c r="O259" s="129">
        <f>'PRECIOS UNITARIOS'!H259</f>
        <v>0</v>
      </c>
      <c r="P259" s="251">
        <f>'EV TECNICA'!O259</f>
        <v>0</v>
      </c>
      <c r="Q259" s="252" t="str">
        <f>+IF(O259=0,"NO OFERTADO",IF(P259="NO CUMPLE", NO HABILITA,IF(O259&lt;=($E259*(1+$D$4)),"HABILITA","NO HABILITA")))</f>
        <v>NO OFERTADO</v>
      </c>
      <c r="R259" s="129">
        <f>'PRECIOS UNITARIOS'!I259</f>
        <v>0</v>
      </c>
      <c r="S259" s="251">
        <f>'EV TECNICA'!Q259</f>
        <v>0</v>
      </c>
      <c r="T259" s="252" t="str">
        <f>+IF(R259=0,"NO OFERTADO",IF(S259="NO CUMPLE", NO HABILITA,IF(R259&lt;=($E259*(1+$D$4)),"HABILITA","NO HABILITA")))</f>
        <v>NO OFERTADO</v>
      </c>
      <c r="U259" s="129">
        <f>'PRECIOS UNITARIOS'!J259</f>
        <v>0</v>
      </c>
      <c r="V259" s="251">
        <f>'EV TECNICA'!S259</f>
        <v>0</v>
      </c>
      <c r="W259" s="252" t="str">
        <f>+IF(U259=0,"NO OFERTADO",IF(V259="NO CUMPLE", NO HABILITA,IF(U259&lt;=($E259*(1+$D$4)),"HABILITA","NO HABILITA")))</f>
        <v>NO OFERTADO</v>
      </c>
      <c r="X259" s="129">
        <f>'PRECIOS UNITARIOS'!K259</f>
        <v>0</v>
      </c>
      <c r="Y259" s="251">
        <f>'EV TECNICA'!U259</f>
        <v>0</v>
      </c>
      <c r="Z259" s="252" t="str">
        <f>+IF(X259=0,"NO OFERTADO",IF(Y259="NO CUMPLE", NO HABILITA,IF(X259&lt;=($E259*(1+$D$4)),"HABILITA","NO HABILITA")))</f>
        <v>NO OFERTADO</v>
      </c>
      <c r="AA259" s="129">
        <f>'PRECIOS UNITARIOS'!L259</f>
        <v>0</v>
      </c>
      <c r="AB259" s="251">
        <f>'EV TECNICA'!W259</f>
        <v>0</v>
      </c>
      <c r="AC259" s="252" t="str">
        <f>+IF(AA259=0,"NO OFERTADO",IF(AB259="NO CUMPLE", NO HABILITA,IF(AA259&lt;=($E259*(1+$D$4)),"HABILITA","NO HABILITA")))</f>
        <v>NO OFERTADO</v>
      </c>
      <c r="AD259" s="129">
        <f>'PRECIOS UNITARIOS'!M259</f>
        <v>0</v>
      </c>
      <c r="AE259" s="251">
        <f>'EV TECNICA'!Y259</f>
        <v>0</v>
      </c>
      <c r="AF259" s="252" t="str">
        <f>+IF(AD259=0,"NO OFERTADO",IF(AE259="NO CUMPLE", NO HABILITA,IF(AD259&lt;=($E259*(1+$D$4)),"HABILITA","NO HABILITA")))</f>
        <v>NO OFERTADO</v>
      </c>
      <c r="AG259" s="129">
        <f>'PRECIOS UNITARIOS'!N259</f>
        <v>0</v>
      </c>
      <c r="AH259" s="251">
        <f>'EV TECNICA'!AA259</f>
        <v>0</v>
      </c>
      <c r="AI259" s="252" t="str">
        <f>+IF(AG259=0,"NO OFERTADO",IF(AH259="NO CUMPLE", NO HABILITA,IF(AG259&lt;=($E259*(1+$D$4)),"HABILITA","NO HABILITA")))</f>
        <v>NO OFERTADO</v>
      </c>
      <c r="AJ259" s="129">
        <f>'PRECIOS UNITARIOS'!O259</f>
        <v>0</v>
      </c>
      <c r="AK259" s="251">
        <f>'EV TECNICA'!AC259</f>
        <v>0</v>
      </c>
      <c r="AL259" s="252" t="str">
        <f>+IF(AJ259=0,"NO OFERTADO",IF(AK259="NO CUMPLE", NO HABILITA,IF(AJ259&lt;=($E259*(1+$D$4)),"HABILITA","NO HABILITA")))</f>
        <v>NO OFERTADO</v>
      </c>
      <c r="AM259" s="129">
        <f>'PRECIOS UNITARIOS'!P259</f>
        <v>449831.9</v>
      </c>
      <c r="AN259" s="251" t="str">
        <f>'EV TECNICA'!AE259</f>
        <v>CUMPLE</v>
      </c>
      <c r="AO259" s="252" t="str">
        <f>+IF(AM259=0,"NO OFERTADO",IF(AN259="NO CUMPLE", NO HABILITA,IF(AM259&lt;=($E259*(1+$D$4)),"HABILITA","NO HABILITA")))</f>
        <v>HABILITA</v>
      </c>
      <c r="AP259" s="129">
        <f>'PRECIOS UNITARIOS'!Q259</f>
        <v>0</v>
      </c>
      <c r="AQ259" s="251">
        <f>'EV TECNICA'!AG259</f>
        <v>0</v>
      </c>
      <c r="AR259" s="252" t="str">
        <f>+IF(AP259=0,"NO OFERTADO",IF(AQ259="NO CUMPLE", NO HABILITA,IF(AP259&lt;=($E259*(1+$D$4)),"HABILITA","NO HABILITA")))</f>
        <v>NO OFERTADO</v>
      </c>
      <c r="AS259" s="129">
        <f>'PRECIOS UNITARIOS'!R259</f>
        <v>0</v>
      </c>
      <c r="AT259" s="251">
        <f>'EV TECNICA'!AI259</f>
        <v>0</v>
      </c>
      <c r="AU259" s="252" t="str">
        <f>+IF(AS259=0,"NO OFERTADO",IF(AT259="NO CUMPLE", NO HABILITA,IF(AS259&lt;=($E259*(1+$D$4)),"HABILITA","NO HABILITA")))</f>
        <v>NO OFERTADO</v>
      </c>
      <c r="AV259" s="129">
        <f>'PRECIOS UNITARIOS'!S259</f>
        <v>0</v>
      </c>
      <c r="AW259" s="251">
        <f>'EV TECNICA'!AK259</f>
        <v>0</v>
      </c>
      <c r="AX259" s="252" t="str">
        <f>+IF(AV259=0,"NO OFERTADO",IF(AW259="NO CUMPLE", NO HABILITA,IF(AV259&lt;=($E259*(1+$D$4)),"HABILITA","NO HABILITA")))</f>
        <v>NO OFERTADO</v>
      </c>
      <c r="AY259" s="129">
        <f>'PRECIOS UNITARIOS'!T259</f>
        <v>0</v>
      </c>
      <c r="AZ259" s="251">
        <f>'EV TECNICA'!AM259</f>
        <v>0</v>
      </c>
      <c r="BA259" s="252" t="str">
        <f>+IF(AY259=0,"NO OFERTADO",IF(AZ259="NO CUMPLE", NO HABILITA,IF(AY259&lt;=($E259*(1+$D$4)),"HABILITA","NO HABILITA")))</f>
        <v>NO OFERTADO</v>
      </c>
      <c r="BB259" s="129">
        <f>'PRECIOS UNITARIOS'!U259</f>
        <v>621414.43000000005</v>
      </c>
      <c r="BC259" s="251" t="str">
        <f>'EV TECNICA'!AO259</f>
        <v>CUMPLE</v>
      </c>
      <c r="BD259" s="252" t="str">
        <f>+IF(BB259=0,"NO OFERTADO",IF(BC259="NO CUMPLE", NO HABILITA,IF(BB259&lt;=($E259*(1+$D$4)),"HABILITA","NO HABILITA")))</f>
        <v>HABILITA</v>
      </c>
      <c r="BE259" s="129">
        <f>'PRECIOS UNITARIOS'!V259</f>
        <v>0</v>
      </c>
      <c r="BF259" s="251">
        <f>'EV TECNICA'!AQ259</f>
        <v>0</v>
      </c>
      <c r="BG259" s="252" t="str">
        <f>+IF(BE259=0,"NO OFERTADO",IF(BF259="NO CUMPLE", NO HABILITA,IF(BE259&lt;=($E259*(1+$D$4)),"HABILITA","NO HABILITA")))</f>
        <v>NO OFERTADO</v>
      </c>
      <c r="BH259" s="129">
        <f>'PRECIOS UNITARIOS'!W259</f>
        <v>0</v>
      </c>
      <c r="BI259" s="251">
        <f>'EV TECNICA'!AS259</f>
        <v>0</v>
      </c>
      <c r="BJ259" s="252" t="str">
        <f>+IF(BH259=0,"NO OFERTADO",IF(BI259="NO CUMPLE", NO HABILITA,IF(BH259&lt;=($E259*(1+$D$4)),"HABILITA","NO HABILITA")))</f>
        <v>NO OFERTADO</v>
      </c>
      <c r="BK259" s="129">
        <f>'PRECIOS UNITARIOS'!X259</f>
        <v>0</v>
      </c>
      <c r="BL259" s="251">
        <f>'EV TECNICA'!AU259</f>
        <v>0</v>
      </c>
      <c r="BM259" s="252" t="str">
        <f>+IF(BK259=0,"NO OFERTADO",IF(BL259="NO CUMPLE", NO HABILITA,IF(BK259&lt;=($E259*(1+$D$4)),"HABILITA","NO HABILITA")))</f>
        <v>NO OFERTADO</v>
      </c>
      <c r="BN259" s="129">
        <f>'PRECIOS UNITARIOS'!Y259</f>
        <v>0</v>
      </c>
      <c r="BO259" s="251">
        <f>'EV TECNICA'!AW259</f>
        <v>0</v>
      </c>
      <c r="BP259" s="252" t="str">
        <f>+IF(BN259=0,"NO OFERTADO",IF(BO259="NO CUMPLE", NO HABILITA,IF(BN259&lt;=($E259*(1+$D$4)),"HABILITA","NO HABILITA")))</f>
        <v>NO OFERTADO</v>
      </c>
      <c r="BQ259" s="129">
        <f>'PRECIOS UNITARIOS'!Z259</f>
        <v>0</v>
      </c>
      <c r="BR259" s="251">
        <f>'EV TECNICA'!AY259</f>
        <v>0</v>
      </c>
      <c r="BS259" s="252" t="str">
        <f>+IF(BQ259=0,"NO OFERTADO",IF(BR259="NO CUMPLE", NO HABILITA,IF(BQ259&lt;=($E259*(1+$D$4)),"HABILITA","NO HABILITA")))</f>
        <v>NO OFERTADO</v>
      </c>
      <c r="BT259" s="129">
        <f>'PRECIOS UNITARIOS'!AA259</f>
        <v>0</v>
      </c>
      <c r="BU259" s="251" t="str">
        <f>'EV TECNICA'!BA259</f>
        <v>NO CUMPLE</v>
      </c>
      <c r="BV259" s="252" t="s">
        <v>606</v>
      </c>
      <c r="BW259" s="129">
        <f>'PRECIOS UNITARIOS'!AB259</f>
        <v>0</v>
      </c>
      <c r="BX259" s="251">
        <f>'EV TECNICA'!BC259</f>
        <v>0</v>
      </c>
      <c r="BY259" s="252" t="str">
        <f>+IF(BW259=0,"NO OFERTADO",IF(BX259="NO CUMPLE", NO HABILITA,IF(BW259&lt;=($E259*(1+$D$4)),"HABILITA","NO HABILITA")))</f>
        <v>NO OFERTADO</v>
      </c>
      <c r="BZ259" s="129">
        <f>'PRECIOS UNITARIOS'!AC259</f>
        <v>0</v>
      </c>
      <c r="CA259" s="251">
        <f>'EV TECNICA'!BE259</f>
        <v>0</v>
      </c>
      <c r="CB259" s="252" t="str">
        <f>+IF(BZ259=0,"NO OFERTADO",IF(CA259="NO CUMPLE", NO HABILITA,IF(BZ259&lt;=($E259*(1+$D$4)),"HABILITA","NO HABILITA")))</f>
        <v>NO OFERTADO</v>
      </c>
      <c r="CC259" s="129">
        <f>'PRECIOS UNITARIOS'!AD259</f>
        <v>0</v>
      </c>
      <c r="CD259" s="251">
        <f>'EV TECNICA'!BG259</f>
        <v>0</v>
      </c>
      <c r="CE259" s="252" t="str">
        <f>+IF(CC259=0,"NO OFERTADO",IF(CD259="NO CUMPLE", NO HABILITA,IF(CC259&lt;=($E259*(1+$D$4)),"HABILITA","NO HABILITA")))</f>
        <v>NO OFERTADO</v>
      </c>
      <c r="CF259" s="129">
        <f>'PRECIOS UNITARIOS'!AE259</f>
        <v>0</v>
      </c>
      <c r="CG259" s="251">
        <f>'EV TECNICA'!BI259</f>
        <v>0</v>
      </c>
      <c r="CH259" s="252" t="str">
        <f>+IF(CF259=0,"NO OFERTADO",IF(CG259="NO CUMPLE", NO HABILITA,IF(CF259&lt;=($E259*(1+$D$4)),"HABILITA","NO HABILITA")))</f>
        <v>NO OFERTADO</v>
      </c>
    </row>
    <row r="260" spans="1:86" s="40" customFormat="1" ht="51" x14ac:dyDescent="0.2">
      <c r="A260" s="103">
        <v>251</v>
      </c>
      <c r="B260" s="202" t="s">
        <v>394</v>
      </c>
      <c r="C260" s="121" t="s">
        <v>381</v>
      </c>
      <c r="D260" s="146">
        <v>1</v>
      </c>
      <c r="E260" s="25">
        <v>423954.45750000002</v>
      </c>
      <c r="F260" s="129">
        <f>'PRECIOS UNITARIOS'!E260</f>
        <v>0</v>
      </c>
      <c r="G260" s="251">
        <f>'EV TECNICA'!I260</f>
        <v>0</v>
      </c>
      <c r="H260" s="252" t="str">
        <f>+IF(F260=0,"NO OFERTADO",IF(G260="NO CUMPLE", NO HABILITA,IF(F260&lt;=($E260*(1+$D$4)),"HABILITA","NO HABILITA")))</f>
        <v>NO OFERTADO</v>
      </c>
      <c r="I260" s="129">
        <f>'PRECIOS UNITARIOS'!F260</f>
        <v>0</v>
      </c>
      <c r="J260" s="251">
        <f>'EV TECNICA'!K260</f>
        <v>0</v>
      </c>
      <c r="K260" s="252" t="str">
        <f>+IF(I260=0,"NO OFERTADO",IF(J260="NO CUMPLE", NO HABILITA,IF(I260&lt;=($E260*(1+$D$4)),"HABILITA","NO HABILITA")))</f>
        <v>NO OFERTADO</v>
      </c>
      <c r="L260" s="129">
        <f>'PRECIOS UNITARIOS'!G260</f>
        <v>0</v>
      </c>
      <c r="M260" s="251">
        <f>'EV TECNICA'!M260</f>
        <v>0</v>
      </c>
      <c r="N260" s="252" t="str">
        <f>+IF(L260=0,"NO OFERTADO",IF(M260="NO CUMPLE", NO HABILITA,IF(L260&lt;=($E260*(1+$D$4)),"HABILITA","NO HABILITA")))</f>
        <v>NO OFERTADO</v>
      </c>
      <c r="O260" s="129">
        <f>'PRECIOS UNITARIOS'!H260</f>
        <v>0</v>
      </c>
      <c r="P260" s="251">
        <f>'EV TECNICA'!O260</f>
        <v>0</v>
      </c>
      <c r="Q260" s="252" t="str">
        <f>+IF(O260=0,"NO OFERTADO",IF(P260="NO CUMPLE", NO HABILITA,IF(O260&lt;=($E260*(1+$D$4)),"HABILITA","NO HABILITA")))</f>
        <v>NO OFERTADO</v>
      </c>
      <c r="R260" s="129">
        <f>'PRECIOS UNITARIOS'!I260</f>
        <v>0</v>
      </c>
      <c r="S260" s="251">
        <f>'EV TECNICA'!Q260</f>
        <v>0</v>
      </c>
      <c r="T260" s="252" t="str">
        <f>+IF(R260=0,"NO OFERTADO",IF(S260="NO CUMPLE", NO HABILITA,IF(R260&lt;=($E260*(1+$D$4)),"HABILITA","NO HABILITA")))</f>
        <v>NO OFERTADO</v>
      </c>
      <c r="U260" s="129">
        <f>'PRECIOS UNITARIOS'!J260</f>
        <v>0</v>
      </c>
      <c r="V260" s="251">
        <f>'EV TECNICA'!S260</f>
        <v>0</v>
      </c>
      <c r="W260" s="252" t="str">
        <f>+IF(U260=0,"NO OFERTADO",IF(V260="NO CUMPLE", NO HABILITA,IF(U260&lt;=($E260*(1+$D$4)),"HABILITA","NO HABILITA")))</f>
        <v>NO OFERTADO</v>
      </c>
      <c r="X260" s="129">
        <f>'PRECIOS UNITARIOS'!K260</f>
        <v>0</v>
      </c>
      <c r="Y260" s="251">
        <f>'EV TECNICA'!U260</f>
        <v>0</v>
      </c>
      <c r="Z260" s="252" t="str">
        <f>+IF(X260=0,"NO OFERTADO",IF(Y260="NO CUMPLE", NO HABILITA,IF(X260&lt;=($E260*(1+$D$4)),"HABILITA","NO HABILITA")))</f>
        <v>NO OFERTADO</v>
      </c>
      <c r="AA260" s="129">
        <f>'PRECIOS UNITARIOS'!L260</f>
        <v>0</v>
      </c>
      <c r="AB260" s="251">
        <f>'EV TECNICA'!W260</f>
        <v>0</v>
      </c>
      <c r="AC260" s="252" t="str">
        <f>+IF(AA260=0,"NO OFERTADO",IF(AB260="NO CUMPLE", NO HABILITA,IF(AA260&lt;=($E260*(1+$D$4)),"HABILITA","NO HABILITA")))</f>
        <v>NO OFERTADO</v>
      </c>
      <c r="AD260" s="129">
        <f>'PRECIOS UNITARIOS'!M260</f>
        <v>0</v>
      </c>
      <c r="AE260" s="251">
        <f>'EV TECNICA'!Y260</f>
        <v>0</v>
      </c>
      <c r="AF260" s="252" t="str">
        <f>+IF(AD260=0,"NO OFERTADO",IF(AE260="NO CUMPLE", NO HABILITA,IF(AD260&lt;=($E260*(1+$D$4)),"HABILITA","NO HABILITA")))</f>
        <v>NO OFERTADO</v>
      </c>
      <c r="AG260" s="129">
        <f>'PRECIOS UNITARIOS'!N260</f>
        <v>0</v>
      </c>
      <c r="AH260" s="251">
        <f>'EV TECNICA'!AA260</f>
        <v>0</v>
      </c>
      <c r="AI260" s="252" t="str">
        <f>+IF(AG260=0,"NO OFERTADO",IF(AH260="NO CUMPLE", NO HABILITA,IF(AG260&lt;=($E260*(1+$D$4)),"HABILITA","NO HABILITA")))</f>
        <v>NO OFERTADO</v>
      </c>
      <c r="AJ260" s="129">
        <f>'PRECIOS UNITARIOS'!O260</f>
        <v>0</v>
      </c>
      <c r="AK260" s="251">
        <f>'EV TECNICA'!AC260</f>
        <v>0</v>
      </c>
      <c r="AL260" s="252" t="str">
        <f>+IF(AJ260=0,"NO OFERTADO",IF(AK260="NO CUMPLE", NO HABILITA,IF(AJ260&lt;=($E260*(1+$D$4)),"HABILITA","NO HABILITA")))</f>
        <v>NO OFERTADO</v>
      </c>
      <c r="AM260" s="129">
        <f>'PRECIOS UNITARIOS'!P260</f>
        <v>379715.91000000003</v>
      </c>
      <c r="AN260" s="251" t="str">
        <f>'EV TECNICA'!AE260</f>
        <v>CUMPLE</v>
      </c>
      <c r="AO260" s="252" t="str">
        <f>+IF(AM260=0,"NO OFERTADO",IF(AN260="NO CUMPLE", NO HABILITA,IF(AM260&lt;=($E260*(1+$D$4)),"HABILITA","NO HABILITA")))</f>
        <v>HABILITA</v>
      </c>
      <c r="AP260" s="129">
        <f>'PRECIOS UNITARIOS'!Q260</f>
        <v>0</v>
      </c>
      <c r="AQ260" s="251">
        <f>'EV TECNICA'!AG260</f>
        <v>0</v>
      </c>
      <c r="AR260" s="252" t="str">
        <f>+IF(AP260=0,"NO OFERTADO",IF(AQ260="NO CUMPLE", NO HABILITA,IF(AP260&lt;=($E260*(1+$D$4)),"HABILITA","NO HABILITA")))</f>
        <v>NO OFERTADO</v>
      </c>
      <c r="AS260" s="129">
        <f>'PRECIOS UNITARIOS'!R260</f>
        <v>0</v>
      </c>
      <c r="AT260" s="251">
        <f>'EV TECNICA'!AI260</f>
        <v>0</v>
      </c>
      <c r="AU260" s="252" t="str">
        <f>+IF(AS260=0,"NO OFERTADO",IF(AT260="NO CUMPLE", NO HABILITA,IF(AS260&lt;=($E260*(1+$D$4)),"HABILITA","NO HABILITA")))</f>
        <v>NO OFERTADO</v>
      </c>
      <c r="AV260" s="129">
        <f>'PRECIOS UNITARIOS'!S260</f>
        <v>0</v>
      </c>
      <c r="AW260" s="251">
        <f>'EV TECNICA'!AK260</f>
        <v>0</v>
      </c>
      <c r="AX260" s="252" t="str">
        <f>+IF(AV260=0,"NO OFERTADO",IF(AW260="NO CUMPLE", NO HABILITA,IF(AV260&lt;=($E260*(1+$D$4)),"HABILITA","NO HABILITA")))</f>
        <v>NO OFERTADO</v>
      </c>
      <c r="AY260" s="129">
        <f>'PRECIOS UNITARIOS'!T260</f>
        <v>0</v>
      </c>
      <c r="AZ260" s="251">
        <f>'EV TECNICA'!AM260</f>
        <v>0</v>
      </c>
      <c r="BA260" s="252" t="str">
        <f>+IF(AY260=0,"NO OFERTADO",IF(AZ260="NO CUMPLE", NO HABILITA,IF(AY260&lt;=($E260*(1+$D$4)),"HABILITA","NO HABILITA")))</f>
        <v>NO OFERTADO</v>
      </c>
      <c r="BB260" s="129">
        <f>'PRECIOS UNITARIOS'!U260</f>
        <v>601264.16</v>
      </c>
      <c r="BC260" s="251" t="str">
        <f>'EV TECNICA'!AO260</f>
        <v>CUMPLE</v>
      </c>
      <c r="BD260" s="252" t="str">
        <f>+IF(BB260=0,"NO OFERTADO",IF(BC260="NO CUMPLE", NO HABILITA,IF(BB260&lt;=($E260*(1+$D$4)),"HABILITA","NO HABILITA")))</f>
        <v>NO HABILITA</v>
      </c>
      <c r="BE260" s="129">
        <f>'PRECIOS UNITARIOS'!V260</f>
        <v>0</v>
      </c>
      <c r="BF260" s="251">
        <f>'EV TECNICA'!AQ260</f>
        <v>0</v>
      </c>
      <c r="BG260" s="252" t="str">
        <f>+IF(BE260=0,"NO OFERTADO",IF(BF260="NO CUMPLE", NO HABILITA,IF(BE260&lt;=($E260*(1+$D$4)),"HABILITA","NO HABILITA")))</f>
        <v>NO OFERTADO</v>
      </c>
      <c r="BH260" s="129">
        <f>'PRECIOS UNITARIOS'!W260</f>
        <v>0</v>
      </c>
      <c r="BI260" s="251">
        <f>'EV TECNICA'!AS260</f>
        <v>0</v>
      </c>
      <c r="BJ260" s="252" t="str">
        <f>+IF(BH260=0,"NO OFERTADO",IF(BI260="NO CUMPLE", NO HABILITA,IF(BH260&lt;=($E260*(1+$D$4)),"HABILITA","NO HABILITA")))</f>
        <v>NO OFERTADO</v>
      </c>
      <c r="BK260" s="129">
        <f>'PRECIOS UNITARIOS'!X260</f>
        <v>0</v>
      </c>
      <c r="BL260" s="251">
        <f>'EV TECNICA'!AU260</f>
        <v>0</v>
      </c>
      <c r="BM260" s="252" t="str">
        <f>+IF(BK260=0,"NO OFERTADO",IF(BL260="NO CUMPLE", NO HABILITA,IF(BK260&lt;=($E260*(1+$D$4)),"HABILITA","NO HABILITA")))</f>
        <v>NO OFERTADO</v>
      </c>
      <c r="BN260" s="129">
        <f>'PRECIOS UNITARIOS'!Y260</f>
        <v>0</v>
      </c>
      <c r="BO260" s="251">
        <f>'EV TECNICA'!AW260</f>
        <v>0</v>
      </c>
      <c r="BP260" s="252" t="str">
        <f>+IF(BN260=0,"NO OFERTADO",IF(BO260="NO CUMPLE", NO HABILITA,IF(BN260&lt;=($E260*(1+$D$4)),"HABILITA","NO HABILITA")))</f>
        <v>NO OFERTADO</v>
      </c>
      <c r="BQ260" s="129">
        <f>'PRECIOS UNITARIOS'!Z260</f>
        <v>0</v>
      </c>
      <c r="BR260" s="251">
        <f>'EV TECNICA'!AY260</f>
        <v>0</v>
      </c>
      <c r="BS260" s="252" t="str">
        <f>+IF(BQ260=0,"NO OFERTADO",IF(BR260="NO CUMPLE", NO HABILITA,IF(BQ260&lt;=($E260*(1+$D$4)),"HABILITA","NO HABILITA")))</f>
        <v>NO OFERTADO</v>
      </c>
      <c r="BT260" s="129">
        <f>'PRECIOS UNITARIOS'!AA260</f>
        <v>0</v>
      </c>
      <c r="BU260" s="251" t="str">
        <f>'EV TECNICA'!BA260</f>
        <v>NO CUMPLE</v>
      </c>
      <c r="BV260" s="252" t="s">
        <v>606</v>
      </c>
      <c r="BW260" s="129">
        <f>'PRECIOS UNITARIOS'!AB260</f>
        <v>0</v>
      </c>
      <c r="BX260" s="251">
        <f>'EV TECNICA'!BC260</f>
        <v>0</v>
      </c>
      <c r="BY260" s="252" t="str">
        <f>+IF(BW260=0,"NO OFERTADO",IF(BX260="NO CUMPLE", NO HABILITA,IF(BW260&lt;=($E260*(1+$D$4)),"HABILITA","NO HABILITA")))</f>
        <v>NO OFERTADO</v>
      </c>
      <c r="BZ260" s="129">
        <f>'PRECIOS UNITARIOS'!AC260</f>
        <v>0</v>
      </c>
      <c r="CA260" s="251">
        <f>'EV TECNICA'!BE260</f>
        <v>0</v>
      </c>
      <c r="CB260" s="252" t="str">
        <f>+IF(BZ260=0,"NO OFERTADO",IF(CA260="NO CUMPLE", NO HABILITA,IF(BZ260&lt;=($E260*(1+$D$4)),"HABILITA","NO HABILITA")))</f>
        <v>NO OFERTADO</v>
      </c>
      <c r="CC260" s="129">
        <f>'PRECIOS UNITARIOS'!AD260</f>
        <v>0</v>
      </c>
      <c r="CD260" s="251">
        <f>'EV TECNICA'!BG260</f>
        <v>0</v>
      </c>
      <c r="CE260" s="252" t="str">
        <f>+IF(CC260=0,"NO OFERTADO",IF(CD260="NO CUMPLE", NO HABILITA,IF(CC260&lt;=($E260*(1+$D$4)),"HABILITA","NO HABILITA")))</f>
        <v>NO OFERTADO</v>
      </c>
      <c r="CF260" s="129">
        <f>'PRECIOS UNITARIOS'!AE260</f>
        <v>0</v>
      </c>
      <c r="CG260" s="251">
        <f>'EV TECNICA'!BI260</f>
        <v>0</v>
      </c>
      <c r="CH260" s="252" t="str">
        <f>+IF(CF260=0,"NO OFERTADO",IF(CG260="NO CUMPLE", NO HABILITA,IF(CF260&lt;=($E260*(1+$D$4)),"HABILITA","NO HABILITA")))</f>
        <v>NO OFERTADO</v>
      </c>
    </row>
    <row r="261" spans="1:86" s="40" customFormat="1" ht="51" x14ac:dyDescent="0.2">
      <c r="A261" s="103">
        <v>252</v>
      </c>
      <c r="B261" s="202" t="s">
        <v>395</v>
      </c>
      <c r="C261" s="121" t="s">
        <v>381</v>
      </c>
      <c r="D261" s="146">
        <v>1</v>
      </c>
      <c r="E261" s="25">
        <v>423954.45750000002</v>
      </c>
      <c r="F261" s="129">
        <f>'PRECIOS UNITARIOS'!E261</f>
        <v>0</v>
      </c>
      <c r="G261" s="251">
        <f>'EV TECNICA'!I261</f>
        <v>0</v>
      </c>
      <c r="H261" s="252" t="str">
        <f>+IF(F261=0,"NO OFERTADO",IF(G261="NO CUMPLE", NO HABILITA,IF(F261&lt;=($E261*(1+$D$4)),"HABILITA","NO HABILITA")))</f>
        <v>NO OFERTADO</v>
      </c>
      <c r="I261" s="129">
        <f>'PRECIOS UNITARIOS'!F261</f>
        <v>0</v>
      </c>
      <c r="J261" s="251">
        <f>'EV TECNICA'!K261</f>
        <v>0</v>
      </c>
      <c r="K261" s="252" t="str">
        <f>+IF(I261=0,"NO OFERTADO",IF(J261="NO CUMPLE", NO HABILITA,IF(I261&lt;=($E261*(1+$D$4)),"HABILITA","NO HABILITA")))</f>
        <v>NO OFERTADO</v>
      </c>
      <c r="L261" s="129">
        <f>'PRECIOS UNITARIOS'!G261</f>
        <v>0</v>
      </c>
      <c r="M261" s="251">
        <f>'EV TECNICA'!M261</f>
        <v>0</v>
      </c>
      <c r="N261" s="252" t="str">
        <f>+IF(L261=0,"NO OFERTADO",IF(M261="NO CUMPLE", NO HABILITA,IF(L261&lt;=($E261*(1+$D$4)),"HABILITA","NO HABILITA")))</f>
        <v>NO OFERTADO</v>
      </c>
      <c r="O261" s="129">
        <f>'PRECIOS UNITARIOS'!H261</f>
        <v>0</v>
      </c>
      <c r="P261" s="251">
        <f>'EV TECNICA'!O261</f>
        <v>0</v>
      </c>
      <c r="Q261" s="252" t="str">
        <f>+IF(O261=0,"NO OFERTADO",IF(P261="NO CUMPLE", NO HABILITA,IF(O261&lt;=($E261*(1+$D$4)),"HABILITA","NO HABILITA")))</f>
        <v>NO OFERTADO</v>
      </c>
      <c r="R261" s="129">
        <f>'PRECIOS UNITARIOS'!I261</f>
        <v>0</v>
      </c>
      <c r="S261" s="251">
        <f>'EV TECNICA'!Q261</f>
        <v>0</v>
      </c>
      <c r="T261" s="252" t="str">
        <f>+IF(R261=0,"NO OFERTADO",IF(S261="NO CUMPLE", NO HABILITA,IF(R261&lt;=($E261*(1+$D$4)),"HABILITA","NO HABILITA")))</f>
        <v>NO OFERTADO</v>
      </c>
      <c r="U261" s="129">
        <f>'PRECIOS UNITARIOS'!J261</f>
        <v>0</v>
      </c>
      <c r="V261" s="251">
        <f>'EV TECNICA'!S261</f>
        <v>0</v>
      </c>
      <c r="W261" s="252" t="str">
        <f>+IF(U261=0,"NO OFERTADO",IF(V261="NO CUMPLE", NO HABILITA,IF(U261&lt;=($E261*(1+$D$4)),"HABILITA","NO HABILITA")))</f>
        <v>NO OFERTADO</v>
      </c>
      <c r="X261" s="129">
        <f>'PRECIOS UNITARIOS'!K261</f>
        <v>0</v>
      </c>
      <c r="Y261" s="251">
        <f>'EV TECNICA'!U261</f>
        <v>0</v>
      </c>
      <c r="Z261" s="252" t="str">
        <f>+IF(X261=0,"NO OFERTADO",IF(Y261="NO CUMPLE", NO HABILITA,IF(X261&lt;=($E261*(1+$D$4)),"HABILITA","NO HABILITA")))</f>
        <v>NO OFERTADO</v>
      </c>
      <c r="AA261" s="129">
        <f>'PRECIOS UNITARIOS'!L261</f>
        <v>0</v>
      </c>
      <c r="AB261" s="251">
        <f>'EV TECNICA'!W261</f>
        <v>0</v>
      </c>
      <c r="AC261" s="252" t="str">
        <f>+IF(AA261=0,"NO OFERTADO",IF(AB261="NO CUMPLE", NO HABILITA,IF(AA261&lt;=($E261*(1+$D$4)),"HABILITA","NO HABILITA")))</f>
        <v>NO OFERTADO</v>
      </c>
      <c r="AD261" s="129">
        <f>'PRECIOS UNITARIOS'!M261</f>
        <v>0</v>
      </c>
      <c r="AE261" s="251">
        <f>'EV TECNICA'!Y261</f>
        <v>0</v>
      </c>
      <c r="AF261" s="252" t="str">
        <f>+IF(AD261=0,"NO OFERTADO",IF(AE261="NO CUMPLE", NO HABILITA,IF(AD261&lt;=($E261*(1+$D$4)),"HABILITA","NO HABILITA")))</f>
        <v>NO OFERTADO</v>
      </c>
      <c r="AG261" s="129">
        <f>'PRECIOS UNITARIOS'!N261</f>
        <v>0</v>
      </c>
      <c r="AH261" s="251">
        <f>'EV TECNICA'!AA261</f>
        <v>0</v>
      </c>
      <c r="AI261" s="252" t="str">
        <f>+IF(AG261=0,"NO OFERTADO",IF(AH261="NO CUMPLE", NO HABILITA,IF(AG261&lt;=($E261*(1+$D$4)),"HABILITA","NO HABILITA")))</f>
        <v>NO OFERTADO</v>
      </c>
      <c r="AJ261" s="129">
        <f>'PRECIOS UNITARIOS'!O261</f>
        <v>0</v>
      </c>
      <c r="AK261" s="251">
        <f>'EV TECNICA'!AC261</f>
        <v>0</v>
      </c>
      <c r="AL261" s="252" t="str">
        <f>+IF(AJ261=0,"NO OFERTADO",IF(AK261="NO CUMPLE", NO HABILITA,IF(AJ261&lt;=($E261*(1+$D$4)),"HABILITA","NO HABILITA")))</f>
        <v>NO OFERTADO</v>
      </c>
      <c r="AM261" s="129">
        <f>'PRECIOS UNITARIOS'!P261</f>
        <v>379715.91000000003</v>
      </c>
      <c r="AN261" s="251" t="str">
        <f>'EV TECNICA'!AE261</f>
        <v>CUMPLE</v>
      </c>
      <c r="AO261" s="252" t="str">
        <f>+IF(AM261=0,"NO OFERTADO",IF(AN261="NO CUMPLE", NO HABILITA,IF(AM261&lt;=($E261*(1+$D$4)),"HABILITA","NO HABILITA")))</f>
        <v>HABILITA</v>
      </c>
      <c r="AP261" s="129">
        <f>'PRECIOS UNITARIOS'!Q261</f>
        <v>0</v>
      </c>
      <c r="AQ261" s="251">
        <f>'EV TECNICA'!AG261</f>
        <v>0</v>
      </c>
      <c r="AR261" s="252" t="str">
        <f>+IF(AP261=0,"NO OFERTADO",IF(AQ261="NO CUMPLE", NO HABILITA,IF(AP261&lt;=($E261*(1+$D$4)),"HABILITA","NO HABILITA")))</f>
        <v>NO OFERTADO</v>
      </c>
      <c r="AS261" s="129">
        <f>'PRECIOS UNITARIOS'!R261</f>
        <v>0</v>
      </c>
      <c r="AT261" s="251">
        <f>'EV TECNICA'!AI261</f>
        <v>0</v>
      </c>
      <c r="AU261" s="252" t="str">
        <f>+IF(AS261=0,"NO OFERTADO",IF(AT261="NO CUMPLE", NO HABILITA,IF(AS261&lt;=($E261*(1+$D$4)),"HABILITA","NO HABILITA")))</f>
        <v>NO OFERTADO</v>
      </c>
      <c r="AV261" s="129">
        <f>'PRECIOS UNITARIOS'!S261</f>
        <v>0</v>
      </c>
      <c r="AW261" s="251">
        <f>'EV TECNICA'!AK261</f>
        <v>0</v>
      </c>
      <c r="AX261" s="252" t="str">
        <f>+IF(AV261=0,"NO OFERTADO",IF(AW261="NO CUMPLE", NO HABILITA,IF(AV261&lt;=($E261*(1+$D$4)),"HABILITA","NO HABILITA")))</f>
        <v>NO OFERTADO</v>
      </c>
      <c r="AY261" s="129">
        <f>'PRECIOS UNITARIOS'!T261</f>
        <v>0</v>
      </c>
      <c r="AZ261" s="251">
        <f>'EV TECNICA'!AM261</f>
        <v>0</v>
      </c>
      <c r="BA261" s="252" t="str">
        <f>+IF(AY261=0,"NO OFERTADO",IF(AZ261="NO CUMPLE", NO HABILITA,IF(AY261&lt;=($E261*(1+$D$4)),"HABILITA","NO HABILITA")))</f>
        <v>NO OFERTADO</v>
      </c>
      <c r="BB261" s="129">
        <f>'PRECIOS UNITARIOS'!U261</f>
        <v>610986.46</v>
      </c>
      <c r="BC261" s="251" t="str">
        <f>'EV TECNICA'!AO261</f>
        <v>CUMPLE</v>
      </c>
      <c r="BD261" s="252" t="str">
        <f>+IF(BB261=0,"NO OFERTADO",IF(BC261="NO CUMPLE", NO HABILITA,IF(BB261&lt;=($E261*(1+$D$4)),"HABILITA","NO HABILITA")))</f>
        <v>NO HABILITA</v>
      </c>
      <c r="BE261" s="129">
        <f>'PRECIOS UNITARIOS'!V261</f>
        <v>0</v>
      </c>
      <c r="BF261" s="251">
        <f>'EV TECNICA'!AQ261</f>
        <v>0</v>
      </c>
      <c r="BG261" s="252" t="str">
        <f>+IF(BE261=0,"NO OFERTADO",IF(BF261="NO CUMPLE", NO HABILITA,IF(BE261&lt;=($E261*(1+$D$4)),"HABILITA","NO HABILITA")))</f>
        <v>NO OFERTADO</v>
      </c>
      <c r="BH261" s="129">
        <f>'PRECIOS UNITARIOS'!W261</f>
        <v>0</v>
      </c>
      <c r="BI261" s="251">
        <f>'EV TECNICA'!AS261</f>
        <v>0</v>
      </c>
      <c r="BJ261" s="252" t="str">
        <f>+IF(BH261=0,"NO OFERTADO",IF(BI261="NO CUMPLE", NO HABILITA,IF(BH261&lt;=($E261*(1+$D$4)),"HABILITA","NO HABILITA")))</f>
        <v>NO OFERTADO</v>
      </c>
      <c r="BK261" s="129">
        <f>'PRECIOS UNITARIOS'!X261</f>
        <v>0</v>
      </c>
      <c r="BL261" s="251">
        <f>'EV TECNICA'!AU261</f>
        <v>0</v>
      </c>
      <c r="BM261" s="252" t="str">
        <f>+IF(BK261=0,"NO OFERTADO",IF(BL261="NO CUMPLE", NO HABILITA,IF(BK261&lt;=($E261*(1+$D$4)),"HABILITA","NO HABILITA")))</f>
        <v>NO OFERTADO</v>
      </c>
      <c r="BN261" s="129">
        <f>'PRECIOS UNITARIOS'!Y261</f>
        <v>0</v>
      </c>
      <c r="BO261" s="251">
        <f>'EV TECNICA'!AW261</f>
        <v>0</v>
      </c>
      <c r="BP261" s="252" t="str">
        <f>+IF(BN261=0,"NO OFERTADO",IF(BO261="NO CUMPLE", NO HABILITA,IF(BN261&lt;=($E261*(1+$D$4)),"HABILITA","NO HABILITA")))</f>
        <v>NO OFERTADO</v>
      </c>
      <c r="BQ261" s="129">
        <f>'PRECIOS UNITARIOS'!Z261</f>
        <v>0</v>
      </c>
      <c r="BR261" s="251">
        <f>'EV TECNICA'!AY261</f>
        <v>0</v>
      </c>
      <c r="BS261" s="252" t="str">
        <f>+IF(BQ261=0,"NO OFERTADO",IF(BR261="NO CUMPLE", NO HABILITA,IF(BQ261&lt;=($E261*(1+$D$4)),"HABILITA","NO HABILITA")))</f>
        <v>NO OFERTADO</v>
      </c>
      <c r="BT261" s="129">
        <f>'PRECIOS UNITARIOS'!AA261</f>
        <v>0</v>
      </c>
      <c r="BU261" s="251" t="str">
        <f>'EV TECNICA'!BA261</f>
        <v>NO CUMPLE</v>
      </c>
      <c r="BV261" s="252" t="s">
        <v>606</v>
      </c>
      <c r="BW261" s="129">
        <f>'PRECIOS UNITARIOS'!AB261</f>
        <v>0</v>
      </c>
      <c r="BX261" s="251">
        <f>'EV TECNICA'!BC261</f>
        <v>0</v>
      </c>
      <c r="BY261" s="252" t="str">
        <f>+IF(BW261=0,"NO OFERTADO",IF(BX261="NO CUMPLE", NO HABILITA,IF(BW261&lt;=($E261*(1+$D$4)),"HABILITA","NO HABILITA")))</f>
        <v>NO OFERTADO</v>
      </c>
      <c r="BZ261" s="129">
        <f>'PRECIOS UNITARIOS'!AC261</f>
        <v>0</v>
      </c>
      <c r="CA261" s="251">
        <f>'EV TECNICA'!BE261</f>
        <v>0</v>
      </c>
      <c r="CB261" s="252" t="str">
        <f>+IF(BZ261=0,"NO OFERTADO",IF(CA261="NO CUMPLE", NO HABILITA,IF(BZ261&lt;=($E261*(1+$D$4)),"HABILITA","NO HABILITA")))</f>
        <v>NO OFERTADO</v>
      </c>
      <c r="CC261" s="129">
        <f>'PRECIOS UNITARIOS'!AD261</f>
        <v>0</v>
      </c>
      <c r="CD261" s="251">
        <f>'EV TECNICA'!BG261</f>
        <v>0</v>
      </c>
      <c r="CE261" s="252" t="str">
        <f>+IF(CC261=0,"NO OFERTADO",IF(CD261="NO CUMPLE", NO HABILITA,IF(CC261&lt;=($E261*(1+$D$4)),"HABILITA","NO HABILITA")))</f>
        <v>NO OFERTADO</v>
      </c>
      <c r="CF261" s="129">
        <f>'PRECIOS UNITARIOS'!AE261</f>
        <v>0</v>
      </c>
      <c r="CG261" s="251">
        <f>'EV TECNICA'!BI261</f>
        <v>0</v>
      </c>
      <c r="CH261" s="252" t="str">
        <f>+IF(CF261=0,"NO OFERTADO",IF(CG261="NO CUMPLE", NO HABILITA,IF(CF261&lt;=($E261*(1+$D$4)),"HABILITA","NO HABILITA")))</f>
        <v>NO OFERTADO</v>
      </c>
    </row>
    <row r="262" spans="1:86" s="40" customFormat="1" ht="38.25" x14ac:dyDescent="0.2">
      <c r="A262" s="103">
        <v>253</v>
      </c>
      <c r="B262" s="202" t="s">
        <v>396</v>
      </c>
      <c r="C262" s="121" t="s">
        <v>381</v>
      </c>
      <c r="D262" s="146">
        <v>1</v>
      </c>
      <c r="E262" s="25">
        <v>502239.5</v>
      </c>
      <c r="F262" s="129">
        <f>'PRECIOS UNITARIOS'!E262</f>
        <v>0</v>
      </c>
      <c r="G262" s="251">
        <f>'EV TECNICA'!I262</f>
        <v>0</v>
      </c>
      <c r="H262" s="252" t="str">
        <f>+IF(F262=0,"NO OFERTADO",IF(G262="NO CUMPLE", NO HABILITA,IF(F262&lt;=($E262*(1+$D$4)),"HABILITA","NO HABILITA")))</f>
        <v>NO OFERTADO</v>
      </c>
      <c r="I262" s="129">
        <f>'PRECIOS UNITARIOS'!F262</f>
        <v>0</v>
      </c>
      <c r="J262" s="251">
        <f>'EV TECNICA'!K262</f>
        <v>0</v>
      </c>
      <c r="K262" s="252" t="str">
        <f>+IF(I262=0,"NO OFERTADO",IF(J262="NO CUMPLE", NO HABILITA,IF(I262&lt;=($E262*(1+$D$4)),"HABILITA","NO HABILITA")))</f>
        <v>NO OFERTADO</v>
      </c>
      <c r="L262" s="129">
        <f>'PRECIOS UNITARIOS'!G262</f>
        <v>0</v>
      </c>
      <c r="M262" s="251">
        <f>'EV TECNICA'!M262</f>
        <v>0</v>
      </c>
      <c r="N262" s="252" t="str">
        <f>+IF(L262=0,"NO OFERTADO",IF(M262="NO CUMPLE", NO HABILITA,IF(L262&lt;=($E262*(1+$D$4)),"HABILITA","NO HABILITA")))</f>
        <v>NO OFERTADO</v>
      </c>
      <c r="O262" s="129">
        <f>'PRECIOS UNITARIOS'!H262</f>
        <v>0</v>
      </c>
      <c r="P262" s="251">
        <f>'EV TECNICA'!O262</f>
        <v>0</v>
      </c>
      <c r="Q262" s="252" t="str">
        <f>+IF(O262=0,"NO OFERTADO",IF(P262="NO CUMPLE", NO HABILITA,IF(O262&lt;=($E262*(1+$D$4)),"HABILITA","NO HABILITA")))</f>
        <v>NO OFERTADO</v>
      </c>
      <c r="R262" s="129">
        <f>'PRECIOS UNITARIOS'!I262</f>
        <v>0</v>
      </c>
      <c r="S262" s="251">
        <f>'EV TECNICA'!Q262</f>
        <v>0</v>
      </c>
      <c r="T262" s="252" t="str">
        <f>+IF(R262=0,"NO OFERTADO",IF(S262="NO CUMPLE", NO HABILITA,IF(R262&lt;=($E262*(1+$D$4)),"HABILITA","NO HABILITA")))</f>
        <v>NO OFERTADO</v>
      </c>
      <c r="U262" s="129">
        <f>'PRECIOS UNITARIOS'!J262</f>
        <v>0</v>
      </c>
      <c r="V262" s="251">
        <f>'EV TECNICA'!S262</f>
        <v>0</v>
      </c>
      <c r="W262" s="252" t="str">
        <f>+IF(U262=0,"NO OFERTADO",IF(V262="NO CUMPLE", NO HABILITA,IF(U262&lt;=($E262*(1+$D$4)),"HABILITA","NO HABILITA")))</f>
        <v>NO OFERTADO</v>
      </c>
      <c r="X262" s="129">
        <f>'PRECIOS UNITARIOS'!K262</f>
        <v>0</v>
      </c>
      <c r="Y262" s="251">
        <f>'EV TECNICA'!U262</f>
        <v>0</v>
      </c>
      <c r="Z262" s="252" t="str">
        <f>+IF(X262=0,"NO OFERTADO",IF(Y262="NO CUMPLE", NO HABILITA,IF(X262&lt;=($E262*(1+$D$4)),"HABILITA","NO HABILITA")))</f>
        <v>NO OFERTADO</v>
      </c>
      <c r="AA262" s="129">
        <f>'PRECIOS UNITARIOS'!L262</f>
        <v>0</v>
      </c>
      <c r="AB262" s="251">
        <f>'EV TECNICA'!W262</f>
        <v>0</v>
      </c>
      <c r="AC262" s="252" t="str">
        <f>+IF(AA262=0,"NO OFERTADO",IF(AB262="NO CUMPLE", NO HABILITA,IF(AA262&lt;=($E262*(1+$D$4)),"HABILITA","NO HABILITA")))</f>
        <v>NO OFERTADO</v>
      </c>
      <c r="AD262" s="129">
        <f>'PRECIOS UNITARIOS'!M262</f>
        <v>0</v>
      </c>
      <c r="AE262" s="251">
        <f>'EV TECNICA'!Y262</f>
        <v>0</v>
      </c>
      <c r="AF262" s="252" t="str">
        <f>+IF(AD262=0,"NO OFERTADO",IF(AE262="NO CUMPLE", NO HABILITA,IF(AD262&lt;=($E262*(1+$D$4)),"HABILITA","NO HABILITA")))</f>
        <v>NO OFERTADO</v>
      </c>
      <c r="AG262" s="129">
        <f>'PRECIOS UNITARIOS'!N262</f>
        <v>0</v>
      </c>
      <c r="AH262" s="251">
        <f>'EV TECNICA'!AA262</f>
        <v>0</v>
      </c>
      <c r="AI262" s="252" t="str">
        <f>+IF(AG262=0,"NO OFERTADO",IF(AH262="NO CUMPLE", NO HABILITA,IF(AG262&lt;=($E262*(1+$D$4)),"HABILITA","NO HABILITA")))</f>
        <v>NO OFERTADO</v>
      </c>
      <c r="AJ262" s="129">
        <f>'PRECIOS UNITARIOS'!O262</f>
        <v>0</v>
      </c>
      <c r="AK262" s="251">
        <f>'EV TECNICA'!AC262</f>
        <v>0</v>
      </c>
      <c r="AL262" s="252" t="str">
        <f>+IF(AJ262=0,"NO OFERTADO",IF(AK262="NO CUMPLE", NO HABILITA,IF(AJ262&lt;=($E262*(1+$D$4)),"HABILITA","NO HABILITA")))</f>
        <v>NO OFERTADO</v>
      </c>
      <c r="AM262" s="129">
        <f>'PRECIOS UNITARIOS'!P262</f>
        <v>449831.9</v>
      </c>
      <c r="AN262" s="251" t="str">
        <f>'EV TECNICA'!AE262</f>
        <v>CUMPLE</v>
      </c>
      <c r="AO262" s="252" t="str">
        <f>+IF(AM262=0,"NO OFERTADO",IF(AN262="NO CUMPLE", NO HABILITA,IF(AM262&lt;=($E262*(1+$D$4)),"HABILITA","NO HABILITA")))</f>
        <v>HABILITA</v>
      </c>
      <c r="AP262" s="129">
        <f>'PRECIOS UNITARIOS'!Q262</f>
        <v>0</v>
      </c>
      <c r="AQ262" s="251">
        <f>'EV TECNICA'!AG262</f>
        <v>0</v>
      </c>
      <c r="AR262" s="252" t="str">
        <f>+IF(AP262=0,"NO OFERTADO",IF(AQ262="NO CUMPLE", NO HABILITA,IF(AP262&lt;=($E262*(1+$D$4)),"HABILITA","NO HABILITA")))</f>
        <v>NO OFERTADO</v>
      </c>
      <c r="AS262" s="129">
        <f>'PRECIOS UNITARIOS'!R262</f>
        <v>0</v>
      </c>
      <c r="AT262" s="251">
        <f>'EV TECNICA'!AI262</f>
        <v>0</v>
      </c>
      <c r="AU262" s="252" t="str">
        <f>+IF(AS262=0,"NO OFERTADO",IF(AT262="NO CUMPLE", NO HABILITA,IF(AS262&lt;=($E262*(1+$D$4)),"HABILITA","NO HABILITA")))</f>
        <v>NO OFERTADO</v>
      </c>
      <c r="AV262" s="129">
        <f>'PRECIOS UNITARIOS'!S262</f>
        <v>0</v>
      </c>
      <c r="AW262" s="251">
        <f>'EV TECNICA'!AK262</f>
        <v>0</v>
      </c>
      <c r="AX262" s="252" t="str">
        <f>+IF(AV262=0,"NO OFERTADO",IF(AW262="NO CUMPLE", NO HABILITA,IF(AV262&lt;=($E262*(1+$D$4)),"HABILITA","NO HABILITA")))</f>
        <v>NO OFERTADO</v>
      </c>
      <c r="AY262" s="129">
        <f>'PRECIOS UNITARIOS'!T262</f>
        <v>0</v>
      </c>
      <c r="AZ262" s="251">
        <f>'EV TECNICA'!AM262</f>
        <v>0</v>
      </c>
      <c r="BA262" s="252" t="str">
        <f>+IF(AY262=0,"NO OFERTADO",IF(AZ262="NO CUMPLE", NO HABILITA,IF(AY262&lt;=($E262*(1+$D$4)),"HABILITA","NO HABILITA")))</f>
        <v>NO OFERTADO</v>
      </c>
      <c r="BB262" s="129">
        <f>'PRECIOS UNITARIOS'!U262</f>
        <v>621414.43000000005</v>
      </c>
      <c r="BC262" s="251" t="str">
        <f>'EV TECNICA'!AO262</f>
        <v>CUMPLE</v>
      </c>
      <c r="BD262" s="252" t="str">
        <f>+IF(BB262=0,"NO OFERTADO",IF(BC262="NO CUMPLE", NO HABILITA,IF(BB262&lt;=($E262*(1+$D$4)),"HABILITA","NO HABILITA")))</f>
        <v>HABILITA</v>
      </c>
      <c r="BE262" s="129">
        <f>'PRECIOS UNITARIOS'!V262</f>
        <v>0</v>
      </c>
      <c r="BF262" s="251">
        <f>'EV TECNICA'!AQ262</f>
        <v>0</v>
      </c>
      <c r="BG262" s="252" t="str">
        <f>+IF(BE262=0,"NO OFERTADO",IF(BF262="NO CUMPLE", NO HABILITA,IF(BE262&lt;=($E262*(1+$D$4)),"HABILITA","NO HABILITA")))</f>
        <v>NO OFERTADO</v>
      </c>
      <c r="BH262" s="129">
        <f>'PRECIOS UNITARIOS'!W262</f>
        <v>0</v>
      </c>
      <c r="BI262" s="251">
        <f>'EV TECNICA'!AS262</f>
        <v>0</v>
      </c>
      <c r="BJ262" s="252" t="str">
        <f>+IF(BH262=0,"NO OFERTADO",IF(BI262="NO CUMPLE", NO HABILITA,IF(BH262&lt;=($E262*(1+$D$4)),"HABILITA","NO HABILITA")))</f>
        <v>NO OFERTADO</v>
      </c>
      <c r="BK262" s="129">
        <f>'PRECIOS UNITARIOS'!X262</f>
        <v>0</v>
      </c>
      <c r="BL262" s="251">
        <f>'EV TECNICA'!AU262</f>
        <v>0</v>
      </c>
      <c r="BM262" s="252" t="str">
        <f>+IF(BK262=0,"NO OFERTADO",IF(BL262="NO CUMPLE", NO HABILITA,IF(BK262&lt;=($E262*(1+$D$4)),"HABILITA","NO HABILITA")))</f>
        <v>NO OFERTADO</v>
      </c>
      <c r="BN262" s="129">
        <f>'PRECIOS UNITARIOS'!Y262</f>
        <v>0</v>
      </c>
      <c r="BO262" s="251">
        <f>'EV TECNICA'!AW262</f>
        <v>0</v>
      </c>
      <c r="BP262" s="252" t="str">
        <f>+IF(BN262=0,"NO OFERTADO",IF(BO262="NO CUMPLE", NO HABILITA,IF(BN262&lt;=($E262*(1+$D$4)),"HABILITA","NO HABILITA")))</f>
        <v>NO OFERTADO</v>
      </c>
      <c r="BQ262" s="129">
        <f>'PRECIOS UNITARIOS'!Z262</f>
        <v>0</v>
      </c>
      <c r="BR262" s="251">
        <f>'EV TECNICA'!AY262</f>
        <v>0</v>
      </c>
      <c r="BS262" s="252" t="str">
        <f>+IF(BQ262=0,"NO OFERTADO",IF(BR262="NO CUMPLE", NO HABILITA,IF(BQ262&lt;=($E262*(1+$D$4)),"HABILITA","NO HABILITA")))</f>
        <v>NO OFERTADO</v>
      </c>
      <c r="BT262" s="129">
        <f>'PRECIOS UNITARIOS'!AA262</f>
        <v>0</v>
      </c>
      <c r="BU262" s="251" t="str">
        <f>'EV TECNICA'!BA262</f>
        <v>NO CUMPLE</v>
      </c>
      <c r="BV262" s="252" t="s">
        <v>606</v>
      </c>
      <c r="BW262" s="129">
        <f>'PRECIOS UNITARIOS'!AB262</f>
        <v>0</v>
      </c>
      <c r="BX262" s="251">
        <f>'EV TECNICA'!BC262</f>
        <v>0</v>
      </c>
      <c r="BY262" s="252" t="str">
        <f>+IF(BW262=0,"NO OFERTADO",IF(BX262="NO CUMPLE", NO HABILITA,IF(BW262&lt;=($E262*(1+$D$4)),"HABILITA","NO HABILITA")))</f>
        <v>NO OFERTADO</v>
      </c>
      <c r="BZ262" s="129">
        <f>'PRECIOS UNITARIOS'!AC262</f>
        <v>0</v>
      </c>
      <c r="CA262" s="251">
        <f>'EV TECNICA'!BE262</f>
        <v>0</v>
      </c>
      <c r="CB262" s="252" t="str">
        <f>+IF(BZ262=0,"NO OFERTADO",IF(CA262="NO CUMPLE", NO HABILITA,IF(BZ262&lt;=($E262*(1+$D$4)),"HABILITA","NO HABILITA")))</f>
        <v>NO OFERTADO</v>
      </c>
      <c r="CC262" s="129">
        <f>'PRECIOS UNITARIOS'!AD262</f>
        <v>0</v>
      </c>
      <c r="CD262" s="251">
        <f>'EV TECNICA'!BG262</f>
        <v>0</v>
      </c>
      <c r="CE262" s="252" t="str">
        <f>+IF(CC262=0,"NO OFERTADO",IF(CD262="NO CUMPLE", NO HABILITA,IF(CC262&lt;=($E262*(1+$D$4)),"HABILITA","NO HABILITA")))</f>
        <v>NO OFERTADO</v>
      </c>
      <c r="CF262" s="129">
        <f>'PRECIOS UNITARIOS'!AE262</f>
        <v>0</v>
      </c>
      <c r="CG262" s="251">
        <f>'EV TECNICA'!BI262</f>
        <v>0</v>
      </c>
      <c r="CH262" s="252" t="str">
        <f>+IF(CF262=0,"NO OFERTADO",IF(CG262="NO CUMPLE", NO HABILITA,IF(CF262&lt;=($E262*(1+$D$4)),"HABILITA","NO HABILITA")))</f>
        <v>NO OFERTADO</v>
      </c>
    </row>
    <row r="263" spans="1:86" s="40" customFormat="1" ht="38.25" x14ac:dyDescent="0.2">
      <c r="A263" s="103">
        <v>254</v>
      </c>
      <c r="B263" s="202" t="s">
        <v>397</v>
      </c>
      <c r="C263" s="121" t="s">
        <v>381</v>
      </c>
      <c r="D263" s="146">
        <v>1</v>
      </c>
      <c r="E263" s="25">
        <v>368768.00520000001</v>
      </c>
      <c r="F263" s="129">
        <f>'PRECIOS UNITARIOS'!E263</f>
        <v>0</v>
      </c>
      <c r="G263" s="251">
        <f>'EV TECNICA'!I263</f>
        <v>0</v>
      </c>
      <c r="H263" s="252" t="str">
        <f>+IF(F263=0,"NO OFERTADO",IF(G263="NO CUMPLE", NO HABILITA,IF(F263&lt;=($E263*(1+$D$4)),"HABILITA","NO HABILITA")))</f>
        <v>NO OFERTADO</v>
      </c>
      <c r="I263" s="129">
        <f>'PRECIOS UNITARIOS'!F263</f>
        <v>0</v>
      </c>
      <c r="J263" s="251">
        <f>'EV TECNICA'!K263</f>
        <v>0</v>
      </c>
      <c r="K263" s="252" t="str">
        <f>+IF(I263=0,"NO OFERTADO",IF(J263="NO CUMPLE", NO HABILITA,IF(I263&lt;=($E263*(1+$D$4)),"HABILITA","NO HABILITA")))</f>
        <v>NO OFERTADO</v>
      </c>
      <c r="L263" s="129">
        <f>'PRECIOS UNITARIOS'!G263</f>
        <v>0</v>
      </c>
      <c r="M263" s="251">
        <f>'EV TECNICA'!M263</f>
        <v>0</v>
      </c>
      <c r="N263" s="252" t="str">
        <f>+IF(L263=0,"NO OFERTADO",IF(M263="NO CUMPLE", NO HABILITA,IF(L263&lt;=($E263*(1+$D$4)),"HABILITA","NO HABILITA")))</f>
        <v>NO OFERTADO</v>
      </c>
      <c r="O263" s="129">
        <f>'PRECIOS UNITARIOS'!H263</f>
        <v>0</v>
      </c>
      <c r="P263" s="251">
        <f>'EV TECNICA'!O263</f>
        <v>0</v>
      </c>
      <c r="Q263" s="252" t="str">
        <f>+IF(O263=0,"NO OFERTADO",IF(P263="NO CUMPLE", NO HABILITA,IF(O263&lt;=($E263*(1+$D$4)),"HABILITA","NO HABILITA")))</f>
        <v>NO OFERTADO</v>
      </c>
      <c r="R263" s="129">
        <f>'PRECIOS UNITARIOS'!I263</f>
        <v>0</v>
      </c>
      <c r="S263" s="251">
        <f>'EV TECNICA'!Q263</f>
        <v>0</v>
      </c>
      <c r="T263" s="252" t="str">
        <f>+IF(R263=0,"NO OFERTADO",IF(S263="NO CUMPLE", NO HABILITA,IF(R263&lt;=($E263*(1+$D$4)),"HABILITA","NO HABILITA")))</f>
        <v>NO OFERTADO</v>
      </c>
      <c r="U263" s="129">
        <f>'PRECIOS UNITARIOS'!J263</f>
        <v>0</v>
      </c>
      <c r="V263" s="251">
        <f>'EV TECNICA'!S263</f>
        <v>0</v>
      </c>
      <c r="W263" s="252" t="str">
        <f>+IF(U263=0,"NO OFERTADO",IF(V263="NO CUMPLE", NO HABILITA,IF(U263&lt;=($E263*(1+$D$4)),"HABILITA","NO HABILITA")))</f>
        <v>NO OFERTADO</v>
      </c>
      <c r="X263" s="129">
        <f>'PRECIOS UNITARIOS'!K263</f>
        <v>0</v>
      </c>
      <c r="Y263" s="251">
        <f>'EV TECNICA'!U263</f>
        <v>0</v>
      </c>
      <c r="Z263" s="252" t="str">
        <f>+IF(X263=0,"NO OFERTADO",IF(Y263="NO CUMPLE", NO HABILITA,IF(X263&lt;=($E263*(1+$D$4)),"HABILITA","NO HABILITA")))</f>
        <v>NO OFERTADO</v>
      </c>
      <c r="AA263" s="129">
        <f>'PRECIOS UNITARIOS'!L263</f>
        <v>0</v>
      </c>
      <c r="AB263" s="251">
        <f>'EV TECNICA'!W263</f>
        <v>0</v>
      </c>
      <c r="AC263" s="252" t="str">
        <f>+IF(AA263=0,"NO OFERTADO",IF(AB263="NO CUMPLE", NO HABILITA,IF(AA263&lt;=($E263*(1+$D$4)),"HABILITA","NO HABILITA")))</f>
        <v>NO OFERTADO</v>
      </c>
      <c r="AD263" s="129">
        <f>'PRECIOS UNITARIOS'!M263</f>
        <v>0</v>
      </c>
      <c r="AE263" s="251">
        <f>'EV TECNICA'!Y263</f>
        <v>0</v>
      </c>
      <c r="AF263" s="252" t="str">
        <f>+IF(AD263=0,"NO OFERTADO",IF(AE263="NO CUMPLE", NO HABILITA,IF(AD263&lt;=($E263*(1+$D$4)),"HABILITA","NO HABILITA")))</f>
        <v>NO OFERTADO</v>
      </c>
      <c r="AG263" s="129">
        <f>'PRECIOS UNITARIOS'!N263</f>
        <v>0</v>
      </c>
      <c r="AH263" s="251">
        <f>'EV TECNICA'!AA263</f>
        <v>0</v>
      </c>
      <c r="AI263" s="252" t="str">
        <f>+IF(AG263=0,"NO OFERTADO",IF(AH263="NO CUMPLE", NO HABILITA,IF(AG263&lt;=($E263*(1+$D$4)),"HABILITA","NO HABILITA")))</f>
        <v>NO OFERTADO</v>
      </c>
      <c r="AJ263" s="129">
        <f>'PRECIOS UNITARIOS'!O263</f>
        <v>0</v>
      </c>
      <c r="AK263" s="251">
        <f>'EV TECNICA'!AC263</f>
        <v>0</v>
      </c>
      <c r="AL263" s="252" t="str">
        <f>+IF(AJ263=0,"NO OFERTADO",IF(AK263="NO CUMPLE", NO HABILITA,IF(AJ263&lt;=($E263*(1+$D$4)),"HABILITA","NO HABILITA")))</f>
        <v>NO OFERTADO</v>
      </c>
      <c r="AM263" s="129">
        <f>'PRECIOS UNITARIOS'!P263</f>
        <v>379715.91000000003</v>
      </c>
      <c r="AN263" s="251" t="str">
        <f>'EV TECNICA'!AE263</f>
        <v>CUMPLE</v>
      </c>
      <c r="AO263" s="252" t="str">
        <f>+IF(AM263=0,"NO OFERTADO",IF(AN263="NO CUMPLE", NO HABILITA,IF(AM263&lt;=($E263*(1+$D$4)),"HABILITA","NO HABILITA")))</f>
        <v>HABILITA</v>
      </c>
      <c r="AP263" s="129">
        <f>'PRECIOS UNITARIOS'!Q263</f>
        <v>0</v>
      </c>
      <c r="AQ263" s="251">
        <f>'EV TECNICA'!AG263</f>
        <v>0</v>
      </c>
      <c r="AR263" s="252" t="str">
        <f>+IF(AP263=0,"NO OFERTADO",IF(AQ263="NO CUMPLE", NO HABILITA,IF(AP263&lt;=($E263*(1+$D$4)),"HABILITA","NO HABILITA")))</f>
        <v>NO OFERTADO</v>
      </c>
      <c r="AS263" s="129">
        <f>'PRECIOS UNITARIOS'!R263</f>
        <v>0</v>
      </c>
      <c r="AT263" s="251">
        <f>'EV TECNICA'!AI263</f>
        <v>0</v>
      </c>
      <c r="AU263" s="252" t="str">
        <f>+IF(AS263=0,"NO OFERTADO",IF(AT263="NO CUMPLE", NO HABILITA,IF(AS263&lt;=($E263*(1+$D$4)),"HABILITA","NO HABILITA")))</f>
        <v>NO OFERTADO</v>
      </c>
      <c r="AV263" s="129">
        <f>'PRECIOS UNITARIOS'!S263</f>
        <v>0</v>
      </c>
      <c r="AW263" s="251">
        <f>'EV TECNICA'!AK263</f>
        <v>0</v>
      </c>
      <c r="AX263" s="252" t="str">
        <f>+IF(AV263=0,"NO OFERTADO",IF(AW263="NO CUMPLE", NO HABILITA,IF(AV263&lt;=($E263*(1+$D$4)),"HABILITA","NO HABILITA")))</f>
        <v>NO OFERTADO</v>
      </c>
      <c r="AY263" s="129">
        <f>'PRECIOS UNITARIOS'!T263</f>
        <v>0</v>
      </c>
      <c r="AZ263" s="251">
        <f>'EV TECNICA'!AM263</f>
        <v>0</v>
      </c>
      <c r="BA263" s="252" t="str">
        <f>+IF(AY263=0,"NO OFERTADO",IF(AZ263="NO CUMPLE", NO HABILITA,IF(AY263&lt;=($E263*(1+$D$4)),"HABILITA","NO HABILITA")))</f>
        <v>NO OFERTADO</v>
      </c>
      <c r="BB263" s="129">
        <f>'PRECIOS UNITARIOS'!U263</f>
        <v>601265.35</v>
      </c>
      <c r="BC263" s="251" t="str">
        <f>'EV TECNICA'!AO263</f>
        <v>CUMPLE</v>
      </c>
      <c r="BD263" s="252" t="str">
        <f>+IF(BB263=0,"NO OFERTADO",IF(BC263="NO CUMPLE", NO HABILITA,IF(BB263&lt;=($E263*(1+$D$4)),"HABILITA","NO HABILITA")))</f>
        <v>NO HABILITA</v>
      </c>
      <c r="BE263" s="129">
        <f>'PRECIOS UNITARIOS'!V263</f>
        <v>0</v>
      </c>
      <c r="BF263" s="251">
        <f>'EV TECNICA'!AQ263</f>
        <v>0</v>
      </c>
      <c r="BG263" s="252" t="str">
        <f>+IF(BE263=0,"NO OFERTADO",IF(BF263="NO CUMPLE", NO HABILITA,IF(BE263&lt;=($E263*(1+$D$4)),"HABILITA","NO HABILITA")))</f>
        <v>NO OFERTADO</v>
      </c>
      <c r="BH263" s="129">
        <f>'PRECIOS UNITARIOS'!W263</f>
        <v>0</v>
      </c>
      <c r="BI263" s="251">
        <f>'EV TECNICA'!AS263</f>
        <v>0</v>
      </c>
      <c r="BJ263" s="252" t="str">
        <f>+IF(BH263=0,"NO OFERTADO",IF(BI263="NO CUMPLE", NO HABILITA,IF(BH263&lt;=($E263*(1+$D$4)),"HABILITA","NO HABILITA")))</f>
        <v>NO OFERTADO</v>
      </c>
      <c r="BK263" s="129">
        <f>'PRECIOS UNITARIOS'!X263</f>
        <v>0</v>
      </c>
      <c r="BL263" s="251">
        <f>'EV TECNICA'!AU263</f>
        <v>0</v>
      </c>
      <c r="BM263" s="252" t="str">
        <f>+IF(BK263=0,"NO OFERTADO",IF(BL263="NO CUMPLE", NO HABILITA,IF(BK263&lt;=($E263*(1+$D$4)),"HABILITA","NO HABILITA")))</f>
        <v>NO OFERTADO</v>
      </c>
      <c r="BN263" s="129">
        <f>'PRECIOS UNITARIOS'!Y263</f>
        <v>0</v>
      </c>
      <c r="BO263" s="251">
        <f>'EV TECNICA'!AW263</f>
        <v>0</v>
      </c>
      <c r="BP263" s="252" t="str">
        <f>+IF(BN263=0,"NO OFERTADO",IF(BO263="NO CUMPLE", NO HABILITA,IF(BN263&lt;=($E263*(1+$D$4)),"HABILITA","NO HABILITA")))</f>
        <v>NO OFERTADO</v>
      </c>
      <c r="BQ263" s="129">
        <f>'PRECIOS UNITARIOS'!Z263</f>
        <v>0</v>
      </c>
      <c r="BR263" s="251">
        <f>'EV TECNICA'!AY263</f>
        <v>0</v>
      </c>
      <c r="BS263" s="252" t="str">
        <f>+IF(BQ263=0,"NO OFERTADO",IF(BR263="NO CUMPLE", NO HABILITA,IF(BQ263&lt;=($E263*(1+$D$4)),"HABILITA","NO HABILITA")))</f>
        <v>NO OFERTADO</v>
      </c>
      <c r="BT263" s="129">
        <f>'PRECIOS UNITARIOS'!AA263</f>
        <v>0</v>
      </c>
      <c r="BU263" s="251" t="str">
        <f>'EV TECNICA'!BA263</f>
        <v>NO CUMPLE</v>
      </c>
      <c r="BV263" s="252" t="s">
        <v>606</v>
      </c>
      <c r="BW263" s="129">
        <f>'PRECIOS UNITARIOS'!AB263</f>
        <v>0</v>
      </c>
      <c r="BX263" s="251">
        <f>'EV TECNICA'!BC263</f>
        <v>0</v>
      </c>
      <c r="BY263" s="252" t="str">
        <f>+IF(BW263=0,"NO OFERTADO",IF(BX263="NO CUMPLE", NO HABILITA,IF(BW263&lt;=($E263*(1+$D$4)),"HABILITA","NO HABILITA")))</f>
        <v>NO OFERTADO</v>
      </c>
      <c r="BZ263" s="129">
        <f>'PRECIOS UNITARIOS'!AC263</f>
        <v>0</v>
      </c>
      <c r="CA263" s="251">
        <f>'EV TECNICA'!BE263</f>
        <v>0</v>
      </c>
      <c r="CB263" s="252" t="str">
        <f>+IF(BZ263=0,"NO OFERTADO",IF(CA263="NO CUMPLE", NO HABILITA,IF(BZ263&lt;=($E263*(1+$D$4)),"HABILITA","NO HABILITA")))</f>
        <v>NO OFERTADO</v>
      </c>
      <c r="CC263" s="129">
        <f>'PRECIOS UNITARIOS'!AD263</f>
        <v>0</v>
      </c>
      <c r="CD263" s="251">
        <f>'EV TECNICA'!BG263</f>
        <v>0</v>
      </c>
      <c r="CE263" s="252" t="str">
        <f>+IF(CC263=0,"NO OFERTADO",IF(CD263="NO CUMPLE", NO HABILITA,IF(CC263&lt;=($E263*(1+$D$4)),"HABILITA","NO HABILITA")))</f>
        <v>NO OFERTADO</v>
      </c>
      <c r="CF263" s="129">
        <f>'PRECIOS UNITARIOS'!AE263</f>
        <v>0</v>
      </c>
      <c r="CG263" s="251">
        <f>'EV TECNICA'!BI263</f>
        <v>0</v>
      </c>
      <c r="CH263" s="252" t="str">
        <f>+IF(CF263=0,"NO OFERTADO",IF(CG263="NO CUMPLE", NO HABILITA,IF(CF263&lt;=($E263*(1+$D$4)),"HABILITA","NO HABILITA")))</f>
        <v>NO OFERTADO</v>
      </c>
    </row>
    <row r="264" spans="1:86" s="40" customFormat="1" ht="25.5" x14ac:dyDescent="0.2">
      <c r="A264" s="103">
        <v>255</v>
      </c>
      <c r="B264" s="202" t="s">
        <v>398</v>
      </c>
      <c r="C264" s="121" t="s">
        <v>381</v>
      </c>
      <c r="D264" s="146">
        <v>1</v>
      </c>
      <c r="E264" s="25">
        <v>368768.00520000001</v>
      </c>
      <c r="F264" s="129">
        <f>'PRECIOS UNITARIOS'!E264</f>
        <v>0</v>
      </c>
      <c r="G264" s="251">
        <f>'EV TECNICA'!I264</f>
        <v>0</v>
      </c>
      <c r="H264" s="252" t="str">
        <f>+IF(F264=0,"NO OFERTADO",IF(G264="NO CUMPLE", NO HABILITA,IF(F264&lt;=($E264*(1+$D$4)),"HABILITA","NO HABILITA")))</f>
        <v>NO OFERTADO</v>
      </c>
      <c r="I264" s="129">
        <f>'PRECIOS UNITARIOS'!F264</f>
        <v>0</v>
      </c>
      <c r="J264" s="251">
        <f>'EV TECNICA'!K264</f>
        <v>0</v>
      </c>
      <c r="K264" s="252" t="str">
        <f>+IF(I264=0,"NO OFERTADO",IF(J264="NO CUMPLE", NO HABILITA,IF(I264&lt;=($E264*(1+$D$4)),"HABILITA","NO HABILITA")))</f>
        <v>NO OFERTADO</v>
      </c>
      <c r="L264" s="129">
        <f>'PRECIOS UNITARIOS'!G264</f>
        <v>0</v>
      </c>
      <c r="M264" s="251">
        <f>'EV TECNICA'!M264</f>
        <v>0</v>
      </c>
      <c r="N264" s="252" t="str">
        <f>+IF(L264=0,"NO OFERTADO",IF(M264="NO CUMPLE", NO HABILITA,IF(L264&lt;=($E264*(1+$D$4)),"HABILITA","NO HABILITA")))</f>
        <v>NO OFERTADO</v>
      </c>
      <c r="O264" s="129">
        <f>'PRECIOS UNITARIOS'!H264</f>
        <v>0</v>
      </c>
      <c r="P264" s="251">
        <f>'EV TECNICA'!O264</f>
        <v>0</v>
      </c>
      <c r="Q264" s="252" t="str">
        <f>+IF(O264=0,"NO OFERTADO",IF(P264="NO CUMPLE", NO HABILITA,IF(O264&lt;=($E264*(1+$D$4)),"HABILITA","NO HABILITA")))</f>
        <v>NO OFERTADO</v>
      </c>
      <c r="R264" s="129">
        <f>'PRECIOS UNITARIOS'!I264</f>
        <v>0</v>
      </c>
      <c r="S264" s="251">
        <f>'EV TECNICA'!Q264</f>
        <v>0</v>
      </c>
      <c r="T264" s="252" t="str">
        <f>+IF(R264=0,"NO OFERTADO",IF(S264="NO CUMPLE", NO HABILITA,IF(R264&lt;=($E264*(1+$D$4)),"HABILITA","NO HABILITA")))</f>
        <v>NO OFERTADO</v>
      </c>
      <c r="U264" s="129">
        <f>'PRECIOS UNITARIOS'!J264</f>
        <v>0</v>
      </c>
      <c r="V264" s="251">
        <f>'EV TECNICA'!S264</f>
        <v>0</v>
      </c>
      <c r="W264" s="252" t="str">
        <f>+IF(U264=0,"NO OFERTADO",IF(V264="NO CUMPLE", NO HABILITA,IF(U264&lt;=($E264*(1+$D$4)),"HABILITA","NO HABILITA")))</f>
        <v>NO OFERTADO</v>
      </c>
      <c r="X264" s="129">
        <f>'PRECIOS UNITARIOS'!K264</f>
        <v>0</v>
      </c>
      <c r="Y264" s="251">
        <f>'EV TECNICA'!U264</f>
        <v>0</v>
      </c>
      <c r="Z264" s="252" t="str">
        <f>+IF(X264=0,"NO OFERTADO",IF(Y264="NO CUMPLE", NO HABILITA,IF(X264&lt;=($E264*(1+$D$4)),"HABILITA","NO HABILITA")))</f>
        <v>NO OFERTADO</v>
      </c>
      <c r="AA264" s="129">
        <f>'PRECIOS UNITARIOS'!L264</f>
        <v>0</v>
      </c>
      <c r="AB264" s="251">
        <f>'EV TECNICA'!W264</f>
        <v>0</v>
      </c>
      <c r="AC264" s="252" t="str">
        <f>+IF(AA264=0,"NO OFERTADO",IF(AB264="NO CUMPLE", NO HABILITA,IF(AA264&lt;=($E264*(1+$D$4)),"HABILITA","NO HABILITA")))</f>
        <v>NO OFERTADO</v>
      </c>
      <c r="AD264" s="129">
        <f>'PRECIOS UNITARIOS'!M264</f>
        <v>0</v>
      </c>
      <c r="AE264" s="251">
        <f>'EV TECNICA'!Y264</f>
        <v>0</v>
      </c>
      <c r="AF264" s="252" t="str">
        <f>+IF(AD264=0,"NO OFERTADO",IF(AE264="NO CUMPLE", NO HABILITA,IF(AD264&lt;=($E264*(1+$D$4)),"HABILITA","NO HABILITA")))</f>
        <v>NO OFERTADO</v>
      </c>
      <c r="AG264" s="129">
        <f>'PRECIOS UNITARIOS'!N264</f>
        <v>0</v>
      </c>
      <c r="AH264" s="251">
        <f>'EV TECNICA'!AA264</f>
        <v>0</v>
      </c>
      <c r="AI264" s="252" t="str">
        <f>+IF(AG264=0,"NO OFERTADO",IF(AH264="NO CUMPLE", NO HABILITA,IF(AG264&lt;=($E264*(1+$D$4)),"HABILITA","NO HABILITA")))</f>
        <v>NO OFERTADO</v>
      </c>
      <c r="AJ264" s="129">
        <f>'PRECIOS UNITARIOS'!O264</f>
        <v>0</v>
      </c>
      <c r="AK264" s="251">
        <f>'EV TECNICA'!AC264</f>
        <v>0</v>
      </c>
      <c r="AL264" s="252" t="str">
        <f>+IF(AJ264=0,"NO OFERTADO",IF(AK264="NO CUMPLE", NO HABILITA,IF(AJ264&lt;=($E264*(1+$D$4)),"HABILITA","NO HABILITA")))</f>
        <v>NO OFERTADO</v>
      </c>
      <c r="AM264" s="129">
        <f>'PRECIOS UNITARIOS'!P264</f>
        <v>379715.91000000003</v>
      </c>
      <c r="AN264" s="251" t="str">
        <f>'EV TECNICA'!AE264</f>
        <v>CUMPLE</v>
      </c>
      <c r="AO264" s="252" t="str">
        <f>+IF(AM264=0,"NO OFERTADO",IF(AN264="NO CUMPLE", NO HABILITA,IF(AM264&lt;=($E264*(1+$D$4)),"HABILITA","NO HABILITA")))</f>
        <v>HABILITA</v>
      </c>
      <c r="AP264" s="129">
        <f>'PRECIOS UNITARIOS'!Q264</f>
        <v>0</v>
      </c>
      <c r="AQ264" s="251">
        <f>'EV TECNICA'!AG264</f>
        <v>0</v>
      </c>
      <c r="AR264" s="252" t="str">
        <f>+IF(AP264=0,"NO OFERTADO",IF(AQ264="NO CUMPLE", NO HABILITA,IF(AP264&lt;=($E264*(1+$D$4)),"HABILITA","NO HABILITA")))</f>
        <v>NO OFERTADO</v>
      </c>
      <c r="AS264" s="129">
        <f>'PRECIOS UNITARIOS'!R264</f>
        <v>0</v>
      </c>
      <c r="AT264" s="251">
        <f>'EV TECNICA'!AI264</f>
        <v>0</v>
      </c>
      <c r="AU264" s="252" t="str">
        <f>+IF(AS264=0,"NO OFERTADO",IF(AT264="NO CUMPLE", NO HABILITA,IF(AS264&lt;=($E264*(1+$D$4)),"HABILITA","NO HABILITA")))</f>
        <v>NO OFERTADO</v>
      </c>
      <c r="AV264" s="129">
        <f>'PRECIOS UNITARIOS'!S264</f>
        <v>0</v>
      </c>
      <c r="AW264" s="251">
        <f>'EV TECNICA'!AK264</f>
        <v>0</v>
      </c>
      <c r="AX264" s="252" t="str">
        <f>+IF(AV264=0,"NO OFERTADO",IF(AW264="NO CUMPLE", NO HABILITA,IF(AV264&lt;=($E264*(1+$D$4)),"HABILITA","NO HABILITA")))</f>
        <v>NO OFERTADO</v>
      </c>
      <c r="AY264" s="129">
        <f>'PRECIOS UNITARIOS'!T264</f>
        <v>0</v>
      </c>
      <c r="AZ264" s="251">
        <f>'EV TECNICA'!AM264</f>
        <v>0</v>
      </c>
      <c r="BA264" s="252" t="str">
        <f>+IF(AY264=0,"NO OFERTADO",IF(AZ264="NO CUMPLE", NO HABILITA,IF(AY264&lt;=($E264*(1+$D$4)),"HABILITA","NO HABILITA")))</f>
        <v>NO OFERTADO</v>
      </c>
      <c r="BB264" s="129">
        <f>'PRECIOS UNITARIOS'!U264</f>
        <v>610987.65</v>
      </c>
      <c r="BC264" s="251" t="str">
        <f>'EV TECNICA'!AO264</f>
        <v>CUMPLE</v>
      </c>
      <c r="BD264" s="252" t="str">
        <f>+IF(BB264=0,"NO OFERTADO",IF(BC264="NO CUMPLE", NO HABILITA,IF(BB264&lt;=($E264*(1+$D$4)),"HABILITA","NO HABILITA")))</f>
        <v>NO HABILITA</v>
      </c>
      <c r="BE264" s="129">
        <f>'PRECIOS UNITARIOS'!V264</f>
        <v>0</v>
      </c>
      <c r="BF264" s="251">
        <f>'EV TECNICA'!AQ264</f>
        <v>0</v>
      </c>
      <c r="BG264" s="252" t="str">
        <f>+IF(BE264=0,"NO OFERTADO",IF(BF264="NO CUMPLE", NO HABILITA,IF(BE264&lt;=($E264*(1+$D$4)),"HABILITA","NO HABILITA")))</f>
        <v>NO OFERTADO</v>
      </c>
      <c r="BH264" s="129">
        <f>'PRECIOS UNITARIOS'!W264</f>
        <v>0</v>
      </c>
      <c r="BI264" s="251">
        <f>'EV TECNICA'!AS264</f>
        <v>0</v>
      </c>
      <c r="BJ264" s="252" t="str">
        <f>+IF(BH264=0,"NO OFERTADO",IF(BI264="NO CUMPLE", NO HABILITA,IF(BH264&lt;=($E264*(1+$D$4)),"HABILITA","NO HABILITA")))</f>
        <v>NO OFERTADO</v>
      </c>
      <c r="BK264" s="129">
        <f>'PRECIOS UNITARIOS'!X264</f>
        <v>0</v>
      </c>
      <c r="BL264" s="251">
        <f>'EV TECNICA'!AU264</f>
        <v>0</v>
      </c>
      <c r="BM264" s="252" t="str">
        <f>+IF(BK264=0,"NO OFERTADO",IF(BL264="NO CUMPLE", NO HABILITA,IF(BK264&lt;=($E264*(1+$D$4)),"HABILITA","NO HABILITA")))</f>
        <v>NO OFERTADO</v>
      </c>
      <c r="BN264" s="129">
        <f>'PRECIOS UNITARIOS'!Y264</f>
        <v>0</v>
      </c>
      <c r="BO264" s="251">
        <f>'EV TECNICA'!AW264</f>
        <v>0</v>
      </c>
      <c r="BP264" s="252" t="str">
        <f>+IF(BN264=0,"NO OFERTADO",IF(BO264="NO CUMPLE", NO HABILITA,IF(BN264&lt;=($E264*(1+$D$4)),"HABILITA","NO HABILITA")))</f>
        <v>NO OFERTADO</v>
      </c>
      <c r="BQ264" s="129">
        <f>'PRECIOS UNITARIOS'!Z264</f>
        <v>0</v>
      </c>
      <c r="BR264" s="251">
        <f>'EV TECNICA'!AY264</f>
        <v>0</v>
      </c>
      <c r="BS264" s="252" t="str">
        <f>+IF(BQ264=0,"NO OFERTADO",IF(BR264="NO CUMPLE", NO HABILITA,IF(BQ264&lt;=($E264*(1+$D$4)),"HABILITA","NO HABILITA")))</f>
        <v>NO OFERTADO</v>
      </c>
      <c r="BT264" s="129">
        <f>'PRECIOS UNITARIOS'!AA264</f>
        <v>0</v>
      </c>
      <c r="BU264" s="251" t="str">
        <f>'EV TECNICA'!BA264</f>
        <v>NO CUMPLE</v>
      </c>
      <c r="BV264" s="252" t="s">
        <v>606</v>
      </c>
      <c r="BW264" s="129">
        <f>'PRECIOS UNITARIOS'!AB264</f>
        <v>0</v>
      </c>
      <c r="BX264" s="251">
        <f>'EV TECNICA'!BC264</f>
        <v>0</v>
      </c>
      <c r="BY264" s="252" t="str">
        <f>+IF(BW264=0,"NO OFERTADO",IF(BX264="NO CUMPLE", NO HABILITA,IF(BW264&lt;=($E264*(1+$D$4)),"HABILITA","NO HABILITA")))</f>
        <v>NO OFERTADO</v>
      </c>
      <c r="BZ264" s="129">
        <f>'PRECIOS UNITARIOS'!AC264</f>
        <v>0</v>
      </c>
      <c r="CA264" s="251">
        <f>'EV TECNICA'!BE264</f>
        <v>0</v>
      </c>
      <c r="CB264" s="252" t="str">
        <f>+IF(BZ264=0,"NO OFERTADO",IF(CA264="NO CUMPLE", NO HABILITA,IF(BZ264&lt;=($E264*(1+$D$4)),"HABILITA","NO HABILITA")))</f>
        <v>NO OFERTADO</v>
      </c>
      <c r="CC264" s="129">
        <f>'PRECIOS UNITARIOS'!AD264</f>
        <v>0</v>
      </c>
      <c r="CD264" s="251">
        <f>'EV TECNICA'!BG264</f>
        <v>0</v>
      </c>
      <c r="CE264" s="252" t="str">
        <f>+IF(CC264=0,"NO OFERTADO",IF(CD264="NO CUMPLE", NO HABILITA,IF(CC264&lt;=($E264*(1+$D$4)),"HABILITA","NO HABILITA")))</f>
        <v>NO OFERTADO</v>
      </c>
      <c r="CF264" s="129">
        <f>'PRECIOS UNITARIOS'!AE264</f>
        <v>0</v>
      </c>
      <c r="CG264" s="251">
        <f>'EV TECNICA'!BI264</f>
        <v>0</v>
      </c>
      <c r="CH264" s="252" t="str">
        <f>+IF(CF264=0,"NO OFERTADO",IF(CG264="NO CUMPLE", NO HABILITA,IF(CF264&lt;=($E264*(1+$D$4)),"HABILITA","NO HABILITA")))</f>
        <v>NO OFERTADO</v>
      </c>
    </row>
    <row r="265" spans="1:86" s="40" customFormat="1" ht="25.5" x14ac:dyDescent="0.2">
      <c r="A265" s="103">
        <v>256</v>
      </c>
      <c r="B265" s="202" t="s">
        <v>399</v>
      </c>
      <c r="C265" s="121" t="s">
        <v>381</v>
      </c>
      <c r="D265" s="146">
        <v>1</v>
      </c>
      <c r="E265" s="25">
        <v>502239.5</v>
      </c>
      <c r="F265" s="129">
        <f>'PRECIOS UNITARIOS'!E265</f>
        <v>0</v>
      </c>
      <c r="G265" s="251">
        <f>'EV TECNICA'!I265</f>
        <v>0</v>
      </c>
      <c r="H265" s="252" t="str">
        <f>+IF(F265=0,"NO OFERTADO",IF(G265="NO CUMPLE", NO HABILITA,IF(F265&lt;=($E265*(1+$D$4)),"HABILITA","NO HABILITA")))</f>
        <v>NO OFERTADO</v>
      </c>
      <c r="I265" s="129">
        <f>'PRECIOS UNITARIOS'!F265</f>
        <v>0</v>
      </c>
      <c r="J265" s="251">
        <f>'EV TECNICA'!K265</f>
        <v>0</v>
      </c>
      <c r="K265" s="252" t="str">
        <f>+IF(I265=0,"NO OFERTADO",IF(J265="NO CUMPLE", NO HABILITA,IF(I265&lt;=($E265*(1+$D$4)),"HABILITA","NO HABILITA")))</f>
        <v>NO OFERTADO</v>
      </c>
      <c r="L265" s="129">
        <f>'PRECIOS UNITARIOS'!G265</f>
        <v>0</v>
      </c>
      <c r="M265" s="251">
        <f>'EV TECNICA'!M265</f>
        <v>0</v>
      </c>
      <c r="N265" s="252" t="str">
        <f>+IF(L265=0,"NO OFERTADO",IF(M265="NO CUMPLE", NO HABILITA,IF(L265&lt;=($E265*(1+$D$4)),"HABILITA","NO HABILITA")))</f>
        <v>NO OFERTADO</v>
      </c>
      <c r="O265" s="129">
        <f>'PRECIOS UNITARIOS'!H265</f>
        <v>0</v>
      </c>
      <c r="P265" s="251">
        <f>'EV TECNICA'!O265</f>
        <v>0</v>
      </c>
      <c r="Q265" s="252" t="str">
        <f>+IF(O265=0,"NO OFERTADO",IF(P265="NO CUMPLE", NO HABILITA,IF(O265&lt;=($E265*(1+$D$4)),"HABILITA","NO HABILITA")))</f>
        <v>NO OFERTADO</v>
      </c>
      <c r="R265" s="129">
        <f>'PRECIOS UNITARIOS'!I265</f>
        <v>0</v>
      </c>
      <c r="S265" s="251">
        <f>'EV TECNICA'!Q265</f>
        <v>0</v>
      </c>
      <c r="T265" s="252" t="str">
        <f>+IF(R265=0,"NO OFERTADO",IF(S265="NO CUMPLE", NO HABILITA,IF(R265&lt;=($E265*(1+$D$4)),"HABILITA","NO HABILITA")))</f>
        <v>NO OFERTADO</v>
      </c>
      <c r="U265" s="129">
        <f>'PRECIOS UNITARIOS'!J265</f>
        <v>0</v>
      </c>
      <c r="V265" s="251">
        <f>'EV TECNICA'!S265</f>
        <v>0</v>
      </c>
      <c r="W265" s="252" t="str">
        <f>+IF(U265=0,"NO OFERTADO",IF(V265="NO CUMPLE", NO HABILITA,IF(U265&lt;=($E265*(1+$D$4)),"HABILITA","NO HABILITA")))</f>
        <v>NO OFERTADO</v>
      </c>
      <c r="X265" s="129">
        <f>'PRECIOS UNITARIOS'!K265</f>
        <v>0</v>
      </c>
      <c r="Y265" s="251">
        <f>'EV TECNICA'!U265</f>
        <v>0</v>
      </c>
      <c r="Z265" s="252" t="str">
        <f>+IF(X265=0,"NO OFERTADO",IF(Y265="NO CUMPLE", NO HABILITA,IF(X265&lt;=($E265*(1+$D$4)),"HABILITA","NO HABILITA")))</f>
        <v>NO OFERTADO</v>
      </c>
      <c r="AA265" s="129">
        <f>'PRECIOS UNITARIOS'!L265</f>
        <v>0</v>
      </c>
      <c r="AB265" s="251">
        <f>'EV TECNICA'!W265</f>
        <v>0</v>
      </c>
      <c r="AC265" s="252" t="str">
        <f>+IF(AA265=0,"NO OFERTADO",IF(AB265="NO CUMPLE", NO HABILITA,IF(AA265&lt;=($E265*(1+$D$4)),"HABILITA","NO HABILITA")))</f>
        <v>NO OFERTADO</v>
      </c>
      <c r="AD265" s="129">
        <f>'PRECIOS UNITARIOS'!M265</f>
        <v>0</v>
      </c>
      <c r="AE265" s="251">
        <f>'EV TECNICA'!Y265</f>
        <v>0</v>
      </c>
      <c r="AF265" s="252" t="str">
        <f>+IF(AD265=0,"NO OFERTADO",IF(AE265="NO CUMPLE", NO HABILITA,IF(AD265&lt;=($E265*(1+$D$4)),"HABILITA","NO HABILITA")))</f>
        <v>NO OFERTADO</v>
      </c>
      <c r="AG265" s="129">
        <f>'PRECIOS UNITARIOS'!N265</f>
        <v>0</v>
      </c>
      <c r="AH265" s="251">
        <f>'EV TECNICA'!AA265</f>
        <v>0</v>
      </c>
      <c r="AI265" s="252" t="str">
        <f>+IF(AG265=0,"NO OFERTADO",IF(AH265="NO CUMPLE", NO HABILITA,IF(AG265&lt;=($E265*(1+$D$4)),"HABILITA","NO HABILITA")))</f>
        <v>NO OFERTADO</v>
      </c>
      <c r="AJ265" s="129">
        <f>'PRECIOS UNITARIOS'!O265</f>
        <v>0</v>
      </c>
      <c r="AK265" s="251">
        <f>'EV TECNICA'!AC265</f>
        <v>0</v>
      </c>
      <c r="AL265" s="252" t="str">
        <f>+IF(AJ265=0,"NO OFERTADO",IF(AK265="NO CUMPLE", NO HABILITA,IF(AJ265&lt;=($E265*(1+$D$4)),"HABILITA","NO HABILITA")))</f>
        <v>NO OFERTADO</v>
      </c>
      <c r="AM265" s="129">
        <f>'PRECIOS UNITARIOS'!P265</f>
        <v>449831.9</v>
      </c>
      <c r="AN265" s="251" t="str">
        <f>'EV TECNICA'!AE265</f>
        <v>CUMPLE</v>
      </c>
      <c r="AO265" s="252" t="str">
        <f>+IF(AM265=0,"NO OFERTADO",IF(AN265="NO CUMPLE", NO HABILITA,IF(AM265&lt;=($E265*(1+$D$4)),"HABILITA","NO HABILITA")))</f>
        <v>HABILITA</v>
      </c>
      <c r="AP265" s="129">
        <f>'PRECIOS UNITARIOS'!Q265</f>
        <v>0</v>
      </c>
      <c r="AQ265" s="251">
        <f>'EV TECNICA'!AG265</f>
        <v>0</v>
      </c>
      <c r="AR265" s="252" t="str">
        <f>+IF(AP265=0,"NO OFERTADO",IF(AQ265="NO CUMPLE", NO HABILITA,IF(AP265&lt;=($E265*(1+$D$4)),"HABILITA","NO HABILITA")))</f>
        <v>NO OFERTADO</v>
      </c>
      <c r="AS265" s="129">
        <f>'PRECIOS UNITARIOS'!R265</f>
        <v>0</v>
      </c>
      <c r="AT265" s="251">
        <f>'EV TECNICA'!AI265</f>
        <v>0</v>
      </c>
      <c r="AU265" s="252" t="str">
        <f>+IF(AS265=0,"NO OFERTADO",IF(AT265="NO CUMPLE", NO HABILITA,IF(AS265&lt;=($E265*(1+$D$4)),"HABILITA","NO HABILITA")))</f>
        <v>NO OFERTADO</v>
      </c>
      <c r="AV265" s="129">
        <f>'PRECIOS UNITARIOS'!S265</f>
        <v>0</v>
      </c>
      <c r="AW265" s="251">
        <f>'EV TECNICA'!AK265</f>
        <v>0</v>
      </c>
      <c r="AX265" s="252" t="str">
        <f>+IF(AV265=0,"NO OFERTADO",IF(AW265="NO CUMPLE", NO HABILITA,IF(AV265&lt;=($E265*(1+$D$4)),"HABILITA","NO HABILITA")))</f>
        <v>NO OFERTADO</v>
      </c>
      <c r="AY265" s="129">
        <f>'PRECIOS UNITARIOS'!T265</f>
        <v>0</v>
      </c>
      <c r="AZ265" s="251">
        <f>'EV TECNICA'!AM265</f>
        <v>0</v>
      </c>
      <c r="BA265" s="252" t="str">
        <f>+IF(AY265=0,"NO OFERTADO",IF(AZ265="NO CUMPLE", NO HABILITA,IF(AY265&lt;=($E265*(1+$D$4)),"HABILITA","NO HABILITA")))</f>
        <v>NO OFERTADO</v>
      </c>
      <c r="BB265" s="129">
        <f>'PRECIOS UNITARIOS'!U265</f>
        <v>622400.93999999994</v>
      </c>
      <c r="BC265" s="251" t="str">
        <f>'EV TECNICA'!AO265</f>
        <v>CUMPLE</v>
      </c>
      <c r="BD265" s="252" t="str">
        <f>+IF(BB265=0,"NO OFERTADO",IF(BC265="NO CUMPLE", NO HABILITA,IF(BB265&lt;=($E265*(1+$D$4)),"HABILITA","NO HABILITA")))</f>
        <v>HABILITA</v>
      </c>
      <c r="BE265" s="129">
        <f>'PRECIOS UNITARIOS'!V265</f>
        <v>0</v>
      </c>
      <c r="BF265" s="251">
        <f>'EV TECNICA'!AQ265</f>
        <v>0</v>
      </c>
      <c r="BG265" s="252" t="str">
        <f>+IF(BE265=0,"NO OFERTADO",IF(BF265="NO CUMPLE", NO HABILITA,IF(BE265&lt;=($E265*(1+$D$4)),"HABILITA","NO HABILITA")))</f>
        <v>NO OFERTADO</v>
      </c>
      <c r="BH265" s="129">
        <f>'PRECIOS UNITARIOS'!W265</f>
        <v>0</v>
      </c>
      <c r="BI265" s="251">
        <f>'EV TECNICA'!AS265</f>
        <v>0</v>
      </c>
      <c r="BJ265" s="252" t="str">
        <f>+IF(BH265=0,"NO OFERTADO",IF(BI265="NO CUMPLE", NO HABILITA,IF(BH265&lt;=($E265*(1+$D$4)),"HABILITA","NO HABILITA")))</f>
        <v>NO OFERTADO</v>
      </c>
      <c r="BK265" s="129">
        <f>'PRECIOS UNITARIOS'!X265</f>
        <v>0</v>
      </c>
      <c r="BL265" s="251">
        <f>'EV TECNICA'!AU265</f>
        <v>0</v>
      </c>
      <c r="BM265" s="252" t="str">
        <f>+IF(BK265=0,"NO OFERTADO",IF(BL265="NO CUMPLE", NO HABILITA,IF(BK265&lt;=($E265*(1+$D$4)),"HABILITA","NO HABILITA")))</f>
        <v>NO OFERTADO</v>
      </c>
      <c r="BN265" s="129">
        <f>'PRECIOS UNITARIOS'!Y265</f>
        <v>0</v>
      </c>
      <c r="BO265" s="251">
        <f>'EV TECNICA'!AW265</f>
        <v>0</v>
      </c>
      <c r="BP265" s="252" t="str">
        <f>+IF(BN265=0,"NO OFERTADO",IF(BO265="NO CUMPLE", NO HABILITA,IF(BN265&lt;=($E265*(1+$D$4)),"HABILITA","NO HABILITA")))</f>
        <v>NO OFERTADO</v>
      </c>
      <c r="BQ265" s="129">
        <f>'PRECIOS UNITARIOS'!Z265</f>
        <v>0</v>
      </c>
      <c r="BR265" s="251">
        <f>'EV TECNICA'!AY265</f>
        <v>0</v>
      </c>
      <c r="BS265" s="252" t="str">
        <f>+IF(BQ265=0,"NO OFERTADO",IF(BR265="NO CUMPLE", NO HABILITA,IF(BQ265&lt;=($E265*(1+$D$4)),"HABILITA","NO HABILITA")))</f>
        <v>NO OFERTADO</v>
      </c>
      <c r="BT265" s="129">
        <f>'PRECIOS UNITARIOS'!AA265</f>
        <v>0</v>
      </c>
      <c r="BU265" s="251" t="str">
        <f>'EV TECNICA'!BA265</f>
        <v>NO CUMPLE</v>
      </c>
      <c r="BV265" s="252" t="s">
        <v>606</v>
      </c>
      <c r="BW265" s="129">
        <f>'PRECIOS UNITARIOS'!AB265</f>
        <v>0</v>
      </c>
      <c r="BX265" s="251">
        <f>'EV TECNICA'!BC265</f>
        <v>0</v>
      </c>
      <c r="BY265" s="252" t="str">
        <f>+IF(BW265=0,"NO OFERTADO",IF(BX265="NO CUMPLE", NO HABILITA,IF(BW265&lt;=($E265*(1+$D$4)),"HABILITA","NO HABILITA")))</f>
        <v>NO OFERTADO</v>
      </c>
      <c r="BZ265" s="129">
        <f>'PRECIOS UNITARIOS'!AC265</f>
        <v>0</v>
      </c>
      <c r="CA265" s="251">
        <f>'EV TECNICA'!BE265</f>
        <v>0</v>
      </c>
      <c r="CB265" s="252" t="str">
        <f>+IF(BZ265=0,"NO OFERTADO",IF(CA265="NO CUMPLE", NO HABILITA,IF(BZ265&lt;=($E265*(1+$D$4)),"HABILITA","NO HABILITA")))</f>
        <v>NO OFERTADO</v>
      </c>
      <c r="CC265" s="129">
        <f>'PRECIOS UNITARIOS'!AD265</f>
        <v>0</v>
      </c>
      <c r="CD265" s="251">
        <f>'EV TECNICA'!BG265</f>
        <v>0</v>
      </c>
      <c r="CE265" s="252" t="str">
        <f>+IF(CC265=0,"NO OFERTADO",IF(CD265="NO CUMPLE", NO HABILITA,IF(CC265&lt;=($E265*(1+$D$4)),"HABILITA","NO HABILITA")))</f>
        <v>NO OFERTADO</v>
      </c>
      <c r="CF265" s="129">
        <f>'PRECIOS UNITARIOS'!AE265</f>
        <v>0</v>
      </c>
      <c r="CG265" s="251">
        <f>'EV TECNICA'!BI265</f>
        <v>0</v>
      </c>
      <c r="CH265" s="252" t="str">
        <f>+IF(CF265=0,"NO OFERTADO",IF(CG265="NO CUMPLE", NO HABILITA,IF(CF265&lt;=($E265*(1+$D$4)),"HABILITA","NO HABILITA")))</f>
        <v>NO OFERTADO</v>
      </c>
    </row>
    <row r="266" spans="1:86" s="40" customFormat="1" ht="25.5" x14ac:dyDescent="0.2">
      <c r="A266" s="103">
        <v>257</v>
      </c>
      <c r="B266" s="202" t="s">
        <v>400</v>
      </c>
      <c r="C266" s="121" t="s">
        <v>381</v>
      </c>
      <c r="D266" s="146">
        <v>1</v>
      </c>
      <c r="E266" s="25">
        <v>502239.5</v>
      </c>
      <c r="F266" s="129">
        <f>'PRECIOS UNITARIOS'!E266</f>
        <v>0</v>
      </c>
      <c r="G266" s="251">
        <f>'EV TECNICA'!I266</f>
        <v>0</v>
      </c>
      <c r="H266" s="252" t="str">
        <f>+IF(F266=0,"NO OFERTADO",IF(G266="NO CUMPLE", NO HABILITA,IF(F266&lt;=($E266*(1+$D$4)),"HABILITA","NO HABILITA")))</f>
        <v>NO OFERTADO</v>
      </c>
      <c r="I266" s="129">
        <f>'PRECIOS UNITARIOS'!F266</f>
        <v>0</v>
      </c>
      <c r="J266" s="251">
        <f>'EV TECNICA'!K266</f>
        <v>0</v>
      </c>
      <c r="K266" s="252" t="str">
        <f>+IF(I266=0,"NO OFERTADO",IF(J266="NO CUMPLE", NO HABILITA,IF(I266&lt;=($E266*(1+$D$4)),"HABILITA","NO HABILITA")))</f>
        <v>NO OFERTADO</v>
      </c>
      <c r="L266" s="129">
        <f>'PRECIOS UNITARIOS'!G266</f>
        <v>0</v>
      </c>
      <c r="M266" s="251">
        <f>'EV TECNICA'!M266</f>
        <v>0</v>
      </c>
      <c r="N266" s="252" t="str">
        <f>+IF(L266=0,"NO OFERTADO",IF(M266="NO CUMPLE", NO HABILITA,IF(L266&lt;=($E266*(1+$D$4)),"HABILITA","NO HABILITA")))</f>
        <v>NO OFERTADO</v>
      </c>
      <c r="O266" s="129">
        <f>'PRECIOS UNITARIOS'!H266</f>
        <v>0</v>
      </c>
      <c r="P266" s="251">
        <f>'EV TECNICA'!O266</f>
        <v>0</v>
      </c>
      <c r="Q266" s="252" t="str">
        <f>+IF(O266=0,"NO OFERTADO",IF(P266="NO CUMPLE", NO HABILITA,IF(O266&lt;=($E266*(1+$D$4)),"HABILITA","NO HABILITA")))</f>
        <v>NO OFERTADO</v>
      </c>
      <c r="R266" s="129">
        <f>'PRECIOS UNITARIOS'!I266</f>
        <v>0</v>
      </c>
      <c r="S266" s="251">
        <f>'EV TECNICA'!Q266</f>
        <v>0</v>
      </c>
      <c r="T266" s="252" t="str">
        <f>+IF(R266=0,"NO OFERTADO",IF(S266="NO CUMPLE", NO HABILITA,IF(R266&lt;=($E266*(1+$D$4)),"HABILITA","NO HABILITA")))</f>
        <v>NO OFERTADO</v>
      </c>
      <c r="U266" s="129">
        <f>'PRECIOS UNITARIOS'!J266</f>
        <v>0</v>
      </c>
      <c r="V266" s="251">
        <f>'EV TECNICA'!S266</f>
        <v>0</v>
      </c>
      <c r="W266" s="252" t="str">
        <f>+IF(U266=0,"NO OFERTADO",IF(V266="NO CUMPLE", NO HABILITA,IF(U266&lt;=($E266*(1+$D$4)),"HABILITA","NO HABILITA")))</f>
        <v>NO OFERTADO</v>
      </c>
      <c r="X266" s="129">
        <f>'PRECIOS UNITARIOS'!K266</f>
        <v>0</v>
      </c>
      <c r="Y266" s="251">
        <f>'EV TECNICA'!U266</f>
        <v>0</v>
      </c>
      <c r="Z266" s="252" t="str">
        <f>+IF(X266=0,"NO OFERTADO",IF(Y266="NO CUMPLE", NO HABILITA,IF(X266&lt;=($E266*(1+$D$4)),"HABILITA","NO HABILITA")))</f>
        <v>NO OFERTADO</v>
      </c>
      <c r="AA266" s="129">
        <f>'PRECIOS UNITARIOS'!L266</f>
        <v>0</v>
      </c>
      <c r="AB266" s="251">
        <f>'EV TECNICA'!W266</f>
        <v>0</v>
      </c>
      <c r="AC266" s="252" t="str">
        <f>+IF(AA266=0,"NO OFERTADO",IF(AB266="NO CUMPLE", NO HABILITA,IF(AA266&lt;=($E266*(1+$D$4)),"HABILITA","NO HABILITA")))</f>
        <v>NO OFERTADO</v>
      </c>
      <c r="AD266" s="129">
        <f>'PRECIOS UNITARIOS'!M266</f>
        <v>0</v>
      </c>
      <c r="AE266" s="251">
        <f>'EV TECNICA'!Y266</f>
        <v>0</v>
      </c>
      <c r="AF266" s="252" t="str">
        <f>+IF(AD266=0,"NO OFERTADO",IF(AE266="NO CUMPLE", NO HABILITA,IF(AD266&lt;=($E266*(1+$D$4)),"HABILITA","NO HABILITA")))</f>
        <v>NO OFERTADO</v>
      </c>
      <c r="AG266" s="129">
        <f>'PRECIOS UNITARIOS'!N266</f>
        <v>0</v>
      </c>
      <c r="AH266" s="251">
        <f>'EV TECNICA'!AA266</f>
        <v>0</v>
      </c>
      <c r="AI266" s="252" t="str">
        <f>+IF(AG266=0,"NO OFERTADO",IF(AH266="NO CUMPLE", NO HABILITA,IF(AG266&lt;=($E266*(1+$D$4)),"HABILITA","NO HABILITA")))</f>
        <v>NO OFERTADO</v>
      </c>
      <c r="AJ266" s="129">
        <f>'PRECIOS UNITARIOS'!O266</f>
        <v>0</v>
      </c>
      <c r="AK266" s="251">
        <f>'EV TECNICA'!AC266</f>
        <v>0</v>
      </c>
      <c r="AL266" s="252" t="str">
        <f>+IF(AJ266=0,"NO OFERTADO",IF(AK266="NO CUMPLE", NO HABILITA,IF(AJ266&lt;=($E266*(1+$D$4)),"HABILITA","NO HABILITA")))</f>
        <v>NO OFERTADO</v>
      </c>
      <c r="AM266" s="129">
        <f>'PRECIOS UNITARIOS'!P266</f>
        <v>449831.9</v>
      </c>
      <c r="AN266" s="251" t="str">
        <f>'EV TECNICA'!AE266</f>
        <v>CUMPLE</v>
      </c>
      <c r="AO266" s="252" t="str">
        <f>+IF(AM266=0,"NO OFERTADO",IF(AN266="NO CUMPLE", NO HABILITA,IF(AM266&lt;=($E266*(1+$D$4)),"HABILITA","NO HABILITA")))</f>
        <v>HABILITA</v>
      </c>
      <c r="AP266" s="129">
        <f>'PRECIOS UNITARIOS'!Q266</f>
        <v>0</v>
      </c>
      <c r="AQ266" s="251">
        <f>'EV TECNICA'!AG266</f>
        <v>0</v>
      </c>
      <c r="AR266" s="252" t="str">
        <f>+IF(AP266=0,"NO OFERTADO",IF(AQ266="NO CUMPLE", NO HABILITA,IF(AP266&lt;=($E266*(1+$D$4)),"HABILITA","NO HABILITA")))</f>
        <v>NO OFERTADO</v>
      </c>
      <c r="AS266" s="129">
        <f>'PRECIOS UNITARIOS'!R266</f>
        <v>0</v>
      </c>
      <c r="AT266" s="251">
        <f>'EV TECNICA'!AI266</f>
        <v>0</v>
      </c>
      <c r="AU266" s="252" t="str">
        <f>+IF(AS266=0,"NO OFERTADO",IF(AT266="NO CUMPLE", NO HABILITA,IF(AS266&lt;=($E266*(1+$D$4)),"HABILITA","NO HABILITA")))</f>
        <v>NO OFERTADO</v>
      </c>
      <c r="AV266" s="129">
        <f>'PRECIOS UNITARIOS'!S266</f>
        <v>0</v>
      </c>
      <c r="AW266" s="251">
        <f>'EV TECNICA'!AK266</f>
        <v>0</v>
      </c>
      <c r="AX266" s="252" t="str">
        <f>+IF(AV266=0,"NO OFERTADO",IF(AW266="NO CUMPLE", NO HABILITA,IF(AV266&lt;=($E266*(1+$D$4)),"HABILITA","NO HABILITA")))</f>
        <v>NO OFERTADO</v>
      </c>
      <c r="AY266" s="129">
        <f>'PRECIOS UNITARIOS'!T266</f>
        <v>0</v>
      </c>
      <c r="AZ266" s="251">
        <f>'EV TECNICA'!AM266</f>
        <v>0</v>
      </c>
      <c r="BA266" s="252" t="str">
        <f>+IF(AY266=0,"NO OFERTADO",IF(AZ266="NO CUMPLE", NO HABILITA,IF(AY266&lt;=($E266*(1+$D$4)),"HABILITA","NO HABILITA")))</f>
        <v>NO OFERTADO</v>
      </c>
      <c r="BB266" s="129">
        <f>'PRECIOS UNITARIOS'!U266</f>
        <v>634496.1</v>
      </c>
      <c r="BC266" s="251" t="str">
        <f>'EV TECNICA'!AO266</f>
        <v>CUMPLE</v>
      </c>
      <c r="BD266" s="252" t="str">
        <f>+IF(BB266=0,"NO OFERTADO",IF(BC266="NO CUMPLE", NO HABILITA,IF(BB266&lt;=($E266*(1+$D$4)),"HABILITA","NO HABILITA")))</f>
        <v>HABILITA</v>
      </c>
      <c r="BE266" s="129">
        <f>'PRECIOS UNITARIOS'!V266</f>
        <v>0</v>
      </c>
      <c r="BF266" s="251">
        <f>'EV TECNICA'!AQ266</f>
        <v>0</v>
      </c>
      <c r="BG266" s="252" t="str">
        <f>+IF(BE266=0,"NO OFERTADO",IF(BF266="NO CUMPLE", NO HABILITA,IF(BE266&lt;=($E266*(1+$D$4)),"HABILITA","NO HABILITA")))</f>
        <v>NO OFERTADO</v>
      </c>
      <c r="BH266" s="129">
        <f>'PRECIOS UNITARIOS'!W266</f>
        <v>0</v>
      </c>
      <c r="BI266" s="251">
        <f>'EV TECNICA'!AS266</f>
        <v>0</v>
      </c>
      <c r="BJ266" s="252" t="str">
        <f>+IF(BH266=0,"NO OFERTADO",IF(BI266="NO CUMPLE", NO HABILITA,IF(BH266&lt;=($E266*(1+$D$4)),"HABILITA","NO HABILITA")))</f>
        <v>NO OFERTADO</v>
      </c>
      <c r="BK266" s="129">
        <f>'PRECIOS UNITARIOS'!X266</f>
        <v>0</v>
      </c>
      <c r="BL266" s="251">
        <f>'EV TECNICA'!AU266</f>
        <v>0</v>
      </c>
      <c r="BM266" s="252" t="str">
        <f>+IF(BK266=0,"NO OFERTADO",IF(BL266="NO CUMPLE", NO HABILITA,IF(BK266&lt;=($E266*(1+$D$4)),"HABILITA","NO HABILITA")))</f>
        <v>NO OFERTADO</v>
      </c>
      <c r="BN266" s="129">
        <f>'PRECIOS UNITARIOS'!Y266</f>
        <v>0</v>
      </c>
      <c r="BO266" s="251">
        <f>'EV TECNICA'!AW266</f>
        <v>0</v>
      </c>
      <c r="BP266" s="252" t="str">
        <f>+IF(BN266=0,"NO OFERTADO",IF(BO266="NO CUMPLE", NO HABILITA,IF(BN266&lt;=($E266*(1+$D$4)),"HABILITA","NO HABILITA")))</f>
        <v>NO OFERTADO</v>
      </c>
      <c r="BQ266" s="129">
        <f>'PRECIOS UNITARIOS'!Z266</f>
        <v>0</v>
      </c>
      <c r="BR266" s="251">
        <f>'EV TECNICA'!AY266</f>
        <v>0</v>
      </c>
      <c r="BS266" s="252" t="str">
        <f>+IF(BQ266=0,"NO OFERTADO",IF(BR266="NO CUMPLE", NO HABILITA,IF(BQ266&lt;=($E266*(1+$D$4)),"HABILITA","NO HABILITA")))</f>
        <v>NO OFERTADO</v>
      </c>
      <c r="BT266" s="129">
        <f>'PRECIOS UNITARIOS'!AA266</f>
        <v>0</v>
      </c>
      <c r="BU266" s="251" t="str">
        <f>'EV TECNICA'!BA266</f>
        <v>NO CUMPLE</v>
      </c>
      <c r="BV266" s="252" t="s">
        <v>606</v>
      </c>
      <c r="BW266" s="129">
        <f>'PRECIOS UNITARIOS'!AB266</f>
        <v>0</v>
      </c>
      <c r="BX266" s="251">
        <f>'EV TECNICA'!BC266</f>
        <v>0</v>
      </c>
      <c r="BY266" s="252" t="str">
        <f>+IF(BW266=0,"NO OFERTADO",IF(BX266="NO CUMPLE", NO HABILITA,IF(BW266&lt;=($E266*(1+$D$4)),"HABILITA","NO HABILITA")))</f>
        <v>NO OFERTADO</v>
      </c>
      <c r="BZ266" s="129">
        <f>'PRECIOS UNITARIOS'!AC266</f>
        <v>0</v>
      </c>
      <c r="CA266" s="251">
        <f>'EV TECNICA'!BE266</f>
        <v>0</v>
      </c>
      <c r="CB266" s="252" t="str">
        <f>+IF(BZ266=0,"NO OFERTADO",IF(CA266="NO CUMPLE", NO HABILITA,IF(BZ266&lt;=($E266*(1+$D$4)),"HABILITA","NO HABILITA")))</f>
        <v>NO OFERTADO</v>
      </c>
      <c r="CC266" s="129">
        <f>'PRECIOS UNITARIOS'!AD266</f>
        <v>0</v>
      </c>
      <c r="CD266" s="251">
        <f>'EV TECNICA'!BG266</f>
        <v>0</v>
      </c>
      <c r="CE266" s="252" t="str">
        <f>+IF(CC266=0,"NO OFERTADO",IF(CD266="NO CUMPLE", NO HABILITA,IF(CC266&lt;=($E266*(1+$D$4)),"HABILITA","NO HABILITA")))</f>
        <v>NO OFERTADO</v>
      </c>
      <c r="CF266" s="129">
        <f>'PRECIOS UNITARIOS'!AE266</f>
        <v>0</v>
      </c>
      <c r="CG266" s="251">
        <f>'EV TECNICA'!BI266</f>
        <v>0</v>
      </c>
      <c r="CH266" s="252" t="str">
        <f>+IF(CF266=0,"NO OFERTADO",IF(CG266="NO CUMPLE", NO HABILITA,IF(CF266&lt;=($E266*(1+$D$4)),"HABILITA","NO HABILITA")))</f>
        <v>NO OFERTADO</v>
      </c>
    </row>
    <row r="267" spans="1:86" s="40" customFormat="1" ht="25.5" x14ac:dyDescent="0.2">
      <c r="A267" s="103">
        <v>258</v>
      </c>
      <c r="B267" s="202" t="s">
        <v>401</v>
      </c>
      <c r="C267" s="121" t="s">
        <v>381</v>
      </c>
      <c r="D267" s="146">
        <v>1</v>
      </c>
      <c r="E267" s="25">
        <v>423954.45750000002</v>
      </c>
      <c r="F267" s="129">
        <f>'PRECIOS UNITARIOS'!E267</f>
        <v>0</v>
      </c>
      <c r="G267" s="251">
        <f>'EV TECNICA'!I267</f>
        <v>0</v>
      </c>
      <c r="H267" s="252" t="str">
        <f>+IF(F267=0,"NO OFERTADO",IF(G267="NO CUMPLE", NO HABILITA,IF(F267&lt;=($E267*(1+$D$4)),"HABILITA","NO HABILITA")))</f>
        <v>NO OFERTADO</v>
      </c>
      <c r="I267" s="129">
        <f>'PRECIOS UNITARIOS'!F267</f>
        <v>0</v>
      </c>
      <c r="J267" s="251">
        <f>'EV TECNICA'!K267</f>
        <v>0</v>
      </c>
      <c r="K267" s="252" t="str">
        <f>+IF(I267=0,"NO OFERTADO",IF(J267="NO CUMPLE", NO HABILITA,IF(I267&lt;=($E267*(1+$D$4)),"HABILITA","NO HABILITA")))</f>
        <v>NO OFERTADO</v>
      </c>
      <c r="L267" s="129">
        <f>'PRECIOS UNITARIOS'!G267</f>
        <v>0</v>
      </c>
      <c r="M267" s="251">
        <f>'EV TECNICA'!M267</f>
        <v>0</v>
      </c>
      <c r="N267" s="252" t="str">
        <f>+IF(L267=0,"NO OFERTADO",IF(M267="NO CUMPLE", NO HABILITA,IF(L267&lt;=($E267*(1+$D$4)),"HABILITA","NO HABILITA")))</f>
        <v>NO OFERTADO</v>
      </c>
      <c r="O267" s="129">
        <f>'PRECIOS UNITARIOS'!H267</f>
        <v>0</v>
      </c>
      <c r="P267" s="251">
        <f>'EV TECNICA'!O267</f>
        <v>0</v>
      </c>
      <c r="Q267" s="252" t="str">
        <f>+IF(O267=0,"NO OFERTADO",IF(P267="NO CUMPLE", NO HABILITA,IF(O267&lt;=($E267*(1+$D$4)),"HABILITA","NO HABILITA")))</f>
        <v>NO OFERTADO</v>
      </c>
      <c r="R267" s="129">
        <f>'PRECIOS UNITARIOS'!I267</f>
        <v>0</v>
      </c>
      <c r="S267" s="251">
        <f>'EV TECNICA'!Q267</f>
        <v>0</v>
      </c>
      <c r="T267" s="252" t="str">
        <f>+IF(R267=0,"NO OFERTADO",IF(S267="NO CUMPLE", NO HABILITA,IF(R267&lt;=($E267*(1+$D$4)),"HABILITA","NO HABILITA")))</f>
        <v>NO OFERTADO</v>
      </c>
      <c r="U267" s="129">
        <f>'PRECIOS UNITARIOS'!J267</f>
        <v>0</v>
      </c>
      <c r="V267" s="251">
        <f>'EV TECNICA'!S267</f>
        <v>0</v>
      </c>
      <c r="W267" s="252" t="str">
        <f>+IF(U267=0,"NO OFERTADO",IF(V267="NO CUMPLE", NO HABILITA,IF(U267&lt;=($E267*(1+$D$4)),"HABILITA","NO HABILITA")))</f>
        <v>NO OFERTADO</v>
      </c>
      <c r="X267" s="129">
        <f>'PRECIOS UNITARIOS'!K267</f>
        <v>0</v>
      </c>
      <c r="Y267" s="251">
        <f>'EV TECNICA'!U267</f>
        <v>0</v>
      </c>
      <c r="Z267" s="252" t="str">
        <f>+IF(X267=0,"NO OFERTADO",IF(Y267="NO CUMPLE", NO HABILITA,IF(X267&lt;=($E267*(1+$D$4)),"HABILITA","NO HABILITA")))</f>
        <v>NO OFERTADO</v>
      </c>
      <c r="AA267" s="129">
        <f>'PRECIOS UNITARIOS'!L267</f>
        <v>0</v>
      </c>
      <c r="AB267" s="251">
        <f>'EV TECNICA'!W267</f>
        <v>0</v>
      </c>
      <c r="AC267" s="252" t="str">
        <f>+IF(AA267=0,"NO OFERTADO",IF(AB267="NO CUMPLE", NO HABILITA,IF(AA267&lt;=($E267*(1+$D$4)),"HABILITA","NO HABILITA")))</f>
        <v>NO OFERTADO</v>
      </c>
      <c r="AD267" s="129">
        <f>'PRECIOS UNITARIOS'!M267</f>
        <v>0</v>
      </c>
      <c r="AE267" s="251">
        <f>'EV TECNICA'!Y267</f>
        <v>0</v>
      </c>
      <c r="AF267" s="252" t="str">
        <f>+IF(AD267=0,"NO OFERTADO",IF(AE267="NO CUMPLE", NO HABILITA,IF(AD267&lt;=($E267*(1+$D$4)),"HABILITA","NO HABILITA")))</f>
        <v>NO OFERTADO</v>
      </c>
      <c r="AG267" s="129">
        <f>'PRECIOS UNITARIOS'!N267</f>
        <v>0</v>
      </c>
      <c r="AH267" s="251">
        <f>'EV TECNICA'!AA267</f>
        <v>0</v>
      </c>
      <c r="AI267" s="252" t="str">
        <f>+IF(AG267=0,"NO OFERTADO",IF(AH267="NO CUMPLE", NO HABILITA,IF(AG267&lt;=($E267*(1+$D$4)),"HABILITA","NO HABILITA")))</f>
        <v>NO OFERTADO</v>
      </c>
      <c r="AJ267" s="129">
        <f>'PRECIOS UNITARIOS'!O267</f>
        <v>0</v>
      </c>
      <c r="AK267" s="251">
        <f>'EV TECNICA'!AC267</f>
        <v>0</v>
      </c>
      <c r="AL267" s="252" t="str">
        <f>+IF(AJ267=0,"NO OFERTADO",IF(AK267="NO CUMPLE", NO HABILITA,IF(AJ267&lt;=($E267*(1+$D$4)),"HABILITA","NO HABILITA")))</f>
        <v>NO OFERTADO</v>
      </c>
      <c r="AM267" s="129">
        <f>'PRECIOS UNITARIOS'!P267</f>
        <v>379715.91000000003</v>
      </c>
      <c r="AN267" s="251" t="str">
        <f>'EV TECNICA'!AE267</f>
        <v>CUMPLE</v>
      </c>
      <c r="AO267" s="252" t="str">
        <f>+IF(AM267=0,"NO OFERTADO",IF(AN267="NO CUMPLE", NO HABILITA,IF(AM267&lt;=($E267*(1+$D$4)),"HABILITA","NO HABILITA")))</f>
        <v>HABILITA</v>
      </c>
      <c r="AP267" s="129">
        <f>'PRECIOS UNITARIOS'!Q267</f>
        <v>0</v>
      </c>
      <c r="AQ267" s="251">
        <f>'EV TECNICA'!AG267</f>
        <v>0</v>
      </c>
      <c r="AR267" s="252" t="str">
        <f>+IF(AP267=0,"NO OFERTADO",IF(AQ267="NO CUMPLE", NO HABILITA,IF(AP267&lt;=($E267*(1+$D$4)),"HABILITA","NO HABILITA")))</f>
        <v>NO OFERTADO</v>
      </c>
      <c r="AS267" s="129">
        <f>'PRECIOS UNITARIOS'!R267</f>
        <v>0</v>
      </c>
      <c r="AT267" s="251">
        <f>'EV TECNICA'!AI267</f>
        <v>0</v>
      </c>
      <c r="AU267" s="252" t="str">
        <f>+IF(AS267=0,"NO OFERTADO",IF(AT267="NO CUMPLE", NO HABILITA,IF(AS267&lt;=($E267*(1+$D$4)),"HABILITA","NO HABILITA")))</f>
        <v>NO OFERTADO</v>
      </c>
      <c r="AV267" s="129">
        <f>'PRECIOS UNITARIOS'!S267</f>
        <v>0</v>
      </c>
      <c r="AW267" s="251">
        <f>'EV TECNICA'!AK267</f>
        <v>0</v>
      </c>
      <c r="AX267" s="252" t="str">
        <f>+IF(AV267=0,"NO OFERTADO",IF(AW267="NO CUMPLE", NO HABILITA,IF(AV267&lt;=($E267*(1+$D$4)),"HABILITA","NO HABILITA")))</f>
        <v>NO OFERTADO</v>
      </c>
      <c r="AY267" s="129">
        <f>'PRECIOS UNITARIOS'!T267</f>
        <v>0</v>
      </c>
      <c r="AZ267" s="251">
        <f>'EV TECNICA'!AM267</f>
        <v>0</v>
      </c>
      <c r="BA267" s="252" t="str">
        <f>+IF(AY267=0,"NO OFERTADO",IF(AZ267="NO CUMPLE", NO HABILITA,IF(AY267&lt;=($E267*(1+$D$4)),"HABILITA","NO HABILITA")))</f>
        <v>NO OFERTADO</v>
      </c>
      <c r="BB267" s="129">
        <f>'PRECIOS UNITARIOS'!U267</f>
        <v>625558.01</v>
      </c>
      <c r="BC267" s="251" t="str">
        <f>'EV TECNICA'!AO267</f>
        <v>CUMPLE</v>
      </c>
      <c r="BD267" s="252" t="str">
        <f>+IF(BB267=0,"NO OFERTADO",IF(BC267="NO CUMPLE", NO HABILITA,IF(BB267&lt;=($E267*(1+$D$4)),"HABILITA","NO HABILITA")))</f>
        <v>NO HABILITA</v>
      </c>
      <c r="BE267" s="129">
        <f>'PRECIOS UNITARIOS'!V267</f>
        <v>0</v>
      </c>
      <c r="BF267" s="251">
        <f>'EV TECNICA'!AQ267</f>
        <v>0</v>
      </c>
      <c r="BG267" s="252" t="str">
        <f>+IF(BE267=0,"NO OFERTADO",IF(BF267="NO CUMPLE", NO HABILITA,IF(BE267&lt;=($E267*(1+$D$4)),"HABILITA","NO HABILITA")))</f>
        <v>NO OFERTADO</v>
      </c>
      <c r="BH267" s="129">
        <f>'PRECIOS UNITARIOS'!W267</f>
        <v>0</v>
      </c>
      <c r="BI267" s="251">
        <f>'EV TECNICA'!AS267</f>
        <v>0</v>
      </c>
      <c r="BJ267" s="252" t="str">
        <f>+IF(BH267=0,"NO OFERTADO",IF(BI267="NO CUMPLE", NO HABILITA,IF(BH267&lt;=($E267*(1+$D$4)),"HABILITA","NO HABILITA")))</f>
        <v>NO OFERTADO</v>
      </c>
      <c r="BK267" s="129">
        <f>'PRECIOS UNITARIOS'!X267</f>
        <v>0</v>
      </c>
      <c r="BL267" s="251">
        <f>'EV TECNICA'!AU267</f>
        <v>0</v>
      </c>
      <c r="BM267" s="252" t="str">
        <f>+IF(BK267=0,"NO OFERTADO",IF(BL267="NO CUMPLE", NO HABILITA,IF(BK267&lt;=($E267*(1+$D$4)),"HABILITA","NO HABILITA")))</f>
        <v>NO OFERTADO</v>
      </c>
      <c r="BN267" s="129">
        <f>'PRECIOS UNITARIOS'!Y267</f>
        <v>0</v>
      </c>
      <c r="BO267" s="251">
        <f>'EV TECNICA'!AW267</f>
        <v>0</v>
      </c>
      <c r="BP267" s="252" t="str">
        <f>+IF(BN267=0,"NO OFERTADO",IF(BO267="NO CUMPLE", NO HABILITA,IF(BN267&lt;=($E267*(1+$D$4)),"HABILITA","NO HABILITA")))</f>
        <v>NO OFERTADO</v>
      </c>
      <c r="BQ267" s="129">
        <f>'PRECIOS UNITARIOS'!Z267</f>
        <v>0</v>
      </c>
      <c r="BR267" s="251">
        <f>'EV TECNICA'!AY267</f>
        <v>0</v>
      </c>
      <c r="BS267" s="252" t="str">
        <f>+IF(BQ267=0,"NO OFERTADO",IF(BR267="NO CUMPLE", NO HABILITA,IF(BQ267&lt;=($E267*(1+$D$4)),"HABILITA","NO HABILITA")))</f>
        <v>NO OFERTADO</v>
      </c>
      <c r="BT267" s="129">
        <f>'PRECIOS UNITARIOS'!AA267</f>
        <v>0</v>
      </c>
      <c r="BU267" s="251" t="str">
        <f>'EV TECNICA'!BA267</f>
        <v>NO CUMPLE</v>
      </c>
      <c r="BV267" s="252" t="s">
        <v>606</v>
      </c>
      <c r="BW267" s="129">
        <f>'PRECIOS UNITARIOS'!AB267</f>
        <v>0</v>
      </c>
      <c r="BX267" s="251">
        <f>'EV TECNICA'!BC267</f>
        <v>0</v>
      </c>
      <c r="BY267" s="252" t="str">
        <f>+IF(BW267=0,"NO OFERTADO",IF(BX267="NO CUMPLE", NO HABILITA,IF(BW267&lt;=($E267*(1+$D$4)),"HABILITA","NO HABILITA")))</f>
        <v>NO OFERTADO</v>
      </c>
      <c r="BZ267" s="129">
        <f>'PRECIOS UNITARIOS'!AC267</f>
        <v>0</v>
      </c>
      <c r="CA267" s="251">
        <f>'EV TECNICA'!BE267</f>
        <v>0</v>
      </c>
      <c r="CB267" s="252" t="str">
        <f>+IF(BZ267=0,"NO OFERTADO",IF(CA267="NO CUMPLE", NO HABILITA,IF(BZ267&lt;=($E267*(1+$D$4)),"HABILITA","NO HABILITA")))</f>
        <v>NO OFERTADO</v>
      </c>
      <c r="CC267" s="129">
        <f>'PRECIOS UNITARIOS'!AD267</f>
        <v>0</v>
      </c>
      <c r="CD267" s="251">
        <f>'EV TECNICA'!BG267</f>
        <v>0</v>
      </c>
      <c r="CE267" s="252" t="str">
        <f>+IF(CC267=0,"NO OFERTADO",IF(CD267="NO CUMPLE", NO HABILITA,IF(CC267&lt;=($E267*(1+$D$4)),"HABILITA","NO HABILITA")))</f>
        <v>NO OFERTADO</v>
      </c>
      <c r="CF267" s="129">
        <f>'PRECIOS UNITARIOS'!AE267</f>
        <v>0</v>
      </c>
      <c r="CG267" s="251">
        <f>'EV TECNICA'!BI267</f>
        <v>0</v>
      </c>
      <c r="CH267" s="252" t="str">
        <f>+IF(CF267=0,"NO OFERTADO",IF(CG267="NO CUMPLE", NO HABILITA,IF(CF267&lt;=($E267*(1+$D$4)),"HABILITA","NO HABILITA")))</f>
        <v>NO OFERTADO</v>
      </c>
    </row>
    <row r="268" spans="1:86" s="40" customFormat="1" ht="25.5" x14ac:dyDescent="0.2">
      <c r="A268" s="103">
        <v>259</v>
      </c>
      <c r="B268" s="202" t="s">
        <v>402</v>
      </c>
      <c r="C268" s="121" t="s">
        <v>381</v>
      </c>
      <c r="D268" s="146">
        <v>1</v>
      </c>
      <c r="E268" s="25">
        <v>423954.45750000002</v>
      </c>
      <c r="F268" s="129">
        <f>'PRECIOS UNITARIOS'!E268</f>
        <v>0</v>
      </c>
      <c r="G268" s="251">
        <f>'EV TECNICA'!I268</f>
        <v>0</v>
      </c>
      <c r="H268" s="252" t="str">
        <f>+IF(F268=0,"NO OFERTADO",IF(G268="NO CUMPLE", NO HABILITA,IF(F268&lt;=($E268*(1+$D$4)),"HABILITA","NO HABILITA")))</f>
        <v>NO OFERTADO</v>
      </c>
      <c r="I268" s="129">
        <f>'PRECIOS UNITARIOS'!F268</f>
        <v>0</v>
      </c>
      <c r="J268" s="251">
        <f>'EV TECNICA'!K268</f>
        <v>0</v>
      </c>
      <c r="K268" s="252" t="str">
        <f>+IF(I268=0,"NO OFERTADO",IF(J268="NO CUMPLE", NO HABILITA,IF(I268&lt;=($E268*(1+$D$4)),"HABILITA","NO HABILITA")))</f>
        <v>NO OFERTADO</v>
      </c>
      <c r="L268" s="129">
        <f>'PRECIOS UNITARIOS'!G268</f>
        <v>0</v>
      </c>
      <c r="M268" s="251">
        <f>'EV TECNICA'!M268</f>
        <v>0</v>
      </c>
      <c r="N268" s="252" t="str">
        <f>+IF(L268=0,"NO OFERTADO",IF(M268="NO CUMPLE", NO HABILITA,IF(L268&lt;=($E268*(1+$D$4)),"HABILITA","NO HABILITA")))</f>
        <v>NO OFERTADO</v>
      </c>
      <c r="O268" s="129">
        <f>'PRECIOS UNITARIOS'!H268</f>
        <v>0</v>
      </c>
      <c r="P268" s="251">
        <f>'EV TECNICA'!O268</f>
        <v>0</v>
      </c>
      <c r="Q268" s="252" t="str">
        <f>+IF(O268=0,"NO OFERTADO",IF(P268="NO CUMPLE", NO HABILITA,IF(O268&lt;=($E268*(1+$D$4)),"HABILITA","NO HABILITA")))</f>
        <v>NO OFERTADO</v>
      </c>
      <c r="R268" s="129">
        <f>'PRECIOS UNITARIOS'!I268</f>
        <v>0</v>
      </c>
      <c r="S268" s="251">
        <f>'EV TECNICA'!Q268</f>
        <v>0</v>
      </c>
      <c r="T268" s="252" t="str">
        <f>+IF(R268=0,"NO OFERTADO",IF(S268="NO CUMPLE", NO HABILITA,IF(R268&lt;=($E268*(1+$D$4)),"HABILITA","NO HABILITA")))</f>
        <v>NO OFERTADO</v>
      </c>
      <c r="U268" s="129">
        <f>'PRECIOS UNITARIOS'!J268</f>
        <v>0</v>
      </c>
      <c r="V268" s="251">
        <f>'EV TECNICA'!S268</f>
        <v>0</v>
      </c>
      <c r="W268" s="252" t="str">
        <f>+IF(U268=0,"NO OFERTADO",IF(V268="NO CUMPLE", NO HABILITA,IF(U268&lt;=($E268*(1+$D$4)),"HABILITA","NO HABILITA")))</f>
        <v>NO OFERTADO</v>
      </c>
      <c r="X268" s="129">
        <f>'PRECIOS UNITARIOS'!K268</f>
        <v>0</v>
      </c>
      <c r="Y268" s="251">
        <f>'EV TECNICA'!U268</f>
        <v>0</v>
      </c>
      <c r="Z268" s="252" t="str">
        <f>+IF(X268=0,"NO OFERTADO",IF(Y268="NO CUMPLE", NO HABILITA,IF(X268&lt;=($E268*(1+$D$4)),"HABILITA","NO HABILITA")))</f>
        <v>NO OFERTADO</v>
      </c>
      <c r="AA268" s="129">
        <f>'PRECIOS UNITARIOS'!L268</f>
        <v>0</v>
      </c>
      <c r="AB268" s="251">
        <f>'EV TECNICA'!W268</f>
        <v>0</v>
      </c>
      <c r="AC268" s="252" t="str">
        <f>+IF(AA268=0,"NO OFERTADO",IF(AB268="NO CUMPLE", NO HABILITA,IF(AA268&lt;=($E268*(1+$D$4)),"HABILITA","NO HABILITA")))</f>
        <v>NO OFERTADO</v>
      </c>
      <c r="AD268" s="129">
        <f>'PRECIOS UNITARIOS'!M268</f>
        <v>0</v>
      </c>
      <c r="AE268" s="251">
        <f>'EV TECNICA'!Y268</f>
        <v>0</v>
      </c>
      <c r="AF268" s="252" t="str">
        <f>+IF(AD268=0,"NO OFERTADO",IF(AE268="NO CUMPLE", NO HABILITA,IF(AD268&lt;=($E268*(1+$D$4)),"HABILITA","NO HABILITA")))</f>
        <v>NO OFERTADO</v>
      </c>
      <c r="AG268" s="129">
        <f>'PRECIOS UNITARIOS'!N268</f>
        <v>0</v>
      </c>
      <c r="AH268" s="251">
        <f>'EV TECNICA'!AA268</f>
        <v>0</v>
      </c>
      <c r="AI268" s="252" t="str">
        <f>+IF(AG268=0,"NO OFERTADO",IF(AH268="NO CUMPLE", NO HABILITA,IF(AG268&lt;=($E268*(1+$D$4)),"HABILITA","NO HABILITA")))</f>
        <v>NO OFERTADO</v>
      </c>
      <c r="AJ268" s="129">
        <f>'PRECIOS UNITARIOS'!O268</f>
        <v>0</v>
      </c>
      <c r="AK268" s="251">
        <f>'EV TECNICA'!AC268</f>
        <v>0</v>
      </c>
      <c r="AL268" s="252" t="str">
        <f>+IF(AJ268=0,"NO OFERTADO",IF(AK268="NO CUMPLE", NO HABILITA,IF(AJ268&lt;=($E268*(1+$D$4)),"HABILITA","NO HABILITA")))</f>
        <v>NO OFERTADO</v>
      </c>
      <c r="AM268" s="129">
        <f>'PRECIOS UNITARIOS'!P268</f>
        <v>379715.91000000003</v>
      </c>
      <c r="AN268" s="251" t="str">
        <f>'EV TECNICA'!AE268</f>
        <v>CUMPLE</v>
      </c>
      <c r="AO268" s="252" t="str">
        <f>+IF(AM268=0,"NO OFERTADO",IF(AN268="NO CUMPLE", NO HABILITA,IF(AM268&lt;=($E268*(1+$D$4)),"HABILITA","NO HABILITA")))</f>
        <v>HABILITA</v>
      </c>
      <c r="AP268" s="129">
        <f>'PRECIOS UNITARIOS'!Q268</f>
        <v>0</v>
      </c>
      <c r="AQ268" s="251">
        <f>'EV TECNICA'!AG268</f>
        <v>0</v>
      </c>
      <c r="AR268" s="252" t="str">
        <f>+IF(AP268=0,"NO OFERTADO",IF(AQ268="NO CUMPLE", NO HABILITA,IF(AP268&lt;=($E268*(1+$D$4)),"HABILITA","NO HABILITA")))</f>
        <v>NO OFERTADO</v>
      </c>
      <c r="AS268" s="129">
        <f>'PRECIOS UNITARIOS'!R268</f>
        <v>0</v>
      </c>
      <c r="AT268" s="251">
        <f>'EV TECNICA'!AI268</f>
        <v>0</v>
      </c>
      <c r="AU268" s="252" t="str">
        <f>+IF(AS268=0,"NO OFERTADO",IF(AT268="NO CUMPLE", NO HABILITA,IF(AS268&lt;=($E268*(1+$D$4)),"HABILITA","NO HABILITA")))</f>
        <v>NO OFERTADO</v>
      </c>
      <c r="AV268" s="129">
        <f>'PRECIOS UNITARIOS'!S268</f>
        <v>0</v>
      </c>
      <c r="AW268" s="251">
        <f>'EV TECNICA'!AK268</f>
        <v>0</v>
      </c>
      <c r="AX268" s="252" t="str">
        <f>+IF(AV268=0,"NO OFERTADO",IF(AW268="NO CUMPLE", NO HABILITA,IF(AV268&lt;=($E268*(1+$D$4)),"HABILITA","NO HABILITA")))</f>
        <v>NO OFERTADO</v>
      </c>
      <c r="AY268" s="129">
        <f>'PRECIOS UNITARIOS'!T268</f>
        <v>0</v>
      </c>
      <c r="AZ268" s="251">
        <f>'EV TECNICA'!AM268</f>
        <v>0</v>
      </c>
      <c r="BA268" s="252" t="str">
        <f>+IF(AY268=0,"NO OFERTADO",IF(AZ268="NO CUMPLE", NO HABILITA,IF(AY268&lt;=($E268*(1+$D$4)),"HABILITA","NO HABILITA")))</f>
        <v>NO OFERTADO</v>
      </c>
      <c r="BB268" s="129">
        <f>'PRECIOS UNITARIOS'!U268</f>
        <v>610987.65</v>
      </c>
      <c r="BC268" s="251" t="str">
        <f>'EV TECNICA'!AO268</f>
        <v>CUMPLE</v>
      </c>
      <c r="BD268" s="252" t="str">
        <f>+IF(BB268=0,"NO OFERTADO",IF(BC268="NO CUMPLE", NO HABILITA,IF(BB268&lt;=($E268*(1+$D$4)),"HABILITA","NO HABILITA")))</f>
        <v>NO HABILITA</v>
      </c>
      <c r="BE268" s="129">
        <f>'PRECIOS UNITARIOS'!V268</f>
        <v>0</v>
      </c>
      <c r="BF268" s="251">
        <f>'EV TECNICA'!AQ268</f>
        <v>0</v>
      </c>
      <c r="BG268" s="252" t="str">
        <f>+IF(BE268=0,"NO OFERTADO",IF(BF268="NO CUMPLE", NO HABILITA,IF(BE268&lt;=($E268*(1+$D$4)),"HABILITA","NO HABILITA")))</f>
        <v>NO OFERTADO</v>
      </c>
      <c r="BH268" s="129">
        <f>'PRECIOS UNITARIOS'!W268</f>
        <v>0</v>
      </c>
      <c r="BI268" s="251">
        <f>'EV TECNICA'!AS268</f>
        <v>0</v>
      </c>
      <c r="BJ268" s="252" t="str">
        <f>+IF(BH268=0,"NO OFERTADO",IF(BI268="NO CUMPLE", NO HABILITA,IF(BH268&lt;=($E268*(1+$D$4)),"HABILITA","NO HABILITA")))</f>
        <v>NO OFERTADO</v>
      </c>
      <c r="BK268" s="129">
        <f>'PRECIOS UNITARIOS'!X268</f>
        <v>0</v>
      </c>
      <c r="BL268" s="251">
        <f>'EV TECNICA'!AU268</f>
        <v>0</v>
      </c>
      <c r="BM268" s="252" t="str">
        <f>+IF(BK268=0,"NO OFERTADO",IF(BL268="NO CUMPLE", NO HABILITA,IF(BK268&lt;=($E268*(1+$D$4)),"HABILITA","NO HABILITA")))</f>
        <v>NO OFERTADO</v>
      </c>
      <c r="BN268" s="129">
        <f>'PRECIOS UNITARIOS'!Y268</f>
        <v>0</v>
      </c>
      <c r="BO268" s="251">
        <f>'EV TECNICA'!AW268</f>
        <v>0</v>
      </c>
      <c r="BP268" s="252" t="str">
        <f>+IF(BN268=0,"NO OFERTADO",IF(BO268="NO CUMPLE", NO HABILITA,IF(BN268&lt;=($E268*(1+$D$4)),"HABILITA","NO HABILITA")))</f>
        <v>NO OFERTADO</v>
      </c>
      <c r="BQ268" s="129">
        <f>'PRECIOS UNITARIOS'!Z268</f>
        <v>0</v>
      </c>
      <c r="BR268" s="251">
        <f>'EV TECNICA'!AY268</f>
        <v>0</v>
      </c>
      <c r="BS268" s="252" t="str">
        <f>+IF(BQ268=0,"NO OFERTADO",IF(BR268="NO CUMPLE", NO HABILITA,IF(BQ268&lt;=($E268*(1+$D$4)),"HABILITA","NO HABILITA")))</f>
        <v>NO OFERTADO</v>
      </c>
      <c r="BT268" s="129">
        <f>'PRECIOS UNITARIOS'!AA268</f>
        <v>0</v>
      </c>
      <c r="BU268" s="251" t="str">
        <f>'EV TECNICA'!BA268</f>
        <v>NO CUMPLE</v>
      </c>
      <c r="BV268" s="252" t="s">
        <v>606</v>
      </c>
      <c r="BW268" s="129">
        <f>'PRECIOS UNITARIOS'!AB268</f>
        <v>0</v>
      </c>
      <c r="BX268" s="251">
        <f>'EV TECNICA'!BC268</f>
        <v>0</v>
      </c>
      <c r="BY268" s="252" t="str">
        <f>+IF(BW268=0,"NO OFERTADO",IF(BX268="NO CUMPLE", NO HABILITA,IF(BW268&lt;=($E268*(1+$D$4)),"HABILITA","NO HABILITA")))</f>
        <v>NO OFERTADO</v>
      </c>
      <c r="BZ268" s="129">
        <f>'PRECIOS UNITARIOS'!AC268</f>
        <v>0</v>
      </c>
      <c r="CA268" s="251">
        <f>'EV TECNICA'!BE268</f>
        <v>0</v>
      </c>
      <c r="CB268" s="252" t="str">
        <f>+IF(BZ268=0,"NO OFERTADO",IF(CA268="NO CUMPLE", NO HABILITA,IF(BZ268&lt;=($E268*(1+$D$4)),"HABILITA","NO HABILITA")))</f>
        <v>NO OFERTADO</v>
      </c>
      <c r="CC268" s="129">
        <f>'PRECIOS UNITARIOS'!AD268</f>
        <v>0</v>
      </c>
      <c r="CD268" s="251">
        <f>'EV TECNICA'!BG268</f>
        <v>0</v>
      </c>
      <c r="CE268" s="252" t="str">
        <f>+IF(CC268=0,"NO OFERTADO",IF(CD268="NO CUMPLE", NO HABILITA,IF(CC268&lt;=($E268*(1+$D$4)),"HABILITA","NO HABILITA")))</f>
        <v>NO OFERTADO</v>
      </c>
      <c r="CF268" s="129">
        <f>'PRECIOS UNITARIOS'!AE268</f>
        <v>0</v>
      </c>
      <c r="CG268" s="251">
        <f>'EV TECNICA'!BI268</f>
        <v>0</v>
      </c>
      <c r="CH268" s="252" t="str">
        <f>+IF(CF268=0,"NO OFERTADO",IF(CG268="NO CUMPLE", NO HABILITA,IF(CF268&lt;=($E268*(1+$D$4)),"HABILITA","NO HABILITA")))</f>
        <v>NO OFERTADO</v>
      </c>
    </row>
    <row r="269" spans="1:86" s="40" customFormat="1" ht="25.5" x14ac:dyDescent="0.2">
      <c r="A269" s="103">
        <v>260</v>
      </c>
      <c r="B269" s="202" t="s">
        <v>403</v>
      </c>
      <c r="C269" s="121" t="s">
        <v>381</v>
      </c>
      <c r="D269" s="146">
        <v>1</v>
      </c>
      <c r="E269" s="25">
        <v>502239.5</v>
      </c>
      <c r="F269" s="129">
        <f>'PRECIOS UNITARIOS'!E269</f>
        <v>0</v>
      </c>
      <c r="G269" s="251">
        <f>'EV TECNICA'!I269</f>
        <v>0</v>
      </c>
      <c r="H269" s="252" t="str">
        <f>+IF(F269=0,"NO OFERTADO",IF(G269="NO CUMPLE", NO HABILITA,IF(F269&lt;=($E269*(1+$D$4)),"HABILITA","NO HABILITA")))</f>
        <v>NO OFERTADO</v>
      </c>
      <c r="I269" s="129">
        <f>'PRECIOS UNITARIOS'!F269</f>
        <v>0</v>
      </c>
      <c r="J269" s="251">
        <f>'EV TECNICA'!K269</f>
        <v>0</v>
      </c>
      <c r="K269" s="252" t="str">
        <f>+IF(I269=0,"NO OFERTADO",IF(J269="NO CUMPLE", NO HABILITA,IF(I269&lt;=($E269*(1+$D$4)),"HABILITA","NO HABILITA")))</f>
        <v>NO OFERTADO</v>
      </c>
      <c r="L269" s="129">
        <f>'PRECIOS UNITARIOS'!G269</f>
        <v>0</v>
      </c>
      <c r="M269" s="251">
        <f>'EV TECNICA'!M269</f>
        <v>0</v>
      </c>
      <c r="N269" s="252" t="str">
        <f>+IF(L269=0,"NO OFERTADO",IF(M269="NO CUMPLE", NO HABILITA,IF(L269&lt;=($E269*(1+$D$4)),"HABILITA","NO HABILITA")))</f>
        <v>NO OFERTADO</v>
      </c>
      <c r="O269" s="129">
        <f>'PRECIOS UNITARIOS'!H269</f>
        <v>0</v>
      </c>
      <c r="P269" s="251">
        <f>'EV TECNICA'!O269</f>
        <v>0</v>
      </c>
      <c r="Q269" s="252" t="str">
        <f>+IF(O269=0,"NO OFERTADO",IF(P269="NO CUMPLE", NO HABILITA,IF(O269&lt;=($E269*(1+$D$4)),"HABILITA","NO HABILITA")))</f>
        <v>NO OFERTADO</v>
      </c>
      <c r="R269" s="129">
        <f>'PRECIOS UNITARIOS'!I269</f>
        <v>0</v>
      </c>
      <c r="S269" s="251">
        <f>'EV TECNICA'!Q269</f>
        <v>0</v>
      </c>
      <c r="T269" s="252" t="str">
        <f>+IF(R269=0,"NO OFERTADO",IF(S269="NO CUMPLE", NO HABILITA,IF(R269&lt;=($E269*(1+$D$4)),"HABILITA","NO HABILITA")))</f>
        <v>NO OFERTADO</v>
      </c>
      <c r="U269" s="129">
        <f>'PRECIOS UNITARIOS'!J269</f>
        <v>0</v>
      </c>
      <c r="V269" s="251">
        <f>'EV TECNICA'!S269</f>
        <v>0</v>
      </c>
      <c r="W269" s="252" t="str">
        <f>+IF(U269=0,"NO OFERTADO",IF(V269="NO CUMPLE", NO HABILITA,IF(U269&lt;=($E269*(1+$D$4)),"HABILITA","NO HABILITA")))</f>
        <v>NO OFERTADO</v>
      </c>
      <c r="X269" s="129">
        <f>'PRECIOS UNITARIOS'!K269</f>
        <v>0</v>
      </c>
      <c r="Y269" s="251">
        <f>'EV TECNICA'!U269</f>
        <v>0</v>
      </c>
      <c r="Z269" s="252" t="str">
        <f>+IF(X269=0,"NO OFERTADO",IF(Y269="NO CUMPLE", NO HABILITA,IF(X269&lt;=($E269*(1+$D$4)),"HABILITA","NO HABILITA")))</f>
        <v>NO OFERTADO</v>
      </c>
      <c r="AA269" s="129">
        <f>'PRECIOS UNITARIOS'!L269</f>
        <v>0</v>
      </c>
      <c r="AB269" s="251">
        <f>'EV TECNICA'!W269</f>
        <v>0</v>
      </c>
      <c r="AC269" s="252" t="str">
        <f>+IF(AA269=0,"NO OFERTADO",IF(AB269="NO CUMPLE", NO HABILITA,IF(AA269&lt;=($E269*(1+$D$4)),"HABILITA","NO HABILITA")))</f>
        <v>NO OFERTADO</v>
      </c>
      <c r="AD269" s="129">
        <f>'PRECIOS UNITARIOS'!M269</f>
        <v>0</v>
      </c>
      <c r="AE269" s="251">
        <f>'EV TECNICA'!Y269</f>
        <v>0</v>
      </c>
      <c r="AF269" s="252" t="str">
        <f>+IF(AD269=0,"NO OFERTADO",IF(AE269="NO CUMPLE", NO HABILITA,IF(AD269&lt;=($E269*(1+$D$4)),"HABILITA","NO HABILITA")))</f>
        <v>NO OFERTADO</v>
      </c>
      <c r="AG269" s="129">
        <f>'PRECIOS UNITARIOS'!N269</f>
        <v>0</v>
      </c>
      <c r="AH269" s="251">
        <f>'EV TECNICA'!AA269</f>
        <v>0</v>
      </c>
      <c r="AI269" s="252" t="str">
        <f>+IF(AG269=0,"NO OFERTADO",IF(AH269="NO CUMPLE", NO HABILITA,IF(AG269&lt;=($E269*(1+$D$4)),"HABILITA","NO HABILITA")))</f>
        <v>NO OFERTADO</v>
      </c>
      <c r="AJ269" s="129">
        <f>'PRECIOS UNITARIOS'!O269</f>
        <v>0</v>
      </c>
      <c r="AK269" s="251">
        <f>'EV TECNICA'!AC269</f>
        <v>0</v>
      </c>
      <c r="AL269" s="252" t="str">
        <f>+IF(AJ269=0,"NO OFERTADO",IF(AK269="NO CUMPLE", NO HABILITA,IF(AJ269&lt;=($E269*(1+$D$4)),"HABILITA","NO HABILITA")))</f>
        <v>NO OFERTADO</v>
      </c>
      <c r="AM269" s="129">
        <f>'PRECIOS UNITARIOS'!P269</f>
        <v>449831.9</v>
      </c>
      <c r="AN269" s="251" t="str">
        <f>'EV TECNICA'!AE269</f>
        <v>CUMPLE</v>
      </c>
      <c r="AO269" s="252" t="str">
        <f>+IF(AM269=0,"NO OFERTADO",IF(AN269="NO CUMPLE", NO HABILITA,IF(AM269&lt;=($E269*(1+$D$4)),"HABILITA","NO HABILITA")))</f>
        <v>HABILITA</v>
      </c>
      <c r="AP269" s="129">
        <f>'PRECIOS UNITARIOS'!Q269</f>
        <v>0</v>
      </c>
      <c r="AQ269" s="251">
        <f>'EV TECNICA'!AG269</f>
        <v>0</v>
      </c>
      <c r="AR269" s="252" t="str">
        <f>+IF(AP269=0,"NO OFERTADO",IF(AQ269="NO CUMPLE", NO HABILITA,IF(AP269&lt;=($E269*(1+$D$4)),"HABILITA","NO HABILITA")))</f>
        <v>NO OFERTADO</v>
      </c>
      <c r="AS269" s="129">
        <f>'PRECIOS UNITARIOS'!R269</f>
        <v>0</v>
      </c>
      <c r="AT269" s="251">
        <f>'EV TECNICA'!AI269</f>
        <v>0</v>
      </c>
      <c r="AU269" s="252" t="str">
        <f>+IF(AS269=0,"NO OFERTADO",IF(AT269="NO CUMPLE", NO HABILITA,IF(AS269&lt;=($E269*(1+$D$4)),"HABILITA","NO HABILITA")))</f>
        <v>NO OFERTADO</v>
      </c>
      <c r="AV269" s="129">
        <f>'PRECIOS UNITARIOS'!S269</f>
        <v>0</v>
      </c>
      <c r="AW269" s="251">
        <f>'EV TECNICA'!AK269</f>
        <v>0</v>
      </c>
      <c r="AX269" s="252" t="str">
        <f>+IF(AV269=0,"NO OFERTADO",IF(AW269="NO CUMPLE", NO HABILITA,IF(AV269&lt;=($E269*(1+$D$4)),"HABILITA","NO HABILITA")))</f>
        <v>NO OFERTADO</v>
      </c>
      <c r="AY269" s="129">
        <f>'PRECIOS UNITARIOS'!T269</f>
        <v>0</v>
      </c>
      <c r="AZ269" s="251">
        <f>'EV TECNICA'!AM269</f>
        <v>0</v>
      </c>
      <c r="BA269" s="252" t="str">
        <f>+IF(AY269=0,"NO OFERTADO",IF(AZ269="NO CUMPLE", NO HABILITA,IF(AY269&lt;=($E269*(1+$D$4)),"HABILITA","NO HABILITA")))</f>
        <v>NO OFERTADO</v>
      </c>
      <c r="BB269" s="129">
        <f>'PRECIOS UNITARIOS'!U269</f>
        <v>621414.43000000005</v>
      </c>
      <c r="BC269" s="251" t="str">
        <f>'EV TECNICA'!AO269</f>
        <v>CUMPLE</v>
      </c>
      <c r="BD269" s="252" t="str">
        <f>+IF(BB269=0,"NO OFERTADO",IF(BC269="NO CUMPLE", NO HABILITA,IF(BB269&lt;=($E269*(1+$D$4)),"HABILITA","NO HABILITA")))</f>
        <v>HABILITA</v>
      </c>
      <c r="BE269" s="129">
        <f>'PRECIOS UNITARIOS'!V269</f>
        <v>0</v>
      </c>
      <c r="BF269" s="251">
        <f>'EV TECNICA'!AQ269</f>
        <v>0</v>
      </c>
      <c r="BG269" s="252" t="str">
        <f>+IF(BE269=0,"NO OFERTADO",IF(BF269="NO CUMPLE", NO HABILITA,IF(BE269&lt;=($E269*(1+$D$4)),"HABILITA","NO HABILITA")))</f>
        <v>NO OFERTADO</v>
      </c>
      <c r="BH269" s="129">
        <f>'PRECIOS UNITARIOS'!W269</f>
        <v>0</v>
      </c>
      <c r="BI269" s="251">
        <f>'EV TECNICA'!AS269</f>
        <v>0</v>
      </c>
      <c r="BJ269" s="252" t="str">
        <f>+IF(BH269=0,"NO OFERTADO",IF(BI269="NO CUMPLE", NO HABILITA,IF(BH269&lt;=($E269*(1+$D$4)),"HABILITA","NO HABILITA")))</f>
        <v>NO OFERTADO</v>
      </c>
      <c r="BK269" s="129">
        <f>'PRECIOS UNITARIOS'!X269</f>
        <v>0</v>
      </c>
      <c r="BL269" s="251">
        <f>'EV TECNICA'!AU269</f>
        <v>0</v>
      </c>
      <c r="BM269" s="252" t="str">
        <f>+IF(BK269=0,"NO OFERTADO",IF(BL269="NO CUMPLE", NO HABILITA,IF(BK269&lt;=($E269*(1+$D$4)),"HABILITA","NO HABILITA")))</f>
        <v>NO OFERTADO</v>
      </c>
      <c r="BN269" s="129">
        <f>'PRECIOS UNITARIOS'!Y269</f>
        <v>0</v>
      </c>
      <c r="BO269" s="251">
        <f>'EV TECNICA'!AW269</f>
        <v>0</v>
      </c>
      <c r="BP269" s="252" t="str">
        <f>+IF(BN269=0,"NO OFERTADO",IF(BO269="NO CUMPLE", NO HABILITA,IF(BN269&lt;=($E269*(1+$D$4)),"HABILITA","NO HABILITA")))</f>
        <v>NO OFERTADO</v>
      </c>
      <c r="BQ269" s="129">
        <f>'PRECIOS UNITARIOS'!Z269</f>
        <v>0</v>
      </c>
      <c r="BR269" s="251">
        <f>'EV TECNICA'!AY269</f>
        <v>0</v>
      </c>
      <c r="BS269" s="252" t="str">
        <f>+IF(BQ269=0,"NO OFERTADO",IF(BR269="NO CUMPLE", NO HABILITA,IF(BQ269&lt;=($E269*(1+$D$4)),"HABILITA","NO HABILITA")))</f>
        <v>NO OFERTADO</v>
      </c>
      <c r="BT269" s="129">
        <f>'PRECIOS UNITARIOS'!AA269</f>
        <v>0</v>
      </c>
      <c r="BU269" s="251" t="str">
        <f>'EV TECNICA'!BA269</f>
        <v>NO CUMPLE</v>
      </c>
      <c r="BV269" s="252" t="s">
        <v>606</v>
      </c>
      <c r="BW269" s="129">
        <f>'PRECIOS UNITARIOS'!AB269</f>
        <v>0</v>
      </c>
      <c r="BX269" s="251">
        <f>'EV TECNICA'!BC269</f>
        <v>0</v>
      </c>
      <c r="BY269" s="252" t="str">
        <f>+IF(BW269=0,"NO OFERTADO",IF(BX269="NO CUMPLE", NO HABILITA,IF(BW269&lt;=($E269*(1+$D$4)),"HABILITA","NO HABILITA")))</f>
        <v>NO OFERTADO</v>
      </c>
      <c r="BZ269" s="129">
        <f>'PRECIOS UNITARIOS'!AC269</f>
        <v>0</v>
      </c>
      <c r="CA269" s="251">
        <f>'EV TECNICA'!BE269</f>
        <v>0</v>
      </c>
      <c r="CB269" s="252" t="str">
        <f>+IF(BZ269=0,"NO OFERTADO",IF(CA269="NO CUMPLE", NO HABILITA,IF(BZ269&lt;=($E269*(1+$D$4)),"HABILITA","NO HABILITA")))</f>
        <v>NO OFERTADO</v>
      </c>
      <c r="CC269" s="129">
        <f>'PRECIOS UNITARIOS'!AD269</f>
        <v>0</v>
      </c>
      <c r="CD269" s="251">
        <f>'EV TECNICA'!BG269</f>
        <v>0</v>
      </c>
      <c r="CE269" s="252" t="str">
        <f>+IF(CC269=0,"NO OFERTADO",IF(CD269="NO CUMPLE", NO HABILITA,IF(CC269&lt;=($E269*(1+$D$4)),"HABILITA","NO HABILITA")))</f>
        <v>NO OFERTADO</v>
      </c>
      <c r="CF269" s="129">
        <f>'PRECIOS UNITARIOS'!AE269</f>
        <v>0</v>
      </c>
      <c r="CG269" s="251">
        <f>'EV TECNICA'!BI269</f>
        <v>0</v>
      </c>
      <c r="CH269" s="252" t="str">
        <f>+IF(CF269=0,"NO OFERTADO",IF(CG269="NO CUMPLE", NO HABILITA,IF(CF269&lt;=($E269*(1+$D$4)),"HABILITA","NO HABILITA")))</f>
        <v>NO OFERTADO</v>
      </c>
    </row>
    <row r="270" spans="1:86" s="40" customFormat="1" ht="89.25" x14ac:dyDescent="0.2">
      <c r="A270" s="103">
        <v>261</v>
      </c>
      <c r="B270" s="202" t="s">
        <v>404</v>
      </c>
      <c r="C270" s="121" t="s">
        <v>405</v>
      </c>
      <c r="D270" s="146">
        <v>1</v>
      </c>
      <c r="E270" s="25">
        <v>46410</v>
      </c>
      <c r="F270" s="129">
        <f>'PRECIOS UNITARIOS'!E270</f>
        <v>0</v>
      </c>
      <c r="G270" s="251">
        <f>'EV TECNICA'!I270</f>
        <v>0</v>
      </c>
      <c r="H270" s="252" t="str">
        <f>+IF(F270=0,"NO OFERTADO",IF(G270="NO CUMPLE", NO HABILITA,IF(F270&lt;=($E270*(1+$D$4)),"HABILITA","NO HABILITA")))</f>
        <v>NO OFERTADO</v>
      </c>
      <c r="I270" s="129">
        <f>'PRECIOS UNITARIOS'!F270</f>
        <v>0</v>
      </c>
      <c r="J270" s="251">
        <f>'EV TECNICA'!K270</f>
        <v>0</v>
      </c>
      <c r="K270" s="252" t="str">
        <f>+IF(I270=0,"NO OFERTADO",IF(J270="NO CUMPLE", NO HABILITA,IF(I270&lt;=($E270*(1+$D$4)),"HABILITA","NO HABILITA")))</f>
        <v>NO OFERTADO</v>
      </c>
      <c r="L270" s="129">
        <f>'PRECIOS UNITARIOS'!G270</f>
        <v>0</v>
      </c>
      <c r="M270" s="251">
        <f>'EV TECNICA'!M270</f>
        <v>0</v>
      </c>
      <c r="N270" s="252" t="str">
        <f>+IF(L270=0,"NO OFERTADO",IF(M270="NO CUMPLE", NO HABILITA,IF(L270&lt;=($E270*(1+$D$4)),"HABILITA","NO HABILITA")))</f>
        <v>NO OFERTADO</v>
      </c>
      <c r="O270" s="129">
        <f>'PRECIOS UNITARIOS'!H270</f>
        <v>0</v>
      </c>
      <c r="P270" s="251">
        <f>'EV TECNICA'!O270</f>
        <v>0</v>
      </c>
      <c r="Q270" s="252" t="str">
        <f>+IF(O270=0,"NO OFERTADO",IF(P270="NO CUMPLE", NO HABILITA,IF(O270&lt;=($E270*(1+$D$4)),"HABILITA","NO HABILITA")))</f>
        <v>NO OFERTADO</v>
      </c>
      <c r="R270" s="129">
        <f>'PRECIOS UNITARIOS'!I270</f>
        <v>0</v>
      </c>
      <c r="S270" s="251">
        <f>'EV TECNICA'!Q270</f>
        <v>0</v>
      </c>
      <c r="T270" s="252" t="str">
        <f>+IF(R270=0,"NO OFERTADO",IF(S270="NO CUMPLE", NO HABILITA,IF(R270&lt;=($E270*(1+$D$4)),"HABILITA","NO HABILITA")))</f>
        <v>NO OFERTADO</v>
      </c>
      <c r="U270" s="129">
        <f>'PRECIOS UNITARIOS'!J270</f>
        <v>0</v>
      </c>
      <c r="V270" s="251">
        <f>'EV TECNICA'!S270</f>
        <v>0</v>
      </c>
      <c r="W270" s="252" t="str">
        <f>+IF(U270=0,"NO OFERTADO",IF(V270="NO CUMPLE", NO HABILITA,IF(U270&lt;=($E270*(1+$D$4)),"HABILITA","NO HABILITA")))</f>
        <v>NO OFERTADO</v>
      </c>
      <c r="X270" s="129">
        <f>'PRECIOS UNITARIOS'!K270</f>
        <v>70017.22</v>
      </c>
      <c r="Y270" s="251" t="str">
        <f>'EV TECNICA'!U270</f>
        <v>CUMPLE</v>
      </c>
      <c r="Z270" s="252" t="str">
        <f>+IF(X270=0,"NO OFERTADO",IF(Y270="NO CUMPLE", NO HABILITA,IF(X270&lt;=($E270*(1+$D$4)),"HABILITA","NO HABILITA")))</f>
        <v>NO HABILITA</v>
      </c>
      <c r="AA270" s="129">
        <f>'PRECIOS UNITARIOS'!L270</f>
        <v>0</v>
      </c>
      <c r="AB270" s="251">
        <f>'EV TECNICA'!W270</f>
        <v>0</v>
      </c>
      <c r="AC270" s="252" t="str">
        <f>+IF(AA270=0,"NO OFERTADO",IF(AB270="NO CUMPLE", NO HABILITA,IF(AA270&lt;=($E270*(1+$D$4)),"HABILITA","NO HABILITA")))</f>
        <v>NO OFERTADO</v>
      </c>
      <c r="AD270" s="129">
        <f>'PRECIOS UNITARIOS'!M270</f>
        <v>0</v>
      </c>
      <c r="AE270" s="251">
        <f>'EV TECNICA'!Y270</f>
        <v>0</v>
      </c>
      <c r="AF270" s="252" t="str">
        <f>+IF(AD270=0,"NO OFERTADO",IF(AE270="NO CUMPLE", NO HABILITA,IF(AD270&lt;=($E270*(1+$D$4)),"HABILITA","NO HABILITA")))</f>
        <v>NO OFERTADO</v>
      </c>
      <c r="AG270" s="129">
        <f>'PRECIOS UNITARIOS'!N270</f>
        <v>0</v>
      </c>
      <c r="AH270" s="251">
        <f>'EV TECNICA'!AA270</f>
        <v>0</v>
      </c>
      <c r="AI270" s="252" t="str">
        <f>+IF(AG270=0,"NO OFERTADO",IF(AH270="NO CUMPLE", NO HABILITA,IF(AG270&lt;=($E270*(1+$D$4)),"HABILITA","NO HABILITA")))</f>
        <v>NO OFERTADO</v>
      </c>
      <c r="AJ270" s="129">
        <f>'PRECIOS UNITARIOS'!O270</f>
        <v>0</v>
      </c>
      <c r="AK270" s="251">
        <f>'EV TECNICA'!AC270</f>
        <v>0</v>
      </c>
      <c r="AL270" s="252" t="str">
        <f>+IF(AJ270=0,"NO OFERTADO",IF(AK270="NO CUMPLE", NO HABILITA,IF(AJ270&lt;=($E270*(1+$D$4)),"HABILITA","NO HABILITA")))</f>
        <v>NO OFERTADO</v>
      </c>
      <c r="AM270" s="129">
        <f>'PRECIOS UNITARIOS'!P270</f>
        <v>0</v>
      </c>
      <c r="AN270" s="251">
        <f>'EV TECNICA'!AE270</f>
        <v>0</v>
      </c>
      <c r="AO270" s="252" t="str">
        <f>+IF(AM270=0,"NO OFERTADO",IF(AN270="NO CUMPLE", NO HABILITA,IF(AM270&lt;=($E270*(1+$D$4)),"HABILITA","NO HABILITA")))</f>
        <v>NO OFERTADO</v>
      </c>
      <c r="AP270" s="129">
        <f>'PRECIOS UNITARIOS'!Q270</f>
        <v>0</v>
      </c>
      <c r="AQ270" s="251">
        <f>'EV TECNICA'!AG270</f>
        <v>0</v>
      </c>
      <c r="AR270" s="252" t="str">
        <f>+IF(AP270=0,"NO OFERTADO",IF(AQ270="NO CUMPLE", NO HABILITA,IF(AP270&lt;=($E270*(1+$D$4)),"HABILITA","NO HABILITA")))</f>
        <v>NO OFERTADO</v>
      </c>
      <c r="AS270" s="129">
        <f>'PRECIOS UNITARIOS'!R270</f>
        <v>0</v>
      </c>
      <c r="AT270" s="251" t="str">
        <f>'EV TECNICA'!AI270</f>
        <v>NO CUMPLE</v>
      </c>
      <c r="AU270" s="252" t="s">
        <v>606</v>
      </c>
      <c r="AV270" s="129">
        <f>'PRECIOS UNITARIOS'!S270</f>
        <v>0</v>
      </c>
      <c r="AW270" s="251">
        <f>'EV TECNICA'!AK270</f>
        <v>0</v>
      </c>
      <c r="AX270" s="252" t="str">
        <f>+IF(AV270=0,"NO OFERTADO",IF(AW270="NO CUMPLE", NO HABILITA,IF(AV270&lt;=($E270*(1+$D$4)),"HABILITA","NO HABILITA")))</f>
        <v>NO OFERTADO</v>
      </c>
      <c r="AY270" s="129">
        <f>'PRECIOS UNITARIOS'!T270</f>
        <v>0</v>
      </c>
      <c r="AZ270" s="251">
        <f>'EV TECNICA'!AM270</f>
        <v>0</v>
      </c>
      <c r="BA270" s="252" t="str">
        <f>+IF(AY270=0,"NO OFERTADO",IF(AZ270="NO CUMPLE", NO HABILITA,IF(AY270&lt;=($E270*(1+$D$4)),"HABILITA","NO HABILITA")))</f>
        <v>NO OFERTADO</v>
      </c>
      <c r="BB270" s="129">
        <f>'PRECIOS UNITARIOS'!U270</f>
        <v>0</v>
      </c>
      <c r="BC270" s="251">
        <f>'EV TECNICA'!AO270</f>
        <v>0</v>
      </c>
      <c r="BD270" s="252" t="str">
        <f>+IF(BB270=0,"NO OFERTADO",IF(BC270="NO CUMPLE", NO HABILITA,IF(BB270&lt;=($E270*(1+$D$4)),"HABILITA","NO HABILITA")))</f>
        <v>NO OFERTADO</v>
      </c>
      <c r="BE270" s="129">
        <f>'PRECIOS UNITARIOS'!V270</f>
        <v>0</v>
      </c>
      <c r="BF270" s="251">
        <f>'EV TECNICA'!AQ270</f>
        <v>0</v>
      </c>
      <c r="BG270" s="252" t="str">
        <f>+IF(BE270=0,"NO OFERTADO",IF(BF270="NO CUMPLE", NO HABILITA,IF(BE270&lt;=($E270*(1+$D$4)),"HABILITA","NO HABILITA")))</f>
        <v>NO OFERTADO</v>
      </c>
      <c r="BH270" s="129">
        <f>'PRECIOS UNITARIOS'!W270</f>
        <v>0</v>
      </c>
      <c r="BI270" s="251">
        <f>'EV TECNICA'!AS270</f>
        <v>0</v>
      </c>
      <c r="BJ270" s="252" t="str">
        <f>+IF(BH270=0,"NO OFERTADO",IF(BI270="NO CUMPLE", NO HABILITA,IF(BH270&lt;=($E270*(1+$D$4)),"HABILITA","NO HABILITA")))</f>
        <v>NO OFERTADO</v>
      </c>
      <c r="BK270" s="129">
        <f>'PRECIOS UNITARIOS'!X270</f>
        <v>0</v>
      </c>
      <c r="BL270" s="251">
        <f>'EV TECNICA'!AU270</f>
        <v>0</v>
      </c>
      <c r="BM270" s="252" t="str">
        <f>+IF(BK270=0,"NO OFERTADO",IF(BL270="NO CUMPLE", NO HABILITA,IF(BK270&lt;=($E270*(1+$D$4)),"HABILITA","NO HABILITA")))</f>
        <v>NO OFERTADO</v>
      </c>
      <c r="BN270" s="129">
        <f>'PRECIOS UNITARIOS'!Y270</f>
        <v>0</v>
      </c>
      <c r="BO270" s="251">
        <f>'EV TECNICA'!AW270</f>
        <v>0</v>
      </c>
      <c r="BP270" s="252" t="str">
        <f>+IF(BN270=0,"NO OFERTADO",IF(BO270="NO CUMPLE", NO HABILITA,IF(BN270&lt;=($E270*(1+$D$4)),"HABILITA","NO HABILITA")))</f>
        <v>NO OFERTADO</v>
      </c>
      <c r="BQ270" s="129">
        <f>'PRECIOS UNITARIOS'!Z270</f>
        <v>0</v>
      </c>
      <c r="BR270" s="251" t="str">
        <f>'EV TECNICA'!AY270</f>
        <v>NO CUMPLE</v>
      </c>
      <c r="BS270" s="252" t="s">
        <v>606</v>
      </c>
      <c r="BT270" s="129">
        <f>'PRECIOS UNITARIOS'!AA270</f>
        <v>0</v>
      </c>
      <c r="BU270" s="251">
        <f>'EV TECNICA'!BA270</f>
        <v>0</v>
      </c>
      <c r="BV270" s="252" t="str">
        <f>+IF(BT270=0,"NO OFERTADO",IF(BU270="NO CUMPLE", NO HABILITA,IF(BT270&lt;=($E270*(1+$D$4)),"HABILITA","NO HABILITA")))</f>
        <v>NO OFERTADO</v>
      </c>
      <c r="BW270" s="129">
        <f>'PRECIOS UNITARIOS'!AB270</f>
        <v>0</v>
      </c>
      <c r="BX270" s="251">
        <f>'EV TECNICA'!BC270</f>
        <v>0</v>
      </c>
      <c r="BY270" s="252" t="str">
        <f>+IF(BW270=0,"NO OFERTADO",IF(BX270="NO CUMPLE", NO HABILITA,IF(BW270&lt;=($E270*(1+$D$4)),"HABILITA","NO HABILITA")))</f>
        <v>NO OFERTADO</v>
      </c>
      <c r="BZ270" s="129">
        <f>'PRECIOS UNITARIOS'!AC270</f>
        <v>0</v>
      </c>
      <c r="CA270" s="251">
        <f>'EV TECNICA'!BE270</f>
        <v>0</v>
      </c>
      <c r="CB270" s="252" t="str">
        <f>+IF(BZ270=0,"NO OFERTADO",IF(CA270="NO CUMPLE", NO HABILITA,IF(BZ270&lt;=($E270*(1+$D$4)),"HABILITA","NO HABILITA")))</f>
        <v>NO OFERTADO</v>
      </c>
      <c r="CC270" s="129">
        <f>'PRECIOS UNITARIOS'!AD270</f>
        <v>0</v>
      </c>
      <c r="CD270" s="251">
        <f>'EV TECNICA'!BG270</f>
        <v>0</v>
      </c>
      <c r="CE270" s="252" t="str">
        <f>+IF(CC270=0,"NO OFERTADO",IF(CD270="NO CUMPLE", NO HABILITA,IF(CC270&lt;=($E270*(1+$D$4)),"HABILITA","NO HABILITA")))</f>
        <v>NO OFERTADO</v>
      </c>
      <c r="CF270" s="129">
        <f>'PRECIOS UNITARIOS'!AE270</f>
        <v>0</v>
      </c>
      <c r="CG270" s="251">
        <f>'EV TECNICA'!BI270</f>
        <v>0</v>
      </c>
      <c r="CH270" s="252" t="str">
        <f>+IF(CF270=0,"NO OFERTADO",IF(CG270="NO CUMPLE", NO HABILITA,IF(CF270&lt;=($E270*(1+$D$4)),"HABILITA","NO HABILITA")))</f>
        <v>NO OFERTADO</v>
      </c>
    </row>
    <row r="271" spans="1:86" s="40" customFormat="1" ht="25.5" x14ac:dyDescent="0.2">
      <c r="A271" s="103">
        <v>262</v>
      </c>
      <c r="B271" s="202" t="s">
        <v>406</v>
      </c>
      <c r="C271" s="121" t="s">
        <v>407</v>
      </c>
      <c r="D271" s="146">
        <v>1</v>
      </c>
      <c r="E271" s="25">
        <v>219816.8</v>
      </c>
      <c r="F271" s="129">
        <f>'PRECIOS UNITARIOS'!E271</f>
        <v>0</v>
      </c>
      <c r="G271" s="251">
        <f>'EV TECNICA'!I271</f>
        <v>0</v>
      </c>
      <c r="H271" s="252" t="str">
        <f>+IF(F271=0,"NO OFERTADO",IF(G271="NO CUMPLE", NO HABILITA,IF(F271&lt;=($E271*(1+$D$4)),"HABILITA","NO HABILITA")))</f>
        <v>NO OFERTADO</v>
      </c>
      <c r="I271" s="129">
        <f>'PRECIOS UNITARIOS'!F271</f>
        <v>0</v>
      </c>
      <c r="J271" s="251">
        <f>'EV TECNICA'!K271</f>
        <v>0</v>
      </c>
      <c r="K271" s="252" t="str">
        <f>+IF(I271=0,"NO OFERTADO",IF(J271="NO CUMPLE", NO HABILITA,IF(I271&lt;=($E271*(1+$D$4)),"HABILITA","NO HABILITA")))</f>
        <v>NO OFERTADO</v>
      </c>
      <c r="L271" s="129">
        <f>'PRECIOS UNITARIOS'!G271</f>
        <v>0</v>
      </c>
      <c r="M271" s="251">
        <f>'EV TECNICA'!M271</f>
        <v>0</v>
      </c>
      <c r="N271" s="252" t="str">
        <f>+IF(L271=0,"NO OFERTADO",IF(M271="NO CUMPLE", NO HABILITA,IF(L271&lt;=($E271*(1+$D$4)),"HABILITA","NO HABILITA")))</f>
        <v>NO OFERTADO</v>
      </c>
      <c r="O271" s="129">
        <f>'PRECIOS UNITARIOS'!H271</f>
        <v>0</v>
      </c>
      <c r="P271" s="251">
        <f>'EV TECNICA'!O271</f>
        <v>0</v>
      </c>
      <c r="Q271" s="252" t="str">
        <f>+IF(O271=0,"NO OFERTADO",IF(P271="NO CUMPLE", NO HABILITA,IF(O271&lt;=($E271*(1+$D$4)),"HABILITA","NO HABILITA")))</f>
        <v>NO OFERTADO</v>
      </c>
      <c r="R271" s="129">
        <f>'PRECIOS UNITARIOS'!I271</f>
        <v>0</v>
      </c>
      <c r="S271" s="251">
        <f>'EV TECNICA'!Q271</f>
        <v>0</v>
      </c>
      <c r="T271" s="252" t="str">
        <f>+IF(R271=0,"NO OFERTADO",IF(S271="NO CUMPLE", NO HABILITA,IF(R271&lt;=($E271*(1+$D$4)),"HABILITA","NO HABILITA")))</f>
        <v>NO OFERTADO</v>
      </c>
      <c r="U271" s="129">
        <f>'PRECIOS UNITARIOS'!J271</f>
        <v>0</v>
      </c>
      <c r="V271" s="251">
        <f>'EV TECNICA'!S271</f>
        <v>0</v>
      </c>
      <c r="W271" s="252" t="str">
        <f>+IF(U271=0,"NO OFERTADO",IF(V271="NO CUMPLE", NO HABILITA,IF(U271&lt;=($E271*(1+$D$4)),"HABILITA","NO HABILITA")))</f>
        <v>NO OFERTADO</v>
      </c>
      <c r="X271" s="129">
        <f>'PRECIOS UNITARIOS'!K271</f>
        <v>0</v>
      </c>
      <c r="Y271" s="251">
        <f>'EV TECNICA'!U271</f>
        <v>0</v>
      </c>
      <c r="Z271" s="252" t="str">
        <f>+IF(X271=0,"NO OFERTADO",IF(Y271="NO CUMPLE", NO HABILITA,IF(X271&lt;=($E271*(1+$D$4)),"HABILITA","NO HABILITA")))</f>
        <v>NO OFERTADO</v>
      </c>
      <c r="AA271" s="129">
        <f>'PRECIOS UNITARIOS'!L271</f>
        <v>0</v>
      </c>
      <c r="AB271" s="251">
        <f>'EV TECNICA'!W271</f>
        <v>0</v>
      </c>
      <c r="AC271" s="252" t="str">
        <f>+IF(AA271=0,"NO OFERTADO",IF(AB271="NO CUMPLE", NO HABILITA,IF(AA271&lt;=($E271*(1+$D$4)),"HABILITA","NO HABILITA")))</f>
        <v>NO OFERTADO</v>
      </c>
      <c r="AD271" s="129">
        <f>'PRECIOS UNITARIOS'!M271</f>
        <v>0</v>
      </c>
      <c r="AE271" s="251">
        <f>'EV TECNICA'!Y271</f>
        <v>0</v>
      </c>
      <c r="AF271" s="252" t="str">
        <f>+IF(AD271=0,"NO OFERTADO",IF(AE271="NO CUMPLE", NO HABILITA,IF(AD271&lt;=($E271*(1+$D$4)),"HABILITA","NO HABILITA")))</f>
        <v>NO OFERTADO</v>
      </c>
      <c r="AG271" s="129">
        <f>'PRECIOS UNITARIOS'!N271</f>
        <v>0</v>
      </c>
      <c r="AH271" s="251">
        <f>'EV TECNICA'!AA271</f>
        <v>0</v>
      </c>
      <c r="AI271" s="252" t="str">
        <f>+IF(AG271=0,"NO OFERTADO",IF(AH271="NO CUMPLE", NO HABILITA,IF(AG271&lt;=($E271*(1+$D$4)),"HABILITA","NO HABILITA")))</f>
        <v>NO OFERTADO</v>
      </c>
      <c r="AJ271" s="129">
        <f>'PRECIOS UNITARIOS'!O271</f>
        <v>0</v>
      </c>
      <c r="AK271" s="251">
        <f>'EV TECNICA'!AC271</f>
        <v>0</v>
      </c>
      <c r="AL271" s="252" t="str">
        <f>+IF(AJ271=0,"NO OFERTADO",IF(AK271="NO CUMPLE", NO HABILITA,IF(AJ271&lt;=($E271*(1+$D$4)),"HABILITA","NO HABILITA")))</f>
        <v>NO OFERTADO</v>
      </c>
      <c r="AM271" s="129">
        <f>'PRECIOS UNITARIOS'!P271</f>
        <v>0</v>
      </c>
      <c r="AN271" s="251">
        <f>'EV TECNICA'!AE271</f>
        <v>0</v>
      </c>
      <c r="AO271" s="252" t="str">
        <f>+IF(AM271=0,"NO OFERTADO",IF(AN271="NO CUMPLE", NO HABILITA,IF(AM271&lt;=($E271*(1+$D$4)),"HABILITA","NO HABILITA")))</f>
        <v>NO OFERTADO</v>
      </c>
      <c r="AP271" s="129">
        <f>'PRECIOS UNITARIOS'!Q271</f>
        <v>0</v>
      </c>
      <c r="AQ271" s="251">
        <f>'EV TECNICA'!AG271</f>
        <v>0</v>
      </c>
      <c r="AR271" s="252" t="str">
        <f>+IF(AP271=0,"NO OFERTADO",IF(AQ271="NO CUMPLE", NO HABILITA,IF(AP271&lt;=($E271*(1+$D$4)),"HABILITA","NO HABILITA")))</f>
        <v>NO OFERTADO</v>
      </c>
      <c r="AS271" s="129">
        <f>'PRECIOS UNITARIOS'!R271</f>
        <v>0</v>
      </c>
      <c r="AT271" s="251">
        <f>'EV TECNICA'!AI271</f>
        <v>0</v>
      </c>
      <c r="AU271" s="252" t="str">
        <f>+IF(AS271=0,"NO OFERTADO",IF(AT271="NO CUMPLE", NO HABILITA,IF(AS271&lt;=($E271*(1+$D$4)),"HABILITA","NO HABILITA")))</f>
        <v>NO OFERTADO</v>
      </c>
      <c r="AV271" s="129">
        <f>'PRECIOS UNITARIOS'!S271</f>
        <v>0</v>
      </c>
      <c r="AW271" s="251">
        <f>'EV TECNICA'!AK271</f>
        <v>0</v>
      </c>
      <c r="AX271" s="252" t="str">
        <f>+IF(AV271=0,"NO OFERTADO",IF(AW271="NO CUMPLE", NO HABILITA,IF(AV271&lt;=($E271*(1+$D$4)),"HABILITA","NO HABILITA")))</f>
        <v>NO OFERTADO</v>
      </c>
      <c r="AY271" s="129">
        <f>'PRECIOS UNITARIOS'!T271</f>
        <v>0</v>
      </c>
      <c r="AZ271" s="251">
        <f>'EV TECNICA'!AM271</f>
        <v>0</v>
      </c>
      <c r="BA271" s="252" t="str">
        <f>+IF(AY271=0,"NO OFERTADO",IF(AZ271="NO CUMPLE", NO HABILITA,IF(AY271&lt;=($E271*(1+$D$4)),"HABILITA","NO HABILITA")))</f>
        <v>NO OFERTADO</v>
      </c>
      <c r="BB271" s="129">
        <f>'PRECIOS UNITARIOS'!U271</f>
        <v>217167.86</v>
      </c>
      <c r="BC271" s="251" t="str">
        <f>'EV TECNICA'!AO271</f>
        <v>CUMPLE</v>
      </c>
      <c r="BD271" s="252" t="str">
        <f>+IF(BB271=0,"NO OFERTADO",IF(BC271="NO CUMPLE", NO HABILITA,IF(BB271&lt;=($E271*(1+$D$4)),"HABILITA","NO HABILITA")))</f>
        <v>HABILITA</v>
      </c>
      <c r="BE271" s="129">
        <f>'PRECIOS UNITARIOS'!V271</f>
        <v>0</v>
      </c>
      <c r="BF271" s="251">
        <f>'EV TECNICA'!AQ271</f>
        <v>0</v>
      </c>
      <c r="BG271" s="252" t="str">
        <f>+IF(BE271=0,"NO OFERTADO",IF(BF271="NO CUMPLE", NO HABILITA,IF(BE271&lt;=($E271*(1+$D$4)),"HABILITA","NO HABILITA")))</f>
        <v>NO OFERTADO</v>
      </c>
      <c r="BH271" s="129">
        <f>'PRECIOS UNITARIOS'!W271</f>
        <v>0</v>
      </c>
      <c r="BI271" s="251">
        <f>'EV TECNICA'!AS271</f>
        <v>0</v>
      </c>
      <c r="BJ271" s="252" t="str">
        <f>+IF(BH271=0,"NO OFERTADO",IF(BI271="NO CUMPLE", NO HABILITA,IF(BH271&lt;=($E271*(1+$D$4)),"HABILITA","NO HABILITA")))</f>
        <v>NO OFERTADO</v>
      </c>
      <c r="BK271" s="129">
        <f>'PRECIOS UNITARIOS'!X271</f>
        <v>0</v>
      </c>
      <c r="BL271" s="251">
        <f>'EV TECNICA'!AU271</f>
        <v>0</v>
      </c>
      <c r="BM271" s="252" t="str">
        <f>+IF(BK271=0,"NO OFERTADO",IF(BL271="NO CUMPLE", NO HABILITA,IF(BK271&lt;=($E271*(1+$D$4)),"HABILITA","NO HABILITA")))</f>
        <v>NO OFERTADO</v>
      </c>
      <c r="BN271" s="129">
        <f>'PRECIOS UNITARIOS'!Y271</f>
        <v>0</v>
      </c>
      <c r="BO271" s="251">
        <f>'EV TECNICA'!AW271</f>
        <v>0</v>
      </c>
      <c r="BP271" s="252" t="str">
        <f>+IF(BN271=0,"NO OFERTADO",IF(BO271="NO CUMPLE", NO HABILITA,IF(BN271&lt;=($E271*(1+$D$4)),"HABILITA","NO HABILITA")))</f>
        <v>NO OFERTADO</v>
      </c>
      <c r="BQ271" s="129">
        <f>'PRECIOS UNITARIOS'!Z271</f>
        <v>0</v>
      </c>
      <c r="BR271" s="251">
        <f>'EV TECNICA'!AY271</f>
        <v>0</v>
      </c>
      <c r="BS271" s="252" t="str">
        <f>+IF(BQ271=0,"NO OFERTADO",IF(BR271="NO CUMPLE", NO HABILITA,IF(BQ271&lt;=($E271*(1+$D$4)),"HABILITA","NO HABILITA")))</f>
        <v>NO OFERTADO</v>
      </c>
      <c r="BT271" s="129">
        <f>'PRECIOS UNITARIOS'!AA271</f>
        <v>0</v>
      </c>
      <c r="BU271" s="251">
        <f>'EV TECNICA'!BA271</f>
        <v>0</v>
      </c>
      <c r="BV271" s="252" t="str">
        <f>+IF(BT271=0,"NO OFERTADO",IF(BU271="NO CUMPLE", NO HABILITA,IF(BT271&lt;=($E271*(1+$D$4)),"HABILITA","NO HABILITA")))</f>
        <v>NO OFERTADO</v>
      </c>
      <c r="BW271" s="129">
        <f>'PRECIOS UNITARIOS'!AB271</f>
        <v>0</v>
      </c>
      <c r="BX271" s="251">
        <f>'EV TECNICA'!BC271</f>
        <v>0</v>
      </c>
      <c r="BY271" s="252" t="str">
        <f>+IF(BW271=0,"NO OFERTADO",IF(BX271="NO CUMPLE", NO HABILITA,IF(BW271&lt;=($E271*(1+$D$4)),"HABILITA","NO HABILITA")))</f>
        <v>NO OFERTADO</v>
      </c>
      <c r="BZ271" s="129">
        <f>'PRECIOS UNITARIOS'!AC271</f>
        <v>0</v>
      </c>
      <c r="CA271" s="251">
        <f>'EV TECNICA'!BE271</f>
        <v>0</v>
      </c>
      <c r="CB271" s="252" t="str">
        <f>+IF(BZ271=0,"NO OFERTADO",IF(CA271="NO CUMPLE", NO HABILITA,IF(BZ271&lt;=($E271*(1+$D$4)),"HABILITA","NO HABILITA")))</f>
        <v>NO OFERTADO</v>
      </c>
      <c r="CC271" s="129">
        <f>'PRECIOS UNITARIOS'!AD271</f>
        <v>0</v>
      </c>
      <c r="CD271" s="251">
        <f>'EV TECNICA'!BG271</f>
        <v>0</v>
      </c>
      <c r="CE271" s="252" t="str">
        <f>+IF(CC271=0,"NO OFERTADO",IF(CD271="NO CUMPLE", NO HABILITA,IF(CC271&lt;=($E271*(1+$D$4)),"HABILITA","NO HABILITA")))</f>
        <v>NO OFERTADO</v>
      </c>
      <c r="CF271" s="129">
        <f>'PRECIOS UNITARIOS'!AE271</f>
        <v>247996</v>
      </c>
      <c r="CG271" s="251" t="str">
        <f>'EV TECNICA'!BI271</f>
        <v>CUMPLE</v>
      </c>
      <c r="CH271" s="252" t="str">
        <f>+IF(CF271=0,"NO OFERTADO",IF(CG271="NO CUMPLE", NO HABILITA,IF(CF271&lt;=($E271*(1+$D$4)),"HABILITA","NO HABILITA")))</f>
        <v>HABILITA</v>
      </c>
    </row>
    <row r="272" spans="1:86" s="40" customFormat="1" ht="25.5" x14ac:dyDescent="0.2">
      <c r="A272" s="103">
        <v>263</v>
      </c>
      <c r="B272" s="202" t="s">
        <v>408</v>
      </c>
      <c r="C272" s="121" t="s">
        <v>407</v>
      </c>
      <c r="D272" s="146">
        <v>1</v>
      </c>
      <c r="E272" s="25">
        <v>452200</v>
      </c>
      <c r="F272" s="129">
        <f>'PRECIOS UNITARIOS'!E272</f>
        <v>0</v>
      </c>
      <c r="G272" s="251">
        <f>'EV TECNICA'!I272</f>
        <v>0</v>
      </c>
      <c r="H272" s="252" t="str">
        <f>+IF(F272=0,"NO OFERTADO",IF(G272="NO CUMPLE", NO HABILITA,IF(F272&lt;=($E272*(1+$D$4)),"HABILITA","NO HABILITA")))</f>
        <v>NO OFERTADO</v>
      </c>
      <c r="I272" s="129">
        <f>'PRECIOS UNITARIOS'!F272</f>
        <v>0</v>
      </c>
      <c r="J272" s="251">
        <f>'EV TECNICA'!K272</f>
        <v>0</v>
      </c>
      <c r="K272" s="252" t="str">
        <f>+IF(I272=0,"NO OFERTADO",IF(J272="NO CUMPLE", NO HABILITA,IF(I272&lt;=($E272*(1+$D$4)),"HABILITA","NO HABILITA")))</f>
        <v>NO OFERTADO</v>
      </c>
      <c r="L272" s="129">
        <f>'PRECIOS UNITARIOS'!G272</f>
        <v>0</v>
      </c>
      <c r="M272" s="251">
        <f>'EV TECNICA'!M272</f>
        <v>0</v>
      </c>
      <c r="N272" s="252" t="str">
        <f>+IF(L272=0,"NO OFERTADO",IF(M272="NO CUMPLE", NO HABILITA,IF(L272&lt;=($E272*(1+$D$4)),"HABILITA","NO HABILITA")))</f>
        <v>NO OFERTADO</v>
      </c>
      <c r="O272" s="129">
        <f>'PRECIOS UNITARIOS'!H272</f>
        <v>0</v>
      </c>
      <c r="P272" s="251">
        <f>'EV TECNICA'!O272</f>
        <v>0</v>
      </c>
      <c r="Q272" s="252" t="str">
        <f>+IF(O272=0,"NO OFERTADO",IF(P272="NO CUMPLE", NO HABILITA,IF(O272&lt;=($E272*(1+$D$4)),"HABILITA","NO HABILITA")))</f>
        <v>NO OFERTADO</v>
      </c>
      <c r="R272" s="129">
        <f>'PRECIOS UNITARIOS'!I272</f>
        <v>0</v>
      </c>
      <c r="S272" s="251">
        <f>'EV TECNICA'!Q272</f>
        <v>0</v>
      </c>
      <c r="T272" s="252" t="str">
        <f>+IF(R272=0,"NO OFERTADO",IF(S272="NO CUMPLE", NO HABILITA,IF(R272&lt;=($E272*(1+$D$4)),"HABILITA","NO HABILITA")))</f>
        <v>NO OFERTADO</v>
      </c>
      <c r="U272" s="129">
        <f>'PRECIOS UNITARIOS'!J272</f>
        <v>0</v>
      </c>
      <c r="V272" s="251">
        <f>'EV TECNICA'!S272</f>
        <v>0</v>
      </c>
      <c r="W272" s="252" t="str">
        <f>+IF(U272=0,"NO OFERTADO",IF(V272="NO CUMPLE", NO HABILITA,IF(U272&lt;=($E272*(1+$D$4)),"HABILITA","NO HABILITA")))</f>
        <v>NO OFERTADO</v>
      </c>
      <c r="X272" s="129">
        <f>'PRECIOS UNITARIOS'!K272</f>
        <v>0</v>
      </c>
      <c r="Y272" s="251">
        <f>'EV TECNICA'!U272</f>
        <v>0</v>
      </c>
      <c r="Z272" s="252" t="str">
        <f>+IF(X272=0,"NO OFERTADO",IF(Y272="NO CUMPLE", NO HABILITA,IF(X272&lt;=($E272*(1+$D$4)),"HABILITA","NO HABILITA")))</f>
        <v>NO OFERTADO</v>
      </c>
      <c r="AA272" s="129">
        <f>'PRECIOS UNITARIOS'!L272</f>
        <v>0</v>
      </c>
      <c r="AB272" s="251">
        <f>'EV TECNICA'!W272</f>
        <v>0</v>
      </c>
      <c r="AC272" s="252" t="str">
        <f>+IF(AA272=0,"NO OFERTADO",IF(AB272="NO CUMPLE", NO HABILITA,IF(AA272&lt;=($E272*(1+$D$4)),"HABILITA","NO HABILITA")))</f>
        <v>NO OFERTADO</v>
      </c>
      <c r="AD272" s="129">
        <f>'PRECIOS UNITARIOS'!M272</f>
        <v>0</v>
      </c>
      <c r="AE272" s="251">
        <f>'EV TECNICA'!Y272</f>
        <v>0</v>
      </c>
      <c r="AF272" s="252" t="str">
        <f>+IF(AD272=0,"NO OFERTADO",IF(AE272="NO CUMPLE", NO HABILITA,IF(AD272&lt;=($E272*(1+$D$4)),"HABILITA","NO HABILITA")))</f>
        <v>NO OFERTADO</v>
      </c>
      <c r="AG272" s="129">
        <f>'PRECIOS UNITARIOS'!N272</f>
        <v>0</v>
      </c>
      <c r="AH272" s="251">
        <f>'EV TECNICA'!AA272</f>
        <v>0</v>
      </c>
      <c r="AI272" s="252" t="str">
        <f>+IF(AG272=0,"NO OFERTADO",IF(AH272="NO CUMPLE", NO HABILITA,IF(AG272&lt;=($E272*(1+$D$4)),"HABILITA","NO HABILITA")))</f>
        <v>NO OFERTADO</v>
      </c>
      <c r="AJ272" s="129">
        <f>'PRECIOS UNITARIOS'!O272</f>
        <v>0</v>
      </c>
      <c r="AK272" s="251">
        <f>'EV TECNICA'!AC272</f>
        <v>0</v>
      </c>
      <c r="AL272" s="252" t="str">
        <f>+IF(AJ272=0,"NO OFERTADO",IF(AK272="NO CUMPLE", NO HABILITA,IF(AJ272&lt;=($E272*(1+$D$4)),"HABILITA","NO HABILITA")))</f>
        <v>NO OFERTADO</v>
      </c>
      <c r="AM272" s="129">
        <f>'PRECIOS UNITARIOS'!P272</f>
        <v>0</v>
      </c>
      <c r="AN272" s="251">
        <f>'EV TECNICA'!AE272</f>
        <v>0</v>
      </c>
      <c r="AO272" s="252" t="str">
        <f>+IF(AM272=0,"NO OFERTADO",IF(AN272="NO CUMPLE", NO HABILITA,IF(AM272&lt;=($E272*(1+$D$4)),"HABILITA","NO HABILITA")))</f>
        <v>NO OFERTADO</v>
      </c>
      <c r="AP272" s="129">
        <f>'PRECIOS UNITARIOS'!Q272</f>
        <v>0</v>
      </c>
      <c r="AQ272" s="251">
        <f>'EV TECNICA'!AG272</f>
        <v>0</v>
      </c>
      <c r="AR272" s="252" t="str">
        <f>+IF(AP272=0,"NO OFERTADO",IF(AQ272="NO CUMPLE", NO HABILITA,IF(AP272&lt;=($E272*(1+$D$4)),"HABILITA","NO HABILITA")))</f>
        <v>NO OFERTADO</v>
      </c>
      <c r="AS272" s="129">
        <f>'PRECIOS UNITARIOS'!R272</f>
        <v>0</v>
      </c>
      <c r="AT272" s="251">
        <f>'EV TECNICA'!AI272</f>
        <v>0</v>
      </c>
      <c r="AU272" s="252" t="str">
        <f>+IF(AS272=0,"NO OFERTADO",IF(AT272="NO CUMPLE", NO HABILITA,IF(AS272&lt;=($E272*(1+$D$4)),"HABILITA","NO HABILITA")))</f>
        <v>NO OFERTADO</v>
      </c>
      <c r="AV272" s="129">
        <f>'PRECIOS UNITARIOS'!S272</f>
        <v>0</v>
      </c>
      <c r="AW272" s="251">
        <f>'EV TECNICA'!AK272</f>
        <v>0</v>
      </c>
      <c r="AX272" s="252" t="str">
        <f>+IF(AV272=0,"NO OFERTADO",IF(AW272="NO CUMPLE", NO HABILITA,IF(AV272&lt;=($E272*(1+$D$4)),"HABILITA","NO HABILITA")))</f>
        <v>NO OFERTADO</v>
      </c>
      <c r="AY272" s="129">
        <f>'PRECIOS UNITARIOS'!T272</f>
        <v>0</v>
      </c>
      <c r="AZ272" s="251">
        <f>'EV TECNICA'!AM272</f>
        <v>0</v>
      </c>
      <c r="BA272" s="252" t="str">
        <f>+IF(AY272=0,"NO OFERTADO",IF(AZ272="NO CUMPLE", NO HABILITA,IF(AY272&lt;=($E272*(1+$D$4)),"HABILITA","NO HABILITA")))</f>
        <v>NO OFERTADO</v>
      </c>
      <c r="BB272" s="129">
        <f>'PRECIOS UNITARIOS'!U272</f>
        <v>0</v>
      </c>
      <c r="BC272" s="251">
        <f>'EV TECNICA'!AO272</f>
        <v>0</v>
      </c>
      <c r="BD272" s="252" t="str">
        <f>+IF(BB272=0,"NO OFERTADO",IF(BC272="NO CUMPLE", NO HABILITA,IF(BB272&lt;=($E272*(1+$D$4)),"HABILITA","NO HABILITA")))</f>
        <v>NO OFERTADO</v>
      </c>
      <c r="BE272" s="129">
        <f>'PRECIOS UNITARIOS'!V272</f>
        <v>0</v>
      </c>
      <c r="BF272" s="251">
        <f>'EV TECNICA'!AQ272</f>
        <v>0</v>
      </c>
      <c r="BG272" s="252" t="str">
        <f>+IF(BE272=0,"NO OFERTADO",IF(BF272="NO CUMPLE", NO HABILITA,IF(BE272&lt;=($E272*(1+$D$4)),"HABILITA","NO HABILITA")))</f>
        <v>NO OFERTADO</v>
      </c>
      <c r="BH272" s="129">
        <f>'PRECIOS UNITARIOS'!W272</f>
        <v>0</v>
      </c>
      <c r="BI272" s="251">
        <f>'EV TECNICA'!AS272</f>
        <v>0</v>
      </c>
      <c r="BJ272" s="252" t="str">
        <f>+IF(BH272=0,"NO OFERTADO",IF(BI272="NO CUMPLE", NO HABILITA,IF(BH272&lt;=($E272*(1+$D$4)),"HABILITA","NO HABILITA")))</f>
        <v>NO OFERTADO</v>
      </c>
      <c r="BK272" s="129">
        <f>'PRECIOS UNITARIOS'!X272</f>
        <v>0</v>
      </c>
      <c r="BL272" s="251">
        <f>'EV TECNICA'!AU272</f>
        <v>0</v>
      </c>
      <c r="BM272" s="252" t="str">
        <f>+IF(BK272=0,"NO OFERTADO",IF(BL272="NO CUMPLE", NO HABILITA,IF(BK272&lt;=($E272*(1+$D$4)),"HABILITA","NO HABILITA")))</f>
        <v>NO OFERTADO</v>
      </c>
      <c r="BN272" s="129">
        <f>'PRECIOS UNITARIOS'!Y272</f>
        <v>0</v>
      </c>
      <c r="BO272" s="251">
        <f>'EV TECNICA'!AW272</f>
        <v>0</v>
      </c>
      <c r="BP272" s="252" t="str">
        <f>+IF(BN272=0,"NO OFERTADO",IF(BO272="NO CUMPLE", NO HABILITA,IF(BN272&lt;=($E272*(1+$D$4)),"HABILITA","NO HABILITA")))</f>
        <v>NO OFERTADO</v>
      </c>
      <c r="BQ272" s="129">
        <f>'PRECIOS UNITARIOS'!Z272</f>
        <v>0</v>
      </c>
      <c r="BR272" s="251">
        <f>'EV TECNICA'!AY272</f>
        <v>0</v>
      </c>
      <c r="BS272" s="252" t="str">
        <f>+IF(BQ272=0,"NO OFERTADO",IF(BR272="NO CUMPLE", NO HABILITA,IF(BQ272&lt;=($E272*(1+$D$4)),"HABILITA","NO HABILITA")))</f>
        <v>NO OFERTADO</v>
      </c>
      <c r="BT272" s="129">
        <f>'PRECIOS UNITARIOS'!AA272</f>
        <v>0</v>
      </c>
      <c r="BU272" s="251">
        <f>'EV TECNICA'!BA272</f>
        <v>0</v>
      </c>
      <c r="BV272" s="252" t="str">
        <f>+IF(BT272=0,"NO OFERTADO",IF(BU272="NO CUMPLE", NO HABILITA,IF(BT272&lt;=($E272*(1+$D$4)),"HABILITA","NO HABILITA")))</f>
        <v>NO OFERTADO</v>
      </c>
      <c r="BW272" s="129">
        <f>'PRECIOS UNITARIOS'!AB272</f>
        <v>0</v>
      </c>
      <c r="BX272" s="251">
        <f>'EV TECNICA'!BC272</f>
        <v>0</v>
      </c>
      <c r="BY272" s="252" t="str">
        <f>+IF(BW272=0,"NO OFERTADO",IF(BX272="NO CUMPLE", NO HABILITA,IF(BW272&lt;=($E272*(1+$D$4)),"HABILITA","NO HABILITA")))</f>
        <v>NO OFERTADO</v>
      </c>
      <c r="BZ272" s="129">
        <f>'PRECIOS UNITARIOS'!AC272</f>
        <v>0</v>
      </c>
      <c r="CA272" s="251">
        <f>'EV TECNICA'!BE272</f>
        <v>0</v>
      </c>
      <c r="CB272" s="252" t="str">
        <f>+IF(BZ272=0,"NO OFERTADO",IF(CA272="NO CUMPLE", NO HABILITA,IF(BZ272&lt;=($E272*(1+$D$4)),"HABILITA","NO HABILITA")))</f>
        <v>NO OFERTADO</v>
      </c>
      <c r="CC272" s="129">
        <f>'PRECIOS UNITARIOS'!AD272</f>
        <v>0</v>
      </c>
      <c r="CD272" s="251">
        <f>'EV TECNICA'!BG272</f>
        <v>0</v>
      </c>
      <c r="CE272" s="252" t="str">
        <f>+IF(CC272=0,"NO OFERTADO",IF(CD272="NO CUMPLE", NO HABILITA,IF(CC272&lt;=($E272*(1+$D$4)),"HABILITA","NO HABILITA")))</f>
        <v>NO OFERTADO</v>
      </c>
      <c r="CF272" s="129">
        <f>'PRECIOS UNITARIOS'!AE272</f>
        <v>452200</v>
      </c>
      <c r="CG272" s="251" t="str">
        <f>'EV TECNICA'!BI272</f>
        <v>CUMPLE</v>
      </c>
      <c r="CH272" s="252" t="str">
        <f>+IF(CF272=0,"NO OFERTADO",IF(CG272="NO CUMPLE", NO HABILITA,IF(CF272&lt;=($E272*(1+$D$4)),"HABILITA","NO HABILITA")))</f>
        <v>HABILITA</v>
      </c>
    </row>
    <row r="273" spans="1:86" s="40" customFormat="1" ht="25.5" x14ac:dyDescent="0.2">
      <c r="A273" s="103">
        <v>264</v>
      </c>
      <c r="B273" s="202" t="s">
        <v>409</v>
      </c>
      <c r="C273" s="121" t="s">
        <v>410</v>
      </c>
      <c r="D273" s="146">
        <v>1</v>
      </c>
      <c r="E273" s="25">
        <v>6069</v>
      </c>
      <c r="F273" s="129">
        <f>'PRECIOS UNITARIOS'!E273</f>
        <v>0</v>
      </c>
      <c r="G273" s="251">
        <f>'EV TECNICA'!I273</f>
        <v>0</v>
      </c>
      <c r="H273" s="252" t="str">
        <f>+IF(F273=0,"NO OFERTADO",IF(G273="NO CUMPLE", NO HABILITA,IF(F273&lt;=($E273*(1+$D$4)),"HABILITA","NO HABILITA")))</f>
        <v>NO OFERTADO</v>
      </c>
      <c r="I273" s="129">
        <f>'PRECIOS UNITARIOS'!F273</f>
        <v>0</v>
      </c>
      <c r="J273" s="251">
        <f>'EV TECNICA'!K273</f>
        <v>0</v>
      </c>
      <c r="K273" s="252" t="str">
        <f>+IF(I273=0,"NO OFERTADO",IF(J273="NO CUMPLE", NO HABILITA,IF(I273&lt;=($E273*(1+$D$4)),"HABILITA","NO HABILITA")))</f>
        <v>NO OFERTADO</v>
      </c>
      <c r="L273" s="129">
        <f>'PRECIOS UNITARIOS'!G273</f>
        <v>0</v>
      </c>
      <c r="M273" s="251">
        <f>'EV TECNICA'!M273</f>
        <v>0</v>
      </c>
      <c r="N273" s="252" t="str">
        <f>+IF(L273=0,"NO OFERTADO",IF(M273="NO CUMPLE", NO HABILITA,IF(L273&lt;=($E273*(1+$D$4)),"HABILITA","NO HABILITA")))</f>
        <v>NO OFERTADO</v>
      </c>
      <c r="O273" s="129">
        <f>'PRECIOS UNITARIOS'!H273</f>
        <v>0</v>
      </c>
      <c r="P273" s="251">
        <f>'EV TECNICA'!O273</f>
        <v>0</v>
      </c>
      <c r="Q273" s="252" t="str">
        <f>+IF(O273=0,"NO OFERTADO",IF(P273="NO CUMPLE", NO HABILITA,IF(O273&lt;=($E273*(1+$D$4)),"HABILITA","NO HABILITA")))</f>
        <v>NO OFERTADO</v>
      </c>
      <c r="R273" s="129">
        <f>'PRECIOS UNITARIOS'!I273</f>
        <v>0</v>
      </c>
      <c r="S273" s="251">
        <f>'EV TECNICA'!Q273</f>
        <v>0</v>
      </c>
      <c r="T273" s="252" t="str">
        <f>+IF(R273=0,"NO OFERTADO",IF(S273="NO CUMPLE", NO HABILITA,IF(R273&lt;=($E273*(1+$D$4)),"HABILITA","NO HABILITA")))</f>
        <v>NO OFERTADO</v>
      </c>
      <c r="U273" s="129">
        <f>'PRECIOS UNITARIOS'!J273</f>
        <v>0</v>
      </c>
      <c r="V273" s="251">
        <f>'EV TECNICA'!S273</f>
        <v>0</v>
      </c>
      <c r="W273" s="252" t="str">
        <f>+IF(U273=0,"NO OFERTADO",IF(V273="NO CUMPLE", NO HABILITA,IF(U273&lt;=($E273*(1+$D$4)),"HABILITA","NO HABILITA")))</f>
        <v>NO OFERTADO</v>
      </c>
      <c r="X273" s="129">
        <f>'PRECIOS UNITARIOS'!K273</f>
        <v>0</v>
      </c>
      <c r="Y273" s="251">
        <f>'EV TECNICA'!U273</f>
        <v>0</v>
      </c>
      <c r="Z273" s="252" t="str">
        <f>+IF(X273=0,"NO OFERTADO",IF(Y273="NO CUMPLE", NO HABILITA,IF(X273&lt;=($E273*(1+$D$4)),"HABILITA","NO HABILITA")))</f>
        <v>NO OFERTADO</v>
      </c>
      <c r="AA273" s="129">
        <f>'PRECIOS UNITARIOS'!L273</f>
        <v>0</v>
      </c>
      <c r="AB273" s="251">
        <f>'EV TECNICA'!W273</f>
        <v>0</v>
      </c>
      <c r="AC273" s="252" t="str">
        <f>+IF(AA273=0,"NO OFERTADO",IF(AB273="NO CUMPLE", NO HABILITA,IF(AA273&lt;=($E273*(1+$D$4)),"HABILITA","NO HABILITA")))</f>
        <v>NO OFERTADO</v>
      </c>
      <c r="AD273" s="129">
        <f>'PRECIOS UNITARIOS'!M273</f>
        <v>0</v>
      </c>
      <c r="AE273" s="251">
        <f>'EV TECNICA'!Y273</f>
        <v>0</v>
      </c>
      <c r="AF273" s="252" t="str">
        <f>+IF(AD273=0,"NO OFERTADO",IF(AE273="NO CUMPLE", NO HABILITA,IF(AD273&lt;=($E273*(1+$D$4)),"HABILITA","NO HABILITA")))</f>
        <v>NO OFERTADO</v>
      </c>
      <c r="AG273" s="129">
        <f>'PRECIOS UNITARIOS'!N273</f>
        <v>0</v>
      </c>
      <c r="AH273" s="251">
        <f>'EV TECNICA'!AA273</f>
        <v>0</v>
      </c>
      <c r="AI273" s="252" t="str">
        <f>+IF(AG273=0,"NO OFERTADO",IF(AH273="NO CUMPLE", NO HABILITA,IF(AG273&lt;=($E273*(1+$D$4)),"HABILITA","NO HABILITA")))</f>
        <v>NO OFERTADO</v>
      </c>
      <c r="AJ273" s="129">
        <f>'PRECIOS UNITARIOS'!O273</f>
        <v>0</v>
      </c>
      <c r="AK273" s="251">
        <f>'EV TECNICA'!AC273</f>
        <v>0</v>
      </c>
      <c r="AL273" s="252" t="str">
        <f>+IF(AJ273=0,"NO OFERTADO",IF(AK273="NO CUMPLE", NO HABILITA,IF(AJ273&lt;=($E273*(1+$D$4)),"HABILITA","NO HABILITA")))</f>
        <v>NO OFERTADO</v>
      </c>
      <c r="AM273" s="129">
        <f>'PRECIOS UNITARIOS'!P273</f>
        <v>0</v>
      </c>
      <c r="AN273" s="251">
        <f>'EV TECNICA'!AE273</f>
        <v>0</v>
      </c>
      <c r="AO273" s="252" t="str">
        <f>+IF(AM273=0,"NO OFERTADO",IF(AN273="NO CUMPLE", NO HABILITA,IF(AM273&lt;=($E273*(1+$D$4)),"HABILITA","NO HABILITA")))</f>
        <v>NO OFERTADO</v>
      </c>
      <c r="AP273" s="129">
        <f>'PRECIOS UNITARIOS'!Q273</f>
        <v>0</v>
      </c>
      <c r="AQ273" s="251" t="str">
        <f>'EV TECNICA'!AG273</f>
        <v>NO CUMPLE</v>
      </c>
      <c r="AR273" s="252" t="s">
        <v>606</v>
      </c>
      <c r="AS273" s="129">
        <f>'PRECIOS UNITARIOS'!R273</f>
        <v>0</v>
      </c>
      <c r="AT273" s="251">
        <f>'EV TECNICA'!AI273</f>
        <v>0</v>
      </c>
      <c r="AU273" s="252" t="str">
        <f>+IF(AS273=0,"NO OFERTADO",IF(AT273="NO CUMPLE", NO HABILITA,IF(AS273&lt;=($E273*(1+$D$4)),"HABILITA","NO HABILITA")))</f>
        <v>NO OFERTADO</v>
      </c>
      <c r="AV273" s="129">
        <f>'PRECIOS UNITARIOS'!S273</f>
        <v>0</v>
      </c>
      <c r="AW273" s="251">
        <f>'EV TECNICA'!AK273</f>
        <v>0</v>
      </c>
      <c r="AX273" s="252" t="str">
        <f>+IF(AV273=0,"NO OFERTADO",IF(AW273="NO CUMPLE", NO HABILITA,IF(AV273&lt;=($E273*(1+$D$4)),"HABILITA","NO HABILITA")))</f>
        <v>NO OFERTADO</v>
      </c>
      <c r="AY273" s="129">
        <f>'PRECIOS UNITARIOS'!T273</f>
        <v>0</v>
      </c>
      <c r="AZ273" s="251">
        <f>'EV TECNICA'!AM273</f>
        <v>0</v>
      </c>
      <c r="BA273" s="252" t="str">
        <f>+IF(AY273=0,"NO OFERTADO",IF(AZ273="NO CUMPLE", NO HABILITA,IF(AY273&lt;=($E273*(1+$D$4)),"HABILITA","NO HABILITA")))</f>
        <v>NO OFERTADO</v>
      </c>
      <c r="BB273" s="129">
        <f>'PRECIOS UNITARIOS'!U273</f>
        <v>0</v>
      </c>
      <c r="BC273" s="251">
        <f>'EV TECNICA'!AO273</f>
        <v>0</v>
      </c>
      <c r="BD273" s="252" t="str">
        <f>+IF(BB273=0,"NO OFERTADO",IF(BC273="NO CUMPLE", NO HABILITA,IF(BB273&lt;=($E273*(1+$D$4)),"HABILITA","NO HABILITA")))</f>
        <v>NO OFERTADO</v>
      </c>
      <c r="BE273" s="129">
        <f>'PRECIOS UNITARIOS'!V273</f>
        <v>0</v>
      </c>
      <c r="BF273" s="251">
        <f>'EV TECNICA'!AQ273</f>
        <v>0</v>
      </c>
      <c r="BG273" s="252" t="str">
        <f>+IF(BE273=0,"NO OFERTADO",IF(BF273="NO CUMPLE", NO HABILITA,IF(BE273&lt;=($E273*(1+$D$4)),"HABILITA","NO HABILITA")))</f>
        <v>NO OFERTADO</v>
      </c>
      <c r="BH273" s="129">
        <f>'PRECIOS UNITARIOS'!W273</f>
        <v>0</v>
      </c>
      <c r="BI273" s="251">
        <f>'EV TECNICA'!AS273</f>
        <v>0</v>
      </c>
      <c r="BJ273" s="252" t="str">
        <f>+IF(BH273=0,"NO OFERTADO",IF(BI273="NO CUMPLE", NO HABILITA,IF(BH273&lt;=($E273*(1+$D$4)),"HABILITA","NO HABILITA")))</f>
        <v>NO OFERTADO</v>
      </c>
      <c r="BK273" s="129">
        <f>'PRECIOS UNITARIOS'!X273</f>
        <v>0</v>
      </c>
      <c r="BL273" s="251">
        <f>'EV TECNICA'!AU273</f>
        <v>0</v>
      </c>
      <c r="BM273" s="252" t="str">
        <f>+IF(BK273=0,"NO OFERTADO",IF(BL273="NO CUMPLE", NO HABILITA,IF(BK273&lt;=($E273*(1+$D$4)),"HABILITA","NO HABILITA")))</f>
        <v>NO OFERTADO</v>
      </c>
      <c r="BN273" s="129">
        <f>'PRECIOS UNITARIOS'!Y273</f>
        <v>0</v>
      </c>
      <c r="BO273" s="251">
        <f>'EV TECNICA'!AW273</f>
        <v>0</v>
      </c>
      <c r="BP273" s="252" t="str">
        <f>+IF(BN273=0,"NO OFERTADO",IF(BO273="NO CUMPLE", NO HABILITA,IF(BN273&lt;=($E273*(1+$D$4)),"HABILITA","NO HABILITA")))</f>
        <v>NO OFERTADO</v>
      </c>
      <c r="BQ273" s="129">
        <f>'PRECIOS UNITARIOS'!Z273</f>
        <v>0</v>
      </c>
      <c r="BR273" s="251">
        <f>'EV TECNICA'!AY273</f>
        <v>0</v>
      </c>
      <c r="BS273" s="252" t="str">
        <f>+IF(BQ273=0,"NO OFERTADO",IF(BR273="NO CUMPLE", NO HABILITA,IF(BQ273&lt;=($E273*(1+$D$4)),"HABILITA","NO HABILITA")))</f>
        <v>NO OFERTADO</v>
      </c>
      <c r="BT273" s="129">
        <f>'PRECIOS UNITARIOS'!AA273</f>
        <v>0</v>
      </c>
      <c r="BU273" s="251">
        <f>'EV TECNICA'!BA273</f>
        <v>0</v>
      </c>
      <c r="BV273" s="252" t="str">
        <f>+IF(BT273=0,"NO OFERTADO",IF(BU273="NO CUMPLE", NO HABILITA,IF(BT273&lt;=($E273*(1+$D$4)),"HABILITA","NO HABILITA")))</f>
        <v>NO OFERTADO</v>
      </c>
      <c r="BW273" s="129">
        <f>'PRECIOS UNITARIOS'!AB273</f>
        <v>0</v>
      </c>
      <c r="BX273" s="251">
        <f>'EV TECNICA'!BC273</f>
        <v>0</v>
      </c>
      <c r="BY273" s="252" t="str">
        <f>+IF(BW273=0,"NO OFERTADO",IF(BX273="NO CUMPLE", NO HABILITA,IF(BW273&lt;=($E273*(1+$D$4)),"HABILITA","NO HABILITA")))</f>
        <v>NO OFERTADO</v>
      </c>
      <c r="BZ273" s="129">
        <f>'PRECIOS UNITARIOS'!AC273</f>
        <v>0</v>
      </c>
      <c r="CA273" s="251">
        <f>'EV TECNICA'!BE273</f>
        <v>0</v>
      </c>
      <c r="CB273" s="252" t="str">
        <f>+IF(BZ273=0,"NO OFERTADO",IF(CA273="NO CUMPLE", NO HABILITA,IF(BZ273&lt;=($E273*(1+$D$4)),"HABILITA","NO HABILITA")))</f>
        <v>NO OFERTADO</v>
      </c>
      <c r="CC273" s="129">
        <f>'PRECIOS UNITARIOS'!AD273</f>
        <v>0</v>
      </c>
      <c r="CD273" s="251">
        <f>'EV TECNICA'!BG273</f>
        <v>0</v>
      </c>
      <c r="CE273" s="252" t="str">
        <f>+IF(CC273=0,"NO OFERTADO",IF(CD273="NO CUMPLE", NO HABILITA,IF(CC273&lt;=($E273*(1+$D$4)),"HABILITA","NO HABILITA")))</f>
        <v>NO OFERTADO</v>
      </c>
      <c r="CF273" s="129">
        <f>'PRECIOS UNITARIOS'!AE273</f>
        <v>0</v>
      </c>
      <c r="CG273" s="251">
        <f>'EV TECNICA'!BI273</f>
        <v>0</v>
      </c>
      <c r="CH273" s="252" t="str">
        <f>+IF(CF273=0,"NO OFERTADO",IF(CG273="NO CUMPLE", NO HABILITA,IF(CF273&lt;=($E273*(1+$D$4)),"HABILITA","NO HABILITA")))</f>
        <v>NO OFERTADO</v>
      </c>
    </row>
    <row r="274" spans="1:86" s="40" customFormat="1" ht="38.25" x14ac:dyDescent="0.2">
      <c r="A274" s="103">
        <v>265</v>
      </c>
      <c r="B274" s="202" t="s">
        <v>411</v>
      </c>
      <c r="C274" s="121" t="s">
        <v>412</v>
      </c>
      <c r="D274" s="146">
        <v>1</v>
      </c>
      <c r="E274" s="25">
        <v>479796.1</v>
      </c>
      <c r="F274" s="129">
        <f>'PRECIOS UNITARIOS'!E274</f>
        <v>0</v>
      </c>
      <c r="G274" s="251">
        <f>'EV TECNICA'!I274</f>
        <v>0</v>
      </c>
      <c r="H274" s="252" t="str">
        <f>+IF(F274=0,"NO OFERTADO",IF(G274="NO CUMPLE", NO HABILITA,IF(F274&lt;=($E274*(1+$D$4)),"HABILITA","NO HABILITA")))</f>
        <v>NO OFERTADO</v>
      </c>
      <c r="I274" s="129">
        <f>'PRECIOS UNITARIOS'!F274</f>
        <v>0</v>
      </c>
      <c r="J274" s="251">
        <f>'EV TECNICA'!K274</f>
        <v>0</v>
      </c>
      <c r="K274" s="252" t="str">
        <f>+IF(I274=0,"NO OFERTADO",IF(J274="NO CUMPLE", NO HABILITA,IF(I274&lt;=($E274*(1+$D$4)),"HABILITA","NO HABILITA")))</f>
        <v>NO OFERTADO</v>
      </c>
      <c r="L274" s="129">
        <f>'PRECIOS UNITARIOS'!G274</f>
        <v>0</v>
      </c>
      <c r="M274" s="251">
        <f>'EV TECNICA'!M274</f>
        <v>0</v>
      </c>
      <c r="N274" s="252" t="str">
        <f>+IF(L274=0,"NO OFERTADO",IF(M274="NO CUMPLE", NO HABILITA,IF(L274&lt;=($E274*(1+$D$4)),"HABILITA","NO HABILITA")))</f>
        <v>NO OFERTADO</v>
      </c>
      <c r="O274" s="129">
        <f>'PRECIOS UNITARIOS'!H274</f>
        <v>0</v>
      </c>
      <c r="P274" s="251">
        <f>'EV TECNICA'!O274</f>
        <v>0</v>
      </c>
      <c r="Q274" s="252" t="str">
        <f>+IF(O274=0,"NO OFERTADO",IF(P274="NO CUMPLE", NO HABILITA,IF(O274&lt;=($E274*(1+$D$4)),"HABILITA","NO HABILITA")))</f>
        <v>NO OFERTADO</v>
      </c>
      <c r="R274" s="129">
        <f>'PRECIOS UNITARIOS'!I274</f>
        <v>0</v>
      </c>
      <c r="S274" s="251">
        <f>'EV TECNICA'!Q274</f>
        <v>0</v>
      </c>
      <c r="T274" s="252" t="str">
        <f>+IF(R274=0,"NO OFERTADO",IF(S274="NO CUMPLE", NO HABILITA,IF(R274&lt;=($E274*(1+$D$4)),"HABILITA","NO HABILITA")))</f>
        <v>NO OFERTADO</v>
      </c>
      <c r="U274" s="129">
        <f>'PRECIOS UNITARIOS'!J274</f>
        <v>0</v>
      </c>
      <c r="V274" s="251">
        <f>'EV TECNICA'!S274</f>
        <v>0</v>
      </c>
      <c r="W274" s="252" t="str">
        <f>+IF(U274=0,"NO OFERTADO",IF(V274="NO CUMPLE", NO HABILITA,IF(U274&lt;=($E274*(1+$D$4)),"HABILITA","NO HABILITA")))</f>
        <v>NO OFERTADO</v>
      </c>
      <c r="X274" s="129">
        <f>'PRECIOS UNITARIOS'!K274</f>
        <v>0</v>
      </c>
      <c r="Y274" s="251">
        <f>'EV TECNICA'!U274</f>
        <v>0</v>
      </c>
      <c r="Z274" s="252" t="str">
        <f>+IF(X274=0,"NO OFERTADO",IF(Y274="NO CUMPLE", NO HABILITA,IF(X274&lt;=($E274*(1+$D$4)),"HABILITA","NO HABILITA")))</f>
        <v>NO OFERTADO</v>
      </c>
      <c r="AA274" s="129">
        <f>'PRECIOS UNITARIOS'!L274</f>
        <v>0</v>
      </c>
      <c r="AB274" s="251">
        <f>'EV TECNICA'!W274</f>
        <v>0</v>
      </c>
      <c r="AC274" s="252" t="str">
        <f>+IF(AA274=0,"NO OFERTADO",IF(AB274="NO CUMPLE", NO HABILITA,IF(AA274&lt;=($E274*(1+$D$4)),"HABILITA","NO HABILITA")))</f>
        <v>NO OFERTADO</v>
      </c>
      <c r="AD274" s="129">
        <f>'PRECIOS UNITARIOS'!M274</f>
        <v>0</v>
      </c>
      <c r="AE274" s="251">
        <f>'EV TECNICA'!Y274</f>
        <v>0</v>
      </c>
      <c r="AF274" s="252" t="str">
        <f>+IF(AD274=0,"NO OFERTADO",IF(AE274="NO CUMPLE", NO HABILITA,IF(AD274&lt;=($E274*(1+$D$4)),"HABILITA","NO HABILITA")))</f>
        <v>NO OFERTADO</v>
      </c>
      <c r="AG274" s="129">
        <f>'PRECIOS UNITARIOS'!N274</f>
        <v>0</v>
      </c>
      <c r="AH274" s="251">
        <f>'EV TECNICA'!AA274</f>
        <v>0</v>
      </c>
      <c r="AI274" s="252" t="str">
        <f>+IF(AG274=0,"NO OFERTADO",IF(AH274="NO CUMPLE", NO HABILITA,IF(AG274&lt;=($E274*(1+$D$4)),"HABILITA","NO HABILITA")))</f>
        <v>NO OFERTADO</v>
      </c>
      <c r="AJ274" s="129">
        <f>'PRECIOS UNITARIOS'!O274</f>
        <v>0</v>
      </c>
      <c r="AK274" s="251">
        <f>'EV TECNICA'!AC274</f>
        <v>0</v>
      </c>
      <c r="AL274" s="252" t="str">
        <f>+IF(AJ274=0,"NO OFERTADO",IF(AK274="NO CUMPLE", NO HABILITA,IF(AJ274&lt;=($E274*(1+$D$4)),"HABILITA","NO HABILITA")))</f>
        <v>NO OFERTADO</v>
      </c>
      <c r="AM274" s="129">
        <f>'PRECIOS UNITARIOS'!P274</f>
        <v>417214</v>
      </c>
      <c r="AN274" s="251" t="str">
        <f>'EV TECNICA'!AE274</f>
        <v>CUMPLE</v>
      </c>
      <c r="AO274" s="252" t="str">
        <f>+IF(AM274=0,"NO OFERTADO",IF(AN274="NO CUMPLE", NO HABILITA,IF(AM274&lt;=($E274*(1+$D$4)),"HABILITA","NO HABILITA")))</f>
        <v>HABILITA</v>
      </c>
      <c r="AP274" s="129">
        <f>'PRECIOS UNITARIOS'!Q274</f>
        <v>0</v>
      </c>
      <c r="AQ274" s="251">
        <f>'EV TECNICA'!AG274</f>
        <v>0</v>
      </c>
      <c r="AR274" s="252" t="str">
        <f>+IF(AP274=0,"NO OFERTADO",IF(AQ274="NO CUMPLE", NO HABILITA,IF(AP274&lt;=($E274*(1+$D$4)),"HABILITA","NO HABILITA")))</f>
        <v>NO OFERTADO</v>
      </c>
      <c r="AS274" s="129">
        <f>'PRECIOS UNITARIOS'!R274</f>
        <v>0</v>
      </c>
      <c r="AT274" s="251">
        <f>'EV TECNICA'!AI274</f>
        <v>0</v>
      </c>
      <c r="AU274" s="252" t="str">
        <f>+IF(AS274=0,"NO OFERTADO",IF(AT274="NO CUMPLE", NO HABILITA,IF(AS274&lt;=($E274*(1+$D$4)),"HABILITA","NO HABILITA")))</f>
        <v>NO OFERTADO</v>
      </c>
      <c r="AV274" s="129">
        <f>'PRECIOS UNITARIOS'!S274</f>
        <v>0</v>
      </c>
      <c r="AW274" s="251">
        <f>'EV TECNICA'!AK274</f>
        <v>0</v>
      </c>
      <c r="AX274" s="252" t="str">
        <f>+IF(AV274=0,"NO OFERTADO",IF(AW274="NO CUMPLE", NO HABILITA,IF(AV274&lt;=($E274*(1+$D$4)),"HABILITA","NO HABILITA")))</f>
        <v>NO OFERTADO</v>
      </c>
      <c r="AY274" s="129">
        <f>'PRECIOS UNITARIOS'!T274</f>
        <v>0</v>
      </c>
      <c r="AZ274" s="251">
        <f>'EV TECNICA'!AM274</f>
        <v>0</v>
      </c>
      <c r="BA274" s="252" t="str">
        <f>+IF(AY274=0,"NO OFERTADO",IF(AZ274="NO CUMPLE", NO HABILITA,IF(AY274&lt;=($E274*(1+$D$4)),"HABILITA","NO HABILITA")))</f>
        <v>NO OFERTADO</v>
      </c>
      <c r="BB274" s="129">
        <f>'PRECIOS UNITARIOS'!U274</f>
        <v>0</v>
      </c>
      <c r="BC274" s="251">
        <f>'EV TECNICA'!AO274</f>
        <v>0</v>
      </c>
      <c r="BD274" s="252" t="str">
        <f>+IF(BB274=0,"NO OFERTADO",IF(BC274="NO CUMPLE", NO HABILITA,IF(BB274&lt;=($E274*(1+$D$4)),"HABILITA","NO HABILITA")))</f>
        <v>NO OFERTADO</v>
      </c>
      <c r="BE274" s="129">
        <f>'PRECIOS UNITARIOS'!V274</f>
        <v>0</v>
      </c>
      <c r="BF274" s="251">
        <f>'EV TECNICA'!AQ274</f>
        <v>0</v>
      </c>
      <c r="BG274" s="252" t="str">
        <f>+IF(BE274=0,"NO OFERTADO",IF(BF274="NO CUMPLE", NO HABILITA,IF(BE274&lt;=($E274*(1+$D$4)),"HABILITA","NO HABILITA")))</f>
        <v>NO OFERTADO</v>
      </c>
      <c r="BH274" s="129">
        <f>'PRECIOS UNITARIOS'!W274</f>
        <v>0</v>
      </c>
      <c r="BI274" s="251">
        <f>'EV TECNICA'!AS274</f>
        <v>0</v>
      </c>
      <c r="BJ274" s="252" t="str">
        <f>+IF(BH274=0,"NO OFERTADO",IF(BI274="NO CUMPLE", NO HABILITA,IF(BH274&lt;=($E274*(1+$D$4)),"HABILITA","NO HABILITA")))</f>
        <v>NO OFERTADO</v>
      </c>
      <c r="BK274" s="129">
        <f>'PRECIOS UNITARIOS'!X274</f>
        <v>0</v>
      </c>
      <c r="BL274" s="251">
        <f>'EV TECNICA'!AU274</f>
        <v>0</v>
      </c>
      <c r="BM274" s="252" t="str">
        <f>+IF(BK274=0,"NO OFERTADO",IF(BL274="NO CUMPLE", NO HABILITA,IF(BK274&lt;=($E274*(1+$D$4)),"HABILITA","NO HABILITA")))</f>
        <v>NO OFERTADO</v>
      </c>
      <c r="BN274" s="129">
        <f>'PRECIOS UNITARIOS'!Y274</f>
        <v>0</v>
      </c>
      <c r="BO274" s="251">
        <f>'EV TECNICA'!AW274</f>
        <v>0</v>
      </c>
      <c r="BP274" s="252" t="str">
        <f>+IF(BN274=0,"NO OFERTADO",IF(BO274="NO CUMPLE", NO HABILITA,IF(BN274&lt;=($E274*(1+$D$4)),"HABILITA","NO HABILITA")))</f>
        <v>NO OFERTADO</v>
      </c>
      <c r="BQ274" s="129">
        <f>'PRECIOS UNITARIOS'!Z274</f>
        <v>0</v>
      </c>
      <c r="BR274" s="251">
        <f>'EV TECNICA'!AY274</f>
        <v>0</v>
      </c>
      <c r="BS274" s="252" t="str">
        <f>+IF(BQ274=0,"NO OFERTADO",IF(BR274="NO CUMPLE", NO HABILITA,IF(BQ274&lt;=($E274*(1+$D$4)),"HABILITA","NO HABILITA")))</f>
        <v>NO OFERTADO</v>
      </c>
      <c r="BT274" s="129">
        <f>'PRECIOS UNITARIOS'!AA274</f>
        <v>0</v>
      </c>
      <c r="BU274" s="251">
        <f>'EV TECNICA'!BA274</f>
        <v>0</v>
      </c>
      <c r="BV274" s="252" t="str">
        <f>+IF(BT274=0,"NO OFERTADO",IF(BU274="NO CUMPLE", NO HABILITA,IF(BT274&lt;=($E274*(1+$D$4)),"HABILITA","NO HABILITA")))</f>
        <v>NO OFERTADO</v>
      </c>
      <c r="BW274" s="129">
        <f>'PRECIOS UNITARIOS'!AB274</f>
        <v>0</v>
      </c>
      <c r="BX274" s="251">
        <f>'EV TECNICA'!BC274</f>
        <v>0</v>
      </c>
      <c r="BY274" s="252" t="str">
        <f>+IF(BW274=0,"NO OFERTADO",IF(BX274="NO CUMPLE", NO HABILITA,IF(BW274&lt;=($E274*(1+$D$4)),"HABILITA","NO HABILITA")))</f>
        <v>NO OFERTADO</v>
      </c>
      <c r="BZ274" s="129">
        <f>'PRECIOS UNITARIOS'!AC274</f>
        <v>0</v>
      </c>
      <c r="CA274" s="251">
        <f>'EV TECNICA'!BE274</f>
        <v>0</v>
      </c>
      <c r="CB274" s="252" t="str">
        <f>+IF(BZ274=0,"NO OFERTADO",IF(CA274="NO CUMPLE", NO HABILITA,IF(BZ274&lt;=($E274*(1+$D$4)),"HABILITA","NO HABILITA")))</f>
        <v>NO OFERTADO</v>
      </c>
      <c r="CC274" s="129">
        <f>'PRECIOS UNITARIOS'!AD274</f>
        <v>0</v>
      </c>
      <c r="CD274" s="251">
        <f>'EV TECNICA'!BG274</f>
        <v>0</v>
      </c>
      <c r="CE274" s="252" t="str">
        <f>+IF(CC274=0,"NO OFERTADO",IF(CD274="NO CUMPLE", NO HABILITA,IF(CC274&lt;=($E274*(1+$D$4)),"HABILITA","NO HABILITA")))</f>
        <v>NO OFERTADO</v>
      </c>
      <c r="CF274" s="129">
        <f>'PRECIOS UNITARIOS'!AE274</f>
        <v>0</v>
      </c>
      <c r="CG274" s="251">
        <f>'EV TECNICA'!BI274</f>
        <v>0</v>
      </c>
      <c r="CH274" s="252" t="str">
        <f>+IF(CF274=0,"NO OFERTADO",IF(CG274="NO CUMPLE", NO HABILITA,IF(CF274&lt;=($E274*(1+$D$4)),"HABILITA","NO HABILITA")))</f>
        <v>NO OFERTADO</v>
      </c>
    </row>
    <row r="275" spans="1:86" s="40" customFormat="1" ht="38.25" x14ac:dyDescent="0.2">
      <c r="A275" s="103">
        <v>266</v>
      </c>
      <c r="B275" s="202" t="s">
        <v>413</v>
      </c>
      <c r="C275" s="121" t="s">
        <v>412</v>
      </c>
      <c r="D275" s="146">
        <v>1</v>
      </c>
      <c r="E275" s="25">
        <v>886377.45</v>
      </c>
      <c r="F275" s="129">
        <f>'PRECIOS UNITARIOS'!E275</f>
        <v>0</v>
      </c>
      <c r="G275" s="251">
        <f>'EV TECNICA'!I275</f>
        <v>0</v>
      </c>
      <c r="H275" s="252" t="str">
        <f>+IF(F275=0,"NO OFERTADO",IF(G275="NO CUMPLE", NO HABILITA,IF(F275&lt;=($E275*(1+$D$4)),"HABILITA","NO HABILITA")))</f>
        <v>NO OFERTADO</v>
      </c>
      <c r="I275" s="129">
        <f>'PRECIOS UNITARIOS'!F275</f>
        <v>0</v>
      </c>
      <c r="J275" s="251">
        <f>'EV TECNICA'!K275</f>
        <v>0</v>
      </c>
      <c r="K275" s="252" t="str">
        <f>+IF(I275=0,"NO OFERTADO",IF(J275="NO CUMPLE", NO HABILITA,IF(I275&lt;=($E275*(1+$D$4)),"HABILITA","NO HABILITA")))</f>
        <v>NO OFERTADO</v>
      </c>
      <c r="L275" s="129">
        <f>'PRECIOS UNITARIOS'!G275</f>
        <v>0</v>
      </c>
      <c r="M275" s="251">
        <f>'EV TECNICA'!M275</f>
        <v>0</v>
      </c>
      <c r="N275" s="252" t="str">
        <f>+IF(L275=0,"NO OFERTADO",IF(M275="NO CUMPLE", NO HABILITA,IF(L275&lt;=($E275*(1+$D$4)),"HABILITA","NO HABILITA")))</f>
        <v>NO OFERTADO</v>
      </c>
      <c r="O275" s="129">
        <f>'PRECIOS UNITARIOS'!H275</f>
        <v>0</v>
      </c>
      <c r="P275" s="251">
        <f>'EV TECNICA'!O275</f>
        <v>0</v>
      </c>
      <c r="Q275" s="252" t="str">
        <f>+IF(O275=0,"NO OFERTADO",IF(P275="NO CUMPLE", NO HABILITA,IF(O275&lt;=($E275*(1+$D$4)),"HABILITA","NO HABILITA")))</f>
        <v>NO OFERTADO</v>
      </c>
      <c r="R275" s="129">
        <f>'PRECIOS UNITARIOS'!I275</f>
        <v>0</v>
      </c>
      <c r="S275" s="251">
        <f>'EV TECNICA'!Q275</f>
        <v>0</v>
      </c>
      <c r="T275" s="252" t="str">
        <f>+IF(R275=0,"NO OFERTADO",IF(S275="NO CUMPLE", NO HABILITA,IF(R275&lt;=($E275*(1+$D$4)),"HABILITA","NO HABILITA")))</f>
        <v>NO OFERTADO</v>
      </c>
      <c r="U275" s="129">
        <f>'PRECIOS UNITARIOS'!J275</f>
        <v>0</v>
      </c>
      <c r="V275" s="251">
        <f>'EV TECNICA'!S275</f>
        <v>0</v>
      </c>
      <c r="W275" s="252" t="str">
        <f>+IF(U275=0,"NO OFERTADO",IF(V275="NO CUMPLE", NO HABILITA,IF(U275&lt;=($E275*(1+$D$4)),"HABILITA","NO HABILITA")))</f>
        <v>NO OFERTADO</v>
      </c>
      <c r="X275" s="129">
        <f>'PRECIOS UNITARIOS'!K275</f>
        <v>0</v>
      </c>
      <c r="Y275" s="251">
        <f>'EV TECNICA'!U275</f>
        <v>0</v>
      </c>
      <c r="Z275" s="252" t="str">
        <f>+IF(X275=0,"NO OFERTADO",IF(Y275="NO CUMPLE", NO HABILITA,IF(X275&lt;=($E275*(1+$D$4)),"HABILITA","NO HABILITA")))</f>
        <v>NO OFERTADO</v>
      </c>
      <c r="AA275" s="129">
        <f>'PRECIOS UNITARIOS'!L275</f>
        <v>0</v>
      </c>
      <c r="AB275" s="251">
        <f>'EV TECNICA'!W275</f>
        <v>0</v>
      </c>
      <c r="AC275" s="252" t="str">
        <f>+IF(AA275=0,"NO OFERTADO",IF(AB275="NO CUMPLE", NO HABILITA,IF(AA275&lt;=($E275*(1+$D$4)),"HABILITA","NO HABILITA")))</f>
        <v>NO OFERTADO</v>
      </c>
      <c r="AD275" s="129">
        <f>'PRECIOS UNITARIOS'!M275</f>
        <v>0</v>
      </c>
      <c r="AE275" s="251">
        <f>'EV TECNICA'!Y275</f>
        <v>0</v>
      </c>
      <c r="AF275" s="252" t="str">
        <f>+IF(AD275=0,"NO OFERTADO",IF(AE275="NO CUMPLE", NO HABILITA,IF(AD275&lt;=($E275*(1+$D$4)),"HABILITA","NO HABILITA")))</f>
        <v>NO OFERTADO</v>
      </c>
      <c r="AG275" s="129">
        <f>'PRECIOS UNITARIOS'!N275</f>
        <v>0</v>
      </c>
      <c r="AH275" s="251">
        <f>'EV TECNICA'!AA275</f>
        <v>0</v>
      </c>
      <c r="AI275" s="252" t="str">
        <f>+IF(AG275=0,"NO OFERTADO",IF(AH275="NO CUMPLE", NO HABILITA,IF(AG275&lt;=($E275*(1+$D$4)),"HABILITA","NO HABILITA")))</f>
        <v>NO OFERTADO</v>
      </c>
      <c r="AJ275" s="129">
        <f>'PRECIOS UNITARIOS'!O275</f>
        <v>0</v>
      </c>
      <c r="AK275" s="251">
        <f>'EV TECNICA'!AC275</f>
        <v>0</v>
      </c>
      <c r="AL275" s="252" t="str">
        <f>+IF(AJ275=0,"NO OFERTADO",IF(AK275="NO CUMPLE", NO HABILITA,IF(AJ275&lt;=($E275*(1+$D$4)),"HABILITA","NO HABILITA")))</f>
        <v>NO OFERTADO</v>
      </c>
      <c r="AM275" s="129">
        <f>'PRECIOS UNITARIOS'!P275</f>
        <v>770763</v>
      </c>
      <c r="AN275" s="251" t="str">
        <f>'EV TECNICA'!AE275</f>
        <v>CUMPLE</v>
      </c>
      <c r="AO275" s="252" t="str">
        <f>+IF(AM275=0,"NO OFERTADO",IF(AN275="NO CUMPLE", NO HABILITA,IF(AM275&lt;=($E275*(1+$D$4)),"HABILITA","NO HABILITA")))</f>
        <v>HABILITA</v>
      </c>
      <c r="AP275" s="129">
        <f>'PRECIOS UNITARIOS'!Q275</f>
        <v>0</v>
      </c>
      <c r="AQ275" s="251">
        <f>'EV TECNICA'!AG275</f>
        <v>0</v>
      </c>
      <c r="AR275" s="252" t="str">
        <f>+IF(AP275=0,"NO OFERTADO",IF(AQ275="NO CUMPLE", NO HABILITA,IF(AP275&lt;=($E275*(1+$D$4)),"HABILITA","NO HABILITA")))</f>
        <v>NO OFERTADO</v>
      </c>
      <c r="AS275" s="129">
        <f>'PRECIOS UNITARIOS'!R275</f>
        <v>0</v>
      </c>
      <c r="AT275" s="251">
        <f>'EV TECNICA'!AI275</f>
        <v>0</v>
      </c>
      <c r="AU275" s="252" t="str">
        <f>+IF(AS275=0,"NO OFERTADO",IF(AT275="NO CUMPLE", NO HABILITA,IF(AS275&lt;=($E275*(1+$D$4)),"HABILITA","NO HABILITA")))</f>
        <v>NO OFERTADO</v>
      </c>
      <c r="AV275" s="129">
        <f>'PRECIOS UNITARIOS'!S275</f>
        <v>0</v>
      </c>
      <c r="AW275" s="251">
        <f>'EV TECNICA'!AK275</f>
        <v>0</v>
      </c>
      <c r="AX275" s="252" t="str">
        <f>+IF(AV275=0,"NO OFERTADO",IF(AW275="NO CUMPLE", NO HABILITA,IF(AV275&lt;=($E275*(1+$D$4)),"HABILITA","NO HABILITA")))</f>
        <v>NO OFERTADO</v>
      </c>
      <c r="AY275" s="129">
        <f>'PRECIOS UNITARIOS'!T275</f>
        <v>0</v>
      </c>
      <c r="AZ275" s="251">
        <f>'EV TECNICA'!AM275</f>
        <v>0</v>
      </c>
      <c r="BA275" s="252" t="str">
        <f>+IF(AY275=0,"NO OFERTADO",IF(AZ275="NO CUMPLE", NO HABILITA,IF(AY275&lt;=($E275*(1+$D$4)),"HABILITA","NO HABILITA")))</f>
        <v>NO OFERTADO</v>
      </c>
      <c r="BB275" s="129">
        <f>'PRECIOS UNITARIOS'!U275</f>
        <v>0</v>
      </c>
      <c r="BC275" s="251">
        <f>'EV TECNICA'!AO275</f>
        <v>0</v>
      </c>
      <c r="BD275" s="252" t="str">
        <f>+IF(BB275=0,"NO OFERTADO",IF(BC275="NO CUMPLE", NO HABILITA,IF(BB275&lt;=($E275*(1+$D$4)),"HABILITA","NO HABILITA")))</f>
        <v>NO OFERTADO</v>
      </c>
      <c r="BE275" s="129">
        <f>'PRECIOS UNITARIOS'!V275</f>
        <v>0</v>
      </c>
      <c r="BF275" s="251">
        <f>'EV TECNICA'!AQ275</f>
        <v>0</v>
      </c>
      <c r="BG275" s="252" t="str">
        <f>+IF(BE275=0,"NO OFERTADO",IF(BF275="NO CUMPLE", NO HABILITA,IF(BE275&lt;=($E275*(1+$D$4)),"HABILITA","NO HABILITA")))</f>
        <v>NO OFERTADO</v>
      </c>
      <c r="BH275" s="129">
        <f>'PRECIOS UNITARIOS'!W275</f>
        <v>0</v>
      </c>
      <c r="BI275" s="251">
        <f>'EV TECNICA'!AS275</f>
        <v>0</v>
      </c>
      <c r="BJ275" s="252" t="str">
        <f>+IF(BH275=0,"NO OFERTADO",IF(BI275="NO CUMPLE", NO HABILITA,IF(BH275&lt;=($E275*(1+$D$4)),"HABILITA","NO HABILITA")))</f>
        <v>NO OFERTADO</v>
      </c>
      <c r="BK275" s="129">
        <f>'PRECIOS UNITARIOS'!X275</f>
        <v>0</v>
      </c>
      <c r="BL275" s="251">
        <f>'EV TECNICA'!AU275</f>
        <v>0</v>
      </c>
      <c r="BM275" s="252" t="str">
        <f>+IF(BK275=0,"NO OFERTADO",IF(BL275="NO CUMPLE", NO HABILITA,IF(BK275&lt;=($E275*(1+$D$4)),"HABILITA","NO HABILITA")))</f>
        <v>NO OFERTADO</v>
      </c>
      <c r="BN275" s="129">
        <f>'PRECIOS UNITARIOS'!Y275</f>
        <v>0</v>
      </c>
      <c r="BO275" s="251">
        <f>'EV TECNICA'!AW275</f>
        <v>0</v>
      </c>
      <c r="BP275" s="252" t="str">
        <f>+IF(BN275=0,"NO OFERTADO",IF(BO275="NO CUMPLE", NO HABILITA,IF(BN275&lt;=($E275*(1+$D$4)),"HABILITA","NO HABILITA")))</f>
        <v>NO OFERTADO</v>
      </c>
      <c r="BQ275" s="129">
        <f>'PRECIOS UNITARIOS'!Z275</f>
        <v>0</v>
      </c>
      <c r="BR275" s="251">
        <f>'EV TECNICA'!AY275</f>
        <v>0</v>
      </c>
      <c r="BS275" s="252" t="str">
        <f>+IF(BQ275=0,"NO OFERTADO",IF(BR275="NO CUMPLE", NO HABILITA,IF(BQ275&lt;=($E275*(1+$D$4)),"HABILITA","NO HABILITA")))</f>
        <v>NO OFERTADO</v>
      </c>
      <c r="BT275" s="129">
        <f>'PRECIOS UNITARIOS'!AA275</f>
        <v>0</v>
      </c>
      <c r="BU275" s="251">
        <f>'EV TECNICA'!BA275</f>
        <v>0</v>
      </c>
      <c r="BV275" s="252" t="str">
        <f>+IF(BT275=0,"NO OFERTADO",IF(BU275="NO CUMPLE", NO HABILITA,IF(BT275&lt;=($E275*(1+$D$4)),"HABILITA","NO HABILITA")))</f>
        <v>NO OFERTADO</v>
      </c>
      <c r="BW275" s="129">
        <f>'PRECIOS UNITARIOS'!AB275</f>
        <v>0</v>
      </c>
      <c r="BX275" s="251">
        <f>'EV TECNICA'!BC275</f>
        <v>0</v>
      </c>
      <c r="BY275" s="252" t="str">
        <f>+IF(BW275=0,"NO OFERTADO",IF(BX275="NO CUMPLE", NO HABILITA,IF(BW275&lt;=($E275*(1+$D$4)),"HABILITA","NO HABILITA")))</f>
        <v>NO OFERTADO</v>
      </c>
      <c r="BZ275" s="129">
        <f>'PRECIOS UNITARIOS'!AC275</f>
        <v>0</v>
      </c>
      <c r="CA275" s="251">
        <f>'EV TECNICA'!BE275</f>
        <v>0</v>
      </c>
      <c r="CB275" s="252" t="str">
        <f>+IF(BZ275=0,"NO OFERTADO",IF(CA275="NO CUMPLE", NO HABILITA,IF(BZ275&lt;=($E275*(1+$D$4)),"HABILITA","NO HABILITA")))</f>
        <v>NO OFERTADO</v>
      </c>
      <c r="CC275" s="129">
        <f>'PRECIOS UNITARIOS'!AD275</f>
        <v>0</v>
      </c>
      <c r="CD275" s="251">
        <f>'EV TECNICA'!BG275</f>
        <v>0</v>
      </c>
      <c r="CE275" s="252" t="str">
        <f>+IF(CC275=0,"NO OFERTADO",IF(CD275="NO CUMPLE", NO HABILITA,IF(CC275&lt;=($E275*(1+$D$4)),"HABILITA","NO HABILITA")))</f>
        <v>NO OFERTADO</v>
      </c>
      <c r="CF275" s="129">
        <f>'PRECIOS UNITARIOS'!AE275</f>
        <v>0</v>
      </c>
      <c r="CG275" s="251">
        <f>'EV TECNICA'!BI275</f>
        <v>0</v>
      </c>
      <c r="CH275" s="252" t="str">
        <f>+IF(CF275=0,"NO OFERTADO",IF(CG275="NO CUMPLE", NO HABILITA,IF(CF275&lt;=($E275*(1+$D$4)),"HABILITA","NO HABILITA")))</f>
        <v>NO OFERTADO</v>
      </c>
    </row>
    <row r="276" spans="1:86" s="40" customFormat="1" ht="51" x14ac:dyDescent="0.2">
      <c r="A276" s="103">
        <v>267</v>
      </c>
      <c r="B276" s="202" t="s">
        <v>414</v>
      </c>
      <c r="C276" s="121" t="s">
        <v>52</v>
      </c>
      <c r="D276" s="146">
        <v>1</v>
      </c>
      <c r="E276" s="25">
        <v>3896.3218000000002</v>
      </c>
      <c r="F276" s="129">
        <f>'PRECIOS UNITARIOS'!E276</f>
        <v>0</v>
      </c>
      <c r="G276" s="251">
        <f>'EV TECNICA'!I276</f>
        <v>0</v>
      </c>
      <c r="H276" s="252" t="str">
        <f>+IF(F276=0,"NO OFERTADO",IF(G276="NO CUMPLE", NO HABILITA,IF(F276&lt;=($E276*(1+$D$4)),"HABILITA","NO HABILITA")))</f>
        <v>NO OFERTADO</v>
      </c>
      <c r="I276" s="129">
        <f>'PRECIOS UNITARIOS'!F276</f>
        <v>3800</v>
      </c>
      <c r="J276" s="251" t="str">
        <f>'EV TECNICA'!K276</f>
        <v>CUMPLE</v>
      </c>
      <c r="K276" s="252" t="str">
        <f>+IF(I276=0,"NO OFERTADO",IF(J276="NO CUMPLE", NO HABILITA,IF(I276&lt;=($E276*(1+$D$4)),"HABILITA","NO HABILITA")))</f>
        <v>HABILITA</v>
      </c>
      <c r="L276" s="129">
        <f>'PRECIOS UNITARIOS'!G276</f>
        <v>3450</v>
      </c>
      <c r="M276" s="251" t="str">
        <f>'EV TECNICA'!M276</f>
        <v>CUMPLE</v>
      </c>
      <c r="N276" s="252" t="str">
        <f>+IF(L276=0,"NO OFERTADO",IF(M276="NO CUMPLE", NO HABILITA,IF(L276&lt;=($E276*(1+$D$4)),"HABILITA","NO HABILITA")))</f>
        <v>HABILITA</v>
      </c>
      <c r="O276" s="129">
        <f>'PRECIOS UNITARIOS'!H276</f>
        <v>0</v>
      </c>
      <c r="P276" s="251">
        <f>'EV TECNICA'!O276</f>
        <v>0</v>
      </c>
      <c r="Q276" s="252" t="str">
        <f>+IF(O276=0,"NO OFERTADO",IF(P276="NO CUMPLE", NO HABILITA,IF(O276&lt;=($E276*(1+$D$4)),"HABILITA","NO HABILITA")))</f>
        <v>NO OFERTADO</v>
      </c>
      <c r="R276" s="129">
        <f>'PRECIOS UNITARIOS'!I276</f>
        <v>0</v>
      </c>
      <c r="S276" s="251">
        <f>'EV TECNICA'!Q276</f>
        <v>0</v>
      </c>
      <c r="T276" s="252" t="str">
        <f>+IF(R276=0,"NO OFERTADO",IF(S276="NO CUMPLE", NO HABILITA,IF(R276&lt;=($E276*(1+$D$4)),"HABILITA","NO HABILITA")))</f>
        <v>NO OFERTADO</v>
      </c>
      <c r="U276" s="129">
        <f>'PRECIOS UNITARIOS'!J276</f>
        <v>0</v>
      </c>
      <c r="V276" s="251">
        <f>'EV TECNICA'!S276</f>
        <v>0</v>
      </c>
      <c r="W276" s="252" t="str">
        <f>+IF(U276=0,"NO OFERTADO",IF(V276="NO CUMPLE", NO HABILITA,IF(U276&lt;=($E276*(1+$D$4)),"HABILITA","NO HABILITA")))</f>
        <v>NO OFERTADO</v>
      </c>
      <c r="X276" s="129">
        <f>'PRECIOS UNITARIOS'!K276</f>
        <v>0</v>
      </c>
      <c r="Y276" s="251">
        <f>'EV TECNICA'!U276</f>
        <v>0</v>
      </c>
      <c r="Z276" s="252" t="str">
        <f>+IF(X276=0,"NO OFERTADO",IF(Y276="NO CUMPLE", NO HABILITA,IF(X276&lt;=($E276*(1+$D$4)),"HABILITA","NO HABILITA")))</f>
        <v>NO OFERTADO</v>
      </c>
      <c r="AA276" s="129">
        <f>'PRECIOS UNITARIOS'!L276</f>
        <v>0</v>
      </c>
      <c r="AB276" s="251">
        <f>'EV TECNICA'!W276</f>
        <v>0</v>
      </c>
      <c r="AC276" s="252" t="str">
        <f>+IF(AA276=0,"NO OFERTADO",IF(AB276="NO CUMPLE", NO HABILITA,IF(AA276&lt;=($E276*(1+$D$4)),"HABILITA","NO HABILITA")))</f>
        <v>NO OFERTADO</v>
      </c>
      <c r="AD276" s="129">
        <f>'PRECIOS UNITARIOS'!M276</f>
        <v>0</v>
      </c>
      <c r="AE276" s="251" t="str">
        <f>'EV TECNICA'!Y276</f>
        <v>NO CUMPLE</v>
      </c>
      <c r="AF276" s="252" t="s">
        <v>606</v>
      </c>
      <c r="AG276" s="129">
        <f>'PRECIOS UNITARIOS'!N276</f>
        <v>0</v>
      </c>
      <c r="AH276" s="251">
        <f>'EV TECNICA'!AA276</f>
        <v>0</v>
      </c>
      <c r="AI276" s="252" t="str">
        <f>+IF(AG276=0,"NO OFERTADO",IF(AH276="NO CUMPLE", NO HABILITA,IF(AG276&lt;=($E276*(1+$D$4)),"HABILITA","NO HABILITA")))</f>
        <v>NO OFERTADO</v>
      </c>
      <c r="AJ276" s="129">
        <f>'PRECIOS UNITARIOS'!O276</f>
        <v>0</v>
      </c>
      <c r="AK276" s="251">
        <f>'EV TECNICA'!AC276</f>
        <v>0</v>
      </c>
      <c r="AL276" s="252" t="str">
        <f>+IF(AJ276=0,"NO OFERTADO",IF(AK276="NO CUMPLE", NO HABILITA,IF(AJ276&lt;=($E276*(1+$D$4)),"HABILITA","NO HABILITA")))</f>
        <v>NO OFERTADO</v>
      </c>
      <c r="AM276" s="129">
        <f>'PRECIOS UNITARIOS'!P276</f>
        <v>3100</v>
      </c>
      <c r="AN276" s="251" t="str">
        <f>'EV TECNICA'!AE276</f>
        <v>CUMPLE</v>
      </c>
      <c r="AO276" s="252" t="str">
        <f>+IF(AM276=0,"NO OFERTADO",IF(AN276="NO CUMPLE", NO HABILITA,IF(AM276&lt;=($E276*(1+$D$4)),"HABILITA","NO HABILITA")))</f>
        <v>HABILITA</v>
      </c>
      <c r="AP276" s="129">
        <f>'PRECIOS UNITARIOS'!Q276</f>
        <v>0</v>
      </c>
      <c r="AQ276" s="251">
        <f>'EV TECNICA'!AG276</f>
        <v>0</v>
      </c>
      <c r="AR276" s="252" t="str">
        <f>+IF(AP276=0,"NO OFERTADO",IF(AQ276="NO CUMPLE", NO HABILITA,IF(AP276&lt;=($E276*(1+$D$4)),"HABILITA","NO HABILITA")))</f>
        <v>NO OFERTADO</v>
      </c>
      <c r="AS276" s="129">
        <f>'PRECIOS UNITARIOS'!R276</f>
        <v>0</v>
      </c>
      <c r="AT276" s="251">
        <f>'EV TECNICA'!AI276</f>
        <v>0</v>
      </c>
      <c r="AU276" s="252" t="str">
        <f>+IF(AS276=0,"NO OFERTADO",IF(AT276="NO CUMPLE", NO HABILITA,IF(AS276&lt;=($E276*(1+$D$4)),"HABILITA","NO HABILITA")))</f>
        <v>NO OFERTADO</v>
      </c>
      <c r="AV276" s="129">
        <f>'PRECIOS UNITARIOS'!S276</f>
        <v>0</v>
      </c>
      <c r="AW276" s="251">
        <f>'EV TECNICA'!AK276</f>
        <v>0</v>
      </c>
      <c r="AX276" s="252" t="str">
        <f>+IF(AV276=0,"NO OFERTADO",IF(AW276="NO CUMPLE", NO HABILITA,IF(AV276&lt;=($E276*(1+$D$4)),"HABILITA","NO HABILITA")))</f>
        <v>NO OFERTADO</v>
      </c>
      <c r="AY276" s="129">
        <f>'PRECIOS UNITARIOS'!T276</f>
        <v>0</v>
      </c>
      <c r="AZ276" s="251">
        <f>'EV TECNICA'!AM276</f>
        <v>0</v>
      </c>
      <c r="BA276" s="252" t="str">
        <f>+IF(AY276=0,"NO OFERTADO",IF(AZ276="NO CUMPLE", NO HABILITA,IF(AY276&lt;=($E276*(1+$D$4)),"HABILITA","NO HABILITA")))</f>
        <v>NO OFERTADO</v>
      </c>
      <c r="BB276" s="129">
        <f>'PRECIOS UNITARIOS'!U276</f>
        <v>5061</v>
      </c>
      <c r="BC276" s="251" t="str">
        <f>'EV TECNICA'!AO276</f>
        <v>CUMPLE</v>
      </c>
      <c r="BD276" s="252" t="str">
        <f>+IF(BB276=0,"NO OFERTADO",IF(BC276="NO CUMPLE", NO HABILITA,IF(BB276&lt;=($E276*(1+$D$4)),"HABILITA","NO HABILITA")))</f>
        <v>HABILITA</v>
      </c>
      <c r="BE276" s="129">
        <f>'PRECIOS UNITARIOS'!V276</f>
        <v>0</v>
      </c>
      <c r="BF276" s="251">
        <f>'EV TECNICA'!AQ276</f>
        <v>0</v>
      </c>
      <c r="BG276" s="252" t="str">
        <f>+IF(BE276=0,"NO OFERTADO",IF(BF276="NO CUMPLE", NO HABILITA,IF(BE276&lt;=($E276*(1+$D$4)),"HABILITA","NO HABILITA")))</f>
        <v>NO OFERTADO</v>
      </c>
      <c r="BH276" s="129">
        <f>'PRECIOS UNITARIOS'!W276</f>
        <v>0</v>
      </c>
      <c r="BI276" s="251">
        <f>'EV TECNICA'!AS276</f>
        <v>0</v>
      </c>
      <c r="BJ276" s="252" t="str">
        <f>+IF(BH276=0,"NO OFERTADO",IF(BI276="NO CUMPLE", NO HABILITA,IF(BH276&lt;=($E276*(1+$D$4)),"HABILITA","NO HABILITA")))</f>
        <v>NO OFERTADO</v>
      </c>
      <c r="BK276" s="129">
        <f>'PRECIOS UNITARIOS'!X276</f>
        <v>0</v>
      </c>
      <c r="BL276" s="251">
        <f>'EV TECNICA'!AU276</f>
        <v>0</v>
      </c>
      <c r="BM276" s="252" t="str">
        <f>+IF(BK276=0,"NO OFERTADO",IF(BL276="NO CUMPLE", NO HABILITA,IF(BK276&lt;=($E276*(1+$D$4)),"HABILITA","NO HABILITA")))</f>
        <v>NO OFERTADO</v>
      </c>
      <c r="BN276" s="129">
        <f>'PRECIOS UNITARIOS'!Y276</f>
        <v>0</v>
      </c>
      <c r="BO276" s="251">
        <f>'EV TECNICA'!AW276</f>
        <v>0</v>
      </c>
      <c r="BP276" s="252" t="str">
        <f>+IF(BN276=0,"NO OFERTADO",IF(BO276="NO CUMPLE", NO HABILITA,IF(BN276&lt;=($E276*(1+$D$4)),"HABILITA","NO HABILITA")))</f>
        <v>NO OFERTADO</v>
      </c>
      <c r="BQ276" s="129">
        <f>'PRECIOS UNITARIOS'!Z276</f>
        <v>0</v>
      </c>
      <c r="BR276" s="251">
        <f>'EV TECNICA'!AY276</f>
        <v>0</v>
      </c>
      <c r="BS276" s="252" t="str">
        <f>+IF(BQ276=0,"NO OFERTADO",IF(BR276="NO CUMPLE", NO HABILITA,IF(BQ276&lt;=($E276*(1+$D$4)),"HABILITA","NO HABILITA")))</f>
        <v>NO OFERTADO</v>
      </c>
      <c r="BT276" s="129">
        <f>'PRECIOS UNITARIOS'!AA276</f>
        <v>0</v>
      </c>
      <c r="BU276" s="251">
        <f>'EV TECNICA'!BA276</f>
        <v>0</v>
      </c>
      <c r="BV276" s="252" t="str">
        <f>+IF(BT276=0,"NO OFERTADO",IF(BU276="NO CUMPLE", NO HABILITA,IF(BT276&lt;=($E276*(1+$D$4)),"HABILITA","NO HABILITA")))</f>
        <v>NO OFERTADO</v>
      </c>
      <c r="BW276" s="129">
        <f>'PRECIOS UNITARIOS'!AB276</f>
        <v>0</v>
      </c>
      <c r="BX276" s="251">
        <f>'EV TECNICA'!BC276</f>
        <v>0</v>
      </c>
      <c r="BY276" s="252" t="str">
        <f>+IF(BW276=0,"NO OFERTADO",IF(BX276="NO CUMPLE", NO HABILITA,IF(BW276&lt;=($E276*(1+$D$4)),"HABILITA","NO HABILITA")))</f>
        <v>NO OFERTADO</v>
      </c>
      <c r="BZ276" s="129">
        <f>'PRECIOS UNITARIOS'!AC276</f>
        <v>0</v>
      </c>
      <c r="CA276" s="251">
        <f>'EV TECNICA'!BE276</f>
        <v>0</v>
      </c>
      <c r="CB276" s="252" t="str">
        <f>+IF(BZ276=0,"NO OFERTADO",IF(CA276="NO CUMPLE", NO HABILITA,IF(BZ276&lt;=($E276*(1+$D$4)),"HABILITA","NO HABILITA")))</f>
        <v>NO OFERTADO</v>
      </c>
      <c r="CC276" s="129">
        <f>'PRECIOS UNITARIOS'!AD276</f>
        <v>0</v>
      </c>
      <c r="CD276" s="251">
        <f>'EV TECNICA'!BG276</f>
        <v>0</v>
      </c>
      <c r="CE276" s="252" t="str">
        <f>+IF(CC276=0,"NO OFERTADO",IF(CD276="NO CUMPLE", NO HABILITA,IF(CC276&lt;=($E276*(1+$D$4)),"HABILITA","NO HABILITA")))</f>
        <v>NO OFERTADO</v>
      </c>
      <c r="CF276" s="129">
        <f>'PRECIOS UNITARIOS'!AE276</f>
        <v>0</v>
      </c>
      <c r="CG276" s="251">
        <f>'EV TECNICA'!BI276</f>
        <v>0</v>
      </c>
      <c r="CH276" s="252" t="str">
        <f>+IF(CF276=0,"NO OFERTADO",IF(CG276="NO CUMPLE", NO HABILITA,IF(CF276&lt;=($E276*(1+$D$4)),"HABILITA","NO HABILITA")))</f>
        <v>NO OFERTADO</v>
      </c>
    </row>
    <row r="277" spans="1:86" s="40" customFormat="1" ht="51" x14ac:dyDescent="0.2">
      <c r="A277" s="103">
        <v>268</v>
      </c>
      <c r="B277" s="202" t="s">
        <v>415</v>
      </c>
      <c r="C277" s="121" t="s">
        <v>52</v>
      </c>
      <c r="D277" s="146">
        <v>1</v>
      </c>
      <c r="E277" s="25">
        <v>4524.7608</v>
      </c>
      <c r="F277" s="129">
        <f>'PRECIOS UNITARIOS'!E277</f>
        <v>0</v>
      </c>
      <c r="G277" s="251">
        <f>'EV TECNICA'!I277</f>
        <v>0</v>
      </c>
      <c r="H277" s="252" t="str">
        <f>+IF(F277=0,"NO OFERTADO",IF(G277="NO CUMPLE", NO HABILITA,IF(F277&lt;=($E277*(1+$D$4)),"HABILITA","NO HABILITA")))</f>
        <v>NO OFERTADO</v>
      </c>
      <c r="I277" s="129">
        <f>'PRECIOS UNITARIOS'!F277</f>
        <v>4500</v>
      </c>
      <c r="J277" s="251" t="str">
        <f>'EV TECNICA'!K277</f>
        <v>CUMPLE</v>
      </c>
      <c r="K277" s="252" t="str">
        <f>+IF(I277=0,"NO OFERTADO",IF(J277="NO CUMPLE", NO HABILITA,IF(I277&lt;=($E277*(1+$D$4)),"HABILITA","NO HABILITA")))</f>
        <v>HABILITA</v>
      </c>
      <c r="L277" s="129">
        <f>'PRECIOS UNITARIOS'!G277</f>
        <v>3550</v>
      </c>
      <c r="M277" s="251" t="str">
        <f>'EV TECNICA'!M277</f>
        <v>CUMPLE</v>
      </c>
      <c r="N277" s="252" t="str">
        <f>+IF(L277=0,"NO OFERTADO",IF(M277="NO CUMPLE", NO HABILITA,IF(L277&lt;=($E277*(1+$D$4)),"HABILITA","NO HABILITA")))</f>
        <v>HABILITA</v>
      </c>
      <c r="O277" s="129">
        <f>'PRECIOS UNITARIOS'!H277</f>
        <v>0</v>
      </c>
      <c r="P277" s="251">
        <f>'EV TECNICA'!O277</f>
        <v>0</v>
      </c>
      <c r="Q277" s="252" t="str">
        <f>+IF(O277=0,"NO OFERTADO",IF(P277="NO CUMPLE", NO HABILITA,IF(O277&lt;=($E277*(1+$D$4)),"HABILITA","NO HABILITA")))</f>
        <v>NO OFERTADO</v>
      </c>
      <c r="R277" s="129">
        <f>'PRECIOS UNITARIOS'!I277</f>
        <v>0</v>
      </c>
      <c r="S277" s="251">
        <f>'EV TECNICA'!Q277</f>
        <v>0</v>
      </c>
      <c r="T277" s="252" t="str">
        <f>+IF(R277=0,"NO OFERTADO",IF(S277="NO CUMPLE", NO HABILITA,IF(R277&lt;=($E277*(1+$D$4)),"HABILITA","NO HABILITA")))</f>
        <v>NO OFERTADO</v>
      </c>
      <c r="U277" s="129">
        <f>'PRECIOS UNITARIOS'!J277</f>
        <v>0</v>
      </c>
      <c r="V277" s="251">
        <f>'EV TECNICA'!S277</f>
        <v>0</v>
      </c>
      <c r="W277" s="252" t="str">
        <f>+IF(U277=0,"NO OFERTADO",IF(V277="NO CUMPLE", NO HABILITA,IF(U277&lt;=($E277*(1+$D$4)),"HABILITA","NO HABILITA")))</f>
        <v>NO OFERTADO</v>
      </c>
      <c r="X277" s="129">
        <f>'PRECIOS UNITARIOS'!K277</f>
        <v>0</v>
      </c>
      <c r="Y277" s="251">
        <f>'EV TECNICA'!U277</f>
        <v>0</v>
      </c>
      <c r="Z277" s="252" t="str">
        <f>+IF(X277=0,"NO OFERTADO",IF(Y277="NO CUMPLE", NO HABILITA,IF(X277&lt;=($E277*(1+$D$4)),"HABILITA","NO HABILITA")))</f>
        <v>NO OFERTADO</v>
      </c>
      <c r="AA277" s="129">
        <f>'PRECIOS UNITARIOS'!L277</f>
        <v>0</v>
      </c>
      <c r="AB277" s="251">
        <f>'EV TECNICA'!W277</f>
        <v>0</v>
      </c>
      <c r="AC277" s="252" t="str">
        <f>+IF(AA277=0,"NO OFERTADO",IF(AB277="NO CUMPLE", NO HABILITA,IF(AA277&lt;=($E277*(1+$D$4)),"HABILITA","NO HABILITA")))</f>
        <v>NO OFERTADO</v>
      </c>
      <c r="AD277" s="129">
        <f>'PRECIOS UNITARIOS'!M277</f>
        <v>0</v>
      </c>
      <c r="AE277" s="251" t="str">
        <f>'EV TECNICA'!Y277</f>
        <v>NO CUMPLE</v>
      </c>
      <c r="AF277" s="252" t="s">
        <v>606</v>
      </c>
      <c r="AG277" s="129">
        <f>'PRECIOS UNITARIOS'!N277</f>
        <v>0</v>
      </c>
      <c r="AH277" s="251">
        <f>'EV TECNICA'!AA277</f>
        <v>0</v>
      </c>
      <c r="AI277" s="252" t="str">
        <f>+IF(AG277=0,"NO OFERTADO",IF(AH277="NO CUMPLE", NO HABILITA,IF(AG277&lt;=($E277*(1+$D$4)),"HABILITA","NO HABILITA")))</f>
        <v>NO OFERTADO</v>
      </c>
      <c r="AJ277" s="129">
        <f>'PRECIOS UNITARIOS'!O277</f>
        <v>0</v>
      </c>
      <c r="AK277" s="251">
        <f>'EV TECNICA'!AC277</f>
        <v>0</v>
      </c>
      <c r="AL277" s="252" t="str">
        <f>+IF(AJ277=0,"NO OFERTADO",IF(AK277="NO CUMPLE", NO HABILITA,IF(AJ277&lt;=($E277*(1+$D$4)),"HABILITA","NO HABILITA")))</f>
        <v>NO OFERTADO</v>
      </c>
      <c r="AM277" s="129">
        <f>'PRECIOS UNITARIOS'!P277</f>
        <v>3600</v>
      </c>
      <c r="AN277" s="251" t="str">
        <f>'EV TECNICA'!AE277</f>
        <v>CUMPLE</v>
      </c>
      <c r="AO277" s="252" t="str">
        <f>+IF(AM277=0,"NO OFERTADO",IF(AN277="NO CUMPLE", NO HABILITA,IF(AM277&lt;=($E277*(1+$D$4)),"HABILITA","NO HABILITA")))</f>
        <v>HABILITA</v>
      </c>
      <c r="AP277" s="129">
        <f>'PRECIOS UNITARIOS'!Q277</f>
        <v>0</v>
      </c>
      <c r="AQ277" s="251">
        <f>'EV TECNICA'!AG277</f>
        <v>0</v>
      </c>
      <c r="AR277" s="252" t="str">
        <f>+IF(AP277=0,"NO OFERTADO",IF(AQ277="NO CUMPLE", NO HABILITA,IF(AP277&lt;=($E277*(1+$D$4)),"HABILITA","NO HABILITA")))</f>
        <v>NO OFERTADO</v>
      </c>
      <c r="AS277" s="129">
        <f>'PRECIOS UNITARIOS'!R277</f>
        <v>0</v>
      </c>
      <c r="AT277" s="251">
        <f>'EV TECNICA'!AI277</f>
        <v>0</v>
      </c>
      <c r="AU277" s="252" t="str">
        <f>+IF(AS277=0,"NO OFERTADO",IF(AT277="NO CUMPLE", NO HABILITA,IF(AS277&lt;=($E277*(1+$D$4)),"HABILITA","NO HABILITA")))</f>
        <v>NO OFERTADO</v>
      </c>
      <c r="AV277" s="129">
        <f>'PRECIOS UNITARIOS'!S277</f>
        <v>0</v>
      </c>
      <c r="AW277" s="251">
        <f>'EV TECNICA'!AK277</f>
        <v>0</v>
      </c>
      <c r="AX277" s="252" t="str">
        <f>+IF(AV277=0,"NO OFERTADO",IF(AW277="NO CUMPLE", NO HABILITA,IF(AV277&lt;=($E277*(1+$D$4)),"HABILITA","NO HABILITA")))</f>
        <v>NO OFERTADO</v>
      </c>
      <c r="AY277" s="129">
        <f>'PRECIOS UNITARIOS'!T277</f>
        <v>0</v>
      </c>
      <c r="AZ277" s="251">
        <f>'EV TECNICA'!AM277</f>
        <v>0</v>
      </c>
      <c r="BA277" s="252" t="str">
        <f>+IF(AY277=0,"NO OFERTADO",IF(AZ277="NO CUMPLE", NO HABILITA,IF(AY277&lt;=($E277*(1+$D$4)),"HABILITA","NO HABILITA")))</f>
        <v>NO OFERTADO</v>
      </c>
      <c r="BB277" s="129">
        <f>'PRECIOS UNITARIOS'!U277</f>
        <v>5434</v>
      </c>
      <c r="BC277" s="251" t="str">
        <f>'EV TECNICA'!AO277</f>
        <v>CUMPLE</v>
      </c>
      <c r="BD277" s="252" t="str">
        <f>+IF(BB277=0,"NO OFERTADO",IF(BC277="NO CUMPLE", NO HABILITA,IF(BB277&lt;=($E277*(1+$D$4)),"HABILITA","NO HABILITA")))</f>
        <v>HABILITA</v>
      </c>
      <c r="BE277" s="129">
        <f>'PRECIOS UNITARIOS'!V277</f>
        <v>0</v>
      </c>
      <c r="BF277" s="251">
        <f>'EV TECNICA'!AQ277</f>
        <v>0</v>
      </c>
      <c r="BG277" s="252" t="str">
        <f>+IF(BE277=0,"NO OFERTADO",IF(BF277="NO CUMPLE", NO HABILITA,IF(BE277&lt;=($E277*(1+$D$4)),"HABILITA","NO HABILITA")))</f>
        <v>NO OFERTADO</v>
      </c>
      <c r="BH277" s="129">
        <f>'PRECIOS UNITARIOS'!W277</f>
        <v>0</v>
      </c>
      <c r="BI277" s="251">
        <f>'EV TECNICA'!AS277</f>
        <v>0</v>
      </c>
      <c r="BJ277" s="252" t="str">
        <f>+IF(BH277=0,"NO OFERTADO",IF(BI277="NO CUMPLE", NO HABILITA,IF(BH277&lt;=($E277*(1+$D$4)),"HABILITA","NO HABILITA")))</f>
        <v>NO OFERTADO</v>
      </c>
      <c r="BK277" s="129">
        <f>'PRECIOS UNITARIOS'!X277</f>
        <v>0</v>
      </c>
      <c r="BL277" s="251">
        <f>'EV TECNICA'!AU277</f>
        <v>0</v>
      </c>
      <c r="BM277" s="252" t="str">
        <f>+IF(BK277=0,"NO OFERTADO",IF(BL277="NO CUMPLE", NO HABILITA,IF(BK277&lt;=($E277*(1+$D$4)),"HABILITA","NO HABILITA")))</f>
        <v>NO OFERTADO</v>
      </c>
      <c r="BN277" s="129">
        <f>'PRECIOS UNITARIOS'!Y277</f>
        <v>0</v>
      </c>
      <c r="BO277" s="251">
        <f>'EV TECNICA'!AW277</f>
        <v>0</v>
      </c>
      <c r="BP277" s="252" t="str">
        <f>+IF(BN277=0,"NO OFERTADO",IF(BO277="NO CUMPLE", NO HABILITA,IF(BN277&lt;=($E277*(1+$D$4)),"HABILITA","NO HABILITA")))</f>
        <v>NO OFERTADO</v>
      </c>
      <c r="BQ277" s="129">
        <f>'PRECIOS UNITARIOS'!Z277</f>
        <v>0</v>
      </c>
      <c r="BR277" s="251">
        <f>'EV TECNICA'!AY277</f>
        <v>0</v>
      </c>
      <c r="BS277" s="252" t="str">
        <f>+IF(BQ277=0,"NO OFERTADO",IF(BR277="NO CUMPLE", NO HABILITA,IF(BQ277&lt;=($E277*(1+$D$4)),"HABILITA","NO HABILITA")))</f>
        <v>NO OFERTADO</v>
      </c>
      <c r="BT277" s="129">
        <f>'PRECIOS UNITARIOS'!AA277</f>
        <v>0</v>
      </c>
      <c r="BU277" s="251">
        <f>'EV TECNICA'!BA277</f>
        <v>0</v>
      </c>
      <c r="BV277" s="252" t="str">
        <f>+IF(BT277=0,"NO OFERTADO",IF(BU277="NO CUMPLE", NO HABILITA,IF(BT277&lt;=($E277*(1+$D$4)),"HABILITA","NO HABILITA")))</f>
        <v>NO OFERTADO</v>
      </c>
      <c r="BW277" s="129">
        <f>'PRECIOS UNITARIOS'!AB277</f>
        <v>0</v>
      </c>
      <c r="BX277" s="251">
        <f>'EV TECNICA'!BC277</f>
        <v>0</v>
      </c>
      <c r="BY277" s="252" t="str">
        <f>+IF(BW277=0,"NO OFERTADO",IF(BX277="NO CUMPLE", NO HABILITA,IF(BW277&lt;=($E277*(1+$D$4)),"HABILITA","NO HABILITA")))</f>
        <v>NO OFERTADO</v>
      </c>
      <c r="BZ277" s="129">
        <f>'PRECIOS UNITARIOS'!AC277</f>
        <v>0</v>
      </c>
      <c r="CA277" s="251">
        <f>'EV TECNICA'!BE277</f>
        <v>0</v>
      </c>
      <c r="CB277" s="252" t="str">
        <f>+IF(BZ277=0,"NO OFERTADO",IF(CA277="NO CUMPLE", NO HABILITA,IF(BZ277&lt;=($E277*(1+$D$4)),"HABILITA","NO HABILITA")))</f>
        <v>NO OFERTADO</v>
      </c>
      <c r="CC277" s="129">
        <f>'PRECIOS UNITARIOS'!AD277</f>
        <v>0</v>
      </c>
      <c r="CD277" s="251">
        <f>'EV TECNICA'!BG277</f>
        <v>0</v>
      </c>
      <c r="CE277" s="252" t="str">
        <f>+IF(CC277=0,"NO OFERTADO",IF(CD277="NO CUMPLE", NO HABILITA,IF(CC277&lt;=($E277*(1+$D$4)),"HABILITA","NO HABILITA")))</f>
        <v>NO OFERTADO</v>
      </c>
      <c r="CF277" s="129">
        <f>'PRECIOS UNITARIOS'!AE277</f>
        <v>0</v>
      </c>
      <c r="CG277" s="251">
        <f>'EV TECNICA'!BI277</f>
        <v>0</v>
      </c>
      <c r="CH277" s="252" t="str">
        <f>+IF(CF277=0,"NO OFERTADO",IF(CG277="NO CUMPLE", NO HABILITA,IF(CF277&lt;=($E277*(1+$D$4)),"HABILITA","NO HABILITA")))</f>
        <v>NO OFERTADO</v>
      </c>
    </row>
    <row r="278" spans="1:86" s="40" customFormat="1" ht="51" x14ac:dyDescent="0.2">
      <c r="A278" s="103">
        <v>269</v>
      </c>
      <c r="B278" s="202" t="s">
        <v>416</v>
      </c>
      <c r="C278" s="121" t="s">
        <v>52</v>
      </c>
      <c r="D278" s="146">
        <v>1</v>
      </c>
      <c r="E278" s="25">
        <v>4312.5</v>
      </c>
      <c r="F278" s="129">
        <f>'PRECIOS UNITARIOS'!E278</f>
        <v>0</v>
      </c>
      <c r="G278" s="251">
        <f>'EV TECNICA'!I278</f>
        <v>0</v>
      </c>
      <c r="H278" s="252" t="str">
        <f>+IF(F278=0,"NO OFERTADO",IF(G278="NO CUMPLE", NO HABILITA,IF(F278&lt;=($E278*(1+$D$4)),"HABILITA","NO HABILITA")))</f>
        <v>NO OFERTADO</v>
      </c>
      <c r="I278" s="129">
        <f>'PRECIOS UNITARIOS'!F278</f>
        <v>4300</v>
      </c>
      <c r="J278" s="251" t="str">
        <f>'EV TECNICA'!K278</f>
        <v>CUMPLE</v>
      </c>
      <c r="K278" s="252" t="str">
        <f>+IF(I278=0,"NO OFERTADO",IF(J278="NO CUMPLE", NO HABILITA,IF(I278&lt;=($E278*(1+$D$4)),"HABILITA","NO HABILITA")))</f>
        <v>HABILITA</v>
      </c>
      <c r="L278" s="129">
        <f>'PRECIOS UNITARIOS'!G278</f>
        <v>3450</v>
      </c>
      <c r="M278" s="251" t="str">
        <f>'EV TECNICA'!M278</f>
        <v>CUMPLE</v>
      </c>
      <c r="N278" s="252" t="str">
        <f>+IF(L278=0,"NO OFERTADO",IF(M278="NO CUMPLE", NO HABILITA,IF(L278&lt;=($E278*(1+$D$4)),"HABILITA","NO HABILITA")))</f>
        <v>HABILITA</v>
      </c>
      <c r="O278" s="129">
        <f>'PRECIOS UNITARIOS'!H278</f>
        <v>0</v>
      </c>
      <c r="P278" s="251">
        <f>'EV TECNICA'!O278</f>
        <v>0</v>
      </c>
      <c r="Q278" s="252" t="str">
        <f>+IF(O278=0,"NO OFERTADO",IF(P278="NO CUMPLE", NO HABILITA,IF(O278&lt;=($E278*(1+$D$4)),"HABILITA","NO HABILITA")))</f>
        <v>NO OFERTADO</v>
      </c>
      <c r="R278" s="129">
        <f>'PRECIOS UNITARIOS'!I278</f>
        <v>0</v>
      </c>
      <c r="S278" s="251">
        <f>'EV TECNICA'!Q278</f>
        <v>0</v>
      </c>
      <c r="T278" s="252" t="str">
        <f>+IF(R278=0,"NO OFERTADO",IF(S278="NO CUMPLE", NO HABILITA,IF(R278&lt;=($E278*(1+$D$4)),"HABILITA","NO HABILITA")))</f>
        <v>NO OFERTADO</v>
      </c>
      <c r="U278" s="129">
        <f>'PRECIOS UNITARIOS'!J278</f>
        <v>0</v>
      </c>
      <c r="V278" s="251">
        <f>'EV TECNICA'!S278</f>
        <v>0</v>
      </c>
      <c r="W278" s="252" t="str">
        <f>+IF(U278=0,"NO OFERTADO",IF(V278="NO CUMPLE", NO HABILITA,IF(U278&lt;=($E278*(1+$D$4)),"HABILITA","NO HABILITA")))</f>
        <v>NO OFERTADO</v>
      </c>
      <c r="X278" s="129">
        <f>'PRECIOS UNITARIOS'!K278</f>
        <v>0</v>
      </c>
      <c r="Y278" s="251">
        <f>'EV TECNICA'!U278</f>
        <v>0</v>
      </c>
      <c r="Z278" s="252" t="str">
        <f>+IF(X278=0,"NO OFERTADO",IF(Y278="NO CUMPLE", NO HABILITA,IF(X278&lt;=($E278*(1+$D$4)),"HABILITA","NO HABILITA")))</f>
        <v>NO OFERTADO</v>
      </c>
      <c r="AA278" s="129">
        <f>'PRECIOS UNITARIOS'!L278</f>
        <v>0</v>
      </c>
      <c r="AB278" s="251">
        <f>'EV TECNICA'!W278</f>
        <v>0</v>
      </c>
      <c r="AC278" s="252" t="str">
        <f>+IF(AA278=0,"NO OFERTADO",IF(AB278="NO CUMPLE", NO HABILITA,IF(AA278&lt;=($E278*(1+$D$4)),"HABILITA","NO HABILITA")))</f>
        <v>NO OFERTADO</v>
      </c>
      <c r="AD278" s="129">
        <f>'PRECIOS UNITARIOS'!M278</f>
        <v>0</v>
      </c>
      <c r="AE278" s="251" t="str">
        <f>'EV TECNICA'!Y278</f>
        <v>NO CUMPLE</v>
      </c>
      <c r="AF278" s="252" t="s">
        <v>606</v>
      </c>
      <c r="AG278" s="129">
        <f>'PRECIOS UNITARIOS'!N278</f>
        <v>0</v>
      </c>
      <c r="AH278" s="251">
        <f>'EV TECNICA'!AA278</f>
        <v>0</v>
      </c>
      <c r="AI278" s="252" t="str">
        <f>+IF(AG278=0,"NO OFERTADO",IF(AH278="NO CUMPLE", NO HABILITA,IF(AG278&lt;=($E278*(1+$D$4)),"HABILITA","NO HABILITA")))</f>
        <v>NO OFERTADO</v>
      </c>
      <c r="AJ278" s="129">
        <f>'PRECIOS UNITARIOS'!O278</f>
        <v>0</v>
      </c>
      <c r="AK278" s="251">
        <f>'EV TECNICA'!AC278</f>
        <v>0</v>
      </c>
      <c r="AL278" s="252" t="str">
        <f>+IF(AJ278=0,"NO OFERTADO",IF(AK278="NO CUMPLE", NO HABILITA,IF(AJ278&lt;=($E278*(1+$D$4)),"HABILITA","NO HABILITA")))</f>
        <v>NO OFERTADO</v>
      </c>
      <c r="AM278" s="129">
        <f>'PRECIOS UNITARIOS'!P278</f>
        <v>3750</v>
      </c>
      <c r="AN278" s="251" t="str">
        <f>'EV TECNICA'!AE278</f>
        <v>CUMPLE</v>
      </c>
      <c r="AO278" s="252" t="str">
        <f>+IF(AM278=0,"NO OFERTADO",IF(AN278="NO CUMPLE", NO HABILITA,IF(AM278&lt;=($E278*(1+$D$4)),"HABILITA","NO HABILITA")))</f>
        <v>HABILITA</v>
      </c>
      <c r="AP278" s="129">
        <f>'PRECIOS UNITARIOS'!Q278</f>
        <v>0</v>
      </c>
      <c r="AQ278" s="251">
        <f>'EV TECNICA'!AG278</f>
        <v>0</v>
      </c>
      <c r="AR278" s="252" t="str">
        <f>+IF(AP278=0,"NO OFERTADO",IF(AQ278="NO CUMPLE", NO HABILITA,IF(AP278&lt;=($E278*(1+$D$4)),"HABILITA","NO HABILITA")))</f>
        <v>NO OFERTADO</v>
      </c>
      <c r="AS278" s="129">
        <f>'PRECIOS UNITARIOS'!R278</f>
        <v>0</v>
      </c>
      <c r="AT278" s="251">
        <f>'EV TECNICA'!AI278</f>
        <v>0</v>
      </c>
      <c r="AU278" s="252" t="str">
        <f>+IF(AS278=0,"NO OFERTADO",IF(AT278="NO CUMPLE", NO HABILITA,IF(AS278&lt;=($E278*(1+$D$4)),"HABILITA","NO HABILITA")))</f>
        <v>NO OFERTADO</v>
      </c>
      <c r="AV278" s="129">
        <f>'PRECIOS UNITARIOS'!S278</f>
        <v>0</v>
      </c>
      <c r="AW278" s="251">
        <f>'EV TECNICA'!AK278</f>
        <v>0</v>
      </c>
      <c r="AX278" s="252" t="str">
        <f>+IF(AV278=0,"NO OFERTADO",IF(AW278="NO CUMPLE", NO HABILITA,IF(AV278&lt;=($E278*(1+$D$4)),"HABILITA","NO HABILITA")))</f>
        <v>NO OFERTADO</v>
      </c>
      <c r="AY278" s="129">
        <f>'PRECIOS UNITARIOS'!T278</f>
        <v>0</v>
      </c>
      <c r="AZ278" s="251">
        <f>'EV TECNICA'!AM278</f>
        <v>0</v>
      </c>
      <c r="BA278" s="252" t="str">
        <f>+IF(AY278=0,"NO OFERTADO",IF(AZ278="NO CUMPLE", NO HABILITA,IF(AY278&lt;=($E278*(1+$D$4)),"HABILITA","NO HABILITA")))</f>
        <v>NO OFERTADO</v>
      </c>
      <c r="BB278" s="129">
        <f>'PRECIOS UNITARIOS'!U278</f>
        <v>4852</v>
      </c>
      <c r="BC278" s="251" t="str">
        <f>'EV TECNICA'!AO278</f>
        <v>CUMPLE</v>
      </c>
      <c r="BD278" s="252" t="str">
        <f>+IF(BB278=0,"NO OFERTADO",IF(BC278="NO CUMPLE", NO HABILITA,IF(BB278&lt;=($E278*(1+$D$4)),"HABILITA","NO HABILITA")))</f>
        <v>HABILITA</v>
      </c>
      <c r="BE278" s="129">
        <f>'PRECIOS UNITARIOS'!V278</f>
        <v>0</v>
      </c>
      <c r="BF278" s="251">
        <f>'EV TECNICA'!AQ278</f>
        <v>0</v>
      </c>
      <c r="BG278" s="252" t="str">
        <f>+IF(BE278=0,"NO OFERTADO",IF(BF278="NO CUMPLE", NO HABILITA,IF(BE278&lt;=($E278*(1+$D$4)),"HABILITA","NO HABILITA")))</f>
        <v>NO OFERTADO</v>
      </c>
      <c r="BH278" s="129">
        <f>'PRECIOS UNITARIOS'!W278</f>
        <v>0</v>
      </c>
      <c r="BI278" s="251">
        <f>'EV TECNICA'!AS278</f>
        <v>0</v>
      </c>
      <c r="BJ278" s="252" t="str">
        <f>+IF(BH278=0,"NO OFERTADO",IF(BI278="NO CUMPLE", NO HABILITA,IF(BH278&lt;=($E278*(1+$D$4)),"HABILITA","NO HABILITA")))</f>
        <v>NO OFERTADO</v>
      </c>
      <c r="BK278" s="129">
        <f>'PRECIOS UNITARIOS'!X278</f>
        <v>0</v>
      </c>
      <c r="BL278" s="251">
        <f>'EV TECNICA'!AU278</f>
        <v>0</v>
      </c>
      <c r="BM278" s="252" t="str">
        <f>+IF(BK278=0,"NO OFERTADO",IF(BL278="NO CUMPLE", NO HABILITA,IF(BK278&lt;=($E278*(1+$D$4)),"HABILITA","NO HABILITA")))</f>
        <v>NO OFERTADO</v>
      </c>
      <c r="BN278" s="129">
        <f>'PRECIOS UNITARIOS'!Y278</f>
        <v>0</v>
      </c>
      <c r="BO278" s="251">
        <f>'EV TECNICA'!AW278</f>
        <v>0</v>
      </c>
      <c r="BP278" s="252" t="str">
        <f>+IF(BN278=0,"NO OFERTADO",IF(BO278="NO CUMPLE", NO HABILITA,IF(BN278&lt;=($E278*(1+$D$4)),"HABILITA","NO HABILITA")))</f>
        <v>NO OFERTADO</v>
      </c>
      <c r="BQ278" s="129">
        <f>'PRECIOS UNITARIOS'!Z278</f>
        <v>0</v>
      </c>
      <c r="BR278" s="251">
        <f>'EV TECNICA'!AY278</f>
        <v>0</v>
      </c>
      <c r="BS278" s="252" t="str">
        <f>+IF(BQ278=0,"NO OFERTADO",IF(BR278="NO CUMPLE", NO HABILITA,IF(BQ278&lt;=($E278*(1+$D$4)),"HABILITA","NO HABILITA")))</f>
        <v>NO OFERTADO</v>
      </c>
      <c r="BT278" s="129">
        <f>'PRECIOS UNITARIOS'!AA278</f>
        <v>0</v>
      </c>
      <c r="BU278" s="251">
        <f>'EV TECNICA'!BA278</f>
        <v>0</v>
      </c>
      <c r="BV278" s="252" t="str">
        <f>+IF(BT278=0,"NO OFERTADO",IF(BU278="NO CUMPLE", NO HABILITA,IF(BT278&lt;=($E278*(1+$D$4)),"HABILITA","NO HABILITA")))</f>
        <v>NO OFERTADO</v>
      </c>
      <c r="BW278" s="129">
        <f>'PRECIOS UNITARIOS'!AB278</f>
        <v>0</v>
      </c>
      <c r="BX278" s="251">
        <f>'EV TECNICA'!BC278</f>
        <v>0</v>
      </c>
      <c r="BY278" s="252" t="str">
        <f>+IF(BW278=0,"NO OFERTADO",IF(BX278="NO CUMPLE", NO HABILITA,IF(BW278&lt;=($E278*(1+$D$4)),"HABILITA","NO HABILITA")))</f>
        <v>NO OFERTADO</v>
      </c>
      <c r="BZ278" s="129">
        <f>'PRECIOS UNITARIOS'!AC278</f>
        <v>0</v>
      </c>
      <c r="CA278" s="251">
        <f>'EV TECNICA'!BE278</f>
        <v>0</v>
      </c>
      <c r="CB278" s="252" t="str">
        <f>+IF(BZ278=0,"NO OFERTADO",IF(CA278="NO CUMPLE", NO HABILITA,IF(BZ278&lt;=($E278*(1+$D$4)),"HABILITA","NO HABILITA")))</f>
        <v>NO OFERTADO</v>
      </c>
      <c r="CC278" s="129">
        <f>'PRECIOS UNITARIOS'!AD278</f>
        <v>0</v>
      </c>
      <c r="CD278" s="251">
        <f>'EV TECNICA'!BG278</f>
        <v>0</v>
      </c>
      <c r="CE278" s="252" t="str">
        <f>+IF(CC278=0,"NO OFERTADO",IF(CD278="NO CUMPLE", NO HABILITA,IF(CC278&lt;=($E278*(1+$D$4)),"HABILITA","NO HABILITA")))</f>
        <v>NO OFERTADO</v>
      </c>
      <c r="CF278" s="129">
        <f>'PRECIOS UNITARIOS'!AE278</f>
        <v>0</v>
      </c>
      <c r="CG278" s="251">
        <f>'EV TECNICA'!BI278</f>
        <v>0</v>
      </c>
      <c r="CH278" s="252" t="str">
        <f>+IF(CF278=0,"NO OFERTADO",IF(CG278="NO CUMPLE", NO HABILITA,IF(CF278&lt;=($E278*(1+$D$4)),"HABILITA","NO HABILITA")))</f>
        <v>NO OFERTADO</v>
      </c>
    </row>
    <row r="279" spans="1:86" s="40" customFormat="1" ht="38.25" x14ac:dyDescent="0.2">
      <c r="A279" s="103">
        <v>270</v>
      </c>
      <c r="B279" s="202" t="s">
        <v>417</v>
      </c>
      <c r="C279" s="121" t="s">
        <v>52</v>
      </c>
      <c r="D279" s="146">
        <v>1</v>
      </c>
      <c r="E279" s="25">
        <v>5290</v>
      </c>
      <c r="F279" s="129">
        <f>'PRECIOS UNITARIOS'!E279</f>
        <v>0</v>
      </c>
      <c r="G279" s="251">
        <f>'EV TECNICA'!I279</f>
        <v>0</v>
      </c>
      <c r="H279" s="252" t="str">
        <f>+IF(F279=0,"NO OFERTADO",IF(G279="NO CUMPLE", NO HABILITA,IF(F279&lt;=($E279*(1+$D$4)),"HABILITA","NO HABILITA")))</f>
        <v>NO OFERTADO</v>
      </c>
      <c r="I279" s="129">
        <f>'PRECIOS UNITARIOS'!F279</f>
        <v>0</v>
      </c>
      <c r="J279" s="251">
        <f>'EV TECNICA'!K279</f>
        <v>0</v>
      </c>
      <c r="K279" s="252" t="str">
        <f>+IF(I279=0,"NO OFERTADO",IF(J279="NO CUMPLE", NO HABILITA,IF(I279&lt;=($E279*(1+$D$4)),"HABILITA","NO HABILITA")))</f>
        <v>NO OFERTADO</v>
      </c>
      <c r="L279" s="129">
        <f>'PRECIOS UNITARIOS'!G279</f>
        <v>6500</v>
      </c>
      <c r="M279" s="251" t="str">
        <f>'EV TECNICA'!M279</f>
        <v>CUMPLE</v>
      </c>
      <c r="N279" s="252" t="str">
        <f>+IF(L279=0,"NO OFERTADO",IF(M279="NO CUMPLE", NO HABILITA,IF(L279&lt;=($E279*(1+$D$4)),"HABILITA","NO HABILITA")))</f>
        <v>HABILITA</v>
      </c>
      <c r="O279" s="129">
        <f>'PRECIOS UNITARIOS'!H279</f>
        <v>0</v>
      </c>
      <c r="P279" s="251">
        <f>'EV TECNICA'!O279</f>
        <v>0</v>
      </c>
      <c r="Q279" s="252" t="str">
        <f>+IF(O279=0,"NO OFERTADO",IF(P279="NO CUMPLE", NO HABILITA,IF(O279&lt;=($E279*(1+$D$4)),"HABILITA","NO HABILITA")))</f>
        <v>NO OFERTADO</v>
      </c>
      <c r="R279" s="129">
        <f>'PRECIOS UNITARIOS'!I279</f>
        <v>0</v>
      </c>
      <c r="S279" s="251">
        <f>'EV TECNICA'!Q279</f>
        <v>0</v>
      </c>
      <c r="T279" s="252" t="str">
        <f>+IF(R279=0,"NO OFERTADO",IF(S279="NO CUMPLE", NO HABILITA,IF(R279&lt;=($E279*(1+$D$4)),"HABILITA","NO HABILITA")))</f>
        <v>NO OFERTADO</v>
      </c>
      <c r="U279" s="129">
        <f>'PRECIOS UNITARIOS'!J279</f>
        <v>0</v>
      </c>
      <c r="V279" s="251">
        <f>'EV TECNICA'!S279</f>
        <v>0</v>
      </c>
      <c r="W279" s="252" t="str">
        <f>+IF(U279=0,"NO OFERTADO",IF(V279="NO CUMPLE", NO HABILITA,IF(U279&lt;=($E279*(1+$D$4)),"HABILITA","NO HABILITA")))</f>
        <v>NO OFERTADO</v>
      </c>
      <c r="X279" s="129">
        <f>'PRECIOS UNITARIOS'!K279</f>
        <v>0</v>
      </c>
      <c r="Y279" s="251">
        <f>'EV TECNICA'!U279</f>
        <v>0</v>
      </c>
      <c r="Z279" s="252" t="str">
        <f>+IF(X279=0,"NO OFERTADO",IF(Y279="NO CUMPLE", NO HABILITA,IF(X279&lt;=($E279*(1+$D$4)),"HABILITA","NO HABILITA")))</f>
        <v>NO OFERTADO</v>
      </c>
      <c r="AA279" s="129">
        <f>'PRECIOS UNITARIOS'!L279</f>
        <v>0</v>
      </c>
      <c r="AB279" s="251">
        <f>'EV TECNICA'!W279</f>
        <v>0</v>
      </c>
      <c r="AC279" s="252" t="str">
        <f>+IF(AA279=0,"NO OFERTADO",IF(AB279="NO CUMPLE", NO HABILITA,IF(AA279&lt;=($E279*(1+$D$4)),"HABILITA","NO HABILITA")))</f>
        <v>NO OFERTADO</v>
      </c>
      <c r="AD279" s="129">
        <f>'PRECIOS UNITARIOS'!M279</f>
        <v>0</v>
      </c>
      <c r="AE279" s="251" t="str">
        <f>'EV TECNICA'!Y279</f>
        <v>NO CUMPLE</v>
      </c>
      <c r="AF279" s="252" t="s">
        <v>606</v>
      </c>
      <c r="AG279" s="129">
        <f>'PRECIOS UNITARIOS'!N279</f>
        <v>0</v>
      </c>
      <c r="AH279" s="251">
        <f>'EV TECNICA'!AA279</f>
        <v>0</v>
      </c>
      <c r="AI279" s="252" t="str">
        <f>+IF(AG279=0,"NO OFERTADO",IF(AH279="NO CUMPLE", NO HABILITA,IF(AG279&lt;=($E279*(1+$D$4)),"HABILITA","NO HABILITA")))</f>
        <v>NO OFERTADO</v>
      </c>
      <c r="AJ279" s="129">
        <f>'PRECIOS UNITARIOS'!O279</f>
        <v>0</v>
      </c>
      <c r="AK279" s="251">
        <f>'EV TECNICA'!AC279</f>
        <v>0</v>
      </c>
      <c r="AL279" s="252" t="str">
        <f>+IF(AJ279=0,"NO OFERTADO",IF(AK279="NO CUMPLE", NO HABILITA,IF(AJ279&lt;=($E279*(1+$D$4)),"HABILITA","NO HABILITA")))</f>
        <v>NO OFERTADO</v>
      </c>
      <c r="AM279" s="129">
        <f>'PRECIOS UNITARIOS'!P279</f>
        <v>4600</v>
      </c>
      <c r="AN279" s="251" t="str">
        <f>'EV TECNICA'!AE279</f>
        <v>CUMPLE</v>
      </c>
      <c r="AO279" s="252" t="str">
        <f>+IF(AM279=0,"NO OFERTADO",IF(AN279="NO CUMPLE", NO HABILITA,IF(AM279&lt;=($E279*(1+$D$4)),"HABILITA","NO HABILITA")))</f>
        <v>HABILITA</v>
      </c>
      <c r="AP279" s="129">
        <f>'PRECIOS UNITARIOS'!Q279</f>
        <v>0</v>
      </c>
      <c r="AQ279" s="251">
        <f>'EV TECNICA'!AG279</f>
        <v>0</v>
      </c>
      <c r="AR279" s="252" t="str">
        <f>+IF(AP279=0,"NO OFERTADO",IF(AQ279="NO CUMPLE", NO HABILITA,IF(AP279&lt;=($E279*(1+$D$4)),"HABILITA","NO HABILITA")))</f>
        <v>NO OFERTADO</v>
      </c>
      <c r="AS279" s="129">
        <f>'PRECIOS UNITARIOS'!R279</f>
        <v>0</v>
      </c>
      <c r="AT279" s="251">
        <f>'EV TECNICA'!AI279</f>
        <v>0</v>
      </c>
      <c r="AU279" s="252" t="str">
        <f>+IF(AS279=0,"NO OFERTADO",IF(AT279="NO CUMPLE", NO HABILITA,IF(AS279&lt;=($E279*(1+$D$4)),"HABILITA","NO HABILITA")))</f>
        <v>NO OFERTADO</v>
      </c>
      <c r="AV279" s="129">
        <f>'PRECIOS UNITARIOS'!S279</f>
        <v>0</v>
      </c>
      <c r="AW279" s="251">
        <f>'EV TECNICA'!AK279</f>
        <v>0</v>
      </c>
      <c r="AX279" s="252" t="str">
        <f>+IF(AV279=0,"NO OFERTADO",IF(AW279="NO CUMPLE", NO HABILITA,IF(AV279&lt;=($E279*(1+$D$4)),"HABILITA","NO HABILITA")))</f>
        <v>NO OFERTADO</v>
      </c>
      <c r="AY279" s="129">
        <f>'PRECIOS UNITARIOS'!T279</f>
        <v>0</v>
      </c>
      <c r="AZ279" s="251">
        <f>'EV TECNICA'!AM279</f>
        <v>0</v>
      </c>
      <c r="BA279" s="252" t="str">
        <f>+IF(AY279=0,"NO OFERTADO",IF(AZ279="NO CUMPLE", NO HABILITA,IF(AY279&lt;=($E279*(1+$D$4)),"HABILITA","NO HABILITA")))</f>
        <v>NO OFERTADO</v>
      </c>
      <c r="BB279" s="129">
        <f>'PRECIOS UNITARIOS'!U279</f>
        <v>6716</v>
      </c>
      <c r="BC279" s="251" t="str">
        <f>'EV TECNICA'!AO279</f>
        <v>CUMPLE</v>
      </c>
      <c r="BD279" s="252" t="str">
        <f>+IF(BB279=0,"NO OFERTADO",IF(BC279="NO CUMPLE", NO HABILITA,IF(BB279&lt;=($E279*(1+$D$4)),"HABILITA","NO HABILITA")))</f>
        <v>HABILITA</v>
      </c>
      <c r="BE279" s="129">
        <f>'PRECIOS UNITARIOS'!V279</f>
        <v>0</v>
      </c>
      <c r="BF279" s="251">
        <f>'EV TECNICA'!AQ279</f>
        <v>0</v>
      </c>
      <c r="BG279" s="252" t="str">
        <f>+IF(BE279=0,"NO OFERTADO",IF(BF279="NO CUMPLE", NO HABILITA,IF(BE279&lt;=($E279*(1+$D$4)),"HABILITA","NO HABILITA")))</f>
        <v>NO OFERTADO</v>
      </c>
      <c r="BH279" s="129">
        <f>'PRECIOS UNITARIOS'!W279</f>
        <v>0</v>
      </c>
      <c r="BI279" s="251">
        <f>'EV TECNICA'!AS279</f>
        <v>0</v>
      </c>
      <c r="BJ279" s="252" t="str">
        <f>+IF(BH279=0,"NO OFERTADO",IF(BI279="NO CUMPLE", NO HABILITA,IF(BH279&lt;=($E279*(1+$D$4)),"HABILITA","NO HABILITA")))</f>
        <v>NO OFERTADO</v>
      </c>
      <c r="BK279" s="129">
        <f>'PRECIOS UNITARIOS'!X279</f>
        <v>0</v>
      </c>
      <c r="BL279" s="251">
        <f>'EV TECNICA'!AU279</f>
        <v>0</v>
      </c>
      <c r="BM279" s="252" t="str">
        <f>+IF(BK279=0,"NO OFERTADO",IF(BL279="NO CUMPLE", NO HABILITA,IF(BK279&lt;=($E279*(1+$D$4)),"HABILITA","NO HABILITA")))</f>
        <v>NO OFERTADO</v>
      </c>
      <c r="BN279" s="129">
        <f>'PRECIOS UNITARIOS'!Y279</f>
        <v>0</v>
      </c>
      <c r="BO279" s="251">
        <f>'EV TECNICA'!AW279</f>
        <v>0</v>
      </c>
      <c r="BP279" s="252" t="str">
        <f>+IF(BN279=0,"NO OFERTADO",IF(BO279="NO CUMPLE", NO HABILITA,IF(BN279&lt;=($E279*(1+$D$4)),"HABILITA","NO HABILITA")))</f>
        <v>NO OFERTADO</v>
      </c>
      <c r="BQ279" s="129">
        <f>'PRECIOS UNITARIOS'!Z279</f>
        <v>0</v>
      </c>
      <c r="BR279" s="251">
        <f>'EV TECNICA'!AY279</f>
        <v>0</v>
      </c>
      <c r="BS279" s="252" t="str">
        <f>+IF(BQ279=0,"NO OFERTADO",IF(BR279="NO CUMPLE", NO HABILITA,IF(BQ279&lt;=($E279*(1+$D$4)),"HABILITA","NO HABILITA")))</f>
        <v>NO OFERTADO</v>
      </c>
      <c r="BT279" s="129">
        <f>'PRECIOS UNITARIOS'!AA279</f>
        <v>0</v>
      </c>
      <c r="BU279" s="251">
        <f>'EV TECNICA'!BA279</f>
        <v>0</v>
      </c>
      <c r="BV279" s="252" t="str">
        <f>+IF(BT279=0,"NO OFERTADO",IF(BU279="NO CUMPLE", NO HABILITA,IF(BT279&lt;=($E279*(1+$D$4)),"HABILITA","NO HABILITA")))</f>
        <v>NO OFERTADO</v>
      </c>
      <c r="BW279" s="129">
        <f>'PRECIOS UNITARIOS'!AB279</f>
        <v>0</v>
      </c>
      <c r="BX279" s="251">
        <f>'EV TECNICA'!BC279</f>
        <v>0</v>
      </c>
      <c r="BY279" s="252" t="str">
        <f>+IF(BW279=0,"NO OFERTADO",IF(BX279="NO CUMPLE", NO HABILITA,IF(BW279&lt;=($E279*(1+$D$4)),"HABILITA","NO HABILITA")))</f>
        <v>NO OFERTADO</v>
      </c>
      <c r="BZ279" s="129">
        <f>'PRECIOS UNITARIOS'!AC279</f>
        <v>0</v>
      </c>
      <c r="CA279" s="251">
        <f>'EV TECNICA'!BE279</f>
        <v>0</v>
      </c>
      <c r="CB279" s="252" t="str">
        <f>+IF(BZ279=0,"NO OFERTADO",IF(CA279="NO CUMPLE", NO HABILITA,IF(BZ279&lt;=($E279*(1+$D$4)),"HABILITA","NO HABILITA")))</f>
        <v>NO OFERTADO</v>
      </c>
      <c r="CC279" s="129">
        <f>'PRECIOS UNITARIOS'!AD279</f>
        <v>0</v>
      </c>
      <c r="CD279" s="251">
        <f>'EV TECNICA'!BG279</f>
        <v>0</v>
      </c>
      <c r="CE279" s="252" t="str">
        <f>+IF(CC279=0,"NO OFERTADO",IF(CD279="NO CUMPLE", NO HABILITA,IF(CC279&lt;=($E279*(1+$D$4)),"HABILITA","NO HABILITA")))</f>
        <v>NO OFERTADO</v>
      </c>
      <c r="CF279" s="129">
        <f>'PRECIOS UNITARIOS'!AE279</f>
        <v>0</v>
      </c>
      <c r="CG279" s="251">
        <f>'EV TECNICA'!BI279</f>
        <v>0</v>
      </c>
      <c r="CH279" s="252" t="str">
        <f>+IF(CF279=0,"NO OFERTADO",IF(CG279="NO CUMPLE", NO HABILITA,IF(CF279&lt;=($E279*(1+$D$4)),"HABILITA","NO HABILITA")))</f>
        <v>NO OFERTADO</v>
      </c>
    </row>
    <row r="280" spans="1:86" s="40" customFormat="1" ht="51" x14ac:dyDescent="0.2">
      <c r="A280" s="103">
        <v>271</v>
      </c>
      <c r="B280" s="202" t="s">
        <v>418</v>
      </c>
      <c r="C280" s="121" t="s">
        <v>52</v>
      </c>
      <c r="D280" s="146">
        <v>1</v>
      </c>
      <c r="E280" s="25">
        <v>19032.5</v>
      </c>
      <c r="F280" s="129">
        <f>'PRECIOS UNITARIOS'!E280</f>
        <v>0</v>
      </c>
      <c r="G280" s="251">
        <f>'EV TECNICA'!I280</f>
        <v>0</v>
      </c>
      <c r="H280" s="252" t="str">
        <f>+IF(F280=0,"NO OFERTADO",IF(G280="NO CUMPLE", NO HABILITA,IF(F280&lt;=($E280*(1+$D$4)),"HABILITA","NO HABILITA")))</f>
        <v>NO OFERTADO</v>
      </c>
      <c r="I280" s="129">
        <f>'PRECIOS UNITARIOS'!F280</f>
        <v>0</v>
      </c>
      <c r="J280" s="251">
        <f>'EV TECNICA'!K280</f>
        <v>0</v>
      </c>
      <c r="K280" s="252" t="str">
        <f>+IF(I280=0,"NO OFERTADO",IF(J280="NO CUMPLE", NO HABILITA,IF(I280&lt;=($E280*(1+$D$4)),"HABILITA","NO HABILITA")))</f>
        <v>NO OFERTADO</v>
      </c>
      <c r="L280" s="129">
        <f>'PRECIOS UNITARIOS'!G280</f>
        <v>24650</v>
      </c>
      <c r="M280" s="251" t="str">
        <f>'EV TECNICA'!M280</f>
        <v>CUMPLE</v>
      </c>
      <c r="N280" s="252" t="str">
        <f>+IF(L280=0,"NO OFERTADO",IF(M280="NO CUMPLE", NO HABILITA,IF(L280&lt;=($E280*(1+$D$4)),"HABILITA","NO HABILITA")))</f>
        <v>HABILITA</v>
      </c>
      <c r="O280" s="129">
        <f>'PRECIOS UNITARIOS'!H280</f>
        <v>0</v>
      </c>
      <c r="P280" s="251">
        <f>'EV TECNICA'!O280</f>
        <v>0</v>
      </c>
      <c r="Q280" s="252" t="str">
        <f>+IF(O280=0,"NO OFERTADO",IF(P280="NO CUMPLE", NO HABILITA,IF(O280&lt;=($E280*(1+$D$4)),"HABILITA","NO HABILITA")))</f>
        <v>NO OFERTADO</v>
      </c>
      <c r="R280" s="129">
        <f>'PRECIOS UNITARIOS'!I280</f>
        <v>0</v>
      </c>
      <c r="S280" s="251">
        <f>'EV TECNICA'!Q280</f>
        <v>0</v>
      </c>
      <c r="T280" s="252" t="str">
        <f>+IF(R280=0,"NO OFERTADO",IF(S280="NO CUMPLE", NO HABILITA,IF(R280&lt;=($E280*(1+$D$4)),"HABILITA","NO HABILITA")))</f>
        <v>NO OFERTADO</v>
      </c>
      <c r="U280" s="129">
        <f>'PRECIOS UNITARIOS'!J280</f>
        <v>0</v>
      </c>
      <c r="V280" s="251">
        <f>'EV TECNICA'!S280</f>
        <v>0</v>
      </c>
      <c r="W280" s="252" t="str">
        <f>+IF(U280=0,"NO OFERTADO",IF(V280="NO CUMPLE", NO HABILITA,IF(U280&lt;=($E280*(1+$D$4)),"HABILITA","NO HABILITA")))</f>
        <v>NO OFERTADO</v>
      </c>
      <c r="X280" s="129">
        <f>'PRECIOS UNITARIOS'!K280</f>
        <v>0</v>
      </c>
      <c r="Y280" s="251">
        <f>'EV TECNICA'!U280</f>
        <v>0</v>
      </c>
      <c r="Z280" s="252" t="str">
        <f>+IF(X280=0,"NO OFERTADO",IF(Y280="NO CUMPLE", NO HABILITA,IF(X280&lt;=($E280*(1+$D$4)),"HABILITA","NO HABILITA")))</f>
        <v>NO OFERTADO</v>
      </c>
      <c r="AA280" s="129">
        <f>'PRECIOS UNITARIOS'!L280</f>
        <v>0</v>
      </c>
      <c r="AB280" s="251">
        <f>'EV TECNICA'!W280</f>
        <v>0</v>
      </c>
      <c r="AC280" s="252" t="str">
        <f>+IF(AA280=0,"NO OFERTADO",IF(AB280="NO CUMPLE", NO HABILITA,IF(AA280&lt;=($E280*(1+$D$4)),"HABILITA","NO HABILITA")))</f>
        <v>NO OFERTADO</v>
      </c>
      <c r="AD280" s="129">
        <f>'PRECIOS UNITARIOS'!M280</f>
        <v>0</v>
      </c>
      <c r="AE280" s="251" t="str">
        <f>'EV TECNICA'!Y280</f>
        <v>NO CUMPLE</v>
      </c>
      <c r="AF280" s="252" t="s">
        <v>606</v>
      </c>
      <c r="AG280" s="129">
        <f>'PRECIOS UNITARIOS'!N280</f>
        <v>0</v>
      </c>
      <c r="AH280" s="251">
        <f>'EV TECNICA'!AA280</f>
        <v>0</v>
      </c>
      <c r="AI280" s="252" t="str">
        <f>+IF(AG280=0,"NO OFERTADO",IF(AH280="NO CUMPLE", NO HABILITA,IF(AG280&lt;=($E280*(1+$D$4)),"HABILITA","NO HABILITA")))</f>
        <v>NO OFERTADO</v>
      </c>
      <c r="AJ280" s="129">
        <f>'PRECIOS UNITARIOS'!O280</f>
        <v>0</v>
      </c>
      <c r="AK280" s="251">
        <f>'EV TECNICA'!AC280</f>
        <v>0</v>
      </c>
      <c r="AL280" s="252" t="str">
        <f>+IF(AJ280=0,"NO OFERTADO",IF(AK280="NO CUMPLE", NO HABILITA,IF(AJ280&lt;=($E280*(1+$D$4)),"HABILITA","NO HABILITA")))</f>
        <v>NO OFERTADO</v>
      </c>
      <c r="AM280" s="129">
        <f>'PRECIOS UNITARIOS'!P280</f>
        <v>16550</v>
      </c>
      <c r="AN280" s="251" t="str">
        <f>'EV TECNICA'!AE280</f>
        <v>CUMPLE</v>
      </c>
      <c r="AO280" s="252" t="str">
        <f>+IF(AM280=0,"NO OFERTADO",IF(AN280="NO CUMPLE", NO HABILITA,IF(AM280&lt;=($E280*(1+$D$4)),"HABILITA","NO HABILITA")))</f>
        <v>HABILITA</v>
      </c>
      <c r="AP280" s="129">
        <f>'PRECIOS UNITARIOS'!Q280</f>
        <v>0</v>
      </c>
      <c r="AQ280" s="251">
        <f>'EV TECNICA'!AG280</f>
        <v>0</v>
      </c>
      <c r="AR280" s="252" t="str">
        <f>+IF(AP280=0,"NO OFERTADO",IF(AQ280="NO CUMPLE", NO HABILITA,IF(AP280&lt;=($E280*(1+$D$4)),"HABILITA","NO HABILITA")))</f>
        <v>NO OFERTADO</v>
      </c>
      <c r="AS280" s="129">
        <f>'PRECIOS UNITARIOS'!R280</f>
        <v>0</v>
      </c>
      <c r="AT280" s="251">
        <f>'EV TECNICA'!AI280</f>
        <v>0</v>
      </c>
      <c r="AU280" s="252" t="str">
        <f>+IF(AS280=0,"NO OFERTADO",IF(AT280="NO CUMPLE", NO HABILITA,IF(AS280&lt;=($E280*(1+$D$4)),"HABILITA","NO HABILITA")))</f>
        <v>NO OFERTADO</v>
      </c>
      <c r="AV280" s="129">
        <f>'PRECIOS UNITARIOS'!S280</f>
        <v>0</v>
      </c>
      <c r="AW280" s="251">
        <f>'EV TECNICA'!AK280</f>
        <v>0</v>
      </c>
      <c r="AX280" s="252" t="str">
        <f>+IF(AV280=0,"NO OFERTADO",IF(AW280="NO CUMPLE", NO HABILITA,IF(AV280&lt;=($E280*(1+$D$4)),"HABILITA","NO HABILITA")))</f>
        <v>NO OFERTADO</v>
      </c>
      <c r="AY280" s="129">
        <f>'PRECIOS UNITARIOS'!T280</f>
        <v>0</v>
      </c>
      <c r="AZ280" s="251">
        <f>'EV TECNICA'!AM280</f>
        <v>0</v>
      </c>
      <c r="BA280" s="252" t="str">
        <f>+IF(AY280=0,"NO OFERTADO",IF(AZ280="NO CUMPLE", NO HABILITA,IF(AY280&lt;=($E280*(1+$D$4)),"HABILITA","NO HABILITA")))</f>
        <v>NO OFERTADO</v>
      </c>
      <c r="BB280" s="129">
        <f>'PRECIOS UNITARIOS'!U280</f>
        <v>0</v>
      </c>
      <c r="BC280" s="251">
        <f>'EV TECNICA'!AO280</f>
        <v>0</v>
      </c>
      <c r="BD280" s="252" t="str">
        <f>+IF(BB280=0,"NO OFERTADO",IF(BC280="NO CUMPLE", NO HABILITA,IF(BB280&lt;=($E280*(1+$D$4)),"HABILITA","NO HABILITA")))</f>
        <v>NO OFERTADO</v>
      </c>
      <c r="BE280" s="129">
        <f>'PRECIOS UNITARIOS'!V280</f>
        <v>0</v>
      </c>
      <c r="BF280" s="251">
        <f>'EV TECNICA'!AQ280</f>
        <v>0</v>
      </c>
      <c r="BG280" s="252" t="str">
        <f>+IF(BE280=0,"NO OFERTADO",IF(BF280="NO CUMPLE", NO HABILITA,IF(BE280&lt;=($E280*(1+$D$4)),"HABILITA","NO HABILITA")))</f>
        <v>NO OFERTADO</v>
      </c>
      <c r="BH280" s="129">
        <f>'PRECIOS UNITARIOS'!W280</f>
        <v>0</v>
      </c>
      <c r="BI280" s="251">
        <f>'EV TECNICA'!AS280</f>
        <v>0</v>
      </c>
      <c r="BJ280" s="252" t="str">
        <f>+IF(BH280=0,"NO OFERTADO",IF(BI280="NO CUMPLE", NO HABILITA,IF(BH280&lt;=($E280*(1+$D$4)),"HABILITA","NO HABILITA")))</f>
        <v>NO OFERTADO</v>
      </c>
      <c r="BK280" s="129">
        <f>'PRECIOS UNITARIOS'!X280</f>
        <v>0</v>
      </c>
      <c r="BL280" s="251">
        <f>'EV TECNICA'!AU280</f>
        <v>0</v>
      </c>
      <c r="BM280" s="252" t="str">
        <f>+IF(BK280=0,"NO OFERTADO",IF(BL280="NO CUMPLE", NO HABILITA,IF(BK280&lt;=($E280*(1+$D$4)),"HABILITA","NO HABILITA")))</f>
        <v>NO OFERTADO</v>
      </c>
      <c r="BN280" s="129">
        <f>'PRECIOS UNITARIOS'!Y280</f>
        <v>0</v>
      </c>
      <c r="BO280" s="251">
        <f>'EV TECNICA'!AW280</f>
        <v>0</v>
      </c>
      <c r="BP280" s="252" t="str">
        <f>+IF(BN280=0,"NO OFERTADO",IF(BO280="NO CUMPLE", NO HABILITA,IF(BN280&lt;=($E280*(1+$D$4)),"HABILITA","NO HABILITA")))</f>
        <v>NO OFERTADO</v>
      </c>
      <c r="BQ280" s="129">
        <f>'PRECIOS UNITARIOS'!Z280</f>
        <v>0</v>
      </c>
      <c r="BR280" s="251">
        <f>'EV TECNICA'!AY280</f>
        <v>0</v>
      </c>
      <c r="BS280" s="252" t="str">
        <f>+IF(BQ280=0,"NO OFERTADO",IF(BR280="NO CUMPLE", NO HABILITA,IF(BQ280&lt;=($E280*(1+$D$4)),"HABILITA","NO HABILITA")))</f>
        <v>NO OFERTADO</v>
      </c>
      <c r="BT280" s="129">
        <f>'PRECIOS UNITARIOS'!AA280</f>
        <v>0</v>
      </c>
      <c r="BU280" s="251">
        <f>'EV TECNICA'!BA280</f>
        <v>0</v>
      </c>
      <c r="BV280" s="252" t="str">
        <f>+IF(BT280=0,"NO OFERTADO",IF(BU280="NO CUMPLE", NO HABILITA,IF(BT280&lt;=($E280*(1+$D$4)),"HABILITA","NO HABILITA")))</f>
        <v>NO OFERTADO</v>
      </c>
      <c r="BW280" s="129">
        <f>'PRECIOS UNITARIOS'!AB280</f>
        <v>0</v>
      </c>
      <c r="BX280" s="251">
        <f>'EV TECNICA'!BC280</f>
        <v>0</v>
      </c>
      <c r="BY280" s="252" t="str">
        <f>+IF(BW280=0,"NO OFERTADO",IF(BX280="NO CUMPLE", NO HABILITA,IF(BW280&lt;=($E280*(1+$D$4)),"HABILITA","NO HABILITA")))</f>
        <v>NO OFERTADO</v>
      </c>
      <c r="BZ280" s="129">
        <f>'PRECIOS UNITARIOS'!AC280</f>
        <v>0</v>
      </c>
      <c r="CA280" s="251">
        <f>'EV TECNICA'!BE280</f>
        <v>0</v>
      </c>
      <c r="CB280" s="252" t="str">
        <f>+IF(BZ280=0,"NO OFERTADO",IF(CA280="NO CUMPLE", NO HABILITA,IF(BZ280&lt;=($E280*(1+$D$4)),"HABILITA","NO HABILITA")))</f>
        <v>NO OFERTADO</v>
      </c>
      <c r="CC280" s="129">
        <f>'PRECIOS UNITARIOS'!AD280</f>
        <v>0</v>
      </c>
      <c r="CD280" s="251">
        <f>'EV TECNICA'!BG280</f>
        <v>0</v>
      </c>
      <c r="CE280" s="252" t="str">
        <f>+IF(CC280=0,"NO OFERTADO",IF(CD280="NO CUMPLE", NO HABILITA,IF(CC280&lt;=($E280*(1+$D$4)),"HABILITA","NO HABILITA")))</f>
        <v>NO OFERTADO</v>
      </c>
      <c r="CF280" s="129">
        <f>'PRECIOS UNITARIOS'!AE280</f>
        <v>0</v>
      </c>
      <c r="CG280" s="251">
        <f>'EV TECNICA'!BI280</f>
        <v>0</v>
      </c>
      <c r="CH280" s="252" t="str">
        <f>+IF(CF280=0,"NO OFERTADO",IF(CG280="NO CUMPLE", NO HABILITA,IF(CF280&lt;=($E280*(1+$D$4)),"HABILITA","NO HABILITA")))</f>
        <v>NO OFERTADO</v>
      </c>
    </row>
    <row r="281" spans="1:86" s="40" customFormat="1" ht="38.25" x14ac:dyDescent="0.2">
      <c r="A281" s="103">
        <v>272</v>
      </c>
      <c r="B281" s="202" t="s">
        <v>419</v>
      </c>
      <c r="C281" s="121" t="s">
        <v>52</v>
      </c>
      <c r="D281" s="146">
        <v>1</v>
      </c>
      <c r="E281" s="25">
        <v>4600</v>
      </c>
      <c r="F281" s="129">
        <f>'PRECIOS UNITARIOS'!E281</f>
        <v>0</v>
      </c>
      <c r="G281" s="251">
        <f>'EV TECNICA'!I281</f>
        <v>0</v>
      </c>
      <c r="H281" s="252" t="str">
        <f>+IF(F281=0,"NO OFERTADO",IF(G281="NO CUMPLE", NO HABILITA,IF(F281&lt;=($E281*(1+$D$4)),"HABILITA","NO HABILITA")))</f>
        <v>NO OFERTADO</v>
      </c>
      <c r="I281" s="129">
        <f>'PRECIOS UNITARIOS'!F281</f>
        <v>6900</v>
      </c>
      <c r="J281" s="251" t="str">
        <f>'EV TECNICA'!K281</f>
        <v>CUMPLE</v>
      </c>
      <c r="K281" s="252" t="str">
        <f>+IF(I281=0,"NO OFERTADO",IF(J281="NO CUMPLE", NO HABILITA,IF(I281&lt;=($E281*(1+$D$4)),"HABILITA","NO HABILITA")))</f>
        <v>NO HABILITA</v>
      </c>
      <c r="L281" s="129">
        <f>'PRECIOS UNITARIOS'!G281</f>
        <v>4800</v>
      </c>
      <c r="M281" s="251" t="str">
        <f>'EV TECNICA'!M281</f>
        <v>CUMPLE</v>
      </c>
      <c r="N281" s="252" t="str">
        <f>+IF(L281=0,"NO OFERTADO",IF(M281="NO CUMPLE", NO HABILITA,IF(L281&lt;=($E281*(1+$D$4)),"HABILITA","NO HABILITA")))</f>
        <v>HABILITA</v>
      </c>
      <c r="O281" s="129">
        <f>'PRECIOS UNITARIOS'!H281</f>
        <v>0</v>
      </c>
      <c r="P281" s="251">
        <f>'EV TECNICA'!O281</f>
        <v>0</v>
      </c>
      <c r="Q281" s="252" t="str">
        <f>+IF(O281=0,"NO OFERTADO",IF(P281="NO CUMPLE", NO HABILITA,IF(O281&lt;=($E281*(1+$D$4)),"HABILITA","NO HABILITA")))</f>
        <v>NO OFERTADO</v>
      </c>
      <c r="R281" s="129">
        <f>'PRECIOS UNITARIOS'!I281</f>
        <v>0</v>
      </c>
      <c r="S281" s="251">
        <f>'EV TECNICA'!Q281</f>
        <v>0</v>
      </c>
      <c r="T281" s="252" t="str">
        <f>+IF(R281=0,"NO OFERTADO",IF(S281="NO CUMPLE", NO HABILITA,IF(R281&lt;=($E281*(1+$D$4)),"HABILITA","NO HABILITA")))</f>
        <v>NO OFERTADO</v>
      </c>
      <c r="U281" s="129">
        <f>'PRECIOS UNITARIOS'!J281</f>
        <v>0</v>
      </c>
      <c r="V281" s="251">
        <f>'EV TECNICA'!S281</f>
        <v>0</v>
      </c>
      <c r="W281" s="252" t="str">
        <f>+IF(U281=0,"NO OFERTADO",IF(V281="NO CUMPLE", NO HABILITA,IF(U281&lt;=($E281*(1+$D$4)),"HABILITA","NO HABILITA")))</f>
        <v>NO OFERTADO</v>
      </c>
      <c r="X281" s="129">
        <f>'PRECIOS UNITARIOS'!K281</f>
        <v>0</v>
      </c>
      <c r="Y281" s="251">
        <f>'EV TECNICA'!U281</f>
        <v>0</v>
      </c>
      <c r="Z281" s="252" t="str">
        <f>+IF(X281=0,"NO OFERTADO",IF(Y281="NO CUMPLE", NO HABILITA,IF(X281&lt;=($E281*(1+$D$4)),"HABILITA","NO HABILITA")))</f>
        <v>NO OFERTADO</v>
      </c>
      <c r="AA281" s="129">
        <f>'PRECIOS UNITARIOS'!L281</f>
        <v>0</v>
      </c>
      <c r="AB281" s="251">
        <f>'EV TECNICA'!W281</f>
        <v>0</v>
      </c>
      <c r="AC281" s="252" t="str">
        <f>+IF(AA281=0,"NO OFERTADO",IF(AB281="NO CUMPLE", NO HABILITA,IF(AA281&lt;=($E281*(1+$D$4)),"HABILITA","NO HABILITA")))</f>
        <v>NO OFERTADO</v>
      </c>
      <c r="AD281" s="129">
        <f>'PRECIOS UNITARIOS'!M281</f>
        <v>0</v>
      </c>
      <c r="AE281" s="251" t="str">
        <f>'EV TECNICA'!Y281</f>
        <v>NO CUMPLE</v>
      </c>
      <c r="AF281" s="252" t="s">
        <v>606</v>
      </c>
      <c r="AG281" s="129">
        <f>'PRECIOS UNITARIOS'!N281</f>
        <v>0</v>
      </c>
      <c r="AH281" s="251">
        <f>'EV TECNICA'!AA281</f>
        <v>0</v>
      </c>
      <c r="AI281" s="252" t="str">
        <f>+IF(AG281=0,"NO OFERTADO",IF(AH281="NO CUMPLE", NO HABILITA,IF(AG281&lt;=($E281*(1+$D$4)),"HABILITA","NO HABILITA")))</f>
        <v>NO OFERTADO</v>
      </c>
      <c r="AJ281" s="129">
        <f>'PRECIOS UNITARIOS'!O281</f>
        <v>0</v>
      </c>
      <c r="AK281" s="251">
        <f>'EV TECNICA'!AC281</f>
        <v>0</v>
      </c>
      <c r="AL281" s="252" t="str">
        <f>+IF(AJ281=0,"NO OFERTADO",IF(AK281="NO CUMPLE", NO HABILITA,IF(AJ281&lt;=($E281*(1+$D$4)),"HABILITA","NO HABILITA")))</f>
        <v>NO OFERTADO</v>
      </c>
      <c r="AM281" s="129">
        <f>'PRECIOS UNITARIOS'!P281</f>
        <v>3700</v>
      </c>
      <c r="AN281" s="251" t="str">
        <f>'EV TECNICA'!AE281</f>
        <v>CUMPLE</v>
      </c>
      <c r="AO281" s="252" t="str">
        <f>+IF(AM281=0,"NO OFERTADO",IF(AN281="NO CUMPLE", NO HABILITA,IF(AM281&lt;=($E281*(1+$D$4)),"HABILITA","NO HABILITA")))</f>
        <v>HABILITA</v>
      </c>
      <c r="AP281" s="129">
        <f>'PRECIOS UNITARIOS'!Q281</f>
        <v>0</v>
      </c>
      <c r="AQ281" s="251">
        <f>'EV TECNICA'!AG281</f>
        <v>0</v>
      </c>
      <c r="AR281" s="252" t="str">
        <f>+IF(AP281=0,"NO OFERTADO",IF(AQ281="NO CUMPLE", NO HABILITA,IF(AP281&lt;=($E281*(1+$D$4)),"HABILITA","NO HABILITA")))</f>
        <v>NO OFERTADO</v>
      </c>
      <c r="AS281" s="129">
        <f>'PRECIOS UNITARIOS'!R281</f>
        <v>0</v>
      </c>
      <c r="AT281" s="251">
        <f>'EV TECNICA'!AI281</f>
        <v>0</v>
      </c>
      <c r="AU281" s="252" t="str">
        <f>+IF(AS281=0,"NO OFERTADO",IF(AT281="NO CUMPLE", NO HABILITA,IF(AS281&lt;=($E281*(1+$D$4)),"HABILITA","NO HABILITA")))</f>
        <v>NO OFERTADO</v>
      </c>
      <c r="AV281" s="129">
        <f>'PRECIOS UNITARIOS'!S281</f>
        <v>0</v>
      </c>
      <c r="AW281" s="251">
        <f>'EV TECNICA'!AK281</f>
        <v>0</v>
      </c>
      <c r="AX281" s="252" t="str">
        <f>+IF(AV281=0,"NO OFERTADO",IF(AW281="NO CUMPLE", NO HABILITA,IF(AV281&lt;=($E281*(1+$D$4)),"HABILITA","NO HABILITA")))</f>
        <v>NO OFERTADO</v>
      </c>
      <c r="AY281" s="129">
        <f>'PRECIOS UNITARIOS'!T281</f>
        <v>0</v>
      </c>
      <c r="AZ281" s="251">
        <f>'EV TECNICA'!AM281</f>
        <v>0</v>
      </c>
      <c r="BA281" s="252" t="str">
        <f>+IF(AY281=0,"NO OFERTADO",IF(AZ281="NO CUMPLE", NO HABILITA,IF(AY281&lt;=($E281*(1+$D$4)),"HABILITA","NO HABILITA")))</f>
        <v>NO OFERTADO</v>
      </c>
      <c r="BB281" s="129">
        <f>'PRECIOS UNITARIOS'!U281</f>
        <v>4560</v>
      </c>
      <c r="BC281" s="251" t="str">
        <f>'EV TECNICA'!AO281</f>
        <v>CUMPLE</v>
      </c>
      <c r="BD281" s="252" t="str">
        <f>+IF(BB281=0,"NO OFERTADO",IF(BC281="NO CUMPLE", NO HABILITA,IF(BB281&lt;=($E281*(1+$D$4)),"HABILITA","NO HABILITA")))</f>
        <v>HABILITA</v>
      </c>
      <c r="BE281" s="129">
        <f>'PRECIOS UNITARIOS'!V281</f>
        <v>0</v>
      </c>
      <c r="BF281" s="251">
        <f>'EV TECNICA'!AQ281</f>
        <v>0</v>
      </c>
      <c r="BG281" s="252" t="str">
        <f>+IF(BE281=0,"NO OFERTADO",IF(BF281="NO CUMPLE", NO HABILITA,IF(BE281&lt;=($E281*(1+$D$4)),"HABILITA","NO HABILITA")))</f>
        <v>NO OFERTADO</v>
      </c>
      <c r="BH281" s="129">
        <f>'PRECIOS UNITARIOS'!W281</f>
        <v>0</v>
      </c>
      <c r="BI281" s="251">
        <f>'EV TECNICA'!AS281</f>
        <v>0</v>
      </c>
      <c r="BJ281" s="252" t="str">
        <f>+IF(BH281=0,"NO OFERTADO",IF(BI281="NO CUMPLE", NO HABILITA,IF(BH281&lt;=($E281*(1+$D$4)),"HABILITA","NO HABILITA")))</f>
        <v>NO OFERTADO</v>
      </c>
      <c r="BK281" s="129">
        <f>'PRECIOS UNITARIOS'!X281</f>
        <v>0</v>
      </c>
      <c r="BL281" s="251">
        <f>'EV TECNICA'!AU281</f>
        <v>0</v>
      </c>
      <c r="BM281" s="252" t="str">
        <f>+IF(BK281=0,"NO OFERTADO",IF(BL281="NO CUMPLE", NO HABILITA,IF(BK281&lt;=($E281*(1+$D$4)),"HABILITA","NO HABILITA")))</f>
        <v>NO OFERTADO</v>
      </c>
      <c r="BN281" s="129">
        <f>'PRECIOS UNITARIOS'!Y281</f>
        <v>0</v>
      </c>
      <c r="BO281" s="251">
        <f>'EV TECNICA'!AW281</f>
        <v>0</v>
      </c>
      <c r="BP281" s="252" t="str">
        <f>+IF(BN281=0,"NO OFERTADO",IF(BO281="NO CUMPLE", NO HABILITA,IF(BN281&lt;=($E281*(1+$D$4)),"HABILITA","NO HABILITA")))</f>
        <v>NO OFERTADO</v>
      </c>
      <c r="BQ281" s="129">
        <f>'PRECIOS UNITARIOS'!Z281</f>
        <v>0</v>
      </c>
      <c r="BR281" s="251">
        <f>'EV TECNICA'!AY281</f>
        <v>0</v>
      </c>
      <c r="BS281" s="252" t="str">
        <f>+IF(BQ281=0,"NO OFERTADO",IF(BR281="NO CUMPLE", NO HABILITA,IF(BQ281&lt;=($E281*(1+$D$4)),"HABILITA","NO HABILITA")))</f>
        <v>NO OFERTADO</v>
      </c>
      <c r="BT281" s="129">
        <f>'PRECIOS UNITARIOS'!AA281</f>
        <v>0</v>
      </c>
      <c r="BU281" s="251">
        <f>'EV TECNICA'!BA281</f>
        <v>0</v>
      </c>
      <c r="BV281" s="252" t="str">
        <f>+IF(BT281=0,"NO OFERTADO",IF(BU281="NO CUMPLE", NO HABILITA,IF(BT281&lt;=($E281*(1+$D$4)),"HABILITA","NO HABILITA")))</f>
        <v>NO OFERTADO</v>
      </c>
      <c r="BW281" s="129">
        <f>'PRECIOS UNITARIOS'!AB281</f>
        <v>0</v>
      </c>
      <c r="BX281" s="251">
        <f>'EV TECNICA'!BC281</f>
        <v>0</v>
      </c>
      <c r="BY281" s="252" t="str">
        <f>+IF(BW281=0,"NO OFERTADO",IF(BX281="NO CUMPLE", NO HABILITA,IF(BW281&lt;=($E281*(1+$D$4)),"HABILITA","NO HABILITA")))</f>
        <v>NO OFERTADO</v>
      </c>
      <c r="BZ281" s="129">
        <f>'PRECIOS UNITARIOS'!AC281</f>
        <v>0</v>
      </c>
      <c r="CA281" s="251">
        <f>'EV TECNICA'!BE281</f>
        <v>0</v>
      </c>
      <c r="CB281" s="252" t="str">
        <f>+IF(BZ281=0,"NO OFERTADO",IF(CA281="NO CUMPLE", NO HABILITA,IF(BZ281&lt;=($E281*(1+$D$4)),"HABILITA","NO HABILITA")))</f>
        <v>NO OFERTADO</v>
      </c>
      <c r="CC281" s="129">
        <f>'PRECIOS UNITARIOS'!AD281</f>
        <v>0</v>
      </c>
      <c r="CD281" s="251">
        <f>'EV TECNICA'!BG281</f>
        <v>0</v>
      </c>
      <c r="CE281" s="252" t="str">
        <f>+IF(CC281=0,"NO OFERTADO",IF(CD281="NO CUMPLE", NO HABILITA,IF(CC281&lt;=($E281*(1+$D$4)),"HABILITA","NO HABILITA")))</f>
        <v>NO OFERTADO</v>
      </c>
      <c r="CF281" s="129">
        <f>'PRECIOS UNITARIOS'!AE281</f>
        <v>0</v>
      </c>
      <c r="CG281" s="251">
        <f>'EV TECNICA'!BI281</f>
        <v>0</v>
      </c>
      <c r="CH281" s="252" t="str">
        <f>+IF(CF281=0,"NO OFERTADO",IF(CG281="NO CUMPLE", NO HABILITA,IF(CF281&lt;=($E281*(1+$D$4)),"HABILITA","NO HABILITA")))</f>
        <v>NO OFERTADO</v>
      </c>
    </row>
    <row r="282" spans="1:86" s="40" customFormat="1" ht="25.5" x14ac:dyDescent="0.2">
      <c r="A282" s="103">
        <v>273</v>
      </c>
      <c r="B282" s="202" t="s">
        <v>420</v>
      </c>
      <c r="C282" s="121" t="s">
        <v>421</v>
      </c>
      <c r="D282" s="146">
        <v>1</v>
      </c>
      <c r="E282" s="25">
        <v>822780</v>
      </c>
      <c r="F282" s="129">
        <f>'PRECIOS UNITARIOS'!E282</f>
        <v>0</v>
      </c>
      <c r="G282" s="251">
        <f>'EV TECNICA'!I282</f>
        <v>0</v>
      </c>
      <c r="H282" s="252" t="str">
        <f>+IF(F282=0,"NO OFERTADO",IF(G282="NO CUMPLE", NO HABILITA,IF(F282&lt;=($E282*(1+$D$4)),"HABILITA","NO HABILITA")))</f>
        <v>NO OFERTADO</v>
      </c>
      <c r="I282" s="129">
        <f>'PRECIOS UNITARIOS'!F282</f>
        <v>0</v>
      </c>
      <c r="J282" s="251">
        <f>'EV TECNICA'!K282</f>
        <v>0</v>
      </c>
      <c r="K282" s="252" t="str">
        <f>+IF(I282=0,"NO OFERTADO",IF(J282="NO CUMPLE", NO HABILITA,IF(I282&lt;=($E282*(1+$D$4)),"HABILITA","NO HABILITA")))</f>
        <v>NO OFERTADO</v>
      </c>
      <c r="L282" s="129">
        <f>'PRECIOS UNITARIOS'!G282</f>
        <v>0</v>
      </c>
      <c r="M282" s="251">
        <f>'EV TECNICA'!M282</f>
        <v>0</v>
      </c>
      <c r="N282" s="252" t="str">
        <f>+IF(L282=0,"NO OFERTADO",IF(M282="NO CUMPLE", NO HABILITA,IF(L282&lt;=($E282*(1+$D$4)),"HABILITA","NO HABILITA")))</f>
        <v>NO OFERTADO</v>
      </c>
      <c r="O282" s="129">
        <f>'PRECIOS UNITARIOS'!H282</f>
        <v>0</v>
      </c>
      <c r="P282" s="251">
        <f>'EV TECNICA'!O282</f>
        <v>0</v>
      </c>
      <c r="Q282" s="252" t="str">
        <f>+IF(O282=0,"NO OFERTADO",IF(P282="NO CUMPLE", NO HABILITA,IF(O282&lt;=($E282*(1+$D$4)),"HABILITA","NO HABILITA")))</f>
        <v>NO OFERTADO</v>
      </c>
      <c r="R282" s="129">
        <f>'PRECIOS UNITARIOS'!I282</f>
        <v>0</v>
      </c>
      <c r="S282" s="251">
        <f>'EV TECNICA'!Q282</f>
        <v>0</v>
      </c>
      <c r="T282" s="252" t="str">
        <f>+IF(R282=0,"NO OFERTADO",IF(S282="NO CUMPLE", NO HABILITA,IF(R282&lt;=($E282*(1+$D$4)),"HABILITA","NO HABILITA")))</f>
        <v>NO OFERTADO</v>
      </c>
      <c r="U282" s="129">
        <f>'PRECIOS UNITARIOS'!J282</f>
        <v>0</v>
      </c>
      <c r="V282" s="251">
        <f>'EV TECNICA'!S282</f>
        <v>0</v>
      </c>
      <c r="W282" s="252" t="str">
        <f>+IF(U282=0,"NO OFERTADO",IF(V282="NO CUMPLE", NO HABILITA,IF(U282&lt;=($E282*(1+$D$4)),"HABILITA","NO HABILITA")))</f>
        <v>NO OFERTADO</v>
      </c>
      <c r="X282" s="129">
        <f>'PRECIOS UNITARIOS'!K282</f>
        <v>0</v>
      </c>
      <c r="Y282" s="251" t="str">
        <f>'EV TECNICA'!U282</f>
        <v>NO CUMPLE</v>
      </c>
      <c r="Z282" s="252" t="s">
        <v>606</v>
      </c>
      <c r="AA282" s="129">
        <f>'PRECIOS UNITARIOS'!L282</f>
        <v>0</v>
      </c>
      <c r="AB282" s="251">
        <f>'EV TECNICA'!W282</f>
        <v>0</v>
      </c>
      <c r="AC282" s="252" t="str">
        <f>+IF(AA282=0,"NO OFERTADO",IF(AB282="NO CUMPLE", NO HABILITA,IF(AA282&lt;=($E282*(1+$D$4)),"HABILITA","NO HABILITA")))</f>
        <v>NO OFERTADO</v>
      </c>
      <c r="AD282" s="129">
        <f>'PRECIOS UNITARIOS'!M282</f>
        <v>0</v>
      </c>
      <c r="AE282" s="251">
        <f>'EV TECNICA'!Y282</f>
        <v>0</v>
      </c>
      <c r="AF282" s="252" t="str">
        <f>+IF(AD282=0,"NO OFERTADO",IF(AE282="NO CUMPLE", NO HABILITA,IF(AD282&lt;=($E282*(1+$D$4)),"HABILITA","NO HABILITA")))</f>
        <v>NO OFERTADO</v>
      </c>
      <c r="AG282" s="129">
        <f>'PRECIOS UNITARIOS'!N282</f>
        <v>0</v>
      </c>
      <c r="AH282" s="251">
        <f>'EV TECNICA'!AA282</f>
        <v>0</v>
      </c>
      <c r="AI282" s="252" t="str">
        <f>+IF(AG282=0,"NO OFERTADO",IF(AH282="NO CUMPLE", NO HABILITA,IF(AG282&lt;=($E282*(1+$D$4)),"HABILITA","NO HABILITA")))</f>
        <v>NO OFERTADO</v>
      </c>
      <c r="AJ282" s="129">
        <f>'PRECIOS UNITARIOS'!O282</f>
        <v>0</v>
      </c>
      <c r="AK282" s="251">
        <f>'EV TECNICA'!AC282</f>
        <v>0</v>
      </c>
      <c r="AL282" s="252" t="str">
        <f>+IF(AJ282=0,"NO OFERTADO",IF(AK282="NO CUMPLE", NO HABILITA,IF(AJ282&lt;=($E282*(1+$D$4)),"HABILITA","NO HABILITA")))</f>
        <v>NO OFERTADO</v>
      </c>
      <c r="AM282" s="129">
        <f>'PRECIOS UNITARIOS'!P282</f>
        <v>0</v>
      </c>
      <c r="AN282" s="251">
        <f>'EV TECNICA'!AE282</f>
        <v>0</v>
      </c>
      <c r="AO282" s="252" t="str">
        <f>+IF(AM282=0,"NO OFERTADO",IF(AN282="NO CUMPLE", NO HABILITA,IF(AM282&lt;=($E282*(1+$D$4)),"HABILITA","NO HABILITA")))</f>
        <v>NO OFERTADO</v>
      </c>
      <c r="AP282" s="129">
        <f>'PRECIOS UNITARIOS'!Q282</f>
        <v>0</v>
      </c>
      <c r="AQ282" s="251">
        <f>'EV TECNICA'!AG282</f>
        <v>0</v>
      </c>
      <c r="AR282" s="252" t="str">
        <f>+IF(AP282=0,"NO OFERTADO",IF(AQ282="NO CUMPLE", NO HABILITA,IF(AP282&lt;=($E282*(1+$D$4)),"HABILITA","NO HABILITA")))</f>
        <v>NO OFERTADO</v>
      </c>
      <c r="AS282" s="129">
        <f>'PRECIOS UNITARIOS'!R282</f>
        <v>0</v>
      </c>
      <c r="AT282" s="251">
        <f>'EV TECNICA'!AI282</f>
        <v>0</v>
      </c>
      <c r="AU282" s="252" t="str">
        <f>+IF(AS282=0,"NO OFERTADO",IF(AT282="NO CUMPLE", NO HABILITA,IF(AS282&lt;=($E282*(1+$D$4)),"HABILITA","NO HABILITA")))</f>
        <v>NO OFERTADO</v>
      </c>
      <c r="AV282" s="129">
        <f>'PRECIOS UNITARIOS'!S282</f>
        <v>0</v>
      </c>
      <c r="AW282" s="251">
        <f>'EV TECNICA'!AK282</f>
        <v>0</v>
      </c>
      <c r="AX282" s="252" t="str">
        <f>+IF(AV282=0,"NO OFERTADO",IF(AW282="NO CUMPLE", NO HABILITA,IF(AV282&lt;=($E282*(1+$D$4)),"HABILITA","NO HABILITA")))</f>
        <v>NO OFERTADO</v>
      </c>
      <c r="AY282" s="129">
        <f>'PRECIOS UNITARIOS'!T282</f>
        <v>0</v>
      </c>
      <c r="AZ282" s="251">
        <f>'EV TECNICA'!AM282</f>
        <v>0</v>
      </c>
      <c r="BA282" s="252" t="str">
        <f>+IF(AY282=0,"NO OFERTADO",IF(AZ282="NO CUMPLE", NO HABILITA,IF(AY282&lt;=($E282*(1+$D$4)),"HABILITA","NO HABILITA")))</f>
        <v>NO OFERTADO</v>
      </c>
      <c r="BB282" s="129">
        <f>'PRECIOS UNITARIOS'!U282</f>
        <v>0</v>
      </c>
      <c r="BC282" s="251">
        <f>'EV TECNICA'!AO282</f>
        <v>0</v>
      </c>
      <c r="BD282" s="252" t="str">
        <f>+IF(BB282=0,"NO OFERTADO",IF(BC282="NO CUMPLE", NO HABILITA,IF(BB282&lt;=($E282*(1+$D$4)),"HABILITA","NO HABILITA")))</f>
        <v>NO OFERTADO</v>
      </c>
      <c r="BE282" s="129">
        <f>'PRECIOS UNITARIOS'!V282</f>
        <v>0</v>
      </c>
      <c r="BF282" s="251">
        <f>'EV TECNICA'!AQ282</f>
        <v>0</v>
      </c>
      <c r="BG282" s="252" t="str">
        <f>+IF(BE282=0,"NO OFERTADO",IF(BF282="NO CUMPLE", NO HABILITA,IF(BE282&lt;=($E282*(1+$D$4)),"HABILITA","NO HABILITA")))</f>
        <v>NO OFERTADO</v>
      </c>
      <c r="BH282" s="129">
        <f>'PRECIOS UNITARIOS'!W282</f>
        <v>0</v>
      </c>
      <c r="BI282" s="251">
        <f>'EV TECNICA'!AS282</f>
        <v>0</v>
      </c>
      <c r="BJ282" s="252" t="str">
        <f>+IF(BH282=0,"NO OFERTADO",IF(BI282="NO CUMPLE", NO HABILITA,IF(BH282&lt;=($E282*(1+$D$4)),"HABILITA","NO HABILITA")))</f>
        <v>NO OFERTADO</v>
      </c>
      <c r="BK282" s="129">
        <f>'PRECIOS UNITARIOS'!X282</f>
        <v>0</v>
      </c>
      <c r="BL282" s="251">
        <f>'EV TECNICA'!AU282</f>
        <v>0</v>
      </c>
      <c r="BM282" s="252" t="str">
        <f>+IF(BK282=0,"NO OFERTADO",IF(BL282="NO CUMPLE", NO HABILITA,IF(BK282&lt;=($E282*(1+$D$4)),"HABILITA","NO HABILITA")))</f>
        <v>NO OFERTADO</v>
      </c>
      <c r="BN282" s="129">
        <f>'PRECIOS UNITARIOS'!Y282</f>
        <v>0</v>
      </c>
      <c r="BO282" s="251">
        <f>'EV TECNICA'!AW282</f>
        <v>0</v>
      </c>
      <c r="BP282" s="252" t="str">
        <f>+IF(BN282=0,"NO OFERTADO",IF(BO282="NO CUMPLE", NO HABILITA,IF(BN282&lt;=($E282*(1+$D$4)),"HABILITA","NO HABILITA")))</f>
        <v>NO OFERTADO</v>
      </c>
      <c r="BQ282" s="129">
        <f>'PRECIOS UNITARIOS'!Z282</f>
        <v>0</v>
      </c>
      <c r="BR282" s="251">
        <f>'EV TECNICA'!AY282</f>
        <v>0</v>
      </c>
      <c r="BS282" s="252" t="str">
        <f>+IF(BQ282=0,"NO OFERTADO",IF(BR282="NO CUMPLE", NO HABILITA,IF(BQ282&lt;=($E282*(1+$D$4)),"HABILITA","NO HABILITA")))</f>
        <v>NO OFERTADO</v>
      </c>
      <c r="BT282" s="129">
        <f>'PRECIOS UNITARIOS'!AA282</f>
        <v>0</v>
      </c>
      <c r="BU282" s="251">
        <f>'EV TECNICA'!BA282</f>
        <v>0</v>
      </c>
      <c r="BV282" s="252" t="str">
        <f>+IF(BT282=0,"NO OFERTADO",IF(BU282="NO CUMPLE", NO HABILITA,IF(BT282&lt;=($E282*(1+$D$4)),"HABILITA","NO HABILITA")))</f>
        <v>NO OFERTADO</v>
      </c>
      <c r="BW282" s="129">
        <f>'PRECIOS UNITARIOS'!AB282</f>
        <v>0</v>
      </c>
      <c r="BX282" s="251">
        <f>'EV TECNICA'!BC282</f>
        <v>0</v>
      </c>
      <c r="BY282" s="252" t="str">
        <f>+IF(BW282=0,"NO OFERTADO",IF(BX282="NO CUMPLE", NO HABILITA,IF(BW282&lt;=($E282*(1+$D$4)),"HABILITA","NO HABILITA")))</f>
        <v>NO OFERTADO</v>
      </c>
      <c r="BZ282" s="129">
        <f>'PRECIOS UNITARIOS'!AC282</f>
        <v>0</v>
      </c>
      <c r="CA282" s="251">
        <f>'EV TECNICA'!BE282</f>
        <v>0</v>
      </c>
      <c r="CB282" s="252" t="str">
        <f>+IF(BZ282=0,"NO OFERTADO",IF(CA282="NO CUMPLE", NO HABILITA,IF(BZ282&lt;=($E282*(1+$D$4)),"HABILITA","NO HABILITA")))</f>
        <v>NO OFERTADO</v>
      </c>
      <c r="CC282" s="129">
        <f>'PRECIOS UNITARIOS'!AD282</f>
        <v>0</v>
      </c>
      <c r="CD282" s="251">
        <f>'EV TECNICA'!BG282</f>
        <v>0</v>
      </c>
      <c r="CE282" s="252" t="str">
        <f>+IF(CC282=0,"NO OFERTADO",IF(CD282="NO CUMPLE", NO HABILITA,IF(CC282&lt;=($E282*(1+$D$4)),"HABILITA","NO HABILITA")))</f>
        <v>NO OFERTADO</v>
      </c>
      <c r="CF282" s="129">
        <f>'PRECIOS UNITARIOS'!AE282</f>
        <v>822780</v>
      </c>
      <c r="CG282" s="251" t="str">
        <f>'EV TECNICA'!BI282</f>
        <v>CUMPLE</v>
      </c>
      <c r="CH282" s="252" t="str">
        <f>+IF(CF282=0,"NO OFERTADO",IF(CG282="NO CUMPLE", NO HABILITA,IF(CF282&lt;=($E282*(1+$D$4)),"HABILITA","NO HABILITA")))</f>
        <v>HABILITA</v>
      </c>
    </row>
    <row r="283" spans="1:86" s="40" customFormat="1" ht="25.5" x14ac:dyDescent="0.2">
      <c r="A283" s="103">
        <v>274</v>
      </c>
      <c r="B283" s="202" t="s">
        <v>422</v>
      </c>
      <c r="C283" s="121" t="s">
        <v>421</v>
      </c>
      <c r="D283" s="146">
        <v>1</v>
      </c>
      <c r="E283" s="25">
        <v>1645500</v>
      </c>
      <c r="F283" s="129">
        <f>'PRECIOS UNITARIOS'!E283</f>
        <v>0</v>
      </c>
      <c r="G283" s="251">
        <f>'EV TECNICA'!I283</f>
        <v>0</v>
      </c>
      <c r="H283" s="252" t="str">
        <f>+IF(F283=0,"NO OFERTADO",IF(G283="NO CUMPLE", NO HABILITA,IF(F283&lt;=($E283*(1+$D$4)),"HABILITA","NO HABILITA")))</f>
        <v>NO OFERTADO</v>
      </c>
      <c r="I283" s="129">
        <f>'PRECIOS UNITARIOS'!F283</f>
        <v>0</v>
      </c>
      <c r="J283" s="251">
        <f>'EV TECNICA'!K283</f>
        <v>0</v>
      </c>
      <c r="K283" s="252" t="str">
        <f>+IF(I283=0,"NO OFERTADO",IF(J283="NO CUMPLE", NO HABILITA,IF(I283&lt;=($E283*(1+$D$4)),"HABILITA","NO HABILITA")))</f>
        <v>NO OFERTADO</v>
      </c>
      <c r="L283" s="129">
        <f>'PRECIOS UNITARIOS'!G283</f>
        <v>0</v>
      </c>
      <c r="M283" s="251">
        <f>'EV TECNICA'!M283</f>
        <v>0</v>
      </c>
      <c r="N283" s="252" t="str">
        <f>+IF(L283=0,"NO OFERTADO",IF(M283="NO CUMPLE", NO HABILITA,IF(L283&lt;=($E283*(1+$D$4)),"HABILITA","NO HABILITA")))</f>
        <v>NO OFERTADO</v>
      </c>
      <c r="O283" s="129">
        <f>'PRECIOS UNITARIOS'!H283</f>
        <v>0</v>
      </c>
      <c r="P283" s="251">
        <f>'EV TECNICA'!O283</f>
        <v>0</v>
      </c>
      <c r="Q283" s="252" t="str">
        <f>+IF(O283=0,"NO OFERTADO",IF(P283="NO CUMPLE", NO HABILITA,IF(O283&lt;=($E283*(1+$D$4)),"HABILITA","NO HABILITA")))</f>
        <v>NO OFERTADO</v>
      </c>
      <c r="R283" s="129">
        <f>'PRECIOS UNITARIOS'!I283</f>
        <v>0</v>
      </c>
      <c r="S283" s="251">
        <f>'EV TECNICA'!Q283</f>
        <v>0</v>
      </c>
      <c r="T283" s="252" t="str">
        <f>+IF(R283=0,"NO OFERTADO",IF(S283="NO CUMPLE", NO HABILITA,IF(R283&lt;=($E283*(1+$D$4)),"HABILITA","NO HABILITA")))</f>
        <v>NO OFERTADO</v>
      </c>
      <c r="U283" s="129">
        <f>'PRECIOS UNITARIOS'!J283</f>
        <v>0</v>
      </c>
      <c r="V283" s="251">
        <f>'EV TECNICA'!S283</f>
        <v>0</v>
      </c>
      <c r="W283" s="252" t="str">
        <f>+IF(U283=0,"NO OFERTADO",IF(V283="NO CUMPLE", NO HABILITA,IF(U283&lt;=($E283*(1+$D$4)),"HABILITA","NO HABILITA")))</f>
        <v>NO OFERTADO</v>
      </c>
      <c r="X283" s="129">
        <f>'PRECIOS UNITARIOS'!K283</f>
        <v>0</v>
      </c>
      <c r="Y283" s="251" t="str">
        <f>'EV TECNICA'!U283</f>
        <v>NO CUMPLE</v>
      </c>
      <c r="Z283" s="252" t="s">
        <v>606</v>
      </c>
      <c r="AA283" s="129">
        <f>'PRECIOS UNITARIOS'!L283</f>
        <v>0</v>
      </c>
      <c r="AB283" s="251">
        <f>'EV TECNICA'!W283</f>
        <v>0</v>
      </c>
      <c r="AC283" s="252" t="str">
        <f>+IF(AA283=0,"NO OFERTADO",IF(AB283="NO CUMPLE", NO HABILITA,IF(AA283&lt;=($E283*(1+$D$4)),"HABILITA","NO HABILITA")))</f>
        <v>NO OFERTADO</v>
      </c>
      <c r="AD283" s="129">
        <f>'PRECIOS UNITARIOS'!M283</f>
        <v>0</v>
      </c>
      <c r="AE283" s="251">
        <f>'EV TECNICA'!Y283</f>
        <v>0</v>
      </c>
      <c r="AF283" s="252" t="str">
        <f>+IF(AD283=0,"NO OFERTADO",IF(AE283="NO CUMPLE", NO HABILITA,IF(AD283&lt;=($E283*(1+$D$4)),"HABILITA","NO HABILITA")))</f>
        <v>NO OFERTADO</v>
      </c>
      <c r="AG283" s="129">
        <f>'PRECIOS UNITARIOS'!N283</f>
        <v>0</v>
      </c>
      <c r="AH283" s="251">
        <f>'EV TECNICA'!AA283</f>
        <v>0</v>
      </c>
      <c r="AI283" s="252" t="str">
        <f>+IF(AG283=0,"NO OFERTADO",IF(AH283="NO CUMPLE", NO HABILITA,IF(AG283&lt;=($E283*(1+$D$4)),"HABILITA","NO HABILITA")))</f>
        <v>NO OFERTADO</v>
      </c>
      <c r="AJ283" s="129">
        <f>'PRECIOS UNITARIOS'!O283</f>
        <v>0</v>
      </c>
      <c r="AK283" s="251">
        <f>'EV TECNICA'!AC283</f>
        <v>0</v>
      </c>
      <c r="AL283" s="252" t="str">
        <f>+IF(AJ283=0,"NO OFERTADO",IF(AK283="NO CUMPLE", NO HABILITA,IF(AJ283&lt;=($E283*(1+$D$4)),"HABILITA","NO HABILITA")))</f>
        <v>NO OFERTADO</v>
      </c>
      <c r="AM283" s="129">
        <f>'PRECIOS UNITARIOS'!P283</f>
        <v>0</v>
      </c>
      <c r="AN283" s="251">
        <f>'EV TECNICA'!AE283</f>
        <v>0</v>
      </c>
      <c r="AO283" s="252" t="str">
        <f>+IF(AM283=0,"NO OFERTADO",IF(AN283="NO CUMPLE", NO HABILITA,IF(AM283&lt;=($E283*(1+$D$4)),"HABILITA","NO HABILITA")))</f>
        <v>NO OFERTADO</v>
      </c>
      <c r="AP283" s="129">
        <f>'PRECIOS UNITARIOS'!Q283</f>
        <v>0</v>
      </c>
      <c r="AQ283" s="251">
        <f>'EV TECNICA'!AG283</f>
        <v>0</v>
      </c>
      <c r="AR283" s="252" t="str">
        <f>+IF(AP283=0,"NO OFERTADO",IF(AQ283="NO CUMPLE", NO HABILITA,IF(AP283&lt;=($E283*(1+$D$4)),"HABILITA","NO HABILITA")))</f>
        <v>NO OFERTADO</v>
      </c>
      <c r="AS283" s="129">
        <f>'PRECIOS UNITARIOS'!R283</f>
        <v>0</v>
      </c>
      <c r="AT283" s="251">
        <f>'EV TECNICA'!AI283</f>
        <v>0</v>
      </c>
      <c r="AU283" s="252" t="str">
        <f>+IF(AS283=0,"NO OFERTADO",IF(AT283="NO CUMPLE", NO HABILITA,IF(AS283&lt;=($E283*(1+$D$4)),"HABILITA","NO HABILITA")))</f>
        <v>NO OFERTADO</v>
      </c>
      <c r="AV283" s="129">
        <f>'PRECIOS UNITARIOS'!S283</f>
        <v>0</v>
      </c>
      <c r="AW283" s="251">
        <f>'EV TECNICA'!AK283</f>
        <v>0</v>
      </c>
      <c r="AX283" s="252" t="str">
        <f>+IF(AV283=0,"NO OFERTADO",IF(AW283="NO CUMPLE", NO HABILITA,IF(AV283&lt;=($E283*(1+$D$4)),"HABILITA","NO HABILITA")))</f>
        <v>NO OFERTADO</v>
      </c>
      <c r="AY283" s="129">
        <f>'PRECIOS UNITARIOS'!T283</f>
        <v>0</v>
      </c>
      <c r="AZ283" s="251">
        <f>'EV TECNICA'!AM283</f>
        <v>0</v>
      </c>
      <c r="BA283" s="252" t="str">
        <f>+IF(AY283=0,"NO OFERTADO",IF(AZ283="NO CUMPLE", NO HABILITA,IF(AY283&lt;=($E283*(1+$D$4)),"HABILITA","NO HABILITA")))</f>
        <v>NO OFERTADO</v>
      </c>
      <c r="BB283" s="129">
        <f>'PRECIOS UNITARIOS'!U283</f>
        <v>0</v>
      </c>
      <c r="BC283" s="251">
        <f>'EV TECNICA'!AO283</f>
        <v>0</v>
      </c>
      <c r="BD283" s="252" t="str">
        <f>+IF(BB283=0,"NO OFERTADO",IF(BC283="NO CUMPLE", NO HABILITA,IF(BB283&lt;=($E283*(1+$D$4)),"HABILITA","NO HABILITA")))</f>
        <v>NO OFERTADO</v>
      </c>
      <c r="BE283" s="129">
        <f>'PRECIOS UNITARIOS'!V283</f>
        <v>0</v>
      </c>
      <c r="BF283" s="251">
        <f>'EV TECNICA'!AQ283</f>
        <v>0</v>
      </c>
      <c r="BG283" s="252" t="str">
        <f>+IF(BE283=0,"NO OFERTADO",IF(BF283="NO CUMPLE", NO HABILITA,IF(BE283&lt;=($E283*(1+$D$4)),"HABILITA","NO HABILITA")))</f>
        <v>NO OFERTADO</v>
      </c>
      <c r="BH283" s="129">
        <f>'PRECIOS UNITARIOS'!W283</f>
        <v>0</v>
      </c>
      <c r="BI283" s="251">
        <f>'EV TECNICA'!AS283</f>
        <v>0</v>
      </c>
      <c r="BJ283" s="252" t="str">
        <f>+IF(BH283=0,"NO OFERTADO",IF(BI283="NO CUMPLE", NO HABILITA,IF(BH283&lt;=($E283*(1+$D$4)),"HABILITA","NO HABILITA")))</f>
        <v>NO OFERTADO</v>
      </c>
      <c r="BK283" s="129">
        <f>'PRECIOS UNITARIOS'!X283</f>
        <v>0</v>
      </c>
      <c r="BL283" s="251">
        <f>'EV TECNICA'!AU283</f>
        <v>0</v>
      </c>
      <c r="BM283" s="252" t="str">
        <f>+IF(BK283=0,"NO OFERTADO",IF(BL283="NO CUMPLE", NO HABILITA,IF(BK283&lt;=($E283*(1+$D$4)),"HABILITA","NO HABILITA")))</f>
        <v>NO OFERTADO</v>
      </c>
      <c r="BN283" s="129">
        <f>'PRECIOS UNITARIOS'!Y283</f>
        <v>0</v>
      </c>
      <c r="BO283" s="251">
        <f>'EV TECNICA'!AW283</f>
        <v>0</v>
      </c>
      <c r="BP283" s="252" t="str">
        <f>+IF(BN283=0,"NO OFERTADO",IF(BO283="NO CUMPLE", NO HABILITA,IF(BN283&lt;=($E283*(1+$D$4)),"HABILITA","NO HABILITA")))</f>
        <v>NO OFERTADO</v>
      </c>
      <c r="BQ283" s="129">
        <f>'PRECIOS UNITARIOS'!Z283</f>
        <v>0</v>
      </c>
      <c r="BR283" s="251">
        <f>'EV TECNICA'!AY283</f>
        <v>0</v>
      </c>
      <c r="BS283" s="252" t="str">
        <f>+IF(BQ283=0,"NO OFERTADO",IF(BR283="NO CUMPLE", NO HABILITA,IF(BQ283&lt;=($E283*(1+$D$4)),"HABILITA","NO HABILITA")))</f>
        <v>NO OFERTADO</v>
      </c>
      <c r="BT283" s="129">
        <f>'PRECIOS UNITARIOS'!AA283</f>
        <v>0</v>
      </c>
      <c r="BU283" s="251">
        <f>'EV TECNICA'!BA283</f>
        <v>0</v>
      </c>
      <c r="BV283" s="252" t="str">
        <f>+IF(BT283=0,"NO OFERTADO",IF(BU283="NO CUMPLE", NO HABILITA,IF(BT283&lt;=($E283*(1+$D$4)),"HABILITA","NO HABILITA")))</f>
        <v>NO OFERTADO</v>
      </c>
      <c r="BW283" s="129">
        <f>'PRECIOS UNITARIOS'!AB283</f>
        <v>0</v>
      </c>
      <c r="BX283" s="251">
        <f>'EV TECNICA'!BC283</f>
        <v>0</v>
      </c>
      <c r="BY283" s="252" t="str">
        <f>+IF(BW283=0,"NO OFERTADO",IF(BX283="NO CUMPLE", NO HABILITA,IF(BW283&lt;=($E283*(1+$D$4)),"HABILITA","NO HABILITA")))</f>
        <v>NO OFERTADO</v>
      </c>
      <c r="BZ283" s="129">
        <f>'PRECIOS UNITARIOS'!AC283</f>
        <v>0</v>
      </c>
      <c r="CA283" s="251">
        <f>'EV TECNICA'!BE283</f>
        <v>0</v>
      </c>
      <c r="CB283" s="252" t="str">
        <f>+IF(BZ283=0,"NO OFERTADO",IF(CA283="NO CUMPLE", NO HABILITA,IF(BZ283&lt;=($E283*(1+$D$4)),"HABILITA","NO HABILITA")))</f>
        <v>NO OFERTADO</v>
      </c>
      <c r="CC283" s="129">
        <f>'PRECIOS UNITARIOS'!AD283</f>
        <v>0</v>
      </c>
      <c r="CD283" s="251">
        <f>'EV TECNICA'!BG283</f>
        <v>0</v>
      </c>
      <c r="CE283" s="252" t="str">
        <f>+IF(CC283=0,"NO OFERTADO",IF(CD283="NO CUMPLE", NO HABILITA,IF(CC283&lt;=($E283*(1+$D$4)),"HABILITA","NO HABILITA")))</f>
        <v>NO OFERTADO</v>
      </c>
      <c r="CF283" s="129">
        <f>'PRECIOS UNITARIOS'!AE283</f>
        <v>1645500</v>
      </c>
      <c r="CG283" s="251" t="str">
        <f>'EV TECNICA'!BI283</f>
        <v>CUMPLE</v>
      </c>
      <c r="CH283" s="252" t="str">
        <f>+IF(CF283=0,"NO OFERTADO",IF(CG283="NO CUMPLE", NO HABILITA,IF(CF283&lt;=($E283*(1+$D$4)),"HABILITA","NO HABILITA")))</f>
        <v>HABILITA</v>
      </c>
    </row>
    <row r="284" spans="1:86" s="40" customFormat="1" ht="38.25" x14ac:dyDescent="0.2">
      <c r="A284" s="103">
        <v>275</v>
      </c>
      <c r="B284" s="202" t="s">
        <v>423</v>
      </c>
      <c r="C284" s="121" t="s">
        <v>424</v>
      </c>
      <c r="D284" s="146">
        <v>1</v>
      </c>
      <c r="E284" s="25">
        <v>862500</v>
      </c>
      <c r="F284" s="129">
        <f>'PRECIOS UNITARIOS'!E284</f>
        <v>0</v>
      </c>
      <c r="G284" s="251">
        <f>'EV TECNICA'!I284</f>
        <v>0</v>
      </c>
      <c r="H284" s="252" t="str">
        <f>+IF(F284=0,"NO OFERTADO",IF(G284="NO CUMPLE", NO HABILITA,IF(F284&lt;=($E284*(1+$D$4)),"HABILITA","NO HABILITA")))</f>
        <v>NO OFERTADO</v>
      </c>
      <c r="I284" s="129">
        <f>'PRECIOS UNITARIOS'!F284</f>
        <v>0</v>
      </c>
      <c r="J284" s="251">
        <f>'EV TECNICA'!K284</f>
        <v>0</v>
      </c>
      <c r="K284" s="252" t="str">
        <f>+IF(I284=0,"NO OFERTADO",IF(J284="NO CUMPLE", NO HABILITA,IF(I284&lt;=($E284*(1+$D$4)),"HABILITA","NO HABILITA")))</f>
        <v>NO OFERTADO</v>
      </c>
      <c r="L284" s="129">
        <f>'PRECIOS UNITARIOS'!G284</f>
        <v>0</v>
      </c>
      <c r="M284" s="251">
        <f>'EV TECNICA'!M284</f>
        <v>0</v>
      </c>
      <c r="N284" s="252" t="str">
        <f>+IF(L284=0,"NO OFERTADO",IF(M284="NO CUMPLE", NO HABILITA,IF(L284&lt;=($E284*(1+$D$4)),"HABILITA","NO HABILITA")))</f>
        <v>NO OFERTADO</v>
      </c>
      <c r="O284" s="129">
        <f>'PRECIOS UNITARIOS'!H284</f>
        <v>0</v>
      </c>
      <c r="P284" s="251">
        <f>'EV TECNICA'!O284</f>
        <v>0</v>
      </c>
      <c r="Q284" s="252" t="str">
        <f>+IF(O284=0,"NO OFERTADO",IF(P284="NO CUMPLE", NO HABILITA,IF(O284&lt;=($E284*(1+$D$4)),"HABILITA","NO HABILITA")))</f>
        <v>NO OFERTADO</v>
      </c>
      <c r="R284" s="129">
        <f>'PRECIOS UNITARIOS'!I284</f>
        <v>0</v>
      </c>
      <c r="S284" s="251">
        <f>'EV TECNICA'!Q284</f>
        <v>0</v>
      </c>
      <c r="T284" s="252" t="str">
        <f>+IF(R284=0,"NO OFERTADO",IF(S284="NO CUMPLE", NO HABILITA,IF(R284&lt;=($E284*(1+$D$4)),"HABILITA","NO HABILITA")))</f>
        <v>NO OFERTADO</v>
      </c>
      <c r="U284" s="129">
        <f>'PRECIOS UNITARIOS'!J284</f>
        <v>0</v>
      </c>
      <c r="V284" s="251">
        <f>'EV TECNICA'!S284</f>
        <v>0</v>
      </c>
      <c r="W284" s="252" t="str">
        <f>+IF(U284=0,"NO OFERTADO",IF(V284="NO CUMPLE", NO HABILITA,IF(U284&lt;=($E284*(1+$D$4)),"HABILITA","NO HABILITA")))</f>
        <v>NO OFERTADO</v>
      </c>
      <c r="X284" s="129">
        <f>'PRECIOS UNITARIOS'!K284</f>
        <v>0</v>
      </c>
      <c r="Y284" s="251">
        <f>'EV TECNICA'!U284</f>
        <v>0</v>
      </c>
      <c r="Z284" s="252" t="str">
        <f>+IF(X284=0,"NO OFERTADO",IF(Y284="NO CUMPLE", NO HABILITA,IF(X284&lt;=($E284*(1+$D$4)),"HABILITA","NO HABILITA")))</f>
        <v>NO OFERTADO</v>
      </c>
      <c r="AA284" s="129">
        <f>'PRECIOS UNITARIOS'!L284</f>
        <v>0</v>
      </c>
      <c r="AB284" s="251">
        <f>'EV TECNICA'!W284</f>
        <v>0</v>
      </c>
      <c r="AC284" s="252" t="str">
        <f>+IF(AA284=0,"NO OFERTADO",IF(AB284="NO CUMPLE", NO HABILITA,IF(AA284&lt;=($E284*(1+$D$4)),"HABILITA","NO HABILITA")))</f>
        <v>NO OFERTADO</v>
      </c>
      <c r="AD284" s="129">
        <f>'PRECIOS UNITARIOS'!M284</f>
        <v>0</v>
      </c>
      <c r="AE284" s="251">
        <f>'EV TECNICA'!Y284</f>
        <v>0</v>
      </c>
      <c r="AF284" s="252" t="str">
        <f>+IF(AD284=0,"NO OFERTADO",IF(AE284="NO CUMPLE", NO HABILITA,IF(AD284&lt;=($E284*(1+$D$4)),"HABILITA","NO HABILITA")))</f>
        <v>NO OFERTADO</v>
      </c>
      <c r="AG284" s="129">
        <f>'PRECIOS UNITARIOS'!N284</f>
        <v>0</v>
      </c>
      <c r="AH284" s="251">
        <f>'EV TECNICA'!AA284</f>
        <v>0</v>
      </c>
      <c r="AI284" s="252" t="str">
        <f>+IF(AG284=0,"NO OFERTADO",IF(AH284="NO CUMPLE", NO HABILITA,IF(AG284&lt;=($E284*(1+$D$4)),"HABILITA","NO HABILITA")))</f>
        <v>NO OFERTADO</v>
      </c>
      <c r="AJ284" s="129">
        <f>'PRECIOS UNITARIOS'!O284</f>
        <v>0</v>
      </c>
      <c r="AK284" s="251">
        <f>'EV TECNICA'!AC284</f>
        <v>0</v>
      </c>
      <c r="AL284" s="252" t="str">
        <f>+IF(AJ284=0,"NO OFERTADO",IF(AK284="NO CUMPLE", NO HABILITA,IF(AJ284&lt;=($E284*(1+$D$4)),"HABILITA","NO HABILITA")))</f>
        <v>NO OFERTADO</v>
      </c>
      <c r="AM284" s="129">
        <f>'PRECIOS UNITARIOS'!P284</f>
        <v>0</v>
      </c>
      <c r="AN284" s="251">
        <f>'EV TECNICA'!AE284</f>
        <v>0</v>
      </c>
      <c r="AO284" s="252" t="str">
        <f>+IF(AM284=0,"NO OFERTADO",IF(AN284="NO CUMPLE", NO HABILITA,IF(AM284&lt;=($E284*(1+$D$4)),"HABILITA","NO HABILITA")))</f>
        <v>NO OFERTADO</v>
      </c>
      <c r="AP284" s="129">
        <f>'PRECIOS UNITARIOS'!Q284</f>
        <v>0</v>
      </c>
      <c r="AQ284" s="251">
        <f>'EV TECNICA'!AG284</f>
        <v>0</v>
      </c>
      <c r="AR284" s="252" t="str">
        <f>+IF(AP284=0,"NO OFERTADO",IF(AQ284="NO CUMPLE", NO HABILITA,IF(AP284&lt;=($E284*(1+$D$4)),"HABILITA","NO HABILITA")))</f>
        <v>NO OFERTADO</v>
      </c>
      <c r="AS284" s="129">
        <f>'PRECIOS UNITARIOS'!R284</f>
        <v>0</v>
      </c>
      <c r="AT284" s="251">
        <f>'EV TECNICA'!AI284</f>
        <v>0</v>
      </c>
      <c r="AU284" s="252" t="str">
        <f>+IF(AS284=0,"NO OFERTADO",IF(AT284="NO CUMPLE", NO HABILITA,IF(AS284&lt;=($E284*(1+$D$4)),"HABILITA","NO HABILITA")))</f>
        <v>NO OFERTADO</v>
      </c>
      <c r="AV284" s="129">
        <f>'PRECIOS UNITARIOS'!S284</f>
        <v>0</v>
      </c>
      <c r="AW284" s="251">
        <f>'EV TECNICA'!AK284</f>
        <v>0</v>
      </c>
      <c r="AX284" s="252" t="str">
        <f>+IF(AV284=0,"NO OFERTADO",IF(AW284="NO CUMPLE", NO HABILITA,IF(AV284&lt;=($E284*(1+$D$4)),"HABILITA","NO HABILITA")))</f>
        <v>NO OFERTADO</v>
      </c>
      <c r="AY284" s="129">
        <f>'PRECIOS UNITARIOS'!T284</f>
        <v>0</v>
      </c>
      <c r="AZ284" s="251">
        <f>'EV TECNICA'!AM284</f>
        <v>0</v>
      </c>
      <c r="BA284" s="252" t="str">
        <f>+IF(AY284=0,"NO OFERTADO",IF(AZ284="NO CUMPLE", NO HABILITA,IF(AY284&lt;=($E284*(1+$D$4)),"HABILITA","NO HABILITA")))</f>
        <v>NO OFERTADO</v>
      </c>
      <c r="BB284" s="129">
        <f>'PRECIOS UNITARIOS'!U284</f>
        <v>0</v>
      </c>
      <c r="BC284" s="251">
        <f>'EV TECNICA'!AO284</f>
        <v>0</v>
      </c>
      <c r="BD284" s="252" t="str">
        <f>+IF(BB284=0,"NO OFERTADO",IF(BC284="NO CUMPLE", NO HABILITA,IF(BB284&lt;=($E284*(1+$D$4)),"HABILITA","NO HABILITA")))</f>
        <v>NO OFERTADO</v>
      </c>
      <c r="BE284" s="129">
        <f>'PRECIOS UNITARIOS'!V284</f>
        <v>0</v>
      </c>
      <c r="BF284" s="251">
        <f>'EV TECNICA'!AQ284</f>
        <v>0</v>
      </c>
      <c r="BG284" s="252" t="str">
        <f>+IF(BE284=0,"NO OFERTADO",IF(BF284="NO CUMPLE", NO HABILITA,IF(BE284&lt;=($E284*(1+$D$4)),"HABILITA","NO HABILITA")))</f>
        <v>NO OFERTADO</v>
      </c>
      <c r="BH284" s="129">
        <f>'PRECIOS UNITARIOS'!W284</f>
        <v>0</v>
      </c>
      <c r="BI284" s="251">
        <f>'EV TECNICA'!AS284</f>
        <v>0</v>
      </c>
      <c r="BJ284" s="252" t="str">
        <f>+IF(BH284=0,"NO OFERTADO",IF(BI284="NO CUMPLE", NO HABILITA,IF(BH284&lt;=($E284*(1+$D$4)),"HABILITA","NO HABILITA")))</f>
        <v>NO OFERTADO</v>
      </c>
      <c r="BK284" s="129">
        <f>'PRECIOS UNITARIOS'!X284</f>
        <v>0</v>
      </c>
      <c r="BL284" s="251">
        <f>'EV TECNICA'!AU284</f>
        <v>0</v>
      </c>
      <c r="BM284" s="252" t="str">
        <f>+IF(BK284=0,"NO OFERTADO",IF(BL284="NO CUMPLE", NO HABILITA,IF(BK284&lt;=($E284*(1+$D$4)),"HABILITA","NO HABILITA")))</f>
        <v>NO OFERTADO</v>
      </c>
      <c r="BN284" s="129">
        <f>'PRECIOS UNITARIOS'!Y284</f>
        <v>0</v>
      </c>
      <c r="BO284" s="251" t="str">
        <f>'EV TECNICA'!AW284</f>
        <v>NO CUMPLE</v>
      </c>
      <c r="BP284" s="252" t="s">
        <v>606</v>
      </c>
      <c r="BQ284" s="129">
        <f>'PRECIOS UNITARIOS'!Z284</f>
        <v>0</v>
      </c>
      <c r="BR284" s="251">
        <f>'EV TECNICA'!AY284</f>
        <v>0</v>
      </c>
      <c r="BS284" s="252" t="str">
        <f>+IF(BQ284=0,"NO OFERTADO",IF(BR284="NO CUMPLE", NO HABILITA,IF(BQ284&lt;=($E284*(1+$D$4)),"HABILITA","NO HABILITA")))</f>
        <v>NO OFERTADO</v>
      </c>
      <c r="BT284" s="129">
        <f>'PRECIOS UNITARIOS'!AA284</f>
        <v>0</v>
      </c>
      <c r="BU284" s="251">
        <f>'EV TECNICA'!BA284</f>
        <v>0</v>
      </c>
      <c r="BV284" s="252" t="str">
        <f>+IF(BT284=0,"NO OFERTADO",IF(BU284="NO CUMPLE", NO HABILITA,IF(BT284&lt;=($E284*(1+$D$4)),"HABILITA","NO HABILITA")))</f>
        <v>NO OFERTADO</v>
      </c>
      <c r="BW284" s="129">
        <f>'PRECIOS UNITARIOS'!AB284</f>
        <v>850000</v>
      </c>
      <c r="BX284" s="251" t="str">
        <f>'EV TECNICA'!BC284</f>
        <v>CUMPLE</v>
      </c>
      <c r="BY284" s="252" t="str">
        <f>+IF(BW284=0,"NO OFERTADO",IF(BX284="NO CUMPLE", NO HABILITA,IF(BW284&lt;=($E284*(1+$D$4)),"HABILITA","NO HABILITA")))</f>
        <v>HABILITA</v>
      </c>
      <c r="BZ284" s="129">
        <f>'PRECIOS UNITARIOS'!AC284</f>
        <v>0</v>
      </c>
      <c r="CA284" s="251">
        <f>'EV TECNICA'!BE284</f>
        <v>0</v>
      </c>
      <c r="CB284" s="252" t="str">
        <f>+IF(BZ284=0,"NO OFERTADO",IF(CA284="NO CUMPLE", NO HABILITA,IF(BZ284&lt;=($E284*(1+$D$4)),"HABILITA","NO HABILITA")))</f>
        <v>NO OFERTADO</v>
      </c>
      <c r="CC284" s="129">
        <f>'PRECIOS UNITARIOS'!AD284</f>
        <v>0</v>
      </c>
      <c r="CD284" s="251">
        <f>'EV TECNICA'!BG284</f>
        <v>0</v>
      </c>
      <c r="CE284" s="252" t="str">
        <f>+IF(CC284=0,"NO OFERTADO",IF(CD284="NO CUMPLE", NO HABILITA,IF(CC284&lt;=($E284*(1+$D$4)),"HABILITA","NO HABILITA")))</f>
        <v>NO OFERTADO</v>
      </c>
      <c r="CF284" s="129">
        <f>'PRECIOS UNITARIOS'!AE284</f>
        <v>0</v>
      </c>
      <c r="CG284" s="251">
        <f>'EV TECNICA'!BI284</f>
        <v>0</v>
      </c>
      <c r="CH284" s="252" t="str">
        <f>+IF(CF284=0,"NO OFERTADO",IF(CG284="NO CUMPLE", NO HABILITA,IF(CF284&lt;=($E284*(1+$D$4)),"HABILITA","NO HABILITA")))</f>
        <v>NO OFERTADO</v>
      </c>
    </row>
    <row r="285" spans="1:86" s="40" customFormat="1" ht="51" x14ac:dyDescent="0.2">
      <c r="A285" s="103">
        <v>276</v>
      </c>
      <c r="B285" s="202" t="s">
        <v>425</v>
      </c>
      <c r="C285" s="121" t="s">
        <v>426</v>
      </c>
      <c r="D285" s="146">
        <v>1</v>
      </c>
      <c r="E285" s="25">
        <v>19281.765398000003</v>
      </c>
      <c r="F285" s="129">
        <f>'PRECIOS UNITARIOS'!E285</f>
        <v>0</v>
      </c>
      <c r="G285" s="251">
        <f>'EV TECNICA'!I285</f>
        <v>0</v>
      </c>
      <c r="H285" s="252" t="str">
        <f>+IF(F285=0,"NO OFERTADO",IF(G285="NO CUMPLE", NO HABILITA,IF(F285&lt;=($E285*(1+$D$4)),"HABILITA","NO HABILITA")))</f>
        <v>NO OFERTADO</v>
      </c>
      <c r="I285" s="129">
        <f>'PRECIOS UNITARIOS'!F285</f>
        <v>0</v>
      </c>
      <c r="J285" s="251">
        <f>'EV TECNICA'!K285</f>
        <v>0</v>
      </c>
      <c r="K285" s="252" t="str">
        <f>+IF(I285=0,"NO OFERTADO",IF(J285="NO CUMPLE", NO HABILITA,IF(I285&lt;=($E285*(1+$D$4)),"HABILITA","NO HABILITA")))</f>
        <v>NO OFERTADO</v>
      </c>
      <c r="L285" s="129">
        <f>'PRECIOS UNITARIOS'!G285</f>
        <v>0</v>
      </c>
      <c r="M285" s="251">
        <f>'EV TECNICA'!M285</f>
        <v>0</v>
      </c>
      <c r="N285" s="252" t="str">
        <f>+IF(L285=0,"NO OFERTADO",IF(M285="NO CUMPLE", NO HABILITA,IF(L285&lt;=($E285*(1+$D$4)),"HABILITA","NO HABILITA")))</f>
        <v>NO OFERTADO</v>
      </c>
      <c r="O285" s="129">
        <f>'PRECIOS UNITARIOS'!H285</f>
        <v>0</v>
      </c>
      <c r="P285" s="251">
        <f>'EV TECNICA'!O285</f>
        <v>0</v>
      </c>
      <c r="Q285" s="252" t="str">
        <f>+IF(O285=0,"NO OFERTADO",IF(P285="NO CUMPLE", NO HABILITA,IF(O285&lt;=($E285*(1+$D$4)),"HABILITA","NO HABILITA")))</f>
        <v>NO OFERTADO</v>
      </c>
      <c r="R285" s="129">
        <f>'PRECIOS UNITARIOS'!I285</f>
        <v>0</v>
      </c>
      <c r="S285" s="251">
        <f>'EV TECNICA'!Q285</f>
        <v>0</v>
      </c>
      <c r="T285" s="252" t="str">
        <f>+IF(R285=0,"NO OFERTADO",IF(S285="NO CUMPLE", NO HABILITA,IF(R285&lt;=($E285*(1+$D$4)),"HABILITA","NO HABILITA")))</f>
        <v>NO OFERTADO</v>
      </c>
      <c r="U285" s="129">
        <f>'PRECIOS UNITARIOS'!J285</f>
        <v>0</v>
      </c>
      <c r="V285" s="251">
        <f>'EV TECNICA'!S285</f>
        <v>0</v>
      </c>
      <c r="W285" s="252" t="str">
        <f>+IF(U285=0,"NO OFERTADO",IF(V285="NO CUMPLE", NO HABILITA,IF(U285&lt;=($E285*(1+$D$4)),"HABILITA","NO HABILITA")))</f>
        <v>NO OFERTADO</v>
      </c>
      <c r="X285" s="129">
        <f>'PRECIOS UNITARIOS'!K285</f>
        <v>0</v>
      </c>
      <c r="Y285" s="251">
        <f>'EV TECNICA'!U285</f>
        <v>0</v>
      </c>
      <c r="Z285" s="252" t="str">
        <f>+IF(X285=0,"NO OFERTADO",IF(Y285="NO CUMPLE", NO HABILITA,IF(X285&lt;=($E285*(1+$D$4)),"HABILITA","NO HABILITA")))</f>
        <v>NO OFERTADO</v>
      </c>
      <c r="AA285" s="129">
        <f>'PRECIOS UNITARIOS'!L285</f>
        <v>0</v>
      </c>
      <c r="AB285" s="251">
        <f>'EV TECNICA'!W285</f>
        <v>0</v>
      </c>
      <c r="AC285" s="252" t="str">
        <f>+IF(AA285=0,"NO OFERTADO",IF(AB285="NO CUMPLE", NO HABILITA,IF(AA285&lt;=($E285*(1+$D$4)),"HABILITA","NO HABILITA")))</f>
        <v>NO OFERTADO</v>
      </c>
      <c r="AD285" s="129">
        <f>'PRECIOS UNITARIOS'!M285</f>
        <v>21023</v>
      </c>
      <c r="AE285" s="251" t="str">
        <f>'EV TECNICA'!Y285</f>
        <v xml:space="preserve">CUMPLE </v>
      </c>
      <c r="AF285" s="252" t="str">
        <f>+IF(AD285=0,"NO OFERTADO",IF(AE285="NO CUMPLE", NO HABILITA,IF(AD285&lt;=($E285*(1+$D$4)),"HABILITA","NO HABILITA")))</f>
        <v>HABILITA</v>
      </c>
      <c r="AG285" s="129">
        <f>'PRECIOS UNITARIOS'!N285</f>
        <v>0</v>
      </c>
      <c r="AH285" s="251">
        <f>'EV TECNICA'!AA285</f>
        <v>0</v>
      </c>
      <c r="AI285" s="252" t="str">
        <f>+IF(AG285=0,"NO OFERTADO",IF(AH285="NO CUMPLE", NO HABILITA,IF(AG285&lt;=($E285*(1+$D$4)),"HABILITA","NO HABILITA")))</f>
        <v>NO OFERTADO</v>
      </c>
      <c r="AJ285" s="129">
        <f>'PRECIOS UNITARIOS'!O285</f>
        <v>0</v>
      </c>
      <c r="AK285" s="251">
        <f>'EV TECNICA'!AC285</f>
        <v>0</v>
      </c>
      <c r="AL285" s="252" t="str">
        <f>+IF(AJ285=0,"NO OFERTADO",IF(AK285="NO CUMPLE", NO HABILITA,IF(AJ285&lt;=($E285*(1+$D$4)),"HABILITA","NO HABILITA")))</f>
        <v>NO OFERTADO</v>
      </c>
      <c r="AM285" s="129">
        <f>'PRECIOS UNITARIOS'!P285</f>
        <v>0</v>
      </c>
      <c r="AN285" s="251">
        <f>'EV TECNICA'!AE285</f>
        <v>0</v>
      </c>
      <c r="AO285" s="252" t="str">
        <f>+IF(AM285=0,"NO OFERTADO",IF(AN285="NO CUMPLE", NO HABILITA,IF(AM285&lt;=($E285*(1+$D$4)),"HABILITA","NO HABILITA")))</f>
        <v>NO OFERTADO</v>
      </c>
      <c r="AP285" s="129">
        <f>'PRECIOS UNITARIOS'!Q285</f>
        <v>0</v>
      </c>
      <c r="AQ285" s="251">
        <f>'EV TECNICA'!AG285</f>
        <v>0</v>
      </c>
      <c r="AR285" s="252" t="str">
        <f>+IF(AP285=0,"NO OFERTADO",IF(AQ285="NO CUMPLE", NO HABILITA,IF(AP285&lt;=($E285*(1+$D$4)),"HABILITA","NO HABILITA")))</f>
        <v>NO OFERTADO</v>
      </c>
      <c r="AS285" s="129">
        <f>'PRECIOS UNITARIOS'!R285</f>
        <v>0</v>
      </c>
      <c r="AT285" s="251">
        <f>'EV TECNICA'!AI285</f>
        <v>0</v>
      </c>
      <c r="AU285" s="252" t="str">
        <f>+IF(AS285=0,"NO OFERTADO",IF(AT285="NO CUMPLE", NO HABILITA,IF(AS285&lt;=($E285*(1+$D$4)),"HABILITA","NO HABILITA")))</f>
        <v>NO OFERTADO</v>
      </c>
      <c r="AV285" s="129">
        <f>'PRECIOS UNITARIOS'!S285</f>
        <v>0</v>
      </c>
      <c r="AW285" s="251">
        <f>'EV TECNICA'!AK285</f>
        <v>0</v>
      </c>
      <c r="AX285" s="252" t="str">
        <f>+IF(AV285=0,"NO OFERTADO",IF(AW285="NO CUMPLE", NO HABILITA,IF(AV285&lt;=($E285*(1+$D$4)),"HABILITA","NO HABILITA")))</f>
        <v>NO OFERTADO</v>
      </c>
      <c r="AY285" s="129">
        <f>'PRECIOS UNITARIOS'!T285</f>
        <v>30107</v>
      </c>
      <c r="AZ285" s="251">
        <f>'EV TECNICA'!AM285</f>
        <v>0</v>
      </c>
      <c r="BA285" s="252" t="str">
        <f>+IF(AY285=0,"NO OFERTADO",IF(AZ285="NO CUMPLE", NO HABILITA,IF(AY285&lt;=($E285*(1+$D$4)),"HABILITA","NO HABILITA")))</f>
        <v>NO HABILITA</v>
      </c>
      <c r="BB285" s="129">
        <f>'PRECIOS UNITARIOS'!U285</f>
        <v>0</v>
      </c>
      <c r="BC285" s="251">
        <f>'EV TECNICA'!AO285</f>
        <v>0</v>
      </c>
      <c r="BD285" s="252" t="str">
        <f>+IF(BB285=0,"NO OFERTADO",IF(BC285="NO CUMPLE", NO HABILITA,IF(BB285&lt;=($E285*(1+$D$4)),"HABILITA","NO HABILITA")))</f>
        <v>NO OFERTADO</v>
      </c>
      <c r="BE285" s="129">
        <f>'PRECIOS UNITARIOS'!V285</f>
        <v>0</v>
      </c>
      <c r="BF285" s="251">
        <f>'EV TECNICA'!AQ285</f>
        <v>0</v>
      </c>
      <c r="BG285" s="252" t="str">
        <f>+IF(BE285=0,"NO OFERTADO",IF(BF285="NO CUMPLE", NO HABILITA,IF(BE285&lt;=($E285*(1+$D$4)),"HABILITA","NO HABILITA")))</f>
        <v>NO OFERTADO</v>
      </c>
      <c r="BH285" s="129">
        <f>'PRECIOS UNITARIOS'!W285</f>
        <v>0</v>
      </c>
      <c r="BI285" s="251">
        <f>'EV TECNICA'!AS285</f>
        <v>0</v>
      </c>
      <c r="BJ285" s="252" t="str">
        <f>+IF(BH285=0,"NO OFERTADO",IF(BI285="NO CUMPLE", NO HABILITA,IF(BH285&lt;=($E285*(1+$D$4)),"HABILITA","NO HABILITA")))</f>
        <v>NO OFERTADO</v>
      </c>
      <c r="BK285" s="129">
        <f>'PRECIOS UNITARIOS'!X285</f>
        <v>0</v>
      </c>
      <c r="BL285" s="251">
        <f>'EV TECNICA'!AU285</f>
        <v>0</v>
      </c>
      <c r="BM285" s="252" t="str">
        <f>+IF(BK285=0,"NO OFERTADO",IF(BL285="NO CUMPLE", NO HABILITA,IF(BK285&lt;=($E285*(1+$D$4)),"HABILITA","NO HABILITA")))</f>
        <v>NO OFERTADO</v>
      </c>
      <c r="BN285" s="129">
        <f>'PRECIOS UNITARIOS'!Y285</f>
        <v>28155.4</v>
      </c>
      <c r="BO285" s="251" t="str">
        <f>'EV TECNICA'!AW285</f>
        <v xml:space="preserve">CUMPLE </v>
      </c>
      <c r="BP285" s="252" t="str">
        <f>+IF(BN285=0,"NO OFERTADO",IF(BO285="NO CUMPLE", NO HABILITA,IF(BN285&lt;=($E285*(1+$D$4)),"HABILITA","NO HABILITA")))</f>
        <v>NO HABILITA</v>
      </c>
      <c r="BQ285" s="129">
        <f>'PRECIOS UNITARIOS'!Z285</f>
        <v>28214.9</v>
      </c>
      <c r="BR285" s="251" t="str">
        <f>'EV TECNICA'!AY285</f>
        <v xml:space="preserve">CUMPLE </v>
      </c>
      <c r="BS285" s="252" t="str">
        <f>+IF(BQ285=0,"NO OFERTADO",IF(BR285="NO CUMPLE", NO HABILITA,IF(BQ285&lt;=($E285*(1+$D$4)),"HABILITA","NO HABILITA")))</f>
        <v>NO HABILITA</v>
      </c>
      <c r="BT285" s="129">
        <f>'PRECIOS UNITARIOS'!AA285</f>
        <v>0</v>
      </c>
      <c r="BU285" s="251">
        <f>'EV TECNICA'!BA285</f>
        <v>0</v>
      </c>
      <c r="BV285" s="252" t="str">
        <f>+IF(BT285=0,"NO OFERTADO",IF(BU285="NO CUMPLE", NO HABILITA,IF(BT285&lt;=($E285*(1+$D$4)),"HABILITA","NO HABILITA")))</f>
        <v>NO OFERTADO</v>
      </c>
      <c r="BW285" s="129">
        <f>'PRECIOS UNITARIOS'!AB285</f>
        <v>0</v>
      </c>
      <c r="BX285" s="251">
        <f>'EV TECNICA'!BC285</f>
        <v>0</v>
      </c>
      <c r="BY285" s="252" t="str">
        <f>+IF(BW285=0,"NO OFERTADO",IF(BX285="NO CUMPLE", NO HABILITA,IF(BW285&lt;=($E285*(1+$D$4)),"HABILITA","NO HABILITA")))</f>
        <v>NO OFERTADO</v>
      </c>
      <c r="BZ285" s="129">
        <f>'PRECIOS UNITARIOS'!AC285</f>
        <v>0</v>
      </c>
      <c r="CA285" s="251">
        <f>'EV TECNICA'!BE285</f>
        <v>0</v>
      </c>
      <c r="CB285" s="252" t="str">
        <f>+IF(BZ285=0,"NO OFERTADO",IF(CA285="NO CUMPLE", NO HABILITA,IF(BZ285&lt;=($E285*(1+$D$4)),"HABILITA","NO HABILITA")))</f>
        <v>NO OFERTADO</v>
      </c>
      <c r="CC285" s="129">
        <f>'PRECIOS UNITARIOS'!AD285</f>
        <v>0</v>
      </c>
      <c r="CD285" s="251">
        <f>'EV TECNICA'!BG285</f>
        <v>0</v>
      </c>
      <c r="CE285" s="252" t="str">
        <f>+IF(CC285=0,"NO OFERTADO",IF(CD285="NO CUMPLE", NO HABILITA,IF(CC285&lt;=($E285*(1+$D$4)),"HABILITA","NO HABILITA")))</f>
        <v>NO OFERTADO</v>
      </c>
      <c r="CF285" s="129">
        <f>'PRECIOS UNITARIOS'!AE285</f>
        <v>0</v>
      </c>
      <c r="CG285" s="251">
        <f>'EV TECNICA'!BI285</f>
        <v>0</v>
      </c>
      <c r="CH285" s="252" t="str">
        <f>+IF(CF285=0,"NO OFERTADO",IF(CG285="NO CUMPLE", NO HABILITA,IF(CF285&lt;=($E285*(1+$D$4)),"HABILITA","NO HABILITA")))</f>
        <v>NO OFERTADO</v>
      </c>
    </row>
    <row r="286" spans="1:86" s="40" customFormat="1" ht="51" x14ac:dyDescent="0.2">
      <c r="A286" s="103">
        <v>277</v>
      </c>
      <c r="B286" s="202" t="s">
        <v>427</v>
      </c>
      <c r="C286" s="121" t="s">
        <v>426</v>
      </c>
      <c r="D286" s="146">
        <v>1</v>
      </c>
      <c r="E286" s="25">
        <v>19281.765398000003</v>
      </c>
      <c r="F286" s="129">
        <f>'PRECIOS UNITARIOS'!E286</f>
        <v>0</v>
      </c>
      <c r="G286" s="251">
        <f>'EV TECNICA'!I286</f>
        <v>0</v>
      </c>
      <c r="H286" s="252" t="str">
        <f>+IF(F286=0,"NO OFERTADO",IF(G286="NO CUMPLE", NO HABILITA,IF(F286&lt;=($E286*(1+$D$4)),"HABILITA","NO HABILITA")))</f>
        <v>NO OFERTADO</v>
      </c>
      <c r="I286" s="129">
        <f>'PRECIOS UNITARIOS'!F286</f>
        <v>0</v>
      </c>
      <c r="J286" s="251">
        <f>'EV TECNICA'!K286</f>
        <v>0</v>
      </c>
      <c r="K286" s="252" t="str">
        <f>+IF(I286=0,"NO OFERTADO",IF(J286="NO CUMPLE", NO HABILITA,IF(I286&lt;=($E286*(1+$D$4)),"HABILITA","NO HABILITA")))</f>
        <v>NO OFERTADO</v>
      </c>
      <c r="L286" s="129">
        <f>'PRECIOS UNITARIOS'!G286</f>
        <v>0</v>
      </c>
      <c r="M286" s="251">
        <f>'EV TECNICA'!M286</f>
        <v>0</v>
      </c>
      <c r="N286" s="252" t="str">
        <f>+IF(L286=0,"NO OFERTADO",IF(M286="NO CUMPLE", NO HABILITA,IF(L286&lt;=($E286*(1+$D$4)),"HABILITA","NO HABILITA")))</f>
        <v>NO OFERTADO</v>
      </c>
      <c r="O286" s="129">
        <f>'PRECIOS UNITARIOS'!H286</f>
        <v>0</v>
      </c>
      <c r="P286" s="251">
        <f>'EV TECNICA'!O286</f>
        <v>0</v>
      </c>
      <c r="Q286" s="252" t="str">
        <f>+IF(O286=0,"NO OFERTADO",IF(P286="NO CUMPLE", NO HABILITA,IF(O286&lt;=($E286*(1+$D$4)),"HABILITA","NO HABILITA")))</f>
        <v>NO OFERTADO</v>
      </c>
      <c r="R286" s="129">
        <f>'PRECIOS UNITARIOS'!I286</f>
        <v>0</v>
      </c>
      <c r="S286" s="251">
        <f>'EV TECNICA'!Q286</f>
        <v>0</v>
      </c>
      <c r="T286" s="252" t="str">
        <f>+IF(R286=0,"NO OFERTADO",IF(S286="NO CUMPLE", NO HABILITA,IF(R286&lt;=($E286*(1+$D$4)),"HABILITA","NO HABILITA")))</f>
        <v>NO OFERTADO</v>
      </c>
      <c r="U286" s="129">
        <f>'PRECIOS UNITARIOS'!J286</f>
        <v>0</v>
      </c>
      <c r="V286" s="251">
        <f>'EV TECNICA'!S286</f>
        <v>0</v>
      </c>
      <c r="W286" s="252" t="str">
        <f>+IF(U286=0,"NO OFERTADO",IF(V286="NO CUMPLE", NO HABILITA,IF(U286&lt;=($E286*(1+$D$4)),"HABILITA","NO HABILITA")))</f>
        <v>NO OFERTADO</v>
      </c>
      <c r="X286" s="129">
        <f>'PRECIOS UNITARIOS'!K286</f>
        <v>0</v>
      </c>
      <c r="Y286" s="251">
        <f>'EV TECNICA'!U286</f>
        <v>0</v>
      </c>
      <c r="Z286" s="252" t="str">
        <f>+IF(X286=0,"NO OFERTADO",IF(Y286="NO CUMPLE", NO HABILITA,IF(X286&lt;=($E286*(1+$D$4)),"HABILITA","NO HABILITA")))</f>
        <v>NO OFERTADO</v>
      </c>
      <c r="AA286" s="129">
        <f>'PRECIOS UNITARIOS'!L286</f>
        <v>0</v>
      </c>
      <c r="AB286" s="251">
        <f>'EV TECNICA'!W286</f>
        <v>0</v>
      </c>
      <c r="AC286" s="252" t="str">
        <f>+IF(AA286=0,"NO OFERTADO",IF(AB286="NO CUMPLE", NO HABILITA,IF(AA286&lt;=($E286*(1+$D$4)),"HABILITA","NO HABILITA")))</f>
        <v>NO OFERTADO</v>
      </c>
      <c r="AD286" s="129">
        <f>'PRECIOS UNITARIOS'!M286</f>
        <v>25017.37</v>
      </c>
      <c r="AE286" s="251" t="str">
        <f>'EV TECNICA'!Y286</f>
        <v xml:space="preserve">CUMPLE </v>
      </c>
      <c r="AF286" s="252" t="str">
        <f>+IF(AD286=0,"NO OFERTADO",IF(AE286="NO CUMPLE", NO HABILITA,IF(AD286&lt;=($E286*(1+$D$4)),"HABILITA","NO HABILITA")))</f>
        <v>HABILITA</v>
      </c>
      <c r="AG286" s="129">
        <f>'PRECIOS UNITARIOS'!N286</f>
        <v>0</v>
      </c>
      <c r="AH286" s="251">
        <f>'EV TECNICA'!AA286</f>
        <v>0</v>
      </c>
      <c r="AI286" s="252" t="str">
        <f>+IF(AG286=0,"NO OFERTADO",IF(AH286="NO CUMPLE", NO HABILITA,IF(AG286&lt;=($E286*(1+$D$4)),"HABILITA","NO HABILITA")))</f>
        <v>NO OFERTADO</v>
      </c>
      <c r="AJ286" s="129">
        <f>'PRECIOS UNITARIOS'!O286</f>
        <v>0</v>
      </c>
      <c r="AK286" s="251">
        <f>'EV TECNICA'!AC286</f>
        <v>0</v>
      </c>
      <c r="AL286" s="252" t="str">
        <f>+IF(AJ286=0,"NO OFERTADO",IF(AK286="NO CUMPLE", NO HABILITA,IF(AJ286&lt;=($E286*(1+$D$4)),"HABILITA","NO HABILITA")))</f>
        <v>NO OFERTADO</v>
      </c>
      <c r="AM286" s="129">
        <f>'PRECIOS UNITARIOS'!P286</f>
        <v>0</v>
      </c>
      <c r="AN286" s="251">
        <f>'EV TECNICA'!AE286</f>
        <v>0</v>
      </c>
      <c r="AO286" s="252" t="str">
        <f>+IF(AM286=0,"NO OFERTADO",IF(AN286="NO CUMPLE", NO HABILITA,IF(AM286&lt;=($E286*(1+$D$4)),"HABILITA","NO HABILITA")))</f>
        <v>NO OFERTADO</v>
      </c>
      <c r="AP286" s="129">
        <f>'PRECIOS UNITARIOS'!Q286</f>
        <v>0</v>
      </c>
      <c r="AQ286" s="251">
        <f>'EV TECNICA'!AG286</f>
        <v>0</v>
      </c>
      <c r="AR286" s="252" t="str">
        <f>+IF(AP286=0,"NO OFERTADO",IF(AQ286="NO CUMPLE", NO HABILITA,IF(AP286&lt;=($E286*(1+$D$4)),"HABILITA","NO HABILITA")))</f>
        <v>NO OFERTADO</v>
      </c>
      <c r="AS286" s="129">
        <f>'PRECIOS UNITARIOS'!R286</f>
        <v>0</v>
      </c>
      <c r="AT286" s="251">
        <f>'EV TECNICA'!AI286</f>
        <v>0</v>
      </c>
      <c r="AU286" s="252" t="str">
        <f>+IF(AS286=0,"NO OFERTADO",IF(AT286="NO CUMPLE", NO HABILITA,IF(AS286&lt;=($E286*(1+$D$4)),"HABILITA","NO HABILITA")))</f>
        <v>NO OFERTADO</v>
      </c>
      <c r="AV286" s="129">
        <f>'PRECIOS UNITARIOS'!S286</f>
        <v>0</v>
      </c>
      <c r="AW286" s="251">
        <f>'EV TECNICA'!AK286</f>
        <v>0</v>
      </c>
      <c r="AX286" s="252" t="str">
        <f>+IF(AV286=0,"NO OFERTADO",IF(AW286="NO CUMPLE", NO HABILITA,IF(AV286&lt;=($E286*(1+$D$4)),"HABILITA","NO HABILITA")))</f>
        <v>NO OFERTADO</v>
      </c>
      <c r="AY286" s="129">
        <f>'PRECIOS UNITARIOS'!T286</f>
        <v>25206.58</v>
      </c>
      <c r="AZ286" s="251">
        <f>'EV TECNICA'!AM286</f>
        <v>0</v>
      </c>
      <c r="BA286" s="252" t="str">
        <f>+IF(AY286=0,"NO OFERTADO",IF(AZ286="NO CUMPLE", NO HABILITA,IF(AY286&lt;=($E286*(1+$D$4)),"HABILITA","NO HABILITA")))</f>
        <v>NO HABILITA</v>
      </c>
      <c r="BB286" s="129">
        <f>'PRECIOS UNITARIOS'!U286</f>
        <v>0</v>
      </c>
      <c r="BC286" s="251">
        <f>'EV TECNICA'!AO286</f>
        <v>0</v>
      </c>
      <c r="BD286" s="252" t="str">
        <f>+IF(BB286=0,"NO OFERTADO",IF(BC286="NO CUMPLE", NO HABILITA,IF(BB286&lt;=($E286*(1+$D$4)),"HABILITA","NO HABILITA")))</f>
        <v>NO OFERTADO</v>
      </c>
      <c r="BE286" s="129">
        <f>'PRECIOS UNITARIOS'!V286</f>
        <v>0</v>
      </c>
      <c r="BF286" s="251">
        <f>'EV TECNICA'!AQ286</f>
        <v>0</v>
      </c>
      <c r="BG286" s="252" t="str">
        <f>+IF(BE286=0,"NO OFERTADO",IF(BF286="NO CUMPLE", NO HABILITA,IF(BE286&lt;=($E286*(1+$D$4)),"HABILITA","NO HABILITA")))</f>
        <v>NO OFERTADO</v>
      </c>
      <c r="BH286" s="129">
        <f>'PRECIOS UNITARIOS'!W286</f>
        <v>0</v>
      </c>
      <c r="BI286" s="251">
        <f>'EV TECNICA'!AS286</f>
        <v>0</v>
      </c>
      <c r="BJ286" s="252" t="str">
        <f>+IF(BH286=0,"NO OFERTADO",IF(BI286="NO CUMPLE", NO HABILITA,IF(BH286&lt;=($E286*(1+$D$4)),"HABILITA","NO HABILITA")))</f>
        <v>NO OFERTADO</v>
      </c>
      <c r="BK286" s="129">
        <f>'PRECIOS UNITARIOS'!X286</f>
        <v>0</v>
      </c>
      <c r="BL286" s="251">
        <f>'EV TECNICA'!AU286</f>
        <v>0</v>
      </c>
      <c r="BM286" s="252" t="str">
        <f>+IF(BK286=0,"NO OFERTADO",IF(BL286="NO CUMPLE", NO HABILITA,IF(BK286&lt;=($E286*(1+$D$4)),"HABILITA","NO HABILITA")))</f>
        <v>NO OFERTADO</v>
      </c>
      <c r="BN286" s="129">
        <f>'PRECIOS UNITARIOS'!Y286</f>
        <v>28155.4</v>
      </c>
      <c r="BO286" s="251" t="str">
        <f>'EV TECNICA'!AW286</f>
        <v xml:space="preserve">CUMPLE </v>
      </c>
      <c r="BP286" s="252" t="str">
        <f>+IF(BN286=0,"NO OFERTADO",IF(BO286="NO CUMPLE", NO HABILITA,IF(BN286&lt;=($E286*(1+$D$4)),"HABILITA","NO HABILITA")))</f>
        <v>NO HABILITA</v>
      </c>
      <c r="BQ286" s="129">
        <f>'PRECIOS UNITARIOS'!Z286</f>
        <v>28214.9</v>
      </c>
      <c r="BR286" s="251" t="str">
        <f>'EV TECNICA'!AY286</f>
        <v xml:space="preserve">CUMPLE </v>
      </c>
      <c r="BS286" s="252" t="str">
        <f>+IF(BQ286=0,"NO OFERTADO",IF(BR286="NO CUMPLE", NO HABILITA,IF(BQ286&lt;=($E286*(1+$D$4)),"HABILITA","NO HABILITA")))</f>
        <v>NO HABILITA</v>
      </c>
      <c r="BT286" s="129">
        <f>'PRECIOS UNITARIOS'!AA286</f>
        <v>0</v>
      </c>
      <c r="BU286" s="251">
        <f>'EV TECNICA'!BA286</f>
        <v>0</v>
      </c>
      <c r="BV286" s="252" t="str">
        <f>+IF(BT286=0,"NO OFERTADO",IF(BU286="NO CUMPLE", NO HABILITA,IF(BT286&lt;=($E286*(1+$D$4)),"HABILITA","NO HABILITA")))</f>
        <v>NO OFERTADO</v>
      </c>
      <c r="BW286" s="129">
        <f>'PRECIOS UNITARIOS'!AB286</f>
        <v>0</v>
      </c>
      <c r="BX286" s="251">
        <f>'EV TECNICA'!BC286</f>
        <v>0</v>
      </c>
      <c r="BY286" s="252" t="str">
        <f>+IF(BW286=0,"NO OFERTADO",IF(BX286="NO CUMPLE", NO HABILITA,IF(BW286&lt;=($E286*(1+$D$4)),"HABILITA","NO HABILITA")))</f>
        <v>NO OFERTADO</v>
      </c>
      <c r="BZ286" s="129">
        <f>'PRECIOS UNITARIOS'!AC286</f>
        <v>0</v>
      </c>
      <c r="CA286" s="251">
        <f>'EV TECNICA'!BE286</f>
        <v>0</v>
      </c>
      <c r="CB286" s="252" t="str">
        <f>+IF(BZ286=0,"NO OFERTADO",IF(CA286="NO CUMPLE", NO HABILITA,IF(BZ286&lt;=($E286*(1+$D$4)),"HABILITA","NO HABILITA")))</f>
        <v>NO OFERTADO</v>
      </c>
      <c r="CC286" s="129">
        <f>'PRECIOS UNITARIOS'!AD286</f>
        <v>0</v>
      </c>
      <c r="CD286" s="251">
        <f>'EV TECNICA'!BG286</f>
        <v>0</v>
      </c>
      <c r="CE286" s="252" t="str">
        <f>+IF(CC286=0,"NO OFERTADO",IF(CD286="NO CUMPLE", NO HABILITA,IF(CC286&lt;=($E286*(1+$D$4)),"HABILITA","NO HABILITA")))</f>
        <v>NO OFERTADO</v>
      </c>
      <c r="CF286" s="129">
        <f>'PRECIOS UNITARIOS'!AE286</f>
        <v>0</v>
      </c>
      <c r="CG286" s="251">
        <f>'EV TECNICA'!BI286</f>
        <v>0</v>
      </c>
      <c r="CH286" s="252" t="str">
        <f>+IF(CF286=0,"NO OFERTADO",IF(CG286="NO CUMPLE", NO HABILITA,IF(CF286&lt;=($E286*(1+$D$4)),"HABILITA","NO HABILITA")))</f>
        <v>NO OFERTADO</v>
      </c>
    </row>
    <row r="287" spans="1:86" s="40" customFormat="1" ht="38.25" x14ac:dyDescent="0.2">
      <c r="A287" s="103">
        <v>278</v>
      </c>
      <c r="B287" s="202" t="s">
        <v>428</v>
      </c>
      <c r="C287" s="121" t="s">
        <v>429</v>
      </c>
      <c r="D287" s="146">
        <v>1</v>
      </c>
      <c r="E287" s="25">
        <v>111862.14200000001</v>
      </c>
      <c r="F287" s="129">
        <f>'PRECIOS UNITARIOS'!E287</f>
        <v>0</v>
      </c>
      <c r="G287" s="251">
        <f>'EV TECNICA'!I287</f>
        <v>0</v>
      </c>
      <c r="H287" s="252" t="str">
        <f>+IF(F287=0,"NO OFERTADO",IF(G287="NO CUMPLE", NO HABILITA,IF(F287&lt;=($E287*(1+$D$4)),"HABILITA","NO HABILITA")))</f>
        <v>NO OFERTADO</v>
      </c>
      <c r="I287" s="129">
        <f>'PRECIOS UNITARIOS'!F287</f>
        <v>0</v>
      </c>
      <c r="J287" s="251">
        <f>'EV TECNICA'!K287</f>
        <v>0</v>
      </c>
      <c r="K287" s="252" t="str">
        <f>+IF(I287=0,"NO OFERTADO",IF(J287="NO CUMPLE", NO HABILITA,IF(I287&lt;=($E287*(1+$D$4)),"HABILITA","NO HABILITA")))</f>
        <v>NO OFERTADO</v>
      </c>
      <c r="L287" s="129">
        <f>'PRECIOS UNITARIOS'!G287</f>
        <v>0</v>
      </c>
      <c r="M287" s="251">
        <f>'EV TECNICA'!M287</f>
        <v>0</v>
      </c>
      <c r="N287" s="252" t="str">
        <f>+IF(L287=0,"NO OFERTADO",IF(M287="NO CUMPLE", NO HABILITA,IF(L287&lt;=($E287*(1+$D$4)),"HABILITA","NO HABILITA")))</f>
        <v>NO OFERTADO</v>
      </c>
      <c r="O287" s="129">
        <f>'PRECIOS UNITARIOS'!H287</f>
        <v>0</v>
      </c>
      <c r="P287" s="251">
        <f>'EV TECNICA'!O287</f>
        <v>0</v>
      </c>
      <c r="Q287" s="252" t="str">
        <f>+IF(O287=0,"NO OFERTADO",IF(P287="NO CUMPLE", NO HABILITA,IF(O287&lt;=($E287*(1+$D$4)),"HABILITA","NO HABILITA")))</f>
        <v>NO OFERTADO</v>
      </c>
      <c r="R287" s="129">
        <f>'PRECIOS UNITARIOS'!I287</f>
        <v>0</v>
      </c>
      <c r="S287" s="251">
        <f>'EV TECNICA'!Q287</f>
        <v>0</v>
      </c>
      <c r="T287" s="252" t="str">
        <f>+IF(R287=0,"NO OFERTADO",IF(S287="NO CUMPLE", NO HABILITA,IF(R287&lt;=($E287*(1+$D$4)),"HABILITA","NO HABILITA")))</f>
        <v>NO OFERTADO</v>
      </c>
      <c r="U287" s="129">
        <f>'PRECIOS UNITARIOS'!J287</f>
        <v>0</v>
      </c>
      <c r="V287" s="251">
        <f>'EV TECNICA'!S287</f>
        <v>0</v>
      </c>
      <c r="W287" s="252" t="str">
        <f>+IF(U287=0,"NO OFERTADO",IF(V287="NO CUMPLE", NO HABILITA,IF(U287&lt;=($E287*(1+$D$4)),"HABILITA","NO HABILITA")))</f>
        <v>NO OFERTADO</v>
      </c>
      <c r="X287" s="129">
        <f>'PRECIOS UNITARIOS'!K287</f>
        <v>0</v>
      </c>
      <c r="Y287" s="251">
        <f>'EV TECNICA'!U287</f>
        <v>0</v>
      </c>
      <c r="Z287" s="252" t="str">
        <f>+IF(X287=0,"NO OFERTADO",IF(Y287="NO CUMPLE", NO HABILITA,IF(X287&lt;=($E287*(1+$D$4)),"HABILITA","NO HABILITA")))</f>
        <v>NO OFERTADO</v>
      </c>
      <c r="AA287" s="129">
        <f>'PRECIOS UNITARIOS'!L287</f>
        <v>107100</v>
      </c>
      <c r="AB287" s="251" t="str">
        <f>'EV TECNICA'!W287</f>
        <v xml:space="preserve">CUMPLE </v>
      </c>
      <c r="AC287" s="252" t="str">
        <f>+IF(AA287=0,"NO OFERTADO",IF(AB287="NO CUMPLE", NO HABILITA,IF(AA287&lt;=($E287*(1+$D$4)),"HABILITA","NO HABILITA")))</f>
        <v>HABILITA</v>
      </c>
      <c r="AD287" s="129">
        <f>'PRECIOS UNITARIOS'!M287</f>
        <v>160727.35</v>
      </c>
      <c r="AE287" s="251" t="str">
        <f>'EV TECNICA'!Y287</f>
        <v xml:space="preserve">CUMPLE </v>
      </c>
      <c r="AF287" s="252" t="str">
        <f>+IF(AD287=0,"NO OFERTADO",IF(AE287="NO CUMPLE", NO HABILITA,IF(AD287&lt;=($E287*(1+$D$4)),"HABILITA","NO HABILITA")))</f>
        <v>NO HABILITA</v>
      </c>
      <c r="AG287" s="129">
        <f>'PRECIOS UNITARIOS'!N287</f>
        <v>113050</v>
      </c>
      <c r="AH287" s="251" t="str">
        <f>'EV TECNICA'!AA287</f>
        <v>CUMPLE</v>
      </c>
      <c r="AI287" s="252" t="str">
        <f>+IF(AG287=0,"NO OFERTADO",IF(AH287="NO CUMPLE", NO HABILITA,IF(AG287&lt;=($E287*(1+$D$4)),"HABILITA","NO HABILITA")))</f>
        <v>HABILITA</v>
      </c>
      <c r="AJ287" s="129">
        <f>'PRECIOS UNITARIOS'!O287</f>
        <v>0</v>
      </c>
      <c r="AK287" s="251">
        <f>'EV TECNICA'!AC287</f>
        <v>0</v>
      </c>
      <c r="AL287" s="252" t="str">
        <f>+IF(AJ287=0,"NO OFERTADO",IF(AK287="NO CUMPLE", NO HABILITA,IF(AJ287&lt;=($E287*(1+$D$4)),"HABILITA","NO HABILITA")))</f>
        <v>NO OFERTADO</v>
      </c>
      <c r="AM287" s="129">
        <f>'PRECIOS UNITARIOS'!P287</f>
        <v>0</v>
      </c>
      <c r="AN287" s="251">
        <f>'EV TECNICA'!AE287</f>
        <v>0</v>
      </c>
      <c r="AO287" s="252" t="str">
        <f>+IF(AM287=0,"NO OFERTADO",IF(AN287="NO CUMPLE", NO HABILITA,IF(AM287&lt;=($E287*(1+$D$4)),"HABILITA","NO HABILITA")))</f>
        <v>NO OFERTADO</v>
      </c>
      <c r="AP287" s="129">
        <f>'PRECIOS UNITARIOS'!Q287</f>
        <v>0</v>
      </c>
      <c r="AQ287" s="251">
        <f>'EV TECNICA'!AG287</f>
        <v>0</v>
      </c>
      <c r="AR287" s="252" t="str">
        <f>+IF(AP287=0,"NO OFERTADO",IF(AQ287="NO CUMPLE", NO HABILITA,IF(AP287&lt;=($E287*(1+$D$4)),"HABILITA","NO HABILITA")))</f>
        <v>NO OFERTADO</v>
      </c>
      <c r="AS287" s="129">
        <f>'PRECIOS UNITARIOS'!R287</f>
        <v>0</v>
      </c>
      <c r="AT287" s="251">
        <f>'EV TECNICA'!AI287</f>
        <v>0</v>
      </c>
      <c r="AU287" s="252" t="str">
        <f>+IF(AS287=0,"NO OFERTADO",IF(AT287="NO CUMPLE", NO HABILITA,IF(AS287&lt;=($E287*(1+$D$4)),"HABILITA","NO HABILITA")))</f>
        <v>NO OFERTADO</v>
      </c>
      <c r="AV287" s="129">
        <f>'PRECIOS UNITARIOS'!S287</f>
        <v>0</v>
      </c>
      <c r="AW287" s="251">
        <f>'EV TECNICA'!AK287</f>
        <v>0</v>
      </c>
      <c r="AX287" s="252" t="str">
        <f>+IF(AV287=0,"NO OFERTADO",IF(AW287="NO CUMPLE", NO HABILITA,IF(AV287&lt;=($E287*(1+$D$4)),"HABILITA","NO HABILITA")))</f>
        <v>NO OFERTADO</v>
      </c>
      <c r="AY287" s="129">
        <f>'PRECIOS UNITARIOS'!T287</f>
        <v>0</v>
      </c>
      <c r="AZ287" s="251">
        <f>'EV TECNICA'!AM287</f>
        <v>0</v>
      </c>
      <c r="BA287" s="252" t="str">
        <f>+IF(AY287=0,"NO OFERTADO",IF(AZ287="NO CUMPLE", NO HABILITA,IF(AY287&lt;=($E287*(1+$D$4)),"HABILITA","NO HABILITA")))</f>
        <v>NO OFERTADO</v>
      </c>
      <c r="BB287" s="129">
        <f>'PRECIOS UNITARIOS'!U287</f>
        <v>0</v>
      </c>
      <c r="BC287" s="251">
        <f>'EV TECNICA'!AO287</f>
        <v>0</v>
      </c>
      <c r="BD287" s="252" t="str">
        <f>+IF(BB287=0,"NO OFERTADO",IF(BC287="NO CUMPLE", NO HABILITA,IF(BB287&lt;=($E287*(1+$D$4)),"HABILITA","NO HABILITA")))</f>
        <v>NO OFERTADO</v>
      </c>
      <c r="BE287" s="129">
        <f>'PRECIOS UNITARIOS'!V287</f>
        <v>0</v>
      </c>
      <c r="BF287" s="251">
        <f>'EV TECNICA'!AQ287</f>
        <v>0</v>
      </c>
      <c r="BG287" s="252" t="str">
        <f>+IF(BE287=0,"NO OFERTADO",IF(BF287="NO CUMPLE", NO HABILITA,IF(BE287&lt;=($E287*(1+$D$4)),"HABILITA","NO HABILITA")))</f>
        <v>NO OFERTADO</v>
      </c>
      <c r="BH287" s="129">
        <f>'PRECIOS UNITARIOS'!W287</f>
        <v>0</v>
      </c>
      <c r="BI287" s="251">
        <f>'EV TECNICA'!AS287</f>
        <v>0</v>
      </c>
      <c r="BJ287" s="252" t="str">
        <f>+IF(BH287=0,"NO OFERTADO",IF(BI287="NO CUMPLE", NO HABILITA,IF(BH287&lt;=($E287*(1+$D$4)),"HABILITA","NO HABILITA")))</f>
        <v>NO OFERTADO</v>
      </c>
      <c r="BK287" s="129">
        <f>'PRECIOS UNITARIOS'!X287</f>
        <v>0</v>
      </c>
      <c r="BL287" s="251">
        <f>'EV TECNICA'!AU287</f>
        <v>0</v>
      </c>
      <c r="BM287" s="252" t="str">
        <f>+IF(BK287=0,"NO OFERTADO",IF(BL287="NO CUMPLE", NO HABILITA,IF(BK287&lt;=($E287*(1+$D$4)),"HABILITA","NO HABILITA")))</f>
        <v>NO OFERTADO</v>
      </c>
      <c r="BN287" s="129">
        <f>'PRECIOS UNITARIOS'!Y287</f>
        <v>0</v>
      </c>
      <c r="BO287" s="251">
        <f>'EV TECNICA'!AW287</f>
        <v>0</v>
      </c>
      <c r="BP287" s="252" t="str">
        <f>+IF(BN287=0,"NO OFERTADO",IF(BO287="NO CUMPLE", NO HABILITA,IF(BN287&lt;=($E287*(1+$D$4)),"HABILITA","NO HABILITA")))</f>
        <v>NO OFERTADO</v>
      </c>
      <c r="BQ287" s="129">
        <f>'PRECIOS UNITARIOS'!Z287</f>
        <v>176133.09</v>
      </c>
      <c r="BR287" s="251" t="str">
        <f>'EV TECNICA'!AY287</f>
        <v xml:space="preserve">CUMPLE </v>
      </c>
      <c r="BS287" s="252" t="str">
        <f>+IF(BQ287=0,"NO OFERTADO",IF(BR287="NO CUMPLE", NO HABILITA,IF(BQ287&lt;=($E287*(1+$D$4)),"HABILITA","NO HABILITA")))</f>
        <v>NO HABILITA</v>
      </c>
      <c r="BT287" s="129">
        <f>'PRECIOS UNITARIOS'!AA287</f>
        <v>0</v>
      </c>
      <c r="BU287" s="251">
        <f>'EV TECNICA'!BA287</f>
        <v>0</v>
      </c>
      <c r="BV287" s="252" t="str">
        <f>+IF(BT287=0,"NO OFERTADO",IF(BU287="NO CUMPLE", NO HABILITA,IF(BT287&lt;=($E287*(1+$D$4)),"HABILITA","NO HABILITA")))</f>
        <v>NO OFERTADO</v>
      </c>
      <c r="BW287" s="129">
        <f>'PRECIOS UNITARIOS'!AB287</f>
        <v>0</v>
      </c>
      <c r="BX287" s="251">
        <f>'EV TECNICA'!BC287</f>
        <v>0</v>
      </c>
      <c r="BY287" s="252" t="str">
        <f>+IF(BW287=0,"NO OFERTADO",IF(BX287="NO CUMPLE", NO HABILITA,IF(BW287&lt;=($E287*(1+$D$4)),"HABILITA","NO HABILITA")))</f>
        <v>NO OFERTADO</v>
      </c>
      <c r="BZ287" s="129">
        <f>'PRECIOS UNITARIOS'!AC287</f>
        <v>0</v>
      </c>
      <c r="CA287" s="251">
        <f>'EV TECNICA'!BE287</f>
        <v>0</v>
      </c>
      <c r="CB287" s="252" t="str">
        <f>+IF(BZ287=0,"NO OFERTADO",IF(CA287="NO CUMPLE", NO HABILITA,IF(BZ287&lt;=($E287*(1+$D$4)),"HABILITA","NO HABILITA")))</f>
        <v>NO OFERTADO</v>
      </c>
      <c r="CC287" s="129">
        <f>'PRECIOS UNITARIOS'!AD287</f>
        <v>0</v>
      </c>
      <c r="CD287" s="251">
        <f>'EV TECNICA'!BG287</f>
        <v>0</v>
      </c>
      <c r="CE287" s="252" t="str">
        <f>+IF(CC287=0,"NO OFERTADO",IF(CD287="NO CUMPLE", NO HABILITA,IF(CC287&lt;=($E287*(1+$D$4)),"HABILITA","NO HABILITA")))</f>
        <v>NO OFERTADO</v>
      </c>
      <c r="CF287" s="129">
        <f>'PRECIOS UNITARIOS'!AE287</f>
        <v>0</v>
      </c>
      <c r="CG287" s="251">
        <f>'EV TECNICA'!BI287</f>
        <v>0</v>
      </c>
      <c r="CH287" s="252" t="str">
        <f>+IF(CF287=0,"NO OFERTADO",IF(CG287="NO CUMPLE", NO HABILITA,IF(CF287&lt;=($E287*(1+$D$4)),"HABILITA","NO HABILITA")))</f>
        <v>NO OFERTADO</v>
      </c>
    </row>
    <row r="288" spans="1:86" s="40" customFormat="1" ht="63.75" x14ac:dyDescent="0.2">
      <c r="A288" s="103">
        <v>279</v>
      </c>
      <c r="B288" s="202" t="s">
        <v>430</v>
      </c>
      <c r="C288" s="121" t="s">
        <v>431</v>
      </c>
      <c r="D288" s="146">
        <v>1</v>
      </c>
      <c r="E288" s="25">
        <v>546210</v>
      </c>
      <c r="F288" s="129">
        <f>'PRECIOS UNITARIOS'!E288</f>
        <v>0</v>
      </c>
      <c r="G288" s="251">
        <f>'EV TECNICA'!I288</f>
        <v>0</v>
      </c>
      <c r="H288" s="252" t="str">
        <f>+IF(F288=0,"NO OFERTADO",IF(G288="NO CUMPLE", NO HABILITA,IF(F288&lt;=($E288*(1+$D$4)),"HABILITA","NO HABILITA")))</f>
        <v>NO OFERTADO</v>
      </c>
      <c r="I288" s="129">
        <f>'PRECIOS UNITARIOS'!F288</f>
        <v>0</v>
      </c>
      <c r="J288" s="251">
        <f>'EV TECNICA'!K288</f>
        <v>0</v>
      </c>
      <c r="K288" s="252" t="str">
        <f>+IF(I288=0,"NO OFERTADO",IF(J288="NO CUMPLE", NO HABILITA,IF(I288&lt;=($E288*(1+$D$4)),"HABILITA","NO HABILITA")))</f>
        <v>NO OFERTADO</v>
      </c>
      <c r="L288" s="129">
        <f>'PRECIOS UNITARIOS'!G288</f>
        <v>0</v>
      </c>
      <c r="M288" s="251">
        <f>'EV TECNICA'!M288</f>
        <v>0</v>
      </c>
      <c r="N288" s="252" t="str">
        <f>+IF(L288=0,"NO OFERTADO",IF(M288="NO CUMPLE", NO HABILITA,IF(L288&lt;=($E288*(1+$D$4)),"HABILITA","NO HABILITA")))</f>
        <v>NO OFERTADO</v>
      </c>
      <c r="O288" s="129">
        <f>'PRECIOS UNITARIOS'!H288</f>
        <v>0</v>
      </c>
      <c r="P288" s="251">
        <f>'EV TECNICA'!O288</f>
        <v>0</v>
      </c>
      <c r="Q288" s="252" t="str">
        <f>+IF(O288=0,"NO OFERTADO",IF(P288="NO CUMPLE", NO HABILITA,IF(O288&lt;=($E288*(1+$D$4)),"HABILITA","NO HABILITA")))</f>
        <v>NO OFERTADO</v>
      </c>
      <c r="R288" s="129">
        <f>'PRECIOS UNITARIOS'!I288</f>
        <v>0</v>
      </c>
      <c r="S288" s="251">
        <f>'EV TECNICA'!Q288</f>
        <v>0</v>
      </c>
      <c r="T288" s="252" t="str">
        <f>+IF(R288=0,"NO OFERTADO",IF(S288="NO CUMPLE", NO HABILITA,IF(R288&lt;=($E288*(1+$D$4)),"HABILITA","NO HABILITA")))</f>
        <v>NO OFERTADO</v>
      </c>
      <c r="U288" s="129">
        <f>'PRECIOS UNITARIOS'!J288</f>
        <v>0</v>
      </c>
      <c r="V288" s="251">
        <f>'EV TECNICA'!S288</f>
        <v>0</v>
      </c>
      <c r="W288" s="252" t="str">
        <f>+IF(U288=0,"NO OFERTADO",IF(V288="NO CUMPLE", NO HABILITA,IF(U288&lt;=($E288*(1+$D$4)),"HABILITA","NO HABILITA")))</f>
        <v>NO OFERTADO</v>
      </c>
      <c r="X288" s="129">
        <f>'PRECIOS UNITARIOS'!K288</f>
        <v>0</v>
      </c>
      <c r="Y288" s="251">
        <f>'EV TECNICA'!U288</f>
        <v>0</v>
      </c>
      <c r="Z288" s="252" t="str">
        <f>+IF(X288=0,"NO OFERTADO",IF(Y288="NO CUMPLE", NO HABILITA,IF(X288&lt;=($E288*(1+$D$4)),"HABILITA","NO HABILITA")))</f>
        <v>NO OFERTADO</v>
      </c>
      <c r="AA288" s="129">
        <f>'PRECIOS UNITARIOS'!L288</f>
        <v>0</v>
      </c>
      <c r="AB288" s="251">
        <f>'EV TECNICA'!W288</f>
        <v>0</v>
      </c>
      <c r="AC288" s="252" t="str">
        <f>+IF(AA288=0,"NO OFERTADO",IF(AB288="NO CUMPLE", NO HABILITA,IF(AA288&lt;=($E288*(1+$D$4)),"HABILITA","NO HABILITA")))</f>
        <v>NO OFERTADO</v>
      </c>
      <c r="AD288" s="129">
        <f>'PRECIOS UNITARIOS'!M288</f>
        <v>0</v>
      </c>
      <c r="AE288" s="251">
        <f>'EV TECNICA'!Y288</f>
        <v>0</v>
      </c>
      <c r="AF288" s="252" t="str">
        <f>+IF(AD288=0,"NO OFERTADO",IF(AE288="NO CUMPLE", NO HABILITA,IF(AD288&lt;=($E288*(1+$D$4)),"HABILITA","NO HABILITA")))</f>
        <v>NO OFERTADO</v>
      </c>
      <c r="AG288" s="129">
        <f>'PRECIOS UNITARIOS'!N288</f>
        <v>0</v>
      </c>
      <c r="AH288" s="251">
        <f>'EV TECNICA'!AA288</f>
        <v>0</v>
      </c>
      <c r="AI288" s="252" t="str">
        <f>+IF(AG288=0,"NO OFERTADO",IF(AH288="NO CUMPLE", NO HABILITA,IF(AG288&lt;=($E288*(1+$D$4)),"HABILITA","NO HABILITA")))</f>
        <v>NO OFERTADO</v>
      </c>
      <c r="AJ288" s="129">
        <f>'PRECIOS UNITARIOS'!O288</f>
        <v>0</v>
      </c>
      <c r="AK288" s="251">
        <f>'EV TECNICA'!AC288</f>
        <v>0</v>
      </c>
      <c r="AL288" s="252" t="str">
        <f>+IF(AJ288=0,"NO OFERTADO",IF(AK288="NO CUMPLE", NO HABILITA,IF(AJ288&lt;=($E288*(1+$D$4)),"HABILITA","NO HABILITA")))</f>
        <v>NO OFERTADO</v>
      </c>
      <c r="AM288" s="129">
        <f>'PRECIOS UNITARIOS'!P288</f>
        <v>0</v>
      </c>
      <c r="AN288" s="251">
        <f>'EV TECNICA'!AE288</f>
        <v>0</v>
      </c>
      <c r="AO288" s="252" t="str">
        <f>+IF(AM288=0,"NO OFERTADO",IF(AN288="NO CUMPLE", NO HABILITA,IF(AM288&lt;=($E288*(1+$D$4)),"HABILITA","NO HABILITA")))</f>
        <v>NO OFERTADO</v>
      </c>
      <c r="AP288" s="129">
        <f>'PRECIOS UNITARIOS'!Q288</f>
        <v>546210</v>
      </c>
      <c r="AQ288" s="251" t="str">
        <f>'EV TECNICA'!AG288</f>
        <v>CUMPLE</v>
      </c>
      <c r="AR288" s="252" t="str">
        <f>+IF(AP288=0,"NO OFERTADO",IF(AQ288="NO CUMPLE", NO HABILITA,IF(AP288&lt;=($E288*(1+$D$4)),"HABILITA","NO HABILITA")))</f>
        <v>HABILITA</v>
      </c>
      <c r="AS288" s="129">
        <f>'PRECIOS UNITARIOS'!R288</f>
        <v>0</v>
      </c>
      <c r="AT288" s="251">
        <f>'EV TECNICA'!AI288</f>
        <v>0</v>
      </c>
      <c r="AU288" s="252" t="str">
        <f>+IF(AS288=0,"NO OFERTADO",IF(AT288="NO CUMPLE", NO HABILITA,IF(AS288&lt;=($E288*(1+$D$4)),"HABILITA","NO HABILITA")))</f>
        <v>NO OFERTADO</v>
      </c>
      <c r="AV288" s="129">
        <f>'PRECIOS UNITARIOS'!S288</f>
        <v>0</v>
      </c>
      <c r="AW288" s="251">
        <f>'EV TECNICA'!AK288</f>
        <v>0</v>
      </c>
      <c r="AX288" s="252" t="str">
        <f>+IF(AV288=0,"NO OFERTADO",IF(AW288="NO CUMPLE", NO HABILITA,IF(AV288&lt;=($E288*(1+$D$4)),"HABILITA","NO HABILITA")))</f>
        <v>NO OFERTADO</v>
      </c>
      <c r="AY288" s="129">
        <f>'PRECIOS UNITARIOS'!T288</f>
        <v>0</v>
      </c>
      <c r="AZ288" s="251">
        <f>'EV TECNICA'!AM288</f>
        <v>0</v>
      </c>
      <c r="BA288" s="252" t="str">
        <f>+IF(AY288=0,"NO OFERTADO",IF(AZ288="NO CUMPLE", NO HABILITA,IF(AY288&lt;=($E288*(1+$D$4)),"HABILITA","NO HABILITA")))</f>
        <v>NO OFERTADO</v>
      </c>
      <c r="BB288" s="129">
        <f>'PRECIOS UNITARIOS'!U288</f>
        <v>0</v>
      </c>
      <c r="BC288" s="251">
        <f>'EV TECNICA'!AO288</f>
        <v>0</v>
      </c>
      <c r="BD288" s="252" t="str">
        <f>+IF(BB288=0,"NO OFERTADO",IF(BC288="NO CUMPLE", NO HABILITA,IF(BB288&lt;=($E288*(1+$D$4)),"HABILITA","NO HABILITA")))</f>
        <v>NO OFERTADO</v>
      </c>
      <c r="BE288" s="129">
        <f>'PRECIOS UNITARIOS'!V288</f>
        <v>0</v>
      </c>
      <c r="BF288" s="251">
        <f>'EV TECNICA'!AQ288</f>
        <v>0</v>
      </c>
      <c r="BG288" s="252" t="str">
        <f>+IF(BE288=0,"NO OFERTADO",IF(BF288="NO CUMPLE", NO HABILITA,IF(BE288&lt;=($E288*(1+$D$4)),"HABILITA","NO HABILITA")))</f>
        <v>NO OFERTADO</v>
      </c>
      <c r="BH288" s="129">
        <f>'PRECIOS UNITARIOS'!W288</f>
        <v>0</v>
      </c>
      <c r="BI288" s="251">
        <f>'EV TECNICA'!AS288</f>
        <v>0</v>
      </c>
      <c r="BJ288" s="252" t="str">
        <f>+IF(BH288=0,"NO OFERTADO",IF(BI288="NO CUMPLE", NO HABILITA,IF(BH288&lt;=($E288*(1+$D$4)),"HABILITA","NO HABILITA")))</f>
        <v>NO OFERTADO</v>
      </c>
      <c r="BK288" s="129">
        <f>'PRECIOS UNITARIOS'!X288</f>
        <v>0</v>
      </c>
      <c r="BL288" s="251">
        <f>'EV TECNICA'!AU288</f>
        <v>0</v>
      </c>
      <c r="BM288" s="252" t="str">
        <f>+IF(BK288=0,"NO OFERTADO",IF(BL288="NO CUMPLE", NO HABILITA,IF(BK288&lt;=($E288*(1+$D$4)),"HABILITA","NO HABILITA")))</f>
        <v>NO OFERTADO</v>
      </c>
      <c r="BN288" s="129">
        <f>'PRECIOS UNITARIOS'!Y288</f>
        <v>0</v>
      </c>
      <c r="BO288" s="251">
        <f>'EV TECNICA'!AW288</f>
        <v>0</v>
      </c>
      <c r="BP288" s="252" t="str">
        <f>+IF(BN288=0,"NO OFERTADO",IF(BO288="NO CUMPLE", NO HABILITA,IF(BN288&lt;=($E288*(1+$D$4)),"HABILITA","NO HABILITA")))</f>
        <v>NO OFERTADO</v>
      </c>
      <c r="BQ288" s="129">
        <f>'PRECIOS UNITARIOS'!Z288</f>
        <v>0</v>
      </c>
      <c r="BR288" s="251">
        <f>'EV TECNICA'!AY288</f>
        <v>0</v>
      </c>
      <c r="BS288" s="252" t="str">
        <f>+IF(BQ288=0,"NO OFERTADO",IF(BR288="NO CUMPLE", NO HABILITA,IF(BQ288&lt;=($E288*(1+$D$4)),"HABILITA","NO HABILITA")))</f>
        <v>NO OFERTADO</v>
      </c>
      <c r="BT288" s="129">
        <f>'PRECIOS UNITARIOS'!AA288</f>
        <v>0</v>
      </c>
      <c r="BU288" s="251">
        <f>'EV TECNICA'!BA288</f>
        <v>0</v>
      </c>
      <c r="BV288" s="252" t="str">
        <f>+IF(BT288=0,"NO OFERTADO",IF(BU288="NO CUMPLE", NO HABILITA,IF(BT288&lt;=($E288*(1+$D$4)),"HABILITA","NO HABILITA")))</f>
        <v>NO OFERTADO</v>
      </c>
      <c r="BW288" s="129">
        <f>'PRECIOS UNITARIOS'!AB288</f>
        <v>0</v>
      </c>
      <c r="BX288" s="251">
        <f>'EV TECNICA'!BC288</f>
        <v>0</v>
      </c>
      <c r="BY288" s="252" t="str">
        <f>+IF(BW288=0,"NO OFERTADO",IF(BX288="NO CUMPLE", NO HABILITA,IF(BW288&lt;=($E288*(1+$D$4)),"HABILITA","NO HABILITA")))</f>
        <v>NO OFERTADO</v>
      </c>
      <c r="BZ288" s="129">
        <f>'PRECIOS UNITARIOS'!AC288</f>
        <v>0</v>
      </c>
      <c r="CA288" s="251">
        <f>'EV TECNICA'!BE288</f>
        <v>0</v>
      </c>
      <c r="CB288" s="252" t="str">
        <f>+IF(BZ288=0,"NO OFERTADO",IF(CA288="NO CUMPLE", NO HABILITA,IF(BZ288&lt;=($E288*(1+$D$4)),"HABILITA","NO HABILITA")))</f>
        <v>NO OFERTADO</v>
      </c>
      <c r="CC288" s="129">
        <f>'PRECIOS UNITARIOS'!AD288</f>
        <v>0</v>
      </c>
      <c r="CD288" s="251">
        <f>'EV TECNICA'!BG288</f>
        <v>0</v>
      </c>
      <c r="CE288" s="252" t="str">
        <f>+IF(CC288=0,"NO OFERTADO",IF(CD288="NO CUMPLE", NO HABILITA,IF(CC288&lt;=($E288*(1+$D$4)),"HABILITA","NO HABILITA")))</f>
        <v>NO OFERTADO</v>
      </c>
      <c r="CF288" s="129">
        <f>'PRECIOS UNITARIOS'!AE288</f>
        <v>0</v>
      </c>
      <c r="CG288" s="251">
        <f>'EV TECNICA'!BI288</f>
        <v>0</v>
      </c>
      <c r="CH288" s="252" t="str">
        <f>+IF(CF288=0,"NO OFERTADO",IF(CG288="NO CUMPLE", NO HABILITA,IF(CF288&lt;=($E288*(1+$D$4)),"HABILITA","NO HABILITA")))</f>
        <v>NO OFERTADO</v>
      </c>
    </row>
    <row r="289" spans="1:86" s="40" customFormat="1" ht="38.25" x14ac:dyDescent="0.2">
      <c r="A289" s="103">
        <v>280</v>
      </c>
      <c r="B289" s="202" t="s">
        <v>432</v>
      </c>
      <c r="C289" s="121" t="s">
        <v>433</v>
      </c>
      <c r="D289" s="146">
        <v>1</v>
      </c>
      <c r="E289" s="25">
        <v>251387.5</v>
      </c>
      <c r="F289" s="129">
        <f>'PRECIOS UNITARIOS'!E289</f>
        <v>0</v>
      </c>
      <c r="G289" s="251">
        <f>'EV TECNICA'!I289</f>
        <v>0</v>
      </c>
      <c r="H289" s="252" t="str">
        <f>+IF(F289=0,"NO OFERTADO",IF(G289="NO CUMPLE", NO HABILITA,IF(F289&lt;=($E289*(1+$D$4)),"HABILITA","NO HABILITA")))</f>
        <v>NO OFERTADO</v>
      </c>
      <c r="I289" s="129">
        <f>'PRECIOS UNITARIOS'!F289</f>
        <v>0</v>
      </c>
      <c r="J289" s="251">
        <f>'EV TECNICA'!K289</f>
        <v>0</v>
      </c>
      <c r="K289" s="252" t="str">
        <f>+IF(I289=0,"NO OFERTADO",IF(J289="NO CUMPLE", NO HABILITA,IF(I289&lt;=($E289*(1+$D$4)),"HABILITA","NO HABILITA")))</f>
        <v>NO OFERTADO</v>
      </c>
      <c r="L289" s="129">
        <f>'PRECIOS UNITARIOS'!G289</f>
        <v>0</v>
      </c>
      <c r="M289" s="251">
        <f>'EV TECNICA'!M289</f>
        <v>0</v>
      </c>
      <c r="N289" s="252" t="str">
        <f>+IF(L289=0,"NO OFERTADO",IF(M289="NO CUMPLE", NO HABILITA,IF(L289&lt;=($E289*(1+$D$4)),"HABILITA","NO HABILITA")))</f>
        <v>NO OFERTADO</v>
      </c>
      <c r="O289" s="129">
        <f>'PRECIOS UNITARIOS'!H289</f>
        <v>0</v>
      </c>
      <c r="P289" s="251">
        <f>'EV TECNICA'!O289</f>
        <v>0</v>
      </c>
      <c r="Q289" s="252" t="str">
        <f>+IF(O289=0,"NO OFERTADO",IF(P289="NO CUMPLE", NO HABILITA,IF(O289&lt;=($E289*(1+$D$4)),"HABILITA","NO HABILITA")))</f>
        <v>NO OFERTADO</v>
      </c>
      <c r="R289" s="129">
        <f>'PRECIOS UNITARIOS'!I289</f>
        <v>0</v>
      </c>
      <c r="S289" s="251">
        <f>'EV TECNICA'!Q289</f>
        <v>0</v>
      </c>
      <c r="T289" s="252" t="str">
        <f>+IF(R289=0,"NO OFERTADO",IF(S289="NO CUMPLE", NO HABILITA,IF(R289&lt;=($E289*(1+$D$4)),"HABILITA","NO HABILITA")))</f>
        <v>NO OFERTADO</v>
      </c>
      <c r="U289" s="129">
        <f>'PRECIOS UNITARIOS'!J289</f>
        <v>0</v>
      </c>
      <c r="V289" s="251">
        <f>'EV TECNICA'!S289</f>
        <v>0</v>
      </c>
      <c r="W289" s="252" t="str">
        <f>+IF(U289=0,"NO OFERTADO",IF(V289="NO CUMPLE", NO HABILITA,IF(U289&lt;=($E289*(1+$D$4)),"HABILITA","NO HABILITA")))</f>
        <v>NO OFERTADO</v>
      </c>
      <c r="X289" s="129">
        <f>'PRECIOS UNITARIOS'!K289</f>
        <v>0</v>
      </c>
      <c r="Y289" s="251">
        <f>'EV TECNICA'!U289</f>
        <v>0</v>
      </c>
      <c r="Z289" s="252" t="str">
        <f>+IF(X289=0,"NO OFERTADO",IF(Y289="NO CUMPLE", NO HABILITA,IF(X289&lt;=($E289*(1+$D$4)),"HABILITA","NO HABILITA")))</f>
        <v>NO OFERTADO</v>
      </c>
      <c r="AA289" s="129">
        <f>'PRECIOS UNITARIOS'!L289</f>
        <v>0</v>
      </c>
      <c r="AB289" s="251">
        <f>'EV TECNICA'!W289</f>
        <v>0</v>
      </c>
      <c r="AC289" s="252" t="str">
        <f>+IF(AA289=0,"NO OFERTADO",IF(AB289="NO CUMPLE", NO HABILITA,IF(AA289&lt;=($E289*(1+$D$4)),"HABILITA","NO HABILITA")))</f>
        <v>NO OFERTADO</v>
      </c>
      <c r="AD289" s="129">
        <f>'PRECIOS UNITARIOS'!M289</f>
        <v>0</v>
      </c>
      <c r="AE289" s="251">
        <f>'EV TECNICA'!Y289</f>
        <v>0</v>
      </c>
      <c r="AF289" s="252" t="str">
        <f>+IF(AD289=0,"NO OFERTADO",IF(AE289="NO CUMPLE", NO HABILITA,IF(AD289&lt;=($E289*(1+$D$4)),"HABILITA","NO HABILITA")))</f>
        <v>NO OFERTADO</v>
      </c>
      <c r="AG289" s="129">
        <f>'PRECIOS UNITARIOS'!N289</f>
        <v>0</v>
      </c>
      <c r="AH289" s="251">
        <f>'EV TECNICA'!AA289</f>
        <v>0</v>
      </c>
      <c r="AI289" s="252" t="str">
        <f>+IF(AG289=0,"NO OFERTADO",IF(AH289="NO CUMPLE", NO HABILITA,IF(AG289&lt;=($E289*(1+$D$4)),"HABILITA","NO HABILITA")))</f>
        <v>NO OFERTADO</v>
      </c>
      <c r="AJ289" s="129">
        <f>'PRECIOS UNITARIOS'!O289</f>
        <v>0</v>
      </c>
      <c r="AK289" s="251">
        <f>'EV TECNICA'!AC289</f>
        <v>0</v>
      </c>
      <c r="AL289" s="252" t="str">
        <f>+IF(AJ289=0,"NO OFERTADO",IF(AK289="NO CUMPLE", NO HABILITA,IF(AJ289&lt;=($E289*(1+$D$4)),"HABILITA","NO HABILITA")))</f>
        <v>NO OFERTADO</v>
      </c>
      <c r="AM289" s="129">
        <f>'PRECIOS UNITARIOS'!P289</f>
        <v>0</v>
      </c>
      <c r="AN289" s="251">
        <f>'EV TECNICA'!AE289</f>
        <v>0</v>
      </c>
      <c r="AO289" s="252" t="str">
        <f>+IF(AM289=0,"NO OFERTADO",IF(AN289="NO CUMPLE", NO HABILITA,IF(AM289&lt;=($E289*(1+$D$4)),"HABILITA","NO HABILITA")))</f>
        <v>NO OFERTADO</v>
      </c>
      <c r="AP289" s="129">
        <f>'PRECIOS UNITARIOS'!Q289</f>
        <v>0</v>
      </c>
      <c r="AQ289" s="251">
        <f>'EV TECNICA'!AG289</f>
        <v>0</v>
      </c>
      <c r="AR289" s="252" t="str">
        <f>+IF(AP289=0,"NO OFERTADO",IF(AQ289="NO CUMPLE", NO HABILITA,IF(AP289&lt;=($E289*(1+$D$4)),"HABILITA","NO HABILITA")))</f>
        <v>NO OFERTADO</v>
      </c>
      <c r="AS289" s="129">
        <f>'PRECIOS UNITARIOS'!R289</f>
        <v>0</v>
      </c>
      <c r="AT289" s="251">
        <f>'EV TECNICA'!AI289</f>
        <v>0</v>
      </c>
      <c r="AU289" s="252" t="str">
        <f>+IF(AS289=0,"NO OFERTADO",IF(AT289="NO CUMPLE", NO HABILITA,IF(AS289&lt;=($E289*(1+$D$4)),"HABILITA","NO HABILITA")))</f>
        <v>NO OFERTADO</v>
      </c>
      <c r="AV289" s="129">
        <f>'PRECIOS UNITARIOS'!S289</f>
        <v>0</v>
      </c>
      <c r="AW289" s="251">
        <f>'EV TECNICA'!AK289</f>
        <v>0</v>
      </c>
      <c r="AX289" s="252" t="str">
        <f>+IF(AV289=0,"NO OFERTADO",IF(AW289="NO CUMPLE", NO HABILITA,IF(AV289&lt;=($E289*(1+$D$4)),"HABILITA","NO HABILITA")))</f>
        <v>NO OFERTADO</v>
      </c>
      <c r="AY289" s="129">
        <f>'PRECIOS UNITARIOS'!T289</f>
        <v>0</v>
      </c>
      <c r="AZ289" s="251">
        <f>'EV TECNICA'!AM289</f>
        <v>0</v>
      </c>
      <c r="BA289" s="252" t="str">
        <f>+IF(AY289=0,"NO OFERTADO",IF(AZ289="NO CUMPLE", NO HABILITA,IF(AY289&lt;=($E289*(1+$D$4)),"HABILITA","NO HABILITA")))</f>
        <v>NO OFERTADO</v>
      </c>
      <c r="BB289" s="129">
        <f>'PRECIOS UNITARIOS'!U289</f>
        <v>0</v>
      </c>
      <c r="BC289" s="251">
        <f>'EV TECNICA'!AO289</f>
        <v>0</v>
      </c>
      <c r="BD289" s="252" t="str">
        <f>+IF(BB289=0,"NO OFERTADO",IF(BC289="NO CUMPLE", NO HABILITA,IF(BB289&lt;=($E289*(1+$D$4)),"HABILITA","NO HABILITA")))</f>
        <v>NO OFERTADO</v>
      </c>
      <c r="BE289" s="129">
        <f>'PRECIOS UNITARIOS'!V289</f>
        <v>0</v>
      </c>
      <c r="BF289" s="251">
        <f>'EV TECNICA'!AQ289</f>
        <v>0</v>
      </c>
      <c r="BG289" s="252" t="str">
        <f>+IF(BE289=0,"NO OFERTADO",IF(BF289="NO CUMPLE", NO HABILITA,IF(BE289&lt;=($E289*(1+$D$4)),"HABILITA","NO HABILITA")))</f>
        <v>NO OFERTADO</v>
      </c>
      <c r="BH289" s="129">
        <f>'PRECIOS UNITARIOS'!W289</f>
        <v>0</v>
      </c>
      <c r="BI289" s="251">
        <f>'EV TECNICA'!AS289</f>
        <v>0</v>
      </c>
      <c r="BJ289" s="252" t="str">
        <f>+IF(BH289=0,"NO OFERTADO",IF(BI289="NO CUMPLE", NO HABILITA,IF(BH289&lt;=($E289*(1+$D$4)),"HABILITA","NO HABILITA")))</f>
        <v>NO OFERTADO</v>
      </c>
      <c r="BK289" s="129">
        <f>'PRECIOS UNITARIOS'!X289</f>
        <v>0</v>
      </c>
      <c r="BL289" s="251">
        <f>'EV TECNICA'!AU289</f>
        <v>0</v>
      </c>
      <c r="BM289" s="252" t="str">
        <f>+IF(BK289=0,"NO OFERTADO",IF(BL289="NO CUMPLE", NO HABILITA,IF(BK289&lt;=($E289*(1+$D$4)),"HABILITA","NO HABILITA")))</f>
        <v>NO OFERTADO</v>
      </c>
      <c r="BN289" s="129">
        <f>'PRECIOS UNITARIOS'!Y289</f>
        <v>0</v>
      </c>
      <c r="BO289" s="251">
        <f>'EV TECNICA'!AW289</f>
        <v>0</v>
      </c>
      <c r="BP289" s="252" t="str">
        <f>+IF(BN289=0,"NO OFERTADO",IF(BO289="NO CUMPLE", NO HABILITA,IF(BN289&lt;=($E289*(1+$D$4)),"HABILITA","NO HABILITA")))</f>
        <v>NO OFERTADO</v>
      </c>
      <c r="BQ289" s="129">
        <f>'PRECIOS UNITARIOS'!Z289</f>
        <v>0</v>
      </c>
      <c r="BR289" s="251">
        <f>'EV TECNICA'!AY289</f>
        <v>0</v>
      </c>
      <c r="BS289" s="252" t="str">
        <f>+IF(BQ289=0,"NO OFERTADO",IF(BR289="NO CUMPLE", NO HABILITA,IF(BQ289&lt;=($E289*(1+$D$4)),"HABILITA","NO HABILITA")))</f>
        <v>NO OFERTADO</v>
      </c>
      <c r="BT289" s="129">
        <f>'PRECIOS UNITARIOS'!AA289</f>
        <v>0</v>
      </c>
      <c r="BU289" s="251">
        <f>'EV TECNICA'!BA289</f>
        <v>0</v>
      </c>
      <c r="BV289" s="252" t="str">
        <f>+IF(BT289=0,"NO OFERTADO",IF(BU289="NO CUMPLE", NO HABILITA,IF(BT289&lt;=($E289*(1+$D$4)),"HABILITA","NO HABILITA")))</f>
        <v>NO OFERTADO</v>
      </c>
      <c r="BW289" s="129">
        <f>'PRECIOS UNITARIOS'!AB289</f>
        <v>0</v>
      </c>
      <c r="BX289" s="251">
        <f>'EV TECNICA'!BC289</f>
        <v>0</v>
      </c>
      <c r="BY289" s="252" t="str">
        <f>+IF(BW289=0,"NO OFERTADO",IF(BX289="NO CUMPLE", NO HABILITA,IF(BW289&lt;=($E289*(1+$D$4)),"HABILITA","NO HABILITA")))</f>
        <v>NO OFERTADO</v>
      </c>
      <c r="BZ289" s="129">
        <f>'PRECIOS UNITARIOS'!AC289</f>
        <v>0</v>
      </c>
      <c r="CA289" s="251">
        <f>'EV TECNICA'!BE289</f>
        <v>0</v>
      </c>
      <c r="CB289" s="252" t="str">
        <f>+IF(BZ289=0,"NO OFERTADO",IF(CA289="NO CUMPLE", NO HABILITA,IF(BZ289&lt;=($E289*(1+$D$4)),"HABILITA","NO HABILITA")))</f>
        <v>NO OFERTADO</v>
      </c>
      <c r="CC289" s="129">
        <f>'PRECIOS UNITARIOS'!AD289</f>
        <v>0</v>
      </c>
      <c r="CD289" s="251">
        <f>'EV TECNICA'!BG289</f>
        <v>0</v>
      </c>
      <c r="CE289" s="252" t="str">
        <f>+IF(CC289=0,"NO OFERTADO",IF(CD289="NO CUMPLE", NO HABILITA,IF(CC289&lt;=($E289*(1+$D$4)),"HABILITA","NO HABILITA")))</f>
        <v>NO OFERTADO</v>
      </c>
      <c r="CF289" s="129">
        <f>'PRECIOS UNITARIOS'!AE289</f>
        <v>251387.5</v>
      </c>
      <c r="CG289" s="251" t="str">
        <f>'EV TECNICA'!BI289</f>
        <v>CUMPLE</v>
      </c>
      <c r="CH289" s="252" t="str">
        <f>+IF(CF289=0,"NO OFERTADO",IF(CG289="NO CUMPLE", NO HABILITA,IF(CF289&lt;=($E289*(1+$D$4)),"HABILITA","NO HABILITA")))</f>
        <v>HABILITA</v>
      </c>
    </row>
    <row r="290" spans="1:86" s="40" customFormat="1" ht="51" x14ac:dyDescent="0.2">
      <c r="A290" s="103">
        <v>281</v>
      </c>
      <c r="B290" s="202" t="s">
        <v>434</v>
      </c>
      <c r="C290" s="121" t="s">
        <v>435</v>
      </c>
      <c r="D290" s="146">
        <v>1</v>
      </c>
      <c r="E290" s="25">
        <v>771479.38</v>
      </c>
      <c r="F290" s="129">
        <f>'PRECIOS UNITARIOS'!E290</f>
        <v>0</v>
      </c>
      <c r="G290" s="251">
        <f>'EV TECNICA'!I290</f>
        <v>0</v>
      </c>
      <c r="H290" s="252" t="str">
        <f>+IF(F290=0,"NO OFERTADO",IF(G290="NO CUMPLE", NO HABILITA,IF(F290&lt;=($E290*(1+$D$4)),"HABILITA","NO HABILITA")))</f>
        <v>NO OFERTADO</v>
      </c>
      <c r="I290" s="129">
        <f>'PRECIOS UNITARIOS'!F290</f>
        <v>0</v>
      </c>
      <c r="J290" s="251">
        <f>'EV TECNICA'!K290</f>
        <v>0</v>
      </c>
      <c r="K290" s="252" t="str">
        <f>+IF(I290=0,"NO OFERTADO",IF(J290="NO CUMPLE", NO HABILITA,IF(I290&lt;=($E290*(1+$D$4)),"HABILITA","NO HABILITA")))</f>
        <v>NO OFERTADO</v>
      </c>
      <c r="L290" s="129">
        <f>'PRECIOS UNITARIOS'!G290</f>
        <v>0</v>
      </c>
      <c r="M290" s="251">
        <f>'EV TECNICA'!M290</f>
        <v>0</v>
      </c>
      <c r="N290" s="252" t="str">
        <f>+IF(L290=0,"NO OFERTADO",IF(M290="NO CUMPLE", NO HABILITA,IF(L290&lt;=($E290*(1+$D$4)),"HABILITA","NO HABILITA")))</f>
        <v>NO OFERTADO</v>
      </c>
      <c r="O290" s="129">
        <f>'PRECIOS UNITARIOS'!H290</f>
        <v>0</v>
      </c>
      <c r="P290" s="251">
        <f>'EV TECNICA'!O290</f>
        <v>0</v>
      </c>
      <c r="Q290" s="252" t="str">
        <f>+IF(O290=0,"NO OFERTADO",IF(P290="NO CUMPLE", NO HABILITA,IF(O290&lt;=($E290*(1+$D$4)),"HABILITA","NO HABILITA")))</f>
        <v>NO OFERTADO</v>
      </c>
      <c r="R290" s="129">
        <f>'PRECIOS UNITARIOS'!I290</f>
        <v>0</v>
      </c>
      <c r="S290" s="251">
        <f>'EV TECNICA'!Q290</f>
        <v>0</v>
      </c>
      <c r="T290" s="252" t="str">
        <f>+IF(R290=0,"NO OFERTADO",IF(S290="NO CUMPLE", NO HABILITA,IF(R290&lt;=($E290*(1+$D$4)),"HABILITA","NO HABILITA")))</f>
        <v>NO OFERTADO</v>
      </c>
      <c r="U290" s="129">
        <f>'PRECIOS UNITARIOS'!J290</f>
        <v>0</v>
      </c>
      <c r="V290" s="251">
        <f>'EV TECNICA'!S290</f>
        <v>0</v>
      </c>
      <c r="W290" s="252" t="str">
        <f>+IF(U290=0,"NO OFERTADO",IF(V290="NO CUMPLE", NO HABILITA,IF(U290&lt;=($E290*(1+$D$4)),"HABILITA","NO HABILITA")))</f>
        <v>NO OFERTADO</v>
      </c>
      <c r="X290" s="129">
        <f>'PRECIOS UNITARIOS'!K290</f>
        <v>794920</v>
      </c>
      <c r="Y290" s="251" t="str">
        <f>'EV TECNICA'!U290</f>
        <v>CUMPLE</v>
      </c>
      <c r="Z290" s="252" t="str">
        <f>+IF(X290=0,"NO OFERTADO",IF(Y290="NO CUMPLE", NO HABILITA,IF(X290&lt;=($E290*(1+$D$4)),"HABILITA","NO HABILITA")))</f>
        <v>HABILITA</v>
      </c>
      <c r="AA290" s="129">
        <f>'PRECIOS UNITARIOS'!L290</f>
        <v>0</v>
      </c>
      <c r="AB290" s="251">
        <f>'EV TECNICA'!W290</f>
        <v>0</v>
      </c>
      <c r="AC290" s="252" t="str">
        <f>+IF(AA290=0,"NO OFERTADO",IF(AB290="NO CUMPLE", NO HABILITA,IF(AA290&lt;=($E290*(1+$D$4)),"HABILITA","NO HABILITA")))</f>
        <v>NO OFERTADO</v>
      </c>
      <c r="AD290" s="129">
        <f>'PRECIOS UNITARIOS'!M290</f>
        <v>753945.92</v>
      </c>
      <c r="AE290" s="251" t="str">
        <f>'EV TECNICA'!Y290</f>
        <v xml:space="preserve">CUMPLE </v>
      </c>
      <c r="AF290" s="252" t="str">
        <f>+IF(AD290=0,"NO OFERTADO",IF(AE290="NO CUMPLE", NO HABILITA,IF(AD290&lt;=($E290*(1+$D$4)),"HABILITA","NO HABILITA")))</f>
        <v>HABILITA</v>
      </c>
      <c r="AG290" s="129">
        <f>'PRECIOS UNITARIOS'!N290</f>
        <v>0</v>
      </c>
      <c r="AH290" s="251">
        <f>'EV TECNICA'!AA290</f>
        <v>0</v>
      </c>
      <c r="AI290" s="252" t="str">
        <f>+IF(AG290=0,"NO OFERTADO",IF(AH290="NO CUMPLE", NO HABILITA,IF(AG290&lt;=($E290*(1+$D$4)),"HABILITA","NO HABILITA")))</f>
        <v>NO OFERTADO</v>
      </c>
      <c r="AJ290" s="129">
        <f>'PRECIOS UNITARIOS'!O290</f>
        <v>0</v>
      </c>
      <c r="AK290" s="251">
        <f>'EV TECNICA'!AC290</f>
        <v>0</v>
      </c>
      <c r="AL290" s="252" t="str">
        <f>+IF(AJ290=0,"NO OFERTADO",IF(AK290="NO CUMPLE", NO HABILITA,IF(AJ290&lt;=($E290*(1+$D$4)),"HABILITA","NO HABILITA")))</f>
        <v>NO OFERTADO</v>
      </c>
      <c r="AM290" s="129">
        <f>'PRECIOS UNITARIOS'!P290</f>
        <v>0</v>
      </c>
      <c r="AN290" s="251">
        <f>'EV TECNICA'!AE290</f>
        <v>0</v>
      </c>
      <c r="AO290" s="252" t="str">
        <f>+IF(AM290=0,"NO OFERTADO",IF(AN290="NO CUMPLE", NO HABILITA,IF(AM290&lt;=($E290*(1+$D$4)),"HABILITA","NO HABILITA")))</f>
        <v>NO OFERTADO</v>
      </c>
      <c r="AP290" s="129">
        <f>'PRECIOS UNITARIOS'!Q290</f>
        <v>0</v>
      </c>
      <c r="AQ290" s="251">
        <f>'EV TECNICA'!AG290</f>
        <v>0</v>
      </c>
      <c r="AR290" s="252" t="str">
        <f>+IF(AP290=0,"NO OFERTADO",IF(AQ290="NO CUMPLE", NO HABILITA,IF(AP290&lt;=($E290*(1+$D$4)),"HABILITA","NO HABILITA")))</f>
        <v>NO OFERTADO</v>
      </c>
      <c r="AS290" s="129">
        <f>'PRECIOS UNITARIOS'!R290</f>
        <v>0</v>
      </c>
      <c r="AT290" s="251">
        <f>'EV TECNICA'!AI290</f>
        <v>0</v>
      </c>
      <c r="AU290" s="252" t="str">
        <f>+IF(AS290=0,"NO OFERTADO",IF(AT290="NO CUMPLE", NO HABILITA,IF(AS290&lt;=($E290*(1+$D$4)),"HABILITA","NO HABILITA")))</f>
        <v>NO OFERTADO</v>
      </c>
      <c r="AV290" s="129">
        <f>'PRECIOS UNITARIOS'!S290</f>
        <v>0</v>
      </c>
      <c r="AW290" s="251">
        <f>'EV TECNICA'!AK290</f>
        <v>0</v>
      </c>
      <c r="AX290" s="252" t="str">
        <f>+IF(AV290=0,"NO OFERTADO",IF(AW290="NO CUMPLE", NO HABILITA,IF(AV290&lt;=($E290*(1+$D$4)),"HABILITA","NO HABILITA")))</f>
        <v>NO OFERTADO</v>
      </c>
      <c r="AY290" s="129">
        <f>'PRECIOS UNITARIOS'!T290</f>
        <v>0</v>
      </c>
      <c r="AZ290" s="251">
        <f>'EV TECNICA'!AM290</f>
        <v>0</v>
      </c>
      <c r="BA290" s="252" t="str">
        <f>+IF(AY290=0,"NO OFERTADO",IF(AZ290="NO CUMPLE", NO HABILITA,IF(AY290&lt;=($E290*(1+$D$4)),"HABILITA","NO HABILITA")))</f>
        <v>NO OFERTADO</v>
      </c>
      <c r="BB290" s="129">
        <f>'PRECIOS UNITARIOS'!U290</f>
        <v>0</v>
      </c>
      <c r="BC290" s="251">
        <f>'EV TECNICA'!AO290</f>
        <v>0</v>
      </c>
      <c r="BD290" s="252" t="str">
        <f>+IF(BB290=0,"NO OFERTADO",IF(BC290="NO CUMPLE", NO HABILITA,IF(BB290&lt;=($E290*(1+$D$4)),"HABILITA","NO HABILITA")))</f>
        <v>NO OFERTADO</v>
      </c>
      <c r="BE290" s="129">
        <f>'PRECIOS UNITARIOS'!V290</f>
        <v>0</v>
      </c>
      <c r="BF290" s="251">
        <f>'EV TECNICA'!AQ290</f>
        <v>0</v>
      </c>
      <c r="BG290" s="252" t="str">
        <f>+IF(BE290=0,"NO OFERTADO",IF(BF290="NO CUMPLE", NO HABILITA,IF(BE290&lt;=($E290*(1+$D$4)),"HABILITA","NO HABILITA")))</f>
        <v>NO OFERTADO</v>
      </c>
      <c r="BH290" s="129">
        <f>'PRECIOS UNITARIOS'!W290</f>
        <v>0</v>
      </c>
      <c r="BI290" s="251">
        <f>'EV TECNICA'!AS290</f>
        <v>0</v>
      </c>
      <c r="BJ290" s="252" t="str">
        <f>+IF(BH290=0,"NO OFERTADO",IF(BI290="NO CUMPLE", NO HABILITA,IF(BH290&lt;=($E290*(1+$D$4)),"HABILITA","NO HABILITA")))</f>
        <v>NO OFERTADO</v>
      </c>
      <c r="BK290" s="129">
        <f>'PRECIOS UNITARIOS'!X290</f>
        <v>0</v>
      </c>
      <c r="BL290" s="251">
        <f>'EV TECNICA'!AU290</f>
        <v>0</v>
      </c>
      <c r="BM290" s="252" t="str">
        <f>+IF(BK290=0,"NO OFERTADO",IF(BL290="NO CUMPLE", NO HABILITA,IF(BK290&lt;=($E290*(1+$D$4)),"HABILITA","NO HABILITA")))</f>
        <v>NO OFERTADO</v>
      </c>
      <c r="BN290" s="129">
        <f>'PRECIOS UNITARIOS'!Y290</f>
        <v>0</v>
      </c>
      <c r="BO290" s="251">
        <f>'EV TECNICA'!AW290</f>
        <v>0</v>
      </c>
      <c r="BP290" s="252" t="str">
        <f>+IF(BN290=0,"NO OFERTADO",IF(BO290="NO CUMPLE", NO HABILITA,IF(BN290&lt;=($E290*(1+$D$4)),"HABILITA","NO HABILITA")))</f>
        <v>NO OFERTADO</v>
      </c>
      <c r="BQ290" s="129">
        <f>'PRECIOS UNITARIOS'!Z290</f>
        <v>802070.71</v>
      </c>
      <c r="BR290" s="251" t="str">
        <f>'EV TECNICA'!AY290</f>
        <v>CUMPLE</v>
      </c>
      <c r="BS290" s="252" t="str">
        <f>+IF(BQ290=0,"NO OFERTADO",IF(BR290="NO CUMPLE", NO HABILITA,IF(BQ290&lt;=($E290*(1+$D$4)),"HABILITA","NO HABILITA")))</f>
        <v>HABILITA</v>
      </c>
      <c r="BT290" s="129">
        <f>'PRECIOS UNITARIOS'!AA290</f>
        <v>0</v>
      </c>
      <c r="BU290" s="251">
        <f>'EV TECNICA'!BA290</f>
        <v>0</v>
      </c>
      <c r="BV290" s="252" t="str">
        <f>+IF(BT290=0,"NO OFERTADO",IF(BU290="NO CUMPLE", NO HABILITA,IF(BT290&lt;=($E290*(1+$D$4)),"HABILITA","NO HABILITA")))</f>
        <v>NO OFERTADO</v>
      </c>
      <c r="BW290" s="129">
        <f>'PRECIOS UNITARIOS'!AB290</f>
        <v>0</v>
      </c>
      <c r="BX290" s="251">
        <f>'EV TECNICA'!BC290</f>
        <v>0</v>
      </c>
      <c r="BY290" s="252" t="str">
        <f>+IF(BW290=0,"NO OFERTADO",IF(BX290="NO CUMPLE", NO HABILITA,IF(BW290&lt;=($E290*(1+$D$4)),"HABILITA","NO HABILITA")))</f>
        <v>NO OFERTADO</v>
      </c>
      <c r="BZ290" s="129">
        <f>'PRECIOS UNITARIOS'!AC290</f>
        <v>0</v>
      </c>
      <c r="CA290" s="251">
        <f>'EV TECNICA'!BE290</f>
        <v>0</v>
      </c>
      <c r="CB290" s="252" t="str">
        <f>+IF(BZ290=0,"NO OFERTADO",IF(CA290="NO CUMPLE", NO HABILITA,IF(BZ290&lt;=($E290*(1+$D$4)),"HABILITA","NO HABILITA")))</f>
        <v>NO OFERTADO</v>
      </c>
      <c r="CC290" s="129">
        <f>'PRECIOS UNITARIOS'!AD290</f>
        <v>0</v>
      </c>
      <c r="CD290" s="251">
        <f>'EV TECNICA'!BG290</f>
        <v>0</v>
      </c>
      <c r="CE290" s="252" t="str">
        <f>+IF(CC290=0,"NO OFERTADO",IF(CD290="NO CUMPLE", NO HABILITA,IF(CC290&lt;=($E290*(1+$D$4)),"HABILITA","NO HABILITA")))</f>
        <v>NO OFERTADO</v>
      </c>
      <c r="CF290" s="129">
        <f>'PRECIOS UNITARIOS'!AE290</f>
        <v>0</v>
      </c>
      <c r="CG290" s="251">
        <f>'EV TECNICA'!BI290</f>
        <v>0</v>
      </c>
      <c r="CH290" s="252" t="str">
        <f>+IF(CF290=0,"NO OFERTADO",IF(CG290="NO CUMPLE", NO HABILITA,IF(CF290&lt;=($E290*(1+$D$4)),"HABILITA","NO HABILITA")))</f>
        <v>NO OFERTADO</v>
      </c>
    </row>
    <row r="291" spans="1:86" s="40" customFormat="1" ht="38.25" x14ac:dyDescent="0.2">
      <c r="A291" s="103">
        <v>282</v>
      </c>
      <c r="B291" s="202" t="s">
        <v>436</v>
      </c>
      <c r="C291" s="121" t="s">
        <v>437</v>
      </c>
      <c r="D291" s="146">
        <v>1</v>
      </c>
      <c r="E291" s="25">
        <v>942658.5</v>
      </c>
      <c r="F291" s="129">
        <f>'PRECIOS UNITARIOS'!E291</f>
        <v>0</v>
      </c>
      <c r="G291" s="251">
        <f>'EV TECNICA'!I291</f>
        <v>0</v>
      </c>
      <c r="H291" s="252" t="str">
        <f>+IF(F291=0,"NO OFERTADO",IF(G291="NO CUMPLE", NO HABILITA,IF(F291&lt;=($E291*(1+$D$4)),"HABILITA","NO HABILITA")))</f>
        <v>NO OFERTADO</v>
      </c>
      <c r="I291" s="129">
        <f>'PRECIOS UNITARIOS'!F291</f>
        <v>0</v>
      </c>
      <c r="J291" s="251">
        <f>'EV TECNICA'!K291</f>
        <v>0</v>
      </c>
      <c r="K291" s="252" t="str">
        <f>+IF(I291=0,"NO OFERTADO",IF(J291="NO CUMPLE", NO HABILITA,IF(I291&lt;=($E291*(1+$D$4)),"HABILITA","NO HABILITA")))</f>
        <v>NO OFERTADO</v>
      </c>
      <c r="L291" s="129">
        <f>'PRECIOS UNITARIOS'!G291</f>
        <v>0</v>
      </c>
      <c r="M291" s="251">
        <f>'EV TECNICA'!M291</f>
        <v>0</v>
      </c>
      <c r="N291" s="252" t="str">
        <f>+IF(L291=0,"NO OFERTADO",IF(M291="NO CUMPLE", NO HABILITA,IF(L291&lt;=($E291*(1+$D$4)),"HABILITA","NO HABILITA")))</f>
        <v>NO OFERTADO</v>
      </c>
      <c r="O291" s="129">
        <f>'PRECIOS UNITARIOS'!H291</f>
        <v>0</v>
      </c>
      <c r="P291" s="251">
        <f>'EV TECNICA'!O291</f>
        <v>0</v>
      </c>
      <c r="Q291" s="252" t="str">
        <f>+IF(O291=0,"NO OFERTADO",IF(P291="NO CUMPLE", NO HABILITA,IF(O291&lt;=($E291*(1+$D$4)),"HABILITA","NO HABILITA")))</f>
        <v>NO OFERTADO</v>
      </c>
      <c r="R291" s="129">
        <f>'PRECIOS UNITARIOS'!I291</f>
        <v>0</v>
      </c>
      <c r="S291" s="251">
        <f>'EV TECNICA'!Q291</f>
        <v>0</v>
      </c>
      <c r="T291" s="252" t="str">
        <f>+IF(R291=0,"NO OFERTADO",IF(S291="NO CUMPLE", NO HABILITA,IF(R291&lt;=($E291*(1+$D$4)),"HABILITA","NO HABILITA")))</f>
        <v>NO OFERTADO</v>
      </c>
      <c r="U291" s="129">
        <f>'PRECIOS UNITARIOS'!J291</f>
        <v>0</v>
      </c>
      <c r="V291" s="251">
        <f>'EV TECNICA'!S291</f>
        <v>0</v>
      </c>
      <c r="W291" s="252" t="str">
        <f>+IF(U291=0,"NO OFERTADO",IF(V291="NO CUMPLE", NO HABILITA,IF(U291&lt;=($E291*(1+$D$4)),"HABILITA","NO HABILITA")))</f>
        <v>NO OFERTADO</v>
      </c>
      <c r="X291" s="129">
        <f>'PRECIOS UNITARIOS'!K291</f>
        <v>0</v>
      </c>
      <c r="Y291" s="251">
        <f>'EV TECNICA'!U291</f>
        <v>0</v>
      </c>
      <c r="Z291" s="252" t="str">
        <f>+IF(X291=0,"NO OFERTADO",IF(Y291="NO CUMPLE", NO HABILITA,IF(X291&lt;=($E291*(1+$D$4)),"HABILITA","NO HABILITA")))</f>
        <v>NO OFERTADO</v>
      </c>
      <c r="AA291" s="129">
        <f>'PRECIOS UNITARIOS'!L291</f>
        <v>0</v>
      </c>
      <c r="AB291" s="251">
        <f>'EV TECNICA'!W291</f>
        <v>0</v>
      </c>
      <c r="AC291" s="252" t="str">
        <f>+IF(AA291=0,"NO OFERTADO",IF(AB291="NO CUMPLE", NO HABILITA,IF(AA291&lt;=($E291*(1+$D$4)),"HABILITA","NO HABILITA")))</f>
        <v>NO OFERTADO</v>
      </c>
      <c r="AD291" s="129">
        <f>'PRECIOS UNITARIOS'!M291</f>
        <v>0</v>
      </c>
      <c r="AE291" s="251">
        <f>'EV TECNICA'!Y291</f>
        <v>0</v>
      </c>
      <c r="AF291" s="252" t="str">
        <f>+IF(AD291=0,"NO OFERTADO",IF(AE291="NO CUMPLE", NO HABILITA,IF(AD291&lt;=($E291*(1+$D$4)),"HABILITA","NO HABILITA")))</f>
        <v>NO OFERTADO</v>
      </c>
      <c r="AG291" s="129">
        <f>'PRECIOS UNITARIOS'!N291</f>
        <v>0</v>
      </c>
      <c r="AH291" s="251">
        <f>'EV TECNICA'!AA291</f>
        <v>0</v>
      </c>
      <c r="AI291" s="252" t="str">
        <f>+IF(AG291=0,"NO OFERTADO",IF(AH291="NO CUMPLE", NO HABILITA,IF(AG291&lt;=($E291*(1+$D$4)),"HABILITA","NO HABILITA")))</f>
        <v>NO OFERTADO</v>
      </c>
      <c r="AJ291" s="129">
        <f>'PRECIOS UNITARIOS'!O291</f>
        <v>0</v>
      </c>
      <c r="AK291" s="251">
        <f>'EV TECNICA'!AC291</f>
        <v>0</v>
      </c>
      <c r="AL291" s="252" t="str">
        <f>+IF(AJ291=0,"NO OFERTADO",IF(AK291="NO CUMPLE", NO HABILITA,IF(AJ291&lt;=($E291*(1+$D$4)),"HABILITA","NO HABILITA")))</f>
        <v>NO OFERTADO</v>
      </c>
      <c r="AM291" s="129">
        <f>'PRECIOS UNITARIOS'!P291</f>
        <v>0</v>
      </c>
      <c r="AN291" s="251">
        <f>'EV TECNICA'!AE291</f>
        <v>0</v>
      </c>
      <c r="AO291" s="252" t="str">
        <f>+IF(AM291=0,"NO OFERTADO",IF(AN291="NO CUMPLE", NO HABILITA,IF(AM291&lt;=($E291*(1+$D$4)),"HABILITA","NO HABILITA")))</f>
        <v>NO OFERTADO</v>
      </c>
      <c r="AP291" s="129">
        <f>'PRECIOS UNITARIOS'!Q291</f>
        <v>0</v>
      </c>
      <c r="AQ291" s="251">
        <f>'EV TECNICA'!AG291</f>
        <v>0</v>
      </c>
      <c r="AR291" s="252" t="str">
        <f>+IF(AP291=0,"NO OFERTADO",IF(AQ291="NO CUMPLE", NO HABILITA,IF(AP291&lt;=($E291*(1+$D$4)),"HABILITA","NO HABILITA")))</f>
        <v>NO OFERTADO</v>
      </c>
      <c r="AS291" s="129">
        <f>'PRECIOS UNITARIOS'!R291</f>
        <v>0</v>
      </c>
      <c r="AT291" s="251">
        <f>'EV TECNICA'!AI291</f>
        <v>0</v>
      </c>
      <c r="AU291" s="252" t="str">
        <f>+IF(AS291=0,"NO OFERTADO",IF(AT291="NO CUMPLE", NO HABILITA,IF(AS291&lt;=($E291*(1+$D$4)),"HABILITA","NO HABILITA")))</f>
        <v>NO OFERTADO</v>
      </c>
      <c r="AV291" s="129">
        <f>'PRECIOS UNITARIOS'!S291</f>
        <v>0</v>
      </c>
      <c r="AW291" s="251">
        <f>'EV TECNICA'!AK291</f>
        <v>0</v>
      </c>
      <c r="AX291" s="252" t="str">
        <f>+IF(AV291=0,"NO OFERTADO",IF(AW291="NO CUMPLE", NO HABILITA,IF(AV291&lt;=($E291*(1+$D$4)),"HABILITA","NO HABILITA")))</f>
        <v>NO OFERTADO</v>
      </c>
      <c r="AY291" s="129">
        <f>'PRECIOS UNITARIOS'!T291</f>
        <v>0</v>
      </c>
      <c r="AZ291" s="251">
        <f>'EV TECNICA'!AM291</f>
        <v>0</v>
      </c>
      <c r="BA291" s="252" t="str">
        <f>+IF(AY291=0,"NO OFERTADO",IF(AZ291="NO CUMPLE", NO HABILITA,IF(AY291&lt;=($E291*(1+$D$4)),"HABILITA","NO HABILITA")))</f>
        <v>NO OFERTADO</v>
      </c>
      <c r="BB291" s="129">
        <f>'PRECIOS UNITARIOS'!U291</f>
        <v>0</v>
      </c>
      <c r="BC291" s="251">
        <f>'EV TECNICA'!AO291</f>
        <v>0</v>
      </c>
      <c r="BD291" s="252" t="str">
        <f>+IF(BB291=0,"NO OFERTADO",IF(BC291="NO CUMPLE", NO HABILITA,IF(BB291&lt;=($E291*(1+$D$4)),"HABILITA","NO HABILITA")))</f>
        <v>NO OFERTADO</v>
      </c>
      <c r="BE291" s="129">
        <f>'PRECIOS UNITARIOS'!V291</f>
        <v>0</v>
      </c>
      <c r="BF291" s="251">
        <f>'EV TECNICA'!AQ291</f>
        <v>0</v>
      </c>
      <c r="BG291" s="252" t="str">
        <f>+IF(BE291=0,"NO OFERTADO",IF(BF291="NO CUMPLE", NO HABILITA,IF(BE291&lt;=($E291*(1+$D$4)),"HABILITA","NO HABILITA")))</f>
        <v>NO OFERTADO</v>
      </c>
      <c r="BH291" s="129">
        <f>'PRECIOS UNITARIOS'!W291</f>
        <v>0</v>
      </c>
      <c r="BI291" s="251">
        <f>'EV TECNICA'!AS291</f>
        <v>0</v>
      </c>
      <c r="BJ291" s="252" t="str">
        <f>+IF(BH291=0,"NO OFERTADO",IF(BI291="NO CUMPLE", NO HABILITA,IF(BH291&lt;=($E291*(1+$D$4)),"HABILITA","NO HABILITA")))</f>
        <v>NO OFERTADO</v>
      </c>
      <c r="BK291" s="129">
        <f>'PRECIOS UNITARIOS'!X291</f>
        <v>0</v>
      </c>
      <c r="BL291" s="251">
        <f>'EV TECNICA'!AU291</f>
        <v>0</v>
      </c>
      <c r="BM291" s="252" t="str">
        <f>+IF(BK291=0,"NO OFERTADO",IF(BL291="NO CUMPLE", NO HABILITA,IF(BK291&lt;=($E291*(1+$D$4)),"HABILITA","NO HABILITA")))</f>
        <v>NO OFERTADO</v>
      </c>
      <c r="BN291" s="129">
        <f>'PRECIOS UNITARIOS'!Y291</f>
        <v>0</v>
      </c>
      <c r="BO291" s="251" t="str">
        <f>'EV TECNICA'!AW291</f>
        <v>NO CUMPLE</v>
      </c>
      <c r="BP291" s="252" t="s">
        <v>606</v>
      </c>
      <c r="BQ291" s="129">
        <f>'PRECIOS UNITARIOS'!Z291</f>
        <v>0</v>
      </c>
      <c r="BR291" s="251">
        <f>'EV TECNICA'!AY291</f>
        <v>0</v>
      </c>
      <c r="BS291" s="252" t="str">
        <f>+IF(BQ291=0,"NO OFERTADO",IF(BR291="NO CUMPLE", NO HABILITA,IF(BQ291&lt;=($E291*(1+$D$4)),"HABILITA","NO HABILITA")))</f>
        <v>NO OFERTADO</v>
      </c>
      <c r="BT291" s="129">
        <f>'PRECIOS UNITARIOS'!AA291</f>
        <v>700000</v>
      </c>
      <c r="BU291" s="251" t="str">
        <f>'EV TECNICA'!BA291</f>
        <v xml:space="preserve">CUMPLE </v>
      </c>
      <c r="BV291" s="252" t="str">
        <f>+IF(BT291=0,"NO OFERTADO",IF(BU291="NO CUMPLE", NO HABILITA,IF(BT291&lt;=($E291*(1+$D$4)),"HABILITA","NO HABILITA")))</f>
        <v>HABILITA</v>
      </c>
      <c r="BW291" s="129">
        <f>'PRECIOS UNITARIOS'!AB291</f>
        <v>850000</v>
      </c>
      <c r="BX291" s="251" t="str">
        <f>'EV TECNICA'!BC291</f>
        <v>CUMPLE</v>
      </c>
      <c r="BY291" s="252" t="str">
        <f>+IF(BW291=0,"NO OFERTADO",IF(BX291="NO CUMPLE", NO HABILITA,IF(BW291&lt;=($E291*(1+$D$4)),"HABILITA","NO HABILITA")))</f>
        <v>HABILITA</v>
      </c>
      <c r="BZ291" s="129">
        <f>'PRECIOS UNITARIOS'!AC291</f>
        <v>0</v>
      </c>
      <c r="CA291" s="251">
        <f>'EV TECNICA'!BE291</f>
        <v>0</v>
      </c>
      <c r="CB291" s="252" t="str">
        <f>+IF(BZ291=0,"NO OFERTADO",IF(CA291="NO CUMPLE", NO HABILITA,IF(BZ291&lt;=($E291*(1+$D$4)),"HABILITA","NO HABILITA")))</f>
        <v>NO OFERTADO</v>
      </c>
      <c r="CC291" s="129">
        <f>'PRECIOS UNITARIOS'!AD291</f>
        <v>0</v>
      </c>
      <c r="CD291" s="251">
        <f>'EV TECNICA'!BG291</f>
        <v>0</v>
      </c>
      <c r="CE291" s="252" t="str">
        <f>+IF(CC291=0,"NO OFERTADO",IF(CD291="NO CUMPLE", NO HABILITA,IF(CC291&lt;=($E291*(1+$D$4)),"HABILITA","NO HABILITA")))</f>
        <v>NO OFERTADO</v>
      </c>
      <c r="CF291" s="129">
        <f>'PRECIOS UNITARIOS'!AE291</f>
        <v>0</v>
      </c>
      <c r="CG291" s="251">
        <f>'EV TECNICA'!BI291</f>
        <v>0</v>
      </c>
      <c r="CH291" s="252" t="str">
        <f>+IF(CF291=0,"NO OFERTADO",IF(CG291="NO CUMPLE", NO HABILITA,IF(CF291&lt;=($E291*(1+$D$4)),"HABILITA","NO HABILITA")))</f>
        <v>NO OFERTADO</v>
      </c>
    </row>
    <row r="292" spans="1:86" s="40" customFormat="1" ht="89.25" x14ac:dyDescent="0.2">
      <c r="A292" s="103">
        <v>283</v>
      </c>
      <c r="B292" s="202" t="s">
        <v>438</v>
      </c>
      <c r="C292" s="121" t="s">
        <v>439</v>
      </c>
      <c r="D292" s="146">
        <v>1</v>
      </c>
      <c r="E292" s="25">
        <v>213664.5</v>
      </c>
      <c r="F292" s="129">
        <f>'PRECIOS UNITARIOS'!E292</f>
        <v>0</v>
      </c>
      <c r="G292" s="251">
        <f>'EV TECNICA'!I292</f>
        <v>0</v>
      </c>
      <c r="H292" s="252" t="str">
        <f>+IF(F292=0,"NO OFERTADO",IF(G292="NO CUMPLE", NO HABILITA,IF(F292&lt;=($E292*(1+$D$4)),"HABILITA","NO HABILITA")))</f>
        <v>NO OFERTADO</v>
      </c>
      <c r="I292" s="129">
        <f>'PRECIOS UNITARIOS'!F292</f>
        <v>0</v>
      </c>
      <c r="J292" s="251">
        <f>'EV TECNICA'!K292</f>
        <v>0</v>
      </c>
      <c r="K292" s="252" t="str">
        <f>+IF(I292=0,"NO OFERTADO",IF(J292="NO CUMPLE", NO HABILITA,IF(I292&lt;=($E292*(1+$D$4)),"HABILITA","NO HABILITA")))</f>
        <v>NO OFERTADO</v>
      </c>
      <c r="L292" s="129">
        <f>'PRECIOS UNITARIOS'!G292</f>
        <v>0</v>
      </c>
      <c r="M292" s="251">
        <f>'EV TECNICA'!M292</f>
        <v>0</v>
      </c>
      <c r="N292" s="252" t="str">
        <f>+IF(L292=0,"NO OFERTADO",IF(M292="NO CUMPLE", NO HABILITA,IF(L292&lt;=($E292*(1+$D$4)),"HABILITA","NO HABILITA")))</f>
        <v>NO OFERTADO</v>
      </c>
      <c r="O292" s="129">
        <f>'PRECIOS UNITARIOS'!H292</f>
        <v>0</v>
      </c>
      <c r="P292" s="251">
        <f>'EV TECNICA'!O292</f>
        <v>0</v>
      </c>
      <c r="Q292" s="252" t="str">
        <f>+IF(O292=0,"NO OFERTADO",IF(P292="NO CUMPLE", NO HABILITA,IF(O292&lt;=($E292*(1+$D$4)),"HABILITA","NO HABILITA")))</f>
        <v>NO OFERTADO</v>
      </c>
      <c r="R292" s="129">
        <f>'PRECIOS UNITARIOS'!I292</f>
        <v>0</v>
      </c>
      <c r="S292" s="251">
        <f>'EV TECNICA'!Q292</f>
        <v>0</v>
      </c>
      <c r="T292" s="252" t="str">
        <f>+IF(R292=0,"NO OFERTADO",IF(S292="NO CUMPLE", NO HABILITA,IF(R292&lt;=($E292*(1+$D$4)),"HABILITA","NO HABILITA")))</f>
        <v>NO OFERTADO</v>
      </c>
      <c r="U292" s="129">
        <f>'PRECIOS UNITARIOS'!J292</f>
        <v>0</v>
      </c>
      <c r="V292" s="251">
        <f>'EV TECNICA'!S292</f>
        <v>0</v>
      </c>
      <c r="W292" s="252" t="str">
        <f>+IF(U292=0,"NO OFERTADO",IF(V292="NO CUMPLE", NO HABILITA,IF(U292&lt;=($E292*(1+$D$4)),"HABILITA","NO HABILITA")))</f>
        <v>NO OFERTADO</v>
      </c>
      <c r="X292" s="129">
        <f>'PRECIOS UNITARIOS'!K292</f>
        <v>0</v>
      </c>
      <c r="Y292" s="251">
        <f>'EV TECNICA'!U292</f>
        <v>0</v>
      </c>
      <c r="Z292" s="252" t="str">
        <f>+IF(X292=0,"NO OFERTADO",IF(Y292="NO CUMPLE", NO HABILITA,IF(X292&lt;=($E292*(1+$D$4)),"HABILITA","NO HABILITA")))</f>
        <v>NO OFERTADO</v>
      </c>
      <c r="AA292" s="129">
        <f>'PRECIOS UNITARIOS'!L292</f>
        <v>0</v>
      </c>
      <c r="AB292" s="251">
        <f>'EV TECNICA'!W292</f>
        <v>0</v>
      </c>
      <c r="AC292" s="252" t="str">
        <f>+IF(AA292=0,"NO OFERTADO",IF(AB292="NO CUMPLE", NO HABILITA,IF(AA292&lt;=($E292*(1+$D$4)),"HABILITA","NO HABILITA")))</f>
        <v>NO OFERTADO</v>
      </c>
      <c r="AD292" s="129">
        <f>'PRECIOS UNITARIOS'!M292</f>
        <v>0</v>
      </c>
      <c r="AE292" s="251">
        <f>'EV TECNICA'!Y292</f>
        <v>0</v>
      </c>
      <c r="AF292" s="252" t="str">
        <f>+IF(AD292=0,"NO OFERTADO",IF(AE292="NO CUMPLE", NO HABILITA,IF(AD292&lt;=($E292*(1+$D$4)),"HABILITA","NO HABILITA")))</f>
        <v>NO OFERTADO</v>
      </c>
      <c r="AG292" s="129">
        <f>'PRECIOS UNITARIOS'!N292</f>
        <v>0</v>
      </c>
      <c r="AH292" s="251">
        <f>'EV TECNICA'!AA292</f>
        <v>0</v>
      </c>
      <c r="AI292" s="252" t="str">
        <f>+IF(AG292=0,"NO OFERTADO",IF(AH292="NO CUMPLE", NO HABILITA,IF(AG292&lt;=($E292*(1+$D$4)),"HABILITA","NO HABILITA")))</f>
        <v>NO OFERTADO</v>
      </c>
      <c r="AJ292" s="129">
        <f>'PRECIOS UNITARIOS'!O292</f>
        <v>0</v>
      </c>
      <c r="AK292" s="251">
        <f>'EV TECNICA'!AC292</f>
        <v>0</v>
      </c>
      <c r="AL292" s="252" t="str">
        <f>+IF(AJ292=0,"NO OFERTADO",IF(AK292="NO CUMPLE", NO HABILITA,IF(AJ292&lt;=($E292*(1+$D$4)),"HABILITA","NO HABILITA")))</f>
        <v>NO OFERTADO</v>
      </c>
      <c r="AM292" s="129">
        <f>'PRECIOS UNITARIOS'!P292</f>
        <v>0</v>
      </c>
      <c r="AN292" s="251">
        <f>'EV TECNICA'!AE292</f>
        <v>0</v>
      </c>
      <c r="AO292" s="252" t="str">
        <f>+IF(AM292=0,"NO OFERTADO",IF(AN292="NO CUMPLE", NO HABILITA,IF(AM292&lt;=($E292*(1+$D$4)),"HABILITA","NO HABILITA")))</f>
        <v>NO OFERTADO</v>
      </c>
      <c r="AP292" s="129">
        <f>'PRECIOS UNITARIOS'!Q292</f>
        <v>0</v>
      </c>
      <c r="AQ292" s="251">
        <f>'EV TECNICA'!AG292</f>
        <v>0</v>
      </c>
      <c r="AR292" s="252" t="str">
        <f>+IF(AP292=0,"NO OFERTADO",IF(AQ292="NO CUMPLE", NO HABILITA,IF(AP292&lt;=($E292*(1+$D$4)),"HABILITA","NO HABILITA")))</f>
        <v>NO OFERTADO</v>
      </c>
      <c r="AS292" s="129">
        <f>'PRECIOS UNITARIOS'!R292</f>
        <v>0</v>
      </c>
      <c r="AT292" s="251">
        <f>'EV TECNICA'!AI292</f>
        <v>0</v>
      </c>
      <c r="AU292" s="252" t="str">
        <f>+IF(AS292=0,"NO OFERTADO",IF(AT292="NO CUMPLE", NO HABILITA,IF(AS292&lt;=($E292*(1+$D$4)),"HABILITA","NO HABILITA")))</f>
        <v>NO OFERTADO</v>
      </c>
      <c r="AV292" s="129">
        <f>'PRECIOS UNITARIOS'!S292</f>
        <v>0</v>
      </c>
      <c r="AW292" s="251">
        <f>'EV TECNICA'!AK292</f>
        <v>0</v>
      </c>
      <c r="AX292" s="252" t="str">
        <f>+IF(AV292=0,"NO OFERTADO",IF(AW292="NO CUMPLE", NO HABILITA,IF(AV292&lt;=($E292*(1+$D$4)),"HABILITA","NO HABILITA")))</f>
        <v>NO OFERTADO</v>
      </c>
      <c r="AY292" s="129">
        <f>'PRECIOS UNITARIOS'!T292</f>
        <v>0</v>
      </c>
      <c r="AZ292" s="251">
        <f>'EV TECNICA'!AM292</f>
        <v>0</v>
      </c>
      <c r="BA292" s="252" t="str">
        <f>+IF(AY292=0,"NO OFERTADO",IF(AZ292="NO CUMPLE", NO HABILITA,IF(AY292&lt;=($E292*(1+$D$4)),"HABILITA","NO HABILITA")))</f>
        <v>NO OFERTADO</v>
      </c>
      <c r="BB292" s="129">
        <f>'PRECIOS UNITARIOS'!U292</f>
        <v>0</v>
      </c>
      <c r="BC292" s="251">
        <f>'EV TECNICA'!AO292</f>
        <v>0</v>
      </c>
      <c r="BD292" s="252" t="str">
        <f>+IF(BB292=0,"NO OFERTADO",IF(BC292="NO CUMPLE", NO HABILITA,IF(BB292&lt;=($E292*(1+$D$4)),"HABILITA","NO HABILITA")))</f>
        <v>NO OFERTADO</v>
      </c>
      <c r="BE292" s="129">
        <f>'PRECIOS UNITARIOS'!V292</f>
        <v>0</v>
      </c>
      <c r="BF292" s="251">
        <f>'EV TECNICA'!AQ292</f>
        <v>0</v>
      </c>
      <c r="BG292" s="252" t="str">
        <f>+IF(BE292=0,"NO OFERTADO",IF(BF292="NO CUMPLE", NO HABILITA,IF(BE292&lt;=($E292*(1+$D$4)),"HABILITA","NO HABILITA")))</f>
        <v>NO OFERTADO</v>
      </c>
      <c r="BH292" s="129">
        <f>'PRECIOS UNITARIOS'!W292</f>
        <v>0</v>
      </c>
      <c r="BI292" s="251">
        <f>'EV TECNICA'!AS292</f>
        <v>0</v>
      </c>
      <c r="BJ292" s="252" t="str">
        <f>+IF(BH292=0,"NO OFERTADO",IF(BI292="NO CUMPLE", NO HABILITA,IF(BH292&lt;=($E292*(1+$D$4)),"HABILITA","NO HABILITA")))</f>
        <v>NO OFERTADO</v>
      </c>
      <c r="BK292" s="129">
        <f>'PRECIOS UNITARIOS'!X292</f>
        <v>0</v>
      </c>
      <c r="BL292" s="251">
        <f>'EV TECNICA'!AU292</f>
        <v>0</v>
      </c>
      <c r="BM292" s="252" t="str">
        <f>+IF(BK292=0,"NO OFERTADO",IF(BL292="NO CUMPLE", NO HABILITA,IF(BK292&lt;=($E292*(1+$D$4)),"HABILITA","NO HABILITA")))</f>
        <v>NO OFERTADO</v>
      </c>
      <c r="BN292" s="129">
        <f>'PRECIOS UNITARIOS'!Y292</f>
        <v>0</v>
      </c>
      <c r="BO292" s="251">
        <f>'EV TECNICA'!AW292</f>
        <v>0</v>
      </c>
      <c r="BP292" s="252" t="str">
        <f>+IF(BN292=0,"NO OFERTADO",IF(BO292="NO CUMPLE", NO HABILITA,IF(BN292&lt;=($E292*(1+$D$4)),"HABILITA","NO HABILITA")))</f>
        <v>NO OFERTADO</v>
      </c>
      <c r="BQ292" s="129">
        <f>'PRECIOS UNITARIOS'!Z292</f>
        <v>0</v>
      </c>
      <c r="BR292" s="251">
        <f>'EV TECNICA'!AY292</f>
        <v>0</v>
      </c>
      <c r="BS292" s="252" t="str">
        <f>+IF(BQ292=0,"NO OFERTADO",IF(BR292="NO CUMPLE", NO HABILITA,IF(BQ292&lt;=($E292*(1+$D$4)),"HABILITA","NO HABILITA")))</f>
        <v>NO OFERTADO</v>
      </c>
      <c r="BT292" s="129">
        <f>'PRECIOS UNITARIOS'!AA292</f>
        <v>0</v>
      </c>
      <c r="BU292" s="251">
        <f>'EV TECNICA'!BA292</f>
        <v>0</v>
      </c>
      <c r="BV292" s="252" t="str">
        <f>+IF(BT292=0,"NO OFERTADO",IF(BU292="NO CUMPLE", NO HABILITA,IF(BT292&lt;=($E292*(1+$D$4)),"HABILITA","NO HABILITA")))</f>
        <v>NO OFERTADO</v>
      </c>
      <c r="BW292" s="129">
        <f>'PRECIOS UNITARIOS'!AB292</f>
        <v>0</v>
      </c>
      <c r="BX292" s="251">
        <f>'EV TECNICA'!BC292</f>
        <v>0</v>
      </c>
      <c r="BY292" s="252" t="str">
        <f>+IF(BW292=0,"NO OFERTADO",IF(BX292="NO CUMPLE", NO HABILITA,IF(BW292&lt;=($E292*(1+$D$4)),"HABILITA","NO HABILITA")))</f>
        <v>NO OFERTADO</v>
      </c>
      <c r="BZ292" s="129">
        <f>'PRECIOS UNITARIOS'!AC292</f>
        <v>0</v>
      </c>
      <c r="CA292" s="251">
        <f>'EV TECNICA'!BE292</f>
        <v>0</v>
      </c>
      <c r="CB292" s="252" t="str">
        <f>+IF(BZ292=0,"NO OFERTADO",IF(CA292="NO CUMPLE", NO HABILITA,IF(BZ292&lt;=($E292*(1+$D$4)),"HABILITA","NO HABILITA")))</f>
        <v>NO OFERTADO</v>
      </c>
      <c r="CC292" s="129">
        <f>'PRECIOS UNITARIOS'!AD292</f>
        <v>0</v>
      </c>
      <c r="CD292" s="251">
        <f>'EV TECNICA'!BG292</f>
        <v>0</v>
      </c>
      <c r="CE292" s="252" t="str">
        <f>+IF(CC292=0,"NO OFERTADO",IF(CD292="NO CUMPLE", NO HABILITA,IF(CC292&lt;=($E292*(1+$D$4)),"HABILITA","NO HABILITA")))</f>
        <v>NO OFERTADO</v>
      </c>
      <c r="CF292" s="129">
        <f>'PRECIOS UNITARIOS'!AE292</f>
        <v>213664.5</v>
      </c>
      <c r="CG292" s="251" t="str">
        <f>'EV TECNICA'!BI292</f>
        <v>CUMPLE</v>
      </c>
      <c r="CH292" s="252" t="str">
        <f>+IF(CF292=0,"NO OFERTADO",IF(CG292="NO CUMPLE", NO HABILITA,IF(CF292&lt;=($E292*(1+$D$4)),"HABILITA","NO HABILITA")))</f>
        <v>HABILITA</v>
      </c>
    </row>
    <row r="293" spans="1:86" s="40" customFormat="1" ht="12.75" x14ac:dyDescent="0.2">
      <c r="A293" s="103">
        <v>284</v>
      </c>
      <c r="B293" s="202" t="s">
        <v>440</v>
      </c>
      <c r="C293" s="121" t="s">
        <v>441</v>
      </c>
      <c r="D293" s="146">
        <v>1</v>
      </c>
      <c r="E293" s="25">
        <v>679</v>
      </c>
      <c r="F293" s="129">
        <f>'PRECIOS UNITARIOS'!E293</f>
        <v>0</v>
      </c>
      <c r="G293" s="251">
        <f>'EV TECNICA'!I293</f>
        <v>0</v>
      </c>
      <c r="H293" s="252" t="str">
        <f>+IF(F293=0,"NO OFERTADO",IF(G293="NO CUMPLE", NO HABILITA,IF(F293&lt;=($E293*(1+$D$4)),"HABILITA","NO HABILITA")))</f>
        <v>NO OFERTADO</v>
      </c>
      <c r="I293" s="129">
        <f>'PRECIOS UNITARIOS'!F293</f>
        <v>0</v>
      </c>
      <c r="J293" s="251">
        <f>'EV TECNICA'!K293</f>
        <v>0</v>
      </c>
      <c r="K293" s="252" t="str">
        <f>+IF(I293=0,"NO OFERTADO",IF(J293="NO CUMPLE", NO HABILITA,IF(I293&lt;=($E293*(1+$D$4)),"HABILITA","NO HABILITA")))</f>
        <v>NO OFERTADO</v>
      </c>
      <c r="L293" s="129">
        <f>'PRECIOS UNITARIOS'!G293</f>
        <v>0</v>
      </c>
      <c r="M293" s="251">
        <f>'EV TECNICA'!M293</f>
        <v>0</v>
      </c>
      <c r="N293" s="252" t="str">
        <f>+IF(L293=0,"NO OFERTADO",IF(M293="NO CUMPLE", NO HABILITA,IF(L293&lt;=($E293*(1+$D$4)),"HABILITA","NO HABILITA")))</f>
        <v>NO OFERTADO</v>
      </c>
      <c r="O293" s="129">
        <f>'PRECIOS UNITARIOS'!H293</f>
        <v>0</v>
      </c>
      <c r="P293" s="251">
        <f>'EV TECNICA'!O293</f>
        <v>0</v>
      </c>
      <c r="Q293" s="252" t="str">
        <f>+IF(O293=0,"NO OFERTADO",IF(P293="NO CUMPLE", NO HABILITA,IF(O293&lt;=($E293*(1+$D$4)),"HABILITA","NO HABILITA")))</f>
        <v>NO OFERTADO</v>
      </c>
      <c r="R293" s="129">
        <f>'PRECIOS UNITARIOS'!I293</f>
        <v>0</v>
      </c>
      <c r="S293" s="251">
        <f>'EV TECNICA'!Q293</f>
        <v>0</v>
      </c>
      <c r="T293" s="252" t="str">
        <f>+IF(R293=0,"NO OFERTADO",IF(S293="NO CUMPLE", NO HABILITA,IF(R293&lt;=($E293*(1+$D$4)),"HABILITA","NO HABILITA")))</f>
        <v>NO OFERTADO</v>
      </c>
      <c r="U293" s="129">
        <f>'PRECIOS UNITARIOS'!J293</f>
        <v>0</v>
      </c>
      <c r="V293" s="251">
        <f>'EV TECNICA'!S293</f>
        <v>0</v>
      </c>
      <c r="W293" s="252" t="str">
        <f>+IF(U293=0,"NO OFERTADO",IF(V293="NO CUMPLE", NO HABILITA,IF(U293&lt;=($E293*(1+$D$4)),"HABILITA","NO HABILITA")))</f>
        <v>NO OFERTADO</v>
      </c>
      <c r="X293" s="129">
        <f>'PRECIOS UNITARIOS'!K293</f>
        <v>770</v>
      </c>
      <c r="Y293" s="251" t="str">
        <f>'EV TECNICA'!U293</f>
        <v>CUMPLE</v>
      </c>
      <c r="Z293" s="252" t="str">
        <f>+IF(X293=0,"NO OFERTADO",IF(Y293="NO CUMPLE", NO HABILITA,IF(X293&lt;=($E293*(1+$D$4)),"HABILITA","NO HABILITA")))</f>
        <v>HABILITA</v>
      </c>
      <c r="AA293" s="129">
        <f>'PRECIOS UNITARIOS'!L293</f>
        <v>0</v>
      </c>
      <c r="AB293" s="251">
        <f>'EV TECNICA'!W293</f>
        <v>0</v>
      </c>
      <c r="AC293" s="252" t="str">
        <f>+IF(AA293=0,"NO OFERTADO",IF(AB293="NO CUMPLE", NO HABILITA,IF(AA293&lt;=($E293*(1+$D$4)),"HABILITA","NO HABILITA")))</f>
        <v>NO OFERTADO</v>
      </c>
      <c r="AD293" s="129">
        <f>'PRECIOS UNITARIOS'!M293</f>
        <v>731</v>
      </c>
      <c r="AE293" s="251" t="str">
        <f>'EV TECNICA'!Y293</f>
        <v xml:space="preserve">CUMPLE </v>
      </c>
      <c r="AF293" s="252" t="str">
        <f>+IF(AD293=0,"NO OFERTADO",IF(AE293="NO CUMPLE", NO HABILITA,IF(AD293&lt;=($E293*(1+$D$4)),"HABILITA","NO HABILITA")))</f>
        <v>HABILITA</v>
      </c>
      <c r="AG293" s="129">
        <f>'PRECIOS UNITARIOS'!N293</f>
        <v>0</v>
      </c>
      <c r="AH293" s="251">
        <f>'EV TECNICA'!AA293</f>
        <v>0</v>
      </c>
      <c r="AI293" s="252" t="str">
        <f>+IF(AG293=0,"NO OFERTADO",IF(AH293="NO CUMPLE", NO HABILITA,IF(AG293&lt;=($E293*(1+$D$4)),"HABILITA","NO HABILITA")))</f>
        <v>NO OFERTADO</v>
      </c>
      <c r="AJ293" s="129">
        <f>'PRECIOS UNITARIOS'!O293</f>
        <v>0</v>
      </c>
      <c r="AK293" s="251">
        <f>'EV TECNICA'!AC293</f>
        <v>0</v>
      </c>
      <c r="AL293" s="252" t="str">
        <f>+IF(AJ293=0,"NO OFERTADO",IF(AK293="NO CUMPLE", NO HABILITA,IF(AJ293&lt;=($E293*(1+$D$4)),"HABILITA","NO HABILITA")))</f>
        <v>NO OFERTADO</v>
      </c>
      <c r="AM293" s="129">
        <f>'PRECIOS UNITARIOS'!P293</f>
        <v>0</v>
      </c>
      <c r="AN293" s="251">
        <f>'EV TECNICA'!AE293</f>
        <v>0</v>
      </c>
      <c r="AO293" s="252" t="str">
        <f>+IF(AM293=0,"NO OFERTADO",IF(AN293="NO CUMPLE", NO HABILITA,IF(AM293&lt;=($E293*(1+$D$4)),"HABILITA","NO HABILITA")))</f>
        <v>NO OFERTADO</v>
      </c>
      <c r="AP293" s="129">
        <f>'PRECIOS UNITARIOS'!Q293</f>
        <v>0</v>
      </c>
      <c r="AQ293" s="251">
        <f>'EV TECNICA'!AG293</f>
        <v>0</v>
      </c>
      <c r="AR293" s="252" t="str">
        <f>+IF(AP293=0,"NO OFERTADO",IF(AQ293="NO CUMPLE", NO HABILITA,IF(AP293&lt;=($E293*(1+$D$4)),"HABILITA","NO HABILITA")))</f>
        <v>NO OFERTADO</v>
      </c>
      <c r="AS293" s="129">
        <f>'PRECIOS UNITARIOS'!R293</f>
        <v>0</v>
      </c>
      <c r="AT293" s="251">
        <f>'EV TECNICA'!AI293</f>
        <v>0</v>
      </c>
      <c r="AU293" s="252" t="str">
        <f>+IF(AS293=0,"NO OFERTADO",IF(AT293="NO CUMPLE", NO HABILITA,IF(AS293&lt;=($E293*(1+$D$4)),"HABILITA","NO HABILITA")))</f>
        <v>NO OFERTADO</v>
      </c>
      <c r="AV293" s="129">
        <f>'PRECIOS UNITARIOS'!S293</f>
        <v>0</v>
      </c>
      <c r="AW293" s="251">
        <f>'EV TECNICA'!AK293</f>
        <v>0</v>
      </c>
      <c r="AX293" s="252" t="str">
        <f>+IF(AV293=0,"NO OFERTADO",IF(AW293="NO CUMPLE", NO HABILITA,IF(AV293&lt;=($E293*(1+$D$4)),"HABILITA","NO HABILITA")))</f>
        <v>NO OFERTADO</v>
      </c>
      <c r="AY293" s="129">
        <f>'PRECIOS UNITARIOS'!T293</f>
        <v>0</v>
      </c>
      <c r="AZ293" s="251">
        <f>'EV TECNICA'!AM293</f>
        <v>0</v>
      </c>
      <c r="BA293" s="252" t="str">
        <f>+IF(AY293=0,"NO OFERTADO",IF(AZ293="NO CUMPLE", NO HABILITA,IF(AY293&lt;=($E293*(1+$D$4)),"HABILITA","NO HABILITA")))</f>
        <v>NO OFERTADO</v>
      </c>
      <c r="BB293" s="129">
        <f>'PRECIOS UNITARIOS'!U293</f>
        <v>69247</v>
      </c>
      <c r="BC293" s="251" t="str">
        <f>'EV TECNICA'!AO293</f>
        <v>CUMPLE</v>
      </c>
      <c r="BD293" s="252" t="str">
        <f>+IF(BB293=0,"NO OFERTADO",IF(BC293="NO CUMPLE", NO HABILITA,IF(BB293&lt;=($E293*(1+$D$4)),"HABILITA","NO HABILITA")))</f>
        <v>NO HABILITA</v>
      </c>
      <c r="BE293" s="129">
        <f>'PRECIOS UNITARIOS'!V293</f>
        <v>0</v>
      </c>
      <c r="BF293" s="251">
        <f>'EV TECNICA'!AQ293</f>
        <v>0</v>
      </c>
      <c r="BG293" s="252" t="str">
        <f>+IF(BE293=0,"NO OFERTADO",IF(BF293="NO CUMPLE", NO HABILITA,IF(BE293&lt;=($E293*(1+$D$4)),"HABILITA","NO HABILITA")))</f>
        <v>NO OFERTADO</v>
      </c>
      <c r="BH293" s="129">
        <f>'PRECIOS UNITARIOS'!W293</f>
        <v>0</v>
      </c>
      <c r="BI293" s="251">
        <f>'EV TECNICA'!AS293</f>
        <v>0</v>
      </c>
      <c r="BJ293" s="252" t="str">
        <f>+IF(BH293=0,"NO OFERTADO",IF(BI293="NO CUMPLE", NO HABILITA,IF(BH293&lt;=($E293*(1+$D$4)),"HABILITA","NO HABILITA")))</f>
        <v>NO OFERTADO</v>
      </c>
      <c r="BK293" s="129">
        <f>'PRECIOS UNITARIOS'!X293</f>
        <v>0</v>
      </c>
      <c r="BL293" s="251">
        <f>'EV TECNICA'!AU293</f>
        <v>0</v>
      </c>
      <c r="BM293" s="252" t="str">
        <f>+IF(BK293=0,"NO OFERTADO",IF(BL293="NO CUMPLE", NO HABILITA,IF(BK293&lt;=($E293*(1+$D$4)),"HABILITA","NO HABILITA")))</f>
        <v>NO OFERTADO</v>
      </c>
      <c r="BN293" s="129">
        <f>'PRECIOS UNITARIOS'!Y293</f>
        <v>0</v>
      </c>
      <c r="BO293" s="251">
        <f>'EV TECNICA'!AW293</f>
        <v>0</v>
      </c>
      <c r="BP293" s="252" t="str">
        <f>+IF(BN293=0,"NO OFERTADO",IF(BO293="NO CUMPLE", NO HABILITA,IF(BN293&lt;=($E293*(1+$D$4)),"HABILITA","NO HABILITA")))</f>
        <v>NO OFERTADO</v>
      </c>
      <c r="BQ293" s="129">
        <f>'PRECIOS UNITARIOS'!Z293</f>
        <v>0</v>
      </c>
      <c r="BR293" s="251">
        <f>'EV TECNICA'!AY293</f>
        <v>0</v>
      </c>
      <c r="BS293" s="252" t="str">
        <f>+IF(BQ293=0,"NO OFERTADO",IF(BR293="NO CUMPLE", NO HABILITA,IF(BQ293&lt;=($E293*(1+$D$4)),"HABILITA","NO HABILITA")))</f>
        <v>NO OFERTADO</v>
      </c>
      <c r="BT293" s="129">
        <f>'PRECIOS UNITARIOS'!AA293</f>
        <v>0</v>
      </c>
      <c r="BU293" s="251">
        <f>'EV TECNICA'!BA293</f>
        <v>0</v>
      </c>
      <c r="BV293" s="252" t="str">
        <f>+IF(BT293=0,"NO OFERTADO",IF(BU293="NO CUMPLE", NO HABILITA,IF(BT293&lt;=($E293*(1+$D$4)),"HABILITA","NO HABILITA")))</f>
        <v>NO OFERTADO</v>
      </c>
      <c r="BW293" s="129">
        <f>'PRECIOS UNITARIOS'!AB293</f>
        <v>0</v>
      </c>
      <c r="BX293" s="251">
        <f>'EV TECNICA'!BC293</f>
        <v>0</v>
      </c>
      <c r="BY293" s="252" t="str">
        <f>+IF(BW293=0,"NO OFERTADO",IF(BX293="NO CUMPLE", NO HABILITA,IF(BW293&lt;=($E293*(1+$D$4)),"HABILITA","NO HABILITA")))</f>
        <v>NO OFERTADO</v>
      </c>
      <c r="BZ293" s="129">
        <f>'PRECIOS UNITARIOS'!AC293</f>
        <v>0</v>
      </c>
      <c r="CA293" s="251">
        <f>'EV TECNICA'!BE293</f>
        <v>0</v>
      </c>
      <c r="CB293" s="252" t="str">
        <f>+IF(BZ293=0,"NO OFERTADO",IF(CA293="NO CUMPLE", NO HABILITA,IF(BZ293&lt;=($E293*(1+$D$4)),"HABILITA","NO HABILITA")))</f>
        <v>NO OFERTADO</v>
      </c>
      <c r="CC293" s="129">
        <f>'PRECIOS UNITARIOS'!AD293</f>
        <v>0</v>
      </c>
      <c r="CD293" s="251">
        <f>'EV TECNICA'!BG293</f>
        <v>0</v>
      </c>
      <c r="CE293" s="252" t="str">
        <f>+IF(CC293=0,"NO OFERTADO",IF(CD293="NO CUMPLE", NO HABILITA,IF(CC293&lt;=($E293*(1+$D$4)),"HABILITA","NO HABILITA")))</f>
        <v>NO OFERTADO</v>
      </c>
      <c r="CF293" s="129">
        <f>'PRECIOS UNITARIOS'!AE293</f>
        <v>0</v>
      </c>
      <c r="CG293" s="251">
        <f>'EV TECNICA'!BI293</f>
        <v>0</v>
      </c>
      <c r="CH293" s="252" t="str">
        <f>+IF(CF293=0,"NO OFERTADO",IF(CG293="NO CUMPLE", NO HABILITA,IF(CF293&lt;=($E293*(1+$D$4)),"HABILITA","NO HABILITA")))</f>
        <v>NO OFERTADO</v>
      </c>
    </row>
    <row r="294" spans="1:86" s="40" customFormat="1" ht="25.5" x14ac:dyDescent="0.2">
      <c r="A294" s="103">
        <v>285</v>
      </c>
      <c r="B294" s="202" t="s">
        <v>442</v>
      </c>
      <c r="C294" s="121" t="s">
        <v>441</v>
      </c>
      <c r="D294" s="146">
        <v>1</v>
      </c>
      <c r="E294" s="25">
        <v>19281.765398000003</v>
      </c>
      <c r="F294" s="129">
        <f>'PRECIOS UNITARIOS'!E294</f>
        <v>0</v>
      </c>
      <c r="G294" s="251">
        <f>'EV TECNICA'!I294</f>
        <v>0</v>
      </c>
      <c r="H294" s="252" t="str">
        <f>+IF(F294=0,"NO OFERTADO",IF(G294="NO CUMPLE", NO HABILITA,IF(F294&lt;=($E294*(1+$D$4)),"HABILITA","NO HABILITA")))</f>
        <v>NO OFERTADO</v>
      </c>
      <c r="I294" s="129">
        <f>'PRECIOS UNITARIOS'!F294</f>
        <v>0</v>
      </c>
      <c r="J294" s="251">
        <f>'EV TECNICA'!K294</f>
        <v>0</v>
      </c>
      <c r="K294" s="252" t="str">
        <f>+IF(I294=0,"NO OFERTADO",IF(J294="NO CUMPLE", NO HABILITA,IF(I294&lt;=($E294*(1+$D$4)),"HABILITA","NO HABILITA")))</f>
        <v>NO OFERTADO</v>
      </c>
      <c r="L294" s="129">
        <f>'PRECIOS UNITARIOS'!G294</f>
        <v>0</v>
      </c>
      <c r="M294" s="251">
        <f>'EV TECNICA'!M294</f>
        <v>0</v>
      </c>
      <c r="N294" s="252" t="str">
        <f>+IF(L294=0,"NO OFERTADO",IF(M294="NO CUMPLE", NO HABILITA,IF(L294&lt;=($E294*(1+$D$4)),"HABILITA","NO HABILITA")))</f>
        <v>NO OFERTADO</v>
      </c>
      <c r="O294" s="129">
        <f>'PRECIOS UNITARIOS'!H294</f>
        <v>0</v>
      </c>
      <c r="P294" s="251">
        <f>'EV TECNICA'!O294</f>
        <v>0</v>
      </c>
      <c r="Q294" s="252" t="str">
        <f>+IF(O294=0,"NO OFERTADO",IF(P294="NO CUMPLE", NO HABILITA,IF(O294&lt;=($E294*(1+$D$4)),"HABILITA","NO HABILITA")))</f>
        <v>NO OFERTADO</v>
      </c>
      <c r="R294" s="129">
        <f>'PRECIOS UNITARIOS'!I294</f>
        <v>0</v>
      </c>
      <c r="S294" s="251">
        <f>'EV TECNICA'!Q294</f>
        <v>0</v>
      </c>
      <c r="T294" s="252" t="str">
        <f>+IF(R294=0,"NO OFERTADO",IF(S294="NO CUMPLE", NO HABILITA,IF(R294&lt;=($E294*(1+$D$4)),"HABILITA","NO HABILITA")))</f>
        <v>NO OFERTADO</v>
      </c>
      <c r="U294" s="129">
        <f>'PRECIOS UNITARIOS'!J294</f>
        <v>0</v>
      </c>
      <c r="V294" s="251">
        <f>'EV TECNICA'!S294</f>
        <v>0</v>
      </c>
      <c r="W294" s="252" t="str">
        <f>+IF(U294=0,"NO OFERTADO",IF(V294="NO CUMPLE", NO HABILITA,IF(U294&lt;=($E294*(1+$D$4)),"HABILITA","NO HABILITA")))</f>
        <v>NO OFERTADO</v>
      </c>
      <c r="X294" s="129">
        <f>'PRECIOS UNITARIOS'!K294</f>
        <v>0</v>
      </c>
      <c r="Y294" s="251">
        <f>'EV TECNICA'!U294</f>
        <v>0</v>
      </c>
      <c r="Z294" s="252" t="str">
        <f>+IF(X294=0,"NO OFERTADO",IF(Y294="NO CUMPLE", NO HABILITA,IF(X294&lt;=($E294*(1+$D$4)),"HABILITA","NO HABILITA")))</f>
        <v>NO OFERTADO</v>
      </c>
      <c r="AA294" s="129">
        <f>'PRECIOS UNITARIOS'!L294</f>
        <v>0</v>
      </c>
      <c r="AB294" s="251">
        <f>'EV TECNICA'!W294</f>
        <v>0</v>
      </c>
      <c r="AC294" s="252" t="str">
        <f>+IF(AA294=0,"NO OFERTADO",IF(AB294="NO CUMPLE", NO HABILITA,IF(AA294&lt;=($E294*(1+$D$4)),"HABILITA","NO HABILITA")))</f>
        <v>NO OFERTADO</v>
      </c>
      <c r="AD294" s="129">
        <f>'PRECIOS UNITARIOS'!M294</f>
        <v>197917</v>
      </c>
      <c r="AE294" s="251" t="str">
        <f>'EV TECNICA'!Y294</f>
        <v>CUMPLE</v>
      </c>
      <c r="AF294" s="252" t="str">
        <f>+IF(AD294=0,"NO OFERTADO",IF(AE294="NO CUMPLE", NO HABILITA,IF(AD294&lt;=($E294*(1+$D$4)),"HABILITA","NO HABILITA")))</f>
        <v>NO HABILITA</v>
      </c>
      <c r="AG294" s="129">
        <f>'PRECIOS UNITARIOS'!N294</f>
        <v>0</v>
      </c>
      <c r="AH294" s="251">
        <f>'EV TECNICA'!AA294</f>
        <v>0</v>
      </c>
      <c r="AI294" s="252" t="str">
        <f>+IF(AG294=0,"NO OFERTADO",IF(AH294="NO CUMPLE", NO HABILITA,IF(AG294&lt;=($E294*(1+$D$4)),"HABILITA","NO HABILITA")))</f>
        <v>NO OFERTADO</v>
      </c>
      <c r="AJ294" s="129">
        <f>'PRECIOS UNITARIOS'!O294</f>
        <v>0</v>
      </c>
      <c r="AK294" s="251">
        <f>'EV TECNICA'!AC294</f>
        <v>0</v>
      </c>
      <c r="AL294" s="252" t="str">
        <f>+IF(AJ294=0,"NO OFERTADO",IF(AK294="NO CUMPLE", NO HABILITA,IF(AJ294&lt;=($E294*(1+$D$4)),"HABILITA","NO HABILITA")))</f>
        <v>NO OFERTADO</v>
      </c>
      <c r="AM294" s="129">
        <f>'PRECIOS UNITARIOS'!P294</f>
        <v>0</v>
      </c>
      <c r="AN294" s="251">
        <f>'EV TECNICA'!AE294</f>
        <v>0</v>
      </c>
      <c r="AO294" s="252" t="str">
        <f>+IF(AM294=0,"NO OFERTADO",IF(AN294="NO CUMPLE", NO HABILITA,IF(AM294&lt;=($E294*(1+$D$4)),"HABILITA","NO HABILITA")))</f>
        <v>NO OFERTADO</v>
      </c>
      <c r="AP294" s="129">
        <f>'PRECIOS UNITARIOS'!Q294</f>
        <v>0</v>
      </c>
      <c r="AQ294" s="251">
        <f>'EV TECNICA'!AG294</f>
        <v>0</v>
      </c>
      <c r="AR294" s="252" t="str">
        <f>+IF(AP294=0,"NO OFERTADO",IF(AQ294="NO CUMPLE", NO HABILITA,IF(AP294&lt;=($E294*(1+$D$4)),"HABILITA","NO HABILITA")))</f>
        <v>NO OFERTADO</v>
      </c>
      <c r="AS294" s="129">
        <f>'PRECIOS UNITARIOS'!R294</f>
        <v>0</v>
      </c>
      <c r="AT294" s="251">
        <f>'EV TECNICA'!AI294</f>
        <v>0</v>
      </c>
      <c r="AU294" s="252" t="str">
        <f>+IF(AS294=0,"NO OFERTADO",IF(AT294="NO CUMPLE", NO HABILITA,IF(AS294&lt;=($E294*(1+$D$4)),"HABILITA","NO HABILITA")))</f>
        <v>NO OFERTADO</v>
      </c>
      <c r="AV294" s="129">
        <f>'PRECIOS UNITARIOS'!S294</f>
        <v>0</v>
      </c>
      <c r="AW294" s="251">
        <f>'EV TECNICA'!AK294</f>
        <v>0</v>
      </c>
      <c r="AX294" s="252" t="str">
        <f>+IF(AV294=0,"NO OFERTADO",IF(AW294="NO CUMPLE", NO HABILITA,IF(AV294&lt;=($E294*(1+$D$4)),"HABILITA","NO HABILITA")))</f>
        <v>NO OFERTADO</v>
      </c>
      <c r="AY294" s="129">
        <f>'PRECIOS UNITARIOS'!T294</f>
        <v>0</v>
      </c>
      <c r="AZ294" s="251">
        <f>'EV TECNICA'!AM294</f>
        <v>0</v>
      </c>
      <c r="BA294" s="252" t="str">
        <f>+IF(AY294=0,"NO OFERTADO",IF(AZ294="NO CUMPLE", NO HABILITA,IF(AY294&lt;=($E294*(1+$D$4)),"HABILITA","NO HABILITA")))</f>
        <v>NO OFERTADO</v>
      </c>
      <c r="BB294" s="129">
        <f>'PRECIOS UNITARIOS'!U294</f>
        <v>125904</v>
      </c>
      <c r="BC294" s="251" t="str">
        <f>'EV TECNICA'!AO294</f>
        <v xml:space="preserve">CUMPLE </v>
      </c>
      <c r="BD294" s="252" t="str">
        <f>+IF(BB294=0,"NO OFERTADO",IF(BC294="NO CUMPLE", NO HABILITA,IF(BB294&lt;=($E294*(1+$D$4)),"HABILITA","NO HABILITA")))</f>
        <v>NO HABILITA</v>
      </c>
      <c r="BE294" s="129">
        <f>'PRECIOS UNITARIOS'!V294</f>
        <v>0</v>
      </c>
      <c r="BF294" s="251">
        <f>'EV TECNICA'!AQ294</f>
        <v>0</v>
      </c>
      <c r="BG294" s="252" t="str">
        <f>+IF(BE294=0,"NO OFERTADO",IF(BF294="NO CUMPLE", NO HABILITA,IF(BE294&lt;=($E294*(1+$D$4)),"HABILITA","NO HABILITA")))</f>
        <v>NO OFERTADO</v>
      </c>
      <c r="BH294" s="129">
        <f>'PRECIOS UNITARIOS'!W294</f>
        <v>0</v>
      </c>
      <c r="BI294" s="251">
        <f>'EV TECNICA'!AS294</f>
        <v>0</v>
      </c>
      <c r="BJ294" s="252" t="str">
        <f>+IF(BH294=0,"NO OFERTADO",IF(BI294="NO CUMPLE", NO HABILITA,IF(BH294&lt;=($E294*(1+$D$4)),"HABILITA","NO HABILITA")))</f>
        <v>NO OFERTADO</v>
      </c>
      <c r="BK294" s="129">
        <f>'PRECIOS UNITARIOS'!X294</f>
        <v>0</v>
      </c>
      <c r="BL294" s="251">
        <f>'EV TECNICA'!AU294</f>
        <v>0</v>
      </c>
      <c r="BM294" s="252" t="str">
        <f>+IF(BK294=0,"NO OFERTADO",IF(BL294="NO CUMPLE", NO HABILITA,IF(BK294&lt;=($E294*(1+$D$4)),"HABILITA","NO HABILITA")))</f>
        <v>NO OFERTADO</v>
      </c>
      <c r="BN294" s="129">
        <f>'PRECIOS UNITARIOS'!Y294</f>
        <v>0</v>
      </c>
      <c r="BO294" s="251">
        <f>'EV TECNICA'!AW294</f>
        <v>0</v>
      </c>
      <c r="BP294" s="252" t="str">
        <f>+IF(BN294=0,"NO OFERTADO",IF(BO294="NO CUMPLE", NO HABILITA,IF(BN294&lt;=($E294*(1+$D$4)),"HABILITA","NO HABILITA")))</f>
        <v>NO OFERTADO</v>
      </c>
      <c r="BQ294" s="129">
        <f>'PRECIOS UNITARIOS'!Z294</f>
        <v>0</v>
      </c>
      <c r="BR294" s="251">
        <f>'EV TECNICA'!AY294</f>
        <v>0</v>
      </c>
      <c r="BS294" s="252" t="str">
        <f>+IF(BQ294=0,"NO OFERTADO",IF(BR294="NO CUMPLE", NO HABILITA,IF(BQ294&lt;=($E294*(1+$D$4)),"HABILITA","NO HABILITA")))</f>
        <v>NO OFERTADO</v>
      </c>
      <c r="BT294" s="129">
        <f>'PRECIOS UNITARIOS'!AA294</f>
        <v>0</v>
      </c>
      <c r="BU294" s="251">
        <f>'EV TECNICA'!BA294</f>
        <v>0</v>
      </c>
      <c r="BV294" s="252" t="str">
        <f>+IF(BT294=0,"NO OFERTADO",IF(BU294="NO CUMPLE", NO HABILITA,IF(BT294&lt;=($E294*(1+$D$4)),"HABILITA","NO HABILITA")))</f>
        <v>NO OFERTADO</v>
      </c>
      <c r="BW294" s="129">
        <f>'PRECIOS UNITARIOS'!AB294</f>
        <v>210000</v>
      </c>
      <c r="BX294" s="251" t="str">
        <f>'EV TECNICA'!BC294</f>
        <v>CUMPLE</v>
      </c>
      <c r="BY294" s="252" t="str">
        <f>+IF(BW294=0,"NO OFERTADO",IF(BX294="NO CUMPLE", NO HABILITA,IF(BW294&lt;=($E294*(1+$D$4)),"HABILITA","NO HABILITA")))</f>
        <v>NO HABILITA</v>
      </c>
      <c r="BZ294" s="129">
        <f>'PRECIOS UNITARIOS'!AC294</f>
        <v>0</v>
      </c>
      <c r="CA294" s="251">
        <f>'EV TECNICA'!BE294</f>
        <v>0</v>
      </c>
      <c r="CB294" s="252" t="str">
        <f>+IF(BZ294=0,"NO OFERTADO",IF(CA294="NO CUMPLE", NO HABILITA,IF(BZ294&lt;=($E294*(1+$D$4)),"HABILITA","NO HABILITA")))</f>
        <v>NO OFERTADO</v>
      </c>
      <c r="CC294" s="129">
        <f>'PRECIOS UNITARIOS'!AD294</f>
        <v>0</v>
      </c>
      <c r="CD294" s="251">
        <f>'EV TECNICA'!BG294</f>
        <v>0</v>
      </c>
      <c r="CE294" s="252" t="str">
        <f>+IF(CC294=0,"NO OFERTADO",IF(CD294="NO CUMPLE", NO HABILITA,IF(CC294&lt;=($E294*(1+$D$4)),"HABILITA","NO HABILITA")))</f>
        <v>NO OFERTADO</v>
      </c>
      <c r="CF294" s="129">
        <f>'PRECIOS UNITARIOS'!AE294</f>
        <v>0</v>
      </c>
      <c r="CG294" s="251">
        <f>'EV TECNICA'!BI294</f>
        <v>0</v>
      </c>
      <c r="CH294" s="252" t="str">
        <f>+IF(CF294=0,"NO OFERTADO",IF(CG294="NO CUMPLE", NO HABILITA,IF(CF294&lt;=($E294*(1+$D$4)),"HABILITA","NO HABILITA")))</f>
        <v>NO OFERTADO</v>
      </c>
    </row>
    <row r="295" spans="1:86" s="40" customFormat="1" ht="12.75" x14ac:dyDescent="0.2">
      <c r="A295" s="103">
        <v>286</v>
      </c>
      <c r="B295" s="202" t="s">
        <v>443</v>
      </c>
      <c r="C295" s="121" t="s">
        <v>441</v>
      </c>
      <c r="D295" s="146">
        <v>1</v>
      </c>
      <c r="E295" s="25">
        <v>45627</v>
      </c>
      <c r="F295" s="129">
        <f>'PRECIOS UNITARIOS'!E295</f>
        <v>0</v>
      </c>
      <c r="G295" s="251">
        <f>'EV TECNICA'!I295</f>
        <v>0</v>
      </c>
      <c r="H295" s="252" t="str">
        <f>+IF(F295=0,"NO OFERTADO",IF(G295="NO CUMPLE", NO HABILITA,IF(F295&lt;=($E295*(1+$D$4)),"HABILITA","NO HABILITA")))</f>
        <v>NO OFERTADO</v>
      </c>
      <c r="I295" s="129">
        <f>'PRECIOS UNITARIOS'!F295</f>
        <v>0</v>
      </c>
      <c r="J295" s="251">
        <f>'EV TECNICA'!K295</f>
        <v>0</v>
      </c>
      <c r="K295" s="252" t="str">
        <f>+IF(I295=0,"NO OFERTADO",IF(J295="NO CUMPLE", NO HABILITA,IF(I295&lt;=($E295*(1+$D$4)),"HABILITA","NO HABILITA")))</f>
        <v>NO OFERTADO</v>
      </c>
      <c r="L295" s="129">
        <f>'PRECIOS UNITARIOS'!G295</f>
        <v>0</v>
      </c>
      <c r="M295" s="251">
        <f>'EV TECNICA'!M295</f>
        <v>0</v>
      </c>
      <c r="N295" s="252" t="str">
        <f>+IF(L295=0,"NO OFERTADO",IF(M295="NO CUMPLE", NO HABILITA,IF(L295&lt;=($E295*(1+$D$4)),"HABILITA","NO HABILITA")))</f>
        <v>NO OFERTADO</v>
      </c>
      <c r="O295" s="129">
        <f>'PRECIOS UNITARIOS'!H295</f>
        <v>0</v>
      </c>
      <c r="P295" s="251">
        <f>'EV TECNICA'!O295</f>
        <v>0</v>
      </c>
      <c r="Q295" s="252" t="str">
        <f>+IF(O295=0,"NO OFERTADO",IF(P295="NO CUMPLE", NO HABILITA,IF(O295&lt;=($E295*(1+$D$4)),"HABILITA","NO HABILITA")))</f>
        <v>NO OFERTADO</v>
      </c>
      <c r="R295" s="129">
        <f>'PRECIOS UNITARIOS'!I295</f>
        <v>0</v>
      </c>
      <c r="S295" s="251">
        <f>'EV TECNICA'!Q295</f>
        <v>0</v>
      </c>
      <c r="T295" s="252" t="str">
        <f>+IF(R295=0,"NO OFERTADO",IF(S295="NO CUMPLE", NO HABILITA,IF(R295&lt;=($E295*(1+$D$4)),"HABILITA","NO HABILITA")))</f>
        <v>NO OFERTADO</v>
      </c>
      <c r="U295" s="129">
        <f>'PRECIOS UNITARIOS'!J295</f>
        <v>0</v>
      </c>
      <c r="V295" s="251">
        <f>'EV TECNICA'!S295</f>
        <v>0</v>
      </c>
      <c r="W295" s="252" t="str">
        <f>+IF(U295=0,"NO OFERTADO",IF(V295="NO CUMPLE", NO HABILITA,IF(U295&lt;=($E295*(1+$D$4)),"HABILITA","NO HABILITA")))</f>
        <v>NO OFERTADO</v>
      </c>
      <c r="X295" s="129">
        <f>'PRECIOS UNITARIOS'!K295</f>
        <v>55400</v>
      </c>
      <c r="Y295" s="251" t="str">
        <f>'EV TECNICA'!U295</f>
        <v>CUMPLE</v>
      </c>
      <c r="Z295" s="252" t="str">
        <f>+IF(X295=0,"NO OFERTADO",IF(Y295="NO CUMPLE", NO HABILITA,IF(X295&lt;=($E295*(1+$D$4)),"HABILITA","NO HABILITA")))</f>
        <v>HABILITA</v>
      </c>
      <c r="AA295" s="129">
        <f>'PRECIOS UNITARIOS'!L295</f>
        <v>0</v>
      </c>
      <c r="AB295" s="251">
        <f>'EV TECNICA'!W295</f>
        <v>0</v>
      </c>
      <c r="AC295" s="252" t="str">
        <f>+IF(AA295=0,"NO OFERTADO",IF(AB295="NO CUMPLE", NO HABILITA,IF(AA295&lt;=($E295*(1+$D$4)),"HABILITA","NO HABILITA")))</f>
        <v>NO OFERTADO</v>
      </c>
      <c r="AD295" s="129">
        <f>'PRECIOS UNITARIOS'!M295</f>
        <v>65909</v>
      </c>
      <c r="AE295" s="251" t="str">
        <f>'EV TECNICA'!Y295</f>
        <v>CUMPLE</v>
      </c>
      <c r="AF295" s="252" t="str">
        <f>+IF(AD295=0,"NO OFERTADO",IF(AE295="NO CUMPLE", NO HABILITA,IF(AD295&lt;=($E295*(1+$D$4)),"HABILITA","NO HABILITA")))</f>
        <v>NO HABILITA</v>
      </c>
      <c r="AG295" s="129">
        <f>'PRECIOS UNITARIOS'!N295</f>
        <v>0</v>
      </c>
      <c r="AH295" s="251">
        <f>'EV TECNICA'!AA295</f>
        <v>0</v>
      </c>
      <c r="AI295" s="252" t="str">
        <f>+IF(AG295=0,"NO OFERTADO",IF(AH295="NO CUMPLE", NO HABILITA,IF(AG295&lt;=($E295*(1+$D$4)),"HABILITA","NO HABILITA")))</f>
        <v>NO OFERTADO</v>
      </c>
      <c r="AJ295" s="129">
        <f>'PRECIOS UNITARIOS'!O295</f>
        <v>0</v>
      </c>
      <c r="AK295" s="251">
        <f>'EV TECNICA'!AC295</f>
        <v>0</v>
      </c>
      <c r="AL295" s="252" t="str">
        <f>+IF(AJ295=0,"NO OFERTADO",IF(AK295="NO CUMPLE", NO HABILITA,IF(AJ295&lt;=($E295*(1+$D$4)),"HABILITA","NO HABILITA")))</f>
        <v>NO OFERTADO</v>
      </c>
      <c r="AM295" s="129">
        <f>'PRECIOS UNITARIOS'!P295</f>
        <v>0</v>
      </c>
      <c r="AN295" s="251">
        <f>'EV TECNICA'!AE295</f>
        <v>0</v>
      </c>
      <c r="AO295" s="252" t="str">
        <f>+IF(AM295=0,"NO OFERTADO",IF(AN295="NO CUMPLE", NO HABILITA,IF(AM295&lt;=($E295*(1+$D$4)),"HABILITA","NO HABILITA")))</f>
        <v>NO OFERTADO</v>
      </c>
      <c r="AP295" s="129">
        <f>'PRECIOS UNITARIOS'!Q295</f>
        <v>0</v>
      </c>
      <c r="AQ295" s="251">
        <f>'EV TECNICA'!AG295</f>
        <v>0</v>
      </c>
      <c r="AR295" s="252" t="str">
        <f>+IF(AP295=0,"NO OFERTADO",IF(AQ295="NO CUMPLE", NO HABILITA,IF(AP295&lt;=($E295*(1+$D$4)),"HABILITA","NO HABILITA")))</f>
        <v>NO OFERTADO</v>
      </c>
      <c r="AS295" s="129">
        <f>'PRECIOS UNITARIOS'!R295</f>
        <v>0</v>
      </c>
      <c r="AT295" s="251">
        <f>'EV TECNICA'!AI295</f>
        <v>0</v>
      </c>
      <c r="AU295" s="252" t="str">
        <f>+IF(AS295=0,"NO OFERTADO",IF(AT295="NO CUMPLE", NO HABILITA,IF(AS295&lt;=($E295*(1+$D$4)),"HABILITA","NO HABILITA")))</f>
        <v>NO OFERTADO</v>
      </c>
      <c r="AV295" s="129">
        <f>'PRECIOS UNITARIOS'!S295</f>
        <v>0</v>
      </c>
      <c r="AW295" s="251">
        <f>'EV TECNICA'!AK295</f>
        <v>0</v>
      </c>
      <c r="AX295" s="252" t="str">
        <f>+IF(AV295=0,"NO OFERTADO",IF(AW295="NO CUMPLE", NO HABILITA,IF(AV295&lt;=($E295*(1+$D$4)),"HABILITA","NO HABILITA")))</f>
        <v>NO OFERTADO</v>
      </c>
      <c r="AY295" s="129">
        <f>'PRECIOS UNITARIOS'!T295</f>
        <v>0</v>
      </c>
      <c r="AZ295" s="251">
        <f>'EV TECNICA'!AM295</f>
        <v>0</v>
      </c>
      <c r="BA295" s="252" t="str">
        <f>+IF(AY295=0,"NO OFERTADO",IF(AZ295="NO CUMPLE", NO HABILITA,IF(AY295&lt;=($E295*(1+$D$4)),"HABILITA","NO HABILITA")))</f>
        <v>NO OFERTADO</v>
      </c>
      <c r="BB295" s="129">
        <f>'PRECIOS UNITARIOS'!U295</f>
        <v>0</v>
      </c>
      <c r="BC295" s="251" t="str">
        <f>'EV TECNICA'!AO295</f>
        <v>NO CUMPLE</v>
      </c>
      <c r="BD295" s="252" t="s">
        <v>606</v>
      </c>
      <c r="BE295" s="129">
        <f>'PRECIOS UNITARIOS'!V295</f>
        <v>0</v>
      </c>
      <c r="BF295" s="251">
        <f>'EV TECNICA'!AQ295</f>
        <v>0</v>
      </c>
      <c r="BG295" s="252" t="str">
        <f>+IF(BE295=0,"NO OFERTADO",IF(BF295="NO CUMPLE", NO HABILITA,IF(BE295&lt;=($E295*(1+$D$4)),"HABILITA","NO HABILITA")))</f>
        <v>NO OFERTADO</v>
      </c>
      <c r="BH295" s="129">
        <f>'PRECIOS UNITARIOS'!W295</f>
        <v>0</v>
      </c>
      <c r="BI295" s="251">
        <f>'EV TECNICA'!AS295</f>
        <v>0</v>
      </c>
      <c r="BJ295" s="252" t="str">
        <f>+IF(BH295=0,"NO OFERTADO",IF(BI295="NO CUMPLE", NO HABILITA,IF(BH295&lt;=($E295*(1+$D$4)),"HABILITA","NO HABILITA")))</f>
        <v>NO OFERTADO</v>
      </c>
      <c r="BK295" s="129">
        <f>'PRECIOS UNITARIOS'!X295</f>
        <v>0</v>
      </c>
      <c r="BL295" s="251">
        <f>'EV TECNICA'!AU295</f>
        <v>0</v>
      </c>
      <c r="BM295" s="252" t="str">
        <f>+IF(BK295=0,"NO OFERTADO",IF(BL295="NO CUMPLE", NO HABILITA,IF(BK295&lt;=($E295*(1+$D$4)),"HABILITA","NO HABILITA")))</f>
        <v>NO OFERTADO</v>
      </c>
      <c r="BN295" s="129">
        <f>'PRECIOS UNITARIOS'!Y295</f>
        <v>0</v>
      </c>
      <c r="BO295" s="251">
        <f>'EV TECNICA'!AW295</f>
        <v>0</v>
      </c>
      <c r="BP295" s="252" t="str">
        <f>+IF(BN295=0,"NO OFERTADO",IF(BO295="NO CUMPLE", NO HABILITA,IF(BN295&lt;=($E295*(1+$D$4)),"HABILITA","NO HABILITA")))</f>
        <v>NO OFERTADO</v>
      </c>
      <c r="BQ295" s="129">
        <f>'PRECIOS UNITARIOS'!Z295</f>
        <v>0</v>
      </c>
      <c r="BR295" s="251">
        <f>'EV TECNICA'!AY295</f>
        <v>0</v>
      </c>
      <c r="BS295" s="252" t="str">
        <f>+IF(BQ295=0,"NO OFERTADO",IF(BR295="NO CUMPLE", NO HABILITA,IF(BQ295&lt;=($E295*(1+$D$4)),"HABILITA","NO HABILITA")))</f>
        <v>NO OFERTADO</v>
      </c>
      <c r="BT295" s="129">
        <f>'PRECIOS UNITARIOS'!AA295</f>
        <v>0</v>
      </c>
      <c r="BU295" s="251">
        <f>'EV TECNICA'!BA295</f>
        <v>0</v>
      </c>
      <c r="BV295" s="252" t="str">
        <f>+IF(BT295=0,"NO OFERTADO",IF(BU295="NO CUMPLE", NO HABILITA,IF(BT295&lt;=($E295*(1+$D$4)),"HABILITA","NO HABILITA")))</f>
        <v>NO OFERTADO</v>
      </c>
      <c r="BW295" s="129">
        <f>'PRECIOS UNITARIOS'!AB295</f>
        <v>0</v>
      </c>
      <c r="BX295" s="251">
        <f>'EV TECNICA'!BC295</f>
        <v>0</v>
      </c>
      <c r="BY295" s="252" t="str">
        <f>+IF(BW295=0,"NO OFERTADO",IF(BX295="NO CUMPLE", NO HABILITA,IF(BW295&lt;=($E295*(1+$D$4)),"HABILITA","NO HABILITA")))</f>
        <v>NO OFERTADO</v>
      </c>
      <c r="BZ295" s="129">
        <f>'PRECIOS UNITARIOS'!AC295</f>
        <v>0</v>
      </c>
      <c r="CA295" s="251">
        <f>'EV TECNICA'!BE295</f>
        <v>0</v>
      </c>
      <c r="CB295" s="252" t="str">
        <f>+IF(BZ295=0,"NO OFERTADO",IF(CA295="NO CUMPLE", NO HABILITA,IF(BZ295&lt;=($E295*(1+$D$4)),"HABILITA","NO HABILITA")))</f>
        <v>NO OFERTADO</v>
      </c>
      <c r="CC295" s="129">
        <f>'PRECIOS UNITARIOS'!AD295</f>
        <v>0</v>
      </c>
      <c r="CD295" s="251">
        <f>'EV TECNICA'!BG295</f>
        <v>0</v>
      </c>
      <c r="CE295" s="252" t="str">
        <f>+IF(CC295=0,"NO OFERTADO",IF(CD295="NO CUMPLE", NO HABILITA,IF(CC295&lt;=($E295*(1+$D$4)),"HABILITA","NO HABILITA")))</f>
        <v>NO OFERTADO</v>
      </c>
      <c r="CF295" s="129">
        <f>'PRECIOS UNITARIOS'!AE295</f>
        <v>0</v>
      </c>
      <c r="CG295" s="251">
        <f>'EV TECNICA'!BI295</f>
        <v>0</v>
      </c>
      <c r="CH295" s="252" t="str">
        <f>+IF(CF295=0,"NO OFERTADO",IF(CG295="NO CUMPLE", NO HABILITA,IF(CF295&lt;=($E295*(1+$D$4)),"HABILITA","NO HABILITA")))</f>
        <v>NO OFERTADO</v>
      </c>
    </row>
    <row r="296" spans="1:86" s="40" customFormat="1" ht="12.75" x14ac:dyDescent="0.2">
      <c r="A296" s="103">
        <v>287</v>
      </c>
      <c r="B296" s="202" t="s">
        <v>444</v>
      </c>
      <c r="C296" s="121" t="s">
        <v>441</v>
      </c>
      <c r="D296" s="146">
        <v>1</v>
      </c>
      <c r="E296" s="25">
        <v>58390</v>
      </c>
      <c r="F296" s="129">
        <f>'PRECIOS UNITARIOS'!E296</f>
        <v>0</v>
      </c>
      <c r="G296" s="251">
        <f>'EV TECNICA'!I296</f>
        <v>0</v>
      </c>
      <c r="H296" s="252" t="str">
        <f>+IF(F296=0,"NO OFERTADO",IF(G296="NO CUMPLE", NO HABILITA,IF(F296&lt;=($E296*(1+$D$4)),"HABILITA","NO HABILITA")))</f>
        <v>NO OFERTADO</v>
      </c>
      <c r="I296" s="129">
        <f>'PRECIOS UNITARIOS'!F296</f>
        <v>0</v>
      </c>
      <c r="J296" s="251">
        <f>'EV TECNICA'!K296</f>
        <v>0</v>
      </c>
      <c r="K296" s="252" t="str">
        <f>+IF(I296=0,"NO OFERTADO",IF(J296="NO CUMPLE", NO HABILITA,IF(I296&lt;=($E296*(1+$D$4)),"HABILITA","NO HABILITA")))</f>
        <v>NO OFERTADO</v>
      </c>
      <c r="L296" s="129">
        <f>'PRECIOS UNITARIOS'!G296</f>
        <v>0</v>
      </c>
      <c r="M296" s="251">
        <f>'EV TECNICA'!M296</f>
        <v>0</v>
      </c>
      <c r="N296" s="252" t="str">
        <f>+IF(L296=0,"NO OFERTADO",IF(M296="NO CUMPLE", NO HABILITA,IF(L296&lt;=($E296*(1+$D$4)),"HABILITA","NO HABILITA")))</f>
        <v>NO OFERTADO</v>
      </c>
      <c r="O296" s="129">
        <f>'PRECIOS UNITARIOS'!H296</f>
        <v>0</v>
      </c>
      <c r="P296" s="251">
        <f>'EV TECNICA'!O296</f>
        <v>0</v>
      </c>
      <c r="Q296" s="252" t="str">
        <f>+IF(O296=0,"NO OFERTADO",IF(P296="NO CUMPLE", NO HABILITA,IF(O296&lt;=($E296*(1+$D$4)),"HABILITA","NO HABILITA")))</f>
        <v>NO OFERTADO</v>
      </c>
      <c r="R296" s="129">
        <f>'PRECIOS UNITARIOS'!I296</f>
        <v>0</v>
      </c>
      <c r="S296" s="251">
        <f>'EV TECNICA'!Q296</f>
        <v>0</v>
      </c>
      <c r="T296" s="252" t="str">
        <f>+IF(R296=0,"NO OFERTADO",IF(S296="NO CUMPLE", NO HABILITA,IF(R296&lt;=($E296*(1+$D$4)),"HABILITA","NO HABILITA")))</f>
        <v>NO OFERTADO</v>
      </c>
      <c r="U296" s="129">
        <f>'PRECIOS UNITARIOS'!J296</f>
        <v>0</v>
      </c>
      <c r="V296" s="251">
        <f>'EV TECNICA'!S296</f>
        <v>0</v>
      </c>
      <c r="W296" s="252" t="str">
        <f>+IF(U296=0,"NO OFERTADO",IF(V296="NO CUMPLE", NO HABILITA,IF(U296&lt;=($E296*(1+$D$4)),"HABILITA","NO HABILITA")))</f>
        <v>NO OFERTADO</v>
      </c>
      <c r="X296" s="129">
        <f>'PRECIOS UNITARIOS'!K296</f>
        <v>56400</v>
      </c>
      <c r="Y296" s="251" t="str">
        <f>'EV TECNICA'!U296</f>
        <v>CUMPLE</v>
      </c>
      <c r="Z296" s="252" t="str">
        <f>+IF(X296=0,"NO OFERTADO",IF(Y296="NO CUMPLE", NO HABILITA,IF(X296&lt;=($E296*(1+$D$4)),"HABILITA","NO HABILITA")))</f>
        <v>HABILITA</v>
      </c>
      <c r="AA296" s="129">
        <f>'PRECIOS UNITARIOS'!L296</f>
        <v>0</v>
      </c>
      <c r="AB296" s="251">
        <f>'EV TECNICA'!W296</f>
        <v>0</v>
      </c>
      <c r="AC296" s="252" t="str">
        <f>+IF(AA296=0,"NO OFERTADO",IF(AB296="NO CUMPLE", NO HABILITA,IF(AA296&lt;=($E296*(1+$D$4)),"HABILITA","NO HABILITA")))</f>
        <v>NO OFERTADO</v>
      </c>
      <c r="AD296" s="129">
        <f>'PRECIOS UNITARIOS'!M296</f>
        <v>64686</v>
      </c>
      <c r="AE296" s="251" t="str">
        <f>'EV TECNICA'!Y296</f>
        <v>CUMPLE</v>
      </c>
      <c r="AF296" s="252" t="str">
        <f>+IF(AD296=0,"NO OFERTADO",IF(AE296="NO CUMPLE", NO HABILITA,IF(AD296&lt;=($E296*(1+$D$4)),"HABILITA","NO HABILITA")))</f>
        <v>HABILITA</v>
      </c>
      <c r="AG296" s="129">
        <f>'PRECIOS UNITARIOS'!N296</f>
        <v>0</v>
      </c>
      <c r="AH296" s="251">
        <f>'EV TECNICA'!AA296</f>
        <v>0</v>
      </c>
      <c r="AI296" s="252" t="str">
        <f>+IF(AG296=0,"NO OFERTADO",IF(AH296="NO CUMPLE", NO HABILITA,IF(AG296&lt;=($E296*(1+$D$4)),"HABILITA","NO HABILITA")))</f>
        <v>NO OFERTADO</v>
      </c>
      <c r="AJ296" s="129">
        <f>'PRECIOS UNITARIOS'!O296</f>
        <v>0</v>
      </c>
      <c r="AK296" s="251">
        <f>'EV TECNICA'!AC296</f>
        <v>0</v>
      </c>
      <c r="AL296" s="252" t="str">
        <f>+IF(AJ296=0,"NO OFERTADO",IF(AK296="NO CUMPLE", NO HABILITA,IF(AJ296&lt;=($E296*(1+$D$4)),"HABILITA","NO HABILITA")))</f>
        <v>NO OFERTADO</v>
      </c>
      <c r="AM296" s="129">
        <f>'PRECIOS UNITARIOS'!P296</f>
        <v>0</v>
      </c>
      <c r="AN296" s="251">
        <f>'EV TECNICA'!AE296</f>
        <v>0</v>
      </c>
      <c r="AO296" s="252" t="str">
        <f>+IF(AM296=0,"NO OFERTADO",IF(AN296="NO CUMPLE", NO HABILITA,IF(AM296&lt;=($E296*(1+$D$4)),"HABILITA","NO HABILITA")))</f>
        <v>NO OFERTADO</v>
      </c>
      <c r="AP296" s="129">
        <f>'PRECIOS UNITARIOS'!Q296</f>
        <v>0</v>
      </c>
      <c r="AQ296" s="251">
        <f>'EV TECNICA'!AG296</f>
        <v>0</v>
      </c>
      <c r="AR296" s="252" t="str">
        <f>+IF(AP296=0,"NO OFERTADO",IF(AQ296="NO CUMPLE", NO HABILITA,IF(AP296&lt;=($E296*(1+$D$4)),"HABILITA","NO HABILITA")))</f>
        <v>NO OFERTADO</v>
      </c>
      <c r="AS296" s="129">
        <f>'PRECIOS UNITARIOS'!R296</f>
        <v>0</v>
      </c>
      <c r="AT296" s="251">
        <f>'EV TECNICA'!AI296</f>
        <v>0</v>
      </c>
      <c r="AU296" s="252" t="str">
        <f>+IF(AS296=0,"NO OFERTADO",IF(AT296="NO CUMPLE", NO HABILITA,IF(AS296&lt;=($E296*(1+$D$4)),"HABILITA","NO HABILITA")))</f>
        <v>NO OFERTADO</v>
      </c>
      <c r="AV296" s="129">
        <f>'PRECIOS UNITARIOS'!S296</f>
        <v>58390</v>
      </c>
      <c r="AW296" s="251" t="str">
        <f>'EV TECNICA'!AK296</f>
        <v>CUMPLE</v>
      </c>
      <c r="AX296" s="252" t="str">
        <f>+IF(AV296=0,"NO OFERTADO",IF(AW296="NO CUMPLE", NO HABILITA,IF(AV296&lt;=($E296*(1+$D$4)),"HABILITA","NO HABILITA")))</f>
        <v>HABILITA</v>
      </c>
      <c r="AY296" s="129">
        <f>'PRECIOS UNITARIOS'!T296</f>
        <v>0</v>
      </c>
      <c r="AZ296" s="251">
        <f>'EV TECNICA'!AM296</f>
        <v>0</v>
      </c>
      <c r="BA296" s="252" t="str">
        <f>+IF(AY296=0,"NO OFERTADO",IF(AZ296="NO CUMPLE", NO HABILITA,IF(AY296&lt;=($E296*(1+$D$4)),"HABILITA","NO HABILITA")))</f>
        <v>NO OFERTADO</v>
      </c>
      <c r="BB296" s="129">
        <f>'PRECIOS UNITARIOS'!U296</f>
        <v>0</v>
      </c>
      <c r="BC296" s="251">
        <f>'EV TECNICA'!AO296</f>
        <v>0</v>
      </c>
      <c r="BD296" s="252" t="str">
        <f>+IF(BB296=0,"NO OFERTADO",IF(BC296="NO CUMPLE", NO HABILITA,IF(BB296&lt;=($E296*(1+$D$4)),"HABILITA","NO HABILITA")))</f>
        <v>NO OFERTADO</v>
      </c>
      <c r="BE296" s="129">
        <f>'PRECIOS UNITARIOS'!V296</f>
        <v>0</v>
      </c>
      <c r="BF296" s="251">
        <f>'EV TECNICA'!AQ296</f>
        <v>0</v>
      </c>
      <c r="BG296" s="252" t="str">
        <f>+IF(BE296=0,"NO OFERTADO",IF(BF296="NO CUMPLE", NO HABILITA,IF(BE296&lt;=($E296*(1+$D$4)),"HABILITA","NO HABILITA")))</f>
        <v>NO OFERTADO</v>
      </c>
      <c r="BH296" s="129">
        <f>'PRECIOS UNITARIOS'!W296</f>
        <v>0</v>
      </c>
      <c r="BI296" s="251">
        <f>'EV TECNICA'!AS296</f>
        <v>0</v>
      </c>
      <c r="BJ296" s="252" t="str">
        <f>+IF(BH296=0,"NO OFERTADO",IF(BI296="NO CUMPLE", NO HABILITA,IF(BH296&lt;=($E296*(1+$D$4)),"HABILITA","NO HABILITA")))</f>
        <v>NO OFERTADO</v>
      </c>
      <c r="BK296" s="129">
        <f>'PRECIOS UNITARIOS'!X296</f>
        <v>0</v>
      </c>
      <c r="BL296" s="251">
        <f>'EV TECNICA'!AU296</f>
        <v>0</v>
      </c>
      <c r="BM296" s="252" t="str">
        <f>+IF(BK296=0,"NO OFERTADO",IF(BL296="NO CUMPLE", NO HABILITA,IF(BK296&lt;=($E296*(1+$D$4)),"HABILITA","NO HABILITA")))</f>
        <v>NO OFERTADO</v>
      </c>
      <c r="BN296" s="129">
        <f>'PRECIOS UNITARIOS'!Y296</f>
        <v>0</v>
      </c>
      <c r="BO296" s="251">
        <f>'EV TECNICA'!AW296</f>
        <v>0</v>
      </c>
      <c r="BP296" s="252" t="str">
        <f>+IF(BN296=0,"NO OFERTADO",IF(BO296="NO CUMPLE", NO HABILITA,IF(BN296&lt;=($E296*(1+$D$4)),"HABILITA","NO HABILITA")))</f>
        <v>NO OFERTADO</v>
      </c>
      <c r="BQ296" s="129">
        <f>'PRECIOS UNITARIOS'!Z296</f>
        <v>64686</v>
      </c>
      <c r="BR296" s="251" t="str">
        <f>'EV TECNICA'!AY296</f>
        <v>CUMPLE</v>
      </c>
      <c r="BS296" s="252" t="str">
        <f>+IF(BQ296=0,"NO OFERTADO",IF(BR296="NO CUMPLE", NO HABILITA,IF(BQ296&lt;=($E296*(1+$D$4)),"HABILITA","NO HABILITA")))</f>
        <v>HABILITA</v>
      </c>
      <c r="BT296" s="129">
        <f>'PRECIOS UNITARIOS'!AA296</f>
        <v>0</v>
      </c>
      <c r="BU296" s="251">
        <f>'EV TECNICA'!BA296</f>
        <v>0</v>
      </c>
      <c r="BV296" s="252" t="str">
        <f>+IF(BT296=0,"NO OFERTADO",IF(BU296="NO CUMPLE", NO HABILITA,IF(BT296&lt;=($E296*(1+$D$4)),"HABILITA","NO HABILITA")))</f>
        <v>NO OFERTADO</v>
      </c>
      <c r="BW296" s="129">
        <f>'PRECIOS UNITARIOS'!AB296</f>
        <v>0</v>
      </c>
      <c r="BX296" s="251">
        <f>'EV TECNICA'!BC296</f>
        <v>0</v>
      </c>
      <c r="BY296" s="252" t="str">
        <f>+IF(BW296=0,"NO OFERTADO",IF(BX296="NO CUMPLE", NO HABILITA,IF(BW296&lt;=($E296*(1+$D$4)),"HABILITA","NO HABILITA")))</f>
        <v>NO OFERTADO</v>
      </c>
      <c r="BZ296" s="129">
        <f>'PRECIOS UNITARIOS'!AC296</f>
        <v>0</v>
      </c>
      <c r="CA296" s="251">
        <f>'EV TECNICA'!BE296</f>
        <v>0</v>
      </c>
      <c r="CB296" s="252" t="str">
        <f>+IF(BZ296=0,"NO OFERTADO",IF(CA296="NO CUMPLE", NO HABILITA,IF(BZ296&lt;=($E296*(1+$D$4)),"HABILITA","NO HABILITA")))</f>
        <v>NO OFERTADO</v>
      </c>
      <c r="CC296" s="129">
        <f>'PRECIOS UNITARIOS'!AD296</f>
        <v>0</v>
      </c>
      <c r="CD296" s="251">
        <f>'EV TECNICA'!BG296</f>
        <v>0</v>
      </c>
      <c r="CE296" s="252" t="str">
        <f>+IF(CC296=0,"NO OFERTADO",IF(CD296="NO CUMPLE", NO HABILITA,IF(CC296&lt;=($E296*(1+$D$4)),"HABILITA","NO HABILITA")))</f>
        <v>NO OFERTADO</v>
      </c>
      <c r="CF296" s="129">
        <f>'PRECIOS UNITARIOS'!AE296</f>
        <v>0</v>
      </c>
      <c r="CG296" s="251">
        <f>'EV TECNICA'!BI296</f>
        <v>0</v>
      </c>
      <c r="CH296" s="252" t="str">
        <f>+IF(CF296=0,"NO OFERTADO",IF(CG296="NO CUMPLE", NO HABILITA,IF(CF296&lt;=($E296*(1+$D$4)),"HABILITA","NO HABILITA")))</f>
        <v>NO OFERTADO</v>
      </c>
    </row>
    <row r="297" spans="1:86" s="40" customFormat="1" ht="12.75" x14ac:dyDescent="0.2">
      <c r="A297" s="103">
        <v>288</v>
      </c>
      <c r="B297" s="202" t="s">
        <v>445</v>
      </c>
      <c r="C297" s="121" t="s">
        <v>441</v>
      </c>
      <c r="D297" s="146">
        <v>1</v>
      </c>
      <c r="E297" s="25">
        <v>45627</v>
      </c>
      <c r="F297" s="129">
        <f>'PRECIOS UNITARIOS'!E297</f>
        <v>0</v>
      </c>
      <c r="G297" s="251">
        <f>'EV TECNICA'!I297</f>
        <v>0</v>
      </c>
      <c r="H297" s="252" t="str">
        <f>+IF(F297=0,"NO OFERTADO",IF(G297="NO CUMPLE", NO HABILITA,IF(F297&lt;=($E297*(1+$D$4)),"HABILITA","NO HABILITA")))</f>
        <v>NO OFERTADO</v>
      </c>
      <c r="I297" s="129">
        <f>'PRECIOS UNITARIOS'!F297</f>
        <v>0</v>
      </c>
      <c r="J297" s="251">
        <f>'EV TECNICA'!K297</f>
        <v>0</v>
      </c>
      <c r="K297" s="252" t="str">
        <f>+IF(I297=0,"NO OFERTADO",IF(J297="NO CUMPLE", NO HABILITA,IF(I297&lt;=($E297*(1+$D$4)),"HABILITA","NO HABILITA")))</f>
        <v>NO OFERTADO</v>
      </c>
      <c r="L297" s="129">
        <f>'PRECIOS UNITARIOS'!G297</f>
        <v>0</v>
      </c>
      <c r="M297" s="251">
        <f>'EV TECNICA'!M297</f>
        <v>0</v>
      </c>
      <c r="N297" s="252" t="str">
        <f>+IF(L297=0,"NO OFERTADO",IF(M297="NO CUMPLE", NO HABILITA,IF(L297&lt;=($E297*(1+$D$4)),"HABILITA","NO HABILITA")))</f>
        <v>NO OFERTADO</v>
      </c>
      <c r="O297" s="129">
        <f>'PRECIOS UNITARIOS'!H297</f>
        <v>0</v>
      </c>
      <c r="P297" s="251">
        <f>'EV TECNICA'!O297</f>
        <v>0</v>
      </c>
      <c r="Q297" s="252" t="str">
        <f>+IF(O297=0,"NO OFERTADO",IF(P297="NO CUMPLE", NO HABILITA,IF(O297&lt;=($E297*(1+$D$4)),"HABILITA","NO HABILITA")))</f>
        <v>NO OFERTADO</v>
      </c>
      <c r="R297" s="129">
        <f>'PRECIOS UNITARIOS'!I297</f>
        <v>0</v>
      </c>
      <c r="S297" s="251">
        <f>'EV TECNICA'!Q297</f>
        <v>0</v>
      </c>
      <c r="T297" s="252" t="str">
        <f>+IF(R297=0,"NO OFERTADO",IF(S297="NO CUMPLE", NO HABILITA,IF(R297&lt;=($E297*(1+$D$4)),"HABILITA","NO HABILITA")))</f>
        <v>NO OFERTADO</v>
      </c>
      <c r="U297" s="129">
        <f>'PRECIOS UNITARIOS'!J297</f>
        <v>0</v>
      </c>
      <c r="V297" s="251">
        <f>'EV TECNICA'!S297</f>
        <v>0</v>
      </c>
      <c r="W297" s="252" t="str">
        <f>+IF(U297=0,"NO OFERTADO",IF(V297="NO CUMPLE", NO HABILITA,IF(U297&lt;=($E297*(1+$D$4)),"HABILITA","NO HABILITA")))</f>
        <v>NO OFERTADO</v>
      </c>
      <c r="X297" s="129">
        <f>'PRECIOS UNITARIOS'!K297</f>
        <v>0</v>
      </c>
      <c r="Y297" s="251">
        <f>'EV TECNICA'!U297</f>
        <v>0</v>
      </c>
      <c r="Z297" s="252" t="str">
        <f>+IF(X297=0,"NO OFERTADO",IF(Y297="NO CUMPLE", NO HABILITA,IF(X297&lt;=($E297*(1+$D$4)),"HABILITA","NO HABILITA")))</f>
        <v>NO OFERTADO</v>
      </c>
      <c r="AA297" s="129">
        <f>'PRECIOS UNITARIOS'!L297</f>
        <v>0</v>
      </c>
      <c r="AB297" s="251">
        <f>'EV TECNICA'!W297</f>
        <v>0</v>
      </c>
      <c r="AC297" s="252" t="str">
        <f>+IF(AA297=0,"NO OFERTADO",IF(AB297="NO CUMPLE", NO HABILITA,IF(AA297&lt;=($E297*(1+$D$4)),"HABILITA","NO HABILITA")))</f>
        <v>NO OFERTADO</v>
      </c>
      <c r="AD297" s="129">
        <f>'PRECIOS UNITARIOS'!M297</f>
        <v>65747</v>
      </c>
      <c r="AE297" s="251" t="str">
        <f>'EV TECNICA'!Y297</f>
        <v>CUMPLE</v>
      </c>
      <c r="AF297" s="252" t="str">
        <f>+IF(AD297=0,"NO OFERTADO",IF(AE297="NO CUMPLE", NO HABILITA,IF(AD297&lt;=($E297*(1+$D$4)),"HABILITA","NO HABILITA")))</f>
        <v>NO HABILITA</v>
      </c>
      <c r="AG297" s="129">
        <f>'PRECIOS UNITARIOS'!N297</f>
        <v>0</v>
      </c>
      <c r="AH297" s="251">
        <f>'EV TECNICA'!AA297</f>
        <v>0</v>
      </c>
      <c r="AI297" s="252" t="str">
        <f>+IF(AG297=0,"NO OFERTADO",IF(AH297="NO CUMPLE", NO HABILITA,IF(AG297&lt;=($E297*(1+$D$4)),"HABILITA","NO HABILITA")))</f>
        <v>NO OFERTADO</v>
      </c>
      <c r="AJ297" s="129">
        <f>'PRECIOS UNITARIOS'!O297</f>
        <v>0</v>
      </c>
      <c r="AK297" s="251">
        <f>'EV TECNICA'!AC297</f>
        <v>0</v>
      </c>
      <c r="AL297" s="252" t="str">
        <f>+IF(AJ297=0,"NO OFERTADO",IF(AK297="NO CUMPLE", NO HABILITA,IF(AJ297&lt;=($E297*(1+$D$4)),"HABILITA","NO HABILITA")))</f>
        <v>NO OFERTADO</v>
      </c>
      <c r="AM297" s="129">
        <f>'PRECIOS UNITARIOS'!P297</f>
        <v>0</v>
      </c>
      <c r="AN297" s="251">
        <f>'EV TECNICA'!AE297</f>
        <v>0</v>
      </c>
      <c r="AO297" s="252" t="str">
        <f>+IF(AM297=0,"NO OFERTADO",IF(AN297="NO CUMPLE", NO HABILITA,IF(AM297&lt;=($E297*(1+$D$4)),"HABILITA","NO HABILITA")))</f>
        <v>NO OFERTADO</v>
      </c>
      <c r="AP297" s="129">
        <f>'PRECIOS UNITARIOS'!Q297</f>
        <v>0</v>
      </c>
      <c r="AQ297" s="251">
        <f>'EV TECNICA'!AG297</f>
        <v>0</v>
      </c>
      <c r="AR297" s="252" t="str">
        <f>+IF(AP297=0,"NO OFERTADO",IF(AQ297="NO CUMPLE", NO HABILITA,IF(AP297&lt;=($E297*(1+$D$4)),"HABILITA","NO HABILITA")))</f>
        <v>NO OFERTADO</v>
      </c>
      <c r="AS297" s="129">
        <f>'PRECIOS UNITARIOS'!R297</f>
        <v>0</v>
      </c>
      <c r="AT297" s="251">
        <f>'EV TECNICA'!AI297</f>
        <v>0</v>
      </c>
      <c r="AU297" s="252" t="str">
        <f>+IF(AS297=0,"NO OFERTADO",IF(AT297="NO CUMPLE", NO HABILITA,IF(AS297&lt;=($E297*(1+$D$4)),"HABILITA","NO HABILITA")))</f>
        <v>NO OFERTADO</v>
      </c>
      <c r="AV297" s="129">
        <f>'PRECIOS UNITARIOS'!S297</f>
        <v>0</v>
      </c>
      <c r="AW297" s="251">
        <f>'EV TECNICA'!AK297</f>
        <v>0</v>
      </c>
      <c r="AX297" s="252" t="str">
        <f>+IF(AV297=0,"NO OFERTADO",IF(AW297="NO CUMPLE", NO HABILITA,IF(AV297&lt;=($E297*(1+$D$4)),"HABILITA","NO HABILITA")))</f>
        <v>NO OFERTADO</v>
      </c>
      <c r="AY297" s="129">
        <f>'PRECIOS UNITARIOS'!T297</f>
        <v>0</v>
      </c>
      <c r="AZ297" s="251">
        <f>'EV TECNICA'!AM297</f>
        <v>0</v>
      </c>
      <c r="BA297" s="252" t="str">
        <f>+IF(AY297=0,"NO OFERTADO",IF(AZ297="NO CUMPLE", NO HABILITA,IF(AY297&lt;=($E297*(1+$D$4)),"HABILITA","NO HABILITA")))</f>
        <v>NO OFERTADO</v>
      </c>
      <c r="BB297" s="129">
        <f>'PRECIOS UNITARIOS'!U297</f>
        <v>0</v>
      </c>
      <c r="BC297" s="251" t="str">
        <f>'EV TECNICA'!AO297</f>
        <v>NO CUMPLE</v>
      </c>
      <c r="BD297" s="252" t="s">
        <v>606</v>
      </c>
      <c r="BE297" s="129">
        <f>'PRECIOS UNITARIOS'!V297</f>
        <v>0</v>
      </c>
      <c r="BF297" s="251">
        <f>'EV TECNICA'!AQ297</f>
        <v>0</v>
      </c>
      <c r="BG297" s="252" t="str">
        <f>+IF(BE297=0,"NO OFERTADO",IF(BF297="NO CUMPLE", NO HABILITA,IF(BE297&lt;=($E297*(1+$D$4)),"HABILITA","NO HABILITA")))</f>
        <v>NO OFERTADO</v>
      </c>
      <c r="BH297" s="129">
        <f>'PRECIOS UNITARIOS'!W297</f>
        <v>0</v>
      </c>
      <c r="BI297" s="251">
        <f>'EV TECNICA'!AS297</f>
        <v>0</v>
      </c>
      <c r="BJ297" s="252" t="str">
        <f>+IF(BH297=0,"NO OFERTADO",IF(BI297="NO CUMPLE", NO HABILITA,IF(BH297&lt;=($E297*(1+$D$4)),"HABILITA","NO HABILITA")))</f>
        <v>NO OFERTADO</v>
      </c>
      <c r="BK297" s="129">
        <f>'PRECIOS UNITARIOS'!X297</f>
        <v>0</v>
      </c>
      <c r="BL297" s="251">
        <f>'EV TECNICA'!AU297</f>
        <v>0</v>
      </c>
      <c r="BM297" s="252" t="str">
        <f>+IF(BK297=0,"NO OFERTADO",IF(BL297="NO CUMPLE", NO HABILITA,IF(BK297&lt;=($E297*(1+$D$4)),"HABILITA","NO HABILITA")))</f>
        <v>NO OFERTADO</v>
      </c>
      <c r="BN297" s="129">
        <f>'PRECIOS UNITARIOS'!Y297</f>
        <v>0</v>
      </c>
      <c r="BO297" s="251">
        <f>'EV TECNICA'!AW297</f>
        <v>0</v>
      </c>
      <c r="BP297" s="252" t="str">
        <f>+IF(BN297=0,"NO OFERTADO",IF(BO297="NO CUMPLE", NO HABILITA,IF(BN297&lt;=($E297*(1+$D$4)),"HABILITA","NO HABILITA")))</f>
        <v>NO OFERTADO</v>
      </c>
      <c r="BQ297" s="129">
        <f>'PRECIOS UNITARIOS'!Z297</f>
        <v>64686</v>
      </c>
      <c r="BR297" s="251" t="str">
        <f>'EV TECNICA'!AY297</f>
        <v>CUMPLE</v>
      </c>
      <c r="BS297" s="252" t="str">
        <f>+IF(BQ297=0,"NO OFERTADO",IF(BR297="NO CUMPLE", NO HABILITA,IF(BQ297&lt;=($E297*(1+$D$4)),"HABILITA","NO HABILITA")))</f>
        <v>NO HABILITA</v>
      </c>
      <c r="BT297" s="129">
        <f>'PRECIOS UNITARIOS'!AA297</f>
        <v>0</v>
      </c>
      <c r="BU297" s="251">
        <f>'EV TECNICA'!BA297</f>
        <v>0</v>
      </c>
      <c r="BV297" s="252" t="str">
        <f>+IF(BT297=0,"NO OFERTADO",IF(BU297="NO CUMPLE", NO HABILITA,IF(BT297&lt;=($E297*(1+$D$4)),"HABILITA","NO HABILITA")))</f>
        <v>NO OFERTADO</v>
      </c>
      <c r="BW297" s="129">
        <f>'PRECIOS UNITARIOS'!AB297</f>
        <v>0</v>
      </c>
      <c r="BX297" s="251">
        <f>'EV TECNICA'!BC297</f>
        <v>0</v>
      </c>
      <c r="BY297" s="252" t="str">
        <f>+IF(BW297=0,"NO OFERTADO",IF(BX297="NO CUMPLE", NO HABILITA,IF(BW297&lt;=($E297*(1+$D$4)),"HABILITA","NO HABILITA")))</f>
        <v>NO OFERTADO</v>
      </c>
      <c r="BZ297" s="129">
        <f>'PRECIOS UNITARIOS'!AC297</f>
        <v>0</v>
      </c>
      <c r="CA297" s="251">
        <f>'EV TECNICA'!BE297</f>
        <v>0</v>
      </c>
      <c r="CB297" s="252" t="str">
        <f>+IF(BZ297=0,"NO OFERTADO",IF(CA297="NO CUMPLE", NO HABILITA,IF(BZ297&lt;=($E297*(1+$D$4)),"HABILITA","NO HABILITA")))</f>
        <v>NO OFERTADO</v>
      </c>
      <c r="CC297" s="129">
        <f>'PRECIOS UNITARIOS'!AD297</f>
        <v>0</v>
      </c>
      <c r="CD297" s="251">
        <f>'EV TECNICA'!BG297</f>
        <v>0</v>
      </c>
      <c r="CE297" s="252" t="str">
        <f>+IF(CC297=0,"NO OFERTADO",IF(CD297="NO CUMPLE", NO HABILITA,IF(CC297&lt;=($E297*(1+$D$4)),"HABILITA","NO HABILITA")))</f>
        <v>NO OFERTADO</v>
      </c>
      <c r="CF297" s="129">
        <f>'PRECIOS UNITARIOS'!AE297</f>
        <v>0</v>
      </c>
      <c r="CG297" s="251">
        <f>'EV TECNICA'!BI297</f>
        <v>0</v>
      </c>
      <c r="CH297" s="252" t="str">
        <f>+IF(CF297=0,"NO OFERTADO",IF(CG297="NO CUMPLE", NO HABILITA,IF(CF297&lt;=($E297*(1+$D$4)),"HABILITA","NO HABILITA")))</f>
        <v>NO OFERTADO</v>
      </c>
    </row>
    <row r="298" spans="1:86" s="40" customFormat="1" ht="12.75" x14ac:dyDescent="0.2">
      <c r="A298" s="103">
        <v>289</v>
      </c>
      <c r="B298" s="202" t="s">
        <v>446</v>
      </c>
      <c r="C298" s="121" t="s">
        <v>441</v>
      </c>
      <c r="D298" s="146">
        <v>1</v>
      </c>
      <c r="E298" s="25">
        <v>45627</v>
      </c>
      <c r="F298" s="129">
        <f>'PRECIOS UNITARIOS'!E298</f>
        <v>0</v>
      </c>
      <c r="G298" s="251">
        <f>'EV TECNICA'!I298</f>
        <v>0</v>
      </c>
      <c r="H298" s="252" t="str">
        <f>+IF(F298=0,"NO OFERTADO",IF(G298="NO CUMPLE", NO HABILITA,IF(F298&lt;=($E298*(1+$D$4)),"HABILITA","NO HABILITA")))</f>
        <v>NO OFERTADO</v>
      </c>
      <c r="I298" s="129">
        <f>'PRECIOS UNITARIOS'!F298</f>
        <v>0</v>
      </c>
      <c r="J298" s="251">
        <f>'EV TECNICA'!K298</f>
        <v>0</v>
      </c>
      <c r="K298" s="252" t="str">
        <f>+IF(I298=0,"NO OFERTADO",IF(J298="NO CUMPLE", NO HABILITA,IF(I298&lt;=($E298*(1+$D$4)),"HABILITA","NO HABILITA")))</f>
        <v>NO OFERTADO</v>
      </c>
      <c r="L298" s="129">
        <f>'PRECIOS UNITARIOS'!G298</f>
        <v>0</v>
      </c>
      <c r="M298" s="251">
        <f>'EV TECNICA'!M298</f>
        <v>0</v>
      </c>
      <c r="N298" s="252" t="str">
        <f>+IF(L298=0,"NO OFERTADO",IF(M298="NO CUMPLE", NO HABILITA,IF(L298&lt;=($E298*(1+$D$4)),"HABILITA","NO HABILITA")))</f>
        <v>NO OFERTADO</v>
      </c>
      <c r="O298" s="129">
        <f>'PRECIOS UNITARIOS'!H298</f>
        <v>0</v>
      </c>
      <c r="P298" s="251">
        <f>'EV TECNICA'!O298</f>
        <v>0</v>
      </c>
      <c r="Q298" s="252" t="str">
        <f>+IF(O298=0,"NO OFERTADO",IF(P298="NO CUMPLE", NO HABILITA,IF(O298&lt;=($E298*(1+$D$4)),"HABILITA","NO HABILITA")))</f>
        <v>NO OFERTADO</v>
      </c>
      <c r="R298" s="129">
        <f>'PRECIOS UNITARIOS'!I298</f>
        <v>0</v>
      </c>
      <c r="S298" s="251">
        <f>'EV TECNICA'!Q298</f>
        <v>0</v>
      </c>
      <c r="T298" s="252" t="str">
        <f>+IF(R298=0,"NO OFERTADO",IF(S298="NO CUMPLE", NO HABILITA,IF(R298&lt;=($E298*(1+$D$4)),"HABILITA","NO HABILITA")))</f>
        <v>NO OFERTADO</v>
      </c>
      <c r="U298" s="129">
        <f>'PRECIOS UNITARIOS'!J298</f>
        <v>0</v>
      </c>
      <c r="V298" s="251">
        <f>'EV TECNICA'!S298</f>
        <v>0</v>
      </c>
      <c r="W298" s="252" t="str">
        <f>+IF(U298=0,"NO OFERTADO",IF(V298="NO CUMPLE", NO HABILITA,IF(U298&lt;=($E298*(1+$D$4)),"HABILITA","NO HABILITA")))</f>
        <v>NO OFERTADO</v>
      </c>
      <c r="X298" s="129">
        <f>'PRECIOS UNITARIOS'!K298</f>
        <v>0</v>
      </c>
      <c r="Y298" s="251">
        <f>'EV TECNICA'!U298</f>
        <v>0</v>
      </c>
      <c r="Z298" s="252" t="str">
        <f>+IF(X298=0,"NO OFERTADO",IF(Y298="NO CUMPLE", NO HABILITA,IF(X298&lt;=($E298*(1+$D$4)),"HABILITA","NO HABILITA")))</f>
        <v>NO OFERTADO</v>
      </c>
      <c r="AA298" s="129">
        <f>'PRECIOS UNITARIOS'!L298</f>
        <v>0</v>
      </c>
      <c r="AB298" s="251">
        <f>'EV TECNICA'!W298</f>
        <v>0</v>
      </c>
      <c r="AC298" s="252" t="str">
        <f>+IF(AA298=0,"NO OFERTADO",IF(AB298="NO CUMPLE", NO HABILITA,IF(AA298&lt;=($E298*(1+$D$4)),"HABILITA","NO HABILITA")))</f>
        <v>NO OFERTADO</v>
      </c>
      <c r="AD298" s="129">
        <f>'PRECIOS UNITARIOS'!M298</f>
        <v>65747</v>
      </c>
      <c r="AE298" s="251" t="str">
        <f>'EV TECNICA'!Y298</f>
        <v>CUMPLE</v>
      </c>
      <c r="AF298" s="252" t="str">
        <f>+IF(AD298=0,"NO OFERTADO",IF(AE298="NO CUMPLE", NO HABILITA,IF(AD298&lt;=($E298*(1+$D$4)),"HABILITA","NO HABILITA")))</f>
        <v>NO HABILITA</v>
      </c>
      <c r="AG298" s="129">
        <f>'PRECIOS UNITARIOS'!N298</f>
        <v>0</v>
      </c>
      <c r="AH298" s="251">
        <f>'EV TECNICA'!AA298</f>
        <v>0</v>
      </c>
      <c r="AI298" s="252" t="str">
        <f>+IF(AG298=0,"NO OFERTADO",IF(AH298="NO CUMPLE", NO HABILITA,IF(AG298&lt;=($E298*(1+$D$4)),"HABILITA","NO HABILITA")))</f>
        <v>NO OFERTADO</v>
      </c>
      <c r="AJ298" s="129">
        <f>'PRECIOS UNITARIOS'!O298</f>
        <v>0</v>
      </c>
      <c r="AK298" s="251">
        <f>'EV TECNICA'!AC298</f>
        <v>0</v>
      </c>
      <c r="AL298" s="252" t="str">
        <f>+IF(AJ298=0,"NO OFERTADO",IF(AK298="NO CUMPLE", NO HABILITA,IF(AJ298&lt;=($E298*(1+$D$4)),"HABILITA","NO HABILITA")))</f>
        <v>NO OFERTADO</v>
      </c>
      <c r="AM298" s="129">
        <f>'PRECIOS UNITARIOS'!P298</f>
        <v>0</v>
      </c>
      <c r="AN298" s="251">
        <f>'EV TECNICA'!AE298</f>
        <v>0</v>
      </c>
      <c r="AO298" s="252" t="str">
        <f>+IF(AM298=0,"NO OFERTADO",IF(AN298="NO CUMPLE", NO HABILITA,IF(AM298&lt;=($E298*(1+$D$4)),"HABILITA","NO HABILITA")))</f>
        <v>NO OFERTADO</v>
      </c>
      <c r="AP298" s="129">
        <f>'PRECIOS UNITARIOS'!Q298</f>
        <v>0</v>
      </c>
      <c r="AQ298" s="251">
        <f>'EV TECNICA'!AG298</f>
        <v>0</v>
      </c>
      <c r="AR298" s="252" t="str">
        <f>+IF(AP298=0,"NO OFERTADO",IF(AQ298="NO CUMPLE", NO HABILITA,IF(AP298&lt;=($E298*(1+$D$4)),"HABILITA","NO HABILITA")))</f>
        <v>NO OFERTADO</v>
      </c>
      <c r="AS298" s="129">
        <f>'PRECIOS UNITARIOS'!R298</f>
        <v>0</v>
      </c>
      <c r="AT298" s="251">
        <f>'EV TECNICA'!AI298</f>
        <v>0</v>
      </c>
      <c r="AU298" s="252" t="str">
        <f>+IF(AS298=0,"NO OFERTADO",IF(AT298="NO CUMPLE", NO HABILITA,IF(AS298&lt;=($E298*(1+$D$4)),"HABILITA","NO HABILITA")))</f>
        <v>NO OFERTADO</v>
      </c>
      <c r="AV298" s="129">
        <f>'PRECIOS UNITARIOS'!S298</f>
        <v>0</v>
      </c>
      <c r="AW298" s="251">
        <f>'EV TECNICA'!AK298</f>
        <v>0</v>
      </c>
      <c r="AX298" s="252" t="str">
        <f>+IF(AV298=0,"NO OFERTADO",IF(AW298="NO CUMPLE", NO HABILITA,IF(AV298&lt;=($E298*(1+$D$4)),"HABILITA","NO HABILITA")))</f>
        <v>NO OFERTADO</v>
      </c>
      <c r="AY298" s="129">
        <f>'PRECIOS UNITARIOS'!T298</f>
        <v>0</v>
      </c>
      <c r="AZ298" s="251">
        <f>'EV TECNICA'!AM298</f>
        <v>0</v>
      </c>
      <c r="BA298" s="252" t="str">
        <f>+IF(AY298=0,"NO OFERTADO",IF(AZ298="NO CUMPLE", NO HABILITA,IF(AY298&lt;=($E298*(1+$D$4)),"HABILITA","NO HABILITA")))</f>
        <v>NO OFERTADO</v>
      </c>
      <c r="BB298" s="129">
        <f>'PRECIOS UNITARIOS'!U298</f>
        <v>0</v>
      </c>
      <c r="BC298" s="251" t="str">
        <f>'EV TECNICA'!AO298</f>
        <v>NO CUMPLE</v>
      </c>
      <c r="BD298" s="252" t="s">
        <v>606</v>
      </c>
      <c r="BE298" s="129">
        <f>'PRECIOS UNITARIOS'!V298</f>
        <v>0</v>
      </c>
      <c r="BF298" s="251">
        <f>'EV TECNICA'!AQ298</f>
        <v>0</v>
      </c>
      <c r="BG298" s="252" t="str">
        <f>+IF(BE298=0,"NO OFERTADO",IF(BF298="NO CUMPLE", NO HABILITA,IF(BE298&lt;=($E298*(1+$D$4)),"HABILITA","NO HABILITA")))</f>
        <v>NO OFERTADO</v>
      </c>
      <c r="BH298" s="129">
        <f>'PRECIOS UNITARIOS'!W298</f>
        <v>0</v>
      </c>
      <c r="BI298" s="251">
        <f>'EV TECNICA'!AS298</f>
        <v>0</v>
      </c>
      <c r="BJ298" s="252" t="str">
        <f>+IF(BH298=0,"NO OFERTADO",IF(BI298="NO CUMPLE", NO HABILITA,IF(BH298&lt;=($E298*(1+$D$4)),"HABILITA","NO HABILITA")))</f>
        <v>NO OFERTADO</v>
      </c>
      <c r="BK298" s="129">
        <f>'PRECIOS UNITARIOS'!X298</f>
        <v>0</v>
      </c>
      <c r="BL298" s="251">
        <f>'EV TECNICA'!AU298</f>
        <v>0</v>
      </c>
      <c r="BM298" s="252" t="str">
        <f>+IF(BK298=0,"NO OFERTADO",IF(BL298="NO CUMPLE", NO HABILITA,IF(BK298&lt;=($E298*(1+$D$4)),"HABILITA","NO HABILITA")))</f>
        <v>NO OFERTADO</v>
      </c>
      <c r="BN298" s="129">
        <f>'PRECIOS UNITARIOS'!Y298</f>
        <v>0</v>
      </c>
      <c r="BO298" s="251">
        <f>'EV TECNICA'!AW298</f>
        <v>0</v>
      </c>
      <c r="BP298" s="252" t="str">
        <f>+IF(BN298=0,"NO OFERTADO",IF(BO298="NO CUMPLE", NO HABILITA,IF(BN298&lt;=($E298*(1+$D$4)),"HABILITA","NO HABILITA")))</f>
        <v>NO OFERTADO</v>
      </c>
      <c r="BQ298" s="129">
        <f>'PRECIOS UNITARIOS'!Z298</f>
        <v>64686</v>
      </c>
      <c r="BR298" s="251" t="str">
        <f>'EV TECNICA'!AY298</f>
        <v>CUMPLE</v>
      </c>
      <c r="BS298" s="252" t="str">
        <f>+IF(BQ298=0,"NO OFERTADO",IF(BR298="NO CUMPLE", NO HABILITA,IF(BQ298&lt;=($E298*(1+$D$4)),"HABILITA","NO HABILITA")))</f>
        <v>NO HABILITA</v>
      </c>
      <c r="BT298" s="129">
        <f>'PRECIOS UNITARIOS'!AA298</f>
        <v>0</v>
      </c>
      <c r="BU298" s="251">
        <f>'EV TECNICA'!BA298</f>
        <v>0</v>
      </c>
      <c r="BV298" s="252" t="str">
        <f>+IF(BT298=0,"NO OFERTADO",IF(BU298="NO CUMPLE", NO HABILITA,IF(BT298&lt;=($E298*(1+$D$4)),"HABILITA","NO HABILITA")))</f>
        <v>NO OFERTADO</v>
      </c>
      <c r="BW298" s="129">
        <f>'PRECIOS UNITARIOS'!AB298</f>
        <v>0</v>
      </c>
      <c r="BX298" s="251">
        <f>'EV TECNICA'!BC298</f>
        <v>0</v>
      </c>
      <c r="BY298" s="252" t="str">
        <f>+IF(BW298=0,"NO OFERTADO",IF(BX298="NO CUMPLE", NO HABILITA,IF(BW298&lt;=($E298*(1+$D$4)),"HABILITA","NO HABILITA")))</f>
        <v>NO OFERTADO</v>
      </c>
      <c r="BZ298" s="129">
        <f>'PRECIOS UNITARIOS'!AC298</f>
        <v>0</v>
      </c>
      <c r="CA298" s="251">
        <f>'EV TECNICA'!BE298</f>
        <v>0</v>
      </c>
      <c r="CB298" s="252" t="str">
        <f>+IF(BZ298=0,"NO OFERTADO",IF(CA298="NO CUMPLE", NO HABILITA,IF(BZ298&lt;=($E298*(1+$D$4)),"HABILITA","NO HABILITA")))</f>
        <v>NO OFERTADO</v>
      </c>
      <c r="CC298" s="129">
        <f>'PRECIOS UNITARIOS'!AD298</f>
        <v>0</v>
      </c>
      <c r="CD298" s="251">
        <f>'EV TECNICA'!BG298</f>
        <v>0</v>
      </c>
      <c r="CE298" s="252" t="str">
        <f>+IF(CC298=0,"NO OFERTADO",IF(CD298="NO CUMPLE", NO HABILITA,IF(CC298&lt;=($E298*(1+$D$4)),"HABILITA","NO HABILITA")))</f>
        <v>NO OFERTADO</v>
      </c>
      <c r="CF298" s="129">
        <f>'PRECIOS UNITARIOS'!AE298</f>
        <v>0</v>
      </c>
      <c r="CG298" s="251">
        <f>'EV TECNICA'!BI298</f>
        <v>0</v>
      </c>
      <c r="CH298" s="252" t="str">
        <f>+IF(CF298=0,"NO OFERTADO",IF(CG298="NO CUMPLE", NO HABILITA,IF(CF298&lt;=($E298*(1+$D$4)),"HABILITA","NO HABILITA")))</f>
        <v>NO OFERTADO</v>
      </c>
    </row>
    <row r="299" spans="1:86" s="40" customFormat="1" ht="12.75" x14ac:dyDescent="0.2">
      <c r="A299" s="103">
        <v>290</v>
      </c>
      <c r="B299" s="202" t="s">
        <v>447</v>
      </c>
      <c r="C299" s="121" t="s">
        <v>441</v>
      </c>
      <c r="D299" s="146">
        <v>1</v>
      </c>
      <c r="E299" s="25">
        <v>640</v>
      </c>
      <c r="F299" s="129">
        <f>'PRECIOS UNITARIOS'!E299</f>
        <v>0</v>
      </c>
      <c r="G299" s="251">
        <f>'EV TECNICA'!I299</f>
        <v>0</v>
      </c>
      <c r="H299" s="252" t="str">
        <f>+IF(F299=0,"NO OFERTADO",IF(G299="NO CUMPLE", NO HABILITA,IF(F299&lt;=($E299*(1+$D$4)),"HABILITA","NO HABILITA")))</f>
        <v>NO OFERTADO</v>
      </c>
      <c r="I299" s="129">
        <f>'PRECIOS UNITARIOS'!F299</f>
        <v>0</v>
      </c>
      <c r="J299" s="251">
        <f>'EV TECNICA'!K299</f>
        <v>0</v>
      </c>
      <c r="K299" s="252" t="str">
        <f>+IF(I299=0,"NO OFERTADO",IF(J299="NO CUMPLE", NO HABILITA,IF(I299&lt;=($E299*(1+$D$4)),"HABILITA","NO HABILITA")))</f>
        <v>NO OFERTADO</v>
      </c>
      <c r="L299" s="129">
        <f>'PRECIOS UNITARIOS'!G299</f>
        <v>0</v>
      </c>
      <c r="M299" s="251">
        <f>'EV TECNICA'!M299</f>
        <v>0</v>
      </c>
      <c r="N299" s="252" t="str">
        <f>+IF(L299=0,"NO OFERTADO",IF(M299="NO CUMPLE", NO HABILITA,IF(L299&lt;=($E299*(1+$D$4)),"HABILITA","NO HABILITA")))</f>
        <v>NO OFERTADO</v>
      </c>
      <c r="O299" s="129">
        <f>'PRECIOS UNITARIOS'!H299</f>
        <v>0</v>
      </c>
      <c r="P299" s="251">
        <f>'EV TECNICA'!O299</f>
        <v>0</v>
      </c>
      <c r="Q299" s="252" t="str">
        <f>+IF(O299=0,"NO OFERTADO",IF(P299="NO CUMPLE", NO HABILITA,IF(O299&lt;=($E299*(1+$D$4)),"HABILITA","NO HABILITA")))</f>
        <v>NO OFERTADO</v>
      </c>
      <c r="R299" s="129">
        <f>'PRECIOS UNITARIOS'!I299</f>
        <v>0</v>
      </c>
      <c r="S299" s="251">
        <f>'EV TECNICA'!Q299</f>
        <v>0</v>
      </c>
      <c r="T299" s="252" t="str">
        <f>+IF(R299=0,"NO OFERTADO",IF(S299="NO CUMPLE", NO HABILITA,IF(R299&lt;=($E299*(1+$D$4)),"HABILITA","NO HABILITA")))</f>
        <v>NO OFERTADO</v>
      </c>
      <c r="U299" s="129">
        <f>'PRECIOS UNITARIOS'!J299</f>
        <v>0</v>
      </c>
      <c r="V299" s="251">
        <f>'EV TECNICA'!S299</f>
        <v>0</v>
      </c>
      <c r="W299" s="252" t="str">
        <f>+IF(U299=0,"NO OFERTADO",IF(V299="NO CUMPLE", NO HABILITA,IF(U299&lt;=($E299*(1+$D$4)),"HABILITA","NO HABILITA")))</f>
        <v>NO OFERTADO</v>
      </c>
      <c r="X299" s="129">
        <f>'PRECIOS UNITARIOS'!K299</f>
        <v>823</v>
      </c>
      <c r="Y299" s="251" t="str">
        <f>'EV TECNICA'!U299</f>
        <v>CUMPLE</v>
      </c>
      <c r="Z299" s="252" t="str">
        <f>+IF(X299=0,"NO OFERTADO",IF(Y299="NO CUMPLE", NO HABILITA,IF(X299&lt;=($E299*(1+$D$4)),"HABILITA","NO HABILITA")))</f>
        <v>HABILITA</v>
      </c>
      <c r="AA299" s="129">
        <f>'PRECIOS UNITARIOS'!L299</f>
        <v>0</v>
      </c>
      <c r="AB299" s="251">
        <f>'EV TECNICA'!W299</f>
        <v>0</v>
      </c>
      <c r="AC299" s="252" t="str">
        <f>+IF(AA299=0,"NO OFERTADO",IF(AB299="NO CUMPLE", NO HABILITA,IF(AA299&lt;=($E299*(1+$D$4)),"HABILITA","NO HABILITA")))</f>
        <v>NO OFERTADO</v>
      </c>
      <c r="AD299" s="129">
        <f>'PRECIOS UNITARIOS'!M299</f>
        <v>1023</v>
      </c>
      <c r="AE299" s="251" t="str">
        <f>'EV TECNICA'!Y299</f>
        <v xml:space="preserve">CUMPLE </v>
      </c>
      <c r="AF299" s="252" t="str">
        <f>+IF(AD299=0,"NO OFERTADO",IF(AE299="NO CUMPLE", NO HABILITA,IF(AD299&lt;=($E299*(1+$D$4)),"HABILITA","NO HABILITA")))</f>
        <v>NO HABILITA</v>
      </c>
      <c r="AG299" s="129">
        <f>'PRECIOS UNITARIOS'!N299</f>
        <v>0</v>
      </c>
      <c r="AH299" s="251">
        <f>'EV TECNICA'!AA299</f>
        <v>0</v>
      </c>
      <c r="AI299" s="252" t="str">
        <f>+IF(AG299=0,"NO OFERTADO",IF(AH299="NO CUMPLE", NO HABILITA,IF(AG299&lt;=($E299*(1+$D$4)),"HABILITA","NO HABILITA")))</f>
        <v>NO OFERTADO</v>
      </c>
      <c r="AJ299" s="129">
        <f>'PRECIOS UNITARIOS'!O299</f>
        <v>0</v>
      </c>
      <c r="AK299" s="251">
        <f>'EV TECNICA'!AC299</f>
        <v>0</v>
      </c>
      <c r="AL299" s="252" t="str">
        <f>+IF(AJ299=0,"NO OFERTADO",IF(AK299="NO CUMPLE", NO HABILITA,IF(AJ299&lt;=($E299*(1+$D$4)),"HABILITA","NO HABILITA")))</f>
        <v>NO OFERTADO</v>
      </c>
      <c r="AM299" s="129">
        <f>'PRECIOS UNITARIOS'!P299</f>
        <v>0</v>
      </c>
      <c r="AN299" s="251">
        <f>'EV TECNICA'!AE299</f>
        <v>0</v>
      </c>
      <c r="AO299" s="252" t="str">
        <f>+IF(AM299=0,"NO OFERTADO",IF(AN299="NO CUMPLE", NO HABILITA,IF(AM299&lt;=($E299*(1+$D$4)),"HABILITA","NO HABILITA")))</f>
        <v>NO OFERTADO</v>
      </c>
      <c r="AP299" s="129">
        <f>'PRECIOS UNITARIOS'!Q299</f>
        <v>0</v>
      </c>
      <c r="AQ299" s="251">
        <f>'EV TECNICA'!AG299</f>
        <v>0</v>
      </c>
      <c r="AR299" s="252" t="str">
        <f>+IF(AP299=0,"NO OFERTADO",IF(AQ299="NO CUMPLE", NO HABILITA,IF(AP299&lt;=($E299*(1+$D$4)),"HABILITA","NO HABILITA")))</f>
        <v>NO OFERTADO</v>
      </c>
      <c r="AS299" s="129">
        <f>'PRECIOS UNITARIOS'!R299</f>
        <v>580</v>
      </c>
      <c r="AT299" s="251" t="str">
        <f>'EV TECNICA'!AI299</f>
        <v>CUMPLE</v>
      </c>
      <c r="AU299" s="252" t="str">
        <f>+IF(AS299=0,"NO OFERTADO",IF(AT299="NO CUMPLE", NO HABILITA,IF(AS299&lt;=($E299*(1+$D$4)),"HABILITA","NO HABILITA")))</f>
        <v>HABILITA</v>
      </c>
      <c r="AV299" s="129">
        <f>'PRECIOS UNITARIOS'!S299</f>
        <v>0</v>
      </c>
      <c r="AW299" s="251">
        <f>'EV TECNICA'!AK299</f>
        <v>0</v>
      </c>
      <c r="AX299" s="252" t="str">
        <f>+IF(AV299=0,"NO OFERTADO",IF(AW299="NO CUMPLE", NO HABILITA,IF(AV299&lt;=($E299*(1+$D$4)),"HABILITA","NO HABILITA")))</f>
        <v>NO OFERTADO</v>
      </c>
      <c r="AY299" s="129">
        <f>'PRECIOS UNITARIOS'!T299</f>
        <v>0</v>
      </c>
      <c r="AZ299" s="251">
        <f>'EV TECNICA'!AM299</f>
        <v>0</v>
      </c>
      <c r="BA299" s="252" t="str">
        <f>+IF(AY299=0,"NO OFERTADO",IF(AZ299="NO CUMPLE", NO HABILITA,IF(AY299&lt;=($E299*(1+$D$4)),"HABILITA","NO HABILITA")))</f>
        <v>NO OFERTADO</v>
      </c>
      <c r="BB299" s="129">
        <f>'PRECIOS UNITARIOS'!U299</f>
        <v>33976</v>
      </c>
      <c r="BC299" s="251" t="str">
        <f>'EV TECNICA'!AO299</f>
        <v>CUMPLE</v>
      </c>
      <c r="BD299" s="252" t="str">
        <f>+IF(BB299=0,"NO OFERTADO",IF(BC299="NO CUMPLE", NO HABILITA,IF(BB299&lt;=($E299*(1+$D$4)),"HABILITA","NO HABILITA")))</f>
        <v>NO HABILITA</v>
      </c>
      <c r="BE299" s="129">
        <f>'PRECIOS UNITARIOS'!V299</f>
        <v>0</v>
      </c>
      <c r="BF299" s="251">
        <f>'EV TECNICA'!AQ299</f>
        <v>0</v>
      </c>
      <c r="BG299" s="252" t="str">
        <f>+IF(BE299=0,"NO OFERTADO",IF(BF299="NO CUMPLE", NO HABILITA,IF(BE299&lt;=($E299*(1+$D$4)),"HABILITA","NO HABILITA")))</f>
        <v>NO OFERTADO</v>
      </c>
      <c r="BH299" s="129">
        <f>'PRECIOS UNITARIOS'!W299</f>
        <v>810</v>
      </c>
      <c r="BI299" s="251" t="str">
        <f>'EV TECNICA'!AS299</f>
        <v>CUMPLE</v>
      </c>
      <c r="BJ299" s="252" t="str">
        <f>+IF(BH299=0,"NO OFERTADO",IF(BI299="NO CUMPLE", NO HABILITA,IF(BH299&lt;=($E299*(1+$D$4)),"HABILITA","NO HABILITA")))</f>
        <v>HABILITA</v>
      </c>
      <c r="BK299" s="129">
        <f>'PRECIOS UNITARIOS'!X299</f>
        <v>0</v>
      </c>
      <c r="BL299" s="251">
        <f>'EV TECNICA'!AU299</f>
        <v>0</v>
      </c>
      <c r="BM299" s="252" t="str">
        <f>+IF(BK299=0,"NO OFERTADO",IF(BL299="NO CUMPLE", NO HABILITA,IF(BK299&lt;=($E299*(1+$D$4)),"HABILITA","NO HABILITA")))</f>
        <v>NO OFERTADO</v>
      </c>
      <c r="BN299" s="129">
        <f>'PRECIOS UNITARIOS'!Y299</f>
        <v>0</v>
      </c>
      <c r="BO299" s="251">
        <f>'EV TECNICA'!AW299</f>
        <v>0</v>
      </c>
      <c r="BP299" s="252" t="str">
        <f>+IF(BN299=0,"NO OFERTADO",IF(BO299="NO CUMPLE", NO HABILITA,IF(BN299&lt;=($E299*(1+$D$4)),"HABILITA","NO HABILITA")))</f>
        <v>NO OFERTADO</v>
      </c>
      <c r="BQ299" s="129">
        <f>'PRECIOS UNITARIOS'!Z299</f>
        <v>868</v>
      </c>
      <c r="BR299" s="251" t="str">
        <f>'EV TECNICA'!AY299</f>
        <v>CUMPLE</v>
      </c>
      <c r="BS299" s="252" t="str">
        <f>+IF(BQ299=0,"NO OFERTADO",IF(BR299="NO CUMPLE", NO HABILITA,IF(BQ299&lt;=($E299*(1+$D$4)),"HABILITA","NO HABILITA")))</f>
        <v>NO HABILITA</v>
      </c>
      <c r="BT299" s="129">
        <f>'PRECIOS UNITARIOS'!AA299</f>
        <v>0</v>
      </c>
      <c r="BU299" s="251">
        <f>'EV TECNICA'!BA299</f>
        <v>0</v>
      </c>
      <c r="BV299" s="252" t="str">
        <f>+IF(BT299=0,"NO OFERTADO",IF(BU299="NO CUMPLE", NO HABILITA,IF(BT299&lt;=($E299*(1+$D$4)),"HABILITA","NO HABILITA")))</f>
        <v>NO OFERTADO</v>
      </c>
      <c r="BW299" s="129">
        <f>'PRECIOS UNITARIOS'!AB299</f>
        <v>0</v>
      </c>
      <c r="BX299" s="251">
        <f>'EV TECNICA'!BC299</f>
        <v>0</v>
      </c>
      <c r="BY299" s="252" t="str">
        <f>+IF(BW299=0,"NO OFERTADO",IF(BX299="NO CUMPLE", NO HABILITA,IF(BW299&lt;=($E299*(1+$D$4)),"HABILITA","NO HABILITA")))</f>
        <v>NO OFERTADO</v>
      </c>
      <c r="BZ299" s="129">
        <f>'PRECIOS UNITARIOS'!AC299</f>
        <v>0</v>
      </c>
      <c r="CA299" s="251">
        <f>'EV TECNICA'!BE299</f>
        <v>0</v>
      </c>
      <c r="CB299" s="252" t="str">
        <f>+IF(BZ299=0,"NO OFERTADO",IF(CA299="NO CUMPLE", NO HABILITA,IF(BZ299&lt;=($E299*(1+$D$4)),"HABILITA","NO HABILITA")))</f>
        <v>NO OFERTADO</v>
      </c>
      <c r="CC299" s="129">
        <f>'PRECIOS UNITARIOS'!AD299</f>
        <v>0</v>
      </c>
      <c r="CD299" s="251">
        <f>'EV TECNICA'!BG299</f>
        <v>0</v>
      </c>
      <c r="CE299" s="252" t="str">
        <f>+IF(CC299=0,"NO OFERTADO",IF(CD299="NO CUMPLE", NO HABILITA,IF(CC299&lt;=($E299*(1+$D$4)),"HABILITA","NO HABILITA")))</f>
        <v>NO OFERTADO</v>
      </c>
      <c r="CF299" s="129">
        <f>'PRECIOS UNITARIOS'!AE299</f>
        <v>0</v>
      </c>
      <c r="CG299" s="251">
        <f>'EV TECNICA'!BI299</f>
        <v>0</v>
      </c>
      <c r="CH299" s="252" t="str">
        <f>+IF(CF299=0,"NO OFERTADO",IF(CG299="NO CUMPLE", NO HABILITA,IF(CF299&lt;=($E299*(1+$D$4)),"HABILITA","NO HABILITA")))</f>
        <v>NO OFERTADO</v>
      </c>
    </row>
    <row r="300" spans="1:86" s="40" customFormat="1" ht="12.75" x14ac:dyDescent="0.2">
      <c r="A300" s="103">
        <v>291</v>
      </c>
      <c r="B300" s="202" t="s">
        <v>448</v>
      </c>
      <c r="C300" s="121" t="s">
        <v>441</v>
      </c>
      <c r="D300" s="146">
        <v>1</v>
      </c>
      <c r="E300" s="25">
        <v>850</v>
      </c>
      <c r="F300" s="129">
        <f>'PRECIOS UNITARIOS'!E300</f>
        <v>0</v>
      </c>
      <c r="G300" s="251">
        <f>'EV TECNICA'!I300</f>
        <v>0</v>
      </c>
      <c r="H300" s="252" t="str">
        <f>+IF(F300=0,"NO OFERTADO",IF(G300="NO CUMPLE", NO HABILITA,IF(F300&lt;=($E300*(1+$D$4)),"HABILITA","NO HABILITA")))</f>
        <v>NO OFERTADO</v>
      </c>
      <c r="I300" s="129">
        <f>'PRECIOS UNITARIOS'!F300</f>
        <v>0</v>
      </c>
      <c r="J300" s="251">
        <f>'EV TECNICA'!K300</f>
        <v>0</v>
      </c>
      <c r="K300" s="252" t="str">
        <f>+IF(I300=0,"NO OFERTADO",IF(J300="NO CUMPLE", NO HABILITA,IF(I300&lt;=($E300*(1+$D$4)),"HABILITA","NO HABILITA")))</f>
        <v>NO OFERTADO</v>
      </c>
      <c r="L300" s="129">
        <f>'PRECIOS UNITARIOS'!G300</f>
        <v>0</v>
      </c>
      <c r="M300" s="251">
        <f>'EV TECNICA'!M300</f>
        <v>0</v>
      </c>
      <c r="N300" s="252" t="str">
        <f>+IF(L300=0,"NO OFERTADO",IF(M300="NO CUMPLE", NO HABILITA,IF(L300&lt;=($E300*(1+$D$4)),"HABILITA","NO HABILITA")))</f>
        <v>NO OFERTADO</v>
      </c>
      <c r="O300" s="129">
        <f>'PRECIOS UNITARIOS'!H300</f>
        <v>0</v>
      </c>
      <c r="P300" s="251">
        <f>'EV TECNICA'!O300</f>
        <v>0</v>
      </c>
      <c r="Q300" s="252" t="str">
        <f>+IF(O300=0,"NO OFERTADO",IF(P300="NO CUMPLE", NO HABILITA,IF(O300&lt;=($E300*(1+$D$4)),"HABILITA","NO HABILITA")))</f>
        <v>NO OFERTADO</v>
      </c>
      <c r="R300" s="129">
        <f>'PRECIOS UNITARIOS'!I300</f>
        <v>0</v>
      </c>
      <c r="S300" s="251">
        <f>'EV TECNICA'!Q300</f>
        <v>0</v>
      </c>
      <c r="T300" s="252" t="str">
        <f>+IF(R300=0,"NO OFERTADO",IF(S300="NO CUMPLE", NO HABILITA,IF(R300&lt;=($E300*(1+$D$4)),"HABILITA","NO HABILITA")))</f>
        <v>NO OFERTADO</v>
      </c>
      <c r="U300" s="129">
        <f>'PRECIOS UNITARIOS'!J300</f>
        <v>0</v>
      </c>
      <c r="V300" s="251">
        <f>'EV TECNICA'!S300</f>
        <v>0</v>
      </c>
      <c r="W300" s="252" t="str">
        <f>+IF(U300=0,"NO OFERTADO",IF(V300="NO CUMPLE", NO HABILITA,IF(U300&lt;=($E300*(1+$D$4)),"HABILITA","NO HABILITA")))</f>
        <v>NO OFERTADO</v>
      </c>
      <c r="X300" s="129">
        <f>'PRECIOS UNITARIOS'!K300</f>
        <v>0</v>
      </c>
      <c r="Y300" s="251">
        <f>'EV TECNICA'!U300</f>
        <v>0</v>
      </c>
      <c r="Z300" s="252" t="str">
        <f>+IF(X300=0,"NO OFERTADO",IF(Y300="NO CUMPLE", NO HABILITA,IF(X300&lt;=($E300*(1+$D$4)),"HABILITA","NO HABILITA")))</f>
        <v>NO OFERTADO</v>
      </c>
      <c r="AA300" s="129">
        <f>'PRECIOS UNITARIOS'!L300</f>
        <v>0</v>
      </c>
      <c r="AB300" s="251">
        <f>'EV TECNICA'!W300</f>
        <v>0</v>
      </c>
      <c r="AC300" s="252" t="str">
        <f>+IF(AA300=0,"NO OFERTADO",IF(AB300="NO CUMPLE", NO HABILITA,IF(AA300&lt;=($E300*(1+$D$4)),"HABILITA","NO HABILITA")))</f>
        <v>NO OFERTADO</v>
      </c>
      <c r="AD300" s="129">
        <f>'PRECIOS UNITARIOS'!M300</f>
        <v>953</v>
      </c>
      <c r="AE300" s="251" t="str">
        <f>'EV TECNICA'!Y300</f>
        <v xml:space="preserve">CUMPLE </v>
      </c>
      <c r="AF300" s="252" t="str">
        <f>+IF(AD300=0,"NO OFERTADO",IF(AE300="NO CUMPLE", NO HABILITA,IF(AD300&lt;=($E300*(1+$D$4)),"HABILITA","NO HABILITA")))</f>
        <v>HABILITA</v>
      </c>
      <c r="AG300" s="129">
        <f>'PRECIOS UNITARIOS'!N300</f>
        <v>0</v>
      </c>
      <c r="AH300" s="251">
        <f>'EV TECNICA'!AA300</f>
        <v>0</v>
      </c>
      <c r="AI300" s="252" t="str">
        <f>+IF(AG300=0,"NO OFERTADO",IF(AH300="NO CUMPLE", NO HABILITA,IF(AG300&lt;=($E300*(1+$D$4)),"HABILITA","NO HABILITA")))</f>
        <v>NO OFERTADO</v>
      </c>
      <c r="AJ300" s="129">
        <f>'PRECIOS UNITARIOS'!O300</f>
        <v>0</v>
      </c>
      <c r="AK300" s="251">
        <f>'EV TECNICA'!AC300</f>
        <v>0</v>
      </c>
      <c r="AL300" s="252" t="str">
        <f>+IF(AJ300=0,"NO OFERTADO",IF(AK300="NO CUMPLE", NO HABILITA,IF(AJ300&lt;=($E300*(1+$D$4)),"HABILITA","NO HABILITA")))</f>
        <v>NO OFERTADO</v>
      </c>
      <c r="AM300" s="129">
        <f>'PRECIOS UNITARIOS'!P300</f>
        <v>0</v>
      </c>
      <c r="AN300" s="251">
        <f>'EV TECNICA'!AE300</f>
        <v>0</v>
      </c>
      <c r="AO300" s="252" t="str">
        <f>+IF(AM300=0,"NO OFERTADO",IF(AN300="NO CUMPLE", NO HABILITA,IF(AM300&lt;=($E300*(1+$D$4)),"HABILITA","NO HABILITA")))</f>
        <v>NO OFERTADO</v>
      </c>
      <c r="AP300" s="129">
        <f>'PRECIOS UNITARIOS'!Q300</f>
        <v>0</v>
      </c>
      <c r="AQ300" s="251">
        <f>'EV TECNICA'!AG300</f>
        <v>0</v>
      </c>
      <c r="AR300" s="252" t="str">
        <f>+IF(AP300=0,"NO OFERTADO",IF(AQ300="NO CUMPLE", NO HABILITA,IF(AP300&lt;=($E300*(1+$D$4)),"HABILITA","NO HABILITA")))</f>
        <v>NO OFERTADO</v>
      </c>
      <c r="AS300" s="129">
        <f>'PRECIOS UNITARIOS'!R300</f>
        <v>710</v>
      </c>
      <c r="AT300" s="251" t="str">
        <f>'EV TECNICA'!AI300</f>
        <v>CUMPLE</v>
      </c>
      <c r="AU300" s="252" t="str">
        <f>+IF(AS300=0,"NO OFERTADO",IF(AT300="NO CUMPLE", NO HABILITA,IF(AS300&lt;=($E300*(1+$D$4)),"HABILITA","NO HABILITA")))</f>
        <v>HABILITA</v>
      </c>
      <c r="AV300" s="129">
        <f>'PRECIOS UNITARIOS'!S300</f>
        <v>0</v>
      </c>
      <c r="AW300" s="251">
        <f>'EV TECNICA'!AK300</f>
        <v>0</v>
      </c>
      <c r="AX300" s="252" t="str">
        <f>+IF(AV300=0,"NO OFERTADO",IF(AW300="NO CUMPLE", NO HABILITA,IF(AV300&lt;=($E300*(1+$D$4)),"HABILITA","NO HABILITA")))</f>
        <v>NO OFERTADO</v>
      </c>
      <c r="AY300" s="129">
        <f>'PRECIOS UNITARIOS'!T300</f>
        <v>0</v>
      </c>
      <c r="AZ300" s="251">
        <f>'EV TECNICA'!AM300</f>
        <v>0</v>
      </c>
      <c r="BA300" s="252" t="str">
        <f>+IF(AY300=0,"NO OFERTADO",IF(AZ300="NO CUMPLE", NO HABILITA,IF(AY300&lt;=($E300*(1+$D$4)),"HABILITA","NO HABILITA")))</f>
        <v>NO OFERTADO</v>
      </c>
      <c r="BB300" s="129">
        <f>'PRECIOS UNITARIOS'!U300</f>
        <v>33976</v>
      </c>
      <c r="BC300" s="251" t="str">
        <f>'EV TECNICA'!AO300</f>
        <v>CUMPLE</v>
      </c>
      <c r="BD300" s="252" t="str">
        <f>+IF(BB300=0,"NO OFERTADO",IF(BC300="NO CUMPLE", NO HABILITA,IF(BB300&lt;=($E300*(1+$D$4)),"HABILITA","NO HABILITA")))</f>
        <v>NO HABILITA</v>
      </c>
      <c r="BE300" s="129">
        <f>'PRECIOS UNITARIOS'!V300</f>
        <v>0</v>
      </c>
      <c r="BF300" s="251">
        <f>'EV TECNICA'!AQ300</f>
        <v>0</v>
      </c>
      <c r="BG300" s="252" t="str">
        <f>+IF(BE300=0,"NO OFERTADO",IF(BF300="NO CUMPLE", NO HABILITA,IF(BE300&lt;=($E300*(1+$D$4)),"HABILITA","NO HABILITA")))</f>
        <v>NO OFERTADO</v>
      </c>
      <c r="BH300" s="129">
        <f>'PRECIOS UNITARIOS'!W300</f>
        <v>905</v>
      </c>
      <c r="BI300" s="251" t="str">
        <f>'EV TECNICA'!AS300</f>
        <v>CUMPLE</v>
      </c>
      <c r="BJ300" s="252" t="str">
        <f>+IF(BH300=0,"NO OFERTADO",IF(BI300="NO CUMPLE", NO HABILITA,IF(BH300&lt;=($E300*(1+$D$4)),"HABILITA","NO HABILITA")))</f>
        <v>HABILITA</v>
      </c>
      <c r="BK300" s="129">
        <f>'PRECIOS UNITARIOS'!X300</f>
        <v>0</v>
      </c>
      <c r="BL300" s="251">
        <f>'EV TECNICA'!AU300</f>
        <v>0</v>
      </c>
      <c r="BM300" s="252" t="str">
        <f>+IF(BK300=0,"NO OFERTADO",IF(BL300="NO CUMPLE", NO HABILITA,IF(BK300&lt;=($E300*(1+$D$4)),"HABILITA","NO HABILITA")))</f>
        <v>NO OFERTADO</v>
      </c>
      <c r="BN300" s="129">
        <f>'PRECIOS UNITARIOS'!Y300</f>
        <v>0</v>
      </c>
      <c r="BO300" s="251">
        <f>'EV TECNICA'!AW300</f>
        <v>0</v>
      </c>
      <c r="BP300" s="252" t="str">
        <f>+IF(BN300=0,"NO OFERTADO",IF(BO300="NO CUMPLE", NO HABILITA,IF(BN300&lt;=($E300*(1+$D$4)),"HABILITA","NO HABILITA")))</f>
        <v>NO OFERTADO</v>
      </c>
      <c r="BQ300" s="129">
        <f>'PRECIOS UNITARIOS'!Z300</f>
        <v>1267</v>
      </c>
      <c r="BR300" s="251" t="str">
        <f>'EV TECNICA'!AY300</f>
        <v>CUMPLE</v>
      </c>
      <c r="BS300" s="252" t="str">
        <f>+IF(BQ300=0,"NO OFERTADO",IF(BR300="NO CUMPLE", NO HABILITA,IF(BQ300&lt;=($E300*(1+$D$4)),"HABILITA","NO HABILITA")))</f>
        <v>NO HABILITA</v>
      </c>
      <c r="BT300" s="129">
        <f>'PRECIOS UNITARIOS'!AA300</f>
        <v>0</v>
      </c>
      <c r="BU300" s="251">
        <f>'EV TECNICA'!BA300</f>
        <v>0</v>
      </c>
      <c r="BV300" s="252" t="str">
        <f>+IF(BT300=0,"NO OFERTADO",IF(BU300="NO CUMPLE", NO HABILITA,IF(BT300&lt;=($E300*(1+$D$4)),"HABILITA","NO HABILITA")))</f>
        <v>NO OFERTADO</v>
      </c>
      <c r="BW300" s="129">
        <f>'PRECIOS UNITARIOS'!AB300</f>
        <v>0</v>
      </c>
      <c r="BX300" s="251">
        <f>'EV TECNICA'!BC300</f>
        <v>0</v>
      </c>
      <c r="BY300" s="252" t="str">
        <f>+IF(BW300=0,"NO OFERTADO",IF(BX300="NO CUMPLE", NO HABILITA,IF(BW300&lt;=($E300*(1+$D$4)),"HABILITA","NO HABILITA")))</f>
        <v>NO OFERTADO</v>
      </c>
      <c r="BZ300" s="129">
        <f>'PRECIOS UNITARIOS'!AC300</f>
        <v>0</v>
      </c>
      <c r="CA300" s="251">
        <f>'EV TECNICA'!BE300</f>
        <v>0</v>
      </c>
      <c r="CB300" s="252" t="str">
        <f>+IF(BZ300=0,"NO OFERTADO",IF(CA300="NO CUMPLE", NO HABILITA,IF(BZ300&lt;=($E300*(1+$D$4)),"HABILITA","NO HABILITA")))</f>
        <v>NO OFERTADO</v>
      </c>
      <c r="CC300" s="129">
        <f>'PRECIOS UNITARIOS'!AD300</f>
        <v>0</v>
      </c>
      <c r="CD300" s="251">
        <f>'EV TECNICA'!BG300</f>
        <v>0</v>
      </c>
      <c r="CE300" s="252" t="str">
        <f>+IF(CC300=0,"NO OFERTADO",IF(CD300="NO CUMPLE", NO HABILITA,IF(CC300&lt;=($E300*(1+$D$4)),"HABILITA","NO HABILITA")))</f>
        <v>NO OFERTADO</v>
      </c>
      <c r="CF300" s="129">
        <f>'PRECIOS UNITARIOS'!AE300</f>
        <v>0</v>
      </c>
      <c r="CG300" s="251">
        <f>'EV TECNICA'!BI300</f>
        <v>0</v>
      </c>
      <c r="CH300" s="252" t="str">
        <f>+IF(CF300=0,"NO OFERTADO",IF(CG300="NO CUMPLE", NO HABILITA,IF(CF300&lt;=($E300*(1+$D$4)),"HABILITA","NO HABILITA")))</f>
        <v>NO OFERTADO</v>
      </c>
    </row>
    <row r="301" spans="1:86" s="40" customFormat="1" ht="12.75" x14ac:dyDescent="0.2">
      <c r="A301" s="103">
        <v>292</v>
      </c>
      <c r="B301" s="202" t="s">
        <v>449</v>
      </c>
      <c r="C301" s="121" t="s">
        <v>441</v>
      </c>
      <c r="D301" s="146">
        <v>1</v>
      </c>
      <c r="E301" s="25">
        <v>685</v>
      </c>
      <c r="F301" s="129">
        <f>'PRECIOS UNITARIOS'!E301</f>
        <v>0</v>
      </c>
      <c r="G301" s="251">
        <f>'EV TECNICA'!I301</f>
        <v>0</v>
      </c>
      <c r="H301" s="252" t="str">
        <f>+IF(F301=0,"NO OFERTADO",IF(G301="NO CUMPLE", NO HABILITA,IF(F301&lt;=($E301*(1+$D$4)),"HABILITA","NO HABILITA")))</f>
        <v>NO OFERTADO</v>
      </c>
      <c r="I301" s="129">
        <f>'PRECIOS UNITARIOS'!F301</f>
        <v>0</v>
      </c>
      <c r="J301" s="251">
        <f>'EV TECNICA'!K301</f>
        <v>0</v>
      </c>
      <c r="K301" s="252" t="str">
        <f>+IF(I301=0,"NO OFERTADO",IF(J301="NO CUMPLE", NO HABILITA,IF(I301&lt;=($E301*(1+$D$4)),"HABILITA","NO HABILITA")))</f>
        <v>NO OFERTADO</v>
      </c>
      <c r="L301" s="129">
        <f>'PRECIOS UNITARIOS'!G301</f>
        <v>0</v>
      </c>
      <c r="M301" s="251">
        <f>'EV TECNICA'!M301</f>
        <v>0</v>
      </c>
      <c r="N301" s="252" t="str">
        <f>+IF(L301=0,"NO OFERTADO",IF(M301="NO CUMPLE", NO HABILITA,IF(L301&lt;=($E301*(1+$D$4)),"HABILITA","NO HABILITA")))</f>
        <v>NO OFERTADO</v>
      </c>
      <c r="O301" s="129">
        <f>'PRECIOS UNITARIOS'!H301</f>
        <v>0</v>
      </c>
      <c r="P301" s="251">
        <f>'EV TECNICA'!O301</f>
        <v>0</v>
      </c>
      <c r="Q301" s="252" t="str">
        <f>+IF(O301=0,"NO OFERTADO",IF(P301="NO CUMPLE", NO HABILITA,IF(O301&lt;=($E301*(1+$D$4)),"HABILITA","NO HABILITA")))</f>
        <v>NO OFERTADO</v>
      </c>
      <c r="R301" s="129">
        <f>'PRECIOS UNITARIOS'!I301</f>
        <v>0</v>
      </c>
      <c r="S301" s="251">
        <f>'EV TECNICA'!Q301</f>
        <v>0</v>
      </c>
      <c r="T301" s="252" t="str">
        <f>+IF(R301=0,"NO OFERTADO",IF(S301="NO CUMPLE", NO HABILITA,IF(R301&lt;=($E301*(1+$D$4)),"HABILITA","NO HABILITA")))</f>
        <v>NO OFERTADO</v>
      </c>
      <c r="U301" s="129">
        <f>'PRECIOS UNITARIOS'!J301</f>
        <v>0</v>
      </c>
      <c r="V301" s="251">
        <f>'EV TECNICA'!S301</f>
        <v>0</v>
      </c>
      <c r="W301" s="252" t="str">
        <f>+IF(U301=0,"NO OFERTADO",IF(V301="NO CUMPLE", NO HABILITA,IF(U301&lt;=($E301*(1+$D$4)),"HABILITA","NO HABILITA")))</f>
        <v>NO OFERTADO</v>
      </c>
      <c r="X301" s="129">
        <f>'PRECIOS UNITARIOS'!K301</f>
        <v>740</v>
      </c>
      <c r="Y301" s="251" t="str">
        <f>'EV TECNICA'!U301</f>
        <v>CUMPLE</v>
      </c>
      <c r="Z301" s="252" t="str">
        <f>+IF(X301=0,"NO OFERTADO",IF(Y301="NO CUMPLE", NO HABILITA,IF(X301&lt;=($E301*(1+$D$4)),"HABILITA","NO HABILITA")))</f>
        <v>HABILITA</v>
      </c>
      <c r="AA301" s="129">
        <f>'PRECIOS UNITARIOS'!L301</f>
        <v>0</v>
      </c>
      <c r="AB301" s="251">
        <f>'EV TECNICA'!W301</f>
        <v>0</v>
      </c>
      <c r="AC301" s="252" t="str">
        <f>+IF(AA301=0,"NO OFERTADO",IF(AB301="NO CUMPLE", NO HABILITA,IF(AA301&lt;=($E301*(1+$D$4)),"HABILITA","NO HABILITA")))</f>
        <v>NO OFERTADO</v>
      </c>
      <c r="AD301" s="129">
        <f>'PRECIOS UNITARIOS'!M301</f>
        <v>734</v>
      </c>
      <c r="AE301" s="251" t="str">
        <f>'EV TECNICA'!Y301</f>
        <v xml:space="preserve">CUMPLE </v>
      </c>
      <c r="AF301" s="252" t="str">
        <f>+IF(AD301=0,"NO OFERTADO",IF(AE301="NO CUMPLE", NO HABILITA,IF(AD301&lt;=($E301*(1+$D$4)),"HABILITA","NO HABILITA")))</f>
        <v>HABILITA</v>
      </c>
      <c r="AG301" s="129">
        <f>'PRECIOS UNITARIOS'!N301</f>
        <v>0</v>
      </c>
      <c r="AH301" s="251">
        <f>'EV TECNICA'!AA301</f>
        <v>0</v>
      </c>
      <c r="AI301" s="252" t="str">
        <f>+IF(AG301=0,"NO OFERTADO",IF(AH301="NO CUMPLE", NO HABILITA,IF(AG301&lt;=($E301*(1+$D$4)),"HABILITA","NO HABILITA")))</f>
        <v>NO OFERTADO</v>
      </c>
      <c r="AJ301" s="129">
        <f>'PRECIOS UNITARIOS'!O301</f>
        <v>0</v>
      </c>
      <c r="AK301" s="251">
        <f>'EV TECNICA'!AC301</f>
        <v>0</v>
      </c>
      <c r="AL301" s="252" t="str">
        <f>+IF(AJ301=0,"NO OFERTADO",IF(AK301="NO CUMPLE", NO HABILITA,IF(AJ301&lt;=($E301*(1+$D$4)),"HABILITA","NO HABILITA")))</f>
        <v>NO OFERTADO</v>
      </c>
      <c r="AM301" s="129">
        <f>'PRECIOS UNITARIOS'!P301</f>
        <v>0</v>
      </c>
      <c r="AN301" s="251">
        <f>'EV TECNICA'!AE301</f>
        <v>0</v>
      </c>
      <c r="AO301" s="252" t="str">
        <f>+IF(AM301=0,"NO OFERTADO",IF(AN301="NO CUMPLE", NO HABILITA,IF(AM301&lt;=($E301*(1+$D$4)),"HABILITA","NO HABILITA")))</f>
        <v>NO OFERTADO</v>
      </c>
      <c r="AP301" s="129">
        <f>'PRECIOS UNITARIOS'!Q301</f>
        <v>0</v>
      </c>
      <c r="AQ301" s="251">
        <f>'EV TECNICA'!AG301</f>
        <v>0</v>
      </c>
      <c r="AR301" s="252" t="str">
        <f>+IF(AP301=0,"NO OFERTADO",IF(AQ301="NO CUMPLE", NO HABILITA,IF(AP301&lt;=($E301*(1+$D$4)),"HABILITA","NO HABILITA")))</f>
        <v>NO OFERTADO</v>
      </c>
      <c r="AS301" s="129">
        <f>'PRECIOS UNITARIOS'!R301</f>
        <v>0</v>
      </c>
      <c r="AT301" s="251">
        <f>'EV TECNICA'!AI301</f>
        <v>0</v>
      </c>
      <c r="AU301" s="252" t="str">
        <f>+IF(AS301=0,"NO OFERTADO",IF(AT301="NO CUMPLE", NO HABILITA,IF(AS301&lt;=($E301*(1+$D$4)),"HABILITA","NO HABILITA")))</f>
        <v>NO OFERTADO</v>
      </c>
      <c r="AV301" s="129">
        <f>'PRECIOS UNITARIOS'!S301</f>
        <v>0</v>
      </c>
      <c r="AW301" s="251">
        <f>'EV TECNICA'!AK301</f>
        <v>0</v>
      </c>
      <c r="AX301" s="252" t="str">
        <f>+IF(AV301=0,"NO OFERTADO",IF(AW301="NO CUMPLE", NO HABILITA,IF(AV301&lt;=($E301*(1+$D$4)),"HABILITA","NO HABILITA")))</f>
        <v>NO OFERTADO</v>
      </c>
      <c r="AY301" s="129">
        <f>'PRECIOS UNITARIOS'!T301</f>
        <v>0</v>
      </c>
      <c r="AZ301" s="251">
        <f>'EV TECNICA'!AM301</f>
        <v>0</v>
      </c>
      <c r="BA301" s="252" t="str">
        <f>+IF(AY301=0,"NO OFERTADO",IF(AZ301="NO CUMPLE", NO HABILITA,IF(AY301&lt;=($E301*(1+$D$4)),"HABILITA","NO HABILITA")))</f>
        <v>NO OFERTADO</v>
      </c>
      <c r="BB301" s="129">
        <f>'PRECIOS UNITARIOS'!U301</f>
        <v>10603</v>
      </c>
      <c r="BC301" s="251" t="str">
        <f>'EV TECNICA'!AO301</f>
        <v>CUMPLE</v>
      </c>
      <c r="BD301" s="252" t="str">
        <f>+IF(BB301=0,"NO OFERTADO",IF(BC301="NO CUMPLE", NO HABILITA,IF(BB301&lt;=($E301*(1+$D$4)),"HABILITA","NO HABILITA")))</f>
        <v>NO HABILITA</v>
      </c>
      <c r="BE301" s="129">
        <f>'PRECIOS UNITARIOS'!V301</f>
        <v>0</v>
      </c>
      <c r="BF301" s="251">
        <f>'EV TECNICA'!AQ301</f>
        <v>0</v>
      </c>
      <c r="BG301" s="252" t="str">
        <f>+IF(BE301=0,"NO OFERTADO",IF(BF301="NO CUMPLE", NO HABILITA,IF(BE301&lt;=($E301*(1+$D$4)),"HABILITA","NO HABILITA")))</f>
        <v>NO OFERTADO</v>
      </c>
      <c r="BH301" s="129">
        <f>'PRECIOS UNITARIOS'!W301</f>
        <v>762</v>
      </c>
      <c r="BI301" s="251" t="str">
        <f>'EV TECNICA'!AS301</f>
        <v>CUMPLE</v>
      </c>
      <c r="BJ301" s="252" t="str">
        <f>+IF(BH301=0,"NO OFERTADO",IF(BI301="NO CUMPLE", NO HABILITA,IF(BH301&lt;=($E301*(1+$D$4)),"HABILITA","NO HABILITA")))</f>
        <v>HABILITA</v>
      </c>
      <c r="BK301" s="129">
        <f>'PRECIOS UNITARIOS'!X301</f>
        <v>0</v>
      </c>
      <c r="BL301" s="251">
        <f>'EV TECNICA'!AU301</f>
        <v>0</v>
      </c>
      <c r="BM301" s="252" t="str">
        <f>+IF(BK301=0,"NO OFERTADO",IF(BL301="NO CUMPLE", NO HABILITA,IF(BK301&lt;=($E301*(1+$D$4)),"HABILITA","NO HABILITA")))</f>
        <v>NO OFERTADO</v>
      </c>
      <c r="BN301" s="129">
        <f>'PRECIOS UNITARIOS'!Y301</f>
        <v>0</v>
      </c>
      <c r="BO301" s="251">
        <f>'EV TECNICA'!AW301</f>
        <v>0</v>
      </c>
      <c r="BP301" s="252" t="str">
        <f>+IF(BN301=0,"NO OFERTADO",IF(BO301="NO CUMPLE", NO HABILITA,IF(BN301&lt;=($E301*(1+$D$4)),"HABILITA","NO HABILITA")))</f>
        <v>NO OFERTADO</v>
      </c>
      <c r="BQ301" s="129">
        <f>'PRECIOS UNITARIOS'!Z301</f>
        <v>0</v>
      </c>
      <c r="BR301" s="251">
        <f>'EV TECNICA'!AY301</f>
        <v>0</v>
      </c>
      <c r="BS301" s="252" t="str">
        <f>+IF(BQ301=0,"NO OFERTADO",IF(BR301="NO CUMPLE", NO HABILITA,IF(BQ301&lt;=($E301*(1+$D$4)),"HABILITA","NO HABILITA")))</f>
        <v>NO OFERTADO</v>
      </c>
      <c r="BT301" s="129">
        <f>'PRECIOS UNITARIOS'!AA301</f>
        <v>0</v>
      </c>
      <c r="BU301" s="251">
        <f>'EV TECNICA'!BA301</f>
        <v>0</v>
      </c>
      <c r="BV301" s="252" t="str">
        <f>+IF(BT301=0,"NO OFERTADO",IF(BU301="NO CUMPLE", NO HABILITA,IF(BT301&lt;=($E301*(1+$D$4)),"HABILITA","NO HABILITA")))</f>
        <v>NO OFERTADO</v>
      </c>
      <c r="BW301" s="129">
        <f>'PRECIOS UNITARIOS'!AB301</f>
        <v>0</v>
      </c>
      <c r="BX301" s="251">
        <f>'EV TECNICA'!BC301</f>
        <v>0</v>
      </c>
      <c r="BY301" s="252" t="str">
        <f>+IF(BW301=0,"NO OFERTADO",IF(BX301="NO CUMPLE", NO HABILITA,IF(BW301&lt;=($E301*(1+$D$4)),"HABILITA","NO HABILITA")))</f>
        <v>NO OFERTADO</v>
      </c>
      <c r="BZ301" s="129">
        <f>'PRECIOS UNITARIOS'!AC301</f>
        <v>0</v>
      </c>
      <c r="CA301" s="251">
        <f>'EV TECNICA'!BE301</f>
        <v>0</v>
      </c>
      <c r="CB301" s="252" t="str">
        <f>+IF(BZ301=0,"NO OFERTADO",IF(CA301="NO CUMPLE", NO HABILITA,IF(BZ301&lt;=($E301*(1+$D$4)),"HABILITA","NO HABILITA")))</f>
        <v>NO OFERTADO</v>
      </c>
      <c r="CC301" s="129">
        <f>'PRECIOS UNITARIOS'!AD301</f>
        <v>0</v>
      </c>
      <c r="CD301" s="251">
        <f>'EV TECNICA'!BG301</f>
        <v>0</v>
      </c>
      <c r="CE301" s="252" t="str">
        <f>+IF(CC301=0,"NO OFERTADO",IF(CD301="NO CUMPLE", NO HABILITA,IF(CC301&lt;=($E301*(1+$D$4)),"HABILITA","NO HABILITA")))</f>
        <v>NO OFERTADO</v>
      </c>
      <c r="CF301" s="129">
        <f>'PRECIOS UNITARIOS'!AE301</f>
        <v>0</v>
      </c>
      <c r="CG301" s="251">
        <f>'EV TECNICA'!BI301</f>
        <v>0</v>
      </c>
      <c r="CH301" s="252" t="str">
        <f>+IF(CF301=0,"NO OFERTADO",IF(CG301="NO CUMPLE", NO HABILITA,IF(CF301&lt;=($E301*(1+$D$4)),"HABILITA","NO HABILITA")))</f>
        <v>NO OFERTADO</v>
      </c>
    </row>
    <row r="302" spans="1:86" s="40" customFormat="1" ht="12.75" x14ac:dyDescent="0.2">
      <c r="A302" s="103">
        <v>293</v>
      </c>
      <c r="B302" s="202" t="s">
        <v>450</v>
      </c>
      <c r="C302" s="121" t="s">
        <v>441</v>
      </c>
      <c r="D302" s="146">
        <v>1</v>
      </c>
      <c r="E302" s="25">
        <v>592</v>
      </c>
      <c r="F302" s="129">
        <f>'PRECIOS UNITARIOS'!E302</f>
        <v>0</v>
      </c>
      <c r="G302" s="251">
        <f>'EV TECNICA'!I302</f>
        <v>0</v>
      </c>
      <c r="H302" s="252" t="str">
        <f>+IF(F302=0,"NO OFERTADO",IF(G302="NO CUMPLE", NO HABILITA,IF(F302&lt;=($E302*(1+$D$4)),"HABILITA","NO HABILITA")))</f>
        <v>NO OFERTADO</v>
      </c>
      <c r="I302" s="129">
        <f>'PRECIOS UNITARIOS'!F302</f>
        <v>0</v>
      </c>
      <c r="J302" s="251">
        <f>'EV TECNICA'!K302</f>
        <v>0</v>
      </c>
      <c r="K302" s="252" t="str">
        <f>+IF(I302=0,"NO OFERTADO",IF(J302="NO CUMPLE", NO HABILITA,IF(I302&lt;=($E302*(1+$D$4)),"HABILITA","NO HABILITA")))</f>
        <v>NO OFERTADO</v>
      </c>
      <c r="L302" s="129">
        <f>'PRECIOS UNITARIOS'!G302</f>
        <v>0</v>
      </c>
      <c r="M302" s="251">
        <f>'EV TECNICA'!M302</f>
        <v>0</v>
      </c>
      <c r="N302" s="252" t="str">
        <f>+IF(L302=0,"NO OFERTADO",IF(M302="NO CUMPLE", NO HABILITA,IF(L302&lt;=($E302*(1+$D$4)),"HABILITA","NO HABILITA")))</f>
        <v>NO OFERTADO</v>
      </c>
      <c r="O302" s="129">
        <f>'PRECIOS UNITARIOS'!H302</f>
        <v>0</v>
      </c>
      <c r="P302" s="251">
        <f>'EV TECNICA'!O302</f>
        <v>0</v>
      </c>
      <c r="Q302" s="252" t="str">
        <f>+IF(O302=0,"NO OFERTADO",IF(P302="NO CUMPLE", NO HABILITA,IF(O302&lt;=($E302*(1+$D$4)),"HABILITA","NO HABILITA")))</f>
        <v>NO OFERTADO</v>
      </c>
      <c r="R302" s="129">
        <f>'PRECIOS UNITARIOS'!I302</f>
        <v>0</v>
      </c>
      <c r="S302" s="251">
        <f>'EV TECNICA'!Q302</f>
        <v>0</v>
      </c>
      <c r="T302" s="252" t="str">
        <f>+IF(R302=0,"NO OFERTADO",IF(S302="NO CUMPLE", NO HABILITA,IF(R302&lt;=($E302*(1+$D$4)),"HABILITA","NO HABILITA")))</f>
        <v>NO OFERTADO</v>
      </c>
      <c r="U302" s="129">
        <f>'PRECIOS UNITARIOS'!J302</f>
        <v>0</v>
      </c>
      <c r="V302" s="251">
        <f>'EV TECNICA'!S302</f>
        <v>0</v>
      </c>
      <c r="W302" s="252" t="str">
        <f>+IF(U302=0,"NO OFERTADO",IF(V302="NO CUMPLE", NO HABILITA,IF(U302&lt;=($E302*(1+$D$4)),"HABILITA","NO HABILITA")))</f>
        <v>NO OFERTADO</v>
      </c>
      <c r="X302" s="129">
        <f>'PRECIOS UNITARIOS'!K302</f>
        <v>526</v>
      </c>
      <c r="Y302" s="251" t="str">
        <f>'EV TECNICA'!U302</f>
        <v>CUMPLE</v>
      </c>
      <c r="Z302" s="252" t="str">
        <f>+IF(X302=0,"NO OFERTADO",IF(Y302="NO CUMPLE", NO HABILITA,IF(X302&lt;=($E302*(1+$D$4)),"HABILITA","NO HABILITA")))</f>
        <v>HABILITA</v>
      </c>
      <c r="AA302" s="129">
        <f>'PRECIOS UNITARIOS'!L302</f>
        <v>0</v>
      </c>
      <c r="AB302" s="251">
        <f>'EV TECNICA'!W302</f>
        <v>0</v>
      </c>
      <c r="AC302" s="252" t="str">
        <f>+IF(AA302=0,"NO OFERTADO",IF(AB302="NO CUMPLE", NO HABILITA,IF(AA302&lt;=($E302*(1+$D$4)),"HABILITA","NO HABILITA")))</f>
        <v>NO OFERTADO</v>
      </c>
      <c r="AD302" s="129">
        <f>'PRECIOS UNITARIOS'!M302</f>
        <v>770</v>
      </c>
      <c r="AE302" s="251" t="str">
        <f>'EV TECNICA'!Y302</f>
        <v xml:space="preserve">CUMPLE </v>
      </c>
      <c r="AF302" s="252" t="str">
        <f>+IF(AD302=0,"NO OFERTADO",IF(AE302="NO CUMPLE", NO HABILITA,IF(AD302&lt;=($E302*(1+$D$4)),"HABILITA","NO HABILITA")))</f>
        <v>NO HABILITA</v>
      </c>
      <c r="AG302" s="129">
        <f>'PRECIOS UNITARIOS'!N302</f>
        <v>0</v>
      </c>
      <c r="AH302" s="251">
        <f>'EV TECNICA'!AA302</f>
        <v>0</v>
      </c>
      <c r="AI302" s="252" t="str">
        <f>+IF(AG302=0,"NO OFERTADO",IF(AH302="NO CUMPLE", NO HABILITA,IF(AG302&lt;=($E302*(1+$D$4)),"HABILITA","NO HABILITA")))</f>
        <v>NO OFERTADO</v>
      </c>
      <c r="AJ302" s="129">
        <f>'PRECIOS UNITARIOS'!O302</f>
        <v>0</v>
      </c>
      <c r="AK302" s="251">
        <f>'EV TECNICA'!AC302</f>
        <v>0</v>
      </c>
      <c r="AL302" s="252" t="str">
        <f>+IF(AJ302=0,"NO OFERTADO",IF(AK302="NO CUMPLE", NO HABILITA,IF(AJ302&lt;=($E302*(1+$D$4)),"HABILITA","NO HABILITA")))</f>
        <v>NO OFERTADO</v>
      </c>
      <c r="AM302" s="129">
        <f>'PRECIOS UNITARIOS'!P302</f>
        <v>0</v>
      </c>
      <c r="AN302" s="251">
        <f>'EV TECNICA'!AE302</f>
        <v>0</v>
      </c>
      <c r="AO302" s="252" t="str">
        <f>+IF(AM302=0,"NO OFERTADO",IF(AN302="NO CUMPLE", NO HABILITA,IF(AM302&lt;=($E302*(1+$D$4)),"HABILITA","NO HABILITA")))</f>
        <v>NO OFERTADO</v>
      </c>
      <c r="AP302" s="129">
        <f>'PRECIOS UNITARIOS'!Q302</f>
        <v>0</v>
      </c>
      <c r="AQ302" s="251">
        <f>'EV TECNICA'!AG302</f>
        <v>0</v>
      </c>
      <c r="AR302" s="252" t="str">
        <f>+IF(AP302=0,"NO OFERTADO",IF(AQ302="NO CUMPLE", NO HABILITA,IF(AP302&lt;=($E302*(1+$D$4)),"HABILITA","NO HABILITA")))</f>
        <v>NO OFERTADO</v>
      </c>
      <c r="AS302" s="129">
        <f>'PRECIOS UNITARIOS'!R302</f>
        <v>580</v>
      </c>
      <c r="AT302" s="251" t="str">
        <f>'EV TECNICA'!AI302</f>
        <v>CUMPLE</v>
      </c>
      <c r="AU302" s="252" t="str">
        <f>+IF(AS302=0,"NO OFERTADO",IF(AT302="NO CUMPLE", NO HABILITA,IF(AS302&lt;=($E302*(1+$D$4)),"HABILITA","NO HABILITA")))</f>
        <v>HABILITA</v>
      </c>
      <c r="AV302" s="129">
        <f>'PRECIOS UNITARIOS'!S302</f>
        <v>0</v>
      </c>
      <c r="AW302" s="251">
        <f>'EV TECNICA'!AK302</f>
        <v>0</v>
      </c>
      <c r="AX302" s="252" t="str">
        <f>+IF(AV302=0,"NO OFERTADO",IF(AW302="NO CUMPLE", NO HABILITA,IF(AV302&lt;=($E302*(1+$D$4)),"HABILITA","NO HABILITA")))</f>
        <v>NO OFERTADO</v>
      </c>
      <c r="AY302" s="129">
        <f>'PRECIOS UNITARIOS'!T302</f>
        <v>0</v>
      </c>
      <c r="AZ302" s="251">
        <f>'EV TECNICA'!AM302</f>
        <v>0</v>
      </c>
      <c r="BA302" s="252" t="str">
        <f>+IF(AY302=0,"NO OFERTADO",IF(AZ302="NO CUMPLE", NO HABILITA,IF(AY302&lt;=($E302*(1+$D$4)),"HABILITA","NO HABILITA")))</f>
        <v>NO OFERTADO</v>
      </c>
      <c r="BB302" s="129">
        <f>'PRECIOS UNITARIOS'!U302</f>
        <v>0</v>
      </c>
      <c r="BC302" s="251">
        <f>'EV TECNICA'!AO302</f>
        <v>0</v>
      </c>
      <c r="BD302" s="252" t="str">
        <f>+IF(BB302=0,"NO OFERTADO",IF(BC302="NO CUMPLE", NO HABILITA,IF(BB302&lt;=($E302*(1+$D$4)),"HABILITA","NO HABILITA")))</f>
        <v>NO OFERTADO</v>
      </c>
      <c r="BE302" s="129">
        <f>'PRECIOS UNITARIOS'!V302</f>
        <v>0</v>
      </c>
      <c r="BF302" s="251">
        <f>'EV TECNICA'!AQ302</f>
        <v>0</v>
      </c>
      <c r="BG302" s="252" t="str">
        <f>+IF(BE302=0,"NO OFERTADO",IF(BF302="NO CUMPLE", NO HABILITA,IF(BE302&lt;=($E302*(1+$D$4)),"HABILITA","NO HABILITA")))</f>
        <v>NO OFERTADO</v>
      </c>
      <c r="BH302" s="129">
        <f>'PRECIOS UNITARIOS'!W302</f>
        <v>762</v>
      </c>
      <c r="BI302" s="251" t="str">
        <f>'EV TECNICA'!AS302</f>
        <v>CUMPLE</v>
      </c>
      <c r="BJ302" s="252" t="str">
        <f>+IF(BH302=0,"NO OFERTADO",IF(BI302="NO CUMPLE", NO HABILITA,IF(BH302&lt;=($E302*(1+$D$4)),"HABILITA","NO HABILITA")))</f>
        <v>HABILITA</v>
      </c>
      <c r="BK302" s="129">
        <f>'PRECIOS UNITARIOS'!X302</f>
        <v>0</v>
      </c>
      <c r="BL302" s="251">
        <f>'EV TECNICA'!AU302</f>
        <v>0</v>
      </c>
      <c r="BM302" s="252" t="str">
        <f>+IF(BK302=0,"NO OFERTADO",IF(BL302="NO CUMPLE", NO HABILITA,IF(BK302&lt;=($E302*(1+$D$4)),"HABILITA","NO HABILITA")))</f>
        <v>NO OFERTADO</v>
      </c>
      <c r="BN302" s="129">
        <f>'PRECIOS UNITARIOS'!Y302</f>
        <v>0</v>
      </c>
      <c r="BO302" s="251">
        <f>'EV TECNICA'!AW302</f>
        <v>0</v>
      </c>
      <c r="BP302" s="252" t="str">
        <f>+IF(BN302=0,"NO OFERTADO",IF(BO302="NO CUMPLE", NO HABILITA,IF(BN302&lt;=($E302*(1+$D$4)),"HABILITA","NO HABILITA")))</f>
        <v>NO OFERTADO</v>
      </c>
      <c r="BQ302" s="129">
        <f>'PRECIOS UNITARIOS'!Z302</f>
        <v>558</v>
      </c>
      <c r="BR302" s="251" t="str">
        <f>'EV TECNICA'!AY302</f>
        <v>CUMPLE</v>
      </c>
      <c r="BS302" s="252" t="str">
        <f>+IF(BQ302=0,"NO OFERTADO",IF(BR302="NO CUMPLE", NO HABILITA,IF(BQ302&lt;=($E302*(1+$D$4)),"HABILITA","NO HABILITA")))</f>
        <v>HABILITA</v>
      </c>
      <c r="BT302" s="129">
        <f>'PRECIOS UNITARIOS'!AA302</f>
        <v>0</v>
      </c>
      <c r="BU302" s="251">
        <f>'EV TECNICA'!BA302</f>
        <v>0</v>
      </c>
      <c r="BV302" s="252" t="str">
        <f>+IF(BT302=0,"NO OFERTADO",IF(BU302="NO CUMPLE", NO HABILITA,IF(BT302&lt;=($E302*(1+$D$4)),"HABILITA","NO HABILITA")))</f>
        <v>NO OFERTADO</v>
      </c>
      <c r="BW302" s="129">
        <f>'PRECIOS UNITARIOS'!AB302</f>
        <v>0</v>
      </c>
      <c r="BX302" s="251">
        <f>'EV TECNICA'!BC302</f>
        <v>0</v>
      </c>
      <c r="BY302" s="252" t="str">
        <f>+IF(BW302=0,"NO OFERTADO",IF(BX302="NO CUMPLE", NO HABILITA,IF(BW302&lt;=($E302*(1+$D$4)),"HABILITA","NO HABILITA")))</f>
        <v>NO OFERTADO</v>
      </c>
      <c r="BZ302" s="129">
        <f>'PRECIOS UNITARIOS'!AC302</f>
        <v>0</v>
      </c>
      <c r="CA302" s="251">
        <f>'EV TECNICA'!BE302</f>
        <v>0</v>
      </c>
      <c r="CB302" s="252" t="str">
        <f>+IF(BZ302=0,"NO OFERTADO",IF(CA302="NO CUMPLE", NO HABILITA,IF(BZ302&lt;=($E302*(1+$D$4)),"HABILITA","NO HABILITA")))</f>
        <v>NO OFERTADO</v>
      </c>
      <c r="CC302" s="129">
        <f>'PRECIOS UNITARIOS'!AD302</f>
        <v>0</v>
      </c>
      <c r="CD302" s="251">
        <f>'EV TECNICA'!BG302</f>
        <v>0</v>
      </c>
      <c r="CE302" s="252" t="str">
        <f>+IF(CC302=0,"NO OFERTADO",IF(CD302="NO CUMPLE", NO HABILITA,IF(CC302&lt;=($E302*(1+$D$4)),"HABILITA","NO HABILITA")))</f>
        <v>NO OFERTADO</v>
      </c>
      <c r="CF302" s="129">
        <f>'PRECIOS UNITARIOS'!AE302</f>
        <v>0</v>
      </c>
      <c r="CG302" s="251">
        <f>'EV TECNICA'!BI302</f>
        <v>0</v>
      </c>
      <c r="CH302" s="252" t="str">
        <f>+IF(CF302=0,"NO OFERTADO",IF(CG302="NO CUMPLE", NO HABILITA,IF(CF302&lt;=($E302*(1+$D$4)),"HABILITA","NO HABILITA")))</f>
        <v>NO OFERTADO</v>
      </c>
    </row>
    <row r="303" spans="1:86" s="40" customFormat="1" ht="12.75" x14ac:dyDescent="0.2">
      <c r="A303" s="103">
        <v>294</v>
      </c>
      <c r="B303" s="202" t="s">
        <v>451</v>
      </c>
      <c r="C303" s="121" t="s">
        <v>441</v>
      </c>
      <c r="D303" s="146">
        <v>1</v>
      </c>
      <c r="E303" s="25">
        <v>617</v>
      </c>
      <c r="F303" s="129">
        <f>'PRECIOS UNITARIOS'!E303</f>
        <v>0</v>
      </c>
      <c r="G303" s="251">
        <f>'EV TECNICA'!I303</f>
        <v>0</v>
      </c>
      <c r="H303" s="252" t="str">
        <f>+IF(F303=0,"NO OFERTADO",IF(G303="NO CUMPLE", NO HABILITA,IF(F303&lt;=($E303*(1+$D$4)),"HABILITA","NO HABILITA")))</f>
        <v>NO OFERTADO</v>
      </c>
      <c r="I303" s="129">
        <f>'PRECIOS UNITARIOS'!F303</f>
        <v>0</v>
      </c>
      <c r="J303" s="251">
        <f>'EV TECNICA'!K303</f>
        <v>0</v>
      </c>
      <c r="K303" s="252" t="str">
        <f>+IF(I303=0,"NO OFERTADO",IF(J303="NO CUMPLE", NO HABILITA,IF(I303&lt;=($E303*(1+$D$4)),"HABILITA","NO HABILITA")))</f>
        <v>NO OFERTADO</v>
      </c>
      <c r="L303" s="129">
        <f>'PRECIOS UNITARIOS'!G303</f>
        <v>0</v>
      </c>
      <c r="M303" s="251">
        <f>'EV TECNICA'!M303</f>
        <v>0</v>
      </c>
      <c r="N303" s="252" t="str">
        <f>+IF(L303=0,"NO OFERTADO",IF(M303="NO CUMPLE", NO HABILITA,IF(L303&lt;=($E303*(1+$D$4)),"HABILITA","NO HABILITA")))</f>
        <v>NO OFERTADO</v>
      </c>
      <c r="O303" s="129">
        <f>'PRECIOS UNITARIOS'!H303</f>
        <v>0</v>
      </c>
      <c r="P303" s="251">
        <f>'EV TECNICA'!O303</f>
        <v>0</v>
      </c>
      <c r="Q303" s="252" t="str">
        <f>+IF(O303=0,"NO OFERTADO",IF(P303="NO CUMPLE", NO HABILITA,IF(O303&lt;=($E303*(1+$D$4)),"HABILITA","NO HABILITA")))</f>
        <v>NO OFERTADO</v>
      </c>
      <c r="R303" s="129">
        <f>'PRECIOS UNITARIOS'!I303</f>
        <v>0</v>
      </c>
      <c r="S303" s="251">
        <f>'EV TECNICA'!Q303</f>
        <v>0</v>
      </c>
      <c r="T303" s="252" t="str">
        <f>+IF(R303=0,"NO OFERTADO",IF(S303="NO CUMPLE", NO HABILITA,IF(R303&lt;=($E303*(1+$D$4)),"HABILITA","NO HABILITA")))</f>
        <v>NO OFERTADO</v>
      </c>
      <c r="U303" s="129">
        <f>'PRECIOS UNITARIOS'!J303</f>
        <v>0</v>
      </c>
      <c r="V303" s="251">
        <f>'EV TECNICA'!S303</f>
        <v>0</v>
      </c>
      <c r="W303" s="252" t="str">
        <f>+IF(U303=0,"NO OFERTADO",IF(V303="NO CUMPLE", NO HABILITA,IF(U303&lt;=($E303*(1+$D$4)),"HABILITA","NO HABILITA")))</f>
        <v>NO OFERTADO</v>
      </c>
      <c r="X303" s="129">
        <f>'PRECIOS UNITARIOS'!K303</f>
        <v>0</v>
      </c>
      <c r="Y303" s="251">
        <f>'EV TECNICA'!U303</f>
        <v>0</v>
      </c>
      <c r="Z303" s="252" t="str">
        <f>+IF(X303=0,"NO OFERTADO",IF(Y303="NO CUMPLE", NO HABILITA,IF(X303&lt;=($E303*(1+$D$4)),"HABILITA","NO HABILITA")))</f>
        <v>NO OFERTADO</v>
      </c>
      <c r="AA303" s="129">
        <f>'PRECIOS UNITARIOS'!L303</f>
        <v>0</v>
      </c>
      <c r="AB303" s="251">
        <f>'EV TECNICA'!W303</f>
        <v>0</v>
      </c>
      <c r="AC303" s="252" t="str">
        <f>+IF(AA303=0,"NO OFERTADO",IF(AB303="NO CUMPLE", NO HABILITA,IF(AA303&lt;=($E303*(1+$D$4)),"HABILITA","NO HABILITA")))</f>
        <v>NO OFERTADO</v>
      </c>
      <c r="AD303" s="129">
        <f>'PRECIOS UNITARIOS'!M303</f>
        <v>770</v>
      </c>
      <c r="AE303" s="251" t="str">
        <f>'EV TECNICA'!Y303</f>
        <v xml:space="preserve">CUMPLE </v>
      </c>
      <c r="AF303" s="252" t="str">
        <f>+IF(AD303=0,"NO OFERTADO",IF(AE303="NO CUMPLE", NO HABILITA,IF(AD303&lt;=($E303*(1+$D$4)),"HABILITA","NO HABILITA")))</f>
        <v>HABILITA</v>
      </c>
      <c r="AG303" s="129">
        <f>'PRECIOS UNITARIOS'!N303</f>
        <v>0</v>
      </c>
      <c r="AH303" s="251">
        <f>'EV TECNICA'!AA303</f>
        <v>0</v>
      </c>
      <c r="AI303" s="252" t="str">
        <f>+IF(AG303=0,"NO OFERTADO",IF(AH303="NO CUMPLE", NO HABILITA,IF(AG303&lt;=($E303*(1+$D$4)),"HABILITA","NO HABILITA")))</f>
        <v>NO OFERTADO</v>
      </c>
      <c r="AJ303" s="129">
        <f>'PRECIOS UNITARIOS'!O303</f>
        <v>0</v>
      </c>
      <c r="AK303" s="251">
        <f>'EV TECNICA'!AC303</f>
        <v>0</v>
      </c>
      <c r="AL303" s="252" t="str">
        <f>+IF(AJ303=0,"NO OFERTADO",IF(AK303="NO CUMPLE", NO HABILITA,IF(AJ303&lt;=($E303*(1+$D$4)),"HABILITA","NO HABILITA")))</f>
        <v>NO OFERTADO</v>
      </c>
      <c r="AM303" s="129">
        <f>'PRECIOS UNITARIOS'!P303</f>
        <v>0</v>
      </c>
      <c r="AN303" s="251">
        <f>'EV TECNICA'!AE303</f>
        <v>0</v>
      </c>
      <c r="AO303" s="252" t="str">
        <f>+IF(AM303=0,"NO OFERTADO",IF(AN303="NO CUMPLE", NO HABILITA,IF(AM303&lt;=($E303*(1+$D$4)),"HABILITA","NO HABILITA")))</f>
        <v>NO OFERTADO</v>
      </c>
      <c r="AP303" s="129">
        <f>'PRECIOS UNITARIOS'!Q303</f>
        <v>0</v>
      </c>
      <c r="AQ303" s="251">
        <f>'EV TECNICA'!AG303</f>
        <v>0</v>
      </c>
      <c r="AR303" s="252" t="str">
        <f>+IF(AP303=0,"NO OFERTADO",IF(AQ303="NO CUMPLE", NO HABILITA,IF(AP303&lt;=($E303*(1+$D$4)),"HABILITA","NO HABILITA")))</f>
        <v>NO OFERTADO</v>
      </c>
      <c r="AS303" s="129">
        <f>'PRECIOS UNITARIOS'!R303</f>
        <v>580</v>
      </c>
      <c r="AT303" s="251" t="str">
        <f>'EV TECNICA'!AI303</f>
        <v>CUMPLE</v>
      </c>
      <c r="AU303" s="252" t="str">
        <f>+IF(AS303=0,"NO OFERTADO",IF(AT303="NO CUMPLE", NO HABILITA,IF(AS303&lt;=($E303*(1+$D$4)),"HABILITA","NO HABILITA")))</f>
        <v>HABILITA</v>
      </c>
      <c r="AV303" s="129">
        <f>'PRECIOS UNITARIOS'!S303</f>
        <v>0</v>
      </c>
      <c r="AW303" s="251">
        <f>'EV TECNICA'!AK303</f>
        <v>0</v>
      </c>
      <c r="AX303" s="252" t="str">
        <f>+IF(AV303=0,"NO OFERTADO",IF(AW303="NO CUMPLE", NO HABILITA,IF(AV303&lt;=($E303*(1+$D$4)),"HABILITA","NO HABILITA")))</f>
        <v>NO OFERTADO</v>
      </c>
      <c r="AY303" s="129">
        <f>'PRECIOS UNITARIOS'!T303</f>
        <v>0</v>
      </c>
      <c r="AZ303" s="251">
        <f>'EV TECNICA'!AM303</f>
        <v>0</v>
      </c>
      <c r="BA303" s="252" t="str">
        <f>+IF(AY303=0,"NO OFERTADO",IF(AZ303="NO CUMPLE", NO HABILITA,IF(AY303&lt;=($E303*(1+$D$4)),"HABILITA","NO HABILITA")))</f>
        <v>NO OFERTADO</v>
      </c>
      <c r="BB303" s="129">
        <f>'PRECIOS UNITARIOS'!U303</f>
        <v>10603</v>
      </c>
      <c r="BC303" s="251" t="str">
        <f>'EV TECNICA'!AO303</f>
        <v>CUMPLE</v>
      </c>
      <c r="BD303" s="252" t="str">
        <f>+IF(BB303=0,"NO OFERTADO",IF(BC303="NO CUMPLE", NO HABILITA,IF(BB303&lt;=($E303*(1+$D$4)),"HABILITA","NO HABILITA")))</f>
        <v>NO HABILITA</v>
      </c>
      <c r="BE303" s="129">
        <f>'PRECIOS UNITARIOS'!V303</f>
        <v>0</v>
      </c>
      <c r="BF303" s="251">
        <f>'EV TECNICA'!AQ303</f>
        <v>0</v>
      </c>
      <c r="BG303" s="252" t="str">
        <f>+IF(BE303=0,"NO OFERTADO",IF(BF303="NO CUMPLE", NO HABILITA,IF(BE303&lt;=($E303*(1+$D$4)),"HABILITA","NO HABILITA")))</f>
        <v>NO OFERTADO</v>
      </c>
      <c r="BH303" s="129">
        <f>'PRECIOS UNITARIOS'!W303</f>
        <v>762</v>
      </c>
      <c r="BI303" s="251" t="str">
        <f>'EV TECNICA'!AS303</f>
        <v>CUMPLE</v>
      </c>
      <c r="BJ303" s="252" t="str">
        <f>+IF(BH303=0,"NO OFERTADO",IF(BI303="NO CUMPLE", NO HABILITA,IF(BH303&lt;=($E303*(1+$D$4)),"HABILITA","NO HABILITA")))</f>
        <v>HABILITA</v>
      </c>
      <c r="BK303" s="129">
        <f>'PRECIOS UNITARIOS'!X303</f>
        <v>0</v>
      </c>
      <c r="BL303" s="251">
        <f>'EV TECNICA'!AU303</f>
        <v>0</v>
      </c>
      <c r="BM303" s="252" t="str">
        <f>+IF(BK303=0,"NO OFERTADO",IF(BL303="NO CUMPLE", NO HABILITA,IF(BK303&lt;=($E303*(1+$D$4)),"HABILITA","NO HABILITA")))</f>
        <v>NO OFERTADO</v>
      </c>
      <c r="BN303" s="129">
        <f>'PRECIOS UNITARIOS'!Y303</f>
        <v>0</v>
      </c>
      <c r="BO303" s="251">
        <f>'EV TECNICA'!AW303</f>
        <v>0</v>
      </c>
      <c r="BP303" s="252" t="str">
        <f>+IF(BN303=0,"NO OFERTADO",IF(BO303="NO CUMPLE", NO HABILITA,IF(BN303&lt;=($E303*(1+$D$4)),"HABILITA","NO HABILITA")))</f>
        <v>NO OFERTADO</v>
      </c>
      <c r="BQ303" s="129">
        <f>'PRECIOS UNITARIOS'!Z303</f>
        <v>582</v>
      </c>
      <c r="BR303" s="251" t="str">
        <f>'EV TECNICA'!AY303</f>
        <v>CUMPLE</v>
      </c>
      <c r="BS303" s="252" t="str">
        <f>+IF(BQ303=0,"NO OFERTADO",IF(BR303="NO CUMPLE", NO HABILITA,IF(BQ303&lt;=($E303*(1+$D$4)),"HABILITA","NO HABILITA")))</f>
        <v>HABILITA</v>
      </c>
      <c r="BT303" s="129">
        <f>'PRECIOS UNITARIOS'!AA303</f>
        <v>0</v>
      </c>
      <c r="BU303" s="251">
        <f>'EV TECNICA'!BA303</f>
        <v>0</v>
      </c>
      <c r="BV303" s="252" t="str">
        <f>+IF(BT303=0,"NO OFERTADO",IF(BU303="NO CUMPLE", NO HABILITA,IF(BT303&lt;=($E303*(1+$D$4)),"HABILITA","NO HABILITA")))</f>
        <v>NO OFERTADO</v>
      </c>
      <c r="BW303" s="129">
        <f>'PRECIOS UNITARIOS'!AB303</f>
        <v>0</v>
      </c>
      <c r="BX303" s="251">
        <f>'EV TECNICA'!BC303</f>
        <v>0</v>
      </c>
      <c r="BY303" s="252" t="str">
        <f>+IF(BW303=0,"NO OFERTADO",IF(BX303="NO CUMPLE", NO HABILITA,IF(BW303&lt;=($E303*(1+$D$4)),"HABILITA","NO HABILITA")))</f>
        <v>NO OFERTADO</v>
      </c>
      <c r="BZ303" s="129">
        <f>'PRECIOS UNITARIOS'!AC303</f>
        <v>0</v>
      </c>
      <c r="CA303" s="251">
        <f>'EV TECNICA'!BE303</f>
        <v>0</v>
      </c>
      <c r="CB303" s="252" t="str">
        <f>+IF(BZ303=0,"NO OFERTADO",IF(CA303="NO CUMPLE", NO HABILITA,IF(BZ303&lt;=($E303*(1+$D$4)),"HABILITA","NO HABILITA")))</f>
        <v>NO OFERTADO</v>
      </c>
      <c r="CC303" s="129">
        <f>'PRECIOS UNITARIOS'!AD303</f>
        <v>0</v>
      </c>
      <c r="CD303" s="251">
        <f>'EV TECNICA'!BG303</f>
        <v>0</v>
      </c>
      <c r="CE303" s="252" t="str">
        <f>+IF(CC303=0,"NO OFERTADO",IF(CD303="NO CUMPLE", NO HABILITA,IF(CC303&lt;=($E303*(1+$D$4)),"HABILITA","NO HABILITA")))</f>
        <v>NO OFERTADO</v>
      </c>
      <c r="CF303" s="129">
        <f>'PRECIOS UNITARIOS'!AE303</f>
        <v>0</v>
      </c>
      <c r="CG303" s="251">
        <f>'EV TECNICA'!BI303</f>
        <v>0</v>
      </c>
      <c r="CH303" s="252" t="str">
        <f>+IF(CF303=0,"NO OFERTADO",IF(CG303="NO CUMPLE", NO HABILITA,IF(CF303&lt;=($E303*(1+$D$4)),"HABILITA","NO HABILITA")))</f>
        <v>NO OFERTADO</v>
      </c>
    </row>
    <row r="304" spans="1:86" s="40" customFormat="1" ht="12.75" x14ac:dyDescent="0.2">
      <c r="A304" s="103">
        <v>295</v>
      </c>
      <c r="B304" s="202" t="s">
        <v>452</v>
      </c>
      <c r="C304" s="121" t="s">
        <v>441</v>
      </c>
      <c r="D304" s="146">
        <v>1</v>
      </c>
      <c r="E304" s="25">
        <v>396</v>
      </c>
      <c r="F304" s="129">
        <f>'PRECIOS UNITARIOS'!E304</f>
        <v>0</v>
      </c>
      <c r="G304" s="251">
        <f>'EV TECNICA'!I304</f>
        <v>0</v>
      </c>
      <c r="H304" s="252" t="str">
        <f>+IF(F304=0,"NO OFERTADO",IF(G304="NO CUMPLE", NO HABILITA,IF(F304&lt;=($E304*(1+$D$4)),"HABILITA","NO HABILITA")))</f>
        <v>NO OFERTADO</v>
      </c>
      <c r="I304" s="129">
        <f>'PRECIOS UNITARIOS'!F304</f>
        <v>0</v>
      </c>
      <c r="J304" s="251">
        <f>'EV TECNICA'!K304</f>
        <v>0</v>
      </c>
      <c r="K304" s="252" t="str">
        <f>+IF(I304=0,"NO OFERTADO",IF(J304="NO CUMPLE", NO HABILITA,IF(I304&lt;=($E304*(1+$D$4)),"HABILITA","NO HABILITA")))</f>
        <v>NO OFERTADO</v>
      </c>
      <c r="L304" s="129">
        <f>'PRECIOS UNITARIOS'!G304</f>
        <v>0</v>
      </c>
      <c r="M304" s="251">
        <f>'EV TECNICA'!M304</f>
        <v>0</v>
      </c>
      <c r="N304" s="252" t="str">
        <f>+IF(L304=0,"NO OFERTADO",IF(M304="NO CUMPLE", NO HABILITA,IF(L304&lt;=($E304*(1+$D$4)),"HABILITA","NO HABILITA")))</f>
        <v>NO OFERTADO</v>
      </c>
      <c r="O304" s="129">
        <f>'PRECIOS UNITARIOS'!H304</f>
        <v>0</v>
      </c>
      <c r="P304" s="251">
        <f>'EV TECNICA'!O304</f>
        <v>0</v>
      </c>
      <c r="Q304" s="252" t="str">
        <f>+IF(O304=0,"NO OFERTADO",IF(P304="NO CUMPLE", NO HABILITA,IF(O304&lt;=($E304*(1+$D$4)),"HABILITA","NO HABILITA")))</f>
        <v>NO OFERTADO</v>
      </c>
      <c r="R304" s="129">
        <f>'PRECIOS UNITARIOS'!I304</f>
        <v>0</v>
      </c>
      <c r="S304" s="251">
        <f>'EV TECNICA'!Q304</f>
        <v>0</v>
      </c>
      <c r="T304" s="252" t="str">
        <f>+IF(R304=0,"NO OFERTADO",IF(S304="NO CUMPLE", NO HABILITA,IF(R304&lt;=($E304*(1+$D$4)),"HABILITA","NO HABILITA")))</f>
        <v>NO OFERTADO</v>
      </c>
      <c r="U304" s="129">
        <f>'PRECIOS UNITARIOS'!J304</f>
        <v>0</v>
      </c>
      <c r="V304" s="251">
        <f>'EV TECNICA'!S304</f>
        <v>0</v>
      </c>
      <c r="W304" s="252" t="str">
        <f>+IF(U304=0,"NO OFERTADO",IF(V304="NO CUMPLE", NO HABILITA,IF(U304&lt;=($E304*(1+$D$4)),"HABILITA","NO HABILITA")))</f>
        <v>NO OFERTADO</v>
      </c>
      <c r="X304" s="129">
        <f>'PRECIOS UNITARIOS'!K304</f>
        <v>0</v>
      </c>
      <c r="Y304" s="251">
        <f>'EV TECNICA'!U304</f>
        <v>0</v>
      </c>
      <c r="Z304" s="252" t="str">
        <f>+IF(X304=0,"NO OFERTADO",IF(Y304="NO CUMPLE", NO HABILITA,IF(X304&lt;=($E304*(1+$D$4)),"HABILITA","NO HABILITA")))</f>
        <v>NO OFERTADO</v>
      </c>
      <c r="AA304" s="129">
        <f>'PRECIOS UNITARIOS'!L304</f>
        <v>0</v>
      </c>
      <c r="AB304" s="251">
        <f>'EV TECNICA'!W304</f>
        <v>0</v>
      </c>
      <c r="AC304" s="252" t="str">
        <f>+IF(AA304=0,"NO OFERTADO",IF(AB304="NO CUMPLE", NO HABILITA,IF(AA304&lt;=($E304*(1+$D$4)),"HABILITA","NO HABILITA")))</f>
        <v>NO OFERTADO</v>
      </c>
      <c r="AD304" s="129">
        <f>'PRECIOS UNITARIOS'!M304</f>
        <v>441</v>
      </c>
      <c r="AE304" s="251" t="str">
        <f>'EV TECNICA'!Y304</f>
        <v xml:space="preserve">CUMPLE </v>
      </c>
      <c r="AF304" s="252" t="str">
        <f>+IF(AD304=0,"NO OFERTADO",IF(AE304="NO CUMPLE", NO HABILITA,IF(AD304&lt;=($E304*(1+$D$4)),"HABILITA","NO HABILITA")))</f>
        <v>HABILITA</v>
      </c>
      <c r="AG304" s="129">
        <f>'PRECIOS UNITARIOS'!N304</f>
        <v>0</v>
      </c>
      <c r="AH304" s="251">
        <f>'EV TECNICA'!AA304</f>
        <v>0</v>
      </c>
      <c r="AI304" s="252" t="str">
        <f>+IF(AG304=0,"NO OFERTADO",IF(AH304="NO CUMPLE", NO HABILITA,IF(AG304&lt;=($E304*(1+$D$4)),"HABILITA","NO HABILITA")))</f>
        <v>NO OFERTADO</v>
      </c>
      <c r="AJ304" s="129">
        <f>'PRECIOS UNITARIOS'!O304</f>
        <v>0</v>
      </c>
      <c r="AK304" s="251">
        <f>'EV TECNICA'!AC304</f>
        <v>0</v>
      </c>
      <c r="AL304" s="252" t="str">
        <f>+IF(AJ304=0,"NO OFERTADO",IF(AK304="NO CUMPLE", NO HABILITA,IF(AJ304&lt;=($E304*(1+$D$4)),"HABILITA","NO HABILITA")))</f>
        <v>NO OFERTADO</v>
      </c>
      <c r="AM304" s="129">
        <f>'PRECIOS UNITARIOS'!P304</f>
        <v>0</v>
      </c>
      <c r="AN304" s="251">
        <f>'EV TECNICA'!AE304</f>
        <v>0</v>
      </c>
      <c r="AO304" s="252" t="str">
        <f>+IF(AM304=0,"NO OFERTADO",IF(AN304="NO CUMPLE", NO HABILITA,IF(AM304&lt;=($E304*(1+$D$4)),"HABILITA","NO HABILITA")))</f>
        <v>NO OFERTADO</v>
      </c>
      <c r="AP304" s="129">
        <f>'PRECIOS UNITARIOS'!Q304</f>
        <v>0</v>
      </c>
      <c r="AQ304" s="251">
        <f>'EV TECNICA'!AG304</f>
        <v>0</v>
      </c>
      <c r="AR304" s="252" t="str">
        <f>+IF(AP304=0,"NO OFERTADO",IF(AQ304="NO CUMPLE", NO HABILITA,IF(AP304&lt;=($E304*(1+$D$4)),"HABILITA","NO HABILITA")))</f>
        <v>NO OFERTADO</v>
      </c>
      <c r="AS304" s="129">
        <f>'PRECIOS UNITARIOS'!R304</f>
        <v>420</v>
      </c>
      <c r="AT304" s="251" t="str">
        <f>'EV TECNICA'!AI304</f>
        <v>CUMPLE</v>
      </c>
      <c r="AU304" s="252" t="str">
        <f>+IF(AS304=0,"NO OFERTADO",IF(AT304="NO CUMPLE", NO HABILITA,IF(AS304&lt;=($E304*(1+$D$4)),"HABILITA","NO HABILITA")))</f>
        <v>HABILITA</v>
      </c>
      <c r="AV304" s="129">
        <f>'PRECIOS UNITARIOS'!S304</f>
        <v>0</v>
      </c>
      <c r="AW304" s="251">
        <f>'EV TECNICA'!AK304</f>
        <v>0</v>
      </c>
      <c r="AX304" s="252" t="str">
        <f>+IF(AV304=0,"NO OFERTADO",IF(AW304="NO CUMPLE", NO HABILITA,IF(AV304&lt;=($E304*(1+$D$4)),"HABILITA","NO HABILITA")))</f>
        <v>NO OFERTADO</v>
      </c>
      <c r="AY304" s="129">
        <f>'PRECIOS UNITARIOS'!T304</f>
        <v>0</v>
      </c>
      <c r="AZ304" s="251">
        <f>'EV TECNICA'!AM304</f>
        <v>0</v>
      </c>
      <c r="BA304" s="252" t="str">
        <f>+IF(AY304=0,"NO OFERTADO",IF(AZ304="NO CUMPLE", NO HABILITA,IF(AY304&lt;=($E304*(1+$D$4)),"HABILITA","NO HABILITA")))</f>
        <v>NO OFERTADO</v>
      </c>
      <c r="BB304" s="129">
        <f>'PRECIOS UNITARIOS'!U304</f>
        <v>605</v>
      </c>
      <c r="BC304" s="251" t="str">
        <f>'EV TECNICA'!AO304</f>
        <v>CUMPLE</v>
      </c>
      <c r="BD304" s="252" t="str">
        <f>+IF(BB304=0,"NO OFERTADO",IF(BC304="NO CUMPLE", NO HABILITA,IF(BB304&lt;=($E304*(1+$D$4)),"HABILITA","NO HABILITA")))</f>
        <v>NO HABILITA</v>
      </c>
      <c r="BE304" s="129">
        <f>'PRECIOS UNITARIOS'!V304</f>
        <v>0</v>
      </c>
      <c r="BF304" s="251">
        <f>'EV TECNICA'!AQ304</f>
        <v>0</v>
      </c>
      <c r="BG304" s="252" t="str">
        <f>+IF(BE304=0,"NO OFERTADO",IF(BF304="NO CUMPLE", NO HABILITA,IF(BE304&lt;=($E304*(1+$D$4)),"HABILITA","NO HABILITA")))</f>
        <v>NO OFERTADO</v>
      </c>
      <c r="BH304" s="129">
        <f>'PRECIOS UNITARIOS'!W304</f>
        <v>0</v>
      </c>
      <c r="BI304" s="251">
        <f>'EV TECNICA'!AS304</f>
        <v>0</v>
      </c>
      <c r="BJ304" s="252" t="str">
        <f>+IF(BH304=0,"NO OFERTADO",IF(BI304="NO CUMPLE", NO HABILITA,IF(BH304&lt;=($E304*(1+$D$4)),"HABILITA","NO HABILITA")))</f>
        <v>NO OFERTADO</v>
      </c>
      <c r="BK304" s="129">
        <f>'PRECIOS UNITARIOS'!X304</f>
        <v>0</v>
      </c>
      <c r="BL304" s="251">
        <f>'EV TECNICA'!AU304</f>
        <v>0</v>
      </c>
      <c r="BM304" s="252" t="str">
        <f>+IF(BK304=0,"NO OFERTADO",IF(BL304="NO CUMPLE", NO HABILITA,IF(BK304&lt;=($E304*(1+$D$4)),"HABILITA","NO HABILITA")))</f>
        <v>NO OFERTADO</v>
      </c>
      <c r="BN304" s="129">
        <f>'PRECIOS UNITARIOS'!Y304</f>
        <v>0</v>
      </c>
      <c r="BO304" s="251">
        <f>'EV TECNICA'!AW304</f>
        <v>0</v>
      </c>
      <c r="BP304" s="252" t="str">
        <f>+IF(BN304=0,"NO OFERTADO",IF(BO304="NO CUMPLE", NO HABILITA,IF(BN304&lt;=($E304*(1+$D$4)),"HABILITA","NO HABILITA")))</f>
        <v>NO OFERTADO</v>
      </c>
      <c r="BQ304" s="129">
        <f>'PRECIOS UNITARIOS'!Z304</f>
        <v>417</v>
      </c>
      <c r="BR304" s="251" t="str">
        <f>'EV TECNICA'!AY304</f>
        <v>CUMPLE</v>
      </c>
      <c r="BS304" s="252" t="str">
        <f>+IF(BQ304=0,"NO OFERTADO",IF(BR304="NO CUMPLE", NO HABILITA,IF(BQ304&lt;=($E304*(1+$D$4)),"HABILITA","NO HABILITA")))</f>
        <v>HABILITA</v>
      </c>
      <c r="BT304" s="129">
        <f>'PRECIOS UNITARIOS'!AA304</f>
        <v>0</v>
      </c>
      <c r="BU304" s="251">
        <f>'EV TECNICA'!BA304</f>
        <v>0</v>
      </c>
      <c r="BV304" s="252" t="str">
        <f>+IF(BT304=0,"NO OFERTADO",IF(BU304="NO CUMPLE", NO HABILITA,IF(BT304&lt;=($E304*(1+$D$4)),"HABILITA","NO HABILITA")))</f>
        <v>NO OFERTADO</v>
      </c>
      <c r="BW304" s="129">
        <f>'PRECIOS UNITARIOS'!AB304</f>
        <v>0</v>
      </c>
      <c r="BX304" s="251">
        <f>'EV TECNICA'!BC304</f>
        <v>0</v>
      </c>
      <c r="BY304" s="252" t="str">
        <f>+IF(BW304=0,"NO OFERTADO",IF(BX304="NO CUMPLE", NO HABILITA,IF(BW304&lt;=($E304*(1+$D$4)),"HABILITA","NO HABILITA")))</f>
        <v>NO OFERTADO</v>
      </c>
      <c r="BZ304" s="129">
        <f>'PRECIOS UNITARIOS'!AC304</f>
        <v>0</v>
      </c>
      <c r="CA304" s="251">
        <f>'EV TECNICA'!BE304</f>
        <v>0</v>
      </c>
      <c r="CB304" s="252" t="str">
        <f>+IF(BZ304=0,"NO OFERTADO",IF(CA304="NO CUMPLE", NO HABILITA,IF(BZ304&lt;=($E304*(1+$D$4)),"HABILITA","NO HABILITA")))</f>
        <v>NO OFERTADO</v>
      </c>
      <c r="CC304" s="129">
        <f>'PRECIOS UNITARIOS'!AD304</f>
        <v>0</v>
      </c>
      <c r="CD304" s="251">
        <f>'EV TECNICA'!BG304</f>
        <v>0</v>
      </c>
      <c r="CE304" s="252" t="str">
        <f>+IF(CC304=0,"NO OFERTADO",IF(CD304="NO CUMPLE", NO HABILITA,IF(CC304&lt;=($E304*(1+$D$4)),"HABILITA","NO HABILITA")))</f>
        <v>NO OFERTADO</v>
      </c>
      <c r="CF304" s="129">
        <f>'PRECIOS UNITARIOS'!AE304</f>
        <v>0</v>
      </c>
      <c r="CG304" s="251">
        <f>'EV TECNICA'!BI304</f>
        <v>0</v>
      </c>
      <c r="CH304" s="252" t="str">
        <f>+IF(CF304=0,"NO OFERTADO",IF(CG304="NO CUMPLE", NO HABILITA,IF(CF304&lt;=($E304*(1+$D$4)),"HABILITA","NO HABILITA")))</f>
        <v>NO OFERTADO</v>
      </c>
    </row>
    <row r="305" spans="1:86" s="40" customFormat="1" ht="12.75" x14ac:dyDescent="0.2">
      <c r="A305" s="103">
        <v>296</v>
      </c>
      <c r="B305" s="202" t="s">
        <v>453</v>
      </c>
      <c r="C305" s="121" t="s">
        <v>441</v>
      </c>
      <c r="D305" s="146">
        <v>1</v>
      </c>
      <c r="E305" s="25">
        <v>458</v>
      </c>
      <c r="F305" s="129">
        <f>'PRECIOS UNITARIOS'!E305</f>
        <v>0</v>
      </c>
      <c r="G305" s="251">
        <f>'EV TECNICA'!I305</f>
        <v>0</v>
      </c>
      <c r="H305" s="252" t="str">
        <f>+IF(F305=0,"NO OFERTADO",IF(G305="NO CUMPLE", NO HABILITA,IF(F305&lt;=($E305*(1+$D$4)),"HABILITA","NO HABILITA")))</f>
        <v>NO OFERTADO</v>
      </c>
      <c r="I305" s="129">
        <f>'PRECIOS UNITARIOS'!F305</f>
        <v>0</v>
      </c>
      <c r="J305" s="251">
        <f>'EV TECNICA'!K305</f>
        <v>0</v>
      </c>
      <c r="K305" s="252" t="str">
        <f>+IF(I305=0,"NO OFERTADO",IF(J305="NO CUMPLE", NO HABILITA,IF(I305&lt;=($E305*(1+$D$4)),"HABILITA","NO HABILITA")))</f>
        <v>NO OFERTADO</v>
      </c>
      <c r="L305" s="129">
        <f>'PRECIOS UNITARIOS'!G305</f>
        <v>0</v>
      </c>
      <c r="M305" s="251">
        <f>'EV TECNICA'!M305</f>
        <v>0</v>
      </c>
      <c r="N305" s="252" t="str">
        <f>+IF(L305=0,"NO OFERTADO",IF(M305="NO CUMPLE", NO HABILITA,IF(L305&lt;=($E305*(1+$D$4)),"HABILITA","NO HABILITA")))</f>
        <v>NO OFERTADO</v>
      </c>
      <c r="O305" s="129">
        <f>'PRECIOS UNITARIOS'!H305</f>
        <v>0</v>
      </c>
      <c r="P305" s="251">
        <f>'EV TECNICA'!O305</f>
        <v>0</v>
      </c>
      <c r="Q305" s="252" t="str">
        <f>+IF(O305=0,"NO OFERTADO",IF(P305="NO CUMPLE", NO HABILITA,IF(O305&lt;=($E305*(1+$D$4)),"HABILITA","NO HABILITA")))</f>
        <v>NO OFERTADO</v>
      </c>
      <c r="R305" s="129">
        <f>'PRECIOS UNITARIOS'!I305</f>
        <v>0</v>
      </c>
      <c r="S305" s="251">
        <f>'EV TECNICA'!Q305</f>
        <v>0</v>
      </c>
      <c r="T305" s="252" t="str">
        <f>+IF(R305=0,"NO OFERTADO",IF(S305="NO CUMPLE", NO HABILITA,IF(R305&lt;=($E305*(1+$D$4)),"HABILITA","NO HABILITA")))</f>
        <v>NO OFERTADO</v>
      </c>
      <c r="U305" s="129">
        <f>'PRECIOS UNITARIOS'!J305</f>
        <v>0</v>
      </c>
      <c r="V305" s="251">
        <f>'EV TECNICA'!S305</f>
        <v>0</v>
      </c>
      <c r="W305" s="252" t="str">
        <f>+IF(U305=0,"NO OFERTADO",IF(V305="NO CUMPLE", NO HABILITA,IF(U305&lt;=($E305*(1+$D$4)),"HABILITA","NO HABILITA")))</f>
        <v>NO OFERTADO</v>
      </c>
      <c r="X305" s="129">
        <f>'PRECIOS UNITARIOS'!K305</f>
        <v>0</v>
      </c>
      <c r="Y305" s="251">
        <f>'EV TECNICA'!U305</f>
        <v>0</v>
      </c>
      <c r="Z305" s="252" t="str">
        <f>+IF(X305=0,"NO OFERTADO",IF(Y305="NO CUMPLE", NO HABILITA,IF(X305&lt;=($E305*(1+$D$4)),"HABILITA","NO HABILITA")))</f>
        <v>NO OFERTADO</v>
      </c>
      <c r="AA305" s="129">
        <f>'PRECIOS UNITARIOS'!L305</f>
        <v>0</v>
      </c>
      <c r="AB305" s="251">
        <f>'EV TECNICA'!W305</f>
        <v>0</v>
      </c>
      <c r="AC305" s="252" t="str">
        <f>+IF(AA305=0,"NO OFERTADO",IF(AB305="NO CUMPLE", NO HABILITA,IF(AA305&lt;=($E305*(1+$D$4)),"HABILITA","NO HABILITA")))</f>
        <v>NO OFERTADO</v>
      </c>
      <c r="AD305" s="129">
        <f>'PRECIOS UNITARIOS'!M305</f>
        <v>467</v>
      </c>
      <c r="AE305" s="251" t="str">
        <f>'EV TECNICA'!Y305</f>
        <v xml:space="preserve">CUMPLE </v>
      </c>
      <c r="AF305" s="252" t="str">
        <f>+IF(AD305=0,"NO OFERTADO",IF(AE305="NO CUMPLE", NO HABILITA,IF(AD305&lt;=($E305*(1+$D$4)),"HABILITA","NO HABILITA")))</f>
        <v>HABILITA</v>
      </c>
      <c r="AG305" s="129">
        <f>'PRECIOS UNITARIOS'!N305</f>
        <v>0</v>
      </c>
      <c r="AH305" s="251">
        <f>'EV TECNICA'!AA305</f>
        <v>0</v>
      </c>
      <c r="AI305" s="252" t="str">
        <f>+IF(AG305=0,"NO OFERTADO",IF(AH305="NO CUMPLE", NO HABILITA,IF(AG305&lt;=($E305*(1+$D$4)),"HABILITA","NO HABILITA")))</f>
        <v>NO OFERTADO</v>
      </c>
      <c r="AJ305" s="129">
        <f>'PRECIOS UNITARIOS'!O305</f>
        <v>0</v>
      </c>
      <c r="AK305" s="251">
        <f>'EV TECNICA'!AC305</f>
        <v>0</v>
      </c>
      <c r="AL305" s="252" t="str">
        <f>+IF(AJ305=0,"NO OFERTADO",IF(AK305="NO CUMPLE", NO HABILITA,IF(AJ305&lt;=($E305*(1+$D$4)),"HABILITA","NO HABILITA")))</f>
        <v>NO OFERTADO</v>
      </c>
      <c r="AM305" s="129">
        <f>'PRECIOS UNITARIOS'!P305</f>
        <v>0</v>
      </c>
      <c r="AN305" s="251">
        <f>'EV TECNICA'!AE305</f>
        <v>0</v>
      </c>
      <c r="AO305" s="252" t="str">
        <f>+IF(AM305=0,"NO OFERTADO",IF(AN305="NO CUMPLE", NO HABILITA,IF(AM305&lt;=($E305*(1+$D$4)),"HABILITA","NO HABILITA")))</f>
        <v>NO OFERTADO</v>
      </c>
      <c r="AP305" s="129">
        <f>'PRECIOS UNITARIOS'!Q305</f>
        <v>0</v>
      </c>
      <c r="AQ305" s="251">
        <f>'EV TECNICA'!AG305</f>
        <v>0</v>
      </c>
      <c r="AR305" s="252" t="str">
        <f>+IF(AP305=0,"NO OFERTADO",IF(AQ305="NO CUMPLE", NO HABILITA,IF(AP305&lt;=($E305*(1+$D$4)),"HABILITA","NO HABILITA")))</f>
        <v>NO OFERTADO</v>
      </c>
      <c r="AS305" s="129">
        <f>'PRECIOS UNITARIOS'!R305</f>
        <v>420</v>
      </c>
      <c r="AT305" s="251" t="str">
        <f>'EV TECNICA'!AI305</f>
        <v>CUMPLE</v>
      </c>
      <c r="AU305" s="252" t="str">
        <f>+IF(AS305=0,"NO OFERTADO",IF(AT305="NO CUMPLE", NO HABILITA,IF(AS305&lt;=($E305*(1+$D$4)),"HABILITA","NO HABILITA")))</f>
        <v>HABILITA</v>
      </c>
      <c r="AV305" s="129">
        <f>'PRECIOS UNITARIOS'!S305</f>
        <v>0</v>
      </c>
      <c r="AW305" s="251">
        <f>'EV TECNICA'!AK305</f>
        <v>0</v>
      </c>
      <c r="AX305" s="252" t="str">
        <f>+IF(AV305=0,"NO OFERTADO",IF(AW305="NO CUMPLE", NO HABILITA,IF(AV305&lt;=($E305*(1+$D$4)),"HABILITA","NO HABILITA")))</f>
        <v>NO OFERTADO</v>
      </c>
      <c r="AY305" s="129">
        <f>'PRECIOS UNITARIOS'!T305</f>
        <v>0</v>
      </c>
      <c r="AZ305" s="251">
        <f>'EV TECNICA'!AM305</f>
        <v>0</v>
      </c>
      <c r="BA305" s="252" t="str">
        <f>+IF(AY305=0,"NO OFERTADO",IF(AZ305="NO CUMPLE", NO HABILITA,IF(AY305&lt;=($E305*(1+$D$4)),"HABILITA","NO HABILITA")))</f>
        <v>NO OFERTADO</v>
      </c>
      <c r="BB305" s="129">
        <f>'PRECIOS UNITARIOS'!U305</f>
        <v>635</v>
      </c>
      <c r="BC305" s="251" t="str">
        <f>'EV TECNICA'!AO305</f>
        <v>CUMPLE</v>
      </c>
      <c r="BD305" s="252" t="str">
        <f>+IF(BB305=0,"NO OFERTADO",IF(BC305="NO CUMPLE", NO HABILITA,IF(BB305&lt;=($E305*(1+$D$4)),"HABILITA","NO HABILITA")))</f>
        <v>NO HABILITA</v>
      </c>
      <c r="BE305" s="129">
        <f>'PRECIOS UNITARIOS'!V305</f>
        <v>0</v>
      </c>
      <c r="BF305" s="251">
        <f>'EV TECNICA'!AQ305</f>
        <v>0</v>
      </c>
      <c r="BG305" s="252" t="str">
        <f>+IF(BE305=0,"NO OFERTADO",IF(BF305="NO CUMPLE", NO HABILITA,IF(BE305&lt;=($E305*(1+$D$4)),"HABILITA","NO HABILITA")))</f>
        <v>NO OFERTADO</v>
      </c>
      <c r="BH305" s="129">
        <f>'PRECIOS UNITARIOS'!W305</f>
        <v>0</v>
      </c>
      <c r="BI305" s="251">
        <f>'EV TECNICA'!AS305</f>
        <v>0</v>
      </c>
      <c r="BJ305" s="252" t="str">
        <f>+IF(BH305=0,"NO OFERTADO",IF(BI305="NO CUMPLE", NO HABILITA,IF(BH305&lt;=($E305*(1+$D$4)),"HABILITA","NO HABILITA")))</f>
        <v>NO OFERTADO</v>
      </c>
      <c r="BK305" s="129">
        <f>'PRECIOS UNITARIOS'!X305</f>
        <v>0</v>
      </c>
      <c r="BL305" s="251">
        <f>'EV TECNICA'!AU305</f>
        <v>0</v>
      </c>
      <c r="BM305" s="252" t="str">
        <f>+IF(BK305=0,"NO OFERTADO",IF(BL305="NO CUMPLE", NO HABILITA,IF(BK305&lt;=($E305*(1+$D$4)),"HABILITA","NO HABILITA")))</f>
        <v>NO OFERTADO</v>
      </c>
      <c r="BN305" s="129">
        <f>'PRECIOS UNITARIOS'!Y305</f>
        <v>0</v>
      </c>
      <c r="BO305" s="251">
        <f>'EV TECNICA'!AW305</f>
        <v>0</v>
      </c>
      <c r="BP305" s="252" t="str">
        <f>+IF(BN305=0,"NO OFERTADO",IF(BO305="NO CUMPLE", NO HABILITA,IF(BN305&lt;=($E305*(1+$D$4)),"HABILITA","NO HABILITA")))</f>
        <v>NO OFERTADO</v>
      </c>
      <c r="BQ305" s="129">
        <f>'PRECIOS UNITARIOS'!Z305</f>
        <v>432</v>
      </c>
      <c r="BR305" s="251" t="str">
        <f>'EV TECNICA'!AY305</f>
        <v>CUMPLE</v>
      </c>
      <c r="BS305" s="252" t="str">
        <f>+IF(BQ305=0,"NO OFERTADO",IF(BR305="NO CUMPLE", NO HABILITA,IF(BQ305&lt;=($E305*(1+$D$4)),"HABILITA","NO HABILITA")))</f>
        <v>HABILITA</v>
      </c>
      <c r="BT305" s="129">
        <f>'PRECIOS UNITARIOS'!AA305</f>
        <v>0</v>
      </c>
      <c r="BU305" s="251">
        <f>'EV TECNICA'!BA305</f>
        <v>0</v>
      </c>
      <c r="BV305" s="252" t="str">
        <f>+IF(BT305=0,"NO OFERTADO",IF(BU305="NO CUMPLE", NO HABILITA,IF(BT305&lt;=($E305*(1+$D$4)),"HABILITA","NO HABILITA")))</f>
        <v>NO OFERTADO</v>
      </c>
      <c r="BW305" s="129">
        <f>'PRECIOS UNITARIOS'!AB305</f>
        <v>0</v>
      </c>
      <c r="BX305" s="251">
        <f>'EV TECNICA'!BC305</f>
        <v>0</v>
      </c>
      <c r="BY305" s="252" t="str">
        <f>+IF(BW305=0,"NO OFERTADO",IF(BX305="NO CUMPLE", NO HABILITA,IF(BW305&lt;=($E305*(1+$D$4)),"HABILITA","NO HABILITA")))</f>
        <v>NO OFERTADO</v>
      </c>
      <c r="BZ305" s="129">
        <f>'PRECIOS UNITARIOS'!AC305</f>
        <v>0</v>
      </c>
      <c r="CA305" s="251">
        <f>'EV TECNICA'!BE305</f>
        <v>0</v>
      </c>
      <c r="CB305" s="252" t="str">
        <f>+IF(BZ305=0,"NO OFERTADO",IF(CA305="NO CUMPLE", NO HABILITA,IF(BZ305&lt;=($E305*(1+$D$4)),"HABILITA","NO HABILITA")))</f>
        <v>NO OFERTADO</v>
      </c>
      <c r="CC305" s="129">
        <f>'PRECIOS UNITARIOS'!AD305</f>
        <v>0</v>
      </c>
      <c r="CD305" s="251">
        <f>'EV TECNICA'!BG305</f>
        <v>0</v>
      </c>
      <c r="CE305" s="252" t="str">
        <f>+IF(CC305=0,"NO OFERTADO",IF(CD305="NO CUMPLE", NO HABILITA,IF(CC305&lt;=($E305*(1+$D$4)),"HABILITA","NO HABILITA")))</f>
        <v>NO OFERTADO</v>
      </c>
      <c r="CF305" s="129">
        <f>'PRECIOS UNITARIOS'!AE305</f>
        <v>0</v>
      </c>
      <c r="CG305" s="251">
        <f>'EV TECNICA'!BI305</f>
        <v>0</v>
      </c>
      <c r="CH305" s="252" t="str">
        <f>+IF(CF305=0,"NO OFERTADO",IF(CG305="NO CUMPLE", NO HABILITA,IF(CF305&lt;=($E305*(1+$D$4)),"HABILITA","NO HABILITA")))</f>
        <v>NO OFERTADO</v>
      </c>
    </row>
    <row r="306" spans="1:86" s="40" customFormat="1" ht="12.75" x14ac:dyDescent="0.2">
      <c r="A306" s="103">
        <v>297</v>
      </c>
      <c r="B306" s="202" t="s">
        <v>454</v>
      </c>
      <c r="C306" s="121" t="s">
        <v>441</v>
      </c>
      <c r="D306" s="146">
        <v>1</v>
      </c>
      <c r="E306" s="25">
        <v>435</v>
      </c>
      <c r="F306" s="129">
        <f>'PRECIOS UNITARIOS'!E306</f>
        <v>0</v>
      </c>
      <c r="G306" s="251">
        <f>'EV TECNICA'!I306</f>
        <v>0</v>
      </c>
      <c r="H306" s="252" t="str">
        <f>+IF(F306=0,"NO OFERTADO",IF(G306="NO CUMPLE", NO HABILITA,IF(F306&lt;=($E306*(1+$D$4)),"HABILITA","NO HABILITA")))</f>
        <v>NO OFERTADO</v>
      </c>
      <c r="I306" s="129">
        <f>'PRECIOS UNITARIOS'!F306</f>
        <v>0</v>
      </c>
      <c r="J306" s="251">
        <f>'EV TECNICA'!K306</f>
        <v>0</v>
      </c>
      <c r="K306" s="252" t="str">
        <f>+IF(I306=0,"NO OFERTADO",IF(J306="NO CUMPLE", NO HABILITA,IF(I306&lt;=($E306*(1+$D$4)),"HABILITA","NO HABILITA")))</f>
        <v>NO OFERTADO</v>
      </c>
      <c r="L306" s="129">
        <f>'PRECIOS UNITARIOS'!G306</f>
        <v>0</v>
      </c>
      <c r="M306" s="251">
        <f>'EV TECNICA'!M306</f>
        <v>0</v>
      </c>
      <c r="N306" s="252" t="str">
        <f>+IF(L306=0,"NO OFERTADO",IF(M306="NO CUMPLE", NO HABILITA,IF(L306&lt;=($E306*(1+$D$4)),"HABILITA","NO HABILITA")))</f>
        <v>NO OFERTADO</v>
      </c>
      <c r="O306" s="129">
        <f>'PRECIOS UNITARIOS'!H306</f>
        <v>0</v>
      </c>
      <c r="P306" s="251">
        <f>'EV TECNICA'!O306</f>
        <v>0</v>
      </c>
      <c r="Q306" s="252" t="str">
        <f>+IF(O306=0,"NO OFERTADO",IF(P306="NO CUMPLE", NO HABILITA,IF(O306&lt;=($E306*(1+$D$4)),"HABILITA","NO HABILITA")))</f>
        <v>NO OFERTADO</v>
      </c>
      <c r="R306" s="129">
        <f>'PRECIOS UNITARIOS'!I306</f>
        <v>0</v>
      </c>
      <c r="S306" s="251">
        <f>'EV TECNICA'!Q306</f>
        <v>0</v>
      </c>
      <c r="T306" s="252" t="str">
        <f>+IF(R306=0,"NO OFERTADO",IF(S306="NO CUMPLE", NO HABILITA,IF(R306&lt;=($E306*(1+$D$4)),"HABILITA","NO HABILITA")))</f>
        <v>NO OFERTADO</v>
      </c>
      <c r="U306" s="129">
        <f>'PRECIOS UNITARIOS'!J306</f>
        <v>0</v>
      </c>
      <c r="V306" s="251">
        <f>'EV TECNICA'!S306</f>
        <v>0</v>
      </c>
      <c r="W306" s="252" t="str">
        <f>+IF(U306=0,"NO OFERTADO",IF(V306="NO CUMPLE", NO HABILITA,IF(U306&lt;=($E306*(1+$D$4)),"HABILITA","NO HABILITA")))</f>
        <v>NO OFERTADO</v>
      </c>
      <c r="X306" s="129">
        <f>'PRECIOS UNITARIOS'!K306</f>
        <v>0</v>
      </c>
      <c r="Y306" s="251">
        <f>'EV TECNICA'!U306</f>
        <v>0</v>
      </c>
      <c r="Z306" s="252" t="str">
        <f>+IF(X306=0,"NO OFERTADO",IF(Y306="NO CUMPLE", NO HABILITA,IF(X306&lt;=($E306*(1+$D$4)),"HABILITA","NO HABILITA")))</f>
        <v>NO OFERTADO</v>
      </c>
      <c r="AA306" s="129">
        <f>'PRECIOS UNITARIOS'!L306</f>
        <v>0</v>
      </c>
      <c r="AB306" s="251">
        <f>'EV TECNICA'!W306</f>
        <v>0</v>
      </c>
      <c r="AC306" s="252" t="str">
        <f>+IF(AA306=0,"NO OFERTADO",IF(AB306="NO CUMPLE", NO HABILITA,IF(AA306&lt;=($E306*(1+$D$4)),"HABILITA","NO HABILITA")))</f>
        <v>NO OFERTADO</v>
      </c>
      <c r="AD306" s="129">
        <f>'PRECIOS UNITARIOS'!M306</f>
        <v>485</v>
      </c>
      <c r="AE306" s="251" t="str">
        <f>'EV TECNICA'!Y306</f>
        <v xml:space="preserve">CUMPLE </v>
      </c>
      <c r="AF306" s="252" t="str">
        <f>+IF(AD306=0,"NO OFERTADO",IF(AE306="NO CUMPLE", NO HABILITA,IF(AD306&lt;=($E306*(1+$D$4)),"HABILITA","NO HABILITA")))</f>
        <v>HABILITA</v>
      </c>
      <c r="AG306" s="129">
        <f>'PRECIOS UNITARIOS'!N306</f>
        <v>0</v>
      </c>
      <c r="AH306" s="251">
        <f>'EV TECNICA'!AA306</f>
        <v>0</v>
      </c>
      <c r="AI306" s="252" t="str">
        <f>+IF(AG306=0,"NO OFERTADO",IF(AH306="NO CUMPLE", NO HABILITA,IF(AG306&lt;=($E306*(1+$D$4)),"HABILITA","NO HABILITA")))</f>
        <v>NO OFERTADO</v>
      </c>
      <c r="AJ306" s="129">
        <f>'PRECIOS UNITARIOS'!O306</f>
        <v>0</v>
      </c>
      <c r="AK306" s="251">
        <f>'EV TECNICA'!AC306</f>
        <v>0</v>
      </c>
      <c r="AL306" s="252" t="str">
        <f>+IF(AJ306=0,"NO OFERTADO",IF(AK306="NO CUMPLE", NO HABILITA,IF(AJ306&lt;=($E306*(1+$D$4)),"HABILITA","NO HABILITA")))</f>
        <v>NO OFERTADO</v>
      </c>
      <c r="AM306" s="129">
        <f>'PRECIOS UNITARIOS'!P306</f>
        <v>0</v>
      </c>
      <c r="AN306" s="251">
        <f>'EV TECNICA'!AE306</f>
        <v>0</v>
      </c>
      <c r="AO306" s="252" t="str">
        <f>+IF(AM306=0,"NO OFERTADO",IF(AN306="NO CUMPLE", NO HABILITA,IF(AM306&lt;=($E306*(1+$D$4)),"HABILITA","NO HABILITA")))</f>
        <v>NO OFERTADO</v>
      </c>
      <c r="AP306" s="129">
        <f>'PRECIOS UNITARIOS'!Q306</f>
        <v>0</v>
      </c>
      <c r="AQ306" s="251">
        <f>'EV TECNICA'!AG306</f>
        <v>0</v>
      </c>
      <c r="AR306" s="252" t="str">
        <f>+IF(AP306=0,"NO OFERTADO",IF(AQ306="NO CUMPLE", NO HABILITA,IF(AP306&lt;=($E306*(1+$D$4)),"HABILITA","NO HABILITA")))</f>
        <v>NO OFERTADO</v>
      </c>
      <c r="AS306" s="129">
        <f>'PRECIOS UNITARIOS'!R306</f>
        <v>435</v>
      </c>
      <c r="AT306" s="251" t="str">
        <f>'EV TECNICA'!AI306</f>
        <v>CUMPLE</v>
      </c>
      <c r="AU306" s="252" t="str">
        <f>+IF(AS306=0,"NO OFERTADO",IF(AT306="NO CUMPLE", NO HABILITA,IF(AS306&lt;=($E306*(1+$D$4)),"HABILITA","NO HABILITA")))</f>
        <v>HABILITA</v>
      </c>
      <c r="AV306" s="129">
        <f>'PRECIOS UNITARIOS'!S306</f>
        <v>0</v>
      </c>
      <c r="AW306" s="251">
        <f>'EV TECNICA'!AK306</f>
        <v>0</v>
      </c>
      <c r="AX306" s="252" t="str">
        <f>+IF(AV306=0,"NO OFERTADO",IF(AW306="NO CUMPLE", NO HABILITA,IF(AV306&lt;=($E306*(1+$D$4)),"HABILITA","NO HABILITA")))</f>
        <v>NO OFERTADO</v>
      </c>
      <c r="AY306" s="129">
        <f>'PRECIOS UNITARIOS'!T306</f>
        <v>0</v>
      </c>
      <c r="AZ306" s="251">
        <f>'EV TECNICA'!AM306</f>
        <v>0</v>
      </c>
      <c r="BA306" s="252" t="str">
        <f>+IF(AY306=0,"NO OFERTADO",IF(AZ306="NO CUMPLE", NO HABILITA,IF(AY306&lt;=($E306*(1+$D$4)),"HABILITA","NO HABILITA")))</f>
        <v>NO OFERTADO</v>
      </c>
      <c r="BB306" s="129">
        <f>'PRECIOS UNITARIOS'!U306</f>
        <v>664</v>
      </c>
      <c r="BC306" s="251" t="str">
        <f>'EV TECNICA'!AO306</f>
        <v>CUMPLE</v>
      </c>
      <c r="BD306" s="252" t="str">
        <f>+IF(BB306=0,"NO OFERTADO",IF(BC306="NO CUMPLE", NO HABILITA,IF(BB306&lt;=($E306*(1+$D$4)),"HABILITA","NO HABILITA")))</f>
        <v>NO HABILITA</v>
      </c>
      <c r="BE306" s="129">
        <f>'PRECIOS UNITARIOS'!V306</f>
        <v>0</v>
      </c>
      <c r="BF306" s="251">
        <f>'EV TECNICA'!AQ306</f>
        <v>0</v>
      </c>
      <c r="BG306" s="252" t="str">
        <f>+IF(BE306=0,"NO OFERTADO",IF(BF306="NO CUMPLE", NO HABILITA,IF(BE306&lt;=($E306*(1+$D$4)),"HABILITA","NO HABILITA")))</f>
        <v>NO OFERTADO</v>
      </c>
      <c r="BH306" s="129">
        <f>'PRECIOS UNITARIOS'!W306</f>
        <v>0</v>
      </c>
      <c r="BI306" s="251">
        <f>'EV TECNICA'!AS306</f>
        <v>0</v>
      </c>
      <c r="BJ306" s="252" t="str">
        <f>+IF(BH306=0,"NO OFERTADO",IF(BI306="NO CUMPLE", NO HABILITA,IF(BH306&lt;=($E306*(1+$D$4)),"HABILITA","NO HABILITA")))</f>
        <v>NO OFERTADO</v>
      </c>
      <c r="BK306" s="129">
        <f>'PRECIOS UNITARIOS'!X306</f>
        <v>0</v>
      </c>
      <c r="BL306" s="251">
        <f>'EV TECNICA'!AU306</f>
        <v>0</v>
      </c>
      <c r="BM306" s="252" t="str">
        <f>+IF(BK306=0,"NO OFERTADO",IF(BL306="NO CUMPLE", NO HABILITA,IF(BK306&lt;=($E306*(1+$D$4)),"HABILITA","NO HABILITA")))</f>
        <v>NO OFERTADO</v>
      </c>
      <c r="BN306" s="129">
        <f>'PRECIOS UNITARIOS'!Y306</f>
        <v>0</v>
      </c>
      <c r="BO306" s="251">
        <f>'EV TECNICA'!AW306</f>
        <v>0</v>
      </c>
      <c r="BP306" s="252" t="str">
        <f>+IF(BN306=0,"NO OFERTADO",IF(BO306="NO CUMPLE", NO HABILITA,IF(BN306&lt;=($E306*(1+$D$4)),"HABILITA","NO HABILITA")))</f>
        <v>NO OFERTADO</v>
      </c>
      <c r="BQ306" s="129">
        <f>'PRECIOS UNITARIOS'!Z306</f>
        <v>470</v>
      </c>
      <c r="BR306" s="251" t="str">
        <f>'EV TECNICA'!AY306</f>
        <v>CUMPLE</v>
      </c>
      <c r="BS306" s="252" t="str">
        <f>+IF(BQ306=0,"NO OFERTADO",IF(BR306="NO CUMPLE", NO HABILITA,IF(BQ306&lt;=($E306*(1+$D$4)),"HABILITA","NO HABILITA")))</f>
        <v>HABILITA</v>
      </c>
      <c r="BT306" s="129">
        <f>'PRECIOS UNITARIOS'!AA306</f>
        <v>0</v>
      </c>
      <c r="BU306" s="251">
        <f>'EV TECNICA'!BA306</f>
        <v>0</v>
      </c>
      <c r="BV306" s="252" t="str">
        <f>+IF(BT306=0,"NO OFERTADO",IF(BU306="NO CUMPLE", NO HABILITA,IF(BT306&lt;=($E306*(1+$D$4)),"HABILITA","NO HABILITA")))</f>
        <v>NO OFERTADO</v>
      </c>
      <c r="BW306" s="129">
        <f>'PRECIOS UNITARIOS'!AB306</f>
        <v>0</v>
      </c>
      <c r="BX306" s="251">
        <f>'EV TECNICA'!BC306</f>
        <v>0</v>
      </c>
      <c r="BY306" s="252" t="str">
        <f>+IF(BW306=0,"NO OFERTADO",IF(BX306="NO CUMPLE", NO HABILITA,IF(BW306&lt;=($E306*(1+$D$4)),"HABILITA","NO HABILITA")))</f>
        <v>NO OFERTADO</v>
      </c>
      <c r="BZ306" s="129">
        <f>'PRECIOS UNITARIOS'!AC306</f>
        <v>0</v>
      </c>
      <c r="CA306" s="251">
        <f>'EV TECNICA'!BE306</f>
        <v>0</v>
      </c>
      <c r="CB306" s="252" t="str">
        <f>+IF(BZ306=0,"NO OFERTADO",IF(CA306="NO CUMPLE", NO HABILITA,IF(BZ306&lt;=($E306*(1+$D$4)),"HABILITA","NO HABILITA")))</f>
        <v>NO OFERTADO</v>
      </c>
      <c r="CC306" s="129">
        <f>'PRECIOS UNITARIOS'!AD306</f>
        <v>0</v>
      </c>
      <c r="CD306" s="251">
        <f>'EV TECNICA'!BG306</f>
        <v>0</v>
      </c>
      <c r="CE306" s="252" t="str">
        <f>+IF(CC306=0,"NO OFERTADO",IF(CD306="NO CUMPLE", NO HABILITA,IF(CC306&lt;=($E306*(1+$D$4)),"HABILITA","NO HABILITA")))</f>
        <v>NO OFERTADO</v>
      </c>
      <c r="CF306" s="129">
        <f>'PRECIOS UNITARIOS'!AE306</f>
        <v>0</v>
      </c>
      <c r="CG306" s="251">
        <f>'EV TECNICA'!BI306</f>
        <v>0</v>
      </c>
      <c r="CH306" s="252" t="str">
        <f>+IF(CF306=0,"NO OFERTADO",IF(CG306="NO CUMPLE", NO HABILITA,IF(CF306&lt;=($E306*(1+$D$4)),"HABILITA","NO HABILITA")))</f>
        <v>NO OFERTADO</v>
      </c>
    </row>
    <row r="307" spans="1:86" s="40" customFormat="1" ht="12.75" x14ac:dyDescent="0.2">
      <c r="A307" s="103">
        <v>298</v>
      </c>
      <c r="B307" s="202" t="s">
        <v>455</v>
      </c>
      <c r="C307" s="121" t="s">
        <v>441</v>
      </c>
      <c r="D307" s="146">
        <v>1</v>
      </c>
      <c r="E307" s="25">
        <v>395</v>
      </c>
      <c r="F307" s="129">
        <f>'PRECIOS UNITARIOS'!E307</f>
        <v>0</v>
      </c>
      <c r="G307" s="251">
        <f>'EV TECNICA'!I307</f>
        <v>0</v>
      </c>
      <c r="H307" s="252" t="str">
        <f>+IF(F307=0,"NO OFERTADO",IF(G307="NO CUMPLE", NO HABILITA,IF(F307&lt;=($E307*(1+$D$4)),"HABILITA","NO HABILITA")))</f>
        <v>NO OFERTADO</v>
      </c>
      <c r="I307" s="129">
        <f>'PRECIOS UNITARIOS'!F307</f>
        <v>0</v>
      </c>
      <c r="J307" s="251">
        <f>'EV TECNICA'!K307</f>
        <v>0</v>
      </c>
      <c r="K307" s="252" t="str">
        <f>+IF(I307=0,"NO OFERTADO",IF(J307="NO CUMPLE", NO HABILITA,IF(I307&lt;=($E307*(1+$D$4)),"HABILITA","NO HABILITA")))</f>
        <v>NO OFERTADO</v>
      </c>
      <c r="L307" s="129">
        <f>'PRECIOS UNITARIOS'!G307</f>
        <v>0</v>
      </c>
      <c r="M307" s="251">
        <f>'EV TECNICA'!M307</f>
        <v>0</v>
      </c>
      <c r="N307" s="252" t="str">
        <f>+IF(L307=0,"NO OFERTADO",IF(M307="NO CUMPLE", NO HABILITA,IF(L307&lt;=($E307*(1+$D$4)),"HABILITA","NO HABILITA")))</f>
        <v>NO OFERTADO</v>
      </c>
      <c r="O307" s="129">
        <f>'PRECIOS UNITARIOS'!H307</f>
        <v>0</v>
      </c>
      <c r="P307" s="251">
        <f>'EV TECNICA'!O307</f>
        <v>0</v>
      </c>
      <c r="Q307" s="252" t="str">
        <f>+IF(O307=0,"NO OFERTADO",IF(P307="NO CUMPLE", NO HABILITA,IF(O307&lt;=($E307*(1+$D$4)),"HABILITA","NO HABILITA")))</f>
        <v>NO OFERTADO</v>
      </c>
      <c r="R307" s="129">
        <f>'PRECIOS UNITARIOS'!I307</f>
        <v>0</v>
      </c>
      <c r="S307" s="251">
        <f>'EV TECNICA'!Q307</f>
        <v>0</v>
      </c>
      <c r="T307" s="252" t="str">
        <f>+IF(R307=0,"NO OFERTADO",IF(S307="NO CUMPLE", NO HABILITA,IF(R307&lt;=($E307*(1+$D$4)),"HABILITA","NO HABILITA")))</f>
        <v>NO OFERTADO</v>
      </c>
      <c r="U307" s="129">
        <f>'PRECIOS UNITARIOS'!J307</f>
        <v>0</v>
      </c>
      <c r="V307" s="251">
        <f>'EV TECNICA'!S307</f>
        <v>0</v>
      </c>
      <c r="W307" s="252" t="str">
        <f>+IF(U307=0,"NO OFERTADO",IF(V307="NO CUMPLE", NO HABILITA,IF(U307&lt;=($E307*(1+$D$4)),"HABILITA","NO HABILITA")))</f>
        <v>NO OFERTADO</v>
      </c>
      <c r="X307" s="129">
        <f>'PRECIOS UNITARIOS'!K307</f>
        <v>0</v>
      </c>
      <c r="Y307" s="251">
        <f>'EV TECNICA'!U307</f>
        <v>0</v>
      </c>
      <c r="Z307" s="252" t="str">
        <f>+IF(X307=0,"NO OFERTADO",IF(Y307="NO CUMPLE", NO HABILITA,IF(X307&lt;=($E307*(1+$D$4)),"HABILITA","NO HABILITA")))</f>
        <v>NO OFERTADO</v>
      </c>
      <c r="AA307" s="129">
        <f>'PRECIOS UNITARIOS'!L307</f>
        <v>0</v>
      </c>
      <c r="AB307" s="251">
        <f>'EV TECNICA'!W307</f>
        <v>0</v>
      </c>
      <c r="AC307" s="252" t="str">
        <f>+IF(AA307=0,"NO OFERTADO",IF(AB307="NO CUMPLE", NO HABILITA,IF(AA307&lt;=($E307*(1+$D$4)),"HABILITA","NO HABILITA")))</f>
        <v>NO OFERTADO</v>
      </c>
      <c r="AD307" s="129">
        <f>'PRECIOS UNITARIOS'!M307</f>
        <v>418</v>
      </c>
      <c r="AE307" s="251" t="str">
        <f>'EV TECNICA'!Y307</f>
        <v xml:space="preserve">CUMPLE </v>
      </c>
      <c r="AF307" s="252" t="str">
        <f>+IF(AD307=0,"NO OFERTADO",IF(AE307="NO CUMPLE", NO HABILITA,IF(AD307&lt;=($E307*(1+$D$4)),"HABILITA","NO HABILITA")))</f>
        <v>HABILITA</v>
      </c>
      <c r="AG307" s="129">
        <f>'PRECIOS UNITARIOS'!N307</f>
        <v>0</v>
      </c>
      <c r="AH307" s="251">
        <f>'EV TECNICA'!AA307</f>
        <v>0</v>
      </c>
      <c r="AI307" s="252" t="str">
        <f>+IF(AG307=0,"NO OFERTADO",IF(AH307="NO CUMPLE", NO HABILITA,IF(AG307&lt;=($E307*(1+$D$4)),"HABILITA","NO HABILITA")))</f>
        <v>NO OFERTADO</v>
      </c>
      <c r="AJ307" s="129">
        <f>'PRECIOS UNITARIOS'!O307</f>
        <v>0</v>
      </c>
      <c r="AK307" s="251">
        <f>'EV TECNICA'!AC307</f>
        <v>0</v>
      </c>
      <c r="AL307" s="252" t="str">
        <f>+IF(AJ307=0,"NO OFERTADO",IF(AK307="NO CUMPLE", NO HABILITA,IF(AJ307&lt;=($E307*(1+$D$4)),"HABILITA","NO HABILITA")))</f>
        <v>NO OFERTADO</v>
      </c>
      <c r="AM307" s="129">
        <f>'PRECIOS UNITARIOS'!P307</f>
        <v>0</v>
      </c>
      <c r="AN307" s="251">
        <f>'EV TECNICA'!AE307</f>
        <v>0</v>
      </c>
      <c r="AO307" s="252" t="str">
        <f>+IF(AM307=0,"NO OFERTADO",IF(AN307="NO CUMPLE", NO HABILITA,IF(AM307&lt;=($E307*(1+$D$4)),"HABILITA","NO HABILITA")))</f>
        <v>NO OFERTADO</v>
      </c>
      <c r="AP307" s="129">
        <f>'PRECIOS UNITARIOS'!Q307</f>
        <v>0</v>
      </c>
      <c r="AQ307" s="251">
        <f>'EV TECNICA'!AG307</f>
        <v>0</v>
      </c>
      <c r="AR307" s="252" t="str">
        <f>+IF(AP307=0,"NO OFERTADO",IF(AQ307="NO CUMPLE", NO HABILITA,IF(AP307&lt;=($E307*(1+$D$4)),"HABILITA","NO HABILITA")))</f>
        <v>NO OFERTADO</v>
      </c>
      <c r="AS307" s="129">
        <f>'PRECIOS UNITARIOS'!R307</f>
        <v>365</v>
      </c>
      <c r="AT307" s="251" t="str">
        <f>'EV TECNICA'!AI307</f>
        <v>CUMPLE</v>
      </c>
      <c r="AU307" s="252" t="str">
        <f>+IF(AS307=0,"NO OFERTADO",IF(AT307="NO CUMPLE", NO HABILITA,IF(AS307&lt;=($E307*(1+$D$4)),"HABILITA","NO HABILITA")))</f>
        <v>HABILITA</v>
      </c>
      <c r="AV307" s="129">
        <f>'PRECIOS UNITARIOS'!S307</f>
        <v>0</v>
      </c>
      <c r="AW307" s="251">
        <f>'EV TECNICA'!AK307</f>
        <v>0</v>
      </c>
      <c r="AX307" s="252" t="str">
        <f>+IF(AV307=0,"NO OFERTADO",IF(AW307="NO CUMPLE", NO HABILITA,IF(AV307&lt;=($E307*(1+$D$4)),"HABILITA","NO HABILITA")))</f>
        <v>NO OFERTADO</v>
      </c>
      <c r="AY307" s="129">
        <f>'PRECIOS UNITARIOS'!T307</f>
        <v>0</v>
      </c>
      <c r="AZ307" s="251">
        <f>'EV TECNICA'!AM307</f>
        <v>0</v>
      </c>
      <c r="BA307" s="252" t="str">
        <f>+IF(AY307=0,"NO OFERTADO",IF(AZ307="NO CUMPLE", NO HABILITA,IF(AY307&lt;=($E307*(1+$D$4)),"HABILITA","NO HABILITA")))</f>
        <v>NO OFERTADO</v>
      </c>
      <c r="BB307" s="129">
        <f>'PRECIOS UNITARIOS'!U307</f>
        <v>826</v>
      </c>
      <c r="BC307" s="251" t="str">
        <f>'EV TECNICA'!AO307</f>
        <v>CUMPLE</v>
      </c>
      <c r="BD307" s="252" t="str">
        <f>+IF(BB307=0,"NO OFERTADO",IF(BC307="NO CUMPLE", NO HABILITA,IF(BB307&lt;=($E307*(1+$D$4)),"HABILITA","NO HABILITA")))</f>
        <v>NO HABILITA</v>
      </c>
      <c r="BE307" s="129">
        <f>'PRECIOS UNITARIOS'!V307</f>
        <v>0</v>
      </c>
      <c r="BF307" s="251">
        <f>'EV TECNICA'!AQ307</f>
        <v>0</v>
      </c>
      <c r="BG307" s="252" t="str">
        <f>+IF(BE307=0,"NO OFERTADO",IF(BF307="NO CUMPLE", NO HABILITA,IF(BE307&lt;=($E307*(1+$D$4)),"HABILITA","NO HABILITA")))</f>
        <v>NO OFERTADO</v>
      </c>
      <c r="BH307" s="129">
        <f>'PRECIOS UNITARIOS'!W307</f>
        <v>0</v>
      </c>
      <c r="BI307" s="251">
        <f>'EV TECNICA'!AS307</f>
        <v>0</v>
      </c>
      <c r="BJ307" s="252" t="str">
        <f>+IF(BH307=0,"NO OFERTADO",IF(BI307="NO CUMPLE", NO HABILITA,IF(BH307&lt;=($E307*(1+$D$4)),"HABILITA","NO HABILITA")))</f>
        <v>NO OFERTADO</v>
      </c>
      <c r="BK307" s="129">
        <f>'PRECIOS UNITARIOS'!X307</f>
        <v>0</v>
      </c>
      <c r="BL307" s="251">
        <f>'EV TECNICA'!AU307</f>
        <v>0</v>
      </c>
      <c r="BM307" s="252" t="str">
        <f>+IF(BK307=0,"NO OFERTADO",IF(BL307="NO CUMPLE", NO HABILITA,IF(BK307&lt;=($E307*(1+$D$4)),"HABILITA","NO HABILITA")))</f>
        <v>NO OFERTADO</v>
      </c>
      <c r="BN307" s="129">
        <f>'PRECIOS UNITARIOS'!Y307</f>
        <v>0</v>
      </c>
      <c r="BO307" s="251">
        <f>'EV TECNICA'!AW307</f>
        <v>0</v>
      </c>
      <c r="BP307" s="252" t="str">
        <f>+IF(BN307=0,"NO OFERTADO",IF(BO307="NO CUMPLE", NO HABILITA,IF(BN307&lt;=($E307*(1+$D$4)),"HABILITA","NO HABILITA")))</f>
        <v>NO OFERTADO</v>
      </c>
      <c r="BQ307" s="129">
        <f>'PRECIOS UNITARIOS'!Z307</f>
        <v>652</v>
      </c>
      <c r="BR307" s="251" t="str">
        <f>'EV TECNICA'!AY307</f>
        <v>CUMPLE</v>
      </c>
      <c r="BS307" s="252" t="str">
        <f>+IF(BQ307=0,"NO OFERTADO",IF(BR307="NO CUMPLE", NO HABILITA,IF(BQ307&lt;=($E307*(1+$D$4)),"HABILITA","NO HABILITA")))</f>
        <v>NO HABILITA</v>
      </c>
      <c r="BT307" s="129">
        <f>'PRECIOS UNITARIOS'!AA307</f>
        <v>0</v>
      </c>
      <c r="BU307" s="251">
        <f>'EV TECNICA'!BA307</f>
        <v>0</v>
      </c>
      <c r="BV307" s="252" t="str">
        <f>+IF(BT307=0,"NO OFERTADO",IF(BU307="NO CUMPLE", NO HABILITA,IF(BT307&lt;=($E307*(1+$D$4)),"HABILITA","NO HABILITA")))</f>
        <v>NO OFERTADO</v>
      </c>
      <c r="BW307" s="129">
        <f>'PRECIOS UNITARIOS'!AB307</f>
        <v>0</v>
      </c>
      <c r="BX307" s="251">
        <f>'EV TECNICA'!BC307</f>
        <v>0</v>
      </c>
      <c r="BY307" s="252" t="str">
        <f>+IF(BW307=0,"NO OFERTADO",IF(BX307="NO CUMPLE", NO HABILITA,IF(BW307&lt;=($E307*(1+$D$4)),"HABILITA","NO HABILITA")))</f>
        <v>NO OFERTADO</v>
      </c>
      <c r="BZ307" s="129">
        <f>'PRECIOS UNITARIOS'!AC307</f>
        <v>0</v>
      </c>
      <c r="CA307" s="251">
        <f>'EV TECNICA'!BE307</f>
        <v>0</v>
      </c>
      <c r="CB307" s="252" t="str">
        <f>+IF(BZ307=0,"NO OFERTADO",IF(CA307="NO CUMPLE", NO HABILITA,IF(BZ307&lt;=($E307*(1+$D$4)),"HABILITA","NO HABILITA")))</f>
        <v>NO OFERTADO</v>
      </c>
      <c r="CC307" s="129">
        <f>'PRECIOS UNITARIOS'!AD307</f>
        <v>0</v>
      </c>
      <c r="CD307" s="251">
        <f>'EV TECNICA'!BG307</f>
        <v>0</v>
      </c>
      <c r="CE307" s="252" t="str">
        <f>+IF(CC307=0,"NO OFERTADO",IF(CD307="NO CUMPLE", NO HABILITA,IF(CC307&lt;=($E307*(1+$D$4)),"HABILITA","NO HABILITA")))</f>
        <v>NO OFERTADO</v>
      </c>
      <c r="CF307" s="129">
        <f>'PRECIOS UNITARIOS'!AE307</f>
        <v>0</v>
      </c>
      <c r="CG307" s="251">
        <f>'EV TECNICA'!BI307</f>
        <v>0</v>
      </c>
      <c r="CH307" s="252" t="str">
        <f>+IF(CF307=0,"NO OFERTADO",IF(CG307="NO CUMPLE", NO HABILITA,IF(CF307&lt;=($E307*(1+$D$4)),"HABILITA","NO HABILITA")))</f>
        <v>NO OFERTADO</v>
      </c>
    </row>
    <row r="308" spans="1:86" s="40" customFormat="1" ht="12.75" x14ac:dyDescent="0.2">
      <c r="A308" s="103">
        <v>299</v>
      </c>
      <c r="B308" s="202" t="s">
        <v>456</v>
      </c>
      <c r="C308" s="121" t="s">
        <v>441</v>
      </c>
      <c r="D308" s="146">
        <v>1</v>
      </c>
      <c r="E308" s="25">
        <v>568</v>
      </c>
      <c r="F308" s="129">
        <f>'PRECIOS UNITARIOS'!E308</f>
        <v>0</v>
      </c>
      <c r="G308" s="251">
        <f>'EV TECNICA'!I308</f>
        <v>0</v>
      </c>
      <c r="H308" s="252" t="str">
        <f>+IF(F308=0,"NO OFERTADO",IF(G308="NO CUMPLE", NO HABILITA,IF(F308&lt;=($E308*(1+$D$4)),"HABILITA","NO HABILITA")))</f>
        <v>NO OFERTADO</v>
      </c>
      <c r="I308" s="129">
        <f>'PRECIOS UNITARIOS'!F308</f>
        <v>0</v>
      </c>
      <c r="J308" s="251">
        <f>'EV TECNICA'!K308</f>
        <v>0</v>
      </c>
      <c r="K308" s="252" t="str">
        <f>+IF(I308=0,"NO OFERTADO",IF(J308="NO CUMPLE", NO HABILITA,IF(I308&lt;=($E308*(1+$D$4)),"HABILITA","NO HABILITA")))</f>
        <v>NO OFERTADO</v>
      </c>
      <c r="L308" s="129">
        <f>'PRECIOS UNITARIOS'!G308</f>
        <v>0</v>
      </c>
      <c r="M308" s="251">
        <f>'EV TECNICA'!M308</f>
        <v>0</v>
      </c>
      <c r="N308" s="252" t="str">
        <f>+IF(L308=0,"NO OFERTADO",IF(M308="NO CUMPLE", NO HABILITA,IF(L308&lt;=($E308*(1+$D$4)),"HABILITA","NO HABILITA")))</f>
        <v>NO OFERTADO</v>
      </c>
      <c r="O308" s="129">
        <f>'PRECIOS UNITARIOS'!H308</f>
        <v>0</v>
      </c>
      <c r="P308" s="251">
        <f>'EV TECNICA'!O308</f>
        <v>0</v>
      </c>
      <c r="Q308" s="252" t="str">
        <f>+IF(O308=0,"NO OFERTADO",IF(P308="NO CUMPLE", NO HABILITA,IF(O308&lt;=($E308*(1+$D$4)),"HABILITA","NO HABILITA")))</f>
        <v>NO OFERTADO</v>
      </c>
      <c r="R308" s="129">
        <f>'PRECIOS UNITARIOS'!I308</f>
        <v>0</v>
      </c>
      <c r="S308" s="251">
        <f>'EV TECNICA'!Q308</f>
        <v>0</v>
      </c>
      <c r="T308" s="252" t="str">
        <f>+IF(R308=0,"NO OFERTADO",IF(S308="NO CUMPLE", NO HABILITA,IF(R308&lt;=($E308*(1+$D$4)),"HABILITA","NO HABILITA")))</f>
        <v>NO OFERTADO</v>
      </c>
      <c r="U308" s="129">
        <f>'PRECIOS UNITARIOS'!J308</f>
        <v>0</v>
      </c>
      <c r="V308" s="251">
        <f>'EV TECNICA'!S308</f>
        <v>0</v>
      </c>
      <c r="W308" s="252" t="str">
        <f>+IF(U308=0,"NO OFERTADO",IF(V308="NO CUMPLE", NO HABILITA,IF(U308&lt;=($E308*(1+$D$4)),"HABILITA","NO HABILITA")))</f>
        <v>NO OFERTADO</v>
      </c>
      <c r="X308" s="129">
        <f>'PRECIOS UNITARIOS'!K308</f>
        <v>0</v>
      </c>
      <c r="Y308" s="251">
        <f>'EV TECNICA'!U308</f>
        <v>0</v>
      </c>
      <c r="Z308" s="252" t="str">
        <f>+IF(X308=0,"NO OFERTADO",IF(Y308="NO CUMPLE", NO HABILITA,IF(X308&lt;=($E308*(1+$D$4)),"HABILITA","NO HABILITA")))</f>
        <v>NO OFERTADO</v>
      </c>
      <c r="AA308" s="129">
        <f>'PRECIOS UNITARIOS'!L308</f>
        <v>0</v>
      </c>
      <c r="AB308" s="251">
        <f>'EV TECNICA'!W308</f>
        <v>0</v>
      </c>
      <c r="AC308" s="252" t="str">
        <f>+IF(AA308=0,"NO OFERTADO",IF(AB308="NO CUMPLE", NO HABILITA,IF(AA308&lt;=($E308*(1+$D$4)),"HABILITA","NO HABILITA")))</f>
        <v>NO OFERTADO</v>
      </c>
      <c r="AD308" s="129">
        <f>'PRECIOS UNITARIOS'!M308</f>
        <v>671</v>
      </c>
      <c r="AE308" s="251" t="str">
        <f>'EV TECNICA'!Y308</f>
        <v xml:space="preserve">CUMPLE </v>
      </c>
      <c r="AF308" s="252" t="str">
        <f>+IF(AD308=0,"NO OFERTADO",IF(AE308="NO CUMPLE", NO HABILITA,IF(AD308&lt;=($E308*(1+$D$4)),"HABILITA","NO HABILITA")))</f>
        <v>HABILITA</v>
      </c>
      <c r="AG308" s="129">
        <f>'PRECIOS UNITARIOS'!N308</f>
        <v>0</v>
      </c>
      <c r="AH308" s="251">
        <f>'EV TECNICA'!AA308</f>
        <v>0</v>
      </c>
      <c r="AI308" s="252" t="str">
        <f>+IF(AG308=0,"NO OFERTADO",IF(AH308="NO CUMPLE", NO HABILITA,IF(AG308&lt;=($E308*(1+$D$4)),"HABILITA","NO HABILITA")))</f>
        <v>NO OFERTADO</v>
      </c>
      <c r="AJ308" s="129">
        <f>'PRECIOS UNITARIOS'!O308</f>
        <v>0</v>
      </c>
      <c r="AK308" s="251">
        <f>'EV TECNICA'!AC308</f>
        <v>0</v>
      </c>
      <c r="AL308" s="252" t="str">
        <f>+IF(AJ308=0,"NO OFERTADO",IF(AK308="NO CUMPLE", NO HABILITA,IF(AJ308&lt;=($E308*(1+$D$4)),"HABILITA","NO HABILITA")))</f>
        <v>NO OFERTADO</v>
      </c>
      <c r="AM308" s="129">
        <f>'PRECIOS UNITARIOS'!P308</f>
        <v>0</v>
      </c>
      <c r="AN308" s="251">
        <f>'EV TECNICA'!AE308</f>
        <v>0</v>
      </c>
      <c r="AO308" s="252" t="str">
        <f>+IF(AM308=0,"NO OFERTADO",IF(AN308="NO CUMPLE", NO HABILITA,IF(AM308&lt;=($E308*(1+$D$4)),"HABILITA","NO HABILITA")))</f>
        <v>NO OFERTADO</v>
      </c>
      <c r="AP308" s="129">
        <f>'PRECIOS UNITARIOS'!Q308</f>
        <v>0</v>
      </c>
      <c r="AQ308" s="251">
        <f>'EV TECNICA'!AG308</f>
        <v>0</v>
      </c>
      <c r="AR308" s="252" t="str">
        <f>+IF(AP308=0,"NO OFERTADO",IF(AQ308="NO CUMPLE", NO HABILITA,IF(AP308&lt;=($E308*(1+$D$4)),"HABILITA","NO HABILITA")))</f>
        <v>NO OFERTADO</v>
      </c>
      <c r="AS308" s="129">
        <f>'PRECIOS UNITARIOS'!R308</f>
        <v>0</v>
      </c>
      <c r="AT308" s="251">
        <f>'EV TECNICA'!AI308</f>
        <v>0</v>
      </c>
      <c r="AU308" s="252" t="str">
        <f>+IF(AS308=0,"NO OFERTADO",IF(AT308="NO CUMPLE", NO HABILITA,IF(AS308&lt;=($E308*(1+$D$4)),"HABILITA","NO HABILITA")))</f>
        <v>NO OFERTADO</v>
      </c>
      <c r="AV308" s="129">
        <f>'PRECIOS UNITARIOS'!S308</f>
        <v>0</v>
      </c>
      <c r="AW308" s="251">
        <f>'EV TECNICA'!AK308</f>
        <v>0</v>
      </c>
      <c r="AX308" s="252" t="str">
        <f>+IF(AV308=0,"NO OFERTADO",IF(AW308="NO CUMPLE", NO HABILITA,IF(AV308&lt;=($E308*(1+$D$4)),"HABILITA","NO HABILITA")))</f>
        <v>NO OFERTADO</v>
      </c>
      <c r="AY308" s="129">
        <f>'PRECIOS UNITARIOS'!T308</f>
        <v>0</v>
      </c>
      <c r="AZ308" s="251">
        <f>'EV TECNICA'!AM308</f>
        <v>0</v>
      </c>
      <c r="BA308" s="252" t="str">
        <f>+IF(AY308=0,"NO OFERTADO",IF(AZ308="NO CUMPLE", NO HABILITA,IF(AY308&lt;=($E308*(1+$D$4)),"HABILITA","NO HABILITA")))</f>
        <v>NO OFERTADO</v>
      </c>
      <c r="BB308" s="129">
        <f>'PRECIOS UNITARIOS'!U308</f>
        <v>561</v>
      </c>
      <c r="BC308" s="251" t="str">
        <f>'EV TECNICA'!AO308</f>
        <v>CUMPLE</v>
      </c>
      <c r="BD308" s="252" t="str">
        <f>+IF(BB308=0,"NO OFERTADO",IF(BC308="NO CUMPLE", NO HABILITA,IF(BB308&lt;=($E308*(1+$D$4)),"HABILITA","NO HABILITA")))</f>
        <v>HABILITA</v>
      </c>
      <c r="BE308" s="129">
        <f>'PRECIOS UNITARIOS'!V308</f>
        <v>0</v>
      </c>
      <c r="BF308" s="251">
        <f>'EV TECNICA'!AQ308</f>
        <v>0</v>
      </c>
      <c r="BG308" s="252" t="str">
        <f>+IF(BE308=0,"NO OFERTADO",IF(BF308="NO CUMPLE", NO HABILITA,IF(BE308&lt;=($E308*(1+$D$4)),"HABILITA","NO HABILITA")))</f>
        <v>NO OFERTADO</v>
      </c>
      <c r="BH308" s="129">
        <f>'PRECIOS UNITARIOS'!W308</f>
        <v>0</v>
      </c>
      <c r="BI308" s="251">
        <f>'EV TECNICA'!AS308</f>
        <v>0</v>
      </c>
      <c r="BJ308" s="252" t="str">
        <f>+IF(BH308=0,"NO OFERTADO",IF(BI308="NO CUMPLE", NO HABILITA,IF(BH308&lt;=($E308*(1+$D$4)),"HABILITA","NO HABILITA")))</f>
        <v>NO OFERTADO</v>
      </c>
      <c r="BK308" s="129">
        <f>'PRECIOS UNITARIOS'!X308</f>
        <v>0</v>
      </c>
      <c r="BL308" s="251">
        <f>'EV TECNICA'!AU308</f>
        <v>0</v>
      </c>
      <c r="BM308" s="252" t="str">
        <f>+IF(BK308=0,"NO OFERTADO",IF(BL308="NO CUMPLE", NO HABILITA,IF(BK308&lt;=($E308*(1+$D$4)),"HABILITA","NO HABILITA")))</f>
        <v>NO OFERTADO</v>
      </c>
      <c r="BN308" s="129">
        <f>'PRECIOS UNITARIOS'!Y308</f>
        <v>0</v>
      </c>
      <c r="BO308" s="251">
        <f>'EV TECNICA'!AW308</f>
        <v>0</v>
      </c>
      <c r="BP308" s="252" t="str">
        <f>+IF(BN308=0,"NO OFERTADO",IF(BO308="NO CUMPLE", NO HABILITA,IF(BN308&lt;=($E308*(1+$D$4)),"HABILITA","NO HABILITA")))</f>
        <v>NO OFERTADO</v>
      </c>
      <c r="BQ308" s="129">
        <f>'PRECIOS UNITARIOS'!Z308</f>
        <v>0</v>
      </c>
      <c r="BR308" s="251">
        <f>'EV TECNICA'!AY308</f>
        <v>0</v>
      </c>
      <c r="BS308" s="252" t="str">
        <f>+IF(BQ308=0,"NO OFERTADO",IF(BR308="NO CUMPLE", NO HABILITA,IF(BQ308&lt;=($E308*(1+$D$4)),"HABILITA","NO HABILITA")))</f>
        <v>NO OFERTADO</v>
      </c>
      <c r="BT308" s="129">
        <f>'PRECIOS UNITARIOS'!AA308</f>
        <v>0</v>
      </c>
      <c r="BU308" s="251">
        <f>'EV TECNICA'!BA308</f>
        <v>0</v>
      </c>
      <c r="BV308" s="252" t="str">
        <f>+IF(BT308=0,"NO OFERTADO",IF(BU308="NO CUMPLE", NO HABILITA,IF(BT308&lt;=($E308*(1+$D$4)),"HABILITA","NO HABILITA")))</f>
        <v>NO OFERTADO</v>
      </c>
      <c r="BW308" s="129">
        <f>'PRECIOS UNITARIOS'!AB308</f>
        <v>0</v>
      </c>
      <c r="BX308" s="251">
        <f>'EV TECNICA'!BC308</f>
        <v>0</v>
      </c>
      <c r="BY308" s="252" t="str">
        <f>+IF(BW308=0,"NO OFERTADO",IF(BX308="NO CUMPLE", NO HABILITA,IF(BW308&lt;=($E308*(1+$D$4)),"HABILITA","NO HABILITA")))</f>
        <v>NO OFERTADO</v>
      </c>
      <c r="BZ308" s="129">
        <f>'PRECIOS UNITARIOS'!AC308</f>
        <v>0</v>
      </c>
      <c r="CA308" s="251">
        <f>'EV TECNICA'!BE308</f>
        <v>0</v>
      </c>
      <c r="CB308" s="252" t="str">
        <f>+IF(BZ308=0,"NO OFERTADO",IF(CA308="NO CUMPLE", NO HABILITA,IF(BZ308&lt;=($E308*(1+$D$4)),"HABILITA","NO HABILITA")))</f>
        <v>NO OFERTADO</v>
      </c>
      <c r="CC308" s="129">
        <f>'PRECIOS UNITARIOS'!AD308</f>
        <v>0</v>
      </c>
      <c r="CD308" s="251">
        <f>'EV TECNICA'!BG308</f>
        <v>0</v>
      </c>
      <c r="CE308" s="252" t="str">
        <f>+IF(CC308=0,"NO OFERTADO",IF(CD308="NO CUMPLE", NO HABILITA,IF(CC308&lt;=($E308*(1+$D$4)),"HABILITA","NO HABILITA")))</f>
        <v>NO OFERTADO</v>
      </c>
      <c r="CF308" s="129">
        <f>'PRECIOS UNITARIOS'!AE308</f>
        <v>0</v>
      </c>
      <c r="CG308" s="251">
        <f>'EV TECNICA'!BI308</f>
        <v>0</v>
      </c>
      <c r="CH308" s="252" t="str">
        <f>+IF(CF308=0,"NO OFERTADO",IF(CG308="NO CUMPLE", NO HABILITA,IF(CF308&lt;=($E308*(1+$D$4)),"HABILITA","NO HABILITA")))</f>
        <v>NO OFERTADO</v>
      </c>
    </row>
    <row r="309" spans="1:86" s="40" customFormat="1" ht="12.75" x14ac:dyDescent="0.2">
      <c r="A309" s="103">
        <v>300</v>
      </c>
      <c r="B309" s="202" t="s">
        <v>457</v>
      </c>
      <c r="C309" s="121" t="s">
        <v>441</v>
      </c>
      <c r="D309" s="146">
        <v>1</v>
      </c>
      <c r="E309" s="25">
        <v>385</v>
      </c>
      <c r="F309" s="129">
        <f>'PRECIOS UNITARIOS'!E309</f>
        <v>0</v>
      </c>
      <c r="G309" s="251">
        <f>'EV TECNICA'!I309</f>
        <v>0</v>
      </c>
      <c r="H309" s="252" t="str">
        <f>+IF(F309=0,"NO OFERTADO",IF(G309="NO CUMPLE", NO HABILITA,IF(F309&lt;=($E309*(1+$D$4)),"HABILITA","NO HABILITA")))</f>
        <v>NO OFERTADO</v>
      </c>
      <c r="I309" s="129">
        <f>'PRECIOS UNITARIOS'!F309</f>
        <v>0</v>
      </c>
      <c r="J309" s="251">
        <f>'EV TECNICA'!K309</f>
        <v>0</v>
      </c>
      <c r="K309" s="252" t="str">
        <f>+IF(I309=0,"NO OFERTADO",IF(J309="NO CUMPLE", NO HABILITA,IF(I309&lt;=($E309*(1+$D$4)),"HABILITA","NO HABILITA")))</f>
        <v>NO OFERTADO</v>
      </c>
      <c r="L309" s="129">
        <f>'PRECIOS UNITARIOS'!G309</f>
        <v>0</v>
      </c>
      <c r="M309" s="251">
        <f>'EV TECNICA'!M309</f>
        <v>0</v>
      </c>
      <c r="N309" s="252" t="str">
        <f>+IF(L309=0,"NO OFERTADO",IF(M309="NO CUMPLE", NO HABILITA,IF(L309&lt;=($E309*(1+$D$4)),"HABILITA","NO HABILITA")))</f>
        <v>NO OFERTADO</v>
      </c>
      <c r="O309" s="129">
        <f>'PRECIOS UNITARIOS'!H309</f>
        <v>0</v>
      </c>
      <c r="P309" s="251">
        <f>'EV TECNICA'!O309</f>
        <v>0</v>
      </c>
      <c r="Q309" s="252" t="str">
        <f>+IF(O309=0,"NO OFERTADO",IF(P309="NO CUMPLE", NO HABILITA,IF(O309&lt;=($E309*(1+$D$4)),"HABILITA","NO HABILITA")))</f>
        <v>NO OFERTADO</v>
      </c>
      <c r="R309" s="129">
        <f>'PRECIOS UNITARIOS'!I309</f>
        <v>0</v>
      </c>
      <c r="S309" s="251">
        <f>'EV TECNICA'!Q309</f>
        <v>0</v>
      </c>
      <c r="T309" s="252" t="str">
        <f>+IF(R309=0,"NO OFERTADO",IF(S309="NO CUMPLE", NO HABILITA,IF(R309&lt;=($E309*(1+$D$4)),"HABILITA","NO HABILITA")))</f>
        <v>NO OFERTADO</v>
      </c>
      <c r="U309" s="129">
        <f>'PRECIOS UNITARIOS'!J309</f>
        <v>0</v>
      </c>
      <c r="V309" s="251">
        <f>'EV TECNICA'!S309</f>
        <v>0</v>
      </c>
      <c r="W309" s="252" t="str">
        <f>+IF(U309=0,"NO OFERTADO",IF(V309="NO CUMPLE", NO HABILITA,IF(U309&lt;=($E309*(1+$D$4)),"HABILITA","NO HABILITA")))</f>
        <v>NO OFERTADO</v>
      </c>
      <c r="X309" s="129">
        <f>'PRECIOS UNITARIOS'!K309</f>
        <v>0</v>
      </c>
      <c r="Y309" s="251">
        <f>'EV TECNICA'!U309</f>
        <v>0</v>
      </c>
      <c r="Z309" s="252" t="str">
        <f>+IF(X309=0,"NO OFERTADO",IF(Y309="NO CUMPLE", NO HABILITA,IF(X309&lt;=($E309*(1+$D$4)),"HABILITA","NO HABILITA")))</f>
        <v>NO OFERTADO</v>
      </c>
      <c r="AA309" s="129">
        <f>'PRECIOS UNITARIOS'!L309</f>
        <v>0</v>
      </c>
      <c r="AB309" s="251">
        <f>'EV TECNICA'!W309</f>
        <v>0</v>
      </c>
      <c r="AC309" s="252" t="str">
        <f>+IF(AA309=0,"NO OFERTADO",IF(AB309="NO CUMPLE", NO HABILITA,IF(AA309&lt;=($E309*(1+$D$4)),"HABILITA","NO HABILITA")))</f>
        <v>NO OFERTADO</v>
      </c>
      <c r="AD309" s="129">
        <f>'PRECIOS UNITARIOS'!M309</f>
        <v>417</v>
      </c>
      <c r="AE309" s="251" t="str">
        <f>'EV TECNICA'!Y309</f>
        <v xml:space="preserve">CUMPLE </v>
      </c>
      <c r="AF309" s="252" t="str">
        <f>+IF(AD309=0,"NO OFERTADO",IF(AE309="NO CUMPLE", NO HABILITA,IF(AD309&lt;=($E309*(1+$D$4)),"HABILITA","NO HABILITA")))</f>
        <v>HABILITA</v>
      </c>
      <c r="AG309" s="129">
        <f>'PRECIOS UNITARIOS'!N309</f>
        <v>0</v>
      </c>
      <c r="AH309" s="251">
        <f>'EV TECNICA'!AA309</f>
        <v>0</v>
      </c>
      <c r="AI309" s="252" t="str">
        <f>+IF(AG309=0,"NO OFERTADO",IF(AH309="NO CUMPLE", NO HABILITA,IF(AG309&lt;=($E309*(1+$D$4)),"HABILITA","NO HABILITA")))</f>
        <v>NO OFERTADO</v>
      </c>
      <c r="AJ309" s="129">
        <f>'PRECIOS UNITARIOS'!O309</f>
        <v>0</v>
      </c>
      <c r="AK309" s="251">
        <f>'EV TECNICA'!AC309</f>
        <v>0</v>
      </c>
      <c r="AL309" s="252" t="str">
        <f>+IF(AJ309=0,"NO OFERTADO",IF(AK309="NO CUMPLE", NO HABILITA,IF(AJ309&lt;=($E309*(1+$D$4)),"HABILITA","NO HABILITA")))</f>
        <v>NO OFERTADO</v>
      </c>
      <c r="AM309" s="129">
        <f>'PRECIOS UNITARIOS'!P309</f>
        <v>0</v>
      </c>
      <c r="AN309" s="251">
        <f>'EV TECNICA'!AE309</f>
        <v>0</v>
      </c>
      <c r="AO309" s="252" t="str">
        <f>+IF(AM309=0,"NO OFERTADO",IF(AN309="NO CUMPLE", NO HABILITA,IF(AM309&lt;=($E309*(1+$D$4)),"HABILITA","NO HABILITA")))</f>
        <v>NO OFERTADO</v>
      </c>
      <c r="AP309" s="129">
        <f>'PRECIOS UNITARIOS'!Q309</f>
        <v>0</v>
      </c>
      <c r="AQ309" s="251">
        <f>'EV TECNICA'!AG309</f>
        <v>0</v>
      </c>
      <c r="AR309" s="252" t="str">
        <f>+IF(AP309=0,"NO OFERTADO",IF(AQ309="NO CUMPLE", NO HABILITA,IF(AP309&lt;=($E309*(1+$D$4)),"HABILITA","NO HABILITA")))</f>
        <v>NO OFERTADO</v>
      </c>
      <c r="AS309" s="129">
        <f>'PRECIOS UNITARIOS'!R309</f>
        <v>360</v>
      </c>
      <c r="AT309" s="251" t="str">
        <f>'EV TECNICA'!AI309</f>
        <v>CUMPLE</v>
      </c>
      <c r="AU309" s="252" t="str">
        <f>+IF(AS309=0,"NO OFERTADO",IF(AT309="NO CUMPLE", NO HABILITA,IF(AS309&lt;=($E309*(1+$D$4)),"HABILITA","NO HABILITA")))</f>
        <v>HABILITA</v>
      </c>
      <c r="AV309" s="129">
        <f>'PRECIOS UNITARIOS'!S309</f>
        <v>0</v>
      </c>
      <c r="AW309" s="251">
        <f>'EV TECNICA'!AK309</f>
        <v>0</v>
      </c>
      <c r="AX309" s="252" t="str">
        <f>+IF(AV309=0,"NO OFERTADO",IF(AW309="NO CUMPLE", NO HABILITA,IF(AV309&lt;=($E309*(1+$D$4)),"HABILITA","NO HABILITA")))</f>
        <v>NO OFERTADO</v>
      </c>
      <c r="AY309" s="129">
        <f>'PRECIOS UNITARIOS'!T309</f>
        <v>0</v>
      </c>
      <c r="AZ309" s="251">
        <f>'EV TECNICA'!AM309</f>
        <v>0</v>
      </c>
      <c r="BA309" s="252" t="str">
        <f>+IF(AY309=0,"NO OFERTADO",IF(AZ309="NO CUMPLE", NO HABILITA,IF(AY309&lt;=($E309*(1+$D$4)),"HABILITA","NO HABILITA")))</f>
        <v>NO OFERTADO</v>
      </c>
      <c r="BB309" s="129">
        <f>'PRECIOS UNITARIOS'!U309</f>
        <v>561</v>
      </c>
      <c r="BC309" s="251" t="str">
        <f>'EV TECNICA'!AO309</f>
        <v>CUMPLE</v>
      </c>
      <c r="BD309" s="252" t="str">
        <f>+IF(BB309=0,"NO OFERTADO",IF(BC309="NO CUMPLE", NO HABILITA,IF(BB309&lt;=($E309*(1+$D$4)),"HABILITA","NO HABILITA")))</f>
        <v>NO HABILITA</v>
      </c>
      <c r="BE309" s="129">
        <f>'PRECIOS UNITARIOS'!V309</f>
        <v>0</v>
      </c>
      <c r="BF309" s="251">
        <f>'EV TECNICA'!AQ309</f>
        <v>0</v>
      </c>
      <c r="BG309" s="252" t="str">
        <f>+IF(BE309=0,"NO OFERTADO",IF(BF309="NO CUMPLE", NO HABILITA,IF(BE309&lt;=($E309*(1+$D$4)),"HABILITA","NO HABILITA")))</f>
        <v>NO OFERTADO</v>
      </c>
      <c r="BH309" s="129">
        <f>'PRECIOS UNITARIOS'!W309</f>
        <v>0</v>
      </c>
      <c r="BI309" s="251">
        <f>'EV TECNICA'!AS309</f>
        <v>0</v>
      </c>
      <c r="BJ309" s="252" t="str">
        <f>+IF(BH309=0,"NO OFERTADO",IF(BI309="NO CUMPLE", NO HABILITA,IF(BH309&lt;=($E309*(1+$D$4)),"HABILITA","NO HABILITA")))</f>
        <v>NO OFERTADO</v>
      </c>
      <c r="BK309" s="129">
        <f>'PRECIOS UNITARIOS'!X309</f>
        <v>0</v>
      </c>
      <c r="BL309" s="251">
        <f>'EV TECNICA'!AU309</f>
        <v>0</v>
      </c>
      <c r="BM309" s="252" t="str">
        <f>+IF(BK309=0,"NO OFERTADO",IF(BL309="NO CUMPLE", NO HABILITA,IF(BK309&lt;=($E309*(1+$D$4)),"HABILITA","NO HABILITA")))</f>
        <v>NO OFERTADO</v>
      </c>
      <c r="BN309" s="129">
        <f>'PRECIOS UNITARIOS'!Y309</f>
        <v>0</v>
      </c>
      <c r="BO309" s="251">
        <f>'EV TECNICA'!AW309</f>
        <v>0</v>
      </c>
      <c r="BP309" s="252" t="str">
        <f>+IF(BN309=0,"NO OFERTADO",IF(BO309="NO CUMPLE", NO HABILITA,IF(BN309&lt;=($E309*(1+$D$4)),"HABILITA","NO HABILITA")))</f>
        <v>NO OFERTADO</v>
      </c>
      <c r="BQ309" s="129">
        <f>'PRECIOS UNITARIOS'!Z309</f>
        <v>438</v>
      </c>
      <c r="BR309" s="251" t="str">
        <f>'EV TECNICA'!AY309</f>
        <v>CUMPLE</v>
      </c>
      <c r="BS309" s="252" t="str">
        <f>+IF(BQ309=0,"NO OFERTADO",IF(BR309="NO CUMPLE", NO HABILITA,IF(BQ309&lt;=($E309*(1+$D$4)),"HABILITA","NO HABILITA")))</f>
        <v>HABILITA</v>
      </c>
      <c r="BT309" s="129">
        <f>'PRECIOS UNITARIOS'!AA309</f>
        <v>0</v>
      </c>
      <c r="BU309" s="251">
        <f>'EV TECNICA'!BA309</f>
        <v>0</v>
      </c>
      <c r="BV309" s="252" t="str">
        <f>+IF(BT309=0,"NO OFERTADO",IF(BU309="NO CUMPLE", NO HABILITA,IF(BT309&lt;=($E309*(1+$D$4)),"HABILITA","NO HABILITA")))</f>
        <v>NO OFERTADO</v>
      </c>
      <c r="BW309" s="129">
        <f>'PRECIOS UNITARIOS'!AB309</f>
        <v>0</v>
      </c>
      <c r="BX309" s="251">
        <f>'EV TECNICA'!BC309</f>
        <v>0</v>
      </c>
      <c r="BY309" s="252" t="str">
        <f>+IF(BW309=0,"NO OFERTADO",IF(BX309="NO CUMPLE", NO HABILITA,IF(BW309&lt;=($E309*(1+$D$4)),"HABILITA","NO HABILITA")))</f>
        <v>NO OFERTADO</v>
      </c>
      <c r="BZ309" s="129">
        <f>'PRECIOS UNITARIOS'!AC309</f>
        <v>0</v>
      </c>
      <c r="CA309" s="251">
        <f>'EV TECNICA'!BE309</f>
        <v>0</v>
      </c>
      <c r="CB309" s="252" t="str">
        <f>+IF(BZ309=0,"NO OFERTADO",IF(CA309="NO CUMPLE", NO HABILITA,IF(BZ309&lt;=($E309*(1+$D$4)),"HABILITA","NO HABILITA")))</f>
        <v>NO OFERTADO</v>
      </c>
      <c r="CC309" s="129">
        <f>'PRECIOS UNITARIOS'!AD309</f>
        <v>0</v>
      </c>
      <c r="CD309" s="251">
        <f>'EV TECNICA'!BG309</f>
        <v>0</v>
      </c>
      <c r="CE309" s="252" t="str">
        <f>+IF(CC309=0,"NO OFERTADO",IF(CD309="NO CUMPLE", NO HABILITA,IF(CC309&lt;=($E309*(1+$D$4)),"HABILITA","NO HABILITA")))</f>
        <v>NO OFERTADO</v>
      </c>
      <c r="CF309" s="129">
        <f>'PRECIOS UNITARIOS'!AE309</f>
        <v>0</v>
      </c>
      <c r="CG309" s="251">
        <f>'EV TECNICA'!BI309</f>
        <v>0</v>
      </c>
      <c r="CH309" s="252" t="str">
        <f>+IF(CF309=0,"NO OFERTADO",IF(CG309="NO CUMPLE", NO HABILITA,IF(CF309&lt;=($E309*(1+$D$4)),"HABILITA","NO HABILITA")))</f>
        <v>NO OFERTADO</v>
      </c>
    </row>
    <row r="310" spans="1:86" s="40" customFormat="1" ht="12.75" x14ac:dyDescent="0.2">
      <c r="A310" s="103">
        <v>301</v>
      </c>
      <c r="B310" s="202" t="s">
        <v>458</v>
      </c>
      <c r="C310" s="121" t="s">
        <v>441</v>
      </c>
      <c r="D310" s="146">
        <v>1</v>
      </c>
      <c r="E310" s="25">
        <v>370</v>
      </c>
      <c r="F310" s="129">
        <f>'PRECIOS UNITARIOS'!E310</f>
        <v>0</v>
      </c>
      <c r="G310" s="251">
        <f>'EV TECNICA'!I310</f>
        <v>0</v>
      </c>
      <c r="H310" s="252" t="str">
        <f>+IF(F310=0,"NO OFERTADO",IF(G310="NO CUMPLE", NO HABILITA,IF(F310&lt;=($E310*(1+$D$4)),"HABILITA","NO HABILITA")))</f>
        <v>NO OFERTADO</v>
      </c>
      <c r="I310" s="129">
        <f>'PRECIOS UNITARIOS'!F310</f>
        <v>0</v>
      </c>
      <c r="J310" s="251">
        <f>'EV TECNICA'!K310</f>
        <v>0</v>
      </c>
      <c r="K310" s="252" t="str">
        <f>+IF(I310=0,"NO OFERTADO",IF(J310="NO CUMPLE", NO HABILITA,IF(I310&lt;=($E310*(1+$D$4)),"HABILITA","NO HABILITA")))</f>
        <v>NO OFERTADO</v>
      </c>
      <c r="L310" s="129">
        <f>'PRECIOS UNITARIOS'!G310</f>
        <v>0</v>
      </c>
      <c r="M310" s="251">
        <f>'EV TECNICA'!M310</f>
        <v>0</v>
      </c>
      <c r="N310" s="252" t="str">
        <f>+IF(L310=0,"NO OFERTADO",IF(M310="NO CUMPLE", NO HABILITA,IF(L310&lt;=($E310*(1+$D$4)),"HABILITA","NO HABILITA")))</f>
        <v>NO OFERTADO</v>
      </c>
      <c r="O310" s="129">
        <f>'PRECIOS UNITARIOS'!H310</f>
        <v>0</v>
      </c>
      <c r="P310" s="251">
        <f>'EV TECNICA'!O310</f>
        <v>0</v>
      </c>
      <c r="Q310" s="252" t="str">
        <f>+IF(O310=0,"NO OFERTADO",IF(P310="NO CUMPLE", NO HABILITA,IF(O310&lt;=($E310*(1+$D$4)),"HABILITA","NO HABILITA")))</f>
        <v>NO OFERTADO</v>
      </c>
      <c r="R310" s="129">
        <f>'PRECIOS UNITARIOS'!I310</f>
        <v>0</v>
      </c>
      <c r="S310" s="251">
        <f>'EV TECNICA'!Q310</f>
        <v>0</v>
      </c>
      <c r="T310" s="252" t="str">
        <f>+IF(R310=0,"NO OFERTADO",IF(S310="NO CUMPLE", NO HABILITA,IF(R310&lt;=($E310*(1+$D$4)),"HABILITA","NO HABILITA")))</f>
        <v>NO OFERTADO</v>
      </c>
      <c r="U310" s="129">
        <f>'PRECIOS UNITARIOS'!J310</f>
        <v>0</v>
      </c>
      <c r="V310" s="251">
        <f>'EV TECNICA'!S310</f>
        <v>0</v>
      </c>
      <c r="W310" s="252" t="str">
        <f>+IF(U310=0,"NO OFERTADO",IF(V310="NO CUMPLE", NO HABILITA,IF(U310&lt;=($E310*(1+$D$4)),"HABILITA","NO HABILITA")))</f>
        <v>NO OFERTADO</v>
      </c>
      <c r="X310" s="129">
        <f>'PRECIOS UNITARIOS'!K310</f>
        <v>0</v>
      </c>
      <c r="Y310" s="251">
        <f>'EV TECNICA'!U310</f>
        <v>0</v>
      </c>
      <c r="Z310" s="252" t="str">
        <f>+IF(X310=0,"NO OFERTADO",IF(Y310="NO CUMPLE", NO HABILITA,IF(X310&lt;=($E310*(1+$D$4)),"HABILITA","NO HABILITA")))</f>
        <v>NO OFERTADO</v>
      </c>
      <c r="AA310" s="129">
        <f>'PRECIOS UNITARIOS'!L310</f>
        <v>0</v>
      </c>
      <c r="AB310" s="251">
        <f>'EV TECNICA'!W310</f>
        <v>0</v>
      </c>
      <c r="AC310" s="252" t="str">
        <f>+IF(AA310=0,"NO OFERTADO",IF(AB310="NO CUMPLE", NO HABILITA,IF(AA310&lt;=($E310*(1+$D$4)),"HABILITA","NO HABILITA")))</f>
        <v>NO OFERTADO</v>
      </c>
      <c r="AD310" s="129">
        <f>'PRECIOS UNITARIOS'!M310</f>
        <v>425</v>
      </c>
      <c r="AE310" s="251" t="str">
        <f>'EV TECNICA'!Y310</f>
        <v xml:space="preserve">CUMPLE </v>
      </c>
      <c r="AF310" s="252" t="str">
        <f>+IF(AD310=0,"NO OFERTADO",IF(AE310="NO CUMPLE", NO HABILITA,IF(AD310&lt;=($E310*(1+$D$4)),"HABILITA","NO HABILITA")))</f>
        <v>HABILITA</v>
      </c>
      <c r="AG310" s="129">
        <f>'PRECIOS UNITARIOS'!N310</f>
        <v>0</v>
      </c>
      <c r="AH310" s="251">
        <f>'EV TECNICA'!AA310</f>
        <v>0</v>
      </c>
      <c r="AI310" s="252" t="str">
        <f>+IF(AG310=0,"NO OFERTADO",IF(AH310="NO CUMPLE", NO HABILITA,IF(AG310&lt;=($E310*(1+$D$4)),"HABILITA","NO HABILITA")))</f>
        <v>NO OFERTADO</v>
      </c>
      <c r="AJ310" s="129">
        <f>'PRECIOS UNITARIOS'!O310</f>
        <v>0</v>
      </c>
      <c r="AK310" s="251">
        <f>'EV TECNICA'!AC310</f>
        <v>0</v>
      </c>
      <c r="AL310" s="252" t="str">
        <f>+IF(AJ310=0,"NO OFERTADO",IF(AK310="NO CUMPLE", NO HABILITA,IF(AJ310&lt;=($E310*(1+$D$4)),"HABILITA","NO HABILITA")))</f>
        <v>NO OFERTADO</v>
      </c>
      <c r="AM310" s="129">
        <f>'PRECIOS UNITARIOS'!P310</f>
        <v>0</v>
      </c>
      <c r="AN310" s="251">
        <f>'EV TECNICA'!AE310</f>
        <v>0</v>
      </c>
      <c r="AO310" s="252" t="str">
        <f>+IF(AM310=0,"NO OFERTADO",IF(AN310="NO CUMPLE", NO HABILITA,IF(AM310&lt;=($E310*(1+$D$4)),"HABILITA","NO HABILITA")))</f>
        <v>NO OFERTADO</v>
      </c>
      <c r="AP310" s="129">
        <f>'PRECIOS UNITARIOS'!Q310</f>
        <v>0</v>
      </c>
      <c r="AQ310" s="251">
        <f>'EV TECNICA'!AG310</f>
        <v>0</v>
      </c>
      <c r="AR310" s="252" t="str">
        <f>+IF(AP310=0,"NO OFERTADO",IF(AQ310="NO CUMPLE", NO HABILITA,IF(AP310&lt;=($E310*(1+$D$4)),"HABILITA","NO HABILITA")))</f>
        <v>NO OFERTADO</v>
      </c>
      <c r="AS310" s="129">
        <f>'PRECIOS UNITARIOS'!R310</f>
        <v>420</v>
      </c>
      <c r="AT310" s="251" t="str">
        <f>'EV TECNICA'!AI310</f>
        <v>CUMPLE</v>
      </c>
      <c r="AU310" s="252" t="str">
        <f>+IF(AS310=0,"NO OFERTADO",IF(AT310="NO CUMPLE", NO HABILITA,IF(AS310&lt;=($E310*(1+$D$4)),"HABILITA","NO HABILITA")))</f>
        <v>HABILITA</v>
      </c>
      <c r="AV310" s="129">
        <f>'PRECIOS UNITARIOS'!S310</f>
        <v>0</v>
      </c>
      <c r="AW310" s="251">
        <f>'EV TECNICA'!AK310</f>
        <v>0</v>
      </c>
      <c r="AX310" s="252" t="str">
        <f>+IF(AV310=0,"NO OFERTADO",IF(AW310="NO CUMPLE", NO HABILITA,IF(AV310&lt;=($E310*(1+$D$4)),"HABILITA","NO HABILITA")))</f>
        <v>NO OFERTADO</v>
      </c>
      <c r="AY310" s="129">
        <f>'PRECIOS UNITARIOS'!T310</f>
        <v>0</v>
      </c>
      <c r="AZ310" s="251">
        <f>'EV TECNICA'!AM310</f>
        <v>0</v>
      </c>
      <c r="BA310" s="252" t="str">
        <f>+IF(AY310=0,"NO OFERTADO",IF(AZ310="NO CUMPLE", NO HABILITA,IF(AY310&lt;=($E310*(1+$D$4)),"HABILITA","NO HABILITA")))</f>
        <v>NO OFERTADO</v>
      </c>
      <c r="BB310" s="129">
        <f>'PRECIOS UNITARIOS'!U310</f>
        <v>576</v>
      </c>
      <c r="BC310" s="251" t="str">
        <f>'EV TECNICA'!AO310</f>
        <v>CUMPLE</v>
      </c>
      <c r="BD310" s="252" t="str">
        <f>+IF(BB310=0,"NO OFERTADO",IF(BC310="NO CUMPLE", NO HABILITA,IF(BB310&lt;=($E310*(1+$D$4)),"HABILITA","NO HABILITA")))</f>
        <v>NO HABILITA</v>
      </c>
      <c r="BE310" s="129">
        <f>'PRECIOS UNITARIOS'!V310</f>
        <v>0</v>
      </c>
      <c r="BF310" s="251">
        <f>'EV TECNICA'!AQ310</f>
        <v>0</v>
      </c>
      <c r="BG310" s="252" t="str">
        <f>+IF(BE310=0,"NO OFERTADO",IF(BF310="NO CUMPLE", NO HABILITA,IF(BE310&lt;=($E310*(1+$D$4)),"HABILITA","NO HABILITA")))</f>
        <v>NO OFERTADO</v>
      </c>
      <c r="BH310" s="129">
        <f>'PRECIOS UNITARIOS'!W310</f>
        <v>0</v>
      </c>
      <c r="BI310" s="251">
        <f>'EV TECNICA'!AS310</f>
        <v>0</v>
      </c>
      <c r="BJ310" s="252" t="str">
        <f>+IF(BH310=0,"NO OFERTADO",IF(BI310="NO CUMPLE", NO HABILITA,IF(BH310&lt;=($E310*(1+$D$4)),"HABILITA","NO HABILITA")))</f>
        <v>NO OFERTADO</v>
      </c>
      <c r="BK310" s="129">
        <f>'PRECIOS UNITARIOS'!X310</f>
        <v>0</v>
      </c>
      <c r="BL310" s="251">
        <f>'EV TECNICA'!AU310</f>
        <v>0</v>
      </c>
      <c r="BM310" s="252" t="str">
        <f>+IF(BK310=0,"NO OFERTADO",IF(BL310="NO CUMPLE", NO HABILITA,IF(BK310&lt;=($E310*(1+$D$4)),"HABILITA","NO HABILITA")))</f>
        <v>NO OFERTADO</v>
      </c>
      <c r="BN310" s="129">
        <f>'PRECIOS UNITARIOS'!Y310</f>
        <v>0</v>
      </c>
      <c r="BO310" s="251">
        <f>'EV TECNICA'!AW310</f>
        <v>0</v>
      </c>
      <c r="BP310" s="252" t="str">
        <f>+IF(BN310=0,"NO OFERTADO",IF(BO310="NO CUMPLE", NO HABILITA,IF(BN310&lt;=($E310*(1+$D$4)),"HABILITA","NO HABILITA")))</f>
        <v>NO OFERTADO</v>
      </c>
      <c r="BQ310" s="129">
        <f>'PRECIOS UNITARIOS'!Z310</f>
        <v>433</v>
      </c>
      <c r="BR310" s="251" t="str">
        <f>'EV TECNICA'!AY310</f>
        <v>CUMPLE</v>
      </c>
      <c r="BS310" s="252" t="str">
        <f>+IF(BQ310=0,"NO OFERTADO",IF(BR310="NO CUMPLE", NO HABILITA,IF(BQ310&lt;=($E310*(1+$D$4)),"HABILITA","NO HABILITA")))</f>
        <v>HABILITA</v>
      </c>
      <c r="BT310" s="129">
        <f>'PRECIOS UNITARIOS'!AA310</f>
        <v>0</v>
      </c>
      <c r="BU310" s="251">
        <f>'EV TECNICA'!BA310</f>
        <v>0</v>
      </c>
      <c r="BV310" s="252" t="str">
        <f>+IF(BT310=0,"NO OFERTADO",IF(BU310="NO CUMPLE", NO HABILITA,IF(BT310&lt;=($E310*(1+$D$4)),"HABILITA","NO HABILITA")))</f>
        <v>NO OFERTADO</v>
      </c>
      <c r="BW310" s="129">
        <f>'PRECIOS UNITARIOS'!AB310</f>
        <v>0</v>
      </c>
      <c r="BX310" s="251">
        <f>'EV TECNICA'!BC310</f>
        <v>0</v>
      </c>
      <c r="BY310" s="252" t="str">
        <f>+IF(BW310=0,"NO OFERTADO",IF(BX310="NO CUMPLE", NO HABILITA,IF(BW310&lt;=($E310*(1+$D$4)),"HABILITA","NO HABILITA")))</f>
        <v>NO OFERTADO</v>
      </c>
      <c r="BZ310" s="129">
        <f>'PRECIOS UNITARIOS'!AC310</f>
        <v>0</v>
      </c>
      <c r="CA310" s="251">
        <f>'EV TECNICA'!BE310</f>
        <v>0</v>
      </c>
      <c r="CB310" s="252" t="str">
        <f>+IF(BZ310=0,"NO OFERTADO",IF(CA310="NO CUMPLE", NO HABILITA,IF(BZ310&lt;=($E310*(1+$D$4)),"HABILITA","NO HABILITA")))</f>
        <v>NO OFERTADO</v>
      </c>
      <c r="CC310" s="129">
        <f>'PRECIOS UNITARIOS'!AD310</f>
        <v>0</v>
      </c>
      <c r="CD310" s="251">
        <f>'EV TECNICA'!BG310</f>
        <v>0</v>
      </c>
      <c r="CE310" s="252" t="str">
        <f>+IF(CC310=0,"NO OFERTADO",IF(CD310="NO CUMPLE", NO HABILITA,IF(CC310&lt;=($E310*(1+$D$4)),"HABILITA","NO HABILITA")))</f>
        <v>NO OFERTADO</v>
      </c>
      <c r="CF310" s="129">
        <f>'PRECIOS UNITARIOS'!AE310</f>
        <v>0</v>
      </c>
      <c r="CG310" s="251">
        <f>'EV TECNICA'!BI310</f>
        <v>0</v>
      </c>
      <c r="CH310" s="252" t="str">
        <f>+IF(CF310=0,"NO OFERTADO",IF(CG310="NO CUMPLE", NO HABILITA,IF(CF310&lt;=($E310*(1+$D$4)),"HABILITA","NO HABILITA")))</f>
        <v>NO OFERTADO</v>
      </c>
    </row>
    <row r="311" spans="1:86" s="40" customFormat="1" ht="12.75" x14ac:dyDescent="0.2">
      <c r="A311" s="103">
        <v>302</v>
      </c>
      <c r="B311" s="202" t="s">
        <v>459</v>
      </c>
      <c r="C311" s="121" t="s">
        <v>441</v>
      </c>
      <c r="D311" s="146">
        <v>1</v>
      </c>
      <c r="E311" s="25">
        <v>2580</v>
      </c>
      <c r="F311" s="129">
        <f>'PRECIOS UNITARIOS'!E311</f>
        <v>0</v>
      </c>
      <c r="G311" s="251">
        <f>'EV TECNICA'!I311</f>
        <v>0</v>
      </c>
      <c r="H311" s="252" t="str">
        <f>+IF(F311=0,"NO OFERTADO",IF(G311="NO CUMPLE", NO HABILITA,IF(F311&lt;=($E311*(1+$D$4)),"HABILITA","NO HABILITA")))</f>
        <v>NO OFERTADO</v>
      </c>
      <c r="I311" s="129">
        <f>'PRECIOS UNITARIOS'!F311</f>
        <v>0</v>
      </c>
      <c r="J311" s="251">
        <f>'EV TECNICA'!K311</f>
        <v>0</v>
      </c>
      <c r="K311" s="252" t="str">
        <f>+IF(I311=0,"NO OFERTADO",IF(J311="NO CUMPLE", NO HABILITA,IF(I311&lt;=($E311*(1+$D$4)),"HABILITA","NO HABILITA")))</f>
        <v>NO OFERTADO</v>
      </c>
      <c r="L311" s="129">
        <f>'PRECIOS UNITARIOS'!G311</f>
        <v>0</v>
      </c>
      <c r="M311" s="251">
        <f>'EV TECNICA'!M311</f>
        <v>0</v>
      </c>
      <c r="N311" s="252" t="str">
        <f>+IF(L311=0,"NO OFERTADO",IF(M311="NO CUMPLE", NO HABILITA,IF(L311&lt;=($E311*(1+$D$4)),"HABILITA","NO HABILITA")))</f>
        <v>NO OFERTADO</v>
      </c>
      <c r="O311" s="129">
        <f>'PRECIOS UNITARIOS'!H311</f>
        <v>0</v>
      </c>
      <c r="P311" s="251">
        <f>'EV TECNICA'!O311</f>
        <v>0</v>
      </c>
      <c r="Q311" s="252" t="str">
        <f>+IF(O311=0,"NO OFERTADO",IF(P311="NO CUMPLE", NO HABILITA,IF(O311&lt;=($E311*(1+$D$4)),"HABILITA","NO HABILITA")))</f>
        <v>NO OFERTADO</v>
      </c>
      <c r="R311" s="129">
        <f>'PRECIOS UNITARIOS'!I311</f>
        <v>0</v>
      </c>
      <c r="S311" s="251">
        <f>'EV TECNICA'!Q311</f>
        <v>0</v>
      </c>
      <c r="T311" s="252" t="str">
        <f>+IF(R311=0,"NO OFERTADO",IF(S311="NO CUMPLE", NO HABILITA,IF(R311&lt;=($E311*(1+$D$4)),"HABILITA","NO HABILITA")))</f>
        <v>NO OFERTADO</v>
      </c>
      <c r="U311" s="129">
        <f>'PRECIOS UNITARIOS'!J311</f>
        <v>0</v>
      </c>
      <c r="V311" s="251">
        <f>'EV TECNICA'!S311</f>
        <v>0</v>
      </c>
      <c r="W311" s="252" t="str">
        <f>+IF(U311=0,"NO OFERTADO",IF(V311="NO CUMPLE", NO HABILITA,IF(U311&lt;=($E311*(1+$D$4)),"HABILITA","NO HABILITA")))</f>
        <v>NO OFERTADO</v>
      </c>
      <c r="X311" s="129">
        <f>'PRECIOS UNITARIOS'!K311</f>
        <v>0</v>
      </c>
      <c r="Y311" s="251">
        <f>'EV TECNICA'!U311</f>
        <v>0</v>
      </c>
      <c r="Z311" s="252" t="str">
        <f>+IF(X311=0,"NO OFERTADO",IF(Y311="NO CUMPLE", NO HABILITA,IF(X311&lt;=($E311*(1+$D$4)),"HABILITA","NO HABILITA")))</f>
        <v>NO OFERTADO</v>
      </c>
      <c r="AA311" s="129">
        <f>'PRECIOS UNITARIOS'!L311</f>
        <v>0</v>
      </c>
      <c r="AB311" s="251">
        <f>'EV TECNICA'!W311</f>
        <v>0</v>
      </c>
      <c r="AC311" s="252" t="str">
        <f>+IF(AA311=0,"NO OFERTADO",IF(AB311="NO CUMPLE", NO HABILITA,IF(AA311&lt;=($E311*(1+$D$4)),"HABILITA","NO HABILITA")))</f>
        <v>NO OFERTADO</v>
      </c>
      <c r="AD311" s="129">
        <f>'PRECIOS UNITARIOS'!M311</f>
        <v>3325</v>
      </c>
      <c r="AE311" s="251" t="str">
        <f>'EV TECNICA'!Y311</f>
        <v xml:space="preserve">CUMPLE </v>
      </c>
      <c r="AF311" s="252" t="str">
        <f>+IF(AD311=0,"NO OFERTADO",IF(AE311="NO CUMPLE", NO HABILITA,IF(AD311&lt;=($E311*(1+$D$4)),"HABILITA","NO HABILITA")))</f>
        <v>HABILITA</v>
      </c>
      <c r="AG311" s="129">
        <f>'PRECIOS UNITARIOS'!N311</f>
        <v>0</v>
      </c>
      <c r="AH311" s="251">
        <f>'EV TECNICA'!AA311</f>
        <v>0</v>
      </c>
      <c r="AI311" s="252" t="str">
        <f>+IF(AG311=0,"NO OFERTADO",IF(AH311="NO CUMPLE", NO HABILITA,IF(AG311&lt;=($E311*(1+$D$4)),"HABILITA","NO HABILITA")))</f>
        <v>NO OFERTADO</v>
      </c>
      <c r="AJ311" s="129">
        <f>'PRECIOS UNITARIOS'!O311</f>
        <v>0</v>
      </c>
      <c r="AK311" s="251">
        <f>'EV TECNICA'!AC311</f>
        <v>0</v>
      </c>
      <c r="AL311" s="252" t="str">
        <f>+IF(AJ311=0,"NO OFERTADO",IF(AK311="NO CUMPLE", NO HABILITA,IF(AJ311&lt;=($E311*(1+$D$4)),"HABILITA","NO HABILITA")))</f>
        <v>NO OFERTADO</v>
      </c>
      <c r="AM311" s="129">
        <f>'PRECIOS UNITARIOS'!P311</f>
        <v>0</v>
      </c>
      <c r="AN311" s="251">
        <f>'EV TECNICA'!AE311</f>
        <v>0</v>
      </c>
      <c r="AO311" s="252" t="str">
        <f>+IF(AM311=0,"NO OFERTADO",IF(AN311="NO CUMPLE", NO HABILITA,IF(AM311&lt;=($E311*(1+$D$4)),"HABILITA","NO HABILITA")))</f>
        <v>NO OFERTADO</v>
      </c>
      <c r="AP311" s="129">
        <f>'PRECIOS UNITARIOS'!Q311</f>
        <v>0</v>
      </c>
      <c r="AQ311" s="251">
        <f>'EV TECNICA'!AG311</f>
        <v>0</v>
      </c>
      <c r="AR311" s="252" t="str">
        <f>+IF(AP311=0,"NO OFERTADO",IF(AQ311="NO CUMPLE", NO HABILITA,IF(AP311&lt;=($E311*(1+$D$4)),"HABILITA","NO HABILITA")))</f>
        <v>NO OFERTADO</v>
      </c>
      <c r="AS311" s="129">
        <f>'PRECIOS UNITARIOS'!R311</f>
        <v>0</v>
      </c>
      <c r="AT311" s="251">
        <f>'EV TECNICA'!AI311</f>
        <v>0</v>
      </c>
      <c r="AU311" s="252" t="str">
        <f>+IF(AS311=0,"NO OFERTADO",IF(AT311="NO CUMPLE", NO HABILITA,IF(AS311&lt;=($E311*(1+$D$4)),"HABILITA","NO HABILITA")))</f>
        <v>NO OFERTADO</v>
      </c>
      <c r="AV311" s="129">
        <f>'PRECIOS UNITARIOS'!S311</f>
        <v>0</v>
      </c>
      <c r="AW311" s="251">
        <f>'EV TECNICA'!AK311</f>
        <v>0</v>
      </c>
      <c r="AX311" s="252" t="str">
        <f>+IF(AV311=0,"NO OFERTADO",IF(AW311="NO CUMPLE", NO HABILITA,IF(AV311&lt;=($E311*(1+$D$4)),"HABILITA","NO HABILITA")))</f>
        <v>NO OFERTADO</v>
      </c>
      <c r="AY311" s="129">
        <f>'PRECIOS UNITARIOS'!T311</f>
        <v>2443</v>
      </c>
      <c r="AZ311" s="251">
        <f>'EV TECNICA'!AM311</f>
        <v>0</v>
      </c>
      <c r="BA311" s="252" t="str">
        <f>+IF(AY311=0,"NO OFERTADO",IF(AZ311="NO CUMPLE", NO HABILITA,IF(AY311&lt;=($E311*(1+$D$4)),"HABILITA","NO HABILITA")))</f>
        <v>HABILITA</v>
      </c>
      <c r="BB311" s="129">
        <f>'PRECIOS UNITARIOS'!U311</f>
        <v>0</v>
      </c>
      <c r="BC311" s="251">
        <f>'EV TECNICA'!AO311</f>
        <v>0</v>
      </c>
      <c r="BD311" s="252" t="str">
        <f>+IF(BB311=0,"NO OFERTADO",IF(BC311="NO CUMPLE", NO HABILITA,IF(BB311&lt;=($E311*(1+$D$4)),"HABILITA","NO HABILITA")))</f>
        <v>NO OFERTADO</v>
      </c>
      <c r="BE311" s="129">
        <f>'PRECIOS UNITARIOS'!V311</f>
        <v>0</v>
      </c>
      <c r="BF311" s="251">
        <f>'EV TECNICA'!AQ311</f>
        <v>0</v>
      </c>
      <c r="BG311" s="252" t="str">
        <f>+IF(BE311=0,"NO OFERTADO",IF(BF311="NO CUMPLE", NO HABILITA,IF(BE311&lt;=($E311*(1+$D$4)),"HABILITA","NO HABILITA")))</f>
        <v>NO OFERTADO</v>
      </c>
      <c r="BH311" s="129">
        <f>'PRECIOS UNITARIOS'!W311</f>
        <v>0</v>
      </c>
      <c r="BI311" s="251">
        <f>'EV TECNICA'!AS311</f>
        <v>0</v>
      </c>
      <c r="BJ311" s="252" t="str">
        <f>+IF(BH311=0,"NO OFERTADO",IF(BI311="NO CUMPLE", NO HABILITA,IF(BH311&lt;=($E311*(1+$D$4)),"HABILITA","NO HABILITA")))</f>
        <v>NO OFERTADO</v>
      </c>
      <c r="BK311" s="129">
        <f>'PRECIOS UNITARIOS'!X311</f>
        <v>0</v>
      </c>
      <c r="BL311" s="251">
        <f>'EV TECNICA'!AU311</f>
        <v>0</v>
      </c>
      <c r="BM311" s="252" t="str">
        <f>+IF(BK311=0,"NO OFERTADO",IF(BL311="NO CUMPLE", NO HABILITA,IF(BK311&lt;=($E311*(1+$D$4)),"HABILITA","NO HABILITA")))</f>
        <v>NO OFERTADO</v>
      </c>
      <c r="BN311" s="129">
        <f>'PRECIOS UNITARIOS'!Y311</f>
        <v>2680</v>
      </c>
      <c r="BO311" s="251" t="str">
        <f>'EV TECNICA'!AW311</f>
        <v>CUMPLE</v>
      </c>
      <c r="BP311" s="252" t="str">
        <f>+IF(BN311=0,"NO OFERTADO",IF(BO311="NO CUMPLE", NO HABILITA,IF(BN311&lt;=($E311*(1+$D$4)),"HABILITA","NO HABILITA")))</f>
        <v>HABILITA</v>
      </c>
      <c r="BQ311" s="129">
        <f>'PRECIOS UNITARIOS'!Z311</f>
        <v>2557</v>
      </c>
      <c r="BR311" s="251" t="str">
        <f>'EV TECNICA'!AY311</f>
        <v>CUMPLE</v>
      </c>
      <c r="BS311" s="252" t="str">
        <f>+IF(BQ311=0,"NO OFERTADO",IF(BR311="NO CUMPLE", NO HABILITA,IF(BQ311&lt;=($E311*(1+$D$4)),"HABILITA","NO HABILITA")))</f>
        <v>HABILITA</v>
      </c>
      <c r="BT311" s="129">
        <f>'PRECIOS UNITARIOS'!AA311</f>
        <v>0</v>
      </c>
      <c r="BU311" s="251">
        <f>'EV TECNICA'!BA311</f>
        <v>0</v>
      </c>
      <c r="BV311" s="252" t="str">
        <f>+IF(BT311=0,"NO OFERTADO",IF(BU311="NO CUMPLE", NO HABILITA,IF(BT311&lt;=($E311*(1+$D$4)),"HABILITA","NO HABILITA")))</f>
        <v>NO OFERTADO</v>
      </c>
      <c r="BW311" s="129">
        <f>'PRECIOS UNITARIOS'!AB311</f>
        <v>0</v>
      </c>
      <c r="BX311" s="251">
        <f>'EV TECNICA'!BC311</f>
        <v>0</v>
      </c>
      <c r="BY311" s="252" t="str">
        <f>+IF(BW311=0,"NO OFERTADO",IF(BX311="NO CUMPLE", NO HABILITA,IF(BW311&lt;=($E311*(1+$D$4)),"HABILITA","NO HABILITA")))</f>
        <v>NO OFERTADO</v>
      </c>
      <c r="BZ311" s="129">
        <f>'PRECIOS UNITARIOS'!AC311</f>
        <v>0</v>
      </c>
      <c r="CA311" s="251">
        <f>'EV TECNICA'!BE311</f>
        <v>0</v>
      </c>
      <c r="CB311" s="252" t="str">
        <f>+IF(BZ311=0,"NO OFERTADO",IF(CA311="NO CUMPLE", NO HABILITA,IF(BZ311&lt;=($E311*(1+$D$4)),"HABILITA","NO HABILITA")))</f>
        <v>NO OFERTADO</v>
      </c>
      <c r="CC311" s="129">
        <f>'PRECIOS UNITARIOS'!AD311</f>
        <v>0</v>
      </c>
      <c r="CD311" s="251">
        <f>'EV TECNICA'!BG311</f>
        <v>0</v>
      </c>
      <c r="CE311" s="252" t="str">
        <f>+IF(CC311=0,"NO OFERTADO",IF(CD311="NO CUMPLE", NO HABILITA,IF(CC311&lt;=($E311*(1+$D$4)),"HABILITA","NO HABILITA")))</f>
        <v>NO OFERTADO</v>
      </c>
      <c r="CF311" s="129">
        <f>'PRECIOS UNITARIOS'!AE311</f>
        <v>0</v>
      </c>
      <c r="CG311" s="251">
        <f>'EV TECNICA'!BI311</f>
        <v>0</v>
      </c>
      <c r="CH311" s="252" t="str">
        <f>+IF(CF311=0,"NO OFERTADO",IF(CG311="NO CUMPLE", NO HABILITA,IF(CF311&lt;=($E311*(1+$D$4)),"HABILITA","NO HABILITA")))</f>
        <v>NO OFERTADO</v>
      </c>
    </row>
    <row r="312" spans="1:86" s="40" customFormat="1" ht="12.75" x14ac:dyDescent="0.2">
      <c r="A312" s="103">
        <v>303</v>
      </c>
      <c r="B312" s="202" t="s">
        <v>460</v>
      </c>
      <c r="C312" s="121" t="s">
        <v>441</v>
      </c>
      <c r="D312" s="146">
        <v>1</v>
      </c>
      <c r="E312" s="25">
        <v>3190</v>
      </c>
      <c r="F312" s="129">
        <f>'PRECIOS UNITARIOS'!E312</f>
        <v>0</v>
      </c>
      <c r="G312" s="251">
        <f>'EV TECNICA'!I312</f>
        <v>0</v>
      </c>
      <c r="H312" s="252" t="str">
        <f>+IF(F312=0,"NO OFERTADO",IF(G312="NO CUMPLE", NO HABILITA,IF(F312&lt;=($E312*(1+$D$4)),"HABILITA","NO HABILITA")))</f>
        <v>NO OFERTADO</v>
      </c>
      <c r="I312" s="129">
        <f>'PRECIOS UNITARIOS'!F312</f>
        <v>0</v>
      </c>
      <c r="J312" s="251">
        <f>'EV TECNICA'!K312</f>
        <v>0</v>
      </c>
      <c r="K312" s="252" t="str">
        <f>+IF(I312=0,"NO OFERTADO",IF(J312="NO CUMPLE", NO HABILITA,IF(I312&lt;=($E312*(1+$D$4)),"HABILITA","NO HABILITA")))</f>
        <v>NO OFERTADO</v>
      </c>
      <c r="L312" s="129">
        <f>'PRECIOS UNITARIOS'!G312</f>
        <v>0</v>
      </c>
      <c r="M312" s="251">
        <f>'EV TECNICA'!M312</f>
        <v>0</v>
      </c>
      <c r="N312" s="252" t="str">
        <f>+IF(L312=0,"NO OFERTADO",IF(M312="NO CUMPLE", NO HABILITA,IF(L312&lt;=($E312*(1+$D$4)),"HABILITA","NO HABILITA")))</f>
        <v>NO OFERTADO</v>
      </c>
      <c r="O312" s="129">
        <f>'PRECIOS UNITARIOS'!H312</f>
        <v>0</v>
      </c>
      <c r="P312" s="251">
        <f>'EV TECNICA'!O312</f>
        <v>0</v>
      </c>
      <c r="Q312" s="252" t="str">
        <f>+IF(O312=0,"NO OFERTADO",IF(P312="NO CUMPLE", NO HABILITA,IF(O312&lt;=($E312*(1+$D$4)),"HABILITA","NO HABILITA")))</f>
        <v>NO OFERTADO</v>
      </c>
      <c r="R312" s="129">
        <f>'PRECIOS UNITARIOS'!I312</f>
        <v>0</v>
      </c>
      <c r="S312" s="251">
        <f>'EV TECNICA'!Q312</f>
        <v>0</v>
      </c>
      <c r="T312" s="252" t="str">
        <f>+IF(R312=0,"NO OFERTADO",IF(S312="NO CUMPLE", NO HABILITA,IF(R312&lt;=($E312*(1+$D$4)),"HABILITA","NO HABILITA")))</f>
        <v>NO OFERTADO</v>
      </c>
      <c r="U312" s="129">
        <f>'PRECIOS UNITARIOS'!J312</f>
        <v>0</v>
      </c>
      <c r="V312" s="251">
        <f>'EV TECNICA'!S312</f>
        <v>0</v>
      </c>
      <c r="W312" s="252" t="str">
        <f>+IF(U312=0,"NO OFERTADO",IF(V312="NO CUMPLE", NO HABILITA,IF(U312&lt;=($E312*(1+$D$4)),"HABILITA","NO HABILITA")))</f>
        <v>NO OFERTADO</v>
      </c>
      <c r="X312" s="129">
        <f>'PRECIOS UNITARIOS'!K312</f>
        <v>0</v>
      </c>
      <c r="Y312" s="251">
        <f>'EV TECNICA'!U312</f>
        <v>0</v>
      </c>
      <c r="Z312" s="252" t="str">
        <f>+IF(X312=0,"NO OFERTADO",IF(Y312="NO CUMPLE", NO HABILITA,IF(X312&lt;=($E312*(1+$D$4)),"HABILITA","NO HABILITA")))</f>
        <v>NO OFERTADO</v>
      </c>
      <c r="AA312" s="129">
        <f>'PRECIOS UNITARIOS'!L312</f>
        <v>0</v>
      </c>
      <c r="AB312" s="251">
        <f>'EV TECNICA'!W312</f>
        <v>0</v>
      </c>
      <c r="AC312" s="252" t="str">
        <f>+IF(AA312=0,"NO OFERTADO",IF(AB312="NO CUMPLE", NO HABILITA,IF(AA312&lt;=($E312*(1+$D$4)),"HABILITA","NO HABILITA")))</f>
        <v>NO OFERTADO</v>
      </c>
      <c r="AD312" s="129">
        <f>'PRECIOS UNITARIOS'!M312</f>
        <v>3947</v>
      </c>
      <c r="AE312" s="251" t="str">
        <f>'EV TECNICA'!Y312</f>
        <v xml:space="preserve">CUMPLE </v>
      </c>
      <c r="AF312" s="252" t="str">
        <f>+IF(AD312=0,"NO OFERTADO",IF(AE312="NO CUMPLE", NO HABILITA,IF(AD312&lt;=($E312*(1+$D$4)),"HABILITA","NO HABILITA")))</f>
        <v>HABILITA</v>
      </c>
      <c r="AG312" s="129">
        <f>'PRECIOS UNITARIOS'!N312</f>
        <v>0</v>
      </c>
      <c r="AH312" s="251">
        <f>'EV TECNICA'!AA312</f>
        <v>0</v>
      </c>
      <c r="AI312" s="252" t="str">
        <f>+IF(AG312=0,"NO OFERTADO",IF(AH312="NO CUMPLE", NO HABILITA,IF(AG312&lt;=($E312*(1+$D$4)),"HABILITA","NO HABILITA")))</f>
        <v>NO OFERTADO</v>
      </c>
      <c r="AJ312" s="129">
        <f>'PRECIOS UNITARIOS'!O312</f>
        <v>0</v>
      </c>
      <c r="AK312" s="251">
        <f>'EV TECNICA'!AC312</f>
        <v>0</v>
      </c>
      <c r="AL312" s="252" t="str">
        <f>+IF(AJ312=0,"NO OFERTADO",IF(AK312="NO CUMPLE", NO HABILITA,IF(AJ312&lt;=($E312*(1+$D$4)),"HABILITA","NO HABILITA")))</f>
        <v>NO OFERTADO</v>
      </c>
      <c r="AM312" s="129">
        <f>'PRECIOS UNITARIOS'!P312</f>
        <v>0</v>
      </c>
      <c r="AN312" s="251">
        <f>'EV TECNICA'!AE312</f>
        <v>0</v>
      </c>
      <c r="AO312" s="252" t="str">
        <f>+IF(AM312=0,"NO OFERTADO",IF(AN312="NO CUMPLE", NO HABILITA,IF(AM312&lt;=($E312*(1+$D$4)),"HABILITA","NO HABILITA")))</f>
        <v>NO OFERTADO</v>
      </c>
      <c r="AP312" s="129">
        <f>'PRECIOS UNITARIOS'!Q312</f>
        <v>0</v>
      </c>
      <c r="AQ312" s="251">
        <f>'EV TECNICA'!AG312</f>
        <v>0</v>
      </c>
      <c r="AR312" s="252" t="str">
        <f>+IF(AP312=0,"NO OFERTADO",IF(AQ312="NO CUMPLE", NO HABILITA,IF(AP312&lt;=($E312*(1+$D$4)),"HABILITA","NO HABILITA")))</f>
        <v>NO OFERTADO</v>
      </c>
      <c r="AS312" s="129">
        <f>'PRECIOS UNITARIOS'!R312</f>
        <v>3200</v>
      </c>
      <c r="AT312" s="251" t="str">
        <f>'EV TECNICA'!AI312</f>
        <v>CUMPLE</v>
      </c>
      <c r="AU312" s="252" t="str">
        <f>+IF(AS312=0,"NO OFERTADO",IF(AT312="NO CUMPLE", NO HABILITA,IF(AS312&lt;=($E312*(1+$D$4)),"HABILITA","NO HABILITA")))</f>
        <v>HABILITA</v>
      </c>
      <c r="AV312" s="129">
        <f>'PRECIOS UNITARIOS'!S312</f>
        <v>0</v>
      </c>
      <c r="AW312" s="251">
        <f>'EV TECNICA'!AK312</f>
        <v>0</v>
      </c>
      <c r="AX312" s="252" t="str">
        <f>+IF(AV312=0,"NO OFERTADO",IF(AW312="NO CUMPLE", NO HABILITA,IF(AV312&lt;=($E312*(1+$D$4)),"HABILITA","NO HABILITA")))</f>
        <v>NO OFERTADO</v>
      </c>
      <c r="AY312" s="129">
        <f>'PRECIOS UNITARIOS'!T312</f>
        <v>2443</v>
      </c>
      <c r="AZ312" s="251">
        <f>'EV TECNICA'!AM312</f>
        <v>0</v>
      </c>
      <c r="BA312" s="252" t="str">
        <f>+IF(AY312=0,"NO OFERTADO",IF(AZ312="NO CUMPLE", NO HABILITA,IF(AY312&lt;=($E312*(1+$D$4)),"HABILITA","NO HABILITA")))</f>
        <v>HABILITA</v>
      </c>
      <c r="BB312" s="129">
        <f>'PRECIOS UNITARIOS'!U312</f>
        <v>0</v>
      </c>
      <c r="BC312" s="251">
        <f>'EV TECNICA'!AO312</f>
        <v>0</v>
      </c>
      <c r="BD312" s="252" t="str">
        <f>+IF(BB312=0,"NO OFERTADO",IF(BC312="NO CUMPLE", NO HABILITA,IF(BB312&lt;=($E312*(1+$D$4)),"HABILITA","NO HABILITA")))</f>
        <v>NO OFERTADO</v>
      </c>
      <c r="BE312" s="129">
        <f>'PRECIOS UNITARIOS'!V312</f>
        <v>0</v>
      </c>
      <c r="BF312" s="251">
        <f>'EV TECNICA'!AQ312</f>
        <v>0</v>
      </c>
      <c r="BG312" s="252" t="str">
        <f>+IF(BE312=0,"NO OFERTADO",IF(BF312="NO CUMPLE", NO HABILITA,IF(BE312&lt;=($E312*(1+$D$4)),"HABILITA","NO HABILITA")))</f>
        <v>NO OFERTADO</v>
      </c>
      <c r="BH312" s="129">
        <f>'PRECIOS UNITARIOS'!W312</f>
        <v>0</v>
      </c>
      <c r="BI312" s="251">
        <f>'EV TECNICA'!AS312</f>
        <v>0</v>
      </c>
      <c r="BJ312" s="252" t="str">
        <f>+IF(BH312=0,"NO OFERTADO",IF(BI312="NO CUMPLE", NO HABILITA,IF(BH312&lt;=($E312*(1+$D$4)),"HABILITA","NO HABILITA")))</f>
        <v>NO OFERTADO</v>
      </c>
      <c r="BK312" s="129">
        <f>'PRECIOS UNITARIOS'!X312</f>
        <v>0</v>
      </c>
      <c r="BL312" s="251">
        <f>'EV TECNICA'!AU312</f>
        <v>0</v>
      </c>
      <c r="BM312" s="252" t="str">
        <f>+IF(BK312=0,"NO OFERTADO",IF(BL312="NO CUMPLE", NO HABILITA,IF(BK312&lt;=($E312*(1+$D$4)),"HABILITA","NO HABILITA")))</f>
        <v>NO OFERTADO</v>
      </c>
      <c r="BN312" s="129">
        <f>'PRECIOS UNITARIOS'!Y312</f>
        <v>3580</v>
      </c>
      <c r="BO312" s="251" t="str">
        <f>'EV TECNICA'!AW312</f>
        <v>CUMPLE</v>
      </c>
      <c r="BP312" s="252" t="str">
        <f>+IF(BN312=0,"NO OFERTADO",IF(BO312="NO CUMPLE", NO HABILITA,IF(BN312&lt;=($E312*(1+$D$4)),"HABILITA","NO HABILITA")))</f>
        <v>HABILITA</v>
      </c>
      <c r="BQ312" s="129">
        <f>'PRECIOS UNITARIOS'!Z312</f>
        <v>3506</v>
      </c>
      <c r="BR312" s="251" t="str">
        <f>'EV TECNICA'!AY312</f>
        <v>CUMPLE</v>
      </c>
      <c r="BS312" s="252" t="str">
        <f>+IF(BQ312=0,"NO OFERTADO",IF(BR312="NO CUMPLE", NO HABILITA,IF(BQ312&lt;=($E312*(1+$D$4)),"HABILITA","NO HABILITA")))</f>
        <v>HABILITA</v>
      </c>
      <c r="BT312" s="129">
        <f>'PRECIOS UNITARIOS'!AA312</f>
        <v>0</v>
      </c>
      <c r="BU312" s="251">
        <f>'EV TECNICA'!BA312</f>
        <v>0</v>
      </c>
      <c r="BV312" s="252" t="str">
        <f>+IF(BT312=0,"NO OFERTADO",IF(BU312="NO CUMPLE", NO HABILITA,IF(BT312&lt;=($E312*(1+$D$4)),"HABILITA","NO HABILITA")))</f>
        <v>NO OFERTADO</v>
      </c>
      <c r="BW312" s="129">
        <f>'PRECIOS UNITARIOS'!AB312</f>
        <v>0</v>
      </c>
      <c r="BX312" s="251">
        <f>'EV TECNICA'!BC312</f>
        <v>0</v>
      </c>
      <c r="BY312" s="252" t="str">
        <f>+IF(BW312=0,"NO OFERTADO",IF(BX312="NO CUMPLE", NO HABILITA,IF(BW312&lt;=($E312*(1+$D$4)),"HABILITA","NO HABILITA")))</f>
        <v>NO OFERTADO</v>
      </c>
      <c r="BZ312" s="129">
        <f>'PRECIOS UNITARIOS'!AC312</f>
        <v>0</v>
      </c>
      <c r="CA312" s="251">
        <f>'EV TECNICA'!BE312</f>
        <v>0</v>
      </c>
      <c r="CB312" s="252" t="str">
        <f>+IF(BZ312=0,"NO OFERTADO",IF(CA312="NO CUMPLE", NO HABILITA,IF(BZ312&lt;=($E312*(1+$D$4)),"HABILITA","NO HABILITA")))</f>
        <v>NO OFERTADO</v>
      </c>
      <c r="CC312" s="129">
        <f>'PRECIOS UNITARIOS'!AD312</f>
        <v>0</v>
      </c>
      <c r="CD312" s="251">
        <f>'EV TECNICA'!BG312</f>
        <v>0</v>
      </c>
      <c r="CE312" s="252" t="str">
        <f>+IF(CC312=0,"NO OFERTADO",IF(CD312="NO CUMPLE", NO HABILITA,IF(CC312&lt;=($E312*(1+$D$4)),"HABILITA","NO HABILITA")))</f>
        <v>NO OFERTADO</v>
      </c>
      <c r="CF312" s="129">
        <f>'PRECIOS UNITARIOS'!AE312</f>
        <v>0</v>
      </c>
      <c r="CG312" s="251">
        <f>'EV TECNICA'!BI312</f>
        <v>0</v>
      </c>
      <c r="CH312" s="252" t="str">
        <f>+IF(CF312=0,"NO OFERTADO",IF(CG312="NO CUMPLE", NO HABILITA,IF(CF312&lt;=($E312*(1+$D$4)),"HABILITA","NO HABILITA")))</f>
        <v>NO OFERTADO</v>
      </c>
    </row>
    <row r="313" spans="1:86" s="40" customFormat="1" ht="12.75" x14ac:dyDescent="0.2">
      <c r="A313" s="103">
        <v>304</v>
      </c>
      <c r="B313" s="202" t="s">
        <v>461</v>
      </c>
      <c r="C313" s="121" t="s">
        <v>441</v>
      </c>
      <c r="D313" s="146">
        <v>1</v>
      </c>
      <c r="E313" s="25">
        <v>3190</v>
      </c>
      <c r="F313" s="129">
        <f>'PRECIOS UNITARIOS'!E313</f>
        <v>0</v>
      </c>
      <c r="G313" s="251">
        <f>'EV TECNICA'!I313</f>
        <v>0</v>
      </c>
      <c r="H313" s="252" t="str">
        <f>+IF(F313=0,"NO OFERTADO",IF(G313="NO CUMPLE", NO HABILITA,IF(F313&lt;=($E313*(1+$D$4)),"HABILITA","NO HABILITA")))</f>
        <v>NO OFERTADO</v>
      </c>
      <c r="I313" s="129">
        <f>'PRECIOS UNITARIOS'!F313</f>
        <v>0</v>
      </c>
      <c r="J313" s="251">
        <f>'EV TECNICA'!K313</f>
        <v>0</v>
      </c>
      <c r="K313" s="252" t="str">
        <f>+IF(I313=0,"NO OFERTADO",IF(J313="NO CUMPLE", NO HABILITA,IF(I313&lt;=($E313*(1+$D$4)),"HABILITA","NO HABILITA")))</f>
        <v>NO OFERTADO</v>
      </c>
      <c r="L313" s="129">
        <f>'PRECIOS UNITARIOS'!G313</f>
        <v>0</v>
      </c>
      <c r="M313" s="251">
        <f>'EV TECNICA'!M313</f>
        <v>0</v>
      </c>
      <c r="N313" s="252" t="str">
        <f>+IF(L313=0,"NO OFERTADO",IF(M313="NO CUMPLE", NO HABILITA,IF(L313&lt;=($E313*(1+$D$4)),"HABILITA","NO HABILITA")))</f>
        <v>NO OFERTADO</v>
      </c>
      <c r="O313" s="129">
        <f>'PRECIOS UNITARIOS'!H313</f>
        <v>0</v>
      </c>
      <c r="P313" s="251">
        <f>'EV TECNICA'!O313</f>
        <v>0</v>
      </c>
      <c r="Q313" s="252" t="str">
        <f>+IF(O313=0,"NO OFERTADO",IF(P313="NO CUMPLE", NO HABILITA,IF(O313&lt;=($E313*(1+$D$4)),"HABILITA","NO HABILITA")))</f>
        <v>NO OFERTADO</v>
      </c>
      <c r="R313" s="129">
        <f>'PRECIOS UNITARIOS'!I313</f>
        <v>0</v>
      </c>
      <c r="S313" s="251">
        <f>'EV TECNICA'!Q313</f>
        <v>0</v>
      </c>
      <c r="T313" s="252" t="str">
        <f>+IF(R313=0,"NO OFERTADO",IF(S313="NO CUMPLE", NO HABILITA,IF(R313&lt;=($E313*(1+$D$4)),"HABILITA","NO HABILITA")))</f>
        <v>NO OFERTADO</v>
      </c>
      <c r="U313" s="129">
        <f>'PRECIOS UNITARIOS'!J313</f>
        <v>0</v>
      </c>
      <c r="V313" s="251">
        <f>'EV TECNICA'!S313</f>
        <v>0</v>
      </c>
      <c r="W313" s="252" t="str">
        <f>+IF(U313=0,"NO OFERTADO",IF(V313="NO CUMPLE", NO HABILITA,IF(U313&lt;=($E313*(1+$D$4)),"HABILITA","NO HABILITA")))</f>
        <v>NO OFERTADO</v>
      </c>
      <c r="X313" s="129">
        <f>'PRECIOS UNITARIOS'!K313</f>
        <v>0</v>
      </c>
      <c r="Y313" s="251">
        <f>'EV TECNICA'!U313</f>
        <v>0</v>
      </c>
      <c r="Z313" s="252" t="str">
        <f>+IF(X313=0,"NO OFERTADO",IF(Y313="NO CUMPLE", NO HABILITA,IF(X313&lt;=($E313*(1+$D$4)),"HABILITA","NO HABILITA")))</f>
        <v>NO OFERTADO</v>
      </c>
      <c r="AA313" s="129">
        <f>'PRECIOS UNITARIOS'!L313</f>
        <v>0</v>
      </c>
      <c r="AB313" s="251">
        <f>'EV TECNICA'!W313</f>
        <v>0</v>
      </c>
      <c r="AC313" s="252" t="str">
        <f>+IF(AA313=0,"NO OFERTADO",IF(AB313="NO CUMPLE", NO HABILITA,IF(AA313&lt;=($E313*(1+$D$4)),"HABILITA","NO HABILITA")))</f>
        <v>NO OFERTADO</v>
      </c>
      <c r="AD313" s="129">
        <f>'PRECIOS UNITARIOS'!M313</f>
        <v>3947</v>
      </c>
      <c r="AE313" s="251" t="str">
        <f>'EV TECNICA'!Y313</f>
        <v xml:space="preserve">CUMPLE </v>
      </c>
      <c r="AF313" s="252" t="str">
        <f>+IF(AD313=0,"NO OFERTADO",IF(AE313="NO CUMPLE", NO HABILITA,IF(AD313&lt;=($E313*(1+$D$4)),"HABILITA","NO HABILITA")))</f>
        <v>HABILITA</v>
      </c>
      <c r="AG313" s="129">
        <f>'PRECIOS UNITARIOS'!N313</f>
        <v>0</v>
      </c>
      <c r="AH313" s="251">
        <f>'EV TECNICA'!AA313</f>
        <v>0</v>
      </c>
      <c r="AI313" s="252" t="str">
        <f>+IF(AG313=0,"NO OFERTADO",IF(AH313="NO CUMPLE", NO HABILITA,IF(AG313&lt;=($E313*(1+$D$4)),"HABILITA","NO HABILITA")))</f>
        <v>NO OFERTADO</v>
      </c>
      <c r="AJ313" s="129">
        <f>'PRECIOS UNITARIOS'!O313</f>
        <v>0</v>
      </c>
      <c r="AK313" s="251">
        <f>'EV TECNICA'!AC313</f>
        <v>0</v>
      </c>
      <c r="AL313" s="252" t="str">
        <f>+IF(AJ313=0,"NO OFERTADO",IF(AK313="NO CUMPLE", NO HABILITA,IF(AJ313&lt;=($E313*(1+$D$4)),"HABILITA","NO HABILITA")))</f>
        <v>NO OFERTADO</v>
      </c>
      <c r="AM313" s="129">
        <f>'PRECIOS UNITARIOS'!P313</f>
        <v>0</v>
      </c>
      <c r="AN313" s="251">
        <f>'EV TECNICA'!AE313</f>
        <v>0</v>
      </c>
      <c r="AO313" s="252" t="str">
        <f>+IF(AM313=0,"NO OFERTADO",IF(AN313="NO CUMPLE", NO HABILITA,IF(AM313&lt;=($E313*(1+$D$4)),"HABILITA","NO HABILITA")))</f>
        <v>NO OFERTADO</v>
      </c>
      <c r="AP313" s="129">
        <f>'PRECIOS UNITARIOS'!Q313</f>
        <v>0</v>
      </c>
      <c r="AQ313" s="251">
        <f>'EV TECNICA'!AG313</f>
        <v>0</v>
      </c>
      <c r="AR313" s="252" t="str">
        <f>+IF(AP313=0,"NO OFERTADO",IF(AQ313="NO CUMPLE", NO HABILITA,IF(AP313&lt;=($E313*(1+$D$4)),"HABILITA","NO HABILITA")))</f>
        <v>NO OFERTADO</v>
      </c>
      <c r="AS313" s="129">
        <f>'PRECIOS UNITARIOS'!R313</f>
        <v>3200</v>
      </c>
      <c r="AT313" s="251" t="str">
        <f>'EV TECNICA'!AI313</f>
        <v>CUMPLE</v>
      </c>
      <c r="AU313" s="252" t="str">
        <f>+IF(AS313=0,"NO OFERTADO",IF(AT313="NO CUMPLE", NO HABILITA,IF(AS313&lt;=($E313*(1+$D$4)),"HABILITA","NO HABILITA")))</f>
        <v>HABILITA</v>
      </c>
      <c r="AV313" s="129">
        <f>'PRECIOS UNITARIOS'!S313</f>
        <v>0</v>
      </c>
      <c r="AW313" s="251">
        <f>'EV TECNICA'!AK313</f>
        <v>0</v>
      </c>
      <c r="AX313" s="252" t="str">
        <f>+IF(AV313=0,"NO OFERTADO",IF(AW313="NO CUMPLE", NO HABILITA,IF(AV313&lt;=($E313*(1+$D$4)),"HABILITA","NO HABILITA")))</f>
        <v>NO OFERTADO</v>
      </c>
      <c r="AY313" s="129">
        <f>'PRECIOS UNITARIOS'!T313</f>
        <v>3181</v>
      </c>
      <c r="AZ313" s="251">
        <f>'EV TECNICA'!AM313</f>
        <v>0</v>
      </c>
      <c r="BA313" s="252" t="str">
        <f>+IF(AY313=0,"NO OFERTADO",IF(AZ313="NO CUMPLE", NO HABILITA,IF(AY313&lt;=($E313*(1+$D$4)),"HABILITA","NO HABILITA")))</f>
        <v>HABILITA</v>
      </c>
      <c r="BB313" s="129">
        <f>'PRECIOS UNITARIOS'!U313</f>
        <v>0</v>
      </c>
      <c r="BC313" s="251">
        <f>'EV TECNICA'!AO313</f>
        <v>0</v>
      </c>
      <c r="BD313" s="252" t="str">
        <f>+IF(BB313=0,"NO OFERTADO",IF(BC313="NO CUMPLE", NO HABILITA,IF(BB313&lt;=($E313*(1+$D$4)),"HABILITA","NO HABILITA")))</f>
        <v>NO OFERTADO</v>
      </c>
      <c r="BE313" s="129">
        <f>'PRECIOS UNITARIOS'!V313</f>
        <v>0</v>
      </c>
      <c r="BF313" s="251">
        <f>'EV TECNICA'!AQ313</f>
        <v>0</v>
      </c>
      <c r="BG313" s="252" t="str">
        <f>+IF(BE313=0,"NO OFERTADO",IF(BF313="NO CUMPLE", NO HABILITA,IF(BE313&lt;=($E313*(1+$D$4)),"HABILITA","NO HABILITA")))</f>
        <v>NO OFERTADO</v>
      </c>
      <c r="BH313" s="129">
        <f>'PRECIOS UNITARIOS'!W313</f>
        <v>0</v>
      </c>
      <c r="BI313" s="251">
        <f>'EV TECNICA'!AS313</f>
        <v>0</v>
      </c>
      <c r="BJ313" s="252" t="str">
        <f>+IF(BH313=0,"NO OFERTADO",IF(BI313="NO CUMPLE", NO HABILITA,IF(BH313&lt;=($E313*(1+$D$4)),"HABILITA","NO HABILITA")))</f>
        <v>NO OFERTADO</v>
      </c>
      <c r="BK313" s="129">
        <f>'PRECIOS UNITARIOS'!X313</f>
        <v>0</v>
      </c>
      <c r="BL313" s="251">
        <f>'EV TECNICA'!AU313</f>
        <v>0</v>
      </c>
      <c r="BM313" s="252" t="str">
        <f>+IF(BK313=0,"NO OFERTADO",IF(BL313="NO CUMPLE", NO HABILITA,IF(BK313&lt;=($E313*(1+$D$4)),"HABILITA","NO HABILITA")))</f>
        <v>NO OFERTADO</v>
      </c>
      <c r="BN313" s="129">
        <f>'PRECIOS UNITARIOS'!Y313</f>
        <v>3580</v>
      </c>
      <c r="BO313" s="251" t="str">
        <f>'EV TECNICA'!AW313</f>
        <v>CUMPLE</v>
      </c>
      <c r="BP313" s="252" t="str">
        <f>+IF(BN313=0,"NO OFERTADO",IF(BO313="NO CUMPLE", NO HABILITA,IF(BN313&lt;=($E313*(1+$D$4)),"HABILITA","NO HABILITA")))</f>
        <v>HABILITA</v>
      </c>
      <c r="BQ313" s="129">
        <f>'PRECIOS UNITARIOS'!Z313</f>
        <v>3506</v>
      </c>
      <c r="BR313" s="251" t="str">
        <f>'EV TECNICA'!AY313</f>
        <v>CUMPLE</v>
      </c>
      <c r="BS313" s="252" t="str">
        <f>+IF(BQ313=0,"NO OFERTADO",IF(BR313="NO CUMPLE", NO HABILITA,IF(BQ313&lt;=($E313*(1+$D$4)),"HABILITA","NO HABILITA")))</f>
        <v>HABILITA</v>
      </c>
      <c r="BT313" s="129">
        <f>'PRECIOS UNITARIOS'!AA313</f>
        <v>0</v>
      </c>
      <c r="BU313" s="251">
        <f>'EV TECNICA'!BA313</f>
        <v>0</v>
      </c>
      <c r="BV313" s="252" t="str">
        <f>+IF(BT313=0,"NO OFERTADO",IF(BU313="NO CUMPLE", NO HABILITA,IF(BT313&lt;=($E313*(1+$D$4)),"HABILITA","NO HABILITA")))</f>
        <v>NO OFERTADO</v>
      </c>
      <c r="BW313" s="129">
        <f>'PRECIOS UNITARIOS'!AB313</f>
        <v>0</v>
      </c>
      <c r="BX313" s="251">
        <f>'EV TECNICA'!BC313</f>
        <v>0</v>
      </c>
      <c r="BY313" s="252" t="str">
        <f>+IF(BW313=0,"NO OFERTADO",IF(BX313="NO CUMPLE", NO HABILITA,IF(BW313&lt;=($E313*(1+$D$4)),"HABILITA","NO HABILITA")))</f>
        <v>NO OFERTADO</v>
      </c>
      <c r="BZ313" s="129">
        <f>'PRECIOS UNITARIOS'!AC313</f>
        <v>0</v>
      </c>
      <c r="CA313" s="251">
        <f>'EV TECNICA'!BE313</f>
        <v>0</v>
      </c>
      <c r="CB313" s="252" t="str">
        <f>+IF(BZ313=0,"NO OFERTADO",IF(CA313="NO CUMPLE", NO HABILITA,IF(BZ313&lt;=($E313*(1+$D$4)),"HABILITA","NO HABILITA")))</f>
        <v>NO OFERTADO</v>
      </c>
      <c r="CC313" s="129">
        <f>'PRECIOS UNITARIOS'!AD313</f>
        <v>0</v>
      </c>
      <c r="CD313" s="251">
        <f>'EV TECNICA'!BG313</f>
        <v>0</v>
      </c>
      <c r="CE313" s="252" t="str">
        <f>+IF(CC313=0,"NO OFERTADO",IF(CD313="NO CUMPLE", NO HABILITA,IF(CC313&lt;=($E313*(1+$D$4)),"HABILITA","NO HABILITA")))</f>
        <v>NO OFERTADO</v>
      </c>
      <c r="CF313" s="129">
        <f>'PRECIOS UNITARIOS'!AE313</f>
        <v>0</v>
      </c>
      <c r="CG313" s="251">
        <f>'EV TECNICA'!BI313</f>
        <v>0</v>
      </c>
      <c r="CH313" s="252" t="str">
        <f>+IF(CF313=0,"NO OFERTADO",IF(CG313="NO CUMPLE", NO HABILITA,IF(CF313&lt;=($E313*(1+$D$4)),"HABILITA","NO HABILITA")))</f>
        <v>NO OFERTADO</v>
      </c>
    </row>
    <row r="314" spans="1:86" s="40" customFormat="1" ht="12.75" x14ac:dyDescent="0.2">
      <c r="A314" s="103">
        <v>305</v>
      </c>
      <c r="B314" s="202" t="s">
        <v>462</v>
      </c>
      <c r="C314" s="121" t="s">
        <v>441</v>
      </c>
      <c r="D314" s="146">
        <v>1</v>
      </c>
      <c r="E314" s="25">
        <v>3190</v>
      </c>
      <c r="F314" s="129">
        <f>'PRECIOS UNITARIOS'!E314</f>
        <v>0</v>
      </c>
      <c r="G314" s="251">
        <f>'EV TECNICA'!I314</f>
        <v>0</v>
      </c>
      <c r="H314" s="252" t="str">
        <f>+IF(F314=0,"NO OFERTADO",IF(G314="NO CUMPLE", NO HABILITA,IF(F314&lt;=($E314*(1+$D$4)),"HABILITA","NO HABILITA")))</f>
        <v>NO OFERTADO</v>
      </c>
      <c r="I314" s="129">
        <f>'PRECIOS UNITARIOS'!F314</f>
        <v>0</v>
      </c>
      <c r="J314" s="251">
        <f>'EV TECNICA'!K314</f>
        <v>0</v>
      </c>
      <c r="K314" s="252" t="str">
        <f>+IF(I314=0,"NO OFERTADO",IF(J314="NO CUMPLE", NO HABILITA,IF(I314&lt;=($E314*(1+$D$4)),"HABILITA","NO HABILITA")))</f>
        <v>NO OFERTADO</v>
      </c>
      <c r="L314" s="129">
        <f>'PRECIOS UNITARIOS'!G314</f>
        <v>0</v>
      </c>
      <c r="M314" s="251">
        <f>'EV TECNICA'!M314</f>
        <v>0</v>
      </c>
      <c r="N314" s="252" t="str">
        <f>+IF(L314=0,"NO OFERTADO",IF(M314="NO CUMPLE", NO HABILITA,IF(L314&lt;=($E314*(1+$D$4)),"HABILITA","NO HABILITA")))</f>
        <v>NO OFERTADO</v>
      </c>
      <c r="O314" s="129">
        <f>'PRECIOS UNITARIOS'!H314</f>
        <v>0</v>
      </c>
      <c r="P314" s="251">
        <f>'EV TECNICA'!O314</f>
        <v>0</v>
      </c>
      <c r="Q314" s="252" t="str">
        <f>+IF(O314=0,"NO OFERTADO",IF(P314="NO CUMPLE", NO HABILITA,IF(O314&lt;=($E314*(1+$D$4)),"HABILITA","NO HABILITA")))</f>
        <v>NO OFERTADO</v>
      </c>
      <c r="R314" s="129">
        <f>'PRECIOS UNITARIOS'!I314</f>
        <v>0</v>
      </c>
      <c r="S314" s="251">
        <f>'EV TECNICA'!Q314</f>
        <v>0</v>
      </c>
      <c r="T314" s="252" t="str">
        <f>+IF(R314=0,"NO OFERTADO",IF(S314="NO CUMPLE", NO HABILITA,IF(R314&lt;=($E314*(1+$D$4)),"HABILITA","NO HABILITA")))</f>
        <v>NO OFERTADO</v>
      </c>
      <c r="U314" s="129">
        <f>'PRECIOS UNITARIOS'!J314</f>
        <v>0</v>
      </c>
      <c r="V314" s="251">
        <f>'EV TECNICA'!S314</f>
        <v>0</v>
      </c>
      <c r="W314" s="252" t="str">
        <f>+IF(U314=0,"NO OFERTADO",IF(V314="NO CUMPLE", NO HABILITA,IF(U314&lt;=($E314*(1+$D$4)),"HABILITA","NO HABILITA")))</f>
        <v>NO OFERTADO</v>
      </c>
      <c r="X314" s="129">
        <f>'PRECIOS UNITARIOS'!K314</f>
        <v>0</v>
      </c>
      <c r="Y314" s="251">
        <f>'EV TECNICA'!U314</f>
        <v>0</v>
      </c>
      <c r="Z314" s="252" t="str">
        <f>+IF(X314=0,"NO OFERTADO",IF(Y314="NO CUMPLE", NO HABILITA,IF(X314&lt;=($E314*(1+$D$4)),"HABILITA","NO HABILITA")))</f>
        <v>NO OFERTADO</v>
      </c>
      <c r="AA314" s="129">
        <f>'PRECIOS UNITARIOS'!L314</f>
        <v>0</v>
      </c>
      <c r="AB314" s="251">
        <f>'EV TECNICA'!W314</f>
        <v>0</v>
      </c>
      <c r="AC314" s="252" t="str">
        <f>+IF(AA314=0,"NO OFERTADO",IF(AB314="NO CUMPLE", NO HABILITA,IF(AA314&lt;=($E314*(1+$D$4)),"HABILITA","NO HABILITA")))</f>
        <v>NO OFERTADO</v>
      </c>
      <c r="AD314" s="129">
        <f>'PRECIOS UNITARIOS'!M314</f>
        <v>3947</v>
      </c>
      <c r="AE314" s="251" t="str">
        <f>'EV TECNICA'!Y314</f>
        <v xml:space="preserve">CUMPLE </v>
      </c>
      <c r="AF314" s="252" t="str">
        <f>+IF(AD314=0,"NO OFERTADO",IF(AE314="NO CUMPLE", NO HABILITA,IF(AD314&lt;=($E314*(1+$D$4)),"HABILITA","NO HABILITA")))</f>
        <v>HABILITA</v>
      </c>
      <c r="AG314" s="129">
        <f>'PRECIOS UNITARIOS'!N314</f>
        <v>0</v>
      </c>
      <c r="AH314" s="251">
        <f>'EV TECNICA'!AA314</f>
        <v>0</v>
      </c>
      <c r="AI314" s="252" t="str">
        <f>+IF(AG314=0,"NO OFERTADO",IF(AH314="NO CUMPLE", NO HABILITA,IF(AG314&lt;=($E314*(1+$D$4)),"HABILITA","NO HABILITA")))</f>
        <v>NO OFERTADO</v>
      </c>
      <c r="AJ314" s="129">
        <f>'PRECIOS UNITARIOS'!O314</f>
        <v>0</v>
      </c>
      <c r="AK314" s="251">
        <f>'EV TECNICA'!AC314</f>
        <v>0</v>
      </c>
      <c r="AL314" s="252" t="str">
        <f>+IF(AJ314=0,"NO OFERTADO",IF(AK314="NO CUMPLE", NO HABILITA,IF(AJ314&lt;=($E314*(1+$D$4)),"HABILITA","NO HABILITA")))</f>
        <v>NO OFERTADO</v>
      </c>
      <c r="AM314" s="129">
        <f>'PRECIOS UNITARIOS'!P314</f>
        <v>0</v>
      </c>
      <c r="AN314" s="251">
        <f>'EV TECNICA'!AE314</f>
        <v>0</v>
      </c>
      <c r="AO314" s="252" t="str">
        <f>+IF(AM314=0,"NO OFERTADO",IF(AN314="NO CUMPLE", NO HABILITA,IF(AM314&lt;=($E314*(1+$D$4)),"HABILITA","NO HABILITA")))</f>
        <v>NO OFERTADO</v>
      </c>
      <c r="AP314" s="129">
        <f>'PRECIOS UNITARIOS'!Q314</f>
        <v>0</v>
      </c>
      <c r="AQ314" s="251">
        <f>'EV TECNICA'!AG314</f>
        <v>0</v>
      </c>
      <c r="AR314" s="252" t="str">
        <f>+IF(AP314=0,"NO OFERTADO",IF(AQ314="NO CUMPLE", NO HABILITA,IF(AP314&lt;=($E314*(1+$D$4)),"HABILITA","NO HABILITA")))</f>
        <v>NO OFERTADO</v>
      </c>
      <c r="AS314" s="129">
        <f>'PRECIOS UNITARIOS'!R314</f>
        <v>3200</v>
      </c>
      <c r="AT314" s="251" t="str">
        <f>'EV TECNICA'!AI314</f>
        <v>CUMPLE</v>
      </c>
      <c r="AU314" s="252" t="str">
        <f>+IF(AS314=0,"NO OFERTADO",IF(AT314="NO CUMPLE", NO HABILITA,IF(AS314&lt;=($E314*(1+$D$4)),"HABILITA","NO HABILITA")))</f>
        <v>HABILITA</v>
      </c>
      <c r="AV314" s="129">
        <f>'PRECIOS UNITARIOS'!S314</f>
        <v>0</v>
      </c>
      <c r="AW314" s="251">
        <f>'EV TECNICA'!AK314</f>
        <v>0</v>
      </c>
      <c r="AX314" s="252" t="str">
        <f>+IF(AV314=0,"NO OFERTADO",IF(AW314="NO CUMPLE", NO HABILITA,IF(AV314&lt;=($E314*(1+$D$4)),"HABILITA","NO HABILITA")))</f>
        <v>NO OFERTADO</v>
      </c>
      <c r="AY314" s="129">
        <f>'PRECIOS UNITARIOS'!T314</f>
        <v>3181</v>
      </c>
      <c r="AZ314" s="251">
        <f>'EV TECNICA'!AM314</f>
        <v>0</v>
      </c>
      <c r="BA314" s="252" t="str">
        <f>+IF(AY314=0,"NO OFERTADO",IF(AZ314="NO CUMPLE", NO HABILITA,IF(AY314&lt;=($E314*(1+$D$4)),"HABILITA","NO HABILITA")))</f>
        <v>HABILITA</v>
      </c>
      <c r="BB314" s="129">
        <f>'PRECIOS UNITARIOS'!U314</f>
        <v>0</v>
      </c>
      <c r="BC314" s="251">
        <f>'EV TECNICA'!AO314</f>
        <v>0</v>
      </c>
      <c r="BD314" s="252" t="str">
        <f>+IF(BB314=0,"NO OFERTADO",IF(BC314="NO CUMPLE", NO HABILITA,IF(BB314&lt;=($E314*(1+$D$4)),"HABILITA","NO HABILITA")))</f>
        <v>NO OFERTADO</v>
      </c>
      <c r="BE314" s="129">
        <f>'PRECIOS UNITARIOS'!V314</f>
        <v>0</v>
      </c>
      <c r="BF314" s="251">
        <f>'EV TECNICA'!AQ314</f>
        <v>0</v>
      </c>
      <c r="BG314" s="252" t="str">
        <f>+IF(BE314=0,"NO OFERTADO",IF(BF314="NO CUMPLE", NO HABILITA,IF(BE314&lt;=($E314*(1+$D$4)),"HABILITA","NO HABILITA")))</f>
        <v>NO OFERTADO</v>
      </c>
      <c r="BH314" s="129">
        <f>'PRECIOS UNITARIOS'!W314</f>
        <v>0</v>
      </c>
      <c r="BI314" s="251">
        <f>'EV TECNICA'!AS314</f>
        <v>0</v>
      </c>
      <c r="BJ314" s="252" t="str">
        <f>+IF(BH314=0,"NO OFERTADO",IF(BI314="NO CUMPLE", NO HABILITA,IF(BH314&lt;=($E314*(1+$D$4)),"HABILITA","NO HABILITA")))</f>
        <v>NO OFERTADO</v>
      </c>
      <c r="BK314" s="129">
        <f>'PRECIOS UNITARIOS'!X314</f>
        <v>0</v>
      </c>
      <c r="BL314" s="251">
        <f>'EV TECNICA'!AU314</f>
        <v>0</v>
      </c>
      <c r="BM314" s="252" t="str">
        <f>+IF(BK314=0,"NO OFERTADO",IF(BL314="NO CUMPLE", NO HABILITA,IF(BK314&lt;=($E314*(1+$D$4)),"HABILITA","NO HABILITA")))</f>
        <v>NO OFERTADO</v>
      </c>
      <c r="BN314" s="129">
        <f>'PRECIOS UNITARIOS'!Y314</f>
        <v>3580</v>
      </c>
      <c r="BO314" s="251" t="str">
        <f>'EV TECNICA'!AW314</f>
        <v>CUMPLE</v>
      </c>
      <c r="BP314" s="252" t="str">
        <f>+IF(BN314=0,"NO OFERTADO",IF(BO314="NO CUMPLE", NO HABILITA,IF(BN314&lt;=($E314*(1+$D$4)),"HABILITA","NO HABILITA")))</f>
        <v>HABILITA</v>
      </c>
      <c r="BQ314" s="129">
        <f>'PRECIOS UNITARIOS'!Z314</f>
        <v>3506</v>
      </c>
      <c r="BR314" s="251" t="str">
        <f>'EV TECNICA'!AY314</f>
        <v>CUMPLE</v>
      </c>
      <c r="BS314" s="252" t="str">
        <f>+IF(BQ314=0,"NO OFERTADO",IF(BR314="NO CUMPLE", NO HABILITA,IF(BQ314&lt;=($E314*(1+$D$4)),"HABILITA","NO HABILITA")))</f>
        <v>HABILITA</v>
      </c>
      <c r="BT314" s="129">
        <f>'PRECIOS UNITARIOS'!AA314</f>
        <v>0</v>
      </c>
      <c r="BU314" s="251">
        <f>'EV TECNICA'!BA314</f>
        <v>0</v>
      </c>
      <c r="BV314" s="252" t="str">
        <f>+IF(BT314=0,"NO OFERTADO",IF(BU314="NO CUMPLE", NO HABILITA,IF(BT314&lt;=($E314*(1+$D$4)),"HABILITA","NO HABILITA")))</f>
        <v>NO OFERTADO</v>
      </c>
      <c r="BW314" s="129">
        <f>'PRECIOS UNITARIOS'!AB314</f>
        <v>0</v>
      </c>
      <c r="BX314" s="251">
        <f>'EV TECNICA'!BC314</f>
        <v>0</v>
      </c>
      <c r="BY314" s="252" t="str">
        <f>+IF(BW314=0,"NO OFERTADO",IF(BX314="NO CUMPLE", NO HABILITA,IF(BW314&lt;=($E314*(1+$D$4)),"HABILITA","NO HABILITA")))</f>
        <v>NO OFERTADO</v>
      </c>
      <c r="BZ314" s="129">
        <f>'PRECIOS UNITARIOS'!AC314</f>
        <v>0</v>
      </c>
      <c r="CA314" s="251">
        <f>'EV TECNICA'!BE314</f>
        <v>0</v>
      </c>
      <c r="CB314" s="252" t="str">
        <f>+IF(BZ314=0,"NO OFERTADO",IF(CA314="NO CUMPLE", NO HABILITA,IF(BZ314&lt;=($E314*(1+$D$4)),"HABILITA","NO HABILITA")))</f>
        <v>NO OFERTADO</v>
      </c>
      <c r="CC314" s="129">
        <f>'PRECIOS UNITARIOS'!AD314</f>
        <v>0</v>
      </c>
      <c r="CD314" s="251">
        <f>'EV TECNICA'!BG314</f>
        <v>0</v>
      </c>
      <c r="CE314" s="252" t="str">
        <f>+IF(CC314=0,"NO OFERTADO",IF(CD314="NO CUMPLE", NO HABILITA,IF(CC314&lt;=($E314*(1+$D$4)),"HABILITA","NO HABILITA")))</f>
        <v>NO OFERTADO</v>
      </c>
      <c r="CF314" s="129">
        <f>'PRECIOS UNITARIOS'!AE314</f>
        <v>0</v>
      </c>
      <c r="CG314" s="251">
        <f>'EV TECNICA'!BI314</f>
        <v>0</v>
      </c>
      <c r="CH314" s="252" t="str">
        <f>+IF(CF314=0,"NO OFERTADO",IF(CG314="NO CUMPLE", NO HABILITA,IF(CF314&lt;=($E314*(1+$D$4)),"HABILITA","NO HABILITA")))</f>
        <v>NO OFERTADO</v>
      </c>
    </row>
    <row r="315" spans="1:86" s="40" customFormat="1" ht="25.5" x14ac:dyDescent="0.2">
      <c r="A315" s="103">
        <v>306</v>
      </c>
      <c r="B315" s="202" t="s">
        <v>463</v>
      </c>
      <c r="C315" s="121" t="s">
        <v>464</v>
      </c>
      <c r="D315" s="146">
        <v>1</v>
      </c>
      <c r="E315" s="25">
        <v>6178.8122480000002</v>
      </c>
      <c r="F315" s="129">
        <f>'PRECIOS UNITARIOS'!E315</f>
        <v>0</v>
      </c>
      <c r="G315" s="251">
        <f>'EV TECNICA'!I315</f>
        <v>0</v>
      </c>
      <c r="H315" s="252" t="str">
        <f>+IF(F315=0,"NO OFERTADO",IF(G315="NO CUMPLE", NO HABILITA,IF(F315&lt;=($E315*(1+$D$4)),"HABILITA","NO HABILITA")))</f>
        <v>NO OFERTADO</v>
      </c>
      <c r="I315" s="129">
        <f>'PRECIOS UNITARIOS'!F315</f>
        <v>0</v>
      </c>
      <c r="J315" s="251">
        <f>'EV TECNICA'!K315</f>
        <v>0</v>
      </c>
      <c r="K315" s="252" t="str">
        <f>+IF(I315=0,"NO OFERTADO",IF(J315="NO CUMPLE", NO HABILITA,IF(I315&lt;=($E315*(1+$D$4)),"HABILITA","NO HABILITA")))</f>
        <v>NO OFERTADO</v>
      </c>
      <c r="L315" s="129">
        <f>'PRECIOS UNITARIOS'!G315</f>
        <v>0</v>
      </c>
      <c r="M315" s="251">
        <f>'EV TECNICA'!M315</f>
        <v>0</v>
      </c>
      <c r="N315" s="252" t="str">
        <f>+IF(L315=0,"NO OFERTADO",IF(M315="NO CUMPLE", NO HABILITA,IF(L315&lt;=($E315*(1+$D$4)),"HABILITA","NO HABILITA")))</f>
        <v>NO OFERTADO</v>
      </c>
      <c r="O315" s="129">
        <f>'PRECIOS UNITARIOS'!H315</f>
        <v>0</v>
      </c>
      <c r="P315" s="251">
        <f>'EV TECNICA'!O315</f>
        <v>0</v>
      </c>
      <c r="Q315" s="252" t="str">
        <f>+IF(O315=0,"NO OFERTADO",IF(P315="NO CUMPLE", NO HABILITA,IF(O315&lt;=($E315*(1+$D$4)),"HABILITA","NO HABILITA")))</f>
        <v>NO OFERTADO</v>
      </c>
      <c r="R315" s="129">
        <f>'PRECIOS UNITARIOS'!I315</f>
        <v>0</v>
      </c>
      <c r="S315" s="251">
        <f>'EV TECNICA'!Q315</f>
        <v>0</v>
      </c>
      <c r="T315" s="252" t="str">
        <f>+IF(R315=0,"NO OFERTADO",IF(S315="NO CUMPLE", NO HABILITA,IF(R315&lt;=($E315*(1+$D$4)),"HABILITA","NO HABILITA")))</f>
        <v>NO OFERTADO</v>
      </c>
      <c r="U315" s="129">
        <f>'PRECIOS UNITARIOS'!J315</f>
        <v>0</v>
      </c>
      <c r="V315" s="251">
        <f>'EV TECNICA'!S315</f>
        <v>0</v>
      </c>
      <c r="W315" s="252" t="str">
        <f>+IF(U315=0,"NO OFERTADO",IF(V315="NO CUMPLE", NO HABILITA,IF(U315&lt;=($E315*(1+$D$4)),"HABILITA","NO HABILITA")))</f>
        <v>NO OFERTADO</v>
      </c>
      <c r="X315" s="129">
        <f>'PRECIOS UNITARIOS'!K315</f>
        <v>5190</v>
      </c>
      <c r="Y315" s="251" t="str">
        <f>'EV TECNICA'!U315</f>
        <v>CUMPLE</v>
      </c>
      <c r="Z315" s="252" t="str">
        <f>+IF(X315=0,"NO OFERTADO",IF(Y315="NO CUMPLE", NO HABILITA,IF(X315&lt;=($E315*(1+$D$4)),"HABILITA","NO HABILITA")))</f>
        <v>HABILITA</v>
      </c>
      <c r="AA315" s="129">
        <f>'PRECIOS UNITARIOS'!L315</f>
        <v>0</v>
      </c>
      <c r="AB315" s="251">
        <f>'EV TECNICA'!W315</f>
        <v>0</v>
      </c>
      <c r="AC315" s="252" t="str">
        <f>+IF(AA315=0,"NO OFERTADO",IF(AB315="NO CUMPLE", NO HABILITA,IF(AA315&lt;=($E315*(1+$D$4)),"HABILITA","NO HABILITA")))</f>
        <v>NO OFERTADO</v>
      </c>
      <c r="AD315" s="129">
        <f>'PRECIOS UNITARIOS'!M315</f>
        <v>0</v>
      </c>
      <c r="AE315" s="251">
        <f>'EV TECNICA'!Y315</f>
        <v>0</v>
      </c>
      <c r="AF315" s="252" t="str">
        <f>+IF(AD315=0,"NO OFERTADO",IF(AE315="NO CUMPLE", NO HABILITA,IF(AD315&lt;=($E315*(1+$D$4)),"HABILITA","NO HABILITA")))</f>
        <v>NO OFERTADO</v>
      </c>
      <c r="AG315" s="129">
        <f>'PRECIOS UNITARIOS'!N315</f>
        <v>0</v>
      </c>
      <c r="AH315" s="251">
        <f>'EV TECNICA'!AA315</f>
        <v>0</v>
      </c>
      <c r="AI315" s="252" t="str">
        <f>+IF(AG315=0,"NO OFERTADO",IF(AH315="NO CUMPLE", NO HABILITA,IF(AG315&lt;=($E315*(1+$D$4)),"HABILITA","NO HABILITA")))</f>
        <v>NO OFERTADO</v>
      </c>
      <c r="AJ315" s="129">
        <f>'PRECIOS UNITARIOS'!O315</f>
        <v>0</v>
      </c>
      <c r="AK315" s="251">
        <f>'EV TECNICA'!AC315</f>
        <v>0</v>
      </c>
      <c r="AL315" s="252" t="str">
        <f>+IF(AJ315=0,"NO OFERTADO",IF(AK315="NO CUMPLE", NO HABILITA,IF(AJ315&lt;=($E315*(1+$D$4)),"HABILITA","NO HABILITA")))</f>
        <v>NO OFERTADO</v>
      </c>
      <c r="AM315" s="129">
        <f>'PRECIOS UNITARIOS'!P315</f>
        <v>0</v>
      </c>
      <c r="AN315" s="251">
        <f>'EV TECNICA'!AE315</f>
        <v>0</v>
      </c>
      <c r="AO315" s="252" t="str">
        <f>+IF(AM315=0,"NO OFERTADO",IF(AN315="NO CUMPLE", NO HABILITA,IF(AM315&lt;=($E315*(1+$D$4)),"HABILITA","NO HABILITA")))</f>
        <v>NO OFERTADO</v>
      </c>
      <c r="AP315" s="129">
        <f>'PRECIOS UNITARIOS'!Q315</f>
        <v>0</v>
      </c>
      <c r="AQ315" s="251">
        <f>'EV TECNICA'!AG315</f>
        <v>0</v>
      </c>
      <c r="AR315" s="252" t="str">
        <f>+IF(AP315=0,"NO OFERTADO",IF(AQ315="NO CUMPLE", NO HABILITA,IF(AP315&lt;=($E315*(1+$D$4)),"HABILITA","NO HABILITA")))</f>
        <v>NO OFERTADO</v>
      </c>
      <c r="AS315" s="129">
        <f>'PRECIOS UNITARIOS'!R315</f>
        <v>0</v>
      </c>
      <c r="AT315" s="251">
        <f>'EV TECNICA'!AI315</f>
        <v>0</v>
      </c>
      <c r="AU315" s="252" t="str">
        <f>+IF(AS315=0,"NO OFERTADO",IF(AT315="NO CUMPLE", NO HABILITA,IF(AS315&lt;=($E315*(1+$D$4)),"HABILITA","NO HABILITA")))</f>
        <v>NO OFERTADO</v>
      </c>
      <c r="AV315" s="129">
        <f>'PRECIOS UNITARIOS'!S315</f>
        <v>0</v>
      </c>
      <c r="AW315" s="251">
        <f>'EV TECNICA'!AK315</f>
        <v>0</v>
      </c>
      <c r="AX315" s="252" t="str">
        <f>+IF(AV315=0,"NO OFERTADO",IF(AW315="NO CUMPLE", NO HABILITA,IF(AV315&lt;=($E315*(1+$D$4)),"HABILITA","NO HABILITA")))</f>
        <v>NO OFERTADO</v>
      </c>
      <c r="AY315" s="129">
        <f>'PRECIOS UNITARIOS'!T315</f>
        <v>0</v>
      </c>
      <c r="AZ315" s="251">
        <f>'EV TECNICA'!AM315</f>
        <v>0</v>
      </c>
      <c r="BA315" s="252" t="str">
        <f>+IF(AY315=0,"NO OFERTADO",IF(AZ315="NO CUMPLE", NO HABILITA,IF(AY315&lt;=($E315*(1+$D$4)),"HABILITA","NO HABILITA")))</f>
        <v>NO OFERTADO</v>
      </c>
      <c r="BB315" s="129">
        <f>'PRECIOS UNITARIOS'!U315</f>
        <v>0</v>
      </c>
      <c r="BC315" s="251">
        <f>'EV TECNICA'!AO315</f>
        <v>0</v>
      </c>
      <c r="BD315" s="252" t="str">
        <f>+IF(BB315=0,"NO OFERTADO",IF(BC315="NO CUMPLE", NO HABILITA,IF(BB315&lt;=($E315*(1+$D$4)),"HABILITA","NO HABILITA")))</f>
        <v>NO OFERTADO</v>
      </c>
      <c r="BE315" s="129">
        <f>'PRECIOS UNITARIOS'!V315</f>
        <v>0</v>
      </c>
      <c r="BF315" s="251">
        <f>'EV TECNICA'!AQ315</f>
        <v>0</v>
      </c>
      <c r="BG315" s="252" t="str">
        <f>+IF(BE315=0,"NO OFERTADO",IF(BF315="NO CUMPLE", NO HABILITA,IF(BE315&lt;=($E315*(1+$D$4)),"HABILITA","NO HABILITA")))</f>
        <v>NO OFERTADO</v>
      </c>
      <c r="BH315" s="129">
        <f>'PRECIOS UNITARIOS'!W315</f>
        <v>0</v>
      </c>
      <c r="BI315" s="251">
        <f>'EV TECNICA'!AS315</f>
        <v>0</v>
      </c>
      <c r="BJ315" s="252" t="str">
        <f>+IF(BH315=0,"NO OFERTADO",IF(BI315="NO CUMPLE", NO HABILITA,IF(BH315&lt;=($E315*(1+$D$4)),"HABILITA","NO HABILITA")))</f>
        <v>NO OFERTADO</v>
      </c>
      <c r="BK315" s="129">
        <f>'PRECIOS UNITARIOS'!X315</f>
        <v>0</v>
      </c>
      <c r="BL315" s="251">
        <f>'EV TECNICA'!AU315</f>
        <v>0</v>
      </c>
      <c r="BM315" s="252" t="str">
        <f>+IF(BK315=0,"NO OFERTADO",IF(BL315="NO CUMPLE", NO HABILITA,IF(BK315&lt;=($E315*(1+$D$4)),"HABILITA","NO HABILITA")))</f>
        <v>NO OFERTADO</v>
      </c>
      <c r="BN315" s="129">
        <f>'PRECIOS UNITARIOS'!Y315</f>
        <v>0</v>
      </c>
      <c r="BO315" s="251">
        <f>'EV TECNICA'!AW315</f>
        <v>0</v>
      </c>
      <c r="BP315" s="252" t="str">
        <f>+IF(BN315=0,"NO OFERTADO",IF(BO315="NO CUMPLE", NO HABILITA,IF(BN315&lt;=($E315*(1+$D$4)),"HABILITA","NO HABILITA")))</f>
        <v>NO OFERTADO</v>
      </c>
      <c r="BQ315" s="129">
        <f>'PRECIOS UNITARIOS'!Z315</f>
        <v>0</v>
      </c>
      <c r="BR315" s="251">
        <f>'EV TECNICA'!AY315</f>
        <v>0</v>
      </c>
      <c r="BS315" s="252" t="str">
        <f>+IF(BQ315=0,"NO OFERTADO",IF(BR315="NO CUMPLE", NO HABILITA,IF(BQ315&lt;=($E315*(1+$D$4)),"HABILITA","NO HABILITA")))</f>
        <v>NO OFERTADO</v>
      </c>
      <c r="BT315" s="129">
        <f>'PRECIOS UNITARIOS'!AA315</f>
        <v>0</v>
      </c>
      <c r="BU315" s="251">
        <f>'EV TECNICA'!BA315</f>
        <v>0</v>
      </c>
      <c r="BV315" s="252" t="str">
        <f>+IF(BT315=0,"NO OFERTADO",IF(BU315="NO CUMPLE", NO HABILITA,IF(BT315&lt;=($E315*(1+$D$4)),"HABILITA","NO HABILITA")))</f>
        <v>NO OFERTADO</v>
      </c>
      <c r="BW315" s="129">
        <f>'PRECIOS UNITARIOS'!AB315</f>
        <v>0</v>
      </c>
      <c r="BX315" s="251">
        <f>'EV TECNICA'!BC315</f>
        <v>0</v>
      </c>
      <c r="BY315" s="252" t="str">
        <f>+IF(BW315=0,"NO OFERTADO",IF(BX315="NO CUMPLE", NO HABILITA,IF(BW315&lt;=($E315*(1+$D$4)),"HABILITA","NO HABILITA")))</f>
        <v>NO OFERTADO</v>
      </c>
      <c r="BZ315" s="129">
        <f>'PRECIOS UNITARIOS'!AC315</f>
        <v>0</v>
      </c>
      <c r="CA315" s="251">
        <f>'EV TECNICA'!BE315</f>
        <v>0</v>
      </c>
      <c r="CB315" s="252" t="str">
        <f>+IF(BZ315=0,"NO OFERTADO",IF(CA315="NO CUMPLE", NO HABILITA,IF(BZ315&lt;=($E315*(1+$D$4)),"HABILITA","NO HABILITA")))</f>
        <v>NO OFERTADO</v>
      </c>
      <c r="CC315" s="129">
        <f>'PRECIOS UNITARIOS'!AD315</f>
        <v>132767</v>
      </c>
      <c r="CD315" s="251" t="str">
        <f>'EV TECNICA'!BG315</f>
        <v>CUMPLE</v>
      </c>
      <c r="CE315" s="252" t="str">
        <f>+IF(CC315=0,"NO OFERTADO",IF(CD315="NO CUMPLE", NO HABILITA,IF(CC315&lt;=($E315*(1+$D$4)),"HABILITA","NO HABILITA")))</f>
        <v>NO HABILITA</v>
      </c>
      <c r="CF315" s="129">
        <f>'PRECIOS UNITARIOS'!AE315</f>
        <v>0</v>
      </c>
      <c r="CG315" s="251">
        <f>'EV TECNICA'!BI315</f>
        <v>0</v>
      </c>
      <c r="CH315" s="252" t="str">
        <f>+IF(CF315=0,"NO OFERTADO",IF(CG315="NO CUMPLE", NO HABILITA,IF(CF315&lt;=($E315*(1+$D$4)),"HABILITA","NO HABILITA")))</f>
        <v>NO OFERTADO</v>
      </c>
    </row>
    <row r="316" spans="1:86" s="40" customFormat="1" ht="25.5" x14ac:dyDescent="0.2">
      <c r="A316" s="103">
        <v>307</v>
      </c>
      <c r="B316" s="202" t="s">
        <v>465</v>
      </c>
      <c r="C316" s="121" t="s">
        <v>464</v>
      </c>
      <c r="D316" s="146">
        <v>1</v>
      </c>
      <c r="E316" s="25">
        <v>8246.3765579999999</v>
      </c>
      <c r="F316" s="129">
        <f>'PRECIOS UNITARIOS'!E316</f>
        <v>0</v>
      </c>
      <c r="G316" s="251">
        <f>'EV TECNICA'!I316</f>
        <v>0</v>
      </c>
      <c r="H316" s="252" t="str">
        <f>+IF(F316=0,"NO OFERTADO",IF(G316="NO CUMPLE", NO HABILITA,IF(F316&lt;=($E316*(1+$D$4)),"HABILITA","NO HABILITA")))</f>
        <v>NO OFERTADO</v>
      </c>
      <c r="I316" s="129">
        <f>'PRECIOS UNITARIOS'!F316</f>
        <v>0</v>
      </c>
      <c r="J316" s="251">
        <f>'EV TECNICA'!K316</f>
        <v>0</v>
      </c>
      <c r="K316" s="252" t="str">
        <f>+IF(I316=0,"NO OFERTADO",IF(J316="NO CUMPLE", NO HABILITA,IF(I316&lt;=($E316*(1+$D$4)),"HABILITA","NO HABILITA")))</f>
        <v>NO OFERTADO</v>
      </c>
      <c r="L316" s="129">
        <f>'PRECIOS UNITARIOS'!G316</f>
        <v>0</v>
      </c>
      <c r="M316" s="251">
        <f>'EV TECNICA'!M316</f>
        <v>0</v>
      </c>
      <c r="N316" s="252" t="str">
        <f>+IF(L316=0,"NO OFERTADO",IF(M316="NO CUMPLE", NO HABILITA,IF(L316&lt;=($E316*(1+$D$4)),"HABILITA","NO HABILITA")))</f>
        <v>NO OFERTADO</v>
      </c>
      <c r="O316" s="129">
        <f>'PRECIOS UNITARIOS'!H316</f>
        <v>0</v>
      </c>
      <c r="P316" s="251">
        <f>'EV TECNICA'!O316</f>
        <v>0</v>
      </c>
      <c r="Q316" s="252" t="str">
        <f>+IF(O316=0,"NO OFERTADO",IF(P316="NO CUMPLE", NO HABILITA,IF(O316&lt;=($E316*(1+$D$4)),"HABILITA","NO HABILITA")))</f>
        <v>NO OFERTADO</v>
      </c>
      <c r="R316" s="129">
        <f>'PRECIOS UNITARIOS'!I316</f>
        <v>0</v>
      </c>
      <c r="S316" s="251">
        <f>'EV TECNICA'!Q316</f>
        <v>0</v>
      </c>
      <c r="T316" s="252" t="str">
        <f>+IF(R316=0,"NO OFERTADO",IF(S316="NO CUMPLE", NO HABILITA,IF(R316&lt;=($E316*(1+$D$4)),"HABILITA","NO HABILITA")))</f>
        <v>NO OFERTADO</v>
      </c>
      <c r="U316" s="129">
        <f>'PRECIOS UNITARIOS'!J316</f>
        <v>0</v>
      </c>
      <c r="V316" s="251">
        <f>'EV TECNICA'!S316</f>
        <v>0</v>
      </c>
      <c r="W316" s="252" t="str">
        <f>+IF(U316=0,"NO OFERTADO",IF(V316="NO CUMPLE", NO HABILITA,IF(U316&lt;=($E316*(1+$D$4)),"HABILITA","NO HABILITA")))</f>
        <v>NO OFERTADO</v>
      </c>
      <c r="X316" s="129">
        <f>'PRECIOS UNITARIOS'!K316</f>
        <v>6800</v>
      </c>
      <c r="Y316" s="251" t="str">
        <f>'EV TECNICA'!U316</f>
        <v>CUMPLE</v>
      </c>
      <c r="Z316" s="252" t="str">
        <f>+IF(X316=0,"NO OFERTADO",IF(Y316="NO CUMPLE", NO HABILITA,IF(X316&lt;=($E316*(1+$D$4)),"HABILITA","NO HABILITA")))</f>
        <v>HABILITA</v>
      </c>
      <c r="AA316" s="129">
        <f>'PRECIOS UNITARIOS'!L316</f>
        <v>0</v>
      </c>
      <c r="AB316" s="251">
        <f>'EV TECNICA'!W316</f>
        <v>0</v>
      </c>
      <c r="AC316" s="252" t="str">
        <f>+IF(AA316=0,"NO OFERTADO",IF(AB316="NO CUMPLE", NO HABILITA,IF(AA316&lt;=($E316*(1+$D$4)),"HABILITA","NO HABILITA")))</f>
        <v>NO OFERTADO</v>
      </c>
      <c r="AD316" s="129">
        <f>'PRECIOS UNITARIOS'!M316</f>
        <v>0</v>
      </c>
      <c r="AE316" s="251">
        <f>'EV TECNICA'!Y316</f>
        <v>0</v>
      </c>
      <c r="AF316" s="252" t="str">
        <f>+IF(AD316=0,"NO OFERTADO",IF(AE316="NO CUMPLE", NO HABILITA,IF(AD316&lt;=($E316*(1+$D$4)),"HABILITA","NO HABILITA")))</f>
        <v>NO OFERTADO</v>
      </c>
      <c r="AG316" s="129">
        <f>'PRECIOS UNITARIOS'!N316</f>
        <v>0</v>
      </c>
      <c r="AH316" s="251">
        <f>'EV TECNICA'!AA316</f>
        <v>0</v>
      </c>
      <c r="AI316" s="252" t="str">
        <f>+IF(AG316=0,"NO OFERTADO",IF(AH316="NO CUMPLE", NO HABILITA,IF(AG316&lt;=($E316*(1+$D$4)),"HABILITA","NO HABILITA")))</f>
        <v>NO OFERTADO</v>
      </c>
      <c r="AJ316" s="129">
        <f>'PRECIOS UNITARIOS'!O316</f>
        <v>0</v>
      </c>
      <c r="AK316" s="251">
        <f>'EV TECNICA'!AC316</f>
        <v>0</v>
      </c>
      <c r="AL316" s="252" t="str">
        <f>+IF(AJ316=0,"NO OFERTADO",IF(AK316="NO CUMPLE", NO HABILITA,IF(AJ316&lt;=($E316*(1+$D$4)),"HABILITA","NO HABILITA")))</f>
        <v>NO OFERTADO</v>
      </c>
      <c r="AM316" s="129">
        <f>'PRECIOS UNITARIOS'!P316</f>
        <v>0</v>
      </c>
      <c r="AN316" s="251">
        <f>'EV TECNICA'!AE316</f>
        <v>0</v>
      </c>
      <c r="AO316" s="252" t="str">
        <f>+IF(AM316=0,"NO OFERTADO",IF(AN316="NO CUMPLE", NO HABILITA,IF(AM316&lt;=($E316*(1+$D$4)),"HABILITA","NO HABILITA")))</f>
        <v>NO OFERTADO</v>
      </c>
      <c r="AP316" s="129">
        <f>'PRECIOS UNITARIOS'!Q316</f>
        <v>0</v>
      </c>
      <c r="AQ316" s="251">
        <f>'EV TECNICA'!AG316</f>
        <v>0</v>
      </c>
      <c r="AR316" s="252" t="str">
        <f>+IF(AP316=0,"NO OFERTADO",IF(AQ316="NO CUMPLE", NO HABILITA,IF(AP316&lt;=($E316*(1+$D$4)),"HABILITA","NO HABILITA")))</f>
        <v>NO OFERTADO</v>
      </c>
      <c r="AS316" s="129">
        <f>'PRECIOS UNITARIOS'!R316</f>
        <v>0</v>
      </c>
      <c r="AT316" s="251">
        <f>'EV TECNICA'!AI316</f>
        <v>0</v>
      </c>
      <c r="AU316" s="252" t="str">
        <f>+IF(AS316=0,"NO OFERTADO",IF(AT316="NO CUMPLE", NO HABILITA,IF(AS316&lt;=($E316*(1+$D$4)),"HABILITA","NO HABILITA")))</f>
        <v>NO OFERTADO</v>
      </c>
      <c r="AV316" s="129">
        <f>'PRECIOS UNITARIOS'!S316</f>
        <v>0</v>
      </c>
      <c r="AW316" s="251">
        <f>'EV TECNICA'!AK316</f>
        <v>0</v>
      </c>
      <c r="AX316" s="252" t="str">
        <f>+IF(AV316=0,"NO OFERTADO",IF(AW316="NO CUMPLE", NO HABILITA,IF(AV316&lt;=($E316*(1+$D$4)),"HABILITA","NO HABILITA")))</f>
        <v>NO OFERTADO</v>
      </c>
      <c r="AY316" s="129">
        <f>'PRECIOS UNITARIOS'!T316</f>
        <v>0</v>
      </c>
      <c r="AZ316" s="251">
        <f>'EV TECNICA'!AM316</f>
        <v>0</v>
      </c>
      <c r="BA316" s="252" t="str">
        <f>+IF(AY316=0,"NO OFERTADO",IF(AZ316="NO CUMPLE", NO HABILITA,IF(AY316&lt;=($E316*(1+$D$4)),"HABILITA","NO HABILITA")))</f>
        <v>NO OFERTADO</v>
      </c>
      <c r="BB316" s="129">
        <f>'PRECIOS UNITARIOS'!U316</f>
        <v>0</v>
      </c>
      <c r="BC316" s="251">
        <f>'EV TECNICA'!AO316</f>
        <v>0</v>
      </c>
      <c r="BD316" s="252" t="str">
        <f>+IF(BB316=0,"NO OFERTADO",IF(BC316="NO CUMPLE", NO HABILITA,IF(BB316&lt;=($E316*(1+$D$4)),"HABILITA","NO HABILITA")))</f>
        <v>NO OFERTADO</v>
      </c>
      <c r="BE316" s="129">
        <f>'PRECIOS UNITARIOS'!V316</f>
        <v>0</v>
      </c>
      <c r="BF316" s="251">
        <f>'EV TECNICA'!AQ316</f>
        <v>0</v>
      </c>
      <c r="BG316" s="252" t="str">
        <f>+IF(BE316=0,"NO OFERTADO",IF(BF316="NO CUMPLE", NO HABILITA,IF(BE316&lt;=($E316*(1+$D$4)),"HABILITA","NO HABILITA")))</f>
        <v>NO OFERTADO</v>
      </c>
      <c r="BH316" s="129">
        <f>'PRECIOS UNITARIOS'!W316</f>
        <v>0</v>
      </c>
      <c r="BI316" s="251">
        <f>'EV TECNICA'!AS316</f>
        <v>0</v>
      </c>
      <c r="BJ316" s="252" t="str">
        <f>+IF(BH316=0,"NO OFERTADO",IF(BI316="NO CUMPLE", NO HABILITA,IF(BH316&lt;=($E316*(1+$D$4)),"HABILITA","NO HABILITA")))</f>
        <v>NO OFERTADO</v>
      </c>
      <c r="BK316" s="129">
        <f>'PRECIOS UNITARIOS'!X316</f>
        <v>0</v>
      </c>
      <c r="BL316" s="251">
        <f>'EV TECNICA'!AU316</f>
        <v>0</v>
      </c>
      <c r="BM316" s="252" t="str">
        <f>+IF(BK316=0,"NO OFERTADO",IF(BL316="NO CUMPLE", NO HABILITA,IF(BK316&lt;=($E316*(1+$D$4)),"HABILITA","NO HABILITA")))</f>
        <v>NO OFERTADO</v>
      </c>
      <c r="BN316" s="129">
        <f>'PRECIOS UNITARIOS'!Y316</f>
        <v>0</v>
      </c>
      <c r="BO316" s="251">
        <f>'EV TECNICA'!AW316</f>
        <v>0</v>
      </c>
      <c r="BP316" s="252" t="str">
        <f>+IF(BN316=0,"NO OFERTADO",IF(BO316="NO CUMPLE", NO HABILITA,IF(BN316&lt;=($E316*(1+$D$4)),"HABILITA","NO HABILITA")))</f>
        <v>NO OFERTADO</v>
      </c>
      <c r="BQ316" s="129">
        <f>'PRECIOS UNITARIOS'!Z316</f>
        <v>0</v>
      </c>
      <c r="BR316" s="251">
        <f>'EV TECNICA'!AY316</f>
        <v>0</v>
      </c>
      <c r="BS316" s="252" t="str">
        <f>+IF(BQ316=0,"NO OFERTADO",IF(BR316="NO CUMPLE", NO HABILITA,IF(BQ316&lt;=($E316*(1+$D$4)),"HABILITA","NO HABILITA")))</f>
        <v>NO OFERTADO</v>
      </c>
      <c r="BT316" s="129">
        <f>'PRECIOS UNITARIOS'!AA316</f>
        <v>0</v>
      </c>
      <c r="BU316" s="251">
        <f>'EV TECNICA'!BA316</f>
        <v>0</v>
      </c>
      <c r="BV316" s="252" t="str">
        <f>+IF(BT316=0,"NO OFERTADO",IF(BU316="NO CUMPLE", NO HABILITA,IF(BT316&lt;=($E316*(1+$D$4)),"HABILITA","NO HABILITA")))</f>
        <v>NO OFERTADO</v>
      </c>
      <c r="BW316" s="129">
        <f>'PRECIOS UNITARIOS'!AB316</f>
        <v>0</v>
      </c>
      <c r="BX316" s="251">
        <f>'EV TECNICA'!BC316</f>
        <v>0</v>
      </c>
      <c r="BY316" s="252" t="str">
        <f>+IF(BW316=0,"NO OFERTADO",IF(BX316="NO CUMPLE", NO HABILITA,IF(BW316&lt;=($E316*(1+$D$4)),"HABILITA","NO HABILITA")))</f>
        <v>NO OFERTADO</v>
      </c>
      <c r="BZ316" s="129">
        <f>'PRECIOS UNITARIOS'!AC316</f>
        <v>0</v>
      </c>
      <c r="CA316" s="251">
        <f>'EV TECNICA'!BE316</f>
        <v>0</v>
      </c>
      <c r="CB316" s="252" t="str">
        <f>+IF(BZ316=0,"NO OFERTADO",IF(CA316="NO CUMPLE", NO HABILITA,IF(BZ316&lt;=($E316*(1+$D$4)),"HABILITA","NO HABILITA")))</f>
        <v>NO OFERTADO</v>
      </c>
      <c r="CC316" s="129">
        <f>'PRECIOS UNITARIOS'!AD316</f>
        <v>4955</v>
      </c>
      <c r="CD316" s="251" t="str">
        <f>'EV TECNICA'!BG316</f>
        <v>CUMPLE</v>
      </c>
      <c r="CE316" s="252" t="str">
        <f>+IF(CC316=0,"NO OFERTADO",IF(CD316="NO CUMPLE", NO HABILITA,IF(CC316&lt;=($E316*(1+$D$4)),"HABILITA","NO HABILITA")))</f>
        <v>HABILITA</v>
      </c>
      <c r="CF316" s="129">
        <f>'PRECIOS UNITARIOS'!AE316</f>
        <v>0</v>
      </c>
      <c r="CG316" s="251">
        <f>'EV TECNICA'!BI316</f>
        <v>0</v>
      </c>
      <c r="CH316" s="252" t="str">
        <f>+IF(CF316=0,"NO OFERTADO",IF(CG316="NO CUMPLE", NO HABILITA,IF(CF316&lt;=($E316*(1+$D$4)),"HABILITA","NO HABILITA")))</f>
        <v>NO OFERTADO</v>
      </c>
    </row>
    <row r="317" spans="1:86" s="40" customFormat="1" ht="25.5" x14ac:dyDescent="0.2">
      <c r="A317" s="103">
        <v>308</v>
      </c>
      <c r="B317" s="202" t="s">
        <v>466</v>
      </c>
      <c r="C317" s="121" t="s">
        <v>464</v>
      </c>
      <c r="D317" s="146">
        <v>1</v>
      </c>
      <c r="E317" s="25">
        <v>11168.617908</v>
      </c>
      <c r="F317" s="129">
        <f>'PRECIOS UNITARIOS'!E317</f>
        <v>0</v>
      </c>
      <c r="G317" s="251">
        <f>'EV TECNICA'!I317</f>
        <v>0</v>
      </c>
      <c r="H317" s="252" t="str">
        <f>+IF(F317=0,"NO OFERTADO",IF(G317="NO CUMPLE", NO HABILITA,IF(F317&lt;=($E317*(1+$D$4)),"HABILITA","NO HABILITA")))</f>
        <v>NO OFERTADO</v>
      </c>
      <c r="I317" s="129">
        <f>'PRECIOS UNITARIOS'!F317</f>
        <v>0</v>
      </c>
      <c r="J317" s="251">
        <f>'EV TECNICA'!K317</f>
        <v>0</v>
      </c>
      <c r="K317" s="252" t="str">
        <f>+IF(I317=0,"NO OFERTADO",IF(J317="NO CUMPLE", NO HABILITA,IF(I317&lt;=($E317*(1+$D$4)),"HABILITA","NO HABILITA")))</f>
        <v>NO OFERTADO</v>
      </c>
      <c r="L317" s="129">
        <f>'PRECIOS UNITARIOS'!G317</f>
        <v>0</v>
      </c>
      <c r="M317" s="251">
        <f>'EV TECNICA'!M317</f>
        <v>0</v>
      </c>
      <c r="N317" s="252" t="str">
        <f>+IF(L317=0,"NO OFERTADO",IF(M317="NO CUMPLE", NO HABILITA,IF(L317&lt;=($E317*(1+$D$4)),"HABILITA","NO HABILITA")))</f>
        <v>NO OFERTADO</v>
      </c>
      <c r="O317" s="129">
        <f>'PRECIOS UNITARIOS'!H317</f>
        <v>0</v>
      </c>
      <c r="P317" s="251">
        <f>'EV TECNICA'!O317</f>
        <v>0</v>
      </c>
      <c r="Q317" s="252" t="str">
        <f>+IF(O317=0,"NO OFERTADO",IF(P317="NO CUMPLE", NO HABILITA,IF(O317&lt;=($E317*(1+$D$4)),"HABILITA","NO HABILITA")))</f>
        <v>NO OFERTADO</v>
      </c>
      <c r="R317" s="129">
        <f>'PRECIOS UNITARIOS'!I317</f>
        <v>0</v>
      </c>
      <c r="S317" s="251">
        <f>'EV TECNICA'!Q317</f>
        <v>0</v>
      </c>
      <c r="T317" s="252" t="str">
        <f>+IF(R317=0,"NO OFERTADO",IF(S317="NO CUMPLE", NO HABILITA,IF(R317&lt;=($E317*(1+$D$4)),"HABILITA","NO HABILITA")))</f>
        <v>NO OFERTADO</v>
      </c>
      <c r="U317" s="129">
        <f>'PRECIOS UNITARIOS'!J317</f>
        <v>0</v>
      </c>
      <c r="V317" s="251">
        <f>'EV TECNICA'!S317</f>
        <v>0</v>
      </c>
      <c r="W317" s="252" t="str">
        <f>+IF(U317=0,"NO OFERTADO",IF(V317="NO CUMPLE", NO HABILITA,IF(U317&lt;=($E317*(1+$D$4)),"HABILITA","NO HABILITA")))</f>
        <v>NO OFERTADO</v>
      </c>
      <c r="X317" s="129">
        <f>'PRECIOS UNITARIOS'!K317</f>
        <v>9100</v>
      </c>
      <c r="Y317" s="251" t="str">
        <f>'EV TECNICA'!U317</f>
        <v>CUMPLE</v>
      </c>
      <c r="Z317" s="252" t="str">
        <f>+IF(X317=0,"NO OFERTADO",IF(Y317="NO CUMPLE", NO HABILITA,IF(X317&lt;=($E317*(1+$D$4)),"HABILITA","NO HABILITA")))</f>
        <v>HABILITA</v>
      </c>
      <c r="AA317" s="129">
        <f>'PRECIOS UNITARIOS'!L317</f>
        <v>0</v>
      </c>
      <c r="AB317" s="251">
        <f>'EV TECNICA'!W317</f>
        <v>0</v>
      </c>
      <c r="AC317" s="252" t="str">
        <f>+IF(AA317=0,"NO OFERTADO",IF(AB317="NO CUMPLE", NO HABILITA,IF(AA317&lt;=($E317*(1+$D$4)),"HABILITA","NO HABILITA")))</f>
        <v>NO OFERTADO</v>
      </c>
      <c r="AD317" s="129">
        <f>'PRECIOS UNITARIOS'!M317</f>
        <v>0</v>
      </c>
      <c r="AE317" s="251">
        <f>'EV TECNICA'!Y317</f>
        <v>0</v>
      </c>
      <c r="AF317" s="252" t="str">
        <f>+IF(AD317=0,"NO OFERTADO",IF(AE317="NO CUMPLE", NO HABILITA,IF(AD317&lt;=($E317*(1+$D$4)),"HABILITA","NO HABILITA")))</f>
        <v>NO OFERTADO</v>
      </c>
      <c r="AG317" s="129">
        <f>'PRECIOS UNITARIOS'!N317</f>
        <v>0</v>
      </c>
      <c r="AH317" s="251">
        <f>'EV TECNICA'!AA317</f>
        <v>0</v>
      </c>
      <c r="AI317" s="252" t="str">
        <f>+IF(AG317=0,"NO OFERTADO",IF(AH317="NO CUMPLE", NO HABILITA,IF(AG317&lt;=($E317*(1+$D$4)),"HABILITA","NO HABILITA")))</f>
        <v>NO OFERTADO</v>
      </c>
      <c r="AJ317" s="129">
        <f>'PRECIOS UNITARIOS'!O317</f>
        <v>0</v>
      </c>
      <c r="AK317" s="251">
        <f>'EV TECNICA'!AC317</f>
        <v>0</v>
      </c>
      <c r="AL317" s="252" t="str">
        <f>+IF(AJ317=0,"NO OFERTADO",IF(AK317="NO CUMPLE", NO HABILITA,IF(AJ317&lt;=($E317*(1+$D$4)),"HABILITA","NO HABILITA")))</f>
        <v>NO OFERTADO</v>
      </c>
      <c r="AM317" s="129">
        <f>'PRECIOS UNITARIOS'!P317</f>
        <v>0</v>
      </c>
      <c r="AN317" s="251">
        <f>'EV TECNICA'!AE317</f>
        <v>0</v>
      </c>
      <c r="AO317" s="252" t="str">
        <f>+IF(AM317=0,"NO OFERTADO",IF(AN317="NO CUMPLE", NO HABILITA,IF(AM317&lt;=($E317*(1+$D$4)),"HABILITA","NO HABILITA")))</f>
        <v>NO OFERTADO</v>
      </c>
      <c r="AP317" s="129">
        <f>'PRECIOS UNITARIOS'!Q317</f>
        <v>0</v>
      </c>
      <c r="AQ317" s="251">
        <f>'EV TECNICA'!AG317</f>
        <v>0</v>
      </c>
      <c r="AR317" s="252" t="str">
        <f>+IF(AP317=0,"NO OFERTADO",IF(AQ317="NO CUMPLE", NO HABILITA,IF(AP317&lt;=($E317*(1+$D$4)),"HABILITA","NO HABILITA")))</f>
        <v>NO OFERTADO</v>
      </c>
      <c r="AS317" s="129">
        <f>'PRECIOS UNITARIOS'!R317</f>
        <v>0</v>
      </c>
      <c r="AT317" s="251">
        <f>'EV TECNICA'!AI317</f>
        <v>0</v>
      </c>
      <c r="AU317" s="252" t="str">
        <f>+IF(AS317=0,"NO OFERTADO",IF(AT317="NO CUMPLE", NO HABILITA,IF(AS317&lt;=($E317*(1+$D$4)),"HABILITA","NO HABILITA")))</f>
        <v>NO OFERTADO</v>
      </c>
      <c r="AV317" s="129">
        <f>'PRECIOS UNITARIOS'!S317</f>
        <v>0</v>
      </c>
      <c r="AW317" s="251">
        <f>'EV TECNICA'!AK317</f>
        <v>0</v>
      </c>
      <c r="AX317" s="252" t="str">
        <f>+IF(AV317=0,"NO OFERTADO",IF(AW317="NO CUMPLE", NO HABILITA,IF(AV317&lt;=($E317*(1+$D$4)),"HABILITA","NO HABILITA")))</f>
        <v>NO OFERTADO</v>
      </c>
      <c r="AY317" s="129">
        <f>'PRECIOS UNITARIOS'!T317</f>
        <v>0</v>
      </c>
      <c r="AZ317" s="251">
        <f>'EV TECNICA'!AM317</f>
        <v>0</v>
      </c>
      <c r="BA317" s="252" t="str">
        <f>+IF(AY317=0,"NO OFERTADO",IF(AZ317="NO CUMPLE", NO HABILITA,IF(AY317&lt;=($E317*(1+$D$4)),"HABILITA","NO HABILITA")))</f>
        <v>NO OFERTADO</v>
      </c>
      <c r="BB317" s="129">
        <f>'PRECIOS UNITARIOS'!U317</f>
        <v>0</v>
      </c>
      <c r="BC317" s="251">
        <f>'EV TECNICA'!AO317</f>
        <v>0</v>
      </c>
      <c r="BD317" s="252" t="str">
        <f>+IF(BB317=0,"NO OFERTADO",IF(BC317="NO CUMPLE", NO HABILITA,IF(BB317&lt;=($E317*(1+$D$4)),"HABILITA","NO HABILITA")))</f>
        <v>NO OFERTADO</v>
      </c>
      <c r="BE317" s="129">
        <f>'PRECIOS UNITARIOS'!V317</f>
        <v>0</v>
      </c>
      <c r="BF317" s="251">
        <f>'EV TECNICA'!AQ317</f>
        <v>0</v>
      </c>
      <c r="BG317" s="252" t="str">
        <f>+IF(BE317=0,"NO OFERTADO",IF(BF317="NO CUMPLE", NO HABILITA,IF(BE317&lt;=($E317*(1+$D$4)),"HABILITA","NO HABILITA")))</f>
        <v>NO OFERTADO</v>
      </c>
      <c r="BH317" s="129">
        <f>'PRECIOS UNITARIOS'!W317</f>
        <v>0</v>
      </c>
      <c r="BI317" s="251">
        <f>'EV TECNICA'!AS317</f>
        <v>0</v>
      </c>
      <c r="BJ317" s="252" t="str">
        <f>+IF(BH317=0,"NO OFERTADO",IF(BI317="NO CUMPLE", NO HABILITA,IF(BH317&lt;=($E317*(1+$D$4)),"HABILITA","NO HABILITA")))</f>
        <v>NO OFERTADO</v>
      </c>
      <c r="BK317" s="129">
        <f>'PRECIOS UNITARIOS'!X317</f>
        <v>0</v>
      </c>
      <c r="BL317" s="251">
        <f>'EV TECNICA'!AU317</f>
        <v>0</v>
      </c>
      <c r="BM317" s="252" t="str">
        <f>+IF(BK317=0,"NO OFERTADO",IF(BL317="NO CUMPLE", NO HABILITA,IF(BK317&lt;=($E317*(1+$D$4)),"HABILITA","NO HABILITA")))</f>
        <v>NO OFERTADO</v>
      </c>
      <c r="BN317" s="129">
        <f>'PRECIOS UNITARIOS'!Y317</f>
        <v>0</v>
      </c>
      <c r="BO317" s="251">
        <f>'EV TECNICA'!AW317</f>
        <v>0</v>
      </c>
      <c r="BP317" s="252" t="str">
        <f>+IF(BN317=0,"NO OFERTADO",IF(BO317="NO CUMPLE", NO HABILITA,IF(BN317&lt;=($E317*(1+$D$4)),"HABILITA","NO HABILITA")))</f>
        <v>NO OFERTADO</v>
      </c>
      <c r="BQ317" s="129">
        <f>'PRECIOS UNITARIOS'!Z317</f>
        <v>0</v>
      </c>
      <c r="BR317" s="251">
        <f>'EV TECNICA'!AY317</f>
        <v>0</v>
      </c>
      <c r="BS317" s="252" t="str">
        <f>+IF(BQ317=0,"NO OFERTADO",IF(BR317="NO CUMPLE", NO HABILITA,IF(BQ317&lt;=($E317*(1+$D$4)),"HABILITA","NO HABILITA")))</f>
        <v>NO OFERTADO</v>
      </c>
      <c r="BT317" s="129">
        <f>'PRECIOS UNITARIOS'!AA317</f>
        <v>0</v>
      </c>
      <c r="BU317" s="251">
        <f>'EV TECNICA'!BA317</f>
        <v>0</v>
      </c>
      <c r="BV317" s="252" t="str">
        <f>+IF(BT317=0,"NO OFERTADO",IF(BU317="NO CUMPLE", NO HABILITA,IF(BT317&lt;=($E317*(1+$D$4)),"HABILITA","NO HABILITA")))</f>
        <v>NO OFERTADO</v>
      </c>
      <c r="BW317" s="129">
        <f>'PRECIOS UNITARIOS'!AB317</f>
        <v>0</v>
      </c>
      <c r="BX317" s="251">
        <f>'EV TECNICA'!BC317</f>
        <v>0</v>
      </c>
      <c r="BY317" s="252" t="str">
        <f>+IF(BW317=0,"NO OFERTADO",IF(BX317="NO CUMPLE", NO HABILITA,IF(BW317&lt;=($E317*(1+$D$4)),"HABILITA","NO HABILITA")))</f>
        <v>NO OFERTADO</v>
      </c>
      <c r="BZ317" s="129">
        <f>'PRECIOS UNITARIOS'!AC317</f>
        <v>0</v>
      </c>
      <c r="CA317" s="251">
        <f>'EV TECNICA'!BE317</f>
        <v>0</v>
      </c>
      <c r="CB317" s="252" t="str">
        <f>+IF(BZ317=0,"NO OFERTADO",IF(CA317="NO CUMPLE", NO HABILITA,IF(BZ317&lt;=($E317*(1+$D$4)),"HABILITA","NO HABILITA")))</f>
        <v>NO OFERTADO</v>
      </c>
      <c r="CC317" s="129">
        <f>'PRECIOS UNITARIOS'!AD317</f>
        <v>6671</v>
      </c>
      <c r="CD317" s="251" t="str">
        <f>'EV TECNICA'!BG317</f>
        <v>CUMPLE</v>
      </c>
      <c r="CE317" s="252" t="str">
        <f>+IF(CC317=0,"NO OFERTADO",IF(CD317="NO CUMPLE", NO HABILITA,IF(CC317&lt;=($E317*(1+$D$4)),"HABILITA","NO HABILITA")))</f>
        <v>HABILITA</v>
      </c>
      <c r="CF317" s="129">
        <f>'PRECIOS UNITARIOS'!AE317</f>
        <v>0</v>
      </c>
      <c r="CG317" s="251">
        <f>'EV TECNICA'!BI317</f>
        <v>0</v>
      </c>
      <c r="CH317" s="252" t="str">
        <f>+IF(CF317=0,"NO OFERTADO",IF(CG317="NO CUMPLE", NO HABILITA,IF(CF317&lt;=($E317*(1+$D$4)),"HABILITA","NO HABILITA")))</f>
        <v>NO OFERTADO</v>
      </c>
    </row>
    <row r="318" spans="1:86" s="40" customFormat="1" ht="25.5" x14ac:dyDescent="0.2">
      <c r="A318" s="103">
        <v>309</v>
      </c>
      <c r="B318" s="202" t="s">
        <v>467</v>
      </c>
      <c r="C318" s="121" t="s">
        <v>468</v>
      </c>
      <c r="D318" s="146">
        <v>1</v>
      </c>
      <c r="E318" s="25">
        <v>9372</v>
      </c>
      <c r="F318" s="129">
        <f>'PRECIOS UNITARIOS'!E318</f>
        <v>0</v>
      </c>
      <c r="G318" s="251">
        <f>'EV TECNICA'!I318</f>
        <v>0</v>
      </c>
      <c r="H318" s="252" t="str">
        <f>+IF(F318=0,"NO OFERTADO",IF(G318="NO CUMPLE", NO HABILITA,IF(F318&lt;=($E318*(1+$D$4)),"HABILITA","NO HABILITA")))</f>
        <v>NO OFERTADO</v>
      </c>
      <c r="I318" s="129">
        <f>'PRECIOS UNITARIOS'!F318</f>
        <v>0</v>
      </c>
      <c r="J318" s="251">
        <f>'EV TECNICA'!K318</f>
        <v>0</v>
      </c>
      <c r="K318" s="252" t="str">
        <f>+IF(I318=0,"NO OFERTADO",IF(J318="NO CUMPLE", NO HABILITA,IF(I318&lt;=($E318*(1+$D$4)),"HABILITA","NO HABILITA")))</f>
        <v>NO OFERTADO</v>
      </c>
      <c r="L318" s="129">
        <f>'PRECIOS UNITARIOS'!G318</f>
        <v>0</v>
      </c>
      <c r="M318" s="251">
        <f>'EV TECNICA'!M318</f>
        <v>0</v>
      </c>
      <c r="N318" s="252" t="str">
        <f>+IF(L318=0,"NO OFERTADO",IF(M318="NO CUMPLE", NO HABILITA,IF(L318&lt;=($E318*(1+$D$4)),"HABILITA","NO HABILITA")))</f>
        <v>NO OFERTADO</v>
      </c>
      <c r="O318" s="129">
        <f>'PRECIOS UNITARIOS'!H318</f>
        <v>0</v>
      </c>
      <c r="P318" s="251">
        <f>'EV TECNICA'!O318</f>
        <v>0</v>
      </c>
      <c r="Q318" s="252" t="str">
        <f>+IF(O318=0,"NO OFERTADO",IF(P318="NO CUMPLE", NO HABILITA,IF(O318&lt;=($E318*(1+$D$4)),"HABILITA","NO HABILITA")))</f>
        <v>NO OFERTADO</v>
      </c>
      <c r="R318" s="129">
        <f>'PRECIOS UNITARIOS'!I318</f>
        <v>0</v>
      </c>
      <c r="S318" s="251">
        <f>'EV TECNICA'!Q318</f>
        <v>0</v>
      </c>
      <c r="T318" s="252" t="str">
        <f>+IF(R318=0,"NO OFERTADO",IF(S318="NO CUMPLE", NO HABILITA,IF(R318&lt;=($E318*(1+$D$4)),"HABILITA","NO HABILITA")))</f>
        <v>NO OFERTADO</v>
      </c>
      <c r="U318" s="129">
        <f>'PRECIOS UNITARIOS'!J318</f>
        <v>0</v>
      </c>
      <c r="V318" s="251">
        <f>'EV TECNICA'!S318</f>
        <v>0</v>
      </c>
      <c r="W318" s="252" t="str">
        <f>+IF(U318=0,"NO OFERTADO",IF(V318="NO CUMPLE", NO HABILITA,IF(U318&lt;=($E318*(1+$D$4)),"HABILITA","NO HABILITA")))</f>
        <v>NO OFERTADO</v>
      </c>
      <c r="X318" s="129">
        <f>'PRECIOS UNITARIOS'!K318</f>
        <v>65000</v>
      </c>
      <c r="Y318" s="251" t="str">
        <f>'EV TECNICA'!U318</f>
        <v>CUMPLE</v>
      </c>
      <c r="Z318" s="252" t="str">
        <f>+IF(X318=0,"NO OFERTADO",IF(Y318="NO CUMPLE", NO HABILITA,IF(X318&lt;=($E318*(1+$D$4)),"HABILITA","NO HABILITA")))</f>
        <v>NO HABILITA</v>
      </c>
      <c r="AA318" s="129">
        <f>'PRECIOS UNITARIOS'!L318</f>
        <v>0</v>
      </c>
      <c r="AB318" s="251">
        <f>'EV TECNICA'!W318</f>
        <v>0</v>
      </c>
      <c r="AC318" s="252" t="str">
        <f>+IF(AA318=0,"NO OFERTADO",IF(AB318="NO CUMPLE", NO HABILITA,IF(AA318&lt;=($E318*(1+$D$4)),"HABILITA","NO HABILITA")))</f>
        <v>NO OFERTADO</v>
      </c>
      <c r="AD318" s="129">
        <f>'PRECIOS UNITARIOS'!M318</f>
        <v>9159</v>
      </c>
      <c r="AE318" s="251" t="str">
        <f>'EV TECNICA'!Y318</f>
        <v>CUMPLE</v>
      </c>
      <c r="AF318" s="252" t="str">
        <f>+IF(AD318=0,"NO OFERTADO",IF(AE318="NO CUMPLE", NO HABILITA,IF(AD318&lt;=($E318*(1+$D$4)),"HABILITA","NO HABILITA")))</f>
        <v>HABILITA</v>
      </c>
      <c r="AG318" s="129">
        <f>'PRECIOS UNITARIOS'!N318</f>
        <v>0</v>
      </c>
      <c r="AH318" s="251">
        <f>'EV TECNICA'!AA318</f>
        <v>0</v>
      </c>
      <c r="AI318" s="252" t="str">
        <f>+IF(AG318=0,"NO OFERTADO",IF(AH318="NO CUMPLE", NO HABILITA,IF(AG318&lt;=($E318*(1+$D$4)),"HABILITA","NO HABILITA")))</f>
        <v>NO OFERTADO</v>
      </c>
      <c r="AJ318" s="129">
        <f>'PRECIOS UNITARIOS'!O318</f>
        <v>0</v>
      </c>
      <c r="AK318" s="251">
        <f>'EV TECNICA'!AC318</f>
        <v>0</v>
      </c>
      <c r="AL318" s="252" t="str">
        <f>+IF(AJ318=0,"NO OFERTADO",IF(AK318="NO CUMPLE", NO HABILITA,IF(AJ318&lt;=($E318*(1+$D$4)),"HABILITA","NO HABILITA")))</f>
        <v>NO OFERTADO</v>
      </c>
      <c r="AM318" s="129">
        <f>'PRECIOS UNITARIOS'!P318</f>
        <v>0</v>
      </c>
      <c r="AN318" s="251">
        <f>'EV TECNICA'!AE318</f>
        <v>0</v>
      </c>
      <c r="AO318" s="252" t="str">
        <f>+IF(AM318=0,"NO OFERTADO",IF(AN318="NO CUMPLE", NO HABILITA,IF(AM318&lt;=($E318*(1+$D$4)),"HABILITA","NO HABILITA")))</f>
        <v>NO OFERTADO</v>
      </c>
      <c r="AP318" s="129">
        <f>'PRECIOS UNITARIOS'!Q318</f>
        <v>0</v>
      </c>
      <c r="AQ318" s="251">
        <f>'EV TECNICA'!AG318</f>
        <v>0</v>
      </c>
      <c r="AR318" s="252" t="str">
        <f>+IF(AP318=0,"NO OFERTADO",IF(AQ318="NO CUMPLE", NO HABILITA,IF(AP318&lt;=($E318*(1+$D$4)),"HABILITA","NO HABILITA")))</f>
        <v>NO OFERTADO</v>
      </c>
      <c r="AS318" s="129">
        <f>'PRECIOS UNITARIOS'!R318</f>
        <v>0</v>
      </c>
      <c r="AT318" s="251">
        <f>'EV TECNICA'!AI318</f>
        <v>0</v>
      </c>
      <c r="AU318" s="252" t="str">
        <f>+IF(AS318=0,"NO OFERTADO",IF(AT318="NO CUMPLE", NO HABILITA,IF(AS318&lt;=($E318*(1+$D$4)),"HABILITA","NO HABILITA")))</f>
        <v>NO OFERTADO</v>
      </c>
      <c r="AV318" s="129">
        <f>'PRECIOS UNITARIOS'!S318</f>
        <v>0</v>
      </c>
      <c r="AW318" s="251">
        <f>'EV TECNICA'!AK318</f>
        <v>0</v>
      </c>
      <c r="AX318" s="252" t="str">
        <f>+IF(AV318=0,"NO OFERTADO",IF(AW318="NO CUMPLE", NO HABILITA,IF(AV318&lt;=($E318*(1+$D$4)),"HABILITA","NO HABILITA")))</f>
        <v>NO OFERTADO</v>
      </c>
      <c r="AY318" s="129">
        <f>'PRECIOS UNITARIOS'!T318</f>
        <v>0</v>
      </c>
      <c r="AZ318" s="251">
        <f>'EV TECNICA'!AM318</f>
        <v>0</v>
      </c>
      <c r="BA318" s="252" t="str">
        <f>+IF(AY318=0,"NO OFERTADO",IF(AZ318="NO CUMPLE", NO HABILITA,IF(AY318&lt;=($E318*(1+$D$4)),"HABILITA","NO HABILITA")))</f>
        <v>NO OFERTADO</v>
      </c>
      <c r="BB318" s="129">
        <f>'PRECIOS UNITARIOS'!U318</f>
        <v>81724.44</v>
      </c>
      <c r="BC318" s="251" t="str">
        <f>'EV TECNICA'!AO318</f>
        <v>CUMPLE</v>
      </c>
      <c r="BD318" s="252" t="str">
        <f>+IF(BB318=0,"NO OFERTADO",IF(BC318="NO CUMPLE", NO HABILITA,IF(BB318&lt;=($E318*(1+$D$4)),"HABILITA","NO HABILITA")))</f>
        <v>NO HABILITA</v>
      </c>
      <c r="BE318" s="129">
        <f>'PRECIOS UNITARIOS'!V318</f>
        <v>0</v>
      </c>
      <c r="BF318" s="251">
        <f>'EV TECNICA'!AQ318</f>
        <v>0</v>
      </c>
      <c r="BG318" s="252" t="str">
        <f>+IF(BE318=0,"NO OFERTADO",IF(BF318="NO CUMPLE", NO HABILITA,IF(BE318&lt;=($E318*(1+$D$4)),"HABILITA","NO HABILITA")))</f>
        <v>NO OFERTADO</v>
      </c>
      <c r="BH318" s="129">
        <f>'PRECIOS UNITARIOS'!W318</f>
        <v>0</v>
      </c>
      <c r="BI318" s="251" t="str">
        <f>'EV TECNICA'!AS318</f>
        <v>NO CUMPLE</v>
      </c>
      <c r="BJ318" s="252" t="s">
        <v>606</v>
      </c>
      <c r="BK318" s="129">
        <f>'PRECIOS UNITARIOS'!X318</f>
        <v>0</v>
      </c>
      <c r="BL318" s="251">
        <f>'EV TECNICA'!AU318</f>
        <v>0</v>
      </c>
      <c r="BM318" s="252" t="str">
        <f>+IF(BK318=0,"NO OFERTADO",IF(BL318="NO CUMPLE", NO HABILITA,IF(BK318&lt;=($E318*(1+$D$4)),"HABILITA","NO HABILITA")))</f>
        <v>NO OFERTADO</v>
      </c>
      <c r="BN318" s="129">
        <f>'PRECIOS UNITARIOS'!Y318</f>
        <v>0</v>
      </c>
      <c r="BO318" s="251">
        <f>'EV TECNICA'!AW318</f>
        <v>0</v>
      </c>
      <c r="BP318" s="252" t="str">
        <f>+IF(BN318=0,"NO OFERTADO",IF(BO318="NO CUMPLE", NO HABILITA,IF(BN318&lt;=($E318*(1+$D$4)),"HABILITA","NO HABILITA")))</f>
        <v>NO OFERTADO</v>
      </c>
      <c r="BQ318" s="129">
        <f>'PRECIOS UNITARIOS'!Z318</f>
        <v>0</v>
      </c>
      <c r="BR318" s="251">
        <f>'EV TECNICA'!AY318</f>
        <v>0</v>
      </c>
      <c r="BS318" s="252" t="str">
        <f>+IF(BQ318=0,"NO OFERTADO",IF(BR318="NO CUMPLE", NO HABILITA,IF(BQ318&lt;=($E318*(1+$D$4)),"HABILITA","NO HABILITA")))</f>
        <v>NO OFERTADO</v>
      </c>
      <c r="BT318" s="129">
        <f>'PRECIOS UNITARIOS'!AA318</f>
        <v>0</v>
      </c>
      <c r="BU318" s="251">
        <f>'EV TECNICA'!BA318</f>
        <v>0</v>
      </c>
      <c r="BV318" s="252" t="str">
        <f>+IF(BT318=0,"NO OFERTADO",IF(BU318="NO CUMPLE", NO HABILITA,IF(BT318&lt;=($E318*(1+$D$4)),"HABILITA","NO HABILITA")))</f>
        <v>NO OFERTADO</v>
      </c>
      <c r="BW318" s="129">
        <f>'PRECIOS UNITARIOS'!AB318</f>
        <v>0</v>
      </c>
      <c r="BX318" s="251">
        <f>'EV TECNICA'!BC318</f>
        <v>0</v>
      </c>
      <c r="BY318" s="252" t="str">
        <f>+IF(BW318=0,"NO OFERTADO",IF(BX318="NO CUMPLE", NO HABILITA,IF(BW318&lt;=($E318*(1+$D$4)),"HABILITA","NO HABILITA")))</f>
        <v>NO OFERTADO</v>
      </c>
      <c r="BZ318" s="129">
        <f>'PRECIOS UNITARIOS'!AC318</f>
        <v>0</v>
      </c>
      <c r="CA318" s="251">
        <f>'EV TECNICA'!BE318</f>
        <v>0</v>
      </c>
      <c r="CB318" s="252" t="str">
        <f>+IF(BZ318=0,"NO OFERTADO",IF(CA318="NO CUMPLE", NO HABILITA,IF(BZ318&lt;=($E318*(1+$D$4)),"HABILITA","NO HABILITA")))</f>
        <v>NO OFERTADO</v>
      </c>
      <c r="CC318" s="129">
        <f>'PRECIOS UNITARIOS'!AD318</f>
        <v>0</v>
      </c>
      <c r="CD318" s="251">
        <f>'EV TECNICA'!BG318</f>
        <v>0</v>
      </c>
      <c r="CE318" s="252" t="str">
        <f>+IF(CC318=0,"NO OFERTADO",IF(CD318="NO CUMPLE", NO HABILITA,IF(CC318&lt;=($E318*(1+$D$4)),"HABILITA","NO HABILITA")))</f>
        <v>NO OFERTADO</v>
      </c>
      <c r="CF318" s="129">
        <f>'PRECIOS UNITARIOS'!AE318</f>
        <v>0</v>
      </c>
      <c r="CG318" s="251">
        <f>'EV TECNICA'!BI318</f>
        <v>0</v>
      </c>
      <c r="CH318" s="252" t="str">
        <f>+IF(CF318=0,"NO OFERTADO",IF(CG318="NO CUMPLE", NO HABILITA,IF(CF318&lt;=($E318*(1+$D$4)),"HABILITA","NO HABILITA")))</f>
        <v>NO OFERTADO</v>
      </c>
    </row>
    <row r="319" spans="1:86" s="40" customFormat="1" ht="38.25" x14ac:dyDescent="0.2">
      <c r="A319" s="103">
        <v>310</v>
      </c>
      <c r="B319" s="202" t="s">
        <v>469</v>
      </c>
      <c r="C319" s="121" t="s">
        <v>470</v>
      </c>
      <c r="D319" s="146">
        <v>1</v>
      </c>
      <c r="E319" s="25">
        <v>1463.7</v>
      </c>
      <c r="F319" s="129">
        <f>'PRECIOS UNITARIOS'!E319</f>
        <v>0</v>
      </c>
      <c r="G319" s="251">
        <f>'EV TECNICA'!I319</f>
        <v>0</v>
      </c>
      <c r="H319" s="252" t="str">
        <f>+IF(F319=0,"NO OFERTADO",IF(G319="NO CUMPLE", NO HABILITA,IF(F319&lt;=($E319*(1+$D$4)),"HABILITA","NO HABILITA")))</f>
        <v>NO OFERTADO</v>
      </c>
      <c r="I319" s="129">
        <f>'PRECIOS UNITARIOS'!F319</f>
        <v>0</v>
      </c>
      <c r="J319" s="251">
        <f>'EV TECNICA'!K319</f>
        <v>0</v>
      </c>
      <c r="K319" s="252" t="str">
        <f>+IF(I319=0,"NO OFERTADO",IF(J319="NO CUMPLE", NO HABILITA,IF(I319&lt;=($E319*(1+$D$4)),"HABILITA","NO HABILITA")))</f>
        <v>NO OFERTADO</v>
      </c>
      <c r="L319" s="129">
        <f>'PRECIOS UNITARIOS'!G319</f>
        <v>0</v>
      </c>
      <c r="M319" s="251">
        <f>'EV TECNICA'!M319</f>
        <v>0</v>
      </c>
      <c r="N319" s="252" t="str">
        <f>+IF(L319=0,"NO OFERTADO",IF(M319="NO CUMPLE", NO HABILITA,IF(L319&lt;=($E319*(1+$D$4)),"HABILITA","NO HABILITA")))</f>
        <v>NO OFERTADO</v>
      </c>
      <c r="O319" s="129">
        <f>'PRECIOS UNITARIOS'!H319</f>
        <v>0</v>
      </c>
      <c r="P319" s="251">
        <f>'EV TECNICA'!O319</f>
        <v>0</v>
      </c>
      <c r="Q319" s="252" t="str">
        <f>+IF(O319=0,"NO OFERTADO",IF(P319="NO CUMPLE", NO HABILITA,IF(O319&lt;=($E319*(1+$D$4)),"HABILITA","NO HABILITA")))</f>
        <v>NO OFERTADO</v>
      </c>
      <c r="R319" s="129">
        <f>'PRECIOS UNITARIOS'!I319</f>
        <v>0</v>
      </c>
      <c r="S319" s="251">
        <f>'EV TECNICA'!Q319</f>
        <v>0</v>
      </c>
      <c r="T319" s="252" t="str">
        <f>+IF(R319=0,"NO OFERTADO",IF(S319="NO CUMPLE", NO HABILITA,IF(R319&lt;=($E319*(1+$D$4)),"HABILITA","NO HABILITA")))</f>
        <v>NO OFERTADO</v>
      </c>
      <c r="U319" s="129">
        <f>'PRECIOS UNITARIOS'!J319</f>
        <v>1463.7</v>
      </c>
      <c r="V319" s="251" t="str">
        <f>'EV TECNICA'!S319</f>
        <v xml:space="preserve">CUMPLE </v>
      </c>
      <c r="W319" s="252" t="str">
        <f>+IF(U319=0,"NO OFERTADO",IF(V319="NO CUMPLE", NO HABILITA,IF(U319&lt;=($E319*(1+$D$4)),"HABILITA","NO HABILITA")))</f>
        <v>HABILITA</v>
      </c>
      <c r="X319" s="129">
        <f>'PRECIOS UNITARIOS'!K319</f>
        <v>1477.98</v>
      </c>
      <c r="Y319" s="251" t="str">
        <f>'EV TECNICA'!U319</f>
        <v>CUMPLE</v>
      </c>
      <c r="Z319" s="252" t="str">
        <f>+IF(X319=0,"NO OFERTADO",IF(Y319="NO CUMPLE", NO HABILITA,IF(X319&lt;=($E319*(1+$D$4)),"HABILITA","NO HABILITA")))</f>
        <v>HABILITA</v>
      </c>
      <c r="AA319" s="129">
        <f>'PRECIOS UNITARIOS'!L319</f>
        <v>0</v>
      </c>
      <c r="AB319" s="251">
        <f>'EV TECNICA'!W319</f>
        <v>0</v>
      </c>
      <c r="AC319" s="252" t="str">
        <f>+IF(AA319=0,"NO OFERTADO",IF(AB319="NO CUMPLE", NO HABILITA,IF(AA319&lt;=($E319*(1+$D$4)),"HABILITA","NO HABILITA")))</f>
        <v>NO OFERTADO</v>
      </c>
      <c r="AD319" s="129">
        <f>'PRECIOS UNITARIOS'!M319</f>
        <v>1467.27</v>
      </c>
      <c r="AE319" s="251" t="str">
        <f>'EV TECNICA'!Y319</f>
        <v xml:space="preserve">CUMPLE </v>
      </c>
      <c r="AF319" s="252" t="str">
        <f>+IF(AD319=0,"NO OFERTADO",IF(AE319="NO CUMPLE", NO HABILITA,IF(AD319&lt;=($E319*(1+$D$4)),"HABILITA","NO HABILITA")))</f>
        <v>HABILITA</v>
      </c>
      <c r="AG319" s="129">
        <f>'PRECIOS UNITARIOS'!N319</f>
        <v>0</v>
      </c>
      <c r="AH319" s="251">
        <f>'EV TECNICA'!AA319</f>
        <v>0</v>
      </c>
      <c r="AI319" s="252" t="str">
        <f>+IF(AG319=0,"NO OFERTADO",IF(AH319="NO CUMPLE", NO HABILITA,IF(AG319&lt;=($E319*(1+$D$4)),"HABILITA","NO HABILITA")))</f>
        <v>NO OFERTADO</v>
      </c>
      <c r="AJ319" s="129">
        <f>'PRECIOS UNITARIOS'!O319</f>
        <v>0</v>
      </c>
      <c r="AK319" s="251">
        <f>'EV TECNICA'!AC319</f>
        <v>0</v>
      </c>
      <c r="AL319" s="252" t="str">
        <f>+IF(AJ319=0,"NO OFERTADO",IF(AK319="NO CUMPLE", NO HABILITA,IF(AJ319&lt;=($E319*(1+$D$4)),"HABILITA","NO HABILITA")))</f>
        <v>NO OFERTADO</v>
      </c>
      <c r="AM319" s="129">
        <f>'PRECIOS UNITARIOS'!P319</f>
        <v>0</v>
      </c>
      <c r="AN319" s="251">
        <f>'EV TECNICA'!AE319</f>
        <v>0</v>
      </c>
      <c r="AO319" s="252" t="str">
        <f>+IF(AM319=0,"NO OFERTADO",IF(AN319="NO CUMPLE", NO HABILITA,IF(AM319&lt;=($E319*(1+$D$4)),"HABILITA","NO HABILITA")))</f>
        <v>NO OFERTADO</v>
      </c>
      <c r="AP319" s="129">
        <f>'PRECIOS UNITARIOS'!Q319</f>
        <v>0</v>
      </c>
      <c r="AQ319" s="251">
        <f>'EV TECNICA'!AG319</f>
        <v>0</v>
      </c>
      <c r="AR319" s="252" t="str">
        <f>+IF(AP319=0,"NO OFERTADO",IF(AQ319="NO CUMPLE", NO HABILITA,IF(AP319&lt;=($E319*(1+$D$4)),"HABILITA","NO HABILITA")))</f>
        <v>NO OFERTADO</v>
      </c>
      <c r="AS319" s="129">
        <f>'PRECIOS UNITARIOS'!R319</f>
        <v>0</v>
      </c>
      <c r="AT319" s="251">
        <f>'EV TECNICA'!AI319</f>
        <v>0</v>
      </c>
      <c r="AU319" s="252" t="str">
        <f>+IF(AS319=0,"NO OFERTADO",IF(AT319="NO CUMPLE", NO HABILITA,IF(AS319&lt;=($E319*(1+$D$4)),"HABILITA","NO HABILITA")))</f>
        <v>NO OFERTADO</v>
      </c>
      <c r="AV319" s="129">
        <f>'PRECIOS UNITARIOS'!S319</f>
        <v>0</v>
      </c>
      <c r="AW319" s="251">
        <f>'EV TECNICA'!AK319</f>
        <v>0</v>
      </c>
      <c r="AX319" s="252" t="str">
        <f>+IF(AV319=0,"NO OFERTADO",IF(AW319="NO CUMPLE", NO HABILITA,IF(AV319&lt;=($E319*(1+$D$4)),"HABILITA","NO HABILITA")))</f>
        <v>NO OFERTADO</v>
      </c>
      <c r="AY319" s="129">
        <f>'PRECIOS UNITARIOS'!T319</f>
        <v>1825.46</v>
      </c>
      <c r="AZ319" s="251">
        <f>'EV TECNICA'!AM319</f>
        <v>0</v>
      </c>
      <c r="BA319" s="252" t="str">
        <f>+IF(AY319=0,"NO OFERTADO",IF(AZ319="NO CUMPLE", NO HABILITA,IF(AY319&lt;=($E319*(1+$D$4)),"HABILITA","NO HABILITA")))</f>
        <v>HABILITA</v>
      </c>
      <c r="BB319" s="129">
        <f>'PRECIOS UNITARIOS'!U319</f>
        <v>2021.81</v>
      </c>
      <c r="BC319" s="251" t="str">
        <f>'EV TECNICA'!AO319</f>
        <v>CUMPLE</v>
      </c>
      <c r="BD319" s="252" t="str">
        <f>+IF(BB319=0,"NO OFERTADO",IF(BC319="NO CUMPLE", NO HABILITA,IF(BB319&lt;=($E319*(1+$D$4)),"HABILITA","NO HABILITA")))</f>
        <v>NO HABILITA</v>
      </c>
      <c r="BE319" s="129">
        <f>'PRECIOS UNITARIOS'!V319</f>
        <v>0</v>
      </c>
      <c r="BF319" s="251">
        <f>'EV TECNICA'!AQ319</f>
        <v>0</v>
      </c>
      <c r="BG319" s="252" t="str">
        <f>+IF(BE319=0,"NO OFERTADO",IF(BF319="NO CUMPLE", NO HABILITA,IF(BE319&lt;=($E319*(1+$D$4)),"HABILITA","NO HABILITA")))</f>
        <v>NO OFERTADO</v>
      </c>
      <c r="BH319" s="129">
        <f>'PRECIOS UNITARIOS'!W319</f>
        <v>0</v>
      </c>
      <c r="BI319" s="251">
        <f>'EV TECNICA'!AS319</f>
        <v>0</v>
      </c>
      <c r="BJ319" s="252" t="str">
        <f>+IF(BH319=0,"NO OFERTADO",IF(BI319="NO CUMPLE", NO HABILITA,IF(BH319&lt;=($E319*(1+$D$4)),"HABILITA","NO HABILITA")))</f>
        <v>NO OFERTADO</v>
      </c>
      <c r="BK319" s="129">
        <f>'PRECIOS UNITARIOS'!X319</f>
        <v>0</v>
      </c>
      <c r="BL319" s="251">
        <f>'EV TECNICA'!AU319</f>
        <v>0</v>
      </c>
      <c r="BM319" s="252" t="str">
        <f>+IF(BK319=0,"NO OFERTADO",IF(BL319="NO CUMPLE", NO HABILITA,IF(BK319&lt;=($E319*(1+$D$4)),"HABILITA","NO HABILITA")))</f>
        <v>NO OFERTADO</v>
      </c>
      <c r="BN319" s="129">
        <f>'PRECIOS UNITARIOS'!Y319</f>
        <v>0</v>
      </c>
      <c r="BO319" s="251">
        <f>'EV TECNICA'!AW319</f>
        <v>0</v>
      </c>
      <c r="BP319" s="252" t="str">
        <f>+IF(BN319=0,"NO OFERTADO",IF(BO319="NO CUMPLE", NO HABILITA,IF(BN319&lt;=($E319*(1+$D$4)),"HABILITA","NO HABILITA")))</f>
        <v>NO OFERTADO</v>
      </c>
      <c r="BQ319" s="129">
        <f>'PRECIOS UNITARIOS'!Z319</f>
        <v>1467.27</v>
      </c>
      <c r="BR319" s="251" t="str">
        <f>'EV TECNICA'!AY319</f>
        <v>CUMPLE</v>
      </c>
      <c r="BS319" s="252" t="str">
        <f>+IF(BQ319=0,"NO OFERTADO",IF(BR319="NO CUMPLE", NO HABILITA,IF(BQ319&lt;=($E319*(1+$D$4)),"HABILITA","NO HABILITA")))</f>
        <v>HABILITA</v>
      </c>
      <c r="BT319" s="129">
        <f>'PRECIOS UNITARIOS'!AA319</f>
        <v>0</v>
      </c>
      <c r="BU319" s="251">
        <f>'EV TECNICA'!BA319</f>
        <v>0</v>
      </c>
      <c r="BV319" s="252" t="str">
        <f>+IF(BT319=0,"NO OFERTADO",IF(BU319="NO CUMPLE", NO HABILITA,IF(BT319&lt;=($E319*(1+$D$4)),"HABILITA","NO HABILITA")))</f>
        <v>NO OFERTADO</v>
      </c>
      <c r="BW319" s="129">
        <f>'PRECIOS UNITARIOS'!AB319</f>
        <v>0</v>
      </c>
      <c r="BX319" s="251">
        <f>'EV TECNICA'!BC319</f>
        <v>0</v>
      </c>
      <c r="BY319" s="252" t="str">
        <f>+IF(BW319=0,"NO OFERTADO",IF(BX319="NO CUMPLE", NO HABILITA,IF(BW319&lt;=($E319*(1+$D$4)),"HABILITA","NO HABILITA")))</f>
        <v>NO OFERTADO</v>
      </c>
      <c r="BZ319" s="129">
        <f>'PRECIOS UNITARIOS'!AC319</f>
        <v>0</v>
      </c>
      <c r="CA319" s="251">
        <f>'EV TECNICA'!BE319</f>
        <v>0</v>
      </c>
      <c r="CB319" s="252" t="str">
        <f>+IF(BZ319=0,"NO OFERTADO",IF(CA319="NO CUMPLE", NO HABILITA,IF(BZ319&lt;=($E319*(1+$D$4)),"HABILITA","NO HABILITA")))</f>
        <v>NO OFERTADO</v>
      </c>
      <c r="CC319" s="129">
        <f>'PRECIOS UNITARIOS'!AD319</f>
        <v>0</v>
      </c>
      <c r="CD319" s="251">
        <f>'EV TECNICA'!BG319</f>
        <v>0</v>
      </c>
      <c r="CE319" s="252" t="str">
        <f>+IF(CC319=0,"NO OFERTADO",IF(CD319="NO CUMPLE", NO HABILITA,IF(CC319&lt;=($E319*(1+$D$4)),"HABILITA","NO HABILITA")))</f>
        <v>NO OFERTADO</v>
      </c>
      <c r="CF319" s="129">
        <f>'PRECIOS UNITARIOS'!AE319</f>
        <v>0</v>
      </c>
      <c r="CG319" s="251">
        <f>'EV TECNICA'!BI319</f>
        <v>0</v>
      </c>
      <c r="CH319" s="252" t="str">
        <f>+IF(CF319=0,"NO OFERTADO",IF(CG319="NO CUMPLE", NO HABILITA,IF(CF319&lt;=($E319*(1+$D$4)),"HABILITA","NO HABILITA")))</f>
        <v>NO OFERTADO</v>
      </c>
    </row>
    <row r="320" spans="1:86" s="40" customFormat="1" ht="38.25" x14ac:dyDescent="0.2">
      <c r="A320" s="103">
        <v>311</v>
      </c>
      <c r="B320" s="202" t="s">
        <v>471</v>
      </c>
      <c r="C320" s="121" t="s">
        <v>52</v>
      </c>
      <c r="D320" s="146">
        <v>1</v>
      </c>
      <c r="E320" s="25">
        <v>7103</v>
      </c>
      <c r="F320" s="129">
        <f>'PRECIOS UNITARIOS'!E320</f>
        <v>0</v>
      </c>
      <c r="G320" s="251">
        <f>'EV TECNICA'!I320</f>
        <v>0</v>
      </c>
      <c r="H320" s="252" t="str">
        <f>+IF(F320=0,"NO OFERTADO",IF(G320="NO CUMPLE", NO HABILITA,IF(F320&lt;=($E320*(1+$D$4)),"HABILITA","NO HABILITA")))</f>
        <v>NO OFERTADO</v>
      </c>
      <c r="I320" s="129">
        <f>'PRECIOS UNITARIOS'!F320</f>
        <v>6900</v>
      </c>
      <c r="J320" s="251" t="str">
        <f>'EV TECNICA'!K320</f>
        <v>CUMPLE</v>
      </c>
      <c r="K320" s="252" t="str">
        <f>+IF(I320=0,"NO OFERTADO",IF(J320="NO CUMPLE", NO HABILITA,IF(I320&lt;=($E320*(1+$D$4)),"HABILITA","NO HABILITA")))</f>
        <v>HABILITA</v>
      </c>
      <c r="L320" s="129">
        <f>'PRECIOS UNITARIOS'!G320</f>
        <v>0</v>
      </c>
      <c r="M320" s="251">
        <f>'EV TECNICA'!M320</f>
        <v>0</v>
      </c>
      <c r="N320" s="252" t="str">
        <f>+IF(L320=0,"NO OFERTADO",IF(M320="NO CUMPLE", NO HABILITA,IF(L320&lt;=($E320*(1+$D$4)),"HABILITA","NO HABILITA")))</f>
        <v>NO OFERTADO</v>
      </c>
      <c r="O320" s="129">
        <f>'PRECIOS UNITARIOS'!H320</f>
        <v>0</v>
      </c>
      <c r="P320" s="251">
        <f>'EV TECNICA'!O320</f>
        <v>0</v>
      </c>
      <c r="Q320" s="252" t="str">
        <f>+IF(O320=0,"NO OFERTADO",IF(P320="NO CUMPLE", NO HABILITA,IF(O320&lt;=($E320*(1+$D$4)),"HABILITA","NO HABILITA")))</f>
        <v>NO OFERTADO</v>
      </c>
      <c r="R320" s="129">
        <f>'PRECIOS UNITARIOS'!I320</f>
        <v>0</v>
      </c>
      <c r="S320" s="251">
        <f>'EV TECNICA'!Q320</f>
        <v>0</v>
      </c>
      <c r="T320" s="252" t="str">
        <f>+IF(R320=0,"NO OFERTADO",IF(S320="NO CUMPLE", NO HABILITA,IF(R320&lt;=($E320*(1+$D$4)),"HABILITA","NO HABILITA")))</f>
        <v>NO OFERTADO</v>
      </c>
      <c r="U320" s="129">
        <f>'PRECIOS UNITARIOS'!J320</f>
        <v>0</v>
      </c>
      <c r="V320" s="251">
        <f>'EV TECNICA'!S320</f>
        <v>0</v>
      </c>
      <c r="W320" s="252" t="str">
        <f>+IF(U320=0,"NO OFERTADO",IF(V320="NO CUMPLE", NO HABILITA,IF(U320&lt;=($E320*(1+$D$4)),"HABILITA","NO HABILITA")))</f>
        <v>NO OFERTADO</v>
      </c>
      <c r="X320" s="129">
        <f>'PRECIOS UNITARIOS'!K320</f>
        <v>0</v>
      </c>
      <c r="Y320" s="251">
        <f>'EV TECNICA'!U320</f>
        <v>0</v>
      </c>
      <c r="Z320" s="252" t="str">
        <f>+IF(X320=0,"NO OFERTADO",IF(Y320="NO CUMPLE", NO HABILITA,IF(X320&lt;=($E320*(1+$D$4)),"HABILITA","NO HABILITA")))</f>
        <v>NO OFERTADO</v>
      </c>
      <c r="AA320" s="129">
        <f>'PRECIOS UNITARIOS'!L320</f>
        <v>0</v>
      </c>
      <c r="AB320" s="251">
        <f>'EV TECNICA'!W320</f>
        <v>0</v>
      </c>
      <c r="AC320" s="252" t="str">
        <f>+IF(AA320=0,"NO OFERTADO",IF(AB320="NO CUMPLE", NO HABILITA,IF(AA320&lt;=($E320*(1+$D$4)),"HABILITA","NO HABILITA")))</f>
        <v>NO OFERTADO</v>
      </c>
      <c r="AD320" s="129">
        <f>'PRECIOS UNITARIOS'!M320</f>
        <v>0</v>
      </c>
      <c r="AE320" s="251" t="str">
        <f>'EV TECNICA'!Y320</f>
        <v>NO CUMPLE</v>
      </c>
      <c r="AF320" s="252" t="s">
        <v>606</v>
      </c>
      <c r="AG320" s="129">
        <f>'PRECIOS UNITARIOS'!N320</f>
        <v>0</v>
      </c>
      <c r="AH320" s="251">
        <f>'EV TECNICA'!AA320</f>
        <v>0</v>
      </c>
      <c r="AI320" s="252" t="str">
        <f>+IF(AG320=0,"NO OFERTADO",IF(AH320="NO CUMPLE", NO HABILITA,IF(AG320&lt;=($E320*(1+$D$4)),"HABILITA","NO HABILITA")))</f>
        <v>NO OFERTADO</v>
      </c>
      <c r="AJ320" s="129">
        <f>'PRECIOS UNITARIOS'!O320</f>
        <v>0</v>
      </c>
      <c r="AK320" s="251">
        <f>'EV TECNICA'!AC320</f>
        <v>0</v>
      </c>
      <c r="AL320" s="252" t="str">
        <f>+IF(AJ320=0,"NO OFERTADO",IF(AK320="NO CUMPLE", NO HABILITA,IF(AJ320&lt;=($E320*(1+$D$4)),"HABILITA","NO HABILITA")))</f>
        <v>NO OFERTADO</v>
      </c>
      <c r="AM320" s="129">
        <f>'PRECIOS UNITARIOS'!P320</f>
        <v>5650</v>
      </c>
      <c r="AN320" s="251" t="str">
        <f>'EV TECNICA'!AE320</f>
        <v>CUMPLE</v>
      </c>
      <c r="AO320" s="252" t="str">
        <f>+IF(AM320=0,"NO OFERTADO",IF(AN320="NO CUMPLE", NO HABILITA,IF(AM320&lt;=($E320*(1+$D$4)),"HABILITA","NO HABILITA")))</f>
        <v>HABILITA</v>
      </c>
      <c r="AP320" s="129">
        <f>'PRECIOS UNITARIOS'!Q320</f>
        <v>0</v>
      </c>
      <c r="AQ320" s="251">
        <f>'EV TECNICA'!AG320</f>
        <v>0</v>
      </c>
      <c r="AR320" s="252" t="str">
        <f>+IF(AP320=0,"NO OFERTADO",IF(AQ320="NO CUMPLE", NO HABILITA,IF(AP320&lt;=($E320*(1+$D$4)),"HABILITA","NO HABILITA")))</f>
        <v>NO OFERTADO</v>
      </c>
      <c r="AS320" s="129">
        <f>'PRECIOS UNITARIOS'!R320</f>
        <v>0</v>
      </c>
      <c r="AT320" s="251">
        <f>'EV TECNICA'!AI320</f>
        <v>0</v>
      </c>
      <c r="AU320" s="252" t="str">
        <f>+IF(AS320=0,"NO OFERTADO",IF(AT320="NO CUMPLE", NO HABILITA,IF(AS320&lt;=($E320*(1+$D$4)),"HABILITA","NO HABILITA")))</f>
        <v>NO OFERTADO</v>
      </c>
      <c r="AV320" s="129">
        <f>'PRECIOS UNITARIOS'!S320</f>
        <v>0</v>
      </c>
      <c r="AW320" s="251">
        <f>'EV TECNICA'!AK320</f>
        <v>0</v>
      </c>
      <c r="AX320" s="252" t="str">
        <f>+IF(AV320=0,"NO OFERTADO",IF(AW320="NO CUMPLE", NO HABILITA,IF(AV320&lt;=($E320*(1+$D$4)),"HABILITA","NO HABILITA")))</f>
        <v>NO OFERTADO</v>
      </c>
      <c r="AY320" s="129">
        <f>'PRECIOS UNITARIOS'!T320</f>
        <v>0</v>
      </c>
      <c r="AZ320" s="251">
        <f>'EV TECNICA'!AM320</f>
        <v>0</v>
      </c>
      <c r="BA320" s="252" t="str">
        <f>+IF(AY320=0,"NO OFERTADO",IF(AZ320="NO CUMPLE", NO HABILITA,IF(AY320&lt;=($E320*(1+$D$4)),"HABILITA","NO HABILITA")))</f>
        <v>NO OFERTADO</v>
      </c>
      <c r="BB320" s="129">
        <f>'PRECIOS UNITARIOS'!U320</f>
        <v>7017</v>
      </c>
      <c r="BC320" s="251" t="str">
        <f>'EV TECNICA'!AO320</f>
        <v>CUMPLE</v>
      </c>
      <c r="BD320" s="252" t="str">
        <f>+IF(BB320=0,"NO OFERTADO",IF(BC320="NO CUMPLE", NO HABILITA,IF(BB320&lt;=($E320*(1+$D$4)),"HABILITA","NO HABILITA")))</f>
        <v>HABILITA</v>
      </c>
      <c r="BE320" s="129">
        <f>'PRECIOS UNITARIOS'!V320</f>
        <v>0</v>
      </c>
      <c r="BF320" s="251">
        <f>'EV TECNICA'!AQ320</f>
        <v>0</v>
      </c>
      <c r="BG320" s="252" t="str">
        <f>+IF(BE320=0,"NO OFERTADO",IF(BF320="NO CUMPLE", NO HABILITA,IF(BE320&lt;=($E320*(1+$D$4)),"HABILITA","NO HABILITA")))</f>
        <v>NO OFERTADO</v>
      </c>
      <c r="BH320" s="129">
        <f>'PRECIOS UNITARIOS'!W320</f>
        <v>6242</v>
      </c>
      <c r="BI320" s="251" t="str">
        <f>'EV TECNICA'!AS320</f>
        <v>CUMPLE</v>
      </c>
      <c r="BJ320" s="252" t="str">
        <f>+IF(BH320=0,"NO OFERTADO",IF(BI320="NO CUMPLE", NO HABILITA,IF(BH320&lt;=($E320*(1+$D$4)),"HABILITA","NO HABILITA")))</f>
        <v>HABILITA</v>
      </c>
      <c r="BK320" s="129">
        <f>'PRECIOS UNITARIOS'!X320</f>
        <v>0</v>
      </c>
      <c r="BL320" s="251">
        <f>'EV TECNICA'!AU320</f>
        <v>0</v>
      </c>
      <c r="BM320" s="252" t="str">
        <f>+IF(BK320=0,"NO OFERTADO",IF(BL320="NO CUMPLE", NO HABILITA,IF(BK320&lt;=($E320*(1+$D$4)),"HABILITA","NO HABILITA")))</f>
        <v>NO OFERTADO</v>
      </c>
      <c r="BN320" s="129">
        <f>'PRECIOS UNITARIOS'!Y320</f>
        <v>0</v>
      </c>
      <c r="BO320" s="251">
        <f>'EV TECNICA'!AW320</f>
        <v>0</v>
      </c>
      <c r="BP320" s="252" t="str">
        <f>+IF(BN320=0,"NO OFERTADO",IF(BO320="NO CUMPLE", NO HABILITA,IF(BN320&lt;=($E320*(1+$D$4)),"HABILITA","NO HABILITA")))</f>
        <v>NO OFERTADO</v>
      </c>
      <c r="BQ320" s="129">
        <f>'PRECIOS UNITARIOS'!Z320</f>
        <v>0</v>
      </c>
      <c r="BR320" s="251">
        <f>'EV TECNICA'!AY320</f>
        <v>0</v>
      </c>
      <c r="BS320" s="252" t="str">
        <f>+IF(BQ320=0,"NO OFERTADO",IF(BR320="NO CUMPLE", NO HABILITA,IF(BQ320&lt;=($E320*(1+$D$4)),"HABILITA","NO HABILITA")))</f>
        <v>NO OFERTADO</v>
      </c>
      <c r="BT320" s="129">
        <f>'PRECIOS UNITARIOS'!AA320</f>
        <v>0</v>
      </c>
      <c r="BU320" s="251">
        <f>'EV TECNICA'!BA320</f>
        <v>0</v>
      </c>
      <c r="BV320" s="252" t="str">
        <f>+IF(BT320=0,"NO OFERTADO",IF(BU320="NO CUMPLE", NO HABILITA,IF(BT320&lt;=($E320*(1+$D$4)),"HABILITA","NO HABILITA")))</f>
        <v>NO OFERTADO</v>
      </c>
      <c r="BW320" s="129">
        <f>'PRECIOS UNITARIOS'!AB320</f>
        <v>0</v>
      </c>
      <c r="BX320" s="251">
        <f>'EV TECNICA'!BC320</f>
        <v>0</v>
      </c>
      <c r="BY320" s="252" t="str">
        <f>+IF(BW320=0,"NO OFERTADO",IF(BX320="NO CUMPLE", NO HABILITA,IF(BW320&lt;=($E320*(1+$D$4)),"HABILITA","NO HABILITA")))</f>
        <v>NO OFERTADO</v>
      </c>
      <c r="BZ320" s="129">
        <f>'PRECIOS UNITARIOS'!AC320</f>
        <v>0</v>
      </c>
      <c r="CA320" s="251">
        <f>'EV TECNICA'!BE320</f>
        <v>0</v>
      </c>
      <c r="CB320" s="252" t="str">
        <f>+IF(BZ320=0,"NO OFERTADO",IF(CA320="NO CUMPLE", NO HABILITA,IF(BZ320&lt;=($E320*(1+$D$4)),"HABILITA","NO HABILITA")))</f>
        <v>NO OFERTADO</v>
      </c>
      <c r="CC320" s="129">
        <f>'PRECIOS UNITARIOS'!AD320</f>
        <v>0</v>
      </c>
      <c r="CD320" s="251">
        <f>'EV TECNICA'!BG320</f>
        <v>0</v>
      </c>
      <c r="CE320" s="252" t="str">
        <f>+IF(CC320=0,"NO OFERTADO",IF(CD320="NO CUMPLE", NO HABILITA,IF(CC320&lt;=($E320*(1+$D$4)),"HABILITA","NO HABILITA")))</f>
        <v>NO OFERTADO</v>
      </c>
      <c r="CF320" s="129">
        <f>'PRECIOS UNITARIOS'!AE320</f>
        <v>0</v>
      </c>
      <c r="CG320" s="251">
        <f>'EV TECNICA'!BI320</f>
        <v>0</v>
      </c>
      <c r="CH320" s="252" t="str">
        <f>+IF(CF320=0,"NO OFERTADO",IF(CG320="NO CUMPLE", NO HABILITA,IF(CF320&lt;=($E320*(1+$D$4)),"HABILITA","NO HABILITA")))</f>
        <v>NO OFERTADO</v>
      </c>
    </row>
    <row r="321" spans="1:86" s="40" customFormat="1" ht="38.25" x14ac:dyDescent="0.2">
      <c r="A321" s="103">
        <v>312</v>
      </c>
      <c r="B321" s="202" t="s">
        <v>472</v>
      </c>
      <c r="C321" s="121" t="s">
        <v>52</v>
      </c>
      <c r="D321" s="146">
        <v>1</v>
      </c>
      <c r="E321" s="25">
        <v>5655.9510000000009</v>
      </c>
      <c r="F321" s="129">
        <f>'PRECIOS UNITARIOS'!E321</f>
        <v>0</v>
      </c>
      <c r="G321" s="251">
        <f>'EV TECNICA'!I321</f>
        <v>0</v>
      </c>
      <c r="H321" s="252" t="str">
        <f>+IF(F321=0,"NO OFERTADO",IF(G321="NO CUMPLE", NO HABILITA,IF(F321&lt;=($E321*(1+$D$4)),"HABILITA","NO HABILITA")))</f>
        <v>NO OFERTADO</v>
      </c>
      <c r="I321" s="129">
        <f>'PRECIOS UNITARIOS'!F321</f>
        <v>5500</v>
      </c>
      <c r="J321" s="251" t="str">
        <f>'EV TECNICA'!K321</f>
        <v>CUMPLE</v>
      </c>
      <c r="K321" s="252" t="str">
        <f>+IF(I321=0,"NO OFERTADO",IF(J321="NO CUMPLE", NO HABILITA,IF(I321&lt;=($E321*(1+$D$4)),"HABILITA","NO HABILITA")))</f>
        <v>HABILITA</v>
      </c>
      <c r="L321" s="129">
        <f>'PRECIOS UNITARIOS'!G321</f>
        <v>0</v>
      </c>
      <c r="M321" s="251">
        <f>'EV TECNICA'!M321</f>
        <v>0</v>
      </c>
      <c r="N321" s="252" t="str">
        <f>+IF(L321=0,"NO OFERTADO",IF(M321="NO CUMPLE", NO HABILITA,IF(L321&lt;=($E321*(1+$D$4)),"HABILITA","NO HABILITA")))</f>
        <v>NO OFERTADO</v>
      </c>
      <c r="O321" s="129">
        <f>'PRECIOS UNITARIOS'!H321</f>
        <v>0</v>
      </c>
      <c r="P321" s="251">
        <f>'EV TECNICA'!O321</f>
        <v>0</v>
      </c>
      <c r="Q321" s="252" t="str">
        <f>+IF(O321=0,"NO OFERTADO",IF(P321="NO CUMPLE", NO HABILITA,IF(O321&lt;=($E321*(1+$D$4)),"HABILITA","NO HABILITA")))</f>
        <v>NO OFERTADO</v>
      </c>
      <c r="R321" s="129">
        <f>'PRECIOS UNITARIOS'!I321</f>
        <v>0</v>
      </c>
      <c r="S321" s="251">
        <f>'EV TECNICA'!Q321</f>
        <v>0</v>
      </c>
      <c r="T321" s="252" t="str">
        <f>+IF(R321=0,"NO OFERTADO",IF(S321="NO CUMPLE", NO HABILITA,IF(R321&lt;=($E321*(1+$D$4)),"HABILITA","NO HABILITA")))</f>
        <v>NO OFERTADO</v>
      </c>
      <c r="U321" s="129">
        <f>'PRECIOS UNITARIOS'!J321</f>
        <v>0</v>
      </c>
      <c r="V321" s="251">
        <f>'EV TECNICA'!S321</f>
        <v>0</v>
      </c>
      <c r="W321" s="252" t="str">
        <f>+IF(U321=0,"NO OFERTADO",IF(V321="NO CUMPLE", NO HABILITA,IF(U321&lt;=($E321*(1+$D$4)),"HABILITA","NO HABILITA")))</f>
        <v>NO OFERTADO</v>
      </c>
      <c r="X321" s="129">
        <f>'PRECIOS UNITARIOS'!K321</f>
        <v>0</v>
      </c>
      <c r="Y321" s="251">
        <f>'EV TECNICA'!U321</f>
        <v>0</v>
      </c>
      <c r="Z321" s="252" t="str">
        <f>+IF(X321=0,"NO OFERTADO",IF(Y321="NO CUMPLE", NO HABILITA,IF(X321&lt;=($E321*(1+$D$4)),"HABILITA","NO HABILITA")))</f>
        <v>NO OFERTADO</v>
      </c>
      <c r="AA321" s="129">
        <f>'PRECIOS UNITARIOS'!L321</f>
        <v>0</v>
      </c>
      <c r="AB321" s="251">
        <f>'EV TECNICA'!W321</f>
        <v>0</v>
      </c>
      <c r="AC321" s="252" t="str">
        <f>+IF(AA321=0,"NO OFERTADO",IF(AB321="NO CUMPLE", NO HABILITA,IF(AA321&lt;=($E321*(1+$D$4)),"HABILITA","NO HABILITA")))</f>
        <v>NO OFERTADO</v>
      </c>
      <c r="AD321" s="129">
        <f>'PRECIOS UNITARIOS'!M321</f>
        <v>0</v>
      </c>
      <c r="AE321" s="251" t="str">
        <f>'EV TECNICA'!Y321</f>
        <v>NO CUMPLE</v>
      </c>
      <c r="AF321" s="252" t="s">
        <v>606</v>
      </c>
      <c r="AG321" s="129">
        <f>'PRECIOS UNITARIOS'!N321</f>
        <v>0</v>
      </c>
      <c r="AH321" s="251">
        <f>'EV TECNICA'!AA321</f>
        <v>0</v>
      </c>
      <c r="AI321" s="252" t="str">
        <f>+IF(AG321=0,"NO OFERTADO",IF(AH321="NO CUMPLE", NO HABILITA,IF(AG321&lt;=($E321*(1+$D$4)),"HABILITA","NO HABILITA")))</f>
        <v>NO OFERTADO</v>
      </c>
      <c r="AJ321" s="129">
        <f>'PRECIOS UNITARIOS'!O321</f>
        <v>0</v>
      </c>
      <c r="AK321" s="251">
        <f>'EV TECNICA'!AC321</f>
        <v>0</v>
      </c>
      <c r="AL321" s="252" t="str">
        <f>+IF(AJ321=0,"NO OFERTADO",IF(AK321="NO CUMPLE", NO HABILITA,IF(AJ321&lt;=($E321*(1+$D$4)),"HABILITA","NO HABILITA")))</f>
        <v>NO OFERTADO</v>
      </c>
      <c r="AM321" s="129">
        <f>'PRECIOS UNITARIOS'!P321</f>
        <v>4500</v>
      </c>
      <c r="AN321" s="251" t="str">
        <f>'EV TECNICA'!AE321</f>
        <v>CUMPLE</v>
      </c>
      <c r="AO321" s="252" t="str">
        <f>+IF(AM321=0,"NO OFERTADO",IF(AN321="NO CUMPLE", NO HABILITA,IF(AM321&lt;=($E321*(1+$D$4)),"HABILITA","NO HABILITA")))</f>
        <v>HABILITA</v>
      </c>
      <c r="AP321" s="129">
        <f>'PRECIOS UNITARIOS'!Q321</f>
        <v>0</v>
      </c>
      <c r="AQ321" s="251">
        <f>'EV TECNICA'!AG321</f>
        <v>0</v>
      </c>
      <c r="AR321" s="252" t="str">
        <f>+IF(AP321=0,"NO OFERTADO",IF(AQ321="NO CUMPLE", NO HABILITA,IF(AP321&lt;=($E321*(1+$D$4)),"HABILITA","NO HABILITA")))</f>
        <v>NO OFERTADO</v>
      </c>
      <c r="AS321" s="129">
        <f>'PRECIOS UNITARIOS'!R321</f>
        <v>0</v>
      </c>
      <c r="AT321" s="251">
        <f>'EV TECNICA'!AI321</f>
        <v>0</v>
      </c>
      <c r="AU321" s="252" t="str">
        <f>+IF(AS321=0,"NO OFERTADO",IF(AT321="NO CUMPLE", NO HABILITA,IF(AS321&lt;=($E321*(1+$D$4)),"HABILITA","NO HABILITA")))</f>
        <v>NO OFERTADO</v>
      </c>
      <c r="AV321" s="129">
        <f>'PRECIOS UNITARIOS'!S321</f>
        <v>0</v>
      </c>
      <c r="AW321" s="251">
        <f>'EV TECNICA'!AK321</f>
        <v>0</v>
      </c>
      <c r="AX321" s="252" t="str">
        <f>+IF(AV321=0,"NO OFERTADO",IF(AW321="NO CUMPLE", NO HABILITA,IF(AV321&lt;=($E321*(1+$D$4)),"HABILITA","NO HABILITA")))</f>
        <v>NO OFERTADO</v>
      </c>
      <c r="AY321" s="129">
        <f>'PRECIOS UNITARIOS'!T321</f>
        <v>0</v>
      </c>
      <c r="AZ321" s="251">
        <f>'EV TECNICA'!AM321</f>
        <v>0</v>
      </c>
      <c r="BA321" s="252" t="str">
        <f>+IF(AY321=0,"NO OFERTADO",IF(AZ321="NO CUMPLE", NO HABILITA,IF(AY321&lt;=($E321*(1+$D$4)),"HABILITA","NO HABILITA")))</f>
        <v>NO OFERTADO</v>
      </c>
      <c r="BB321" s="129">
        <f>'PRECIOS UNITARIOS'!U321</f>
        <v>6746</v>
      </c>
      <c r="BC321" s="251" t="str">
        <f>'EV TECNICA'!AO321</f>
        <v>CUMPLE</v>
      </c>
      <c r="BD321" s="252" t="str">
        <f>+IF(BB321=0,"NO OFERTADO",IF(BC321="NO CUMPLE", NO HABILITA,IF(BB321&lt;=($E321*(1+$D$4)),"HABILITA","NO HABILITA")))</f>
        <v>HABILITA</v>
      </c>
      <c r="BE321" s="129">
        <f>'PRECIOS UNITARIOS'!V321</f>
        <v>0</v>
      </c>
      <c r="BF321" s="251">
        <f>'EV TECNICA'!AQ321</f>
        <v>0</v>
      </c>
      <c r="BG321" s="252" t="str">
        <f>+IF(BE321=0,"NO OFERTADO",IF(BF321="NO CUMPLE", NO HABILITA,IF(BE321&lt;=($E321*(1+$D$4)),"HABILITA","NO HABILITA")))</f>
        <v>NO OFERTADO</v>
      </c>
      <c r="BH321" s="129">
        <f>'PRECIOS UNITARIOS'!W321</f>
        <v>6647</v>
      </c>
      <c r="BI321" s="251" t="str">
        <f>'EV TECNICA'!AS321</f>
        <v>CUMPLE</v>
      </c>
      <c r="BJ321" s="252" t="str">
        <f>+IF(BH321=0,"NO OFERTADO",IF(BI321="NO CUMPLE", NO HABILITA,IF(BH321&lt;=($E321*(1+$D$4)),"HABILITA","NO HABILITA")))</f>
        <v>HABILITA</v>
      </c>
      <c r="BK321" s="129">
        <f>'PRECIOS UNITARIOS'!X321</f>
        <v>0</v>
      </c>
      <c r="BL321" s="251">
        <f>'EV TECNICA'!AU321</f>
        <v>0</v>
      </c>
      <c r="BM321" s="252" t="str">
        <f>+IF(BK321=0,"NO OFERTADO",IF(BL321="NO CUMPLE", NO HABILITA,IF(BK321&lt;=($E321*(1+$D$4)),"HABILITA","NO HABILITA")))</f>
        <v>NO OFERTADO</v>
      </c>
      <c r="BN321" s="129">
        <f>'PRECIOS UNITARIOS'!Y321</f>
        <v>0</v>
      </c>
      <c r="BO321" s="251">
        <f>'EV TECNICA'!AW321</f>
        <v>0</v>
      </c>
      <c r="BP321" s="252" t="str">
        <f>+IF(BN321=0,"NO OFERTADO",IF(BO321="NO CUMPLE", NO HABILITA,IF(BN321&lt;=($E321*(1+$D$4)),"HABILITA","NO HABILITA")))</f>
        <v>NO OFERTADO</v>
      </c>
      <c r="BQ321" s="129">
        <f>'PRECIOS UNITARIOS'!Z321</f>
        <v>0</v>
      </c>
      <c r="BR321" s="251">
        <f>'EV TECNICA'!AY321</f>
        <v>0</v>
      </c>
      <c r="BS321" s="252" t="str">
        <f>+IF(BQ321=0,"NO OFERTADO",IF(BR321="NO CUMPLE", NO HABILITA,IF(BQ321&lt;=($E321*(1+$D$4)),"HABILITA","NO HABILITA")))</f>
        <v>NO OFERTADO</v>
      </c>
      <c r="BT321" s="129">
        <f>'PRECIOS UNITARIOS'!AA321</f>
        <v>0</v>
      </c>
      <c r="BU321" s="251">
        <f>'EV TECNICA'!BA321</f>
        <v>0</v>
      </c>
      <c r="BV321" s="252" t="str">
        <f>+IF(BT321=0,"NO OFERTADO",IF(BU321="NO CUMPLE", NO HABILITA,IF(BT321&lt;=($E321*(1+$D$4)),"HABILITA","NO HABILITA")))</f>
        <v>NO OFERTADO</v>
      </c>
      <c r="BW321" s="129">
        <f>'PRECIOS UNITARIOS'!AB321</f>
        <v>0</v>
      </c>
      <c r="BX321" s="251">
        <f>'EV TECNICA'!BC321</f>
        <v>0</v>
      </c>
      <c r="BY321" s="252" t="str">
        <f>+IF(BW321=0,"NO OFERTADO",IF(BX321="NO CUMPLE", NO HABILITA,IF(BW321&lt;=($E321*(1+$D$4)),"HABILITA","NO HABILITA")))</f>
        <v>NO OFERTADO</v>
      </c>
      <c r="BZ321" s="129">
        <f>'PRECIOS UNITARIOS'!AC321</f>
        <v>0</v>
      </c>
      <c r="CA321" s="251">
        <f>'EV TECNICA'!BE321</f>
        <v>0</v>
      </c>
      <c r="CB321" s="252" t="str">
        <f>+IF(BZ321=0,"NO OFERTADO",IF(CA321="NO CUMPLE", NO HABILITA,IF(BZ321&lt;=($E321*(1+$D$4)),"HABILITA","NO HABILITA")))</f>
        <v>NO OFERTADO</v>
      </c>
      <c r="CC321" s="129">
        <f>'PRECIOS UNITARIOS'!AD321</f>
        <v>0</v>
      </c>
      <c r="CD321" s="251">
        <f>'EV TECNICA'!BG321</f>
        <v>0</v>
      </c>
      <c r="CE321" s="252" t="str">
        <f>+IF(CC321=0,"NO OFERTADO",IF(CD321="NO CUMPLE", NO HABILITA,IF(CC321&lt;=($E321*(1+$D$4)),"HABILITA","NO HABILITA")))</f>
        <v>NO OFERTADO</v>
      </c>
      <c r="CF321" s="129">
        <f>'PRECIOS UNITARIOS'!AE321</f>
        <v>0</v>
      </c>
      <c r="CG321" s="251">
        <f>'EV TECNICA'!BI321</f>
        <v>0</v>
      </c>
      <c r="CH321" s="252" t="str">
        <f>+IF(CF321=0,"NO OFERTADO",IF(CG321="NO CUMPLE", NO HABILITA,IF(CF321&lt;=($E321*(1+$D$4)),"HABILITA","NO HABILITA")))</f>
        <v>NO OFERTADO</v>
      </c>
    </row>
    <row r="322" spans="1:86" s="40" customFormat="1" ht="38.25" x14ac:dyDescent="0.2">
      <c r="A322" s="103">
        <v>313</v>
      </c>
      <c r="B322" s="202" t="s">
        <v>473</v>
      </c>
      <c r="C322" s="121" t="s">
        <v>52</v>
      </c>
      <c r="D322" s="146">
        <v>1</v>
      </c>
      <c r="E322" s="25">
        <v>5655.9510000000009</v>
      </c>
      <c r="F322" s="129">
        <f>'PRECIOS UNITARIOS'!E322</f>
        <v>0</v>
      </c>
      <c r="G322" s="251">
        <f>'EV TECNICA'!I322</f>
        <v>0</v>
      </c>
      <c r="H322" s="252" t="str">
        <f>+IF(F322=0,"NO OFERTADO",IF(G322="NO CUMPLE", NO HABILITA,IF(F322&lt;=($E322*(1+$D$4)),"HABILITA","NO HABILITA")))</f>
        <v>NO OFERTADO</v>
      </c>
      <c r="I322" s="129">
        <f>'PRECIOS UNITARIOS'!F322</f>
        <v>5500</v>
      </c>
      <c r="J322" s="251" t="str">
        <f>'EV TECNICA'!K322</f>
        <v>CUMPLE</v>
      </c>
      <c r="K322" s="252" t="str">
        <f>+IF(I322=0,"NO OFERTADO",IF(J322="NO CUMPLE", NO HABILITA,IF(I322&lt;=($E322*(1+$D$4)),"HABILITA","NO HABILITA")))</f>
        <v>HABILITA</v>
      </c>
      <c r="L322" s="129">
        <f>'PRECIOS UNITARIOS'!G322</f>
        <v>0</v>
      </c>
      <c r="M322" s="251">
        <f>'EV TECNICA'!M322</f>
        <v>0</v>
      </c>
      <c r="N322" s="252" t="str">
        <f>+IF(L322=0,"NO OFERTADO",IF(M322="NO CUMPLE", NO HABILITA,IF(L322&lt;=($E322*(1+$D$4)),"HABILITA","NO HABILITA")))</f>
        <v>NO OFERTADO</v>
      </c>
      <c r="O322" s="129">
        <f>'PRECIOS UNITARIOS'!H322</f>
        <v>0</v>
      </c>
      <c r="P322" s="251">
        <f>'EV TECNICA'!O322</f>
        <v>0</v>
      </c>
      <c r="Q322" s="252" t="str">
        <f>+IF(O322=0,"NO OFERTADO",IF(P322="NO CUMPLE", NO HABILITA,IF(O322&lt;=($E322*(1+$D$4)),"HABILITA","NO HABILITA")))</f>
        <v>NO OFERTADO</v>
      </c>
      <c r="R322" s="129">
        <f>'PRECIOS UNITARIOS'!I322</f>
        <v>0</v>
      </c>
      <c r="S322" s="251">
        <f>'EV TECNICA'!Q322</f>
        <v>0</v>
      </c>
      <c r="T322" s="252" t="str">
        <f>+IF(R322=0,"NO OFERTADO",IF(S322="NO CUMPLE", NO HABILITA,IF(R322&lt;=($E322*(1+$D$4)),"HABILITA","NO HABILITA")))</f>
        <v>NO OFERTADO</v>
      </c>
      <c r="U322" s="129">
        <f>'PRECIOS UNITARIOS'!J322</f>
        <v>0</v>
      </c>
      <c r="V322" s="251">
        <f>'EV TECNICA'!S322</f>
        <v>0</v>
      </c>
      <c r="W322" s="252" t="str">
        <f>+IF(U322=0,"NO OFERTADO",IF(V322="NO CUMPLE", NO HABILITA,IF(U322&lt;=($E322*(1+$D$4)),"HABILITA","NO HABILITA")))</f>
        <v>NO OFERTADO</v>
      </c>
      <c r="X322" s="129">
        <f>'PRECIOS UNITARIOS'!K322</f>
        <v>0</v>
      </c>
      <c r="Y322" s="251">
        <f>'EV TECNICA'!U322</f>
        <v>0</v>
      </c>
      <c r="Z322" s="252" t="str">
        <f>+IF(X322=0,"NO OFERTADO",IF(Y322="NO CUMPLE", NO HABILITA,IF(X322&lt;=($E322*(1+$D$4)),"HABILITA","NO HABILITA")))</f>
        <v>NO OFERTADO</v>
      </c>
      <c r="AA322" s="129">
        <f>'PRECIOS UNITARIOS'!L322</f>
        <v>0</v>
      </c>
      <c r="AB322" s="251">
        <f>'EV TECNICA'!W322</f>
        <v>0</v>
      </c>
      <c r="AC322" s="252" t="str">
        <f>+IF(AA322=0,"NO OFERTADO",IF(AB322="NO CUMPLE", NO HABILITA,IF(AA322&lt;=($E322*(1+$D$4)),"HABILITA","NO HABILITA")))</f>
        <v>NO OFERTADO</v>
      </c>
      <c r="AD322" s="129">
        <f>'PRECIOS UNITARIOS'!M322</f>
        <v>0</v>
      </c>
      <c r="AE322" s="251" t="str">
        <f>'EV TECNICA'!Y322</f>
        <v>NO CUMPLE</v>
      </c>
      <c r="AF322" s="252" t="s">
        <v>606</v>
      </c>
      <c r="AG322" s="129">
        <f>'PRECIOS UNITARIOS'!N322</f>
        <v>0</v>
      </c>
      <c r="AH322" s="251">
        <f>'EV TECNICA'!AA322</f>
        <v>0</v>
      </c>
      <c r="AI322" s="252" t="str">
        <f>+IF(AG322=0,"NO OFERTADO",IF(AH322="NO CUMPLE", NO HABILITA,IF(AG322&lt;=($E322*(1+$D$4)),"HABILITA","NO HABILITA")))</f>
        <v>NO OFERTADO</v>
      </c>
      <c r="AJ322" s="129">
        <f>'PRECIOS UNITARIOS'!O322</f>
        <v>0</v>
      </c>
      <c r="AK322" s="251">
        <f>'EV TECNICA'!AC322</f>
        <v>0</v>
      </c>
      <c r="AL322" s="252" t="str">
        <f>+IF(AJ322=0,"NO OFERTADO",IF(AK322="NO CUMPLE", NO HABILITA,IF(AJ322&lt;=($E322*(1+$D$4)),"HABILITA","NO HABILITA")))</f>
        <v>NO OFERTADO</v>
      </c>
      <c r="AM322" s="129">
        <f>'PRECIOS UNITARIOS'!P322</f>
        <v>4500</v>
      </c>
      <c r="AN322" s="251" t="str">
        <f>'EV TECNICA'!AE322</f>
        <v>CUMPLE</v>
      </c>
      <c r="AO322" s="252" t="str">
        <f>+IF(AM322=0,"NO OFERTADO",IF(AN322="NO CUMPLE", NO HABILITA,IF(AM322&lt;=($E322*(1+$D$4)),"HABILITA","NO HABILITA")))</f>
        <v>HABILITA</v>
      </c>
      <c r="AP322" s="129">
        <f>'PRECIOS UNITARIOS'!Q322</f>
        <v>0</v>
      </c>
      <c r="AQ322" s="251">
        <f>'EV TECNICA'!AG322</f>
        <v>0</v>
      </c>
      <c r="AR322" s="252" t="str">
        <f>+IF(AP322=0,"NO OFERTADO",IF(AQ322="NO CUMPLE", NO HABILITA,IF(AP322&lt;=($E322*(1+$D$4)),"HABILITA","NO HABILITA")))</f>
        <v>NO OFERTADO</v>
      </c>
      <c r="AS322" s="129">
        <f>'PRECIOS UNITARIOS'!R322</f>
        <v>0</v>
      </c>
      <c r="AT322" s="251">
        <f>'EV TECNICA'!AI322</f>
        <v>0</v>
      </c>
      <c r="AU322" s="252" t="str">
        <f>+IF(AS322=0,"NO OFERTADO",IF(AT322="NO CUMPLE", NO HABILITA,IF(AS322&lt;=($E322*(1+$D$4)),"HABILITA","NO HABILITA")))</f>
        <v>NO OFERTADO</v>
      </c>
      <c r="AV322" s="129">
        <f>'PRECIOS UNITARIOS'!S322</f>
        <v>0</v>
      </c>
      <c r="AW322" s="251">
        <f>'EV TECNICA'!AK322</f>
        <v>0</v>
      </c>
      <c r="AX322" s="252" t="str">
        <f>+IF(AV322=0,"NO OFERTADO",IF(AW322="NO CUMPLE", NO HABILITA,IF(AV322&lt;=($E322*(1+$D$4)),"HABILITA","NO HABILITA")))</f>
        <v>NO OFERTADO</v>
      </c>
      <c r="AY322" s="129">
        <f>'PRECIOS UNITARIOS'!T322</f>
        <v>0</v>
      </c>
      <c r="AZ322" s="251">
        <f>'EV TECNICA'!AM322</f>
        <v>0</v>
      </c>
      <c r="BA322" s="252" t="str">
        <f>+IF(AY322=0,"NO OFERTADO",IF(AZ322="NO CUMPLE", NO HABILITA,IF(AY322&lt;=($E322*(1+$D$4)),"HABILITA","NO HABILITA")))</f>
        <v>NO OFERTADO</v>
      </c>
      <c r="BB322" s="129">
        <f>'PRECIOS UNITARIOS'!U322</f>
        <v>8538</v>
      </c>
      <c r="BC322" s="251" t="str">
        <f>'EV TECNICA'!AO322</f>
        <v>CUMPLE</v>
      </c>
      <c r="BD322" s="252" t="str">
        <f>+IF(BB322=0,"NO OFERTADO",IF(BC322="NO CUMPLE", NO HABILITA,IF(BB322&lt;=($E322*(1+$D$4)),"HABILITA","NO HABILITA")))</f>
        <v>NO HABILITA</v>
      </c>
      <c r="BE322" s="129">
        <f>'PRECIOS UNITARIOS'!V322</f>
        <v>0</v>
      </c>
      <c r="BF322" s="251">
        <f>'EV TECNICA'!AQ322</f>
        <v>0</v>
      </c>
      <c r="BG322" s="252" t="str">
        <f>+IF(BE322=0,"NO OFERTADO",IF(BF322="NO CUMPLE", NO HABILITA,IF(BE322&lt;=($E322*(1+$D$4)),"HABILITA","NO HABILITA")))</f>
        <v>NO OFERTADO</v>
      </c>
      <c r="BH322" s="129">
        <f>'PRECIOS UNITARIOS'!W322</f>
        <v>5705</v>
      </c>
      <c r="BI322" s="251" t="str">
        <f>'EV TECNICA'!AS322</f>
        <v>CUMPLE</v>
      </c>
      <c r="BJ322" s="252" t="str">
        <f>+IF(BH322=0,"NO OFERTADO",IF(BI322="NO CUMPLE", NO HABILITA,IF(BH322&lt;=($E322*(1+$D$4)),"HABILITA","NO HABILITA")))</f>
        <v>HABILITA</v>
      </c>
      <c r="BK322" s="129">
        <f>'PRECIOS UNITARIOS'!X322</f>
        <v>0</v>
      </c>
      <c r="BL322" s="251">
        <f>'EV TECNICA'!AU322</f>
        <v>0</v>
      </c>
      <c r="BM322" s="252" t="str">
        <f>+IF(BK322=0,"NO OFERTADO",IF(BL322="NO CUMPLE", NO HABILITA,IF(BK322&lt;=($E322*(1+$D$4)),"HABILITA","NO HABILITA")))</f>
        <v>NO OFERTADO</v>
      </c>
      <c r="BN322" s="129">
        <f>'PRECIOS UNITARIOS'!Y322</f>
        <v>0</v>
      </c>
      <c r="BO322" s="251">
        <f>'EV TECNICA'!AW322</f>
        <v>0</v>
      </c>
      <c r="BP322" s="252" t="str">
        <f>+IF(BN322=0,"NO OFERTADO",IF(BO322="NO CUMPLE", NO HABILITA,IF(BN322&lt;=($E322*(1+$D$4)),"HABILITA","NO HABILITA")))</f>
        <v>NO OFERTADO</v>
      </c>
      <c r="BQ322" s="129">
        <f>'PRECIOS UNITARIOS'!Z322</f>
        <v>0</v>
      </c>
      <c r="BR322" s="251">
        <f>'EV TECNICA'!AY322</f>
        <v>0</v>
      </c>
      <c r="BS322" s="252" t="str">
        <f>+IF(BQ322=0,"NO OFERTADO",IF(BR322="NO CUMPLE", NO HABILITA,IF(BQ322&lt;=($E322*(1+$D$4)),"HABILITA","NO HABILITA")))</f>
        <v>NO OFERTADO</v>
      </c>
      <c r="BT322" s="129">
        <f>'PRECIOS UNITARIOS'!AA322</f>
        <v>0</v>
      </c>
      <c r="BU322" s="251">
        <f>'EV TECNICA'!BA322</f>
        <v>0</v>
      </c>
      <c r="BV322" s="252" t="str">
        <f>+IF(BT322=0,"NO OFERTADO",IF(BU322="NO CUMPLE", NO HABILITA,IF(BT322&lt;=($E322*(1+$D$4)),"HABILITA","NO HABILITA")))</f>
        <v>NO OFERTADO</v>
      </c>
      <c r="BW322" s="129">
        <f>'PRECIOS UNITARIOS'!AB322</f>
        <v>0</v>
      </c>
      <c r="BX322" s="251">
        <f>'EV TECNICA'!BC322</f>
        <v>0</v>
      </c>
      <c r="BY322" s="252" t="str">
        <f>+IF(BW322=0,"NO OFERTADO",IF(BX322="NO CUMPLE", NO HABILITA,IF(BW322&lt;=($E322*(1+$D$4)),"HABILITA","NO HABILITA")))</f>
        <v>NO OFERTADO</v>
      </c>
      <c r="BZ322" s="129">
        <f>'PRECIOS UNITARIOS'!AC322</f>
        <v>0</v>
      </c>
      <c r="CA322" s="251">
        <f>'EV TECNICA'!BE322</f>
        <v>0</v>
      </c>
      <c r="CB322" s="252" t="str">
        <f>+IF(BZ322=0,"NO OFERTADO",IF(CA322="NO CUMPLE", NO HABILITA,IF(BZ322&lt;=($E322*(1+$D$4)),"HABILITA","NO HABILITA")))</f>
        <v>NO OFERTADO</v>
      </c>
      <c r="CC322" s="129">
        <f>'PRECIOS UNITARIOS'!AD322</f>
        <v>0</v>
      </c>
      <c r="CD322" s="251">
        <f>'EV TECNICA'!BG322</f>
        <v>0</v>
      </c>
      <c r="CE322" s="252" t="str">
        <f>+IF(CC322=0,"NO OFERTADO",IF(CD322="NO CUMPLE", NO HABILITA,IF(CC322&lt;=($E322*(1+$D$4)),"HABILITA","NO HABILITA")))</f>
        <v>NO OFERTADO</v>
      </c>
      <c r="CF322" s="129">
        <f>'PRECIOS UNITARIOS'!AE322</f>
        <v>0</v>
      </c>
      <c r="CG322" s="251">
        <f>'EV TECNICA'!BI322</f>
        <v>0</v>
      </c>
      <c r="CH322" s="252" t="str">
        <f>+IF(CF322=0,"NO OFERTADO",IF(CG322="NO CUMPLE", NO HABILITA,IF(CF322&lt;=($E322*(1+$D$4)),"HABILITA","NO HABILITA")))</f>
        <v>NO OFERTADO</v>
      </c>
    </row>
    <row r="323" spans="1:86" s="40" customFormat="1" ht="63.75" x14ac:dyDescent="0.2">
      <c r="A323" s="103">
        <v>314</v>
      </c>
      <c r="B323" s="202" t="s">
        <v>474</v>
      </c>
      <c r="C323" s="121" t="s">
        <v>52</v>
      </c>
      <c r="D323" s="146">
        <v>1</v>
      </c>
      <c r="E323" s="25">
        <v>64630</v>
      </c>
      <c r="F323" s="129">
        <f>'PRECIOS UNITARIOS'!E323</f>
        <v>0</v>
      </c>
      <c r="G323" s="251">
        <f>'EV TECNICA'!I323</f>
        <v>0</v>
      </c>
      <c r="H323" s="252" t="str">
        <f>+IF(F323=0,"NO OFERTADO",IF(G323="NO CUMPLE", NO HABILITA,IF(F323&lt;=($E323*(1+$D$4)),"HABILITA","NO HABILITA")))</f>
        <v>NO OFERTADO</v>
      </c>
      <c r="I323" s="129">
        <f>'PRECIOS UNITARIOS'!F323</f>
        <v>0</v>
      </c>
      <c r="J323" s="251">
        <f>'EV TECNICA'!K323</f>
        <v>0</v>
      </c>
      <c r="K323" s="252" t="str">
        <f>+IF(I323=0,"NO OFERTADO",IF(J323="NO CUMPLE", NO HABILITA,IF(I323&lt;=($E323*(1+$D$4)),"HABILITA","NO HABILITA")))</f>
        <v>NO OFERTADO</v>
      </c>
      <c r="L323" s="129">
        <f>'PRECIOS UNITARIOS'!G323</f>
        <v>0</v>
      </c>
      <c r="M323" s="251">
        <f>'EV TECNICA'!M323</f>
        <v>0</v>
      </c>
      <c r="N323" s="252" t="str">
        <f>+IF(L323=0,"NO OFERTADO",IF(M323="NO CUMPLE", NO HABILITA,IF(L323&lt;=($E323*(1+$D$4)),"HABILITA","NO HABILITA")))</f>
        <v>NO OFERTADO</v>
      </c>
      <c r="O323" s="129">
        <f>'PRECIOS UNITARIOS'!H323</f>
        <v>0</v>
      </c>
      <c r="P323" s="251">
        <f>'EV TECNICA'!O323</f>
        <v>0</v>
      </c>
      <c r="Q323" s="252" t="str">
        <f>+IF(O323=0,"NO OFERTADO",IF(P323="NO CUMPLE", NO HABILITA,IF(O323&lt;=($E323*(1+$D$4)),"HABILITA","NO HABILITA")))</f>
        <v>NO OFERTADO</v>
      </c>
      <c r="R323" s="129">
        <f>'PRECIOS UNITARIOS'!I323</f>
        <v>0</v>
      </c>
      <c r="S323" s="251">
        <f>'EV TECNICA'!Q323</f>
        <v>0</v>
      </c>
      <c r="T323" s="252" t="str">
        <f>+IF(R323=0,"NO OFERTADO",IF(S323="NO CUMPLE", NO HABILITA,IF(R323&lt;=($E323*(1+$D$4)),"HABILITA","NO HABILITA")))</f>
        <v>NO OFERTADO</v>
      </c>
      <c r="U323" s="129">
        <f>'PRECIOS UNITARIOS'!J323</f>
        <v>0</v>
      </c>
      <c r="V323" s="251">
        <f>'EV TECNICA'!S323</f>
        <v>0</v>
      </c>
      <c r="W323" s="252" t="str">
        <f>+IF(U323=0,"NO OFERTADO",IF(V323="NO CUMPLE", NO HABILITA,IF(U323&lt;=($E323*(1+$D$4)),"HABILITA","NO HABILITA")))</f>
        <v>NO OFERTADO</v>
      </c>
      <c r="X323" s="129">
        <f>'PRECIOS UNITARIOS'!K323</f>
        <v>0</v>
      </c>
      <c r="Y323" s="251">
        <f>'EV TECNICA'!U323</f>
        <v>0</v>
      </c>
      <c r="Z323" s="252" t="str">
        <f>+IF(X323=0,"NO OFERTADO",IF(Y323="NO CUMPLE", NO HABILITA,IF(X323&lt;=($E323*(1+$D$4)),"HABILITA","NO HABILITA")))</f>
        <v>NO OFERTADO</v>
      </c>
      <c r="AA323" s="129">
        <f>'PRECIOS UNITARIOS'!L323</f>
        <v>0</v>
      </c>
      <c r="AB323" s="251">
        <f>'EV TECNICA'!W323</f>
        <v>0</v>
      </c>
      <c r="AC323" s="252" t="str">
        <f>+IF(AA323=0,"NO OFERTADO",IF(AB323="NO CUMPLE", NO HABILITA,IF(AA323&lt;=($E323*(1+$D$4)),"HABILITA","NO HABILITA")))</f>
        <v>NO OFERTADO</v>
      </c>
      <c r="AD323" s="129">
        <f>'PRECIOS UNITARIOS'!M323</f>
        <v>0</v>
      </c>
      <c r="AE323" s="251">
        <f>'EV TECNICA'!Y323</f>
        <v>0</v>
      </c>
      <c r="AF323" s="252" t="str">
        <f>+IF(AD323=0,"NO OFERTADO",IF(AE323="NO CUMPLE", NO HABILITA,IF(AD323&lt;=($E323*(1+$D$4)),"HABILITA","NO HABILITA")))</f>
        <v>NO OFERTADO</v>
      </c>
      <c r="AG323" s="129">
        <f>'PRECIOS UNITARIOS'!N323</f>
        <v>0</v>
      </c>
      <c r="AH323" s="251">
        <f>'EV TECNICA'!AA323</f>
        <v>0</v>
      </c>
      <c r="AI323" s="252" t="str">
        <f>+IF(AG323=0,"NO OFERTADO",IF(AH323="NO CUMPLE", NO HABILITA,IF(AG323&lt;=($E323*(1+$D$4)),"HABILITA","NO HABILITA")))</f>
        <v>NO OFERTADO</v>
      </c>
      <c r="AJ323" s="129">
        <f>'PRECIOS UNITARIOS'!O323</f>
        <v>0</v>
      </c>
      <c r="AK323" s="251">
        <f>'EV TECNICA'!AC323</f>
        <v>0</v>
      </c>
      <c r="AL323" s="252" t="str">
        <f>+IF(AJ323=0,"NO OFERTADO",IF(AK323="NO CUMPLE", NO HABILITA,IF(AJ323&lt;=($E323*(1+$D$4)),"HABILITA","NO HABILITA")))</f>
        <v>NO OFERTADO</v>
      </c>
      <c r="AM323" s="129">
        <f>'PRECIOS UNITARIOS'!P323</f>
        <v>56200</v>
      </c>
      <c r="AN323" s="251" t="str">
        <f>'EV TECNICA'!AE323</f>
        <v>CUMPLE</v>
      </c>
      <c r="AO323" s="252" t="str">
        <f>+IF(AM323=0,"NO OFERTADO",IF(AN323="NO CUMPLE", NO HABILITA,IF(AM323&lt;=($E323*(1+$D$4)),"HABILITA","NO HABILITA")))</f>
        <v>HABILITA</v>
      </c>
      <c r="AP323" s="129">
        <f>'PRECIOS UNITARIOS'!Q323</f>
        <v>0</v>
      </c>
      <c r="AQ323" s="251">
        <f>'EV TECNICA'!AG323</f>
        <v>0</v>
      </c>
      <c r="AR323" s="252" t="str">
        <f>+IF(AP323=0,"NO OFERTADO",IF(AQ323="NO CUMPLE", NO HABILITA,IF(AP323&lt;=($E323*(1+$D$4)),"HABILITA","NO HABILITA")))</f>
        <v>NO OFERTADO</v>
      </c>
      <c r="AS323" s="129">
        <f>'PRECIOS UNITARIOS'!R323</f>
        <v>0</v>
      </c>
      <c r="AT323" s="251">
        <f>'EV TECNICA'!AI323</f>
        <v>0</v>
      </c>
      <c r="AU323" s="252" t="str">
        <f>+IF(AS323=0,"NO OFERTADO",IF(AT323="NO CUMPLE", NO HABILITA,IF(AS323&lt;=($E323*(1+$D$4)),"HABILITA","NO HABILITA")))</f>
        <v>NO OFERTADO</v>
      </c>
      <c r="AV323" s="129">
        <f>'PRECIOS UNITARIOS'!S323</f>
        <v>0</v>
      </c>
      <c r="AW323" s="251">
        <f>'EV TECNICA'!AK323</f>
        <v>0</v>
      </c>
      <c r="AX323" s="252" t="str">
        <f>+IF(AV323=0,"NO OFERTADO",IF(AW323="NO CUMPLE", NO HABILITA,IF(AV323&lt;=($E323*(1+$D$4)),"HABILITA","NO HABILITA")))</f>
        <v>NO OFERTADO</v>
      </c>
      <c r="AY323" s="129">
        <f>'PRECIOS UNITARIOS'!T323</f>
        <v>0</v>
      </c>
      <c r="AZ323" s="251">
        <f>'EV TECNICA'!AM323</f>
        <v>0</v>
      </c>
      <c r="BA323" s="252" t="str">
        <f>+IF(AY323=0,"NO OFERTADO",IF(AZ323="NO CUMPLE", NO HABILITA,IF(AY323&lt;=($E323*(1+$D$4)),"HABILITA","NO HABILITA")))</f>
        <v>NO OFERTADO</v>
      </c>
      <c r="BB323" s="129">
        <f>'PRECIOS UNITARIOS'!U323</f>
        <v>85478</v>
      </c>
      <c r="BC323" s="251" t="str">
        <f>'EV TECNICA'!AO323</f>
        <v>CUMPLE</v>
      </c>
      <c r="BD323" s="252" t="str">
        <f>+IF(BB323=0,"NO OFERTADO",IF(BC323="NO CUMPLE", NO HABILITA,IF(BB323&lt;=($E323*(1+$D$4)),"HABILITA","NO HABILITA")))</f>
        <v>NO HABILITA</v>
      </c>
      <c r="BE323" s="129">
        <f>'PRECIOS UNITARIOS'!V323</f>
        <v>0</v>
      </c>
      <c r="BF323" s="251">
        <f>'EV TECNICA'!AQ323</f>
        <v>0</v>
      </c>
      <c r="BG323" s="252" t="str">
        <f>+IF(BE323=0,"NO OFERTADO",IF(BF323="NO CUMPLE", NO HABILITA,IF(BE323&lt;=($E323*(1+$D$4)),"HABILITA","NO HABILITA")))</f>
        <v>NO OFERTADO</v>
      </c>
      <c r="BH323" s="129">
        <f>'PRECIOS UNITARIOS'!W323</f>
        <v>0</v>
      </c>
      <c r="BI323" s="251">
        <f>'EV TECNICA'!AS323</f>
        <v>0</v>
      </c>
      <c r="BJ323" s="252" t="str">
        <f>+IF(BH323=0,"NO OFERTADO",IF(BI323="NO CUMPLE", NO HABILITA,IF(BH323&lt;=($E323*(1+$D$4)),"HABILITA","NO HABILITA")))</f>
        <v>NO OFERTADO</v>
      </c>
      <c r="BK323" s="129">
        <f>'PRECIOS UNITARIOS'!X323</f>
        <v>0</v>
      </c>
      <c r="BL323" s="251">
        <f>'EV TECNICA'!AU323</f>
        <v>0</v>
      </c>
      <c r="BM323" s="252" t="str">
        <f>+IF(BK323=0,"NO OFERTADO",IF(BL323="NO CUMPLE", NO HABILITA,IF(BK323&lt;=($E323*(1+$D$4)),"HABILITA","NO HABILITA")))</f>
        <v>NO OFERTADO</v>
      </c>
      <c r="BN323" s="129">
        <f>'PRECIOS UNITARIOS'!Y323</f>
        <v>0</v>
      </c>
      <c r="BO323" s="251">
        <f>'EV TECNICA'!AW323</f>
        <v>0</v>
      </c>
      <c r="BP323" s="252" t="str">
        <f>+IF(BN323=0,"NO OFERTADO",IF(BO323="NO CUMPLE", NO HABILITA,IF(BN323&lt;=($E323*(1+$D$4)),"HABILITA","NO HABILITA")))</f>
        <v>NO OFERTADO</v>
      </c>
      <c r="BQ323" s="129">
        <f>'PRECIOS UNITARIOS'!Z323</f>
        <v>0</v>
      </c>
      <c r="BR323" s="251">
        <f>'EV TECNICA'!AY323</f>
        <v>0</v>
      </c>
      <c r="BS323" s="252" t="str">
        <f>+IF(BQ323=0,"NO OFERTADO",IF(BR323="NO CUMPLE", NO HABILITA,IF(BQ323&lt;=($E323*(1+$D$4)),"HABILITA","NO HABILITA")))</f>
        <v>NO OFERTADO</v>
      </c>
      <c r="BT323" s="129">
        <f>'PRECIOS UNITARIOS'!AA323</f>
        <v>0</v>
      </c>
      <c r="BU323" s="251">
        <f>'EV TECNICA'!BA323</f>
        <v>0</v>
      </c>
      <c r="BV323" s="252" t="str">
        <f>+IF(BT323=0,"NO OFERTADO",IF(BU323="NO CUMPLE", NO HABILITA,IF(BT323&lt;=($E323*(1+$D$4)),"HABILITA","NO HABILITA")))</f>
        <v>NO OFERTADO</v>
      </c>
      <c r="BW323" s="129">
        <f>'PRECIOS UNITARIOS'!AB323</f>
        <v>0</v>
      </c>
      <c r="BX323" s="251">
        <f>'EV TECNICA'!BC323</f>
        <v>0</v>
      </c>
      <c r="BY323" s="252" t="str">
        <f>+IF(BW323=0,"NO OFERTADO",IF(BX323="NO CUMPLE", NO HABILITA,IF(BW323&lt;=($E323*(1+$D$4)),"HABILITA","NO HABILITA")))</f>
        <v>NO OFERTADO</v>
      </c>
      <c r="BZ323" s="129">
        <f>'PRECIOS UNITARIOS'!AC323</f>
        <v>0</v>
      </c>
      <c r="CA323" s="251">
        <f>'EV TECNICA'!BE323</f>
        <v>0</v>
      </c>
      <c r="CB323" s="252" t="str">
        <f>+IF(BZ323=0,"NO OFERTADO",IF(CA323="NO CUMPLE", NO HABILITA,IF(BZ323&lt;=($E323*(1+$D$4)),"HABILITA","NO HABILITA")))</f>
        <v>NO OFERTADO</v>
      </c>
      <c r="CC323" s="129">
        <f>'PRECIOS UNITARIOS'!AD323</f>
        <v>0</v>
      </c>
      <c r="CD323" s="251">
        <f>'EV TECNICA'!BG323</f>
        <v>0</v>
      </c>
      <c r="CE323" s="252" t="str">
        <f>+IF(CC323=0,"NO OFERTADO",IF(CD323="NO CUMPLE", NO HABILITA,IF(CC323&lt;=($E323*(1+$D$4)),"HABILITA","NO HABILITA")))</f>
        <v>NO OFERTADO</v>
      </c>
      <c r="CF323" s="129">
        <f>'PRECIOS UNITARIOS'!AE323</f>
        <v>0</v>
      </c>
      <c r="CG323" s="251">
        <f>'EV TECNICA'!BI323</f>
        <v>0</v>
      </c>
      <c r="CH323" s="252" t="str">
        <f>+IF(CF323=0,"NO OFERTADO",IF(CG323="NO CUMPLE", NO HABILITA,IF(CF323&lt;=($E323*(1+$D$4)),"HABILITA","NO HABILITA")))</f>
        <v>NO OFERTADO</v>
      </c>
    </row>
    <row r="324" spans="1:86" s="40" customFormat="1" ht="51" x14ac:dyDescent="0.2">
      <c r="A324" s="103">
        <v>315</v>
      </c>
      <c r="B324" s="202" t="s">
        <v>475</v>
      </c>
      <c r="C324" s="121" t="s">
        <v>52</v>
      </c>
      <c r="D324" s="146">
        <v>1</v>
      </c>
      <c r="E324" s="25">
        <v>51252.631578947374</v>
      </c>
      <c r="F324" s="129">
        <f>'PRECIOS UNITARIOS'!E324</f>
        <v>0</v>
      </c>
      <c r="G324" s="251">
        <f>'EV TECNICA'!I324</f>
        <v>0</v>
      </c>
      <c r="H324" s="252" t="str">
        <f>+IF(F324=0,"NO OFERTADO",IF(G324="NO CUMPLE", NO HABILITA,IF(F324&lt;=($E324*(1+$D$4)),"HABILITA","NO HABILITA")))</f>
        <v>NO OFERTADO</v>
      </c>
      <c r="I324" s="129">
        <f>'PRECIOS UNITARIOS'!F324</f>
        <v>41000</v>
      </c>
      <c r="J324" s="251" t="str">
        <f>'EV TECNICA'!K324</f>
        <v>CUMPLE</v>
      </c>
      <c r="K324" s="252" t="str">
        <f>+IF(I324=0,"NO OFERTADO",IF(J324="NO CUMPLE", NO HABILITA,IF(I324&lt;=($E324*(1+$D$4)),"HABILITA","NO HABILITA")))</f>
        <v>HABILITA</v>
      </c>
      <c r="L324" s="129">
        <f>'PRECIOS UNITARIOS'!G324</f>
        <v>0</v>
      </c>
      <c r="M324" s="251">
        <f>'EV TECNICA'!M324</f>
        <v>0</v>
      </c>
      <c r="N324" s="252" t="str">
        <f>+IF(L324=0,"NO OFERTADO",IF(M324="NO CUMPLE", NO HABILITA,IF(L324&lt;=($E324*(1+$D$4)),"HABILITA","NO HABILITA")))</f>
        <v>NO OFERTADO</v>
      </c>
      <c r="O324" s="129">
        <f>'PRECIOS UNITARIOS'!H324</f>
        <v>0</v>
      </c>
      <c r="P324" s="251">
        <f>'EV TECNICA'!O324</f>
        <v>0</v>
      </c>
      <c r="Q324" s="252" t="str">
        <f>+IF(O324=0,"NO OFERTADO",IF(P324="NO CUMPLE", NO HABILITA,IF(O324&lt;=($E324*(1+$D$4)),"HABILITA","NO HABILITA")))</f>
        <v>NO OFERTADO</v>
      </c>
      <c r="R324" s="129">
        <f>'PRECIOS UNITARIOS'!I324</f>
        <v>0</v>
      </c>
      <c r="S324" s="251">
        <f>'EV TECNICA'!Q324</f>
        <v>0</v>
      </c>
      <c r="T324" s="252" t="str">
        <f>+IF(R324=0,"NO OFERTADO",IF(S324="NO CUMPLE", NO HABILITA,IF(R324&lt;=($E324*(1+$D$4)),"HABILITA","NO HABILITA")))</f>
        <v>NO OFERTADO</v>
      </c>
      <c r="U324" s="129">
        <f>'PRECIOS UNITARIOS'!J324</f>
        <v>0</v>
      </c>
      <c r="V324" s="251">
        <f>'EV TECNICA'!S324</f>
        <v>0</v>
      </c>
      <c r="W324" s="252" t="str">
        <f>+IF(U324=0,"NO OFERTADO",IF(V324="NO CUMPLE", NO HABILITA,IF(U324&lt;=($E324*(1+$D$4)),"HABILITA","NO HABILITA")))</f>
        <v>NO OFERTADO</v>
      </c>
      <c r="X324" s="129">
        <f>'PRECIOS UNITARIOS'!K324</f>
        <v>0</v>
      </c>
      <c r="Y324" s="251">
        <f>'EV TECNICA'!U324</f>
        <v>0</v>
      </c>
      <c r="Z324" s="252" t="str">
        <f>+IF(X324=0,"NO OFERTADO",IF(Y324="NO CUMPLE", NO HABILITA,IF(X324&lt;=($E324*(1+$D$4)),"HABILITA","NO HABILITA")))</f>
        <v>NO OFERTADO</v>
      </c>
      <c r="AA324" s="129">
        <f>'PRECIOS UNITARIOS'!L324</f>
        <v>0</v>
      </c>
      <c r="AB324" s="251">
        <f>'EV TECNICA'!W324</f>
        <v>0</v>
      </c>
      <c r="AC324" s="252" t="str">
        <f>+IF(AA324=0,"NO OFERTADO",IF(AB324="NO CUMPLE", NO HABILITA,IF(AA324&lt;=($E324*(1+$D$4)),"HABILITA","NO HABILITA")))</f>
        <v>NO OFERTADO</v>
      </c>
      <c r="AD324" s="129">
        <f>'PRECIOS UNITARIOS'!M324</f>
        <v>0</v>
      </c>
      <c r="AE324" s="251">
        <f>'EV TECNICA'!Y324</f>
        <v>0</v>
      </c>
      <c r="AF324" s="252" t="str">
        <f>+IF(AD324=0,"NO OFERTADO",IF(AE324="NO CUMPLE", NO HABILITA,IF(AD324&lt;=($E324*(1+$D$4)),"HABILITA","NO HABILITA")))</f>
        <v>NO OFERTADO</v>
      </c>
      <c r="AG324" s="129">
        <f>'PRECIOS UNITARIOS'!N324</f>
        <v>0</v>
      </c>
      <c r="AH324" s="251">
        <f>'EV TECNICA'!AA324</f>
        <v>0</v>
      </c>
      <c r="AI324" s="252" t="str">
        <f>+IF(AG324=0,"NO OFERTADO",IF(AH324="NO CUMPLE", NO HABILITA,IF(AG324&lt;=($E324*(1+$D$4)),"HABILITA","NO HABILITA")))</f>
        <v>NO OFERTADO</v>
      </c>
      <c r="AJ324" s="129">
        <f>'PRECIOS UNITARIOS'!O324</f>
        <v>0</v>
      </c>
      <c r="AK324" s="251">
        <f>'EV TECNICA'!AC324</f>
        <v>0</v>
      </c>
      <c r="AL324" s="252" t="str">
        <f>+IF(AJ324=0,"NO OFERTADO",IF(AK324="NO CUMPLE", NO HABILITA,IF(AJ324&lt;=($E324*(1+$D$4)),"HABILITA","NO HABILITA")))</f>
        <v>NO OFERTADO</v>
      </c>
      <c r="AM324" s="129">
        <f>'PRECIOS UNITARIOS'!P324</f>
        <v>50000</v>
      </c>
      <c r="AN324" s="251" t="str">
        <f>'EV TECNICA'!AE324</f>
        <v>CUMPLE</v>
      </c>
      <c r="AO324" s="252" t="str">
        <f>+IF(AM324=0,"NO OFERTADO",IF(AN324="NO CUMPLE", NO HABILITA,IF(AM324&lt;=($E324*(1+$D$4)),"HABILITA","NO HABILITA")))</f>
        <v>HABILITA</v>
      </c>
      <c r="AP324" s="129">
        <f>'PRECIOS UNITARIOS'!Q324</f>
        <v>0</v>
      </c>
      <c r="AQ324" s="251">
        <f>'EV TECNICA'!AG324</f>
        <v>0</v>
      </c>
      <c r="AR324" s="252" t="str">
        <f>+IF(AP324=0,"NO OFERTADO",IF(AQ324="NO CUMPLE", NO HABILITA,IF(AP324&lt;=($E324*(1+$D$4)),"HABILITA","NO HABILITA")))</f>
        <v>NO OFERTADO</v>
      </c>
      <c r="AS324" s="129">
        <f>'PRECIOS UNITARIOS'!R324</f>
        <v>0</v>
      </c>
      <c r="AT324" s="251">
        <f>'EV TECNICA'!AI324</f>
        <v>0</v>
      </c>
      <c r="AU324" s="252" t="str">
        <f>+IF(AS324=0,"NO OFERTADO",IF(AT324="NO CUMPLE", NO HABILITA,IF(AS324&lt;=($E324*(1+$D$4)),"HABILITA","NO HABILITA")))</f>
        <v>NO OFERTADO</v>
      </c>
      <c r="AV324" s="129">
        <f>'PRECIOS UNITARIOS'!S324</f>
        <v>0</v>
      </c>
      <c r="AW324" s="251">
        <f>'EV TECNICA'!AK324</f>
        <v>0</v>
      </c>
      <c r="AX324" s="252" t="str">
        <f>+IF(AV324=0,"NO OFERTADO",IF(AW324="NO CUMPLE", NO HABILITA,IF(AV324&lt;=($E324*(1+$D$4)),"HABILITA","NO HABILITA")))</f>
        <v>NO OFERTADO</v>
      </c>
      <c r="AY324" s="129">
        <f>'PRECIOS UNITARIOS'!T324</f>
        <v>0</v>
      </c>
      <c r="AZ324" s="251">
        <f>'EV TECNICA'!AM324</f>
        <v>0</v>
      </c>
      <c r="BA324" s="252" t="str">
        <f>+IF(AY324=0,"NO OFERTADO",IF(AZ324="NO CUMPLE", NO HABILITA,IF(AY324&lt;=($E324*(1+$D$4)),"HABILITA","NO HABILITA")))</f>
        <v>NO OFERTADO</v>
      </c>
      <c r="BB324" s="129">
        <f>'PRECIOS UNITARIOS'!U324</f>
        <v>54581</v>
      </c>
      <c r="BC324" s="251" t="str">
        <f>'EV TECNICA'!AO324</f>
        <v>CUMPLE</v>
      </c>
      <c r="BD324" s="252" t="str">
        <f>+IF(BB324=0,"NO OFERTADO",IF(BC324="NO CUMPLE", NO HABILITA,IF(BB324&lt;=($E324*(1+$D$4)),"HABILITA","NO HABILITA")))</f>
        <v>HABILITA</v>
      </c>
      <c r="BE324" s="129">
        <f>'PRECIOS UNITARIOS'!V324</f>
        <v>0</v>
      </c>
      <c r="BF324" s="251">
        <f>'EV TECNICA'!AQ324</f>
        <v>0</v>
      </c>
      <c r="BG324" s="252" t="str">
        <f>+IF(BE324=0,"NO OFERTADO",IF(BF324="NO CUMPLE", NO HABILITA,IF(BE324&lt;=($E324*(1+$D$4)),"HABILITA","NO HABILITA")))</f>
        <v>NO OFERTADO</v>
      </c>
      <c r="BH324" s="129">
        <f>'PRECIOS UNITARIOS'!W324</f>
        <v>0</v>
      </c>
      <c r="BI324" s="251">
        <f>'EV TECNICA'!AS324</f>
        <v>0</v>
      </c>
      <c r="BJ324" s="252" t="str">
        <f>+IF(BH324=0,"NO OFERTADO",IF(BI324="NO CUMPLE", NO HABILITA,IF(BH324&lt;=($E324*(1+$D$4)),"HABILITA","NO HABILITA")))</f>
        <v>NO OFERTADO</v>
      </c>
      <c r="BK324" s="129">
        <f>'PRECIOS UNITARIOS'!X324</f>
        <v>0</v>
      </c>
      <c r="BL324" s="251">
        <f>'EV TECNICA'!AU324</f>
        <v>0</v>
      </c>
      <c r="BM324" s="252" t="str">
        <f>+IF(BK324=0,"NO OFERTADO",IF(BL324="NO CUMPLE", NO HABILITA,IF(BK324&lt;=($E324*(1+$D$4)),"HABILITA","NO HABILITA")))</f>
        <v>NO OFERTADO</v>
      </c>
      <c r="BN324" s="129">
        <f>'PRECIOS UNITARIOS'!Y324</f>
        <v>0</v>
      </c>
      <c r="BO324" s="251">
        <f>'EV TECNICA'!AW324</f>
        <v>0</v>
      </c>
      <c r="BP324" s="252" t="str">
        <f>+IF(BN324=0,"NO OFERTADO",IF(BO324="NO CUMPLE", NO HABILITA,IF(BN324&lt;=($E324*(1+$D$4)),"HABILITA","NO HABILITA")))</f>
        <v>NO OFERTADO</v>
      </c>
      <c r="BQ324" s="129">
        <f>'PRECIOS UNITARIOS'!Z324</f>
        <v>0</v>
      </c>
      <c r="BR324" s="251">
        <f>'EV TECNICA'!AY324</f>
        <v>0</v>
      </c>
      <c r="BS324" s="252" t="str">
        <f>+IF(BQ324=0,"NO OFERTADO",IF(BR324="NO CUMPLE", NO HABILITA,IF(BQ324&lt;=($E324*(1+$D$4)),"HABILITA","NO HABILITA")))</f>
        <v>NO OFERTADO</v>
      </c>
      <c r="BT324" s="129">
        <f>'PRECIOS UNITARIOS'!AA324</f>
        <v>0</v>
      </c>
      <c r="BU324" s="251">
        <f>'EV TECNICA'!BA324</f>
        <v>0</v>
      </c>
      <c r="BV324" s="252" t="str">
        <f>+IF(BT324=0,"NO OFERTADO",IF(BU324="NO CUMPLE", NO HABILITA,IF(BT324&lt;=($E324*(1+$D$4)),"HABILITA","NO HABILITA")))</f>
        <v>NO OFERTADO</v>
      </c>
      <c r="BW324" s="129">
        <f>'PRECIOS UNITARIOS'!AB324</f>
        <v>0</v>
      </c>
      <c r="BX324" s="251">
        <f>'EV TECNICA'!BC324</f>
        <v>0</v>
      </c>
      <c r="BY324" s="252" t="str">
        <f>+IF(BW324=0,"NO OFERTADO",IF(BX324="NO CUMPLE", NO HABILITA,IF(BW324&lt;=($E324*(1+$D$4)),"HABILITA","NO HABILITA")))</f>
        <v>NO OFERTADO</v>
      </c>
      <c r="BZ324" s="129">
        <f>'PRECIOS UNITARIOS'!AC324</f>
        <v>0</v>
      </c>
      <c r="CA324" s="251">
        <f>'EV TECNICA'!BE324</f>
        <v>0</v>
      </c>
      <c r="CB324" s="252" t="str">
        <f>+IF(BZ324=0,"NO OFERTADO",IF(CA324="NO CUMPLE", NO HABILITA,IF(BZ324&lt;=($E324*(1+$D$4)),"HABILITA","NO HABILITA")))</f>
        <v>NO OFERTADO</v>
      </c>
      <c r="CC324" s="129">
        <f>'PRECIOS UNITARIOS'!AD324</f>
        <v>0</v>
      </c>
      <c r="CD324" s="251">
        <f>'EV TECNICA'!BG324</f>
        <v>0</v>
      </c>
      <c r="CE324" s="252" t="str">
        <f>+IF(CC324=0,"NO OFERTADO",IF(CD324="NO CUMPLE", NO HABILITA,IF(CC324&lt;=($E324*(1+$D$4)),"HABILITA","NO HABILITA")))</f>
        <v>NO OFERTADO</v>
      </c>
      <c r="CF324" s="129">
        <f>'PRECIOS UNITARIOS'!AE324</f>
        <v>0</v>
      </c>
      <c r="CG324" s="251">
        <f>'EV TECNICA'!BI324</f>
        <v>0</v>
      </c>
      <c r="CH324" s="252" t="str">
        <f>+IF(CF324=0,"NO OFERTADO",IF(CG324="NO CUMPLE", NO HABILITA,IF(CF324&lt;=($E324*(1+$D$4)),"HABILITA","NO HABILITA")))</f>
        <v>NO OFERTADO</v>
      </c>
    </row>
    <row r="325" spans="1:86" s="40" customFormat="1" ht="51" x14ac:dyDescent="0.2">
      <c r="A325" s="103">
        <v>316</v>
      </c>
      <c r="B325" s="202" t="s">
        <v>476</v>
      </c>
      <c r="C325" s="121" t="s">
        <v>52</v>
      </c>
      <c r="D325" s="146">
        <v>1</v>
      </c>
      <c r="E325" s="25">
        <v>24760.496599999999</v>
      </c>
      <c r="F325" s="129">
        <f>'PRECIOS UNITARIOS'!E325</f>
        <v>0</v>
      </c>
      <c r="G325" s="251">
        <f>'EV TECNICA'!I325</f>
        <v>0</v>
      </c>
      <c r="H325" s="252" t="str">
        <f>+IF(F325=0,"NO OFERTADO",IF(G325="NO CUMPLE", NO HABILITA,IF(F325&lt;=($E325*(1+$D$4)),"HABILITA","NO HABILITA")))</f>
        <v>NO OFERTADO</v>
      </c>
      <c r="I325" s="129">
        <f>'PRECIOS UNITARIOS'!F325</f>
        <v>39000</v>
      </c>
      <c r="J325" s="251" t="str">
        <f>'EV TECNICA'!K325</f>
        <v>CUMPLE</v>
      </c>
      <c r="K325" s="252" t="str">
        <f>+IF(I325=0,"NO OFERTADO",IF(J325="NO CUMPLE", NO HABILITA,IF(I325&lt;=($E325*(1+$D$4)),"HABILITA","NO HABILITA")))</f>
        <v>NO HABILITA</v>
      </c>
      <c r="L325" s="129">
        <f>'PRECIOS UNITARIOS'!G325</f>
        <v>49400</v>
      </c>
      <c r="M325" s="251" t="str">
        <f>'EV TECNICA'!M325</f>
        <v>CUMPLE</v>
      </c>
      <c r="N325" s="252" t="str">
        <f>+IF(L325=0,"NO OFERTADO",IF(M325="NO CUMPLE", NO HABILITA,IF(L325&lt;=($E325*(1+$D$4)),"HABILITA","NO HABILITA")))</f>
        <v>NO HABILITA</v>
      </c>
      <c r="O325" s="129">
        <f>'PRECIOS UNITARIOS'!H325</f>
        <v>0</v>
      </c>
      <c r="P325" s="251">
        <f>'EV TECNICA'!O325</f>
        <v>0</v>
      </c>
      <c r="Q325" s="252" t="str">
        <f>+IF(O325=0,"NO OFERTADO",IF(P325="NO CUMPLE", NO HABILITA,IF(O325&lt;=($E325*(1+$D$4)),"HABILITA","NO HABILITA")))</f>
        <v>NO OFERTADO</v>
      </c>
      <c r="R325" s="129">
        <f>'PRECIOS UNITARIOS'!I325</f>
        <v>0</v>
      </c>
      <c r="S325" s="251">
        <f>'EV TECNICA'!Q325</f>
        <v>0</v>
      </c>
      <c r="T325" s="252" t="str">
        <f>+IF(R325=0,"NO OFERTADO",IF(S325="NO CUMPLE", NO HABILITA,IF(R325&lt;=($E325*(1+$D$4)),"HABILITA","NO HABILITA")))</f>
        <v>NO OFERTADO</v>
      </c>
      <c r="U325" s="129">
        <f>'PRECIOS UNITARIOS'!J325</f>
        <v>0</v>
      </c>
      <c r="V325" s="251">
        <f>'EV TECNICA'!S325</f>
        <v>0</v>
      </c>
      <c r="W325" s="252" t="str">
        <f>+IF(U325=0,"NO OFERTADO",IF(V325="NO CUMPLE", NO HABILITA,IF(U325&lt;=($E325*(1+$D$4)),"HABILITA","NO HABILITA")))</f>
        <v>NO OFERTADO</v>
      </c>
      <c r="X325" s="129">
        <f>'PRECIOS UNITARIOS'!K325</f>
        <v>0</v>
      </c>
      <c r="Y325" s="251">
        <f>'EV TECNICA'!U325</f>
        <v>0</v>
      </c>
      <c r="Z325" s="252" t="str">
        <f>+IF(X325=0,"NO OFERTADO",IF(Y325="NO CUMPLE", NO HABILITA,IF(X325&lt;=($E325*(1+$D$4)),"HABILITA","NO HABILITA")))</f>
        <v>NO OFERTADO</v>
      </c>
      <c r="AA325" s="129">
        <f>'PRECIOS UNITARIOS'!L325</f>
        <v>0</v>
      </c>
      <c r="AB325" s="251">
        <f>'EV TECNICA'!W325</f>
        <v>0</v>
      </c>
      <c r="AC325" s="252" t="str">
        <f>+IF(AA325=0,"NO OFERTADO",IF(AB325="NO CUMPLE", NO HABILITA,IF(AA325&lt;=($E325*(1+$D$4)),"HABILITA","NO HABILITA")))</f>
        <v>NO OFERTADO</v>
      </c>
      <c r="AD325" s="129">
        <f>'PRECIOS UNITARIOS'!M325</f>
        <v>0</v>
      </c>
      <c r="AE325" s="251" t="str">
        <f>'EV TECNICA'!Y325</f>
        <v>NO CUMPLE</v>
      </c>
      <c r="AF325" s="252" t="s">
        <v>606</v>
      </c>
      <c r="AG325" s="129">
        <f>'PRECIOS UNITARIOS'!N325</f>
        <v>0</v>
      </c>
      <c r="AH325" s="251">
        <f>'EV TECNICA'!AA325</f>
        <v>0</v>
      </c>
      <c r="AI325" s="252" t="str">
        <f>+IF(AG325=0,"NO OFERTADO",IF(AH325="NO CUMPLE", NO HABILITA,IF(AG325&lt;=($E325*(1+$D$4)),"HABILITA","NO HABILITA")))</f>
        <v>NO OFERTADO</v>
      </c>
      <c r="AJ325" s="129">
        <f>'PRECIOS UNITARIOS'!O325</f>
        <v>0</v>
      </c>
      <c r="AK325" s="251">
        <f>'EV TECNICA'!AC325</f>
        <v>0</v>
      </c>
      <c r="AL325" s="252" t="str">
        <f>+IF(AJ325=0,"NO OFERTADO",IF(AK325="NO CUMPLE", NO HABILITA,IF(AJ325&lt;=($E325*(1+$D$4)),"HABILITA","NO HABILITA")))</f>
        <v>NO OFERTADO</v>
      </c>
      <c r="AM325" s="129">
        <f>'PRECIOS UNITARIOS'!P325</f>
        <v>19700</v>
      </c>
      <c r="AN325" s="251" t="str">
        <f>'EV TECNICA'!AE325</f>
        <v>CUMPLE</v>
      </c>
      <c r="AO325" s="252" t="str">
        <f>+IF(AM325=0,"NO OFERTADO",IF(AN325="NO CUMPLE", NO HABILITA,IF(AM325&lt;=($E325*(1+$D$4)),"HABILITA","NO HABILITA")))</f>
        <v>HABILITA</v>
      </c>
      <c r="AP325" s="129">
        <f>'PRECIOS UNITARIOS'!Q325</f>
        <v>0</v>
      </c>
      <c r="AQ325" s="251">
        <f>'EV TECNICA'!AG325</f>
        <v>0</v>
      </c>
      <c r="AR325" s="252" t="str">
        <f>+IF(AP325=0,"NO OFERTADO",IF(AQ325="NO CUMPLE", NO HABILITA,IF(AP325&lt;=($E325*(1+$D$4)),"HABILITA","NO HABILITA")))</f>
        <v>NO OFERTADO</v>
      </c>
      <c r="AS325" s="129">
        <f>'PRECIOS UNITARIOS'!R325</f>
        <v>0</v>
      </c>
      <c r="AT325" s="251">
        <f>'EV TECNICA'!AI325</f>
        <v>0</v>
      </c>
      <c r="AU325" s="252" t="str">
        <f>+IF(AS325=0,"NO OFERTADO",IF(AT325="NO CUMPLE", NO HABILITA,IF(AS325&lt;=($E325*(1+$D$4)),"HABILITA","NO HABILITA")))</f>
        <v>NO OFERTADO</v>
      </c>
      <c r="AV325" s="129">
        <f>'PRECIOS UNITARIOS'!S325</f>
        <v>0</v>
      </c>
      <c r="AW325" s="251">
        <f>'EV TECNICA'!AK325</f>
        <v>0</v>
      </c>
      <c r="AX325" s="252" t="str">
        <f>+IF(AV325=0,"NO OFERTADO",IF(AW325="NO CUMPLE", NO HABILITA,IF(AV325&lt;=($E325*(1+$D$4)),"HABILITA","NO HABILITA")))</f>
        <v>NO OFERTADO</v>
      </c>
      <c r="AY325" s="129">
        <f>'PRECIOS UNITARIOS'!T325</f>
        <v>0</v>
      </c>
      <c r="AZ325" s="251">
        <f>'EV TECNICA'!AM325</f>
        <v>0</v>
      </c>
      <c r="BA325" s="252" t="str">
        <f>+IF(AY325=0,"NO OFERTADO",IF(AZ325="NO CUMPLE", NO HABILITA,IF(AY325&lt;=($E325*(1+$D$4)),"HABILITA","NO HABILITA")))</f>
        <v>NO OFERTADO</v>
      </c>
      <c r="BB325" s="129">
        <f>'PRECIOS UNITARIOS'!U325</f>
        <v>42311</v>
      </c>
      <c r="BC325" s="251" t="str">
        <f>'EV TECNICA'!AO325</f>
        <v>CUMPLE</v>
      </c>
      <c r="BD325" s="252" t="str">
        <f>+IF(BB325=0,"NO OFERTADO",IF(BC325="NO CUMPLE", NO HABILITA,IF(BB325&lt;=($E325*(1+$D$4)),"HABILITA","NO HABILITA")))</f>
        <v>NO HABILITA</v>
      </c>
      <c r="BE325" s="129">
        <f>'PRECIOS UNITARIOS'!V325</f>
        <v>0</v>
      </c>
      <c r="BF325" s="251">
        <f>'EV TECNICA'!AQ325</f>
        <v>0</v>
      </c>
      <c r="BG325" s="252" t="str">
        <f>+IF(BE325=0,"NO OFERTADO",IF(BF325="NO CUMPLE", NO HABILITA,IF(BE325&lt;=($E325*(1+$D$4)),"HABILITA","NO HABILITA")))</f>
        <v>NO OFERTADO</v>
      </c>
      <c r="BH325" s="129">
        <f>'PRECIOS UNITARIOS'!W325</f>
        <v>56890</v>
      </c>
      <c r="BI325" s="251" t="str">
        <f>'EV TECNICA'!AS325</f>
        <v>CUMPLE</v>
      </c>
      <c r="BJ325" s="252" t="str">
        <f>+IF(BH325=0,"NO OFERTADO",IF(BI325="NO CUMPLE", NO HABILITA,IF(BH325&lt;=($E325*(1+$D$4)),"HABILITA","NO HABILITA")))</f>
        <v>NO HABILITA</v>
      </c>
      <c r="BK325" s="129">
        <f>'PRECIOS UNITARIOS'!X325</f>
        <v>0</v>
      </c>
      <c r="BL325" s="251">
        <f>'EV TECNICA'!AU325</f>
        <v>0</v>
      </c>
      <c r="BM325" s="252" t="str">
        <f>+IF(BK325=0,"NO OFERTADO",IF(BL325="NO CUMPLE", NO HABILITA,IF(BK325&lt;=($E325*(1+$D$4)),"HABILITA","NO HABILITA")))</f>
        <v>NO OFERTADO</v>
      </c>
      <c r="BN325" s="129">
        <f>'PRECIOS UNITARIOS'!Y325</f>
        <v>0</v>
      </c>
      <c r="BO325" s="251">
        <f>'EV TECNICA'!AW325</f>
        <v>0</v>
      </c>
      <c r="BP325" s="252" t="str">
        <f>+IF(BN325=0,"NO OFERTADO",IF(BO325="NO CUMPLE", NO HABILITA,IF(BN325&lt;=($E325*(1+$D$4)),"HABILITA","NO HABILITA")))</f>
        <v>NO OFERTADO</v>
      </c>
      <c r="BQ325" s="129">
        <f>'PRECIOS UNITARIOS'!Z325</f>
        <v>0</v>
      </c>
      <c r="BR325" s="251">
        <f>'EV TECNICA'!AY325</f>
        <v>0</v>
      </c>
      <c r="BS325" s="252" t="str">
        <f>+IF(BQ325=0,"NO OFERTADO",IF(BR325="NO CUMPLE", NO HABILITA,IF(BQ325&lt;=($E325*(1+$D$4)),"HABILITA","NO HABILITA")))</f>
        <v>NO OFERTADO</v>
      </c>
      <c r="BT325" s="129">
        <f>'PRECIOS UNITARIOS'!AA325</f>
        <v>0</v>
      </c>
      <c r="BU325" s="251">
        <f>'EV TECNICA'!BA325</f>
        <v>0</v>
      </c>
      <c r="BV325" s="252" t="str">
        <f>+IF(BT325=0,"NO OFERTADO",IF(BU325="NO CUMPLE", NO HABILITA,IF(BT325&lt;=($E325*(1+$D$4)),"HABILITA","NO HABILITA")))</f>
        <v>NO OFERTADO</v>
      </c>
      <c r="BW325" s="129">
        <f>'PRECIOS UNITARIOS'!AB325</f>
        <v>0</v>
      </c>
      <c r="BX325" s="251">
        <f>'EV TECNICA'!BC325</f>
        <v>0</v>
      </c>
      <c r="BY325" s="252" t="str">
        <f>+IF(BW325=0,"NO OFERTADO",IF(BX325="NO CUMPLE", NO HABILITA,IF(BW325&lt;=($E325*(1+$D$4)),"HABILITA","NO HABILITA")))</f>
        <v>NO OFERTADO</v>
      </c>
      <c r="BZ325" s="129">
        <f>'PRECIOS UNITARIOS'!AC325</f>
        <v>0</v>
      </c>
      <c r="CA325" s="251">
        <f>'EV TECNICA'!BE325</f>
        <v>0</v>
      </c>
      <c r="CB325" s="252" t="str">
        <f>+IF(BZ325=0,"NO OFERTADO",IF(CA325="NO CUMPLE", NO HABILITA,IF(BZ325&lt;=($E325*(1+$D$4)),"HABILITA","NO HABILITA")))</f>
        <v>NO OFERTADO</v>
      </c>
      <c r="CC325" s="129">
        <f>'PRECIOS UNITARIOS'!AD325</f>
        <v>0</v>
      </c>
      <c r="CD325" s="251">
        <f>'EV TECNICA'!BG325</f>
        <v>0</v>
      </c>
      <c r="CE325" s="252" t="str">
        <f>+IF(CC325=0,"NO OFERTADO",IF(CD325="NO CUMPLE", NO HABILITA,IF(CC325&lt;=($E325*(1+$D$4)),"HABILITA","NO HABILITA")))</f>
        <v>NO OFERTADO</v>
      </c>
      <c r="CF325" s="129">
        <f>'PRECIOS UNITARIOS'!AE325</f>
        <v>0</v>
      </c>
      <c r="CG325" s="251">
        <f>'EV TECNICA'!BI325</f>
        <v>0</v>
      </c>
      <c r="CH325" s="252" t="str">
        <f>+IF(CF325=0,"NO OFERTADO",IF(CG325="NO CUMPLE", NO HABILITA,IF(CF325&lt;=($E325*(1+$D$4)),"HABILITA","NO HABILITA")))</f>
        <v>NO OFERTADO</v>
      </c>
    </row>
    <row r="326" spans="1:86" s="40" customFormat="1" ht="51" x14ac:dyDescent="0.2">
      <c r="A326" s="103">
        <v>317</v>
      </c>
      <c r="B326" s="202" t="s">
        <v>477</v>
      </c>
      <c r="C326" s="121" t="s">
        <v>52</v>
      </c>
      <c r="D326" s="146">
        <v>1</v>
      </c>
      <c r="E326" s="25">
        <v>11500</v>
      </c>
      <c r="F326" s="129">
        <f>'PRECIOS UNITARIOS'!E326</f>
        <v>0</v>
      </c>
      <c r="G326" s="251">
        <f>'EV TECNICA'!I326</f>
        <v>0</v>
      </c>
      <c r="H326" s="252" t="str">
        <f>+IF(F326=0,"NO OFERTADO",IF(G326="NO CUMPLE", NO HABILITA,IF(F326&lt;=($E326*(1+$D$4)),"HABILITA","NO HABILITA")))</f>
        <v>NO OFERTADO</v>
      </c>
      <c r="I326" s="129">
        <f>'PRECIOS UNITARIOS'!F326</f>
        <v>11300</v>
      </c>
      <c r="J326" s="251" t="str">
        <f>'EV TECNICA'!K326</f>
        <v>CUMPLE</v>
      </c>
      <c r="K326" s="252" t="str">
        <f>+IF(I326=0,"NO OFERTADO",IF(J326="NO CUMPLE", NO HABILITA,IF(I326&lt;=($E326*(1+$D$4)),"HABILITA","NO HABILITA")))</f>
        <v>HABILITA</v>
      </c>
      <c r="L326" s="129">
        <f>'PRECIOS UNITARIOS'!G326</f>
        <v>8500</v>
      </c>
      <c r="M326" s="251" t="str">
        <f>'EV TECNICA'!M326</f>
        <v>CUMPLE</v>
      </c>
      <c r="N326" s="252" t="str">
        <f>+IF(L326=0,"NO OFERTADO",IF(M326="NO CUMPLE", NO HABILITA,IF(L326&lt;=($E326*(1+$D$4)),"HABILITA","NO HABILITA")))</f>
        <v>HABILITA</v>
      </c>
      <c r="O326" s="129">
        <f>'PRECIOS UNITARIOS'!H326</f>
        <v>0</v>
      </c>
      <c r="P326" s="251">
        <f>'EV TECNICA'!O326</f>
        <v>0</v>
      </c>
      <c r="Q326" s="252" t="str">
        <f>+IF(O326=0,"NO OFERTADO",IF(P326="NO CUMPLE", NO HABILITA,IF(O326&lt;=($E326*(1+$D$4)),"HABILITA","NO HABILITA")))</f>
        <v>NO OFERTADO</v>
      </c>
      <c r="R326" s="129">
        <f>'PRECIOS UNITARIOS'!I326</f>
        <v>0</v>
      </c>
      <c r="S326" s="251">
        <f>'EV TECNICA'!Q326</f>
        <v>0</v>
      </c>
      <c r="T326" s="252" t="str">
        <f>+IF(R326=0,"NO OFERTADO",IF(S326="NO CUMPLE", NO HABILITA,IF(R326&lt;=($E326*(1+$D$4)),"HABILITA","NO HABILITA")))</f>
        <v>NO OFERTADO</v>
      </c>
      <c r="U326" s="129">
        <f>'PRECIOS UNITARIOS'!J326</f>
        <v>0</v>
      </c>
      <c r="V326" s="251">
        <f>'EV TECNICA'!S326</f>
        <v>0</v>
      </c>
      <c r="W326" s="252" t="str">
        <f>+IF(U326=0,"NO OFERTADO",IF(V326="NO CUMPLE", NO HABILITA,IF(U326&lt;=($E326*(1+$D$4)),"HABILITA","NO HABILITA")))</f>
        <v>NO OFERTADO</v>
      </c>
      <c r="X326" s="129">
        <f>'PRECIOS UNITARIOS'!K326</f>
        <v>0</v>
      </c>
      <c r="Y326" s="251">
        <f>'EV TECNICA'!U326</f>
        <v>0</v>
      </c>
      <c r="Z326" s="252" t="str">
        <f>+IF(X326=0,"NO OFERTADO",IF(Y326="NO CUMPLE", NO HABILITA,IF(X326&lt;=($E326*(1+$D$4)),"HABILITA","NO HABILITA")))</f>
        <v>NO OFERTADO</v>
      </c>
      <c r="AA326" s="129">
        <f>'PRECIOS UNITARIOS'!L326</f>
        <v>0</v>
      </c>
      <c r="AB326" s="251">
        <f>'EV TECNICA'!W326</f>
        <v>0</v>
      </c>
      <c r="AC326" s="252" t="str">
        <f>+IF(AA326=0,"NO OFERTADO",IF(AB326="NO CUMPLE", NO HABILITA,IF(AA326&lt;=($E326*(1+$D$4)),"HABILITA","NO HABILITA")))</f>
        <v>NO OFERTADO</v>
      </c>
      <c r="AD326" s="129">
        <f>'PRECIOS UNITARIOS'!M326</f>
        <v>0</v>
      </c>
      <c r="AE326" s="251" t="str">
        <f>'EV TECNICA'!Y326</f>
        <v>NO CUMPLE</v>
      </c>
      <c r="AF326" s="252" t="s">
        <v>606</v>
      </c>
      <c r="AG326" s="129">
        <f>'PRECIOS UNITARIOS'!N326</f>
        <v>0</v>
      </c>
      <c r="AH326" s="251">
        <f>'EV TECNICA'!AA326</f>
        <v>0</v>
      </c>
      <c r="AI326" s="252" t="str">
        <f>+IF(AG326=0,"NO OFERTADO",IF(AH326="NO CUMPLE", NO HABILITA,IF(AG326&lt;=($E326*(1+$D$4)),"HABILITA","NO HABILITA")))</f>
        <v>NO OFERTADO</v>
      </c>
      <c r="AJ326" s="129">
        <f>'PRECIOS UNITARIOS'!O326</f>
        <v>0</v>
      </c>
      <c r="AK326" s="251">
        <f>'EV TECNICA'!AC326</f>
        <v>0</v>
      </c>
      <c r="AL326" s="252" t="str">
        <f>+IF(AJ326=0,"NO OFERTADO",IF(AK326="NO CUMPLE", NO HABILITA,IF(AJ326&lt;=($E326*(1+$D$4)),"HABILITA","NO HABILITA")))</f>
        <v>NO OFERTADO</v>
      </c>
      <c r="AM326" s="129">
        <f>'PRECIOS UNITARIOS'!P326</f>
        <v>10000</v>
      </c>
      <c r="AN326" s="251" t="str">
        <f>'EV TECNICA'!AE326</f>
        <v>CUMPLE</v>
      </c>
      <c r="AO326" s="252" t="str">
        <f>+IF(AM326=0,"NO OFERTADO",IF(AN326="NO CUMPLE", NO HABILITA,IF(AM326&lt;=($E326*(1+$D$4)),"HABILITA","NO HABILITA")))</f>
        <v>HABILITA</v>
      </c>
      <c r="AP326" s="129">
        <f>'PRECIOS UNITARIOS'!Q326</f>
        <v>0</v>
      </c>
      <c r="AQ326" s="251">
        <f>'EV TECNICA'!AG326</f>
        <v>0</v>
      </c>
      <c r="AR326" s="252" t="str">
        <f>+IF(AP326=0,"NO OFERTADO",IF(AQ326="NO CUMPLE", NO HABILITA,IF(AP326&lt;=($E326*(1+$D$4)),"HABILITA","NO HABILITA")))</f>
        <v>NO OFERTADO</v>
      </c>
      <c r="AS326" s="129">
        <f>'PRECIOS UNITARIOS'!R326</f>
        <v>0</v>
      </c>
      <c r="AT326" s="251">
        <f>'EV TECNICA'!AI326</f>
        <v>0</v>
      </c>
      <c r="AU326" s="252" t="str">
        <f>+IF(AS326=0,"NO OFERTADO",IF(AT326="NO CUMPLE", NO HABILITA,IF(AS326&lt;=($E326*(1+$D$4)),"HABILITA","NO HABILITA")))</f>
        <v>NO OFERTADO</v>
      </c>
      <c r="AV326" s="129">
        <f>'PRECIOS UNITARIOS'!S326</f>
        <v>0</v>
      </c>
      <c r="AW326" s="251">
        <f>'EV TECNICA'!AK326</f>
        <v>0</v>
      </c>
      <c r="AX326" s="252" t="str">
        <f>+IF(AV326=0,"NO OFERTADO",IF(AW326="NO CUMPLE", NO HABILITA,IF(AV326&lt;=($E326*(1+$D$4)),"HABILITA","NO HABILITA")))</f>
        <v>NO OFERTADO</v>
      </c>
      <c r="AY326" s="129">
        <f>'PRECIOS UNITARIOS'!T326</f>
        <v>0</v>
      </c>
      <c r="AZ326" s="251">
        <f>'EV TECNICA'!AM326</f>
        <v>0</v>
      </c>
      <c r="BA326" s="252" t="str">
        <f>+IF(AY326=0,"NO OFERTADO",IF(AZ326="NO CUMPLE", NO HABILITA,IF(AY326&lt;=($E326*(1+$D$4)),"HABILITA","NO HABILITA")))</f>
        <v>NO OFERTADO</v>
      </c>
      <c r="BB326" s="129">
        <f>'PRECIOS UNITARIOS'!U326</f>
        <v>0</v>
      </c>
      <c r="BC326" s="251">
        <f>'EV TECNICA'!AO326</f>
        <v>0</v>
      </c>
      <c r="BD326" s="252" t="str">
        <f>+IF(BB326=0,"NO OFERTADO",IF(BC326="NO CUMPLE", NO HABILITA,IF(BB326&lt;=($E326*(1+$D$4)),"HABILITA","NO HABILITA")))</f>
        <v>NO OFERTADO</v>
      </c>
      <c r="BE326" s="129">
        <f>'PRECIOS UNITARIOS'!V326</f>
        <v>0</v>
      </c>
      <c r="BF326" s="251">
        <f>'EV TECNICA'!AQ326</f>
        <v>0</v>
      </c>
      <c r="BG326" s="252" t="str">
        <f>+IF(BE326=0,"NO OFERTADO",IF(BF326="NO CUMPLE", NO HABILITA,IF(BE326&lt;=($E326*(1+$D$4)),"HABILITA","NO HABILITA")))</f>
        <v>NO OFERTADO</v>
      </c>
      <c r="BH326" s="129">
        <f>'PRECIOS UNITARIOS'!W326</f>
        <v>0</v>
      </c>
      <c r="BI326" s="251">
        <f>'EV TECNICA'!AS326</f>
        <v>0</v>
      </c>
      <c r="BJ326" s="252" t="str">
        <f>+IF(BH326=0,"NO OFERTADO",IF(BI326="NO CUMPLE", NO HABILITA,IF(BH326&lt;=($E326*(1+$D$4)),"HABILITA","NO HABILITA")))</f>
        <v>NO OFERTADO</v>
      </c>
      <c r="BK326" s="129">
        <f>'PRECIOS UNITARIOS'!X326</f>
        <v>0</v>
      </c>
      <c r="BL326" s="251">
        <f>'EV TECNICA'!AU326</f>
        <v>0</v>
      </c>
      <c r="BM326" s="252" t="str">
        <f>+IF(BK326=0,"NO OFERTADO",IF(BL326="NO CUMPLE", NO HABILITA,IF(BK326&lt;=($E326*(1+$D$4)),"HABILITA","NO HABILITA")))</f>
        <v>NO OFERTADO</v>
      </c>
      <c r="BN326" s="129">
        <f>'PRECIOS UNITARIOS'!Y326</f>
        <v>0</v>
      </c>
      <c r="BO326" s="251">
        <f>'EV TECNICA'!AW326</f>
        <v>0</v>
      </c>
      <c r="BP326" s="252" t="str">
        <f>+IF(BN326=0,"NO OFERTADO",IF(BO326="NO CUMPLE", NO HABILITA,IF(BN326&lt;=($E326*(1+$D$4)),"HABILITA","NO HABILITA")))</f>
        <v>NO OFERTADO</v>
      </c>
      <c r="BQ326" s="129">
        <f>'PRECIOS UNITARIOS'!Z326</f>
        <v>0</v>
      </c>
      <c r="BR326" s="251">
        <f>'EV TECNICA'!AY326</f>
        <v>0</v>
      </c>
      <c r="BS326" s="252" t="str">
        <f>+IF(BQ326=0,"NO OFERTADO",IF(BR326="NO CUMPLE", NO HABILITA,IF(BQ326&lt;=($E326*(1+$D$4)),"HABILITA","NO HABILITA")))</f>
        <v>NO OFERTADO</v>
      </c>
      <c r="BT326" s="129">
        <f>'PRECIOS UNITARIOS'!AA326</f>
        <v>0</v>
      </c>
      <c r="BU326" s="251">
        <f>'EV TECNICA'!BA326</f>
        <v>0</v>
      </c>
      <c r="BV326" s="252" t="str">
        <f>+IF(BT326=0,"NO OFERTADO",IF(BU326="NO CUMPLE", NO HABILITA,IF(BT326&lt;=($E326*(1+$D$4)),"HABILITA","NO HABILITA")))</f>
        <v>NO OFERTADO</v>
      </c>
      <c r="BW326" s="129">
        <f>'PRECIOS UNITARIOS'!AB326</f>
        <v>0</v>
      </c>
      <c r="BX326" s="251">
        <f>'EV TECNICA'!BC326</f>
        <v>0</v>
      </c>
      <c r="BY326" s="252" t="str">
        <f>+IF(BW326=0,"NO OFERTADO",IF(BX326="NO CUMPLE", NO HABILITA,IF(BW326&lt;=($E326*(1+$D$4)),"HABILITA","NO HABILITA")))</f>
        <v>NO OFERTADO</v>
      </c>
      <c r="BZ326" s="129">
        <f>'PRECIOS UNITARIOS'!AC326</f>
        <v>0</v>
      </c>
      <c r="CA326" s="251">
        <f>'EV TECNICA'!BE326</f>
        <v>0</v>
      </c>
      <c r="CB326" s="252" t="str">
        <f>+IF(BZ326=0,"NO OFERTADO",IF(CA326="NO CUMPLE", NO HABILITA,IF(BZ326&lt;=($E326*(1+$D$4)),"HABILITA","NO HABILITA")))</f>
        <v>NO OFERTADO</v>
      </c>
      <c r="CC326" s="129">
        <f>'PRECIOS UNITARIOS'!AD326</f>
        <v>0</v>
      </c>
      <c r="CD326" s="251">
        <f>'EV TECNICA'!BG326</f>
        <v>0</v>
      </c>
      <c r="CE326" s="252" t="str">
        <f>+IF(CC326=0,"NO OFERTADO",IF(CD326="NO CUMPLE", NO HABILITA,IF(CC326&lt;=($E326*(1+$D$4)),"HABILITA","NO HABILITA")))</f>
        <v>NO OFERTADO</v>
      </c>
      <c r="CF326" s="129">
        <f>'PRECIOS UNITARIOS'!AE326</f>
        <v>0</v>
      </c>
      <c r="CG326" s="251">
        <f>'EV TECNICA'!BI326</f>
        <v>0</v>
      </c>
      <c r="CH326" s="252" t="str">
        <f>+IF(CF326=0,"NO OFERTADO",IF(CG326="NO CUMPLE", NO HABILITA,IF(CF326&lt;=($E326*(1+$D$4)),"HABILITA","NO HABILITA")))</f>
        <v>NO OFERTADO</v>
      </c>
    </row>
    <row r="327" spans="1:86" s="40" customFormat="1" ht="51" x14ac:dyDescent="0.2">
      <c r="A327" s="103">
        <v>318</v>
      </c>
      <c r="B327" s="202" t="s">
        <v>478</v>
      </c>
      <c r="C327" s="121" t="s">
        <v>52</v>
      </c>
      <c r="D327" s="146">
        <v>1</v>
      </c>
      <c r="E327" s="25">
        <v>4025</v>
      </c>
      <c r="F327" s="129">
        <f>'PRECIOS UNITARIOS'!E327</f>
        <v>0</v>
      </c>
      <c r="G327" s="251">
        <f>'EV TECNICA'!I327</f>
        <v>0</v>
      </c>
      <c r="H327" s="252" t="str">
        <f>+IF(F327=0,"NO OFERTADO",IF(G327="NO CUMPLE", NO HABILITA,IF(F327&lt;=($E327*(1+$D$4)),"HABILITA","NO HABILITA")))</f>
        <v>NO OFERTADO</v>
      </c>
      <c r="I327" s="129">
        <f>'PRECIOS UNITARIOS'!F327</f>
        <v>4000</v>
      </c>
      <c r="J327" s="251" t="str">
        <f>'EV TECNICA'!K327</f>
        <v>CUMPLE</v>
      </c>
      <c r="K327" s="252" t="str">
        <f>+IF(I327=0,"NO OFERTADO",IF(J327="NO CUMPLE", NO HABILITA,IF(I327&lt;=($E327*(1+$D$4)),"HABILITA","NO HABILITA")))</f>
        <v>HABILITA</v>
      </c>
      <c r="L327" s="129">
        <f>'PRECIOS UNITARIOS'!G327</f>
        <v>3850</v>
      </c>
      <c r="M327" s="251" t="str">
        <f>'EV TECNICA'!M327</f>
        <v>CUMPLE</v>
      </c>
      <c r="N327" s="252" t="str">
        <f>+IF(L327=0,"NO OFERTADO",IF(M327="NO CUMPLE", NO HABILITA,IF(L327&lt;=($E327*(1+$D$4)),"HABILITA","NO HABILITA")))</f>
        <v>HABILITA</v>
      </c>
      <c r="O327" s="129">
        <f>'PRECIOS UNITARIOS'!H327</f>
        <v>0</v>
      </c>
      <c r="P327" s="251">
        <f>'EV TECNICA'!O327</f>
        <v>0</v>
      </c>
      <c r="Q327" s="252" t="str">
        <f>+IF(O327=0,"NO OFERTADO",IF(P327="NO CUMPLE", NO HABILITA,IF(O327&lt;=($E327*(1+$D$4)),"HABILITA","NO HABILITA")))</f>
        <v>NO OFERTADO</v>
      </c>
      <c r="R327" s="129">
        <f>'PRECIOS UNITARIOS'!I327</f>
        <v>0</v>
      </c>
      <c r="S327" s="251">
        <f>'EV TECNICA'!Q327</f>
        <v>0</v>
      </c>
      <c r="T327" s="252" t="str">
        <f>+IF(R327=0,"NO OFERTADO",IF(S327="NO CUMPLE", NO HABILITA,IF(R327&lt;=($E327*(1+$D$4)),"HABILITA","NO HABILITA")))</f>
        <v>NO OFERTADO</v>
      </c>
      <c r="U327" s="129">
        <f>'PRECIOS UNITARIOS'!J327</f>
        <v>0</v>
      </c>
      <c r="V327" s="251">
        <f>'EV TECNICA'!S327</f>
        <v>0</v>
      </c>
      <c r="W327" s="252" t="str">
        <f>+IF(U327=0,"NO OFERTADO",IF(V327="NO CUMPLE", NO HABILITA,IF(U327&lt;=($E327*(1+$D$4)),"HABILITA","NO HABILITA")))</f>
        <v>NO OFERTADO</v>
      </c>
      <c r="X327" s="129">
        <f>'PRECIOS UNITARIOS'!K327</f>
        <v>0</v>
      </c>
      <c r="Y327" s="251">
        <f>'EV TECNICA'!U327</f>
        <v>0</v>
      </c>
      <c r="Z327" s="252" t="str">
        <f>+IF(X327=0,"NO OFERTADO",IF(Y327="NO CUMPLE", NO HABILITA,IF(X327&lt;=($E327*(1+$D$4)),"HABILITA","NO HABILITA")))</f>
        <v>NO OFERTADO</v>
      </c>
      <c r="AA327" s="129">
        <f>'PRECIOS UNITARIOS'!L327</f>
        <v>0</v>
      </c>
      <c r="AB327" s="251">
        <f>'EV TECNICA'!W327</f>
        <v>0</v>
      </c>
      <c r="AC327" s="252" t="str">
        <f>+IF(AA327=0,"NO OFERTADO",IF(AB327="NO CUMPLE", NO HABILITA,IF(AA327&lt;=($E327*(1+$D$4)),"HABILITA","NO HABILITA")))</f>
        <v>NO OFERTADO</v>
      </c>
      <c r="AD327" s="129">
        <f>'PRECIOS UNITARIOS'!M327</f>
        <v>4489</v>
      </c>
      <c r="AE327" s="251" t="str">
        <f>'EV TECNICA'!Y327</f>
        <v>CUMPLE</v>
      </c>
      <c r="AF327" s="252" t="str">
        <f>+IF(AD327=0,"NO OFERTADO",IF(AE327="NO CUMPLE", NO HABILITA,IF(AD327&lt;=($E327*(1+$D$4)),"HABILITA","NO HABILITA")))</f>
        <v>HABILITA</v>
      </c>
      <c r="AG327" s="129">
        <f>'PRECIOS UNITARIOS'!N327</f>
        <v>0</v>
      </c>
      <c r="AH327" s="251">
        <f>'EV TECNICA'!AA327</f>
        <v>0</v>
      </c>
      <c r="AI327" s="252" t="str">
        <f>+IF(AG327=0,"NO OFERTADO",IF(AH327="NO CUMPLE", NO HABILITA,IF(AG327&lt;=($E327*(1+$D$4)),"HABILITA","NO HABILITA")))</f>
        <v>NO OFERTADO</v>
      </c>
      <c r="AJ327" s="129">
        <f>'PRECIOS UNITARIOS'!O327</f>
        <v>0</v>
      </c>
      <c r="AK327" s="251">
        <f>'EV TECNICA'!AC327</f>
        <v>0</v>
      </c>
      <c r="AL327" s="252" t="str">
        <f>+IF(AJ327=0,"NO OFERTADO",IF(AK327="NO CUMPLE", NO HABILITA,IF(AJ327&lt;=($E327*(1+$D$4)),"HABILITA","NO HABILITA")))</f>
        <v>NO OFERTADO</v>
      </c>
      <c r="AM327" s="129">
        <f>'PRECIOS UNITARIOS'!P327</f>
        <v>3500</v>
      </c>
      <c r="AN327" s="251" t="str">
        <f>'EV TECNICA'!AE327</f>
        <v>CUMPLE</v>
      </c>
      <c r="AO327" s="252" t="str">
        <f>+IF(AM327=0,"NO OFERTADO",IF(AN327="NO CUMPLE", NO HABILITA,IF(AM327&lt;=($E327*(1+$D$4)),"HABILITA","NO HABILITA")))</f>
        <v>HABILITA</v>
      </c>
      <c r="AP327" s="129">
        <f>'PRECIOS UNITARIOS'!Q327</f>
        <v>0</v>
      </c>
      <c r="AQ327" s="251">
        <f>'EV TECNICA'!AG327</f>
        <v>0</v>
      </c>
      <c r="AR327" s="252" t="str">
        <f>+IF(AP327=0,"NO OFERTADO",IF(AQ327="NO CUMPLE", NO HABILITA,IF(AP327&lt;=($E327*(1+$D$4)),"HABILITA","NO HABILITA")))</f>
        <v>NO OFERTADO</v>
      </c>
      <c r="AS327" s="129">
        <f>'PRECIOS UNITARIOS'!R327</f>
        <v>0</v>
      </c>
      <c r="AT327" s="251">
        <f>'EV TECNICA'!AI327</f>
        <v>0</v>
      </c>
      <c r="AU327" s="252" t="str">
        <f>+IF(AS327=0,"NO OFERTADO",IF(AT327="NO CUMPLE", NO HABILITA,IF(AS327&lt;=($E327*(1+$D$4)),"HABILITA","NO HABILITA")))</f>
        <v>NO OFERTADO</v>
      </c>
      <c r="AV327" s="129">
        <f>'PRECIOS UNITARIOS'!S327</f>
        <v>0</v>
      </c>
      <c r="AW327" s="251">
        <f>'EV TECNICA'!AK327</f>
        <v>0</v>
      </c>
      <c r="AX327" s="252" t="str">
        <f>+IF(AV327=0,"NO OFERTADO",IF(AW327="NO CUMPLE", NO HABILITA,IF(AV327&lt;=($E327*(1+$D$4)),"HABILITA","NO HABILITA")))</f>
        <v>NO OFERTADO</v>
      </c>
      <c r="AY327" s="129">
        <f>'PRECIOS UNITARIOS'!T327</f>
        <v>0</v>
      </c>
      <c r="AZ327" s="251">
        <f>'EV TECNICA'!AM327</f>
        <v>0</v>
      </c>
      <c r="BA327" s="252" t="str">
        <f>+IF(AY327=0,"NO OFERTADO",IF(AZ327="NO CUMPLE", NO HABILITA,IF(AY327&lt;=($E327*(1+$D$4)),"HABILITA","NO HABILITA")))</f>
        <v>NO OFERTADO</v>
      </c>
      <c r="BB327" s="129">
        <f>'PRECIOS UNITARIOS'!U327</f>
        <v>0</v>
      </c>
      <c r="BC327" s="251">
        <f>'EV TECNICA'!AO327</f>
        <v>0</v>
      </c>
      <c r="BD327" s="252" t="str">
        <f>+IF(BB327=0,"NO OFERTADO",IF(BC327="NO CUMPLE", NO HABILITA,IF(BB327&lt;=($E327*(1+$D$4)),"HABILITA","NO HABILITA")))</f>
        <v>NO OFERTADO</v>
      </c>
      <c r="BE327" s="129">
        <f>'PRECIOS UNITARIOS'!V327</f>
        <v>0</v>
      </c>
      <c r="BF327" s="251">
        <f>'EV TECNICA'!AQ327</f>
        <v>0</v>
      </c>
      <c r="BG327" s="252" t="str">
        <f>+IF(BE327=0,"NO OFERTADO",IF(BF327="NO CUMPLE", NO HABILITA,IF(BE327&lt;=($E327*(1+$D$4)),"HABILITA","NO HABILITA")))</f>
        <v>NO OFERTADO</v>
      </c>
      <c r="BH327" s="129">
        <f>'PRECIOS UNITARIOS'!W327</f>
        <v>0</v>
      </c>
      <c r="BI327" s="251">
        <f>'EV TECNICA'!AS327</f>
        <v>0</v>
      </c>
      <c r="BJ327" s="252" t="str">
        <f>+IF(BH327=0,"NO OFERTADO",IF(BI327="NO CUMPLE", NO HABILITA,IF(BH327&lt;=($E327*(1+$D$4)),"HABILITA","NO HABILITA")))</f>
        <v>NO OFERTADO</v>
      </c>
      <c r="BK327" s="129">
        <f>'PRECIOS UNITARIOS'!X327</f>
        <v>0</v>
      </c>
      <c r="BL327" s="251">
        <f>'EV TECNICA'!AU327</f>
        <v>0</v>
      </c>
      <c r="BM327" s="252" t="str">
        <f>+IF(BK327=0,"NO OFERTADO",IF(BL327="NO CUMPLE", NO HABILITA,IF(BK327&lt;=($E327*(1+$D$4)),"HABILITA","NO HABILITA")))</f>
        <v>NO OFERTADO</v>
      </c>
      <c r="BN327" s="129">
        <f>'PRECIOS UNITARIOS'!Y327</f>
        <v>0</v>
      </c>
      <c r="BO327" s="251">
        <f>'EV TECNICA'!AW327</f>
        <v>0</v>
      </c>
      <c r="BP327" s="252" t="str">
        <f>+IF(BN327=0,"NO OFERTADO",IF(BO327="NO CUMPLE", NO HABILITA,IF(BN327&lt;=($E327*(1+$D$4)),"HABILITA","NO HABILITA")))</f>
        <v>NO OFERTADO</v>
      </c>
      <c r="BQ327" s="129">
        <f>'PRECIOS UNITARIOS'!Z327</f>
        <v>0</v>
      </c>
      <c r="BR327" s="251">
        <f>'EV TECNICA'!AY327</f>
        <v>0</v>
      </c>
      <c r="BS327" s="252" t="str">
        <f>+IF(BQ327=0,"NO OFERTADO",IF(BR327="NO CUMPLE", NO HABILITA,IF(BQ327&lt;=($E327*(1+$D$4)),"HABILITA","NO HABILITA")))</f>
        <v>NO OFERTADO</v>
      </c>
      <c r="BT327" s="129">
        <f>'PRECIOS UNITARIOS'!AA327</f>
        <v>0</v>
      </c>
      <c r="BU327" s="251">
        <f>'EV TECNICA'!BA327</f>
        <v>0</v>
      </c>
      <c r="BV327" s="252" t="str">
        <f>+IF(BT327=0,"NO OFERTADO",IF(BU327="NO CUMPLE", NO HABILITA,IF(BT327&lt;=($E327*(1+$D$4)),"HABILITA","NO HABILITA")))</f>
        <v>NO OFERTADO</v>
      </c>
      <c r="BW327" s="129">
        <f>'PRECIOS UNITARIOS'!AB327</f>
        <v>0</v>
      </c>
      <c r="BX327" s="251">
        <f>'EV TECNICA'!BC327</f>
        <v>0</v>
      </c>
      <c r="BY327" s="252" t="str">
        <f>+IF(BW327=0,"NO OFERTADO",IF(BX327="NO CUMPLE", NO HABILITA,IF(BW327&lt;=($E327*(1+$D$4)),"HABILITA","NO HABILITA")))</f>
        <v>NO OFERTADO</v>
      </c>
      <c r="BZ327" s="129">
        <f>'PRECIOS UNITARIOS'!AC327</f>
        <v>0</v>
      </c>
      <c r="CA327" s="251">
        <f>'EV TECNICA'!BE327</f>
        <v>0</v>
      </c>
      <c r="CB327" s="252" t="str">
        <f>+IF(BZ327=0,"NO OFERTADO",IF(CA327="NO CUMPLE", NO HABILITA,IF(BZ327&lt;=($E327*(1+$D$4)),"HABILITA","NO HABILITA")))</f>
        <v>NO OFERTADO</v>
      </c>
      <c r="CC327" s="129">
        <f>'PRECIOS UNITARIOS'!AD327</f>
        <v>0</v>
      </c>
      <c r="CD327" s="251">
        <f>'EV TECNICA'!BG327</f>
        <v>0</v>
      </c>
      <c r="CE327" s="252" t="str">
        <f>+IF(CC327=0,"NO OFERTADO",IF(CD327="NO CUMPLE", NO HABILITA,IF(CC327&lt;=($E327*(1+$D$4)),"HABILITA","NO HABILITA")))</f>
        <v>NO OFERTADO</v>
      </c>
      <c r="CF327" s="129">
        <f>'PRECIOS UNITARIOS'!AE327</f>
        <v>0</v>
      </c>
      <c r="CG327" s="251">
        <f>'EV TECNICA'!BI327</f>
        <v>0</v>
      </c>
      <c r="CH327" s="252" t="str">
        <f>+IF(CF327=0,"NO OFERTADO",IF(CG327="NO CUMPLE", NO HABILITA,IF(CF327&lt;=($E327*(1+$D$4)),"HABILITA","NO HABILITA")))</f>
        <v>NO OFERTADO</v>
      </c>
    </row>
    <row r="328" spans="1:86" s="40" customFormat="1" ht="51" x14ac:dyDescent="0.2">
      <c r="A328" s="103">
        <v>319</v>
      </c>
      <c r="B328" s="202" t="s">
        <v>479</v>
      </c>
      <c r="C328" s="121" t="s">
        <v>52</v>
      </c>
      <c r="D328" s="146">
        <v>1</v>
      </c>
      <c r="E328" s="25">
        <v>4210.5412999999999</v>
      </c>
      <c r="F328" s="129">
        <f>'PRECIOS UNITARIOS'!E328</f>
        <v>0</v>
      </c>
      <c r="G328" s="251">
        <f>'EV TECNICA'!I328</f>
        <v>0</v>
      </c>
      <c r="H328" s="252" t="str">
        <f>+IF(F328=0,"NO OFERTADO",IF(G328="NO CUMPLE", NO HABILITA,IF(F328&lt;=($E328*(1+$D$4)),"HABILITA","NO HABILITA")))</f>
        <v>NO OFERTADO</v>
      </c>
      <c r="I328" s="129">
        <f>'PRECIOS UNITARIOS'!F328</f>
        <v>4200</v>
      </c>
      <c r="J328" s="251" t="str">
        <f>'EV TECNICA'!K328</f>
        <v>CUMPLE</v>
      </c>
      <c r="K328" s="252" t="str">
        <f>+IF(I328=0,"NO OFERTADO",IF(J328="NO CUMPLE", NO HABILITA,IF(I328&lt;=($E328*(1+$D$4)),"HABILITA","NO HABILITA")))</f>
        <v>HABILITA</v>
      </c>
      <c r="L328" s="129">
        <f>'PRECIOS UNITARIOS'!G328</f>
        <v>3450</v>
      </c>
      <c r="M328" s="251" t="str">
        <f>'EV TECNICA'!M328</f>
        <v>CUMPLE</v>
      </c>
      <c r="N328" s="252" t="str">
        <f>+IF(L328=0,"NO OFERTADO",IF(M328="NO CUMPLE", NO HABILITA,IF(L328&lt;=($E328*(1+$D$4)),"HABILITA","NO HABILITA")))</f>
        <v>HABILITA</v>
      </c>
      <c r="O328" s="129">
        <f>'PRECIOS UNITARIOS'!H328</f>
        <v>0</v>
      </c>
      <c r="P328" s="251">
        <f>'EV TECNICA'!O328</f>
        <v>0</v>
      </c>
      <c r="Q328" s="252" t="str">
        <f>+IF(O328=0,"NO OFERTADO",IF(P328="NO CUMPLE", NO HABILITA,IF(O328&lt;=($E328*(1+$D$4)),"HABILITA","NO HABILITA")))</f>
        <v>NO OFERTADO</v>
      </c>
      <c r="R328" s="129">
        <f>'PRECIOS UNITARIOS'!I328</f>
        <v>0</v>
      </c>
      <c r="S328" s="251">
        <f>'EV TECNICA'!Q328</f>
        <v>0</v>
      </c>
      <c r="T328" s="252" t="str">
        <f>+IF(R328=0,"NO OFERTADO",IF(S328="NO CUMPLE", NO HABILITA,IF(R328&lt;=($E328*(1+$D$4)),"HABILITA","NO HABILITA")))</f>
        <v>NO OFERTADO</v>
      </c>
      <c r="U328" s="129">
        <f>'PRECIOS UNITARIOS'!J328</f>
        <v>0</v>
      </c>
      <c r="V328" s="251">
        <f>'EV TECNICA'!S328</f>
        <v>0</v>
      </c>
      <c r="W328" s="252" t="str">
        <f>+IF(U328=0,"NO OFERTADO",IF(V328="NO CUMPLE", NO HABILITA,IF(U328&lt;=($E328*(1+$D$4)),"HABILITA","NO HABILITA")))</f>
        <v>NO OFERTADO</v>
      </c>
      <c r="X328" s="129">
        <f>'PRECIOS UNITARIOS'!K328</f>
        <v>0</v>
      </c>
      <c r="Y328" s="251">
        <f>'EV TECNICA'!U328</f>
        <v>0</v>
      </c>
      <c r="Z328" s="252" t="str">
        <f>+IF(X328=0,"NO OFERTADO",IF(Y328="NO CUMPLE", NO HABILITA,IF(X328&lt;=($E328*(1+$D$4)),"HABILITA","NO HABILITA")))</f>
        <v>NO OFERTADO</v>
      </c>
      <c r="AA328" s="129">
        <f>'PRECIOS UNITARIOS'!L328</f>
        <v>0</v>
      </c>
      <c r="AB328" s="251">
        <f>'EV TECNICA'!W328</f>
        <v>0</v>
      </c>
      <c r="AC328" s="252" t="str">
        <f>+IF(AA328=0,"NO OFERTADO",IF(AB328="NO CUMPLE", NO HABILITA,IF(AA328&lt;=($E328*(1+$D$4)),"HABILITA","NO HABILITA")))</f>
        <v>NO OFERTADO</v>
      </c>
      <c r="AD328" s="129">
        <f>'PRECIOS UNITARIOS'!M328</f>
        <v>4128</v>
      </c>
      <c r="AE328" s="251" t="str">
        <f>'EV TECNICA'!Y328</f>
        <v>CUMPLE</v>
      </c>
      <c r="AF328" s="252" t="str">
        <f>+IF(AD328=0,"NO OFERTADO",IF(AE328="NO CUMPLE", NO HABILITA,IF(AD328&lt;=($E328*(1+$D$4)),"HABILITA","NO HABILITA")))</f>
        <v>HABILITA</v>
      </c>
      <c r="AG328" s="129">
        <f>'PRECIOS UNITARIOS'!N328</f>
        <v>0</v>
      </c>
      <c r="AH328" s="251">
        <f>'EV TECNICA'!AA328</f>
        <v>0</v>
      </c>
      <c r="AI328" s="252" t="str">
        <f>+IF(AG328=0,"NO OFERTADO",IF(AH328="NO CUMPLE", NO HABILITA,IF(AG328&lt;=($E328*(1+$D$4)),"HABILITA","NO HABILITA")))</f>
        <v>NO OFERTADO</v>
      </c>
      <c r="AJ328" s="129">
        <f>'PRECIOS UNITARIOS'!O328</f>
        <v>0</v>
      </c>
      <c r="AK328" s="251">
        <f>'EV TECNICA'!AC328</f>
        <v>0</v>
      </c>
      <c r="AL328" s="252" t="str">
        <f>+IF(AJ328=0,"NO OFERTADO",IF(AK328="NO CUMPLE", NO HABILITA,IF(AJ328&lt;=($E328*(1+$D$4)),"HABILITA","NO HABILITA")))</f>
        <v>NO OFERTADO</v>
      </c>
      <c r="AM328" s="129">
        <f>'PRECIOS UNITARIOS'!P328</f>
        <v>3350</v>
      </c>
      <c r="AN328" s="251" t="str">
        <f>'EV TECNICA'!AE328</f>
        <v>CUMPLE</v>
      </c>
      <c r="AO328" s="252" t="str">
        <f>+IF(AM328=0,"NO OFERTADO",IF(AN328="NO CUMPLE", NO HABILITA,IF(AM328&lt;=($E328*(1+$D$4)),"HABILITA","NO HABILITA")))</f>
        <v>HABILITA</v>
      </c>
      <c r="AP328" s="129">
        <f>'PRECIOS UNITARIOS'!Q328</f>
        <v>0</v>
      </c>
      <c r="AQ328" s="251">
        <f>'EV TECNICA'!AG328</f>
        <v>0</v>
      </c>
      <c r="AR328" s="252" t="str">
        <f>+IF(AP328=0,"NO OFERTADO",IF(AQ328="NO CUMPLE", NO HABILITA,IF(AP328&lt;=($E328*(1+$D$4)),"HABILITA","NO HABILITA")))</f>
        <v>NO OFERTADO</v>
      </c>
      <c r="AS328" s="129">
        <f>'PRECIOS UNITARIOS'!R328</f>
        <v>0</v>
      </c>
      <c r="AT328" s="251">
        <f>'EV TECNICA'!AI328</f>
        <v>0</v>
      </c>
      <c r="AU328" s="252" t="str">
        <f>+IF(AS328=0,"NO OFERTADO",IF(AT328="NO CUMPLE", NO HABILITA,IF(AS328&lt;=($E328*(1+$D$4)),"HABILITA","NO HABILITA")))</f>
        <v>NO OFERTADO</v>
      </c>
      <c r="AV328" s="129">
        <f>'PRECIOS UNITARIOS'!S328</f>
        <v>0</v>
      </c>
      <c r="AW328" s="251">
        <f>'EV TECNICA'!AK328</f>
        <v>0</v>
      </c>
      <c r="AX328" s="252" t="str">
        <f>+IF(AV328=0,"NO OFERTADO",IF(AW328="NO CUMPLE", NO HABILITA,IF(AV328&lt;=($E328*(1+$D$4)),"HABILITA","NO HABILITA")))</f>
        <v>NO OFERTADO</v>
      </c>
      <c r="AY328" s="129">
        <f>'PRECIOS UNITARIOS'!T328</f>
        <v>0</v>
      </c>
      <c r="AZ328" s="251">
        <f>'EV TECNICA'!AM328</f>
        <v>0</v>
      </c>
      <c r="BA328" s="252" t="str">
        <f>+IF(AY328=0,"NO OFERTADO",IF(AZ328="NO CUMPLE", NO HABILITA,IF(AY328&lt;=($E328*(1+$D$4)),"HABILITA","NO HABILITA")))</f>
        <v>NO OFERTADO</v>
      </c>
      <c r="BB328" s="129">
        <f>'PRECIOS UNITARIOS'!U328</f>
        <v>0</v>
      </c>
      <c r="BC328" s="251">
        <f>'EV TECNICA'!AO328</f>
        <v>0</v>
      </c>
      <c r="BD328" s="252" t="str">
        <f>+IF(BB328=0,"NO OFERTADO",IF(BC328="NO CUMPLE", NO HABILITA,IF(BB328&lt;=($E328*(1+$D$4)),"HABILITA","NO HABILITA")))</f>
        <v>NO OFERTADO</v>
      </c>
      <c r="BE328" s="129">
        <f>'PRECIOS UNITARIOS'!V328</f>
        <v>0</v>
      </c>
      <c r="BF328" s="251">
        <f>'EV TECNICA'!AQ328</f>
        <v>0</v>
      </c>
      <c r="BG328" s="252" t="str">
        <f>+IF(BE328=0,"NO OFERTADO",IF(BF328="NO CUMPLE", NO HABILITA,IF(BE328&lt;=($E328*(1+$D$4)),"HABILITA","NO HABILITA")))</f>
        <v>NO OFERTADO</v>
      </c>
      <c r="BH328" s="129">
        <f>'PRECIOS UNITARIOS'!W328</f>
        <v>0</v>
      </c>
      <c r="BI328" s="251">
        <f>'EV TECNICA'!AS328</f>
        <v>0</v>
      </c>
      <c r="BJ328" s="252" t="str">
        <f>+IF(BH328=0,"NO OFERTADO",IF(BI328="NO CUMPLE", NO HABILITA,IF(BH328&lt;=($E328*(1+$D$4)),"HABILITA","NO HABILITA")))</f>
        <v>NO OFERTADO</v>
      </c>
      <c r="BK328" s="129">
        <f>'PRECIOS UNITARIOS'!X328</f>
        <v>0</v>
      </c>
      <c r="BL328" s="251">
        <f>'EV TECNICA'!AU328</f>
        <v>0</v>
      </c>
      <c r="BM328" s="252" t="str">
        <f>+IF(BK328=0,"NO OFERTADO",IF(BL328="NO CUMPLE", NO HABILITA,IF(BK328&lt;=($E328*(1+$D$4)),"HABILITA","NO HABILITA")))</f>
        <v>NO OFERTADO</v>
      </c>
      <c r="BN328" s="129">
        <f>'PRECIOS UNITARIOS'!Y328</f>
        <v>0</v>
      </c>
      <c r="BO328" s="251">
        <f>'EV TECNICA'!AW328</f>
        <v>0</v>
      </c>
      <c r="BP328" s="252" t="str">
        <f>+IF(BN328=0,"NO OFERTADO",IF(BO328="NO CUMPLE", NO HABILITA,IF(BN328&lt;=($E328*(1+$D$4)),"HABILITA","NO HABILITA")))</f>
        <v>NO OFERTADO</v>
      </c>
      <c r="BQ328" s="129">
        <f>'PRECIOS UNITARIOS'!Z328</f>
        <v>0</v>
      </c>
      <c r="BR328" s="251">
        <f>'EV TECNICA'!AY328</f>
        <v>0</v>
      </c>
      <c r="BS328" s="252" t="str">
        <f>+IF(BQ328=0,"NO OFERTADO",IF(BR328="NO CUMPLE", NO HABILITA,IF(BQ328&lt;=($E328*(1+$D$4)),"HABILITA","NO HABILITA")))</f>
        <v>NO OFERTADO</v>
      </c>
      <c r="BT328" s="129">
        <f>'PRECIOS UNITARIOS'!AA328</f>
        <v>0</v>
      </c>
      <c r="BU328" s="251">
        <f>'EV TECNICA'!BA328</f>
        <v>0</v>
      </c>
      <c r="BV328" s="252" t="str">
        <f>+IF(BT328=0,"NO OFERTADO",IF(BU328="NO CUMPLE", NO HABILITA,IF(BT328&lt;=($E328*(1+$D$4)),"HABILITA","NO HABILITA")))</f>
        <v>NO OFERTADO</v>
      </c>
      <c r="BW328" s="129">
        <f>'PRECIOS UNITARIOS'!AB328</f>
        <v>0</v>
      </c>
      <c r="BX328" s="251">
        <f>'EV TECNICA'!BC328</f>
        <v>0</v>
      </c>
      <c r="BY328" s="252" t="str">
        <f>+IF(BW328=0,"NO OFERTADO",IF(BX328="NO CUMPLE", NO HABILITA,IF(BW328&lt;=($E328*(1+$D$4)),"HABILITA","NO HABILITA")))</f>
        <v>NO OFERTADO</v>
      </c>
      <c r="BZ328" s="129">
        <f>'PRECIOS UNITARIOS'!AC328</f>
        <v>0</v>
      </c>
      <c r="CA328" s="251">
        <f>'EV TECNICA'!BE328</f>
        <v>0</v>
      </c>
      <c r="CB328" s="252" t="str">
        <f>+IF(BZ328=0,"NO OFERTADO",IF(CA328="NO CUMPLE", NO HABILITA,IF(BZ328&lt;=($E328*(1+$D$4)),"HABILITA","NO HABILITA")))</f>
        <v>NO OFERTADO</v>
      </c>
      <c r="CC328" s="129">
        <f>'PRECIOS UNITARIOS'!AD328</f>
        <v>0</v>
      </c>
      <c r="CD328" s="251">
        <f>'EV TECNICA'!BG328</f>
        <v>0</v>
      </c>
      <c r="CE328" s="252" t="str">
        <f>+IF(CC328=0,"NO OFERTADO",IF(CD328="NO CUMPLE", NO HABILITA,IF(CC328&lt;=($E328*(1+$D$4)),"HABILITA","NO HABILITA")))</f>
        <v>NO OFERTADO</v>
      </c>
      <c r="CF328" s="129">
        <f>'PRECIOS UNITARIOS'!AE328</f>
        <v>0</v>
      </c>
      <c r="CG328" s="251">
        <f>'EV TECNICA'!BI328</f>
        <v>0</v>
      </c>
      <c r="CH328" s="252" t="str">
        <f>+IF(CF328=0,"NO OFERTADO",IF(CG328="NO CUMPLE", NO HABILITA,IF(CF328&lt;=($E328*(1+$D$4)),"HABILITA","NO HABILITA")))</f>
        <v>NO OFERTADO</v>
      </c>
    </row>
    <row r="329" spans="1:86" s="40" customFormat="1" ht="51" x14ac:dyDescent="0.2">
      <c r="A329" s="103">
        <v>320</v>
      </c>
      <c r="B329" s="202" t="s">
        <v>480</v>
      </c>
      <c r="C329" s="121" t="s">
        <v>52</v>
      </c>
      <c r="D329" s="146">
        <v>1</v>
      </c>
      <c r="E329" s="25">
        <v>13100</v>
      </c>
      <c r="F329" s="129">
        <f>'PRECIOS UNITARIOS'!E329</f>
        <v>0</v>
      </c>
      <c r="G329" s="251">
        <f>'EV TECNICA'!I329</f>
        <v>0</v>
      </c>
      <c r="H329" s="252" t="str">
        <f>+IF(F329=0,"NO OFERTADO",IF(G329="NO CUMPLE", NO HABILITA,IF(F329&lt;=($E329*(1+$D$4)),"HABILITA","NO HABILITA")))</f>
        <v>NO OFERTADO</v>
      </c>
      <c r="I329" s="129">
        <f>'PRECIOS UNITARIOS'!F329</f>
        <v>0</v>
      </c>
      <c r="J329" s="251">
        <f>'EV TECNICA'!K329</f>
        <v>0</v>
      </c>
      <c r="K329" s="252" t="str">
        <f>+IF(I329=0,"NO OFERTADO",IF(J329="NO CUMPLE", NO HABILITA,IF(I329&lt;=($E329*(1+$D$4)),"HABILITA","NO HABILITA")))</f>
        <v>NO OFERTADO</v>
      </c>
      <c r="L329" s="129">
        <f>'PRECIOS UNITARIOS'!G329</f>
        <v>0</v>
      </c>
      <c r="M329" s="251">
        <f>'EV TECNICA'!M329</f>
        <v>0</v>
      </c>
      <c r="N329" s="252" t="str">
        <f>+IF(L329=0,"NO OFERTADO",IF(M329="NO CUMPLE", NO HABILITA,IF(L329&lt;=($E329*(1+$D$4)),"HABILITA","NO HABILITA")))</f>
        <v>NO OFERTADO</v>
      </c>
      <c r="O329" s="129">
        <f>'PRECIOS UNITARIOS'!H329</f>
        <v>0</v>
      </c>
      <c r="P329" s="251">
        <f>'EV TECNICA'!O329</f>
        <v>0</v>
      </c>
      <c r="Q329" s="252" t="str">
        <f>+IF(O329=0,"NO OFERTADO",IF(P329="NO CUMPLE", NO HABILITA,IF(O329&lt;=($E329*(1+$D$4)),"HABILITA","NO HABILITA")))</f>
        <v>NO OFERTADO</v>
      </c>
      <c r="R329" s="129">
        <f>'PRECIOS UNITARIOS'!I329</f>
        <v>0</v>
      </c>
      <c r="S329" s="251">
        <f>'EV TECNICA'!Q329</f>
        <v>0</v>
      </c>
      <c r="T329" s="252" t="str">
        <f>+IF(R329=0,"NO OFERTADO",IF(S329="NO CUMPLE", NO HABILITA,IF(R329&lt;=($E329*(1+$D$4)),"HABILITA","NO HABILITA")))</f>
        <v>NO OFERTADO</v>
      </c>
      <c r="U329" s="129">
        <f>'PRECIOS UNITARIOS'!J329</f>
        <v>0</v>
      </c>
      <c r="V329" s="251">
        <f>'EV TECNICA'!S329</f>
        <v>0</v>
      </c>
      <c r="W329" s="252" t="str">
        <f>+IF(U329=0,"NO OFERTADO",IF(V329="NO CUMPLE", NO HABILITA,IF(U329&lt;=($E329*(1+$D$4)),"HABILITA","NO HABILITA")))</f>
        <v>NO OFERTADO</v>
      </c>
      <c r="X329" s="129">
        <f>'PRECIOS UNITARIOS'!K329</f>
        <v>0</v>
      </c>
      <c r="Y329" s="251">
        <f>'EV TECNICA'!U329</f>
        <v>0</v>
      </c>
      <c r="Z329" s="252" t="str">
        <f>+IF(X329=0,"NO OFERTADO",IF(Y329="NO CUMPLE", NO HABILITA,IF(X329&lt;=($E329*(1+$D$4)),"HABILITA","NO HABILITA")))</f>
        <v>NO OFERTADO</v>
      </c>
      <c r="AA329" s="129">
        <f>'PRECIOS UNITARIOS'!L329</f>
        <v>0</v>
      </c>
      <c r="AB329" s="251">
        <f>'EV TECNICA'!W329</f>
        <v>0</v>
      </c>
      <c r="AC329" s="252" t="str">
        <f>+IF(AA329=0,"NO OFERTADO",IF(AB329="NO CUMPLE", NO HABILITA,IF(AA329&lt;=($E329*(1+$D$4)),"HABILITA","NO HABILITA")))</f>
        <v>NO OFERTADO</v>
      </c>
      <c r="AD329" s="129">
        <f>'PRECIOS UNITARIOS'!M329</f>
        <v>0</v>
      </c>
      <c r="AE329" s="251">
        <f>'EV TECNICA'!Y329</f>
        <v>0</v>
      </c>
      <c r="AF329" s="252" t="str">
        <f>+IF(AD329=0,"NO OFERTADO",IF(AE329="NO CUMPLE", NO HABILITA,IF(AD329&lt;=($E329*(1+$D$4)),"HABILITA","NO HABILITA")))</f>
        <v>NO OFERTADO</v>
      </c>
      <c r="AG329" s="129">
        <f>'PRECIOS UNITARIOS'!N329</f>
        <v>0</v>
      </c>
      <c r="AH329" s="251">
        <f>'EV TECNICA'!AA329</f>
        <v>0</v>
      </c>
      <c r="AI329" s="252" t="str">
        <f>+IF(AG329=0,"NO OFERTADO",IF(AH329="NO CUMPLE", NO HABILITA,IF(AG329&lt;=($E329*(1+$D$4)),"HABILITA","NO HABILITA")))</f>
        <v>NO OFERTADO</v>
      </c>
      <c r="AJ329" s="129">
        <f>'PRECIOS UNITARIOS'!O329</f>
        <v>0</v>
      </c>
      <c r="AK329" s="251">
        <f>'EV TECNICA'!AC329</f>
        <v>0</v>
      </c>
      <c r="AL329" s="252" t="str">
        <f>+IF(AJ329=0,"NO OFERTADO",IF(AK329="NO CUMPLE", NO HABILITA,IF(AJ329&lt;=($E329*(1+$D$4)),"HABILITA","NO HABILITA")))</f>
        <v>NO OFERTADO</v>
      </c>
      <c r="AM329" s="129">
        <f>'PRECIOS UNITARIOS'!P329</f>
        <v>20500</v>
      </c>
      <c r="AN329" s="251" t="str">
        <f>'EV TECNICA'!AE329</f>
        <v>CUMPLE</v>
      </c>
      <c r="AO329" s="252" t="str">
        <f>+IF(AM329=0,"NO OFERTADO",IF(AN329="NO CUMPLE", NO HABILITA,IF(AM329&lt;=($E329*(1+$D$4)),"HABILITA","NO HABILITA")))</f>
        <v>NO HABILITA</v>
      </c>
      <c r="AP329" s="129">
        <f>'PRECIOS UNITARIOS'!Q329</f>
        <v>0</v>
      </c>
      <c r="AQ329" s="251">
        <f>'EV TECNICA'!AG329</f>
        <v>0</v>
      </c>
      <c r="AR329" s="252" t="str">
        <f>+IF(AP329=0,"NO OFERTADO",IF(AQ329="NO CUMPLE", NO HABILITA,IF(AP329&lt;=($E329*(1+$D$4)),"HABILITA","NO HABILITA")))</f>
        <v>NO OFERTADO</v>
      </c>
      <c r="AS329" s="129">
        <f>'PRECIOS UNITARIOS'!R329</f>
        <v>0</v>
      </c>
      <c r="AT329" s="251">
        <f>'EV TECNICA'!AI329</f>
        <v>0</v>
      </c>
      <c r="AU329" s="252" t="str">
        <f>+IF(AS329=0,"NO OFERTADO",IF(AT329="NO CUMPLE", NO HABILITA,IF(AS329&lt;=($E329*(1+$D$4)),"HABILITA","NO HABILITA")))</f>
        <v>NO OFERTADO</v>
      </c>
      <c r="AV329" s="129">
        <f>'PRECIOS UNITARIOS'!S329</f>
        <v>0</v>
      </c>
      <c r="AW329" s="251">
        <f>'EV TECNICA'!AK329</f>
        <v>0</v>
      </c>
      <c r="AX329" s="252" t="str">
        <f>+IF(AV329=0,"NO OFERTADO",IF(AW329="NO CUMPLE", NO HABILITA,IF(AV329&lt;=($E329*(1+$D$4)),"HABILITA","NO HABILITA")))</f>
        <v>NO OFERTADO</v>
      </c>
      <c r="AY329" s="129">
        <f>'PRECIOS UNITARIOS'!T329</f>
        <v>0</v>
      </c>
      <c r="AZ329" s="251">
        <f>'EV TECNICA'!AM329</f>
        <v>0</v>
      </c>
      <c r="BA329" s="252" t="str">
        <f>+IF(AY329=0,"NO OFERTADO",IF(AZ329="NO CUMPLE", NO HABILITA,IF(AY329&lt;=($E329*(1+$D$4)),"HABILITA","NO HABILITA")))</f>
        <v>NO OFERTADO</v>
      </c>
      <c r="BB329" s="129">
        <f>'PRECIOS UNITARIOS'!U329</f>
        <v>0</v>
      </c>
      <c r="BC329" s="251">
        <f>'EV TECNICA'!AO329</f>
        <v>0</v>
      </c>
      <c r="BD329" s="252" t="str">
        <f>+IF(BB329=0,"NO OFERTADO",IF(BC329="NO CUMPLE", NO HABILITA,IF(BB329&lt;=($E329*(1+$D$4)),"HABILITA","NO HABILITA")))</f>
        <v>NO OFERTADO</v>
      </c>
      <c r="BE329" s="129">
        <f>'PRECIOS UNITARIOS'!V329</f>
        <v>0</v>
      </c>
      <c r="BF329" s="251">
        <f>'EV TECNICA'!AQ329</f>
        <v>0</v>
      </c>
      <c r="BG329" s="252" t="str">
        <f>+IF(BE329=0,"NO OFERTADO",IF(BF329="NO CUMPLE", NO HABILITA,IF(BE329&lt;=($E329*(1+$D$4)),"HABILITA","NO HABILITA")))</f>
        <v>NO OFERTADO</v>
      </c>
      <c r="BH329" s="129">
        <f>'PRECIOS UNITARIOS'!W329</f>
        <v>0</v>
      </c>
      <c r="BI329" s="251">
        <f>'EV TECNICA'!AS329</f>
        <v>0</v>
      </c>
      <c r="BJ329" s="252" t="str">
        <f>+IF(BH329=0,"NO OFERTADO",IF(BI329="NO CUMPLE", NO HABILITA,IF(BH329&lt;=($E329*(1+$D$4)),"HABILITA","NO HABILITA")))</f>
        <v>NO OFERTADO</v>
      </c>
      <c r="BK329" s="129">
        <f>'PRECIOS UNITARIOS'!X329</f>
        <v>0</v>
      </c>
      <c r="BL329" s="251">
        <f>'EV TECNICA'!AU329</f>
        <v>0</v>
      </c>
      <c r="BM329" s="252" t="str">
        <f>+IF(BK329=0,"NO OFERTADO",IF(BL329="NO CUMPLE", NO HABILITA,IF(BK329&lt;=($E329*(1+$D$4)),"HABILITA","NO HABILITA")))</f>
        <v>NO OFERTADO</v>
      </c>
      <c r="BN329" s="129">
        <f>'PRECIOS UNITARIOS'!Y329</f>
        <v>0</v>
      </c>
      <c r="BO329" s="251">
        <f>'EV TECNICA'!AW329</f>
        <v>0</v>
      </c>
      <c r="BP329" s="252" t="str">
        <f>+IF(BN329=0,"NO OFERTADO",IF(BO329="NO CUMPLE", NO HABILITA,IF(BN329&lt;=($E329*(1+$D$4)),"HABILITA","NO HABILITA")))</f>
        <v>NO OFERTADO</v>
      </c>
      <c r="BQ329" s="129">
        <f>'PRECIOS UNITARIOS'!Z329</f>
        <v>0</v>
      </c>
      <c r="BR329" s="251">
        <f>'EV TECNICA'!AY329</f>
        <v>0</v>
      </c>
      <c r="BS329" s="252" t="str">
        <f>+IF(BQ329=0,"NO OFERTADO",IF(BR329="NO CUMPLE", NO HABILITA,IF(BQ329&lt;=($E329*(1+$D$4)),"HABILITA","NO HABILITA")))</f>
        <v>NO OFERTADO</v>
      </c>
      <c r="BT329" s="129">
        <f>'PRECIOS UNITARIOS'!AA329</f>
        <v>0</v>
      </c>
      <c r="BU329" s="251">
        <f>'EV TECNICA'!BA329</f>
        <v>0</v>
      </c>
      <c r="BV329" s="252" t="str">
        <f>+IF(BT329=0,"NO OFERTADO",IF(BU329="NO CUMPLE", NO HABILITA,IF(BT329&lt;=($E329*(1+$D$4)),"HABILITA","NO HABILITA")))</f>
        <v>NO OFERTADO</v>
      </c>
      <c r="BW329" s="129">
        <f>'PRECIOS UNITARIOS'!AB329</f>
        <v>0</v>
      </c>
      <c r="BX329" s="251">
        <f>'EV TECNICA'!BC329</f>
        <v>0</v>
      </c>
      <c r="BY329" s="252" t="str">
        <f>+IF(BW329=0,"NO OFERTADO",IF(BX329="NO CUMPLE", NO HABILITA,IF(BW329&lt;=($E329*(1+$D$4)),"HABILITA","NO HABILITA")))</f>
        <v>NO OFERTADO</v>
      </c>
      <c r="BZ329" s="129">
        <f>'PRECIOS UNITARIOS'!AC329</f>
        <v>0</v>
      </c>
      <c r="CA329" s="251">
        <f>'EV TECNICA'!BE329</f>
        <v>0</v>
      </c>
      <c r="CB329" s="252" t="str">
        <f>+IF(BZ329=0,"NO OFERTADO",IF(CA329="NO CUMPLE", NO HABILITA,IF(BZ329&lt;=($E329*(1+$D$4)),"HABILITA","NO HABILITA")))</f>
        <v>NO OFERTADO</v>
      </c>
      <c r="CC329" s="129">
        <f>'PRECIOS UNITARIOS'!AD329</f>
        <v>0</v>
      </c>
      <c r="CD329" s="251">
        <f>'EV TECNICA'!BG329</f>
        <v>0</v>
      </c>
      <c r="CE329" s="252" t="str">
        <f>+IF(CC329=0,"NO OFERTADO",IF(CD329="NO CUMPLE", NO HABILITA,IF(CC329&lt;=($E329*(1+$D$4)),"HABILITA","NO HABILITA")))</f>
        <v>NO OFERTADO</v>
      </c>
      <c r="CF329" s="129">
        <f>'PRECIOS UNITARIOS'!AE329</f>
        <v>0</v>
      </c>
      <c r="CG329" s="251">
        <f>'EV TECNICA'!BI329</f>
        <v>0</v>
      </c>
      <c r="CH329" s="252" t="str">
        <f>+IF(CF329=0,"NO OFERTADO",IF(CG329="NO CUMPLE", NO HABILITA,IF(CF329&lt;=($E329*(1+$D$4)),"HABILITA","NO HABILITA")))</f>
        <v>NO OFERTADO</v>
      </c>
    </row>
    <row r="330" spans="1:86" s="40" customFormat="1" ht="51" x14ac:dyDescent="0.2">
      <c r="A330" s="103">
        <v>321</v>
      </c>
      <c r="B330" s="202" t="s">
        <v>481</v>
      </c>
      <c r="C330" s="121" t="s">
        <v>52</v>
      </c>
      <c r="D330" s="146">
        <v>1</v>
      </c>
      <c r="E330" s="25">
        <v>4147.6974</v>
      </c>
      <c r="F330" s="129">
        <f>'PRECIOS UNITARIOS'!E330</f>
        <v>0</v>
      </c>
      <c r="G330" s="251">
        <f>'EV TECNICA'!I330</f>
        <v>0</v>
      </c>
      <c r="H330" s="252" t="str">
        <f>+IF(F330=0,"NO OFERTADO",IF(G330="NO CUMPLE", NO HABILITA,IF(F330&lt;=($E330*(1+$D$4)),"HABILITA","NO HABILITA")))</f>
        <v>NO OFERTADO</v>
      </c>
      <c r="I330" s="129">
        <f>'PRECIOS UNITARIOS'!F330</f>
        <v>4000</v>
      </c>
      <c r="J330" s="251" t="str">
        <f>'EV TECNICA'!K330</f>
        <v>CUMPLE</v>
      </c>
      <c r="K330" s="252" t="str">
        <f>+IF(I330=0,"NO OFERTADO",IF(J330="NO CUMPLE", NO HABILITA,IF(I330&lt;=($E330*(1+$D$4)),"HABILITA","NO HABILITA")))</f>
        <v>HABILITA</v>
      </c>
      <c r="L330" s="129">
        <f>'PRECIOS UNITARIOS'!G330</f>
        <v>4140</v>
      </c>
      <c r="M330" s="251" t="str">
        <f>'EV TECNICA'!M330</f>
        <v>CUMPLE</v>
      </c>
      <c r="N330" s="252" t="str">
        <f>+IF(L330=0,"NO OFERTADO",IF(M330="NO CUMPLE", NO HABILITA,IF(L330&lt;=($E330*(1+$D$4)),"HABILITA","NO HABILITA")))</f>
        <v>HABILITA</v>
      </c>
      <c r="O330" s="129">
        <f>'PRECIOS UNITARIOS'!H330</f>
        <v>0</v>
      </c>
      <c r="P330" s="251">
        <f>'EV TECNICA'!O330</f>
        <v>0</v>
      </c>
      <c r="Q330" s="252" t="str">
        <f>+IF(O330=0,"NO OFERTADO",IF(P330="NO CUMPLE", NO HABILITA,IF(O330&lt;=($E330*(1+$D$4)),"HABILITA","NO HABILITA")))</f>
        <v>NO OFERTADO</v>
      </c>
      <c r="R330" s="129">
        <f>'PRECIOS UNITARIOS'!I330</f>
        <v>0</v>
      </c>
      <c r="S330" s="251">
        <f>'EV TECNICA'!Q330</f>
        <v>0</v>
      </c>
      <c r="T330" s="252" t="str">
        <f>+IF(R330=0,"NO OFERTADO",IF(S330="NO CUMPLE", NO HABILITA,IF(R330&lt;=($E330*(1+$D$4)),"HABILITA","NO HABILITA")))</f>
        <v>NO OFERTADO</v>
      </c>
      <c r="U330" s="129">
        <f>'PRECIOS UNITARIOS'!J330</f>
        <v>0</v>
      </c>
      <c r="V330" s="251">
        <f>'EV TECNICA'!S330</f>
        <v>0</v>
      </c>
      <c r="W330" s="252" t="str">
        <f>+IF(U330=0,"NO OFERTADO",IF(V330="NO CUMPLE", NO HABILITA,IF(U330&lt;=($E330*(1+$D$4)),"HABILITA","NO HABILITA")))</f>
        <v>NO OFERTADO</v>
      </c>
      <c r="X330" s="129">
        <f>'PRECIOS UNITARIOS'!K330</f>
        <v>0</v>
      </c>
      <c r="Y330" s="251">
        <f>'EV TECNICA'!U330</f>
        <v>0</v>
      </c>
      <c r="Z330" s="252" t="str">
        <f>+IF(X330=0,"NO OFERTADO",IF(Y330="NO CUMPLE", NO HABILITA,IF(X330&lt;=($E330*(1+$D$4)),"HABILITA","NO HABILITA")))</f>
        <v>NO OFERTADO</v>
      </c>
      <c r="AA330" s="129">
        <f>'PRECIOS UNITARIOS'!L330</f>
        <v>0</v>
      </c>
      <c r="AB330" s="251">
        <f>'EV TECNICA'!W330</f>
        <v>0</v>
      </c>
      <c r="AC330" s="252" t="str">
        <f>+IF(AA330=0,"NO OFERTADO",IF(AB330="NO CUMPLE", NO HABILITA,IF(AA330&lt;=($E330*(1+$D$4)),"HABILITA","NO HABILITA")))</f>
        <v>NO OFERTADO</v>
      </c>
      <c r="AD330" s="129">
        <f>'PRECIOS UNITARIOS'!M330</f>
        <v>0</v>
      </c>
      <c r="AE330" s="251" t="str">
        <f>'EV TECNICA'!Y330</f>
        <v>NO CUMPLE</v>
      </c>
      <c r="AF330" s="252" t="s">
        <v>606</v>
      </c>
      <c r="AG330" s="129">
        <f>'PRECIOS UNITARIOS'!N330</f>
        <v>0</v>
      </c>
      <c r="AH330" s="251">
        <f>'EV TECNICA'!AA330</f>
        <v>0</v>
      </c>
      <c r="AI330" s="252" t="str">
        <f>+IF(AG330=0,"NO OFERTADO",IF(AH330="NO CUMPLE", NO HABILITA,IF(AG330&lt;=($E330*(1+$D$4)),"HABILITA","NO HABILITA")))</f>
        <v>NO OFERTADO</v>
      </c>
      <c r="AJ330" s="129">
        <f>'PRECIOS UNITARIOS'!O330</f>
        <v>0</v>
      </c>
      <c r="AK330" s="251">
        <f>'EV TECNICA'!AC330</f>
        <v>0</v>
      </c>
      <c r="AL330" s="252" t="str">
        <f>+IF(AJ330=0,"NO OFERTADO",IF(AK330="NO CUMPLE", NO HABILITA,IF(AJ330&lt;=($E330*(1+$D$4)),"HABILITA","NO HABILITA")))</f>
        <v>NO OFERTADO</v>
      </c>
      <c r="AM330" s="129">
        <f>'PRECIOS UNITARIOS'!P330</f>
        <v>3300</v>
      </c>
      <c r="AN330" s="251" t="str">
        <f>'EV TECNICA'!AE330</f>
        <v>CUMPLE</v>
      </c>
      <c r="AO330" s="252" t="str">
        <f>+IF(AM330=0,"NO OFERTADO",IF(AN330="NO CUMPLE", NO HABILITA,IF(AM330&lt;=($E330*(1+$D$4)),"HABILITA","NO HABILITA")))</f>
        <v>HABILITA</v>
      </c>
      <c r="AP330" s="129">
        <f>'PRECIOS UNITARIOS'!Q330</f>
        <v>0</v>
      </c>
      <c r="AQ330" s="251">
        <f>'EV TECNICA'!AG330</f>
        <v>0</v>
      </c>
      <c r="AR330" s="252" t="str">
        <f>+IF(AP330=0,"NO OFERTADO",IF(AQ330="NO CUMPLE", NO HABILITA,IF(AP330&lt;=($E330*(1+$D$4)),"HABILITA","NO HABILITA")))</f>
        <v>NO OFERTADO</v>
      </c>
      <c r="AS330" s="129">
        <f>'PRECIOS UNITARIOS'!R330</f>
        <v>0</v>
      </c>
      <c r="AT330" s="251">
        <f>'EV TECNICA'!AI330</f>
        <v>0</v>
      </c>
      <c r="AU330" s="252" t="str">
        <f>+IF(AS330=0,"NO OFERTADO",IF(AT330="NO CUMPLE", NO HABILITA,IF(AS330&lt;=($E330*(1+$D$4)),"HABILITA","NO HABILITA")))</f>
        <v>NO OFERTADO</v>
      </c>
      <c r="AV330" s="129">
        <f>'PRECIOS UNITARIOS'!S330</f>
        <v>0</v>
      </c>
      <c r="AW330" s="251">
        <f>'EV TECNICA'!AK330</f>
        <v>0</v>
      </c>
      <c r="AX330" s="252" t="str">
        <f>+IF(AV330=0,"NO OFERTADO",IF(AW330="NO CUMPLE", NO HABILITA,IF(AV330&lt;=($E330*(1+$D$4)),"HABILITA","NO HABILITA")))</f>
        <v>NO OFERTADO</v>
      </c>
      <c r="AY330" s="129">
        <f>'PRECIOS UNITARIOS'!T330</f>
        <v>0</v>
      </c>
      <c r="AZ330" s="251">
        <f>'EV TECNICA'!AM330</f>
        <v>0</v>
      </c>
      <c r="BA330" s="252" t="str">
        <f>+IF(AY330=0,"NO OFERTADO",IF(AZ330="NO CUMPLE", NO HABILITA,IF(AY330&lt;=($E330*(1+$D$4)),"HABILITA","NO HABILITA")))</f>
        <v>NO OFERTADO</v>
      </c>
      <c r="BB330" s="129">
        <f>'PRECIOS UNITARIOS'!U330</f>
        <v>6717</v>
      </c>
      <c r="BC330" s="251" t="str">
        <f>'EV TECNICA'!AO330</f>
        <v>CUMPLE</v>
      </c>
      <c r="BD330" s="252" t="str">
        <f>+IF(BB330=0,"NO OFERTADO",IF(BC330="NO CUMPLE", NO HABILITA,IF(BB330&lt;=($E330*(1+$D$4)),"HABILITA","NO HABILITA")))</f>
        <v>NO HABILITA</v>
      </c>
      <c r="BE330" s="129">
        <f>'PRECIOS UNITARIOS'!V330</f>
        <v>0</v>
      </c>
      <c r="BF330" s="251">
        <f>'EV TECNICA'!AQ330</f>
        <v>0</v>
      </c>
      <c r="BG330" s="252" t="str">
        <f>+IF(BE330=0,"NO OFERTADO",IF(BF330="NO CUMPLE", NO HABILITA,IF(BE330&lt;=($E330*(1+$D$4)),"HABILITA","NO HABILITA")))</f>
        <v>NO OFERTADO</v>
      </c>
      <c r="BH330" s="129">
        <f>'PRECIOS UNITARIOS'!W330</f>
        <v>4675</v>
      </c>
      <c r="BI330" s="251" t="str">
        <f>'EV TECNICA'!AS330</f>
        <v>CUMPLE</v>
      </c>
      <c r="BJ330" s="252" t="str">
        <f>+IF(BH330=0,"NO OFERTADO",IF(BI330="NO CUMPLE", NO HABILITA,IF(BH330&lt;=($E330*(1+$D$4)),"HABILITA","NO HABILITA")))</f>
        <v>HABILITA</v>
      </c>
      <c r="BK330" s="129">
        <f>'PRECIOS UNITARIOS'!X330</f>
        <v>0</v>
      </c>
      <c r="BL330" s="251">
        <f>'EV TECNICA'!AU330</f>
        <v>0</v>
      </c>
      <c r="BM330" s="252" t="str">
        <f>+IF(BK330=0,"NO OFERTADO",IF(BL330="NO CUMPLE", NO HABILITA,IF(BK330&lt;=($E330*(1+$D$4)),"HABILITA","NO HABILITA")))</f>
        <v>NO OFERTADO</v>
      </c>
      <c r="BN330" s="129">
        <f>'PRECIOS UNITARIOS'!Y330</f>
        <v>0</v>
      </c>
      <c r="BO330" s="251">
        <f>'EV TECNICA'!AW330</f>
        <v>0</v>
      </c>
      <c r="BP330" s="252" t="str">
        <f>+IF(BN330=0,"NO OFERTADO",IF(BO330="NO CUMPLE", NO HABILITA,IF(BN330&lt;=($E330*(1+$D$4)),"HABILITA","NO HABILITA")))</f>
        <v>NO OFERTADO</v>
      </c>
      <c r="BQ330" s="129">
        <f>'PRECIOS UNITARIOS'!Z330</f>
        <v>0</v>
      </c>
      <c r="BR330" s="251">
        <f>'EV TECNICA'!AY330</f>
        <v>0</v>
      </c>
      <c r="BS330" s="252" t="str">
        <f>+IF(BQ330=0,"NO OFERTADO",IF(BR330="NO CUMPLE", NO HABILITA,IF(BQ330&lt;=($E330*(1+$D$4)),"HABILITA","NO HABILITA")))</f>
        <v>NO OFERTADO</v>
      </c>
      <c r="BT330" s="129">
        <f>'PRECIOS UNITARIOS'!AA330</f>
        <v>0</v>
      </c>
      <c r="BU330" s="251">
        <f>'EV TECNICA'!BA330</f>
        <v>0</v>
      </c>
      <c r="BV330" s="252" t="str">
        <f>+IF(BT330=0,"NO OFERTADO",IF(BU330="NO CUMPLE", NO HABILITA,IF(BT330&lt;=($E330*(1+$D$4)),"HABILITA","NO HABILITA")))</f>
        <v>NO OFERTADO</v>
      </c>
      <c r="BW330" s="129">
        <f>'PRECIOS UNITARIOS'!AB330</f>
        <v>0</v>
      </c>
      <c r="BX330" s="251">
        <f>'EV TECNICA'!BC330</f>
        <v>0</v>
      </c>
      <c r="BY330" s="252" t="str">
        <f>+IF(BW330=0,"NO OFERTADO",IF(BX330="NO CUMPLE", NO HABILITA,IF(BW330&lt;=($E330*(1+$D$4)),"HABILITA","NO HABILITA")))</f>
        <v>NO OFERTADO</v>
      </c>
      <c r="BZ330" s="129">
        <f>'PRECIOS UNITARIOS'!AC330</f>
        <v>0</v>
      </c>
      <c r="CA330" s="251">
        <f>'EV TECNICA'!BE330</f>
        <v>0</v>
      </c>
      <c r="CB330" s="252" t="str">
        <f>+IF(BZ330=0,"NO OFERTADO",IF(CA330="NO CUMPLE", NO HABILITA,IF(BZ330&lt;=($E330*(1+$D$4)),"HABILITA","NO HABILITA")))</f>
        <v>NO OFERTADO</v>
      </c>
      <c r="CC330" s="129">
        <f>'PRECIOS UNITARIOS'!AD330</f>
        <v>0</v>
      </c>
      <c r="CD330" s="251">
        <f>'EV TECNICA'!BG330</f>
        <v>0</v>
      </c>
      <c r="CE330" s="252" t="str">
        <f>+IF(CC330=0,"NO OFERTADO",IF(CD330="NO CUMPLE", NO HABILITA,IF(CC330&lt;=($E330*(1+$D$4)),"HABILITA","NO HABILITA")))</f>
        <v>NO OFERTADO</v>
      </c>
      <c r="CF330" s="129">
        <f>'PRECIOS UNITARIOS'!AE330</f>
        <v>0</v>
      </c>
      <c r="CG330" s="251">
        <f>'EV TECNICA'!BI330</f>
        <v>0</v>
      </c>
      <c r="CH330" s="252" t="str">
        <f>+IF(CF330=0,"NO OFERTADO",IF(CG330="NO CUMPLE", NO HABILITA,IF(CF330&lt;=($E330*(1+$D$4)),"HABILITA","NO HABILITA")))</f>
        <v>NO OFERTADO</v>
      </c>
    </row>
    <row r="331" spans="1:86" s="40" customFormat="1" ht="51" x14ac:dyDescent="0.2">
      <c r="A331" s="103">
        <v>322</v>
      </c>
      <c r="B331" s="202" t="s">
        <v>482</v>
      </c>
      <c r="C331" s="121" t="s">
        <v>52</v>
      </c>
      <c r="D331" s="146">
        <v>1</v>
      </c>
      <c r="E331" s="25">
        <v>4025</v>
      </c>
      <c r="F331" s="129">
        <f>'PRECIOS UNITARIOS'!E331</f>
        <v>0</v>
      </c>
      <c r="G331" s="251">
        <f>'EV TECNICA'!I331</f>
        <v>0</v>
      </c>
      <c r="H331" s="252" t="str">
        <f>+IF(F331=0,"NO OFERTADO",IF(G331="NO CUMPLE", NO HABILITA,IF(F331&lt;=($E331*(1+$D$4)),"HABILITA","NO HABILITA")))</f>
        <v>NO OFERTADO</v>
      </c>
      <c r="I331" s="129">
        <f>'PRECIOS UNITARIOS'!F331</f>
        <v>4000</v>
      </c>
      <c r="J331" s="251" t="str">
        <f>'EV TECNICA'!K331</f>
        <v>CUMPLE</v>
      </c>
      <c r="K331" s="252" t="str">
        <f>+IF(I331=0,"NO OFERTADO",IF(J331="NO CUMPLE", NO HABILITA,IF(I331&lt;=($E331*(1+$D$4)),"HABILITA","NO HABILITA")))</f>
        <v>HABILITA</v>
      </c>
      <c r="L331" s="129">
        <f>'PRECIOS UNITARIOS'!G331</f>
        <v>4100</v>
      </c>
      <c r="M331" s="251" t="str">
        <f>'EV TECNICA'!M331</f>
        <v>CUMPLE</v>
      </c>
      <c r="N331" s="252" t="str">
        <f>+IF(L331=0,"NO OFERTADO",IF(M331="NO CUMPLE", NO HABILITA,IF(L331&lt;=($E331*(1+$D$4)),"HABILITA","NO HABILITA")))</f>
        <v>HABILITA</v>
      </c>
      <c r="O331" s="129">
        <f>'PRECIOS UNITARIOS'!H331</f>
        <v>0</v>
      </c>
      <c r="P331" s="251">
        <f>'EV TECNICA'!O331</f>
        <v>0</v>
      </c>
      <c r="Q331" s="252" t="str">
        <f>+IF(O331=0,"NO OFERTADO",IF(P331="NO CUMPLE", NO HABILITA,IF(O331&lt;=($E331*(1+$D$4)),"HABILITA","NO HABILITA")))</f>
        <v>NO OFERTADO</v>
      </c>
      <c r="R331" s="129">
        <f>'PRECIOS UNITARIOS'!I331</f>
        <v>0</v>
      </c>
      <c r="S331" s="251">
        <f>'EV TECNICA'!Q331</f>
        <v>0</v>
      </c>
      <c r="T331" s="252" t="str">
        <f>+IF(R331=0,"NO OFERTADO",IF(S331="NO CUMPLE", NO HABILITA,IF(R331&lt;=($E331*(1+$D$4)),"HABILITA","NO HABILITA")))</f>
        <v>NO OFERTADO</v>
      </c>
      <c r="U331" s="129">
        <f>'PRECIOS UNITARIOS'!J331</f>
        <v>0</v>
      </c>
      <c r="V331" s="251">
        <f>'EV TECNICA'!S331</f>
        <v>0</v>
      </c>
      <c r="W331" s="252" t="str">
        <f>+IF(U331=0,"NO OFERTADO",IF(V331="NO CUMPLE", NO HABILITA,IF(U331&lt;=($E331*(1+$D$4)),"HABILITA","NO HABILITA")))</f>
        <v>NO OFERTADO</v>
      </c>
      <c r="X331" s="129">
        <f>'PRECIOS UNITARIOS'!K331</f>
        <v>0</v>
      </c>
      <c r="Y331" s="251">
        <f>'EV TECNICA'!U331</f>
        <v>0</v>
      </c>
      <c r="Z331" s="252" t="str">
        <f>+IF(X331=0,"NO OFERTADO",IF(Y331="NO CUMPLE", NO HABILITA,IF(X331&lt;=($E331*(1+$D$4)),"HABILITA","NO HABILITA")))</f>
        <v>NO OFERTADO</v>
      </c>
      <c r="AA331" s="129">
        <f>'PRECIOS UNITARIOS'!L331</f>
        <v>0</v>
      </c>
      <c r="AB331" s="251">
        <f>'EV TECNICA'!W331</f>
        <v>0</v>
      </c>
      <c r="AC331" s="252" t="str">
        <f>+IF(AA331=0,"NO OFERTADO",IF(AB331="NO CUMPLE", NO HABILITA,IF(AA331&lt;=($E331*(1+$D$4)),"HABILITA","NO HABILITA")))</f>
        <v>NO OFERTADO</v>
      </c>
      <c r="AD331" s="129">
        <f>'PRECIOS UNITARIOS'!M331</f>
        <v>0</v>
      </c>
      <c r="AE331" s="251" t="str">
        <f>'EV TECNICA'!Y331</f>
        <v>NO CUMPLE</v>
      </c>
      <c r="AF331" s="252" t="s">
        <v>606</v>
      </c>
      <c r="AG331" s="129">
        <f>'PRECIOS UNITARIOS'!N331</f>
        <v>0</v>
      </c>
      <c r="AH331" s="251">
        <f>'EV TECNICA'!AA331</f>
        <v>0</v>
      </c>
      <c r="AI331" s="252" t="str">
        <f>+IF(AG331=0,"NO OFERTADO",IF(AH331="NO CUMPLE", NO HABILITA,IF(AG331&lt;=($E331*(1+$D$4)),"HABILITA","NO HABILITA")))</f>
        <v>NO OFERTADO</v>
      </c>
      <c r="AJ331" s="129">
        <f>'PRECIOS UNITARIOS'!O331</f>
        <v>0</v>
      </c>
      <c r="AK331" s="251">
        <f>'EV TECNICA'!AC331</f>
        <v>0</v>
      </c>
      <c r="AL331" s="252" t="str">
        <f>+IF(AJ331=0,"NO OFERTADO",IF(AK331="NO CUMPLE", NO HABILITA,IF(AJ331&lt;=($E331*(1+$D$4)),"HABILITA","NO HABILITA")))</f>
        <v>NO OFERTADO</v>
      </c>
      <c r="AM331" s="129">
        <f>'PRECIOS UNITARIOS'!P331</f>
        <v>3500</v>
      </c>
      <c r="AN331" s="251" t="str">
        <f>'EV TECNICA'!AE331</f>
        <v>CUMPLE</v>
      </c>
      <c r="AO331" s="252" t="str">
        <f>+IF(AM331=0,"NO OFERTADO",IF(AN331="NO CUMPLE", NO HABILITA,IF(AM331&lt;=($E331*(1+$D$4)),"HABILITA","NO HABILITA")))</f>
        <v>HABILITA</v>
      </c>
      <c r="AP331" s="129">
        <f>'PRECIOS UNITARIOS'!Q331</f>
        <v>0</v>
      </c>
      <c r="AQ331" s="251">
        <f>'EV TECNICA'!AG331</f>
        <v>0</v>
      </c>
      <c r="AR331" s="252" t="str">
        <f>+IF(AP331=0,"NO OFERTADO",IF(AQ331="NO CUMPLE", NO HABILITA,IF(AP331&lt;=($E331*(1+$D$4)),"HABILITA","NO HABILITA")))</f>
        <v>NO OFERTADO</v>
      </c>
      <c r="AS331" s="129">
        <f>'PRECIOS UNITARIOS'!R331</f>
        <v>0</v>
      </c>
      <c r="AT331" s="251">
        <f>'EV TECNICA'!AI331</f>
        <v>0</v>
      </c>
      <c r="AU331" s="252" t="str">
        <f>+IF(AS331=0,"NO OFERTADO",IF(AT331="NO CUMPLE", NO HABILITA,IF(AS331&lt;=($E331*(1+$D$4)),"HABILITA","NO HABILITA")))</f>
        <v>NO OFERTADO</v>
      </c>
      <c r="AV331" s="129">
        <f>'PRECIOS UNITARIOS'!S331</f>
        <v>0</v>
      </c>
      <c r="AW331" s="251">
        <f>'EV TECNICA'!AK331</f>
        <v>0</v>
      </c>
      <c r="AX331" s="252" t="str">
        <f>+IF(AV331=0,"NO OFERTADO",IF(AW331="NO CUMPLE", NO HABILITA,IF(AV331&lt;=($E331*(1+$D$4)),"HABILITA","NO HABILITA")))</f>
        <v>NO OFERTADO</v>
      </c>
      <c r="AY331" s="129">
        <f>'PRECIOS UNITARIOS'!T331</f>
        <v>0</v>
      </c>
      <c r="AZ331" s="251">
        <f>'EV TECNICA'!AM331</f>
        <v>0</v>
      </c>
      <c r="BA331" s="252" t="str">
        <f>+IF(AY331=0,"NO OFERTADO",IF(AZ331="NO CUMPLE", NO HABILITA,IF(AY331&lt;=($E331*(1+$D$4)),"HABILITA","NO HABILITA")))</f>
        <v>NO OFERTADO</v>
      </c>
      <c r="BB331" s="129">
        <f>'PRECIOS UNITARIOS'!U331</f>
        <v>6711</v>
      </c>
      <c r="BC331" s="251" t="str">
        <f>'EV TECNICA'!AO331</f>
        <v>CUMPLE</v>
      </c>
      <c r="BD331" s="252" t="str">
        <f>+IF(BB331=0,"NO OFERTADO",IF(BC331="NO CUMPLE", NO HABILITA,IF(BB331&lt;=($E331*(1+$D$4)),"HABILITA","NO HABILITA")))</f>
        <v>NO HABILITA</v>
      </c>
      <c r="BE331" s="129">
        <f>'PRECIOS UNITARIOS'!V331</f>
        <v>0</v>
      </c>
      <c r="BF331" s="251">
        <f>'EV TECNICA'!AQ331</f>
        <v>0</v>
      </c>
      <c r="BG331" s="252" t="str">
        <f>+IF(BE331=0,"NO OFERTADO",IF(BF331="NO CUMPLE", NO HABILITA,IF(BE331&lt;=($E331*(1+$D$4)),"HABILITA","NO HABILITA")))</f>
        <v>NO OFERTADO</v>
      </c>
      <c r="BH331" s="129">
        <f>'PRECIOS UNITARIOS'!W331</f>
        <v>5501</v>
      </c>
      <c r="BI331" s="251" t="str">
        <f>'EV TECNICA'!AS331</f>
        <v>CUMPLE</v>
      </c>
      <c r="BJ331" s="252" t="str">
        <f>+IF(BH331=0,"NO OFERTADO",IF(BI331="NO CUMPLE", NO HABILITA,IF(BH331&lt;=($E331*(1+$D$4)),"HABILITA","NO HABILITA")))</f>
        <v>NO HABILITA</v>
      </c>
      <c r="BK331" s="129">
        <f>'PRECIOS UNITARIOS'!X331</f>
        <v>0</v>
      </c>
      <c r="BL331" s="251">
        <f>'EV TECNICA'!AU331</f>
        <v>0</v>
      </c>
      <c r="BM331" s="252" t="str">
        <f>+IF(BK331=0,"NO OFERTADO",IF(BL331="NO CUMPLE", NO HABILITA,IF(BK331&lt;=($E331*(1+$D$4)),"HABILITA","NO HABILITA")))</f>
        <v>NO OFERTADO</v>
      </c>
      <c r="BN331" s="129">
        <f>'PRECIOS UNITARIOS'!Y331</f>
        <v>0</v>
      </c>
      <c r="BO331" s="251">
        <f>'EV TECNICA'!AW331</f>
        <v>0</v>
      </c>
      <c r="BP331" s="252" t="str">
        <f>+IF(BN331=0,"NO OFERTADO",IF(BO331="NO CUMPLE", NO HABILITA,IF(BN331&lt;=($E331*(1+$D$4)),"HABILITA","NO HABILITA")))</f>
        <v>NO OFERTADO</v>
      </c>
      <c r="BQ331" s="129">
        <f>'PRECIOS UNITARIOS'!Z331</f>
        <v>0</v>
      </c>
      <c r="BR331" s="251">
        <f>'EV TECNICA'!AY331</f>
        <v>0</v>
      </c>
      <c r="BS331" s="252" t="str">
        <f>+IF(BQ331=0,"NO OFERTADO",IF(BR331="NO CUMPLE", NO HABILITA,IF(BQ331&lt;=($E331*(1+$D$4)),"HABILITA","NO HABILITA")))</f>
        <v>NO OFERTADO</v>
      </c>
      <c r="BT331" s="129">
        <f>'PRECIOS UNITARIOS'!AA331</f>
        <v>0</v>
      </c>
      <c r="BU331" s="251">
        <f>'EV TECNICA'!BA331</f>
        <v>0</v>
      </c>
      <c r="BV331" s="252" t="str">
        <f>+IF(BT331=0,"NO OFERTADO",IF(BU331="NO CUMPLE", NO HABILITA,IF(BT331&lt;=($E331*(1+$D$4)),"HABILITA","NO HABILITA")))</f>
        <v>NO OFERTADO</v>
      </c>
      <c r="BW331" s="129">
        <f>'PRECIOS UNITARIOS'!AB331</f>
        <v>0</v>
      </c>
      <c r="BX331" s="251">
        <f>'EV TECNICA'!BC331</f>
        <v>0</v>
      </c>
      <c r="BY331" s="252" t="str">
        <f>+IF(BW331=0,"NO OFERTADO",IF(BX331="NO CUMPLE", NO HABILITA,IF(BW331&lt;=($E331*(1+$D$4)),"HABILITA","NO HABILITA")))</f>
        <v>NO OFERTADO</v>
      </c>
      <c r="BZ331" s="129">
        <f>'PRECIOS UNITARIOS'!AC331</f>
        <v>0</v>
      </c>
      <c r="CA331" s="251">
        <f>'EV TECNICA'!BE331</f>
        <v>0</v>
      </c>
      <c r="CB331" s="252" t="str">
        <f>+IF(BZ331=0,"NO OFERTADO",IF(CA331="NO CUMPLE", NO HABILITA,IF(BZ331&lt;=($E331*(1+$D$4)),"HABILITA","NO HABILITA")))</f>
        <v>NO OFERTADO</v>
      </c>
      <c r="CC331" s="129">
        <f>'PRECIOS UNITARIOS'!AD331</f>
        <v>0</v>
      </c>
      <c r="CD331" s="251">
        <f>'EV TECNICA'!BG331</f>
        <v>0</v>
      </c>
      <c r="CE331" s="252" t="str">
        <f>+IF(CC331=0,"NO OFERTADO",IF(CD331="NO CUMPLE", NO HABILITA,IF(CC331&lt;=($E331*(1+$D$4)),"HABILITA","NO HABILITA")))</f>
        <v>NO OFERTADO</v>
      </c>
      <c r="CF331" s="129">
        <f>'PRECIOS UNITARIOS'!AE331</f>
        <v>0</v>
      </c>
      <c r="CG331" s="251">
        <f>'EV TECNICA'!BI331</f>
        <v>0</v>
      </c>
      <c r="CH331" s="252" t="str">
        <f>+IF(CF331=0,"NO OFERTADO",IF(CG331="NO CUMPLE", NO HABILITA,IF(CF331&lt;=($E331*(1+$D$4)),"HABILITA","NO HABILITA")))</f>
        <v>NO OFERTADO</v>
      </c>
    </row>
    <row r="332" spans="1:86" s="40" customFormat="1" ht="51" x14ac:dyDescent="0.2">
      <c r="A332" s="103">
        <v>323</v>
      </c>
      <c r="B332" s="202" t="s">
        <v>483</v>
      </c>
      <c r="C332" s="121" t="s">
        <v>52</v>
      </c>
      <c r="D332" s="146">
        <v>1</v>
      </c>
      <c r="E332" s="25">
        <v>4025</v>
      </c>
      <c r="F332" s="129">
        <f>'PRECIOS UNITARIOS'!E332</f>
        <v>0</v>
      </c>
      <c r="G332" s="251">
        <f>'EV TECNICA'!I332</f>
        <v>0</v>
      </c>
      <c r="H332" s="252" t="str">
        <f>+IF(F332=0,"NO OFERTADO",IF(G332="NO CUMPLE", NO HABILITA,IF(F332&lt;=($E332*(1+$D$4)),"HABILITA","NO HABILITA")))</f>
        <v>NO OFERTADO</v>
      </c>
      <c r="I332" s="129">
        <f>'PRECIOS UNITARIOS'!F332</f>
        <v>4000</v>
      </c>
      <c r="J332" s="251" t="str">
        <f>'EV TECNICA'!K332</f>
        <v>CUMPLE</v>
      </c>
      <c r="K332" s="252" t="str">
        <f>+IF(I332=0,"NO OFERTADO",IF(J332="NO CUMPLE", NO HABILITA,IF(I332&lt;=($E332*(1+$D$4)),"HABILITA","NO HABILITA")))</f>
        <v>HABILITA</v>
      </c>
      <c r="L332" s="129">
        <f>'PRECIOS UNITARIOS'!G332</f>
        <v>3900</v>
      </c>
      <c r="M332" s="251" t="str">
        <f>'EV TECNICA'!M332</f>
        <v>CUMPLE</v>
      </c>
      <c r="N332" s="252" t="str">
        <f>+IF(L332=0,"NO OFERTADO",IF(M332="NO CUMPLE", NO HABILITA,IF(L332&lt;=($E332*(1+$D$4)),"HABILITA","NO HABILITA")))</f>
        <v>HABILITA</v>
      </c>
      <c r="O332" s="129">
        <f>'PRECIOS UNITARIOS'!H332</f>
        <v>0</v>
      </c>
      <c r="P332" s="251">
        <f>'EV TECNICA'!O332</f>
        <v>0</v>
      </c>
      <c r="Q332" s="252" t="str">
        <f>+IF(O332=0,"NO OFERTADO",IF(P332="NO CUMPLE", NO HABILITA,IF(O332&lt;=($E332*(1+$D$4)),"HABILITA","NO HABILITA")))</f>
        <v>NO OFERTADO</v>
      </c>
      <c r="R332" s="129">
        <f>'PRECIOS UNITARIOS'!I332</f>
        <v>0</v>
      </c>
      <c r="S332" s="251">
        <f>'EV TECNICA'!Q332</f>
        <v>0</v>
      </c>
      <c r="T332" s="252" t="str">
        <f>+IF(R332=0,"NO OFERTADO",IF(S332="NO CUMPLE", NO HABILITA,IF(R332&lt;=($E332*(1+$D$4)),"HABILITA","NO HABILITA")))</f>
        <v>NO OFERTADO</v>
      </c>
      <c r="U332" s="129">
        <f>'PRECIOS UNITARIOS'!J332</f>
        <v>0</v>
      </c>
      <c r="V332" s="251">
        <f>'EV TECNICA'!S332</f>
        <v>0</v>
      </c>
      <c r="W332" s="252" t="str">
        <f>+IF(U332=0,"NO OFERTADO",IF(V332="NO CUMPLE", NO HABILITA,IF(U332&lt;=($E332*(1+$D$4)),"HABILITA","NO HABILITA")))</f>
        <v>NO OFERTADO</v>
      </c>
      <c r="X332" s="129">
        <f>'PRECIOS UNITARIOS'!K332</f>
        <v>0</v>
      </c>
      <c r="Y332" s="251">
        <f>'EV TECNICA'!U332</f>
        <v>0</v>
      </c>
      <c r="Z332" s="252" t="str">
        <f>+IF(X332=0,"NO OFERTADO",IF(Y332="NO CUMPLE", NO HABILITA,IF(X332&lt;=($E332*(1+$D$4)),"HABILITA","NO HABILITA")))</f>
        <v>NO OFERTADO</v>
      </c>
      <c r="AA332" s="129">
        <f>'PRECIOS UNITARIOS'!L332</f>
        <v>0</v>
      </c>
      <c r="AB332" s="251">
        <f>'EV TECNICA'!W332</f>
        <v>0</v>
      </c>
      <c r="AC332" s="252" t="str">
        <f>+IF(AA332=0,"NO OFERTADO",IF(AB332="NO CUMPLE", NO HABILITA,IF(AA332&lt;=($E332*(1+$D$4)),"HABILITA","NO HABILITA")))</f>
        <v>NO OFERTADO</v>
      </c>
      <c r="AD332" s="129">
        <f>'PRECIOS UNITARIOS'!M332</f>
        <v>0</v>
      </c>
      <c r="AE332" s="251" t="str">
        <f>'EV TECNICA'!Y332</f>
        <v>NO CUMPLE</v>
      </c>
      <c r="AF332" s="252" t="s">
        <v>606</v>
      </c>
      <c r="AG332" s="129">
        <f>'PRECIOS UNITARIOS'!N332</f>
        <v>0</v>
      </c>
      <c r="AH332" s="251">
        <f>'EV TECNICA'!AA332</f>
        <v>0</v>
      </c>
      <c r="AI332" s="252" t="str">
        <f>+IF(AG332=0,"NO OFERTADO",IF(AH332="NO CUMPLE", NO HABILITA,IF(AG332&lt;=($E332*(1+$D$4)),"HABILITA","NO HABILITA")))</f>
        <v>NO OFERTADO</v>
      </c>
      <c r="AJ332" s="129">
        <f>'PRECIOS UNITARIOS'!O332</f>
        <v>0</v>
      </c>
      <c r="AK332" s="251">
        <f>'EV TECNICA'!AC332</f>
        <v>0</v>
      </c>
      <c r="AL332" s="252" t="str">
        <f>+IF(AJ332=0,"NO OFERTADO",IF(AK332="NO CUMPLE", NO HABILITA,IF(AJ332&lt;=($E332*(1+$D$4)),"HABILITA","NO HABILITA")))</f>
        <v>NO OFERTADO</v>
      </c>
      <c r="AM332" s="129">
        <f>'PRECIOS UNITARIOS'!P332</f>
        <v>3500</v>
      </c>
      <c r="AN332" s="251" t="str">
        <f>'EV TECNICA'!AE332</f>
        <v>CUMPLE</v>
      </c>
      <c r="AO332" s="252" t="str">
        <f>+IF(AM332=0,"NO OFERTADO",IF(AN332="NO CUMPLE", NO HABILITA,IF(AM332&lt;=($E332*(1+$D$4)),"HABILITA","NO HABILITA")))</f>
        <v>HABILITA</v>
      </c>
      <c r="AP332" s="129">
        <f>'PRECIOS UNITARIOS'!Q332</f>
        <v>0</v>
      </c>
      <c r="AQ332" s="251">
        <f>'EV TECNICA'!AG332</f>
        <v>0</v>
      </c>
      <c r="AR332" s="252" t="str">
        <f>+IF(AP332=0,"NO OFERTADO",IF(AQ332="NO CUMPLE", NO HABILITA,IF(AP332&lt;=($E332*(1+$D$4)),"HABILITA","NO HABILITA")))</f>
        <v>NO OFERTADO</v>
      </c>
      <c r="AS332" s="129">
        <f>'PRECIOS UNITARIOS'!R332</f>
        <v>0</v>
      </c>
      <c r="AT332" s="251">
        <f>'EV TECNICA'!AI332</f>
        <v>0</v>
      </c>
      <c r="AU332" s="252" t="str">
        <f>+IF(AS332=0,"NO OFERTADO",IF(AT332="NO CUMPLE", NO HABILITA,IF(AS332&lt;=($E332*(1+$D$4)),"HABILITA","NO HABILITA")))</f>
        <v>NO OFERTADO</v>
      </c>
      <c r="AV332" s="129">
        <f>'PRECIOS UNITARIOS'!S332</f>
        <v>0</v>
      </c>
      <c r="AW332" s="251">
        <f>'EV TECNICA'!AK332</f>
        <v>0</v>
      </c>
      <c r="AX332" s="252" t="str">
        <f>+IF(AV332=0,"NO OFERTADO",IF(AW332="NO CUMPLE", NO HABILITA,IF(AV332&lt;=($E332*(1+$D$4)),"HABILITA","NO HABILITA")))</f>
        <v>NO OFERTADO</v>
      </c>
      <c r="AY332" s="129">
        <f>'PRECIOS UNITARIOS'!T332</f>
        <v>0</v>
      </c>
      <c r="AZ332" s="251">
        <f>'EV TECNICA'!AM332</f>
        <v>0</v>
      </c>
      <c r="BA332" s="252" t="str">
        <f>+IF(AY332=0,"NO OFERTADO",IF(AZ332="NO CUMPLE", NO HABILITA,IF(AY332&lt;=($E332*(1+$D$4)),"HABILITA","NO HABILITA")))</f>
        <v>NO OFERTADO</v>
      </c>
      <c r="BB332" s="129">
        <f>'PRECIOS UNITARIOS'!U332</f>
        <v>6886</v>
      </c>
      <c r="BC332" s="251" t="str">
        <f>'EV TECNICA'!AO332</f>
        <v>CUMPLE</v>
      </c>
      <c r="BD332" s="252" t="str">
        <f>+IF(BB332=0,"NO OFERTADO",IF(BC332="NO CUMPLE", NO HABILITA,IF(BB332&lt;=($E332*(1+$D$4)),"HABILITA","NO HABILITA")))</f>
        <v>NO HABILITA</v>
      </c>
      <c r="BE332" s="129">
        <f>'PRECIOS UNITARIOS'!V332</f>
        <v>0</v>
      </c>
      <c r="BF332" s="251">
        <f>'EV TECNICA'!AQ332</f>
        <v>0</v>
      </c>
      <c r="BG332" s="252" t="str">
        <f>+IF(BE332=0,"NO OFERTADO",IF(BF332="NO CUMPLE", NO HABILITA,IF(BE332&lt;=($E332*(1+$D$4)),"HABILITA","NO HABILITA")))</f>
        <v>NO OFERTADO</v>
      </c>
      <c r="BH332" s="129">
        <f>'PRECIOS UNITARIOS'!W332</f>
        <v>5501</v>
      </c>
      <c r="BI332" s="251" t="str">
        <f>'EV TECNICA'!AS332</f>
        <v>CUMPLE</v>
      </c>
      <c r="BJ332" s="252" t="str">
        <f>+IF(BH332=0,"NO OFERTADO",IF(BI332="NO CUMPLE", NO HABILITA,IF(BH332&lt;=($E332*(1+$D$4)),"HABILITA","NO HABILITA")))</f>
        <v>NO HABILITA</v>
      </c>
      <c r="BK332" s="129">
        <f>'PRECIOS UNITARIOS'!X332</f>
        <v>0</v>
      </c>
      <c r="BL332" s="251">
        <f>'EV TECNICA'!AU332</f>
        <v>0</v>
      </c>
      <c r="BM332" s="252" t="str">
        <f>+IF(BK332=0,"NO OFERTADO",IF(BL332="NO CUMPLE", NO HABILITA,IF(BK332&lt;=($E332*(1+$D$4)),"HABILITA","NO HABILITA")))</f>
        <v>NO OFERTADO</v>
      </c>
      <c r="BN332" s="129">
        <f>'PRECIOS UNITARIOS'!Y332</f>
        <v>0</v>
      </c>
      <c r="BO332" s="251">
        <f>'EV TECNICA'!AW332</f>
        <v>0</v>
      </c>
      <c r="BP332" s="252" t="str">
        <f>+IF(BN332=0,"NO OFERTADO",IF(BO332="NO CUMPLE", NO HABILITA,IF(BN332&lt;=($E332*(1+$D$4)),"HABILITA","NO HABILITA")))</f>
        <v>NO OFERTADO</v>
      </c>
      <c r="BQ332" s="129">
        <f>'PRECIOS UNITARIOS'!Z332</f>
        <v>0</v>
      </c>
      <c r="BR332" s="251">
        <f>'EV TECNICA'!AY332</f>
        <v>0</v>
      </c>
      <c r="BS332" s="252" t="str">
        <f>+IF(BQ332=0,"NO OFERTADO",IF(BR332="NO CUMPLE", NO HABILITA,IF(BQ332&lt;=($E332*(1+$D$4)),"HABILITA","NO HABILITA")))</f>
        <v>NO OFERTADO</v>
      </c>
      <c r="BT332" s="129">
        <f>'PRECIOS UNITARIOS'!AA332</f>
        <v>0</v>
      </c>
      <c r="BU332" s="251">
        <f>'EV TECNICA'!BA332</f>
        <v>0</v>
      </c>
      <c r="BV332" s="252" t="str">
        <f>+IF(BT332=0,"NO OFERTADO",IF(BU332="NO CUMPLE", NO HABILITA,IF(BT332&lt;=($E332*(1+$D$4)),"HABILITA","NO HABILITA")))</f>
        <v>NO OFERTADO</v>
      </c>
      <c r="BW332" s="129">
        <f>'PRECIOS UNITARIOS'!AB332</f>
        <v>0</v>
      </c>
      <c r="BX332" s="251">
        <f>'EV TECNICA'!BC332</f>
        <v>0</v>
      </c>
      <c r="BY332" s="252" t="str">
        <f>+IF(BW332=0,"NO OFERTADO",IF(BX332="NO CUMPLE", NO HABILITA,IF(BW332&lt;=($E332*(1+$D$4)),"HABILITA","NO HABILITA")))</f>
        <v>NO OFERTADO</v>
      </c>
      <c r="BZ332" s="129">
        <f>'PRECIOS UNITARIOS'!AC332</f>
        <v>0</v>
      </c>
      <c r="CA332" s="251">
        <f>'EV TECNICA'!BE332</f>
        <v>0</v>
      </c>
      <c r="CB332" s="252" t="str">
        <f>+IF(BZ332=0,"NO OFERTADO",IF(CA332="NO CUMPLE", NO HABILITA,IF(BZ332&lt;=($E332*(1+$D$4)),"HABILITA","NO HABILITA")))</f>
        <v>NO OFERTADO</v>
      </c>
      <c r="CC332" s="129">
        <f>'PRECIOS UNITARIOS'!AD332</f>
        <v>0</v>
      </c>
      <c r="CD332" s="251">
        <f>'EV TECNICA'!BG332</f>
        <v>0</v>
      </c>
      <c r="CE332" s="252" t="str">
        <f>+IF(CC332=0,"NO OFERTADO",IF(CD332="NO CUMPLE", NO HABILITA,IF(CC332&lt;=($E332*(1+$D$4)),"HABILITA","NO HABILITA")))</f>
        <v>NO OFERTADO</v>
      </c>
      <c r="CF332" s="129">
        <f>'PRECIOS UNITARIOS'!AE332</f>
        <v>0</v>
      </c>
      <c r="CG332" s="251">
        <f>'EV TECNICA'!BI332</f>
        <v>0</v>
      </c>
      <c r="CH332" s="252" t="str">
        <f>+IF(CF332=0,"NO OFERTADO",IF(CG332="NO CUMPLE", NO HABILITA,IF(CF332&lt;=($E332*(1+$D$4)),"HABILITA","NO HABILITA")))</f>
        <v>NO OFERTADO</v>
      </c>
    </row>
    <row r="333" spans="1:86" s="40" customFormat="1" ht="51" x14ac:dyDescent="0.2">
      <c r="A333" s="103">
        <v>324</v>
      </c>
      <c r="B333" s="202" t="s">
        <v>484</v>
      </c>
      <c r="C333" s="121" t="s">
        <v>52</v>
      </c>
      <c r="D333" s="146">
        <v>1</v>
      </c>
      <c r="E333" s="25">
        <v>4147.6974</v>
      </c>
      <c r="F333" s="129">
        <f>'PRECIOS UNITARIOS'!E333</f>
        <v>0</v>
      </c>
      <c r="G333" s="251">
        <f>'EV TECNICA'!I333</f>
        <v>0</v>
      </c>
      <c r="H333" s="252" t="str">
        <f>+IF(F333=0,"NO OFERTADO",IF(G333="NO CUMPLE", NO HABILITA,IF(F333&lt;=($E333*(1+$D$4)),"HABILITA","NO HABILITA")))</f>
        <v>NO OFERTADO</v>
      </c>
      <c r="I333" s="129">
        <f>'PRECIOS UNITARIOS'!F333</f>
        <v>3900</v>
      </c>
      <c r="J333" s="251" t="str">
        <f>'EV TECNICA'!K333</f>
        <v>CUMPLE</v>
      </c>
      <c r="K333" s="252" t="str">
        <f>+IF(I333=0,"NO OFERTADO",IF(J333="NO CUMPLE", NO HABILITA,IF(I333&lt;=($E333*(1+$D$4)),"HABILITA","NO HABILITA")))</f>
        <v>HABILITA</v>
      </c>
      <c r="L333" s="129">
        <f>'PRECIOS UNITARIOS'!G333</f>
        <v>4450</v>
      </c>
      <c r="M333" s="251" t="str">
        <f>'EV TECNICA'!M333</f>
        <v>CUMPLE</v>
      </c>
      <c r="N333" s="252" t="str">
        <f>+IF(L333=0,"NO OFERTADO",IF(M333="NO CUMPLE", NO HABILITA,IF(L333&lt;=($E333*(1+$D$4)),"HABILITA","NO HABILITA")))</f>
        <v>HABILITA</v>
      </c>
      <c r="O333" s="129">
        <f>'PRECIOS UNITARIOS'!H333</f>
        <v>0</v>
      </c>
      <c r="P333" s="251">
        <f>'EV TECNICA'!O333</f>
        <v>0</v>
      </c>
      <c r="Q333" s="252" t="str">
        <f>+IF(O333=0,"NO OFERTADO",IF(P333="NO CUMPLE", NO HABILITA,IF(O333&lt;=($E333*(1+$D$4)),"HABILITA","NO HABILITA")))</f>
        <v>NO OFERTADO</v>
      </c>
      <c r="R333" s="129">
        <f>'PRECIOS UNITARIOS'!I333</f>
        <v>0</v>
      </c>
      <c r="S333" s="251">
        <f>'EV TECNICA'!Q333</f>
        <v>0</v>
      </c>
      <c r="T333" s="252" t="str">
        <f>+IF(R333=0,"NO OFERTADO",IF(S333="NO CUMPLE", NO HABILITA,IF(R333&lt;=($E333*(1+$D$4)),"HABILITA","NO HABILITA")))</f>
        <v>NO OFERTADO</v>
      </c>
      <c r="U333" s="129">
        <f>'PRECIOS UNITARIOS'!J333</f>
        <v>0</v>
      </c>
      <c r="V333" s="251">
        <f>'EV TECNICA'!S333</f>
        <v>0</v>
      </c>
      <c r="W333" s="252" t="str">
        <f>+IF(U333=0,"NO OFERTADO",IF(V333="NO CUMPLE", NO HABILITA,IF(U333&lt;=($E333*(1+$D$4)),"HABILITA","NO HABILITA")))</f>
        <v>NO OFERTADO</v>
      </c>
      <c r="X333" s="129">
        <f>'PRECIOS UNITARIOS'!K333</f>
        <v>0</v>
      </c>
      <c r="Y333" s="251">
        <f>'EV TECNICA'!U333</f>
        <v>0</v>
      </c>
      <c r="Z333" s="252" t="str">
        <f>+IF(X333=0,"NO OFERTADO",IF(Y333="NO CUMPLE", NO HABILITA,IF(X333&lt;=($E333*(1+$D$4)),"HABILITA","NO HABILITA")))</f>
        <v>NO OFERTADO</v>
      </c>
      <c r="AA333" s="129">
        <f>'PRECIOS UNITARIOS'!L333</f>
        <v>0</v>
      </c>
      <c r="AB333" s="251">
        <f>'EV TECNICA'!W333</f>
        <v>0</v>
      </c>
      <c r="AC333" s="252" t="str">
        <f>+IF(AA333=0,"NO OFERTADO",IF(AB333="NO CUMPLE", NO HABILITA,IF(AA333&lt;=($E333*(1+$D$4)),"HABILITA","NO HABILITA")))</f>
        <v>NO OFERTADO</v>
      </c>
      <c r="AD333" s="129">
        <f>'PRECIOS UNITARIOS'!M333</f>
        <v>0</v>
      </c>
      <c r="AE333" s="251" t="str">
        <f>'EV TECNICA'!Y333</f>
        <v>NO CUMPLE</v>
      </c>
      <c r="AF333" s="252" t="s">
        <v>606</v>
      </c>
      <c r="AG333" s="129">
        <f>'PRECIOS UNITARIOS'!N333</f>
        <v>0</v>
      </c>
      <c r="AH333" s="251">
        <f>'EV TECNICA'!AA333</f>
        <v>0</v>
      </c>
      <c r="AI333" s="252" t="str">
        <f>+IF(AG333=0,"NO OFERTADO",IF(AH333="NO CUMPLE", NO HABILITA,IF(AG333&lt;=($E333*(1+$D$4)),"HABILITA","NO HABILITA")))</f>
        <v>NO OFERTADO</v>
      </c>
      <c r="AJ333" s="129">
        <f>'PRECIOS UNITARIOS'!O333</f>
        <v>0</v>
      </c>
      <c r="AK333" s="251">
        <f>'EV TECNICA'!AC333</f>
        <v>0</v>
      </c>
      <c r="AL333" s="252" t="str">
        <f>+IF(AJ333=0,"NO OFERTADO",IF(AK333="NO CUMPLE", NO HABILITA,IF(AJ333&lt;=($E333*(1+$D$4)),"HABILITA","NO HABILITA")))</f>
        <v>NO OFERTADO</v>
      </c>
      <c r="AM333" s="129">
        <f>'PRECIOS UNITARIOS'!P333</f>
        <v>3300</v>
      </c>
      <c r="AN333" s="251" t="str">
        <f>'EV TECNICA'!AE333</f>
        <v>CUMPLE</v>
      </c>
      <c r="AO333" s="252" t="str">
        <f>+IF(AM333=0,"NO OFERTADO",IF(AN333="NO CUMPLE", NO HABILITA,IF(AM333&lt;=($E333*(1+$D$4)),"HABILITA","NO HABILITA")))</f>
        <v>HABILITA</v>
      </c>
      <c r="AP333" s="129">
        <f>'PRECIOS UNITARIOS'!Q333</f>
        <v>0</v>
      </c>
      <c r="AQ333" s="251">
        <f>'EV TECNICA'!AG333</f>
        <v>0</v>
      </c>
      <c r="AR333" s="252" t="str">
        <f>+IF(AP333=0,"NO OFERTADO",IF(AQ333="NO CUMPLE", NO HABILITA,IF(AP333&lt;=($E333*(1+$D$4)),"HABILITA","NO HABILITA")))</f>
        <v>NO OFERTADO</v>
      </c>
      <c r="AS333" s="129">
        <f>'PRECIOS UNITARIOS'!R333</f>
        <v>0</v>
      </c>
      <c r="AT333" s="251">
        <f>'EV TECNICA'!AI333</f>
        <v>0</v>
      </c>
      <c r="AU333" s="252" t="str">
        <f>+IF(AS333=0,"NO OFERTADO",IF(AT333="NO CUMPLE", NO HABILITA,IF(AS333&lt;=($E333*(1+$D$4)),"HABILITA","NO HABILITA")))</f>
        <v>NO OFERTADO</v>
      </c>
      <c r="AV333" s="129">
        <f>'PRECIOS UNITARIOS'!S333</f>
        <v>0</v>
      </c>
      <c r="AW333" s="251">
        <f>'EV TECNICA'!AK333</f>
        <v>0</v>
      </c>
      <c r="AX333" s="252" t="str">
        <f>+IF(AV333=0,"NO OFERTADO",IF(AW333="NO CUMPLE", NO HABILITA,IF(AV333&lt;=($E333*(1+$D$4)),"HABILITA","NO HABILITA")))</f>
        <v>NO OFERTADO</v>
      </c>
      <c r="AY333" s="129">
        <f>'PRECIOS UNITARIOS'!T333</f>
        <v>0</v>
      </c>
      <c r="AZ333" s="251">
        <f>'EV TECNICA'!AM333</f>
        <v>0</v>
      </c>
      <c r="BA333" s="252" t="str">
        <f>+IF(AY333=0,"NO OFERTADO",IF(AZ333="NO CUMPLE", NO HABILITA,IF(AY333&lt;=($E333*(1+$D$4)),"HABILITA","NO HABILITA")))</f>
        <v>NO OFERTADO</v>
      </c>
      <c r="BB333" s="129">
        <f>'PRECIOS UNITARIOS'!U333</f>
        <v>6886</v>
      </c>
      <c r="BC333" s="251" t="str">
        <f>'EV TECNICA'!AO333</f>
        <v>CUMPLE</v>
      </c>
      <c r="BD333" s="252" t="str">
        <f>+IF(BB333=0,"NO OFERTADO",IF(BC333="NO CUMPLE", NO HABILITA,IF(BB333&lt;=($E333*(1+$D$4)),"HABILITA","NO HABILITA")))</f>
        <v>NO HABILITA</v>
      </c>
      <c r="BE333" s="129">
        <f>'PRECIOS UNITARIOS'!V333</f>
        <v>0</v>
      </c>
      <c r="BF333" s="251">
        <f>'EV TECNICA'!AQ333</f>
        <v>0</v>
      </c>
      <c r="BG333" s="252" t="str">
        <f>+IF(BE333=0,"NO OFERTADO",IF(BF333="NO CUMPLE", NO HABILITA,IF(BE333&lt;=($E333*(1+$D$4)),"HABILITA","NO HABILITA")))</f>
        <v>NO OFERTADO</v>
      </c>
      <c r="BH333" s="129">
        <f>'PRECIOS UNITARIOS'!W333</f>
        <v>4755</v>
      </c>
      <c r="BI333" s="251" t="str">
        <f>'EV TECNICA'!AS333</f>
        <v>CUMPLE</v>
      </c>
      <c r="BJ333" s="252" t="str">
        <f>+IF(BH333=0,"NO OFERTADO",IF(BI333="NO CUMPLE", NO HABILITA,IF(BH333&lt;=($E333*(1+$D$4)),"HABILITA","NO HABILITA")))</f>
        <v>HABILITA</v>
      </c>
      <c r="BK333" s="129">
        <f>'PRECIOS UNITARIOS'!X333</f>
        <v>0</v>
      </c>
      <c r="BL333" s="251">
        <f>'EV TECNICA'!AU333</f>
        <v>0</v>
      </c>
      <c r="BM333" s="252" t="str">
        <f>+IF(BK333=0,"NO OFERTADO",IF(BL333="NO CUMPLE", NO HABILITA,IF(BK333&lt;=($E333*(1+$D$4)),"HABILITA","NO HABILITA")))</f>
        <v>NO OFERTADO</v>
      </c>
      <c r="BN333" s="129">
        <f>'PRECIOS UNITARIOS'!Y333</f>
        <v>0</v>
      </c>
      <c r="BO333" s="251">
        <f>'EV TECNICA'!AW333</f>
        <v>0</v>
      </c>
      <c r="BP333" s="252" t="str">
        <f>+IF(BN333=0,"NO OFERTADO",IF(BO333="NO CUMPLE", NO HABILITA,IF(BN333&lt;=($E333*(1+$D$4)),"HABILITA","NO HABILITA")))</f>
        <v>NO OFERTADO</v>
      </c>
      <c r="BQ333" s="129">
        <f>'PRECIOS UNITARIOS'!Z333</f>
        <v>0</v>
      </c>
      <c r="BR333" s="251">
        <f>'EV TECNICA'!AY333</f>
        <v>0</v>
      </c>
      <c r="BS333" s="252" t="str">
        <f>+IF(BQ333=0,"NO OFERTADO",IF(BR333="NO CUMPLE", NO HABILITA,IF(BQ333&lt;=($E333*(1+$D$4)),"HABILITA","NO HABILITA")))</f>
        <v>NO OFERTADO</v>
      </c>
      <c r="BT333" s="129">
        <f>'PRECIOS UNITARIOS'!AA333</f>
        <v>0</v>
      </c>
      <c r="BU333" s="251">
        <f>'EV TECNICA'!BA333</f>
        <v>0</v>
      </c>
      <c r="BV333" s="252" t="str">
        <f>+IF(BT333=0,"NO OFERTADO",IF(BU333="NO CUMPLE", NO HABILITA,IF(BT333&lt;=($E333*(1+$D$4)),"HABILITA","NO HABILITA")))</f>
        <v>NO OFERTADO</v>
      </c>
      <c r="BW333" s="129">
        <f>'PRECIOS UNITARIOS'!AB333</f>
        <v>0</v>
      </c>
      <c r="BX333" s="251">
        <f>'EV TECNICA'!BC333</f>
        <v>0</v>
      </c>
      <c r="BY333" s="252" t="str">
        <f>+IF(BW333=0,"NO OFERTADO",IF(BX333="NO CUMPLE", NO HABILITA,IF(BW333&lt;=($E333*(1+$D$4)),"HABILITA","NO HABILITA")))</f>
        <v>NO OFERTADO</v>
      </c>
      <c r="BZ333" s="129">
        <f>'PRECIOS UNITARIOS'!AC333</f>
        <v>0</v>
      </c>
      <c r="CA333" s="251">
        <f>'EV TECNICA'!BE333</f>
        <v>0</v>
      </c>
      <c r="CB333" s="252" t="str">
        <f>+IF(BZ333=0,"NO OFERTADO",IF(CA333="NO CUMPLE", NO HABILITA,IF(BZ333&lt;=($E333*(1+$D$4)),"HABILITA","NO HABILITA")))</f>
        <v>NO OFERTADO</v>
      </c>
      <c r="CC333" s="129">
        <f>'PRECIOS UNITARIOS'!AD333</f>
        <v>0</v>
      </c>
      <c r="CD333" s="251">
        <f>'EV TECNICA'!BG333</f>
        <v>0</v>
      </c>
      <c r="CE333" s="252" t="str">
        <f>+IF(CC333=0,"NO OFERTADO",IF(CD333="NO CUMPLE", NO HABILITA,IF(CC333&lt;=($E333*(1+$D$4)),"HABILITA","NO HABILITA")))</f>
        <v>NO OFERTADO</v>
      </c>
      <c r="CF333" s="129">
        <f>'PRECIOS UNITARIOS'!AE333</f>
        <v>0</v>
      </c>
      <c r="CG333" s="251">
        <f>'EV TECNICA'!BI333</f>
        <v>0</v>
      </c>
      <c r="CH333" s="252" t="str">
        <f>+IF(CF333=0,"NO OFERTADO",IF(CG333="NO CUMPLE", NO HABILITA,IF(CF333&lt;=($E333*(1+$D$4)),"HABILITA","NO HABILITA")))</f>
        <v>NO OFERTADO</v>
      </c>
    </row>
    <row r="334" spans="1:86" s="40" customFormat="1" ht="51" x14ac:dyDescent="0.2">
      <c r="A334" s="103">
        <v>325</v>
      </c>
      <c r="B334" s="202" t="s">
        <v>485</v>
      </c>
      <c r="C334" s="121" t="s">
        <v>52</v>
      </c>
      <c r="D334" s="146">
        <v>1</v>
      </c>
      <c r="E334" s="25">
        <v>4273.3851999999997</v>
      </c>
      <c r="F334" s="129">
        <f>'PRECIOS UNITARIOS'!E334</f>
        <v>0</v>
      </c>
      <c r="G334" s="251">
        <f>'EV TECNICA'!I334</f>
        <v>0</v>
      </c>
      <c r="H334" s="252" t="str">
        <f>+IF(F334=0,"NO OFERTADO",IF(G334="NO CUMPLE", NO HABILITA,IF(F334&lt;=($E334*(1+$D$4)),"HABILITA","NO HABILITA")))</f>
        <v>NO OFERTADO</v>
      </c>
      <c r="I334" s="129">
        <f>'PRECIOS UNITARIOS'!F334</f>
        <v>4000</v>
      </c>
      <c r="J334" s="251" t="str">
        <f>'EV TECNICA'!K334</f>
        <v>CUMPLE</v>
      </c>
      <c r="K334" s="252" t="str">
        <f>+IF(I334=0,"NO OFERTADO",IF(J334="NO CUMPLE", NO HABILITA,IF(I334&lt;=($E334*(1+$D$4)),"HABILITA","NO HABILITA")))</f>
        <v>HABILITA</v>
      </c>
      <c r="L334" s="129">
        <f>'PRECIOS UNITARIOS'!G334</f>
        <v>3900</v>
      </c>
      <c r="M334" s="251" t="str">
        <f>'EV TECNICA'!M334</f>
        <v>CUMPLE</v>
      </c>
      <c r="N334" s="252" t="str">
        <f>+IF(L334=0,"NO OFERTADO",IF(M334="NO CUMPLE", NO HABILITA,IF(L334&lt;=($E334*(1+$D$4)),"HABILITA","NO HABILITA")))</f>
        <v>HABILITA</v>
      </c>
      <c r="O334" s="129">
        <f>'PRECIOS UNITARIOS'!H334</f>
        <v>0</v>
      </c>
      <c r="P334" s="251">
        <f>'EV TECNICA'!O334</f>
        <v>0</v>
      </c>
      <c r="Q334" s="252" t="str">
        <f>+IF(O334=0,"NO OFERTADO",IF(P334="NO CUMPLE", NO HABILITA,IF(O334&lt;=($E334*(1+$D$4)),"HABILITA","NO HABILITA")))</f>
        <v>NO OFERTADO</v>
      </c>
      <c r="R334" s="129">
        <f>'PRECIOS UNITARIOS'!I334</f>
        <v>0</v>
      </c>
      <c r="S334" s="251">
        <f>'EV TECNICA'!Q334</f>
        <v>0</v>
      </c>
      <c r="T334" s="252" t="str">
        <f>+IF(R334=0,"NO OFERTADO",IF(S334="NO CUMPLE", NO HABILITA,IF(R334&lt;=($E334*(1+$D$4)),"HABILITA","NO HABILITA")))</f>
        <v>NO OFERTADO</v>
      </c>
      <c r="U334" s="129">
        <f>'PRECIOS UNITARIOS'!J334</f>
        <v>0</v>
      </c>
      <c r="V334" s="251">
        <f>'EV TECNICA'!S334</f>
        <v>0</v>
      </c>
      <c r="W334" s="252" t="str">
        <f>+IF(U334=0,"NO OFERTADO",IF(V334="NO CUMPLE", NO HABILITA,IF(U334&lt;=($E334*(1+$D$4)),"HABILITA","NO HABILITA")))</f>
        <v>NO OFERTADO</v>
      </c>
      <c r="X334" s="129">
        <f>'PRECIOS UNITARIOS'!K334</f>
        <v>0</v>
      </c>
      <c r="Y334" s="251">
        <f>'EV TECNICA'!U334</f>
        <v>0</v>
      </c>
      <c r="Z334" s="252" t="str">
        <f>+IF(X334=0,"NO OFERTADO",IF(Y334="NO CUMPLE", NO HABILITA,IF(X334&lt;=($E334*(1+$D$4)),"HABILITA","NO HABILITA")))</f>
        <v>NO OFERTADO</v>
      </c>
      <c r="AA334" s="129">
        <f>'PRECIOS UNITARIOS'!L334</f>
        <v>0</v>
      </c>
      <c r="AB334" s="251">
        <f>'EV TECNICA'!W334</f>
        <v>0</v>
      </c>
      <c r="AC334" s="252" t="str">
        <f>+IF(AA334=0,"NO OFERTADO",IF(AB334="NO CUMPLE", NO HABILITA,IF(AA334&lt;=($E334*(1+$D$4)),"HABILITA","NO HABILITA")))</f>
        <v>NO OFERTADO</v>
      </c>
      <c r="AD334" s="129">
        <f>'PRECIOS UNITARIOS'!M334</f>
        <v>0</v>
      </c>
      <c r="AE334" s="251" t="str">
        <f>'EV TECNICA'!Y334</f>
        <v>NO CUMPLE</v>
      </c>
      <c r="AF334" s="252" t="s">
        <v>606</v>
      </c>
      <c r="AG334" s="129">
        <f>'PRECIOS UNITARIOS'!N334</f>
        <v>0</v>
      </c>
      <c r="AH334" s="251">
        <f>'EV TECNICA'!AA334</f>
        <v>0</v>
      </c>
      <c r="AI334" s="252" t="str">
        <f>+IF(AG334=0,"NO OFERTADO",IF(AH334="NO CUMPLE", NO HABILITA,IF(AG334&lt;=($E334*(1+$D$4)),"HABILITA","NO HABILITA")))</f>
        <v>NO OFERTADO</v>
      </c>
      <c r="AJ334" s="129">
        <f>'PRECIOS UNITARIOS'!O334</f>
        <v>0</v>
      </c>
      <c r="AK334" s="251">
        <f>'EV TECNICA'!AC334</f>
        <v>0</v>
      </c>
      <c r="AL334" s="252" t="str">
        <f>+IF(AJ334=0,"NO OFERTADO",IF(AK334="NO CUMPLE", NO HABILITA,IF(AJ334&lt;=($E334*(1+$D$4)),"HABILITA","NO HABILITA")))</f>
        <v>NO OFERTADO</v>
      </c>
      <c r="AM334" s="129">
        <f>'PRECIOS UNITARIOS'!P334</f>
        <v>3400</v>
      </c>
      <c r="AN334" s="251" t="str">
        <f>'EV TECNICA'!AE334</f>
        <v>CUMPLE</v>
      </c>
      <c r="AO334" s="252" t="str">
        <f>+IF(AM334=0,"NO OFERTADO",IF(AN334="NO CUMPLE", NO HABILITA,IF(AM334&lt;=($E334*(1+$D$4)),"HABILITA","NO HABILITA")))</f>
        <v>HABILITA</v>
      </c>
      <c r="AP334" s="129">
        <f>'PRECIOS UNITARIOS'!Q334</f>
        <v>0</v>
      </c>
      <c r="AQ334" s="251">
        <f>'EV TECNICA'!AG334</f>
        <v>0</v>
      </c>
      <c r="AR334" s="252" t="str">
        <f>+IF(AP334=0,"NO OFERTADO",IF(AQ334="NO CUMPLE", NO HABILITA,IF(AP334&lt;=($E334*(1+$D$4)),"HABILITA","NO HABILITA")))</f>
        <v>NO OFERTADO</v>
      </c>
      <c r="AS334" s="129">
        <f>'PRECIOS UNITARIOS'!R334</f>
        <v>0</v>
      </c>
      <c r="AT334" s="251">
        <f>'EV TECNICA'!AI334</f>
        <v>0</v>
      </c>
      <c r="AU334" s="252" t="str">
        <f>+IF(AS334=0,"NO OFERTADO",IF(AT334="NO CUMPLE", NO HABILITA,IF(AS334&lt;=($E334*(1+$D$4)),"HABILITA","NO HABILITA")))</f>
        <v>NO OFERTADO</v>
      </c>
      <c r="AV334" s="129">
        <f>'PRECIOS UNITARIOS'!S334</f>
        <v>0</v>
      </c>
      <c r="AW334" s="251">
        <f>'EV TECNICA'!AK334</f>
        <v>0</v>
      </c>
      <c r="AX334" s="252" t="str">
        <f>+IF(AV334=0,"NO OFERTADO",IF(AW334="NO CUMPLE", NO HABILITA,IF(AV334&lt;=($E334*(1+$D$4)),"HABILITA","NO HABILITA")))</f>
        <v>NO OFERTADO</v>
      </c>
      <c r="AY334" s="129">
        <f>'PRECIOS UNITARIOS'!T334</f>
        <v>0</v>
      </c>
      <c r="AZ334" s="251">
        <f>'EV TECNICA'!AM334</f>
        <v>0</v>
      </c>
      <c r="BA334" s="252" t="str">
        <f>+IF(AY334=0,"NO OFERTADO",IF(AZ334="NO CUMPLE", NO HABILITA,IF(AY334&lt;=($E334*(1+$D$4)),"HABILITA","NO HABILITA")))</f>
        <v>NO OFERTADO</v>
      </c>
      <c r="BB334" s="129">
        <f>'PRECIOS UNITARIOS'!U334</f>
        <v>6886</v>
      </c>
      <c r="BC334" s="251" t="str">
        <f>'EV TECNICA'!AO334</f>
        <v>CUMPLE</v>
      </c>
      <c r="BD334" s="252" t="str">
        <f>+IF(BB334=0,"NO OFERTADO",IF(BC334="NO CUMPLE", NO HABILITA,IF(BB334&lt;=($E334*(1+$D$4)),"HABILITA","NO HABILITA")))</f>
        <v>NO HABILITA</v>
      </c>
      <c r="BE334" s="129">
        <f>'PRECIOS UNITARIOS'!V334</f>
        <v>0</v>
      </c>
      <c r="BF334" s="251">
        <f>'EV TECNICA'!AQ334</f>
        <v>0</v>
      </c>
      <c r="BG334" s="252" t="str">
        <f>+IF(BE334=0,"NO OFERTADO",IF(BF334="NO CUMPLE", NO HABILITA,IF(BE334&lt;=($E334*(1+$D$4)),"HABILITA","NO HABILITA")))</f>
        <v>NO OFERTADO</v>
      </c>
      <c r="BH334" s="129">
        <f>'PRECIOS UNITARIOS'!W334</f>
        <v>4755</v>
      </c>
      <c r="BI334" s="251" t="str">
        <f>'EV TECNICA'!AS334</f>
        <v>CUMPLE</v>
      </c>
      <c r="BJ334" s="252" t="str">
        <f>+IF(BH334=0,"NO OFERTADO",IF(BI334="NO CUMPLE", NO HABILITA,IF(BH334&lt;=($E334*(1+$D$4)),"HABILITA","NO HABILITA")))</f>
        <v>HABILITA</v>
      </c>
      <c r="BK334" s="129">
        <f>'PRECIOS UNITARIOS'!X334</f>
        <v>0</v>
      </c>
      <c r="BL334" s="251">
        <f>'EV TECNICA'!AU334</f>
        <v>0</v>
      </c>
      <c r="BM334" s="252" t="str">
        <f>+IF(BK334=0,"NO OFERTADO",IF(BL334="NO CUMPLE", NO HABILITA,IF(BK334&lt;=($E334*(1+$D$4)),"HABILITA","NO HABILITA")))</f>
        <v>NO OFERTADO</v>
      </c>
      <c r="BN334" s="129">
        <f>'PRECIOS UNITARIOS'!Y334</f>
        <v>0</v>
      </c>
      <c r="BO334" s="251">
        <f>'EV TECNICA'!AW334</f>
        <v>0</v>
      </c>
      <c r="BP334" s="252" t="str">
        <f>+IF(BN334=0,"NO OFERTADO",IF(BO334="NO CUMPLE", NO HABILITA,IF(BN334&lt;=($E334*(1+$D$4)),"HABILITA","NO HABILITA")))</f>
        <v>NO OFERTADO</v>
      </c>
      <c r="BQ334" s="129">
        <f>'PRECIOS UNITARIOS'!Z334</f>
        <v>0</v>
      </c>
      <c r="BR334" s="251">
        <f>'EV TECNICA'!AY334</f>
        <v>0</v>
      </c>
      <c r="BS334" s="252" t="str">
        <f>+IF(BQ334=0,"NO OFERTADO",IF(BR334="NO CUMPLE", NO HABILITA,IF(BQ334&lt;=($E334*(1+$D$4)),"HABILITA","NO HABILITA")))</f>
        <v>NO OFERTADO</v>
      </c>
      <c r="BT334" s="129">
        <f>'PRECIOS UNITARIOS'!AA334</f>
        <v>0</v>
      </c>
      <c r="BU334" s="251">
        <f>'EV TECNICA'!BA334</f>
        <v>0</v>
      </c>
      <c r="BV334" s="252" t="str">
        <f>+IF(BT334=0,"NO OFERTADO",IF(BU334="NO CUMPLE", NO HABILITA,IF(BT334&lt;=($E334*(1+$D$4)),"HABILITA","NO HABILITA")))</f>
        <v>NO OFERTADO</v>
      </c>
      <c r="BW334" s="129">
        <f>'PRECIOS UNITARIOS'!AB334</f>
        <v>0</v>
      </c>
      <c r="BX334" s="251">
        <f>'EV TECNICA'!BC334</f>
        <v>0</v>
      </c>
      <c r="BY334" s="252" t="str">
        <f>+IF(BW334=0,"NO OFERTADO",IF(BX334="NO CUMPLE", NO HABILITA,IF(BW334&lt;=($E334*(1+$D$4)),"HABILITA","NO HABILITA")))</f>
        <v>NO OFERTADO</v>
      </c>
      <c r="BZ334" s="129">
        <f>'PRECIOS UNITARIOS'!AC334</f>
        <v>0</v>
      </c>
      <c r="CA334" s="251">
        <f>'EV TECNICA'!BE334</f>
        <v>0</v>
      </c>
      <c r="CB334" s="252" t="str">
        <f>+IF(BZ334=0,"NO OFERTADO",IF(CA334="NO CUMPLE", NO HABILITA,IF(BZ334&lt;=($E334*(1+$D$4)),"HABILITA","NO HABILITA")))</f>
        <v>NO OFERTADO</v>
      </c>
      <c r="CC334" s="129">
        <f>'PRECIOS UNITARIOS'!AD334</f>
        <v>0</v>
      </c>
      <c r="CD334" s="251">
        <f>'EV TECNICA'!BG334</f>
        <v>0</v>
      </c>
      <c r="CE334" s="252" t="str">
        <f>+IF(CC334=0,"NO OFERTADO",IF(CD334="NO CUMPLE", NO HABILITA,IF(CC334&lt;=($E334*(1+$D$4)),"HABILITA","NO HABILITA")))</f>
        <v>NO OFERTADO</v>
      </c>
      <c r="CF334" s="129">
        <f>'PRECIOS UNITARIOS'!AE334</f>
        <v>0</v>
      </c>
      <c r="CG334" s="251">
        <f>'EV TECNICA'!BI334</f>
        <v>0</v>
      </c>
      <c r="CH334" s="252" t="str">
        <f>+IF(CF334=0,"NO OFERTADO",IF(CG334="NO CUMPLE", NO HABILITA,IF(CF334&lt;=($E334*(1+$D$4)),"HABILITA","NO HABILITA")))</f>
        <v>NO OFERTADO</v>
      </c>
    </row>
    <row r="335" spans="1:86" s="40" customFormat="1" ht="51" x14ac:dyDescent="0.2">
      <c r="A335" s="103">
        <v>326</v>
      </c>
      <c r="B335" s="202" t="s">
        <v>486</v>
      </c>
      <c r="C335" s="121" t="s">
        <v>52</v>
      </c>
      <c r="D335" s="146">
        <v>1</v>
      </c>
      <c r="E335" s="25">
        <v>8798.1460000000006</v>
      </c>
      <c r="F335" s="129">
        <f>'PRECIOS UNITARIOS'!E335</f>
        <v>0</v>
      </c>
      <c r="G335" s="251">
        <f>'EV TECNICA'!I335</f>
        <v>0</v>
      </c>
      <c r="H335" s="252" t="str">
        <f>+IF(F335=0,"NO OFERTADO",IF(G335="NO CUMPLE", NO HABILITA,IF(F335&lt;=($E335*(1+$D$4)),"HABILITA","NO HABILITA")))</f>
        <v>NO OFERTADO</v>
      </c>
      <c r="I335" s="129">
        <f>'PRECIOS UNITARIOS'!F335</f>
        <v>19000</v>
      </c>
      <c r="J335" s="251" t="str">
        <f>'EV TECNICA'!K335</f>
        <v>CUMPLE</v>
      </c>
      <c r="K335" s="252" t="str">
        <f>+IF(I335=0,"NO OFERTADO",IF(J335="NO CUMPLE", NO HABILITA,IF(I335&lt;=($E335*(1+$D$4)),"HABILITA","NO HABILITA")))</f>
        <v>NO HABILITA</v>
      </c>
      <c r="L335" s="129">
        <f>'PRECIOS UNITARIOS'!G335</f>
        <v>10350</v>
      </c>
      <c r="M335" s="251" t="str">
        <f>'EV TECNICA'!M335</f>
        <v>CUMPLE</v>
      </c>
      <c r="N335" s="252" t="str">
        <f>+IF(L335=0,"NO OFERTADO",IF(M335="NO CUMPLE", NO HABILITA,IF(L335&lt;=($E335*(1+$D$4)),"HABILITA","NO HABILITA")))</f>
        <v>HABILITA</v>
      </c>
      <c r="O335" s="129">
        <f>'PRECIOS UNITARIOS'!H335</f>
        <v>0</v>
      </c>
      <c r="P335" s="251">
        <f>'EV TECNICA'!O335</f>
        <v>0</v>
      </c>
      <c r="Q335" s="252" t="str">
        <f>+IF(O335=0,"NO OFERTADO",IF(P335="NO CUMPLE", NO HABILITA,IF(O335&lt;=($E335*(1+$D$4)),"HABILITA","NO HABILITA")))</f>
        <v>NO OFERTADO</v>
      </c>
      <c r="R335" s="129">
        <f>'PRECIOS UNITARIOS'!I335</f>
        <v>0</v>
      </c>
      <c r="S335" s="251">
        <f>'EV TECNICA'!Q335</f>
        <v>0</v>
      </c>
      <c r="T335" s="252" t="str">
        <f>+IF(R335=0,"NO OFERTADO",IF(S335="NO CUMPLE", NO HABILITA,IF(R335&lt;=($E335*(1+$D$4)),"HABILITA","NO HABILITA")))</f>
        <v>NO OFERTADO</v>
      </c>
      <c r="U335" s="129">
        <f>'PRECIOS UNITARIOS'!J335</f>
        <v>0</v>
      </c>
      <c r="V335" s="251">
        <f>'EV TECNICA'!S335</f>
        <v>0</v>
      </c>
      <c r="W335" s="252" t="str">
        <f>+IF(U335=0,"NO OFERTADO",IF(V335="NO CUMPLE", NO HABILITA,IF(U335&lt;=($E335*(1+$D$4)),"HABILITA","NO HABILITA")))</f>
        <v>NO OFERTADO</v>
      </c>
      <c r="X335" s="129">
        <f>'PRECIOS UNITARIOS'!K335</f>
        <v>0</v>
      </c>
      <c r="Y335" s="251">
        <f>'EV TECNICA'!U335</f>
        <v>0</v>
      </c>
      <c r="Z335" s="252" t="str">
        <f>+IF(X335=0,"NO OFERTADO",IF(Y335="NO CUMPLE", NO HABILITA,IF(X335&lt;=($E335*(1+$D$4)),"HABILITA","NO HABILITA")))</f>
        <v>NO OFERTADO</v>
      </c>
      <c r="AA335" s="129">
        <f>'PRECIOS UNITARIOS'!L335</f>
        <v>0</v>
      </c>
      <c r="AB335" s="251">
        <f>'EV TECNICA'!W335</f>
        <v>0</v>
      </c>
      <c r="AC335" s="252" t="str">
        <f>+IF(AA335=0,"NO OFERTADO",IF(AB335="NO CUMPLE", NO HABILITA,IF(AA335&lt;=($E335*(1+$D$4)),"HABILITA","NO HABILITA")))</f>
        <v>NO OFERTADO</v>
      </c>
      <c r="AD335" s="129">
        <f>'PRECIOS UNITARIOS'!M335</f>
        <v>0</v>
      </c>
      <c r="AE335" s="251" t="str">
        <f>'EV TECNICA'!Y335</f>
        <v>NO CUMPLE</v>
      </c>
      <c r="AF335" s="252" t="s">
        <v>606</v>
      </c>
      <c r="AG335" s="129">
        <f>'PRECIOS UNITARIOS'!N335</f>
        <v>0</v>
      </c>
      <c r="AH335" s="251">
        <f>'EV TECNICA'!AA335</f>
        <v>0</v>
      </c>
      <c r="AI335" s="252" t="str">
        <f>+IF(AG335=0,"NO OFERTADO",IF(AH335="NO CUMPLE", NO HABILITA,IF(AG335&lt;=($E335*(1+$D$4)),"HABILITA","NO HABILITA")))</f>
        <v>NO OFERTADO</v>
      </c>
      <c r="AJ335" s="129">
        <f>'PRECIOS UNITARIOS'!O335</f>
        <v>0</v>
      </c>
      <c r="AK335" s="251">
        <f>'EV TECNICA'!AC335</f>
        <v>0</v>
      </c>
      <c r="AL335" s="252" t="str">
        <f>+IF(AJ335=0,"NO OFERTADO",IF(AK335="NO CUMPLE", NO HABILITA,IF(AJ335&lt;=($E335*(1+$D$4)),"HABILITA","NO HABILITA")))</f>
        <v>NO OFERTADO</v>
      </c>
      <c r="AM335" s="129">
        <f>'PRECIOS UNITARIOS'!P335</f>
        <v>7000</v>
      </c>
      <c r="AN335" s="251" t="str">
        <f>'EV TECNICA'!AE335</f>
        <v>CUMPLE</v>
      </c>
      <c r="AO335" s="252" t="str">
        <f>+IF(AM335=0,"NO OFERTADO",IF(AN335="NO CUMPLE", NO HABILITA,IF(AM335&lt;=($E335*(1+$D$4)),"HABILITA","NO HABILITA")))</f>
        <v>HABILITA</v>
      </c>
      <c r="AP335" s="129">
        <f>'PRECIOS UNITARIOS'!Q335</f>
        <v>0</v>
      </c>
      <c r="AQ335" s="251">
        <f>'EV TECNICA'!AG335</f>
        <v>0</v>
      </c>
      <c r="AR335" s="252" t="str">
        <f>+IF(AP335=0,"NO OFERTADO",IF(AQ335="NO CUMPLE", NO HABILITA,IF(AP335&lt;=($E335*(1+$D$4)),"HABILITA","NO HABILITA")))</f>
        <v>NO OFERTADO</v>
      </c>
      <c r="AS335" s="129">
        <f>'PRECIOS UNITARIOS'!R335</f>
        <v>0</v>
      </c>
      <c r="AT335" s="251">
        <f>'EV TECNICA'!AI335</f>
        <v>0</v>
      </c>
      <c r="AU335" s="252" t="str">
        <f>+IF(AS335=0,"NO OFERTADO",IF(AT335="NO CUMPLE", NO HABILITA,IF(AS335&lt;=($E335*(1+$D$4)),"HABILITA","NO HABILITA")))</f>
        <v>NO OFERTADO</v>
      </c>
      <c r="AV335" s="129">
        <f>'PRECIOS UNITARIOS'!S335</f>
        <v>0</v>
      </c>
      <c r="AW335" s="251">
        <f>'EV TECNICA'!AK335</f>
        <v>0</v>
      </c>
      <c r="AX335" s="252" t="str">
        <f>+IF(AV335=0,"NO OFERTADO",IF(AW335="NO CUMPLE", NO HABILITA,IF(AV335&lt;=($E335*(1+$D$4)),"HABILITA","NO HABILITA")))</f>
        <v>NO OFERTADO</v>
      </c>
      <c r="AY335" s="129">
        <f>'PRECIOS UNITARIOS'!T335</f>
        <v>0</v>
      </c>
      <c r="AZ335" s="251">
        <f>'EV TECNICA'!AM335</f>
        <v>0</v>
      </c>
      <c r="BA335" s="252" t="str">
        <f>+IF(AY335=0,"NO OFERTADO",IF(AZ335="NO CUMPLE", NO HABILITA,IF(AY335&lt;=($E335*(1+$D$4)),"HABILITA","NO HABILITA")))</f>
        <v>NO OFERTADO</v>
      </c>
      <c r="BB335" s="129">
        <f>'PRECIOS UNITARIOS'!U335</f>
        <v>15028</v>
      </c>
      <c r="BC335" s="251" t="str">
        <f>'EV TECNICA'!AO335</f>
        <v>CUMPLE</v>
      </c>
      <c r="BD335" s="252" t="str">
        <f>+IF(BB335=0,"NO OFERTADO",IF(BC335="NO CUMPLE", NO HABILITA,IF(BB335&lt;=($E335*(1+$D$4)),"HABILITA","NO HABILITA")))</f>
        <v>NO HABILITA</v>
      </c>
      <c r="BE335" s="129">
        <f>'PRECIOS UNITARIOS'!V335</f>
        <v>0</v>
      </c>
      <c r="BF335" s="251">
        <f>'EV TECNICA'!AQ335</f>
        <v>0</v>
      </c>
      <c r="BG335" s="252" t="str">
        <f>+IF(BE335=0,"NO OFERTADO",IF(BF335="NO CUMPLE", NO HABILITA,IF(BE335&lt;=($E335*(1+$D$4)),"HABILITA","NO HABILITA")))</f>
        <v>NO OFERTADO</v>
      </c>
      <c r="BH335" s="129">
        <f>'PRECIOS UNITARIOS'!W335</f>
        <v>6958</v>
      </c>
      <c r="BI335" s="251" t="str">
        <f>'EV TECNICA'!AS335</f>
        <v>CUMPLE</v>
      </c>
      <c r="BJ335" s="252" t="str">
        <f>+IF(BH335=0,"NO OFERTADO",IF(BI335="NO CUMPLE", NO HABILITA,IF(BH335&lt;=($E335*(1+$D$4)),"HABILITA","NO HABILITA")))</f>
        <v>HABILITA</v>
      </c>
      <c r="BK335" s="129">
        <f>'PRECIOS UNITARIOS'!X335</f>
        <v>0</v>
      </c>
      <c r="BL335" s="251">
        <f>'EV TECNICA'!AU335</f>
        <v>0</v>
      </c>
      <c r="BM335" s="252" t="str">
        <f>+IF(BK335=0,"NO OFERTADO",IF(BL335="NO CUMPLE", NO HABILITA,IF(BK335&lt;=($E335*(1+$D$4)),"HABILITA","NO HABILITA")))</f>
        <v>NO OFERTADO</v>
      </c>
      <c r="BN335" s="129">
        <f>'PRECIOS UNITARIOS'!Y335</f>
        <v>0</v>
      </c>
      <c r="BO335" s="251">
        <f>'EV TECNICA'!AW335</f>
        <v>0</v>
      </c>
      <c r="BP335" s="252" t="str">
        <f>+IF(BN335=0,"NO OFERTADO",IF(BO335="NO CUMPLE", NO HABILITA,IF(BN335&lt;=($E335*(1+$D$4)),"HABILITA","NO HABILITA")))</f>
        <v>NO OFERTADO</v>
      </c>
      <c r="BQ335" s="129">
        <f>'PRECIOS UNITARIOS'!Z335</f>
        <v>0</v>
      </c>
      <c r="BR335" s="251">
        <f>'EV TECNICA'!AY335</f>
        <v>0</v>
      </c>
      <c r="BS335" s="252" t="str">
        <f>+IF(BQ335=0,"NO OFERTADO",IF(BR335="NO CUMPLE", NO HABILITA,IF(BQ335&lt;=($E335*(1+$D$4)),"HABILITA","NO HABILITA")))</f>
        <v>NO OFERTADO</v>
      </c>
      <c r="BT335" s="129">
        <f>'PRECIOS UNITARIOS'!AA335</f>
        <v>0</v>
      </c>
      <c r="BU335" s="251">
        <f>'EV TECNICA'!BA335</f>
        <v>0</v>
      </c>
      <c r="BV335" s="252" t="str">
        <f>+IF(BT335=0,"NO OFERTADO",IF(BU335="NO CUMPLE", NO HABILITA,IF(BT335&lt;=($E335*(1+$D$4)),"HABILITA","NO HABILITA")))</f>
        <v>NO OFERTADO</v>
      </c>
      <c r="BW335" s="129">
        <f>'PRECIOS UNITARIOS'!AB335</f>
        <v>0</v>
      </c>
      <c r="BX335" s="251">
        <f>'EV TECNICA'!BC335</f>
        <v>0</v>
      </c>
      <c r="BY335" s="252" t="str">
        <f>+IF(BW335=0,"NO OFERTADO",IF(BX335="NO CUMPLE", NO HABILITA,IF(BW335&lt;=($E335*(1+$D$4)),"HABILITA","NO HABILITA")))</f>
        <v>NO OFERTADO</v>
      </c>
      <c r="BZ335" s="129">
        <f>'PRECIOS UNITARIOS'!AC335</f>
        <v>0</v>
      </c>
      <c r="CA335" s="251">
        <f>'EV TECNICA'!BE335</f>
        <v>0</v>
      </c>
      <c r="CB335" s="252" t="str">
        <f>+IF(BZ335=0,"NO OFERTADO",IF(CA335="NO CUMPLE", NO HABILITA,IF(BZ335&lt;=($E335*(1+$D$4)),"HABILITA","NO HABILITA")))</f>
        <v>NO OFERTADO</v>
      </c>
      <c r="CC335" s="129">
        <f>'PRECIOS UNITARIOS'!AD335</f>
        <v>0</v>
      </c>
      <c r="CD335" s="251">
        <f>'EV TECNICA'!BG335</f>
        <v>0</v>
      </c>
      <c r="CE335" s="252" t="str">
        <f>+IF(CC335=0,"NO OFERTADO",IF(CD335="NO CUMPLE", NO HABILITA,IF(CC335&lt;=($E335*(1+$D$4)),"HABILITA","NO HABILITA")))</f>
        <v>NO OFERTADO</v>
      </c>
      <c r="CF335" s="129">
        <f>'PRECIOS UNITARIOS'!AE335</f>
        <v>0</v>
      </c>
      <c r="CG335" s="251">
        <f>'EV TECNICA'!BI335</f>
        <v>0</v>
      </c>
      <c r="CH335" s="252" t="str">
        <f>+IF(CF335=0,"NO OFERTADO",IF(CG335="NO CUMPLE", NO HABILITA,IF(CF335&lt;=($E335*(1+$D$4)),"HABILITA","NO HABILITA")))</f>
        <v>NO OFERTADO</v>
      </c>
    </row>
    <row r="336" spans="1:86" s="40" customFormat="1" ht="51" x14ac:dyDescent="0.2">
      <c r="A336" s="103">
        <v>327</v>
      </c>
      <c r="B336" s="202" t="s">
        <v>487</v>
      </c>
      <c r="C336" s="121" t="s">
        <v>52</v>
      </c>
      <c r="D336" s="146">
        <v>1</v>
      </c>
      <c r="E336" s="25">
        <v>4273.3851999999997</v>
      </c>
      <c r="F336" s="129">
        <f>'PRECIOS UNITARIOS'!E336</f>
        <v>0</v>
      </c>
      <c r="G336" s="251">
        <f>'EV TECNICA'!I336</f>
        <v>0</v>
      </c>
      <c r="H336" s="252" t="str">
        <f>+IF(F336=0,"NO OFERTADO",IF(G336="NO CUMPLE", NO HABILITA,IF(F336&lt;=($E336*(1+$D$4)),"HABILITA","NO HABILITA")))</f>
        <v>NO OFERTADO</v>
      </c>
      <c r="I336" s="129">
        <f>'PRECIOS UNITARIOS'!F336</f>
        <v>4700</v>
      </c>
      <c r="J336" s="251" t="str">
        <f>'EV TECNICA'!K336</f>
        <v>CUMPLE</v>
      </c>
      <c r="K336" s="252" t="str">
        <f>+IF(I336=0,"NO OFERTADO",IF(J336="NO CUMPLE", NO HABILITA,IF(I336&lt;=($E336*(1+$D$4)),"HABILITA","NO HABILITA")))</f>
        <v>HABILITA</v>
      </c>
      <c r="L336" s="129">
        <f>'PRECIOS UNITARIOS'!G336</f>
        <v>4000</v>
      </c>
      <c r="M336" s="251" t="str">
        <f>'EV TECNICA'!M336</f>
        <v>CUMPLE</v>
      </c>
      <c r="N336" s="252" t="str">
        <f>+IF(L336=0,"NO OFERTADO",IF(M336="NO CUMPLE", NO HABILITA,IF(L336&lt;=($E336*(1+$D$4)),"HABILITA","NO HABILITA")))</f>
        <v>HABILITA</v>
      </c>
      <c r="O336" s="129">
        <f>'PRECIOS UNITARIOS'!H336</f>
        <v>0</v>
      </c>
      <c r="P336" s="251">
        <f>'EV TECNICA'!O336</f>
        <v>0</v>
      </c>
      <c r="Q336" s="252" t="str">
        <f>+IF(O336=0,"NO OFERTADO",IF(P336="NO CUMPLE", NO HABILITA,IF(O336&lt;=($E336*(1+$D$4)),"HABILITA","NO HABILITA")))</f>
        <v>NO OFERTADO</v>
      </c>
      <c r="R336" s="129">
        <f>'PRECIOS UNITARIOS'!I336</f>
        <v>0</v>
      </c>
      <c r="S336" s="251">
        <f>'EV TECNICA'!Q336</f>
        <v>0</v>
      </c>
      <c r="T336" s="252" t="str">
        <f>+IF(R336=0,"NO OFERTADO",IF(S336="NO CUMPLE", NO HABILITA,IF(R336&lt;=($E336*(1+$D$4)),"HABILITA","NO HABILITA")))</f>
        <v>NO OFERTADO</v>
      </c>
      <c r="U336" s="129">
        <f>'PRECIOS UNITARIOS'!J336</f>
        <v>0</v>
      </c>
      <c r="V336" s="251">
        <f>'EV TECNICA'!S336</f>
        <v>0</v>
      </c>
      <c r="W336" s="252" t="str">
        <f>+IF(U336=0,"NO OFERTADO",IF(V336="NO CUMPLE", NO HABILITA,IF(U336&lt;=($E336*(1+$D$4)),"HABILITA","NO HABILITA")))</f>
        <v>NO OFERTADO</v>
      </c>
      <c r="X336" s="129">
        <f>'PRECIOS UNITARIOS'!K336</f>
        <v>0</v>
      </c>
      <c r="Y336" s="251">
        <f>'EV TECNICA'!U336</f>
        <v>0</v>
      </c>
      <c r="Z336" s="252" t="str">
        <f>+IF(X336=0,"NO OFERTADO",IF(Y336="NO CUMPLE", NO HABILITA,IF(X336&lt;=($E336*(1+$D$4)),"HABILITA","NO HABILITA")))</f>
        <v>NO OFERTADO</v>
      </c>
      <c r="AA336" s="129">
        <f>'PRECIOS UNITARIOS'!L336</f>
        <v>0</v>
      </c>
      <c r="AB336" s="251">
        <f>'EV TECNICA'!W336</f>
        <v>0</v>
      </c>
      <c r="AC336" s="252" t="str">
        <f>+IF(AA336=0,"NO OFERTADO",IF(AB336="NO CUMPLE", NO HABILITA,IF(AA336&lt;=($E336*(1+$D$4)),"HABILITA","NO HABILITA")))</f>
        <v>NO OFERTADO</v>
      </c>
      <c r="AD336" s="129">
        <f>'PRECIOS UNITARIOS'!M336</f>
        <v>0</v>
      </c>
      <c r="AE336" s="251" t="str">
        <f>'EV TECNICA'!Y336</f>
        <v>NO CUMPLE</v>
      </c>
      <c r="AF336" s="252" t="s">
        <v>606</v>
      </c>
      <c r="AG336" s="129">
        <f>'PRECIOS UNITARIOS'!N336</f>
        <v>0</v>
      </c>
      <c r="AH336" s="251">
        <f>'EV TECNICA'!AA336</f>
        <v>0</v>
      </c>
      <c r="AI336" s="252" t="str">
        <f>+IF(AG336=0,"NO OFERTADO",IF(AH336="NO CUMPLE", NO HABILITA,IF(AG336&lt;=($E336*(1+$D$4)),"HABILITA","NO HABILITA")))</f>
        <v>NO OFERTADO</v>
      </c>
      <c r="AJ336" s="129">
        <f>'PRECIOS UNITARIOS'!O336</f>
        <v>0</v>
      </c>
      <c r="AK336" s="251">
        <f>'EV TECNICA'!AC336</f>
        <v>0</v>
      </c>
      <c r="AL336" s="252" t="str">
        <f>+IF(AJ336=0,"NO OFERTADO",IF(AK336="NO CUMPLE", NO HABILITA,IF(AJ336&lt;=($E336*(1+$D$4)),"HABILITA","NO HABILITA")))</f>
        <v>NO OFERTADO</v>
      </c>
      <c r="AM336" s="129">
        <f>'PRECIOS UNITARIOS'!P336</f>
        <v>3400</v>
      </c>
      <c r="AN336" s="251" t="str">
        <f>'EV TECNICA'!AE336</f>
        <v>CUMPLE</v>
      </c>
      <c r="AO336" s="252" t="str">
        <f>+IF(AM336=0,"NO OFERTADO",IF(AN336="NO CUMPLE", NO HABILITA,IF(AM336&lt;=($E336*(1+$D$4)),"HABILITA","NO HABILITA")))</f>
        <v>HABILITA</v>
      </c>
      <c r="AP336" s="129">
        <f>'PRECIOS UNITARIOS'!Q336</f>
        <v>0</v>
      </c>
      <c r="AQ336" s="251">
        <f>'EV TECNICA'!AG336</f>
        <v>0</v>
      </c>
      <c r="AR336" s="252" t="str">
        <f>+IF(AP336=0,"NO OFERTADO",IF(AQ336="NO CUMPLE", NO HABILITA,IF(AP336&lt;=($E336*(1+$D$4)),"HABILITA","NO HABILITA")))</f>
        <v>NO OFERTADO</v>
      </c>
      <c r="AS336" s="129">
        <f>'PRECIOS UNITARIOS'!R336</f>
        <v>0</v>
      </c>
      <c r="AT336" s="251">
        <f>'EV TECNICA'!AI336</f>
        <v>0</v>
      </c>
      <c r="AU336" s="252" t="str">
        <f>+IF(AS336=0,"NO OFERTADO",IF(AT336="NO CUMPLE", NO HABILITA,IF(AS336&lt;=($E336*(1+$D$4)),"HABILITA","NO HABILITA")))</f>
        <v>NO OFERTADO</v>
      </c>
      <c r="AV336" s="129">
        <f>'PRECIOS UNITARIOS'!S336</f>
        <v>0</v>
      </c>
      <c r="AW336" s="251">
        <f>'EV TECNICA'!AK336</f>
        <v>0</v>
      </c>
      <c r="AX336" s="252" t="str">
        <f>+IF(AV336=0,"NO OFERTADO",IF(AW336="NO CUMPLE", NO HABILITA,IF(AV336&lt;=($E336*(1+$D$4)),"HABILITA","NO HABILITA")))</f>
        <v>NO OFERTADO</v>
      </c>
      <c r="AY336" s="129">
        <f>'PRECIOS UNITARIOS'!T336</f>
        <v>0</v>
      </c>
      <c r="AZ336" s="251">
        <f>'EV TECNICA'!AM336</f>
        <v>0</v>
      </c>
      <c r="BA336" s="252" t="str">
        <f>+IF(AY336=0,"NO OFERTADO",IF(AZ336="NO CUMPLE", NO HABILITA,IF(AY336&lt;=($E336*(1+$D$4)),"HABILITA","NO HABILITA")))</f>
        <v>NO OFERTADO</v>
      </c>
      <c r="BB336" s="129">
        <f>'PRECIOS UNITARIOS'!U336</f>
        <v>0</v>
      </c>
      <c r="BC336" s="251">
        <f>'EV TECNICA'!AO336</f>
        <v>0</v>
      </c>
      <c r="BD336" s="252" t="str">
        <f>+IF(BB336=0,"NO OFERTADO",IF(BC336="NO CUMPLE", NO HABILITA,IF(BB336&lt;=($E336*(1+$D$4)),"HABILITA","NO HABILITA")))</f>
        <v>NO OFERTADO</v>
      </c>
      <c r="BE336" s="129">
        <f>'PRECIOS UNITARIOS'!V336</f>
        <v>0</v>
      </c>
      <c r="BF336" s="251">
        <f>'EV TECNICA'!AQ336</f>
        <v>0</v>
      </c>
      <c r="BG336" s="252" t="str">
        <f>+IF(BE336=0,"NO OFERTADO",IF(BF336="NO CUMPLE", NO HABILITA,IF(BE336&lt;=($E336*(1+$D$4)),"HABILITA","NO HABILITA")))</f>
        <v>NO OFERTADO</v>
      </c>
      <c r="BH336" s="129">
        <f>'PRECIOS UNITARIOS'!W336</f>
        <v>4597</v>
      </c>
      <c r="BI336" s="251" t="str">
        <f>'EV TECNICA'!AS336</f>
        <v>CUMPLE</v>
      </c>
      <c r="BJ336" s="252" t="str">
        <f>+IF(BH336=0,"NO OFERTADO",IF(BI336="NO CUMPLE", NO HABILITA,IF(BH336&lt;=($E336*(1+$D$4)),"HABILITA","NO HABILITA")))</f>
        <v>HABILITA</v>
      </c>
      <c r="BK336" s="129">
        <f>'PRECIOS UNITARIOS'!X336</f>
        <v>0</v>
      </c>
      <c r="BL336" s="251">
        <f>'EV TECNICA'!AU336</f>
        <v>0</v>
      </c>
      <c r="BM336" s="252" t="str">
        <f>+IF(BK336=0,"NO OFERTADO",IF(BL336="NO CUMPLE", NO HABILITA,IF(BK336&lt;=($E336*(1+$D$4)),"HABILITA","NO HABILITA")))</f>
        <v>NO OFERTADO</v>
      </c>
      <c r="BN336" s="129">
        <f>'PRECIOS UNITARIOS'!Y336</f>
        <v>0</v>
      </c>
      <c r="BO336" s="251">
        <f>'EV TECNICA'!AW336</f>
        <v>0</v>
      </c>
      <c r="BP336" s="252" t="str">
        <f>+IF(BN336=0,"NO OFERTADO",IF(BO336="NO CUMPLE", NO HABILITA,IF(BN336&lt;=($E336*(1+$D$4)),"HABILITA","NO HABILITA")))</f>
        <v>NO OFERTADO</v>
      </c>
      <c r="BQ336" s="129">
        <f>'PRECIOS UNITARIOS'!Z336</f>
        <v>0</v>
      </c>
      <c r="BR336" s="251">
        <f>'EV TECNICA'!AY336</f>
        <v>0</v>
      </c>
      <c r="BS336" s="252" t="str">
        <f>+IF(BQ336=0,"NO OFERTADO",IF(BR336="NO CUMPLE", NO HABILITA,IF(BQ336&lt;=($E336*(1+$D$4)),"HABILITA","NO HABILITA")))</f>
        <v>NO OFERTADO</v>
      </c>
      <c r="BT336" s="129">
        <f>'PRECIOS UNITARIOS'!AA336</f>
        <v>0</v>
      </c>
      <c r="BU336" s="251">
        <f>'EV TECNICA'!BA336</f>
        <v>0</v>
      </c>
      <c r="BV336" s="252" t="str">
        <f>+IF(BT336=0,"NO OFERTADO",IF(BU336="NO CUMPLE", NO HABILITA,IF(BT336&lt;=($E336*(1+$D$4)),"HABILITA","NO HABILITA")))</f>
        <v>NO OFERTADO</v>
      </c>
      <c r="BW336" s="129">
        <f>'PRECIOS UNITARIOS'!AB336</f>
        <v>0</v>
      </c>
      <c r="BX336" s="251">
        <f>'EV TECNICA'!BC336</f>
        <v>0</v>
      </c>
      <c r="BY336" s="252" t="str">
        <f>+IF(BW336=0,"NO OFERTADO",IF(BX336="NO CUMPLE", NO HABILITA,IF(BW336&lt;=($E336*(1+$D$4)),"HABILITA","NO HABILITA")))</f>
        <v>NO OFERTADO</v>
      </c>
      <c r="BZ336" s="129">
        <f>'PRECIOS UNITARIOS'!AC336</f>
        <v>0</v>
      </c>
      <c r="CA336" s="251">
        <f>'EV TECNICA'!BE336</f>
        <v>0</v>
      </c>
      <c r="CB336" s="252" t="str">
        <f>+IF(BZ336=0,"NO OFERTADO",IF(CA336="NO CUMPLE", NO HABILITA,IF(BZ336&lt;=($E336*(1+$D$4)),"HABILITA","NO HABILITA")))</f>
        <v>NO OFERTADO</v>
      </c>
      <c r="CC336" s="129">
        <f>'PRECIOS UNITARIOS'!AD336</f>
        <v>0</v>
      </c>
      <c r="CD336" s="251">
        <f>'EV TECNICA'!BG336</f>
        <v>0</v>
      </c>
      <c r="CE336" s="252" t="str">
        <f>+IF(CC336=0,"NO OFERTADO",IF(CD336="NO CUMPLE", NO HABILITA,IF(CC336&lt;=($E336*(1+$D$4)),"HABILITA","NO HABILITA")))</f>
        <v>NO OFERTADO</v>
      </c>
      <c r="CF336" s="129">
        <f>'PRECIOS UNITARIOS'!AE336</f>
        <v>0</v>
      </c>
      <c r="CG336" s="251">
        <f>'EV TECNICA'!BI336</f>
        <v>0</v>
      </c>
      <c r="CH336" s="252" t="str">
        <f>+IF(CF336=0,"NO OFERTADO",IF(CG336="NO CUMPLE", NO HABILITA,IF(CF336&lt;=($E336*(1+$D$4)),"HABILITA","NO HABILITA")))</f>
        <v>NO OFERTADO</v>
      </c>
    </row>
    <row r="337" spans="1:86" s="40" customFormat="1" ht="51" x14ac:dyDescent="0.2">
      <c r="A337" s="103">
        <v>328</v>
      </c>
      <c r="B337" s="202" t="s">
        <v>488</v>
      </c>
      <c r="C337" s="121" t="s">
        <v>52</v>
      </c>
      <c r="D337" s="146">
        <v>1</v>
      </c>
      <c r="E337" s="25">
        <v>4273.3851999999997</v>
      </c>
      <c r="F337" s="129">
        <f>'PRECIOS UNITARIOS'!E337</f>
        <v>0</v>
      </c>
      <c r="G337" s="251">
        <f>'EV TECNICA'!I337</f>
        <v>0</v>
      </c>
      <c r="H337" s="252" t="str">
        <f>+IF(F337=0,"NO OFERTADO",IF(G337="NO CUMPLE", NO HABILITA,IF(F337&lt;=($E337*(1+$D$4)),"HABILITA","NO HABILITA")))</f>
        <v>NO OFERTADO</v>
      </c>
      <c r="I337" s="129">
        <f>'PRECIOS UNITARIOS'!F337</f>
        <v>4800</v>
      </c>
      <c r="J337" s="251" t="str">
        <f>'EV TECNICA'!K337</f>
        <v>CUMPLE</v>
      </c>
      <c r="K337" s="252" t="str">
        <f>+IF(I337=0,"NO OFERTADO",IF(J337="NO CUMPLE", NO HABILITA,IF(I337&lt;=($E337*(1+$D$4)),"HABILITA","NO HABILITA")))</f>
        <v>HABILITA</v>
      </c>
      <c r="L337" s="129">
        <f>'PRECIOS UNITARIOS'!G337</f>
        <v>4150</v>
      </c>
      <c r="M337" s="251" t="str">
        <f>'EV TECNICA'!M337</f>
        <v>CUMPLE</v>
      </c>
      <c r="N337" s="252" t="str">
        <f>+IF(L337=0,"NO OFERTADO",IF(M337="NO CUMPLE", NO HABILITA,IF(L337&lt;=($E337*(1+$D$4)),"HABILITA","NO HABILITA")))</f>
        <v>HABILITA</v>
      </c>
      <c r="O337" s="129">
        <f>'PRECIOS UNITARIOS'!H337</f>
        <v>0</v>
      </c>
      <c r="P337" s="251">
        <f>'EV TECNICA'!O337</f>
        <v>0</v>
      </c>
      <c r="Q337" s="252" t="str">
        <f>+IF(O337=0,"NO OFERTADO",IF(P337="NO CUMPLE", NO HABILITA,IF(O337&lt;=($E337*(1+$D$4)),"HABILITA","NO HABILITA")))</f>
        <v>NO OFERTADO</v>
      </c>
      <c r="R337" s="129">
        <f>'PRECIOS UNITARIOS'!I337</f>
        <v>0</v>
      </c>
      <c r="S337" s="251">
        <f>'EV TECNICA'!Q337</f>
        <v>0</v>
      </c>
      <c r="T337" s="252" t="str">
        <f>+IF(R337=0,"NO OFERTADO",IF(S337="NO CUMPLE", NO HABILITA,IF(R337&lt;=($E337*(1+$D$4)),"HABILITA","NO HABILITA")))</f>
        <v>NO OFERTADO</v>
      </c>
      <c r="U337" s="129">
        <f>'PRECIOS UNITARIOS'!J337</f>
        <v>0</v>
      </c>
      <c r="V337" s="251">
        <f>'EV TECNICA'!S337</f>
        <v>0</v>
      </c>
      <c r="W337" s="252" t="str">
        <f>+IF(U337=0,"NO OFERTADO",IF(V337="NO CUMPLE", NO HABILITA,IF(U337&lt;=($E337*(1+$D$4)),"HABILITA","NO HABILITA")))</f>
        <v>NO OFERTADO</v>
      </c>
      <c r="X337" s="129">
        <f>'PRECIOS UNITARIOS'!K337</f>
        <v>0</v>
      </c>
      <c r="Y337" s="251">
        <f>'EV TECNICA'!U337</f>
        <v>0</v>
      </c>
      <c r="Z337" s="252" t="str">
        <f>+IF(X337=0,"NO OFERTADO",IF(Y337="NO CUMPLE", NO HABILITA,IF(X337&lt;=($E337*(1+$D$4)),"HABILITA","NO HABILITA")))</f>
        <v>NO OFERTADO</v>
      </c>
      <c r="AA337" s="129">
        <f>'PRECIOS UNITARIOS'!L337</f>
        <v>0</v>
      </c>
      <c r="AB337" s="251">
        <f>'EV TECNICA'!W337</f>
        <v>0</v>
      </c>
      <c r="AC337" s="252" t="str">
        <f>+IF(AA337=0,"NO OFERTADO",IF(AB337="NO CUMPLE", NO HABILITA,IF(AA337&lt;=($E337*(1+$D$4)),"HABILITA","NO HABILITA")))</f>
        <v>NO OFERTADO</v>
      </c>
      <c r="AD337" s="129">
        <f>'PRECIOS UNITARIOS'!M337</f>
        <v>0</v>
      </c>
      <c r="AE337" s="251" t="str">
        <f>'EV TECNICA'!Y337</f>
        <v>NO CUMPLE</v>
      </c>
      <c r="AF337" s="252" t="s">
        <v>606</v>
      </c>
      <c r="AG337" s="129">
        <f>'PRECIOS UNITARIOS'!N337</f>
        <v>0</v>
      </c>
      <c r="AH337" s="251">
        <f>'EV TECNICA'!AA337</f>
        <v>0</v>
      </c>
      <c r="AI337" s="252" t="str">
        <f>+IF(AG337=0,"NO OFERTADO",IF(AH337="NO CUMPLE", NO HABILITA,IF(AG337&lt;=($E337*(1+$D$4)),"HABILITA","NO HABILITA")))</f>
        <v>NO OFERTADO</v>
      </c>
      <c r="AJ337" s="129">
        <f>'PRECIOS UNITARIOS'!O337</f>
        <v>0</v>
      </c>
      <c r="AK337" s="251">
        <f>'EV TECNICA'!AC337</f>
        <v>0</v>
      </c>
      <c r="AL337" s="252" t="str">
        <f>+IF(AJ337=0,"NO OFERTADO",IF(AK337="NO CUMPLE", NO HABILITA,IF(AJ337&lt;=($E337*(1+$D$4)),"HABILITA","NO HABILITA")))</f>
        <v>NO OFERTADO</v>
      </c>
      <c r="AM337" s="129">
        <f>'PRECIOS UNITARIOS'!P337</f>
        <v>3400</v>
      </c>
      <c r="AN337" s="251" t="str">
        <f>'EV TECNICA'!AE337</f>
        <v>CUMPLE</v>
      </c>
      <c r="AO337" s="252" t="str">
        <f>+IF(AM337=0,"NO OFERTADO",IF(AN337="NO CUMPLE", NO HABILITA,IF(AM337&lt;=($E337*(1+$D$4)),"HABILITA","NO HABILITA")))</f>
        <v>HABILITA</v>
      </c>
      <c r="AP337" s="129">
        <f>'PRECIOS UNITARIOS'!Q337</f>
        <v>0</v>
      </c>
      <c r="AQ337" s="251">
        <f>'EV TECNICA'!AG337</f>
        <v>0</v>
      </c>
      <c r="AR337" s="252" t="str">
        <f>+IF(AP337=0,"NO OFERTADO",IF(AQ337="NO CUMPLE", NO HABILITA,IF(AP337&lt;=($E337*(1+$D$4)),"HABILITA","NO HABILITA")))</f>
        <v>NO OFERTADO</v>
      </c>
      <c r="AS337" s="129">
        <f>'PRECIOS UNITARIOS'!R337</f>
        <v>0</v>
      </c>
      <c r="AT337" s="251">
        <f>'EV TECNICA'!AI337</f>
        <v>0</v>
      </c>
      <c r="AU337" s="252" t="str">
        <f>+IF(AS337=0,"NO OFERTADO",IF(AT337="NO CUMPLE", NO HABILITA,IF(AS337&lt;=($E337*(1+$D$4)),"HABILITA","NO HABILITA")))</f>
        <v>NO OFERTADO</v>
      </c>
      <c r="AV337" s="129">
        <f>'PRECIOS UNITARIOS'!S337</f>
        <v>0</v>
      </c>
      <c r="AW337" s="251">
        <f>'EV TECNICA'!AK337</f>
        <v>0</v>
      </c>
      <c r="AX337" s="252" t="str">
        <f>+IF(AV337=0,"NO OFERTADO",IF(AW337="NO CUMPLE", NO HABILITA,IF(AV337&lt;=($E337*(1+$D$4)),"HABILITA","NO HABILITA")))</f>
        <v>NO OFERTADO</v>
      </c>
      <c r="AY337" s="129">
        <f>'PRECIOS UNITARIOS'!T337</f>
        <v>0</v>
      </c>
      <c r="AZ337" s="251">
        <f>'EV TECNICA'!AM337</f>
        <v>0</v>
      </c>
      <c r="BA337" s="252" t="str">
        <f>+IF(AY337=0,"NO OFERTADO",IF(AZ337="NO CUMPLE", NO HABILITA,IF(AY337&lt;=($E337*(1+$D$4)),"HABILITA","NO HABILITA")))</f>
        <v>NO OFERTADO</v>
      </c>
      <c r="BB337" s="129">
        <f>'PRECIOS UNITARIOS'!U337</f>
        <v>0</v>
      </c>
      <c r="BC337" s="251">
        <f>'EV TECNICA'!AO337</f>
        <v>0</v>
      </c>
      <c r="BD337" s="252" t="str">
        <f>+IF(BB337=0,"NO OFERTADO",IF(BC337="NO CUMPLE", NO HABILITA,IF(BB337&lt;=($E337*(1+$D$4)),"HABILITA","NO HABILITA")))</f>
        <v>NO OFERTADO</v>
      </c>
      <c r="BE337" s="129">
        <f>'PRECIOS UNITARIOS'!V337</f>
        <v>0</v>
      </c>
      <c r="BF337" s="251">
        <f>'EV TECNICA'!AQ337</f>
        <v>0</v>
      </c>
      <c r="BG337" s="252" t="str">
        <f>+IF(BE337=0,"NO OFERTADO",IF(BF337="NO CUMPLE", NO HABILITA,IF(BE337&lt;=($E337*(1+$D$4)),"HABILITA","NO HABILITA")))</f>
        <v>NO OFERTADO</v>
      </c>
      <c r="BH337" s="129">
        <f>'PRECIOS UNITARIOS'!W337</f>
        <v>4597</v>
      </c>
      <c r="BI337" s="251" t="str">
        <f>'EV TECNICA'!AS337</f>
        <v>CUMPLE</v>
      </c>
      <c r="BJ337" s="252" t="str">
        <f>+IF(BH337=0,"NO OFERTADO",IF(BI337="NO CUMPLE", NO HABILITA,IF(BH337&lt;=($E337*(1+$D$4)),"HABILITA","NO HABILITA")))</f>
        <v>HABILITA</v>
      </c>
      <c r="BK337" s="129">
        <f>'PRECIOS UNITARIOS'!X337</f>
        <v>0</v>
      </c>
      <c r="BL337" s="251">
        <f>'EV TECNICA'!AU337</f>
        <v>0</v>
      </c>
      <c r="BM337" s="252" t="str">
        <f>+IF(BK337=0,"NO OFERTADO",IF(BL337="NO CUMPLE", NO HABILITA,IF(BK337&lt;=($E337*(1+$D$4)),"HABILITA","NO HABILITA")))</f>
        <v>NO OFERTADO</v>
      </c>
      <c r="BN337" s="129">
        <f>'PRECIOS UNITARIOS'!Y337</f>
        <v>0</v>
      </c>
      <c r="BO337" s="251">
        <f>'EV TECNICA'!AW337</f>
        <v>0</v>
      </c>
      <c r="BP337" s="252" t="str">
        <f>+IF(BN337=0,"NO OFERTADO",IF(BO337="NO CUMPLE", NO HABILITA,IF(BN337&lt;=($E337*(1+$D$4)),"HABILITA","NO HABILITA")))</f>
        <v>NO OFERTADO</v>
      </c>
      <c r="BQ337" s="129">
        <f>'PRECIOS UNITARIOS'!Z337</f>
        <v>0</v>
      </c>
      <c r="BR337" s="251">
        <f>'EV TECNICA'!AY337</f>
        <v>0</v>
      </c>
      <c r="BS337" s="252" t="str">
        <f>+IF(BQ337=0,"NO OFERTADO",IF(BR337="NO CUMPLE", NO HABILITA,IF(BQ337&lt;=($E337*(1+$D$4)),"HABILITA","NO HABILITA")))</f>
        <v>NO OFERTADO</v>
      </c>
      <c r="BT337" s="129">
        <f>'PRECIOS UNITARIOS'!AA337</f>
        <v>0</v>
      </c>
      <c r="BU337" s="251">
        <f>'EV TECNICA'!BA337</f>
        <v>0</v>
      </c>
      <c r="BV337" s="252" t="str">
        <f>+IF(BT337=0,"NO OFERTADO",IF(BU337="NO CUMPLE", NO HABILITA,IF(BT337&lt;=($E337*(1+$D$4)),"HABILITA","NO HABILITA")))</f>
        <v>NO OFERTADO</v>
      </c>
      <c r="BW337" s="129">
        <f>'PRECIOS UNITARIOS'!AB337</f>
        <v>0</v>
      </c>
      <c r="BX337" s="251">
        <f>'EV TECNICA'!BC337</f>
        <v>0</v>
      </c>
      <c r="BY337" s="252" t="str">
        <f>+IF(BW337=0,"NO OFERTADO",IF(BX337="NO CUMPLE", NO HABILITA,IF(BW337&lt;=($E337*(1+$D$4)),"HABILITA","NO HABILITA")))</f>
        <v>NO OFERTADO</v>
      </c>
      <c r="BZ337" s="129">
        <f>'PRECIOS UNITARIOS'!AC337</f>
        <v>0</v>
      </c>
      <c r="CA337" s="251">
        <f>'EV TECNICA'!BE337</f>
        <v>0</v>
      </c>
      <c r="CB337" s="252" t="str">
        <f>+IF(BZ337=0,"NO OFERTADO",IF(CA337="NO CUMPLE", NO HABILITA,IF(BZ337&lt;=($E337*(1+$D$4)),"HABILITA","NO HABILITA")))</f>
        <v>NO OFERTADO</v>
      </c>
      <c r="CC337" s="129">
        <f>'PRECIOS UNITARIOS'!AD337</f>
        <v>0</v>
      </c>
      <c r="CD337" s="251">
        <f>'EV TECNICA'!BG337</f>
        <v>0</v>
      </c>
      <c r="CE337" s="252" t="str">
        <f>+IF(CC337=0,"NO OFERTADO",IF(CD337="NO CUMPLE", NO HABILITA,IF(CC337&lt;=($E337*(1+$D$4)),"HABILITA","NO HABILITA")))</f>
        <v>NO OFERTADO</v>
      </c>
      <c r="CF337" s="129">
        <f>'PRECIOS UNITARIOS'!AE337</f>
        <v>0</v>
      </c>
      <c r="CG337" s="251">
        <f>'EV TECNICA'!BI337</f>
        <v>0</v>
      </c>
      <c r="CH337" s="252" t="str">
        <f>+IF(CF337=0,"NO OFERTADO",IF(CG337="NO CUMPLE", NO HABILITA,IF(CF337&lt;=($E337*(1+$D$4)),"HABILITA","NO HABILITA")))</f>
        <v>NO OFERTADO</v>
      </c>
    </row>
    <row r="338" spans="1:86" s="40" customFormat="1" ht="51" x14ac:dyDescent="0.2">
      <c r="A338" s="103">
        <v>329</v>
      </c>
      <c r="B338" s="202" t="s">
        <v>489</v>
      </c>
      <c r="C338" s="121" t="s">
        <v>52</v>
      </c>
      <c r="D338" s="146">
        <v>1</v>
      </c>
      <c r="E338" s="25">
        <v>3267.8827999999999</v>
      </c>
      <c r="F338" s="129">
        <f>'PRECIOS UNITARIOS'!E338</f>
        <v>0</v>
      </c>
      <c r="G338" s="251">
        <f>'EV TECNICA'!I338</f>
        <v>0</v>
      </c>
      <c r="H338" s="252" t="str">
        <f>+IF(F338=0,"NO OFERTADO",IF(G338="NO CUMPLE", NO HABILITA,IF(F338&lt;=($E338*(1+$D$4)),"HABILITA","NO HABILITA")))</f>
        <v>NO OFERTADO</v>
      </c>
      <c r="I338" s="129">
        <f>'PRECIOS UNITARIOS'!F338</f>
        <v>3700</v>
      </c>
      <c r="J338" s="251" t="str">
        <f>'EV TECNICA'!K338</f>
        <v>CUMPLE</v>
      </c>
      <c r="K338" s="252" t="str">
        <f>+IF(I338=0,"NO OFERTADO",IF(J338="NO CUMPLE", NO HABILITA,IF(I338&lt;=($E338*(1+$D$4)),"HABILITA","NO HABILITA")))</f>
        <v>HABILITA</v>
      </c>
      <c r="L338" s="129">
        <f>'PRECIOS UNITARIOS'!G338</f>
        <v>3450</v>
      </c>
      <c r="M338" s="251" t="str">
        <f>'EV TECNICA'!M338</f>
        <v>CUMPLE</v>
      </c>
      <c r="N338" s="252" t="str">
        <f>+IF(L338=0,"NO OFERTADO",IF(M338="NO CUMPLE", NO HABILITA,IF(L338&lt;=($E338*(1+$D$4)),"HABILITA","NO HABILITA")))</f>
        <v>HABILITA</v>
      </c>
      <c r="O338" s="129">
        <f>'PRECIOS UNITARIOS'!H338</f>
        <v>0</v>
      </c>
      <c r="P338" s="251">
        <f>'EV TECNICA'!O338</f>
        <v>0</v>
      </c>
      <c r="Q338" s="252" t="str">
        <f>+IF(O338=0,"NO OFERTADO",IF(P338="NO CUMPLE", NO HABILITA,IF(O338&lt;=($E338*(1+$D$4)),"HABILITA","NO HABILITA")))</f>
        <v>NO OFERTADO</v>
      </c>
      <c r="R338" s="129">
        <f>'PRECIOS UNITARIOS'!I338</f>
        <v>0</v>
      </c>
      <c r="S338" s="251">
        <f>'EV TECNICA'!Q338</f>
        <v>0</v>
      </c>
      <c r="T338" s="252" t="str">
        <f>+IF(R338=0,"NO OFERTADO",IF(S338="NO CUMPLE", NO HABILITA,IF(R338&lt;=($E338*(1+$D$4)),"HABILITA","NO HABILITA")))</f>
        <v>NO OFERTADO</v>
      </c>
      <c r="U338" s="129">
        <f>'PRECIOS UNITARIOS'!J338</f>
        <v>0</v>
      </c>
      <c r="V338" s="251">
        <f>'EV TECNICA'!S338</f>
        <v>0</v>
      </c>
      <c r="W338" s="252" t="str">
        <f>+IF(U338=0,"NO OFERTADO",IF(V338="NO CUMPLE", NO HABILITA,IF(U338&lt;=($E338*(1+$D$4)),"HABILITA","NO HABILITA")))</f>
        <v>NO OFERTADO</v>
      </c>
      <c r="X338" s="129">
        <f>'PRECIOS UNITARIOS'!K338</f>
        <v>0</v>
      </c>
      <c r="Y338" s="251">
        <f>'EV TECNICA'!U338</f>
        <v>0</v>
      </c>
      <c r="Z338" s="252" t="str">
        <f>+IF(X338=0,"NO OFERTADO",IF(Y338="NO CUMPLE", NO HABILITA,IF(X338&lt;=($E338*(1+$D$4)),"HABILITA","NO HABILITA")))</f>
        <v>NO OFERTADO</v>
      </c>
      <c r="AA338" s="129">
        <f>'PRECIOS UNITARIOS'!L338</f>
        <v>0</v>
      </c>
      <c r="AB338" s="251">
        <f>'EV TECNICA'!W338</f>
        <v>0</v>
      </c>
      <c r="AC338" s="252" t="str">
        <f>+IF(AA338=0,"NO OFERTADO",IF(AB338="NO CUMPLE", NO HABILITA,IF(AA338&lt;=($E338*(1+$D$4)),"HABILITA","NO HABILITA")))</f>
        <v>NO OFERTADO</v>
      </c>
      <c r="AD338" s="129">
        <f>'PRECIOS UNITARIOS'!M338</f>
        <v>0</v>
      </c>
      <c r="AE338" s="251" t="str">
        <f>'EV TECNICA'!Y338</f>
        <v>NO CUMPLE</v>
      </c>
      <c r="AF338" s="252" t="s">
        <v>606</v>
      </c>
      <c r="AG338" s="129">
        <f>'PRECIOS UNITARIOS'!N338</f>
        <v>0</v>
      </c>
      <c r="AH338" s="251">
        <f>'EV TECNICA'!AA338</f>
        <v>0</v>
      </c>
      <c r="AI338" s="252" t="str">
        <f>+IF(AG338=0,"NO OFERTADO",IF(AH338="NO CUMPLE", NO HABILITA,IF(AG338&lt;=($E338*(1+$D$4)),"HABILITA","NO HABILITA")))</f>
        <v>NO OFERTADO</v>
      </c>
      <c r="AJ338" s="129">
        <f>'PRECIOS UNITARIOS'!O338</f>
        <v>0</v>
      </c>
      <c r="AK338" s="251">
        <f>'EV TECNICA'!AC338</f>
        <v>0</v>
      </c>
      <c r="AL338" s="252" t="str">
        <f>+IF(AJ338=0,"NO OFERTADO",IF(AK338="NO CUMPLE", NO HABILITA,IF(AJ338&lt;=($E338*(1+$D$4)),"HABILITA","NO HABILITA")))</f>
        <v>NO OFERTADO</v>
      </c>
      <c r="AM338" s="129">
        <f>'PRECIOS UNITARIOS'!P338</f>
        <v>2600</v>
      </c>
      <c r="AN338" s="251" t="str">
        <f>'EV TECNICA'!AE338</f>
        <v>CUMPLE</v>
      </c>
      <c r="AO338" s="252" t="str">
        <f>+IF(AM338=0,"NO OFERTADO",IF(AN338="NO CUMPLE", NO HABILITA,IF(AM338&lt;=($E338*(1+$D$4)),"HABILITA","NO HABILITA")))</f>
        <v>HABILITA</v>
      </c>
      <c r="AP338" s="129">
        <f>'PRECIOS UNITARIOS'!Q338</f>
        <v>0</v>
      </c>
      <c r="AQ338" s="251">
        <f>'EV TECNICA'!AG338</f>
        <v>0</v>
      </c>
      <c r="AR338" s="252" t="str">
        <f>+IF(AP338=0,"NO OFERTADO",IF(AQ338="NO CUMPLE", NO HABILITA,IF(AP338&lt;=($E338*(1+$D$4)),"HABILITA","NO HABILITA")))</f>
        <v>NO OFERTADO</v>
      </c>
      <c r="AS338" s="129">
        <f>'PRECIOS UNITARIOS'!R338</f>
        <v>0</v>
      </c>
      <c r="AT338" s="251">
        <f>'EV TECNICA'!AI338</f>
        <v>0</v>
      </c>
      <c r="AU338" s="252" t="str">
        <f>+IF(AS338=0,"NO OFERTADO",IF(AT338="NO CUMPLE", NO HABILITA,IF(AS338&lt;=($E338*(1+$D$4)),"HABILITA","NO HABILITA")))</f>
        <v>NO OFERTADO</v>
      </c>
      <c r="AV338" s="129">
        <f>'PRECIOS UNITARIOS'!S338</f>
        <v>0</v>
      </c>
      <c r="AW338" s="251">
        <f>'EV TECNICA'!AK338</f>
        <v>0</v>
      </c>
      <c r="AX338" s="252" t="str">
        <f>+IF(AV338=0,"NO OFERTADO",IF(AW338="NO CUMPLE", NO HABILITA,IF(AV338&lt;=($E338*(1+$D$4)),"HABILITA","NO HABILITA")))</f>
        <v>NO OFERTADO</v>
      </c>
      <c r="AY338" s="129">
        <f>'PRECIOS UNITARIOS'!T338</f>
        <v>0</v>
      </c>
      <c r="AZ338" s="251">
        <f>'EV TECNICA'!AM338</f>
        <v>0</v>
      </c>
      <c r="BA338" s="252" t="str">
        <f>+IF(AY338=0,"NO OFERTADO",IF(AZ338="NO CUMPLE", NO HABILITA,IF(AY338&lt;=($E338*(1+$D$4)),"HABILITA","NO HABILITA")))</f>
        <v>NO OFERTADO</v>
      </c>
      <c r="BB338" s="129">
        <f>'PRECIOS UNITARIOS'!U338</f>
        <v>4239</v>
      </c>
      <c r="BC338" s="251" t="str">
        <f>'EV TECNICA'!AO338</f>
        <v>CUMPLE</v>
      </c>
      <c r="BD338" s="252" t="str">
        <f>+IF(BB338=0,"NO OFERTADO",IF(BC338="NO CUMPLE", NO HABILITA,IF(BB338&lt;=($E338*(1+$D$4)),"HABILITA","NO HABILITA")))</f>
        <v>HABILITA</v>
      </c>
      <c r="BE338" s="129">
        <f>'PRECIOS UNITARIOS'!V338</f>
        <v>0</v>
      </c>
      <c r="BF338" s="251">
        <f>'EV TECNICA'!AQ338</f>
        <v>0</v>
      </c>
      <c r="BG338" s="252" t="str">
        <f>+IF(BE338=0,"NO OFERTADO",IF(BF338="NO CUMPLE", NO HABILITA,IF(BE338&lt;=($E338*(1+$D$4)),"HABILITA","NO HABILITA")))</f>
        <v>NO OFERTADO</v>
      </c>
      <c r="BH338" s="129">
        <f>'PRECIOS UNITARIOS'!W338</f>
        <v>4235</v>
      </c>
      <c r="BI338" s="251" t="str">
        <f>'EV TECNICA'!AS338</f>
        <v>CUMPLE</v>
      </c>
      <c r="BJ338" s="252" t="str">
        <f>+IF(BH338=0,"NO OFERTADO",IF(BI338="NO CUMPLE", NO HABILITA,IF(BH338&lt;=($E338*(1+$D$4)),"HABILITA","NO HABILITA")))</f>
        <v>HABILITA</v>
      </c>
      <c r="BK338" s="129">
        <f>'PRECIOS UNITARIOS'!X338</f>
        <v>0</v>
      </c>
      <c r="BL338" s="251">
        <f>'EV TECNICA'!AU338</f>
        <v>0</v>
      </c>
      <c r="BM338" s="252" t="str">
        <f>+IF(BK338=0,"NO OFERTADO",IF(BL338="NO CUMPLE", NO HABILITA,IF(BK338&lt;=($E338*(1+$D$4)),"HABILITA","NO HABILITA")))</f>
        <v>NO OFERTADO</v>
      </c>
      <c r="BN338" s="129">
        <f>'PRECIOS UNITARIOS'!Y338</f>
        <v>0</v>
      </c>
      <c r="BO338" s="251">
        <f>'EV TECNICA'!AW338</f>
        <v>0</v>
      </c>
      <c r="BP338" s="252" t="str">
        <f>+IF(BN338=0,"NO OFERTADO",IF(BO338="NO CUMPLE", NO HABILITA,IF(BN338&lt;=($E338*(1+$D$4)),"HABILITA","NO HABILITA")))</f>
        <v>NO OFERTADO</v>
      </c>
      <c r="BQ338" s="129">
        <f>'PRECIOS UNITARIOS'!Z338</f>
        <v>0</v>
      </c>
      <c r="BR338" s="251">
        <f>'EV TECNICA'!AY338</f>
        <v>0</v>
      </c>
      <c r="BS338" s="252" t="str">
        <f>+IF(BQ338=0,"NO OFERTADO",IF(BR338="NO CUMPLE", NO HABILITA,IF(BQ338&lt;=($E338*(1+$D$4)),"HABILITA","NO HABILITA")))</f>
        <v>NO OFERTADO</v>
      </c>
      <c r="BT338" s="129">
        <f>'PRECIOS UNITARIOS'!AA338</f>
        <v>0</v>
      </c>
      <c r="BU338" s="251">
        <f>'EV TECNICA'!BA338</f>
        <v>0</v>
      </c>
      <c r="BV338" s="252" t="str">
        <f>+IF(BT338=0,"NO OFERTADO",IF(BU338="NO CUMPLE", NO HABILITA,IF(BT338&lt;=($E338*(1+$D$4)),"HABILITA","NO HABILITA")))</f>
        <v>NO OFERTADO</v>
      </c>
      <c r="BW338" s="129">
        <f>'PRECIOS UNITARIOS'!AB338</f>
        <v>0</v>
      </c>
      <c r="BX338" s="251">
        <f>'EV TECNICA'!BC338</f>
        <v>0</v>
      </c>
      <c r="BY338" s="252" t="str">
        <f>+IF(BW338=0,"NO OFERTADO",IF(BX338="NO CUMPLE", NO HABILITA,IF(BW338&lt;=($E338*(1+$D$4)),"HABILITA","NO HABILITA")))</f>
        <v>NO OFERTADO</v>
      </c>
      <c r="BZ338" s="129">
        <f>'PRECIOS UNITARIOS'!AC338</f>
        <v>0</v>
      </c>
      <c r="CA338" s="251">
        <f>'EV TECNICA'!BE338</f>
        <v>0</v>
      </c>
      <c r="CB338" s="252" t="str">
        <f>+IF(BZ338=0,"NO OFERTADO",IF(CA338="NO CUMPLE", NO HABILITA,IF(BZ338&lt;=($E338*(1+$D$4)),"HABILITA","NO HABILITA")))</f>
        <v>NO OFERTADO</v>
      </c>
      <c r="CC338" s="129">
        <f>'PRECIOS UNITARIOS'!AD338</f>
        <v>0</v>
      </c>
      <c r="CD338" s="251">
        <f>'EV TECNICA'!BG338</f>
        <v>0</v>
      </c>
      <c r="CE338" s="252" t="str">
        <f>+IF(CC338=0,"NO OFERTADO",IF(CD338="NO CUMPLE", NO HABILITA,IF(CC338&lt;=($E338*(1+$D$4)),"HABILITA","NO HABILITA")))</f>
        <v>NO OFERTADO</v>
      </c>
      <c r="CF338" s="129">
        <f>'PRECIOS UNITARIOS'!AE338</f>
        <v>0</v>
      </c>
      <c r="CG338" s="251">
        <f>'EV TECNICA'!BI338</f>
        <v>0</v>
      </c>
      <c r="CH338" s="252" t="str">
        <f>+IF(CF338=0,"NO OFERTADO",IF(CG338="NO CUMPLE", NO HABILITA,IF(CF338&lt;=($E338*(1+$D$4)),"HABILITA","NO HABILITA")))</f>
        <v>NO OFERTADO</v>
      </c>
    </row>
    <row r="339" spans="1:86" s="40" customFormat="1" ht="38.25" x14ac:dyDescent="0.2">
      <c r="A339" s="103">
        <v>330</v>
      </c>
      <c r="B339" s="202" t="s">
        <v>490</v>
      </c>
      <c r="C339" s="121" t="s">
        <v>52</v>
      </c>
      <c r="D339" s="146">
        <v>1</v>
      </c>
      <c r="E339" s="25">
        <v>4600</v>
      </c>
      <c r="F339" s="129">
        <f>'PRECIOS UNITARIOS'!E339</f>
        <v>0</v>
      </c>
      <c r="G339" s="251">
        <f>'EV TECNICA'!I339</f>
        <v>0</v>
      </c>
      <c r="H339" s="252" t="str">
        <f>+IF(F339=0,"NO OFERTADO",IF(G339="NO CUMPLE", NO HABILITA,IF(F339&lt;=($E339*(1+$D$4)),"HABILITA","NO HABILITA")))</f>
        <v>NO OFERTADO</v>
      </c>
      <c r="I339" s="129">
        <f>'PRECIOS UNITARIOS'!F339</f>
        <v>4900</v>
      </c>
      <c r="J339" s="251" t="str">
        <f>'EV TECNICA'!K339</f>
        <v>CUMPLE</v>
      </c>
      <c r="K339" s="252" t="str">
        <f>+IF(I339=0,"NO OFERTADO",IF(J339="NO CUMPLE", NO HABILITA,IF(I339&lt;=($E339*(1+$D$4)),"HABILITA","NO HABILITA")))</f>
        <v>HABILITA</v>
      </c>
      <c r="L339" s="129">
        <f>'PRECIOS UNITARIOS'!G339</f>
        <v>4450</v>
      </c>
      <c r="M339" s="251" t="str">
        <f>'EV TECNICA'!M339</f>
        <v>CUMPLE</v>
      </c>
      <c r="N339" s="252" t="str">
        <f>+IF(L339=0,"NO OFERTADO",IF(M339="NO CUMPLE", NO HABILITA,IF(L339&lt;=($E339*(1+$D$4)),"HABILITA","NO HABILITA")))</f>
        <v>HABILITA</v>
      </c>
      <c r="O339" s="129">
        <f>'PRECIOS UNITARIOS'!H339</f>
        <v>0</v>
      </c>
      <c r="P339" s="251">
        <f>'EV TECNICA'!O339</f>
        <v>0</v>
      </c>
      <c r="Q339" s="252" t="str">
        <f>+IF(O339=0,"NO OFERTADO",IF(P339="NO CUMPLE", NO HABILITA,IF(O339&lt;=($E339*(1+$D$4)),"HABILITA","NO HABILITA")))</f>
        <v>NO OFERTADO</v>
      </c>
      <c r="R339" s="129">
        <f>'PRECIOS UNITARIOS'!I339</f>
        <v>0</v>
      </c>
      <c r="S339" s="251">
        <f>'EV TECNICA'!Q339</f>
        <v>0</v>
      </c>
      <c r="T339" s="252" t="str">
        <f>+IF(R339=0,"NO OFERTADO",IF(S339="NO CUMPLE", NO HABILITA,IF(R339&lt;=($E339*(1+$D$4)),"HABILITA","NO HABILITA")))</f>
        <v>NO OFERTADO</v>
      </c>
      <c r="U339" s="129">
        <f>'PRECIOS UNITARIOS'!J339</f>
        <v>0</v>
      </c>
      <c r="V339" s="251">
        <f>'EV TECNICA'!S339</f>
        <v>0</v>
      </c>
      <c r="W339" s="252" t="str">
        <f>+IF(U339=0,"NO OFERTADO",IF(V339="NO CUMPLE", NO HABILITA,IF(U339&lt;=($E339*(1+$D$4)),"HABILITA","NO HABILITA")))</f>
        <v>NO OFERTADO</v>
      </c>
      <c r="X339" s="129">
        <f>'PRECIOS UNITARIOS'!K339</f>
        <v>0</v>
      </c>
      <c r="Y339" s="251">
        <f>'EV TECNICA'!U339</f>
        <v>0</v>
      </c>
      <c r="Z339" s="252" t="str">
        <f>+IF(X339=0,"NO OFERTADO",IF(Y339="NO CUMPLE", NO HABILITA,IF(X339&lt;=($E339*(1+$D$4)),"HABILITA","NO HABILITA")))</f>
        <v>NO OFERTADO</v>
      </c>
      <c r="AA339" s="129">
        <f>'PRECIOS UNITARIOS'!L339</f>
        <v>0</v>
      </c>
      <c r="AB339" s="251">
        <f>'EV TECNICA'!W339</f>
        <v>0</v>
      </c>
      <c r="AC339" s="252" t="str">
        <f>+IF(AA339=0,"NO OFERTADO",IF(AB339="NO CUMPLE", NO HABILITA,IF(AA339&lt;=($E339*(1+$D$4)),"HABILITA","NO HABILITA")))</f>
        <v>NO OFERTADO</v>
      </c>
      <c r="AD339" s="129">
        <f>'PRECIOS UNITARIOS'!M339</f>
        <v>0</v>
      </c>
      <c r="AE339" s="251" t="str">
        <f>'EV TECNICA'!Y339</f>
        <v>NO CUMPLE</v>
      </c>
      <c r="AF339" s="252" t="s">
        <v>606</v>
      </c>
      <c r="AG339" s="129">
        <f>'PRECIOS UNITARIOS'!N339</f>
        <v>0</v>
      </c>
      <c r="AH339" s="251">
        <f>'EV TECNICA'!AA339</f>
        <v>0</v>
      </c>
      <c r="AI339" s="252" t="str">
        <f>+IF(AG339=0,"NO OFERTADO",IF(AH339="NO CUMPLE", NO HABILITA,IF(AG339&lt;=($E339*(1+$D$4)),"HABILITA","NO HABILITA")))</f>
        <v>NO OFERTADO</v>
      </c>
      <c r="AJ339" s="129">
        <f>'PRECIOS UNITARIOS'!O339</f>
        <v>0</v>
      </c>
      <c r="AK339" s="251">
        <f>'EV TECNICA'!AC339</f>
        <v>0</v>
      </c>
      <c r="AL339" s="252" t="str">
        <f>+IF(AJ339=0,"NO OFERTADO",IF(AK339="NO CUMPLE", NO HABILITA,IF(AJ339&lt;=($E339*(1+$D$4)),"HABILITA","NO HABILITA")))</f>
        <v>NO OFERTADO</v>
      </c>
      <c r="AM339" s="129">
        <f>'PRECIOS UNITARIOS'!P339</f>
        <v>3550</v>
      </c>
      <c r="AN339" s="251" t="str">
        <f>'EV TECNICA'!AE339</f>
        <v>CUMPLE</v>
      </c>
      <c r="AO339" s="252" t="str">
        <f>+IF(AM339=0,"NO OFERTADO",IF(AN339="NO CUMPLE", NO HABILITA,IF(AM339&lt;=($E339*(1+$D$4)),"HABILITA","NO HABILITA")))</f>
        <v>HABILITA</v>
      </c>
      <c r="AP339" s="129">
        <f>'PRECIOS UNITARIOS'!Q339</f>
        <v>0</v>
      </c>
      <c r="AQ339" s="251">
        <f>'EV TECNICA'!AG339</f>
        <v>0</v>
      </c>
      <c r="AR339" s="252" t="str">
        <f>+IF(AP339=0,"NO OFERTADO",IF(AQ339="NO CUMPLE", NO HABILITA,IF(AP339&lt;=($E339*(1+$D$4)),"HABILITA","NO HABILITA")))</f>
        <v>NO OFERTADO</v>
      </c>
      <c r="AS339" s="129">
        <f>'PRECIOS UNITARIOS'!R339</f>
        <v>0</v>
      </c>
      <c r="AT339" s="251">
        <f>'EV TECNICA'!AI339</f>
        <v>0</v>
      </c>
      <c r="AU339" s="252" t="str">
        <f>+IF(AS339=0,"NO OFERTADO",IF(AT339="NO CUMPLE", NO HABILITA,IF(AS339&lt;=($E339*(1+$D$4)),"HABILITA","NO HABILITA")))</f>
        <v>NO OFERTADO</v>
      </c>
      <c r="AV339" s="129">
        <f>'PRECIOS UNITARIOS'!S339</f>
        <v>0</v>
      </c>
      <c r="AW339" s="251">
        <f>'EV TECNICA'!AK339</f>
        <v>0</v>
      </c>
      <c r="AX339" s="252" t="str">
        <f>+IF(AV339=0,"NO OFERTADO",IF(AW339="NO CUMPLE", NO HABILITA,IF(AV339&lt;=($E339*(1+$D$4)),"HABILITA","NO HABILITA")))</f>
        <v>NO OFERTADO</v>
      </c>
      <c r="AY339" s="129">
        <f>'PRECIOS UNITARIOS'!T339</f>
        <v>0</v>
      </c>
      <c r="AZ339" s="251">
        <f>'EV TECNICA'!AM339</f>
        <v>0</v>
      </c>
      <c r="BA339" s="252" t="str">
        <f>+IF(AY339=0,"NO OFERTADO",IF(AZ339="NO CUMPLE", NO HABILITA,IF(AY339&lt;=($E339*(1+$D$4)),"HABILITA","NO HABILITA")))</f>
        <v>NO OFERTADO</v>
      </c>
      <c r="BB339" s="129">
        <f>'PRECIOS UNITARIOS'!U339</f>
        <v>0</v>
      </c>
      <c r="BC339" s="251">
        <f>'EV TECNICA'!AO339</f>
        <v>0</v>
      </c>
      <c r="BD339" s="252" t="str">
        <f>+IF(BB339=0,"NO OFERTADO",IF(BC339="NO CUMPLE", NO HABILITA,IF(BB339&lt;=($E339*(1+$D$4)),"HABILITA","NO HABILITA")))</f>
        <v>NO OFERTADO</v>
      </c>
      <c r="BE339" s="129">
        <f>'PRECIOS UNITARIOS'!V339</f>
        <v>0</v>
      </c>
      <c r="BF339" s="251">
        <f>'EV TECNICA'!AQ339</f>
        <v>0</v>
      </c>
      <c r="BG339" s="252" t="str">
        <f>+IF(BE339=0,"NO OFERTADO",IF(BF339="NO CUMPLE", NO HABILITA,IF(BE339&lt;=($E339*(1+$D$4)),"HABILITA","NO HABILITA")))</f>
        <v>NO OFERTADO</v>
      </c>
      <c r="BH339" s="129">
        <f>'PRECIOS UNITARIOS'!W339</f>
        <v>4235</v>
      </c>
      <c r="BI339" s="251" t="str">
        <f>'EV TECNICA'!AS339</f>
        <v>CUMPLE</v>
      </c>
      <c r="BJ339" s="252" t="str">
        <f>+IF(BH339=0,"NO OFERTADO",IF(BI339="NO CUMPLE", NO HABILITA,IF(BH339&lt;=($E339*(1+$D$4)),"HABILITA","NO HABILITA")))</f>
        <v>HABILITA</v>
      </c>
      <c r="BK339" s="129">
        <f>'PRECIOS UNITARIOS'!X339</f>
        <v>0</v>
      </c>
      <c r="BL339" s="251">
        <f>'EV TECNICA'!AU339</f>
        <v>0</v>
      </c>
      <c r="BM339" s="252" t="str">
        <f>+IF(BK339=0,"NO OFERTADO",IF(BL339="NO CUMPLE", NO HABILITA,IF(BK339&lt;=($E339*(1+$D$4)),"HABILITA","NO HABILITA")))</f>
        <v>NO OFERTADO</v>
      </c>
      <c r="BN339" s="129">
        <f>'PRECIOS UNITARIOS'!Y339</f>
        <v>0</v>
      </c>
      <c r="BO339" s="251">
        <f>'EV TECNICA'!AW339</f>
        <v>0</v>
      </c>
      <c r="BP339" s="252" t="str">
        <f>+IF(BN339=0,"NO OFERTADO",IF(BO339="NO CUMPLE", NO HABILITA,IF(BN339&lt;=($E339*(1+$D$4)),"HABILITA","NO HABILITA")))</f>
        <v>NO OFERTADO</v>
      </c>
      <c r="BQ339" s="129">
        <f>'PRECIOS UNITARIOS'!Z339</f>
        <v>0</v>
      </c>
      <c r="BR339" s="251">
        <f>'EV TECNICA'!AY339</f>
        <v>0</v>
      </c>
      <c r="BS339" s="252" t="str">
        <f>+IF(BQ339=0,"NO OFERTADO",IF(BR339="NO CUMPLE", NO HABILITA,IF(BQ339&lt;=($E339*(1+$D$4)),"HABILITA","NO HABILITA")))</f>
        <v>NO OFERTADO</v>
      </c>
      <c r="BT339" s="129">
        <f>'PRECIOS UNITARIOS'!AA339</f>
        <v>0</v>
      </c>
      <c r="BU339" s="251">
        <f>'EV TECNICA'!BA339</f>
        <v>0</v>
      </c>
      <c r="BV339" s="252" t="str">
        <f>+IF(BT339=0,"NO OFERTADO",IF(BU339="NO CUMPLE", NO HABILITA,IF(BT339&lt;=($E339*(1+$D$4)),"HABILITA","NO HABILITA")))</f>
        <v>NO OFERTADO</v>
      </c>
      <c r="BW339" s="129">
        <f>'PRECIOS UNITARIOS'!AB339</f>
        <v>0</v>
      </c>
      <c r="BX339" s="251">
        <f>'EV TECNICA'!BC339</f>
        <v>0</v>
      </c>
      <c r="BY339" s="252" t="str">
        <f>+IF(BW339=0,"NO OFERTADO",IF(BX339="NO CUMPLE", NO HABILITA,IF(BW339&lt;=($E339*(1+$D$4)),"HABILITA","NO HABILITA")))</f>
        <v>NO OFERTADO</v>
      </c>
      <c r="BZ339" s="129">
        <f>'PRECIOS UNITARIOS'!AC339</f>
        <v>0</v>
      </c>
      <c r="CA339" s="251">
        <f>'EV TECNICA'!BE339</f>
        <v>0</v>
      </c>
      <c r="CB339" s="252" t="str">
        <f>+IF(BZ339=0,"NO OFERTADO",IF(CA339="NO CUMPLE", NO HABILITA,IF(BZ339&lt;=($E339*(1+$D$4)),"HABILITA","NO HABILITA")))</f>
        <v>NO OFERTADO</v>
      </c>
      <c r="CC339" s="129">
        <f>'PRECIOS UNITARIOS'!AD339</f>
        <v>0</v>
      </c>
      <c r="CD339" s="251">
        <f>'EV TECNICA'!BG339</f>
        <v>0</v>
      </c>
      <c r="CE339" s="252" t="str">
        <f>+IF(CC339=0,"NO OFERTADO",IF(CD339="NO CUMPLE", NO HABILITA,IF(CC339&lt;=($E339*(1+$D$4)),"HABILITA","NO HABILITA")))</f>
        <v>NO OFERTADO</v>
      </c>
      <c r="CF339" s="129">
        <f>'PRECIOS UNITARIOS'!AE339</f>
        <v>0</v>
      </c>
      <c r="CG339" s="251">
        <f>'EV TECNICA'!BI339</f>
        <v>0</v>
      </c>
      <c r="CH339" s="252" t="str">
        <f>+IF(CF339=0,"NO OFERTADO",IF(CG339="NO CUMPLE", NO HABILITA,IF(CF339&lt;=($E339*(1+$D$4)),"HABILITA","NO HABILITA")))</f>
        <v>NO OFERTADO</v>
      </c>
    </row>
    <row r="340" spans="1:86" s="40" customFormat="1" ht="51" x14ac:dyDescent="0.2">
      <c r="A340" s="103">
        <v>331</v>
      </c>
      <c r="B340" s="202" t="s">
        <v>491</v>
      </c>
      <c r="C340" s="121" t="s">
        <v>52</v>
      </c>
      <c r="D340" s="146">
        <v>1</v>
      </c>
      <c r="E340" s="25">
        <v>3267.8827999999999</v>
      </c>
      <c r="F340" s="129">
        <f>'PRECIOS UNITARIOS'!E340</f>
        <v>0</v>
      </c>
      <c r="G340" s="251">
        <f>'EV TECNICA'!I340</f>
        <v>0</v>
      </c>
      <c r="H340" s="252" t="str">
        <f>+IF(F340=0,"NO OFERTADO",IF(G340="NO CUMPLE", NO HABILITA,IF(F340&lt;=($E340*(1+$D$4)),"HABILITA","NO HABILITA")))</f>
        <v>NO OFERTADO</v>
      </c>
      <c r="I340" s="129">
        <f>'PRECIOS UNITARIOS'!F340</f>
        <v>3600</v>
      </c>
      <c r="J340" s="251" t="str">
        <f>'EV TECNICA'!K340</f>
        <v>CUMPLE</v>
      </c>
      <c r="K340" s="252" t="str">
        <f>+IF(I340=0,"NO OFERTADO",IF(J340="NO CUMPLE", NO HABILITA,IF(I340&lt;=($E340*(1+$D$4)),"HABILITA","NO HABILITA")))</f>
        <v>HABILITA</v>
      </c>
      <c r="L340" s="129">
        <f>'PRECIOS UNITARIOS'!G340</f>
        <v>3450</v>
      </c>
      <c r="M340" s="251" t="str">
        <f>'EV TECNICA'!M340</f>
        <v>CUMPLE</v>
      </c>
      <c r="N340" s="252" t="str">
        <f>+IF(L340=0,"NO OFERTADO",IF(M340="NO CUMPLE", NO HABILITA,IF(L340&lt;=($E340*(1+$D$4)),"HABILITA","NO HABILITA")))</f>
        <v>HABILITA</v>
      </c>
      <c r="O340" s="129">
        <f>'PRECIOS UNITARIOS'!H340</f>
        <v>0</v>
      </c>
      <c r="P340" s="251">
        <f>'EV TECNICA'!O340</f>
        <v>0</v>
      </c>
      <c r="Q340" s="252" t="str">
        <f>+IF(O340=0,"NO OFERTADO",IF(P340="NO CUMPLE", NO HABILITA,IF(O340&lt;=($E340*(1+$D$4)),"HABILITA","NO HABILITA")))</f>
        <v>NO OFERTADO</v>
      </c>
      <c r="R340" s="129">
        <f>'PRECIOS UNITARIOS'!I340</f>
        <v>0</v>
      </c>
      <c r="S340" s="251">
        <f>'EV TECNICA'!Q340</f>
        <v>0</v>
      </c>
      <c r="T340" s="252" t="str">
        <f>+IF(R340=0,"NO OFERTADO",IF(S340="NO CUMPLE", NO HABILITA,IF(R340&lt;=($E340*(1+$D$4)),"HABILITA","NO HABILITA")))</f>
        <v>NO OFERTADO</v>
      </c>
      <c r="U340" s="129">
        <f>'PRECIOS UNITARIOS'!J340</f>
        <v>0</v>
      </c>
      <c r="V340" s="251">
        <f>'EV TECNICA'!S340</f>
        <v>0</v>
      </c>
      <c r="W340" s="252" t="str">
        <f>+IF(U340=0,"NO OFERTADO",IF(V340="NO CUMPLE", NO HABILITA,IF(U340&lt;=($E340*(1+$D$4)),"HABILITA","NO HABILITA")))</f>
        <v>NO OFERTADO</v>
      </c>
      <c r="X340" s="129">
        <f>'PRECIOS UNITARIOS'!K340</f>
        <v>0</v>
      </c>
      <c r="Y340" s="251">
        <f>'EV TECNICA'!U340</f>
        <v>0</v>
      </c>
      <c r="Z340" s="252" t="str">
        <f>+IF(X340=0,"NO OFERTADO",IF(Y340="NO CUMPLE", NO HABILITA,IF(X340&lt;=($E340*(1+$D$4)),"HABILITA","NO HABILITA")))</f>
        <v>NO OFERTADO</v>
      </c>
      <c r="AA340" s="129">
        <f>'PRECIOS UNITARIOS'!L340</f>
        <v>0</v>
      </c>
      <c r="AB340" s="251">
        <f>'EV TECNICA'!W340</f>
        <v>0</v>
      </c>
      <c r="AC340" s="252" t="str">
        <f>+IF(AA340=0,"NO OFERTADO",IF(AB340="NO CUMPLE", NO HABILITA,IF(AA340&lt;=($E340*(1+$D$4)),"HABILITA","NO HABILITA")))</f>
        <v>NO OFERTADO</v>
      </c>
      <c r="AD340" s="129">
        <f>'PRECIOS UNITARIOS'!M340</f>
        <v>0</v>
      </c>
      <c r="AE340" s="251" t="str">
        <f>'EV TECNICA'!Y340</f>
        <v>NO CUMPLE</v>
      </c>
      <c r="AF340" s="252" t="s">
        <v>606</v>
      </c>
      <c r="AG340" s="129">
        <f>'PRECIOS UNITARIOS'!N340</f>
        <v>0</v>
      </c>
      <c r="AH340" s="251">
        <f>'EV TECNICA'!AA340</f>
        <v>0</v>
      </c>
      <c r="AI340" s="252" t="str">
        <f>+IF(AG340=0,"NO OFERTADO",IF(AH340="NO CUMPLE", NO HABILITA,IF(AG340&lt;=($E340*(1+$D$4)),"HABILITA","NO HABILITA")))</f>
        <v>NO OFERTADO</v>
      </c>
      <c r="AJ340" s="129">
        <f>'PRECIOS UNITARIOS'!O340</f>
        <v>0</v>
      </c>
      <c r="AK340" s="251">
        <f>'EV TECNICA'!AC340</f>
        <v>0</v>
      </c>
      <c r="AL340" s="252" t="str">
        <f>+IF(AJ340=0,"NO OFERTADO",IF(AK340="NO CUMPLE", NO HABILITA,IF(AJ340&lt;=($E340*(1+$D$4)),"HABILITA","NO HABILITA")))</f>
        <v>NO OFERTADO</v>
      </c>
      <c r="AM340" s="129">
        <f>'PRECIOS UNITARIOS'!P340</f>
        <v>2600</v>
      </c>
      <c r="AN340" s="251" t="str">
        <f>'EV TECNICA'!AE340</f>
        <v>CUMPLE</v>
      </c>
      <c r="AO340" s="252" t="str">
        <f>+IF(AM340=0,"NO OFERTADO",IF(AN340="NO CUMPLE", NO HABILITA,IF(AM340&lt;=($E340*(1+$D$4)),"HABILITA","NO HABILITA")))</f>
        <v>HABILITA</v>
      </c>
      <c r="AP340" s="129">
        <f>'PRECIOS UNITARIOS'!Q340</f>
        <v>0</v>
      </c>
      <c r="AQ340" s="251">
        <f>'EV TECNICA'!AG340</f>
        <v>0</v>
      </c>
      <c r="AR340" s="252" t="str">
        <f>+IF(AP340=0,"NO OFERTADO",IF(AQ340="NO CUMPLE", NO HABILITA,IF(AP340&lt;=($E340*(1+$D$4)),"HABILITA","NO HABILITA")))</f>
        <v>NO OFERTADO</v>
      </c>
      <c r="AS340" s="129">
        <f>'PRECIOS UNITARIOS'!R340</f>
        <v>0</v>
      </c>
      <c r="AT340" s="251">
        <f>'EV TECNICA'!AI340</f>
        <v>0</v>
      </c>
      <c r="AU340" s="252" t="str">
        <f>+IF(AS340=0,"NO OFERTADO",IF(AT340="NO CUMPLE", NO HABILITA,IF(AS340&lt;=($E340*(1+$D$4)),"HABILITA","NO HABILITA")))</f>
        <v>NO OFERTADO</v>
      </c>
      <c r="AV340" s="129">
        <f>'PRECIOS UNITARIOS'!S340</f>
        <v>0</v>
      </c>
      <c r="AW340" s="251">
        <f>'EV TECNICA'!AK340</f>
        <v>0</v>
      </c>
      <c r="AX340" s="252" t="str">
        <f>+IF(AV340=0,"NO OFERTADO",IF(AW340="NO CUMPLE", NO HABILITA,IF(AV340&lt;=($E340*(1+$D$4)),"HABILITA","NO HABILITA")))</f>
        <v>NO OFERTADO</v>
      </c>
      <c r="AY340" s="129">
        <f>'PRECIOS UNITARIOS'!T340</f>
        <v>0</v>
      </c>
      <c r="AZ340" s="251">
        <f>'EV TECNICA'!AM340</f>
        <v>0</v>
      </c>
      <c r="BA340" s="252" t="str">
        <f>+IF(AY340=0,"NO OFERTADO",IF(AZ340="NO CUMPLE", NO HABILITA,IF(AY340&lt;=($E340*(1+$D$4)),"HABILITA","NO HABILITA")))</f>
        <v>NO OFERTADO</v>
      </c>
      <c r="BB340" s="129">
        <f>'PRECIOS UNITARIOS'!U340</f>
        <v>0</v>
      </c>
      <c r="BC340" s="251">
        <f>'EV TECNICA'!AO340</f>
        <v>0</v>
      </c>
      <c r="BD340" s="252" t="str">
        <f>+IF(BB340=0,"NO OFERTADO",IF(BC340="NO CUMPLE", NO HABILITA,IF(BB340&lt;=($E340*(1+$D$4)),"HABILITA","NO HABILITA")))</f>
        <v>NO OFERTADO</v>
      </c>
      <c r="BE340" s="129">
        <f>'PRECIOS UNITARIOS'!V340</f>
        <v>0</v>
      </c>
      <c r="BF340" s="251">
        <f>'EV TECNICA'!AQ340</f>
        <v>0</v>
      </c>
      <c r="BG340" s="252" t="str">
        <f>+IF(BE340=0,"NO OFERTADO",IF(BF340="NO CUMPLE", NO HABILITA,IF(BE340&lt;=($E340*(1+$D$4)),"HABILITA","NO HABILITA")))</f>
        <v>NO OFERTADO</v>
      </c>
      <c r="BH340" s="129">
        <f>'PRECIOS UNITARIOS'!W340</f>
        <v>4235</v>
      </c>
      <c r="BI340" s="251" t="str">
        <f>'EV TECNICA'!AS340</f>
        <v>CUMPLE</v>
      </c>
      <c r="BJ340" s="252" t="str">
        <f>+IF(BH340=0,"NO OFERTADO",IF(BI340="NO CUMPLE", NO HABILITA,IF(BH340&lt;=($E340*(1+$D$4)),"HABILITA","NO HABILITA")))</f>
        <v>HABILITA</v>
      </c>
      <c r="BK340" s="129">
        <f>'PRECIOS UNITARIOS'!X340</f>
        <v>0</v>
      </c>
      <c r="BL340" s="251">
        <f>'EV TECNICA'!AU340</f>
        <v>0</v>
      </c>
      <c r="BM340" s="252" t="str">
        <f>+IF(BK340=0,"NO OFERTADO",IF(BL340="NO CUMPLE", NO HABILITA,IF(BK340&lt;=($E340*(1+$D$4)),"HABILITA","NO HABILITA")))</f>
        <v>NO OFERTADO</v>
      </c>
      <c r="BN340" s="129">
        <f>'PRECIOS UNITARIOS'!Y340</f>
        <v>0</v>
      </c>
      <c r="BO340" s="251">
        <f>'EV TECNICA'!AW340</f>
        <v>0</v>
      </c>
      <c r="BP340" s="252" t="str">
        <f>+IF(BN340=0,"NO OFERTADO",IF(BO340="NO CUMPLE", NO HABILITA,IF(BN340&lt;=($E340*(1+$D$4)),"HABILITA","NO HABILITA")))</f>
        <v>NO OFERTADO</v>
      </c>
      <c r="BQ340" s="129">
        <f>'PRECIOS UNITARIOS'!Z340</f>
        <v>0</v>
      </c>
      <c r="BR340" s="251">
        <f>'EV TECNICA'!AY340</f>
        <v>0</v>
      </c>
      <c r="BS340" s="252" t="str">
        <f>+IF(BQ340=0,"NO OFERTADO",IF(BR340="NO CUMPLE", NO HABILITA,IF(BQ340&lt;=($E340*(1+$D$4)),"HABILITA","NO HABILITA")))</f>
        <v>NO OFERTADO</v>
      </c>
      <c r="BT340" s="129">
        <f>'PRECIOS UNITARIOS'!AA340</f>
        <v>0</v>
      </c>
      <c r="BU340" s="251">
        <f>'EV TECNICA'!BA340</f>
        <v>0</v>
      </c>
      <c r="BV340" s="252" t="str">
        <f>+IF(BT340=0,"NO OFERTADO",IF(BU340="NO CUMPLE", NO HABILITA,IF(BT340&lt;=($E340*(1+$D$4)),"HABILITA","NO HABILITA")))</f>
        <v>NO OFERTADO</v>
      </c>
      <c r="BW340" s="129">
        <f>'PRECIOS UNITARIOS'!AB340</f>
        <v>0</v>
      </c>
      <c r="BX340" s="251">
        <f>'EV TECNICA'!BC340</f>
        <v>0</v>
      </c>
      <c r="BY340" s="252" t="str">
        <f>+IF(BW340=0,"NO OFERTADO",IF(BX340="NO CUMPLE", NO HABILITA,IF(BW340&lt;=($E340*(1+$D$4)),"HABILITA","NO HABILITA")))</f>
        <v>NO OFERTADO</v>
      </c>
      <c r="BZ340" s="129">
        <f>'PRECIOS UNITARIOS'!AC340</f>
        <v>0</v>
      </c>
      <c r="CA340" s="251">
        <f>'EV TECNICA'!BE340</f>
        <v>0</v>
      </c>
      <c r="CB340" s="252" t="str">
        <f>+IF(BZ340=0,"NO OFERTADO",IF(CA340="NO CUMPLE", NO HABILITA,IF(BZ340&lt;=($E340*(1+$D$4)),"HABILITA","NO HABILITA")))</f>
        <v>NO OFERTADO</v>
      </c>
      <c r="CC340" s="129">
        <f>'PRECIOS UNITARIOS'!AD340</f>
        <v>0</v>
      </c>
      <c r="CD340" s="251">
        <f>'EV TECNICA'!BG340</f>
        <v>0</v>
      </c>
      <c r="CE340" s="252" t="str">
        <f>+IF(CC340=0,"NO OFERTADO",IF(CD340="NO CUMPLE", NO HABILITA,IF(CC340&lt;=($E340*(1+$D$4)),"HABILITA","NO HABILITA")))</f>
        <v>NO OFERTADO</v>
      </c>
      <c r="CF340" s="129">
        <f>'PRECIOS UNITARIOS'!AE340</f>
        <v>0</v>
      </c>
      <c r="CG340" s="251">
        <f>'EV TECNICA'!BI340</f>
        <v>0</v>
      </c>
      <c r="CH340" s="252" t="str">
        <f>+IF(CF340=0,"NO OFERTADO",IF(CG340="NO CUMPLE", NO HABILITA,IF(CF340&lt;=($E340*(1+$D$4)),"HABILITA","NO HABILITA")))</f>
        <v>NO OFERTADO</v>
      </c>
    </row>
    <row r="341" spans="1:86" s="40" customFormat="1" ht="38.25" x14ac:dyDescent="0.2">
      <c r="A341" s="103">
        <v>332</v>
      </c>
      <c r="B341" s="202" t="s">
        <v>492</v>
      </c>
      <c r="C341" s="121" t="s">
        <v>52</v>
      </c>
      <c r="D341" s="146">
        <v>1</v>
      </c>
      <c r="E341" s="25">
        <v>4600</v>
      </c>
      <c r="F341" s="129">
        <f>'PRECIOS UNITARIOS'!E341</f>
        <v>0</v>
      </c>
      <c r="G341" s="251">
        <f>'EV TECNICA'!I341</f>
        <v>0</v>
      </c>
      <c r="H341" s="252" t="str">
        <f>+IF(F341=0,"NO OFERTADO",IF(G341="NO CUMPLE", NO HABILITA,IF(F341&lt;=($E341*(1+$D$4)),"HABILITA","NO HABILITA")))</f>
        <v>NO OFERTADO</v>
      </c>
      <c r="I341" s="129">
        <f>'PRECIOS UNITARIOS'!F341</f>
        <v>4900</v>
      </c>
      <c r="J341" s="251" t="str">
        <f>'EV TECNICA'!K341</f>
        <v>CUMPLE</v>
      </c>
      <c r="K341" s="252" t="str">
        <f>+IF(I341=0,"NO OFERTADO",IF(J341="NO CUMPLE", NO HABILITA,IF(I341&lt;=($E341*(1+$D$4)),"HABILITA","NO HABILITA")))</f>
        <v>HABILITA</v>
      </c>
      <c r="L341" s="129">
        <f>'PRECIOS UNITARIOS'!G341</f>
        <v>4450</v>
      </c>
      <c r="M341" s="251" t="str">
        <f>'EV TECNICA'!M341</f>
        <v>CUMPLE</v>
      </c>
      <c r="N341" s="252" t="str">
        <f>+IF(L341=0,"NO OFERTADO",IF(M341="NO CUMPLE", NO HABILITA,IF(L341&lt;=($E341*(1+$D$4)),"HABILITA","NO HABILITA")))</f>
        <v>HABILITA</v>
      </c>
      <c r="O341" s="129">
        <f>'PRECIOS UNITARIOS'!H341</f>
        <v>0</v>
      </c>
      <c r="P341" s="251">
        <f>'EV TECNICA'!O341</f>
        <v>0</v>
      </c>
      <c r="Q341" s="252" t="str">
        <f>+IF(O341=0,"NO OFERTADO",IF(P341="NO CUMPLE", NO HABILITA,IF(O341&lt;=($E341*(1+$D$4)),"HABILITA","NO HABILITA")))</f>
        <v>NO OFERTADO</v>
      </c>
      <c r="R341" s="129">
        <f>'PRECIOS UNITARIOS'!I341</f>
        <v>0</v>
      </c>
      <c r="S341" s="251">
        <f>'EV TECNICA'!Q341</f>
        <v>0</v>
      </c>
      <c r="T341" s="252" t="str">
        <f>+IF(R341=0,"NO OFERTADO",IF(S341="NO CUMPLE", NO HABILITA,IF(R341&lt;=($E341*(1+$D$4)),"HABILITA","NO HABILITA")))</f>
        <v>NO OFERTADO</v>
      </c>
      <c r="U341" s="129">
        <f>'PRECIOS UNITARIOS'!J341</f>
        <v>0</v>
      </c>
      <c r="V341" s="251">
        <f>'EV TECNICA'!S341</f>
        <v>0</v>
      </c>
      <c r="W341" s="252" t="str">
        <f>+IF(U341=0,"NO OFERTADO",IF(V341="NO CUMPLE", NO HABILITA,IF(U341&lt;=($E341*(1+$D$4)),"HABILITA","NO HABILITA")))</f>
        <v>NO OFERTADO</v>
      </c>
      <c r="X341" s="129">
        <f>'PRECIOS UNITARIOS'!K341</f>
        <v>0</v>
      </c>
      <c r="Y341" s="251">
        <f>'EV TECNICA'!U341</f>
        <v>0</v>
      </c>
      <c r="Z341" s="252" t="str">
        <f>+IF(X341=0,"NO OFERTADO",IF(Y341="NO CUMPLE", NO HABILITA,IF(X341&lt;=($E341*(1+$D$4)),"HABILITA","NO HABILITA")))</f>
        <v>NO OFERTADO</v>
      </c>
      <c r="AA341" s="129">
        <f>'PRECIOS UNITARIOS'!L341</f>
        <v>0</v>
      </c>
      <c r="AB341" s="251">
        <f>'EV TECNICA'!W341</f>
        <v>0</v>
      </c>
      <c r="AC341" s="252" t="str">
        <f>+IF(AA341=0,"NO OFERTADO",IF(AB341="NO CUMPLE", NO HABILITA,IF(AA341&lt;=($E341*(1+$D$4)),"HABILITA","NO HABILITA")))</f>
        <v>NO OFERTADO</v>
      </c>
      <c r="AD341" s="129">
        <f>'PRECIOS UNITARIOS'!M341</f>
        <v>0</v>
      </c>
      <c r="AE341" s="251" t="str">
        <f>'EV TECNICA'!Y341</f>
        <v>NO CUMPLE</v>
      </c>
      <c r="AF341" s="252" t="s">
        <v>606</v>
      </c>
      <c r="AG341" s="129">
        <f>'PRECIOS UNITARIOS'!N341</f>
        <v>0</v>
      </c>
      <c r="AH341" s="251">
        <f>'EV TECNICA'!AA341</f>
        <v>0</v>
      </c>
      <c r="AI341" s="252" t="str">
        <f>+IF(AG341=0,"NO OFERTADO",IF(AH341="NO CUMPLE", NO HABILITA,IF(AG341&lt;=($E341*(1+$D$4)),"HABILITA","NO HABILITA")))</f>
        <v>NO OFERTADO</v>
      </c>
      <c r="AJ341" s="129">
        <f>'PRECIOS UNITARIOS'!O341</f>
        <v>0</v>
      </c>
      <c r="AK341" s="251">
        <f>'EV TECNICA'!AC341</f>
        <v>0</v>
      </c>
      <c r="AL341" s="252" t="str">
        <f>+IF(AJ341=0,"NO OFERTADO",IF(AK341="NO CUMPLE", NO HABILITA,IF(AJ341&lt;=($E341*(1+$D$4)),"HABILITA","NO HABILITA")))</f>
        <v>NO OFERTADO</v>
      </c>
      <c r="AM341" s="129">
        <f>'PRECIOS UNITARIOS'!P341</f>
        <v>3800</v>
      </c>
      <c r="AN341" s="251" t="str">
        <f>'EV TECNICA'!AE341</f>
        <v>CUMPLE</v>
      </c>
      <c r="AO341" s="252" t="str">
        <f>+IF(AM341=0,"NO OFERTADO",IF(AN341="NO CUMPLE", NO HABILITA,IF(AM341&lt;=($E341*(1+$D$4)),"HABILITA","NO HABILITA")))</f>
        <v>HABILITA</v>
      </c>
      <c r="AP341" s="129">
        <f>'PRECIOS UNITARIOS'!Q341</f>
        <v>0</v>
      </c>
      <c r="AQ341" s="251">
        <f>'EV TECNICA'!AG341</f>
        <v>0</v>
      </c>
      <c r="AR341" s="252" t="str">
        <f>+IF(AP341=0,"NO OFERTADO",IF(AQ341="NO CUMPLE", NO HABILITA,IF(AP341&lt;=($E341*(1+$D$4)),"HABILITA","NO HABILITA")))</f>
        <v>NO OFERTADO</v>
      </c>
      <c r="AS341" s="129">
        <f>'PRECIOS UNITARIOS'!R341</f>
        <v>0</v>
      </c>
      <c r="AT341" s="251">
        <f>'EV TECNICA'!AI341</f>
        <v>0</v>
      </c>
      <c r="AU341" s="252" t="str">
        <f>+IF(AS341=0,"NO OFERTADO",IF(AT341="NO CUMPLE", NO HABILITA,IF(AS341&lt;=($E341*(1+$D$4)),"HABILITA","NO HABILITA")))</f>
        <v>NO OFERTADO</v>
      </c>
      <c r="AV341" s="129">
        <f>'PRECIOS UNITARIOS'!S341</f>
        <v>0</v>
      </c>
      <c r="AW341" s="251">
        <f>'EV TECNICA'!AK341</f>
        <v>0</v>
      </c>
      <c r="AX341" s="252" t="str">
        <f>+IF(AV341=0,"NO OFERTADO",IF(AW341="NO CUMPLE", NO HABILITA,IF(AV341&lt;=($E341*(1+$D$4)),"HABILITA","NO HABILITA")))</f>
        <v>NO OFERTADO</v>
      </c>
      <c r="AY341" s="129">
        <f>'PRECIOS UNITARIOS'!T341</f>
        <v>0</v>
      </c>
      <c r="AZ341" s="251">
        <f>'EV TECNICA'!AM341</f>
        <v>0</v>
      </c>
      <c r="BA341" s="252" t="str">
        <f>+IF(AY341=0,"NO OFERTADO",IF(AZ341="NO CUMPLE", NO HABILITA,IF(AY341&lt;=($E341*(1+$D$4)),"HABILITA","NO HABILITA")))</f>
        <v>NO OFERTADO</v>
      </c>
      <c r="BB341" s="129">
        <f>'PRECIOS UNITARIOS'!U341</f>
        <v>0</v>
      </c>
      <c r="BC341" s="251">
        <f>'EV TECNICA'!AO341</f>
        <v>0</v>
      </c>
      <c r="BD341" s="252" t="str">
        <f>+IF(BB341=0,"NO OFERTADO",IF(BC341="NO CUMPLE", NO HABILITA,IF(BB341&lt;=($E341*(1+$D$4)),"HABILITA","NO HABILITA")))</f>
        <v>NO OFERTADO</v>
      </c>
      <c r="BE341" s="129">
        <f>'PRECIOS UNITARIOS'!V341</f>
        <v>0</v>
      </c>
      <c r="BF341" s="251">
        <f>'EV TECNICA'!AQ341</f>
        <v>0</v>
      </c>
      <c r="BG341" s="252" t="str">
        <f>+IF(BE341=0,"NO OFERTADO",IF(BF341="NO CUMPLE", NO HABILITA,IF(BE341&lt;=($E341*(1+$D$4)),"HABILITA","NO HABILITA")))</f>
        <v>NO OFERTADO</v>
      </c>
      <c r="BH341" s="129">
        <f>'PRECIOS UNITARIOS'!W341</f>
        <v>5114</v>
      </c>
      <c r="BI341" s="251" t="str">
        <f>'EV TECNICA'!AS341</f>
        <v>CUMPLE</v>
      </c>
      <c r="BJ341" s="252" t="str">
        <f>+IF(BH341=0,"NO OFERTADO",IF(BI341="NO CUMPLE", NO HABILITA,IF(BH341&lt;=($E341*(1+$D$4)),"HABILITA","NO HABILITA")))</f>
        <v>HABILITA</v>
      </c>
      <c r="BK341" s="129">
        <f>'PRECIOS UNITARIOS'!X341</f>
        <v>0</v>
      </c>
      <c r="BL341" s="251">
        <f>'EV TECNICA'!AU341</f>
        <v>0</v>
      </c>
      <c r="BM341" s="252" t="str">
        <f>+IF(BK341=0,"NO OFERTADO",IF(BL341="NO CUMPLE", NO HABILITA,IF(BK341&lt;=($E341*(1+$D$4)),"HABILITA","NO HABILITA")))</f>
        <v>NO OFERTADO</v>
      </c>
      <c r="BN341" s="129">
        <f>'PRECIOS UNITARIOS'!Y341</f>
        <v>0</v>
      </c>
      <c r="BO341" s="251">
        <f>'EV TECNICA'!AW341</f>
        <v>0</v>
      </c>
      <c r="BP341" s="252" t="str">
        <f>+IF(BN341=0,"NO OFERTADO",IF(BO341="NO CUMPLE", NO HABILITA,IF(BN341&lt;=($E341*(1+$D$4)),"HABILITA","NO HABILITA")))</f>
        <v>NO OFERTADO</v>
      </c>
      <c r="BQ341" s="129">
        <f>'PRECIOS UNITARIOS'!Z341</f>
        <v>0</v>
      </c>
      <c r="BR341" s="251">
        <f>'EV TECNICA'!AY341</f>
        <v>0</v>
      </c>
      <c r="BS341" s="252" t="str">
        <f>+IF(BQ341=0,"NO OFERTADO",IF(BR341="NO CUMPLE", NO HABILITA,IF(BQ341&lt;=($E341*(1+$D$4)),"HABILITA","NO HABILITA")))</f>
        <v>NO OFERTADO</v>
      </c>
      <c r="BT341" s="129">
        <f>'PRECIOS UNITARIOS'!AA341</f>
        <v>0</v>
      </c>
      <c r="BU341" s="251">
        <f>'EV TECNICA'!BA341</f>
        <v>0</v>
      </c>
      <c r="BV341" s="252" t="str">
        <f>+IF(BT341=0,"NO OFERTADO",IF(BU341="NO CUMPLE", NO HABILITA,IF(BT341&lt;=($E341*(1+$D$4)),"HABILITA","NO HABILITA")))</f>
        <v>NO OFERTADO</v>
      </c>
      <c r="BW341" s="129">
        <f>'PRECIOS UNITARIOS'!AB341</f>
        <v>0</v>
      </c>
      <c r="BX341" s="251">
        <f>'EV TECNICA'!BC341</f>
        <v>0</v>
      </c>
      <c r="BY341" s="252" t="str">
        <f>+IF(BW341=0,"NO OFERTADO",IF(BX341="NO CUMPLE", NO HABILITA,IF(BW341&lt;=($E341*(1+$D$4)),"HABILITA","NO HABILITA")))</f>
        <v>NO OFERTADO</v>
      </c>
      <c r="BZ341" s="129">
        <f>'PRECIOS UNITARIOS'!AC341</f>
        <v>0</v>
      </c>
      <c r="CA341" s="251">
        <f>'EV TECNICA'!BE341</f>
        <v>0</v>
      </c>
      <c r="CB341" s="252" t="str">
        <f>+IF(BZ341=0,"NO OFERTADO",IF(CA341="NO CUMPLE", NO HABILITA,IF(BZ341&lt;=($E341*(1+$D$4)),"HABILITA","NO HABILITA")))</f>
        <v>NO OFERTADO</v>
      </c>
      <c r="CC341" s="129">
        <f>'PRECIOS UNITARIOS'!AD341</f>
        <v>0</v>
      </c>
      <c r="CD341" s="251">
        <f>'EV TECNICA'!BG341</f>
        <v>0</v>
      </c>
      <c r="CE341" s="252" t="str">
        <f>+IF(CC341=0,"NO OFERTADO",IF(CD341="NO CUMPLE", NO HABILITA,IF(CC341&lt;=($E341*(1+$D$4)),"HABILITA","NO HABILITA")))</f>
        <v>NO OFERTADO</v>
      </c>
      <c r="CF341" s="129">
        <f>'PRECIOS UNITARIOS'!AE341</f>
        <v>0</v>
      </c>
      <c r="CG341" s="251">
        <f>'EV TECNICA'!BI341</f>
        <v>0</v>
      </c>
      <c r="CH341" s="252" t="str">
        <f>+IF(CF341=0,"NO OFERTADO",IF(CG341="NO CUMPLE", NO HABILITA,IF(CF341&lt;=($E341*(1+$D$4)),"HABILITA","NO HABILITA")))</f>
        <v>NO OFERTADO</v>
      </c>
    </row>
    <row r="342" spans="1:86" s="40" customFormat="1" ht="51" x14ac:dyDescent="0.2">
      <c r="A342" s="103">
        <v>333</v>
      </c>
      <c r="B342" s="202" t="s">
        <v>493</v>
      </c>
      <c r="C342" s="121" t="s">
        <v>52</v>
      </c>
      <c r="D342" s="146">
        <v>1</v>
      </c>
      <c r="E342" s="25">
        <v>4312.5</v>
      </c>
      <c r="F342" s="129">
        <f>'PRECIOS UNITARIOS'!E342</f>
        <v>0</v>
      </c>
      <c r="G342" s="251">
        <f>'EV TECNICA'!I342</f>
        <v>0</v>
      </c>
      <c r="H342" s="252" t="str">
        <f>+IF(F342=0,"NO OFERTADO",IF(G342="NO CUMPLE", NO HABILITA,IF(F342&lt;=($E342*(1+$D$4)),"HABILITA","NO HABILITA")))</f>
        <v>NO OFERTADO</v>
      </c>
      <c r="I342" s="129">
        <f>'PRECIOS UNITARIOS'!F342</f>
        <v>0</v>
      </c>
      <c r="J342" s="251">
        <f>'EV TECNICA'!K342</f>
        <v>0</v>
      </c>
      <c r="K342" s="252" t="str">
        <f>+IF(I342=0,"NO OFERTADO",IF(J342="NO CUMPLE", NO HABILITA,IF(I342&lt;=($E342*(1+$D$4)),"HABILITA","NO HABILITA")))</f>
        <v>NO OFERTADO</v>
      </c>
      <c r="L342" s="129">
        <f>'PRECIOS UNITARIOS'!G342</f>
        <v>3550</v>
      </c>
      <c r="M342" s="251" t="str">
        <f>'EV TECNICA'!M342</f>
        <v>CUMPLE</v>
      </c>
      <c r="N342" s="252" t="str">
        <f>+IF(L342=0,"NO OFERTADO",IF(M342="NO CUMPLE", NO HABILITA,IF(L342&lt;=($E342*(1+$D$4)),"HABILITA","NO HABILITA")))</f>
        <v>HABILITA</v>
      </c>
      <c r="O342" s="129">
        <f>'PRECIOS UNITARIOS'!H342</f>
        <v>0</v>
      </c>
      <c r="P342" s="251">
        <f>'EV TECNICA'!O342</f>
        <v>0</v>
      </c>
      <c r="Q342" s="252" t="str">
        <f>+IF(O342=0,"NO OFERTADO",IF(P342="NO CUMPLE", NO HABILITA,IF(O342&lt;=($E342*(1+$D$4)),"HABILITA","NO HABILITA")))</f>
        <v>NO OFERTADO</v>
      </c>
      <c r="R342" s="129">
        <f>'PRECIOS UNITARIOS'!I342</f>
        <v>0</v>
      </c>
      <c r="S342" s="251">
        <f>'EV TECNICA'!Q342</f>
        <v>0</v>
      </c>
      <c r="T342" s="252" t="str">
        <f>+IF(R342=0,"NO OFERTADO",IF(S342="NO CUMPLE", NO HABILITA,IF(R342&lt;=($E342*(1+$D$4)),"HABILITA","NO HABILITA")))</f>
        <v>NO OFERTADO</v>
      </c>
      <c r="U342" s="129">
        <f>'PRECIOS UNITARIOS'!J342</f>
        <v>0</v>
      </c>
      <c r="V342" s="251">
        <f>'EV TECNICA'!S342</f>
        <v>0</v>
      </c>
      <c r="W342" s="252" t="str">
        <f>+IF(U342=0,"NO OFERTADO",IF(V342="NO CUMPLE", NO HABILITA,IF(U342&lt;=($E342*(1+$D$4)),"HABILITA","NO HABILITA")))</f>
        <v>NO OFERTADO</v>
      </c>
      <c r="X342" s="129">
        <f>'PRECIOS UNITARIOS'!K342</f>
        <v>0</v>
      </c>
      <c r="Y342" s="251">
        <f>'EV TECNICA'!U342</f>
        <v>0</v>
      </c>
      <c r="Z342" s="252" t="str">
        <f>+IF(X342=0,"NO OFERTADO",IF(Y342="NO CUMPLE", NO HABILITA,IF(X342&lt;=($E342*(1+$D$4)),"HABILITA","NO HABILITA")))</f>
        <v>NO OFERTADO</v>
      </c>
      <c r="AA342" s="129">
        <f>'PRECIOS UNITARIOS'!L342</f>
        <v>0</v>
      </c>
      <c r="AB342" s="251">
        <f>'EV TECNICA'!W342</f>
        <v>0</v>
      </c>
      <c r="AC342" s="252" t="str">
        <f>+IF(AA342=0,"NO OFERTADO",IF(AB342="NO CUMPLE", NO HABILITA,IF(AA342&lt;=($E342*(1+$D$4)),"HABILITA","NO HABILITA")))</f>
        <v>NO OFERTADO</v>
      </c>
      <c r="AD342" s="129">
        <f>'PRECIOS UNITARIOS'!M342</f>
        <v>0</v>
      </c>
      <c r="AE342" s="251" t="str">
        <f>'EV TECNICA'!Y342</f>
        <v>NO CUMPLE</v>
      </c>
      <c r="AF342" s="252" t="s">
        <v>606</v>
      </c>
      <c r="AG342" s="129">
        <f>'PRECIOS UNITARIOS'!N342</f>
        <v>0</v>
      </c>
      <c r="AH342" s="251">
        <f>'EV TECNICA'!AA342</f>
        <v>0</v>
      </c>
      <c r="AI342" s="252" t="str">
        <f>+IF(AG342=0,"NO OFERTADO",IF(AH342="NO CUMPLE", NO HABILITA,IF(AG342&lt;=($E342*(1+$D$4)),"HABILITA","NO HABILITA")))</f>
        <v>NO OFERTADO</v>
      </c>
      <c r="AJ342" s="129">
        <f>'PRECIOS UNITARIOS'!O342</f>
        <v>0</v>
      </c>
      <c r="AK342" s="251">
        <f>'EV TECNICA'!AC342</f>
        <v>0</v>
      </c>
      <c r="AL342" s="252" t="str">
        <f>+IF(AJ342=0,"NO OFERTADO",IF(AK342="NO CUMPLE", NO HABILITA,IF(AJ342&lt;=($E342*(1+$D$4)),"HABILITA","NO HABILITA")))</f>
        <v>NO OFERTADO</v>
      </c>
      <c r="AM342" s="129">
        <f>'PRECIOS UNITARIOS'!P342</f>
        <v>3750</v>
      </c>
      <c r="AN342" s="251" t="str">
        <f>'EV TECNICA'!AE342</f>
        <v>CUMPLE</v>
      </c>
      <c r="AO342" s="252" t="str">
        <f>+IF(AM342=0,"NO OFERTADO",IF(AN342="NO CUMPLE", NO HABILITA,IF(AM342&lt;=($E342*(1+$D$4)),"HABILITA","NO HABILITA")))</f>
        <v>HABILITA</v>
      </c>
      <c r="AP342" s="129">
        <f>'PRECIOS UNITARIOS'!Q342</f>
        <v>0</v>
      </c>
      <c r="AQ342" s="251">
        <f>'EV TECNICA'!AG342</f>
        <v>0</v>
      </c>
      <c r="AR342" s="252" t="str">
        <f>+IF(AP342=0,"NO OFERTADO",IF(AQ342="NO CUMPLE", NO HABILITA,IF(AP342&lt;=($E342*(1+$D$4)),"HABILITA","NO HABILITA")))</f>
        <v>NO OFERTADO</v>
      </c>
      <c r="AS342" s="129">
        <f>'PRECIOS UNITARIOS'!R342</f>
        <v>0</v>
      </c>
      <c r="AT342" s="251">
        <f>'EV TECNICA'!AI342</f>
        <v>0</v>
      </c>
      <c r="AU342" s="252" t="str">
        <f>+IF(AS342=0,"NO OFERTADO",IF(AT342="NO CUMPLE", NO HABILITA,IF(AS342&lt;=($E342*(1+$D$4)),"HABILITA","NO HABILITA")))</f>
        <v>NO OFERTADO</v>
      </c>
      <c r="AV342" s="129">
        <f>'PRECIOS UNITARIOS'!S342</f>
        <v>0</v>
      </c>
      <c r="AW342" s="251">
        <f>'EV TECNICA'!AK342</f>
        <v>0</v>
      </c>
      <c r="AX342" s="252" t="str">
        <f>+IF(AV342=0,"NO OFERTADO",IF(AW342="NO CUMPLE", NO HABILITA,IF(AV342&lt;=($E342*(1+$D$4)),"HABILITA","NO HABILITA")))</f>
        <v>NO OFERTADO</v>
      </c>
      <c r="AY342" s="129">
        <f>'PRECIOS UNITARIOS'!T342</f>
        <v>0</v>
      </c>
      <c r="AZ342" s="251">
        <f>'EV TECNICA'!AM342</f>
        <v>0</v>
      </c>
      <c r="BA342" s="252" t="str">
        <f>+IF(AY342=0,"NO OFERTADO",IF(AZ342="NO CUMPLE", NO HABILITA,IF(AY342&lt;=($E342*(1+$D$4)),"HABILITA","NO HABILITA")))</f>
        <v>NO OFERTADO</v>
      </c>
      <c r="BB342" s="129">
        <f>'PRECIOS UNITARIOS'!U342</f>
        <v>0</v>
      </c>
      <c r="BC342" s="251">
        <f>'EV TECNICA'!AO342</f>
        <v>0</v>
      </c>
      <c r="BD342" s="252" t="str">
        <f>+IF(BB342=0,"NO OFERTADO",IF(BC342="NO CUMPLE", NO HABILITA,IF(BB342&lt;=($E342*(1+$D$4)),"HABILITA","NO HABILITA")))</f>
        <v>NO OFERTADO</v>
      </c>
      <c r="BE342" s="129">
        <f>'PRECIOS UNITARIOS'!V342</f>
        <v>0</v>
      </c>
      <c r="BF342" s="251">
        <f>'EV TECNICA'!AQ342</f>
        <v>0</v>
      </c>
      <c r="BG342" s="252" t="str">
        <f>+IF(BE342=0,"NO OFERTADO",IF(BF342="NO CUMPLE", NO HABILITA,IF(BE342&lt;=($E342*(1+$D$4)),"HABILITA","NO HABILITA")))</f>
        <v>NO OFERTADO</v>
      </c>
      <c r="BH342" s="129">
        <f>'PRECIOS UNITARIOS'!W342</f>
        <v>4392</v>
      </c>
      <c r="BI342" s="251" t="str">
        <f>'EV TECNICA'!AS342</f>
        <v>CUMPLE</v>
      </c>
      <c r="BJ342" s="252" t="str">
        <f>+IF(BH342=0,"NO OFERTADO",IF(BI342="NO CUMPLE", NO HABILITA,IF(BH342&lt;=($E342*(1+$D$4)),"HABILITA","NO HABILITA")))</f>
        <v>HABILITA</v>
      </c>
      <c r="BK342" s="129">
        <f>'PRECIOS UNITARIOS'!X342</f>
        <v>0</v>
      </c>
      <c r="BL342" s="251">
        <f>'EV TECNICA'!AU342</f>
        <v>0</v>
      </c>
      <c r="BM342" s="252" t="str">
        <f>+IF(BK342=0,"NO OFERTADO",IF(BL342="NO CUMPLE", NO HABILITA,IF(BK342&lt;=($E342*(1+$D$4)),"HABILITA","NO HABILITA")))</f>
        <v>NO OFERTADO</v>
      </c>
      <c r="BN342" s="129">
        <f>'PRECIOS UNITARIOS'!Y342</f>
        <v>0</v>
      </c>
      <c r="BO342" s="251">
        <f>'EV TECNICA'!AW342</f>
        <v>0</v>
      </c>
      <c r="BP342" s="252" t="str">
        <f>+IF(BN342=0,"NO OFERTADO",IF(BO342="NO CUMPLE", NO HABILITA,IF(BN342&lt;=($E342*(1+$D$4)),"HABILITA","NO HABILITA")))</f>
        <v>NO OFERTADO</v>
      </c>
      <c r="BQ342" s="129">
        <f>'PRECIOS UNITARIOS'!Z342</f>
        <v>0</v>
      </c>
      <c r="BR342" s="251">
        <f>'EV TECNICA'!AY342</f>
        <v>0</v>
      </c>
      <c r="BS342" s="252" t="str">
        <f>+IF(BQ342=0,"NO OFERTADO",IF(BR342="NO CUMPLE", NO HABILITA,IF(BQ342&lt;=($E342*(1+$D$4)),"HABILITA","NO HABILITA")))</f>
        <v>NO OFERTADO</v>
      </c>
      <c r="BT342" s="129">
        <f>'PRECIOS UNITARIOS'!AA342</f>
        <v>0</v>
      </c>
      <c r="BU342" s="251">
        <f>'EV TECNICA'!BA342</f>
        <v>0</v>
      </c>
      <c r="BV342" s="252" t="str">
        <f>+IF(BT342=0,"NO OFERTADO",IF(BU342="NO CUMPLE", NO HABILITA,IF(BT342&lt;=($E342*(1+$D$4)),"HABILITA","NO HABILITA")))</f>
        <v>NO OFERTADO</v>
      </c>
      <c r="BW342" s="129">
        <f>'PRECIOS UNITARIOS'!AB342</f>
        <v>0</v>
      </c>
      <c r="BX342" s="251">
        <f>'EV TECNICA'!BC342</f>
        <v>0</v>
      </c>
      <c r="BY342" s="252" t="str">
        <f>+IF(BW342=0,"NO OFERTADO",IF(BX342="NO CUMPLE", NO HABILITA,IF(BW342&lt;=($E342*(1+$D$4)),"HABILITA","NO HABILITA")))</f>
        <v>NO OFERTADO</v>
      </c>
      <c r="BZ342" s="129">
        <f>'PRECIOS UNITARIOS'!AC342</f>
        <v>0</v>
      </c>
      <c r="CA342" s="251">
        <f>'EV TECNICA'!BE342</f>
        <v>0</v>
      </c>
      <c r="CB342" s="252" t="str">
        <f>+IF(BZ342=0,"NO OFERTADO",IF(CA342="NO CUMPLE", NO HABILITA,IF(BZ342&lt;=($E342*(1+$D$4)),"HABILITA","NO HABILITA")))</f>
        <v>NO OFERTADO</v>
      </c>
      <c r="CC342" s="129">
        <f>'PRECIOS UNITARIOS'!AD342</f>
        <v>0</v>
      </c>
      <c r="CD342" s="251">
        <f>'EV TECNICA'!BG342</f>
        <v>0</v>
      </c>
      <c r="CE342" s="252" t="str">
        <f>+IF(CC342=0,"NO OFERTADO",IF(CD342="NO CUMPLE", NO HABILITA,IF(CC342&lt;=($E342*(1+$D$4)),"HABILITA","NO HABILITA")))</f>
        <v>NO OFERTADO</v>
      </c>
      <c r="CF342" s="129">
        <f>'PRECIOS UNITARIOS'!AE342</f>
        <v>0</v>
      </c>
      <c r="CG342" s="251">
        <f>'EV TECNICA'!BI342</f>
        <v>0</v>
      </c>
      <c r="CH342" s="252" t="str">
        <f>+IF(CF342=0,"NO OFERTADO",IF(CG342="NO CUMPLE", NO HABILITA,IF(CF342&lt;=($E342*(1+$D$4)),"HABILITA","NO HABILITA")))</f>
        <v>NO OFERTADO</v>
      </c>
    </row>
    <row r="343" spans="1:86" s="40" customFormat="1" ht="63.75" x14ac:dyDescent="0.2">
      <c r="A343" s="103">
        <v>334</v>
      </c>
      <c r="B343" s="202" t="s">
        <v>494</v>
      </c>
      <c r="C343" s="121" t="s">
        <v>495</v>
      </c>
      <c r="D343" s="146">
        <v>1</v>
      </c>
      <c r="E343" s="25">
        <v>1527793.4</v>
      </c>
      <c r="F343" s="129">
        <f>'PRECIOS UNITARIOS'!E343</f>
        <v>0</v>
      </c>
      <c r="G343" s="251">
        <f>'EV TECNICA'!I343</f>
        <v>0</v>
      </c>
      <c r="H343" s="252" t="str">
        <f>+IF(F343=0,"NO OFERTADO",IF(G343="NO CUMPLE", NO HABILITA,IF(F343&lt;=($E343*(1+$D$4)),"HABILITA","NO HABILITA")))</f>
        <v>NO OFERTADO</v>
      </c>
      <c r="I343" s="129">
        <f>'PRECIOS UNITARIOS'!F343</f>
        <v>0</v>
      </c>
      <c r="J343" s="251">
        <f>'EV TECNICA'!K343</f>
        <v>0</v>
      </c>
      <c r="K343" s="252" t="str">
        <f>+IF(I343=0,"NO OFERTADO",IF(J343="NO CUMPLE", NO HABILITA,IF(I343&lt;=($E343*(1+$D$4)),"HABILITA","NO HABILITA")))</f>
        <v>NO OFERTADO</v>
      </c>
      <c r="L343" s="129">
        <f>'PRECIOS UNITARIOS'!G343</f>
        <v>0</v>
      </c>
      <c r="M343" s="251">
        <f>'EV TECNICA'!M343</f>
        <v>0</v>
      </c>
      <c r="N343" s="252" t="str">
        <f>+IF(L343=0,"NO OFERTADO",IF(M343="NO CUMPLE", NO HABILITA,IF(L343&lt;=($E343*(1+$D$4)),"HABILITA","NO HABILITA")))</f>
        <v>NO OFERTADO</v>
      </c>
      <c r="O343" s="129">
        <f>'PRECIOS UNITARIOS'!H343</f>
        <v>0</v>
      </c>
      <c r="P343" s="251">
        <f>'EV TECNICA'!O343</f>
        <v>0</v>
      </c>
      <c r="Q343" s="252" t="str">
        <f>+IF(O343=0,"NO OFERTADO",IF(P343="NO CUMPLE", NO HABILITA,IF(O343&lt;=($E343*(1+$D$4)),"HABILITA","NO HABILITA")))</f>
        <v>NO OFERTADO</v>
      </c>
      <c r="R343" s="129">
        <f>'PRECIOS UNITARIOS'!I343</f>
        <v>0</v>
      </c>
      <c r="S343" s="251">
        <f>'EV TECNICA'!Q343</f>
        <v>0</v>
      </c>
      <c r="T343" s="252" t="str">
        <f>+IF(R343=0,"NO OFERTADO",IF(S343="NO CUMPLE", NO HABILITA,IF(R343&lt;=($E343*(1+$D$4)),"HABILITA","NO HABILITA")))</f>
        <v>NO OFERTADO</v>
      </c>
      <c r="U343" s="129">
        <f>'PRECIOS UNITARIOS'!J343</f>
        <v>0</v>
      </c>
      <c r="V343" s="251">
        <f>'EV TECNICA'!S343</f>
        <v>0</v>
      </c>
      <c r="W343" s="252" t="str">
        <f>+IF(U343=0,"NO OFERTADO",IF(V343="NO CUMPLE", NO HABILITA,IF(U343&lt;=($E343*(1+$D$4)),"HABILITA","NO HABILITA")))</f>
        <v>NO OFERTADO</v>
      </c>
      <c r="X343" s="129">
        <f>'PRECIOS UNITARIOS'!K343</f>
        <v>0</v>
      </c>
      <c r="Y343" s="251">
        <f>'EV TECNICA'!U343</f>
        <v>0</v>
      </c>
      <c r="Z343" s="252" t="str">
        <f>+IF(X343=0,"NO OFERTADO",IF(Y343="NO CUMPLE", NO HABILITA,IF(X343&lt;=($E343*(1+$D$4)),"HABILITA","NO HABILITA")))</f>
        <v>NO OFERTADO</v>
      </c>
      <c r="AA343" s="129">
        <f>'PRECIOS UNITARIOS'!L343</f>
        <v>0</v>
      </c>
      <c r="AB343" s="251">
        <f>'EV TECNICA'!W343</f>
        <v>0</v>
      </c>
      <c r="AC343" s="252" t="str">
        <f>+IF(AA343=0,"NO OFERTADO",IF(AB343="NO CUMPLE", NO HABILITA,IF(AA343&lt;=($E343*(1+$D$4)),"HABILITA","NO HABILITA")))</f>
        <v>NO OFERTADO</v>
      </c>
      <c r="AD343" s="129">
        <f>'PRECIOS UNITARIOS'!M343</f>
        <v>0</v>
      </c>
      <c r="AE343" s="251">
        <f>'EV TECNICA'!Y343</f>
        <v>0</v>
      </c>
      <c r="AF343" s="252" t="str">
        <f>+IF(AD343=0,"NO OFERTADO",IF(AE343="NO CUMPLE", NO HABILITA,IF(AD343&lt;=($E343*(1+$D$4)),"HABILITA","NO HABILITA")))</f>
        <v>NO OFERTADO</v>
      </c>
      <c r="AG343" s="129">
        <f>'PRECIOS UNITARIOS'!N343</f>
        <v>0</v>
      </c>
      <c r="AH343" s="251">
        <f>'EV TECNICA'!AA343</f>
        <v>0</v>
      </c>
      <c r="AI343" s="252" t="str">
        <f>+IF(AG343=0,"NO OFERTADO",IF(AH343="NO CUMPLE", NO HABILITA,IF(AG343&lt;=($E343*(1+$D$4)),"HABILITA","NO HABILITA")))</f>
        <v>NO OFERTADO</v>
      </c>
      <c r="AJ343" s="129">
        <f>'PRECIOS UNITARIOS'!O343</f>
        <v>0</v>
      </c>
      <c r="AK343" s="251">
        <f>'EV TECNICA'!AC343</f>
        <v>0</v>
      </c>
      <c r="AL343" s="252" t="str">
        <f>+IF(AJ343=0,"NO OFERTADO",IF(AK343="NO CUMPLE", NO HABILITA,IF(AJ343&lt;=($E343*(1+$D$4)),"HABILITA","NO HABILITA")))</f>
        <v>NO OFERTADO</v>
      </c>
      <c r="AM343" s="129">
        <f>'PRECIOS UNITARIOS'!P343</f>
        <v>1368371.48</v>
      </c>
      <c r="AN343" s="251" t="str">
        <f>'EV TECNICA'!AE343</f>
        <v>CUMPLE</v>
      </c>
      <c r="AO343" s="252" t="str">
        <f>+IF(AM343=0,"NO OFERTADO",IF(AN343="NO CUMPLE", NO HABILITA,IF(AM343&lt;=($E343*(1+$D$4)),"HABILITA","NO HABILITA")))</f>
        <v>HABILITA</v>
      </c>
      <c r="AP343" s="129">
        <f>'PRECIOS UNITARIOS'!Q343</f>
        <v>0</v>
      </c>
      <c r="AQ343" s="251">
        <f>'EV TECNICA'!AG343</f>
        <v>0</v>
      </c>
      <c r="AR343" s="252" t="str">
        <f>+IF(AP343=0,"NO OFERTADO",IF(AQ343="NO CUMPLE", NO HABILITA,IF(AP343&lt;=($E343*(1+$D$4)),"HABILITA","NO HABILITA")))</f>
        <v>NO OFERTADO</v>
      </c>
      <c r="AS343" s="129">
        <f>'PRECIOS UNITARIOS'!R343</f>
        <v>0</v>
      </c>
      <c r="AT343" s="251">
        <f>'EV TECNICA'!AI343</f>
        <v>0</v>
      </c>
      <c r="AU343" s="252" t="str">
        <f>+IF(AS343=0,"NO OFERTADO",IF(AT343="NO CUMPLE", NO HABILITA,IF(AS343&lt;=($E343*(1+$D$4)),"HABILITA","NO HABILITA")))</f>
        <v>NO OFERTADO</v>
      </c>
      <c r="AV343" s="129">
        <f>'PRECIOS UNITARIOS'!S343</f>
        <v>0</v>
      </c>
      <c r="AW343" s="251">
        <f>'EV TECNICA'!AK343</f>
        <v>0</v>
      </c>
      <c r="AX343" s="252" t="str">
        <f>+IF(AV343=0,"NO OFERTADO",IF(AW343="NO CUMPLE", NO HABILITA,IF(AV343&lt;=($E343*(1+$D$4)),"HABILITA","NO HABILITA")))</f>
        <v>NO OFERTADO</v>
      </c>
      <c r="AY343" s="129">
        <f>'PRECIOS UNITARIOS'!T343</f>
        <v>0</v>
      </c>
      <c r="AZ343" s="251">
        <f>'EV TECNICA'!AM343</f>
        <v>0</v>
      </c>
      <c r="BA343" s="252" t="str">
        <f>+IF(AY343=0,"NO OFERTADO",IF(AZ343="NO CUMPLE", NO HABILITA,IF(AY343&lt;=($E343*(1+$D$4)),"HABILITA","NO HABILITA")))</f>
        <v>NO OFERTADO</v>
      </c>
      <c r="BB343" s="129">
        <f>'PRECIOS UNITARIOS'!U343</f>
        <v>0</v>
      </c>
      <c r="BC343" s="251">
        <f>'EV TECNICA'!AO343</f>
        <v>0</v>
      </c>
      <c r="BD343" s="252" t="str">
        <f>+IF(BB343=0,"NO OFERTADO",IF(BC343="NO CUMPLE", NO HABILITA,IF(BB343&lt;=($E343*(1+$D$4)),"HABILITA","NO HABILITA")))</f>
        <v>NO OFERTADO</v>
      </c>
      <c r="BE343" s="129">
        <f>'PRECIOS UNITARIOS'!V343</f>
        <v>0</v>
      </c>
      <c r="BF343" s="251">
        <f>'EV TECNICA'!AQ343</f>
        <v>0</v>
      </c>
      <c r="BG343" s="252" t="str">
        <f>+IF(BE343=0,"NO OFERTADO",IF(BF343="NO CUMPLE", NO HABILITA,IF(BE343&lt;=($E343*(1+$D$4)),"HABILITA","NO HABILITA")))</f>
        <v>NO OFERTADO</v>
      </c>
      <c r="BH343" s="129">
        <f>'PRECIOS UNITARIOS'!W343</f>
        <v>0</v>
      </c>
      <c r="BI343" s="251">
        <f>'EV TECNICA'!AS343</f>
        <v>0</v>
      </c>
      <c r="BJ343" s="252" t="str">
        <f>+IF(BH343=0,"NO OFERTADO",IF(BI343="NO CUMPLE", NO HABILITA,IF(BH343&lt;=($E343*(1+$D$4)),"HABILITA","NO HABILITA")))</f>
        <v>NO OFERTADO</v>
      </c>
      <c r="BK343" s="129">
        <f>'PRECIOS UNITARIOS'!X343</f>
        <v>0</v>
      </c>
      <c r="BL343" s="251">
        <f>'EV TECNICA'!AU343</f>
        <v>0</v>
      </c>
      <c r="BM343" s="252" t="str">
        <f>+IF(BK343=0,"NO OFERTADO",IF(BL343="NO CUMPLE", NO HABILITA,IF(BK343&lt;=($E343*(1+$D$4)),"HABILITA","NO HABILITA")))</f>
        <v>NO OFERTADO</v>
      </c>
      <c r="BN343" s="129">
        <f>'PRECIOS UNITARIOS'!Y343</f>
        <v>0</v>
      </c>
      <c r="BO343" s="251">
        <f>'EV TECNICA'!AW343</f>
        <v>0</v>
      </c>
      <c r="BP343" s="252" t="str">
        <f>+IF(BN343=0,"NO OFERTADO",IF(BO343="NO CUMPLE", NO HABILITA,IF(BN343&lt;=($E343*(1+$D$4)),"HABILITA","NO HABILITA")))</f>
        <v>NO OFERTADO</v>
      </c>
      <c r="BQ343" s="129">
        <f>'PRECIOS UNITARIOS'!Z343</f>
        <v>0</v>
      </c>
      <c r="BR343" s="251">
        <f>'EV TECNICA'!AY343</f>
        <v>0</v>
      </c>
      <c r="BS343" s="252" t="str">
        <f>+IF(BQ343=0,"NO OFERTADO",IF(BR343="NO CUMPLE", NO HABILITA,IF(BQ343&lt;=($E343*(1+$D$4)),"HABILITA","NO HABILITA")))</f>
        <v>NO OFERTADO</v>
      </c>
      <c r="BT343" s="129">
        <f>'PRECIOS UNITARIOS'!AA343</f>
        <v>0</v>
      </c>
      <c r="BU343" s="251">
        <f>'EV TECNICA'!BA343</f>
        <v>0</v>
      </c>
      <c r="BV343" s="252" t="str">
        <f>+IF(BT343=0,"NO OFERTADO",IF(BU343="NO CUMPLE", NO HABILITA,IF(BT343&lt;=($E343*(1+$D$4)),"HABILITA","NO HABILITA")))</f>
        <v>NO OFERTADO</v>
      </c>
      <c r="BW343" s="129">
        <f>'PRECIOS UNITARIOS'!AB343</f>
        <v>0</v>
      </c>
      <c r="BX343" s="251">
        <f>'EV TECNICA'!BC343</f>
        <v>0</v>
      </c>
      <c r="BY343" s="252" t="str">
        <f>+IF(BW343=0,"NO OFERTADO",IF(BX343="NO CUMPLE", NO HABILITA,IF(BW343&lt;=($E343*(1+$D$4)),"HABILITA","NO HABILITA")))</f>
        <v>NO OFERTADO</v>
      </c>
      <c r="BZ343" s="129">
        <f>'PRECIOS UNITARIOS'!AC343</f>
        <v>0</v>
      </c>
      <c r="CA343" s="251">
        <f>'EV TECNICA'!BE343</f>
        <v>0</v>
      </c>
      <c r="CB343" s="252" t="str">
        <f>+IF(BZ343=0,"NO OFERTADO",IF(CA343="NO CUMPLE", NO HABILITA,IF(BZ343&lt;=($E343*(1+$D$4)),"HABILITA","NO HABILITA")))</f>
        <v>NO OFERTADO</v>
      </c>
      <c r="CC343" s="129">
        <f>'PRECIOS UNITARIOS'!AD343</f>
        <v>0</v>
      </c>
      <c r="CD343" s="251">
        <f>'EV TECNICA'!BG343</f>
        <v>0</v>
      </c>
      <c r="CE343" s="252" t="str">
        <f>+IF(CC343=0,"NO OFERTADO",IF(CD343="NO CUMPLE", NO HABILITA,IF(CC343&lt;=($E343*(1+$D$4)),"HABILITA","NO HABILITA")))</f>
        <v>NO OFERTADO</v>
      </c>
      <c r="CF343" s="129">
        <f>'PRECIOS UNITARIOS'!AE343</f>
        <v>0</v>
      </c>
      <c r="CG343" s="251">
        <f>'EV TECNICA'!BI343</f>
        <v>0</v>
      </c>
      <c r="CH343" s="252" t="str">
        <f>+IF(CF343=0,"NO OFERTADO",IF(CG343="NO CUMPLE", NO HABILITA,IF(CF343&lt;=($E343*(1+$D$4)),"HABILITA","NO HABILITA")))</f>
        <v>NO OFERTADO</v>
      </c>
    </row>
    <row r="344" spans="1:86" s="40" customFormat="1" ht="63.75" x14ac:dyDescent="0.2">
      <c r="A344" s="103">
        <v>335</v>
      </c>
      <c r="B344" s="202" t="s">
        <v>496</v>
      </c>
      <c r="C344" s="121" t="s">
        <v>497</v>
      </c>
      <c r="D344" s="146">
        <v>1</v>
      </c>
      <c r="E344" s="25">
        <v>1285021.5</v>
      </c>
      <c r="F344" s="129">
        <f>'PRECIOS UNITARIOS'!E344</f>
        <v>0</v>
      </c>
      <c r="G344" s="251">
        <f>'EV TECNICA'!I344</f>
        <v>0</v>
      </c>
      <c r="H344" s="252" t="str">
        <f>+IF(F344=0,"NO OFERTADO",IF(G344="NO CUMPLE", NO HABILITA,IF(F344&lt;=($E344*(1+$D$4)),"HABILITA","NO HABILITA")))</f>
        <v>NO OFERTADO</v>
      </c>
      <c r="I344" s="129">
        <f>'PRECIOS UNITARIOS'!F344</f>
        <v>0</v>
      </c>
      <c r="J344" s="251">
        <f>'EV TECNICA'!K344</f>
        <v>0</v>
      </c>
      <c r="K344" s="252" t="str">
        <f>+IF(I344=0,"NO OFERTADO",IF(J344="NO CUMPLE", NO HABILITA,IF(I344&lt;=($E344*(1+$D$4)),"HABILITA","NO HABILITA")))</f>
        <v>NO OFERTADO</v>
      </c>
      <c r="L344" s="129">
        <f>'PRECIOS UNITARIOS'!G344</f>
        <v>0</v>
      </c>
      <c r="M344" s="251">
        <f>'EV TECNICA'!M344</f>
        <v>0</v>
      </c>
      <c r="N344" s="252" t="str">
        <f>+IF(L344=0,"NO OFERTADO",IF(M344="NO CUMPLE", NO HABILITA,IF(L344&lt;=($E344*(1+$D$4)),"HABILITA","NO HABILITA")))</f>
        <v>NO OFERTADO</v>
      </c>
      <c r="O344" s="129">
        <f>'PRECIOS UNITARIOS'!H344</f>
        <v>0</v>
      </c>
      <c r="P344" s="251">
        <f>'EV TECNICA'!O344</f>
        <v>0</v>
      </c>
      <c r="Q344" s="252" t="str">
        <f>+IF(O344=0,"NO OFERTADO",IF(P344="NO CUMPLE", NO HABILITA,IF(O344&lt;=($E344*(1+$D$4)),"HABILITA","NO HABILITA")))</f>
        <v>NO OFERTADO</v>
      </c>
      <c r="R344" s="129">
        <f>'PRECIOS UNITARIOS'!I344</f>
        <v>0</v>
      </c>
      <c r="S344" s="251">
        <f>'EV TECNICA'!Q344</f>
        <v>0</v>
      </c>
      <c r="T344" s="252" t="str">
        <f>+IF(R344=0,"NO OFERTADO",IF(S344="NO CUMPLE", NO HABILITA,IF(R344&lt;=($E344*(1+$D$4)),"HABILITA","NO HABILITA")))</f>
        <v>NO OFERTADO</v>
      </c>
      <c r="U344" s="129">
        <f>'PRECIOS UNITARIOS'!J344</f>
        <v>0</v>
      </c>
      <c r="V344" s="251">
        <f>'EV TECNICA'!S344</f>
        <v>0</v>
      </c>
      <c r="W344" s="252" t="str">
        <f>+IF(U344=0,"NO OFERTADO",IF(V344="NO CUMPLE", NO HABILITA,IF(U344&lt;=($E344*(1+$D$4)),"HABILITA","NO HABILITA")))</f>
        <v>NO OFERTADO</v>
      </c>
      <c r="X344" s="129">
        <f>'PRECIOS UNITARIOS'!K344</f>
        <v>0</v>
      </c>
      <c r="Y344" s="251">
        <f>'EV TECNICA'!U344</f>
        <v>0</v>
      </c>
      <c r="Z344" s="252" t="str">
        <f>+IF(X344=0,"NO OFERTADO",IF(Y344="NO CUMPLE", NO HABILITA,IF(X344&lt;=($E344*(1+$D$4)),"HABILITA","NO HABILITA")))</f>
        <v>NO OFERTADO</v>
      </c>
      <c r="AA344" s="129">
        <f>'PRECIOS UNITARIOS'!L344</f>
        <v>0</v>
      </c>
      <c r="AB344" s="251">
        <f>'EV TECNICA'!W344</f>
        <v>0</v>
      </c>
      <c r="AC344" s="252" t="str">
        <f>+IF(AA344=0,"NO OFERTADO",IF(AB344="NO CUMPLE", NO HABILITA,IF(AA344&lt;=($E344*(1+$D$4)),"HABILITA","NO HABILITA")))</f>
        <v>NO OFERTADO</v>
      </c>
      <c r="AD344" s="129">
        <f>'PRECIOS UNITARIOS'!M344</f>
        <v>2410360.4700000002</v>
      </c>
      <c r="AE344" s="251" t="str">
        <f>'EV TECNICA'!Y344</f>
        <v>CUMPLE</v>
      </c>
      <c r="AF344" s="252" t="str">
        <f>+IF(AD344=0,"NO OFERTADO",IF(AE344="NO CUMPLE", NO HABILITA,IF(AD344&lt;=($E344*(1+$D$4)),"HABILITA","NO HABILITA")))</f>
        <v>NO HABILITA</v>
      </c>
      <c r="AG344" s="129">
        <f>'PRECIOS UNITARIOS'!N344</f>
        <v>0</v>
      </c>
      <c r="AH344" s="251">
        <f>'EV TECNICA'!AA344</f>
        <v>0</v>
      </c>
      <c r="AI344" s="252" t="str">
        <f>+IF(AG344=0,"NO OFERTADO",IF(AH344="NO CUMPLE", NO HABILITA,IF(AG344&lt;=($E344*(1+$D$4)),"HABILITA","NO HABILITA")))</f>
        <v>NO OFERTADO</v>
      </c>
      <c r="AJ344" s="129">
        <f>'PRECIOS UNITARIOS'!O344</f>
        <v>0</v>
      </c>
      <c r="AK344" s="251">
        <f>'EV TECNICA'!AC344</f>
        <v>0</v>
      </c>
      <c r="AL344" s="252" t="str">
        <f>+IF(AJ344=0,"NO OFERTADO",IF(AK344="NO CUMPLE", NO HABILITA,IF(AJ344&lt;=($E344*(1+$D$4)),"HABILITA","NO HABILITA")))</f>
        <v>NO OFERTADO</v>
      </c>
      <c r="AM344" s="129">
        <f>'PRECIOS UNITARIOS'!P344</f>
        <v>1150932.3</v>
      </c>
      <c r="AN344" s="251" t="str">
        <f>'EV TECNICA'!AE344</f>
        <v>CUMPLE</v>
      </c>
      <c r="AO344" s="252" t="str">
        <f>+IF(AM344=0,"NO OFERTADO",IF(AN344="NO CUMPLE", NO HABILITA,IF(AM344&lt;=($E344*(1+$D$4)),"HABILITA","NO HABILITA")))</f>
        <v>HABILITA</v>
      </c>
      <c r="AP344" s="129">
        <f>'PRECIOS UNITARIOS'!Q344</f>
        <v>0</v>
      </c>
      <c r="AQ344" s="251">
        <f>'EV TECNICA'!AG344</f>
        <v>0</v>
      </c>
      <c r="AR344" s="252" t="str">
        <f>+IF(AP344=0,"NO OFERTADO",IF(AQ344="NO CUMPLE", NO HABILITA,IF(AP344&lt;=($E344*(1+$D$4)),"HABILITA","NO HABILITA")))</f>
        <v>NO OFERTADO</v>
      </c>
      <c r="AS344" s="129">
        <f>'PRECIOS UNITARIOS'!R344</f>
        <v>0</v>
      </c>
      <c r="AT344" s="251">
        <f>'EV TECNICA'!AI344</f>
        <v>0</v>
      </c>
      <c r="AU344" s="252" t="str">
        <f>+IF(AS344=0,"NO OFERTADO",IF(AT344="NO CUMPLE", NO HABILITA,IF(AS344&lt;=($E344*(1+$D$4)),"HABILITA","NO HABILITA")))</f>
        <v>NO OFERTADO</v>
      </c>
      <c r="AV344" s="129">
        <f>'PRECIOS UNITARIOS'!S344</f>
        <v>0</v>
      </c>
      <c r="AW344" s="251">
        <f>'EV TECNICA'!AK344</f>
        <v>0</v>
      </c>
      <c r="AX344" s="252" t="str">
        <f>+IF(AV344=0,"NO OFERTADO",IF(AW344="NO CUMPLE", NO HABILITA,IF(AV344&lt;=($E344*(1+$D$4)),"HABILITA","NO HABILITA")))</f>
        <v>NO OFERTADO</v>
      </c>
      <c r="AY344" s="129">
        <f>'PRECIOS UNITARIOS'!T344</f>
        <v>0</v>
      </c>
      <c r="AZ344" s="251">
        <f>'EV TECNICA'!AM344</f>
        <v>0</v>
      </c>
      <c r="BA344" s="252" t="str">
        <f>+IF(AY344=0,"NO OFERTADO",IF(AZ344="NO CUMPLE", NO HABILITA,IF(AY344&lt;=($E344*(1+$D$4)),"HABILITA","NO HABILITA")))</f>
        <v>NO OFERTADO</v>
      </c>
      <c r="BB344" s="129">
        <f>'PRECIOS UNITARIOS'!U344</f>
        <v>0</v>
      </c>
      <c r="BC344" s="251">
        <f>'EV TECNICA'!AO344</f>
        <v>0</v>
      </c>
      <c r="BD344" s="252" t="str">
        <f>+IF(BB344=0,"NO OFERTADO",IF(BC344="NO CUMPLE", NO HABILITA,IF(BB344&lt;=($E344*(1+$D$4)),"HABILITA","NO HABILITA")))</f>
        <v>NO OFERTADO</v>
      </c>
      <c r="BE344" s="129">
        <f>'PRECIOS UNITARIOS'!V344</f>
        <v>0</v>
      </c>
      <c r="BF344" s="251">
        <f>'EV TECNICA'!AQ344</f>
        <v>0</v>
      </c>
      <c r="BG344" s="252" t="str">
        <f>+IF(BE344=0,"NO OFERTADO",IF(BF344="NO CUMPLE", NO HABILITA,IF(BE344&lt;=($E344*(1+$D$4)),"HABILITA","NO HABILITA")))</f>
        <v>NO OFERTADO</v>
      </c>
      <c r="BH344" s="129">
        <f>'PRECIOS UNITARIOS'!W344</f>
        <v>0</v>
      </c>
      <c r="BI344" s="251">
        <f>'EV TECNICA'!AS344</f>
        <v>0</v>
      </c>
      <c r="BJ344" s="252" t="str">
        <f>+IF(BH344=0,"NO OFERTADO",IF(BI344="NO CUMPLE", NO HABILITA,IF(BH344&lt;=($E344*(1+$D$4)),"HABILITA","NO HABILITA")))</f>
        <v>NO OFERTADO</v>
      </c>
      <c r="BK344" s="129">
        <f>'PRECIOS UNITARIOS'!X344</f>
        <v>0</v>
      </c>
      <c r="BL344" s="251">
        <f>'EV TECNICA'!AU344</f>
        <v>0</v>
      </c>
      <c r="BM344" s="252" t="str">
        <f>+IF(BK344=0,"NO OFERTADO",IF(BL344="NO CUMPLE", NO HABILITA,IF(BK344&lt;=($E344*(1+$D$4)),"HABILITA","NO HABILITA")))</f>
        <v>NO OFERTADO</v>
      </c>
      <c r="BN344" s="129">
        <f>'PRECIOS UNITARIOS'!Y344</f>
        <v>0</v>
      </c>
      <c r="BO344" s="251">
        <f>'EV TECNICA'!AW344</f>
        <v>0</v>
      </c>
      <c r="BP344" s="252" t="str">
        <f>+IF(BN344=0,"NO OFERTADO",IF(BO344="NO CUMPLE", NO HABILITA,IF(BN344&lt;=($E344*(1+$D$4)),"HABILITA","NO HABILITA")))</f>
        <v>NO OFERTADO</v>
      </c>
      <c r="BQ344" s="129">
        <f>'PRECIOS UNITARIOS'!Z344</f>
        <v>0</v>
      </c>
      <c r="BR344" s="251">
        <f>'EV TECNICA'!AY344</f>
        <v>0</v>
      </c>
      <c r="BS344" s="252" t="str">
        <f>+IF(BQ344=0,"NO OFERTADO",IF(BR344="NO CUMPLE", NO HABILITA,IF(BQ344&lt;=($E344*(1+$D$4)),"HABILITA","NO HABILITA")))</f>
        <v>NO OFERTADO</v>
      </c>
      <c r="BT344" s="129">
        <f>'PRECIOS UNITARIOS'!AA344</f>
        <v>0</v>
      </c>
      <c r="BU344" s="251">
        <f>'EV TECNICA'!BA344</f>
        <v>0</v>
      </c>
      <c r="BV344" s="252" t="str">
        <f>+IF(BT344=0,"NO OFERTADO",IF(BU344="NO CUMPLE", NO HABILITA,IF(BT344&lt;=($E344*(1+$D$4)),"HABILITA","NO HABILITA")))</f>
        <v>NO OFERTADO</v>
      </c>
      <c r="BW344" s="129">
        <f>'PRECIOS UNITARIOS'!AB344</f>
        <v>0</v>
      </c>
      <c r="BX344" s="251">
        <f>'EV TECNICA'!BC344</f>
        <v>0</v>
      </c>
      <c r="BY344" s="252" t="str">
        <f>+IF(BW344=0,"NO OFERTADO",IF(BX344="NO CUMPLE", NO HABILITA,IF(BW344&lt;=($E344*(1+$D$4)),"HABILITA","NO HABILITA")))</f>
        <v>NO OFERTADO</v>
      </c>
      <c r="BZ344" s="129">
        <f>'PRECIOS UNITARIOS'!AC344</f>
        <v>0</v>
      </c>
      <c r="CA344" s="251">
        <f>'EV TECNICA'!BE344</f>
        <v>0</v>
      </c>
      <c r="CB344" s="252" t="str">
        <f>+IF(BZ344=0,"NO OFERTADO",IF(CA344="NO CUMPLE", NO HABILITA,IF(BZ344&lt;=($E344*(1+$D$4)),"HABILITA","NO HABILITA")))</f>
        <v>NO OFERTADO</v>
      </c>
      <c r="CC344" s="129">
        <f>'PRECIOS UNITARIOS'!AD344</f>
        <v>0</v>
      </c>
      <c r="CD344" s="251">
        <f>'EV TECNICA'!BG344</f>
        <v>0</v>
      </c>
      <c r="CE344" s="252" t="str">
        <f>+IF(CC344=0,"NO OFERTADO",IF(CD344="NO CUMPLE", NO HABILITA,IF(CC344&lt;=($E344*(1+$D$4)),"HABILITA","NO HABILITA")))</f>
        <v>NO OFERTADO</v>
      </c>
      <c r="CF344" s="129">
        <f>'PRECIOS UNITARIOS'!AE344</f>
        <v>0</v>
      </c>
      <c r="CG344" s="251">
        <f>'EV TECNICA'!BI344</f>
        <v>0</v>
      </c>
      <c r="CH344" s="252" t="str">
        <f>+IF(CF344=0,"NO OFERTADO",IF(CG344="NO CUMPLE", NO HABILITA,IF(CF344&lt;=($E344*(1+$D$4)),"HABILITA","NO HABILITA")))</f>
        <v>NO OFERTADO</v>
      </c>
    </row>
    <row r="345" spans="1:86" s="40" customFormat="1" ht="38.25" x14ac:dyDescent="0.2">
      <c r="A345" s="103">
        <v>336</v>
      </c>
      <c r="B345" s="202" t="s">
        <v>498</v>
      </c>
      <c r="C345" s="121" t="s">
        <v>497</v>
      </c>
      <c r="D345" s="146">
        <v>1</v>
      </c>
      <c r="E345" s="25">
        <v>387226</v>
      </c>
      <c r="F345" s="129">
        <f>'PRECIOS UNITARIOS'!E345</f>
        <v>0</v>
      </c>
      <c r="G345" s="251">
        <f>'EV TECNICA'!I345</f>
        <v>0</v>
      </c>
      <c r="H345" s="252" t="str">
        <f>+IF(F345=0,"NO OFERTADO",IF(G345="NO CUMPLE", NO HABILITA,IF(F345&lt;=($E345*(1+$D$4)),"HABILITA","NO HABILITA")))</f>
        <v>NO OFERTADO</v>
      </c>
      <c r="I345" s="129">
        <f>'PRECIOS UNITARIOS'!F345</f>
        <v>0</v>
      </c>
      <c r="J345" s="251">
        <f>'EV TECNICA'!K345</f>
        <v>0</v>
      </c>
      <c r="K345" s="252" t="str">
        <f>+IF(I345=0,"NO OFERTADO",IF(J345="NO CUMPLE", NO HABILITA,IF(I345&lt;=($E345*(1+$D$4)),"HABILITA","NO HABILITA")))</f>
        <v>NO OFERTADO</v>
      </c>
      <c r="L345" s="129">
        <f>'PRECIOS UNITARIOS'!G345</f>
        <v>0</v>
      </c>
      <c r="M345" s="251">
        <f>'EV TECNICA'!M345</f>
        <v>0</v>
      </c>
      <c r="N345" s="252" t="str">
        <f>+IF(L345=0,"NO OFERTADO",IF(M345="NO CUMPLE", NO HABILITA,IF(L345&lt;=($E345*(1+$D$4)),"HABILITA","NO HABILITA")))</f>
        <v>NO OFERTADO</v>
      </c>
      <c r="O345" s="129">
        <f>'PRECIOS UNITARIOS'!H345</f>
        <v>0</v>
      </c>
      <c r="P345" s="251">
        <f>'EV TECNICA'!O345</f>
        <v>0</v>
      </c>
      <c r="Q345" s="252" t="str">
        <f>+IF(O345=0,"NO OFERTADO",IF(P345="NO CUMPLE", NO HABILITA,IF(O345&lt;=($E345*(1+$D$4)),"HABILITA","NO HABILITA")))</f>
        <v>NO OFERTADO</v>
      </c>
      <c r="R345" s="129">
        <f>'PRECIOS UNITARIOS'!I345</f>
        <v>0</v>
      </c>
      <c r="S345" s="251">
        <f>'EV TECNICA'!Q345</f>
        <v>0</v>
      </c>
      <c r="T345" s="252" t="str">
        <f>+IF(R345=0,"NO OFERTADO",IF(S345="NO CUMPLE", NO HABILITA,IF(R345&lt;=($E345*(1+$D$4)),"HABILITA","NO HABILITA")))</f>
        <v>NO OFERTADO</v>
      </c>
      <c r="U345" s="129">
        <f>'PRECIOS UNITARIOS'!J345</f>
        <v>0</v>
      </c>
      <c r="V345" s="251">
        <f>'EV TECNICA'!S345</f>
        <v>0</v>
      </c>
      <c r="W345" s="252" t="str">
        <f>+IF(U345=0,"NO OFERTADO",IF(V345="NO CUMPLE", NO HABILITA,IF(U345&lt;=($E345*(1+$D$4)),"HABILITA","NO HABILITA")))</f>
        <v>NO OFERTADO</v>
      </c>
      <c r="X345" s="129">
        <f>'PRECIOS UNITARIOS'!K345</f>
        <v>0</v>
      </c>
      <c r="Y345" s="251">
        <f>'EV TECNICA'!U345</f>
        <v>0</v>
      </c>
      <c r="Z345" s="252" t="str">
        <f>+IF(X345=0,"NO OFERTADO",IF(Y345="NO CUMPLE", NO HABILITA,IF(X345&lt;=($E345*(1+$D$4)),"HABILITA","NO HABILITA")))</f>
        <v>NO OFERTADO</v>
      </c>
      <c r="AA345" s="129">
        <f>'PRECIOS UNITARIOS'!L345</f>
        <v>0</v>
      </c>
      <c r="AB345" s="251">
        <f>'EV TECNICA'!W345</f>
        <v>0</v>
      </c>
      <c r="AC345" s="252" t="str">
        <f>+IF(AA345=0,"NO OFERTADO",IF(AB345="NO CUMPLE", NO HABILITA,IF(AA345&lt;=($E345*(1+$D$4)),"HABILITA","NO HABILITA")))</f>
        <v>NO OFERTADO</v>
      </c>
      <c r="AD345" s="129">
        <f>'PRECIOS UNITARIOS'!M345</f>
        <v>0</v>
      </c>
      <c r="AE345" s="251">
        <f>'EV TECNICA'!Y345</f>
        <v>0</v>
      </c>
      <c r="AF345" s="252" t="str">
        <f>+IF(AD345=0,"NO OFERTADO",IF(AE345="NO CUMPLE", NO HABILITA,IF(AD345&lt;=($E345*(1+$D$4)),"HABILITA","NO HABILITA")))</f>
        <v>NO OFERTADO</v>
      </c>
      <c r="AG345" s="129">
        <f>'PRECIOS UNITARIOS'!N345</f>
        <v>0</v>
      </c>
      <c r="AH345" s="251">
        <f>'EV TECNICA'!AA345</f>
        <v>0</v>
      </c>
      <c r="AI345" s="252" t="str">
        <f>+IF(AG345=0,"NO OFERTADO",IF(AH345="NO CUMPLE", NO HABILITA,IF(AG345&lt;=($E345*(1+$D$4)),"HABILITA","NO HABILITA")))</f>
        <v>NO OFERTADO</v>
      </c>
      <c r="AJ345" s="129">
        <f>'PRECIOS UNITARIOS'!O345</f>
        <v>0</v>
      </c>
      <c r="AK345" s="251">
        <f>'EV TECNICA'!AC345</f>
        <v>0</v>
      </c>
      <c r="AL345" s="252" t="str">
        <f>+IF(AJ345=0,"NO OFERTADO",IF(AK345="NO CUMPLE", NO HABILITA,IF(AJ345&lt;=($E345*(1+$D$4)),"HABILITA","NO HABILITA")))</f>
        <v>NO OFERTADO</v>
      </c>
      <c r="AM345" s="129">
        <f>'PRECIOS UNITARIOS'!P345</f>
        <v>372166.55</v>
      </c>
      <c r="AN345" s="251" t="str">
        <f>'EV TECNICA'!AE345</f>
        <v>CUMPLE</v>
      </c>
      <c r="AO345" s="252" t="str">
        <f>+IF(AM345=0,"NO OFERTADO",IF(AN345="NO CUMPLE", NO HABILITA,IF(AM345&lt;=($E345*(1+$D$4)),"HABILITA","NO HABILITA")))</f>
        <v>HABILITA</v>
      </c>
      <c r="AP345" s="129">
        <f>'PRECIOS UNITARIOS'!Q345</f>
        <v>0</v>
      </c>
      <c r="AQ345" s="251">
        <f>'EV TECNICA'!AG345</f>
        <v>0</v>
      </c>
      <c r="AR345" s="252" t="str">
        <f>+IF(AP345=0,"NO OFERTADO",IF(AQ345="NO CUMPLE", NO HABILITA,IF(AP345&lt;=($E345*(1+$D$4)),"HABILITA","NO HABILITA")))</f>
        <v>NO OFERTADO</v>
      </c>
      <c r="AS345" s="129">
        <f>'PRECIOS UNITARIOS'!R345</f>
        <v>0</v>
      </c>
      <c r="AT345" s="251">
        <f>'EV TECNICA'!AI345</f>
        <v>0</v>
      </c>
      <c r="AU345" s="252" t="str">
        <f>+IF(AS345=0,"NO OFERTADO",IF(AT345="NO CUMPLE", NO HABILITA,IF(AS345&lt;=($E345*(1+$D$4)),"HABILITA","NO HABILITA")))</f>
        <v>NO OFERTADO</v>
      </c>
      <c r="AV345" s="129">
        <f>'PRECIOS UNITARIOS'!S345</f>
        <v>0</v>
      </c>
      <c r="AW345" s="251">
        <f>'EV TECNICA'!AK345</f>
        <v>0</v>
      </c>
      <c r="AX345" s="252" t="str">
        <f>+IF(AV345=0,"NO OFERTADO",IF(AW345="NO CUMPLE", NO HABILITA,IF(AV345&lt;=($E345*(1+$D$4)),"HABILITA","NO HABILITA")))</f>
        <v>NO OFERTADO</v>
      </c>
      <c r="AY345" s="129">
        <f>'PRECIOS UNITARIOS'!T345</f>
        <v>0</v>
      </c>
      <c r="AZ345" s="251">
        <f>'EV TECNICA'!AM345</f>
        <v>0</v>
      </c>
      <c r="BA345" s="252" t="str">
        <f>+IF(AY345=0,"NO OFERTADO",IF(AZ345="NO CUMPLE", NO HABILITA,IF(AY345&lt;=($E345*(1+$D$4)),"HABILITA","NO HABILITA")))</f>
        <v>NO OFERTADO</v>
      </c>
      <c r="BB345" s="129">
        <f>'PRECIOS UNITARIOS'!U345</f>
        <v>0</v>
      </c>
      <c r="BC345" s="251">
        <f>'EV TECNICA'!AO345</f>
        <v>0</v>
      </c>
      <c r="BD345" s="252" t="str">
        <f>+IF(BB345=0,"NO OFERTADO",IF(BC345="NO CUMPLE", NO HABILITA,IF(BB345&lt;=($E345*(1+$D$4)),"HABILITA","NO HABILITA")))</f>
        <v>NO OFERTADO</v>
      </c>
      <c r="BE345" s="129">
        <f>'PRECIOS UNITARIOS'!V345</f>
        <v>0</v>
      </c>
      <c r="BF345" s="251">
        <f>'EV TECNICA'!AQ345</f>
        <v>0</v>
      </c>
      <c r="BG345" s="252" t="str">
        <f>+IF(BE345=0,"NO OFERTADO",IF(BF345="NO CUMPLE", NO HABILITA,IF(BE345&lt;=($E345*(1+$D$4)),"HABILITA","NO HABILITA")))</f>
        <v>NO OFERTADO</v>
      </c>
      <c r="BH345" s="129">
        <f>'PRECIOS UNITARIOS'!W345</f>
        <v>0</v>
      </c>
      <c r="BI345" s="251">
        <f>'EV TECNICA'!AS345</f>
        <v>0</v>
      </c>
      <c r="BJ345" s="252" t="str">
        <f>+IF(BH345=0,"NO OFERTADO",IF(BI345="NO CUMPLE", NO HABILITA,IF(BH345&lt;=($E345*(1+$D$4)),"HABILITA","NO HABILITA")))</f>
        <v>NO OFERTADO</v>
      </c>
      <c r="BK345" s="129">
        <f>'PRECIOS UNITARIOS'!X345</f>
        <v>0</v>
      </c>
      <c r="BL345" s="251">
        <f>'EV TECNICA'!AU345</f>
        <v>0</v>
      </c>
      <c r="BM345" s="252" t="str">
        <f>+IF(BK345=0,"NO OFERTADO",IF(BL345="NO CUMPLE", NO HABILITA,IF(BK345&lt;=($E345*(1+$D$4)),"HABILITA","NO HABILITA")))</f>
        <v>NO OFERTADO</v>
      </c>
      <c r="BN345" s="129">
        <f>'PRECIOS UNITARIOS'!Y345</f>
        <v>0</v>
      </c>
      <c r="BO345" s="251">
        <f>'EV TECNICA'!AW345</f>
        <v>0</v>
      </c>
      <c r="BP345" s="252" t="str">
        <f>+IF(BN345=0,"NO OFERTADO",IF(BO345="NO CUMPLE", NO HABILITA,IF(BN345&lt;=($E345*(1+$D$4)),"HABILITA","NO HABILITA")))</f>
        <v>NO OFERTADO</v>
      </c>
      <c r="BQ345" s="129">
        <f>'PRECIOS UNITARIOS'!Z345</f>
        <v>0</v>
      </c>
      <c r="BR345" s="251">
        <f>'EV TECNICA'!AY345</f>
        <v>0</v>
      </c>
      <c r="BS345" s="252" t="str">
        <f>+IF(BQ345=0,"NO OFERTADO",IF(BR345="NO CUMPLE", NO HABILITA,IF(BQ345&lt;=($E345*(1+$D$4)),"HABILITA","NO HABILITA")))</f>
        <v>NO OFERTADO</v>
      </c>
      <c r="BT345" s="129">
        <f>'PRECIOS UNITARIOS'!AA345</f>
        <v>0</v>
      </c>
      <c r="BU345" s="251">
        <f>'EV TECNICA'!BA345</f>
        <v>0</v>
      </c>
      <c r="BV345" s="252" t="str">
        <f>+IF(BT345=0,"NO OFERTADO",IF(BU345="NO CUMPLE", NO HABILITA,IF(BT345&lt;=($E345*(1+$D$4)),"HABILITA","NO HABILITA")))</f>
        <v>NO OFERTADO</v>
      </c>
      <c r="BW345" s="129">
        <f>'PRECIOS UNITARIOS'!AB345</f>
        <v>0</v>
      </c>
      <c r="BX345" s="251">
        <f>'EV TECNICA'!BC345</f>
        <v>0</v>
      </c>
      <c r="BY345" s="252" t="str">
        <f>+IF(BW345=0,"NO OFERTADO",IF(BX345="NO CUMPLE", NO HABILITA,IF(BW345&lt;=($E345*(1+$D$4)),"HABILITA","NO HABILITA")))</f>
        <v>NO OFERTADO</v>
      </c>
      <c r="BZ345" s="129">
        <f>'PRECIOS UNITARIOS'!AC345</f>
        <v>0</v>
      </c>
      <c r="CA345" s="251">
        <f>'EV TECNICA'!BE345</f>
        <v>0</v>
      </c>
      <c r="CB345" s="252" t="str">
        <f>+IF(BZ345=0,"NO OFERTADO",IF(CA345="NO CUMPLE", NO HABILITA,IF(BZ345&lt;=($E345*(1+$D$4)),"HABILITA","NO HABILITA")))</f>
        <v>NO OFERTADO</v>
      </c>
      <c r="CC345" s="129">
        <f>'PRECIOS UNITARIOS'!AD345</f>
        <v>0</v>
      </c>
      <c r="CD345" s="251">
        <f>'EV TECNICA'!BG345</f>
        <v>0</v>
      </c>
      <c r="CE345" s="252" t="str">
        <f>+IF(CC345=0,"NO OFERTADO",IF(CD345="NO CUMPLE", NO HABILITA,IF(CC345&lt;=($E345*(1+$D$4)),"HABILITA","NO HABILITA")))</f>
        <v>NO OFERTADO</v>
      </c>
      <c r="CF345" s="129">
        <f>'PRECIOS UNITARIOS'!AE345</f>
        <v>433636</v>
      </c>
      <c r="CG345" s="251" t="str">
        <f>'EV TECNICA'!BI345</f>
        <v>CUMPLE</v>
      </c>
      <c r="CH345" s="252" t="str">
        <f>+IF(CF345=0,"NO OFERTADO",IF(CG345="NO CUMPLE", NO HABILITA,IF(CF345&lt;=($E345*(1+$D$4)),"HABILITA","NO HABILITA")))</f>
        <v>HABILITA</v>
      </c>
    </row>
    <row r="346" spans="1:86" s="40" customFormat="1" ht="63.75" x14ac:dyDescent="0.2">
      <c r="A346" s="103">
        <v>337</v>
      </c>
      <c r="B346" s="202" t="s">
        <v>499</v>
      </c>
      <c r="C346" s="121" t="s">
        <v>497</v>
      </c>
      <c r="D346" s="146">
        <v>1</v>
      </c>
      <c r="E346" s="25">
        <v>1319721.8999999999</v>
      </c>
      <c r="F346" s="129">
        <f>'PRECIOS UNITARIOS'!E346</f>
        <v>0</v>
      </c>
      <c r="G346" s="251">
        <f>'EV TECNICA'!I346</f>
        <v>0</v>
      </c>
      <c r="H346" s="252" t="str">
        <f>+IF(F346=0,"NO OFERTADO",IF(G346="NO CUMPLE", NO HABILITA,IF(F346&lt;=($E346*(1+$D$4)),"HABILITA","NO HABILITA")))</f>
        <v>NO OFERTADO</v>
      </c>
      <c r="I346" s="129">
        <f>'PRECIOS UNITARIOS'!F346</f>
        <v>0</v>
      </c>
      <c r="J346" s="251">
        <f>'EV TECNICA'!K346</f>
        <v>0</v>
      </c>
      <c r="K346" s="252" t="str">
        <f>+IF(I346=0,"NO OFERTADO",IF(J346="NO CUMPLE", NO HABILITA,IF(I346&lt;=($E346*(1+$D$4)),"HABILITA","NO HABILITA")))</f>
        <v>NO OFERTADO</v>
      </c>
      <c r="L346" s="129">
        <f>'PRECIOS UNITARIOS'!G346</f>
        <v>0</v>
      </c>
      <c r="M346" s="251">
        <f>'EV TECNICA'!M346</f>
        <v>0</v>
      </c>
      <c r="N346" s="252" t="str">
        <f>+IF(L346=0,"NO OFERTADO",IF(M346="NO CUMPLE", NO HABILITA,IF(L346&lt;=($E346*(1+$D$4)),"HABILITA","NO HABILITA")))</f>
        <v>NO OFERTADO</v>
      </c>
      <c r="O346" s="129">
        <f>'PRECIOS UNITARIOS'!H346</f>
        <v>0</v>
      </c>
      <c r="P346" s="251">
        <f>'EV TECNICA'!O346</f>
        <v>0</v>
      </c>
      <c r="Q346" s="252" t="str">
        <f>+IF(O346=0,"NO OFERTADO",IF(P346="NO CUMPLE", NO HABILITA,IF(O346&lt;=($E346*(1+$D$4)),"HABILITA","NO HABILITA")))</f>
        <v>NO OFERTADO</v>
      </c>
      <c r="R346" s="129">
        <f>'PRECIOS UNITARIOS'!I346</f>
        <v>0</v>
      </c>
      <c r="S346" s="251">
        <f>'EV TECNICA'!Q346</f>
        <v>0</v>
      </c>
      <c r="T346" s="252" t="str">
        <f>+IF(R346=0,"NO OFERTADO",IF(S346="NO CUMPLE", NO HABILITA,IF(R346&lt;=($E346*(1+$D$4)),"HABILITA","NO HABILITA")))</f>
        <v>NO OFERTADO</v>
      </c>
      <c r="U346" s="129">
        <f>'PRECIOS UNITARIOS'!J346</f>
        <v>0</v>
      </c>
      <c r="V346" s="251">
        <f>'EV TECNICA'!S346</f>
        <v>0</v>
      </c>
      <c r="W346" s="252" t="str">
        <f>+IF(U346=0,"NO OFERTADO",IF(V346="NO CUMPLE", NO HABILITA,IF(U346&lt;=($E346*(1+$D$4)),"HABILITA","NO HABILITA")))</f>
        <v>NO OFERTADO</v>
      </c>
      <c r="X346" s="129">
        <f>'PRECIOS UNITARIOS'!K346</f>
        <v>0</v>
      </c>
      <c r="Y346" s="251">
        <f>'EV TECNICA'!U346</f>
        <v>0</v>
      </c>
      <c r="Z346" s="252" t="str">
        <f>+IF(X346=0,"NO OFERTADO",IF(Y346="NO CUMPLE", NO HABILITA,IF(X346&lt;=($E346*(1+$D$4)),"HABILITA","NO HABILITA")))</f>
        <v>NO OFERTADO</v>
      </c>
      <c r="AA346" s="129">
        <f>'PRECIOS UNITARIOS'!L346</f>
        <v>0</v>
      </c>
      <c r="AB346" s="251">
        <f>'EV TECNICA'!W346</f>
        <v>0</v>
      </c>
      <c r="AC346" s="252" t="str">
        <f>+IF(AA346=0,"NO OFERTADO",IF(AB346="NO CUMPLE", NO HABILITA,IF(AA346&lt;=($E346*(1+$D$4)),"HABILITA","NO HABILITA")))</f>
        <v>NO OFERTADO</v>
      </c>
      <c r="AD346" s="129">
        <f>'PRECIOS UNITARIOS'!M346</f>
        <v>0</v>
      </c>
      <c r="AE346" s="251">
        <f>'EV TECNICA'!Y346</f>
        <v>0</v>
      </c>
      <c r="AF346" s="252" t="str">
        <f>+IF(AD346=0,"NO OFERTADO",IF(AE346="NO CUMPLE", NO HABILITA,IF(AD346&lt;=($E346*(1+$D$4)),"HABILITA","NO HABILITA")))</f>
        <v>NO OFERTADO</v>
      </c>
      <c r="AG346" s="129">
        <f>'PRECIOS UNITARIOS'!N346</f>
        <v>0</v>
      </c>
      <c r="AH346" s="251">
        <f>'EV TECNICA'!AA346</f>
        <v>0</v>
      </c>
      <c r="AI346" s="252" t="str">
        <f>+IF(AG346=0,"NO OFERTADO",IF(AH346="NO CUMPLE", NO HABILITA,IF(AG346&lt;=($E346*(1+$D$4)),"HABILITA","NO HABILITA")))</f>
        <v>NO OFERTADO</v>
      </c>
      <c r="AJ346" s="129">
        <f>'PRECIOS UNITARIOS'!O346</f>
        <v>0</v>
      </c>
      <c r="AK346" s="251">
        <f>'EV TECNICA'!AC346</f>
        <v>0</v>
      </c>
      <c r="AL346" s="252" t="str">
        <f>+IF(AJ346=0,"NO OFERTADO",IF(AK346="NO CUMPLE", NO HABILITA,IF(AJ346&lt;=($E346*(1+$D$4)),"HABILITA","NO HABILITA")))</f>
        <v>NO OFERTADO</v>
      </c>
      <c r="AM346" s="129">
        <f>'PRECIOS UNITARIOS'!P346</f>
        <v>1249500</v>
      </c>
      <c r="AN346" s="251" t="str">
        <f>'EV TECNICA'!AE346</f>
        <v>CUMPLE</v>
      </c>
      <c r="AO346" s="252" t="str">
        <f>+IF(AM346=0,"NO OFERTADO",IF(AN346="NO CUMPLE", NO HABILITA,IF(AM346&lt;=($E346*(1+$D$4)),"HABILITA","NO HABILITA")))</f>
        <v>HABILITA</v>
      </c>
      <c r="AP346" s="129">
        <f>'PRECIOS UNITARIOS'!Q346</f>
        <v>0</v>
      </c>
      <c r="AQ346" s="251">
        <f>'EV TECNICA'!AG346</f>
        <v>0</v>
      </c>
      <c r="AR346" s="252" t="str">
        <f>+IF(AP346=0,"NO OFERTADO",IF(AQ346="NO CUMPLE", NO HABILITA,IF(AP346&lt;=($E346*(1+$D$4)),"HABILITA","NO HABILITA")))</f>
        <v>NO OFERTADO</v>
      </c>
      <c r="AS346" s="129">
        <f>'PRECIOS UNITARIOS'!R346</f>
        <v>0</v>
      </c>
      <c r="AT346" s="251">
        <f>'EV TECNICA'!AI346</f>
        <v>0</v>
      </c>
      <c r="AU346" s="252" t="str">
        <f>+IF(AS346=0,"NO OFERTADO",IF(AT346="NO CUMPLE", NO HABILITA,IF(AS346&lt;=($E346*(1+$D$4)),"HABILITA","NO HABILITA")))</f>
        <v>NO OFERTADO</v>
      </c>
      <c r="AV346" s="129">
        <f>'PRECIOS UNITARIOS'!S346</f>
        <v>0</v>
      </c>
      <c r="AW346" s="251">
        <f>'EV TECNICA'!AK346</f>
        <v>0</v>
      </c>
      <c r="AX346" s="252" t="str">
        <f>+IF(AV346=0,"NO OFERTADO",IF(AW346="NO CUMPLE", NO HABILITA,IF(AV346&lt;=($E346*(1+$D$4)),"HABILITA","NO HABILITA")))</f>
        <v>NO OFERTADO</v>
      </c>
      <c r="AY346" s="129">
        <f>'PRECIOS UNITARIOS'!T346</f>
        <v>0</v>
      </c>
      <c r="AZ346" s="251">
        <f>'EV TECNICA'!AM346</f>
        <v>0</v>
      </c>
      <c r="BA346" s="252" t="str">
        <f>+IF(AY346=0,"NO OFERTADO",IF(AZ346="NO CUMPLE", NO HABILITA,IF(AY346&lt;=($E346*(1+$D$4)),"HABILITA","NO HABILITA")))</f>
        <v>NO OFERTADO</v>
      </c>
      <c r="BB346" s="129">
        <f>'PRECIOS UNITARIOS'!U346</f>
        <v>0</v>
      </c>
      <c r="BC346" s="251">
        <f>'EV TECNICA'!AO346</f>
        <v>0</v>
      </c>
      <c r="BD346" s="252" t="str">
        <f>+IF(BB346=0,"NO OFERTADO",IF(BC346="NO CUMPLE", NO HABILITA,IF(BB346&lt;=($E346*(1+$D$4)),"HABILITA","NO HABILITA")))</f>
        <v>NO OFERTADO</v>
      </c>
      <c r="BE346" s="129">
        <f>'PRECIOS UNITARIOS'!V346</f>
        <v>0</v>
      </c>
      <c r="BF346" s="251">
        <f>'EV TECNICA'!AQ346</f>
        <v>0</v>
      </c>
      <c r="BG346" s="252" t="str">
        <f>+IF(BE346=0,"NO OFERTADO",IF(BF346="NO CUMPLE", NO HABILITA,IF(BE346&lt;=($E346*(1+$D$4)),"HABILITA","NO HABILITA")))</f>
        <v>NO OFERTADO</v>
      </c>
      <c r="BH346" s="129">
        <f>'PRECIOS UNITARIOS'!W346</f>
        <v>0</v>
      </c>
      <c r="BI346" s="251">
        <f>'EV TECNICA'!AS346</f>
        <v>0</v>
      </c>
      <c r="BJ346" s="252" t="str">
        <f>+IF(BH346=0,"NO OFERTADO",IF(BI346="NO CUMPLE", NO HABILITA,IF(BH346&lt;=($E346*(1+$D$4)),"HABILITA","NO HABILITA")))</f>
        <v>NO OFERTADO</v>
      </c>
      <c r="BK346" s="129">
        <f>'PRECIOS UNITARIOS'!X346</f>
        <v>0</v>
      </c>
      <c r="BL346" s="251">
        <f>'EV TECNICA'!AU346</f>
        <v>0</v>
      </c>
      <c r="BM346" s="252" t="str">
        <f>+IF(BK346=0,"NO OFERTADO",IF(BL346="NO CUMPLE", NO HABILITA,IF(BK346&lt;=($E346*(1+$D$4)),"HABILITA","NO HABILITA")))</f>
        <v>NO OFERTADO</v>
      </c>
      <c r="BN346" s="129">
        <f>'PRECIOS UNITARIOS'!Y346</f>
        <v>0</v>
      </c>
      <c r="BO346" s="251">
        <f>'EV TECNICA'!AW346</f>
        <v>0</v>
      </c>
      <c r="BP346" s="252" t="str">
        <f>+IF(BN346=0,"NO OFERTADO",IF(BO346="NO CUMPLE", NO HABILITA,IF(BN346&lt;=($E346*(1+$D$4)),"HABILITA","NO HABILITA")))</f>
        <v>NO OFERTADO</v>
      </c>
      <c r="BQ346" s="129">
        <f>'PRECIOS UNITARIOS'!Z346</f>
        <v>0</v>
      </c>
      <c r="BR346" s="251">
        <f>'EV TECNICA'!AY346</f>
        <v>0</v>
      </c>
      <c r="BS346" s="252" t="str">
        <f>+IF(BQ346=0,"NO OFERTADO",IF(BR346="NO CUMPLE", NO HABILITA,IF(BQ346&lt;=($E346*(1+$D$4)),"HABILITA","NO HABILITA")))</f>
        <v>NO OFERTADO</v>
      </c>
      <c r="BT346" s="129">
        <f>'PRECIOS UNITARIOS'!AA346</f>
        <v>0</v>
      </c>
      <c r="BU346" s="251">
        <f>'EV TECNICA'!BA346</f>
        <v>0</v>
      </c>
      <c r="BV346" s="252" t="str">
        <f>+IF(BT346=0,"NO OFERTADO",IF(BU346="NO CUMPLE", NO HABILITA,IF(BT346&lt;=($E346*(1+$D$4)),"HABILITA","NO HABILITA")))</f>
        <v>NO OFERTADO</v>
      </c>
      <c r="BW346" s="129">
        <f>'PRECIOS UNITARIOS'!AB346</f>
        <v>0</v>
      </c>
      <c r="BX346" s="251">
        <f>'EV TECNICA'!BC346</f>
        <v>0</v>
      </c>
      <c r="BY346" s="252" t="str">
        <f>+IF(BW346=0,"NO OFERTADO",IF(BX346="NO CUMPLE", NO HABILITA,IF(BW346&lt;=($E346*(1+$D$4)),"HABILITA","NO HABILITA")))</f>
        <v>NO OFERTADO</v>
      </c>
      <c r="BZ346" s="129">
        <f>'PRECIOS UNITARIOS'!AC346</f>
        <v>0</v>
      </c>
      <c r="CA346" s="251">
        <f>'EV TECNICA'!BE346</f>
        <v>0</v>
      </c>
      <c r="CB346" s="252" t="str">
        <f>+IF(BZ346=0,"NO OFERTADO",IF(CA346="NO CUMPLE", NO HABILITA,IF(BZ346&lt;=($E346*(1+$D$4)),"HABILITA","NO HABILITA")))</f>
        <v>NO OFERTADO</v>
      </c>
      <c r="CC346" s="129">
        <f>'PRECIOS UNITARIOS'!AD346</f>
        <v>0</v>
      </c>
      <c r="CD346" s="251">
        <f>'EV TECNICA'!BG346</f>
        <v>0</v>
      </c>
      <c r="CE346" s="252" t="str">
        <f>+IF(CC346=0,"NO OFERTADO",IF(CD346="NO CUMPLE", NO HABILITA,IF(CC346&lt;=($E346*(1+$D$4)),"HABILITA","NO HABILITA")))</f>
        <v>NO OFERTADO</v>
      </c>
      <c r="CF346" s="129">
        <f>'PRECIOS UNITARIOS'!AE346</f>
        <v>0</v>
      </c>
      <c r="CG346" s="251">
        <f>'EV TECNICA'!BI346</f>
        <v>0</v>
      </c>
      <c r="CH346" s="252" t="str">
        <f>+IF(CF346=0,"NO OFERTADO",IF(CG346="NO CUMPLE", NO HABILITA,IF(CF346&lt;=($E346*(1+$D$4)),"HABILITA","NO HABILITA")))</f>
        <v>NO OFERTADO</v>
      </c>
    </row>
    <row r="347" spans="1:86" s="40" customFormat="1" ht="63.75" x14ac:dyDescent="0.2">
      <c r="A347" s="103">
        <v>338</v>
      </c>
      <c r="B347" s="202" t="s">
        <v>500</v>
      </c>
      <c r="C347" s="121" t="s">
        <v>497</v>
      </c>
      <c r="D347" s="146">
        <v>1</v>
      </c>
      <c r="E347" s="25">
        <v>387226</v>
      </c>
      <c r="F347" s="129">
        <f>'PRECIOS UNITARIOS'!E347</f>
        <v>0</v>
      </c>
      <c r="G347" s="251">
        <f>'EV TECNICA'!I347</f>
        <v>0</v>
      </c>
      <c r="H347" s="252" t="str">
        <f>+IF(F347=0,"NO OFERTADO",IF(G347="NO CUMPLE", NO HABILITA,IF(F347&lt;=($E347*(1+$D$4)),"HABILITA","NO HABILITA")))</f>
        <v>NO OFERTADO</v>
      </c>
      <c r="I347" s="129">
        <f>'PRECIOS UNITARIOS'!F347</f>
        <v>0</v>
      </c>
      <c r="J347" s="251">
        <f>'EV TECNICA'!K347</f>
        <v>0</v>
      </c>
      <c r="K347" s="252" t="str">
        <f>+IF(I347=0,"NO OFERTADO",IF(J347="NO CUMPLE", NO HABILITA,IF(I347&lt;=($E347*(1+$D$4)),"HABILITA","NO HABILITA")))</f>
        <v>NO OFERTADO</v>
      </c>
      <c r="L347" s="129">
        <f>'PRECIOS UNITARIOS'!G347</f>
        <v>0</v>
      </c>
      <c r="M347" s="251">
        <f>'EV TECNICA'!M347</f>
        <v>0</v>
      </c>
      <c r="N347" s="252" t="str">
        <f>+IF(L347=0,"NO OFERTADO",IF(M347="NO CUMPLE", NO HABILITA,IF(L347&lt;=($E347*(1+$D$4)),"HABILITA","NO HABILITA")))</f>
        <v>NO OFERTADO</v>
      </c>
      <c r="O347" s="129">
        <f>'PRECIOS UNITARIOS'!H347</f>
        <v>0</v>
      </c>
      <c r="P347" s="251">
        <f>'EV TECNICA'!O347</f>
        <v>0</v>
      </c>
      <c r="Q347" s="252" t="str">
        <f>+IF(O347=0,"NO OFERTADO",IF(P347="NO CUMPLE", NO HABILITA,IF(O347&lt;=($E347*(1+$D$4)),"HABILITA","NO HABILITA")))</f>
        <v>NO OFERTADO</v>
      </c>
      <c r="R347" s="129">
        <f>'PRECIOS UNITARIOS'!I347</f>
        <v>0</v>
      </c>
      <c r="S347" s="251">
        <f>'EV TECNICA'!Q347</f>
        <v>0</v>
      </c>
      <c r="T347" s="252" t="str">
        <f>+IF(R347=0,"NO OFERTADO",IF(S347="NO CUMPLE", NO HABILITA,IF(R347&lt;=($E347*(1+$D$4)),"HABILITA","NO HABILITA")))</f>
        <v>NO OFERTADO</v>
      </c>
      <c r="U347" s="129">
        <f>'PRECIOS UNITARIOS'!J347</f>
        <v>0</v>
      </c>
      <c r="V347" s="251">
        <f>'EV TECNICA'!S347</f>
        <v>0</v>
      </c>
      <c r="W347" s="252" t="str">
        <f>+IF(U347=0,"NO OFERTADO",IF(V347="NO CUMPLE", NO HABILITA,IF(U347&lt;=($E347*(1+$D$4)),"HABILITA","NO HABILITA")))</f>
        <v>NO OFERTADO</v>
      </c>
      <c r="X347" s="129">
        <f>'PRECIOS UNITARIOS'!K347</f>
        <v>0</v>
      </c>
      <c r="Y347" s="251">
        <f>'EV TECNICA'!U347</f>
        <v>0</v>
      </c>
      <c r="Z347" s="252" t="str">
        <f>+IF(X347=0,"NO OFERTADO",IF(Y347="NO CUMPLE", NO HABILITA,IF(X347&lt;=($E347*(1+$D$4)),"HABILITA","NO HABILITA")))</f>
        <v>NO OFERTADO</v>
      </c>
      <c r="AA347" s="129">
        <f>'PRECIOS UNITARIOS'!L347</f>
        <v>0</v>
      </c>
      <c r="AB347" s="251">
        <f>'EV TECNICA'!W347</f>
        <v>0</v>
      </c>
      <c r="AC347" s="252" t="str">
        <f>+IF(AA347=0,"NO OFERTADO",IF(AB347="NO CUMPLE", NO HABILITA,IF(AA347&lt;=($E347*(1+$D$4)),"HABILITA","NO HABILITA")))</f>
        <v>NO OFERTADO</v>
      </c>
      <c r="AD347" s="129">
        <f>'PRECIOS UNITARIOS'!M347</f>
        <v>0</v>
      </c>
      <c r="AE347" s="251">
        <f>'EV TECNICA'!Y347</f>
        <v>0</v>
      </c>
      <c r="AF347" s="252" t="str">
        <f>+IF(AD347=0,"NO OFERTADO",IF(AE347="NO CUMPLE", NO HABILITA,IF(AD347&lt;=($E347*(1+$D$4)),"HABILITA","NO HABILITA")))</f>
        <v>NO OFERTADO</v>
      </c>
      <c r="AG347" s="129">
        <f>'PRECIOS UNITARIOS'!N347</f>
        <v>0</v>
      </c>
      <c r="AH347" s="251">
        <f>'EV TECNICA'!AA347</f>
        <v>0</v>
      </c>
      <c r="AI347" s="252" t="str">
        <f>+IF(AG347=0,"NO OFERTADO",IF(AH347="NO CUMPLE", NO HABILITA,IF(AG347&lt;=($E347*(1+$D$4)),"HABILITA","NO HABILITA")))</f>
        <v>NO OFERTADO</v>
      </c>
      <c r="AJ347" s="129">
        <f>'PRECIOS UNITARIOS'!O347</f>
        <v>0</v>
      </c>
      <c r="AK347" s="251">
        <f>'EV TECNICA'!AC347</f>
        <v>0</v>
      </c>
      <c r="AL347" s="252" t="str">
        <f>+IF(AJ347=0,"NO OFERTADO",IF(AK347="NO CUMPLE", NO HABILITA,IF(AJ347&lt;=($E347*(1+$D$4)),"HABILITA","NO HABILITA")))</f>
        <v>NO OFERTADO</v>
      </c>
      <c r="AM347" s="129">
        <f>'PRECIOS UNITARIOS'!P347</f>
        <v>349730.29</v>
      </c>
      <c r="AN347" s="251" t="str">
        <f>'EV TECNICA'!AE347</f>
        <v>CUMPLE</v>
      </c>
      <c r="AO347" s="252" t="str">
        <f>+IF(AM347=0,"NO OFERTADO",IF(AN347="NO CUMPLE", NO HABILITA,IF(AM347&lt;=($E347*(1+$D$4)),"HABILITA","NO HABILITA")))</f>
        <v>HABILITA</v>
      </c>
      <c r="AP347" s="129">
        <f>'PRECIOS UNITARIOS'!Q347</f>
        <v>0</v>
      </c>
      <c r="AQ347" s="251">
        <f>'EV TECNICA'!AG347</f>
        <v>0</v>
      </c>
      <c r="AR347" s="252" t="str">
        <f>+IF(AP347=0,"NO OFERTADO",IF(AQ347="NO CUMPLE", NO HABILITA,IF(AP347&lt;=($E347*(1+$D$4)),"HABILITA","NO HABILITA")))</f>
        <v>NO OFERTADO</v>
      </c>
      <c r="AS347" s="129">
        <f>'PRECIOS UNITARIOS'!R347</f>
        <v>0</v>
      </c>
      <c r="AT347" s="251">
        <f>'EV TECNICA'!AI347</f>
        <v>0</v>
      </c>
      <c r="AU347" s="252" t="str">
        <f>+IF(AS347=0,"NO OFERTADO",IF(AT347="NO CUMPLE", NO HABILITA,IF(AS347&lt;=($E347*(1+$D$4)),"HABILITA","NO HABILITA")))</f>
        <v>NO OFERTADO</v>
      </c>
      <c r="AV347" s="129">
        <f>'PRECIOS UNITARIOS'!S347</f>
        <v>0</v>
      </c>
      <c r="AW347" s="251">
        <f>'EV TECNICA'!AK347</f>
        <v>0</v>
      </c>
      <c r="AX347" s="252" t="str">
        <f>+IF(AV347=0,"NO OFERTADO",IF(AW347="NO CUMPLE", NO HABILITA,IF(AV347&lt;=($E347*(1+$D$4)),"HABILITA","NO HABILITA")))</f>
        <v>NO OFERTADO</v>
      </c>
      <c r="AY347" s="129">
        <f>'PRECIOS UNITARIOS'!T347</f>
        <v>0</v>
      </c>
      <c r="AZ347" s="251">
        <f>'EV TECNICA'!AM347</f>
        <v>0</v>
      </c>
      <c r="BA347" s="252" t="str">
        <f>+IF(AY347=0,"NO OFERTADO",IF(AZ347="NO CUMPLE", NO HABILITA,IF(AY347&lt;=($E347*(1+$D$4)),"HABILITA","NO HABILITA")))</f>
        <v>NO OFERTADO</v>
      </c>
      <c r="BB347" s="129">
        <f>'PRECIOS UNITARIOS'!U347</f>
        <v>0</v>
      </c>
      <c r="BC347" s="251">
        <f>'EV TECNICA'!AO347</f>
        <v>0</v>
      </c>
      <c r="BD347" s="252" t="str">
        <f>+IF(BB347=0,"NO OFERTADO",IF(BC347="NO CUMPLE", NO HABILITA,IF(BB347&lt;=($E347*(1+$D$4)),"HABILITA","NO HABILITA")))</f>
        <v>NO OFERTADO</v>
      </c>
      <c r="BE347" s="129">
        <f>'PRECIOS UNITARIOS'!V347</f>
        <v>0</v>
      </c>
      <c r="BF347" s="251">
        <f>'EV TECNICA'!AQ347</f>
        <v>0</v>
      </c>
      <c r="BG347" s="252" t="str">
        <f>+IF(BE347=0,"NO OFERTADO",IF(BF347="NO CUMPLE", NO HABILITA,IF(BE347&lt;=($E347*(1+$D$4)),"HABILITA","NO HABILITA")))</f>
        <v>NO OFERTADO</v>
      </c>
      <c r="BH347" s="129">
        <f>'PRECIOS UNITARIOS'!W347</f>
        <v>0</v>
      </c>
      <c r="BI347" s="251">
        <f>'EV TECNICA'!AS347</f>
        <v>0</v>
      </c>
      <c r="BJ347" s="252" t="str">
        <f>+IF(BH347=0,"NO OFERTADO",IF(BI347="NO CUMPLE", NO HABILITA,IF(BH347&lt;=($E347*(1+$D$4)),"HABILITA","NO HABILITA")))</f>
        <v>NO OFERTADO</v>
      </c>
      <c r="BK347" s="129">
        <f>'PRECIOS UNITARIOS'!X347</f>
        <v>0</v>
      </c>
      <c r="BL347" s="251">
        <f>'EV TECNICA'!AU347</f>
        <v>0</v>
      </c>
      <c r="BM347" s="252" t="str">
        <f>+IF(BK347=0,"NO OFERTADO",IF(BL347="NO CUMPLE", NO HABILITA,IF(BK347&lt;=($E347*(1+$D$4)),"HABILITA","NO HABILITA")))</f>
        <v>NO OFERTADO</v>
      </c>
      <c r="BN347" s="129">
        <f>'PRECIOS UNITARIOS'!Y347</f>
        <v>0</v>
      </c>
      <c r="BO347" s="251">
        <f>'EV TECNICA'!AW347</f>
        <v>0</v>
      </c>
      <c r="BP347" s="252" t="str">
        <f>+IF(BN347=0,"NO OFERTADO",IF(BO347="NO CUMPLE", NO HABILITA,IF(BN347&lt;=($E347*(1+$D$4)),"HABILITA","NO HABILITA")))</f>
        <v>NO OFERTADO</v>
      </c>
      <c r="BQ347" s="129">
        <f>'PRECIOS UNITARIOS'!Z347</f>
        <v>0</v>
      </c>
      <c r="BR347" s="251">
        <f>'EV TECNICA'!AY347</f>
        <v>0</v>
      </c>
      <c r="BS347" s="252" t="str">
        <f>+IF(BQ347=0,"NO OFERTADO",IF(BR347="NO CUMPLE", NO HABILITA,IF(BQ347&lt;=($E347*(1+$D$4)),"HABILITA","NO HABILITA")))</f>
        <v>NO OFERTADO</v>
      </c>
      <c r="BT347" s="129">
        <f>'PRECIOS UNITARIOS'!AA347</f>
        <v>0</v>
      </c>
      <c r="BU347" s="251">
        <f>'EV TECNICA'!BA347</f>
        <v>0</v>
      </c>
      <c r="BV347" s="252" t="str">
        <f>+IF(BT347=0,"NO OFERTADO",IF(BU347="NO CUMPLE", NO HABILITA,IF(BT347&lt;=($E347*(1+$D$4)),"HABILITA","NO HABILITA")))</f>
        <v>NO OFERTADO</v>
      </c>
      <c r="BW347" s="129">
        <f>'PRECIOS UNITARIOS'!AB347</f>
        <v>0</v>
      </c>
      <c r="BX347" s="251">
        <f>'EV TECNICA'!BC347</f>
        <v>0</v>
      </c>
      <c r="BY347" s="252" t="str">
        <f>+IF(BW347=0,"NO OFERTADO",IF(BX347="NO CUMPLE", NO HABILITA,IF(BW347&lt;=($E347*(1+$D$4)),"HABILITA","NO HABILITA")))</f>
        <v>NO OFERTADO</v>
      </c>
      <c r="BZ347" s="129">
        <f>'PRECIOS UNITARIOS'!AC347</f>
        <v>0</v>
      </c>
      <c r="CA347" s="251">
        <f>'EV TECNICA'!BE347</f>
        <v>0</v>
      </c>
      <c r="CB347" s="252" t="str">
        <f>+IF(BZ347=0,"NO OFERTADO",IF(CA347="NO CUMPLE", NO HABILITA,IF(BZ347&lt;=($E347*(1+$D$4)),"HABILITA","NO HABILITA")))</f>
        <v>NO OFERTADO</v>
      </c>
      <c r="CC347" s="129">
        <f>'PRECIOS UNITARIOS'!AD347</f>
        <v>0</v>
      </c>
      <c r="CD347" s="251">
        <f>'EV TECNICA'!BG347</f>
        <v>0</v>
      </c>
      <c r="CE347" s="252" t="str">
        <f>+IF(CC347=0,"NO OFERTADO",IF(CD347="NO CUMPLE", NO HABILITA,IF(CC347&lt;=($E347*(1+$D$4)),"HABILITA","NO HABILITA")))</f>
        <v>NO OFERTADO</v>
      </c>
      <c r="CF347" s="129">
        <f>'PRECIOS UNITARIOS'!AE347</f>
        <v>386750</v>
      </c>
      <c r="CG347" s="251" t="str">
        <f>'EV TECNICA'!BI347</f>
        <v>CUMPLE</v>
      </c>
      <c r="CH347" s="252" t="str">
        <f>+IF(CF347=0,"NO OFERTADO",IF(CG347="NO CUMPLE", NO HABILITA,IF(CF347&lt;=($E347*(1+$D$4)),"HABILITA","NO HABILITA")))</f>
        <v>HABILITA</v>
      </c>
    </row>
    <row r="348" spans="1:86" s="40" customFormat="1" ht="63.75" x14ac:dyDescent="0.2">
      <c r="A348" s="103">
        <v>339</v>
      </c>
      <c r="B348" s="202" t="s">
        <v>501</v>
      </c>
      <c r="C348" s="121" t="s">
        <v>497</v>
      </c>
      <c r="D348" s="146">
        <v>1</v>
      </c>
      <c r="E348" s="25">
        <v>1282895.3746000002</v>
      </c>
      <c r="F348" s="129">
        <f>'PRECIOS UNITARIOS'!E348</f>
        <v>0</v>
      </c>
      <c r="G348" s="251">
        <f>'EV TECNICA'!I348</f>
        <v>0</v>
      </c>
      <c r="H348" s="252" t="str">
        <f>+IF(F348=0,"NO OFERTADO",IF(G348="NO CUMPLE", NO HABILITA,IF(F348&lt;=($E348*(1+$D$4)),"HABILITA","NO HABILITA")))</f>
        <v>NO OFERTADO</v>
      </c>
      <c r="I348" s="129">
        <f>'PRECIOS UNITARIOS'!F348</f>
        <v>0</v>
      </c>
      <c r="J348" s="251">
        <f>'EV TECNICA'!K348</f>
        <v>0</v>
      </c>
      <c r="K348" s="252" t="str">
        <f>+IF(I348=0,"NO OFERTADO",IF(J348="NO CUMPLE", NO HABILITA,IF(I348&lt;=($E348*(1+$D$4)),"HABILITA","NO HABILITA")))</f>
        <v>NO OFERTADO</v>
      </c>
      <c r="L348" s="129">
        <f>'PRECIOS UNITARIOS'!G348</f>
        <v>0</v>
      </c>
      <c r="M348" s="251">
        <f>'EV TECNICA'!M348</f>
        <v>0</v>
      </c>
      <c r="N348" s="252" t="str">
        <f>+IF(L348=0,"NO OFERTADO",IF(M348="NO CUMPLE", NO HABILITA,IF(L348&lt;=($E348*(1+$D$4)),"HABILITA","NO HABILITA")))</f>
        <v>NO OFERTADO</v>
      </c>
      <c r="O348" s="129">
        <f>'PRECIOS UNITARIOS'!H348</f>
        <v>0</v>
      </c>
      <c r="P348" s="251">
        <f>'EV TECNICA'!O348</f>
        <v>0</v>
      </c>
      <c r="Q348" s="252" t="str">
        <f>+IF(O348=0,"NO OFERTADO",IF(P348="NO CUMPLE", NO HABILITA,IF(O348&lt;=($E348*(1+$D$4)),"HABILITA","NO HABILITA")))</f>
        <v>NO OFERTADO</v>
      </c>
      <c r="R348" s="129">
        <f>'PRECIOS UNITARIOS'!I348</f>
        <v>0</v>
      </c>
      <c r="S348" s="251">
        <f>'EV TECNICA'!Q348</f>
        <v>0</v>
      </c>
      <c r="T348" s="252" t="str">
        <f>+IF(R348=0,"NO OFERTADO",IF(S348="NO CUMPLE", NO HABILITA,IF(R348&lt;=($E348*(1+$D$4)),"HABILITA","NO HABILITA")))</f>
        <v>NO OFERTADO</v>
      </c>
      <c r="U348" s="129">
        <f>'PRECIOS UNITARIOS'!J348</f>
        <v>0</v>
      </c>
      <c r="V348" s="251">
        <f>'EV TECNICA'!S348</f>
        <v>0</v>
      </c>
      <c r="W348" s="252" t="str">
        <f>+IF(U348=0,"NO OFERTADO",IF(V348="NO CUMPLE", NO HABILITA,IF(U348&lt;=($E348*(1+$D$4)),"HABILITA","NO HABILITA")))</f>
        <v>NO OFERTADO</v>
      </c>
      <c r="X348" s="129">
        <f>'PRECIOS UNITARIOS'!K348</f>
        <v>0</v>
      </c>
      <c r="Y348" s="251">
        <f>'EV TECNICA'!U348</f>
        <v>0</v>
      </c>
      <c r="Z348" s="252" t="str">
        <f>+IF(X348=0,"NO OFERTADO",IF(Y348="NO CUMPLE", NO HABILITA,IF(X348&lt;=($E348*(1+$D$4)),"HABILITA","NO HABILITA")))</f>
        <v>NO OFERTADO</v>
      </c>
      <c r="AA348" s="129">
        <f>'PRECIOS UNITARIOS'!L348</f>
        <v>0</v>
      </c>
      <c r="AB348" s="251">
        <f>'EV TECNICA'!W348</f>
        <v>0</v>
      </c>
      <c r="AC348" s="252" t="str">
        <f>+IF(AA348=0,"NO OFERTADO",IF(AB348="NO CUMPLE", NO HABILITA,IF(AA348&lt;=($E348*(1+$D$4)),"HABILITA","NO HABILITA")))</f>
        <v>NO OFERTADO</v>
      </c>
      <c r="AD348" s="129">
        <f>'PRECIOS UNITARIOS'!M348</f>
        <v>0</v>
      </c>
      <c r="AE348" s="251">
        <f>'EV TECNICA'!Y348</f>
        <v>0</v>
      </c>
      <c r="AF348" s="252" t="str">
        <f>+IF(AD348=0,"NO OFERTADO",IF(AE348="NO CUMPLE", NO HABILITA,IF(AD348&lt;=($E348*(1+$D$4)),"HABILITA","NO HABILITA")))</f>
        <v>NO OFERTADO</v>
      </c>
      <c r="AG348" s="129">
        <f>'PRECIOS UNITARIOS'!N348</f>
        <v>0</v>
      </c>
      <c r="AH348" s="251">
        <f>'EV TECNICA'!AA348</f>
        <v>0</v>
      </c>
      <c r="AI348" s="252" t="str">
        <f>+IF(AG348=0,"NO OFERTADO",IF(AH348="NO CUMPLE", NO HABILITA,IF(AG348&lt;=($E348*(1+$D$4)),"HABILITA","NO HABILITA")))</f>
        <v>NO OFERTADO</v>
      </c>
      <c r="AJ348" s="129">
        <f>'PRECIOS UNITARIOS'!O348</f>
        <v>0</v>
      </c>
      <c r="AK348" s="251">
        <f>'EV TECNICA'!AC348</f>
        <v>0</v>
      </c>
      <c r="AL348" s="252" t="str">
        <f>+IF(AJ348=0,"NO OFERTADO",IF(AK348="NO CUMPLE", NO HABILITA,IF(AJ348&lt;=($E348*(1+$D$4)),"HABILITA","NO HABILITA")))</f>
        <v>NO OFERTADO</v>
      </c>
      <c r="AM348" s="129">
        <f>'PRECIOS UNITARIOS'!P348</f>
        <v>1214633</v>
      </c>
      <c r="AN348" s="251" t="str">
        <f>'EV TECNICA'!AE348</f>
        <v>CUMPLE</v>
      </c>
      <c r="AO348" s="252" t="str">
        <f>+IF(AM348=0,"NO OFERTADO",IF(AN348="NO CUMPLE", NO HABILITA,IF(AM348&lt;=($E348*(1+$D$4)),"HABILITA","NO HABILITA")))</f>
        <v>HABILITA</v>
      </c>
      <c r="AP348" s="129">
        <f>'PRECIOS UNITARIOS'!Q348</f>
        <v>0</v>
      </c>
      <c r="AQ348" s="251">
        <f>'EV TECNICA'!AG348</f>
        <v>0</v>
      </c>
      <c r="AR348" s="252" t="str">
        <f>+IF(AP348=0,"NO OFERTADO",IF(AQ348="NO CUMPLE", NO HABILITA,IF(AP348&lt;=($E348*(1+$D$4)),"HABILITA","NO HABILITA")))</f>
        <v>NO OFERTADO</v>
      </c>
      <c r="AS348" s="129">
        <f>'PRECIOS UNITARIOS'!R348</f>
        <v>0</v>
      </c>
      <c r="AT348" s="251">
        <f>'EV TECNICA'!AI348</f>
        <v>0</v>
      </c>
      <c r="AU348" s="252" t="str">
        <f>+IF(AS348=0,"NO OFERTADO",IF(AT348="NO CUMPLE", NO HABILITA,IF(AS348&lt;=($E348*(1+$D$4)),"HABILITA","NO HABILITA")))</f>
        <v>NO OFERTADO</v>
      </c>
      <c r="AV348" s="129">
        <f>'PRECIOS UNITARIOS'!S348</f>
        <v>0</v>
      </c>
      <c r="AW348" s="251">
        <f>'EV TECNICA'!AK348</f>
        <v>0</v>
      </c>
      <c r="AX348" s="252" t="str">
        <f>+IF(AV348=0,"NO OFERTADO",IF(AW348="NO CUMPLE", NO HABILITA,IF(AV348&lt;=($E348*(1+$D$4)),"HABILITA","NO HABILITA")))</f>
        <v>NO OFERTADO</v>
      </c>
      <c r="AY348" s="129">
        <f>'PRECIOS UNITARIOS'!T348</f>
        <v>0</v>
      </c>
      <c r="AZ348" s="251">
        <f>'EV TECNICA'!AM348</f>
        <v>0</v>
      </c>
      <c r="BA348" s="252" t="str">
        <f>+IF(AY348=0,"NO OFERTADO",IF(AZ348="NO CUMPLE", NO HABILITA,IF(AY348&lt;=($E348*(1+$D$4)),"HABILITA","NO HABILITA")))</f>
        <v>NO OFERTADO</v>
      </c>
      <c r="BB348" s="129">
        <f>'PRECIOS UNITARIOS'!U348</f>
        <v>0</v>
      </c>
      <c r="BC348" s="251">
        <f>'EV TECNICA'!AO348</f>
        <v>0</v>
      </c>
      <c r="BD348" s="252" t="str">
        <f>+IF(BB348=0,"NO OFERTADO",IF(BC348="NO CUMPLE", NO HABILITA,IF(BB348&lt;=($E348*(1+$D$4)),"HABILITA","NO HABILITA")))</f>
        <v>NO OFERTADO</v>
      </c>
      <c r="BE348" s="129">
        <f>'PRECIOS UNITARIOS'!V348</f>
        <v>0</v>
      </c>
      <c r="BF348" s="251">
        <f>'EV TECNICA'!AQ348</f>
        <v>0</v>
      </c>
      <c r="BG348" s="252" t="str">
        <f>+IF(BE348=0,"NO OFERTADO",IF(BF348="NO CUMPLE", NO HABILITA,IF(BE348&lt;=($E348*(1+$D$4)),"HABILITA","NO HABILITA")))</f>
        <v>NO OFERTADO</v>
      </c>
      <c r="BH348" s="129">
        <f>'PRECIOS UNITARIOS'!W348</f>
        <v>0</v>
      </c>
      <c r="BI348" s="251">
        <f>'EV TECNICA'!AS348</f>
        <v>0</v>
      </c>
      <c r="BJ348" s="252" t="str">
        <f>+IF(BH348=0,"NO OFERTADO",IF(BI348="NO CUMPLE", NO HABILITA,IF(BH348&lt;=($E348*(1+$D$4)),"HABILITA","NO HABILITA")))</f>
        <v>NO OFERTADO</v>
      </c>
      <c r="BK348" s="129">
        <f>'PRECIOS UNITARIOS'!X348</f>
        <v>0</v>
      </c>
      <c r="BL348" s="251">
        <f>'EV TECNICA'!AU348</f>
        <v>0</v>
      </c>
      <c r="BM348" s="252" t="str">
        <f>+IF(BK348=0,"NO OFERTADO",IF(BL348="NO CUMPLE", NO HABILITA,IF(BK348&lt;=($E348*(1+$D$4)),"HABILITA","NO HABILITA")))</f>
        <v>NO OFERTADO</v>
      </c>
      <c r="BN348" s="129">
        <f>'PRECIOS UNITARIOS'!Y348</f>
        <v>0</v>
      </c>
      <c r="BO348" s="251">
        <f>'EV TECNICA'!AW348</f>
        <v>0</v>
      </c>
      <c r="BP348" s="252" t="str">
        <f>+IF(BN348=0,"NO OFERTADO",IF(BO348="NO CUMPLE", NO HABILITA,IF(BN348&lt;=($E348*(1+$D$4)),"HABILITA","NO HABILITA")))</f>
        <v>NO OFERTADO</v>
      </c>
      <c r="BQ348" s="129">
        <f>'PRECIOS UNITARIOS'!Z348</f>
        <v>0</v>
      </c>
      <c r="BR348" s="251">
        <f>'EV TECNICA'!AY348</f>
        <v>0</v>
      </c>
      <c r="BS348" s="252" t="str">
        <f>+IF(BQ348=0,"NO OFERTADO",IF(BR348="NO CUMPLE", NO HABILITA,IF(BQ348&lt;=($E348*(1+$D$4)),"HABILITA","NO HABILITA")))</f>
        <v>NO OFERTADO</v>
      </c>
      <c r="BT348" s="129">
        <f>'PRECIOS UNITARIOS'!AA348</f>
        <v>0</v>
      </c>
      <c r="BU348" s="251">
        <f>'EV TECNICA'!BA348</f>
        <v>0</v>
      </c>
      <c r="BV348" s="252" t="str">
        <f>+IF(BT348=0,"NO OFERTADO",IF(BU348="NO CUMPLE", NO HABILITA,IF(BT348&lt;=($E348*(1+$D$4)),"HABILITA","NO HABILITA")))</f>
        <v>NO OFERTADO</v>
      </c>
      <c r="BW348" s="129">
        <f>'PRECIOS UNITARIOS'!AB348</f>
        <v>0</v>
      </c>
      <c r="BX348" s="251">
        <f>'EV TECNICA'!BC348</f>
        <v>0</v>
      </c>
      <c r="BY348" s="252" t="str">
        <f>+IF(BW348=0,"NO OFERTADO",IF(BX348="NO CUMPLE", NO HABILITA,IF(BW348&lt;=($E348*(1+$D$4)),"HABILITA","NO HABILITA")))</f>
        <v>NO OFERTADO</v>
      </c>
      <c r="BZ348" s="129">
        <f>'PRECIOS UNITARIOS'!AC348</f>
        <v>0</v>
      </c>
      <c r="CA348" s="251">
        <f>'EV TECNICA'!BE348</f>
        <v>0</v>
      </c>
      <c r="CB348" s="252" t="str">
        <f>+IF(BZ348=0,"NO OFERTADO",IF(CA348="NO CUMPLE", NO HABILITA,IF(BZ348&lt;=($E348*(1+$D$4)),"HABILITA","NO HABILITA")))</f>
        <v>NO OFERTADO</v>
      </c>
      <c r="CC348" s="129">
        <f>'PRECIOS UNITARIOS'!AD348</f>
        <v>0</v>
      </c>
      <c r="CD348" s="251">
        <f>'EV TECNICA'!BG348</f>
        <v>0</v>
      </c>
      <c r="CE348" s="252" t="str">
        <f>+IF(CC348=0,"NO OFERTADO",IF(CD348="NO CUMPLE", NO HABILITA,IF(CC348&lt;=($E348*(1+$D$4)),"HABILITA","NO HABILITA")))</f>
        <v>NO OFERTADO</v>
      </c>
      <c r="CF348" s="129">
        <f>'PRECIOS UNITARIOS'!AE348</f>
        <v>0</v>
      </c>
      <c r="CG348" s="251">
        <f>'EV TECNICA'!BI348</f>
        <v>0</v>
      </c>
      <c r="CH348" s="252" t="str">
        <f>+IF(CF348=0,"NO OFERTADO",IF(CG348="NO CUMPLE", NO HABILITA,IF(CF348&lt;=($E348*(1+$D$4)),"HABILITA","NO HABILITA")))</f>
        <v>NO OFERTADO</v>
      </c>
    </row>
    <row r="349" spans="1:86" s="40" customFormat="1" ht="51" x14ac:dyDescent="0.2">
      <c r="A349" s="103">
        <v>340</v>
      </c>
      <c r="B349" s="202" t="s">
        <v>502</v>
      </c>
      <c r="C349" s="121" t="s">
        <v>503</v>
      </c>
      <c r="D349" s="146">
        <v>1</v>
      </c>
      <c r="E349" s="25">
        <v>862500</v>
      </c>
      <c r="F349" s="129">
        <f>'PRECIOS UNITARIOS'!E349</f>
        <v>0</v>
      </c>
      <c r="G349" s="251">
        <f>'EV TECNICA'!I349</f>
        <v>0</v>
      </c>
      <c r="H349" s="252" t="str">
        <f>+IF(F349=0,"NO OFERTADO",IF(G349="NO CUMPLE", NO HABILITA,IF(F349&lt;=($E349*(1+$D$4)),"HABILITA","NO HABILITA")))</f>
        <v>NO OFERTADO</v>
      </c>
      <c r="I349" s="129">
        <f>'PRECIOS UNITARIOS'!F349</f>
        <v>0</v>
      </c>
      <c r="J349" s="251">
        <f>'EV TECNICA'!K349</f>
        <v>0</v>
      </c>
      <c r="K349" s="252" t="str">
        <f>+IF(I349=0,"NO OFERTADO",IF(J349="NO CUMPLE", NO HABILITA,IF(I349&lt;=($E349*(1+$D$4)),"HABILITA","NO HABILITA")))</f>
        <v>NO OFERTADO</v>
      </c>
      <c r="L349" s="129">
        <f>'PRECIOS UNITARIOS'!G349</f>
        <v>0</v>
      </c>
      <c r="M349" s="251">
        <f>'EV TECNICA'!M349</f>
        <v>0</v>
      </c>
      <c r="N349" s="252" t="str">
        <f>+IF(L349=0,"NO OFERTADO",IF(M349="NO CUMPLE", NO HABILITA,IF(L349&lt;=($E349*(1+$D$4)),"HABILITA","NO HABILITA")))</f>
        <v>NO OFERTADO</v>
      </c>
      <c r="O349" s="129">
        <f>'PRECIOS UNITARIOS'!H349</f>
        <v>0</v>
      </c>
      <c r="P349" s="251">
        <f>'EV TECNICA'!O349</f>
        <v>0</v>
      </c>
      <c r="Q349" s="252" t="str">
        <f>+IF(O349=0,"NO OFERTADO",IF(P349="NO CUMPLE", NO HABILITA,IF(O349&lt;=($E349*(1+$D$4)),"HABILITA","NO HABILITA")))</f>
        <v>NO OFERTADO</v>
      </c>
      <c r="R349" s="129">
        <f>'PRECIOS UNITARIOS'!I349</f>
        <v>0</v>
      </c>
      <c r="S349" s="251">
        <f>'EV TECNICA'!Q349</f>
        <v>0</v>
      </c>
      <c r="T349" s="252" t="str">
        <f>+IF(R349=0,"NO OFERTADO",IF(S349="NO CUMPLE", NO HABILITA,IF(R349&lt;=($E349*(1+$D$4)),"HABILITA","NO HABILITA")))</f>
        <v>NO OFERTADO</v>
      </c>
      <c r="U349" s="129">
        <f>'PRECIOS UNITARIOS'!J349</f>
        <v>0</v>
      </c>
      <c r="V349" s="251">
        <f>'EV TECNICA'!S349</f>
        <v>0</v>
      </c>
      <c r="W349" s="252" t="str">
        <f>+IF(U349=0,"NO OFERTADO",IF(V349="NO CUMPLE", NO HABILITA,IF(U349&lt;=($E349*(1+$D$4)),"HABILITA","NO HABILITA")))</f>
        <v>NO OFERTADO</v>
      </c>
      <c r="X349" s="129">
        <f>'PRECIOS UNITARIOS'!K349</f>
        <v>0</v>
      </c>
      <c r="Y349" s="251">
        <f>'EV TECNICA'!U349</f>
        <v>0</v>
      </c>
      <c r="Z349" s="252" t="str">
        <f>+IF(X349=0,"NO OFERTADO",IF(Y349="NO CUMPLE", NO HABILITA,IF(X349&lt;=($E349*(1+$D$4)),"HABILITA","NO HABILITA")))</f>
        <v>NO OFERTADO</v>
      </c>
      <c r="AA349" s="129">
        <f>'PRECIOS UNITARIOS'!L349</f>
        <v>0</v>
      </c>
      <c r="AB349" s="251">
        <f>'EV TECNICA'!W349</f>
        <v>0</v>
      </c>
      <c r="AC349" s="252" t="str">
        <f>+IF(AA349=0,"NO OFERTADO",IF(AB349="NO CUMPLE", NO HABILITA,IF(AA349&lt;=($E349*(1+$D$4)),"HABILITA","NO HABILITA")))</f>
        <v>NO OFERTADO</v>
      </c>
      <c r="AD349" s="129">
        <f>'PRECIOS UNITARIOS'!M349</f>
        <v>1278191</v>
      </c>
      <c r="AE349" s="251" t="str">
        <f>'EV TECNICA'!Y349</f>
        <v>CUMPLE</v>
      </c>
      <c r="AF349" s="252" t="str">
        <f>+IF(AD349=0,"NO OFERTADO",IF(AE349="NO CUMPLE", NO HABILITA,IF(AD349&lt;=($E349*(1+$D$4)),"HABILITA","NO HABILITA")))</f>
        <v>NO HABILITA</v>
      </c>
      <c r="AG349" s="129">
        <f>'PRECIOS UNITARIOS'!N349</f>
        <v>0</v>
      </c>
      <c r="AH349" s="251">
        <f>'EV TECNICA'!AA349</f>
        <v>0</v>
      </c>
      <c r="AI349" s="252" t="str">
        <f>+IF(AG349=0,"NO OFERTADO",IF(AH349="NO CUMPLE", NO HABILITA,IF(AG349&lt;=($E349*(1+$D$4)),"HABILITA","NO HABILITA")))</f>
        <v>NO OFERTADO</v>
      </c>
      <c r="AJ349" s="129">
        <f>'PRECIOS UNITARIOS'!O349</f>
        <v>0</v>
      </c>
      <c r="AK349" s="251">
        <f>'EV TECNICA'!AC349</f>
        <v>0</v>
      </c>
      <c r="AL349" s="252" t="str">
        <f>+IF(AJ349=0,"NO OFERTADO",IF(AK349="NO CUMPLE", NO HABILITA,IF(AJ349&lt;=($E349*(1+$D$4)),"HABILITA","NO HABILITA")))</f>
        <v>NO OFERTADO</v>
      </c>
      <c r="AM349" s="129">
        <f>'PRECIOS UNITARIOS'!P349</f>
        <v>0</v>
      </c>
      <c r="AN349" s="251">
        <f>'EV TECNICA'!AE349</f>
        <v>0</v>
      </c>
      <c r="AO349" s="252" t="str">
        <f>+IF(AM349=0,"NO OFERTADO",IF(AN349="NO CUMPLE", NO HABILITA,IF(AM349&lt;=($E349*(1+$D$4)),"HABILITA","NO HABILITA")))</f>
        <v>NO OFERTADO</v>
      </c>
      <c r="AP349" s="129">
        <f>'PRECIOS UNITARIOS'!Q349</f>
        <v>0</v>
      </c>
      <c r="AQ349" s="251">
        <f>'EV TECNICA'!AG349</f>
        <v>0</v>
      </c>
      <c r="AR349" s="252" t="str">
        <f>+IF(AP349=0,"NO OFERTADO",IF(AQ349="NO CUMPLE", NO HABILITA,IF(AP349&lt;=($E349*(1+$D$4)),"HABILITA","NO HABILITA")))</f>
        <v>NO OFERTADO</v>
      </c>
      <c r="AS349" s="129">
        <f>'PRECIOS UNITARIOS'!R349</f>
        <v>0</v>
      </c>
      <c r="AT349" s="251">
        <f>'EV TECNICA'!AI349</f>
        <v>0</v>
      </c>
      <c r="AU349" s="252" t="str">
        <f>+IF(AS349=0,"NO OFERTADO",IF(AT349="NO CUMPLE", NO HABILITA,IF(AS349&lt;=($E349*(1+$D$4)),"HABILITA","NO HABILITA")))</f>
        <v>NO OFERTADO</v>
      </c>
      <c r="AV349" s="129">
        <f>'PRECIOS UNITARIOS'!S349</f>
        <v>0</v>
      </c>
      <c r="AW349" s="251">
        <f>'EV TECNICA'!AK349</f>
        <v>0</v>
      </c>
      <c r="AX349" s="252" t="str">
        <f>+IF(AV349=0,"NO OFERTADO",IF(AW349="NO CUMPLE", NO HABILITA,IF(AV349&lt;=($E349*(1+$D$4)),"HABILITA","NO HABILITA")))</f>
        <v>NO OFERTADO</v>
      </c>
      <c r="AY349" s="129">
        <f>'PRECIOS UNITARIOS'!T349</f>
        <v>0</v>
      </c>
      <c r="AZ349" s="251">
        <f>'EV TECNICA'!AM349</f>
        <v>0</v>
      </c>
      <c r="BA349" s="252" t="str">
        <f>+IF(AY349=0,"NO OFERTADO",IF(AZ349="NO CUMPLE", NO HABILITA,IF(AY349&lt;=($E349*(1+$D$4)),"HABILITA","NO HABILITA")))</f>
        <v>NO OFERTADO</v>
      </c>
      <c r="BB349" s="129">
        <f>'PRECIOS UNITARIOS'!U349</f>
        <v>0</v>
      </c>
      <c r="BC349" s="251">
        <f>'EV TECNICA'!AO349</f>
        <v>0</v>
      </c>
      <c r="BD349" s="252" t="str">
        <f>+IF(BB349=0,"NO OFERTADO",IF(BC349="NO CUMPLE", NO HABILITA,IF(BB349&lt;=($E349*(1+$D$4)),"HABILITA","NO HABILITA")))</f>
        <v>NO OFERTADO</v>
      </c>
      <c r="BE349" s="129">
        <f>'PRECIOS UNITARIOS'!V349</f>
        <v>0</v>
      </c>
      <c r="BF349" s="251">
        <f>'EV TECNICA'!AQ349</f>
        <v>0</v>
      </c>
      <c r="BG349" s="252" t="str">
        <f>+IF(BE349=0,"NO OFERTADO",IF(BF349="NO CUMPLE", NO HABILITA,IF(BE349&lt;=($E349*(1+$D$4)),"HABILITA","NO HABILITA")))</f>
        <v>NO OFERTADO</v>
      </c>
      <c r="BH349" s="129">
        <f>'PRECIOS UNITARIOS'!W349</f>
        <v>0</v>
      </c>
      <c r="BI349" s="251">
        <f>'EV TECNICA'!AS349</f>
        <v>0</v>
      </c>
      <c r="BJ349" s="252" t="str">
        <f>+IF(BH349=0,"NO OFERTADO",IF(BI349="NO CUMPLE", NO HABILITA,IF(BH349&lt;=($E349*(1+$D$4)),"HABILITA","NO HABILITA")))</f>
        <v>NO OFERTADO</v>
      </c>
      <c r="BK349" s="129">
        <f>'PRECIOS UNITARIOS'!X349</f>
        <v>0</v>
      </c>
      <c r="BL349" s="251">
        <f>'EV TECNICA'!AU349</f>
        <v>0</v>
      </c>
      <c r="BM349" s="252" t="str">
        <f>+IF(BK349=0,"NO OFERTADO",IF(BL349="NO CUMPLE", NO HABILITA,IF(BK349&lt;=($E349*(1+$D$4)),"HABILITA","NO HABILITA")))</f>
        <v>NO OFERTADO</v>
      </c>
      <c r="BN349" s="129">
        <f>'PRECIOS UNITARIOS'!Y349</f>
        <v>795530</v>
      </c>
      <c r="BO349" s="251" t="str">
        <f>'EV TECNICA'!AW349</f>
        <v xml:space="preserve">CUMPLE </v>
      </c>
      <c r="BP349" s="252" t="str">
        <f>+IF(BN349=0,"NO OFERTADO",IF(BO349="NO CUMPLE", NO HABILITA,IF(BN349&lt;=($E349*(1+$D$4)),"HABILITA","NO HABILITA")))</f>
        <v>HABILITA</v>
      </c>
      <c r="BQ349" s="129">
        <f>'PRECIOS UNITARIOS'!Z349</f>
        <v>0</v>
      </c>
      <c r="BR349" s="251">
        <f>'EV TECNICA'!AY349</f>
        <v>0</v>
      </c>
      <c r="BS349" s="252" t="str">
        <f>+IF(BQ349=0,"NO OFERTADO",IF(BR349="NO CUMPLE", NO HABILITA,IF(BQ349&lt;=($E349*(1+$D$4)),"HABILITA","NO HABILITA")))</f>
        <v>NO OFERTADO</v>
      </c>
      <c r="BT349" s="129">
        <f>'PRECIOS UNITARIOS'!AA349</f>
        <v>700000</v>
      </c>
      <c r="BU349" s="251" t="str">
        <f>'EV TECNICA'!BA349</f>
        <v xml:space="preserve">CUMPLE </v>
      </c>
      <c r="BV349" s="252" t="str">
        <f>+IF(BT349=0,"NO OFERTADO",IF(BU349="NO CUMPLE", NO HABILITA,IF(BT349&lt;=($E349*(1+$D$4)),"HABILITA","NO HABILITA")))</f>
        <v>HABILITA</v>
      </c>
      <c r="BW349" s="129">
        <f>'PRECIOS UNITARIOS'!AB349</f>
        <v>850000</v>
      </c>
      <c r="BX349" s="251" t="str">
        <f>'EV TECNICA'!BC349</f>
        <v>CUMPLE</v>
      </c>
      <c r="BY349" s="252" t="str">
        <f>+IF(BW349=0,"NO OFERTADO",IF(BX349="NO CUMPLE", NO HABILITA,IF(BW349&lt;=($E349*(1+$D$4)),"HABILITA","NO HABILITA")))</f>
        <v>HABILITA</v>
      </c>
      <c r="BZ349" s="129">
        <f>'PRECIOS UNITARIOS'!AC349</f>
        <v>0</v>
      </c>
      <c r="CA349" s="251">
        <f>'EV TECNICA'!BE349</f>
        <v>0</v>
      </c>
      <c r="CB349" s="252" t="str">
        <f>+IF(BZ349=0,"NO OFERTADO",IF(CA349="NO CUMPLE", NO HABILITA,IF(BZ349&lt;=($E349*(1+$D$4)),"HABILITA","NO HABILITA")))</f>
        <v>NO OFERTADO</v>
      </c>
      <c r="CC349" s="129">
        <f>'PRECIOS UNITARIOS'!AD349</f>
        <v>0</v>
      </c>
      <c r="CD349" s="251">
        <f>'EV TECNICA'!BG349</f>
        <v>0</v>
      </c>
      <c r="CE349" s="252" t="str">
        <f>+IF(CC349=0,"NO OFERTADO",IF(CD349="NO CUMPLE", NO HABILITA,IF(CC349&lt;=($E349*(1+$D$4)),"HABILITA","NO HABILITA")))</f>
        <v>NO OFERTADO</v>
      </c>
      <c r="CF349" s="129">
        <f>'PRECIOS UNITARIOS'!AE349</f>
        <v>0</v>
      </c>
      <c r="CG349" s="251">
        <f>'EV TECNICA'!BI349</f>
        <v>0</v>
      </c>
      <c r="CH349" s="252" t="str">
        <f>+IF(CF349=0,"NO OFERTADO",IF(CG349="NO CUMPLE", NO HABILITA,IF(CF349&lt;=($E349*(1+$D$4)),"HABILITA","NO HABILITA")))</f>
        <v>NO OFERTADO</v>
      </c>
    </row>
    <row r="350" spans="1:86" s="40" customFormat="1" ht="38.25" x14ac:dyDescent="0.2">
      <c r="A350" s="103">
        <v>341</v>
      </c>
      <c r="B350" s="202" t="s">
        <v>504</v>
      </c>
      <c r="C350" s="121" t="s">
        <v>505</v>
      </c>
      <c r="D350" s="146">
        <v>1</v>
      </c>
      <c r="E350" s="25">
        <v>51531.998000000007</v>
      </c>
      <c r="F350" s="129">
        <f>'PRECIOS UNITARIOS'!E350</f>
        <v>0</v>
      </c>
      <c r="G350" s="251">
        <f>'EV TECNICA'!I350</f>
        <v>0</v>
      </c>
      <c r="H350" s="252" t="str">
        <f>+IF(F350=0,"NO OFERTADO",IF(G350="NO CUMPLE", NO HABILITA,IF(F350&lt;=($E350*(1+$D$4)),"HABILITA","NO HABILITA")))</f>
        <v>NO OFERTADO</v>
      </c>
      <c r="I350" s="129">
        <f>'PRECIOS UNITARIOS'!F350</f>
        <v>0</v>
      </c>
      <c r="J350" s="251">
        <f>'EV TECNICA'!K350</f>
        <v>0</v>
      </c>
      <c r="K350" s="252" t="str">
        <f>+IF(I350=0,"NO OFERTADO",IF(J350="NO CUMPLE", NO HABILITA,IF(I350&lt;=($E350*(1+$D$4)),"HABILITA","NO HABILITA")))</f>
        <v>NO OFERTADO</v>
      </c>
      <c r="L350" s="129">
        <f>'PRECIOS UNITARIOS'!G350</f>
        <v>0</v>
      </c>
      <c r="M350" s="251">
        <f>'EV TECNICA'!M350</f>
        <v>0</v>
      </c>
      <c r="N350" s="252" t="str">
        <f>+IF(L350=0,"NO OFERTADO",IF(M350="NO CUMPLE", NO HABILITA,IF(L350&lt;=($E350*(1+$D$4)),"HABILITA","NO HABILITA")))</f>
        <v>NO OFERTADO</v>
      </c>
      <c r="O350" s="129">
        <f>'PRECIOS UNITARIOS'!H350</f>
        <v>0</v>
      </c>
      <c r="P350" s="251">
        <f>'EV TECNICA'!O350</f>
        <v>0</v>
      </c>
      <c r="Q350" s="252" t="str">
        <f>+IF(O350=0,"NO OFERTADO",IF(P350="NO CUMPLE", NO HABILITA,IF(O350&lt;=($E350*(1+$D$4)),"HABILITA","NO HABILITA")))</f>
        <v>NO OFERTADO</v>
      </c>
      <c r="R350" s="129">
        <f>'PRECIOS UNITARIOS'!I350</f>
        <v>0</v>
      </c>
      <c r="S350" s="251">
        <f>'EV TECNICA'!Q350</f>
        <v>0</v>
      </c>
      <c r="T350" s="252" t="str">
        <f>+IF(R350=0,"NO OFERTADO",IF(S350="NO CUMPLE", NO HABILITA,IF(R350&lt;=($E350*(1+$D$4)),"HABILITA","NO HABILITA")))</f>
        <v>NO OFERTADO</v>
      </c>
      <c r="U350" s="129">
        <f>'PRECIOS UNITARIOS'!J350</f>
        <v>0</v>
      </c>
      <c r="V350" s="251">
        <f>'EV TECNICA'!S350</f>
        <v>0</v>
      </c>
      <c r="W350" s="252" t="str">
        <f>+IF(U350=0,"NO OFERTADO",IF(V350="NO CUMPLE", NO HABILITA,IF(U350&lt;=($E350*(1+$D$4)),"HABILITA","NO HABILITA")))</f>
        <v>NO OFERTADO</v>
      </c>
      <c r="X350" s="129">
        <f>'PRECIOS UNITARIOS'!K350</f>
        <v>0</v>
      </c>
      <c r="Y350" s="251">
        <f>'EV TECNICA'!U350</f>
        <v>0</v>
      </c>
      <c r="Z350" s="252" t="str">
        <f>+IF(X350=0,"NO OFERTADO",IF(Y350="NO CUMPLE", NO HABILITA,IF(X350&lt;=($E350*(1+$D$4)),"HABILITA","NO HABILITA")))</f>
        <v>NO OFERTADO</v>
      </c>
      <c r="AA350" s="129">
        <f>'PRECIOS UNITARIOS'!L350</f>
        <v>0</v>
      </c>
      <c r="AB350" s="251">
        <f>'EV TECNICA'!W350</f>
        <v>0</v>
      </c>
      <c r="AC350" s="252" t="str">
        <f>+IF(AA350=0,"NO OFERTADO",IF(AB350="NO CUMPLE", NO HABILITA,IF(AA350&lt;=($E350*(1+$D$4)),"HABILITA","NO HABILITA")))</f>
        <v>NO OFERTADO</v>
      </c>
      <c r="AD350" s="129">
        <f>'PRECIOS UNITARIOS'!M350</f>
        <v>0</v>
      </c>
      <c r="AE350" s="251">
        <f>'EV TECNICA'!Y350</f>
        <v>0</v>
      </c>
      <c r="AF350" s="252" t="str">
        <f>+IF(AD350=0,"NO OFERTADO",IF(AE350="NO CUMPLE", NO HABILITA,IF(AD350&lt;=($E350*(1+$D$4)),"HABILITA","NO HABILITA")))</f>
        <v>NO OFERTADO</v>
      </c>
      <c r="AG350" s="129">
        <f>'PRECIOS UNITARIOS'!N350</f>
        <v>0</v>
      </c>
      <c r="AH350" s="251">
        <f>'EV TECNICA'!AA350</f>
        <v>0</v>
      </c>
      <c r="AI350" s="252" t="str">
        <f>+IF(AG350=0,"NO OFERTADO",IF(AH350="NO CUMPLE", NO HABILITA,IF(AG350&lt;=($E350*(1+$D$4)),"HABILITA","NO HABILITA")))</f>
        <v>NO OFERTADO</v>
      </c>
      <c r="AJ350" s="129">
        <f>'PRECIOS UNITARIOS'!O350</f>
        <v>0</v>
      </c>
      <c r="AK350" s="251">
        <f>'EV TECNICA'!AC350</f>
        <v>0</v>
      </c>
      <c r="AL350" s="252" t="str">
        <f>+IF(AJ350=0,"NO OFERTADO",IF(AK350="NO CUMPLE", NO HABILITA,IF(AJ350&lt;=($E350*(1+$D$4)),"HABILITA","NO HABILITA")))</f>
        <v>NO OFERTADO</v>
      </c>
      <c r="AM350" s="129">
        <f>'PRECIOS UNITARIOS'!P350</f>
        <v>0</v>
      </c>
      <c r="AN350" s="251">
        <f>'EV TECNICA'!AE350</f>
        <v>0</v>
      </c>
      <c r="AO350" s="252" t="str">
        <f>+IF(AM350=0,"NO OFERTADO",IF(AN350="NO CUMPLE", NO HABILITA,IF(AM350&lt;=($E350*(1+$D$4)),"HABILITA","NO HABILITA")))</f>
        <v>NO OFERTADO</v>
      </c>
      <c r="AP350" s="129">
        <f>'PRECIOS UNITARIOS'!Q350</f>
        <v>58310</v>
      </c>
      <c r="AQ350" s="251" t="str">
        <f>'EV TECNICA'!AG350</f>
        <v>CUMPLE</v>
      </c>
      <c r="AR350" s="252" t="str">
        <f>+IF(AP350=0,"NO OFERTADO",IF(AQ350="NO CUMPLE", NO HABILITA,IF(AP350&lt;=($E350*(1+$D$4)),"HABILITA","NO HABILITA")))</f>
        <v>HABILITA</v>
      </c>
      <c r="AS350" s="129">
        <f>'PRECIOS UNITARIOS'!R350</f>
        <v>0</v>
      </c>
      <c r="AT350" s="251">
        <f>'EV TECNICA'!AI350</f>
        <v>0</v>
      </c>
      <c r="AU350" s="252" t="str">
        <f>+IF(AS350=0,"NO OFERTADO",IF(AT350="NO CUMPLE", NO HABILITA,IF(AS350&lt;=($E350*(1+$D$4)),"HABILITA","NO HABILITA")))</f>
        <v>NO OFERTADO</v>
      </c>
      <c r="AV350" s="129">
        <f>'PRECIOS UNITARIOS'!S350</f>
        <v>0</v>
      </c>
      <c r="AW350" s="251">
        <f>'EV TECNICA'!AK350</f>
        <v>0</v>
      </c>
      <c r="AX350" s="252" t="str">
        <f>+IF(AV350=0,"NO OFERTADO",IF(AW350="NO CUMPLE", NO HABILITA,IF(AV350&lt;=($E350*(1+$D$4)),"HABILITA","NO HABILITA")))</f>
        <v>NO OFERTADO</v>
      </c>
      <c r="AY350" s="129">
        <f>'PRECIOS UNITARIOS'!T350</f>
        <v>0</v>
      </c>
      <c r="AZ350" s="251">
        <f>'EV TECNICA'!AM350</f>
        <v>0</v>
      </c>
      <c r="BA350" s="252" t="str">
        <f>+IF(AY350=0,"NO OFERTADO",IF(AZ350="NO CUMPLE", NO HABILITA,IF(AY350&lt;=($E350*(1+$D$4)),"HABILITA","NO HABILITA")))</f>
        <v>NO OFERTADO</v>
      </c>
      <c r="BB350" s="129">
        <f>'PRECIOS UNITARIOS'!U350</f>
        <v>0</v>
      </c>
      <c r="BC350" s="251">
        <f>'EV TECNICA'!AO350</f>
        <v>0</v>
      </c>
      <c r="BD350" s="252" t="str">
        <f>+IF(BB350=0,"NO OFERTADO",IF(BC350="NO CUMPLE", NO HABILITA,IF(BB350&lt;=($E350*(1+$D$4)),"HABILITA","NO HABILITA")))</f>
        <v>NO OFERTADO</v>
      </c>
      <c r="BE350" s="129">
        <f>'PRECIOS UNITARIOS'!V350</f>
        <v>0</v>
      </c>
      <c r="BF350" s="251">
        <f>'EV TECNICA'!AQ350</f>
        <v>0</v>
      </c>
      <c r="BG350" s="252" t="str">
        <f>+IF(BE350=0,"NO OFERTADO",IF(BF350="NO CUMPLE", NO HABILITA,IF(BE350&lt;=($E350*(1+$D$4)),"HABILITA","NO HABILITA")))</f>
        <v>NO OFERTADO</v>
      </c>
      <c r="BH350" s="129">
        <f>'PRECIOS UNITARIOS'!W350</f>
        <v>0</v>
      </c>
      <c r="BI350" s="251">
        <f>'EV TECNICA'!AS350</f>
        <v>0</v>
      </c>
      <c r="BJ350" s="252" t="str">
        <f>+IF(BH350=0,"NO OFERTADO",IF(BI350="NO CUMPLE", NO HABILITA,IF(BH350&lt;=($E350*(1+$D$4)),"HABILITA","NO HABILITA")))</f>
        <v>NO OFERTADO</v>
      </c>
      <c r="BK350" s="129">
        <f>'PRECIOS UNITARIOS'!X350</f>
        <v>0</v>
      </c>
      <c r="BL350" s="251">
        <f>'EV TECNICA'!AU350</f>
        <v>0</v>
      </c>
      <c r="BM350" s="252" t="str">
        <f>+IF(BK350=0,"NO OFERTADO",IF(BL350="NO CUMPLE", NO HABILITA,IF(BK350&lt;=($E350*(1+$D$4)),"HABILITA","NO HABILITA")))</f>
        <v>NO OFERTADO</v>
      </c>
      <c r="BN350" s="129">
        <f>'PRECIOS UNITARIOS'!Y350</f>
        <v>0</v>
      </c>
      <c r="BO350" s="251">
        <f>'EV TECNICA'!AW350</f>
        <v>0</v>
      </c>
      <c r="BP350" s="252" t="str">
        <f>+IF(BN350=0,"NO OFERTADO",IF(BO350="NO CUMPLE", NO HABILITA,IF(BN350&lt;=($E350*(1+$D$4)),"HABILITA","NO HABILITA")))</f>
        <v>NO OFERTADO</v>
      </c>
      <c r="BQ350" s="129">
        <f>'PRECIOS UNITARIOS'!Z350</f>
        <v>0</v>
      </c>
      <c r="BR350" s="251">
        <f>'EV TECNICA'!AY350</f>
        <v>0</v>
      </c>
      <c r="BS350" s="252" t="str">
        <f>+IF(BQ350=0,"NO OFERTADO",IF(BR350="NO CUMPLE", NO HABILITA,IF(BQ350&lt;=($E350*(1+$D$4)),"HABILITA","NO HABILITA")))</f>
        <v>NO OFERTADO</v>
      </c>
      <c r="BT350" s="129">
        <f>'PRECIOS UNITARIOS'!AA350</f>
        <v>0</v>
      </c>
      <c r="BU350" s="251">
        <f>'EV TECNICA'!BA350</f>
        <v>0</v>
      </c>
      <c r="BV350" s="252" t="str">
        <f>+IF(BT350=0,"NO OFERTADO",IF(BU350="NO CUMPLE", NO HABILITA,IF(BT350&lt;=($E350*(1+$D$4)),"HABILITA","NO HABILITA")))</f>
        <v>NO OFERTADO</v>
      </c>
      <c r="BW350" s="129">
        <f>'PRECIOS UNITARIOS'!AB350</f>
        <v>0</v>
      </c>
      <c r="BX350" s="251">
        <f>'EV TECNICA'!BC350</f>
        <v>0</v>
      </c>
      <c r="BY350" s="252" t="str">
        <f>+IF(BW350=0,"NO OFERTADO",IF(BX350="NO CUMPLE", NO HABILITA,IF(BW350&lt;=($E350*(1+$D$4)),"HABILITA","NO HABILITA")))</f>
        <v>NO OFERTADO</v>
      </c>
      <c r="BZ350" s="129">
        <f>'PRECIOS UNITARIOS'!AC350</f>
        <v>0</v>
      </c>
      <c r="CA350" s="251">
        <f>'EV TECNICA'!BE350</f>
        <v>0</v>
      </c>
      <c r="CB350" s="252" t="str">
        <f>+IF(BZ350=0,"NO OFERTADO",IF(CA350="NO CUMPLE", NO HABILITA,IF(BZ350&lt;=($E350*(1+$D$4)),"HABILITA","NO HABILITA")))</f>
        <v>NO OFERTADO</v>
      </c>
      <c r="CC350" s="129">
        <f>'PRECIOS UNITARIOS'!AD350</f>
        <v>0</v>
      </c>
      <c r="CD350" s="251">
        <f>'EV TECNICA'!BG350</f>
        <v>0</v>
      </c>
      <c r="CE350" s="252" t="str">
        <f>+IF(CC350=0,"NO OFERTADO",IF(CD350="NO CUMPLE", NO HABILITA,IF(CC350&lt;=($E350*(1+$D$4)),"HABILITA","NO HABILITA")))</f>
        <v>NO OFERTADO</v>
      </c>
      <c r="CF350" s="129">
        <f>'PRECIOS UNITARIOS'!AE350</f>
        <v>0</v>
      </c>
      <c r="CG350" s="251">
        <f>'EV TECNICA'!BI350</f>
        <v>0</v>
      </c>
      <c r="CH350" s="252" t="str">
        <f>+IF(CF350=0,"NO OFERTADO",IF(CG350="NO CUMPLE", NO HABILITA,IF(CF350&lt;=($E350*(1+$D$4)),"HABILITA","NO HABILITA")))</f>
        <v>NO OFERTADO</v>
      </c>
    </row>
    <row r="351" spans="1:86" s="40" customFormat="1" ht="38.25" x14ac:dyDescent="0.2">
      <c r="A351" s="103">
        <v>342</v>
      </c>
      <c r="B351" s="202" t="s">
        <v>506</v>
      </c>
      <c r="C351" s="121" t="s">
        <v>52</v>
      </c>
      <c r="D351" s="146">
        <v>1</v>
      </c>
      <c r="E351" s="25">
        <v>8798.1460000000006</v>
      </c>
      <c r="F351" s="129">
        <f>'PRECIOS UNITARIOS'!E351</f>
        <v>0</v>
      </c>
      <c r="G351" s="251">
        <f>'EV TECNICA'!I351</f>
        <v>0</v>
      </c>
      <c r="H351" s="252" t="str">
        <f>+IF(F351=0,"NO OFERTADO",IF(G351="NO CUMPLE", NO HABILITA,IF(F351&lt;=($E351*(1+$D$4)),"HABILITA","NO HABILITA")))</f>
        <v>NO OFERTADO</v>
      </c>
      <c r="I351" s="129">
        <f>'PRECIOS UNITARIOS'!F351</f>
        <v>8500</v>
      </c>
      <c r="J351" s="251" t="str">
        <f>'EV TECNICA'!K351</f>
        <v>CUMPLE</v>
      </c>
      <c r="K351" s="252" t="str">
        <f>+IF(I351=0,"NO OFERTADO",IF(J351="NO CUMPLE", NO HABILITA,IF(I351&lt;=($E351*(1+$D$4)),"HABILITA","NO HABILITA")))</f>
        <v>HABILITA</v>
      </c>
      <c r="L351" s="129">
        <f>'PRECIOS UNITARIOS'!G351</f>
        <v>0</v>
      </c>
      <c r="M351" s="251">
        <f>'EV TECNICA'!M351</f>
        <v>0</v>
      </c>
      <c r="N351" s="252" t="str">
        <f>+IF(L351=0,"NO OFERTADO",IF(M351="NO CUMPLE", NO HABILITA,IF(L351&lt;=($E351*(1+$D$4)),"HABILITA","NO HABILITA")))</f>
        <v>NO OFERTADO</v>
      </c>
      <c r="O351" s="129">
        <f>'PRECIOS UNITARIOS'!H351</f>
        <v>0</v>
      </c>
      <c r="P351" s="251">
        <f>'EV TECNICA'!O351</f>
        <v>0</v>
      </c>
      <c r="Q351" s="252" t="str">
        <f>+IF(O351=0,"NO OFERTADO",IF(P351="NO CUMPLE", NO HABILITA,IF(O351&lt;=($E351*(1+$D$4)),"HABILITA","NO HABILITA")))</f>
        <v>NO OFERTADO</v>
      </c>
      <c r="R351" s="129">
        <f>'PRECIOS UNITARIOS'!I351</f>
        <v>0</v>
      </c>
      <c r="S351" s="251">
        <f>'EV TECNICA'!Q351</f>
        <v>0</v>
      </c>
      <c r="T351" s="252" t="str">
        <f>+IF(R351=0,"NO OFERTADO",IF(S351="NO CUMPLE", NO HABILITA,IF(R351&lt;=($E351*(1+$D$4)),"HABILITA","NO HABILITA")))</f>
        <v>NO OFERTADO</v>
      </c>
      <c r="U351" s="129">
        <f>'PRECIOS UNITARIOS'!J351</f>
        <v>0</v>
      </c>
      <c r="V351" s="251">
        <f>'EV TECNICA'!S351</f>
        <v>0</v>
      </c>
      <c r="W351" s="252" t="str">
        <f>+IF(U351=0,"NO OFERTADO",IF(V351="NO CUMPLE", NO HABILITA,IF(U351&lt;=($E351*(1+$D$4)),"HABILITA","NO HABILITA")))</f>
        <v>NO OFERTADO</v>
      </c>
      <c r="X351" s="129">
        <f>'PRECIOS UNITARIOS'!K351</f>
        <v>0</v>
      </c>
      <c r="Y351" s="251">
        <f>'EV TECNICA'!U351</f>
        <v>0</v>
      </c>
      <c r="Z351" s="252" t="str">
        <f>+IF(X351=0,"NO OFERTADO",IF(Y351="NO CUMPLE", NO HABILITA,IF(X351&lt;=($E351*(1+$D$4)),"HABILITA","NO HABILITA")))</f>
        <v>NO OFERTADO</v>
      </c>
      <c r="AA351" s="129">
        <f>'PRECIOS UNITARIOS'!L351</f>
        <v>0</v>
      </c>
      <c r="AB351" s="251">
        <f>'EV TECNICA'!W351</f>
        <v>0</v>
      </c>
      <c r="AC351" s="252" t="str">
        <f>+IF(AA351=0,"NO OFERTADO",IF(AB351="NO CUMPLE", NO HABILITA,IF(AA351&lt;=($E351*(1+$D$4)),"HABILITA","NO HABILITA")))</f>
        <v>NO OFERTADO</v>
      </c>
      <c r="AD351" s="129">
        <f>'PRECIOS UNITARIOS'!M351</f>
        <v>0</v>
      </c>
      <c r="AE351" s="251" t="str">
        <f>'EV TECNICA'!Y351</f>
        <v>NO CUMPLE</v>
      </c>
      <c r="AF351" s="252" t="s">
        <v>606</v>
      </c>
      <c r="AG351" s="129">
        <f>'PRECIOS UNITARIOS'!N351</f>
        <v>0</v>
      </c>
      <c r="AH351" s="251">
        <f>'EV TECNICA'!AA351</f>
        <v>0</v>
      </c>
      <c r="AI351" s="252" t="str">
        <f>+IF(AG351=0,"NO OFERTADO",IF(AH351="NO CUMPLE", NO HABILITA,IF(AG351&lt;=($E351*(1+$D$4)),"HABILITA","NO HABILITA")))</f>
        <v>NO OFERTADO</v>
      </c>
      <c r="AJ351" s="129">
        <f>'PRECIOS UNITARIOS'!O351</f>
        <v>0</v>
      </c>
      <c r="AK351" s="251">
        <f>'EV TECNICA'!AC351</f>
        <v>0</v>
      </c>
      <c r="AL351" s="252" t="str">
        <f>+IF(AJ351=0,"NO OFERTADO",IF(AK351="NO CUMPLE", NO HABILITA,IF(AJ351&lt;=($E351*(1+$D$4)),"HABILITA","NO HABILITA")))</f>
        <v>NO OFERTADO</v>
      </c>
      <c r="AM351" s="129">
        <f>'PRECIOS UNITARIOS'!P351</f>
        <v>7000</v>
      </c>
      <c r="AN351" s="251" t="str">
        <f>'EV TECNICA'!AE351</f>
        <v>CUMPLE</v>
      </c>
      <c r="AO351" s="252" t="str">
        <f>+IF(AM351=0,"NO OFERTADO",IF(AN351="NO CUMPLE", NO HABILITA,IF(AM351&lt;=($E351*(1+$D$4)),"HABILITA","NO HABILITA")))</f>
        <v>HABILITA</v>
      </c>
      <c r="AP351" s="129">
        <f>'PRECIOS UNITARIOS'!Q351</f>
        <v>0</v>
      </c>
      <c r="AQ351" s="251">
        <f>'EV TECNICA'!AG351</f>
        <v>0</v>
      </c>
      <c r="AR351" s="252" t="str">
        <f>+IF(AP351=0,"NO OFERTADO",IF(AQ351="NO CUMPLE", NO HABILITA,IF(AP351&lt;=($E351*(1+$D$4)),"HABILITA","NO HABILITA")))</f>
        <v>NO OFERTADO</v>
      </c>
      <c r="AS351" s="129">
        <f>'PRECIOS UNITARIOS'!R351</f>
        <v>0</v>
      </c>
      <c r="AT351" s="251">
        <f>'EV TECNICA'!AI351</f>
        <v>0</v>
      </c>
      <c r="AU351" s="252" t="str">
        <f>+IF(AS351=0,"NO OFERTADO",IF(AT351="NO CUMPLE", NO HABILITA,IF(AS351&lt;=($E351*(1+$D$4)),"HABILITA","NO HABILITA")))</f>
        <v>NO OFERTADO</v>
      </c>
      <c r="AV351" s="129">
        <f>'PRECIOS UNITARIOS'!S351</f>
        <v>0</v>
      </c>
      <c r="AW351" s="251">
        <f>'EV TECNICA'!AK351</f>
        <v>0</v>
      </c>
      <c r="AX351" s="252" t="str">
        <f>+IF(AV351=0,"NO OFERTADO",IF(AW351="NO CUMPLE", NO HABILITA,IF(AV351&lt;=($E351*(1+$D$4)),"HABILITA","NO HABILITA")))</f>
        <v>NO OFERTADO</v>
      </c>
      <c r="AY351" s="129">
        <f>'PRECIOS UNITARIOS'!T351</f>
        <v>0</v>
      </c>
      <c r="AZ351" s="251">
        <f>'EV TECNICA'!AM351</f>
        <v>0</v>
      </c>
      <c r="BA351" s="252" t="str">
        <f>+IF(AY351=0,"NO OFERTADO",IF(AZ351="NO CUMPLE", NO HABILITA,IF(AY351&lt;=($E351*(1+$D$4)),"HABILITA","NO HABILITA")))</f>
        <v>NO OFERTADO</v>
      </c>
      <c r="BB351" s="129">
        <f>'PRECIOS UNITARIOS'!U351</f>
        <v>0</v>
      </c>
      <c r="BC351" s="251">
        <f>'EV TECNICA'!AO351</f>
        <v>0</v>
      </c>
      <c r="BD351" s="252" t="str">
        <f>+IF(BB351=0,"NO OFERTADO",IF(BC351="NO CUMPLE", NO HABILITA,IF(BB351&lt;=($E351*(1+$D$4)),"HABILITA","NO HABILITA")))</f>
        <v>NO OFERTADO</v>
      </c>
      <c r="BE351" s="129">
        <f>'PRECIOS UNITARIOS'!V351</f>
        <v>0</v>
      </c>
      <c r="BF351" s="251">
        <f>'EV TECNICA'!AQ351</f>
        <v>0</v>
      </c>
      <c r="BG351" s="252" t="str">
        <f>+IF(BE351=0,"NO OFERTADO",IF(BF351="NO CUMPLE", NO HABILITA,IF(BE351&lt;=($E351*(1+$D$4)),"HABILITA","NO HABILITA")))</f>
        <v>NO OFERTADO</v>
      </c>
      <c r="BH351" s="129">
        <f>'PRECIOS UNITARIOS'!W351</f>
        <v>6000</v>
      </c>
      <c r="BI351" s="251" t="str">
        <f>'EV TECNICA'!AS351</f>
        <v>CUMPLE</v>
      </c>
      <c r="BJ351" s="252" t="str">
        <f>+IF(BH351=0,"NO OFERTADO",IF(BI351="NO CUMPLE", NO HABILITA,IF(BH351&lt;=($E351*(1+$D$4)),"HABILITA","NO HABILITA")))</f>
        <v>HABILITA</v>
      </c>
      <c r="BK351" s="129">
        <f>'PRECIOS UNITARIOS'!X351</f>
        <v>0</v>
      </c>
      <c r="BL351" s="251">
        <f>'EV TECNICA'!AU351</f>
        <v>0</v>
      </c>
      <c r="BM351" s="252" t="str">
        <f>+IF(BK351=0,"NO OFERTADO",IF(BL351="NO CUMPLE", NO HABILITA,IF(BK351&lt;=($E351*(1+$D$4)),"HABILITA","NO HABILITA")))</f>
        <v>NO OFERTADO</v>
      </c>
      <c r="BN351" s="129">
        <f>'PRECIOS UNITARIOS'!Y351</f>
        <v>0</v>
      </c>
      <c r="BO351" s="251">
        <f>'EV TECNICA'!AW351</f>
        <v>0</v>
      </c>
      <c r="BP351" s="252" t="str">
        <f>+IF(BN351=0,"NO OFERTADO",IF(BO351="NO CUMPLE", NO HABILITA,IF(BN351&lt;=($E351*(1+$D$4)),"HABILITA","NO HABILITA")))</f>
        <v>NO OFERTADO</v>
      </c>
      <c r="BQ351" s="129">
        <f>'PRECIOS UNITARIOS'!Z351</f>
        <v>0</v>
      </c>
      <c r="BR351" s="251">
        <f>'EV TECNICA'!AY351</f>
        <v>0</v>
      </c>
      <c r="BS351" s="252" t="str">
        <f>+IF(BQ351=0,"NO OFERTADO",IF(BR351="NO CUMPLE", NO HABILITA,IF(BQ351&lt;=($E351*(1+$D$4)),"HABILITA","NO HABILITA")))</f>
        <v>NO OFERTADO</v>
      </c>
      <c r="BT351" s="129">
        <f>'PRECIOS UNITARIOS'!AA351</f>
        <v>0</v>
      </c>
      <c r="BU351" s="251">
        <f>'EV TECNICA'!BA351</f>
        <v>0</v>
      </c>
      <c r="BV351" s="252" t="str">
        <f>+IF(BT351=0,"NO OFERTADO",IF(BU351="NO CUMPLE", NO HABILITA,IF(BT351&lt;=($E351*(1+$D$4)),"HABILITA","NO HABILITA")))</f>
        <v>NO OFERTADO</v>
      </c>
      <c r="BW351" s="129">
        <f>'PRECIOS UNITARIOS'!AB351</f>
        <v>0</v>
      </c>
      <c r="BX351" s="251">
        <f>'EV TECNICA'!BC351</f>
        <v>0</v>
      </c>
      <c r="BY351" s="252" t="str">
        <f>+IF(BW351=0,"NO OFERTADO",IF(BX351="NO CUMPLE", NO HABILITA,IF(BW351&lt;=($E351*(1+$D$4)),"HABILITA","NO HABILITA")))</f>
        <v>NO OFERTADO</v>
      </c>
      <c r="BZ351" s="129">
        <f>'PRECIOS UNITARIOS'!AC351</f>
        <v>0</v>
      </c>
      <c r="CA351" s="251">
        <f>'EV TECNICA'!BE351</f>
        <v>0</v>
      </c>
      <c r="CB351" s="252" t="str">
        <f>+IF(BZ351=0,"NO OFERTADO",IF(CA351="NO CUMPLE", NO HABILITA,IF(BZ351&lt;=($E351*(1+$D$4)),"HABILITA","NO HABILITA")))</f>
        <v>NO OFERTADO</v>
      </c>
      <c r="CC351" s="129">
        <f>'PRECIOS UNITARIOS'!AD351</f>
        <v>0</v>
      </c>
      <c r="CD351" s="251">
        <f>'EV TECNICA'!BG351</f>
        <v>0</v>
      </c>
      <c r="CE351" s="252" t="str">
        <f>+IF(CC351=0,"NO OFERTADO",IF(CD351="NO CUMPLE", NO HABILITA,IF(CC351&lt;=($E351*(1+$D$4)),"HABILITA","NO HABILITA")))</f>
        <v>NO OFERTADO</v>
      </c>
      <c r="CF351" s="129">
        <f>'PRECIOS UNITARIOS'!AE351</f>
        <v>0</v>
      </c>
      <c r="CG351" s="251">
        <f>'EV TECNICA'!BI351</f>
        <v>0</v>
      </c>
      <c r="CH351" s="252" t="str">
        <f>+IF(CF351=0,"NO OFERTADO",IF(CG351="NO CUMPLE", NO HABILITA,IF(CF351&lt;=($E351*(1+$D$4)),"HABILITA","NO HABILITA")))</f>
        <v>NO OFERTADO</v>
      </c>
    </row>
    <row r="352" spans="1:86" s="40" customFormat="1" ht="38.25" x14ac:dyDescent="0.2">
      <c r="A352" s="103">
        <v>343</v>
      </c>
      <c r="B352" s="202" t="s">
        <v>507</v>
      </c>
      <c r="C352" s="121" t="s">
        <v>508</v>
      </c>
      <c r="D352" s="146">
        <v>1</v>
      </c>
      <c r="E352" s="25">
        <v>198611</v>
      </c>
      <c r="F352" s="129">
        <f>'PRECIOS UNITARIOS'!E352</f>
        <v>0</v>
      </c>
      <c r="G352" s="251">
        <f>'EV TECNICA'!I352</f>
        <v>0</v>
      </c>
      <c r="H352" s="252" t="str">
        <f>+IF(F352=0,"NO OFERTADO",IF(G352="NO CUMPLE", NO HABILITA,IF(F352&lt;=($E352*(1+$D$4)),"HABILITA","NO HABILITA")))</f>
        <v>NO OFERTADO</v>
      </c>
      <c r="I352" s="129">
        <f>'PRECIOS UNITARIOS'!F352</f>
        <v>0</v>
      </c>
      <c r="J352" s="251">
        <f>'EV TECNICA'!K352</f>
        <v>0</v>
      </c>
      <c r="K352" s="252" t="str">
        <f>+IF(I352=0,"NO OFERTADO",IF(J352="NO CUMPLE", NO HABILITA,IF(I352&lt;=($E352*(1+$D$4)),"HABILITA","NO HABILITA")))</f>
        <v>NO OFERTADO</v>
      </c>
      <c r="L352" s="129">
        <f>'PRECIOS UNITARIOS'!G352</f>
        <v>0</v>
      </c>
      <c r="M352" s="251">
        <f>'EV TECNICA'!M352</f>
        <v>0</v>
      </c>
      <c r="N352" s="252" t="str">
        <f>+IF(L352=0,"NO OFERTADO",IF(M352="NO CUMPLE", NO HABILITA,IF(L352&lt;=($E352*(1+$D$4)),"HABILITA","NO HABILITA")))</f>
        <v>NO OFERTADO</v>
      </c>
      <c r="O352" s="129">
        <f>'PRECIOS UNITARIOS'!H352</f>
        <v>0</v>
      </c>
      <c r="P352" s="251">
        <f>'EV TECNICA'!O352</f>
        <v>0</v>
      </c>
      <c r="Q352" s="252" t="str">
        <f>+IF(O352=0,"NO OFERTADO",IF(P352="NO CUMPLE", NO HABILITA,IF(O352&lt;=($E352*(1+$D$4)),"HABILITA","NO HABILITA")))</f>
        <v>NO OFERTADO</v>
      </c>
      <c r="R352" s="129">
        <f>'PRECIOS UNITARIOS'!I352</f>
        <v>0</v>
      </c>
      <c r="S352" s="251">
        <f>'EV TECNICA'!Q352</f>
        <v>0</v>
      </c>
      <c r="T352" s="252" t="str">
        <f>+IF(R352=0,"NO OFERTADO",IF(S352="NO CUMPLE", NO HABILITA,IF(R352&lt;=($E352*(1+$D$4)),"HABILITA","NO HABILITA")))</f>
        <v>NO OFERTADO</v>
      </c>
      <c r="U352" s="129">
        <f>'PRECIOS UNITARIOS'!J352</f>
        <v>0</v>
      </c>
      <c r="V352" s="251">
        <f>'EV TECNICA'!S352</f>
        <v>0</v>
      </c>
      <c r="W352" s="252" t="str">
        <f>+IF(U352=0,"NO OFERTADO",IF(V352="NO CUMPLE", NO HABILITA,IF(U352&lt;=($E352*(1+$D$4)),"HABILITA","NO HABILITA")))</f>
        <v>NO OFERTADO</v>
      </c>
      <c r="X352" s="129">
        <f>'PRECIOS UNITARIOS'!K352</f>
        <v>0</v>
      </c>
      <c r="Y352" s="251">
        <f>'EV TECNICA'!U352</f>
        <v>0</v>
      </c>
      <c r="Z352" s="252" t="str">
        <f>+IF(X352=0,"NO OFERTADO",IF(Y352="NO CUMPLE", NO HABILITA,IF(X352&lt;=($E352*(1+$D$4)),"HABILITA","NO HABILITA")))</f>
        <v>NO OFERTADO</v>
      </c>
      <c r="AA352" s="129">
        <f>'PRECIOS UNITARIOS'!L352</f>
        <v>0</v>
      </c>
      <c r="AB352" s="251">
        <f>'EV TECNICA'!W352</f>
        <v>0</v>
      </c>
      <c r="AC352" s="252" t="str">
        <f>+IF(AA352=0,"NO OFERTADO",IF(AB352="NO CUMPLE", NO HABILITA,IF(AA352&lt;=($E352*(1+$D$4)),"HABILITA","NO HABILITA")))</f>
        <v>NO OFERTADO</v>
      </c>
      <c r="AD352" s="129">
        <f>'PRECIOS UNITARIOS'!M352</f>
        <v>239817.13</v>
      </c>
      <c r="AE352" s="251" t="str">
        <f>'EV TECNICA'!Y352</f>
        <v>CUMPLE</v>
      </c>
      <c r="AF352" s="252" t="str">
        <f>+IF(AD352=0,"NO OFERTADO",IF(AE352="NO CUMPLE", NO HABILITA,IF(AD352&lt;=($E352*(1+$D$4)),"HABILITA","NO HABILITA")))</f>
        <v>HABILITA</v>
      </c>
      <c r="AG352" s="129">
        <f>'PRECIOS UNITARIOS'!N352</f>
        <v>0</v>
      </c>
      <c r="AH352" s="251">
        <f>'EV TECNICA'!AA352</f>
        <v>0</v>
      </c>
      <c r="AI352" s="252" t="str">
        <f>+IF(AG352=0,"NO OFERTADO",IF(AH352="NO CUMPLE", NO HABILITA,IF(AG352&lt;=($E352*(1+$D$4)),"HABILITA","NO HABILITA")))</f>
        <v>NO OFERTADO</v>
      </c>
      <c r="AJ352" s="129">
        <f>'PRECIOS UNITARIOS'!O352</f>
        <v>0</v>
      </c>
      <c r="AK352" s="251">
        <f>'EV TECNICA'!AC352</f>
        <v>0</v>
      </c>
      <c r="AL352" s="252" t="str">
        <f>+IF(AJ352=0,"NO OFERTADO",IF(AK352="NO CUMPLE", NO HABILITA,IF(AJ352&lt;=($E352*(1+$D$4)),"HABILITA","NO HABILITA")))</f>
        <v>NO OFERTADO</v>
      </c>
      <c r="AM352" s="129">
        <f>'PRECIOS UNITARIOS'!P352</f>
        <v>119999.6</v>
      </c>
      <c r="AN352" s="251" t="str">
        <f>'EV TECNICA'!AE352</f>
        <v>CUMPLE</v>
      </c>
      <c r="AO352" s="252" t="str">
        <f>+IF(AM352=0,"NO OFERTADO",IF(AN352="NO CUMPLE", NO HABILITA,IF(AM352&lt;=($E352*(1+$D$4)),"HABILITA","NO HABILITA")))</f>
        <v>HABILITA</v>
      </c>
      <c r="AP352" s="129">
        <f>'PRECIOS UNITARIOS'!Q352</f>
        <v>0</v>
      </c>
      <c r="AQ352" s="251">
        <f>'EV TECNICA'!AG352</f>
        <v>0</v>
      </c>
      <c r="AR352" s="252" t="str">
        <f>+IF(AP352=0,"NO OFERTADO",IF(AQ352="NO CUMPLE", NO HABILITA,IF(AP352&lt;=($E352*(1+$D$4)),"HABILITA","NO HABILITA")))</f>
        <v>NO OFERTADO</v>
      </c>
      <c r="AS352" s="129">
        <f>'PRECIOS UNITARIOS'!R352</f>
        <v>0</v>
      </c>
      <c r="AT352" s="251">
        <f>'EV TECNICA'!AI352</f>
        <v>0</v>
      </c>
      <c r="AU352" s="252" t="str">
        <f>+IF(AS352=0,"NO OFERTADO",IF(AT352="NO CUMPLE", NO HABILITA,IF(AS352&lt;=($E352*(1+$D$4)),"HABILITA","NO HABILITA")))</f>
        <v>NO OFERTADO</v>
      </c>
      <c r="AV352" s="129">
        <f>'PRECIOS UNITARIOS'!S352</f>
        <v>0</v>
      </c>
      <c r="AW352" s="251">
        <f>'EV TECNICA'!AK352</f>
        <v>0</v>
      </c>
      <c r="AX352" s="252" t="str">
        <f>+IF(AV352=0,"NO OFERTADO",IF(AW352="NO CUMPLE", NO HABILITA,IF(AV352&lt;=($E352*(1+$D$4)),"HABILITA","NO HABILITA")))</f>
        <v>NO OFERTADO</v>
      </c>
      <c r="AY352" s="129">
        <f>'PRECIOS UNITARIOS'!T352</f>
        <v>0</v>
      </c>
      <c r="AZ352" s="251">
        <f>'EV TECNICA'!AM352</f>
        <v>0</v>
      </c>
      <c r="BA352" s="252" t="str">
        <f>+IF(AY352=0,"NO OFERTADO",IF(AZ352="NO CUMPLE", NO HABILITA,IF(AY352&lt;=($E352*(1+$D$4)),"HABILITA","NO HABILITA")))</f>
        <v>NO OFERTADO</v>
      </c>
      <c r="BB352" s="129">
        <f>'PRECIOS UNITARIOS'!U352</f>
        <v>0</v>
      </c>
      <c r="BC352" s="251">
        <f>'EV TECNICA'!AO352</f>
        <v>0</v>
      </c>
      <c r="BD352" s="252" t="str">
        <f>+IF(BB352=0,"NO OFERTADO",IF(BC352="NO CUMPLE", NO HABILITA,IF(BB352&lt;=($E352*(1+$D$4)),"HABILITA","NO HABILITA")))</f>
        <v>NO OFERTADO</v>
      </c>
      <c r="BE352" s="129">
        <f>'PRECIOS UNITARIOS'!V352</f>
        <v>0</v>
      </c>
      <c r="BF352" s="251">
        <f>'EV TECNICA'!AQ352</f>
        <v>0</v>
      </c>
      <c r="BG352" s="252" t="str">
        <f>+IF(BE352=0,"NO OFERTADO",IF(BF352="NO CUMPLE", NO HABILITA,IF(BE352&lt;=($E352*(1+$D$4)),"HABILITA","NO HABILITA")))</f>
        <v>NO OFERTADO</v>
      </c>
      <c r="BH352" s="129">
        <f>'PRECIOS UNITARIOS'!W352</f>
        <v>0</v>
      </c>
      <c r="BI352" s="251">
        <f>'EV TECNICA'!AS352</f>
        <v>0</v>
      </c>
      <c r="BJ352" s="252" t="str">
        <f>+IF(BH352=0,"NO OFERTADO",IF(BI352="NO CUMPLE", NO HABILITA,IF(BH352&lt;=($E352*(1+$D$4)),"HABILITA","NO HABILITA")))</f>
        <v>NO OFERTADO</v>
      </c>
      <c r="BK352" s="129">
        <f>'PRECIOS UNITARIOS'!X352</f>
        <v>0</v>
      </c>
      <c r="BL352" s="251">
        <f>'EV TECNICA'!AU352</f>
        <v>0</v>
      </c>
      <c r="BM352" s="252" t="str">
        <f>+IF(BK352=0,"NO OFERTADO",IF(BL352="NO CUMPLE", NO HABILITA,IF(BK352&lt;=($E352*(1+$D$4)),"HABILITA","NO HABILITA")))</f>
        <v>NO OFERTADO</v>
      </c>
      <c r="BN352" s="129">
        <f>'PRECIOS UNITARIOS'!Y352</f>
        <v>0</v>
      </c>
      <c r="BO352" s="251">
        <f>'EV TECNICA'!AW352</f>
        <v>0</v>
      </c>
      <c r="BP352" s="252" t="str">
        <f>+IF(BN352=0,"NO OFERTADO",IF(BO352="NO CUMPLE", NO HABILITA,IF(BN352&lt;=($E352*(1+$D$4)),"HABILITA","NO HABILITA")))</f>
        <v>NO OFERTADO</v>
      </c>
      <c r="BQ352" s="129">
        <f>'PRECIOS UNITARIOS'!Z352</f>
        <v>0</v>
      </c>
      <c r="BR352" s="251">
        <f>'EV TECNICA'!AY352</f>
        <v>0</v>
      </c>
      <c r="BS352" s="252" t="str">
        <f>+IF(BQ352=0,"NO OFERTADO",IF(BR352="NO CUMPLE", NO HABILITA,IF(BQ352&lt;=($E352*(1+$D$4)),"HABILITA","NO HABILITA")))</f>
        <v>NO OFERTADO</v>
      </c>
      <c r="BT352" s="129">
        <f>'PRECIOS UNITARIOS'!AA352</f>
        <v>0</v>
      </c>
      <c r="BU352" s="251">
        <f>'EV TECNICA'!BA352</f>
        <v>0</v>
      </c>
      <c r="BV352" s="252" t="str">
        <f>+IF(BT352=0,"NO OFERTADO",IF(BU352="NO CUMPLE", NO HABILITA,IF(BT352&lt;=($E352*(1+$D$4)),"HABILITA","NO HABILITA")))</f>
        <v>NO OFERTADO</v>
      </c>
      <c r="BW352" s="129">
        <f>'PRECIOS UNITARIOS'!AB352</f>
        <v>0</v>
      </c>
      <c r="BX352" s="251">
        <f>'EV TECNICA'!BC352</f>
        <v>0</v>
      </c>
      <c r="BY352" s="252" t="str">
        <f>+IF(BW352=0,"NO OFERTADO",IF(BX352="NO CUMPLE", NO HABILITA,IF(BW352&lt;=($E352*(1+$D$4)),"HABILITA","NO HABILITA")))</f>
        <v>NO OFERTADO</v>
      </c>
      <c r="BZ352" s="129">
        <f>'PRECIOS UNITARIOS'!AC352</f>
        <v>0</v>
      </c>
      <c r="CA352" s="251">
        <f>'EV TECNICA'!BE352</f>
        <v>0</v>
      </c>
      <c r="CB352" s="252" t="str">
        <f>+IF(BZ352=0,"NO OFERTADO",IF(CA352="NO CUMPLE", NO HABILITA,IF(BZ352&lt;=($E352*(1+$D$4)),"HABILITA","NO HABILITA")))</f>
        <v>NO OFERTADO</v>
      </c>
      <c r="CC352" s="129">
        <f>'PRECIOS UNITARIOS'!AD352</f>
        <v>0</v>
      </c>
      <c r="CD352" s="251">
        <f>'EV TECNICA'!BG352</f>
        <v>0</v>
      </c>
      <c r="CE352" s="252" t="str">
        <f>+IF(CC352=0,"NO OFERTADO",IF(CD352="NO CUMPLE", NO HABILITA,IF(CC352&lt;=($E352*(1+$D$4)),"HABILITA","NO HABILITA")))</f>
        <v>NO OFERTADO</v>
      </c>
      <c r="CF352" s="129">
        <f>'PRECIOS UNITARIOS'!AE352</f>
        <v>198611</v>
      </c>
      <c r="CG352" s="251" t="str">
        <f>'EV TECNICA'!BI352</f>
        <v>CUMPLE</v>
      </c>
      <c r="CH352" s="252" t="str">
        <f>+IF(CF352=0,"NO OFERTADO",IF(CG352="NO CUMPLE", NO HABILITA,IF(CF352&lt;=($E352*(1+$D$4)),"HABILITA","NO HABILITA")))</f>
        <v>HABILITA</v>
      </c>
    </row>
    <row r="353" spans="1:86" s="40" customFormat="1" ht="38.25" x14ac:dyDescent="0.2">
      <c r="A353" s="103">
        <v>344</v>
      </c>
      <c r="B353" s="202" t="s">
        <v>509</v>
      </c>
      <c r="C353" s="121" t="s">
        <v>508</v>
      </c>
      <c r="D353" s="146">
        <v>1</v>
      </c>
      <c r="E353" s="25">
        <v>213664.5</v>
      </c>
      <c r="F353" s="129">
        <f>'PRECIOS UNITARIOS'!E353</f>
        <v>0</v>
      </c>
      <c r="G353" s="251">
        <f>'EV TECNICA'!I353</f>
        <v>0</v>
      </c>
      <c r="H353" s="252" t="str">
        <f>+IF(F353=0,"NO OFERTADO",IF(G353="NO CUMPLE", NO HABILITA,IF(F353&lt;=($E353*(1+$D$4)),"HABILITA","NO HABILITA")))</f>
        <v>NO OFERTADO</v>
      </c>
      <c r="I353" s="129">
        <f>'PRECIOS UNITARIOS'!F353</f>
        <v>0</v>
      </c>
      <c r="J353" s="251">
        <f>'EV TECNICA'!K353</f>
        <v>0</v>
      </c>
      <c r="K353" s="252" t="str">
        <f>+IF(I353=0,"NO OFERTADO",IF(J353="NO CUMPLE", NO HABILITA,IF(I353&lt;=($E353*(1+$D$4)),"HABILITA","NO HABILITA")))</f>
        <v>NO OFERTADO</v>
      </c>
      <c r="L353" s="129">
        <f>'PRECIOS UNITARIOS'!G353</f>
        <v>0</v>
      </c>
      <c r="M353" s="251">
        <f>'EV TECNICA'!M353</f>
        <v>0</v>
      </c>
      <c r="N353" s="252" t="str">
        <f>+IF(L353=0,"NO OFERTADO",IF(M353="NO CUMPLE", NO HABILITA,IF(L353&lt;=($E353*(1+$D$4)),"HABILITA","NO HABILITA")))</f>
        <v>NO OFERTADO</v>
      </c>
      <c r="O353" s="129">
        <f>'PRECIOS UNITARIOS'!H353</f>
        <v>0</v>
      </c>
      <c r="P353" s="251">
        <f>'EV TECNICA'!O353</f>
        <v>0</v>
      </c>
      <c r="Q353" s="252" t="str">
        <f>+IF(O353=0,"NO OFERTADO",IF(P353="NO CUMPLE", NO HABILITA,IF(O353&lt;=($E353*(1+$D$4)),"HABILITA","NO HABILITA")))</f>
        <v>NO OFERTADO</v>
      </c>
      <c r="R353" s="129">
        <f>'PRECIOS UNITARIOS'!I353</f>
        <v>0</v>
      </c>
      <c r="S353" s="251">
        <f>'EV TECNICA'!Q353</f>
        <v>0</v>
      </c>
      <c r="T353" s="252" t="str">
        <f>+IF(R353=0,"NO OFERTADO",IF(S353="NO CUMPLE", NO HABILITA,IF(R353&lt;=($E353*(1+$D$4)),"HABILITA","NO HABILITA")))</f>
        <v>NO OFERTADO</v>
      </c>
      <c r="U353" s="129">
        <f>'PRECIOS UNITARIOS'!J353</f>
        <v>0</v>
      </c>
      <c r="V353" s="251">
        <f>'EV TECNICA'!S353</f>
        <v>0</v>
      </c>
      <c r="W353" s="252" t="str">
        <f>+IF(U353=0,"NO OFERTADO",IF(V353="NO CUMPLE", NO HABILITA,IF(U353&lt;=($E353*(1+$D$4)),"HABILITA","NO HABILITA")))</f>
        <v>NO OFERTADO</v>
      </c>
      <c r="X353" s="129">
        <f>'PRECIOS UNITARIOS'!K353</f>
        <v>0</v>
      </c>
      <c r="Y353" s="251">
        <f>'EV TECNICA'!U353</f>
        <v>0</v>
      </c>
      <c r="Z353" s="252" t="str">
        <f>+IF(X353=0,"NO OFERTADO",IF(Y353="NO CUMPLE", NO HABILITA,IF(X353&lt;=($E353*(1+$D$4)),"HABILITA","NO HABILITA")))</f>
        <v>NO OFERTADO</v>
      </c>
      <c r="AA353" s="129">
        <f>'PRECIOS UNITARIOS'!L353</f>
        <v>0</v>
      </c>
      <c r="AB353" s="251">
        <f>'EV TECNICA'!W353</f>
        <v>0</v>
      </c>
      <c r="AC353" s="252" t="str">
        <f>+IF(AA353=0,"NO OFERTADO",IF(AB353="NO CUMPLE", NO HABILITA,IF(AA353&lt;=($E353*(1+$D$4)),"HABILITA","NO HABILITA")))</f>
        <v>NO OFERTADO</v>
      </c>
      <c r="AD353" s="129">
        <f>'PRECIOS UNITARIOS'!M353</f>
        <v>0</v>
      </c>
      <c r="AE353" s="251">
        <f>'EV TECNICA'!Y353</f>
        <v>0</v>
      </c>
      <c r="AF353" s="252" t="str">
        <f>+IF(AD353=0,"NO OFERTADO",IF(AE353="NO CUMPLE", NO HABILITA,IF(AD353&lt;=($E353*(1+$D$4)),"HABILITA","NO HABILITA")))</f>
        <v>NO OFERTADO</v>
      </c>
      <c r="AG353" s="129">
        <f>'PRECIOS UNITARIOS'!N353</f>
        <v>0</v>
      </c>
      <c r="AH353" s="251">
        <f>'EV TECNICA'!AA353</f>
        <v>0</v>
      </c>
      <c r="AI353" s="252" t="str">
        <f>+IF(AG353=0,"NO OFERTADO",IF(AH353="NO CUMPLE", NO HABILITA,IF(AG353&lt;=($E353*(1+$D$4)),"HABILITA","NO HABILITA")))</f>
        <v>NO OFERTADO</v>
      </c>
      <c r="AJ353" s="129">
        <f>'PRECIOS UNITARIOS'!O353</f>
        <v>0</v>
      </c>
      <c r="AK353" s="251">
        <f>'EV TECNICA'!AC353</f>
        <v>0</v>
      </c>
      <c r="AL353" s="252" t="str">
        <f>+IF(AJ353=0,"NO OFERTADO",IF(AK353="NO CUMPLE", NO HABILITA,IF(AJ353&lt;=($E353*(1+$D$4)),"HABILITA","NO HABILITA")))</f>
        <v>NO OFERTADO</v>
      </c>
      <c r="AM353" s="129">
        <f>'PRECIOS UNITARIOS'!P353</f>
        <v>119999.6</v>
      </c>
      <c r="AN353" s="251" t="str">
        <f>'EV TECNICA'!AE353</f>
        <v>CUMPLE</v>
      </c>
      <c r="AO353" s="252" t="str">
        <f>+IF(AM353=0,"NO OFERTADO",IF(AN353="NO CUMPLE", NO HABILITA,IF(AM353&lt;=($E353*(1+$D$4)),"HABILITA","NO HABILITA")))</f>
        <v>HABILITA</v>
      </c>
      <c r="AP353" s="129">
        <f>'PRECIOS UNITARIOS'!Q353</f>
        <v>0</v>
      </c>
      <c r="AQ353" s="251">
        <f>'EV TECNICA'!AG353</f>
        <v>0</v>
      </c>
      <c r="AR353" s="252" t="str">
        <f>+IF(AP353=0,"NO OFERTADO",IF(AQ353="NO CUMPLE", NO HABILITA,IF(AP353&lt;=($E353*(1+$D$4)),"HABILITA","NO HABILITA")))</f>
        <v>NO OFERTADO</v>
      </c>
      <c r="AS353" s="129">
        <f>'PRECIOS UNITARIOS'!R353</f>
        <v>0</v>
      </c>
      <c r="AT353" s="251">
        <f>'EV TECNICA'!AI353</f>
        <v>0</v>
      </c>
      <c r="AU353" s="252" t="str">
        <f>+IF(AS353=0,"NO OFERTADO",IF(AT353="NO CUMPLE", NO HABILITA,IF(AS353&lt;=($E353*(1+$D$4)),"HABILITA","NO HABILITA")))</f>
        <v>NO OFERTADO</v>
      </c>
      <c r="AV353" s="129">
        <f>'PRECIOS UNITARIOS'!S353</f>
        <v>0</v>
      </c>
      <c r="AW353" s="251">
        <f>'EV TECNICA'!AK353</f>
        <v>0</v>
      </c>
      <c r="AX353" s="252" t="str">
        <f>+IF(AV353=0,"NO OFERTADO",IF(AW353="NO CUMPLE", NO HABILITA,IF(AV353&lt;=($E353*(1+$D$4)),"HABILITA","NO HABILITA")))</f>
        <v>NO OFERTADO</v>
      </c>
      <c r="AY353" s="129">
        <f>'PRECIOS UNITARIOS'!T353</f>
        <v>0</v>
      </c>
      <c r="AZ353" s="251">
        <f>'EV TECNICA'!AM353</f>
        <v>0</v>
      </c>
      <c r="BA353" s="252" t="str">
        <f>+IF(AY353=0,"NO OFERTADO",IF(AZ353="NO CUMPLE", NO HABILITA,IF(AY353&lt;=($E353*(1+$D$4)),"HABILITA","NO HABILITA")))</f>
        <v>NO OFERTADO</v>
      </c>
      <c r="BB353" s="129">
        <f>'PRECIOS UNITARIOS'!U353</f>
        <v>225954.82</v>
      </c>
      <c r="BC353" s="251" t="str">
        <f>'EV TECNICA'!AO353</f>
        <v>CUMPLE</v>
      </c>
      <c r="BD353" s="252" t="str">
        <f>+IF(BB353=0,"NO OFERTADO",IF(BC353="NO CUMPLE", NO HABILITA,IF(BB353&lt;=($E353*(1+$D$4)),"HABILITA","NO HABILITA")))</f>
        <v>HABILITA</v>
      </c>
      <c r="BE353" s="129">
        <f>'PRECIOS UNITARIOS'!V353</f>
        <v>0</v>
      </c>
      <c r="BF353" s="251">
        <f>'EV TECNICA'!AQ353</f>
        <v>0</v>
      </c>
      <c r="BG353" s="252" t="str">
        <f>+IF(BE353=0,"NO OFERTADO",IF(BF353="NO CUMPLE", NO HABILITA,IF(BE353&lt;=($E353*(1+$D$4)),"HABILITA","NO HABILITA")))</f>
        <v>NO OFERTADO</v>
      </c>
      <c r="BH353" s="129">
        <f>'PRECIOS UNITARIOS'!W353</f>
        <v>0</v>
      </c>
      <c r="BI353" s="251">
        <f>'EV TECNICA'!AS353</f>
        <v>0</v>
      </c>
      <c r="BJ353" s="252" t="str">
        <f>+IF(BH353=0,"NO OFERTADO",IF(BI353="NO CUMPLE", NO HABILITA,IF(BH353&lt;=($E353*(1+$D$4)),"HABILITA","NO HABILITA")))</f>
        <v>NO OFERTADO</v>
      </c>
      <c r="BK353" s="129">
        <f>'PRECIOS UNITARIOS'!X353</f>
        <v>0</v>
      </c>
      <c r="BL353" s="251">
        <f>'EV TECNICA'!AU353</f>
        <v>0</v>
      </c>
      <c r="BM353" s="252" t="str">
        <f>+IF(BK353=0,"NO OFERTADO",IF(BL353="NO CUMPLE", NO HABILITA,IF(BK353&lt;=($E353*(1+$D$4)),"HABILITA","NO HABILITA")))</f>
        <v>NO OFERTADO</v>
      </c>
      <c r="BN353" s="129">
        <f>'PRECIOS UNITARIOS'!Y353</f>
        <v>0</v>
      </c>
      <c r="BO353" s="251">
        <f>'EV TECNICA'!AW353</f>
        <v>0</v>
      </c>
      <c r="BP353" s="252" t="str">
        <f>+IF(BN353=0,"NO OFERTADO",IF(BO353="NO CUMPLE", NO HABILITA,IF(BN353&lt;=($E353*(1+$D$4)),"HABILITA","NO HABILITA")))</f>
        <v>NO OFERTADO</v>
      </c>
      <c r="BQ353" s="129">
        <f>'PRECIOS UNITARIOS'!Z353</f>
        <v>0</v>
      </c>
      <c r="BR353" s="251">
        <f>'EV TECNICA'!AY353</f>
        <v>0</v>
      </c>
      <c r="BS353" s="252" t="str">
        <f>+IF(BQ353=0,"NO OFERTADO",IF(BR353="NO CUMPLE", NO HABILITA,IF(BQ353&lt;=($E353*(1+$D$4)),"HABILITA","NO HABILITA")))</f>
        <v>NO OFERTADO</v>
      </c>
      <c r="BT353" s="129">
        <f>'PRECIOS UNITARIOS'!AA353</f>
        <v>0</v>
      </c>
      <c r="BU353" s="251">
        <f>'EV TECNICA'!BA353</f>
        <v>0</v>
      </c>
      <c r="BV353" s="252" t="str">
        <f>+IF(BT353=0,"NO OFERTADO",IF(BU353="NO CUMPLE", NO HABILITA,IF(BT353&lt;=($E353*(1+$D$4)),"HABILITA","NO HABILITA")))</f>
        <v>NO OFERTADO</v>
      </c>
      <c r="BW353" s="129">
        <f>'PRECIOS UNITARIOS'!AB353</f>
        <v>0</v>
      </c>
      <c r="BX353" s="251">
        <f>'EV TECNICA'!BC353</f>
        <v>0</v>
      </c>
      <c r="BY353" s="252" t="str">
        <f>+IF(BW353=0,"NO OFERTADO",IF(BX353="NO CUMPLE", NO HABILITA,IF(BW353&lt;=($E353*(1+$D$4)),"HABILITA","NO HABILITA")))</f>
        <v>NO OFERTADO</v>
      </c>
      <c r="BZ353" s="129">
        <f>'PRECIOS UNITARIOS'!AC353</f>
        <v>0</v>
      </c>
      <c r="CA353" s="251">
        <f>'EV TECNICA'!BE353</f>
        <v>0</v>
      </c>
      <c r="CB353" s="252" t="str">
        <f>+IF(BZ353=0,"NO OFERTADO",IF(CA353="NO CUMPLE", NO HABILITA,IF(BZ353&lt;=($E353*(1+$D$4)),"HABILITA","NO HABILITA")))</f>
        <v>NO OFERTADO</v>
      </c>
      <c r="CC353" s="129">
        <f>'PRECIOS UNITARIOS'!AD353</f>
        <v>0</v>
      </c>
      <c r="CD353" s="251">
        <f>'EV TECNICA'!BG353</f>
        <v>0</v>
      </c>
      <c r="CE353" s="252" t="str">
        <f>+IF(CC353=0,"NO OFERTADO",IF(CD353="NO CUMPLE", NO HABILITA,IF(CC353&lt;=($E353*(1+$D$4)),"HABILITA","NO HABILITA")))</f>
        <v>NO OFERTADO</v>
      </c>
      <c r="CF353" s="129">
        <f>'PRECIOS UNITARIOS'!AE353</f>
        <v>213664.5</v>
      </c>
      <c r="CG353" s="251" t="str">
        <f>'EV TECNICA'!BI353</f>
        <v>CUMPLE</v>
      </c>
      <c r="CH353" s="252" t="str">
        <f>+IF(CF353=0,"NO OFERTADO",IF(CG353="NO CUMPLE", NO HABILITA,IF(CF353&lt;=($E353*(1+$D$4)),"HABILITA","NO HABILITA")))</f>
        <v>HABILITA</v>
      </c>
    </row>
    <row r="354" spans="1:86" s="40" customFormat="1" ht="38.25" x14ac:dyDescent="0.2">
      <c r="A354" s="103">
        <v>345</v>
      </c>
      <c r="B354" s="202" t="s">
        <v>510</v>
      </c>
      <c r="C354" s="121" t="s">
        <v>508</v>
      </c>
      <c r="D354" s="146">
        <v>1</v>
      </c>
      <c r="E354" s="25">
        <v>198611</v>
      </c>
      <c r="F354" s="129">
        <f>'PRECIOS UNITARIOS'!E354</f>
        <v>0</v>
      </c>
      <c r="G354" s="251">
        <f>'EV TECNICA'!I354</f>
        <v>0</v>
      </c>
      <c r="H354" s="252" t="str">
        <f>+IF(F354=0,"NO OFERTADO",IF(G354="NO CUMPLE", NO HABILITA,IF(F354&lt;=($E354*(1+$D$4)),"HABILITA","NO HABILITA")))</f>
        <v>NO OFERTADO</v>
      </c>
      <c r="I354" s="129">
        <f>'PRECIOS UNITARIOS'!F354</f>
        <v>0</v>
      </c>
      <c r="J354" s="251">
        <f>'EV TECNICA'!K354</f>
        <v>0</v>
      </c>
      <c r="K354" s="252" t="str">
        <f>+IF(I354=0,"NO OFERTADO",IF(J354="NO CUMPLE", NO HABILITA,IF(I354&lt;=($E354*(1+$D$4)),"HABILITA","NO HABILITA")))</f>
        <v>NO OFERTADO</v>
      </c>
      <c r="L354" s="129">
        <f>'PRECIOS UNITARIOS'!G354</f>
        <v>0</v>
      </c>
      <c r="M354" s="251">
        <f>'EV TECNICA'!M354</f>
        <v>0</v>
      </c>
      <c r="N354" s="252" t="str">
        <f>+IF(L354=0,"NO OFERTADO",IF(M354="NO CUMPLE", NO HABILITA,IF(L354&lt;=($E354*(1+$D$4)),"HABILITA","NO HABILITA")))</f>
        <v>NO OFERTADO</v>
      </c>
      <c r="O354" s="129">
        <f>'PRECIOS UNITARIOS'!H354</f>
        <v>0</v>
      </c>
      <c r="P354" s="251">
        <f>'EV TECNICA'!O354</f>
        <v>0</v>
      </c>
      <c r="Q354" s="252" t="str">
        <f>+IF(O354=0,"NO OFERTADO",IF(P354="NO CUMPLE", NO HABILITA,IF(O354&lt;=($E354*(1+$D$4)),"HABILITA","NO HABILITA")))</f>
        <v>NO OFERTADO</v>
      </c>
      <c r="R354" s="129">
        <f>'PRECIOS UNITARIOS'!I354</f>
        <v>0</v>
      </c>
      <c r="S354" s="251">
        <f>'EV TECNICA'!Q354</f>
        <v>0</v>
      </c>
      <c r="T354" s="252" t="str">
        <f>+IF(R354=0,"NO OFERTADO",IF(S354="NO CUMPLE", NO HABILITA,IF(R354&lt;=($E354*(1+$D$4)),"HABILITA","NO HABILITA")))</f>
        <v>NO OFERTADO</v>
      </c>
      <c r="U354" s="129">
        <f>'PRECIOS UNITARIOS'!J354</f>
        <v>0</v>
      </c>
      <c r="V354" s="251">
        <f>'EV TECNICA'!S354</f>
        <v>0</v>
      </c>
      <c r="W354" s="252" t="str">
        <f>+IF(U354=0,"NO OFERTADO",IF(V354="NO CUMPLE", NO HABILITA,IF(U354&lt;=($E354*(1+$D$4)),"HABILITA","NO HABILITA")))</f>
        <v>NO OFERTADO</v>
      </c>
      <c r="X354" s="129">
        <f>'PRECIOS UNITARIOS'!K354</f>
        <v>0</v>
      </c>
      <c r="Y354" s="251">
        <f>'EV TECNICA'!U354</f>
        <v>0</v>
      </c>
      <c r="Z354" s="252" t="str">
        <f>+IF(X354=0,"NO OFERTADO",IF(Y354="NO CUMPLE", NO HABILITA,IF(X354&lt;=($E354*(1+$D$4)),"HABILITA","NO HABILITA")))</f>
        <v>NO OFERTADO</v>
      </c>
      <c r="AA354" s="129">
        <f>'PRECIOS UNITARIOS'!L354</f>
        <v>0</v>
      </c>
      <c r="AB354" s="251">
        <f>'EV TECNICA'!W354</f>
        <v>0</v>
      </c>
      <c r="AC354" s="252" t="str">
        <f>+IF(AA354=0,"NO OFERTADO",IF(AB354="NO CUMPLE", NO HABILITA,IF(AA354&lt;=($E354*(1+$D$4)),"HABILITA","NO HABILITA")))</f>
        <v>NO OFERTADO</v>
      </c>
      <c r="AD354" s="129">
        <f>'PRECIOS UNITARIOS'!M354</f>
        <v>251974.16999999998</v>
      </c>
      <c r="AE354" s="251" t="str">
        <f>'EV TECNICA'!Y354</f>
        <v>CUMPLE</v>
      </c>
      <c r="AF354" s="252" t="str">
        <f>+IF(AD354=0,"NO OFERTADO",IF(AE354="NO CUMPLE", NO HABILITA,IF(AD354&lt;=($E354*(1+$D$4)),"HABILITA","NO HABILITA")))</f>
        <v>HABILITA</v>
      </c>
      <c r="AG354" s="129">
        <f>'PRECIOS UNITARIOS'!N354</f>
        <v>0</v>
      </c>
      <c r="AH354" s="251">
        <f>'EV TECNICA'!AA354</f>
        <v>0</v>
      </c>
      <c r="AI354" s="252" t="str">
        <f>+IF(AG354=0,"NO OFERTADO",IF(AH354="NO CUMPLE", NO HABILITA,IF(AG354&lt;=($E354*(1+$D$4)),"HABILITA","NO HABILITA")))</f>
        <v>NO OFERTADO</v>
      </c>
      <c r="AJ354" s="129">
        <f>'PRECIOS UNITARIOS'!O354</f>
        <v>0</v>
      </c>
      <c r="AK354" s="251">
        <f>'EV TECNICA'!AC354</f>
        <v>0</v>
      </c>
      <c r="AL354" s="252" t="str">
        <f>+IF(AJ354=0,"NO OFERTADO",IF(AK354="NO CUMPLE", NO HABILITA,IF(AJ354&lt;=($E354*(1+$D$4)),"HABILITA","NO HABILITA")))</f>
        <v>NO OFERTADO</v>
      </c>
      <c r="AM354" s="129">
        <f>'PRECIOS UNITARIOS'!P354</f>
        <v>119999.6</v>
      </c>
      <c r="AN354" s="251" t="str">
        <f>'EV TECNICA'!AE354</f>
        <v>CUMPLE</v>
      </c>
      <c r="AO354" s="252" t="str">
        <f>+IF(AM354=0,"NO OFERTADO",IF(AN354="NO CUMPLE", NO HABILITA,IF(AM354&lt;=($E354*(1+$D$4)),"HABILITA","NO HABILITA")))</f>
        <v>HABILITA</v>
      </c>
      <c r="AP354" s="129">
        <f>'PRECIOS UNITARIOS'!Q354</f>
        <v>0</v>
      </c>
      <c r="AQ354" s="251">
        <f>'EV TECNICA'!AG354</f>
        <v>0</v>
      </c>
      <c r="AR354" s="252" t="str">
        <f>+IF(AP354=0,"NO OFERTADO",IF(AQ354="NO CUMPLE", NO HABILITA,IF(AP354&lt;=($E354*(1+$D$4)),"HABILITA","NO HABILITA")))</f>
        <v>NO OFERTADO</v>
      </c>
      <c r="AS354" s="129">
        <f>'PRECIOS UNITARIOS'!R354</f>
        <v>0</v>
      </c>
      <c r="AT354" s="251">
        <f>'EV TECNICA'!AI354</f>
        <v>0</v>
      </c>
      <c r="AU354" s="252" t="str">
        <f>+IF(AS354=0,"NO OFERTADO",IF(AT354="NO CUMPLE", NO HABILITA,IF(AS354&lt;=($E354*(1+$D$4)),"HABILITA","NO HABILITA")))</f>
        <v>NO OFERTADO</v>
      </c>
      <c r="AV354" s="129">
        <f>'PRECIOS UNITARIOS'!S354</f>
        <v>0</v>
      </c>
      <c r="AW354" s="251">
        <f>'EV TECNICA'!AK354</f>
        <v>0</v>
      </c>
      <c r="AX354" s="252" t="str">
        <f>+IF(AV354=0,"NO OFERTADO",IF(AW354="NO CUMPLE", NO HABILITA,IF(AV354&lt;=($E354*(1+$D$4)),"HABILITA","NO HABILITA")))</f>
        <v>NO OFERTADO</v>
      </c>
      <c r="AY354" s="129">
        <f>'PRECIOS UNITARIOS'!T354</f>
        <v>0</v>
      </c>
      <c r="AZ354" s="251">
        <f>'EV TECNICA'!AM354</f>
        <v>0</v>
      </c>
      <c r="BA354" s="252" t="str">
        <f>+IF(AY354=0,"NO OFERTADO",IF(AZ354="NO CUMPLE", NO HABILITA,IF(AY354&lt;=($E354*(1+$D$4)),"HABILITA","NO HABILITA")))</f>
        <v>NO OFERTADO</v>
      </c>
      <c r="BB354" s="129">
        <f>'PRECIOS UNITARIOS'!U354</f>
        <v>0</v>
      </c>
      <c r="BC354" s="251">
        <f>'EV TECNICA'!AO354</f>
        <v>0</v>
      </c>
      <c r="BD354" s="252" t="str">
        <f>+IF(BB354=0,"NO OFERTADO",IF(BC354="NO CUMPLE", NO HABILITA,IF(BB354&lt;=($E354*(1+$D$4)),"HABILITA","NO HABILITA")))</f>
        <v>NO OFERTADO</v>
      </c>
      <c r="BE354" s="129">
        <f>'PRECIOS UNITARIOS'!V354</f>
        <v>0</v>
      </c>
      <c r="BF354" s="251">
        <f>'EV TECNICA'!AQ354</f>
        <v>0</v>
      </c>
      <c r="BG354" s="252" t="str">
        <f>+IF(BE354=0,"NO OFERTADO",IF(BF354="NO CUMPLE", NO HABILITA,IF(BE354&lt;=($E354*(1+$D$4)),"HABILITA","NO HABILITA")))</f>
        <v>NO OFERTADO</v>
      </c>
      <c r="BH354" s="129">
        <f>'PRECIOS UNITARIOS'!W354</f>
        <v>0</v>
      </c>
      <c r="BI354" s="251">
        <f>'EV TECNICA'!AS354</f>
        <v>0</v>
      </c>
      <c r="BJ354" s="252" t="str">
        <f>+IF(BH354=0,"NO OFERTADO",IF(BI354="NO CUMPLE", NO HABILITA,IF(BH354&lt;=($E354*(1+$D$4)),"HABILITA","NO HABILITA")))</f>
        <v>NO OFERTADO</v>
      </c>
      <c r="BK354" s="129">
        <f>'PRECIOS UNITARIOS'!X354</f>
        <v>0</v>
      </c>
      <c r="BL354" s="251">
        <f>'EV TECNICA'!AU354</f>
        <v>0</v>
      </c>
      <c r="BM354" s="252" t="str">
        <f>+IF(BK354=0,"NO OFERTADO",IF(BL354="NO CUMPLE", NO HABILITA,IF(BK354&lt;=($E354*(1+$D$4)),"HABILITA","NO HABILITA")))</f>
        <v>NO OFERTADO</v>
      </c>
      <c r="BN354" s="129">
        <f>'PRECIOS UNITARIOS'!Y354</f>
        <v>0</v>
      </c>
      <c r="BO354" s="251">
        <f>'EV TECNICA'!AW354</f>
        <v>0</v>
      </c>
      <c r="BP354" s="252" t="str">
        <f>+IF(BN354=0,"NO OFERTADO",IF(BO354="NO CUMPLE", NO HABILITA,IF(BN354&lt;=($E354*(1+$D$4)),"HABILITA","NO HABILITA")))</f>
        <v>NO OFERTADO</v>
      </c>
      <c r="BQ354" s="129">
        <f>'PRECIOS UNITARIOS'!Z354</f>
        <v>0</v>
      </c>
      <c r="BR354" s="251">
        <f>'EV TECNICA'!AY354</f>
        <v>0</v>
      </c>
      <c r="BS354" s="252" t="str">
        <f>+IF(BQ354=0,"NO OFERTADO",IF(BR354="NO CUMPLE", NO HABILITA,IF(BQ354&lt;=($E354*(1+$D$4)),"HABILITA","NO HABILITA")))</f>
        <v>NO OFERTADO</v>
      </c>
      <c r="BT354" s="129">
        <f>'PRECIOS UNITARIOS'!AA354</f>
        <v>0</v>
      </c>
      <c r="BU354" s="251">
        <f>'EV TECNICA'!BA354</f>
        <v>0</v>
      </c>
      <c r="BV354" s="252" t="str">
        <f>+IF(BT354=0,"NO OFERTADO",IF(BU354="NO CUMPLE", NO HABILITA,IF(BT354&lt;=($E354*(1+$D$4)),"HABILITA","NO HABILITA")))</f>
        <v>NO OFERTADO</v>
      </c>
      <c r="BW354" s="129">
        <f>'PRECIOS UNITARIOS'!AB354</f>
        <v>0</v>
      </c>
      <c r="BX354" s="251">
        <f>'EV TECNICA'!BC354</f>
        <v>0</v>
      </c>
      <c r="BY354" s="252" t="str">
        <f>+IF(BW354=0,"NO OFERTADO",IF(BX354="NO CUMPLE", NO HABILITA,IF(BW354&lt;=($E354*(1+$D$4)),"HABILITA","NO HABILITA")))</f>
        <v>NO OFERTADO</v>
      </c>
      <c r="BZ354" s="129">
        <f>'PRECIOS UNITARIOS'!AC354</f>
        <v>0</v>
      </c>
      <c r="CA354" s="251">
        <f>'EV TECNICA'!BE354</f>
        <v>0</v>
      </c>
      <c r="CB354" s="252" t="str">
        <f>+IF(BZ354=0,"NO OFERTADO",IF(CA354="NO CUMPLE", NO HABILITA,IF(BZ354&lt;=($E354*(1+$D$4)),"HABILITA","NO HABILITA")))</f>
        <v>NO OFERTADO</v>
      </c>
      <c r="CC354" s="129">
        <f>'PRECIOS UNITARIOS'!AD354</f>
        <v>0</v>
      </c>
      <c r="CD354" s="251">
        <f>'EV TECNICA'!BG354</f>
        <v>0</v>
      </c>
      <c r="CE354" s="252" t="str">
        <f>+IF(CC354=0,"NO OFERTADO",IF(CD354="NO CUMPLE", NO HABILITA,IF(CC354&lt;=($E354*(1+$D$4)),"HABILITA","NO HABILITA")))</f>
        <v>NO OFERTADO</v>
      </c>
      <c r="CF354" s="129">
        <f>'PRECIOS UNITARIOS'!AE354</f>
        <v>198611</v>
      </c>
      <c r="CG354" s="251" t="str">
        <f>'EV TECNICA'!BI354</f>
        <v>CUMPLE</v>
      </c>
      <c r="CH354" s="252" t="str">
        <f>+IF(CF354=0,"NO OFERTADO",IF(CG354="NO CUMPLE", NO HABILITA,IF(CF354&lt;=($E354*(1+$D$4)),"HABILITA","NO HABILITA")))</f>
        <v>HABILITA</v>
      </c>
    </row>
    <row r="355" spans="1:86" s="40" customFormat="1" ht="38.25" x14ac:dyDescent="0.2">
      <c r="A355" s="103">
        <v>346</v>
      </c>
      <c r="B355" s="202" t="s">
        <v>511</v>
      </c>
      <c r="C355" s="121" t="s">
        <v>508</v>
      </c>
      <c r="D355" s="146">
        <v>1</v>
      </c>
      <c r="E355" s="25">
        <v>198611</v>
      </c>
      <c r="F355" s="129">
        <f>'PRECIOS UNITARIOS'!E355</f>
        <v>0</v>
      </c>
      <c r="G355" s="251">
        <f>'EV TECNICA'!I355</f>
        <v>0</v>
      </c>
      <c r="H355" s="252" t="str">
        <f>+IF(F355=0,"NO OFERTADO",IF(G355="NO CUMPLE", NO HABILITA,IF(F355&lt;=($E355*(1+$D$4)),"HABILITA","NO HABILITA")))</f>
        <v>NO OFERTADO</v>
      </c>
      <c r="I355" s="129">
        <f>'PRECIOS UNITARIOS'!F355</f>
        <v>0</v>
      </c>
      <c r="J355" s="251">
        <f>'EV TECNICA'!K355</f>
        <v>0</v>
      </c>
      <c r="K355" s="252" t="str">
        <f>+IF(I355=0,"NO OFERTADO",IF(J355="NO CUMPLE", NO HABILITA,IF(I355&lt;=($E355*(1+$D$4)),"HABILITA","NO HABILITA")))</f>
        <v>NO OFERTADO</v>
      </c>
      <c r="L355" s="129">
        <f>'PRECIOS UNITARIOS'!G355</f>
        <v>0</v>
      </c>
      <c r="M355" s="251">
        <f>'EV TECNICA'!M355</f>
        <v>0</v>
      </c>
      <c r="N355" s="252" t="str">
        <f>+IF(L355=0,"NO OFERTADO",IF(M355="NO CUMPLE", NO HABILITA,IF(L355&lt;=($E355*(1+$D$4)),"HABILITA","NO HABILITA")))</f>
        <v>NO OFERTADO</v>
      </c>
      <c r="O355" s="129">
        <f>'PRECIOS UNITARIOS'!H355</f>
        <v>0</v>
      </c>
      <c r="P355" s="251">
        <f>'EV TECNICA'!O355</f>
        <v>0</v>
      </c>
      <c r="Q355" s="252" t="str">
        <f>+IF(O355=0,"NO OFERTADO",IF(P355="NO CUMPLE", NO HABILITA,IF(O355&lt;=($E355*(1+$D$4)),"HABILITA","NO HABILITA")))</f>
        <v>NO OFERTADO</v>
      </c>
      <c r="R355" s="129">
        <f>'PRECIOS UNITARIOS'!I355</f>
        <v>0</v>
      </c>
      <c r="S355" s="251">
        <f>'EV TECNICA'!Q355</f>
        <v>0</v>
      </c>
      <c r="T355" s="252" t="str">
        <f>+IF(R355=0,"NO OFERTADO",IF(S355="NO CUMPLE", NO HABILITA,IF(R355&lt;=($E355*(1+$D$4)),"HABILITA","NO HABILITA")))</f>
        <v>NO OFERTADO</v>
      </c>
      <c r="U355" s="129">
        <f>'PRECIOS UNITARIOS'!J355</f>
        <v>0</v>
      </c>
      <c r="V355" s="251">
        <f>'EV TECNICA'!S355</f>
        <v>0</v>
      </c>
      <c r="W355" s="252" t="str">
        <f>+IF(U355=0,"NO OFERTADO",IF(V355="NO CUMPLE", NO HABILITA,IF(U355&lt;=($E355*(1+$D$4)),"HABILITA","NO HABILITA")))</f>
        <v>NO OFERTADO</v>
      </c>
      <c r="X355" s="129">
        <f>'PRECIOS UNITARIOS'!K355</f>
        <v>0</v>
      </c>
      <c r="Y355" s="251">
        <f>'EV TECNICA'!U355</f>
        <v>0</v>
      </c>
      <c r="Z355" s="252" t="str">
        <f>+IF(X355=0,"NO OFERTADO",IF(Y355="NO CUMPLE", NO HABILITA,IF(X355&lt;=($E355*(1+$D$4)),"HABILITA","NO HABILITA")))</f>
        <v>NO OFERTADO</v>
      </c>
      <c r="AA355" s="129">
        <f>'PRECIOS UNITARIOS'!L355</f>
        <v>0</v>
      </c>
      <c r="AB355" s="251">
        <f>'EV TECNICA'!W355</f>
        <v>0</v>
      </c>
      <c r="AC355" s="252" t="str">
        <f>+IF(AA355=0,"NO OFERTADO",IF(AB355="NO CUMPLE", NO HABILITA,IF(AA355&lt;=($E355*(1+$D$4)),"HABILITA","NO HABILITA")))</f>
        <v>NO OFERTADO</v>
      </c>
      <c r="AD355" s="129">
        <f>'PRECIOS UNITARIOS'!M355</f>
        <v>0</v>
      </c>
      <c r="AE355" s="251">
        <f>'EV TECNICA'!Y355</f>
        <v>0</v>
      </c>
      <c r="AF355" s="252" t="str">
        <f>+IF(AD355=0,"NO OFERTADO",IF(AE355="NO CUMPLE", NO HABILITA,IF(AD355&lt;=($E355*(1+$D$4)),"HABILITA","NO HABILITA")))</f>
        <v>NO OFERTADO</v>
      </c>
      <c r="AG355" s="129">
        <f>'PRECIOS UNITARIOS'!N355</f>
        <v>0</v>
      </c>
      <c r="AH355" s="251">
        <f>'EV TECNICA'!AA355</f>
        <v>0</v>
      </c>
      <c r="AI355" s="252" t="str">
        <f>+IF(AG355=0,"NO OFERTADO",IF(AH355="NO CUMPLE", NO HABILITA,IF(AG355&lt;=($E355*(1+$D$4)),"HABILITA","NO HABILITA")))</f>
        <v>NO OFERTADO</v>
      </c>
      <c r="AJ355" s="129">
        <f>'PRECIOS UNITARIOS'!O355</f>
        <v>0</v>
      </c>
      <c r="AK355" s="251">
        <f>'EV TECNICA'!AC355</f>
        <v>0</v>
      </c>
      <c r="AL355" s="252" t="str">
        <f>+IF(AJ355=0,"NO OFERTADO",IF(AK355="NO CUMPLE", NO HABILITA,IF(AJ355&lt;=($E355*(1+$D$4)),"HABILITA","NO HABILITA")))</f>
        <v>NO OFERTADO</v>
      </c>
      <c r="AM355" s="129">
        <f>'PRECIOS UNITARIOS'!P355</f>
        <v>190400</v>
      </c>
      <c r="AN355" s="251" t="str">
        <f>'EV TECNICA'!AE355</f>
        <v>CUMPLE</v>
      </c>
      <c r="AO355" s="252" t="str">
        <f>+IF(AM355=0,"NO OFERTADO",IF(AN355="NO CUMPLE", NO HABILITA,IF(AM355&lt;=($E355*(1+$D$4)),"HABILITA","NO HABILITA")))</f>
        <v>HABILITA</v>
      </c>
      <c r="AP355" s="129">
        <f>'PRECIOS UNITARIOS'!Q355</f>
        <v>0</v>
      </c>
      <c r="AQ355" s="251">
        <f>'EV TECNICA'!AG355</f>
        <v>0</v>
      </c>
      <c r="AR355" s="252" t="str">
        <f>+IF(AP355=0,"NO OFERTADO",IF(AQ355="NO CUMPLE", NO HABILITA,IF(AP355&lt;=($E355*(1+$D$4)),"HABILITA","NO HABILITA")))</f>
        <v>NO OFERTADO</v>
      </c>
      <c r="AS355" s="129">
        <f>'PRECIOS UNITARIOS'!R355</f>
        <v>0</v>
      </c>
      <c r="AT355" s="251">
        <f>'EV TECNICA'!AI355</f>
        <v>0</v>
      </c>
      <c r="AU355" s="252" t="str">
        <f>+IF(AS355=0,"NO OFERTADO",IF(AT355="NO CUMPLE", NO HABILITA,IF(AS355&lt;=($E355*(1+$D$4)),"HABILITA","NO HABILITA")))</f>
        <v>NO OFERTADO</v>
      </c>
      <c r="AV355" s="129">
        <f>'PRECIOS UNITARIOS'!S355</f>
        <v>0</v>
      </c>
      <c r="AW355" s="251">
        <f>'EV TECNICA'!AK355</f>
        <v>0</v>
      </c>
      <c r="AX355" s="252" t="str">
        <f>+IF(AV355=0,"NO OFERTADO",IF(AW355="NO CUMPLE", NO HABILITA,IF(AV355&lt;=($E355*(1+$D$4)),"HABILITA","NO HABILITA")))</f>
        <v>NO OFERTADO</v>
      </c>
      <c r="AY355" s="129">
        <f>'PRECIOS UNITARIOS'!T355</f>
        <v>0</v>
      </c>
      <c r="AZ355" s="251">
        <f>'EV TECNICA'!AM355</f>
        <v>0</v>
      </c>
      <c r="BA355" s="252" t="str">
        <f>+IF(AY355=0,"NO OFERTADO",IF(AZ355="NO CUMPLE", NO HABILITA,IF(AY355&lt;=($E355*(1+$D$4)),"HABILITA","NO HABILITA")))</f>
        <v>NO OFERTADO</v>
      </c>
      <c r="BB355" s="129">
        <f>'PRECIOS UNITARIOS'!U355</f>
        <v>0</v>
      </c>
      <c r="BC355" s="251">
        <f>'EV TECNICA'!AO355</f>
        <v>0</v>
      </c>
      <c r="BD355" s="252" t="str">
        <f>+IF(BB355=0,"NO OFERTADO",IF(BC355="NO CUMPLE", NO HABILITA,IF(BB355&lt;=($E355*(1+$D$4)),"HABILITA","NO HABILITA")))</f>
        <v>NO OFERTADO</v>
      </c>
      <c r="BE355" s="129">
        <f>'PRECIOS UNITARIOS'!V355</f>
        <v>0</v>
      </c>
      <c r="BF355" s="251">
        <f>'EV TECNICA'!AQ355</f>
        <v>0</v>
      </c>
      <c r="BG355" s="252" t="str">
        <f>+IF(BE355=0,"NO OFERTADO",IF(BF355="NO CUMPLE", NO HABILITA,IF(BE355&lt;=($E355*(1+$D$4)),"HABILITA","NO HABILITA")))</f>
        <v>NO OFERTADO</v>
      </c>
      <c r="BH355" s="129">
        <f>'PRECIOS UNITARIOS'!W355</f>
        <v>0</v>
      </c>
      <c r="BI355" s="251">
        <f>'EV TECNICA'!AS355</f>
        <v>0</v>
      </c>
      <c r="BJ355" s="252" t="str">
        <f>+IF(BH355=0,"NO OFERTADO",IF(BI355="NO CUMPLE", NO HABILITA,IF(BH355&lt;=($E355*(1+$D$4)),"HABILITA","NO HABILITA")))</f>
        <v>NO OFERTADO</v>
      </c>
      <c r="BK355" s="129">
        <f>'PRECIOS UNITARIOS'!X355</f>
        <v>0</v>
      </c>
      <c r="BL355" s="251">
        <f>'EV TECNICA'!AU355</f>
        <v>0</v>
      </c>
      <c r="BM355" s="252" t="str">
        <f>+IF(BK355=0,"NO OFERTADO",IF(BL355="NO CUMPLE", NO HABILITA,IF(BK355&lt;=($E355*(1+$D$4)),"HABILITA","NO HABILITA")))</f>
        <v>NO OFERTADO</v>
      </c>
      <c r="BN355" s="129">
        <f>'PRECIOS UNITARIOS'!Y355</f>
        <v>0</v>
      </c>
      <c r="BO355" s="251">
        <f>'EV TECNICA'!AW355</f>
        <v>0</v>
      </c>
      <c r="BP355" s="252" t="str">
        <f>+IF(BN355=0,"NO OFERTADO",IF(BO355="NO CUMPLE", NO HABILITA,IF(BN355&lt;=($E355*(1+$D$4)),"HABILITA","NO HABILITA")))</f>
        <v>NO OFERTADO</v>
      </c>
      <c r="BQ355" s="129">
        <f>'PRECIOS UNITARIOS'!Z355</f>
        <v>0</v>
      </c>
      <c r="BR355" s="251">
        <f>'EV TECNICA'!AY355</f>
        <v>0</v>
      </c>
      <c r="BS355" s="252" t="str">
        <f>+IF(BQ355=0,"NO OFERTADO",IF(BR355="NO CUMPLE", NO HABILITA,IF(BQ355&lt;=($E355*(1+$D$4)),"HABILITA","NO HABILITA")))</f>
        <v>NO OFERTADO</v>
      </c>
      <c r="BT355" s="129">
        <f>'PRECIOS UNITARIOS'!AA355</f>
        <v>0</v>
      </c>
      <c r="BU355" s="251">
        <f>'EV TECNICA'!BA355</f>
        <v>0</v>
      </c>
      <c r="BV355" s="252" t="str">
        <f>+IF(BT355=0,"NO OFERTADO",IF(BU355="NO CUMPLE", NO HABILITA,IF(BT355&lt;=($E355*(1+$D$4)),"HABILITA","NO HABILITA")))</f>
        <v>NO OFERTADO</v>
      </c>
      <c r="BW355" s="129">
        <f>'PRECIOS UNITARIOS'!AB355</f>
        <v>0</v>
      </c>
      <c r="BX355" s="251">
        <f>'EV TECNICA'!BC355</f>
        <v>0</v>
      </c>
      <c r="BY355" s="252" t="str">
        <f>+IF(BW355=0,"NO OFERTADO",IF(BX355="NO CUMPLE", NO HABILITA,IF(BW355&lt;=($E355*(1+$D$4)),"HABILITA","NO HABILITA")))</f>
        <v>NO OFERTADO</v>
      </c>
      <c r="BZ355" s="129">
        <f>'PRECIOS UNITARIOS'!AC355</f>
        <v>0</v>
      </c>
      <c r="CA355" s="251">
        <f>'EV TECNICA'!BE355</f>
        <v>0</v>
      </c>
      <c r="CB355" s="252" t="str">
        <f>+IF(BZ355=0,"NO OFERTADO",IF(CA355="NO CUMPLE", NO HABILITA,IF(BZ355&lt;=($E355*(1+$D$4)),"HABILITA","NO HABILITA")))</f>
        <v>NO OFERTADO</v>
      </c>
      <c r="CC355" s="129">
        <f>'PRECIOS UNITARIOS'!AD355</f>
        <v>0</v>
      </c>
      <c r="CD355" s="251">
        <f>'EV TECNICA'!BG355</f>
        <v>0</v>
      </c>
      <c r="CE355" s="252" t="str">
        <f>+IF(CC355=0,"NO OFERTADO",IF(CD355="NO CUMPLE", NO HABILITA,IF(CC355&lt;=($E355*(1+$D$4)),"HABILITA","NO HABILITA")))</f>
        <v>NO OFERTADO</v>
      </c>
      <c r="CF355" s="129">
        <f>'PRECIOS UNITARIOS'!AE355</f>
        <v>198611</v>
      </c>
      <c r="CG355" s="251" t="str">
        <f>'EV TECNICA'!BI355</f>
        <v>CUMPLE</v>
      </c>
      <c r="CH355" s="252" t="str">
        <f>+IF(CF355=0,"NO OFERTADO",IF(CG355="NO CUMPLE", NO HABILITA,IF(CF355&lt;=($E355*(1+$D$4)),"HABILITA","NO HABILITA")))</f>
        <v>HABILITA</v>
      </c>
    </row>
    <row r="356" spans="1:86" s="40" customFormat="1" ht="25.5" x14ac:dyDescent="0.2">
      <c r="A356" s="103">
        <v>347</v>
      </c>
      <c r="B356" s="202" t="s">
        <v>512</v>
      </c>
      <c r="C356" s="121" t="s">
        <v>508</v>
      </c>
      <c r="D356" s="146">
        <v>1</v>
      </c>
      <c r="E356" s="25">
        <v>126743.57751999999</v>
      </c>
      <c r="F356" s="129">
        <f>'PRECIOS UNITARIOS'!E356</f>
        <v>0</v>
      </c>
      <c r="G356" s="251">
        <f>'EV TECNICA'!I356</f>
        <v>0</v>
      </c>
      <c r="H356" s="252" t="str">
        <f>+IF(F356=0,"NO OFERTADO",IF(G356="NO CUMPLE", NO HABILITA,IF(F356&lt;=($E356*(1+$D$4)),"HABILITA","NO HABILITA")))</f>
        <v>NO OFERTADO</v>
      </c>
      <c r="I356" s="129">
        <f>'PRECIOS UNITARIOS'!F356</f>
        <v>0</v>
      </c>
      <c r="J356" s="251">
        <f>'EV TECNICA'!K356</f>
        <v>0</v>
      </c>
      <c r="K356" s="252" t="str">
        <f>+IF(I356=0,"NO OFERTADO",IF(J356="NO CUMPLE", NO HABILITA,IF(I356&lt;=($E356*(1+$D$4)),"HABILITA","NO HABILITA")))</f>
        <v>NO OFERTADO</v>
      </c>
      <c r="L356" s="129">
        <f>'PRECIOS UNITARIOS'!G356</f>
        <v>0</v>
      </c>
      <c r="M356" s="251">
        <f>'EV TECNICA'!M356</f>
        <v>0</v>
      </c>
      <c r="N356" s="252" t="str">
        <f>+IF(L356=0,"NO OFERTADO",IF(M356="NO CUMPLE", NO HABILITA,IF(L356&lt;=($E356*(1+$D$4)),"HABILITA","NO HABILITA")))</f>
        <v>NO OFERTADO</v>
      </c>
      <c r="O356" s="129">
        <f>'PRECIOS UNITARIOS'!H356</f>
        <v>0</v>
      </c>
      <c r="P356" s="251">
        <f>'EV TECNICA'!O356</f>
        <v>0</v>
      </c>
      <c r="Q356" s="252" t="str">
        <f>+IF(O356=0,"NO OFERTADO",IF(P356="NO CUMPLE", NO HABILITA,IF(O356&lt;=($E356*(1+$D$4)),"HABILITA","NO HABILITA")))</f>
        <v>NO OFERTADO</v>
      </c>
      <c r="R356" s="129">
        <f>'PRECIOS UNITARIOS'!I356</f>
        <v>0</v>
      </c>
      <c r="S356" s="251">
        <f>'EV TECNICA'!Q356</f>
        <v>0</v>
      </c>
      <c r="T356" s="252" t="str">
        <f>+IF(R356=0,"NO OFERTADO",IF(S356="NO CUMPLE", NO HABILITA,IF(R356&lt;=($E356*(1+$D$4)),"HABILITA","NO HABILITA")))</f>
        <v>NO OFERTADO</v>
      </c>
      <c r="U356" s="129">
        <f>'PRECIOS UNITARIOS'!J356</f>
        <v>0</v>
      </c>
      <c r="V356" s="251">
        <f>'EV TECNICA'!S356</f>
        <v>0</v>
      </c>
      <c r="W356" s="252" t="str">
        <f>+IF(U356=0,"NO OFERTADO",IF(V356="NO CUMPLE", NO HABILITA,IF(U356&lt;=($E356*(1+$D$4)),"HABILITA","NO HABILITA")))</f>
        <v>NO OFERTADO</v>
      </c>
      <c r="X356" s="129">
        <f>'PRECIOS UNITARIOS'!K356</f>
        <v>0</v>
      </c>
      <c r="Y356" s="251">
        <f>'EV TECNICA'!U356</f>
        <v>0</v>
      </c>
      <c r="Z356" s="252" t="str">
        <f>+IF(X356=0,"NO OFERTADO",IF(Y356="NO CUMPLE", NO HABILITA,IF(X356&lt;=($E356*(1+$D$4)),"HABILITA","NO HABILITA")))</f>
        <v>NO OFERTADO</v>
      </c>
      <c r="AA356" s="129">
        <f>'PRECIOS UNITARIOS'!L356</f>
        <v>0</v>
      </c>
      <c r="AB356" s="251">
        <f>'EV TECNICA'!W356</f>
        <v>0</v>
      </c>
      <c r="AC356" s="252" t="str">
        <f>+IF(AA356=0,"NO OFERTADO",IF(AB356="NO CUMPLE", NO HABILITA,IF(AA356&lt;=($E356*(1+$D$4)),"HABILITA","NO HABILITA")))</f>
        <v>NO OFERTADO</v>
      </c>
      <c r="AD356" s="129">
        <f>'PRECIOS UNITARIOS'!M356</f>
        <v>266394.59000000003</v>
      </c>
      <c r="AE356" s="251" t="str">
        <f>'EV TECNICA'!Y356</f>
        <v>CUMPLE</v>
      </c>
      <c r="AF356" s="252" t="str">
        <f>+IF(AD356=0,"NO OFERTADO",IF(AE356="NO CUMPLE", NO HABILITA,IF(AD356&lt;=($E356*(1+$D$4)),"HABILITA","NO HABILITA")))</f>
        <v>NO HABILITA</v>
      </c>
      <c r="AG356" s="129">
        <f>'PRECIOS UNITARIOS'!N356</f>
        <v>0</v>
      </c>
      <c r="AH356" s="251">
        <f>'EV TECNICA'!AA356</f>
        <v>0</v>
      </c>
      <c r="AI356" s="252" t="str">
        <f>+IF(AG356=0,"NO OFERTADO",IF(AH356="NO CUMPLE", NO HABILITA,IF(AG356&lt;=($E356*(1+$D$4)),"HABILITA","NO HABILITA")))</f>
        <v>NO OFERTADO</v>
      </c>
      <c r="AJ356" s="129">
        <f>'PRECIOS UNITARIOS'!O356</f>
        <v>0</v>
      </c>
      <c r="AK356" s="251">
        <f>'EV TECNICA'!AC356</f>
        <v>0</v>
      </c>
      <c r="AL356" s="252" t="str">
        <f>+IF(AJ356=0,"NO OFERTADO",IF(AK356="NO CUMPLE", NO HABILITA,IF(AJ356&lt;=($E356*(1+$D$4)),"HABILITA","NO HABILITA")))</f>
        <v>NO OFERTADO</v>
      </c>
      <c r="AM356" s="129">
        <f>'PRECIOS UNITARIOS'!P356</f>
        <v>119999.6</v>
      </c>
      <c r="AN356" s="251" t="str">
        <f>'EV TECNICA'!AE356</f>
        <v>CUMPLE</v>
      </c>
      <c r="AO356" s="252" t="str">
        <f>+IF(AM356=0,"NO OFERTADO",IF(AN356="NO CUMPLE", NO HABILITA,IF(AM356&lt;=($E356*(1+$D$4)),"HABILITA","NO HABILITA")))</f>
        <v>HABILITA</v>
      </c>
      <c r="AP356" s="129">
        <f>'PRECIOS UNITARIOS'!Q356</f>
        <v>0</v>
      </c>
      <c r="AQ356" s="251">
        <f>'EV TECNICA'!AG356</f>
        <v>0</v>
      </c>
      <c r="AR356" s="252" t="str">
        <f>+IF(AP356=0,"NO OFERTADO",IF(AQ356="NO CUMPLE", NO HABILITA,IF(AP356&lt;=($E356*(1+$D$4)),"HABILITA","NO HABILITA")))</f>
        <v>NO OFERTADO</v>
      </c>
      <c r="AS356" s="129">
        <f>'PRECIOS UNITARIOS'!R356</f>
        <v>0</v>
      </c>
      <c r="AT356" s="251">
        <f>'EV TECNICA'!AI356</f>
        <v>0</v>
      </c>
      <c r="AU356" s="252" t="str">
        <f>+IF(AS356=0,"NO OFERTADO",IF(AT356="NO CUMPLE", NO HABILITA,IF(AS356&lt;=($E356*(1+$D$4)),"HABILITA","NO HABILITA")))</f>
        <v>NO OFERTADO</v>
      </c>
      <c r="AV356" s="129">
        <f>'PRECIOS UNITARIOS'!S356</f>
        <v>0</v>
      </c>
      <c r="AW356" s="251">
        <f>'EV TECNICA'!AK356</f>
        <v>0</v>
      </c>
      <c r="AX356" s="252" t="str">
        <f>+IF(AV356=0,"NO OFERTADO",IF(AW356="NO CUMPLE", NO HABILITA,IF(AV356&lt;=($E356*(1+$D$4)),"HABILITA","NO HABILITA")))</f>
        <v>NO OFERTADO</v>
      </c>
      <c r="AY356" s="129">
        <f>'PRECIOS UNITARIOS'!T356</f>
        <v>0</v>
      </c>
      <c r="AZ356" s="251">
        <f>'EV TECNICA'!AM356</f>
        <v>0</v>
      </c>
      <c r="BA356" s="252" t="str">
        <f>+IF(AY356=0,"NO OFERTADO",IF(AZ356="NO CUMPLE", NO HABILITA,IF(AY356&lt;=($E356*(1+$D$4)),"HABILITA","NO HABILITA")))</f>
        <v>NO OFERTADO</v>
      </c>
      <c r="BB356" s="129">
        <f>'PRECIOS UNITARIOS'!U356</f>
        <v>0</v>
      </c>
      <c r="BC356" s="251">
        <f>'EV TECNICA'!AO356</f>
        <v>0</v>
      </c>
      <c r="BD356" s="252" t="str">
        <f>+IF(BB356=0,"NO OFERTADO",IF(BC356="NO CUMPLE", NO HABILITA,IF(BB356&lt;=($E356*(1+$D$4)),"HABILITA","NO HABILITA")))</f>
        <v>NO OFERTADO</v>
      </c>
      <c r="BE356" s="129">
        <f>'PRECIOS UNITARIOS'!V356</f>
        <v>0</v>
      </c>
      <c r="BF356" s="251">
        <f>'EV TECNICA'!AQ356</f>
        <v>0</v>
      </c>
      <c r="BG356" s="252" t="str">
        <f>+IF(BE356=0,"NO OFERTADO",IF(BF356="NO CUMPLE", NO HABILITA,IF(BE356&lt;=($E356*(1+$D$4)),"HABILITA","NO HABILITA")))</f>
        <v>NO OFERTADO</v>
      </c>
      <c r="BH356" s="129">
        <f>'PRECIOS UNITARIOS'!W356</f>
        <v>0</v>
      </c>
      <c r="BI356" s="251">
        <f>'EV TECNICA'!AS356</f>
        <v>0</v>
      </c>
      <c r="BJ356" s="252" t="str">
        <f>+IF(BH356=0,"NO OFERTADO",IF(BI356="NO CUMPLE", NO HABILITA,IF(BH356&lt;=($E356*(1+$D$4)),"HABILITA","NO HABILITA")))</f>
        <v>NO OFERTADO</v>
      </c>
      <c r="BK356" s="129">
        <f>'PRECIOS UNITARIOS'!X356</f>
        <v>0</v>
      </c>
      <c r="BL356" s="251">
        <f>'EV TECNICA'!AU356</f>
        <v>0</v>
      </c>
      <c r="BM356" s="252" t="str">
        <f>+IF(BK356=0,"NO OFERTADO",IF(BL356="NO CUMPLE", NO HABILITA,IF(BK356&lt;=($E356*(1+$D$4)),"HABILITA","NO HABILITA")))</f>
        <v>NO OFERTADO</v>
      </c>
      <c r="BN356" s="129">
        <f>'PRECIOS UNITARIOS'!Y356</f>
        <v>0</v>
      </c>
      <c r="BO356" s="251">
        <f>'EV TECNICA'!AW356</f>
        <v>0</v>
      </c>
      <c r="BP356" s="252" t="str">
        <f>+IF(BN356=0,"NO OFERTADO",IF(BO356="NO CUMPLE", NO HABILITA,IF(BN356&lt;=($E356*(1+$D$4)),"HABILITA","NO HABILITA")))</f>
        <v>NO OFERTADO</v>
      </c>
      <c r="BQ356" s="129">
        <f>'PRECIOS UNITARIOS'!Z356</f>
        <v>0</v>
      </c>
      <c r="BR356" s="251">
        <f>'EV TECNICA'!AY356</f>
        <v>0</v>
      </c>
      <c r="BS356" s="252" t="str">
        <f>+IF(BQ356=0,"NO OFERTADO",IF(BR356="NO CUMPLE", NO HABILITA,IF(BQ356&lt;=($E356*(1+$D$4)),"HABILITA","NO HABILITA")))</f>
        <v>NO OFERTADO</v>
      </c>
      <c r="BT356" s="129">
        <f>'PRECIOS UNITARIOS'!AA356</f>
        <v>0</v>
      </c>
      <c r="BU356" s="251">
        <f>'EV TECNICA'!BA356</f>
        <v>0</v>
      </c>
      <c r="BV356" s="252" t="str">
        <f>+IF(BT356=0,"NO OFERTADO",IF(BU356="NO CUMPLE", NO HABILITA,IF(BT356&lt;=($E356*(1+$D$4)),"HABILITA","NO HABILITA")))</f>
        <v>NO OFERTADO</v>
      </c>
      <c r="BW356" s="129">
        <f>'PRECIOS UNITARIOS'!AB356</f>
        <v>0</v>
      </c>
      <c r="BX356" s="251">
        <f>'EV TECNICA'!BC356</f>
        <v>0</v>
      </c>
      <c r="BY356" s="252" t="str">
        <f>+IF(BW356=0,"NO OFERTADO",IF(BX356="NO CUMPLE", NO HABILITA,IF(BW356&lt;=($E356*(1+$D$4)),"HABILITA","NO HABILITA")))</f>
        <v>NO OFERTADO</v>
      </c>
      <c r="BZ356" s="129">
        <f>'PRECIOS UNITARIOS'!AC356</f>
        <v>0</v>
      </c>
      <c r="CA356" s="251">
        <f>'EV TECNICA'!BE356</f>
        <v>0</v>
      </c>
      <c r="CB356" s="252" t="str">
        <f>+IF(BZ356=0,"NO OFERTADO",IF(CA356="NO CUMPLE", NO HABILITA,IF(BZ356&lt;=($E356*(1+$D$4)),"HABILITA","NO HABILITA")))</f>
        <v>NO OFERTADO</v>
      </c>
      <c r="CC356" s="129">
        <f>'PRECIOS UNITARIOS'!AD356</f>
        <v>0</v>
      </c>
      <c r="CD356" s="251">
        <f>'EV TECNICA'!BG356</f>
        <v>0</v>
      </c>
      <c r="CE356" s="252" t="str">
        <f>+IF(CC356=0,"NO OFERTADO",IF(CD356="NO CUMPLE", NO HABILITA,IF(CC356&lt;=($E356*(1+$D$4)),"HABILITA","NO HABILITA")))</f>
        <v>NO OFERTADO</v>
      </c>
      <c r="CF356" s="129">
        <f>'PRECIOS UNITARIOS'!AE356</f>
        <v>213724</v>
      </c>
      <c r="CG356" s="251" t="str">
        <f>'EV TECNICA'!BI356</f>
        <v>CUMPLE</v>
      </c>
      <c r="CH356" s="252" t="str">
        <f>+IF(CF356=0,"NO OFERTADO",IF(CG356="NO CUMPLE", NO HABILITA,IF(CF356&lt;=($E356*(1+$D$4)),"HABILITA","NO HABILITA")))</f>
        <v>NO HABILITA</v>
      </c>
    </row>
    <row r="357" spans="1:86" s="40" customFormat="1" ht="38.25" x14ac:dyDescent="0.2">
      <c r="A357" s="103">
        <v>348</v>
      </c>
      <c r="B357" s="202" t="s">
        <v>513</v>
      </c>
      <c r="C357" s="121" t="s">
        <v>508</v>
      </c>
      <c r="D357" s="146">
        <v>1</v>
      </c>
      <c r="E357" s="25">
        <v>190400</v>
      </c>
      <c r="F357" s="129">
        <f>'PRECIOS UNITARIOS'!E357</f>
        <v>0</v>
      </c>
      <c r="G357" s="251">
        <f>'EV TECNICA'!I357</f>
        <v>0</v>
      </c>
      <c r="H357" s="252" t="str">
        <f>+IF(F357=0,"NO OFERTADO",IF(G357="NO CUMPLE", NO HABILITA,IF(F357&lt;=($E357*(1+$D$4)),"HABILITA","NO HABILITA")))</f>
        <v>NO OFERTADO</v>
      </c>
      <c r="I357" s="129">
        <f>'PRECIOS UNITARIOS'!F357</f>
        <v>0</v>
      </c>
      <c r="J357" s="251">
        <f>'EV TECNICA'!K357</f>
        <v>0</v>
      </c>
      <c r="K357" s="252" t="str">
        <f>+IF(I357=0,"NO OFERTADO",IF(J357="NO CUMPLE", NO HABILITA,IF(I357&lt;=($E357*(1+$D$4)),"HABILITA","NO HABILITA")))</f>
        <v>NO OFERTADO</v>
      </c>
      <c r="L357" s="129">
        <f>'PRECIOS UNITARIOS'!G357</f>
        <v>0</v>
      </c>
      <c r="M357" s="251">
        <f>'EV TECNICA'!M357</f>
        <v>0</v>
      </c>
      <c r="N357" s="252" t="str">
        <f>+IF(L357=0,"NO OFERTADO",IF(M357="NO CUMPLE", NO HABILITA,IF(L357&lt;=($E357*(1+$D$4)),"HABILITA","NO HABILITA")))</f>
        <v>NO OFERTADO</v>
      </c>
      <c r="O357" s="129">
        <f>'PRECIOS UNITARIOS'!H357</f>
        <v>0</v>
      </c>
      <c r="P357" s="251">
        <f>'EV TECNICA'!O357</f>
        <v>0</v>
      </c>
      <c r="Q357" s="252" t="str">
        <f>+IF(O357=0,"NO OFERTADO",IF(P357="NO CUMPLE", NO HABILITA,IF(O357&lt;=($E357*(1+$D$4)),"HABILITA","NO HABILITA")))</f>
        <v>NO OFERTADO</v>
      </c>
      <c r="R357" s="129">
        <f>'PRECIOS UNITARIOS'!I357</f>
        <v>0</v>
      </c>
      <c r="S357" s="251">
        <f>'EV TECNICA'!Q357</f>
        <v>0</v>
      </c>
      <c r="T357" s="252" t="str">
        <f>+IF(R357=0,"NO OFERTADO",IF(S357="NO CUMPLE", NO HABILITA,IF(R357&lt;=($E357*(1+$D$4)),"HABILITA","NO HABILITA")))</f>
        <v>NO OFERTADO</v>
      </c>
      <c r="U357" s="129">
        <f>'PRECIOS UNITARIOS'!J357</f>
        <v>0</v>
      </c>
      <c r="V357" s="251">
        <f>'EV TECNICA'!S357</f>
        <v>0</v>
      </c>
      <c r="W357" s="252" t="str">
        <f>+IF(U357=0,"NO OFERTADO",IF(V357="NO CUMPLE", NO HABILITA,IF(U357&lt;=($E357*(1+$D$4)),"HABILITA","NO HABILITA")))</f>
        <v>NO OFERTADO</v>
      </c>
      <c r="X357" s="129">
        <f>'PRECIOS UNITARIOS'!K357</f>
        <v>0</v>
      </c>
      <c r="Y357" s="251">
        <f>'EV TECNICA'!U357</f>
        <v>0</v>
      </c>
      <c r="Z357" s="252" t="str">
        <f>+IF(X357=0,"NO OFERTADO",IF(Y357="NO CUMPLE", NO HABILITA,IF(X357&lt;=($E357*(1+$D$4)),"HABILITA","NO HABILITA")))</f>
        <v>NO OFERTADO</v>
      </c>
      <c r="AA357" s="129">
        <f>'PRECIOS UNITARIOS'!L357</f>
        <v>0</v>
      </c>
      <c r="AB357" s="251">
        <f>'EV TECNICA'!W357</f>
        <v>0</v>
      </c>
      <c r="AC357" s="252" t="str">
        <f>+IF(AA357=0,"NO OFERTADO",IF(AB357="NO CUMPLE", NO HABILITA,IF(AA357&lt;=($E357*(1+$D$4)),"HABILITA","NO HABILITA")))</f>
        <v>NO OFERTADO</v>
      </c>
      <c r="AD357" s="129">
        <f>'PRECIOS UNITARIOS'!M357</f>
        <v>0</v>
      </c>
      <c r="AE357" s="251">
        <f>'EV TECNICA'!Y357</f>
        <v>0</v>
      </c>
      <c r="AF357" s="252" t="str">
        <f>+IF(AD357=0,"NO OFERTADO",IF(AE357="NO CUMPLE", NO HABILITA,IF(AD357&lt;=($E357*(1+$D$4)),"HABILITA","NO HABILITA")))</f>
        <v>NO OFERTADO</v>
      </c>
      <c r="AG357" s="129">
        <f>'PRECIOS UNITARIOS'!N357</f>
        <v>0</v>
      </c>
      <c r="AH357" s="251">
        <f>'EV TECNICA'!AA357</f>
        <v>0</v>
      </c>
      <c r="AI357" s="252" t="str">
        <f>+IF(AG357=0,"NO OFERTADO",IF(AH357="NO CUMPLE", NO HABILITA,IF(AG357&lt;=($E357*(1+$D$4)),"HABILITA","NO HABILITA")))</f>
        <v>NO OFERTADO</v>
      </c>
      <c r="AJ357" s="129">
        <f>'PRECIOS UNITARIOS'!O357</f>
        <v>0</v>
      </c>
      <c r="AK357" s="251">
        <f>'EV TECNICA'!AC357</f>
        <v>0</v>
      </c>
      <c r="AL357" s="252" t="str">
        <f>+IF(AJ357=0,"NO OFERTADO",IF(AK357="NO CUMPLE", NO HABILITA,IF(AJ357&lt;=($E357*(1+$D$4)),"HABILITA","NO HABILITA")))</f>
        <v>NO OFERTADO</v>
      </c>
      <c r="AM357" s="129">
        <f>'PRECIOS UNITARIOS'!P357</f>
        <v>190400</v>
      </c>
      <c r="AN357" s="251" t="str">
        <f>'EV TECNICA'!AE357</f>
        <v>CUMPLE</v>
      </c>
      <c r="AO357" s="252" t="str">
        <f>+IF(AM357=0,"NO OFERTADO",IF(AN357="NO CUMPLE", NO HABILITA,IF(AM357&lt;=($E357*(1+$D$4)),"HABILITA","NO HABILITA")))</f>
        <v>HABILITA</v>
      </c>
      <c r="AP357" s="129">
        <f>'PRECIOS UNITARIOS'!Q357</f>
        <v>0</v>
      </c>
      <c r="AQ357" s="251">
        <f>'EV TECNICA'!AG357</f>
        <v>0</v>
      </c>
      <c r="AR357" s="252" t="str">
        <f>+IF(AP357=0,"NO OFERTADO",IF(AQ357="NO CUMPLE", NO HABILITA,IF(AP357&lt;=($E357*(1+$D$4)),"HABILITA","NO HABILITA")))</f>
        <v>NO OFERTADO</v>
      </c>
      <c r="AS357" s="129">
        <f>'PRECIOS UNITARIOS'!R357</f>
        <v>0</v>
      </c>
      <c r="AT357" s="251">
        <f>'EV TECNICA'!AI357</f>
        <v>0</v>
      </c>
      <c r="AU357" s="252" t="str">
        <f>+IF(AS357=0,"NO OFERTADO",IF(AT357="NO CUMPLE", NO HABILITA,IF(AS357&lt;=($E357*(1+$D$4)),"HABILITA","NO HABILITA")))</f>
        <v>NO OFERTADO</v>
      </c>
      <c r="AV357" s="129">
        <f>'PRECIOS UNITARIOS'!S357</f>
        <v>0</v>
      </c>
      <c r="AW357" s="251">
        <f>'EV TECNICA'!AK357</f>
        <v>0</v>
      </c>
      <c r="AX357" s="252" t="str">
        <f>+IF(AV357=0,"NO OFERTADO",IF(AW357="NO CUMPLE", NO HABILITA,IF(AV357&lt;=($E357*(1+$D$4)),"HABILITA","NO HABILITA")))</f>
        <v>NO OFERTADO</v>
      </c>
      <c r="AY357" s="129">
        <f>'PRECIOS UNITARIOS'!T357</f>
        <v>0</v>
      </c>
      <c r="AZ357" s="251">
        <f>'EV TECNICA'!AM357</f>
        <v>0</v>
      </c>
      <c r="BA357" s="252" t="str">
        <f>+IF(AY357=0,"NO OFERTADO",IF(AZ357="NO CUMPLE", NO HABILITA,IF(AY357&lt;=($E357*(1+$D$4)),"HABILITA","NO HABILITA")))</f>
        <v>NO OFERTADO</v>
      </c>
      <c r="BB357" s="129">
        <f>'PRECIOS UNITARIOS'!U357</f>
        <v>0</v>
      </c>
      <c r="BC357" s="251">
        <f>'EV TECNICA'!AO357</f>
        <v>0</v>
      </c>
      <c r="BD357" s="252" t="str">
        <f>+IF(BB357=0,"NO OFERTADO",IF(BC357="NO CUMPLE", NO HABILITA,IF(BB357&lt;=($E357*(1+$D$4)),"HABILITA","NO HABILITA")))</f>
        <v>NO OFERTADO</v>
      </c>
      <c r="BE357" s="129">
        <f>'PRECIOS UNITARIOS'!V357</f>
        <v>0</v>
      </c>
      <c r="BF357" s="251">
        <f>'EV TECNICA'!AQ357</f>
        <v>0</v>
      </c>
      <c r="BG357" s="252" t="str">
        <f>+IF(BE357=0,"NO OFERTADO",IF(BF357="NO CUMPLE", NO HABILITA,IF(BE357&lt;=($E357*(1+$D$4)),"HABILITA","NO HABILITA")))</f>
        <v>NO OFERTADO</v>
      </c>
      <c r="BH357" s="129">
        <f>'PRECIOS UNITARIOS'!W357</f>
        <v>0</v>
      </c>
      <c r="BI357" s="251">
        <f>'EV TECNICA'!AS357</f>
        <v>0</v>
      </c>
      <c r="BJ357" s="252" t="str">
        <f>+IF(BH357=0,"NO OFERTADO",IF(BI357="NO CUMPLE", NO HABILITA,IF(BH357&lt;=($E357*(1+$D$4)),"HABILITA","NO HABILITA")))</f>
        <v>NO OFERTADO</v>
      </c>
      <c r="BK357" s="129">
        <f>'PRECIOS UNITARIOS'!X357</f>
        <v>0</v>
      </c>
      <c r="BL357" s="251">
        <f>'EV TECNICA'!AU357</f>
        <v>0</v>
      </c>
      <c r="BM357" s="252" t="str">
        <f>+IF(BK357=0,"NO OFERTADO",IF(BL357="NO CUMPLE", NO HABILITA,IF(BK357&lt;=($E357*(1+$D$4)),"HABILITA","NO HABILITA")))</f>
        <v>NO OFERTADO</v>
      </c>
      <c r="BN357" s="129">
        <f>'PRECIOS UNITARIOS'!Y357</f>
        <v>0</v>
      </c>
      <c r="BO357" s="251">
        <f>'EV TECNICA'!AW357</f>
        <v>0</v>
      </c>
      <c r="BP357" s="252" t="str">
        <f>+IF(BN357=0,"NO OFERTADO",IF(BO357="NO CUMPLE", NO HABILITA,IF(BN357&lt;=($E357*(1+$D$4)),"HABILITA","NO HABILITA")))</f>
        <v>NO OFERTADO</v>
      </c>
      <c r="BQ357" s="129">
        <f>'PRECIOS UNITARIOS'!Z357</f>
        <v>0</v>
      </c>
      <c r="BR357" s="251">
        <f>'EV TECNICA'!AY357</f>
        <v>0</v>
      </c>
      <c r="BS357" s="252" t="str">
        <f>+IF(BQ357=0,"NO OFERTADO",IF(BR357="NO CUMPLE", NO HABILITA,IF(BQ357&lt;=($E357*(1+$D$4)),"HABILITA","NO HABILITA")))</f>
        <v>NO OFERTADO</v>
      </c>
      <c r="BT357" s="129">
        <f>'PRECIOS UNITARIOS'!AA357</f>
        <v>0</v>
      </c>
      <c r="BU357" s="251">
        <f>'EV TECNICA'!BA357</f>
        <v>0</v>
      </c>
      <c r="BV357" s="252" t="str">
        <f>+IF(BT357=0,"NO OFERTADO",IF(BU357="NO CUMPLE", NO HABILITA,IF(BT357&lt;=($E357*(1+$D$4)),"HABILITA","NO HABILITA")))</f>
        <v>NO OFERTADO</v>
      </c>
      <c r="BW357" s="129">
        <f>'PRECIOS UNITARIOS'!AB357</f>
        <v>0</v>
      </c>
      <c r="BX357" s="251">
        <f>'EV TECNICA'!BC357</f>
        <v>0</v>
      </c>
      <c r="BY357" s="252" t="str">
        <f>+IF(BW357=0,"NO OFERTADO",IF(BX357="NO CUMPLE", NO HABILITA,IF(BW357&lt;=($E357*(1+$D$4)),"HABILITA","NO HABILITA")))</f>
        <v>NO OFERTADO</v>
      </c>
      <c r="BZ357" s="129">
        <f>'PRECIOS UNITARIOS'!AC357</f>
        <v>0</v>
      </c>
      <c r="CA357" s="251">
        <f>'EV TECNICA'!BE357</f>
        <v>0</v>
      </c>
      <c r="CB357" s="252" t="str">
        <f>+IF(BZ357=0,"NO OFERTADO",IF(CA357="NO CUMPLE", NO HABILITA,IF(BZ357&lt;=($E357*(1+$D$4)),"HABILITA","NO HABILITA")))</f>
        <v>NO OFERTADO</v>
      </c>
      <c r="CC357" s="129">
        <f>'PRECIOS UNITARIOS'!AD357</f>
        <v>0</v>
      </c>
      <c r="CD357" s="251">
        <f>'EV TECNICA'!BG357</f>
        <v>0</v>
      </c>
      <c r="CE357" s="252" t="str">
        <f>+IF(CC357=0,"NO OFERTADO",IF(CD357="NO CUMPLE", NO HABILITA,IF(CC357&lt;=($E357*(1+$D$4)),"HABILITA","NO HABILITA")))</f>
        <v>NO OFERTADO</v>
      </c>
      <c r="CF357" s="129">
        <f>'PRECIOS UNITARIOS'!AE357</f>
        <v>178500</v>
      </c>
      <c r="CG357" s="251" t="str">
        <f>'EV TECNICA'!BI357</f>
        <v>CUMPLE</v>
      </c>
      <c r="CH357" s="252" t="str">
        <f>+IF(CF357=0,"NO OFERTADO",IF(CG357="NO CUMPLE", NO HABILITA,IF(CF357&lt;=($E357*(1+$D$4)),"HABILITA","NO HABILITA")))</f>
        <v>HABILITA</v>
      </c>
    </row>
    <row r="358" spans="1:86" s="40" customFormat="1" ht="25.5" x14ac:dyDescent="0.2">
      <c r="A358" s="103">
        <v>349</v>
      </c>
      <c r="B358" s="202" t="s">
        <v>514</v>
      </c>
      <c r="C358" s="121" t="s">
        <v>508</v>
      </c>
      <c r="D358" s="146">
        <v>1</v>
      </c>
      <c r="E358" s="25">
        <v>126743.57751999999</v>
      </c>
      <c r="F358" s="129">
        <f>'PRECIOS UNITARIOS'!E358</f>
        <v>0</v>
      </c>
      <c r="G358" s="251">
        <f>'EV TECNICA'!I358</f>
        <v>0</v>
      </c>
      <c r="H358" s="252" t="str">
        <f>+IF(F358=0,"NO OFERTADO",IF(G358="NO CUMPLE", NO HABILITA,IF(F358&lt;=($E358*(1+$D$4)),"HABILITA","NO HABILITA")))</f>
        <v>NO OFERTADO</v>
      </c>
      <c r="I358" s="129">
        <f>'PRECIOS UNITARIOS'!F358</f>
        <v>0</v>
      </c>
      <c r="J358" s="251">
        <f>'EV TECNICA'!K358</f>
        <v>0</v>
      </c>
      <c r="K358" s="252" t="str">
        <f>+IF(I358=0,"NO OFERTADO",IF(J358="NO CUMPLE", NO HABILITA,IF(I358&lt;=($E358*(1+$D$4)),"HABILITA","NO HABILITA")))</f>
        <v>NO OFERTADO</v>
      </c>
      <c r="L358" s="129">
        <f>'PRECIOS UNITARIOS'!G358</f>
        <v>0</v>
      </c>
      <c r="M358" s="251">
        <f>'EV TECNICA'!M358</f>
        <v>0</v>
      </c>
      <c r="N358" s="252" t="str">
        <f>+IF(L358=0,"NO OFERTADO",IF(M358="NO CUMPLE", NO HABILITA,IF(L358&lt;=($E358*(1+$D$4)),"HABILITA","NO HABILITA")))</f>
        <v>NO OFERTADO</v>
      </c>
      <c r="O358" s="129">
        <f>'PRECIOS UNITARIOS'!H358</f>
        <v>0</v>
      </c>
      <c r="P358" s="251">
        <f>'EV TECNICA'!O358</f>
        <v>0</v>
      </c>
      <c r="Q358" s="252" t="str">
        <f>+IF(O358=0,"NO OFERTADO",IF(P358="NO CUMPLE", NO HABILITA,IF(O358&lt;=($E358*(1+$D$4)),"HABILITA","NO HABILITA")))</f>
        <v>NO OFERTADO</v>
      </c>
      <c r="R358" s="129">
        <f>'PRECIOS UNITARIOS'!I358</f>
        <v>0</v>
      </c>
      <c r="S358" s="251">
        <f>'EV TECNICA'!Q358</f>
        <v>0</v>
      </c>
      <c r="T358" s="252" t="str">
        <f>+IF(R358=0,"NO OFERTADO",IF(S358="NO CUMPLE", NO HABILITA,IF(R358&lt;=($E358*(1+$D$4)),"HABILITA","NO HABILITA")))</f>
        <v>NO OFERTADO</v>
      </c>
      <c r="U358" s="129">
        <f>'PRECIOS UNITARIOS'!J358</f>
        <v>0</v>
      </c>
      <c r="V358" s="251">
        <f>'EV TECNICA'!S358</f>
        <v>0</v>
      </c>
      <c r="W358" s="252" t="str">
        <f>+IF(U358=0,"NO OFERTADO",IF(V358="NO CUMPLE", NO HABILITA,IF(U358&lt;=($E358*(1+$D$4)),"HABILITA","NO HABILITA")))</f>
        <v>NO OFERTADO</v>
      </c>
      <c r="X358" s="129">
        <f>'PRECIOS UNITARIOS'!K358</f>
        <v>0</v>
      </c>
      <c r="Y358" s="251">
        <f>'EV TECNICA'!U358</f>
        <v>0</v>
      </c>
      <c r="Z358" s="252" t="str">
        <f>+IF(X358=0,"NO OFERTADO",IF(Y358="NO CUMPLE", NO HABILITA,IF(X358&lt;=($E358*(1+$D$4)),"HABILITA","NO HABILITA")))</f>
        <v>NO OFERTADO</v>
      </c>
      <c r="AA358" s="129">
        <f>'PRECIOS UNITARIOS'!L358</f>
        <v>0</v>
      </c>
      <c r="AB358" s="251">
        <f>'EV TECNICA'!W358</f>
        <v>0</v>
      </c>
      <c r="AC358" s="252" t="str">
        <f>+IF(AA358=0,"NO OFERTADO",IF(AB358="NO CUMPLE", NO HABILITA,IF(AA358&lt;=($E358*(1+$D$4)),"HABILITA","NO HABILITA")))</f>
        <v>NO OFERTADO</v>
      </c>
      <c r="AD358" s="129">
        <f>'PRECIOS UNITARIOS'!M358</f>
        <v>206987.41</v>
      </c>
      <c r="AE358" s="251" t="str">
        <f>'EV TECNICA'!Y358</f>
        <v>CUMPLE</v>
      </c>
      <c r="AF358" s="252" t="str">
        <f>+IF(AD358=0,"NO OFERTADO",IF(AE358="NO CUMPLE", NO HABILITA,IF(AD358&lt;=($E358*(1+$D$4)),"HABILITA","NO HABILITA")))</f>
        <v>NO HABILITA</v>
      </c>
      <c r="AG358" s="129">
        <f>'PRECIOS UNITARIOS'!N358</f>
        <v>0</v>
      </c>
      <c r="AH358" s="251">
        <f>'EV TECNICA'!AA358</f>
        <v>0</v>
      </c>
      <c r="AI358" s="252" t="str">
        <f>+IF(AG358=0,"NO OFERTADO",IF(AH358="NO CUMPLE", NO HABILITA,IF(AG358&lt;=($E358*(1+$D$4)),"HABILITA","NO HABILITA")))</f>
        <v>NO OFERTADO</v>
      </c>
      <c r="AJ358" s="129">
        <f>'PRECIOS UNITARIOS'!O358</f>
        <v>0</v>
      </c>
      <c r="AK358" s="251">
        <f>'EV TECNICA'!AC358</f>
        <v>0</v>
      </c>
      <c r="AL358" s="252" t="str">
        <f>+IF(AJ358=0,"NO OFERTADO",IF(AK358="NO CUMPLE", NO HABILITA,IF(AJ358&lt;=($E358*(1+$D$4)),"HABILITA","NO HABILITA")))</f>
        <v>NO OFERTADO</v>
      </c>
      <c r="AM358" s="129">
        <f>'PRECIOS UNITARIOS'!P358</f>
        <v>119999.6</v>
      </c>
      <c r="AN358" s="251" t="str">
        <f>'EV TECNICA'!AE358</f>
        <v>CUMPLE</v>
      </c>
      <c r="AO358" s="252" t="str">
        <f>+IF(AM358=0,"NO OFERTADO",IF(AN358="NO CUMPLE", NO HABILITA,IF(AM358&lt;=($E358*(1+$D$4)),"HABILITA","NO HABILITA")))</f>
        <v>HABILITA</v>
      </c>
      <c r="AP358" s="129">
        <f>'PRECIOS UNITARIOS'!Q358</f>
        <v>0</v>
      </c>
      <c r="AQ358" s="251">
        <f>'EV TECNICA'!AG358</f>
        <v>0</v>
      </c>
      <c r="AR358" s="252" t="str">
        <f>+IF(AP358=0,"NO OFERTADO",IF(AQ358="NO CUMPLE", NO HABILITA,IF(AP358&lt;=($E358*(1+$D$4)),"HABILITA","NO HABILITA")))</f>
        <v>NO OFERTADO</v>
      </c>
      <c r="AS358" s="129">
        <f>'PRECIOS UNITARIOS'!R358</f>
        <v>0</v>
      </c>
      <c r="AT358" s="251">
        <f>'EV TECNICA'!AI358</f>
        <v>0</v>
      </c>
      <c r="AU358" s="252" t="str">
        <f>+IF(AS358=0,"NO OFERTADO",IF(AT358="NO CUMPLE", NO HABILITA,IF(AS358&lt;=($E358*(1+$D$4)),"HABILITA","NO HABILITA")))</f>
        <v>NO OFERTADO</v>
      </c>
      <c r="AV358" s="129">
        <f>'PRECIOS UNITARIOS'!S358</f>
        <v>0</v>
      </c>
      <c r="AW358" s="251">
        <f>'EV TECNICA'!AK358</f>
        <v>0</v>
      </c>
      <c r="AX358" s="252" t="str">
        <f>+IF(AV358=0,"NO OFERTADO",IF(AW358="NO CUMPLE", NO HABILITA,IF(AV358&lt;=($E358*(1+$D$4)),"HABILITA","NO HABILITA")))</f>
        <v>NO OFERTADO</v>
      </c>
      <c r="AY358" s="129">
        <f>'PRECIOS UNITARIOS'!T358</f>
        <v>0</v>
      </c>
      <c r="AZ358" s="251">
        <f>'EV TECNICA'!AM358</f>
        <v>0</v>
      </c>
      <c r="BA358" s="252" t="str">
        <f>+IF(AY358=0,"NO OFERTADO",IF(AZ358="NO CUMPLE", NO HABILITA,IF(AY358&lt;=($E358*(1+$D$4)),"HABILITA","NO HABILITA")))</f>
        <v>NO OFERTADO</v>
      </c>
      <c r="BB358" s="129">
        <f>'PRECIOS UNITARIOS'!U358</f>
        <v>175565.46</v>
      </c>
      <c r="BC358" s="251" t="str">
        <f>'EV TECNICA'!AO358</f>
        <v>CUMPLE</v>
      </c>
      <c r="BD358" s="252" t="str">
        <f>+IF(BB358=0,"NO OFERTADO",IF(BC358="NO CUMPLE", NO HABILITA,IF(BB358&lt;=($E358*(1+$D$4)),"HABILITA","NO HABILITA")))</f>
        <v>NO HABILITA</v>
      </c>
      <c r="BE358" s="129">
        <f>'PRECIOS UNITARIOS'!V358</f>
        <v>0</v>
      </c>
      <c r="BF358" s="251">
        <f>'EV TECNICA'!AQ358</f>
        <v>0</v>
      </c>
      <c r="BG358" s="252" t="str">
        <f>+IF(BE358=0,"NO OFERTADO",IF(BF358="NO CUMPLE", NO HABILITA,IF(BE358&lt;=($E358*(1+$D$4)),"HABILITA","NO HABILITA")))</f>
        <v>NO OFERTADO</v>
      </c>
      <c r="BH358" s="129">
        <f>'PRECIOS UNITARIOS'!W358</f>
        <v>0</v>
      </c>
      <c r="BI358" s="251">
        <f>'EV TECNICA'!AS358</f>
        <v>0</v>
      </c>
      <c r="BJ358" s="252" t="str">
        <f>+IF(BH358=0,"NO OFERTADO",IF(BI358="NO CUMPLE", NO HABILITA,IF(BH358&lt;=($E358*(1+$D$4)),"HABILITA","NO HABILITA")))</f>
        <v>NO OFERTADO</v>
      </c>
      <c r="BK358" s="129">
        <f>'PRECIOS UNITARIOS'!X358</f>
        <v>0</v>
      </c>
      <c r="BL358" s="251">
        <f>'EV TECNICA'!AU358</f>
        <v>0</v>
      </c>
      <c r="BM358" s="252" t="str">
        <f>+IF(BK358=0,"NO OFERTADO",IF(BL358="NO CUMPLE", NO HABILITA,IF(BK358&lt;=($E358*(1+$D$4)),"HABILITA","NO HABILITA")))</f>
        <v>NO OFERTADO</v>
      </c>
      <c r="BN358" s="129">
        <f>'PRECIOS UNITARIOS'!Y358</f>
        <v>0</v>
      </c>
      <c r="BO358" s="251">
        <f>'EV TECNICA'!AW358</f>
        <v>0</v>
      </c>
      <c r="BP358" s="252" t="str">
        <f>+IF(BN358=0,"NO OFERTADO",IF(BO358="NO CUMPLE", NO HABILITA,IF(BN358&lt;=($E358*(1+$D$4)),"HABILITA","NO HABILITA")))</f>
        <v>NO OFERTADO</v>
      </c>
      <c r="BQ358" s="129">
        <f>'PRECIOS UNITARIOS'!Z358</f>
        <v>0</v>
      </c>
      <c r="BR358" s="251">
        <f>'EV TECNICA'!AY358</f>
        <v>0</v>
      </c>
      <c r="BS358" s="252" t="str">
        <f>+IF(BQ358=0,"NO OFERTADO",IF(BR358="NO CUMPLE", NO HABILITA,IF(BQ358&lt;=($E358*(1+$D$4)),"HABILITA","NO HABILITA")))</f>
        <v>NO OFERTADO</v>
      </c>
      <c r="BT358" s="129">
        <f>'PRECIOS UNITARIOS'!AA358</f>
        <v>0</v>
      </c>
      <c r="BU358" s="251">
        <f>'EV TECNICA'!BA358</f>
        <v>0</v>
      </c>
      <c r="BV358" s="252" t="str">
        <f>+IF(BT358=0,"NO OFERTADO",IF(BU358="NO CUMPLE", NO HABILITA,IF(BT358&lt;=($E358*(1+$D$4)),"HABILITA","NO HABILITA")))</f>
        <v>NO OFERTADO</v>
      </c>
      <c r="BW358" s="129">
        <f>'PRECIOS UNITARIOS'!AB358</f>
        <v>0</v>
      </c>
      <c r="BX358" s="251">
        <f>'EV TECNICA'!BC358</f>
        <v>0</v>
      </c>
      <c r="BY358" s="252" t="str">
        <f>+IF(BW358=0,"NO OFERTADO",IF(BX358="NO CUMPLE", NO HABILITA,IF(BW358&lt;=($E358*(1+$D$4)),"HABILITA","NO HABILITA")))</f>
        <v>NO OFERTADO</v>
      </c>
      <c r="BZ358" s="129">
        <f>'PRECIOS UNITARIOS'!AC358</f>
        <v>0</v>
      </c>
      <c r="CA358" s="251">
        <f>'EV TECNICA'!BE358</f>
        <v>0</v>
      </c>
      <c r="CB358" s="252" t="str">
        <f>+IF(BZ358=0,"NO OFERTADO",IF(CA358="NO CUMPLE", NO HABILITA,IF(BZ358&lt;=($E358*(1+$D$4)),"HABILITA","NO HABILITA")))</f>
        <v>NO OFERTADO</v>
      </c>
      <c r="CC358" s="129">
        <f>'PRECIOS UNITARIOS'!AD358</f>
        <v>0</v>
      </c>
      <c r="CD358" s="251">
        <f>'EV TECNICA'!BG358</f>
        <v>0</v>
      </c>
      <c r="CE358" s="252" t="str">
        <f>+IF(CC358=0,"NO OFERTADO",IF(CD358="NO CUMPLE", NO HABILITA,IF(CC358&lt;=($E358*(1+$D$4)),"HABILITA","NO HABILITA")))</f>
        <v>NO OFERTADO</v>
      </c>
      <c r="CF358" s="129">
        <f>'PRECIOS UNITARIOS'!AE358</f>
        <v>172550</v>
      </c>
      <c r="CG358" s="251" t="str">
        <f>'EV TECNICA'!BI358</f>
        <v>CUMPLE</v>
      </c>
      <c r="CH358" s="252" t="str">
        <f>+IF(CF358=0,"NO OFERTADO",IF(CG358="NO CUMPLE", NO HABILITA,IF(CF358&lt;=($E358*(1+$D$4)),"HABILITA","NO HABILITA")))</f>
        <v>NO HABILITA</v>
      </c>
    </row>
    <row r="359" spans="1:86" s="40" customFormat="1" ht="38.25" x14ac:dyDescent="0.2">
      <c r="A359" s="103">
        <v>350</v>
      </c>
      <c r="B359" s="202" t="s">
        <v>515</v>
      </c>
      <c r="C359" s="121" t="s">
        <v>508</v>
      </c>
      <c r="D359" s="146">
        <v>1</v>
      </c>
      <c r="E359" s="25">
        <v>272272</v>
      </c>
      <c r="F359" s="129">
        <f>'PRECIOS UNITARIOS'!E359</f>
        <v>0</v>
      </c>
      <c r="G359" s="251">
        <f>'EV TECNICA'!I359</f>
        <v>0</v>
      </c>
      <c r="H359" s="252" t="str">
        <f>+IF(F359=0,"NO OFERTADO",IF(G359="NO CUMPLE", NO HABILITA,IF(F359&lt;=($E359*(1+$D$4)),"HABILITA","NO HABILITA")))</f>
        <v>NO OFERTADO</v>
      </c>
      <c r="I359" s="129">
        <f>'PRECIOS UNITARIOS'!F359</f>
        <v>0</v>
      </c>
      <c r="J359" s="251">
        <f>'EV TECNICA'!K359</f>
        <v>0</v>
      </c>
      <c r="K359" s="252" t="str">
        <f>+IF(I359=0,"NO OFERTADO",IF(J359="NO CUMPLE", NO HABILITA,IF(I359&lt;=($E359*(1+$D$4)),"HABILITA","NO HABILITA")))</f>
        <v>NO OFERTADO</v>
      </c>
      <c r="L359" s="129">
        <f>'PRECIOS UNITARIOS'!G359</f>
        <v>0</v>
      </c>
      <c r="M359" s="251">
        <f>'EV TECNICA'!M359</f>
        <v>0</v>
      </c>
      <c r="N359" s="252" t="str">
        <f>+IF(L359=0,"NO OFERTADO",IF(M359="NO CUMPLE", NO HABILITA,IF(L359&lt;=($E359*(1+$D$4)),"HABILITA","NO HABILITA")))</f>
        <v>NO OFERTADO</v>
      </c>
      <c r="O359" s="129">
        <f>'PRECIOS UNITARIOS'!H359</f>
        <v>0</v>
      </c>
      <c r="P359" s="251">
        <f>'EV TECNICA'!O359</f>
        <v>0</v>
      </c>
      <c r="Q359" s="252" t="str">
        <f>+IF(O359=0,"NO OFERTADO",IF(P359="NO CUMPLE", NO HABILITA,IF(O359&lt;=($E359*(1+$D$4)),"HABILITA","NO HABILITA")))</f>
        <v>NO OFERTADO</v>
      </c>
      <c r="R359" s="129">
        <f>'PRECIOS UNITARIOS'!I359</f>
        <v>0</v>
      </c>
      <c r="S359" s="251">
        <f>'EV TECNICA'!Q359</f>
        <v>0</v>
      </c>
      <c r="T359" s="252" t="str">
        <f>+IF(R359=0,"NO OFERTADO",IF(S359="NO CUMPLE", NO HABILITA,IF(R359&lt;=($E359*(1+$D$4)),"HABILITA","NO HABILITA")))</f>
        <v>NO OFERTADO</v>
      </c>
      <c r="U359" s="129">
        <f>'PRECIOS UNITARIOS'!J359</f>
        <v>0</v>
      </c>
      <c r="V359" s="251">
        <f>'EV TECNICA'!S359</f>
        <v>0</v>
      </c>
      <c r="W359" s="252" t="str">
        <f>+IF(U359=0,"NO OFERTADO",IF(V359="NO CUMPLE", NO HABILITA,IF(U359&lt;=($E359*(1+$D$4)),"HABILITA","NO HABILITA")))</f>
        <v>NO OFERTADO</v>
      </c>
      <c r="X359" s="129">
        <f>'PRECIOS UNITARIOS'!K359</f>
        <v>0</v>
      </c>
      <c r="Y359" s="251">
        <f>'EV TECNICA'!U359</f>
        <v>0</v>
      </c>
      <c r="Z359" s="252" t="str">
        <f>+IF(X359=0,"NO OFERTADO",IF(Y359="NO CUMPLE", NO HABILITA,IF(X359&lt;=($E359*(1+$D$4)),"HABILITA","NO HABILITA")))</f>
        <v>NO OFERTADO</v>
      </c>
      <c r="AA359" s="129">
        <f>'PRECIOS UNITARIOS'!L359</f>
        <v>0</v>
      </c>
      <c r="AB359" s="251">
        <f>'EV TECNICA'!W359</f>
        <v>0</v>
      </c>
      <c r="AC359" s="252" t="str">
        <f>+IF(AA359=0,"NO OFERTADO",IF(AB359="NO CUMPLE", NO HABILITA,IF(AA359&lt;=($E359*(1+$D$4)),"HABILITA","NO HABILITA")))</f>
        <v>NO OFERTADO</v>
      </c>
      <c r="AD359" s="129">
        <f>'PRECIOS UNITARIOS'!M359</f>
        <v>0</v>
      </c>
      <c r="AE359" s="251">
        <f>'EV TECNICA'!Y359</f>
        <v>0</v>
      </c>
      <c r="AF359" s="252" t="str">
        <f>+IF(AD359=0,"NO OFERTADO",IF(AE359="NO CUMPLE", NO HABILITA,IF(AD359&lt;=($E359*(1+$D$4)),"HABILITA","NO HABILITA")))</f>
        <v>NO OFERTADO</v>
      </c>
      <c r="AG359" s="129">
        <f>'PRECIOS UNITARIOS'!N359</f>
        <v>0</v>
      </c>
      <c r="AH359" s="251">
        <f>'EV TECNICA'!AA359</f>
        <v>0</v>
      </c>
      <c r="AI359" s="252" t="str">
        <f>+IF(AG359=0,"NO OFERTADO",IF(AH359="NO CUMPLE", NO HABILITA,IF(AG359&lt;=($E359*(1+$D$4)),"HABILITA","NO HABILITA")))</f>
        <v>NO OFERTADO</v>
      </c>
      <c r="AJ359" s="129">
        <f>'PRECIOS UNITARIOS'!O359</f>
        <v>0</v>
      </c>
      <c r="AK359" s="251">
        <f>'EV TECNICA'!AC359</f>
        <v>0</v>
      </c>
      <c r="AL359" s="252" t="str">
        <f>+IF(AJ359=0,"NO OFERTADO",IF(AK359="NO CUMPLE", NO HABILITA,IF(AJ359&lt;=($E359*(1+$D$4)),"HABILITA","NO HABILITA")))</f>
        <v>NO OFERTADO</v>
      </c>
      <c r="AM359" s="129">
        <f>'PRECIOS UNITARIOS'!P359</f>
        <v>239904</v>
      </c>
      <c r="AN359" s="251" t="str">
        <f>'EV TECNICA'!AE359</f>
        <v>CUMPLE</v>
      </c>
      <c r="AO359" s="252" t="str">
        <f>+IF(AM359=0,"NO OFERTADO",IF(AN359="NO CUMPLE", NO HABILITA,IF(AM359&lt;=($E359*(1+$D$4)),"HABILITA","NO HABILITA")))</f>
        <v>HABILITA</v>
      </c>
      <c r="AP359" s="129">
        <f>'PRECIOS UNITARIOS'!Q359</f>
        <v>0</v>
      </c>
      <c r="AQ359" s="251">
        <f>'EV TECNICA'!AG359</f>
        <v>0</v>
      </c>
      <c r="AR359" s="252" t="str">
        <f>+IF(AP359=0,"NO OFERTADO",IF(AQ359="NO CUMPLE", NO HABILITA,IF(AP359&lt;=($E359*(1+$D$4)),"HABILITA","NO HABILITA")))</f>
        <v>NO OFERTADO</v>
      </c>
      <c r="AS359" s="129">
        <f>'PRECIOS UNITARIOS'!R359</f>
        <v>0</v>
      </c>
      <c r="AT359" s="251">
        <f>'EV TECNICA'!AI359</f>
        <v>0</v>
      </c>
      <c r="AU359" s="252" t="str">
        <f>+IF(AS359=0,"NO OFERTADO",IF(AT359="NO CUMPLE", NO HABILITA,IF(AS359&lt;=($E359*(1+$D$4)),"HABILITA","NO HABILITA")))</f>
        <v>NO OFERTADO</v>
      </c>
      <c r="AV359" s="129">
        <f>'PRECIOS UNITARIOS'!S359</f>
        <v>0</v>
      </c>
      <c r="AW359" s="251">
        <f>'EV TECNICA'!AK359</f>
        <v>0</v>
      </c>
      <c r="AX359" s="252" t="str">
        <f>+IF(AV359=0,"NO OFERTADO",IF(AW359="NO CUMPLE", NO HABILITA,IF(AV359&lt;=($E359*(1+$D$4)),"HABILITA","NO HABILITA")))</f>
        <v>NO OFERTADO</v>
      </c>
      <c r="AY359" s="129">
        <f>'PRECIOS UNITARIOS'!T359</f>
        <v>0</v>
      </c>
      <c r="AZ359" s="251">
        <f>'EV TECNICA'!AM359</f>
        <v>0</v>
      </c>
      <c r="BA359" s="252" t="str">
        <f>+IF(AY359=0,"NO OFERTADO",IF(AZ359="NO CUMPLE", NO HABILITA,IF(AY359&lt;=($E359*(1+$D$4)),"HABILITA","NO HABILITA")))</f>
        <v>NO OFERTADO</v>
      </c>
      <c r="BB359" s="129">
        <f>'PRECIOS UNITARIOS'!U359</f>
        <v>0</v>
      </c>
      <c r="BC359" s="251">
        <f>'EV TECNICA'!AO359</f>
        <v>0</v>
      </c>
      <c r="BD359" s="252" t="str">
        <f>+IF(BB359=0,"NO OFERTADO",IF(BC359="NO CUMPLE", NO HABILITA,IF(BB359&lt;=($E359*(1+$D$4)),"HABILITA","NO HABILITA")))</f>
        <v>NO OFERTADO</v>
      </c>
      <c r="BE359" s="129">
        <f>'PRECIOS UNITARIOS'!V359</f>
        <v>0</v>
      </c>
      <c r="BF359" s="251">
        <f>'EV TECNICA'!AQ359</f>
        <v>0</v>
      </c>
      <c r="BG359" s="252" t="str">
        <f>+IF(BE359=0,"NO OFERTADO",IF(BF359="NO CUMPLE", NO HABILITA,IF(BE359&lt;=($E359*(1+$D$4)),"HABILITA","NO HABILITA")))</f>
        <v>NO OFERTADO</v>
      </c>
      <c r="BH359" s="129">
        <f>'PRECIOS UNITARIOS'!W359</f>
        <v>0</v>
      </c>
      <c r="BI359" s="251">
        <f>'EV TECNICA'!AS359</f>
        <v>0</v>
      </c>
      <c r="BJ359" s="252" t="str">
        <f>+IF(BH359=0,"NO OFERTADO",IF(BI359="NO CUMPLE", NO HABILITA,IF(BH359&lt;=($E359*(1+$D$4)),"HABILITA","NO HABILITA")))</f>
        <v>NO OFERTADO</v>
      </c>
      <c r="BK359" s="129">
        <f>'PRECIOS UNITARIOS'!X359</f>
        <v>0</v>
      </c>
      <c r="BL359" s="251">
        <f>'EV TECNICA'!AU359</f>
        <v>0</v>
      </c>
      <c r="BM359" s="252" t="str">
        <f>+IF(BK359=0,"NO OFERTADO",IF(BL359="NO CUMPLE", NO HABILITA,IF(BK359&lt;=($E359*(1+$D$4)),"HABILITA","NO HABILITA")))</f>
        <v>NO OFERTADO</v>
      </c>
      <c r="BN359" s="129">
        <f>'PRECIOS UNITARIOS'!Y359</f>
        <v>0</v>
      </c>
      <c r="BO359" s="251">
        <f>'EV TECNICA'!AW359</f>
        <v>0</v>
      </c>
      <c r="BP359" s="252" t="str">
        <f>+IF(BN359=0,"NO OFERTADO",IF(BO359="NO CUMPLE", NO HABILITA,IF(BN359&lt;=($E359*(1+$D$4)),"HABILITA","NO HABILITA")))</f>
        <v>NO OFERTADO</v>
      </c>
      <c r="BQ359" s="129">
        <f>'PRECIOS UNITARIOS'!Z359</f>
        <v>0</v>
      </c>
      <c r="BR359" s="251">
        <f>'EV TECNICA'!AY359</f>
        <v>0</v>
      </c>
      <c r="BS359" s="252" t="str">
        <f>+IF(BQ359=0,"NO OFERTADO",IF(BR359="NO CUMPLE", NO HABILITA,IF(BQ359&lt;=($E359*(1+$D$4)),"HABILITA","NO HABILITA")))</f>
        <v>NO OFERTADO</v>
      </c>
      <c r="BT359" s="129">
        <f>'PRECIOS UNITARIOS'!AA359</f>
        <v>0</v>
      </c>
      <c r="BU359" s="251">
        <f>'EV TECNICA'!BA359</f>
        <v>0</v>
      </c>
      <c r="BV359" s="252" t="str">
        <f>+IF(BT359=0,"NO OFERTADO",IF(BU359="NO CUMPLE", NO HABILITA,IF(BT359&lt;=($E359*(1+$D$4)),"HABILITA","NO HABILITA")))</f>
        <v>NO OFERTADO</v>
      </c>
      <c r="BW359" s="129">
        <f>'PRECIOS UNITARIOS'!AB359</f>
        <v>0</v>
      </c>
      <c r="BX359" s="251">
        <f>'EV TECNICA'!BC359</f>
        <v>0</v>
      </c>
      <c r="BY359" s="252" t="str">
        <f>+IF(BW359=0,"NO OFERTADO",IF(BX359="NO CUMPLE", NO HABILITA,IF(BW359&lt;=($E359*(1+$D$4)),"HABILITA","NO HABILITA")))</f>
        <v>NO OFERTADO</v>
      </c>
      <c r="BZ359" s="129">
        <f>'PRECIOS UNITARIOS'!AC359</f>
        <v>0</v>
      </c>
      <c r="CA359" s="251">
        <f>'EV TECNICA'!BE359</f>
        <v>0</v>
      </c>
      <c r="CB359" s="252" t="str">
        <f>+IF(BZ359=0,"NO OFERTADO",IF(CA359="NO CUMPLE", NO HABILITA,IF(BZ359&lt;=($E359*(1+$D$4)),"HABILITA","NO HABILITA")))</f>
        <v>NO OFERTADO</v>
      </c>
      <c r="CC359" s="129">
        <f>'PRECIOS UNITARIOS'!AD359</f>
        <v>0</v>
      </c>
      <c r="CD359" s="251">
        <f>'EV TECNICA'!BG359</f>
        <v>0</v>
      </c>
      <c r="CE359" s="252" t="str">
        <f>+IF(CC359=0,"NO OFERTADO",IF(CD359="NO CUMPLE", NO HABILITA,IF(CC359&lt;=($E359*(1+$D$4)),"HABILITA","NO HABILITA")))</f>
        <v>NO OFERTADO</v>
      </c>
      <c r="CF359" s="129">
        <f>'PRECIOS UNITARIOS'!AE359</f>
        <v>0</v>
      </c>
      <c r="CG359" s="251">
        <f>'EV TECNICA'!BI359</f>
        <v>0</v>
      </c>
      <c r="CH359" s="252" t="str">
        <f>+IF(CF359=0,"NO OFERTADO",IF(CG359="NO CUMPLE", NO HABILITA,IF(CF359&lt;=($E359*(1+$D$4)),"HABILITA","NO HABILITA")))</f>
        <v>NO OFERTADO</v>
      </c>
    </row>
    <row r="360" spans="1:86" s="40" customFormat="1" ht="38.25" x14ac:dyDescent="0.2">
      <c r="A360" s="103">
        <v>351</v>
      </c>
      <c r="B360" s="202" t="s">
        <v>516</v>
      </c>
      <c r="C360" s="121" t="s">
        <v>508</v>
      </c>
      <c r="D360" s="146">
        <v>1</v>
      </c>
      <c r="E360" s="25">
        <v>374969</v>
      </c>
      <c r="F360" s="129">
        <f>'PRECIOS UNITARIOS'!E360</f>
        <v>0</v>
      </c>
      <c r="G360" s="251">
        <f>'EV TECNICA'!I360</f>
        <v>0</v>
      </c>
      <c r="H360" s="252" t="str">
        <f>+IF(F360=0,"NO OFERTADO",IF(G360="NO CUMPLE", NO HABILITA,IF(F360&lt;=($E360*(1+$D$4)),"HABILITA","NO HABILITA")))</f>
        <v>NO OFERTADO</v>
      </c>
      <c r="I360" s="129">
        <f>'PRECIOS UNITARIOS'!F360</f>
        <v>0</v>
      </c>
      <c r="J360" s="251">
        <f>'EV TECNICA'!K360</f>
        <v>0</v>
      </c>
      <c r="K360" s="252" t="str">
        <f>+IF(I360=0,"NO OFERTADO",IF(J360="NO CUMPLE", NO HABILITA,IF(I360&lt;=($E360*(1+$D$4)),"HABILITA","NO HABILITA")))</f>
        <v>NO OFERTADO</v>
      </c>
      <c r="L360" s="129">
        <f>'PRECIOS UNITARIOS'!G360</f>
        <v>0</v>
      </c>
      <c r="M360" s="251">
        <f>'EV TECNICA'!M360</f>
        <v>0</v>
      </c>
      <c r="N360" s="252" t="str">
        <f>+IF(L360=0,"NO OFERTADO",IF(M360="NO CUMPLE", NO HABILITA,IF(L360&lt;=($E360*(1+$D$4)),"HABILITA","NO HABILITA")))</f>
        <v>NO OFERTADO</v>
      </c>
      <c r="O360" s="129">
        <f>'PRECIOS UNITARIOS'!H360</f>
        <v>0</v>
      </c>
      <c r="P360" s="251">
        <f>'EV TECNICA'!O360</f>
        <v>0</v>
      </c>
      <c r="Q360" s="252" t="str">
        <f>+IF(O360=0,"NO OFERTADO",IF(P360="NO CUMPLE", NO HABILITA,IF(O360&lt;=($E360*(1+$D$4)),"HABILITA","NO HABILITA")))</f>
        <v>NO OFERTADO</v>
      </c>
      <c r="R360" s="129">
        <f>'PRECIOS UNITARIOS'!I360</f>
        <v>0</v>
      </c>
      <c r="S360" s="251">
        <f>'EV TECNICA'!Q360</f>
        <v>0</v>
      </c>
      <c r="T360" s="252" t="str">
        <f>+IF(R360=0,"NO OFERTADO",IF(S360="NO CUMPLE", NO HABILITA,IF(R360&lt;=($E360*(1+$D$4)),"HABILITA","NO HABILITA")))</f>
        <v>NO OFERTADO</v>
      </c>
      <c r="U360" s="129">
        <f>'PRECIOS UNITARIOS'!J360</f>
        <v>0</v>
      </c>
      <c r="V360" s="251">
        <f>'EV TECNICA'!S360</f>
        <v>0</v>
      </c>
      <c r="W360" s="252" t="str">
        <f>+IF(U360=0,"NO OFERTADO",IF(V360="NO CUMPLE", NO HABILITA,IF(U360&lt;=($E360*(1+$D$4)),"HABILITA","NO HABILITA")))</f>
        <v>NO OFERTADO</v>
      </c>
      <c r="X360" s="129">
        <f>'PRECIOS UNITARIOS'!K360</f>
        <v>0</v>
      </c>
      <c r="Y360" s="251">
        <f>'EV TECNICA'!U360</f>
        <v>0</v>
      </c>
      <c r="Z360" s="252" t="str">
        <f>+IF(X360=0,"NO OFERTADO",IF(Y360="NO CUMPLE", NO HABILITA,IF(X360&lt;=($E360*(1+$D$4)),"HABILITA","NO HABILITA")))</f>
        <v>NO OFERTADO</v>
      </c>
      <c r="AA360" s="129">
        <f>'PRECIOS UNITARIOS'!L360</f>
        <v>0</v>
      </c>
      <c r="AB360" s="251">
        <f>'EV TECNICA'!W360</f>
        <v>0</v>
      </c>
      <c r="AC360" s="252" t="str">
        <f>+IF(AA360=0,"NO OFERTADO",IF(AB360="NO CUMPLE", NO HABILITA,IF(AA360&lt;=($E360*(1+$D$4)),"HABILITA","NO HABILITA")))</f>
        <v>NO OFERTADO</v>
      </c>
      <c r="AD360" s="129">
        <f>'PRECIOS UNITARIOS'!M360</f>
        <v>0</v>
      </c>
      <c r="AE360" s="251">
        <f>'EV TECNICA'!Y360</f>
        <v>0</v>
      </c>
      <c r="AF360" s="252" t="str">
        <f>+IF(AD360=0,"NO OFERTADO",IF(AE360="NO CUMPLE", NO HABILITA,IF(AD360&lt;=($E360*(1+$D$4)),"HABILITA","NO HABILITA")))</f>
        <v>NO OFERTADO</v>
      </c>
      <c r="AG360" s="129">
        <f>'PRECIOS UNITARIOS'!N360</f>
        <v>0</v>
      </c>
      <c r="AH360" s="251">
        <f>'EV TECNICA'!AA360</f>
        <v>0</v>
      </c>
      <c r="AI360" s="252" t="str">
        <f>+IF(AG360=0,"NO OFERTADO",IF(AH360="NO CUMPLE", NO HABILITA,IF(AG360&lt;=($E360*(1+$D$4)),"HABILITA","NO HABILITA")))</f>
        <v>NO OFERTADO</v>
      </c>
      <c r="AJ360" s="129">
        <f>'PRECIOS UNITARIOS'!O360</f>
        <v>0</v>
      </c>
      <c r="AK360" s="251">
        <f>'EV TECNICA'!AC360</f>
        <v>0</v>
      </c>
      <c r="AL360" s="252" t="str">
        <f>+IF(AJ360=0,"NO OFERTADO",IF(AK360="NO CUMPLE", NO HABILITA,IF(AJ360&lt;=($E360*(1+$D$4)),"HABILITA","NO HABILITA")))</f>
        <v>NO OFERTADO</v>
      </c>
      <c r="AM360" s="129">
        <f>'PRECIOS UNITARIOS'!P360</f>
        <v>326060</v>
      </c>
      <c r="AN360" s="251" t="str">
        <f>'EV TECNICA'!AE360</f>
        <v>CUMPLE</v>
      </c>
      <c r="AO360" s="252" t="str">
        <f>+IF(AM360=0,"NO OFERTADO",IF(AN360="NO CUMPLE", NO HABILITA,IF(AM360&lt;=($E360*(1+$D$4)),"HABILITA","NO HABILITA")))</f>
        <v>HABILITA</v>
      </c>
      <c r="AP360" s="129">
        <f>'PRECIOS UNITARIOS'!Q360</f>
        <v>0</v>
      </c>
      <c r="AQ360" s="251">
        <f>'EV TECNICA'!AG360</f>
        <v>0</v>
      </c>
      <c r="AR360" s="252" t="str">
        <f>+IF(AP360=0,"NO OFERTADO",IF(AQ360="NO CUMPLE", NO HABILITA,IF(AP360&lt;=($E360*(1+$D$4)),"HABILITA","NO HABILITA")))</f>
        <v>NO OFERTADO</v>
      </c>
      <c r="AS360" s="129">
        <f>'PRECIOS UNITARIOS'!R360</f>
        <v>0</v>
      </c>
      <c r="AT360" s="251">
        <f>'EV TECNICA'!AI360</f>
        <v>0</v>
      </c>
      <c r="AU360" s="252" t="str">
        <f>+IF(AS360=0,"NO OFERTADO",IF(AT360="NO CUMPLE", NO HABILITA,IF(AS360&lt;=($E360*(1+$D$4)),"HABILITA","NO HABILITA")))</f>
        <v>NO OFERTADO</v>
      </c>
      <c r="AV360" s="129">
        <f>'PRECIOS UNITARIOS'!S360</f>
        <v>0</v>
      </c>
      <c r="AW360" s="251">
        <f>'EV TECNICA'!AK360</f>
        <v>0</v>
      </c>
      <c r="AX360" s="252" t="str">
        <f>+IF(AV360=0,"NO OFERTADO",IF(AW360="NO CUMPLE", NO HABILITA,IF(AV360&lt;=($E360*(1+$D$4)),"HABILITA","NO HABILITA")))</f>
        <v>NO OFERTADO</v>
      </c>
      <c r="AY360" s="129">
        <f>'PRECIOS UNITARIOS'!T360</f>
        <v>0</v>
      </c>
      <c r="AZ360" s="251">
        <f>'EV TECNICA'!AM360</f>
        <v>0</v>
      </c>
      <c r="BA360" s="252" t="str">
        <f>+IF(AY360=0,"NO OFERTADO",IF(AZ360="NO CUMPLE", NO HABILITA,IF(AY360&lt;=($E360*(1+$D$4)),"HABILITA","NO HABILITA")))</f>
        <v>NO OFERTADO</v>
      </c>
      <c r="BB360" s="129">
        <f>'PRECIOS UNITARIOS'!U360</f>
        <v>0</v>
      </c>
      <c r="BC360" s="251">
        <f>'EV TECNICA'!AO360</f>
        <v>0</v>
      </c>
      <c r="BD360" s="252" t="str">
        <f>+IF(BB360=0,"NO OFERTADO",IF(BC360="NO CUMPLE", NO HABILITA,IF(BB360&lt;=($E360*(1+$D$4)),"HABILITA","NO HABILITA")))</f>
        <v>NO OFERTADO</v>
      </c>
      <c r="BE360" s="129">
        <f>'PRECIOS UNITARIOS'!V360</f>
        <v>0</v>
      </c>
      <c r="BF360" s="251">
        <f>'EV TECNICA'!AQ360</f>
        <v>0</v>
      </c>
      <c r="BG360" s="252" t="str">
        <f>+IF(BE360=0,"NO OFERTADO",IF(BF360="NO CUMPLE", NO HABILITA,IF(BE360&lt;=($E360*(1+$D$4)),"HABILITA","NO HABILITA")))</f>
        <v>NO OFERTADO</v>
      </c>
      <c r="BH360" s="129">
        <f>'PRECIOS UNITARIOS'!W360</f>
        <v>0</v>
      </c>
      <c r="BI360" s="251">
        <f>'EV TECNICA'!AS360</f>
        <v>0</v>
      </c>
      <c r="BJ360" s="252" t="str">
        <f>+IF(BH360=0,"NO OFERTADO",IF(BI360="NO CUMPLE", NO HABILITA,IF(BH360&lt;=($E360*(1+$D$4)),"HABILITA","NO HABILITA")))</f>
        <v>NO OFERTADO</v>
      </c>
      <c r="BK360" s="129">
        <f>'PRECIOS UNITARIOS'!X360</f>
        <v>0</v>
      </c>
      <c r="BL360" s="251">
        <f>'EV TECNICA'!AU360</f>
        <v>0</v>
      </c>
      <c r="BM360" s="252" t="str">
        <f>+IF(BK360=0,"NO OFERTADO",IF(BL360="NO CUMPLE", NO HABILITA,IF(BK360&lt;=($E360*(1+$D$4)),"HABILITA","NO HABILITA")))</f>
        <v>NO OFERTADO</v>
      </c>
      <c r="BN360" s="129">
        <f>'PRECIOS UNITARIOS'!Y360</f>
        <v>0</v>
      </c>
      <c r="BO360" s="251">
        <f>'EV TECNICA'!AW360</f>
        <v>0</v>
      </c>
      <c r="BP360" s="252" t="str">
        <f>+IF(BN360=0,"NO OFERTADO",IF(BO360="NO CUMPLE", NO HABILITA,IF(BN360&lt;=($E360*(1+$D$4)),"HABILITA","NO HABILITA")))</f>
        <v>NO OFERTADO</v>
      </c>
      <c r="BQ360" s="129">
        <f>'PRECIOS UNITARIOS'!Z360</f>
        <v>0</v>
      </c>
      <c r="BR360" s="251">
        <f>'EV TECNICA'!AY360</f>
        <v>0</v>
      </c>
      <c r="BS360" s="252" t="str">
        <f>+IF(BQ360=0,"NO OFERTADO",IF(BR360="NO CUMPLE", NO HABILITA,IF(BQ360&lt;=($E360*(1+$D$4)),"HABILITA","NO HABILITA")))</f>
        <v>NO OFERTADO</v>
      </c>
      <c r="BT360" s="129">
        <f>'PRECIOS UNITARIOS'!AA360</f>
        <v>0</v>
      </c>
      <c r="BU360" s="251">
        <f>'EV TECNICA'!BA360</f>
        <v>0</v>
      </c>
      <c r="BV360" s="252" t="str">
        <f>+IF(BT360=0,"NO OFERTADO",IF(BU360="NO CUMPLE", NO HABILITA,IF(BT360&lt;=($E360*(1+$D$4)),"HABILITA","NO HABILITA")))</f>
        <v>NO OFERTADO</v>
      </c>
      <c r="BW360" s="129">
        <f>'PRECIOS UNITARIOS'!AB360</f>
        <v>0</v>
      </c>
      <c r="BX360" s="251">
        <f>'EV TECNICA'!BC360</f>
        <v>0</v>
      </c>
      <c r="BY360" s="252" t="str">
        <f>+IF(BW360=0,"NO OFERTADO",IF(BX360="NO CUMPLE", NO HABILITA,IF(BW360&lt;=($E360*(1+$D$4)),"HABILITA","NO HABILITA")))</f>
        <v>NO OFERTADO</v>
      </c>
      <c r="BZ360" s="129">
        <f>'PRECIOS UNITARIOS'!AC360</f>
        <v>0</v>
      </c>
      <c r="CA360" s="251">
        <f>'EV TECNICA'!BE360</f>
        <v>0</v>
      </c>
      <c r="CB360" s="252" t="str">
        <f>+IF(BZ360=0,"NO OFERTADO",IF(CA360="NO CUMPLE", NO HABILITA,IF(BZ360&lt;=($E360*(1+$D$4)),"HABILITA","NO HABILITA")))</f>
        <v>NO OFERTADO</v>
      </c>
      <c r="CC360" s="129">
        <f>'PRECIOS UNITARIOS'!AD360</f>
        <v>0</v>
      </c>
      <c r="CD360" s="251">
        <f>'EV TECNICA'!BG360</f>
        <v>0</v>
      </c>
      <c r="CE360" s="252" t="str">
        <f>+IF(CC360=0,"NO OFERTADO",IF(CD360="NO CUMPLE", NO HABILITA,IF(CC360&lt;=($E360*(1+$D$4)),"HABILITA","NO HABILITA")))</f>
        <v>NO OFERTADO</v>
      </c>
      <c r="CF360" s="129">
        <f>'PRECIOS UNITARIOS'!AE360</f>
        <v>0</v>
      </c>
      <c r="CG360" s="251">
        <f>'EV TECNICA'!BI360</f>
        <v>0</v>
      </c>
      <c r="CH360" s="252" t="str">
        <f>+IF(CF360=0,"NO OFERTADO",IF(CG360="NO CUMPLE", NO HABILITA,IF(CF360&lt;=($E360*(1+$D$4)),"HABILITA","NO HABILITA")))</f>
        <v>NO OFERTADO</v>
      </c>
    </row>
    <row r="361" spans="1:86" s="40" customFormat="1" ht="63.75" x14ac:dyDescent="0.2">
      <c r="A361" s="103">
        <v>352</v>
      </c>
      <c r="B361" s="202" t="s">
        <v>517</v>
      </c>
      <c r="C361" s="121" t="s">
        <v>508</v>
      </c>
      <c r="D361" s="146">
        <v>1</v>
      </c>
      <c r="E361" s="25">
        <v>2121532</v>
      </c>
      <c r="F361" s="129">
        <f>'PRECIOS UNITARIOS'!E361</f>
        <v>0</v>
      </c>
      <c r="G361" s="251">
        <f>'EV TECNICA'!I361</f>
        <v>0</v>
      </c>
      <c r="H361" s="252" t="str">
        <f>+IF(F361=0,"NO OFERTADO",IF(G361="NO CUMPLE", NO HABILITA,IF(F361&lt;=($E361*(1+$D$4)),"HABILITA","NO HABILITA")))</f>
        <v>NO OFERTADO</v>
      </c>
      <c r="I361" s="129">
        <f>'PRECIOS UNITARIOS'!F361</f>
        <v>0</v>
      </c>
      <c r="J361" s="251">
        <f>'EV TECNICA'!K361</f>
        <v>0</v>
      </c>
      <c r="K361" s="252" t="str">
        <f>+IF(I361=0,"NO OFERTADO",IF(J361="NO CUMPLE", NO HABILITA,IF(I361&lt;=($E361*(1+$D$4)),"HABILITA","NO HABILITA")))</f>
        <v>NO OFERTADO</v>
      </c>
      <c r="L361" s="129">
        <f>'PRECIOS UNITARIOS'!G361</f>
        <v>0</v>
      </c>
      <c r="M361" s="251">
        <f>'EV TECNICA'!M361</f>
        <v>0</v>
      </c>
      <c r="N361" s="252" t="str">
        <f>+IF(L361=0,"NO OFERTADO",IF(M361="NO CUMPLE", NO HABILITA,IF(L361&lt;=($E361*(1+$D$4)),"HABILITA","NO HABILITA")))</f>
        <v>NO OFERTADO</v>
      </c>
      <c r="O361" s="129">
        <f>'PRECIOS UNITARIOS'!H361</f>
        <v>0</v>
      </c>
      <c r="P361" s="251">
        <f>'EV TECNICA'!O361</f>
        <v>0</v>
      </c>
      <c r="Q361" s="252" t="str">
        <f>+IF(O361=0,"NO OFERTADO",IF(P361="NO CUMPLE", NO HABILITA,IF(O361&lt;=($E361*(1+$D$4)),"HABILITA","NO HABILITA")))</f>
        <v>NO OFERTADO</v>
      </c>
      <c r="R361" s="129">
        <f>'PRECIOS UNITARIOS'!I361</f>
        <v>0</v>
      </c>
      <c r="S361" s="251">
        <f>'EV TECNICA'!Q361</f>
        <v>0</v>
      </c>
      <c r="T361" s="252" t="str">
        <f>+IF(R361=0,"NO OFERTADO",IF(S361="NO CUMPLE", NO HABILITA,IF(R361&lt;=($E361*(1+$D$4)),"HABILITA","NO HABILITA")))</f>
        <v>NO OFERTADO</v>
      </c>
      <c r="U361" s="129">
        <f>'PRECIOS UNITARIOS'!J361</f>
        <v>0</v>
      </c>
      <c r="V361" s="251">
        <f>'EV TECNICA'!S361</f>
        <v>0</v>
      </c>
      <c r="W361" s="252" t="str">
        <f>+IF(U361=0,"NO OFERTADO",IF(V361="NO CUMPLE", NO HABILITA,IF(U361&lt;=($E361*(1+$D$4)),"HABILITA","NO HABILITA")))</f>
        <v>NO OFERTADO</v>
      </c>
      <c r="X361" s="129">
        <f>'PRECIOS UNITARIOS'!K361</f>
        <v>0</v>
      </c>
      <c r="Y361" s="251">
        <f>'EV TECNICA'!U361</f>
        <v>0</v>
      </c>
      <c r="Z361" s="252" t="str">
        <f>+IF(X361=0,"NO OFERTADO",IF(Y361="NO CUMPLE", NO HABILITA,IF(X361&lt;=($E361*(1+$D$4)),"HABILITA","NO HABILITA")))</f>
        <v>NO OFERTADO</v>
      </c>
      <c r="AA361" s="129">
        <f>'PRECIOS UNITARIOS'!L361</f>
        <v>0</v>
      </c>
      <c r="AB361" s="251">
        <f>'EV TECNICA'!W361</f>
        <v>0</v>
      </c>
      <c r="AC361" s="252" t="str">
        <f>+IF(AA361=0,"NO OFERTADO",IF(AB361="NO CUMPLE", NO HABILITA,IF(AA361&lt;=($E361*(1+$D$4)),"HABILITA","NO HABILITA")))</f>
        <v>NO OFERTADO</v>
      </c>
      <c r="AD361" s="129">
        <f>'PRECIOS UNITARIOS'!M361</f>
        <v>0</v>
      </c>
      <c r="AE361" s="251">
        <f>'EV TECNICA'!Y361</f>
        <v>0</v>
      </c>
      <c r="AF361" s="252" t="str">
        <f>+IF(AD361=0,"NO OFERTADO",IF(AE361="NO CUMPLE", NO HABILITA,IF(AD361&lt;=($E361*(1+$D$4)),"HABILITA","NO HABILITA")))</f>
        <v>NO OFERTADO</v>
      </c>
      <c r="AG361" s="129">
        <f>'PRECIOS UNITARIOS'!N361</f>
        <v>0</v>
      </c>
      <c r="AH361" s="251">
        <f>'EV TECNICA'!AA361</f>
        <v>0</v>
      </c>
      <c r="AI361" s="252" t="str">
        <f>+IF(AG361=0,"NO OFERTADO",IF(AH361="NO CUMPLE", NO HABILITA,IF(AG361&lt;=($E361*(1+$D$4)),"HABILITA","NO HABILITA")))</f>
        <v>NO OFERTADO</v>
      </c>
      <c r="AJ361" s="129">
        <f>'PRECIOS UNITARIOS'!O361</f>
        <v>0</v>
      </c>
      <c r="AK361" s="251">
        <f>'EV TECNICA'!AC361</f>
        <v>0</v>
      </c>
      <c r="AL361" s="252" t="str">
        <f>+IF(AJ361=0,"NO OFERTADO",IF(AK361="NO CUMPLE", NO HABILITA,IF(AJ361&lt;=($E361*(1+$D$4)),"HABILITA","NO HABILITA")))</f>
        <v>NO OFERTADO</v>
      </c>
      <c r="AM361" s="129">
        <f>'PRECIOS UNITARIOS'!P361</f>
        <v>0</v>
      </c>
      <c r="AN361" s="251">
        <f>'EV TECNICA'!AE361</f>
        <v>0</v>
      </c>
      <c r="AO361" s="252" t="str">
        <f>+IF(AM361=0,"NO OFERTADO",IF(AN361="NO CUMPLE", NO HABILITA,IF(AM361&lt;=($E361*(1+$D$4)),"HABILITA","NO HABILITA")))</f>
        <v>NO OFERTADO</v>
      </c>
      <c r="AP361" s="129">
        <f>'PRECIOS UNITARIOS'!Q361</f>
        <v>0</v>
      </c>
      <c r="AQ361" s="251">
        <f>'EV TECNICA'!AG361</f>
        <v>0</v>
      </c>
      <c r="AR361" s="252" t="str">
        <f>+IF(AP361=0,"NO OFERTADO",IF(AQ361="NO CUMPLE", NO HABILITA,IF(AP361&lt;=($E361*(1+$D$4)),"HABILITA","NO HABILITA")))</f>
        <v>NO OFERTADO</v>
      </c>
      <c r="AS361" s="129">
        <f>'PRECIOS UNITARIOS'!R361</f>
        <v>0</v>
      </c>
      <c r="AT361" s="251">
        <f>'EV TECNICA'!AI361</f>
        <v>0</v>
      </c>
      <c r="AU361" s="252" t="str">
        <f>+IF(AS361=0,"NO OFERTADO",IF(AT361="NO CUMPLE", NO HABILITA,IF(AS361&lt;=($E361*(1+$D$4)),"HABILITA","NO HABILITA")))</f>
        <v>NO OFERTADO</v>
      </c>
      <c r="AV361" s="129">
        <f>'PRECIOS UNITARIOS'!S361</f>
        <v>0</v>
      </c>
      <c r="AW361" s="251">
        <f>'EV TECNICA'!AK361</f>
        <v>0</v>
      </c>
      <c r="AX361" s="252" t="str">
        <f>+IF(AV361=0,"NO OFERTADO",IF(AW361="NO CUMPLE", NO HABILITA,IF(AV361&lt;=($E361*(1+$D$4)),"HABILITA","NO HABILITA")))</f>
        <v>NO OFERTADO</v>
      </c>
      <c r="AY361" s="129">
        <f>'PRECIOS UNITARIOS'!T361</f>
        <v>0</v>
      </c>
      <c r="AZ361" s="251">
        <f>'EV TECNICA'!AM361</f>
        <v>0</v>
      </c>
      <c r="BA361" s="252" t="str">
        <f>+IF(AY361=0,"NO OFERTADO",IF(AZ361="NO CUMPLE", NO HABILITA,IF(AY361&lt;=($E361*(1+$D$4)),"HABILITA","NO HABILITA")))</f>
        <v>NO OFERTADO</v>
      </c>
      <c r="BB361" s="129">
        <f>'PRECIOS UNITARIOS'!U361</f>
        <v>0</v>
      </c>
      <c r="BC361" s="251">
        <f>'EV TECNICA'!AO361</f>
        <v>0</v>
      </c>
      <c r="BD361" s="252" t="str">
        <f>+IF(BB361=0,"NO OFERTADO",IF(BC361="NO CUMPLE", NO HABILITA,IF(BB361&lt;=($E361*(1+$D$4)),"HABILITA","NO HABILITA")))</f>
        <v>NO OFERTADO</v>
      </c>
      <c r="BE361" s="129">
        <f>'PRECIOS UNITARIOS'!V361</f>
        <v>0</v>
      </c>
      <c r="BF361" s="251">
        <f>'EV TECNICA'!AQ361</f>
        <v>0</v>
      </c>
      <c r="BG361" s="252" t="str">
        <f>+IF(BE361=0,"NO OFERTADO",IF(BF361="NO CUMPLE", NO HABILITA,IF(BE361&lt;=($E361*(1+$D$4)),"HABILITA","NO HABILITA")))</f>
        <v>NO OFERTADO</v>
      </c>
      <c r="BH361" s="129">
        <f>'PRECIOS UNITARIOS'!W361</f>
        <v>0</v>
      </c>
      <c r="BI361" s="251">
        <f>'EV TECNICA'!AS361</f>
        <v>0</v>
      </c>
      <c r="BJ361" s="252" t="str">
        <f>+IF(BH361=0,"NO OFERTADO",IF(BI361="NO CUMPLE", NO HABILITA,IF(BH361&lt;=($E361*(1+$D$4)),"HABILITA","NO HABILITA")))</f>
        <v>NO OFERTADO</v>
      </c>
      <c r="BK361" s="129">
        <f>'PRECIOS UNITARIOS'!X361</f>
        <v>0</v>
      </c>
      <c r="BL361" s="251">
        <f>'EV TECNICA'!AU361</f>
        <v>0</v>
      </c>
      <c r="BM361" s="252" t="str">
        <f>+IF(BK361=0,"NO OFERTADO",IF(BL361="NO CUMPLE", NO HABILITA,IF(BK361&lt;=($E361*(1+$D$4)),"HABILITA","NO HABILITA")))</f>
        <v>NO OFERTADO</v>
      </c>
      <c r="BN361" s="129">
        <f>'PRECIOS UNITARIOS'!Y361</f>
        <v>0</v>
      </c>
      <c r="BO361" s="251">
        <f>'EV TECNICA'!AW361</f>
        <v>0</v>
      </c>
      <c r="BP361" s="252" t="str">
        <f>+IF(BN361=0,"NO OFERTADO",IF(BO361="NO CUMPLE", NO HABILITA,IF(BN361&lt;=($E361*(1+$D$4)),"HABILITA","NO HABILITA")))</f>
        <v>NO OFERTADO</v>
      </c>
      <c r="BQ361" s="129">
        <f>'PRECIOS UNITARIOS'!Z361</f>
        <v>0</v>
      </c>
      <c r="BR361" s="251">
        <f>'EV TECNICA'!AY361</f>
        <v>0</v>
      </c>
      <c r="BS361" s="252" t="str">
        <f>+IF(BQ361=0,"NO OFERTADO",IF(BR361="NO CUMPLE", NO HABILITA,IF(BQ361&lt;=($E361*(1+$D$4)),"HABILITA","NO HABILITA")))</f>
        <v>NO OFERTADO</v>
      </c>
      <c r="BT361" s="129">
        <f>'PRECIOS UNITARIOS'!AA361</f>
        <v>0</v>
      </c>
      <c r="BU361" s="251">
        <f>'EV TECNICA'!BA361</f>
        <v>0</v>
      </c>
      <c r="BV361" s="252" t="str">
        <f>+IF(BT361=0,"NO OFERTADO",IF(BU361="NO CUMPLE", NO HABILITA,IF(BT361&lt;=($E361*(1+$D$4)),"HABILITA","NO HABILITA")))</f>
        <v>NO OFERTADO</v>
      </c>
      <c r="BW361" s="129">
        <f>'PRECIOS UNITARIOS'!AB361</f>
        <v>0</v>
      </c>
      <c r="BX361" s="251">
        <f>'EV TECNICA'!BC361</f>
        <v>0</v>
      </c>
      <c r="BY361" s="252" t="str">
        <f>+IF(BW361=0,"NO OFERTADO",IF(BX361="NO CUMPLE", NO HABILITA,IF(BW361&lt;=($E361*(1+$D$4)),"HABILITA","NO HABILITA")))</f>
        <v>NO OFERTADO</v>
      </c>
      <c r="BZ361" s="129">
        <f>'PRECIOS UNITARIOS'!AC361</f>
        <v>0</v>
      </c>
      <c r="CA361" s="251">
        <f>'EV TECNICA'!BE361</f>
        <v>0</v>
      </c>
      <c r="CB361" s="252" t="str">
        <f>+IF(BZ361=0,"NO OFERTADO",IF(CA361="NO CUMPLE", NO HABILITA,IF(BZ361&lt;=($E361*(1+$D$4)),"HABILITA","NO HABILITA")))</f>
        <v>NO OFERTADO</v>
      </c>
      <c r="CC361" s="129">
        <f>'PRECIOS UNITARIOS'!AD361</f>
        <v>0</v>
      </c>
      <c r="CD361" s="251">
        <f>'EV TECNICA'!BG361</f>
        <v>0</v>
      </c>
      <c r="CE361" s="252" t="str">
        <f>+IF(CC361=0,"NO OFERTADO",IF(CD361="NO CUMPLE", NO HABILITA,IF(CC361&lt;=($E361*(1+$D$4)),"HABILITA","NO HABILITA")))</f>
        <v>NO OFERTADO</v>
      </c>
      <c r="CF361" s="129">
        <f>'PRECIOS UNITARIOS'!AE361</f>
        <v>2121532</v>
      </c>
      <c r="CG361" s="251" t="str">
        <f>'EV TECNICA'!BI361</f>
        <v>CUMPLE</v>
      </c>
      <c r="CH361" s="252" t="str">
        <f>+IF(CF361=0,"NO OFERTADO",IF(CG361="NO CUMPLE", NO HABILITA,IF(CF361&lt;=($E361*(1+$D$4)),"HABILITA","NO HABILITA")))</f>
        <v>HABILITA</v>
      </c>
    </row>
    <row r="362" spans="1:86" s="40" customFormat="1" ht="12.75" x14ac:dyDescent="0.2">
      <c r="A362" s="103">
        <v>353</v>
      </c>
      <c r="B362" s="202" t="s">
        <v>518</v>
      </c>
      <c r="C362" s="121" t="s">
        <v>508</v>
      </c>
      <c r="D362" s="146">
        <v>1</v>
      </c>
      <c r="E362" s="25">
        <v>239076.95</v>
      </c>
      <c r="F362" s="129">
        <f>'PRECIOS UNITARIOS'!E362</f>
        <v>0</v>
      </c>
      <c r="G362" s="251">
        <f>'EV TECNICA'!I362</f>
        <v>0</v>
      </c>
      <c r="H362" s="252" t="str">
        <f>+IF(F362=0,"NO OFERTADO",IF(G362="NO CUMPLE", NO HABILITA,IF(F362&lt;=($E362*(1+$D$4)),"HABILITA","NO HABILITA")))</f>
        <v>NO OFERTADO</v>
      </c>
      <c r="I362" s="129">
        <f>'PRECIOS UNITARIOS'!F362</f>
        <v>0</v>
      </c>
      <c r="J362" s="251">
        <f>'EV TECNICA'!K362</f>
        <v>0</v>
      </c>
      <c r="K362" s="252" t="str">
        <f>+IF(I362=0,"NO OFERTADO",IF(J362="NO CUMPLE", NO HABILITA,IF(I362&lt;=($E362*(1+$D$4)),"HABILITA","NO HABILITA")))</f>
        <v>NO OFERTADO</v>
      </c>
      <c r="L362" s="129">
        <f>'PRECIOS UNITARIOS'!G362</f>
        <v>0</v>
      </c>
      <c r="M362" s="251">
        <f>'EV TECNICA'!M362</f>
        <v>0</v>
      </c>
      <c r="N362" s="252" t="str">
        <f>+IF(L362=0,"NO OFERTADO",IF(M362="NO CUMPLE", NO HABILITA,IF(L362&lt;=($E362*(1+$D$4)),"HABILITA","NO HABILITA")))</f>
        <v>NO OFERTADO</v>
      </c>
      <c r="O362" s="129">
        <f>'PRECIOS UNITARIOS'!H362</f>
        <v>0</v>
      </c>
      <c r="P362" s="251">
        <f>'EV TECNICA'!O362</f>
        <v>0</v>
      </c>
      <c r="Q362" s="252" t="str">
        <f>+IF(O362=0,"NO OFERTADO",IF(P362="NO CUMPLE", NO HABILITA,IF(O362&lt;=($E362*(1+$D$4)),"HABILITA","NO HABILITA")))</f>
        <v>NO OFERTADO</v>
      </c>
      <c r="R362" s="129">
        <f>'PRECIOS UNITARIOS'!I362</f>
        <v>0</v>
      </c>
      <c r="S362" s="251">
        <f>'EV TECNICA'!Q362</f>
        <v>0</v>
      </c>
      <c r="T362" s="252" t="str">
        <f>+IF(R362=0,"NO OFERTADO",IF(S362="NO CUMPLE", NO HABILITA,IF(R362&lt;=($E362*(1+$D$4)),"HABILITA","NO HABILITA")))</f>
        <v>NO OFERTADO</v>
      </c>
      <c r="U362" s="129">
        <f>'PRECIOS UNITARIOS'!J362</f>
        <v>0</v>
      </c>
      <c r="V362" s="251">
        <f>'EV TECNICA'!S362</f>
        <v>0</v>
      </c>
      <c r="W362" s="252" t="str">
        <f>+IF(U362=0,"NO OFERTADO",IF(V362="NO CUMPLE", NO HABILITA,IF(U362&lt;=($E362*(1+$D$4)),"HABILITA","NO HABILITA")))</f>
        <v>NO OFERTADO</v>
      </c>
      <c r="X362" s="129">
        <f>'PRECIOS UNITARIOS'!K362</f>
        <v>0</v>
      </c>
      <c r="Y362" s="251">
        <f>'EV TECNICA'!U362</f>
        <v>0</v>
      </c>
      <c r="Z362" s="252" t="str">
        <f>+IF(X362=0,"NO OFERTADO",IF(Y362="NO CUMPLE", NO HABILITA,IF(X362&lt;=($E362*(1+$D$4)),"HABILITA","NO HABILITA")))</f>
        <v>NO OFERTADO</v>
      </c>
      <c r="AA362" s="129">
        <f>'PRECIOS UNITARIOS'!L362</f>
        <v>0</v>
      </c>
      <c r="AB362" s="251">
        <f>'EV TECNICA'!W362</f>
        <v>0</v>
      </c>
      <c r="AC362" s="252" t="str">
        <f>+IF(AA362=0,"NO OFERTADO",IF(AB362="NO CUMPLE", NO HABILITA,IF(AA362&lt;=($E362*(1+$D$4)),"HABILITA","NO HABILITA")))</f>
        <v>NO OFERTADO</v>
      </c>
      <c r="AD362" s="129">
        <f>'PRECIOS UNITARIOS'!M362</f>
        <v>214019.12</v>
      </c>
      <c r="AE362" s="251" t="str">
        <f>'EV TECNICA'!Y362</f>
        <v>CUMPLE</v>
      </c>
      <c r="AF362" s="252" t="str">
        <f>+IF(AD362=0,"NO OFERTADO",IF(AE362="NO CUMPLE", NO HABILITA,IF(AD362&lt;=($E362*(1+$D$4)),"HABILITA","NO HABILITA")))</f>
        <v>HABILITA</v>
      </c>
      <c r="AG362" s="129">
        <f>'PRECIOS UNITARIOS'!N362</f>
        <v>0</v>
      </c>
      <c r="AH362" s="251">
        <f>'EV TECNICA'!AA362</f>
        <v>0</v>
      </c>
      <c r="AI362" s="252" t="str">
        <f>+IF(AG362=0,"NO OFERTADO",IF(AH362="NO CUMPLE", NO HABILITA,IF(AG362&lt;=($E362*(1+$D$4)),"HABILITA","NO HABILITA")))</f>
        <v>NO OFERTADO</v>
      </c>
      <c r="AJ362" s="129">
        <f>'PRECIOS UNITARIOS'!O362</f>
        <v>0</v>
      </c>
      <c r="AK362" s="251">
        <f>'EV TECNICA'!AC362</f>
        <v>0</v>
      </c>
      <c r="AL362" s="252" t="str">
        <f>+IF(AJ362=0,"NO OFERTADO",IF(AK362="NO CUMPLE", NO HABILITA,IF(AJ362&lt;=($E362*(1+$D$4)),"HABILITA","NO HABILITA")))</f>
        <v>NO OFERTADO</v>
      </c>
      <c r="AM362" s="129">
        <f>'PRECIOS UNITARIOS'!P362</f>
        <v>207893</v>
      </c>
      <c r="AN362" s="251" t="str">
        <f>'EV TECNICA'!AE362</f>
        <v>CUMPLE</v>
      </c>
      <c r="AO362" s="252" t="str">
        <f>+IF(AM362=0,"NO OFERTADO",IF(AN362="NO CUMPLE", NO HABILITA,IF(AM362&lt;=($E362*(1+$D$4)),"HABILITA","NO HABILITA")))</f>
        <v>HABILITA</v>
      </c>
      <c r="AP362" s="129">
        <f>'PRECIOS UNITARIOS'!Q362</f>
        <v>0</v>
      </c>
      <c r="AQ362" s="251">
        <f>'EV TECNICA'!AG362</f>
        <v>0</v>
      </c>
      <c r="AR362" s="252" t="str">
        <f>+IF(AP362=0,"NO OFERTADO",IF(AQ362="NO CUMPLE", NO HABILITA,IF(AP362&lt;=($E362*(1+$D$4)),"HABILITA","NO HABILITA")))</f>
        <v>NO OFERTADO</v>
      </c>
      <c r="AS362" s="129">
        <f>'PRECIOS UNITARIOS'!R362</f>
        <v>0</v>
      </c>
      <c r="AT362" s="251">
        <f>'EV TECNICA'!AI362</f>
        <v>0</v>
      </c>
      <c r="AU362" s="252" t="str">
        <f>+IF(AS362=0,"NO OFERTADO",IF(AT362="NO CUMPLE", NO HABILITA,IF(AS362&lt;=($E362*(1+$D$4)),"HABILITA","NO HABILITA")))</f>
        <v>NO OFERTADO</v>
      </c>
      <c r="AV362" s="129">
        <f>'PRECIOS UNITARIOS'!S362</f>
        <v>0</v>
      </c>
      <c r="AW362" s="251">
        <f>'EV TECNICA'!AK362</f>
        <v>0</v>
      </c>
      <c r="AX362" s="252" t="str">
        <f>+IF(AV362=0,"NO OFERTADO",IF(AW362="NO CUMPLE", NO HABILITA,IF(AV362&lt;=($E362*(1+$D$4)),"HABILITA","NO HABILITA")))</f>
        <v>NO OFERTADO</v>
      </c>
      <c r="AY362" s="129">
        <f>'PRECIOS UNITARIOS'!T362</f>
        <v>0</v>
      </c>
      <c r="AZ362" s="251">
        <f>'EV TECNICA'!AM362</f>
        <v>0</v>
      </c>
      <c r="BA362" s="252" t="str">
        <f>+IF(AY362=0,"NO OFERTADO",IF(AZ362="NO CUMPLE", NO HABILITA,IF(AY362&lt;=($E362*(1+$D$4)),"HABILITA","NO HABILITA")))</f>
        <v>NO OFERTADO</v>
      </c>
      <c r="BB362" s="129">
        <f>'PRECIOS UNITARIOS'!U362</f>
        <v>0</v>
      </c>
      <c r="BC362" s="251">
        <f>'EV TECNICA'!AO362</f>
        <v>0</v>
      </c>
      <c r="BD362" s="252" t="str">
        <f>+IF(BB362=0,"NO OFERTADO",IF(BC362="NO CUMPLE", NO HABILITA,IF(BB362&lt;=($E362*(1+$D$4)),"HABILITA","NO HABILITA")))</f>
        <v>NO OFERTADO</v>
      </c>
      <c r="BE362" s="129">
        <f>'PRECIOS UNITARIOS'!V362</f>
        <v>0</v>
      </c>
      <c r="BF362" s="251">
        <f>'EV TECNICA'!AQ362</f>
        <v>0</v>
      </c>
      <c r="BG362" s="252" t="str">
        <f>+IF(BE362=0,"NO OFERTADO",IF(BF362="NO CUMPLE", NO HABILITA,IF(BE362&lt;=($E362*(1+$D$4)),"HABILITA","NO HABILITA")))</f>
        <v>NO OFERTADO</v>
      </c>
      <c r="BH362" s="129">
        <f>'PRECIOS UNITARIOS'!W362</f>
        <v>0</v>
      </c>
      <c r="BI362" s="251">
        <f>'EV TECNICA'!AS362</f>
        <v>0</v>
      </c>
      <c r="BJ362" s="252" t="str">
        <f>+IF(BH362=0,"NO OFERTADO",IF(BI362="NO CUMPLE", NO HABILITA,IF(BH362&lt;=($E362*(1+$D$4)),"HABILITA","NO HABILITA")))</f>
        <v>NO OFERTADO</v>
      </c>
      <c r="BK362" s="129">
        <f>'PRECIOS UNITARIOS'!X362</f>
        <v>0</v>
      </c>
      <c r="BL362" s="251">
        <f>'EV TECNICA'!AU362</f>
        <v>0</v>
      </c>
      <c r="BM362" s="252" t="str">
        <f>+IF(BK362=0,"NO OFERTADO",IF(BL362="NO CUMPLE", NO HABILITA,IF(BK362&lt;=($E362*(1+$D$4)),"HABILITA","NO HABILITA")))</f>
        <v>NO OFERTADO</v>
      </c>
      <c r="BN362" s="129">
        <f>'PRECIOS UNITARIOS'!Y362</f>
        <v>0</v>
      </c>
      <c r="BO362" s="251">
        <f>'EV TECNICA'!AW362</f>
        <v>0</v>
      </c>
      <c r="BP362" s="252" t="str">
        <f>+IF(BN362=0,"NO OFERTADO",IF(BO362="NO CUMPLE", NO HABILITA,IF(BN362&lt;=($E362*(1+$D$4)),"HABILITA","NO HABILITA")))</f>
        <v>NO OFERTADO</v>
      </c>
      <c r="BQ362" s="129">
        <f>'PRECIOS UNITARIOS'!Z362</f>
        <v>0</v>
      </c>
      <c r="BR362" s="251">
        <f>'EV TECNICA'!AY362</f>
        <v>0</v>
      </c>
      <c r="BS362" s="252" t="str">
        <f>+IF(BQ362=0,"NO OFERTADO",IF(BR362="NO CUMPLE", NO HABILITA,IF(BQ362&lt;=($E362*(1+$D$4)),"HABILITA","NO HABILITA")))</f>
        <v>NO OFERTADO</v>
      </c>
      <c r="BT362" s="129">
        <f>'PRECIOS UNITARIOS'!AA362</f>
        <v>0</v>
      </c>
      <c r="BU362" s="251">
        <f>'EV TECNICA'!BA362</f>
        <v>0</v>
      </c>
      <c r="BV362" s="252" t="str">
        <f>+IF(BT362=0,"NO OFERTADO",IF(BU362="NO CUMPLE", NO HABILITA,IF(BT362&lt;=($E362*(1+$D$4)),"HABILITA","NO HABILITA")))</f>
        <v>NO OFERTADO</v>
      </c>
      <c r="BW362" s="129">
        <f>'PRECIOS UNITARIOS'!AB362</f>
        <v>0</v>
      </c>
      <c r="BX362" s="251">
        <f>'EV TECNICA'!BC362</f>
        <v>0</v>
      </c>
      <c r="BY362" s="252" t="str">
        <f>+IF(BW362=0,"NO OFERTADO",IF(BX362="NO CUMPLE", NO HABILITA,IF(BW362&lt;=($E362*(1+$D$4)),"HABILITA","NO HABILITA")))</f>
        <v>NO OFERTADO</v>
      </c>
      <c r="BZ362" s="129">
        <f>'PRECIOS UNITARIOS'!AC362</f>
        <v>0</v>
      </c>
      <c r="CA362" s="251">
        <f>'EV TECNICA'!BE362</f>
        <v>0</v>
      </c>
      <c r="CB362" s="252" t="str">
        <f>+IF(BZ362=0,"NO OFERTADO",IF(CA362="NO CUMPLE", NO HABILITA,IF(BZ362&lt;=($E362*(1+$D$4)),"HABILITA","NO HABILITA")))</f>
        <v>NO OFERTADO</v>
      </c>
      <c r="CC362" s="129">
        <f>'PRECIOS UNITARIOS'!AD362</f>
        <v>0</v>
      </c>
      <c r="CD362" s="251">
        <f>'EV TECNICA'!BG362</f>
        <v>0</v>
      </c>
      <c r="CE362" s="252" t="str">
        <f>+IF(CC362=0,"NO OFERTADO",IF(CD362="NO CUMPLE", NO HABILITA,IF(CC362&lt;=($E362*(1+$D$4)),"HABILITA","NO HABILITA")))</f>
        <v>NO OFERTADO</v>
      </c>
      <c r="CF362" s="129">
        <f>'PRECIOS UNITARIOS'!AE362</f>
        <v>0</v>
      </c>
      <c r="CG362" s="251">
        <f>'EV TECNICA'!BI362</f>
        <v>0</v>
      </c>
      <c r="CH362" s="252" t="str">
        <f>+IF(CF362=0,"NO OFERTADO",IF(CG362="NO CUMPLE", NO HABILITA,IF(CF362&lt;=($E362*(1+$D$4)),"HABILITA","NO HABILITA")))</f>
        <v>NO OFERTADO</v>
      </c>
    </row>
    <row r="363" spans="1:86" s="40" customFormat="1" ht="38.25" x14ac:dyDescent="0.2">
      <c r="A363" s="103">
        <v>354</v>
      </c>
      <c r="B363" s="202" t="s">
        <v>519</v>
      </c>
      <c r="C363" s="121" t="s">
        <v>520</v>
      </c>
      <c r="D363" s="146">
        <v>1</v>
      </c>
      <c r="E363" s="25">
        <v>3683.05</v>
      </c>
      <c r="F363" s="129">
        <f>'PRECIOS UNITARIOS'!E363</f>
        <v>0</v>
      </c>
      <c r="G363" s="251">
        <f>'EV TECNICA'!I363</f>
        <v>0</v>
      </c>
      <c r="H363" s="252" t="str">
        <f>+IF(F363=0,"NO OFERTADO",IF(G363="NO CUMPLE", NO HABILITA,IF(F363&lt;=($E363*(1+$D$4)),"HABILITA","NO HABILITA")))</f>
        <v>NO OFERTADO</v>
      </c>
      <c r="I363" s="129">
        <f>'PRECIOS UNITARIOS'!F363</f>
        <v>0</v>
      </c>
      <c r="J363" s="251">
        <f>'EV TECNICA'!K363</f>
        <v>0</v>
      </c>
      <c r="K363" s="252" t="str">
        <f>+IF(I363=0,"NO OFERTADO",IF(J363="NO CUMPLE", NO HABILITA,IF(I363&lt;=($E363*(1+$D$4)),"HABILITA","NO HABILITA")))</f>
        <v>NO OFERTADO</v>
      </c>
      <c r="L363" s="129">
        <f>'PRECIOS UNITARIOS'!G363</f>
        <v>0</v>
      </c>
      <c r="M363" s="251">
        <f>'EV TECNICA'!M363</f>
        <v>0</v>
      </c>
      <c r="N363" s="252" t="str">
        <f>+IF(L363=0,"NO OFERTADO",IF(M363="NO CUMPLE", NO HABILITA,IF(L363&lt;=($E363*(1+$D$4)),"HABILITA","NO HABILITA")))</f>
        <v>NO OFERTADO</v>
      </c>
      <c r="O363" s="129">
        <f>'PRECIOS UNITARIOS'!H363</f>
        <v>0</v>
      </c>
      <c r="P363" s="251">
        <f>'EV TECNICA'!O363</f>
        <v>0</v>
      </c>
      <c r="Q363" s="252" t="str">
        <f>+IF(O363=0,"NO OFERTADO",IF(P363="NO CUMPLE", NO HABILITA,IF(O363&lt;=($E363*(1+$D$4)),"HABILITA","NO HABILITA")))</f>
        <v>NO OFERTADO</v>
      </c>
      <c r="R363" s="129">
        <f>'PRECIOS UNITARIOS'!I363</f>
        <v>0</v>
      </c>
      <c r="S363" s="251">
        <f>'EV TECNICA'!Q363</f>
        <v>0</v>
      </c>
      <c r="T363" s="252" t="str">
        <f>+IF(R363=0,"NO OFERTADO",IF(S363="NO CUMPLE", NO HABILITA,IF(R363&lt;=($E363*(1+$D$4)),"HABILITA","NO HABILITA")))</f>
        <v>NO OFERTADO</v>
      </c>
      <c r="U363" s="129">
        <f>'PRECIOS UNITARIOS'!J363</f>
        <v>3665.2</v>
      </c>
      <c r="V363" s="251" t="str">
        <f>'EV TECNICA'!S363</f>
        <v>CUMPLE</v>
      </c>
      <c r="W363" s="252" t="str">
        <f>+IF(U363=0,"NO OFERTADO",IF(V363="NO CUMPLE", NO HABILITA,IF(U363&lt;=($E363*(1+$D$4)),"HABILITA","NO HABILITA")))</f>
        <v>HABILITA</v>
      </c>
      <c r="X363" s="129">
        <f>'PRECIOS UNITARIOS'!K363</f>
        <v>0</v>
      </c>
      <c r="Y363" s="251">
        <f>'EV TECNICA'!U363</f>
        <v>0</v>
      </c>
      <c r="Z363" s="252" t="str">
        <f>+IF(X363=0,"NO OFERTADO",IF(Y363="NO CUMPLE", NO HABILITA,IF(X363&lt;=($E363*(1+$D$4)),"HABILITA","NO HABILITA")))</f>
        <v>NO OFERTADO</v>
      </c>
      <c r="AA363" s="129">
        <f>'PRECIOS UNITARIOS'!L363</f>
        <v>0</v>
      </c>
      <c r="AB363" s="251">
        <f>'EV TECNICA'!W363</f>
        <v>0</v>
      </c>
      <c r="AC363" s="252" t="str">
        <f>+IF(AA363=0,"NO OFERTADO",IF(AB363="NO CUMPLE", NO HABILITA,IF(AA363&lt;=($E363*(1+$D$4)),"HABILITA","NO HABILITA")))</f>
        <v>NO OFERTADO</v>
      </c>
      <c r="AD363" s="129">
        <f>'PRECIOS UNITARIOS'!M363</f>
        <v>4016.25</v>
      </c>
      <c r="AE363" s="251" t="str">
        <f>'EV TECNICA'!Y363</f>
        <v>CUMPLE</v>
      </c>
      <c r="AF363" s="252" t="str">
        <f>+IF(AD363=0,"NO OFERTADO",IF(AE363="NO CUMPLE", NO HABILITA,IF(AD363&lt;=($E363*(1+$D$4)),"HABILITA","NO HABILITA")))</f>
        <v>HABILITA</v>
      </c>
      <c r="AG363" s="129">
        <f>'PRECIOS UNITARIOS'!N363</f>
        <v>0</v>
      </c>
      <c r="AH363" s="251">
        <f>'EV TECNICA'!AA363</f>
        <v>0</v>
      </c>
      <c r="AI363" s="252" t="str">
        <f>+IF(AG363=0,"NO OFERTADO",IF(AH363="NO CUMPLE", NO HABILITA,IF(AG363&lt;=($E363*(1+$D$4)),"HABILITA","NO HABILITA")))</f>
        <v>NO OFERTADO</v>
      </c>
      <c r="AJ363" s="129">
        <f>'PRECIOS UNITARIOS'!O363</f>
        <v>0</v>
      </c>
      <c r="AK363" s="251">
        <f>'EV TECNICA'!AC363</f>
        <v>0</v>
      </c>
      <c r="AL363" s="252" t="str">
        <f>+IF(AJ363=0,"NO OFERTADO",IF(AK363="NO CUMPLE", NO HABILITA,IF(AJ363&lt;=($E363*(1+$D$4)),"HABILITA","NO HABILITA")))</f>
        <v>NO OFERTADO</v>
      </c>
      <c r="AM363" s="129">
        <f>'PRECIOS UNITARIOS'!P363</f>
        <v>0</v>
      </c>
      <c r="AN363" s="251">
        <f>'EV TECNICA'!AE363</f>
        <v>0</v>
      </c>
      <c r="AO363" s="252" t="str">
        <f>+IF(AM363=0,"NO OFERTADO",IF(AN363="NO CUMPLE", NO HABILITA,IF(AM363&lt;=($E363*(1+$D$4)),"HABILITA","NO HABILITA")))</f>
        <v>NO OFERTADO</v>
      </c>
      <c r="AP363" s="129">
        <f>'PRECIOS UNITARIOS'!Q363</f>
        <v>0</v>
      </c>
      <c r="AQ363" s="251">
        <f>'EV TECNICA'!AG363</f>
        <v>0</v>
      </c>
      <c r="AR363" s="252" t="str">
        <f>+IF(AP363=0,"NO OFERTADO",IF(AQ363="NO CUMPLE", NO HABILITA,IF(AP363&lt;=($E363*(1+$D$4)),"HABILITA","NO HABILITA")))</f>
        <v>NO OFERTADO</v>
      </c>
      <c r="AS363" s="129">
        <f>'PRECIOS UNITARIOS'!R363</f>
        <v>0</v>
      </c>
      <c r="AT363" s="251">
        <f>'EV TECNICA'!AI363</f>
        <v>0</v>
      </c>
      <c r="AU363" s="252" t="str">
        <f>+IF(AS363=0,"NO OFERTADO",IF(AT363="NO CUMPLE", NO HABILITA,IF(AS363&lt;=($E363*(1+$D$4)),"HABILITA","NO HABILITA")))</f>
        <v>NO OFERTADO</v>
      </c>
      <c r="AV363" s="129">
        <f>'PRECIOS UNITARIOS'!S363</f>
        <v>0</v>
      </c>
      <c r="AW363" s="251">
        <f>'EV TECNICA'!AK363</f>
        <v>0</v>
      </c>
      <c r="AX363" s="252" t="str">
        <f>+IF(AV363=0,"NO OFERTADO",IF(AW363="NO CUMPLE", NO HABILITA,IF(AV363&lt;=($E363*(1+$D$4)),"HABILITA","NO HABILITA")))</f>
        <v>NO OFERTADO</v>
      </c>
      <c r="AY363" s="129">
        <f>'PRECIOS UNITARIOS'!T363</f>
        <v>0</v>
      </c>
      <c r="AZ363" s="251">
        <f>'EV TECNICA'!AM363</f>
        <v>0</v>
      </c>
      <c r="BA363" s="252" t="str">
        <f>+IF(AY363=0,"NO OFERTADO",IF(AZ363="NO CUMPLE", NO HABILITA,IF(AY363&lt;=($E363*(1+$D$4)),"HABILITA","NO HABILITA")))</f>
        <v>NO OFERTADO</v>
      </c>
      <c r="BB363" s="129">
        <f>'PRECIOS UNITARIOS'!U363</f>
        <v>0</v>
      </c>
      <c r="BC363" s="251">
        <f>'EV TECNICA'!AO363</f>
        <v>0</v>
      </c>
      <c r="BD363" s="252" t="str">
        <f>+IF(BB363=0,"NO OFERTADO",IF(BC363="NO CUMPLE", NO HABILITA,IF(BB363&lt;=($E363*(1+$D$4)),"HABILITA","NO HABILITA")))</f>
        <v>NO OFERTADO</v>
      </c>
      <c r="BE363" s="129">
        <f>'PRECIOS UNITARIOS'!V363</f>
        <v>0</v>
      </c>
      <c r="BF363" s="251">
        <f>'EV TECNICA'!AQ363</f>
        <v>0</v>
      </c>
      <c r="BG363" s="252" t="str">
        <f>+IF(BE363=0,"NO OFERTADO",IF(BF363="NO CUMPLE", NO HABILITA,IF(BE363&lt;=($E363*(1+$D$4)),"HABILITA","NO HABILITA")))</f>
        <v>NO OFERTADO</v>
      </c>
      <c r="BH363" s="129">
        <f>'PRECIOS UNITARIOS'!W363</f>
        <v>0</v>
      </c>
      <c r="BI363" s="251">
        <f>'EV TECNICA'!AS363</f>
        <v>0</v>
      </c>
      <c r="BJ363" s="252" t="str">
        <f>+IF(BH363=0,"NO OFERTADO",IF(BI363="NO CUMPLE", NO HABILITA,IF(BH363&lt;=($E363*(1+$D$4)),"HABILITA","NO HABILITA")))</f>
        <v>NO OFERTADO</v>
      </c>
      <c r="BK363" s="129">
        <f>'PRECIOS UNITARIOS'!X363</f>
        <v>0</v>
      </c>
      <c r="BL363" s="251">
        <f>'EV TECNICA'!AU363</f>
        <v>0</v>
      </c>
      <c r="BM363" s="252" t="str">
        <f>+IF(BK363=0,"NO OFERTADO",IF(BL363="NO CUMPLE", NO HABILITA,IF(BK363&lt;=($E363*(1+$D$4)),"HABILITA","NO HABILITA")))</f>
        <v>NO OFERTADO</v>
      </c>
      <c r="BN363" s="129">
        <f>'PRECIOS UNITARIOS'!Y363</f>
        <v>4843.3</v>
      </c>
      <c r="BO363" s="251" t="str">
        <f>'EV TECNICA'!AW363</f>
        <v>CUMPLE</v>
      </c>
      <c r="BP363" s="252" t="str">
        <f>+IF(BN363=0,"NO OFERTADO",IF(BO363="NO CUMPLE", NO HABILITA,IF(BN363&lt;=($E363*(1+$D$4)),"HABILITA","NO HABILITA")))</f>
        <v>NO HABILITA</v>
      </c>
      <c r="BQ363" s="129">
        <f>'PRECIOS UNITARIOS'!Z363</f>
        <v>0</v>
      </c>
      <c r="BR363" s="251">
        <f>'EV TECNICA'!AY363</f>
        <v>0</v>
      </c>
      <c r="BS363" s="252" t="str">
        <f>+IF(BQ363=0,"NO OFERTADO",IF(BR363="NO CUMPLE", NO HABILITA,IF(BQ363&lt;=($E363*(1+$D$4)),"HABILITA","NO HABILITA")))</f>
        <v>NO OFERTADO</v>
      </c>
      <c r="BT363" s="129">
        <f>'PRECIOS UNITARIOS'!AA363</f>
        <v>0</v>
      </c>
      <c r="BU363" s="251">
        <f>'EV TECNICA'!BA363</f>
        <v>0</v>
      </c>
      <c r="BV363" s="252" t="str">
        <f>+IF(BT363=0,"NO OFERTADO",IF(BU363="NO CUMPLE", NO HABILITA,IF(BT363&lt;=($E363*(1+$D$4)),"HABILITA","NO HABILITA")))</f>
        <v>NO OFERTADO</v>
      </c>
      <c r="BW363" s="129">
        <f>'PRECIOS UNITARIOS'!AB363</f>
        <v>0</v>
      </c>
      <c r="BX363" s="251">
        <f>'EV TECNICA'!BC363</f>
        <v>0</v>
      </c>
      <c r="BY363" s="252" t="str">
        <f>+IF(BW363=0,"NO OFERTADO",IF(BX363="NO CUMPLE", NO HABILITA,IF(BW363&lt;=($E363*(1+$D$4)),"HABILITA","NO HABILITA")))</f>
        <v>NO OFERTADO</v>
      </c>
      <c r="BZ363" s="129">
        <f>'PRECIOS UNITARIOS'!AC363</f>
        <v>0</v>
      </c>
      <c r="CA363" s="251">
        <f>'EV TECNICA'!BE363</f>
        <v>0</v>
      </c>
      <c r="CB363" s="252" t="str">
        <f>+IF(BZ363=0,"NO OFERTADO",IF(CA363="NO CUMPLE", NO HABILITA,IF(BZ363&lt;=($E363*(1+$D$4)),"HABILITA","NO HABILITA")))</f>
        <v>NO OFERTADO</v>
      </c>
      <c r="CC363" s="129">
        <f>'PRECIOS UNITARIOS'!AD363</f>
        <v>0</v>
      </c>
      <c r="CD363" s="251">
        <f>'EV TECNICA'!BG363</f>
        <v>0</v>
      </c>
      <c r="CE363" s="252" t="str">
        <f>+IF(CC363=0,"NO OFERTADO",IF(CD363="NO CUMPLE", NO HABILITA,IF(CC363&lt;=($E363*(1+$D$4)),"HABILITA","NO HABILITA")))</f>
        <v>NO OFERTADO</v>
      </c>
      <c r="CF363" s="129">
        <f>'PRECIOS UNITARIOS'!AE363</f>
        <v>0</v>
      </c>
      <c r="CG363" s="251">
        <f>'EV TECNICA'!BI363</f>
        <v>0</v>
      </c>
      <c r="CH363" s="252" t="str">
        <f>+IF(CF363=0,"NO OFERTADO",IF(CG363="NO CUMPLE", NO HABILITA,IF(CF363&lt;=($E363*(1+$D$4)),"HABILITA","NO HABILITA")))</f>
        <v>NO OFERTADO</v>
      </c>
    </row>
    <row r="364" spans="1:86" s="40" customFormat="1" ht="25.5" x14ac:dyDescent="0.2">
      <c r="A364" s="103">
        <v>355</v>
      </c>
      <c r="B364" s="202" t="s">
        <v>521</v>
      </c>
      <c r="C364" s="121" t="s">
        <v>522</v>
      </c>
      <c r="D364" s="146">
        <v>1</v>
      </c>
      <c r="E364" s="25">
        <v>2227</v>
      </c>
      <c r="F364" s="129">
        <f>'PRECIOS UNITARIOS'!E364</f>
        <v>0</v>
      </c>
      <c r="G364" s="251">
        <f>'EV TECNICA'!I364</f>
        <v>0</v>
      </c>
      <c r="H364" s="252" t="str">
        <f>+IF(F364=0,"NO OFERTADO",IF(G364="NO CUMPLE", NO HABILITA,IF(F364&lt;=($E364*(1+$D$4)),"HABILITA","NO HABILITA")))</f>
        <v>NO OFERTADO</v>
      </c>
      <c r="I364" s="129">
        <f>'PRECIOS UNITARIOS'!F364</f>
        <v>0</v>
      </c>
      <c r="J364" s="251">
        <f>'EV TECNICA'!K364</f>
        <v>0</v>
      </c>
      <c r="K364" s="252" t="str">
        <f>+IF(I364=0,"NO OFERTADO",IF(J364="NO CUMPLE", NO HABILITA,IF(I364&lt;=($E364*(1+$D$4)),"HABILITA","NO HABILITA")))</f>
        <v>NO OFERTADO</v>
      </c>
      <c r="L364" s="129">
        <f>'PRECIOS UNITARIOS'!G364</f>
        <v>0</v>
      </c>
      <c r="M364" s="251">
        <f>'EV TECNICA'!M364</f>
        <v>0</v>
      </c>
      <c r="N364" s="252" t="str">
        <f>+IF(L364=0,"NO OFERTADO",IF(M364="NO CUMPLE", NO HABILITA,IF(L364&lt;=($E364*(1+$D$4)),"HABILITA","NO HABILITA")))</f>
        <v>NO OFERTADO</v>
      </c>
      <c r="O364" s="129">
        <f>'PRECIOS UNITARIOS'!H364</f>
        <v>0</v>
      </c>
      <c r="P364" s="251">
        <f>'EV TECNICA'!O364</f>
        <v>0</v>
      </c>
      <c r="Q364" s="252" t="str">
        <f>+IF(O364=0,"NO OFERTADO",IF(P364="NO CUMPLE", NO HABILITA,IF(O364&lt;=($E364*(1+$D$4)),"HABILITA","NO HABILITA")))</f>
        <v>NO OFERTADO</v>
      </c>
      <c r="R364" s="129">
        <f>'PRECIOS UNITARIOS'!I364</f>
        <v>0</v>
      </c>
      <c r="S364" s="251">
        <f>'EV TECNICA'!Q364</f>
        <v>0</v>
      </c>
      <c r="T364" s="252" t="str">
        <f>+IF(R364=0,"NO OFERTADO",IF(S364="NO CUMPLE", NO HABILITA,IF(R364&lt;=($E364*(1+$D$4)),"HABILITA","NO HABILITA")))</f>
        <v>NO OFERTADO</v>
      </c>
      <c r="U364" s="129">
        <f>'PRECIOS UNITARIOS'!J364</f>
        <v>0</v>
      </c>
      <c r="V364" s="251">
        <f>'EV TECNICA'!S364</f>
        <v>0</v>
      </c>
      <c r="W364" s="252" t="str">
        <f>+IF(U364=0,"NO OFERTADO",IF(V364="NO CUMPLE", NO HABILITA,IF(U364&lt;=($E364*(1+$D$4)),"HABILITA","NO HABILITA")))</f>
        <v>NO OFERTADO</v>
      </c>
      <c r="X364" s="129">
        <f>'PRECIOS UNITARIOS'!K364</f>
        <v>2410</v>
      </c>
      <c r="Y364" s="251" t="str">
        <f>'EV TECNICA'!U364</f>
        <v xml:space="preserve">CUMPLE </v>
      </c>
      <c r="Z364" s="252" t="str">
        <f>+IF(X364=0,"NO OFERTADO",IF(Y364="NO CUMPLE", NO HABILITA,IF(X364&lt;=($E364*(1+$D$4)),"HABILITA","NO HABILITA")))</f>
        <v>HABILITA</v>
      </c>
      <c r="AA364" s="129">
        <f>'PRECIOS UNITARIOS'!L364</f>
        <v>0</v>
      </c>
      <c r="AB364" s="251">
        <f>'EV TECNICA'!W364</f>
        <v>0</v>
      </c>
      <c r="AC364" s="252" t="str">
        <f>+IF(AA364=0,"NO OFERTADO",IF(AB364="NO CUMPLE", NO HABILITA,IF(AA364&lt;=($E364*(1+$D$4)),"HABILITA","NO HABILITA")))</f>
        <v>NO OFERTADO</v>
      </c>
      <c r="AD364" s="129">
        <f>'PRECIOS UNITARIOS'!M364</f>
        <v>2176</v>
      </c>
      <c r="AE364" s="251" t="str">
        <f>'EV TECNICA'!Y364</f>
        <v>CUMPLE</v>
      </c>
      <c r="AF364" s="252" t="str">
        <f>+IF(AD364=0,"NO OFERTADO",IF(AE364="NO CUMPLE", NO HABILITA,IF(AD364&lt;=($E364*(1+$D$4)),"HABILITA","NO HABILITA")))</f>
        <v>HABILITA</v>
      </c>
      <c r="AG364" s="129">
        <f>'PRECIOS UNITARIOS'!N364</f>
        <v>0</v>
      </c>
      <c r="AH364" s="251">
        <f>'EV TECNICA'!AA364</f>
        <v>0</v>
      </c>
      <c r="AI364" s="252" t="str">
        <f>+IF(AG364=0,"NO OFERTADO",IF(AH364="NO CUMPLE", NO HABILITA,IF(AG364&lt;=($E364*(1+$D$4)),"HABILITA","NO HABILITA")))</f>
        <v>NO OFERTADO</v>
      </c>
      <c r="AJ364" s="129">
        <f>'PRECIOS UNITARIOS'!O364</f>
        <v>0</v>
      </c>
      <c r="AK364" s="251">
        <f>'EV TECNICA'!AC364</f>
        <v>0</v>
      </c>
      <c r="AL364" s="252" t="str">
        <f>+IF(AJ364=0,"NO OFERTADO",IF(AK364="NO CUMPLE", NO HABILITA,IF(AJ364&lt;=($E364*(1+$D$4)),"HABILITA","NO HABILITA")))</f>
        <v>NO OFERTADO</v>
      </c>
      <c r="AM364" s="129">
        <f>'PRECIOS UNITARIOS'!P364</f>
        <v>0</v>
      </c>
      <c r="AN364" s="251">
        <f>'EV TECNICA'!AE364</f>
        <v>0</v>
      </c>
      <c r="AO364" s="252" t="str">
        <f>+IF(AM364=0,"NO OFERTADO",IF(AN364="NO CUMPLE", NO HABILITA,IF(AM364&lt;=($E364*(1+$D$4)),"HABILITA","NO HABILITA")))</f>
        <v>NO OFERTADO</v>
      </c>
      <c r="AP364" s="129">
        <f>'PRECIOS UNITARIOS'!Q364</f>
        <v>0</v>
      </c>
      <c r="AQ364" s="251">
        <f>'EV TECNICA'!AG364</f>
        <v>0</v>
      </c>
      <c r="AR364" s="252" t="str">
        <f>+IF(AP364=0,"NO OFERTADO",IF(AQ364="NO CUMPLE", NO HABILITA,IF(AP364&lt;=($E364*(1+$D$4)),"HABILITA","NO HABILITA")))</f>
        <v>NO OFERTADO</v>
      </c>
      <c r="AS364" s="129">
        <f>'PRECIOS UNITARIOS'!R364</f>
        <v>0</v>
      </c>
      <c r="AT364" s="251">
        <f>'EV TECNICA'!AI364</f>
        <v>0</v>
      </c>
      <c r="AU364" s="252" t="str">
        <f>+IF(AS364=0,"NO OFERTADO",IF(AT364="NO CUMPLE", NO HABILITA,IF(AS364&lt;=($E364*(1+$D$4)),"HABILITA","NO HABILITA")))</f>
        <v>NO OFERTADO</v>
      </c>
      <c r="AV364" s="129">
        <f>'PRECIOS UNITARIOS'!S364</f>
        <v>0</v>
      </c>
      <c r="AW364" s="251">
        <f>'EV TECNICA'!AK364</f>
        <v>0</v>
      </c>
      <c r="AX364" s="252" t="str">
        <f>+IF(AV364=0,"NO OFERTADO",IF(AW364="NO CUMPLE", NO HABILITA,IF(AV364&lt;=($E364*(1+$D$4)),"HABILITA","NO HABILITA")))</f>
        <v>NO OFERTADO</v>
      </c>
      <c r="AY364" s="129">
        <f>'PRECIOS UNITARIOS'!T364</f>
        <v>0</v>
      </c>
      <c r="AZ364" s="251">
        <f>'EV TECNICA'!AM364</f>
        <v>0</v>
      </c>
      <c r="BA364" s="252" t="str">
        <f>+IF(AY364=0,"NO OFERTADO",IF(AZ364="NO CUMPLE", NO HABILITA,IF(AY364&lt;=($E364*(1+$D$4)),"HABILITA","NO HABILITA")))</f>
        <v>NO OFERTADO</v>
      </c>
      <c r="BB364" s="129">
        <f>'PRECIOS UNITARIOS'!U364</f>
        <v>2293</v>
      </c>
      <c r="BC364" s="251" t="str">
        <f>'EV TECNICA'!AO364</f>
        <v>CUMPLE</v>
      </c>
      <c r="BD364" s="252" t="str">
        <f>+IF(BB364=0,"NO OFERTADO",IF(BC364="NO CUMPLE", NO HABILITA,IF(BB364&lt;=($E364*(1+$D$4)),"HABILITA","NO HABILITA")))</f>
        <v>HABILITA</v>
      </c>
      <c r="BE364" s="129">
        <f>'PRECIOS UNITARIOS'!V364</f>
        <v>0</v>
      </c>
      <c r="BF364" s="251">
        <f>'EV TECNICA'!AQ364</f>
        <v>0</v>
      </c>
      <c r="BG364" s="252" t="str">
        <f>+IF(BE364=0,"NO OFERTADO",IF(BF364="NO CUMPLE", NO HABILITA,IF(BE364&lt;=($E364*(1+$D$4)),"HABILITA","NO HABILITA")))</f>
        <v>NO OFERTADO</v>
      </c>
      <c r="BH364" s="129">
        <f>'PRECIOS UNITARIOS'!W364</f>
        <v>0</v>
      </c>
      <c r="BI364" s="251" t="str">
        <f>'EV TECNICA'!AS364</f>
        <v>NO CUMPLE</v>
      </c>
      <c r="BJ364" s="252" t="s">
        <v>606</v>
      </c>
      <c r="BK364" s="129">
        <f>'PRECIOS UNITARIOS'!X364</f>
        <v>0</v>
      </c>
      <c r="BL364" s="251">
        <f>'EV TECNICA'!AU364</f>
        <v>0</v>
      </c>
      <c r="BM364" s="252" t="str">
        <f>+IF(BK364=0,"NO OFERTADO",IF(BL364="NO CUMPLE", NO HABILITA,IF(BK364&lt;=($E364*(1+$D$4)),"HABILITA","NO HABILITA")))</f>
        <v>NO OFERTADO</v>
      </c>
      <c r="BN364" s="129">
        <f>'PRECIOS UNITARIOS'!Y364</f>
        <v>0</v>
      </c>
      <c r="BO364" s="251">
        <f>'EV TECNICA'!AW364</f>
        <v>0</v>
      </c>
      <c r="BP364" s="252" t="str">
        <f>+IF(BN364=0,"NO OFERTADO",IF(BO364="NO CUMPLE", NO HABILITA,IF(BN364&lt;=($E364*(1+$D$4)),"HABILITA","NO HABILITA")))</f>
        <v>NO OFERTADO</v>
      </c>
      <c r="BQ364" s="129">
        <f>'PRECIOS UNITARIOS'!Z364</f>
        <v>0</v>
      </c>
      <c r="BR364" s="251">
        <f>'EV TECNICA'!AY364</f>
        <v>0</v>
      </c>
      <c r="BS364" s="252" t="str">
        <f>+IF(BQ364=0,"NO OFERTADO",IF(BR364="NO CUMPLE", NO HABILITA,IF(BQ364&lt;=($E364*(1+$D$4)),"HABILITA","NO HABILITA")))</f>
        <v>NO OFERTADO</v>
      </c>
      <c r="BT364" s="129">
        <f>'PRECIOS UNITARIOS'!AA364</f>
        <v>0</v>
      </c>
      <c r="BU364" s="251">
        <f>'EV TECNICA'!BA364</f>
        <v>0</v>
      </c>
      <c r="BV364" s="252" t="str">
        <f>+IF(BT364=0,"NO OFERTADO",IF(BU364="NO CUMPLE", NO HABILITA,IF(BT364&lt;=($E364*(1+$D$4)),"HABILITA","NO HABILITA")))</f>
        <v>NO OFERTADO</v>
      </c>
      <c r="BW364" s="129">
        <f>'PRECIOS UNITARIOS'!AB364</f>
        <v>0</v>
      </c>
      <c r="BX364" s="251">
        <f>'EV TECNICA'!BC364</f>
        <v>0</v>
      </c>
      <c r="BY364" s="252" t="str">
        <f>+IF(BW364=0,"NO OFERTADO",IF(BX364="NO CUMPLE", NO HABILITA,IF(BW364&lt;=($E364*(1+$D$4)),"HABILITA","NO HABILITA")))</f>
        <v>NO OFERTADO</v>
      </c>
      <c r="BZ364" s="129">
        <f>'PRECIOS UNITARIOS'!AC364</f>
        <v>0</v>
      </c>
      <c r="CA364" s="251">
        <f>'EV TECNICA'!BE364</f>
        <v>0</v>
      </c>
      <c r="CB364" s="252" t="str">
        <f>+IF(BZ364=0,"NO OFERTADO",IF(CA364="NO CUMPLE", NO HABILITA,IF(BZ364&lt;=($E364*(1+$D$4)),"HABILITA","NO HABILITA")))</f>
        <v>NO OFERTADO</v>
      </c>
      <c r="CC364" s="129">
        <f>'PRECIOS UNITARIOS'!AD364</f>
        <v>0</v>
      </c>
      <c r="CD364" s="251">
        <f>'EV TECNICA'!BG364</f>
        <v>0</v>
      </c>
      <c r="CE364" s="252" t="str">
        <f>+IF(CC364=0,"NO OFERTADO",IF(CD364="NO CUMPLE", NO HABILITA,IF(CC364&lt;=($E364*(1+$D$4)),"HABILITA","NO HABILITA")))</f>
        <v>NO OFERTADO</v>
      </c>
      <c r="CF364" s="129">
        <f>'PRECIOS UNITARIOS'!AE364</f>
        <v>0</v>
      </c>
      <c r="CG364" s="251">
        <f>'EV TECNICA'!BI364</f>
        <v>0</v>
      </c>
      <c r="CH364" s="252" t="str">
        <f>+IF(CF364=0,"NO OFERTADO",IF(CG364="NO CUMPLE", NO HABILITA,IF(CF364&lt;=($E364*(1+$D$4)),"HABILITA","NO HABILITA")))</f>
        <v>NO OFERTADO</v>
      </c>
    </row>
    <row r="365" spans="1:86" s="40" customFormat="1" ht="25.5" x14ac:dyDescent="0.2">
      <c r="A365" s="103">
        <v>356</v>
      </c>
      <c r="B365" s="202" t="s">
        <v>523</v>
      </c>
      <c r="C365" s="121" t="s">
        <v>522</v>
      </c>
      <c r="D365" s="146">
        <v>1</v>
      </c>
      <c r="E365" s="25">
        <v>2608</v>
      </c>
      <c r="F365" s="129">
        <f>'PRECIOS UNITARIOS'!E365</f>
        <v>0</v>
      </c>
      <c r="G365" s="251">
        <f>'EV TECNICA'!I365</f>
        <v>0</v>
      </c>
      <c r="H365" s="252" t="str">
        <f>+IF(F365=0,"NO OFERTADO",IF(G365="NO CUMPLE", NO HABILITA,IF(F365&lt;=($E365*(1+$D$4)),"HABILITA","NO HABILITA")))</f>
        <v>NO OFERTADO</v>
      </c>
      <c r="I365" s="129">
        <f>'PRECIOS UNITARIOS'!F365</f>
        <v>0</v>
      </c>
      <c r="J365" s="251">
        <f>'EV TECNICA'!K365</f>
        <v>0</v>
      </c>
      <c r="K365" s="252" t="str">
        <f>+IF(I365=0,"NO OFERTADO",IF(J365="NO CUMPLE", NO HABILITA,IF(I365&lt;=($E365*(1+$D$4)),"HABILITA","NO HABILITA")))</f>
        <v>NO OFERTADO</v>
      </c>
      <c r="L365" s="129">
        <f>'PRECIOS UNITARIOS'!G365</f>
        <v>0</v>
      </c>
      <c r="M365" s="251">
        <f>'EV TECNICA'!M365</f>
        <v>0</v>
      </c>
      <c r="N365" s="252" t="str">
        <f>+IF(L365=0,"NO OFERTADO",IF(M365="NO CUMPLE", NO HABILITA,IF(L365&lt;=($E365*(1+$D$4)),"HABILITA","NO HABILITA")))</f>
        <v>NO OFERTADO</v>
      </c>
      <c r="O365" s="129">
        <f>'PRECIOS UNITARIOS'!H365</f>
        <v>0</v>
      </c>
      <c r="P365" s="251">
        <f>'EV TECNICA'!O365</f>
        <v>0</v>
      </c>
      <c r="Q365" s="252" t="str">
        <f>+IF(O365=0,"NO OFERTADO",IF(P365="NO CUMPLE", NO HABILITA,IF(O365&lt;=($E365*(1+$D$4)),"HABILITA","NO HABILITA")))</f>
        <v>NO OFERTADO</v>
      </c>
      <c r="R365" s="129">
        <f>'PRECIOS UNITARIOS'!I365</f>
        <v>0</v>
      </c>
      <c r="S365" s="251">
        <f>'EV TECNICA'!Q365</f>
        <v>0</v>
      </c>
      <c r="T365" s="252" t="str">
        <f>+IF(R365=0,"NO OFERTADO",IF(S365="NO CUMPLE", NO HABILITA,IF(R365&lt;=($E365*(1+$D$4)),"HABILITA","NO HABILITA")))</f>
        <v>NO OFERTADO</v>
      </c>
      <c r="U365" s="129">
        <f>'PRECIOS UNITARIOS'!J365</f>
        <v>0</v>
      </c>
      <c r="V365" s="251">
        <f>'EV TECNICA'!S365</f>
        <v>0</v>
      </c>
      <c r="W365" s="252" t="str">
        <f>+IF(U365=0,"NO OFERTADO",IF(V365="NO CUMPLE", NO HABILITA,IF(U365&lt;=($E365*(1+$D$4)),"HABILITA","NO HABILITA")))</f>
        <v>NO OFERTADO</v>
      </c>
      <c r="X365" s="129">
        <f>'PRECIOS UNITARIOS'!K365</f>
        <v>2785</v>
      </c>
      <c r="Y365" s="251" t="str">
        <f>'EV TECNICA'!U365</f>
        <v xml:space="preserve">CUMPLE </v>
      </c>
      <c r="Z365" s="252" t="str">
        <f>+IF(X365=0,"NO OFERTADO",IF(Y365="NO CUMPLE", NO HABILITA,IF(X365&lt;=($E365*(1+$D$4)),"HABILITA","NO HABILITA")))</f>
        <v>HABILITA</v>
      </c>
      <c r="AA365" s="129">
        <f>'PRECIOS UNITARIOS'!L365</f>
        <v>0</v>
      </c>
      <c r="AB365" s="251">
        <f>'EV TECNICA'!W365</f>
        <v>0</v>
      </c>
      <c r="AC365" s="252" t="str">
        <f>+IF(AA365=0,"NO OFERTADO",IF(AB365="NO CUMPLE", NO HABILITA,IF(AA365&lt;=($E365*(1+$D$4)),"HABILITA","NO HABILITA")))</f>
        <v>NO OFERTADO</v>
      </c>
      <c r="AD365" s="129">
        <f>'PRECIOS UNITARIOS'!M365</f>
        <v>2752</v>
      </c>
      <c r="AE365" s="251" t="str">
        <f>'EV TECNICA'!Y365</f>
        <v xml:space="preserve">CUMPLE </v>
      </c>
      <c r="AF365" s="252" t="str">
        <f>+IF(AD365=0,"NO OFERTADO",IF(AE365="NO CUMPLE", NO HABILITA,IF(AD365&lt;=($E365*(1+$D$4)),"HABILITA","NO HABILITA")))</f>
        <v>HABILITA</v>
      </c>
      <c r="AG365" s="129">
        <f>'PRECIOS UNITARIOS'!N365</f>
        <v>0</v>
      </c>
      <c r="AH365" s="251">
        <f>'EV TECNICA'!AA365</f>
        <v>0</v>
      </c>
      <c r="AI365" s="252" t="str">
        <f>+IF(AG365=0,"NO OFERTADO",IF(AH365="NO CUMPLE", NO HABILITA,IF(AG365&lt;=($E365*(1+$D$4)),"HABILITA","NO HABILITA")))</f>
        <v>NO OFERTADO</v>
      </c>
      <c r="AJ365" s="129">
        <f>'PRECIOS UNITARIOS'!O365</f>
        <v>0</v>
      </c>
      <c r="AK365" s="251">
        <f>'EV TECNICA'!AC365</f>
        <v>0</v>
      </c>
      <c r="AL365" s="252" t="str">
        <f>+IF(AJ365=0,"NO OFERTADO",IF(AK365="NO CUMPLE", NO HABILITA,IF(AJ365&lt;=($E365*(1+$D$4)),"HABILITA","NO HABILITA")))</f>
        <v>NO OFERTADO</v>
      </c>
      <c r="AM365" s="129">
        <f>'PRECIOS UNITARIOS'!P365</f>
        <v>0</v>
      </c>
      <c r="AN365" s="251">
        <f>'EV TECNICA'!AE365</f>
        <v>0</v>
      </c>
      <c r="AO365" s="252" t="str">
        <f>+IF(AM365=0,"NO OFERTADO",IF(AN365="NO CUMPLE", NO HABILITA,IF(AM365&lt;=($E365*(1+$D$4)),"HABILITA","NO HABILITA")))</f>
        <v>NO OFERTADO</v>
      </c>
      <c r="AP365" s="129">
        <f>'PRECIOS UNITARIOS'!Q365</f>
        <v>0</v>
      </c>
      <c r="AQ365" s="251">
        <f>'EV TECNICA'!AG365</f>
        <v>0</v>
      </c>
      <c r="AR365" s="252" t="str">
        <f>+IF(AP365=0,"NO OFERTADO",IF(AQ365="NO CUMPLE", NO HABILITA,IF(AP365&lt;=($E365*(1+$D$4)),"HABILITA","NO HABILITA")))</f>
        <v>NO OFERTADO</v>
      </c>
      <c r="AS365" s="129">
        <f>'PRECIOS UNITARIOS'!R365</f>
        <v>0</v>
      </c>
      <c r="AT365" s="251">
        <f>'EV TECNICA'!AI365</f>
        <v>0</v>
      </c>
      <c r="AU365" s="252" t="str">
        <f>+IF(AS365=0,"NO OFERTADO",IF(AT365="NO CUMPLE", NO HABILITA,IF(AS365&lt;=($E365*(1+$D$4)),"HABILITA","NO HABILITA")))</f>
        <v>NO OFERTADO</v>
      </c>
      <c r="AV365" s="129">
        <f>'PRECIOS UNITARIOS'!S365</f>
        <v>0</v>
      </c>
      <c r="AW365" s="251">
        <f>'EV TECNICA'!AK365</f>
        <v>0</v>
      </c>
      <c r="AX365" s="252" t="str">
        <f>+IF(AV365=0,"NO OFERTADO",IF(AW365="NO CUMPLE", NO HABILITA,IF(AV365&lt;=($E365*(1+$D$4)),"HABILITA","NO HABILITA")))</f>
        <v>NO OFERTADO</v>
      </c>
      <c r="AY365" s="129">
        <f>'PRECIOS UNITARIOS'!T365</f>
        <v>0</v>
      </c>
      <c r="AZ365" s="251">
        <f>'EV TECNICA'!AM365</f>
        <v>0</v>
      </c>
      <c r="BA365" s="252" t="str">
        <f>+IF(AY365=0,"NO OFERTADO",IF(AZ365="NO CUMPLE", NO HABILITA,IF(AY365&lt;=($E365*(1+$D$4)),"HABILITA","NO HABILITA")))</f>
        <v>NO OFERTADO</v>
      </c>
      <c r="BB365" s="129">
        <f>'PRECIOS UNITARIOS'!U365</f>
        <v>2586</v>
      </c>
      <c r="BC365" s="251" t="str">
        <f>'EV TECNICA'!AO365</f>
        <v>CUMPLE</v>
      </c>
      <c r="BD365" s="252" t="str">
        <f>+IF(BB365=0,"NO OFERTADO",IF(BC365="NO CUMPLE", NO HABILITA,IF(BB365&lt;=($E365*(1+$D$4)),"HABILITA","NO HABILITA")))</f>
        <v>HABILITA</v>
      </c>
      <c r="BE365" s="129">
        <f>'PRECIOS UNITARIOS'!V365</f>
        <v>0</v>
      </c>
      <c r="BF365" s="251">
        <f>'EV TECNICA'!AQ365</f>
        <v>0</v>
      </c>
      <c r="BG365" s="252" t="str">
        <f>+IF(BE365=0,"NO OFERTADO",IF(BF365="NO CUMPLE", NO HABILITA,IF(BE365&lt;=($E365*(1+$D$4)),"HABILITA","NO HABILITA")))</f>
        <v>NO OFERTADO</v>
      </c>
      <c r="BH365" s="129">
        <f>'PRECIOS UNITARIOS'!W365</f>
        <v>0</v>
      </c>
      <c r="BI365" s="251" t="str">
        <f>'EV TECNICA'!AS365</f>
        <v>NO CUMPLE</v>
      </c>
      <c r="BJ365" s="252" t="s">
        <v>606</v>
      </c>
      <c r="BK365" s="129">
        <f>'PRECIOS UNITARIOS'!X365</f>
        <v>0</v>
      </c>
      <c r="BL365" s="251">
        <f>'EV TECNICA'!AU365</f>
        <v>0</v>
      </c>
      <c r="BM365" s="252" t="str">
        <f>+IF(BK365=0,"NO OFERTADO",IF(BL365="NO CUMPLE", NO HABILITA,IF(BK365&lt;=($E365*(1+$D$4)),"HABILITA","NO HABILITA")))</f>
        <v>NO OFERTADO</v>
      </c>
      <c r="BN365" s="129">
        <f>'PRECIOS UNITARIOS'!Y365</f>
        <v>0</v>
      </c>
      <c r="BO365" s="251">
        <f>'EV TECNICA'!AW365</f>
        <v>0</v>
      </c>
      <c r="BP365" s="252" t="str">
        <f>+IF(BN365=0,"NO OFERTADO",IF(BO365="NO CUMPLE", NO HABILITA,IF(BN365&lt;=($E365*(1+$D$4)),"HABILITA","NO HABILITA")))</f>
        <v>NO OFERTADO</v>
      </c>
      <c r="BQ365" s="129">
        <f>'PRECIOS UNITARIOS'!Z365</f>
        <v>4659</v>
      </c>
      <c r="BR365" s="251" t="str">
        <f>'EV TECNICA'!AY365</f>
        <v xml:space="preserve">CUMPLE </v>
      </c>
      <c r="BS365" s="252" t="str">
        <f>+IF(BQ365=0,"NO OFERTADO",IF(BR365="NO CUMPLE", NO HABILITA,IF(BQ365&lt;=($E365*(1+$D$4)),"HABILITA","NO HABILITA")))</f>
        <v>NO HABILITA</v>
      </c>
      <c r="BT365" s="129">
        <f>'PRECIOS UNITARIOS'!AA365</f>
        <v>0</v>
      </c>
      <c r="BU365" s="251">
        <f>'EV TECNICA'!BA365</f>
        <v>0</v>
      </c>
      <c r="BV365" s="252" t="str">
        <f>+IF(BT365=0,"NO OFERTADO",IF(BU365="NO CUMPLE", NO HABILITA,IF(BT365&lt;=($E365*(1+$D$4)),"HABILITA","NO HABILITA")))</f>
        <v>NO OFERTADO</v>
      </c>
      <c r="BW365" s="129">
        <f>'PRECIOS UNITARIOS'!AB365</f>
        <v>0</v>
      </c>
      <c r="BX365" s="251">
        <f>'EV TECNICA'!BC365</f>
        <v>0</v>
      </c>
      <c r="BY365" s="252" t="str">
        <f>+IF(BW365=0,"NO OFERTADO",IF(BX365="NO CUMPLE", NO HABILITA,IF(BW365&lt;=($E365*(1+$D$4)),"HABILITA","NO HABILITA")))</f>
        <v>NO OFERTADO</v>
      </c>
      <c r="BZ365" s="129">
        <f>'PRECIOS UNITARIOS'!AC365</f>
        <v>0</v>
      </c>
      <c r="CA365" s="251">
        <f>'EV TECNICA'!BE365</f>
        <v>0</v>
      </c>
      <c r="CB365" s="252" t="str">
        <f>+IF(BZ365=0,"NO OFERTADO",IF(CA365="NO CUMPLE", NO HABILITA,IF(BZ365&lt;=($E365*(1+$D$4)),"HABILITA","NO HABILITA")))</f>
        <v>NO OFERTADO</v>
      </c>
      <c r="CC365" s="129">
        <f>'PRECIOS UNITARIOS'!AD365</f>
        <v>0</v>
      </c>
      <c r="CD365" s="251">
        <f>'EV TECNICA'!BG365</f>
        <v>0</v>
      </c>
      <c r="CE365" s="252" t="str">
        <f>+IF(CC365=0,"NO OFERTADO",IF(CD365="NO CUMPLE", NO HABILITA,IF(CC365&lt;=($E365*(1+$D$4)),"HABILITA","NO HABILITA")))</f>
        <v>NO OFERTADO</v>
      </c>
      <c r="CF365" s="129">
        <f>'PRECIOS UNITARIOS'!AE365</f>
        <v>0</v>
      </c>
      <c r="CG365" s="251">
        <f>'EV TECNICA'!BI365</f>
        <v>0</v>
      </c>
      <c r="CH365" s="252" t="str">
        <f>+IF(CF365=0,"NO OFERTADO",IF(CG365="NO CUMPLE", NO HABILITA,IF(CF365&lt;=($E365*(1+$D$4)),"HABILITA","NO HABILITA")))</f>
        <v>NO OFERTADO</v>
      </c>
    </row>
    <row r="366" spans="1:86" s="40" customFormat="1" ht="25.5" x14ac:dyDescent="0.2">
      <c r="A366" s="103">
        <v>357</v>
      </c>
      <c r="B366" s="202" t="s">
        <v>524</v>
      </c>
      <c r="C366" s="121" t="s">
        <v>522</v>
      </c>
      <c r="D366" s="146">
        <v>1</v>
      </c>
      <c r="E366" s="25">
        <v>2720</v>
      </c>
      <c r="F366" s="129">
        <f>'PRECIOS UNITARIOS'!E366</f>
        <v>0</v>
      </c>
      <c r="G366" s="251">
        <f>'EV TECNICA'!I366</f>
        <v>0</v>
      </c>
      <c r="H366" s="252" t="str">
        <f>+IF(F366=0,"NO OFERTADO",IF(G366="NO CUMPLE", NO HABILITA,IF(F366&lt;=($E366*(1+$D$4)),"HABILITA","NO HABILITA")))</f>
        <v>NO OFERTADO</v>
      </c>
      <c r="I366" s="129">
        <f>'PRECIOS UNITARIOS'!F366</f>
        <v>0</v>
      </c>
      <c r="J366" s="251">
        <f>'EV TECNICA'!K366</f>
        <v>0</v>
      </c>
      <c r="K366" s="252" t="str">
        <f>+IF(I366=0,"NO OFERTADO",IF(J366="NO CUMPLE", NO HABILITA,IF(I366&lt;=($E366*(1+$D$4)),"HABILITA","NO HABILITA")))</f>
        <v>NO OFERTADO</v>
      </c>
      <c r="L366" s="129">
        <f>'PRECIOS UNITARIOS'!G366</f>
        <v>0</v>
      </c>
      <c r="M366" s="251">
        <f>'EV TECNICA'!M366</f>
        <v>0</v>
      </c>
      <c r="N366" s="252" t="str">
        <f>+IF(L366=0,"NO OFERTADO",IF(M366="NO CUMPLE", NO HABILITA,IF(L366&lt;=($E366*(1+$D$4)),"HABILITA","NO HABILITA")))</f>
        <v>NO OFERTADO</v>
      </c>
      <c r="O366" s="129">
        <f>'PRECIOS UNITARIOS'!H366</f>
        <v>0</v>
      </c>
      <c r="P366" s="251">
        <f>'EV TECNICA'!O366</f>
        <v>0</v>
      </c>
      <c r="Q366" s="252" t="str">
        <f>+IF(O366=0,"NO OFERTADO",IF(P366="NO CUMPLE", NO HABILITA,IF(O366&lt;=($E366*(1+$D$4)),"HABILITA","NO HABILITA")))</f>
        <v>NO OFERTADO</v>
      </c>
      <c r="R366" s="129">
        <f>'PRECIOS UNITARIOS'!I366</f>
        <v>0</v>
      </c>
      <c r="S366" s="251">
        <f>'EV TECNICA'!Q366</f>
        <v>0</v>
      </c>
      <c r="T366" s="252" t="str">
        <f>+IF(R366=0,"NO OFERTADO",IF(S366="NO CUMPLE", NO HABILITA,IF(R366&lt;=($E366*(1+$D$4)),"HABILITA","NO HABILITA")))</f>
        <v>NO OFERTADO</v>
      </c>
      <c r="U366" s="129">
        <f>'PRECIOS UNITARIOS'!J366</f>
        <v>0</v>
      </c>
      <c r="V366" s="251">
        <f>'EV TECNICA'!S366</f>
        <v>0</v>
      </c>
      <c r="W366" s="252" t="str">
        <f>+IF(U366=0,"NO OFERTADO",IF(V366="NO CUMPLE", NO HABILITA,IF(U366&lt;=($E366*(1+$D$4)),"HABILITA","NO HABILITA")))</f>
        <v>NO OFERTADO</v>
      </c>
      <c r="X366" s="129">
        <f>'PRECIOS UNITARIOS'!K366</f>
        <v>2999</v>
      </c>
      <c r="Y366" s="251" t="str">
        <f>'EV TECNICA'!U366</f>
        <v xml:space="preserve">CUMPLE </v>
      </c>
      <c r="Z366" s="252" t="str">
        <f>+IF(X366=0,"NO OFERTADO",IF(Y366="NO CUMPLE", NO HABILITA,IF(X366&lt;=($E366*(1+$D$4)),"HABILITA","NO HABILITA")))</f>
        <v>HABILITA</v>
      </c>
      <c r="AA366" s="129">
        <f>'PRECIOS UNITARIOS'!L366</f>
        <v>0</v>
      </c>
      <c r="AB366" s="251">
        <f>'EV TECNICA'!W366</f>
        <v>0</v>
      </c>
      <c r="AC366" s="252" t="str">
        <f>+IF(AA366=0,"NO OFERTADO",IF(AB366="NO CUMPLE", NO HABILITA,IF(AA366&lt;=($E366*(1+$D$4)),"HABILITA","NO HABILITA")))</f>
        <v>NO OFERTADO</v>
      </c>
      <c r="AD366" s="129">
        <f>'PRECIOS UNITARIOS'!M366</f>
        <v>3119</v>
      </c>
      <c r="AE366" s="251" t="str">
        <f>'EV TECNICA'!Y366</f>
        <v>CUMPLE</v>
      </c>
      <c r="AF366" s="252" t="str">
        <f>+IF(AD366=0,"NO OFERTADO",IF(AE366="NO CUMPLE", NO HABILITA,IF(AD366&lt;=($E366*(1+$D$4)),"HABILITA","NO HABILITA")))</f>
        <v>HABILITA</v>
      </c>
      <c r="AG366" s="129">
        <f>'PRECIOS UNITARIOS'!N366</f>
        <v>0</v>
      </c>
      <c r="AH366" s="251">
        <f>'EV TECNICA'!AA366</f>
        <v>0</v>
      </c>
      <c r="AI366" s="252" t="str">
        <f>+IF(AG366=0,"NO OFERTADO",IF(AH366="NO CUMPLE", NO HABILITA,IF(AG366&lt;=($E366*(1+$D$4)),"HABILITA","NO HABILITA")))</f>
        <v>NO OFERTADO</v>
      </c>
      <c r="AJ366" s="129">
        <f>'PRECIOS UNITARIOS'!O366</f>
        <v>0</v>
      </c>
      <c r="AK366" s="251">
        <f>'EV TECNICA'!AC366</f>
        <v>0</v>
      </c>
      <c r="AL366" s="252" t="str">
        <f>+IF(AJ366=0,"NO OFERTADO",IF(AK366="NO CUMPLE", NO HABILITA,IF(AJ366&lt;=($E366*(1+$D$4)),"HABILITA","NO HABILITA")))</f>
        <v>NO OFERTADO</v>
      </c>
      <c r="AM366" s="129">
        <f>'PRECIOS UNITARIOS'!P366</f>
        <v>0</v>
      </c>
      <c r="AN366" s="251">
        <f>'EV TECNICA'!AE366</f>
        <v>0</v>
      </c>
      <c r="AO366" s="252" t="str">
        <f>+IF(AM366=0,"NO OFERTADO",IF(AN366="NO CUMPLE", NO HABILITA,IF(AM366&lt;=($E366*(1+$D$4)),"HABILITA","NO HABILITA")))</f>
        <v>NO OFERTADO</v>
      </c>
      <c r="AP366" s="129">
        <f>'PRECIOS UNITARIOS'!Q366</f>
        <v>0</v>
      </c>
      <c r="AQ366" s="251">
        <f>'EV TECNICA'!AG366</f>
        <v>0</v>
      </c>
      <c r="AR366" s="252" t="str">
        <f>+IF(AP366=0,"NO OFERTADO",IF(AQ366="NO CUMPLE", NO HABILITA,IF(AP366&lt;=($E366*(1+$D$4)),"HABILITA","NO HABILITA")))</f>
        <v>NO OFERTADO</v>
      </c>
      <c r="AS366" s="129">
        <f>'PRECIOS UNITARIOS'!R366</f>
        <v>0</v>
      </c>
      <c r="AT366" s="251">
        <f>'EV TECNICA'!AI366</f>
        <v>0</v>
      </c>
      <c r="AU366" s="252" t="str">
        <f>+IF(AS366=0,"NO OFERTADO",IF(AT366="NO CUMPLE", NO HABILITA,IF(AS366&lt;=($E366*(1+$D$4)),"HABILITA","NO HABILITA")))</f>
        <v>NO OFERTADO</v>
      </c>
      <c r="AV366" s="129">
        <f>'PRECIOS UNITARIOS'!S366</f>
        <v>0</v>
      </c>
      <c r="AW366" s="251">
        <f>'EV TECNICA'!AK366</f>
        <v>0</v>
      </c>
      <c r="AX366" s="252" t="str">
        <f>+IF(AV366=0,"NO OFERTADO",IF(AW366="NO CUMPLE", NO HABILITA,IF(AV366&lt;=($E366*(1+$D$4)),"HABILITA","NO HABILITA")))</f>
        <v>NO OFERTADO</v>
      </c>
      <c r="AY366" s="129">
        <f>'PRECIOS UNITARIOS'!T366</f>
        <v>0</v>
      </c>
      <c r="AZ366" s="251">
        <f>'EV TECNICA'!AM366</f>
        <v>0</v>
      </c>
      <c r="BA366" s="252" t="str">
        <f>+IF(AY366=0,"NO OFERTADO",IF(AZ366="NO CUMPLE", NO HABILITA,IF(AY366&lt;=($E366*(1+$D$4)),"HABILITA","NO HABILITA")))</f>
        <v>NO OFERTADO</v>
      </c>
      <c r="BB366" s="129">
        <f>'PRECIOS UNITARIOS'!U366</f>
        <v>2685</v>
      </c>
      <c r="BC366" s="251" t="str">
        <f>'EV TECNICA'!AO366</f>
        <v>CUMPLE</v>
      </c>
      <c r="BD366" s="252" t="str">
        <f>+IF(BB366=0,"NO OFERTADO",IF(BC366="NO CUMPLE", NO HABILITA,IF(BB366&lt;=($E366*(1+$D$4)),"HABILITA","NO HABILITA")))</f>
        <v>HABILITA</v>
      </c>
      <c r="BE366" s="129">
        <f>'PRECIOS UNITARIOS'!V366</f>
        <v>0</v>
      </c>
      <c r="BF366" s="251">
        <f>'EV TECNICA'!AQ366</f>
        <v>0</v>
      </c>
      <c r="BG366" s="252" t="str">
        <f>+IF(BE366=0,"NO OFERTADO",IF(BF366="NO CUMPLE", NO HABILITA,IF(BE366&lt;=($E366*(1+$D$4)),"HABILITA","NO HABILITA")))</f>
        <v>NO OFERTADO</v>
      </c>
      <c r="BH366" s="129">
        <f>'PRECIOS UNITARIOS'!W366</f>
        <v>0</v>
      </c>
      <c r="BI366" s="251" t="str">
        <f>'EV TECNICA'!AS366</f>
        <v>NO CUMPLE</v>
      </c>
      <c r="BJ366" s="252" t="s">
        <v>606</v>
      </c>
      <c r="BK366" s="129">
        <f>'PRECIOS UNITARIOS'!X366</f>
        <v>0</v>
      </c>
      <c r="BL366" s="251">
        <f>'EV TECNICA'!AU366</f>
        <v>0</v>
      </c>
      <c r="BM366" s="252" t="str">
        <f>+IF(BK366=0,"NO OFERTADO",IF(BL366="NO CUMPLE", NO HABILITA,IF(BK366&lt;=($E366*(1+$D$4)),"HABILITA","NO HABILITA")))</f>
        <v>NO OFERTADO</v>
      </c>
      <c r="BN366" s="129">
        <f>'PRECIOS UNITARIOS'!Y366</f>
        <v>0</v>
      </c>
      <c r="BO366" s="251">
        <f>'EV TECNICA'!AW366</f>
        <v>0</v>
      </c>
      <c r="BP366" s="252" t="str">
        <f>+IF(BN366=0,"NO OFERTADO",IF(BO366="NO CUMPLE", NO HABILITA,IF(BN366&lt;=($E366*(1+$D$4)),"HABILITA","NO HABILITA")))</f>
        <v>NO OFERTADO</v>
      </c>
      <c r="BQ366" s="129">
        <f>'PRECIOS UNITARIOS'!Z366</f>
        <v>4659</v>
      </c>
      <c r="BR366" s="251" t="str">
        <f>'EV TECNICA'!AY366</f>
        <v xml:space="preserve">CUMPLE </v>
      </c>
      <c r="BS366" s="252" t="str">
        <f>+IF(BQ366=0,"NO OFERTADO",IF(BR366="NO CUMPLE", NO HABILITA,IF(BQ366&lt;=($E366*(1+$D$4)),"HABILITA","NO HABILITA")))</f>
        <v>NO HABILITA</v>
      </c>
      <c r="BT366" s="129">
        <f>'PRECIOS UNITARIOS'!AA366</f>
        <v>0</v>
      </c>
      <c r="BU366" s="251">
        <f>'EV TECNICA'!BA366</f>
        <v>0</v>
      </c>
      <c r="BV366" s="252" t="str">
        <f>+IF(BT366=0,"NO OFERTADO",IF(BU366="NO CUMPLE", NO HABILITA,IF(BT366&lt;=($E366*(1+$D$4)),"HABILITA","NO HABILITA")))</f>
        <v>NO OFERTADO</v>
      </c>
      <c r="BW366" s="129">
        <f>'PRECIOS UNITARIOS'!AB366</f>
        <v>0</v>
      </c>
      <c r="BX366" s="251">
        <f>'EV TECNICA'!BC366</f>
        <v>0</v>
      </c>
      <c r="BY366" s="252" t="str">
        <f>+IF(BW366=0,"NO OFERTADO",IF(BX366="NO CUMPLE", NO HABILITA,IF(BW366&lt;=($E366*(1+$D$4)),"HABILITA","NO HABILITA")))</f>
        <v>NO OFERTADO</v>
      </c>
      <c r="BZ366" s="129">
        <f>'PRECIOS UNITARIOS'!AC366</f>
        <v>0</v>
      </c>
      <c r="CA366" s="251">
        <f>'EV TECNICA'!BE366</f>
        <v>0</v>
      </c>
      <c r="CB366" s="252" t="str">
        <f>+IF(BZ366=0,"NO OFERTADO",IF(CA366="NO CUMPLE", NO HABILITA,IF(BZ366&lt;=($E366*(1+$D$4)),"HABILITA","NO HABILITA")))</f>
        <v>NO OFERTADO</v>
      </c>
      <c r="CC366" s="129">
        <f>'PRECIOS UNITARIOS'!AD366</f>
        <v>0</v>
      </c>
      <c r="CD366" s="251">
        <f>'EV TECNICA'!BG366</f>
        <v>0</v>
      </c>
      <c r="CE366" s="252" t="str">
        <f>+IF(CC366=0,"NO OFERTADO",IF(CD366="NO CUMPLE", NO HABILITA,IF(CC366&lt;=($E366*(1+$D$4)),"HABILITA","NO HABILITA")))</f>
        <v>NO OFERTADO</v>
      </c>
      <c r="CF366" s="129">
        <f>'PRECIOS UNITARIOS'!AE366</f>
        <v>0</v>
      </c>
      <c r="CG366" s="251">
        <f>'EV TECNICA'!BI366</f>
        <v>0</v>
      </c>
      <c r="CH366" s="252" t="str">
        <f>+IF(CF366=0,"NO OFERTADO",IF(CG366="NO CUMPLE", NO HABILITA,IF(CF366&lt;=($E366*(1+$D$4)),"HABILITA","NO HABILITA")))</f>
        <v>NO OFERTADO</v>
      </c>
    </row>
    <row r="367" spans="1:86" s="40" customFormat="1" ht="25.5" x14ac:dyDescent="0.2">
      <c r="A367" s="103">
        <v>358</v>
      </c>
      <c r="B367" s="202" t="s">
        <v>525</v>
      </c>
      <c r="C367" s="121" t="s">
        <v>526</v>
      </c>
      <c r="D367" s="146">
        <v>1</v>
      </c>
      <c r="E367" s="25">
        <v>186204.06</v>
      </c>
      <c r="F367" s="129">
        <f>'PRECIOS UNITARIOS'!E367</f>
        <v>0</v>
      </c>
      <c r="G367" s="251">
        <f>'EV TECNICA'!I367</f>
        <v>0</v>
      </c>
      <c r="H367" s="252" t="str">
        <f>+IF(F367=0,"NO OFERTADO",IF(G367="NO CUMPLE", NO HABILITA,IF(F367&lt;=($E367*(1+$D$4)),"HABILITA","NO HABILITA")))</f>
        <v>NO OFERTADO</v>
      </c>
      <c r="I367" s="129">
        <f>'PRECIOS UNITARIOS'!F367</f>
        <v>0</v>
      </c>
      <c r="J367" s="251">
        <f>'EV TECNICA'!K367</f>
        <v>0</v>
      </c>
      <c r="K367" s="252" t="str">
        <f>+IF(I367=0,"NO OFERTADO",IF(J367="NO CUMPLE", NO HABILITA,IF(I367&lt;=($E367*(1+$D$4)),"HABILITA","NO HABILITA")))</f>
        <v>NO OFERTADO</v>
      </c>
      <c r="L367" s="129">
        <f>'PRECIOS UNITARIOS'!G367</f>
        <v>0</v>
      </c>
      <c r="M367" s="251">
        <f>'EV TECNICA'!M367</f>
        <v>0</v>
      </c>
      <c r="N367" s="252" t="str">
        <f>+IF(L367=0,"NO OFERTADO",IF(M367="NO CUMPLE", NO HABILITA,IF(L367&lt;=($E367*(1+$D$4)),"HABILITA","NO HABILITA")))</f>
        <v>NO OFERTADO</v>
      </c>
      <c r="O367" s="129">
        <f>'PRECIOS UNITARIOS'!H367</f>
        <v>0</v>
      </c>
      <c r="P367" s="251">
        <f>'EV TECNICA'!O367</f>
        <v>0</v>
      </c>
      <c r="Q367" s="252" t="str">
        <f>+IF(O367=0,"NO OFERTADO",IF(P367="NO CUMPLE", NO HABILITA,IF(O367&lt;=($E367*(1+$D$4)),"HABILITA","NO HABILITA")))</f>
        <v>NO OFERTADO</v>
      </c>
      <c r="R367" s="129">
        <f>'PRECIOS UNITARIOS'!I367</f>
        <v>0</v>
      </c>
      <c r="S367" s="251">
        <f>'EV TECNICA'!Q367</f>
        <v>0</v>
      </c>
      <c r="T367" s="252" t="str">
        <f>+IF(R367=0,"NO OFERTADO",IF(S367="NO CUMPLE", NO HABILITA,IF(R367&lt;=($E367*(1+$D$4)),"HABILITA","NO HABILITA")))</f>
        <v>NO OFERTADO</v>
      </c>
      <c r="U367" s="129">
        <f>'PRECIOS UNITARIOS'!J367</f>
        <v>0</v>
      </c>
      <c r="V367" s="251">
        <f>'EV TECNICA'!S367</f>
        <v>0</v>
      </c>
      <c r="W367" s="252" t="str">
        <f>+IF(U367=0,"NO OFERTADO",IF(V367="NO CUMPLE", NO HABILITA,IF(U367&lt;=($E367*(1+$D$4)),"HABILITA","NO HABILITA")))</f>
        <v>NO OFERTADO</v>
      </c>
      <c r="X367" s="129">
        <f>'PRECIOS UNITARIOS'!K367</f>
        <v>0</v>
      </c>
      <c r="Y367" s="251">
        <f>'EV TECNICA'!U367</f>
        <v>0</v>
      </c>
      <c r="Z367" s="252" t="str">
        <f>+IF(X367=0,"NO OFERTADO",IF(Y367="NO CUMPLE", NO HABILITA,IF(X367&lt;=($E367*(1+$D$4)),"HABILITA","NO HABILITA")))</f>
        <v>NO OFERTADO</v>
      </c>
      <c r="AA367" s="129">
        <f>'PRECIOS UNITARIOS'!L367</f>
        <v>178500</v>
      </c>
      <c r="AB367" s="251" t="str">
        <f>'EV TECNICA'!W367</f>
        <v xml:space="preserve">CUMPLE </v>
      </c>
      <c r="AC367" s="252" t="str">
        <f>+IF(AA367=0,"NO OFERTADO",IF(AB367="NO CUMPLE", NO HABILITA,IF(AA367&lt;=($E367*(1+$D$4)),"HABILITA","NO HABILITA")))</f>
        <v>HABILITA</v>
      </c>
      <c r="AD367" s="129">
        <f>'PRECIOS UNITARIOS'!M367</f>
        <v>0</v>
      </c>
      <c r="AE367" s="251">
        <f>'EV TECNICA'!Y367</f>
        <v>0</v>
      </c>
      <c r="AF367" s="252" t="str">
        <f>+IF(AD367=0,"NO OFERTADO",IF(AE367="NO CUMPLE", NO HABILITA,IF(AD367&lt;=($E367*(1+$D$4)),"HABILITA","NO HABILITA")))</f>
        <v>NO OFERTADO</v>
      </c>
      <c r="AG367" s="129">
        <f>'PRECIOS UNITARIOS'!N367</f>
        <v>0</v>
      </c>
      <c r="AH367" s="251">
        <f>'EV TECNICA'!AA367</f>
        <v>0</v>
      </c>
      <c r="AI367" s="252" t="str">
        <f>+IF(AG367=0,"NO OFERTADO",IF(AH367="NO CUMPLE", NO HABILITA,IF(AG367&lt;=($E367*(1+$D$4)),"HABILITA","NO HABILITA")))</f>
        <v>NO OFERTADO</v>
      </c>
      <c r="AJ367" s="129">
        <f>'PRECIOS UNITARIOS'!O367</f>
        <v>0</v>
      </c>
      <c r="AK367" s="251">
        <f>'EV TECNICA'!AC367</f>
        <v>0</v>
      </c>
      <c r="AL367" s="252" t="str">
        <f>+IF(AJ367=0,"NO OFERTADO",IF(AK367="NO CUMPLE", NO HABILITA,IF(AJ367&lt;=($E367*(1+$D$4)),"HABILITA","NO HABILITA")))</f>
        <v>NO OFERTADO</v>
      </c>
      <c r="AM367" s="129">
        <f>'PRECIOS UNITARIOS'!P367</f>
        <v>0</v>
      </c>
      <c r="AN367" s="251">
        <f>'EV TECNICA'!AE367</f>
        <v>0</v>
      </c>
      <c r="AO367" s="252" t="str">
        <f>+IF(AM367=0,"NO OFERTADO",IF(AN367="NO CUMPLE", NO HABILITA,IF(AM367&lt;=($E367*(1+$D$4)),"HABILITA","NO HABILITA")))</f>
        <v>NO OFERTADO</v>
      </c>
      <c r="AP367" s="129">
        <f>'PRECIOS UNITARIOS'!Q367</f>
        <v>0</v>
      </c>
      <c r="AQ367" s="251">
        <f>'EV TECNICA'!AG367</f>
        <v>0</v>
      </c>
      <c r="AR367" s="252" t="str">
        <f>+IF(AP367=0,"NO OFERTADO",IF(AQ367="NO CUMPLE", NO HABILITA,IF(AP367&lt;=($E367*(1+$D$4)),"HABILITA","NO HABILITA")))</f>
        <v>NO OFERTADO</v>
      </c>
      <c r="AS367" s="129">
        <f>'PRECIOS UNITARIOS'!R367</f>
        <v>0</v>
      </c>
      <c r="AT367" s="251">
        <f>'EV TECNICA'!AI367</f>
        <v>0</v>
      </c>
      <c r="AU367" s="252" t="str">
        <f>+IF(AS367=0,"NO OFERTADO",IF(AT367="NO CUMPLE", NO HABILITA,IF(AS367&lt;=($E367*(1+$D$4)),"HABILITA","NO HABILITA")))</f>
        <v>NO OFERTADO</v>
      </c>
      <c r="AV367" s="129">
        <f>'PRECIOS UNITARIOS'!S367</f>
        <v>0</v>
      </c>
      <c r="AW367" s="251">
        <f>'EV TECNICA'!AK367</f>
        <v>0</v>
      </c>
      <c r="AX367" s="252" t="str">
        <f>+IF(AV367=0,"NO OFERTADO",IF(AW367="NO CUMPLE", NO HABILITA,IF(AV367&lt;=($E367*(1+$D$4)),"HABILITA","NO HABILITA")))</f>
        <v>NO OFERTADO</v>
      </c>
      <c r="AY367" s="129">
        <f>'PRECIOS UNITARIOS'!T367</f>
        <v>0</v>
      </c>
      <c r="AZ367" s="251">
        <f>'EV TECNICA'!AM367</f>
        <v>0</v>
      </c>
      <c r="BA367" s="252" t="str">
        <f>+IF(AY367=0,"NO OFERTADO",IF(AZ367="NO CUMPLE", NO HABILITA,IF(AY367&lt;=($E367*(1+$D$4)),"HABILITA","NO HABILITA")))</f>
        <v>NO OFERTADO</v>
      </c>
      <c r="BB367" s="129">
        <f>'PRECIOS UNITARIOS'!U367</f>
        <v>183959.72</v>
      </c>
      <c r="BC367" s="251" t="str">
        <f>'EV TECNICA'!AO367</f>
        <v>CUMPLE</v>
      </c>
      <c r="BD367" s="252" t="str">
        <f>+IF(BB367=0,"NO OFERTADO",IF(BC367="NO CUMPLE", NO HABILITA,IF(BB367&lt;=($E367*(1+$D$4)),"HABILITA","NO HABILITA")))</f>
        <v>HABILITA</v>
      </c>
      <c r="BE367" s="129">
        <f>'PRECIOS UNITARIOS'!V367</f>
        <v>0</v>
      </c>
      <c r="BF367" s="251">
        <f>'EV TECNICA'!AQ367</f>
        <v>0</v>
      </c>
      <c r="BG367" s="252" t="str">
        <f>+IF(BE367=0,"NO OFERTADO",IF(BF367="NO CUMPLE", NO HABILITA,IF(BE367&lt;=($E367*(1+$D$4)),"HABILITA","NO HABILITA")))</f>
        <v>NO OFERTADO</v>
      </c>
      <c r="BH367" s="129">
        <f>'PRECIOS UNITARIOS'!W367</f>
        <v>0</v>
      </c>
      <c r="BI367" s="251">
        <f>'EV TECNICA'!AS367</f>
        <v>0</v>
      </c>
      <c r="BJ367" s="252" t="str">
        <f>+IF(BH367=0,"NO OFERTADO",IF(BI367="NO CUMPLE", NO HABILITA,IF(BH367&lt;=($E367*(1+$D$4)),"HABILITA","NO HABILITA")))</f>
        <v>NO OFERTADO</v>
      </c>
      <c r="BK367" s="129">
        <f>'PRECIOS UNITARIOS'!X367</f>
        <v>0</v>
      </c>
      <c r="BL367" s="251">
        <f>'EV TECNICA'!AU367</f>
        <v>0</v>
      </c>
      <c r="BM367" s="252" t="str">
        <f>+IF(BK367=0,"NO OFERTADO",IF(BL367="NO CUMPLE", NO HABILITA,IF(BK367&lt;=($E367*(1+$D$4)),"HABILITA","NO HABILITA")))</f>
        <v>NO OFERTADO</v>
      </c>
      <c r="BN367" s="129">
        <f>'PRECIOS UNITARIOS'!Y367</f>
        <v>222101.6</v>
      </c>
      <c r="BO367" s="251" t="str">
        <f>'EV TECNICA'!AW367</f>
        <v>CUMPLE</v>
      </c>
      <c r="BP367" s="252" t="str">
        <f>+IF(BN367=0,"NO OFERTADO",IF(BO367="NO CUMPLE", NO HABILITA,IF(BN367&lt;=($E367*(1+$D$4)),"HABILITA","NO HABILITA")))</f>
        <v>HABILITA</v>
      </c>
      <c r="BQ367" s="129">
        <f>'PRECIOS UNITARIOS'!Z367</f>
        <v>0</v>
      </c>
      <c r="BR367" s="251">
        <f>'EV TECNICA'!AY367</f>
        <v>0</v>
      </c>
      <c r="BS367" s="252" t="str">
        <f>+IF(BQ367=0,"NO OFERTADO",IF(BR367="NO CUMPLE", NO HABILITA,IF(BQ367&lt;=($E367*(1+$D$4)),"HABILITA","NO HABILITA")))</f>
        <v>NO OFERTADO</v>
      </c>
      <c r="BT367" s="129">
        <f>'PRECIOS UNITARIOS'!AA367</f>
        <v>0</v>
      </c>
      <c r="BU367" s="251">
        <f>'EV TECNICA'!BA367</f>
        <v>0</v>
      </c>
      <c r="BV367" s="252" t="str">
        <f>+IF(BT367=0,"NO OFERTADO",IF(BU367="NO CUMPLE", NO HABILITA,IF(BT367&lt;=($E367*(1+$D$4)),"HABILITA","NO HABILITA")))</f>
        <v>NO OFERTADO</v>
      </c>
      <c r="BW367" s="129">
        <f>'PRECIOS UNITARIOS'!AB367</f>
        <v>0</v>
      </c>
      <c r="BX367" s="251">
        <f>'EV TECNICA'!BC367</f>
        <v>0</v>
      </c>
      <c r="BY367" s="252" t="str">
        <f>+IF(BW367=0,"NO OFERTADO",IF(BX367="NO CUMPLE", NO HABILITA,IF(BW367&lt;=($E367*(1+$D$4)),"HABILITA","NO HABILITA")))</f>
        <v>NO OFERTADO</v>
      </c>
      <c r="BZ367" s="129">
        <f>'PRECIOS UNITARIOS'!AC367</f>
        <v>0</v>
      </c>
      <c r="CA367" s="251">
        <f>'EV TECNICA'!BE367</f>
        <v>0</v>
      </c>
      <c r="CB367" s="252" t="str">
        <f>+IF(BZ367=0,"NO OFERTADO",IF(CA367="NO CUMPLE", NO HABILITA,IF(BZ367&lt;=($E367*(1+$D$4)),"HABILITA","NO HABILITA")))</f>
        <v>NO OFERTADO</v>
      </c>
      <c r="CC367" s="129">
        <f>'PRECIOS UNITARIOS'!AD367</f>
        <v>0</v>
      </c>
      <c r="CD367" s="251">
        <f>'EV TECNICA'!BG367</f>
        <v>0</v>
      </c>
      <c r="CE367" s="252" t="str">
        <f>+IF(CC367=0,"NO OFERTADO",IF(CD367="NO CUMPLE", NO HABILITA,IF(CC367&lt;=($E367*(1+$D$4)),"HABILITA","NO HABILITA")))</f>
        <v>NO OFERTADO</v>
      </c>
      <c r="CF367" s="129">
        <f>'PRECIOS UNITARIOS'!AE367</f>
        <v>0</v>
      </c>
      <c r="CG367" s="251">
        <f>'EV TECNICA'!BI367</f>
        <v>0</v>
      </c>
      <c r="CH367" s="252" t="str">
        <f>+IF(CF367=0,"NO OFERTADO",IF(CG367="NO CUMPLE", NO HABILITA,IF(CF367&lt;=($E367*(1+$D$4)),"HABILITA","NO HABILITA")))</f>
        <v>NO OFERTADO</v>
      </c>
    </row>
    <row r="368" spans="1:86" s="40" customFormat="1" ht="25.5" x14ac:dyDescent="0.2">
      <c r="A368" s="103">
        <v>359</v>
      </c>
      <c r="B368" s="202" t="s">
        <v>527</v>
      </c>
      <c r="C368" s="121" t="s">
        <v>526</v>
      </c>
      <c r="D368" s="146">
        <v>1</v>
      </c>
      <c r="E368" s="25">
        <v>195489.63</v>
      </c>
      <c r="F368" s="129">
        <f>'PRECIOS UNITARIOS'!E368</f>
        <v>0</v>
      </c>
      <c r="G368" s="251">
        <f>'EV TECNICA'!I368</f>
        <v>0</v>
      </c>
      <c r="H368" s="252" t="str">
        <f>+IF(F368=0,"NO OFERTADO",IF(G368="NO CUMPLE", NO HABILITA,IF(F368&lt;=($E368*(1+$D$4)),"HABILITA","NO HABILITA")))</f>
        <v>NO OFERTADO</v>
      </c>
      <c r="I368" s="129">
        <f>'PRECIOS UNITARIOS'!F368</f>
        <v>0</v>
      </c>
      <c r="J368" s="251">
        <f>'EV TECNICA'!K368</f>
        <v>0</v>
      </c>
      <c r="K368" s="252" t="str">
        <f>+IF(I368=0,"NO OFERTADO",IF(J368="NO CUMPLE", NO HABILITA,IF(I368&lt;=($E368*(1+$D$4)),"HABILITA","NO HABILITA")))</f>
        <v>NO OFERTADO</v>
      </c>
      <c r="L368" s="129">
        <f>'PRECIOS UNITARIOS'!G368</f>
        <v>0</v>
      </c>
      <c r="M368" s="251">
        <f>'EV TECNICA'!M368</f>
        <v>0</v>
      </c>
      <c r="N368" s="252" t="str">
        <f>+IF(L368=0,"NO OFERTADO",IF(M368="NO CUMPLE", NO HABILITA,IF(L368&lt;=($E368*(1+$D$4)),"HABILITA","NO HABILITA")))</f>
        <v>NO OFERTADO</v>
      </c>
      <c r="O368" s="129">
        <f>'PRECIOS UNITARIOS'!H368</f>
        <v>0</v>
      </c>
      <c r="P368" s="251">
        <f>'EV TECNICA'!O368</f>
        <v>0</v>
      </c>
      <c r="Q368" s="252" t="str">
        <f>+IF(O368=0,"NO OFERTADO",IF(P368="NO CUMPLE", NO HABILITA,IF(O368&lt;=($E368*(1+$D$4)),"HABILITA","NO HABILITA")))</f>
        <v>NO OFERTADO</v>
      </c>
      <c r="R368" s="129">
        <f>'PRECIOS UNITARIOS'!I368</f>
        <v>0</v>
      </c>
      <c r="S368" s="251">
        <f>'EV TECNICA'!Q368</f>
        <v>0</v>
      </c>
      <c r="T368" s="252" t="str">
        <f>+IF(R368=0,"NO OFERTADO",IF(S368="NO CUMPLE", NO HABILITA,IF(R368&lt;=($E368*(1+$D$4)),"HABILITA","NO HABILITA")))</f>
        <v>NO OFERTADO</v>
      </c>
      <c r="U368" s="129">
        <f>'PRECIOS UNITARIOS'!J368</f>
        <v>0</v>
      </c>
      <c r="V368" s="251">
        <f>'EV TECNICA'!S368</f>
        <v>0</v>
      </c>
      <c r="W368" s="252" t="str">
        <f>+IF(U368=0,"NO OFERTADO",IF(V368="NO CUMPLE", NO HABILITA,IF(U368&lt;=($E368*(1+$D$4)),"HABILITA","NO HABILITA")))</f>
        <v>NO OFERTADO</v>
      </c>
      <c r="X368" s="129">
        <f>'PRECIOS UNITARIOS'!K368</f>
        <v>0</v>
      </c>
      <c r="Y368" s="251">
        <f>'EV TECNICA'!U368</f>
        <v>0</v>
      </c>
      <c r="Z368" s="252" t="str">
        <f>+IF(X368=0,"NO OFERTADO",IF(Y368="NO CUMPLE", NO HABILITA,IF(X368&lt;=($E368*(1+$D$4)),"HABILITA","NO HABILITA")))</f>
        <v>NO OFERTADO</v>
      </c>
      <c r="AA368" s="129">
        <f>'PRECIOS UNITARIOS'!L368</f>
        <v>178500</v>
      </c>
      <c r="AB368" s="251" t="str">
        <f>'EV TECNICA'!W368</f>
        <v xml:space="preserve">CUMPLE </v>
      </c>
      <c r="AC368" s="252" t="str">
        <f>+IF(AA368=0,"NO OFERTADO",IF(AB368="NO CUMPLE", NO HABILITA,IF(AA368&lt;=($E368*(1+$D$4)),"HABILITA","NO HABILITA")))</f>
        <v>HABILITA</v>
      </c>
      <c r="AD368" s="129">
        <f>'PRECIOS UNITARIOS'!M368</f>
        <v>0</v>
      </c>
      <c r="AE368" s="251">
        <f>'EV TECNICA'!Y368</f>
        <v>0</v>
      </c>
      <c r="AF368" s="252" t="str">
        <f>+IF(AD368=0,"NO OFERTADO",IF(AE368="NO CUMPLE", NO HABILITA,IF(AD368&lt;=($E368*(1+$D$4)),"HABILITA","NO HABILITA")))</f>
        <v>NO OFERTADO</v>
      </c>
      <c r="AG368" s="129">
        <f>'PRECIOS UNITARIOS'!N368</f>
        <v>0</v>
      </c>
      <c r="AH368" s="251">
        <f>'EV TECNICA'!AA368</f>
        <v>0</v>
      </c>
      <c r="AI368" s="252" t="str">
        <f>+IF(AG368=0,"NO OFERTADO",IF(AH368="NO CUMPLE", NO HABILITA,IF(AG368&lt;=($E368*(1+$D$4)),"HABILITA","NO HABILITA")))</f>
        <v>NO OFERTADO</v>
      </c>
      <c r="AJ368" s="129">
        <f>'PRECIOS UNITARIOS'!O368</f>
        <v>0</v>
      </c>
      <c r="AK368" s="251">
        <f>'EV TECNICA'!AC368</f>
        <v>0</v>
      </c>
      <c r="AL368" s="252" t="str">
        <f>+IF(AJ368=0,"NO OFERTADO",IF(AK368="NO CUMPLE", NO HABILITA,IF(AJ368&lt;=($E368*(1+$D$4)),"HABILITA","NO HABILITA")))</f>
        <v>NO OFERTADO</v>
      </c>
      <c r="AM368" s="129">
        <f>'PRECIOS UNITARIOS'!P368</f>
        <v>0</v>
      </c>
      <c r="AN368" s="251">
        <f>'EV TECNICA'!AE368</f>
        <v>0</v>
      </c>
      <c r="AO368" s="252" t="str">
        <f>+IF(AM368=0,"NO OFERTADO",IF(AN368="NO CUMPLE", NO HABILITA,IF(AM368&lt;=($E368*(1+$D$4)),"HABILITA","NO HABILITA")))</f>
        <v>NO OFERTADO</v>
      </c>
      <c r="AP368" s="129">
        <f>'PRECIOS UNITARIOS'!Q368</f>
        <v>0</v>
      </c>
      <c r="AQ368" s="251">
        <f>'EV TECNICA'!AG368</f>
        <v>0</v>
      </c>
      <c r="AR368" s="252" t="str">
        <f>+IF(AP368=0,"NO OFERTADO",IF(AQ368="NO CUMPLE", NO HABILITA,IF(AP368&lt;=($E368*(1+$D$4)),"HABILITA","NO HABILITA")))</f>
        <v>NO OFERTADO</v>
      </c>
      <c r="AS368" s="129">
        <f>'PRECIOS UNITARIOS'!R368</f>
        <v>0</v>
      </c>
      <c r="AT368" s="251">
        <f>'EV TECNICA'!AI368</f>
        <v>0</v>
      </c>
      <c r="AU368" s="252" t="str">
        <f>+IF(AS368=0,"NO OFERTADO",IF(AT368="NO CUMPLE", NO HABILITA,IF(AS368&lt;=($E368*(1+$D$4)),"HABILITA","NO HABILITA")))</f>
        <v>NO OFERTADO</v>
      </c>
      <c r="AV368" s="129">
        <f>'PRECIOS UNITARIOS'!S368</f>
        <v>0</v>
      </c>
      <c r="AW368" s="251">
        <f>'EV TECNICA'!AK368</f>
        <v>0</v>
      </c>
      <c r="AX368" s="252" t="str">
        <f>+IF(AV368=0,"NO OFERTADO",IF(AW368="NO CUMPLE", NO HABILITA,IF(AV368&lt;=($E368*(1+$D$4)),"HABILITA","NO HABILITA")))</f>
        <v>NO OFERTADO</v>
      </c>
      <c r="AY368" s="129">
        <f>'PRECIOS UNITARIOS'!T368</f>
        <v>0</v>
      </c>
      <c r="AZ368" s="251">
        <f>'EV TECNICA'!AM368</f>
        <v>0</v>
      </c>
      <c r="BA368" s="252" t="str">
        <f>+IF(AY368=0,"NO OFERTADO",IF(AZ368="NO CUMPLE", NO HABILITA,IF(AY368&lt;=($E368*(1+$D$4)),"HABILITA","NO HABILITA")))</f>
        <v>NO OFERTADO</v>
      </c>
      <c r="BB368" s="129">
        <f>'PRECIOS UNITARIOS'!U368</f>
        <v>193134.62</v>
      </c>
      <c r="BC368" s="251" t="str">
        <f>'EV TECNICA'!AO368</f>
        <v>CUMPLE</v>
      </c>
      <c r="BD368" s="252" t="str">
        <f>+IF(BB368=0,"NO OFERTADO",IF(BC368="NO CUMPLE", NO HABILITA,IF(BB368&lt;=($E368*(1+$D$4)),"HABILITA","NO HABILITA")))</f>
        <v>HABILITA</v>
      </c>
      <c r="BE368" s="129">
        <f>'PRECIOS UNITARIOS'!V368</f>
        <v>0</v>
      </c>
      <c r="BF368" s="251">
        <f>'EV TECNICA'!AQ368</f>
        <v>0</v>
      </c>
      <c r="BG368" s="252" t="str">
        <f>+IF(BE368=0,"NO OFERTADO",IF(BF368="NO CUMPLE", NO HABILITA,IF(BE368&lt;=($E368*(1+$D$4)),"HABILITA","NO HABILITA")))</f>
        <v>NO OFERTADO</v>
      </c>
      <c r="BH368" s="129">
        <f>'PRECIOS UNITARIOS'!W368</f>
        <v>0</v>
      </c>
      <c r="BI368" s="251">
        <f>'EV TECNICA'!AS368</f>
        <v>0</v>
      </c>
      <c r="BJ368" s="252" t="str">
        <f>+IF(BH368=0,"NO OFERTADO",IF(BI368="NO CUMPLE", NO HABILITA,IF(BH368&lt;=($E368*(1+$D$4)),"HABILITA","NO HABILITA")))</f>
        <v>NO OFERTADO</v>
      </c>
      <c r="BK368" s="129">
        <f>'PRECIOS UNITARIOS'!X368</f>
        <v>0</v>
      </c>
      <c r="BL368" s="251">
        <f>'EV TECNICA'!AU368</f>
        <v>0</v>
      </c>
      <c r="BM368" s="252" t="str">
        <f>+IF(BK368=0,"NO OFERTADO",IF(BL368="NO CUMPLE", NO HABILITA,IF(BK368&lt;=($E368*(1+$D$4)),"HABILITA","NO HABILITA")))</f>
        <v>NO OFERTADO</v>
      </c>
      <c r="BN368" s="129">
        <f>'PRECIOS UNITARIOS'!Y368</f>
        <v>222101.6</v>
      </c>
      <c r="BO368" s="251" t="str">
        <f>'EV TECNICA'!AW368</f>
        <v>CUMPLE</v>
      </c>
      <c r="BP368" s="252" t="str">
        <f>+IF(BN368=0,"NO OFERTADO",IF(BO368="NO CUMPLE", NO HABILITA,IF(BN368&lt;=($E368*(1+$D$4)),"HABILITA","NO HABILITA")))</f>
        <v>HABILITA</v>
      </c>
      <c r="BQ368" s="129">
        <f>'PRECIOS UNITARIOS'!Z368</f>
        <v>0</v>
      </c>
      <c r="BR368" s="251">
        <f>'EV TECNICA'!AY368</f>
        <v>0</v>
      </c>
      <c r="BS368" s="252" t="str">
        <f>+IF(BQ368=0,"NO OFERTADO",IF(BR368="NO CUMPLE", NO HABILITA,IF(BQ368&lt;=($E368*(1+$D$4)),"HABILITA","NO HABILITA")))</f>
        <v>NO OFERTADO</v>
      </c>
      <c r="BT368" s="129">
        <f>'PRECIOS UNITARIOS'!AA368</f>
        <v>0</v>
      </c>
      <c r="BU368" s="251">
        <f>'EV TECNICA'!BA368</f>
        <v>0</v>
      </c>
      <c r="BV368" s="252" t="str">
        <f>+IF(BT368=0,"NO OFERTADO",IF(BU368="NO CUMPLE", NO HABILITA,IF(BT368&lt;=($E368*(1+$D$4)),"HABILITA","NO HABILITA")))</f>
        <v>NO OFERTADO</v>
      </c>
      <c r="BW368" s="129">
        <f>'PRECIOS UNITARIOS'!AB368</f>
        <v>0</v>
      </c>
      <c r="BX368" s="251">
        <f>'EV TECNICA'!BC368</f>
        <v>0</v>
      </c>
      <c r="BY368" s="252" t="str">
        <f>+IF(BW368=0,"NO OFERTADO",IF(BX368="NO CUMPLE", NO HABILITA,IF(BW368&lt;=($E368*(1+$D$4)),"HABILITA","NO HABILITA")))</f>
        <v>NO OFERTADO</v>
      </c>
      <c r="BZ368" s="129">
        <f>'PRECIOS UNITARIOS'!AC368</f>
        <v>0</v>
      </c>
      <c r="CA368" s="251">
        <f>'EV TECNICA'!BE368</f>
        <v>0</v>
      </c>
      <c r="CB368" s="252" t="str">
        <f>+IF(BZ368=0,"NO OFERTADO",IF(CA368="NO CUMPLE", NO HABILITA,IF(BZ368&lt;=($E368*(1+$D$4)),"HABILITA","NO HABILITA")))</f>
        <v>NO OFERTADO</v>
      </c>
      <c r="CC368" s="129">
        <f>'PRECIOS UNITARIOS'!AD368</f>
        <v>0</v>
      </c>
      <c r="CD368" s="251">
        <f>'EV TECNICA'!BG368</f>
        <v>0</v>
      </c>
      <c r="CE368" s="252" t="str">
        <f>+IF(CC368=0,"NO OFERTADO",IF(CD368="NO CUMPLE", NO HABILITA,IF(CC368&lt;=($E368*(1+$D$4)),"HABILITA","NO HABILITA")))</f>
        <v>NO OFERTADO</v>
      </c>
      <c r="CF368" s="129">
        <f>'PRECIOS UNITARIOS'!AE368</f>
        <v>0</v>
      </c>
      <c r="CG368" s="251">
        <f>'EV TECNICA'!BI368</f>
        <v>0</v>
      </c>
      <c r="CH368" s="252" t="str">
        <f>+IF(CF368=0,"NO OFERTADO",IF(CG368="NO CUMPLE", NO HABILITA,IF(CF368&lt;=($E368*(1+$D$4)),"HABILITA","NO HABILITA")))</f>
        <v>NO OFERTADO</v>
      </c>
    </row>
    <row r="369" spans="1:86" s="40" customFormat="1" ht="25.5" x14ac:dyDescent="0.2">
      <c r="A369" s="103">
        <v>360</v>
      </c>
      <c r="B369" s="202" t="s">
        <v>528</v>
      </c>
      <c r="C369" s="121" t="s">
        <v>526</v>
      </c>
      <c r="D369" s="146">
        <v>1</v>
      </c>
      <c r="E369" s="25">
        <v>195489.63</v>
      </c>
      <c r="F369" s="129">
        <f>'PRECIOS UNITARIOS'!E369</f>
        <v>0</v>
      </c>
      <c r="G369" s="251">
        <f>'EV TECNICA'!I369</f>
        <v>0</v>
      </c>
      <c r="H369" s="252" t="str">
        <f>+IF(F369=0,"NO OFERTADO",IF(G369="NO CUMPLE", NO HABILITA,IF(F369&lt;=($E369*(1+$D$4)),"HABILITA","NO HABILITA")))</f>
        <v>NO OFERTADO</v>
      </c>
      <c r="I369" s="129">
        <f>'PRECIOS UNITARIOS'!F369</f>
        <v>0</v>
      </c>
      <c r="J369" s="251">
        <f>'EV TECNICA'!K369</f>
        <v>0</v>
      </c>
      <c r="K369" s="252" t="str">
        <f>+IF(I369=0,"NO OFERTADO",IF(J369="NO CUMPLE", NO HABILITA,IF(I369&lt;=($E369*(1+$D$4)),"HABILITA","NO HABILITA")))</f>
        <v>NO OFERTADO</v>
      </c>
      <c r="L369" s="129">
        <f>'PRECIOS UNITARIOS'!G369</f>
        <v>0</v>
      </c>
      <c r="M369" s="251">
        <f>'EV TECNICA'!M369</f>
        <v>0</v>
      </c>
      <c r="N369" s="252" t="str">
        <f>+IF(L369=0,"NO OFERTADO",IF(M369="NO CUMPLE", NO HABILITA,IF(L369&lt;=($E369*(1+$D$4)),"HABILITA","NO HABILITA")))</f>
        <v>NO OFERTADO</v>
      </c>
      <c r="O369" s="129">
        <f>'PRECIOS UNITARIOS'!H369</f>
        <v>0</v>
      </c>
      <c r="P369" s="251">
        <f>'EV TECNICA'!O369</f>
        <v>0</v>
      </c>
      <c r="Q369" s="252" t="str">
        <f>+IF(O369=0,"NO OFERTADO",IF(P369="NO CUMPLE", NO HABILITA,IF(O369&lt;=($E369*(1+$D$4)),"HABILITA","NO HABILITA")))</f>
        <v>NO OFERTADO</v>
      </c>
      <c r="R369" s="129">
        <f>'PRECIOS UNITARIOS'!I369</f>
        <v>0</v>
      </c>
      <c r="S369" s="251">
        <f>'EV TECNICA'!Q369</f>
        <v>0</v>
      </c>
      <c r="T369" s="252" t="str">
        <f>+IF(R369=0,"NO OFERTADO",IF(S369="NO CUMPLE", NO HABILITA,IF(R369&lt;=($E369*(1+$D$4)),"HABILITA","NO HABILITA")))</f>
        <v>NO OFERTADO</v>
      </c>
      <c r="U369" s="129">
        <f>'PRECIOS UNITARIOS'!J369</f>
        <v>0</v>
      </c>
      <c r="V369" s="251">
        <f>'EV TECNICA'!S369</f>
        <v>0</v>
      </c>
      <c r="W369" s="252" t="str">
        <f>+IF(U369=0,"NO OFERTADO",IF(V369="NO CUMPLE", NO HABILITA,IF(U369&lt;=($E369*(1+$D$4)),"HABILITA","NO HABILITA")))</f>
        <v>NO OFERTADO</v>
      </c>
      <c r="X369" s="129">
        <f>'PRECIOS UNITARIOS'!K369</f>
        <v>0</v>
      </c>
      <c r="Y369" s="251">
        <f>'EV TECNICA'!U369</f>
        <v>0</v>
      </c>
      <c r="Z369" s="252" t="str">
        <f>+IF(X369=0,"NO OFERTADO",IF(Y369="NO CUMPLE", NO HABILITA,IF(X369&lt;=($E369*(1+$D$4)),"HABILITA","NO HABILITA")))</f>
        <v>NO OFERTADO</v>
      </c>
      <c r="AA369" s="129">
        <f>'PRECIOS UNITARIOS'!L369</f>
        <v>178500</v>
      </c>
      <c r="AB369" s="251" t="str">
        <f>'EV TECNICA'!W369</f>
        <v xml:space="preserve">CUMPLE </v>
      </c>
      <c r="AC369" s="252" t="str">
        <f>+IF(AA369=0,"NO OFERTADO",IF(AB369="NO CUMPLE", NO HABILITA,IF(AA369&lt;=($E369*(1+$D$4)),"HABILITA","NO HABILITA")))</f>
        <v>HABILITA</v>
      </c>
      <c r="AD369" s="129">
        <f>'PRECIOS UNITARIOS'!M369</f>
        <v>0</v>
      </c>
      <c r="AE369" s="251">
        <f>'EV TECNICA'!Y369</f>
        <v>0</v>
      </c>
      <c r="AF369" s="252" t="str">
        <f>+IF(AD369=0,"NO OFERTADO",IF(AE369="NO CUMPLE", NO HABILITA,IF(AD369&lt;=($E369*(1+$D$4)),"HABILITA","NO HABILITA")))</f>
        <v>NO OFERTADO</v>
      </c>
      <c r="AG369" s="129">
        <f>'PRECIOS UNITARIOS'!N369</f>
        <v>0</v>
      </c>
      <c r="AH369" s="251">
        <f>'EV TECNICA'!AA369</f>
        <v>0</v>
      </c>
      <c r="AI369" s="252" t="str">
        <f>+IF(AG369=0,"NO OFERTADO",IF(AH369="NO CUMPLE", NO HABILITA,IF(AG369&lt;=($E369*(1+$D$4)),"HABILITA","NO HABILITA")))</f>
        <v>NO OFERTADO</v>
      </c>
      <c r="AJ369" s="129">
        <f>'PRECIOS UNITARIOS'!O369</f>
        <v>0</v>
      </c>
      <c r="AK369" s="251">
        <f>'EV TECNICA'!AC369</f>
        <v>0</v>
      </c>
      <c r="AL369" s="252" t="str">
        <f>+IF(AJ369=0,"NO OFERTADO",IF(AK369="NO CUMPLE", NO HABILITA,IF(AJ369&lt;=($E369*(1+$D$4)),"HABILITA","NO HABILITA")))</f>
        <v>NO OFERTADO</v>
      </c>
      <c r="AM369" s="129">
        <f>'PRECIOS UNITARIOS'!P369</f>
        <v>0</v>
      </c>
      <c r="AN369" s="251">
        <f>'EV TECNICA'!AE369</f>
        <v>0</v>
      </c>
      <c r="AO369" s="252" t="str">
        <f>+IF(AM369=0,"NO OFERTADO",IF(AN369="NO CUMPLE", NO HABILITA,IF(AM369&lt;=($E369*(1+$D$4)),"HABILITA","NO HABILITA")))</f>
        <v>NO OFERTADO</v>
      </c>
      <c r="AP369" s="129">
        <f>'PRECIOS UNITARIOS'!Q369</f>
        <v>0</v>
      </c>
      <c r="AQ369" s="251">
        <f>'EV TECNICA'!AG369</f>
        <v>0</v>
      </c>
      <c r="AR369" s="252" t="str">
        <f>+IF(AP369=0,"NO OFERTADO",IF(AQ369="NO CUMPLE", NO HABILITA,IF(AP369&lt;=($E369*(1+$D$4)),"HABILITA","NO HABILITA")))</f>
        <v>NO OFERTADO</v>
      </c>
      <c r="AS369" s="129">
        <f>'PRECIOS UNITARIOS'!R369</f>
        <v>0</v>
      </c>
      <c r="AT369" s="251">
        <f>'EV TECNICA'!AI369</f>
        <v>0</v>
      </c>
      <c r="AU369" s="252" t="str">
        <f>+IF(AS369=0,"NO OFERTADO",IF(AT369="NO CUMPLE", NO HABILITA,IF(AS369&lt;=($E369*(1+$D$4)),"HABILITA","NO HABILITA")))</f>
        <v>NO OFERTADO</v>
      </c>
      <c r="AV369" s="129">
        <f>'PRECIOS UNITARIOS'!S369</f>
        <v>0</v>
      </c>
      <c r="AW369" s="251">
        <f>'EV TECNICA'!AK369</f>
        <v>0</v>
      </c>
      <c r="AX369" s="252" t="str">
        <f>+IF(AV369=0,"NO OFERTADO",IF(AW369="NO CUMPLE", NO HABILITA,IF(AV369&lt;=($E369*(1+$D$4)),"HABILITA","NO HABILITA")))</f>
        <v>NO OFERTADO</v>
      </c>
      <c r="AY369" s="129">
        <f>'PRECIOS UNITARIOS'!T369</f>
        <v>0</v>
      </c>
      <c r="AZ369" s="251">
        <f>'EV TECNICA'!AM369</f>
        <v>0</v>
      </c>
      <c r="BA369" s="252" t="str">
        <f>+IF(AY369=0,"NO OFERTADO",IF(AZ369="NO CUMPLE", NO HABILITA,IF(AY369&lt;=($E369*(1+$D$4)),"HABILITA","NO HABILITA")))</f>
        <v>NO OFERTADO</v>
      </c>
      <c r="BB369" s="129">
        <f>'PRECIOS UNITARIOS'!U369</f>
        <v>193134.62</v>
      </c>
      <c r="BC369" s="251" t="str">
        <f>'EV TECNICA'!AO369</f>
        <v>CUMPLE</v>
      </c>
      <c r="BD369" s="252" t="str">
        <f>+IF(BB369=0,"NO OFERTADO",IF(BC369="NO CUMPLE", NO HABILITA,IF(BB369&lt;=($E369*(1+$D$4)),"HABILITA","NO HABILITA")))</f>
        <v>HABILITA</v>
      </c>
      <c r="BE369" s="129">
        <f>'PRECIOS UNITARIOS'!V369</f>
        <v>0</v>
      </c>
      <c r="BF369" s="251">
        <f>'EV TECNICA'!AQ369</f>
        <v>0</v>
      </c>
      <c r="BG369" s="252" t="str">
        <f>+IF(BE369=0,"NO OFERTADO",IF(BF369="NO CUMPLE", NO HABILITA,IF(BE369&lt;=($E369*(1+$D$4)),"HABILITA","NO HABILITA")))</f>
        <v>NO OFERTADO</v>
      </c>
      <c r="BH369" s="129">
        <f>'PRECIOS UNITARIOS'!W369</f>
        <v>0</v>
      </c>
      <c r="BI369" s="251">
        <f>'EV TECNICA'!AS369</f>
        <v>0</v>
      </c>
      <c r="BJ369" s="252" t="str">
        <f>+IF(BH369=0,"NO OFERTADO",IF(BI369="NO CUMPLE", NO HABILITA,IF(BH369&lt;=($E369*(1+$D$4)),"HABILITA","NO HABILITA")))</f>
        <v>NO OFERTADO</v>
      </c>
      <c r="BK369" s="129">
        <f>'PRECIOS UNITARIOS'!X369</f>
        <v>0</v>
      </c>
      <c r="BL369" s="251">
        <f>'EV TECNICA'!AU369</f>
        <v>0</v>
      </c>
      <c r="BM369" s="252" t="str">
        <f>+IF(BK369=0,"NO OFERTADO",IF(BL369="NO CUMPLE", NO HABILITA,IF(BK369&lt;=($E369*(1+$D$4)),"HABILITA","NO HABILITA")))</f>
        <v>NO OFERTADO</v>
      </c>
      <c r="BN369" s="129">
        <f>'PRECIOS UNITARIOS'!Y369</f>
        <v>222101.6</v>
      </c>
      <c r="BO369" s="251" t="str">
        <f>'EV TECNICA'!AW369</f>
        <v>CUMPLE</v>
      </c>
      <c r="BP369" s="252" t="str">
        <f>+IF(BN369=0,"NO OFERTADO",IF(BO369="NO CUMPLE", NO HABILITA,IF(BN369&lt;=($E369*(1+$D$4)),"HABILITA","NO HABILITA")))</f>
        <v>HABILITA</v>
      </c>
      <c r="BQ369" s="129">
        <f>'PRECIOS UNITARIOS'!Z369</f>
        <v>0</v>
      </c>
      <c r="BR369" s="251">
        <f>'EV TECNICA'!AY369</f>
        <v>0</v>
      </c>
      <c r="BS369" s="252" t="str">
        <f>+IF(BQ369=0,"NO OFERTADO",IF(BR369="NO CUMPLE", NO HABILITA,IF(BQ369&lt;=($E369*(1+$D$4)),"HABILITA","NO HABILITA")))</f>
        <v>NO OFERTADO</v>
      </c>
      <c r="BT369" s="129">
        <f>'PRECIOS UNITARIOS'!AA369</f>
        <v>0</v>
      </c>
      <c r="BU369" s="251">
        <f>'EV TECNICA'!BA369</f>
        <v>0</v>
      </c>
      <c r="BV369" s="252" t="str">
        <f>+IF(BT369=0,"NO OFERTADO",IF(BU369="NO CUMPLE", NO HABILITA,IF(BT369&lt;=($E369*(1+$D$4)),"HABILITA","NO HABILITA")))</f>
        <v>NO OFERTADO</v>
      </c>
      <c r="BW369" s="129">
        <f>'PRECIOS UNITARIOS'!AB369</f>
        <v>0</v>
      </c>
      <c r="BX369" s="251">
        <f>'EV TECNICA'!BC369</f>
        <v>0</v>
      </c>
      <c r="BY369" s="252" t="str">
        <f>+IF(BW369=0,"NO OFERTADO",IF(BX369="NO CUMPLE", NO HABILITA,IF(BW369&lt;=($E369*(1+$D$4)),"HABILITA","NO HABILITA")))</f>
        <v>NO OFERTADO</v>
      </c>
      <c r="BZ369" s="129">
        <f>'PRECIOS UNITARIOS'!AC369</f>
        <v>0</v>
      </c>
      <c r="CA369" s="251">
        <f>'EV TECNICA'!BE369</f>
        <v>0</v>
      </c>
      <c r="CB369" s="252" t="str">
        <f>+IF(BZ369=0,"NO OFERTADO",IF(CA369="NO CUMPLE", NO HABILITA,IF(BZ369&lt;=($E369*(1+$D$4)),"HABILITA","NO HABILITA")))</f>
        <v>NO OFERTADO</v>
      </c>
      <c r="CC369" s="129">
        <f>'PRECIOS UNITARIOS'!AD369</f>
        <v>0</v>
      </c>
      <c r="CD369" s="251">
        <f>'EV TECNICA'!BG369</f>
        <v>0</v>
      </c>
      <c r="CE369" s="252" t="str">
        <f>+IF(CC369=0,"NO OFERTADO",IF(CD369="NO CUMPLE", NO HABILITA,IF(CC369&lt;=($E369*(1+$D$4)),"HABILITA","NO HABILITA")))</f>
        <v>NO OFERTADO</v>
      </c>
      <c r="CF369" s="129">
        <f>'PRECIOS UNITARIOS'!AE369</f>
        <v>0</v>
      </c>
      <c r="CG369" s="251">
        <f>'EV TECNICA'!BI369</f>
        <v>0</v>
      </c>
      <c r="CH369" s="252" t="str">
        <f>+IF(CF369=0,"NO OFERTADO",IF(CG369="NO CUMPLE", NO HABILITA,IF(CF369&lt;=($E369*(1+$D$4)),"HABILITA","NO HABILITA")))</f>
        <v>NO OFERTADO</v>
      </c>
    </row>
    <row r="370" spans="1:86" s="40" customFormat="1" ht="25.5" x14ac:dyDescent="0.2">
      <c r="A370" s="103">
        <v>361</v>
      </c>
      <c r="B370" s="202" t="s">
        <v>529</v>
      </c>
      <c r="C370" s="121" t="s">
        <v>526</v>
      </c>
      <c r="D370" s="146">
        <v>1</v>
      </c>
      <c r="E370" s="25">
        <v>190517.81</v>
      </c>
      <c r="F370" s="129">
        <f>'PRECIOS UNITARIOS'!E370</f>
        <v>0</v>
      </c>
      <c r="G370" s="251">
        <f>'EV TECNICA'!I370</f>
        <v>0</v>
      </c>
      <c r="H370" s="252" t="str">
        <f>+IF(F370=0,"NO OFERTADO",IF(G370="NO CUMPLE", NO HABILITA,IF(F370&lt;=($E370*(1+$D$4)),"HABILITA","NO HABILITA")))</f>
        <v>NO OFERTADO</v>
      </c>
      <c r="I370" s="129">
        <f>'PRECIOS UNITARIOS'!F370</f>
        <v>0</v>
      </c>
      <c r="J370" s="251">
        <f>'EV TECNICA'!K370</f>
        <v>0</v>
      </c>
      <c r="K370" s="252" t="str">
        <f>+IF(I370=0,"NO OFERTADO",IF(J370="NO CUMPLE", NO HABILITA,IF(I370&lt;=($E370*(1+$D$4)),"HABILITA","NO HABILITA")))</f>
        <v>NO OFERTADO</v>
      </c>
      <c r="L370" s="129">
        <f>'PRECIOS UNITARIOS'!G370</f>
        <v>0</v>
      </c>
      <c r="M370" s="251">
        <f>'EV TECNICA'!M370</f>
        <v>0</v>
      </c>
      <c r="N370" s="252" t="str">
        <f>+IF(L370=0,"NO OFERTADO",IF(M370="NO CUMPLE", NO HABILITA,IF(L370&lt;=($E370*(1+$D$4)),"HABILITA","NO HABILITA")))</f>
        <v>NO OFERTADO</v>
      </c>
      <c r="O370" s="129">
        <f>'PRECIOS UNITARIOS'!H370</f>
        <v>0</v>
      </c>
      <c r="P370" s="251">
        <f>'EV TECNICA'!O370</f>
        <v>0</v>
      </c>
      <c r="Q370" s="252" t="str">
        <f>+IF(O370=0,"NO OFERTADO",IF(P370="NO CUMPLE", NO HABILITA,IF(O370&lt;=($E370*(1+$D$4)),"HABILITA","NO HABILITA")))</f>
        <v>NO OFERTADO</v>
      </c>
      <c r="R370" s="129">
        <f>'PRECIOS UNITARIOS'!I370</f>
        <v>0</v>
      </c>
      <c r="S370" s="251">
        <f>'EV TECNICA'!Q370</f>
        <v>0</v>
      </c>
      <c r="T370" s="252" t="str">
        <f>+IF(R370=0,"NO OFERTADO",IF(S370="NO CUMPLE", NO HABILITA,IF(R370&lt;=($E370*(1+$D$4)),"HABILITA","NO HABILITA")))</f>
        <v>NO OFERTADO</v>
      </c>
      <c r="U370" s="129">
        <f>'PRECIOS UNITARIOS'!J370</f>
        <v>0</v>
      </c>
      <c r="V370" s="251">
        <f>'EV TECNICA'!S370</f>
        <v>0</v>
      </c>
      <c r="W370" s="252" t="str">
        <f>+IF(U370=0,"NO OFERTADO",IF(V370="NO CUMPLE", NO HABILITA,IF(U370&lt;=($E370*(1+$D$4)),"HABILITA","NO HABILITA")))</f>
        <v>NO OFERTADO</v>
      </c>
      <c r="X370" s="129">
        <f>'PRECIOS UNITARIOS'!K370</f>
        <v>0</v>
      </c>
      <c r="Y370" s="251">
        <f>'EV TECNICA'!U370</f>
        <v>0</v>
      </c>
      <c r="Z370" s="252" t="str">
        <f>+IF(X370=0,"NO OFERTADO",IF(Y370="NO CUMPLE", NO HABILITA,IF(X370&lt;=($E370*(1+$D$4)),"HABILITA","NO HABILITA")))</f>
        <v>NO OFERTADO</v>
      </c>
      <c r="AA370" s="129">
        <f>'PRECIOS UNITARIOS'!L370</f>
        <v>178500</v>
      </c>
      <c r="AB370" s="251" t="str">
        <f>'EV TECNICA'!W370</f>
        <v xml:space="preserve">CUMPLE </v>
      </c>
      <c r="AC370" s="252" t="str">
        <f>+IF(AA370=0,"NO OFERTADO",IF(AB370="NO CUMPLE", NO HABILITA,IF(AA370&lt;=($E370*(1+$D$4)),"HABILITA","NO HABILITA")))</f>
        <v>HABILITA</v>
      </c>
      <c r="AD370" s="129">
        <f>'PRECIOS UNITARIOS'!M370</f>
        <v>0</v>
      </c>
      <c r="AE370" s="251">
        <f>'EV TECNICA'!Y370</f>
        <v>0</v>
      </c>
      <c r="AF370" s="252" t="str">
        <f>+IF(AD370=0,"NO OFERTADO",IF(AE370="NO CUMPLE", NO HABILITA,IF(AD370&lt;=($E370*(1+$D$4)),"HABILITA","NO HABILITA")))</f>
        <v>NO OFERTADO</v>
      </c>
      <c r="AG370" s="129">
        <f>'PRECIOS UNITARIOS'!N370</f>
        <v>0</v>
      </c>
      <c r="AH370" s="251">
        <f>'EV TECNICA'!AA370</f>
        <v>0</v>
      </c>
      <c r="AI370" s="252" t="str">
        <f>+IF(AG370=0,"NO OFERTADO",IF(AH370="NO CUMPLE", NO HABILITA,IF(AG370&lt;=($E370*(1+$D$4)),"HABILITA","NO HABILITA")))</f>
        <v>NO OFERTADO</v>
      </c>
      <c r="AJ370" s="129">
        <f>'PRECIOS UNITARIOS'!O370</f>
        <v>0</v>
      </c>
      <c r="AK370" s="251">
        <f>'EV TECNICA'!AC370</f>
        <v>0</v>
      </c>
      <c r="AL370" s="252" t="str">
        <f>+IF(AJ370=0,"NO OFERTADO",IF(AK370="NO CUMPLE", NO HABILITA,IF(AJ370&lt;=($E370*(1+$D$4)),"HABILITA","NO HABILITA")))</f>
        <v>NO OFERTADO</v>
      </c>
      <c r="AM370" s="129">
        <f>'PRECIOS UNITARIOS'!P370</f>
        <v>0</v>
      </c>
      <c r="AN370" s="251">
        <f>'EV TECNICA'!AE370</f>
        <v>0</v>
      </c>
      <c r="AO370" s="252" t="str">
        <f>+IF(AM370=0,"NO OFERTADO",IF(AN370="NO CUMPLE", NO HABILITA,IF(AM370&lt;=($E370*(1+$D$4)),"HABILITA","NO HABILITA")))</f>
        <v>NO OFERTADO</v>
      </c>
      <c r="AP370" s="129">
        <f>'PRECIOS UNITARIOS'!Q370</f>
        <v>0</v>
      </c>
      <c r="AQ370" s="251">
        <f>'EV TECNICA'!AG370</f>
        <v>0</v>
      </c>
      <c r="AR370" s="252" t="str">
        <f>+IF(AP370=0,"NO OFERTADO",IF(AQ370="NO CUMPLE", NO HABILITA,IF(AP370&lt;=($E370*(1+$D$4)),"HABILITA","NO HABILITA")))</f>
        <v>NO OFERTADO</v>
      </c>
      <c r="AS370" s="129">
        <f>'PRECIOS UNITARIOS'!R370</f>
        <v>0</v>
      </c>
      <c r="AT370" s="251">
        <f>'EV TECNICA'!AI370</f>
        <v>0</v>
      </c>
      <c r="AU370" s="252" t="str">
        <f>+IF(AS370=0,"NO OFERTADO",IF(AT370="NO CUMPLE", NO HABILITA,IF(AS370&lt;=($E370*(1+$D$4)),"HABILITA","NO HABILITA")))</f>
        <v>NO OFERTADO</v>
      </c>
      <c r="AV370" s="129">
        <f>'PRECIOS UNITARIOS'!S370</f>
        <v>0</v>
      </c>
      <c r="AW370" s="251">
        <f>'EV TECNICA'!AK370</f>
        <v>0</v>
      </c>
      <c r="AX370" s="252" t="str">
        <f>+IF(AV370=0,"NO OFERTADO",IF(AW370="NO CUMPLE", NO HABILITA,IF(AV370&lt;=($E370*(1+$D$4)),"HABILITA","NO HABILITA")))</f>
        <v>NO OFERTADO</v>
      </c>
      <c r="AY370" s="129">
        <f>'PRECIOS UNITARIOS'!T370</f>
        <v>0</v>
      </c>
      <c r="AZ370" s="251">
        <f>'EV TECNICA'!AM370</f>
        <v>0</v>
      </c>
      <c r="BA370" s="252" t="str">
        <f>+IF(AY370=0,"NO OFERTADO",IF(AZ370="NO CUMPLE", NO HABILITA,IF(AY370&lt;=($E370*(1+$D$4)),"HABILITA","NO HABILITA")))</f>
        <v>NO OFERTADO</v>
      </c>
      <c r="BB370" s="129">
        <f>'PRECIOS UNITARIOS'!U370</f>
        <v>188223.49</v>
      </c>
      <c r="BC370" s="251" t="str">
        <f>'EV TECNICA'!AO370</f>
        <v>CUMPLE</v>
      </c>
      <c r="BD370" s="252" t="str">
        <f>+IF(BB370=0,"NO OFERTADO",IF(BC370="NO CUMPLE", NO HABILITA,IF(BB370&lt;=($E370*(1+$D$4)),"HABILITA","NO HABILITA")))</f>
        <v>HABILITA</v>
      </c>
      <c r="BE370" s="129">
        <f>'PRECIOS UNITARIOS'!V370</f>
        <v>0</v>
      </c>
      <c r="BF370" s="251">
        <f>'EV TECNICA'!AQ370</f>
        <v>0</v>
      </c>
      <c r="BG370" s="252" t="str">
        <f>+IF(BE370=0,"NO OFERTADO",IF(BF370="NO CUMPLE", NO HABILITA,IF(BE370&lt;=($E370*(1+$D$4)),"HABILITA","NO HABILITA")))</f>
        <v>NO OFERTADO</v>
      </c>
      <c r="BH370" s="129">
        <f>'PRECIOS UNITARIOS'!W370</f>
        <v>0</v>
      </c>
      <c r="BI370" s="251">
        <f>'EV TECNICA'!AS370</f>
        <v>0</v>
      </c>
      <c r="BJ370" s="252" t="str">
        <f>+IF(BH370=0,"NO OFERTADO",IF(BI370="NO CUMPLE", NO HABILITA,IF(BH370&lt;=($E370*(1+$D$4)),"HABILITA","NO HABILITA")))</f>
        <v>NO OFERTADO</v>
      </c>
      <c r="BK370" s="129">
        <f>'PRECIOS UNITARIOS'!X370</f>
        <v>0</v>
      </c>
      <c r="BL370" s="251">
        <f>'EV TECNICA'!AU370</f>
        <v>0</v>
      </c>
      <c r="BM370" s="252" t="str">
        <f>+IF(BK370=0,"NO OFERTADO",IF(BL370="NO CUMPLE", NO HABILITA,IF(BK370&lt;=($E370*(1+$D$4)),"HABILITA","NO HABILITA")))</f>
        <v>NO OFERTADO</v>
      </c>
      <c r="BN370" s="129">
        <f>'PRECIOS UNITARIOS'!Y370</f>
        <v>222101.6</v>
      </c>
      <c r="BO370" s="251" t="str">
        <f>'EV TECNICA'!AW370</f>
        <v>CUMPLE</v>
      </c>
      <c r="BP370" s="252" t="str">
        <f>+IF(BN370=0,"NO OFERTADO",IF(BO370="NO CUMPLE", NO HABILITA,IF(BN370&lt;=($E370*(1+$D$4)),"HABILITA","NO HABILITA")))</f>
        <v>HABILITA</v>
      </c>
      <c r="BQ370" s="129">
        <f>'PRECIOS UNITARIOS'!Z370</f>
        <v>0</v>
      </c>
      <c r="BR370" s="251">
        <f>'EV TECNICA'!AY370</f>
        <v>0</v>
      </c>
      <c r="BS370" s="252" t="str">
        <f>+IF(BQ370=0,"NO OFERTADO",IF(BR370="NO CUMPLE", NO HABILITA,IF(BQ370&lt;=($E370*(1+$D$4)),"HABILITA","NO HABILITA")))</f>
        <v>NO OFERTADO</v>
      </c>
      <c r="BT370" s="129">
        <f>'PRECIOS UNITARIOS'!AA370</f>
        <v>0</v>
      </c>
      <c r="BU370" s="251">
        <f>'EV TECNICA'!BA370</f>
        <v>0</v>
      </c>
      <c r="BV370" s="252" t="str">
        <f>+IF(BT370=0,"NO OFERTADO",IF(BU370="NO CUMPLE", NO HABILITA,IF(BT370&lt;=($E370*(1+$D$4)),"HABILITA","NO HABILITA")))</f>
        <v>NO OFERTADO</v>
      </c>
      <c r="BW370" s="129">
        <f>'PRECIOS UNITARIOS'!AB370</f>
        <v>0</v>
      </c>
      <c r="BX370" s="251">
        <f>'EV TECNICA'!BC370</f>
        <v>0</v>
      </c>
      <c r="BY370" s="252" t="str">
        <f>+IF(BW370=0,"NO OFERTADO",IF(BX370="NO CUMPLE", NO HABILITA,IF(BW370&lt;=($E370*(1+$D$4)),"HABILITA","NO HABILITA")))</f>
        <v>NO OFERTADO</v>
      </c>
      <c r="BZ370" s="129">
        <f>'PRECIOS UNITARIOS'!AC370</f>
        <v>0</v>
      </c>
      <c r="CA370" s="251">
        <f>'EV TECNICA'!BE370</f>
        <v>0</v>
      </c>
      <c r="CB370" s="252" t="str">
        <f>+IF(BZ370=0,"NO OFERTADO",IF(CA370="NO CUMPLE", NO HABILITA,IF(BZ370&lt;=($E370*(1+$D$4)),"HABILITA","NO HABILITA")))</f>
        <v>NO OFERTADO</v>
      </c>
      <c r="CC370" s="129">
        <f>'PRECIOS UNITARIOS'!AD370</f>
        <v>0</v>
      </c>
      <c r="CD370" s="251">
        <f>'EV TECNICA'!BG370</f>
        <v>0</v>
      </c>
      <c r="CE370" s="252" t="str">
        <f>+IF(CC370=0,"NO OFERTADO",IF(CD370="NO CUMPLE", NO HABILITA,IF(CC370&lt;=($E370*(1+$D$4)),"HABILITA","NO HABILITA")))</f>
        <v>NO OFERTADO</v>
      </c>
      <c r="CF370" s="129">
        <f>'PRECIOS UNITARIOS'!AE370</f>
        <v>0</v>
      </c>
      <c r="CG370" s="251">
        <f>'EV TECNICA'!BI370</f>
        <v>0</v>
      </c>
      <c r="CH370" s="252" t="str">
        <f>+IF(CF370=0,"NO OFERTADO",IF(CG370="NO CUMPLE", NO HABILITA,IF(CF370&lt;=($E370*(1+$D$4)),"HABILITA","NO HABILITA")))</f>
        <v>NO OFERTADO</v>
      </c>
    </row>
    <row r="371" spans="1:86" s="40" customFormat="1" ht="25.5" x14ac:dyDescent="0.2">
      <c r="A371" s="103">
        <v>362</v>
      </c>
      <c r="B371" s="202" t="s">
        <v>530</v>
      </c>
      <c r="C371" s="121" t="s">
        <v>526</v>
      </c>
      <c r="D371" s="146">
        <v>1</v>
      </c>
      <c r="E371" s="25">
        <v>190517.81</v>
      </c>
      <c r="F371" s="129">
        <f>'PRECIOS UNITARIOS'!E371</f>
        <v>0</v>
      </c>
      <c r="G371" s="251">
        <f>'EV TECNICA'!I371</f>
        <v>0</v>
      </c>
      <c r="H371" s="252" t="str">
        <f>+IF(F371=0,"NO OFERTADO",IF(G371="NO CUMPLE", NO HABILITA,IF(F371&lt;=($E371*(1+$D$4)),"HABILITA","NO HABILITA")))</f>
        <v>NO OFERTADO</v>
      </c>
      <c r="I371" s="129">
        <f>'PRECIOS UNITARIOS'!F371</f>
        <v>0</v>
      </c>
      <c r="J371" s="251">
        <f>'EV TECNICA'!K371</f>
        <v>0</v>
      </c>
      <c r="K371" s="252" t="str">
        <f>+IF(I371=0,"NO OFERTADO",IF(J371="NO CUMPLE", NO HABILITA,IF(I371&lt;=($E371*(1+$D$4)),"HABILITA","NO HABILITA")))</f>
        <v>NO OFERTADO</v>
      </c>
      <c r="L371" s="129">
        <f>'PRECIOS UNITARIOS'!G371</f>
        <v>0</v>
      </c>
      <c r="M371" s="251">
        <f>'EV TECNICA'!M371</f>
        <v>0</v>
      </c>
      <c r="N371" s="252" t="str">
        <f>+IF(L371=0,"NO OFERTADO",IF(M371="NO CUMPLE", NO HABILITA,IF(L371&lt;=($E371*(1+$D$4)),"HABILITA","NO HABILITA")))</f>
        <v>NO OFERTADO</v>
      </c>
      <c r="O371" s="129">
        <f>'PRECIOS UNITARIOS'!H371</f>
        <v>0</v>
      </c>
      <c r="P371" s="251">
        <f>'EV TECNICA'!O371</f>
        <v>0</v>
      </c>
      <c r="Q371" s="252" t="str">
        <f>+IF(O371=0,"NO OFERTADO",IF(P371="NO CUMPLE", NO HABILITA,IF(O371&lt;=($E371*(1+$D$4)),"HABILITA","NO HABILITA")))</f>
        <v>NO OFERTADO</v>
      </c>
      <c r="R371" s="129">
        <f>'PRECIOS UNITARIOS'!I371</f>
        <v>0</v>
      </c>
      <c r="S371" s="251">
        <f>'EV TECNICA'!Q371</f>
        <v>0</v>
      </c>
      <c r="T371" s="252" t="str">
        <f>+IF(R371=0,"NO OFERTADO",IF(S371="NO CUMPLE", NO HABILITA,IF(R371&lt;=($E371*(1+$D$4)),"HABILITA","NO HABILITA")))</f>
        <v>NO OFERTADO</v>
      </c>
      <c r="U371" s="129">
        <f>'PRECIOS UNITARIOS'!J371</f>
        <v>0</v>
      </c>
      <c r="V371" s="251">
        <f>'EV TECNICA'!S371</f>
        <v>0</v>
      </c>
      <c r="W371" s="252" t="str">
        <f>+IF(U371=0,"NO OFERTADO",IF(V371="NO CUMPLE", NO HABILITA,IF(U371&lt;=($E371*(1+$D$4)),"HABILITA","NO HABILITA")))</f>
        <v>NO OFERTADO</v>
      </c>
      <c r="X371" s="129">
        <f>'PRECIOS UNITARIOS'!K371</f>
        <v>0</v>
      </c>
      <c r="Y371" s="251">
        <f>'EV TECNICA'!U371</f>
        <v>0</v>
      </c>
      <c r="Z371" s="252" t="str">
        <f>+IF(X371=0,"NO OFERTADO",IF(Y371="NO CUMPLE", NO HABILITA,IF(X371&lt;=($E371*(1+$D$4)),"HABILITA","NO HABILITA")))</f>
        <v>NO OFERTADO</v>
      </c>
      <c r="AA371" s="129">
        <f>'PRECIOS UNITARIOS'!L371</f>
        <v>178500</v>
      </c>
      <c r="AB371" s="251" t="str">
        <f>'EV TECNICA'!W371</f>
        <v xml:space="preserve">CUMPLE </v>
      </c>
      <c r="AC371" s="252" t="str">
        <f>+IF(AA371=0,"NO OFERTADO",IF(AB371="NO CUMPLE", NO HABILITA,IF(AA371&lt;=($E371*(1+$D$4)),"HABILITA","NO HABILITA")))</f>
        <v>HABILITA</v>
      </c>
      <c r="AD371" s="129">
        <f>'PRECIOS UNITARIOS'!M371</f>
        <v>0</v>
      </c>
      <c r="AE371" s="251">
        <f>'EV TECNICA'!Y371</f>
        <v>0</v>
      </c>
      <c r="AF371" s="252" t="str">
        <f>+IF(AD371=0,"NO OFERTADO",IF(AE371="NO CUMPLE", NO HABILITA,IF(AD371&lt;=($E371*(1+$D$4)),"HABILITA","NO HABILITA")))</f>
        <v>NO OFERTADO</v>
      </c>
      <c r="AG371" s="129">
        <f>'PRECIOS UNITARIOS'!N371</f>
        <v>0</v>
      </c>
      <c r="AH371" s="251">
        <f>'EV TECNICA'!AA371</f>
        <v>0</v>
      </c>
      <c r="AI371" s="252" t="str">
        <f>+IF(AG371=0,"NO OFERTADO",IF(AH371="NO CUMPLE", NO HABILITA,IF(AG371&lt;=($E371*(1+$D$4)),"HABILITA","NO HABILITA")))</f>
        <v>NO OFERTADO</v>
      </c>
      <c r="AJ371" s="129">
        <f>'PRECIOS UNITARIOS'!O371</f>
        <v>0</v>
      </c>
      <c r="AK371" s="251">
        <f>'EV TECNICA'!AC371</f>
        <v>0</v>
      </c>
      <c r="AL371" s="252" t="str">
        <f>+IF(AJ371=0,"NO OFERTADO",IF(AK371="NO CUMPLE", NO HABILITA,IF(AJ371&lt;=($E371*(1+$D$4)),"HABILITA","NO HABILITA")))</f>
        <v>NO OFERTADO</v>
      </c>
      <c r="AM371" s="129">
        <f>'PRECIOS UNITARIOS'!P371</f>
        <v>0</v>
      </c>
      <c r="AN371" s="251">
        <f>'EV TECNICA'!AE371</f>
        <v>0</v>
      </c>
      <c r="AO371" s="252" t="str">
        <f>+IF(AM371=0,"NO OFERTADO",IF(AN371="NO CUMPLE", NO HABILITA,IF(AM371&lt;=($E371*(1+$D$4)),"HABILITA","NO HABILITA")))</f>
        <v>NO OFERTADO</v>
      </c>
      <c r="AP371" s="129">
        <f>'PRECIOS UNITARIOS'!Q371</f>
        <v>0</v>
      </c>
      <c r="AQ371" s="251">
        <f>'EV TECNICA'!AG371</f>
        <v>0</v>
      </c>
      <c r="AR371" s="252" t="str">
        <f>+IF(AP371=0,"NO OFERTADO",IF(AQ371="NO CUMPLE", NO HABILITA,IF(AP371&lt;=($E371*(1+$D$4)),"HABILITA","NO HABILITA")))</f>
        <v>NO OFERTADO</v>
      </c>
      <c r="AS371" s="129">
        <f>'PRECIOS UNITARIOS'!R371</f>
        <v>0</v>
      </c>
      <c r="AT371" s="251">
        <f>'EV TECNICA'!AI371</f>
        <v>0</v>
      </c>
      <c r="AU371" s="252" t="str">
        <f>+IF(AS371=0,"NO OFERTADO",IF(AT371="NO CUMPLE", NO HABILITA,IF(AS371&lt;=($E371*(1+$D$4)),"HABILITA","NO HABILITA")))</f>
        <v>NO OFERTADO</v>
      </c>
      <c r="AV371" s="129">
        <f>'PRECIOS UNITARIOS'!S371</f>
        <v>0</v>
      </c>
      <c r="AW371" s="251">
        <f>'EV TECNICA'!AK371</f>
        <v>0</v>
      </c>
      <c r="AX371" s="252" t="str">
        <f>+IF(AV371=0,"NO OFERTADO",IF(AW371="NO CUMPLE", NO HABILITA,IF(AV371&lt;=($E371*(1+$D$4)),"HABILITA","NO HABILITA")))</f>
        <v>NO OFERTADO</v>
      </c>
      <c r="AY371" s="129">
        <f>'PRECIOS UNITARIOS'!T371</f>
        <v>0</v>
      </c>
      <c r="AZ371" s="251">
        <f>'EV TECNICA'!AM371</f>
        <v>0</v>
      </c>
      <c r="BA371" s="252" t="str">
        <f>+IF(AY371=0,"NO OFERTADO",IF(AZ371="NO CUMPLE", NO HABILITA,IF(AY371&lt;=($E371*(1+$D$4)),"HABILITA","NO HABILITA")))</f>
        <v>NO OFERTADO</v>
      </c>
      <c r="BB371" s="129">
        <f>'PRECIOS UNITARIOS'!U371</f>
        <v>188223.49</v>
      </c>
      <c r="BC371" s="251" t="str">
        <f>'EV TECNICA'!AO371</f>
        <v>CUMPLE</v>
      </c>
      <c r="BD371" s="252" t="str">
        <f>+IF(BB371=0,"NO OFERTADO",IF(BC371="NO CUMPLE", NO HABILITA,IF(BB371&lt;=($E371*(1+$D$4)),"HABILITA","NO HABILITA")))</f>
        <v>HABILITA</v>
      </c>
      <c r="BE371" s="129">
        <f>'PRECIOS UNITARIOS'!V371</f>
        <v>0</v>
      </c>
      <c r="BF371" s="251">
        <f>'EV TECNICA'!AQ371</f>
        <v>0</v>
      </c>
      <c r="BG371" s="252" t="str">
        <f>+IF(BE371=0,"NO OFERTADO",IF(BF371="NO CUMPLE", NO HABILITA,IF(BE371&lt;=($E371*(1+$D$4)),"HABILITA","NO HABILITA")))</f>
        <v>NO OFERTADO</v>
      </c>
      <c r="BH371" s="129">
        <f>'PRECIOS UNITARIOS'!W371</f>
        <v>0</v>
      </c>
      <c r="BI371" s="251">
        <f>'EV TECNICA'!AS371</f>
        <v>0</v>
      </c>
      <c r="BJ371" s="252" t="str">
        <f>+IF(BH371=0,"NO OFERTADO",IF(BI371="NO CUMPLE", NO HABILITA,IF(BH371&lt;=($E371*(1+$D$4)),"HABILITA","NO HABILITA")))</f>
        <v>NO OFERTADO</v>
      </c>
      <c r="BK371" s="129">
        <f>'PRECIOS UNITARIOS'!X371</f>
        <v>0</v>
      </c>
      <c r="BL371" s="251">
        <f>'EV TECNICA'!AU371</f>
        <v>0</v>
      </c>
      <c r="BM371" s="252" t="str">
        <f>+IF(BK371=0,"NO OFERTADO",IF(BL371="NO CUMPLE", NO HABILITA,IF(BK371&lt;=($E371*(1+$D$4)),"HABILITA","NO HABILITA")))</f>
        <v>NO OFERTADO</v>
      </c>
      <c r="BN371" s="129">
        <f>'PRECIOS UNITARIOS'!Y371</f>
        <v>222101.6</v>
      </c>
      <c r="BO371" s="251" t="str">
        <f>'EV TECNICA'!AW371</f>
        <v>CUMPLE</v>
      </c>
      <c r="BP371" s="252" t="str">
        <f>+IF(BN371=0,"NO OFERTADO",IF(BO371="NO CUMPLE", NO HABILITA,IF(BN371&lt;=($E371*(1+$D$4)),"HABILITA","NO HABILITA")))</f>
        <v>HABILITA</v>
      </c>
      <c r="BQ371" s="129">
        <f>'PRECIOS UNITARIOS'!Z371</f>
        <v>0</v>
      </c>
      <c r="BR371" s="251">
        <f>'EV TECNICA'!AY371</f>
        <v>0</v>
      </c>
      <c r="BS371" s="252" t="str">
        <f>+IF(BQ371=0,"NO OFERTADO",IF(BR371="NO CUMPLE", NO HABILITA,IF(BQ371&lt;=($E371*(1+$D$4)),"HABILITA","NO HABILITA")))</f>
        <v>NO OFERTADO</v>
      </c>
      <c r="BT371" s="129">
        <f>'PRECIOS UNITARIOS'!AA371</f>
        <v>0</v>
      </c>
      <c r="BU371" s="251">
        <f>'EV TECNICA'!BA371</f>
        <v>0</v>
      </c>
      <c r="BV371" s="252" t="str">
        <f>+IF(BT371=0,"NO OFERTADO",IF(BU371="NO CUMPLE", NO HABILITA,IF(BT371&lt;=($E371*(1+$D$4)),"HABILITA","NO HABILITA")))</f>
        <v>NO OFERTADO</v>
      </c>
      <c r="BW371" s="129">
        <f>'PRECIOS UNITARIOS'!AB371</f>
        <v>0</v>
      </c>
      <c r="BX371" s="251">
        <f>'EV TECNICA'!BC371</f>
        <v>0</v>
      </c>
      <c r="BY371" s="252" t="str">
        <f>+IF(BW371=0,"NO OFERTADO",IF(BX371="NO CUMPLE", NO HABILITA,IF(BW371&lt;=($E371*(1+$D$4)),"HABILITA","NO HABILITA")))</f>
        <v>NO OFERTADO</v>
      </c>
      <c r="BZ371" s="129">
        <f>'PRECIOS UNITARIOS'!AC371</f>
        <v>0</v>
      </c>
      <c r="CA371" s="251">
        <f>'EV TECNICA'!BE371</f>
        <v>0</v>
      </c>
      <c r="CB371" s="252" t="str">
        <f>+IF(BZ371=0,"NO OFERTADO",IF(CA371="NO CUMPLE", NO HABILITA,IF(BZ371&lt;=($E371*(1+$D$4)),"HABILITA","NO HABILITA")))</f>
        <v>NO OFERTADO</v>
      </c>
      <c r="CC371" s="129">
        <f>'PRECIOS UNITARIOS'!AD371</f>
        <v>0</v>
      </c>
      <c r="CD371" s="251">
        <f>'EV TECNICA'!BG371</f>
        <v>0</v>
      </c>
      <c r="CE371" s="252" t="str">
        <f>+IF(CC371=0,"NO OFERTADO",IF(CD371="NO CUMPLE", NO HABILITA,IF(CC371&lt;=($E371*(1+$D$4)),"HABILITA","NO HABILITA")))</f>
        <v>NO OFERTADO</v>
      </c>
      <c r="CF371" s="129">
        <f>'PRECIOS UNITARIOS'!AE371</f>
        <v>0</v>
      </c>
      <c r="CG371" s="251">
        <f>'EV TECNICA'!BI371</f>
        <v>0</v>
      </c>
      <c r="CH371" s="252" t="str">
        <f>+IF(CF371=0,"NO OFERTADO",IF(CG371="NO CUMPLE", NO HABILITA,IF(CF371&lt;=($E371*(1+$D$4)),"HABILITA","NO HABILITA")))</f>
        <v>NO OFERTADO</v>
      </c>
    </row>
    <row r="372" spans="1:86" s="40" customFormat="1" ht="25.5" x14ac:dyDescent="0.2">
      <c r="A372" s="103">
        <v>363</v>
      </c>
      <c r="B372" s="202" t="s">
        <v>531</v>
      </c>
      <c r="C372" s="121" t="s">
        <v>526</v>
      </c>
      <c r="D372" s="146">
        <v>1</v>
      </c>
      <c r="E372" s="25">
        <v>191423.4</v>
      </c>
      <c r="F372" s="129">
        <f>'PRECIOS UNITARIOS'!E372</f>
        <v>0</v>
      </c>
      <c r="G372" s="251">
        <f>'EV TECNICA'!I372</f>
        <v>0</v>
      </c>
      <c r="H372" s="252" t="str">
        <f>+IF(F372=0,"NO OFERTADO",IF(G372="NO CUMPLE", NO HABILITA,IF(F372&lt;=($E372*(1+$D$4)),"HABILITA","NO HABILITA")))</f>
        <v>NO OFERTADO</v>
      </c>
      <c r="I372" s="129">
        <f>'PRECIOS UNITARIOS'!F372</f>
        <v>0</v>
      </c>
      <c r="J372" s="251">
        <f>'EV TECNICA'!K372</f>
        <v>0</v>
      </c>
      <c r="K372" s="252" t="str">
        <f>+IF(I372=0,"NO OFERTADO",IF(J372="NO CUMPLE", NO HABILITA,IF(I372&lt;=($E372*(1+$D$4)),"HABILITA","NO HABILITA")))</f>
        <v>NO OFERTADO</v>
      </c>
      <c r="L372" s="129">
        <f>'PRECIOS UNITARIOS'!G372</f>
        <v>0</v>
      </c>
      <c r="M372" s="251">
        <f>'EV TECNICA'!M372</f>
        <v>0</v>
      </c>
      <c r="N372" s="252" t="str">
        <f>+IF(L372=0,"NO OFERTADO",IF(M372="NO CUMPLE", NO HABILITA,IF(L372&lt;=($E372*(1+$D$4)),"HABILITA","NO HABILITA")))</f>
        <v>NO OFERTADO</v>
      </c>
      <c r="O372" s="129">
        <f>'PRECIOS UNITARIOS'!H372</f>
        <v>0</v>
      </c>
      <c r="P372" s="251">
        <f>'EV TECNICA'!O372</f>
        <v>0</v>
      </c>
      <c r="Q372" s="252" t="str">
        <f>+IF(O372=0,"NO OFERTADO",IF(P372="NO CUMPLE", NO HABILITA,IF(O372&lt;=($E372*(1+$D$4)),"HABILITA","NO HABILITA")))</f>
        <v>NO OFERTADO</v>
      </c>
      <c r="R372" s="129">
        <f>'PRECIOS UNITARIOS'!I372</f>
        <v>0</v>
      </c>
      <c r="S372" s="251">
        <f>'EV TECNICA'!Q372</f>
        <v>0</v>
      </c>
      <c r="T372" s="252" t="str">
        <f>+IF(R372=0,"NO OFERTADO",IF(S372="NO CUMPLE", NO HABILITA,IF(R372&lt;=($E372*(1+$D$4)),"HABILITA","NO HABILITA")))</f>
        <v>NO OFERTADO</v>
      </c>
      <c r="U372" s="129">
        <f>'PRECIOS UNITARIOS'!J372</f>
        <v>0</v>
      </c>
      <c r="V372" s="251">
        <f>'EV TECNICA'!S372</f>
        <v>0</v>
      </c>
      <c r="W372" s="252" t="str">
        <f>+IF(U372=0,"NO OFERTADO",IF(V372="NO CUMPLE", NO HABILITA,IF(U372&lt;=($E372*(1+$D$4)),"HABILITA","NO HABILITA")))</f>
        <v>NO OFERTADO</v>
      </c>
      <c r="X372" s="129">
        <f>'PRECIOS UNITARIOS'!K372</f>
        <v>0</v>
      </c>
      <c r="Y372" s="251">
        <f>'EV TECNICA'!U372</f>
        <v>0</v>
      </c>
      <c r="Z372" s="252" t="str">
        <f>+IF(X372=0,"NO OFERTADO",IF(Y372="NO CUMPLE", NO HABILITA,IF(X372&lt;=($E372*(1+$D$4)),"HABILITA","NO HABILITA")))</f>
        <v>NO OFERTADO</v>
      </c>
      <c r="AA372" s="129">
        <f>'PRECIOS UNITARIOS'!L372</f>
        <v>178500</v>
      </c>
      <c r="AB372" s="251" t="str">
        <f>'EV TECNICA'!W372</f>
        <v xml:space="preserve">CUMPLE </v>
      </c>
      <c r="AC372" s="252" t="str">
        <f>+IF(AA372=0,"NO OFERTADO",IF(AB372="NO CUMPLE", NO HABILITA,IF(AA372&lt;=($E372*(1+$D$4)),"HABILITA","NO HABILITA")))</f>
        <v>HABILITA</v>
      </c>
      <c r="AD372" s="129">
        <f>'PRECIOS UNITARIOS'!M372</f>
        <v>0</v>
      </c>
      <c r="AE372" s="251">
        <f>'EV TECNICA'!Y372</f>
        <v>0</v>
      </c>
      <c r="AF372" s="252" t="str">
        <f>+IF(AD372=0,"NO OFERTADO",IF(AE372="NO CUMPLE", NO HABILITA,IF(AD372&lt;=($E372*(1+$D$4)),"HABILITA","NO HABILITA")))</f>
        <v>NO OFERTADO</v>
      </c>
      <c r="AG372" s="129">
        <f>'PRECIOS UNITARIOS'!N372</f>
        <v>0</v>
      </c>
      <c r="AH372" s="251">
        <f>'EV TECNICA'!AA372</f>
        <v>0</v>
      </c>
      <c r="AI372" s="252" t="str">
        <f>+IF(AG372=0,"NO OFERTADO",IF(AH372="NO CUMPLE", NO HABILITA,IF(AG372&lt;=($E372*(1+$D$4)),"HABILITA","NO HABILITA")))</f>
        <v>NO OFERTADO</v>
      </c>
      <c r="AJ372" s="129">
        <f>'PRECIOS UNITARIOS'!O372</f>
        <v>0</v>
      </c>
      <c r="AK372" s="251">
        <f>'EV TECNICA'!AC372</f>
        <v>0</v>
      </c>
      <c r="AL372" s="252" t="str">
        <f>+IF(AJ372=0,"NO OFERTADO",IF(AK372="NO CUMPLE", NO HABILITA,IF(AJ372&lt;=($E372*(1+$D$4)),"HABILITA","NO HABILITA")))</f>
        <v>NO OFERTADO</v>
      </c>
      <c r="AM372" s="129">
        <f>'PRECIOS UNITARIOS'!P372</f>
        <v>0</v>
      </c>
      <c r="AN372" s="251">
        <f>'EV TECNICA'!AE372</f>
        <v>0</v>
      </c>
      <c r="AO372" s="252" t="str">
        <f>+IF(AM372=0,"NO OFERTADO",IF(AN372="NO CUMPLE", NO HABILITA,IF(AM372&lt;=($E372*(1+$D$4)),"HABILITA","NO HABILITA")))</f>
        <v>NO OFERTADO</v>
      </c>
      <c r="AP372" s="129">
        <f>'PRECIOS UNITARIOS'!Q372</f>
        <v>0</v>
      </c>
      <c r="AQ372" s="251">
        <f>'EV TECNICA'!AG372</f>
        <v>0</v>
      </c>
      <c r="AR372" s="252" t="str">
        <f>+IF(AP372=0,"NO OFERTADO",IF(AQ372="NO CUMPLE", NO HABILITA,IF(AP372&lt;=($E372*(1+$D$4)),"HABILITA","NO HABILITA")))</f>
        <v>NO OFERTADO</v>
      </c>
      <c r="AS372" s="129">
        <f>'PRECIOS UNITARIOS'!R372</f>
        <v>0</v>
      </c>
      <c r="AT372" s="251">
        <f>'EV TECNICA'!AI372</f>
        <v>0</v>
      </c>
      <c r="AU372" s="252" t="str">
        <f>+IF(AS372=0,"NO OFERTADO",IF(AT372="NO CUMPLE", NO HABILITA,IF(AS372&lt;=($E372*(1+$D$4)),"HABILITA","NO HABILITA")))</f>
        <v>NO OFERTADO</v>
      </c>
      <c r="AV372" s="129">
        <f>'PRECIOS UNITARIOS'!S372</f>
        <v>0</v>
      </c>
      <c r="AW372" s="251">
        <f>'EV TECNICA'!AK372</f>
        <v>0</v>
      </c>
      <c r="AX372" s="252" t="str">
        <f>+IF(AV372=0,"NO OFERTADO",IF(AW372="NO CUMPLE", NO HABILITA,IF(AV372&lt;=($E372*(1+$D$4)),"HABILITA","NO HABILITA")))</f>
        <v>NO OFERTADO</v>
      </c>
      <c r="AY372" s="129">
        <f>'PRECIOS UNITARIOS'!T372</f>
        <v>0</v>
      </c>
      <c r="AZ372" s="251">
        <f>'EV TECNICA'!AM372</f>
        <v>0</v>
      </c>
      <c r="BA372" s="252" t="str">
        <f>+IF(AY372=0,"NO OFERTADO",IF(AZ372="NO CUMPLE", NO HABILITA,IF(AY372&lt;=($E372*(1+$D$4)),"HABILITA","NO HABILITA")))</f>
        <v>NO OFERTADO</v>
      </c>
      <c r="BB372" s="129">
        <f>'PRECIOS UNITARIOS'!U372</f>
        <v>189118.37</v>
      </c>
      <c r="BC372" s="251" t="str">
        <f>'EV TECNICA'!AO372</f>
        <v>CUMPLE</v>
      </c>
      <c r="BD372" s="252" t="str">
        <f>+IF(BB372=0,"NO OFERTADO",IF(BC372="NO CUMPLE", NO HABILITA,IF(BB372&lt;=($E372*(1+$D$4)),"HABILITA","NO HABILITA")))</f>
        <v>HABILITA</v>
      </c>
      <c r="BE372" s="129">
        <f>'PRECIOS UNITARIOS'!V372</f>
        <v>0</v>
      </c>
      <c r="BF372" s="251">
        <f>'EV TECNICA'!AQ372</f>
        <v>0</v>
      </c>
      <c r="BG372" s="252" t="str">
        <f>+IF(BE372=0,"NO OFERTADO",IF(BF372="NO CUMPLE", NO HABILITA,IF(BE372&lt;=($E372*(1+$D$4)),"HABILITA","NO HABILITA")))</f>
        <v>NO OFERTADO</v>
      </c>
      <c r="BH372" s="129">
        <f>'PRECIOS UNITARIOS'!W372</f>
        <v>0</v>
      </c>
      <c r="BI372" s="251">
        <f>'EV TECNICA'!AS372</f>
        <v>0</v>
      </c>
      <c r="BJ372" s="252" t="str">
        <f>+IF(BH372=0,"NO OFERTADO",IF(BI372="NO CUMPLE", NO HABILITA,IF(BH372&lt;=($E372*(1+$D$4)),"HABILITA","NO HABILITA")))</f>
        <v>NO OFERTADO</v>
      </c>
      <c r="BK372" s="129">
        <f>'PRECIOS UNITARIOS'!X372</f>
        <v>0</v>
      </c>
      <c r="BL372" s="251">
        <f>'EV TECNICA'!AU372</f>
        <v>0</v>
      </c>
      <c r="BM372" s="252" t="str">
        <f>+IF(BK372=0,"NO OFERTADO",IF(BL372="NO CUMPLE", NO HABILITA,IF(BK372&lt;=($E372*(1+$D$4)),"HABILITA","NO HABILITA")))</f>
        <v>NO OFERTADO</v>
      </c>
      <c r="BN372" s="129">
        <f>'PRECIOS UNITARIOS'!Y372</f>
        <v>222101.6</v>
      </c>
      <c r="BO372" s="251" t="str">
        <f>'EV TECNICA'!AW372</f>
        <v>CUMPLE</v>
      </c>
      <c r="BP372" s="252" t="str">
        <f>+IF(BN372=0,"NO OFERTADO",IF(BO372="NO CUMPLE", NO HABILITA,IF(BN372&lt;=($E372*(1+$D$4)),"HABILITA","NO HABILITA")))</f>
        <v>HABILITA</v>
      </c>
      <c r="BQ372" s="129">
        <f>'PRECIOS UNITARIOS'!Z372</f>
        <v>0</v>
      </c>
      <c r="BR372" s="251">
        <f>'EV TECNICA'!AY372</f>
        <v>0</v>
      </c>
      <c r="BS372" s="252" t="str">
        <f>+IF(BQ372=0,"NO OFERTADO",IF(BR372="NO CUMPLE", NO HABILITA,IF(BQ372&lt;=($E372*(1+$D$4)),"HABILITA","NO HABILITA")))</f>
        <v>NO OFERTADO</v>
      </c>
      <c r="BT372" s="129">
        <f>'PRECIOS UNITARIOS'!AA372</f>
        <v>0</v>
      </c>
      <c r="BU372" s="251">
        <f>'EV TECNICA'!BA372</f>
        <v>0</v>
      </c>
      <c r="BV372" s="252" t="str">
        <f>+IF(BT372=0,"NO OFERTADO",IF(BU372="NO CUMPLE", NO HABILITA,IF(BT372&lt;=($E372*(1+$D$4)),"HABILITA","NO HABILITA")))</f>
        <v>NO OFERTADO</v>
      </c>
      <c r="BW372" s="129">
        <f>'PRECIOS UNITARIOS'!AB372</f>
        <v>0</v>
      </c>
      <c r="BX372" s="251">
        <f>'EV TECNICA'!BC372</f>
        <v>0</v>
      </c>
      <c r="BY372" s="252" t="str">
        <f>+IF(BW372=0,"NO OFERTADO",IF(BX372="NO CUMPLE", NO HABILITA,IF(BW372&lt;=($E372*(1+$D$4)),"HABILITA","NO HABILITA")))</f>
        <v>NO OFERTADO</v>
      </c>
      <c r="BZ372" s="129">
        <f>'PRECIOS UNITARIOS'!AC372</f>
        <v>0</v>
      </c>
      <c r="CA372" s="251">
        <f>'EV TECNICA'!BE372</f>
        <v>0</v>
      </c>
      <c r="CB372" s="252" t="str">
        <f>+IF(BZ372=0,"NO OFERTADO",IF(CA372="NO CUMPLE", NO HABILITA,IF(BZ372&lt;=($E372*(1+$D$4)),"HABILITA","NO HABILITA")))</f>
        <v>NO OFERTADO</v>
      </c>
      <c r="CC372" s="129">
        <f>'PRECIOS UNITARIOS'!AD372</f>
        <v>0</v>
      </c>
      <c r="CD372" s="251">
        <f>'EV TECNICA'!BG372</f>
        <v>0</v>
      </c>
      <c r="CE372" s="252" t="str">
        <f>+IF(CC372=0,"NO OFERTADO",IF(CD372="NO CUMPLE", NO HABILITA,IF(CC372&lt;=($E372*(1+$D$4)),"HABILITA","NO HABILITA")))</f>
        <v>NO OFERTADO</v>
      </c>
      <c r="CF372" s="129">
        <f>'PRECIOS UNITARIOS'!AE372</f>
        <v>0</v>
      </c>
      <c r="CG372" s="251">
        <f>'EV TECNICA'!BI372</f>
        <v>0</v>
      </c>
      <c r="CH372" s="252" t="str">
        <f>+IF(CF372=0,"NO OFERTADO",IF(CG372="NO CUMPLE", NO HABILITA,IF(CF372&lt;=($E372*(1+$D$4)),"HABILITA","NO HABILITA")))</f>
        <v>NO OFERTADO</v>
      </c>
    </row>
    <row r="373" spans="1:86" s="40" customFormat="1" ht="25.5" x14ac:dyDescent="0.2">
      <c r="A373" s="103">
        <v>364</v>
      </c>
      <c r="B373" s="202" t="s">
        <v>532</v>
      </c>
      <c r="C373" s="121" t="s">
        <v>533</v>
      </c>
      <c r="D373" s="146">
        <v>1</v>
      </c>
      <c r="E373" s="25">
        <v>2437.12</v>
      </c>
      <c r="F373" s="129">
        <f>'PRECIOS UNITARIOS'!E373</f>
        <v>0</v>
      </c>
      <c r="G373" s="251">
        <f>'EV TECNICA'!I373</f>
        <v>0</v>
      </c>
      <c r="H373" s="252" t="str">
        <f>+IF(F373=0,"NO OFERTADO",IF(G373="NO CUMPLE", NO HABILITA,IF(F373&lt;=($E373*(1+$D$4)),"HABILITA","NO HABILITA")))</f>
        <v>NO OFERTADO</v>
      </c>
      <c r="I373" s="129">
        <f>'PRECIOS UNITARIOS'!F373</f>
        <v>0</v>
      </c>
      <c r="J373" s="251">
        <f>'EV TECNICA'!K373</f>
        <v>0</v>
      </c>
      <c r="K373" s="252" t="str">
        <f>+IF(I373=0,"NO OFERTADO",IF(J373="NO CUMPLE", NO HABILITA,IF(I373&lt;=($E373*(1+$D$4)),"HABILITA","NO HABILITA")))</f>
        <v>NO OFERTADO</v>
      </c>
      <c r="L373" s="129">
        <f>'PRECIOS UNITARIOS'!G373</f>
        <v>0</v>
      </c>
      <c r="M373" s="251">
        <f>'EV TECNICA'!M373</f>
        <v>0</v>
      </c>
      <c r="N373" s="252" t="str">
        <f>+IF(L373=0,"NO OFERTADO",IF(M373="NO CUMPLE", NO HABILITA,IF(L373&lt;=($E373*(1+$D$4)),"HABILITA","NO HABILITA")))</f>
        <v>NO OFERTADO</v>
      </c>
      <c r="O373" s="129">
        <f>'PRECIOS UNITARIOS'!H373</f>
        <v>0</v>
      </c>
      <c r="P373" s="251">
        <f>'EV TECNICA'!O373</f>
        <v>0</v>
      </c>
      <c r="Q373" s="252" t="str">
        <f>+IF(O373=0,"NO OFERTADO",IF(P373="NO CUMPLE", NO HABILITA,IF(O373&lt;=($E373*(1+$D$4)),"HABILITA","NO HABILITA")))</f>
        <v>NO OFERTADO</v>
      </c>
      <c r="R373" s="129">
        <f>'PRECIOS UNITARIOS'!I373</f>
        <v>0</v>
      </c>
      <c r="S373" s="251">
        <f>'EV TECNICA'!Q373</f>
        <v>0</v>
      </c>
      <c r="T373" s="252" t="str">
        <f>+IF(R373=0,"NO OFERTADO",IF(S373="NO CUMPLE", NO HABILITA,IF(R373&lt;=($E373*(1+$D$4)),"HABILITA","NO HABILITA")))</f>
        <v>NO OFERTADO</v>
      </c>
      <c r="U373" s="129">
        <f>'PRECIOS UNITARIOS'!J373</f>
        <v>0</v>
      </c>
      <c r="V373" s="251">
        <f>'EV TECNICA'!S373</f>
        <v>0</v>
      </c>
      <c r="W373" s="252" t="str">
        <f>+IF(U373=0,"NO OFERTADO",IF(V373="NO CUMPLE", NO HABILITA,IF(U373&lt;=($E373*(1+$D$4)),"HABILITA","NO HABILITA")))</f>
        <v>NO OFERTADO</v>
      </c>
      <c r="X373" s="129">
        <f>'PRECIOS UNITARIOS'!K373</f>
        <v>2497.81</v>
      </c>
      <c r="Y373" s="251" t="str">
        <f>'EV TECNICA'!U373</f>
        <v>CUMPLE</v>
      </c>
      <c r="Z373" s="252" t="str">
        <f>+IF(X373=0,"NO OFERTADO",IF(Y373="NO CUMPLE", NO HABILITA,IF(X373&lt;=($E373*(1+$D$4)),"HABILITA","NO HABILITA")))</f>
        <v>HABILITA</v>
      </c>
      <c r="AA373" s="129">
        <f>'PRECIOS UNITARIOS'!L373</f>
        <v>0</v>
      </c>
      <c r="AB373" s="251">
        <f>'EV TECNICA'!W373</f>
        <v>0</v>
      </c>
      <c r="AC373" s="252" t="str">
        <f>+IF(AA373=0,"NO OFERTADO",IF(AB373="NO CUMPLE", NO HABILITA,IF(AA373&lt;=($E373*(1+$D$4)),"HABILITA","NO HABILITA")))</f>
        <v>NO OFERTADO</v>
      </c>
      <c r="AD373" s="129">
        <f>'PRECIOS UNITARIOS'!M373</f>
        <v>3153.5</v>
      </c>
      <c r="AE373" s="251" t="str">
        <f>'EV TECNICA'!Y373</f>
        <v xml:space="preserve">CUMPLE </v>
      </c>
      <c r="AF373" s="252" t="str">
        <f>+IF(AD373=0,"NO OFERTADO",IF(AE373="NO CUMPLE", NO HABILITA,IF(AD373&lt;=($E373*(1+$D$4)),"HABILITA","NO HABILITA")))</f>
        <v>HABILITA</v>
      </c>
      <c r="AG373" s="129">
        <f>'PRECIOS UNITARIOS'!N373</f>
        <v>0</v>
      </c>
      <c r="AH373" s="251">
        <f>'EV TECNICA'!AA373</f>
        <v>0</v>
      </c>
      <c r="AI373" s="252" t="str">
        <f>+IF(AG373=0,"NO OFERTADO",IF(AH373="NO CUMPLE", NO HABILITA,IF(AG373&lt;=($E373*(1+$D$4)),"HABILITA","NO HABILITA")))</f>
        <v>NO OFERTADO</v>
      </c>
      <c r="AJ373" s="129">
        <f>'PRECIOS UNITARIOS'!O373</f>
        <v>0</v>
      </c>
      <c r="AK373" s="251">
        <f>'EV TECNICA'!AC373</f>
        <v>0</v>
      </c>
      <c r="AL373" s="252" t="str">
        <f>+IF(AJ373=0,"NO OFERTADO",IF(AK373="NO CUMPLE", NO HABILITA,IF(AJ373&lt;=($E373*(1+$D$4)),"HABILITA","NO HABILITA")))</f>
        <v>NO OFERTADO</v>
      </c>
      <c r="AM373" s="129">
        <f>'PRECIOS UNITARIOS'!P373</f>
        <v>0</v>
      </c>
      <c r="AN373" s="251">
        <f>'EV TECNICA'!AE373</f>
        <v>0</v>
      </c>
      <c r="AO373" s="252" t="str">
        <f>+IF(AM373=0,"NO OFERTADO",IF(AN373="NO CUMPLE", NO HABILITA,IF(AM373&lt;=($E373*(1+$D$4)),"HABILITA","NO HABILITA")))</f>
        <v>NO OFERTADO</v>
      </c>
      <c r="AP373" s="129">
        <f>'PRECIOS UNITARIOS'!Q373</f>
        <v>0</v>
      </c>
      <c r="AQ373" s="251">
        <f>'EV TECNICA'!AG373</f>
        <v>0</v>
      </c>
      <c r="AR373" s="252" t="str">
        <f>+IF(AP373=0,"NO OFERTADO",IF(AQ373="NO CUMPLE", NO HABILITA,IF(AP373&lt;=($E373*(1+$D$4)),"HABILITA","NO HABILITA")))</f>
        <v>NO OFERTADO</v>
      </c>
      <c r="AS373" s="129">
        <f>'PRECIOS UNITARIOS'!R373</f>
        <v>0</v>
      </c>
      <c r="AT373" s="251">
        <f>'EV TECNICA'!AI373</f>
        <v>0</v>
      </c>
      <c r="AU373" s="252" t="str">
        <f>+IF(AS373=0,"NO OFERTADO",IF(AT373="NO CUMPLE", NO HABILITA,IF(AS373&lt;=($E373*(1+$D$4)),"HABILITA","NO HABILITA")))</f>
        <v>NO OFERTADO</v>
      </c>
      <c r="AV373" s="129">
        <f>'PRECIOS UNITARIOS'!S373</f>
        <v>0</v>
      </c>
      <c r="AW373" s="251">
        <f>'EV TECNICA'!AK373</f>
        <v>0</v>
      </c>
      <c r="AX373" s="252" t="str">
        <f>+IF(AV373=0,"NO OFERTADO",IF(AW373="NO CUMPLE", NO HABILITA,IF(AV373&lt;=($E373*(1+$D$4)),"HABILITA","NO HABILITA")))</f>
        <v>NO OFERTADO</v>
      </c>
      <c r="AY373" s="129">
        <f>'PRECIOS UNITARIOS'!T373</f>
        <v>0</v>
      </c>
      <c r="AZ373" s="251">
        <f>'EV TECNICA'!AM373</f>
        <v>0</v>
      </c>
      <c r="BA373" s="252" t="str">
        <f>+IF(AY373=0,"NO OFERTADO",IF(AZ373="NO CUMPLE", NO HABILITA,IF(AY373&lt;=($E373*(1+$D$4)),"HABILITA","NO HABILITA")))</f>
        <v>NO OFERTADO</v>
      </c>
      <c r="BB373" s="129">
        <f>'PRECIOS UNITARIOS'!U373</f>
        <v>0</v>
      </c>
      <c r="BC373" s="251">
        <f>'EV TECNICA'!AO373</f>
        <v>0</v>
      </c>
      <c r="BD373" s="252" t="str">
        <f>+IF(BB373=0,"NO OFERTADO",IF(BC373="NO CUMPLE", NO HABILITA,IF(BB373&lt;=($E373*(1+$D$4)),"HABILITA","NO HABILITA")))</f>
        <v>NO OFERTADO</v>
      </c>
      <c r="BE373" s="129">
        <f>'PRECIOS UNITARIOS'!V373</f>
        <v>0</v>
      </c>
      <c r="BF373" s="251">
        <f>'EV TECNICA'!AQ373</f>
        <v>0</v>
      </c>
      <c r="BG373" s="252" t="str">
        <f>+IF(BE373=0,"NO OFERTADO",IF(BF373="NO CUMPLE", NO HABILITA,IF(BE373&lt;=($E373*(1+$D$4)),"HABILITA","NO HABILITA")))</f>
        <v>NO OFERTADO</v>
      </c>
      <c r="BH373" s="129">
        <f>'PRECIOS UNITARIOS'!W373</f>
        <v>0</v>
      </c>
      <c r="BI373" s="251" t="str">
        <f>'EV TECNICA'!AS373</f>
        <v>NO CUMPLE</v>
      </c>
      <c r="BJ373" s="252" t="s">
        <v>606</v>
      </c>
      <c r="BK373" s="129">
        <f>'PRECIOS UNITARIOS'!X373</f>
        <v>0</v>
      </c>
      <c r="BL373" s="251">
        <f>'EV TECNICA'!AU373</f>
        <v>0</v>
      </c>
      <c r="BM373" s="252" t="str">
        <f>+IF(BK373=0,"NO OFERTADO",IF(BL373="NO CUMPLE", NO HABILITA,IF(BK373&lt;=($E373*(1+$D$4)),"HABILITA","NO HABILITA")))</f>
        <v>NO OFERTADO</v>
      </c>
      <c r="BN373" s="129">
        <f>'PRECIOS UNITARIOS'!Y373</f>
        <v>2796.5</v>
      </c>
      <c r="BO373" s="251" t="str">
        <f>'EV TECNICA'!AW373</f>
        <v>CUMPLE</v>
      </c>
      <c r="BP373" s="252" t="str">
        <f>+IF(BN373=0,"NO OFERTADO",IF(BO373="NO CUMPLE", NO HABILITA,IF(BN373&lt;=($E373*(1+$D$4)),"HABILITA","NO HABILITA")))</f>
        <v>HABILITA</v>
      </c>
      <c r="BQ373" s="129">
        <f>'PRECIOS UNITARIOS'!Z373</f>
        <v>2299.08</v>
      </c>
      <c r="BR373" s="251" t="str">
        <f>'EV TECNICA'!AY373</f>
        <v>CUMPLE</v>
      </c>
      <c r="BS373" s="252" t="str">
        <f>+IF(BQ373=0,"NO OFERTADO",IF(BR373="NO CUMPLE", NO HABILITA,IF(BQ373&lt;=($E373*(1+$D$4)),"HABILITA","NO HABILITA")))</f>
        <v>HABILITA</v>
      </c>
      <c r="BT373" s="129">
        <f>'PRECIOS UNITARIOS'!AA373</f>
        <v>0</v>
      </c>
      <c r="BU373" s="251">
        <f>'EV TECNICA'!BA373</f>
        <v>0</v>
      </c>
      <c r="BV373" s="252" t="str">
        <f>+IF(BT373=0,"NO OFERTADO",IF(BU373="NO CUMPLE", NO HABILITA,IF(BT373&lt;=($E373*(1+$D$4)),"HABILITA","NO HABILITA")))</f>
        <v>NO OFERTADO</v>
      </c>
      <c r="BW373" s="129">
        <f>'PRECIOS UNITARIOS'!AB373</f>
        <v>0</v>
      </c>
      <c r="BX373" s="251">
        <f>'EV TECNICA'!BC373</f>
        <v>0</v>
      </c>
      <c r="BY373" s="252" t="str">
        <f>+IF(BW373=0,"NO OFERTADO",IF(BX373="NO CUMPLE", NO HABILITA,IF(BW373&lt;=($E373*(1+$D$4)),"HABILITA","NO HABILITA")))</f>
        <v>NO OFERTADO</v>
      </c>
      <c r="BZ373" s="129">
        <f>'PRECIOS UNITARIOS'!AC373</f>
        <v>0</v>
      </c>
      <c r="CA373" s="251">
        <f>'EV TECNICA'!BE373</f>
        <v>0</v>
      </c>
      <c r="CB373" s="252" t="str">
        <f>+IF(BZ373=0,"NO OFERTADO",IF(CA373="NO CUMPLE", NO HABILITA,IF(BZ373&lt;=($E373*(1+$D$4)),"HABILITA","NO HABILITA")))</f>
        <v>NO OFERTADO</v>
      </c>
      <c r="CC373" s="129">
        <f>'PRECIOS UNITARIOS'!AD373</f>
        <v>0</v>
      </c>
      <c r="CD373" s="251">
        <f>'EV TECNICA'!BG373</f>
        <v>0</v>
      </c>
      <c r="CE373" s="252" t="str">
        <f>+IF(CC373=0,"NO OFERTADO",IF(CD373="NO CUMPLE", NO HABILITA,IF(CC373&lt;=($E373*(1+$D$4)),"HABILITA","NO HABILITA")))</f>
        <v>NO OFERTADO</v>
      </c>
      <c r="CF373" s="129">
        <f>'PRECIOS UNITARIOS'!AE373</f>
        <v>0</v>
      </c>
      <c r="CG373" s="251">
        <f>'EV TECNICA'!BI373</f>
        <v>0</v>
      </c>
      <c r="CH373" s="252" t="str">
        <f>+IF(CF373=0,"NO OFERTADO",IF(CG373="NO CUMPLE", NO HABILITA,IF(CF373&lt;=($E373*(1+$D$4)),"HABILITA","NO HABILITA")))</f>
        <v>NO OFERTADO</v>
      </c>
    </row>
    <row r="374" spans="1:86" s="40" customFormat="1" ht="25.5" x14ac:dyDescent="0.2">
      <c r="A374" s="103">
        <v>365</v>
      </c>
      <c r="B374" s="202" t="s">
        <v>534</v>
      </c>
      <c r="C374" s="121" t="s">
        <v>533</v>
      </c>
      <c r="D374" s="146">
        <v>1</v>
      </c>
      <c r="E374" s="25">
        <v>1856.4088059999999</v>
      </c>
      <c r="F374" s="129">
        <f>'PRECIOS UNITARIOS'!E374</f>
        <v>0</v>
      </c>
      <c r="G374" s="251">
        <f>'EV TECNICA'!I374</f>
        <v>0</v>
      </c>
      <c r="H374" s="252" t="str">
        <f>+IF(F374=0,"NO OFERTADO",IF(G374="NO CUMPLE", NO HABILITA,IF(F374&lt;=($E374*(1+$D$4)),"HABILITA","NO HABILITA")))</f>
        <v>NO OFERTADO</v>
      </c>
      <c r="I374" s="129">
        <f>'PRECIOS UNITARIOS'!F374</f>
        <v>0</v>
      </c>
      <c r="J374" s="251">
        <f>'EV TECNICA'!K374</f>
        <v>0</v>
      </c>
      <c r="K374" s="252" t="str">
        <f>+IF(I374=0,"NO OFERTADO",IF(J374="NO CUMPLE", NO HABILITA,IF(I374&lt;=($E374*(1+$D$4)),"HABILITA","NO HABILITA")))</f>
        <v>NO OFERTADO</v>
      </c>
      <c r="L374" s="129">
        <f>'PRECIOS UNITARIOS'!G374</f>
        <v>0</v>
      </c>
      <c r="M374" s="251">
        <f>'EV TECNICA'!M374</f>
        <v>0</v>
      </c>
      <c r="N374" s="252" t="str">
        <f>+IF(L374=0,"NO OFERTADO",IF(M374="NO CUMPLE", NO HABILITA,IF(L374&lt;=($E374*(1+$D$4)),"HABILITA","NO HABILITA")))</f>
        <v>NO OFERTADO</v>
      </c>
      <c r="O374" s="129">
        <f>'PRECIOS UNITARIOS'!H374</f>
        <v>0</v>
      </c>
      <c r="P374" s="251">
        <f>'EV TECNICA'!O374</f>
        <v>0</v>
      </c>
      <c r="Q374" s="252" t="str">
        <f>+IF(O374=0,"NO OFERTADO",IF(P374="NO CUMPLE", NO HABILITA,IF(O374&lt;=($E374*(1+$D$4)),"HABILITA","NO HABILITA")))</f>
        <v>NO OFERTADO</v>
      </c>
      <c r="R374" s="129">
        <f>'PRECIOS UNITARIOS'!I374</f>
        <v>0</v>
      </c>
      <c r="S374" s="251">
        <f>'EV TECNICA'!Q374</f>
        <v>0</v>
      </c>
      <c r="T374" s="252" t="str">
        <f>+IF(R374=0,"NO OFERTADO",IF(S374="NO CUMPLE", NO HABILITA,IF(R374&lt;=($E374*(1+$D$4)),"HABILITA","NO HABILITA")))</f>
        <v>NO OFERTADO</v>
      </c>
      <c r="U374" s="129">
        <f>'PRECIOS UNITARIOS'!J374</f>
        <v>0</v>
      </c>
      <c r="V374" s="251">
        <f>'EV TECNICA'!S374</f>
        <v>0</v>
      </c>
      <c r="W374" s="252" t="str">
        <f>+IF(U374=0,"NO OFERTADO",IF(V374="NO CUMPLE", NO HABILITA,IF(U374&lt;=($E374*(1+$D$4)),"HABILITA","NO HABILITA")))</f>
        <v>NO OFERTADO</v>
      </c>
      <c r="X374" s="129">
        <f>'PRECIOS UNITARIOS'!K374</f>
        <v>0</v>
      </c>
      <c r="Y374" s="251">
        <f>'EV TECNICA'!U374</f>
        <v>0</v>
      </c>
      <c r="Z374" s="252" t="str">
        <f>+IF(X374=0,"NO OFERTADO",IF(Y374="NO CUMPLE", NO HABILITA,IF(X374&lt;=($E374*(1+$D$4)),"HABILITA","NO HABILITA")))</f>
        <v>NO OFERTADO</v>
      </c>
      <c r="AA374" s="129">
        <f>'PRECIOS UNITARIOS'!L374</f>
        <v>0</v>
      </c>
      <c r="AB374" s="251">
        <f>'EV TECNICA'!W374</f>
        <v>0</v>
      </c>
      <c r="AC374" s="252" t="str">
        <f>+IF(AA374=0,"NO OFERTADO",IF(AB374="NO CUMPLE", NO HABILITA,IF(AA374&lt;=($E374*(1+$D$4)),"HABILITA","NO HABILITA")))</f>
        <v>NO OFERTADO</v>
      </c>
      <c r="AD374" s="129">
        <f>'PRECIOS UNITARIOS'!M374</f>
        <v>4028.15</v>
      </c>
      <c r="AE374" s="251" t="str">
        <f>'EV TECNICA'!Y374</f>
        <v xml:space="preserve">CUMPLE </v>
      </c>
      <c r="AF374" s="252" t="str">
        <f>+IF(AD374=0,"NO OFERTADO",IF(AE374="NO CUMPLE", NO HABILITA,IF(AD374&lt;=($E374*(1+$D$4)),"HABILITA","NO HABILITA")))</f>
        <v>NO HABILITA</v>
      </c>
      <c r="AG374" s="129">
        <f>'PRECIOS UNITARIOS'!N374</f>
        <v>0</v>
      </c>
      <c r="AH374" s="251">
        <f>'EV TECNICA'!AA374</f>
        <v>0</v>
      </c>
      <c r="AI374" s="252" t="str">
        <f>+IF(AG374=0,"NO OFERTADO",IF(AH374="NO CUMPLE", NO HABILITA,IF(AG374&lt;=($E374*(1+$D$4)),"HABILITA","NO HABILITA")))</f>
        <v>NO OFERTADO</v>
      </c>
      <c r="AJ374" s="129">
        <f>'PRECIOS UNITARIOS'!O374</f>
        <v>0</v>
      </c>
      <c r="AK374" s="251">
        <f>'EV TECNICA'!AC374</f>
        <v>0</v>
      </c>
      <c r="AL374" s="252" t="str">
        <f>+IF(AJ374=0,"NO OFERTADO",IF(AK374="NO CUMPLE", NO HABILITA,IF(AJ374&lt;=($E374*(1+$D$4)),"HABILITA","NO HABILITA")))</f>
        <v>NO OFERTADO</v>
      </c>
      <c r="AM374" s="129">
        <f>'PRECIOS UNITARIOS'!P374</f>
        <v>0</v>
      </c>
      <c r="AN374" s="251">
        <f>'EV TECNICA'!AE374</f>
        <v>0</v>
      </c>
      <c r="AO374" s="252" t="str">
        <f>+IF(AM374=0,"NO OFERTADO",IF(AN374="NO CUMPLE", NO HABILITA,IF(AM374&lt;=($E374*(1+$D$4)),"HABILITA","NO HABILITA")))</f>
        <v>NO OFERTADO</v>
      </c>
      <c r="AP374" s="129">
        <f>'PRECIOS UNITARIOS'!Q374</f>
        <v>0</v>
      </c>
      <c r="AQ374" s="251">
        <f>'EV TECNICA'!AG374</f>
        <v>0</v>
      </c>
      <c r="AR374" s="252" t="str">
        <f>+IF(AP374=0,"NO OFERTADO",IF(AQ374="NO CUMPLE", NO HABILITA,IF(AP374&lt;=($E374*(1+$D$4)),"HABILITA","NO HABILITA")))</f>
        <v>NO OFERTADO</v>
      </c>
      <c r="AS374" s="129">
        <f>'PRECIOS UNITARIOS'!R374</f>
        <v>0</v>
      </c>
      <c r="AT374" s="251">
        <f>'EV TECNICA'!AI374</f>
        <v>0</v>
      </c>
      <c r="AU374" s="252" t="str">
        <f>+IF(AS374=0,"NO OFERTADO",IF(AT374="NO CUMPLE", NO HABILITA,IF(AS374&lt;=($E374*(1+$D$4)),"HABILITA","NO HABILITA")))</f>
        <v>NO OFERTADO</v>
      </c>
      <c r="AV374" s="129">
        <f>'PRECIOS UNITARIOS'!S374</f>
        <v>0</v>
      </c>
      <c r="AW374" s="251">
        <f>'EV TECNICA'!AK374</f>
        <v>0</v>
      </c>
      <c r="AX374" s="252" t="str">
        <f>+IF(AV374=0,"NO OFERTADO",IF(AW374="NO CUMPLE", NO HABILITA,IF(AV374&lt;=($E374*(1+$D$4)),"HABILITA","NO HABILITA")))</f>
        <v>NO OFERTADO</v>
      </c>
      <c r="AY374" s="129">
        <f>'PRECIOS UNITARIOS'!T374</f>
        <v>0</v>
      </c>
      <c r="AZ374" s="251">
        <f>'EV TECNICA'!AM374</f>
        <v>0</v>
      </c>
      <c r="BA374" s="252" t="str">
        <f>+IF(AY374=0,"NO OFERTADO",IF(AZ374="NO CUMPLE", NO HABILITA,IF(AY374&lt;=($E374*(1+$D$4)),"HABILITA","NO HABILITA")))</f>
        <v>NO OFERTADO</v>
      </c>
      <c r="BB374" s="129">
        <f>'PRECIOS UNITARIOS'!U374</f>
        <v>0</v>
      </c>
      <c r="BC374" s="251">
        <f>'EV TECNICA'!AO374</f>
        <v>0</v>
      </c>
      <c r="BD374" s="252" t="str">
        <f>+IF(BB374=0,"NO OFERTADO",IF(BC374="NO CUMPLE", NO HABILITA,IF(BB374&lt;=($E374*(1+$D$4)),"HABILITA","NO HABILITA")))</f>
        <v>NO OFERTADO</v>
      </c>
      <c r="BE374" s="129">
        <f>'PRECIOS UNITARIOS'!V374</f>
        <v>0</v>
      </c>
      <c r="BF374" s="251">
        <f>'EV TECNICA'!AQ374</f>
        <v>0</v>
      </c>
      <c r="BG374" s="252" t="str">
        <f>+IF(BE374=0,"NO OFERTADO",IF(BF374="NO CUMPLE", NO HABILITA,IF(BE374&lt;=($E374*(1+$D$4)),"HABILITA","NO HABILITA")))</f>
        <v>NO OFERTADO</v>
      </c>
      <c r="BH374" s="129">
        <f>'PRECIOS UNITARIOS'!W374</f>
        <v>2023</v>
      </c>
      <c r="BI374" s="251" t="str">
        <f>'EV TECNICA'!AS374</f>
        <v>CUMPLE</v>
      </c>
      <c r="BJ374" s="252" t="str">
        <f>+IF(BH374=0,"NO OFERTADO",IF(BI374="NO CUMPLE", NO HABILITA,IF(BH374&lt;=($E374*(1+$D$4)),"HABILITA","NO HABILITA")))</f>
        <v>HABILITA</v>
      </c>
      <c r="BK374" s="129">
        <f>'PRECIOS UNITARIOS'!X374</f>
        <v>0</v>
      </c>
      <c r="BL374" s="251">
        <f>'EV TECNICA'!AU374</f>
        <v>0</v>
      </c>
      <c r="BM374" s="252" t="str">
        <f>+IF(BK374=0,"NO OFERTADO",IF(BL374="NO CUMPLE", NO HABILITA,IF(BK374&lt;=($E374*(1+$D$4)),"HABILITA","NO HABILITA")))</f>
        <v>NO OFERTADO</v>
      </c>
      <c r="BN374" s="129">
        <f>'PRECIOS UNITARIOS'!Y374</f>
        <v>2796.5</v>
      </c>
      <c r="BO374" s="251" t="str">
        <f>'EV TECNICA'!AW374</f>
        <v>CUMPLE</v>
      </c>
      <c r="BP374" s="252" t="str">
        <f>+IF(BN374=0,"NO OFERTADO",IF(BO374="NO CUMPLE", NO HABILITA,IF(BN374&lt;=($E374*(1+$D$4)),"HABILITA","NO HABILITA")))</f>
        <v>NO HABILITA</v>
      </c>
      <c r="BQ374" s="129">
        <f>'PRECIOS UNITARIOS'!Z374</f>
        <v>2299.08</v>
      </c>
      <c r="BR374" s="251" t="str">
        <f>'EV TECNICA'!AY374</f>
        <v>CUMPLE</v>
      </c>
      <c r="BS374" s="252" t="str">
        <f>+IF(BQ374=0,"NO OFERTADO",IF(BR374="NO CUMPLE", NO HABILITA,IF(BQ374&lt;=($E374*(1+$D$4)),"HABILITA","NO HABILITA")))</f>
        <v>HABILITA</v>
      </c>
      <c r="BT374" s="129">
        <f>'PRECIOS UNITARIOS'!AA374</f>
        <v>0</v>
      </c>
      <c r="BU374" s="251">
        <f>'EV TECNICA'!BA374</f>
        <v>0</v>
      </c>
      <c r="BV374" s="252" t="str">
        <f>+IF(BT374=0,"NO OFERTADO",IF(BU374="NO CUMPLE", NO HABILITA,IF(BT374&lt;=($E374*(1+$D$4)),"HABILITA","NO HABILITA")))</f>
        <v>NO OFERTADO</v>
      </c>
      <c r="BW374" s="129">
        <f>'PRECIOS UNITARIOS'!AB374</f>
        <v>0</v>
      </c>
      <c r="BX374" s="251">
        <f>'EV TECNICA'!BC374</f>
        <v>0</v>
      </c>
      <c r="BY374" s="252" t="str">
        <f>+IF(BW374=0,"NO OFERTADO",IF(BX374="NO CUMPLE", NO HABILITA,IF(BW374&lt;=($E374*(1+$D$4)),"HABILITA","NO HABILITA")))</f>
        <v>NO OFERTADO</v>
      </c>
      <c r="BZ374" s="129">
        <f>'PRECIOS UNITARIOS'!AC374</f>
        <v>0</v>
      </c>
      <c r="CA374" s="251">
        <f>'EV TECNICA'!BE374</f>
        <v>0</v>
      </c>
      <c r="CB374" s="252" t="str">
        <f>+IF(BZ374=0,"NO OFERTADO",IF(CA374="NO CUMPLE", NO HABILITA,IF(BZ374&lt;=($E374*(1+$D$4)),"HABILITA","NO HABILITA")))</f>
        <v>NO OFERTADO</v>
      </c>
      <c r="CC374" s="129">
        <f>'PRECIOS UNITARIOS'!AD374</f>
        <v>0</v>
      </c>
      <c r="CD374" s="251">
        <f>'EV TECNICA'!BG374</f>
        <v>0</v>
      </c>
      <c r="CE374" s="252" t="str">
        <f>+IF(CC374=0,"NO OFERTADO",IF(CD374="NO CUMPLE", NO HABILITA,IF(CC374&lt;=($E374*(1+$D$4)),"HABILITA","NO HABILITA")))</f>
        <v>NO OFERTADO</v>
      </c>
      <c r="CF374" s="129">
        <f>'PRECIOS UNITARIOS'!AE374</f>
        <v>0</v>
      </c>
      <c r="CG374" s="251">
        <f>'EV TECNICA'!BI374</f>
        <v>0</v>
      </c>
      <c r="CH374" s="252" t="str">
        <f>+IF(CF374=0,"NO OFERTADO",IF(CG374="NO CUMPLE", NO HABILITA,IF(CF374&lt;=($E374*(1+$D$4)),"HABILITA","NO HABILITA")))</f>
        <v>NO OFERTADO</v>
      </c>
    </row>
    <row r="375" spans="1:86" s="40" customFormat="1" ht="25.5" x14ac:dyDescent="0.2">
      <c r="A375" s="103">
        <v>366</v>
      </c>
      <c r="B375" s="202" t="s">
        <v>535</v>
      </c>
      <c r="C375" s="121" t="s">
        <v>533</v>
      </c>
      <c r="D375" s="146">
        <v>1</v>
      </c>
      <c r="E375" s="25">
        <v>1933.75</v>
      </c>
      <c r="F375" s="129">
        <f>'PRECIOS UNITARIOS'!E375</f>
        <v>0</v>
      </c>
      <c r="G375" s="251">
        <f>'EV TECNICA'!I375</f>
        <v>0</v>
      </c>
      <c r="H375" s="252" t="str">
        <f>+IF(F375=0,"NO OFERTADO",IF(G375="NO CUMPLE", NO HABILITA,IF(F375&lt;=($E375*(1+$D$4)),"HABILITA","NO HABILITA")))</f>
        <v>NO OFERTADO</v>
      </c>
      <c r="I375" s="129">
        <f>'PRECIOS UNITARIOS'!F375</f>
        <v>0</v>
      </c>
      <c r="J375" s="251">
        <f>'EV TECNICA'!K375</f>
        <v>0</v>
      </c>
      <c r="K375" s="252" t="str">
        <f>+IF(I375=0,"NO OFERTADO",IF(J375="NO CUMPLE", NO HABILITA,IF(I375&lt;=($E375*(1+$D$4)),"HABILITA","NO HABILITA")))</f>
        <v>NO OFERTADO</v>
      </c>
      <c r="L375" s="129">
        <f>'PRECIOS UNITARIOS'!G375</f>
        <v>0</v>
      </c>
      <c r="M375" s="251">
        <f>'EV TECNICA'!M375</f>
        <v>0</v>
      </c>
      <c r="N375" s="252" t="str">
        <f>+IF(L375=0,"NO OFERTADO",IF(M375="NO CUMPLE", NO HABILITA,IF(L375&lt;=($E375*(1+$D$4)),"HABILITA","NO HABILITA")))</f>
        <v>NO OFERTADO</v>
      </c>
      <c r="O375" s="129">
        <f>'PRECIOS UNITARIOS'!H375</f>
        <v>0</v>
      </c>
      <c r="P375" s="251">
        <f>'EV TECNICA'!O375</f>
        <v>0</v>
      </c>
      <c r="Q375" s="252" t="str">
        <f>+IF(O375=0,"NO OFERTADO",IF(P375="NO CUMPLE", NO HABILITA,IF(O375&lt;=($E375*(1+$D$4)),"HABILITA","NO HABILITA")))</f>
        <v>NO OFERTADO</v>
      </c>
      <c r="R375" s="129">
        <f>'PRECIOS UNITARIOS'!I375</f>
        <v>0</v>
      </c>
      <c r="S375" s="251">
        <f>'EV TECNICA'!Q375</f>
        <v>0</v>
      </c>
      <c r="T375" s="252" t="str">
        <f>+IF(R375=0,"NO OFERTADO",IF(S375="NO CUMPLE", NO HABILITA,IF(R375&lt;=($E375*(1+$D$4)),"HABILITA","NO HABILITA")))</f>
        <v>NO OFERTADO</v>
      </c>
      <c r="U375" s="129">
        <f>'PRECIOS UNITARIOS'!J375</f>
        <v>0</v>
      </c>
      <c r="V375" s="251">
        <f>'EV TECNICA'!S375</f>
        <v>0</v>
      </c>
      <c r="W375" s="252" t="str">
        <f>+IF(U375=0,"NO OFERTADO",IF(V375="NO CUMPLE", NO HABILITA,IF(U375&lt;=($E375*(1+$D$4)),"HABILITA","NO HABILITA")))</f>
        <v>NO OFERTADO</v>
      </c>
      <c r="X375" s="129">
        <f>'PRECIOS UNITARIOS'!K375</f>
        <v>1850.45</v>
      </c>
      <c r="Y375" s="251" t="str">
        <f>'EV TECNICA'!U375</f>
        <v>CUMPLE</v>
      </c>
      <c r="Z375" s="252" t="str">
        <f>+IF(X375=0,"NO OFERTADO",IF(Y375="NO CUMPLE", NO HABILITA,IF(X375&lt;=($E375*(1+$D$4)),"HABILITA","NO HABILITA")))</f>
        <v>HABILITA</v>
      </c>
      <c r="AA375" s="129">
        <f>'PRECIOS UNITARIOS'!L375</f>
        <v>0</v>
      </c>
      <c r="AB375" s="251">
        <f>'EV TECNICA'!W375</f>
        <v>0</v>
      </c>
      <c r="AC375" s="252" t="str">
        <f>+IF(AA375=0,"NO OFERTADO",IF(AB375="NO CUMPLE", NO HABILITA,IF(AA375&lt;=($E375*(1+$D$4)),"HABILITA","NO HABILITA")))</f>
        <v>NO OFERTADO</v>
      </c>
      <c r="AD375" s="129">
        <f>'PRECIOS UNITARIOS'!M375</f>
        <v>4028.15</v>
      </c>
      <c r="AE375" s="251" t="str">
        <f>'EV TECNICA'!Y375</f>
        <v xml:space="preserve">CUMPLE </v>
      </c>
      <c r="AF375" s="252" t="str">
        <f>+IF(AD375=0,"NO OFERTADO",IF(AE375="NO CUMPLE", NO HABILITA,IF(AD375&lt;=($E375*(1+$D$4)),"HABILITA","NO HABILITA")))</f>
        <v>NO HABILITA</v>
      </c>
      <c r="AG375" s="129">
        <f>'PRECIOS UNITARIOS'!N375</f>
        <v>0</v>
      </c>
      <c r="AH375" s="251">
        <f>'EV TECNICA'!AA375</f>
        <v>0</v>
      </c>
      <c r="AI375" s="252" t="str">
        <f>+IF(AG375=0,"NO OFERTADO",IF(AH375="NO CUMPLE", NO HABILITA,IF(AG375&lt;=($E375*(1+$D$4)),"HABILITA","NO HABILITA")))</f>
        <v>NO OFERTADO</v>
      </c>
      <c r="AJ375" s="129">
        <f>'PRECIOS UNITARIOS'!O375</f>
        <v>0</v>
      </c>
      <c r="AK375" s="251">
        <f>'EV TECNICA'!AC375</f>
        <v>0</v>
      </c>
      <c r="AL375" s="252" t="str">
        <f>+IF(AJ375=0,"NO OFERTADO",IF(AK375="NO CUMPLE", NO HABILITA,IF(AJ375&lt;=($E375*(1+$D$4)),"HABILITA","NO HABILITA")))</f>
        <v>NO OFERTADO</v>
      </c>
      <c r="AM375" s="129">
        <f>'PRECIOS UNITARIOS'!P375</f>
        <v>0</v>
      </c>
      <c r="AN375" s="251">
        <f>'EV TECNICA'!AE375</f>
        <v>0</v>
      </c>
      <c r="AO375" s="252" t="str">
        <f>+IF(AM375=0,"NO OFERTADO",IF(AN375="NO CUMPLE", NO HABILITA,IF(AM375&lt;=($E375*(1+$D$4)),"HABILITA","NO HABILITA")))</f>
        <v>NO OFERTADO</v>
      </c>
      <c r="AP375" s="129">
        <f>'PRECIOS UNITARIOS'!Q375</f>
        <v>0</v>
      </c>
      <c r="AQ375" s="251">
        <f>'EV TECNICA'!AG375</f>
        <v>0</v>
      </c>
      <c r="AR375" s="252" t="str">
        <f>+IF(AP375=0,"NO OFERTADO",IF(AQ375="NO CUMPLE", NO HABILITA,IF(AP375&lt;=($E375*(1+$D$4)),"HABILITA","NO HABILITA")))</f>
        <v>NO OFERTADO</v>
      </c>
      <c r="AS375" s="129">
        <f>'PRECIOS UNITARIOS'!R375</f>
        <v>0</v>
      </c>
      <c r="AT375" s="251">
        <f>'EV TECNICA'!AI375</f>
        <v>0</v>
      </c>
      <c r="AU375" s="252" t="str">
        <f>+IF(AS375=0,"NO OFERTADO",IF(AT375="NO CUMPLE", NO HABILITA,IF(AS375&lt;=($E375*(1+$D$4)),"HABILITA","NO HABILITA")))</f>
        <v>NO OFERTADO</v>
      </c>
      <c r="AV375" s="129">
        <f>'PRECIOS UNITARIOS'!S375</f>
        <v>0</v>
      </c>
      <c r="AW375" s="251">
        <f>'EV TECNICA'!AK375</f>
        <v>0</v>
      </c>
      <c r="AX375" s="252" t="str">
        <f>+IF(AV375=0,"NO OFERTADO",IF(AW375="NO CUMPLE", NO HABILITA,IF(AV375&lt;=($E375*(1+$D$4)),"HABILITA","NO HABILITA")))</f>
        <v>NO OFERTADO</v>
      </c>
      <c r="AY375" s="129">
        <f>'PRECIOS UNITARIOS'!T375</f>
        <v>0</v>
      </c>
      <c r="AZ375" s="251">
        <f>'EV TECNICA'!AM375</f>
        <v>0</v>
      </c>
      <c r="BA375" s="252" t="str">
        <f>+IF(AY375=0,"NO OFERTADO",IF(AZ375="NO CUMPLE", NO HABILITA,IF(AY375&lt;=($E375*(1+$D$4)),"HABILITA","NO HABILITA")))</f>
        <v>NO OFERTADO</v>
      </c>
      <c r="BB375" s="129">
        <f>'PRECIOS UNITARIOS'!U375</f>
        <v>1864.73</v>
      </c>
      <c r="BC375" s="251" t="str">
        <f>'EV TECNICA'!AO375</f>
        <v>CUMPLE</v>
      </c>
      <c r="BD375" s="252" t="str">
        <f>+IF(BB375=0,"NO OFERTADO",IF(BC375="NO CUMPLE", NO HABILITA,IF(BB375&lt;=($E375*(1+$D$4)),"HABILITA","NO HABILITA")))</f>
        <v>HABILITA</v>
      </c>
      <c r="BE375" s="129">
        <f>'PRECIOS UNITARIOS'!V375</f>
        <v>0</v>
      </c>
      <c r="BF375" s="251">
        <f>'EV TECNICA'!AQ375</f>
        <v>0</v>
      </c>
      <c r="BG375" s="252" t="str">
        <f>+IF(BE375=0,"NO OFERTADO",IF(BF375="NO CUMPLE", NO HABILITA,IF(BE375&lt;=($E375*(1+$D$4)),"HABILITA","NO HABILITA")))</f>
        <v>NO OFERTADO</v>
      </c>
      <c r="BH375" s="129">
        <f>'PRECIOS UNITARIOS'!W375</f>
        <v>2023</v>
      </c>
      <c r="BI375" s="251" t="str">
        <f>'EV TECNICA'!AS375</f>
        <v>CUMPLE</v>
      </c>
      <c r="BJ375" s="252" t="str">
        <f>+IF(BH375=0,"NO OFERTADO",IF(BI375="NO CUMPLE", NO HABILITA,IF(BH375&lt;=($E375*(1+$D$4)),"HABILITA","NO HABILITA")))</f>
        <v>HABILITA</v>
      </c>
      <c r="BK375" s="129">
        <f>'PRECIOS UNITARIOS'!X375</f>
        <v>0</v>
      </c>
      <c r="BL375" s="251">
        <f>'EV TECNICA'!AU375</f>
        <v>0</v>
      </c>
      <c r="BM375" s="252" t="str">
        <f>+IF(BK375=0,"NO OFERTADO",IF(BL375="NO CUMPLE", NO HABILITA,IF(BK375&lt;=($E375*(1+$D$4)),"HABILITA","NO HABILITA")))</f>
        <v>NO OFERTADO</v>
      </c>
      <c r="BN375" s="129">
        <f>'PRECIOS UNITARIOS'!Y375</f>
        <v>2796.5</v>
      </c>
      <c r="BO375" s="251" t="str">
        <f>'EV TECNICA'!AW375</f>
        <v>CUMPLE</v>
      </c>
      <c r="BP375" s="252" t="str">
        <f>+IF(BN375=0,"NO OFERTADO",IF(BO375="NO CUMPLE", NO HABILITA,IF(BN375&lt;=($E375*(1+$D$4)),"HABILITA","NO HABILITA")))</f>
        <v>NO HABILITA</v>
      </c>
      <c r="BQ375" s="129">
        <f>'PRECIOS UNITARIOS'!Z375</f>
        <v>2299.08</v>
      </c>
      <c r="BR375" s="251" t="str">
        <f>'EV TECNICA'!AY375</f>
        <v>CUMPLE</v>
      </c>
      <c r="BS375" s="252" t="str">
        <f>+IF(BQ375=0,"NO OFERTADO",IF(BR375="NO CUMPLE", NO HABILITA,IF(BQ375&lt;=($E375*(1+$D$4)),"HABILITA","NO HABILITA")))</f>
        <v>HABILITA</v>
      </c>
      <c r="BT375" s="129">
        <f>'PRECIOS UNITARIOS'!AA375</f>
        <v>0</v>
      </c>
      <c r="BU375" s="251">
        <f>'EV TECNICA'!BA375</f>
        <v>0</v>
      </c>
      <c r="BV375" s="252" t="str">
        <f>+IF(BT375=0,"NO OFERTADO",IF(BU375="NO CUMPLE", NO HABILITA,IF(BT375&lt;=($E375*(1+$D$4)),"HABILITA","NO HABILITA")))</f>
        <v>NO OFERTADO</v>
      </c>
      <c r="BW375" s="129">
        <f>'PRECIOS UNITARIOS'!AB375</f>
        <v>0</v>
      </c>
      <c r="BX375" s="251">
        <f>'EV TECNICA'!BC375</f>
        <v>0</v>
      </c>
      <c r="BY375" s="252" t="str">
        <f>+IF(BW375=0,"NO OFERTADO",IF(BX375="NO CUMPLE", NO HABILITA,IF(BW375&lt;=($E375*(1+$D$4)),"HABILITA","NO HABILITA")))</f>
        <v>NO OFERTADO</v>
      </c>
      <c r="BZ375" s="129">
        <f>'PRECIOS UNITARIOS'!AC375</f>
        <v>0</v>
      </c>
      <c r="CA375" s="251">
        <f>'EV TECNICA'!BE375</f>
        <v>0</v>
      </c>
      <c r="CB375" s="252" t="str">
        <f>+IF(BZ375=0,"NO OFERTADO",IF(CA375="NO CUMPLE", NO HABILITA,IF(BZ375&lt;=($E375*(1+$D$4)),"HABILITA","NO HABILITA")))</f>
        <v>NO OFERTADO</v>
      </c>
      <c r="CC375" s="129">
        <f>'PRECIOS UNITARIOS'!AD375</f>
        <v>0</v>
      </c>
      <c r="CD375" s="251">
        <f>'EV TECNICA'!BG375</f>
        <v>0</v>
      </c>
      <c r="CE375" s="252" t="str">
        <f>+IF(CC375=0,"NO OFERTADO",IF(CD375="NO CUMPLE", NO HABILITA,IF(CC375&lt;=($E375*(1+$D$4)),"HABILITA","NO HABILITA")))</f>
        <v>NO OFERTADO</v>
      </c>
      <c r="CF375" s="129">
        <f>'PRECIOS UNITARIOS'!AE375</f>
        <v>0</v>
      </c>
      <c r="CG375" s="251">
        <f>'EV TECNICA'!BI375</f>
        <v>0</v>
      </c>
      <c r="CH375" s="252" t="str">
        <f>+IF(CF375=0,"NO OFERTADO",IF(CG375="NO CUMPLE", NO HABILITA,IF(CF375&lt;=($E375*(1+$D$4)),"HABILITA","NO HABILITA")))</f>
        <v>NO OFERTADO</v>
      </c>
    </row>
    <row r="376" spans="1:86" s="40" customFormat="1" ht="25.5" x14ac:dyDescent="0.2">
      <c r="A376" s="103">
        <v>367</v>
      </c>
      <c r="B376" s="202" t="s">
        <v>536</v>
      </c>
      <c r="C376" s="121" t="s">
        <v>533</v>
      </c>
      <c r="D376" s="146">
        <v>1</v>
      </c>
      <c r="E376" s="25">
        <v>3058.3</v>
      </c>
      <c r="F376" s="129">
        <f>'PRECIOS UNITARIOS'!E376</f>
        <v>0</v>
      </c>
      <c r="G376" s="251">
        <f>'EV TECNICA'!I376</f>
        <v>0</v>
      </c>
      <c r="H376" s="252" t="str">
        <f>+IF(F376=0,"NO OFERTADO",IF(G376="NO CUMPLE", NO HABILITA,IF(F376&lt;=($E376*(1+$D$4)),"HABILITA","NO HABILITA")))</f>
        <v>NO OFERTADO</v>
      </c>
      <c r="I376" s="129">
        <f>'PRECIOS UNITARIOS'!F376</f>
        <v>0</v>
      </c>
      <c r="J376" s="251">
        <f>'EV TECNICA'!K376</f>
        <v>0</v>
      </c>
      <c r="K376" s="252" t="str">
        <f>+IF(I376=0,"NO OFERTADO",IF(J376="NO CUMPLE", NO HABILITA,IF(I376&lt;=($E376*(1+$D$4)),"HABILITA","NO HABILITA")))</f>
        <v>NO OFERTADO</v>
      </c>
      <c r="L376" s="129">
        <f>'PRECIOS UNITARIOS'!G376</f>
        <v>0</v>
      </c>
      <c r="M376" s="251">
        <f>'EV TECNICA'!M376</f>
        <v>0</v>
      </c>
      <c r="N376" s="252" t="str">
        <f>+IF(L376=0,"NO OFERTADO",IF(M376="NO CUMPLE", NO HABILITA,IF(L376&lt;=($E376*(1+$D$4)),"HABILITA","NO HABILITA")))</f>
        <v>NO OFERTADO</v>
      </c>
      <c r="O376" s="129">
        <f>'PRECIOS UNITARIOS'!H376</f>
        <v>0</v>
      </c>
      <c r="P376" s="251">
        <f>'EV TECNICA'!O376</f>
        <v>0</v>
      </c>
      <c r="Q376" s="252" t="str">
        <f>+IF(O376=0,"NO OFERTADO",IF(P376="NO CUMPLE", NO HABILITA,IF(O376&lt;=($E376*(1+$D$4)),"HABILITA","NO HABILITA")))</f>
        <v>NO OFERTADO</v>
      </c>
      <c r="R376" s="129">
        <f>'PRECIOS UNITARIOS'!I376</f>
        <v>0</v>
      </c>
      <c r="S376" s="251">
        <f>'EV TECNICA'!Q376</f>
        <v>0</v>
      </c>
      <c r="T376" s="252" t="str">
        <f>+IF(R376=0,"NO OFERTADO",IF(S376="NO CUMPLE", NO HABILITA,IF(R376&lt;=($E376*(1+$D$4)),"HABILITA","NO HABILITA")))</f>
        <v>NO OFERTADO</v>
      </c>
      <c r="U376" s="129">
        <f>'PRECIOS UNITARIOS'!J376</f>
        <v>0</v>
      </c>
      <c r="V376" s="251">
        <f>'EV TECNICA'!S376</f>
        <v>0</v>
      </c>
      <c r="W376" s="252" t="str">
        <f>+IF(U376=0,"NO OFERTADO",IF(V376="NO CUMPLE", NO HABILITA,IF(U376&lt;=($E376*(1+$D$4)),"HABILITA","NO HABILITA")))</f>
        <v>NO OFERTADO</v>
      </c>
      <c r="X376" s="129">
        <f>'PRECIOS UNITARIOS'!K376</f>
        <v>2772.7</v>
      </c>
      <c r="Y376" s="251" t="str">
        <f>'EV TECNICA'!U376</f>
        <v>CUMPLE</v>
      </c>
      <c r="Z376" s="252" t="str">
        <f>+IF(X376=0,"NO OFERTADO",IF(Y376="NO CUMPLE", NO HABILITA,IF(X376&lt;=($E376*(1+$D$4)),"HABILITA","NO HABILITA")))</f>
        <v>HABILITA</v>
      </c>
      <c r="AA376" s="129">
        <f>'PRECIOS UNITARIOS'!L376</f>
        <v>0</v>
      </c>
      <c r="AB376" s="251">
        <f>'EV TECNICA'!W376</f>
        <v>0</v>
      </c>
      <c r="AC376" s="252" t="str">
        <f>+IF(AA376=0,"NO OFERTADO",IF(AB376="NO CUMPLE", NO HABILITA,IF(AA376&lt;=($E376*(1+$D$4)),"HABILITA","NO HABILITA")))</f>
        <v>NO OFERTADO</v>
      </c>
      <c r="AD376" s="129">
        <f>'PRECIOS UNITARIOS'!M376</f>
        <v>4028.15</v>
      </c>
      <c r="AE376" s="251" t="str">
        <f>'EV TECNICA'!Y376</f>
        <v xml:space="preserve">CUMPLE </v>
      </c>
      <c r="AF376" s="252" t="str">
        <f>+IF(AD376=0,"NO OFERTADO",IF(AE376="NO CUMPLE", NO HABILITA,IF(AD376&lt;=($E376*(1+$D$4)),"HABILITA","NO HABILITA")))</f>
        <v>NO HABILITA</v>
      </c>
      <c r="AG376" s="129">
        <f>'PRECIOS UNITARIOS'!N376</f>
        <v>0</v>
      </c>
      <c r="AH376" s="251">
        <f>'EV TECNICA'!AA376</f>
        <v>0</v>
      </c>
      <c r="AI376" s="252" t="str">
        <f>+IF(AG376=0,"NO OFERTADO",IF(AH376="NO CUMPLE", NO HABILITA,IF(AG376&lt;=($E376*(1+$D$4)),"HABILITA","NO HABILITA")))</f>
        <v>NO OFERTADO</v>
      </c>
      <c r="AJ376" s="129">
        <f>'PRECIOS UNITARIOS'!O376</f>
        <v>0</v>
      </c>
      <c r="AK376" s="251">
        <f>'EV TECNICA'!AC376</f>
        <v>0</v>
      </c>
      <c r="AL376" s="252" t="str">
        <f>+IF(AJ376=0,"NO OFERTADO",IF(AK376="NO CUMPLE", NO HABILITA,IF(AJ376&lt;=($E376*(1+$D$4)),"HABILITA","NO HABILITA")))</f>
        <v>NO OFERTADO</v>
      </c>
      <c r="AM376" s="129">
        <f>'PRECIOS UNITARIOS'!P376</f>
        <v>0</v>
      </c>
      <c r="AN376" s="251">
        <f>'EV TECNICA'!AE376</f>
        <v>0</v>
      </c>
      <c r="AO376" s="252" t="str">
        <f>+IF(AM376=0,"NO OFERTADO",IF(AN376="NO CUMPLE", NO HABILITA,IF(AM376&lt;=($E376*(1+$D$4)),"HABILITA","NO HABILITA")))</f>
        <v>NO OFERTADO</v>
      </c>
      <c r="AP376" s="129">
        <f>'PRECIOS UNITARIOS'!Q376</f>
        <v>0</v>
      </c>
      <c r="AQ376" s="251">
        <f>'EV TECNICA'!AG376</f>
        <v>0</v>
      </c>
      <c r="AR376" s="252" t="str">
        <f>+IF(AP376=0,"NO OFERTADO",IF(AQ376="NO CUMPLE", NO HABILITA,IF(AP376&lt;=($E376*(1+$D$4)),"HABILITA","NO HABILITA")))</f>
        <v>NO OFERTADO</v>
      </c>
      <c r="AS376" s="129">
        <f>'PRECIOS UNITARIOS'!R376</f>
        <v>0</v>
      </c>
      <c r="AT376" s="251">
        <f>'EV TECNICA'!AI376</f>
        <v>0</v>
      </c>
      <c r="AU376" s="252" t="str">
        <f>+IF(AS376=0,"NO OFERTADO",IF(AT376="NO CUMPLE", NO HABILITA,IF(AS376&lt;=($E376*(1+$D$4)),"HABILITA","NO HABILITA")))</f>
        <v>NO OFERTADO</v>
      </c>
      <c r="AV376" s="129">
        <f>'PRECIOS UNITARIOS'!S376</f>
        <v>0</v>
      </c>
      <c r="AW376" s="251">
        <f>'EV TECNICA'!AK376</f>
        <v>0</v>
      </c>
      <c r="AX376" s="252" t="str">
        <f>+IF(AV376=0,"NO OFERTADO",IF(AW376="NO CUMPLE", NO HABILITA,IF(AV376&lt;=($E376*(1+$D$4)),"HABILITA","NO HABILITA")))</f>
        <v>NO OFERTADO</v>
      </c>
      <c r="AY376" s="129">
        <f>'PRECIOS UNITARIOS'!T376</f>
        <v>0</v>
      </c>
      <c r="AZ376" s="251">
        <f>'EV TECNICA'!AM376</f>
        <v>0</v>
      </c>
      <c r="BA376" s="252" t="str">
        <f>+IF(AY376=0,"NO OFERTADO",IF(AZ376="NO CUMPLE", NO HABILITA,IF(AY376&lt;=($E376*(1+$D$4)),"HABILITA","NO HABILITA")))</f>
        <v>NO OFERTADO</v>
      </c>
      <c r="BB376" s="129">
        <f>'PRECIOS UNITARIOS'!U376</f>
        <v>3226.09</v>
      </c>
      <c r="BC376" s="251" t="str">
        <f>'EV TECNICA'!AO376</f>
        <v>CUMPLE</v>
      </c>
      <c r="BD376" s="252" t="str">
        <f>+IF(BB376=0,"NO OFERTADO",IF(BC376="NO CUMPLE", NO HABILITA,IF(BB376&lt;=($E376*(1+$D$4)),"HABILITA","NO HABILITA")))</f>
        <v>HABILITA</v>
      </c>
      <c r="BE376" s="129">
        <f>'PRECIOS UNITARIOS'!V376</f>
        <v>0</v>
      </c>
      <c r="BF376" s="251">
        <f>'EV TECNICA'!AQ376</f>
        <v>0</v>
      </c>
      <c r="BG376" s="252" t="str">
        <f>+IF(BE376=0,"NO OFERTADO",IF(BF376="NO CUMPLE", NO HABILITA,IF(BE376&lt;=($E376*(1+$D$4)),"HABILITA","NO HABILITA")))</f>
        <v>NO OFERTADO</v>
      </c>
      <c r="BH376" s="129">
        <f>'PRECIOS UNITARIOS'!W376</f>
        <v>3077.34</v>
      </c>
      <c r="BI376" s="251" t="str">
        <f>'EV TECNICA'!AS376</f>
        <v>CUMPLE</v>
      </c>
      <c r="BJ376" s="252" t="str">
        <f>+IF(BH376=0,"NO OFERTADO",IF(BI376="NO CUMPLE", NO HABILITA,IF(BH376&lt;=($E376*(1+$D$4)),"HABILITA","NO HABILITA")))</f>
        <v>HABILITA</v>
      </c>
      <c r="BK376" s="129">
        <f>'PRECIOS UNITARIOS'!X376</f>
        <v>0</v>
      </c>
      <c r="BL376" s="251">
        <f>'EV TECNICA'!AU376</f>
        <v>0</v>
      </c>
      <c r="BM376" s="252" t="str">
        <f>+IF(BK376=0,"NO OFERTADO",IF(BL376="NO CUMPLE", NO HABILITA,IF(BK376&lt;=($E376*(1+$D$4)),"HABILITA","NO HABILITA")))</f>
        <v>NO OFERTADO</v>
      </c>
      <c r="BN376" s="129">
        <f>'PRECIOS UNITARIOS'!Y376</f>
        <v>4153.1000000000004</v>
      </c>
      <c r="BO376" s="251" t="str">
        <f>'EV TECNICA'!AW376</f>
        <v>CUMPLE</v>
      </c>
      <c r="BP376" s="252" t="str">
        <f>+IF(BN376=0,"NO OFERTADO",IF(BO376="NO CUMPLE", NO HABILITA,IF(BN376&lt;=($E376*(1+$D$4)),"HABILITA","NO HABILITA")))</f>
        <v>NO HABILITA</v>
      </c>
      <c r="BQ376" s="129">
        <f>'PRECIOS UNITARIOS'!Z376</f>
        <v>3245.13</v>
      </c>
      <c r="BR376" s="251" t="str">
        <f>'EV TECNICA'!AY376</f>
        <v>CUMPLE</v>
      </c>
      <c r="BS376" s="252" t="str">
        <f>+IF(BQ376=0,"NO OFERTADO",IF(BR376="NO CUMPLE", NO HABILITA,IF(BQ376&lt;=($E376*(1+$D$4)),"HABILITA","NO HABILITA")))</f>
        <v>HABILITA</v>
      </c>
      <c r="BT376" s="129">
        <f>'PRECIOS UNITARIOS'!AA376</f>
        <v>0</v>
      </c>
      <c r="BU376" s="251">
        <f>'EV TECNICA'!BA376</f>
        <v>0</v>
      </c>
      <c r="BV376" s="252" t="str">
        <f>+IF(BT376=0,"NO OFERTADO",IF(BU376="NO CUMPLE", NO HABILITA,IF(BT376&lt;=($E376*(1+$D$4)),"HABILITA","NO HABILITA")))</f>
        <v>NO OFERTADO</v>
      </c>
      <c r="BW376" s="129">
        <f>'PRECIOS UNITARIOS'!AB376</f>
        <v>0</v>
      </c>
      <c r="BX376" s="251">
        <f>'EV TECNICA'!BC376</f>
        <v>0</v>
      </c>
      <c r="BY376" s="252" t="str">
        <f>+IF(BW376=0,"NO OFERTADO",IF(BX376="NO CUMPLE", NO HABILITA,IF(BW376&lt;=($E376*(1+$D$4)),"HABILITA","NO HABILITA")))</f>
        <v>NO OFERTADO</v>
      </c>
      <c r="BZ376" s="129">
        <f>'PRECIOS UNITARIOS'!AC376</f>
        <v>0</v>
      </c>
      <c r="CA376" s="251">
        <f>'EV TECNICA'!BE376</f>
        <v>0</v>
      </c>
      <c r="CB376" s="252" t="str">
        <f>+IF(BZ376=0,"NO OFERTADO",IF(CA376="NO CUMPLE", NO HABILITA,IF(BZ376&lt;=($E376*(1+$D$4)),"HABILITA","NO HABILITA")))</f>
        <v>NO OFERTADO</v>
      </c>
      <c r="CC376" s="129">
        <f>'PRECIOS UNITARIOS'!AD376</f>
        <v>0</v>
      </c>
      <c r="CD376" s="251">
        <f>'EV TECNICA'!BG376</f>
        <v>0</v>
      </c>
      <c r="CE376" s="252" t="str">
        <f>+IF(CC376=0,"NO OFERTADO",IF(CD376="NO CUMPLE", NO HABILITA,IF(CC376&lt;=($E376*(1+$D$4)),"HABILITA","NO HABILITA")))</f>
        <v>NO OFERTADO</v>
      </c>
      <c r="CF376" s="129">
        <f>'PRECIOS UNITARIOS'!AE376</f>
        <v>0</v>
      </c>
      <c r="CG376" s="251">
        <f>'EV TECNICA'!BI376</f>
        <v>0</v>
      </c>
      <c r="CH376" s="252" t="str">
        <f>+IF(CF376=0,"NO OFERTADO",IF(CG376="NO CUMPLE", NO HABILITA,IF(CF376&lt;=($E376*(1+$D$4)),"HABILITA","NO HABILITA")))</f>
        <v>NO OFERTADO</v>
      </c>
    </row>
    <row r="377" spans="1:86" s="40" customFormat="1" ht="25.5" x14ac:dyDescent="0.2">
      <c r="A377" s="103">
        <v>368</v>
      </c>
      <c r="B377" s="202" t="s">
        <v>537</v>
      </c>
      <c r="C377" s="121" t="s">
        <v>538</v>
      </c>
      <c r="D377" s="146">
        <v>1</v>
      </c>
      <c r="E377" s="25">
        <v>1240</v>
      </c>
      <c r="F377" s="129">
        <f>'PRECIOS UNITARIOS'!E377</f>
        <v>0</v>
      </c>
      <c r="G377" s="251">
        <f>'EV TECNICA'!I377</f>
        <v>0</v>
      </c>
      <c r="H377" s="252" t="str">
        <f>+IF(F377=0,"NO OFERTADO",IF(G377="NO CUMPLE", NO HABILITA,IF(F377&lt;=($E377*(1+$D$4)),"HABILITA","NO HABILITA")))</f>
        <v>NO OFERTADO</v>
      </c>
      <c r="I377" s="129">
        <f>'PRECIOS UNITARIOS'!F377</f>
        <v>0</v>
      </c>
      <c r="J377" s="251">
        <f>'EV TECNICA'!K377</f>
        <v>0</v>
      </c>
      <c r="K377" s="252" t="str">
        <f>+IF(I377=0,"NO OFERTADO",IF(J377="NO CUMPLE", NO HABILITA,IF(I377&lt;=($E377*(1+$D$4)),"HABILITA","NO HABILITA")))</f>
        <v>NO OFERTADO</v>
      </c>
      <c r="L377" s="129">
        <f>'PRECIOS UNITARIOS'!G377</f>
        <v>0</v>
      </c>
      <c r="M377" s="251">
        <f>'EV TECNICA'!M377</f>
        <v>0</v>
      </c>
      <c r="N377" s="252" t="str">
        <f>+IF(L377=0,"NO OFERTADO",IF(M377="NO CUMPLE", NO HABILITA,IF(L377&lt;=($E377*(1+$D$4)),"HABILITA","NO HABILITA")))</f>
        <v>NO OFERTADO</v>
      </c>
      <c r="O377" s="129">
        <f>'PRECIOS UNITARIOS'!H377</f>
        <v>0</v>
      </c>
      <c r="P377" s="251">
        <f>'EV TECNICA'!O377</f>
        <v>0</v>
      </c>
      <c r="Q377" s="252" t="str">
        <f>+IF(O377=0,"NO OFERTADO",IF(P377="NO CUMPLE", NO HABILITA,IF(O377&lt;=($E377*(1+$D$4)),"HABILITA","NO HABILITA")))</f>
        <v>NO OFERTADO</v>
      </c>
      <c r="R377" s="129">
        <f>'PRECIOS UNITARIOS'!I377</f>
        <v>0</v>
      </c>
      <c r="S377" s="251">
        <f>'EV TECNICA'!Q377</f>
        <v>0</v>
      </c>
      <c r="T377" s="252" t="str">
        <f>+IF(R377=0,"NO OFERTADO",IF(S377="NO CUMPLE", NO HABILITA,IF(R377&lt;=($E377*(1+$D$4)),"HABILITA","NO HABILITA")))</f>
        <v>NO OFERTADO</v>
      </c>
      <c r="U377" s="129">
        <f>'PRECIOS UNITARIOS'!J377</f>
        <v>1240</v>
      </c>
      <c r="V377" s="251" t="str">
        <f>'EV TECNICA'!S377</f>
        <v>CUMPLE</v>
      </c>
      <c r="W377" s="252" t="str">
        <f>+IF(U377=0,"NO OFERTADO",IF(V377="NO CUMPLE", NO HABILITA,IF(U377&lt;=($E377*(1+$D$4)),"HABILITA","NO HABILITA")))</f>
        <v>HABILITA</v>
      </c>
      <c r="X377" s="129">
        <f>'PRECIOS UNITARIOS'!K377</f>
        <v>1295</v>
      </c>
      <c r="Y377" s="251" t="str">
        <f>'EV TECNICA'!U377</f>
        <v>CUMPLE</v>
      </c>
      <c r="Z377" s="252" t="str">
        <f>+IF(X377=0,"NO OFERTADO",IF(Y377="NO CUMPLE", NO HABILITA,IF(X377&lt;=($E377*(1+$D$4)),"HABILITA","NO HABILITA")))</f>
        <v>HABILITA</v>
      </c>
      <c r="AA377" s="129">
        <f>'PRECIOS UNITARIOS'!L377</f>
        <v>0</v>
      </c>
      <c r="AB377" s="251">
        <f>'EV TECNICA'!W377</f>
        <v>0</v>
      </c>
      <c r="AC377" s="252" t="str">
        <f>+IF(AA377=0,"NO OFERTADO",IF(AB377="NO CUMPLE", NO HABILITA,IF(AA377&lt;=($E377*(1+$D$4)),"HABILITA","NO HABILITA")))</f>
        <v>NO OFERTADO</v>
      </c>
      <c r="AD377" s="129">
        <f>'PRECIOS UNITARIOS'!M377</f>
        <v>0</v>
      </c>
      <c r="AE377" s="251" t="str">
        <f>'EV TECNICA'!Y377</f>
        <v>NO CUMPLE</v>
      </c>
      <c r="AF377" s="252" t="s">
        <v>606</v>
      </c>
      <c r="AG377" s="129">
        <f>'PRECIOS UNITARIOS'!N377</f>
        <v>0</v>
      </c>
      <c r="AH377" s="251">
        <f>'EV TECNICA'!AA377</f>
        <v>0</v>
      </c>
      <c r="AI377" s="252" t="str">
        <f>+IF(AG377=0,"NO OFERTADO",IF(AH377="NO CUMPLE", NO HABILITA,IF(AG377&lt;=($E377*(1+$D$4)),"HABILITA","NO HABILITA")))</f>
        <v>NO OFERTADO</v>
      </c>
      <c r="AJ377" s="129">
        <f>'PRECIOS UNITARIOS'!O377</f>
        <v>0</v>
      </c>
      <c r="AK377" s="251">
        <f>'EV TECNICA'!AC377</f>
        <v>0</v>
      </c>
      <c r="AL377" s="252" t="str">
        <f>+IF(AJ377=0,"NO OFERTADO",IF(AK377="NO CUMPLE", NO HABILITA,IF(AJ377&lt;=($E377*(1+$D$4)),"HABILITA","NO HABILITA")))</f>
        <v>NO OFERTADO</v>
      </c>
      <c r="AM377" s="129">
        <f>'PRECIOS UNITARIOS'!P377</f>
        <v>0</v>
      </c>
      <c r="AN377" s="251">
        <f>'EV TECNICA'!AE377</f>
        <v>0</v>
      </c>
      <c r="AO377" s="252" t="str">
        <f>+IF(AM377=0,"NO OFERTADO",IF(AN377="NO CUMPLE", NO HABILITA,IF(AM377&lt;=($E377*(1+$D$4)),"HABILITA","NO HABILITA")))</f>
        <v>NO OFERTADO</v>
      </c>
      <c r="AP377" s="129">
        <f>'PRECIOS UNITARIOS'!Q377</f>
        <v>0</v>
      </c>
      <c r="AQ377" s="251">
        <f>'EV TECNICA'!AG377</f>
        <v>0</v>
      </c>
      <c r="AR377" s="252" t="str">
        <f>+IF(AP377=0,"NO OFERTADO",IF(AQ377="NO CUMPLE", NO HABILITA,IF(AP377&lt;=($E377*(1+$D$4)),"HABILITA","NO HABILITA")))</f>
        <v>NO OFERTADO</v>
      </c>
      <c r="AS377" s="129">
        <f>'PRECIOS UNITARIOS'!R377</f>
        <v>1625</v>
      </c>
      <c r="AT377" s="251" t="str">
        <f>'EV TECNICA'!AI377</f>
        <v xml:space="preserve">CUMPLE </v>
      </c>
      <c r="AU377" s="252" t="str">
        <f>+IF(AS377=0,"NO OFERTADO",IF(AT377="NO CUMPLE", NO HABILITA,IF(AS377&lt;=($E377*(1+$D$4)),"HABILITA","NO HABILITA")))</f>
        <v>NO HABILITA</v>
      </c>
      <c r="AV377" s="129">
        <f>'PRECIOS UNITARIOS'!S377</f>
        <v>0</v>
      </c>
      <c r="AW377" s="251">
        <f>'EV TECNICA'!AK377</f>
        <v>0</v>
      </c>
      <c r="AX377" s="252" t="str">
        <f>+IF(AV377=0,"NO OFERTADO",IF(AW377="NO CUMPLE", NO HABILITA,IF(AV377&lt;=($E377*(1+$D$4)),"HABILITA","NO HABILITA")))</f>
        <v>NO OFERTADO</v>
      </c>
      <c r="AY377" s="129">
        <f>'PRECIOS UNITARIOS'!T377</f>
        <v>1259</v>
      </c>
      <c r="AZ377" s="251" t="str">
        <f>'EV TECNICA'!AM377</f>
        <v xml:space="preserve">CUMPLE </v>
      </c>
      <c r="BA377" s="252" t="str">
        <f>+IF(AY377=0,"NO OFERTADO",IF(AZ377="NO CUMPLE", NO HABILITA,IF(AY377&lt;=($E377*(1+$D$4)),"HABILITA","NO HABILITA")))</f>
        <v>HABILITA</v>
      </c>
      <c r="BB377" s="129">
        <f>'PRECIOS UNITARIOS'!U377</f>
        <v>1446</v>
      </c>
      <c r="BC377" s="251" t="str">
        <f>'EV TECNICA'!AO377</f>
        <v>CUMPLE</v>
      </c>
      <c r="BD377" s="252" t="str">
        <f>+IF(BB377=0,"NO OFERTADO",IF(BC377="NO CUMPLE", NO HABILITA,IF(BB377&lt;=($E377*(1+$D$4)),"HABILITA","NO HABILITA")))</f>
        <v>HABILITA</v>
      </c>
      <c r="BE377" s="129">
        <f>'PRECIOS UNITARIOS'!V377</f>
        <v>0</v>
      </c>
      <c r="BF377" s="251">
        <f>'EV TECNICA'!AQ377</f>
        <v>0</v>
      </c>
      <c r="BG377" s="252" t="str">
        <f>+IF(BE377=0,"NO OFERTADO",IF(BF377="NO CUMPLE", NO HABILITA,IF(BE377&lt;=($E377*(1+$D$4)),"HABILITA","NO HABILITA")))</f>
        <v>NO OFERTADO</v>
      </c>
      <c r="BH377" s="129">
        <f>'PRECIOS UNITARIOS'!W377</f>
        <v>1835</v>
      </c>
      <c r="BI377" s="251" t="str">
        <f>'EV TECNICA'!AS377</f>
        <v xml:space="preserve">CUMPLE </v>
      </c>
      <c r="BJ377" s="252" t="str">
        <f>+IF(BH377=0,"NO OFERTADO",IF(BI377="NO CUMPLE", NO HABILITA,IF(BH377&lt;=($E377*(1+$D$4)),"HABILITA","NO HABILITA")))</f>
        <v>NO HABILITA</v>
      </c>
      <c r="BK377" s="129">
        <f>'PRECIOS UNITARIOS'!X377</f>
        <v>0</v>
      </c>
      <c r="BL377" s="251">
        <f>'EV TECNICA'!AU377</f>
        <v>0</v>
      </c>
      <c r="BM377" s="252" t="str">
        <f>+IF(BK377=0,"NO OFERTADO",IF(BL377="NO CUMPLE", NO HABILITA,IF(BK377&lt;=($E377*(1+$D$4)),"HABILITA","NO HABILITA")))</f>
        <v>NO OFERTADO</v>
      </c>
      <c r="BN377" s="129">
        <f>'PRECIOS UNITARIOS'!Y377</f>
        <v>0</v>
      </c>
      <c r="BO377" s="251">
        <f>'EV TECNICA'!AW377</f>
        <v>0</v>
      </c>
      <c r="BP377" s="252" t="str">
        <f>+IF(BN377=0,"NO OFERTADO",IF(BO377="NO CUMPLE", NO HABILITA,IF(BN377&lt;=($E377*(1+$D$4)),"HABILITA","NO HABILITA")))</f>
        <v>NO OFERTADO</v>
      </c>
      <c r="BQ377" s="129">
        <f>'PRECIOS UNITARIOS'!Z377</f>
        <v>1757</v>
      </c>
      <c r="BR377" s="251" t="str">
        <f>'EV TECNICA'!AY377</f>
        <v>CUMPLE</v>
      </c>
      <c r="BS377" s="252" t="str">
        <f>+IF(BQ377=0,"NO OFERTADO",IF(BR377="NO CUMPLE", NO HABILITA,IF(BQ377&lt;=($E377*(1+$D$4)),"HABILITA","NO HABILITA")))</f>
        <v>NO HABILITA</v>
      </c>
      <c r="BT377" s="129">
        <f>'PRECIOS UNITARIOS'!AA377</f>
        <v>0</v>
      </c>
      <c r="BU377" s="251">
        <f>'EV TECNICA'!BA377</f>
        <v>0</v>
      </c>
      <c r="BV377" s="252" t="str">
        <f>+IF(BT377=0,"NO OFERTADO",IF(BU377="NO CUMPLE", NO HABILITA,IF(BT377&lt;=($E377*(1+$D$4)),"HABILITA","NO HABILITA")))</f>
        <v>NO OFERTADO</v>
      </c>
      <c r="BW377" s="129">
        <f>'PRECIOS UNITARIOS'!AB377</f>
        <v>0</v>
      </c>
      <c r="BX377" s="251">
        <f>'EV TECNICA'!BC377</f>
        <v>0</v>
      </c>
      <c r="BY377" s="252" t="str">
        <f>+IF(BW377=0,"NO OFERTADO",IF(BX377="NO CUMPLE", NO HABILITA,IF(BW377&lt;=($E377*(1+$D$4)),"HABILITA","NO HABILITA")))</f>
        <v>NO OFERTADO</v>
      </c>
      <c r="BZ377" s="129">
        <f>'PRECIOS UNITARIOS'!AC377</f>
        <v>0</v>
      </c>
      <c r="CA377" s="251">
        <f>'EV TECNICA'!BE377</f>
        <v>0</v>
      </c>
      <c r="CB377" s="252" t="str">
        <f>+IF(BZ377=0,"NO OFERTADO",IF(CA377="NO CUMPLE", NO HABILITA,IF(BZ377&lt;=($E377*(1+$D$4)),"HABILITA","NO HABILITA")))</f>
        <v>NO OFERTADO</v>
      </c>
      <c r="CC377" s="129">
        <f>'PRECIOS UNITARIOS'!AD377</f>
        <v>0</v>
      </c>
      <c r="CD377" s="251">
        <f>'EV TECNICA'!BG377</f>
        <v>0</v>
      </c>
      <c r="CE377" s="252" t="str">
        <f>+IF(CC377=0,"NO OFERTADO",IF(CD377="NO CUMPLE", NO HABILITA,IF(CC377&lt;=($E377*(1+$D$4)),"HABILITA","NO HABILITA")))</f>
        <v>NO OFERTADO</v>
      </c>
      <c r="CF377" s="129">
        <f>'PRECIOS UNITARIOS'!AE377</f>
        <v>0</v>
      </c>
      <c r="CG377" s="251">
        <f>'EV TECNICA'!BI377</f>
        <v>0</v>
      </c>
      <c r="CH377" s="252" t="str">
        <f>+IF(CF377=0,"NO OFERTADO",IF(CG377="NO CUMPLE", NO HABILITA,IF(CF377&lt;=($E377*(1+$D$4)),"HABILITA","NO HABILITA")))</f>
        <v>NO OFERTADO</v>
      </c>
    </row>
    <row r="378" spans="1:86" s="40" customFormat="1" ht="25.5" x14ac:dyDescent="0.2">
      <c r="A378" s="103">
        <v>369</v>
      </c>
      <c r="B378" s="202" t="s">
        <v>539</v>
      </c>
      <c r="C378" s="121" t="s">
        <v>538</v>
      </c>
      <c r="D378" s="146">
        <v>1</v>
      </c>
      <c r="E378" s="25">
        <v>1590</v>
      </c>
      <c r="F378" s="129">
        <f>'PRECIOS UNITARIOS'!E378</f>
        <v>0</v>
      </c>
      <c r="G378" s="251">
        <f>'EV TECNICA'!I378</f>
        <v>0</v>
      </c>
      <c r="H378" s="252" t="str">
        <f>+IF(F378=0,"NO OFERTADO",IF(G378="NO CUMPLE", NO HABILITA,IF(F378&lt;=($E378*(1+$D$4)),"HABILITA","NO HABILITA")))</f>
        <v>NO OFERTADO</v>
      </c>
      <c r="I378" s="129">
        <f>'PRECIOS UNITARIOS'!F378</f>
        <v>0</v>
      </c>
      <c r="J378" s="251">
        <f>'EV TECNICA'!K378</f>
        <v>0</v>
      </c>
      <c r="K378" s="252" t="str">
        <f>+IF(I378=0,"NO OFERTADO",IF(J378="NO CUMPLE", NO HABILITA,IF(I378&lt;=($E378*(1+$D$4)),"HABILITA","NO HABILITA")))</f>
        <v>NO OFERTADO</v>
      </c>
      <c r="L378" s="129">
        <f>'PRECIOS UNITARIOS'!G378</f>
        <v>0</v>
      </c>
      <c r="M378" s="251">
        <f>'EV TECNICA'!M378</f>
        <v>0</v>
      </c>
      <c r="N378" s="252" t="str">
        <f>+IF(L378=0,"NO OFERTADO",IF(M378="NO CUMPLE", NO HABILITA,IF(L378&lt;=($E378*(1+$D$4)),"HABILITA","NO HABILITA")))</f>
        <v>NO OFERTADO</v>
      </c>
      <c r="O378" s="129">
        <f>'PRECIOS UNITARIOS'!H378</f>
        <v>0</v>
      </c>
      <c r="P378" s="251">
        <f>'EV TECNICA'!O378</f>
        <v>0</v>
      </c>
      <c r="Q378" s="252" t="str">
        <f>+IF(O378=0,"NO OFERTADO",IF(P378="NO CUMPLE", NO HABILITA,IF(O378&lt;=($E378*(1+$D$4)),"HABILITA","NO HABILITA")))</f>
        <v>NO OFERTADO</v>
      </c>
      <c r="R378" s="129">
        <f>'PRECIOS UNITARIOS'!I378</f>
        <v>0</v>
      </c>
      <c r="S378" s="251">
        <f>'EV TECNICA'!Q378</f>
        <v>0</v>
      </c>
      <c r="T378" s="252" t="str">
        <f>+IF(R378=0,"NO OFERTADO",IF(S378="NO CUMPLE", NO HABILITA,IF(R378&lt;=($E378*(1+$D$4)),"HABILITA","NO HABILITA")))</f>
        <v>NO OFERTADO</v>
      </c>
      <c r="U378" s="129">
        <f>'PRECIOS UNITARIOS'!J378</f>
        <v>1590</v>
      </c>
      <c r="V378" s="251" t="str">
        <f>'EV TECNICA'!S378</f>
        <v>CUMPLE</v>
      </c>
      <c r="W378" s="252" t="str">
        <f>+IF(U378=0,"NO OFERTADO",IF(V378="NO CUMPLE", NO HABILITA,IF(U378&lt;=($E378*(1+$D$4)),"HABILITA","NO HABILITA")))</f>
        <v>HABILITA</v>
      </c>
      <c r="X378" s="129">
        <f>'PRECIOS UNITARIOS'!K378</f>
        <v>1559</v>
      </c>
      <c r="Y378" s="251" t="str">
        <f>'EV TECNICA'!U378</f>
        <v>CUMPLE</v>
      </c>
      <c r="Z378" s="252" t="str">
        <f>+IF(X378=0,"NO OFERTADO",IF(Y378="NO CUMPLE", NO HABILITA,IF(X378&lt;=($E378*(1+$D$4)),"HABILITA","NO HABILITA")))</f>
        <v>HABILITA</v>
      </c>
      <c r="AA378" s="129">
        <f>'PRECIOS UNITARIOS'!L378</f>
        <v>0</v>
      </c>
      <c r="AB378" s="251">
        <f>'EV TECNICA'!W378</f>
        <v>0</v>
      </c>
      <c r="AC378" s="252" t="str">
        <f>+IF(AA378=0,"NO OFERTADO",IF(AB378="NO CUMPLE", NO HABILITA,IF(AA378&lt;=($E378*(1+$D$4)),"HABILITA","NO HABILITA")))</f>
        <v>NO OFERTADO</v>
      </c>
      <c r="AD378" s="129">
        <f>'PRECIOS UNITARIOS'!M378</f>
        <v>0</v>
      </c>
      <c r="AE378" s="251" t="str">
        <f>'EV TECNICA'!Y378</f>
        <v>NO CUMPLE</v>
      </c>
      <c r="AF378" s="252" t="s">
        <v>606</v>
      </c>
      <c r="AG378" s="129">
        <f>'PRECIOS UNITARIOS'!N378</f>
        <v>0</v>
      </c>
      <c r="AH378" s="251">
        <f>'EV TECNICA'!AA378</f>
        <v>0</v>
      </c>
      <c r="AI378" s="252" t="str">
        <f>+IF(AG378=0,"NO OFERTADO",IF(AH378="NO CUMPLE", NO HABILITA,IF(AG378&lt;=($E378*(1+$D$4)),"HABILITA","NO HABILITA")))</f>
        <v>NO OFERTADO</v>
      </c>
      <c r="AJ378" s="129">
        <f>'PRECIOS UNITARIOS'!O378</f>
        <v>0</v>
      </c>
      <c r="AK378" s="251">
        <f>'EV TECNICA'!AC378</f>
        <v>0</v>
      </c>
      <c r="AL378" s="252" t="str">
        <f>+IF(AJ378=0,"NO OFERTADO",IF(AK378="NO CUMPLE", NO HABILITA,IF(AJ378&lt;=($E378*(1+$D$4)),"HABILITA","NO HABILITA")))</f>
        <v>NO OFERTADO</v>
      </c>
      <c r="AM378" s="129">
        <f>'PRECIOS UNITARIOS'!P378</f>
        <v>0</v>
      </c>
      <c r="AN378" s="251">
        <f>'EV TECNICA'!AE378</f>
        <v>0</v>
      </c>
      <c r="AO378" s="252" t="str">
        <f>+IF(AM378=0,"NO OFERTADO",IF(AN378="NO CUMPLE", NO HABILITA,IF(AM378&lt;=($E378*(1+$D$4)),"HABILITA","NO HABILITA")))</f>
        <v>NO OFERTADO</v>
      </c>
      <c r="AP378" s="129">
        <f>'PRECIOS UNITARIOS'!Q378</f>
        <v>0</v>
      </c>
      <c r="AQ378" s="251">
        <f>'EV TECNICA'!AG378</f>
        <v>0</v>
      </c>
      <c r="AR378" s="252" t="str">
        <f>+IF(AP378=0,"NO OFERTADO",IF(AQ378="NO CUMPLE", NO HABILITA,IF(AP378&lt;=($E378*(1+$D$4)),"HABILITA","NO HABILITA")))</f>
        <v>NO OFERTADO</v>
      </c>
      <c r="AS378" s="129">
        <f>'PRECIOS UNITARIOS'!R378</f>
        <v>1950</v>
      </c>
      <c r="AT378" s="251" t="str">
        <f>'EV TECNICA'!AI378</f>
        <v>CUMPLE</v>
      </c>
      <c r="AU378" s="252" t="str">
        <f>+IF(AS378=0,"NO OFERTADO",IF(AT378="NO CUMPLE", NO HABILITA,IF(AS378&lt;=($E378*(1+$D$4)),"HABILITA","NO HABILITA")))</f>
        <v>HABILITA</v>
      </c>
      <c r="AV378" s="129">
        <f>'PRECIOS UNITARIOS'!S378</f>
        <v>0</v>
      </c>
      <c r="AW378" s="251">
        <f>'EV TECNICA'!AK378</f>
        <v>0</v>
      </c>
      <c r="AX378" s="252" t="str">
        <f>+IF(AV378=0,"NO OFERTADO",IF(AW378="NO CUMPLE", NO HABILITA,IF(AV378&lt;=($E378*(1+$D$4)),"HABILITA","NO HABILITA")))</f>
        <v>NO OFERTADO</v>
      </c>
      <c r="AY378" s="129">
        <f>'PRECIOS UNITARIOS'!T378</f>
        <v>1511</v>
      </c>
      <c r="AZ378" s="251" t="str">
        <f>'EV TECNICA'!AM378</f>
        <v xml:space="preserve">CUMPLE </v>
      </c>
      <c r="BA378" s="252" t="str">
        <f>+IF(AY378=0,"NO OFERTADO",IF(AZ378="NO CUMPLE", NO HABILITA,IF(AY378&lt;=($E378*(1+$D$4)),"HABILITA","NO HABILITA")))</f>
        <v>HABILITA</v>
      </c>
      <c r="BB378" s="129">
        <f>'PRECIOS UNITARIOS'!U378</f>
        <v>1687</v>
      </c>
      <c r="BC378" s="251" t="str">
        <f>'EV TECNICA'!AO378</f>
        <v>CUMPLE</v>
      </c>
      <c r="BD378" s="252" t="str">
        <f>+IF(BB378=0,"NO OFERTADO",IF(BC378="NO CUMPLE", NO HABILITA,IF(BB378&lt;=($E378*(1+$D$4)),"HABILITA","NO HABILITA")))</f>
        <v>HABILITA</v>
      </c>
      <c r="BE378" s="129">
        <f>'PRECIOS UNITARIOS'!V378</f>
        <v>0</v>
      </c>
      <c r="BF378" s="251">
        <f>'EV TECNICA'!AQ378</f>
        <v>0</v>
      </c>
      <c r="BG378" s="252" t="str">
        <f>+IF(BE378=0,"NO OFERTADO",IF(BF378="NO CUMPLE", NO HABILITA,IF(BE378&lt;=($E378*(1+$D$4)),"HABILITA","NO HABILITA")))</f>
        <v>NO OFERTADO</v>
      </c>
      <c r="BH378" s="129">
        <f>'PRECIOS UNITARIOS'!W378</f>
        <v>2647.0588235294117</v>
      </c>
      <c r="BI378" s="251" t="str">
        <f>'EV TECNICA'!AS378</f>
        <v xml:space="preserve">CUMPLE </v>
      </c>
      <c r="BJ378" s="252" t="str">
        <f>+IF(BH378=0,"NO OFERTADO",IF(BI378="NO CUMPLE", NO HABILITA,IF(BH378&lt;=($E378*(1+$D$4)),"HABILITA","NO HABILITA")))</f>
        <v>NO HABILITA</v>
      </c>
      <c r="BK378" s="129">
        <f>'PRECIOS UNITARIOS'!X378</f>
        <v>0</v>
      </c>
      <c r="BL378" s="251">
        <f>'EV TECNICA'!AU378</f>
        <v>0</v>
      </c>
      <c r="BM378" s="252" t="str">
        <f>+IF(BK378=0,"NO OFERTADO",IF(BL378="NO CUMPLE", NO HABILITA,IF(BK378&lt;=($E378*(1+$D$4)),"HABILITA","NO HABILITA")))</f>
        <v>NO OFERTADO</v>
      </c>
      <c r="BN378" s="129">
        <f>'PRECIOS UNITARIOS'!Y378</f>
        <v>0</v>
      </c>
      <c r="BO378" s="251">
        <f>'EV TECNICA'!AW378</f>
        <v>0</v>
      </c>
      <c r="BP378" s="252" t="str">
        <f>+IF(BN378=0,"NO OFERTADO",IF(BO378="NO CUMPLE", NO HABILITA,IF(BN378&lt;=($E378*(1+$D$4)),"HABILITA","NO HABILITA")))</f>
        <v>NO OFERTADO</v>
      </c>
      <c r="BQ378" s="129">
        <f>'PRECIOS UNITARIOS'!Z378</f>
        <v>0</v>
      </c>
      <c r="BR378" s="251" t="str">
        <f>'EV TECNICA'!AY378</f>
        <v>NO CUMPLE</v>
      </c>
      <c r="BS378" s="252" t="s">
        <v>606</v>
      </c>
      <c r="BT378" s="129">
        <f>'PRECIOS UNITARIOS'!AA378</f>
        <v>0</v>
      </c>
      <c r="BU378" s="251">
        <f>'EV TECNICA'!BA378</f>
        <v>0</v>
      </c>
      <c r="BV378" s="252" t="str">
        <f>+IF(BT378=0,"NO OFERTADO",IF(BU378="NO CUMPLE", NO HABILITA,IF(BT378&lt;=($E378*(1+$D$4)),"HABILITA","NO HABILITA")))</f>
        <v>NO OFERTADO</v>
      </c>
      <c r="BW378" s="129">
        <f>'PRECIOS UNITARIOS'!AB378</f>
        <v>0</v>
      </c>
      <c r="BX378" s="251">
        <f>'EV TECNICA'!BC378</f>
        <v>0</v>
      </c>
      <c r="BY378" s="252" t="str">
        <f>+IF(BW378=0,"NO OFERTADO",IF(BX378="NO CUMPLE", NO HABILITA,IF(BW378&lt;=($E378*(1+$D$4)),"HABILITA","NO HABILITA")))</f>
        <v>NO OFERTADO</v>
      </c>
      <c r="BZ378" s="129">
        <f>'PRECIOS UNITARIOS'!AC378</f>
        <v>0</v>
      </c>
      <c r="CA378" s="251">
        <f>'EV TECNICA'!BE378</f>
        <v>0</v>
      </c>
      <c r="CB378" s="252" t="str">
        <f>+IF(BZ378=0,"NO OFERTADO",IF(CA378="NO CUMPLE", NO HABILITA,IF(BZ378&lt;=($E378*(1+$D$4)),"HABILITA","NO HABILITA")))</f>
        <v>NO OFERTADO</v>
      </c>
      <c r="CC378" s="129">
        <f>'PRECIOS UNITARIOS'!AD378</f>
        <v>0</v>
      </c>
      <c r="CD378" s="251">
        <f>'EV TECNICA'!BG378</f>
        <v>0</v>
      </c>
      <c r="CE378" s="252" t="str">
        <f>+IF(CC378=0,"NO OFERTADO",IF(CD378="NO CUMPLE", NO HABILITA,IF(CC378&lt;=($E378*(1+$D$4)),"HABILITA","NO HABILITA")))</f>
        <v>NO OFERTADO</v>
      </c>
      <c r="CF378" s="129">
        <f>'PRECIOS UNITARIOS'!AE378</f>
        <v>0</v>
      </c>
      <c r="CG378" s="251">
        <f>'EV TECNICA'!BI378</f>
        <v>0</v>
      </c>
      <c r="CH378" s="252" t="str">
        <f>+IF(CF378=0,"NO OFERTADO",IF(CG378="NO CUMPLE", NO HABILITA,IF(CF378&lt;=($E378*(1+$D$4)),"HABILITA","NO HABILITA")))</f>
        <v>NO OFERTADO</v>
      </c>
    </row>
    <row r="379" spans="1:86" s="40" customFormat="1" ht="12.75" x14ac:dyDescent="0.2">
      <c r="A379" s="103">
        <v>370</v>
      </c>
      <c r="B379" s="202" t="s">
        <v>540</v>
      </c>
      <c r="C379" s="121" t="s">
        <v>538</v>
      </c>
      <c r="D379" s="146">
        <v>1</v>
      </c>
      <c r="E379" s="25">
        <v>1784.76676</v>
      </c>
      <c r="F379" s="129">
        <f>'PRECIOS UNITARIOS'!E379</f>
        <v>0</v>
      </c>
      <c r="G379" s="251">
        <f>'EV TECNICA'!I379</f>
        <v>0</v>
      </c>
      <c r="H379" s="252" t="str">
        <f>+IF(F379=0,"NO OFERTADO",IF(G379="NO CUMPLE", NO HABILITA,IF(F379&lt;=($E379*(1+$D$4)),"HABILITA","NO HABILITA")))</f>
        <v>NO OFERTADO</v>
      </c>
      <c r="I379" s="129">
        <f>'PRECIOS UNITARIOS'!F379</f>
        <v>0</v>
      </c>
      <c r="J379" s="251">
        <f>'EV TECNICA'!K379</f>
        <v>0</v>
      </c>
      <c r="K379" s="252" t="str">
        <f>+IF(I379=0,"NO OFERTADO",IF(J379="NO CUMPLE", NO HABILITA,IF(I379&lt;=($E379*(1+$D$4)),"HABILITA","NO HABILITA")))</f>
        <v>NO OFERTADO</v>
      </c>
      <c r="L379" s="129">
        <f>'PRECIOS UNITARIOS'!G379</f>
        <v>0</v>
      </c>
      <c r="M379" s="251">
        <f>'EV TECNICA'!M379</f>
        <v>0</v>
      </c>
      <c r="N379" s="252" t="str">
        <f>+IF(L379=0,"NO OFERTADO",IF(M379="NO CUMPLE", NO HABILITA,IF(L379&lt;=($E379*(1+$D$4)),"HABILITA","NO HABILITA")))</f>
        <v>NO OFERTADO</v>
      </c>
      <c r="O379" s="129">
        <f>'PRECIOS UNITARIOS'!H379</f>
        <v>0</v>
      </c>
      <c r="P379" s="251">
        <f>'EV TECNICA'!O379</f>
        <v>0</v>
      </c>
      <c r="Q379" s="252" t="str">
        <f>+IF(O379=0,"NO OFERTADO",IF(P379="NO CUMPLE", NO HABILITA,IF(O379&lt;=($E379*(1+$D$4)),"HABILITA","NO HABILITA")))</f>
        <v>NO OFERTADO</v>
      </c>
      <c r="R379" s="129">
        <f>'PRECIOS UNITARIOS'!I379</f>
        <v>0</v>
      </c>
      <c r="S379" s="251">
        <f>'EV TECNICA'!Q379</f>
        <v>0</v>
      </c>
      <c r="T379" s="252" t="str">
        <f>+IF(R379=0,"NO OFERTADO",IF(S379="NO CUMPLE", NO HABILITA,IF(R379&lt;=($E379*(1+$D$4)),"HABILITA","NO HABILITA")))</f>
        <v>NO OFERTADO</v>
      </c>
      <c r="U379" s="129">
        <f>'PRECIOS UNITARIOS'!J379</f>
        <v>0</v>
      </c>
      <c r="V379" s="251">
        <f>'EV TECNICA'!S379</f>
        <v>0</v>
      </c>
      <c r="W379" s="252" t="str">
        <f>+IF(U379=0,"NO OFERTADO",IF(V379="NO CUMPLE", NO HABILITA,IF(U379&lt;=($E379*(1+$D$4)),"HABILITA","NO HABILITA")))</f>
        <v>NO OFERTADO</v>
      </c>
      <c r="X379" s="129">
        <f>'PRECIOS UNITARIOS'!K379</f>
        <v>0</v>
      </c>
      <c r="Y379" s="251">
        <f>'EV TECNICA'!U379</f>
        <v>0</v>
      </c>
      <c r="Z379" s="252" t="str">
        <f>+IF(X379=0,"NO OFERTADO",IF(Y379="NO CUMPLE", NO HABILITA,IF(X379&lt;=($E379*(1+$D$4)),"HABILITA","NO HABILITA")))</f>
        <v>NO OFERTADO</v>
      </c>
      <c r="AA379" s="129">
        <f>'PRECIOS UNITARIOS'!L379</f>
        <v>0</v>
      </c>
      <c r="AB379" s="251">
        <f>'EV TECNICA'!W379</f>
        <v>0</v>
      </c>
      <c r="AC379" s="252" t="str">
        <f>+IF(AA379=0,"NO OFERTADO",IF(AB379="NO CUMPLE", NO HABILITA,IF(AA379&lt;=($E379*(1+$D$4)),"HABILITA","NO HABILITA")))</f>
        <v>NO OFERTADO</v>
      </c>
      <c r="AD379" s="129">
        <f>'PRECIOS UNITARIOS'!M379</f>
        <v>2841</v>
      </c>
      <c r="AE379" s="251" t="str">
        <f>'EV TECNICA'!Y379</f>
        <v xml:space="preserve">CUMPLE </v>
      </c>
      <c r="AF379" s="252" t="str">
        <f>+IF(AD379=0,"NO OFERTADO",IF(AE379="NO CUMPLE", NO HABILITA,IF(AD379&lt;=($E379*(1+$D$4)),"HABILITA","NO HABILITA")))</f>
        <v>NO HABILITA</v>
      </c>
      <c r="AG379" s="129">
        <f>'PRECIOS UNITARIOS'!N379</f>
        <v>0</v>
      </c>
      <c r="AH379" s="251">
        <f>'EV TECNICA'!AA379</f>
        <v>0</v>
      </c>
      <c r="AI379" s="252" t="str">
        <f>+IF(AG379=0,"NO OFERTADO",IF(AH379="NO CUMPLE", NO HABILITA,IF(AG379&lt;=($E379*(1+$D$4)),"HABILITA","NO HABILITA")))</f>
        <v>NO OFERTADO</v>
      </c>
      <c r="AJ379" s="129">
        <f>'PRECIOS UNITARIOS'!O379</f>
        <v>0</v>
      </c>
      <c r="AK379" s="251">
        <f>'EV TECNICA'!AC379</f>
        <v>0</v>
      </c>
      <c r="AL379" s="252" t="str">
        <f>+IF(AJ379=0,"NO OFERTADO",IF(AK379="NO CUMPLE", NO HABILITA,IF(AJ379&lt;=($E379*(1+$D$4)),"HABILITA","NO HABILITA")))</f>
        <v>NO OFERTADO</v>
      </c>
      <c r="AM379" s="129">
        <f>'PRECIOS UNITARIOS'!P379</f>
        <v>0</v>
      </c>
      <c r="AN379" s="251">
        <f>'EV TECNICA'!AE379</f>
        <v>0</v>
      </c>
      <c r="AO379" s="252" t="str">
        <f>+IF(AM379=0,"NO OFERTADO",IF(AN379="NO CUMPLE", NO HABILITA,IF(AM379&lt;=($E379*(1+$D$4)),"HABILITA","NO HABILITA")))</f>
        <v>NO OFERTADO</v>
      </c>
      <c r="AP379" s="129">
        <f>'PRECIOS UNITARIOS'!Q379</f>
        <v>0</v>
      </c>
      <c r="AQ379" s="251" t="str">
        <f>'EV TECNICA'!AG379</f>
        <v>NO CUMPLE</v>
      </c>
      <c r="AR379" s="252" t="s">
        <v>606</v>
      </c>
      <c r="AS379" s="129">
        <f>'PRECIOS UNITARIOS'!R379</f>
        <v>2937.5</v>
      </c>
      <c r="AT379" s="251" t="str">
        <f>'EV TECNICA'!AI379</f>
        <v>CUMPLE</v>
      </c>
      <c r="AU379" s="252" t="str">
        <f>+IF(AS379=0,"NO OFERTADO",IF(AT379="NO CUMPLE", NO HABILITA,IF(AS379&lt;=($E379*(1+$D$4)),"HABILITA","NO HABILITA")))</f>
        <v>NO HABILITA</v>
      </c>
      <c r="AV379" s="129">
        <f>'PRECIOS UNITARIOS'!S379</f>
        <v>0</v>
      </c>
      <c r="AW379" s="251">
        <f>'EV TECNICA'!AK379</f>
        <v>0</v>
      </c>
      <c r="AX379" s="252" t="str">
        <f>+IF(AV379=0,"NO OFERTADO",IF(AW379="NO CUMPLE", NO HABILITA,IF(AV379&lt;=($E379*(1+$D$4)),"HABILITA","NO HABILITA")))</f>
        <v>NO OFERTADO</v>
      </c>
      <c r="AY379" s="129">
        <f>'PRECIOS UNITARIOS'!T379</f>
        <v>2220</v>
      </c>
      <c r="AZ379" s="251" t="str">
        <f>'EV TECNICA'!AM379</f>
        <v xml:space="preserve">CUMPLE </v>
      </c>
      <c r="BA379" s="252" t="str">
        <f>+IF(AY379=0,"NO OFERTADO",IF(AZ379="NO CUMPLE", NO HABILITA,IF(AY379&lt;=($E379*(1+$D$4)),"HABILITA","NO HABILITA")))</f>
        <v>HABILITA</v>
      </c>
      <c r="BB379" s="129">
        <f>'PRECIOS UNITARIOS'!U379</f>
        <v>2521</v>
      </c>
      <c r="BC379" s="251" t="str">
        <f>'EV TECNICA'!AO379</f>
        <v>CUMPLE</v>
      </c>
      <c r="BD379" s="252" t="str">
        <f>+IF(BB379=0,"NO OFERTADO",IF(BC379="NO CUMPLE", NO HABILITA,IF(BB379&lt;=($E379*(1+$D$4)),"HABILITA","NO HABILITA")))</f>
        <v>NO HABILITA</v>
      </c>
      <c r="BE379" s="129">
        <f>'PRECIOS UNITARIOS'!V379</f>
        <v>0</v>
      </c>
      <c r="BF379" s="251">
        <f>'EV TECNICA'!AQ379</f>
        <v>0</v>
      </c>
      <c r="BG379" s="252" t="str">
        <f>+IF(BE379=0,"NO OFERTADO",IF(BF379="NO CUMPLE", NO HABILITA,IF(BE379&lt;=($E379*(1+$D$4)),"HABILITA","NO HABILITA")))</f>
        <v>NO OFERTADO</v>
      </c>
      <c r="BH379" s="129">
        <f>'PRECIOS UNITARIOS'!W379</f>
        <v>0</v>
      </c>
      <c r="BI379" s="251" t="str">
        <f>'EV TECNICA'!AS379</f>
        <v>NO CUMPLE</v>
      </c>
      <c r="BJ379" s="252" t="s">
        <v>606</v>
      </c>
      <c r="BK379" s="129">
        <f>'PRECIOS UNITARIOS'!X379</f>
        <v>0</v>
      </c>
      <c r="BL379" s="251">
        <f>'EV TECNICA'!AU379</f>
        <v>0</v>
      </c>
      <c r="BM379" s="252" t="str">
        <f>+IF(BK379=0,"NO OFERTADO",IF(BL379="NO CUMPLE", NO HABILITA,IF(BK379&lt;=($E379*(1+$D$4)),"HABILITA","NO HABILITA")))</f>
        <v>NO OFERTADO</v>
      </c>
      <c r="BN379" s="129">
        <f>'PRECIOS UNITARIOS'!Y379</f>
        <v>0</v>
      </c>
      <c r="BO379" s="251">
        <f>'EV TECNICA'!AW379</f>
        <v>0</v>
      </c>
      <c r="BP379" s="252" t="str">
        <f>+IF(BN379=0,"NO OFERTADO",IF(BO379="NO CUMPLE", NO HABILITA,IF(BN379&lt;=($E379*(1+$D$4)),"HABILITA","NO HABILITA")))</f>
        <v>NO OFERTADO</v>
      </c>
      <c r="BQ379" s="129">
        <f>'PRECIOS UNITARIOS'!Z379</f>
        <v>0</v>
      </c>
      <c r="BR379" s="251">
        <f>'EV TECNICA'!AY379</f>
        <v>0</v>
      </c>
      <c r="BS379" s="252" t="str">
        <f>+IF(BQ379=0,"NO OFERTADO",IF(BR379="NO CUMPLE", NO HABILITA,IF(BQ379&lt;=($E379*(1+$D$4)),"HABILITA","NO HABILITA")))</f>
        <v>NO OFERTADO</v>
      </c>
      <c r="BT379" s="129">
        <f>'PRECIOS UNITARIOS'!AA379</f>
        <v>0</v>
      </c>
      <c r="BU379" s="251">
        <f>'EV TECNICA'!BA379</f>
        <v>0</v>
      </c>
      <c r="BV379" s="252" t="str">
        <f>+IF(BT379=0,"NO OFERTADO",IF(BU379="NO CUMPLE", NO HABILITA,IF(BT379&lt;=($E379*(1+$D$4)),"HABILITA","NO HABILITA")))</f>
        <v>NO OFERTADO</v>
      </c>
      <c r="BW379" s="129">
        <f>'PRECIOS UNITARIOS'!AB379</f>
        <v>0</v>
      </c>
      <c r="BX379" s="251">
        <f>'EV TECNICA'!BC379</f>
        <v>0</v>
      </c>
      <c r="BY379" s="252" t="str">
        <f>+IF(BW379=0,"NO OFERTADO",IF(BX379="NO CUMPLE", NO HABILITA,IF(BW379&lt;=($E379*(1+$D$4)),"HABILITA","NO HABILITA")))</f>
        <v>NO OFERTADO</v>
      </c>
      <c r="BZ379" s="129">
        <f>'PRECIOS UNITARIOS'!AC379</f>
        <v>0</v>
      </c>
      <c r="CA379" s="251">
        <f>'EV TECNICA'!BE379</f>
        <v>0</v>
      </c>
      <c r="CB379" s="252" t="str">
        <f>+IF(BZ379=0,"NO OFERTADO",IF(CA379="NO CUMPLE", NO HABILITA,IF(BZ379&lt;=($E379*(1+$D$4)),"HABILITA","NO HABILITA")))</f>
        <v>NO OFERTADO</v>
      </c>
      <c r="CC379" s="129">
        <f>'PRECIOS UNITARIOS'!AD379</f>
        <v>0</v>
      </c>
      <c r="CD379" s="251">
        <f>'EV TECNICA'!BG379</f>
        <v>0</v>
      </c>
      <c r="CE379" s="252" t="str">
        <f>+IF(CC379=0,"NO OFERTADO",IF(CD379="NO CUMPLE", NO HABILITA,IF(CC379&lt;=($E379*(1+$D$4)),"HABILITA","NO HABILITA")))</f>
        <v>NO OFERTADO</v>
      </c>
      <c r="CF379" s="129">
        <f>'PRECIOS UNITARIOS'!AE379</f>
        <v>0</v>
      </c>
      <c r="CG379" s="251">
        <f>'EV TECNICA'!BI379</f>
        <v>0</v>
      </c>
      <c r="CH379" s="252" t="str">
        <f>+IF(CF379=0,"NO OFERTADO",IF(CG379="NO CUMPLE", NO HABILITA,IF(CF379&lt;=($E379*(1+$D$4)),"HABILITA","NO HABILITA")))</f>
        <v>NO OFERTADO</v>
      </c>
    </row>
    <row r="380" spans="1:86" s="40" customFormat="1" ht="12.75" x14ac:dyDescent="0.2">
      <c r="A380" s="103">
        <v>371</v>
      </c>
      <c r="B380" s="202" t="s">
        <v>541</v>
      </c>
      <c r="C380" s="121" t="s">
        <v>538</v>
      </c>
      <c r="D380" s="146">
        <v>1</v>
      </c>
      <c r="E380" s="25">
        <v>3025</v>
      </c>
      <c r="F380" s="129">
        <f>'PRECIOS UNITARIOS'!E380</f>
        <v>0</v>
      </c>
      <c r="G380" s="251">
        <f>'EV TECNICA'!I380</f>
        <v>0</v>
      </c>
      <c r="H380" s="252" t="str">
        <f>+IF(F380=0,"NO OFERTADO",IF(G380="NO CUMPLE", NO HABILITA,IF(F380&lt;=($E380*(1+$D$4)),"HABILITA","NO HABILITA")))</f>
        <v>NO OFERTADO</v>
      </c>
      <c r="I380" s="129">
        <f>'PRECIOS UNITARIOS'!F380</f>
        <v>0</v>
      </c>
      <c r="J380" s="251">
        <f>'EV TECNICA'!K380</f>
        <v>0</v>
      </c>
      <c r="K380" s="252" t="str">
        <f>+IF(I380=0,"NO OFERTADO",IF(J380="NO CUMPLE", NO HABILITA,IF(I380&lt;=($E380*(1+$D$4)),"HABILITA","NO HABILITA")))</f>
        <v>NO OFERTADO</v>
      </c>
      <c r="L380" s="129">
        <f>'PRECIOS UNITARIOS'!G380</f>
        <v>0</v>
      </c>
      <c r="M380" s="251">
        <f>'EV TECNICA'!M380</f>
        <v>0</v>
      </c>
      <c r="N380" s="252" t="str">
        <f>+IF(L380=0,"NO OFERTADO",IF(M380="NO CUMPLE", NO HABILITA,IF(L380&lt;=($E380*(1+$D$4)),"HABILITA","NO HABILITA")))</f>
        <v>NO OFERTADO</v>
      </c>
      <c r="O380" s="129">
        <f>'PRECIOS UNITARIOS'!H380</f>
        <v>0</v>
      </c>
      <c r="P380" s="251">
        <f>'EV TECNICA'!O380</f>
        <v>0</v>
      </c>
      <c r="Q380" s="252" t="str">
        <f>+IF(O380=0,"NO OFERTADO",IF(P380="NO CUMPLE", NO HABILITA,IF(O380&lt;=($E380*(1+$D$4)),"HABILITA","NO HABILITA")))</f>
        <v>NO OFERTADO</v>
      </c>
      <c r="R380" s="129">
        <f>'PRECIOS UNITARIOS'!I380</f>
        <v>0</v>
      </c>
      <c r="S380" s="251">
        <f>'EV TECNICA'!Q380</f>
        <v>0</v>
      </c>
      <c r="T380" s="252" t="str">
        <f>+IF(R380=0,"NO OFERTADO",IF(S380="NO CUMPLE", NO HABILITA,IF(R380&lt;=($E380*(1+$D$4)),"HABILITA","NO HABILITA")))</f>
        <v>NO OFERTADO</v>
      </c>
      <c r="U380" s="129">
        <f>'PRECIOS UNITARIOS'!J380</f>
        <v>0</v>
      </c>
      <c r="V380" s="251">
        <f>'EV TECNICA'!S380</f>
        <v>0</v>
      </c>
      <c r="W380" s="252" t="str">
        <f>+IF(U380=0,"NO OFERTADO",IF(V380="NO CUMPLE", NO HABILITA,IF(U380&lt;=($E380*(1+$D$4)),"HABILITA","NO HABILITA")))</f>
        <v>NO OFERTADO</v>
      </c>
      <c r="X380" s="129">
        <f>'PRECIOS UNITARIOS'!K380</f>
        <v>0</v>
      </c>
      <c r="Y380" s="251">
        <f>'EV TECNICA'!U380</f>
        <v>0</v>
      </c>
      <c r="Z380" s="252" t="str">
        <f>+IF(X380=0,"NO OFERTADO",IF(Y380="NO CUMPLE", NO HABILITA,IF(X380&lt;=($E380*(1+$D$4)),"HABILITA","NO HABILITA")))</f>
        <v>NO OFERTADO</v>
      </c>
      <c r="AA380" s="129">
        <f>'PRECIOS UNITARIOS'!L380</f>
        <v>0</v>
      </c>
      <c r="AB380" s="251">
        <f>'EV TECNICA'!W380</f>
        <v>0</v>
      </c>
      <c r="AC380" s="252" t="str">
        <f>+IF(AA380=0,"NO OFERTADO",IF(AB380="NO CUMPLE", NO HABILITA,IF(AA380&lt;=($E380*(1+$D$4)),"HABILITA","NO HABILITA")))</f>
        <v>NO OFERTADO</v>
      </c>
      <c r="AD380" s="129">
        <f>'PRECIOS UNITARIOS'!M380</f>
        <v>3409</v>
      </c>
      <c r="AE380" s="251" t="str">
        <f>'EV TECNICA'!Y380</f>
        <v>CUMPLE</v>
      </c>
      <c r="AF380" s="252" t="str">
        <f>+IF(AD380=0,"NO OFERTADO",IF(AE380="NO CUMPLE", NO HABILITA,IF(AD380&lt;=($E380*(1+$D$4)),"HABILITA","NO HABILITA")))</f>
        <v>HABILITA</v>
      </c>
      <c r="AG380" s="129">
        <f>'PRECIOS UNITARIOS'!N380</f>
        <v>0</v>
      </c>
      <c r="AH380" s="251">
        <f>'EV TECNICA'!AA380</f>
        <v>0</v>
      </c>
      <c r="AI380" s="252" t="str">
        <f>+IF(AG380=0,"NO OFERTADO",IF(AH380="NO CUMPLE", NO HABILITA,IF(AG380&lt;=($E380*(1+$D$4)),"HABILITA","NO HABILITA")))</f>
        <v>NO OFERTADO</v>
      </c>
      <c r="AJ380" s="129">
        <f>'PRECIOS UNITARIOS'!O380</f>
        <v>0</v>
      </c>
      <c r="AK380" s="251">
        <f>'EV TECNICA'!AC380</f>
        <v>0</v>
      </c>
      <c r="AL380" s="252" t="str">
        <f>+IF(AJ380=0,"NO OFERTADO",IF(AK380="NO CUMPLE", NO HABILITA,IF(AJ380&lt;=($E380*(1+$D$4)),"HABILITA","NO HABILITA")))</f>
        <v>NO OFERTADO</v>
      </c>
      <c r="AM380" s="129">
        <f>'PRECIOS UNITARIOS'!P380</f>
        <v>0</v>
      </c>
      <c r="AN380" s="251">
        <f>'EV TECNICA'!AE380</f>
        <v>0</v>
      </c>
      <c r="AO380" s="252" t="str">
        <f>+IF(AM380=0,"NO OFERTADO",IF(AN380="NO CUMPLE", NO HABILITA,IF(AM380&lt;=($E380*(1+$D$4)),"HABILITA","NO HABILITA")))</f>
        <v>NO OFERTADO</v>
      </c>
      <c r="AP380" s="129">
        <f>'PRECIOS UNITARIOS'!Q380</f>
        <v>0</v>
      </c>
      <c r="AQ380" s="251" t="str">
        <f>'EV TECNICA'!AG380</f>
        <v>NO CUMPLE</v>
      </c>
      <c r="AR380" s="252" t="s">
        <v>606</v>
      </c>
      <c r="AS380" s="129">
        <f>'PRECIOS UNITARIOS'!R380</f>
        <v>3525</v>
      </c>
      <c r="AT380" s="251" t="str">
        <f>'EV TECNICA'!AI380</f>
        <v>CUMPLE</v>
      </c>
      <c r="AU380" s="252" t="str">
        <f>+IF(AS380=0,"NO OFERTADO",IF(AT380="NO CUMPLE", NO HABILITA,IF(AS380&lt;=($E380*(1+$D$4)),"HABILITA","NO HABILITA")))</f>
        <v>HABILITA</v>
      </c>
      <c r="AV380" s="129">
        <f>'PRECIOS UNITARIOS'!S380</f>
        <v>0</v>
      </c>
      <c r="AW380" s="251">
        <f>'EV TECNICA'!AK380</f>
        <v>0</v>
      </c>
      <c r="AX380" s="252" t="str">
        <f>+IF(AV380=0,"NO OFERTADO",IF(AW380="NO CUMPLE", NO HABILITA,IF(AV380&lt;=($E380*(1+$D$4)),"HABILITA","NO HABILITA")))</f>
        <v>NO OFERTADO</v>
      </c>
      <c r="AY380" s="129">
        <f>'PRECIOS UNITARIOS'!T380</f>
        <v>2567</v>
      </c>
      <c r="AZ380" s="251" t="str">
        <f>'EV TECNICA'!AM380</f>
        <v xml:space="preserve">CUMPLE </v>
      </c>
      <c r="BA380" s="252" t="str">
        <f>+IF(AY380=0,"NO OFERTADO",IF(AZ380="NO CUMPLE", NO HABILITA,IF(AY380&lt;=($E380*(1+$D$4)),"HABILITA","NO HABILITA")))</f>
        <v>HABILITA</v>
      </c>
      <c r="BB380" s="129">
        <f>'PRECIOS UNITARIOS'!U380</f>
        <v>3025</v>
      </c>
      <c r="BC380" s="251" t="str">
        <f>'EV TECNICA'!AO380</f>
        <v>CUMPLE</v>
      </c>
      <c r="BD380" s="252" t="str">
        <f>+IF(BB380=0,"NO OFERTADO",IF(BC380="NO CUMPLE", NO HABILITA,IF(BB380&lt;=($E380*(1+$D$4)),"HABILITA","NO HABILITA")))</f>
        <v>HABILITA</v>
      </c>
      <c r="BE380" s="129">
        <f>'PRECIOS UNITARIOS'!V380</f>
        <v>0</v>
      </c>
      <c r="BF380" s="251">
        <f>'EV TECNICA'!AQ380</f>
        <v>0</v>
      </c>
      <c r="BG380" s="252" t="str">
        <f>+IF(BE380=0,"NO OFERTADO",IF(BF380="NO CUMPLE", NO HABILITA,IF(BE380&lt;=($E380*(1+$D$4)),"HABILITA","NO HABILITA")))</f>
        <v>NO OFERTADO</v>
      </c>
      <c r="BH380" s="129">
        <f>'PRECIOS UNITARIOS'!W380</f>
        <v>0</v>
      </c>
      <c r="BI380" s="251" t="str">
        <f>'EV TECNICA'!AS380</f>
        <v>NO CUMPLE</v>
      </c>
      <c r="BJ380" s="252" t="s">
        <v>606</v>
      </c>
      <c r="BK380" s="129">
        <f>'PRECIOS UNITARIOS'!X380</f>
        <v>0</v>
      </c>
      <c r="BL380" s="251">
        <f>'EV TECNICA'!AU380</f>
        <v>0</v>
      </c>
      <c r="BM380" s="252" t="str">
        <f>+IF(BK380=0,"NO OFERTADO",IF(BL380="NO CUMPLE", NO HABILITA,IF(BK380&lt;=($E380*(1+$D$4)),"HABILITA","NO HABILITA")))</f>
        <v>NO OFERTADO</v>
      </c>
      <c r="BN380" s="129">
        <f>'PRECIOS UNITARIOS'!Y380</f>
        <v>0</v>
      </c>
      <c r="BO380" s="251">
        <f>'EV TECNICA'!AW380</f>
        <v>0</v>
      </c>
      <c r="BP380" s="252" t="str">
        <f>+IF(BN380=0,"NO OFERTADO",IF(BO380="NO CUMPLE", NO HABILITA,IF(BN380&lt;=($E380*(1+$D$4)),"HABILITA","NO HABILITA")))</f>
        <v>NO OFERTADO</v>
      </c>
      <c r="BQ380" s="129">
        <f>'PRECIOS UNITARIOS'!Z380</f>
        <v>0</v>
      </c>
      <c r="BR380" s="251">
        <f>'EV TECNICA'!AY380</f>
        <v>0</v>
      </c>
      <c r="BS380" s="252" t="str">
        <f>+IF(BQ380=0,"NO OFERTADO",IF(BR380="NO CUMPLE", NO HABILITA,IF(BQ380&lt;=($E380*(1+$D$4)),"HABILITA","NO HABILITA")))</f>
        <v>NO OFERTADO</v>
      </c>
      <c r="BT380" s="129">
        <f>'PRECIOS UNITARIOS'!AA380</f>
        <v>0</v>
      </c>
      <c r="BU380" s="251">
        <f>'EV TECNICA'!BA380</f>
        <v>0</v>
      </c>
      <c r="BV380" s="252" t="str">
        <f>+IF(BT380=0,"NO OFERTADO",IF(BU380="NO CUMPLE", NO HABILITA,IF(BT380&lt;=($E380*(1+$D$4)),"HABILITA","NO HABILITA")))</f>
        <v>NO OFERTADO</v>
      </c>
      <c r="BW380" s="129">
        <f>'PRECIOS UNITARIOS'!AB380</f>
        <v>0</v>
      </c>
      <c r="BX380" s="251">
        <f>'EV TECNICA'!BC380</f>
        <v>0</v>
      </c>
      <c r="BY380" s="252" t="str">
        <f>+IF(BW380=0,"NO OFERTADO",IF(BX380="NO CUMPLE", NO HABILITA,IF(BW380&lt;=($E380*(1+$D$4)),"HABILITA","NO HABILITA")))</f>
        <v>NO OFERTADO</v>
      </c>
      <c r="BZ380" s="129">
        <f>'PRECIOS UNITARIOS'!AC380</f>
        <v>0</v>
      </c>
      <c r="CA380" s="251">
        <f>'EV TECNICA'!BE380</f>
        <v>0</v>
      </c>
      <c r="CB380" s="252" t="str">
        <f>+IF(BZ380=0,"NO OFERTADO",IF(CA380="NO CUMPLE", NO HABILITA,IF(BZ380&lt;=($E380*(1+$D$4)),"HABILITA","NO HABILITA")))</f>
        <v>NO OFERTADO</v>
      </c>
      <c r="CC380" s="129">
        <f>'PRECIOS UNITARIOS'!AD380</f>
        <v>0</v>
      </c>
      <c r="CD380" s="251">
        <f>'EV TECNICA'!BG380</f>
        <v>0</v>
      </c>
      <c r="CE380" s="252" t="str">
        <f>+IF(CC380=0,"NO OFERTADO",IF(CD380="NO CUMPLE", NO HABILITA,IF(CC380&lt;=($E380*(1+$D$4)),"HABILITA","NO HABILITA")))</f>
        <v>NO OFERTADO</v>
      </c>
      <c r="CF380" s="129">
        <f>'PRECIOS UNITARIOS'!AE380</f>
        <v>0</v>
      </c>
      <c r="CG380" s="251">
        <f>'EV TECNICA'!BI380</f>
        <v>0</v>
      </c>
      <c r="CH380" s="252" t="str">
        <f>+IF(CF380=0,"NO OFERTADO",IF(CG380="NO CUMPLE", NO HABILITA,IF(CF380&lt;=($E380*(1+$D$4)),"HABILITA","NO HABILITA")))</f>
        <v>NO OFERTADO</v>
      </c>
    </row>
    <row r="381" spans="1:86" s="40" customFormat="1" ht="12.75" x14ac:dyDescent="0.2">
      <c r="A381" s="103">
        <v>372</v>
      </c>
      <c r="B381" s="202" t="s">
        <v>542</v>
      </c>
      <c r="C381" s="121" t="s">
        <v>538</v>
      </c>
      <c r="D381" s="146">
        <v>1</v>
      </c>
      <c r="E381" s="25">
        <v>1407</v>
      </c>
      <c r="F381" s="129">
        <f>'PRECIOS UNITARIOS'!E381</f>
        <v>1540</v>
      </c>
      <c r="G381" s="251" t="str">
        <f>'EV TECNICA'!I381</f>
        <v xml:space="preserve">CUMPLE </v>
      </c>
      <c r="H381" s="252" t="str">
        <f>+IF(F381=0,"NO OFERTADO",IF(G381="NO CUMPLE", NO HABILITA,IF(F381&lt;=($E381*(1+$D$4)),"HABILITA","NO HABILITA")))</f>
        <v>HABILITA</v>
      </c>
      <c r="I381" s="129">
        <f>'PRECIOS UNITARIOS'!F381</f>
        <v>0</v>
      </c>
      <c r="J381" s="251">
        <f>'EV TECNICA'!K381</f>
        <v>0</v>
      </c>
      <c r="K381" s="252" t="str">
        <f>+IF(I381=0,"NO OFERTADO",IF(J381="NO CUMPLE", NO HABILITA,IF(I381&lt;=($E381*(1+$D$4)),"HABILITA","NO HABILITA")))</f>
        <v>NO OFERTADO</v>
      </c>
      <c r="L381" s="129">
        <f>'PRECIOS UNITARIOS'!G381</f>
        <v>0</v>
      </c>
      <c r="M381" s="251">
        <f>'EV TECNICA'!M381</f>
        <v>0</v>
      </c>
      <c r="N381" s="252" t="str">
        <f>+IF(L381=0,"NO OFERTADO",IF(M381="NO CUMPLE", NO HABILITA,IF(L381&lt;=($E381*(1+$D$4)),"HABILITA","NO HABILITA")))</f>
        <v>NO OFERTADO</v>
      </c>
      <c r="O381" s="129">
        <f>'PRECIOS UNITARIOS'!H381</f>
        <v>0</v>
      </c>
      <c r="P381" s="251">
        <f>'EV TECNICA'!O381</f>
        <v>0</v>
      </c>
      <c r="Q381" s="252" t="str">
        <f>+IF(O381=0,"NO OFERTADO",IF(P381="NO CUMPLE", NO HABILITA,IF(O381&lt;=($E381*(1+$D$4)),"HABILITA","NO HABILITA")))</f>
        <v>NO OFERTADO</v>
      </c>
      <c r="R381" s="129">
        <f>'PRECIOS UNITARIOS'!I381</f>
        <v>0</v>
      </c>
      <c r="S381" s="251">
        <f>'EV TECNICA'!Q381</f>
        <v>0</v>
      </c>
      <c r="T381" s="252" t="str">
        <f>+IF(R381=0,"NO OFERTADO",IF(S381="NO CUMPLE", NO HABILITA,IF(R381&lt;=($E381*(1+$D$4)),"HABILITA","NO HABILITA")))</f>
        <v>NO OFERTADO</v>
      </c>
      <c r="U381" s="129">
        <f>'PRECIOS UNITARIOS'!J381</f>
        <v>1498</v>
      </c>
      <c r="V381" s="251" t="str">
        <f>'EV TECNICA'!S381</f>
        <v>CUMPLE</v>
      </c>
      <c r="W381" s="252" t="str">
        <f>+IF(U381=0,"NO OFERTADO",IF(V381="NO CUMPLE", NO HABILITA,IF(U381&lt;=($E381*(1+$D$4)),"HABILITA","NO HABILITA")))</f>
        <v>HABILITA</v>
      </c>
      <c r="X381" s="129">
        <f>'PRECIOS UNITARIOS'!K381</f>
        <v>1460</v>
      </c>
      <c r="Y381" s="251" t="str">
        <f>'EV TECNICA'!U381</f>
        <v>CUMPLE</v>
      </c>
      <c r="Z381" s="252" t="str">
        <f>+IF(X381=0,"NO OFERTADO",IF(Y381="NO CUMPLE", NO HABILITA,IF(X381&lt;=($E381*(1+$D$4)),"HABILITA","NO HABILITA")))</f>
        <v>HABILITA</v>
      </c>
      <c r="AA381" s="129">
        <f>'PRECIOS UNITARIOS'!L381</f>
        <v>0</v>
      </c>
      <c r="AB381" s="251">
        <f>'EV TECNICA'!W381</f>
        <v>0</v>
      </c>
      <c r="AC381" s="252" t="str">
        <f>+IF(AA381=0,"NO OFERTADO",IF(AB381="NO CUMPLE", NO HABILITA,IF(AA381&lt;=($E381*(1+$D$4)),"HABILITA","NO HABILITA")))</f>
        <v>NO OFERTADO</v>
      </c>
      <c r="AD381" s="129">
        <f>'PRECIOS UNITARIOS'!M381</f>
        <v>1773</v>
      </c>
      <c r="AE381" s="251" t="str">
        <f>'EV TECNICA'!Y381</f>
        <v xml:space="preserve">CUMPLE </v>
      </c>
      <c r="AF381" s="252" t="str">
        <f>+IF(AD381=0,"NO OFERTADO",IF(AE381="NO CUMPLE", NO HABILITA,IF(AD381&lt;=($E381*(1+$D$4)),"HABILITA","NO HABILITA")))</f>
        <v>HABILITA</v>
      </c>
      <c r="AG381" s="129">
        <f>'PRECIOS UNITARIOS'!N381</f>
        <v>0</v>
      </c>
      <c r="AH381" s="251">
        <f>'EV TECNICA'!AA381</f>
        <v>0</v>
      </c>
      <c r="AI381" s="252" t="str">
        <f>+IF(AG381=0,"NO OFERTADO",IF(AH381="NO CUMPLE", NO HABILITA,IF(AG381&lt;=($E381*(1+$D$4)),"HABILITA","NO HABILITA")))</f>
        <v>NO OFERTADO</v>
      </c>
      <c r="AJ381" s="129">
        <f>'PRECIOS UNITARIOS'!O381</f>
        <v>0</v>
      </c>
      <c r="AK381" s="251">
        <f>'EV TECNICA'!AC381</f>
        <v>0</v>
      </c>
      <c r="AL381" s="252" t="str">
        <f>+IF(AJ381=0,"NO OFERTADO",IF(AK381="NO CUMPLE", NO HABILITA,IF(AJ381&lt;=($E381*(1+$D$4)),"HABILITA","NO HABILITA")))</f>
        <v>NO OFERTADO</v>
      </c>
      <c r="AM381" s="129">
        <f>'PRECIOS UNITARIOS'!P381</f>
        <v>0</v>
      </c>
      <c r="AN381" s="251">
        <f>'EV TECNICA'!AE381</f>
        <v>0</v>
      </c>
      <c r="AO381" s="252" t="str">
        <f>+IF(AM381=0,"NO OFERTADO",IF(AN381="NO CUMPLE", NO HABILITA,IF(AM381&lt;=($E381*(1+$D$4)),"HABILITA","NO HABILITA")))</f>
        <v>NO OFERTADO</v>
      </c>
      <c r="AP381" s="129">
        <f>'PRECIOS UNITARIOS'!Q381</f>
        <v>0</v>
      </c>
      <c r="AQ381" s="251">
        <f>'EV TECNICA'!AG381</f>
        <v>0</v>
      </c>
      <c r="AR381" s="252" t="str">
        <f>+IF(AP381=0,"NO OFERTADO",IF(AQ381="NO CUMPLE", NO HABILITA,IF(AP381&lt;=($E381*(1+$D$4)),"HABILITA","NO HABILITA")))</f>
        <v>NO OFERTADO</v>
      </c>
      <c r="AS381" s="129">
        <f>'PRECIOS UNITARIOS'!R381</f>
        <v>1800</v>
      </c>
      <c r="AT381" s="251" t="str">
        <f>'EV TECNICA'!AI381</f>
        <v>CUMPLE</v>
      </c>
      <c r="AU381" s="252" t="str">
        <f>+IF(AS381=0,"NO OFERTADO",IF(AT381="NO CUMPLE", NO HABILITA,IF(AS381&lt;=($E381*(1+$D$4)),"HABILITA","NO HABILITA")))</f>
        <v>HABILITA</v>
      </c>
      <c r="AV381" s="129">
        <f>'PRECIOS UNITARIOS'!S381</f>
        <v>0</v>
      </c>
      <c r="AW381" s="251">
        <f>'EV TECNICA'!AK381</f>
        <v>0</v>
      </c>
      <c r="AX381" s="252" t="str">
        <f>+IF(AV381=0,"NO OFERTADO",IF(AW381="NO CUMPLE", NO HABILITA,IF(AV381&lt;=($E381*(1+$D$4)),"HABILITA","NO HABILITA")))</f>
        <v>NO OFERTADO</v>
      </c>
      <c r="AY381" s="129">
        <f>'PRECIOS UNITARIOS'!T381</f>
        <v>1325</v>
      </c>
      <c r="AZ381" s="251" t="str">
        <f>'EV TECNICA'!AM381</f>
        <v xml:space="preserve">CUMPLE </v>
      </c>
      <c r="BA381" s="252" t="str">
        <f>+IF(AY381=0,"NO OFERTADO",IF(AZ381="NO CUMPLE", NO HABILITA,IF(AY381&lt;=($E381*(1+$D$4)),"HABILITA","NO HABILITA")))</f>
        <v>HABILITA</v>
      </c>
      <c r="BB381" s="129">
        <f>'PRECIOS UNITARIOS'!U381</f>
        <v>1580</v>
      </c>
      <c r="BC381" s="251" t="str">
        <f>'EV TECNICA'!AO381</f>
        <v>CUMPLE</v>
      </c>
      <c r="BD381" s="252" t="str">
        <f>+IF(BB381=0,"NO OFERTADO",IF(BC381="NO CUMPLE", NO HABILITA,IF(BB381&lt;=($E381*(1+$D$4)),"HABILITA","NO HABILITA")))</f>
        <v>HABILITA</v>
      </c>
      <c r="BE381" s="129">
        <f>'PRECIOS UNITARIOS'!V381</f>
        <v>0</v>
      </c>
      <c r="BF381" s="251">
        <f>'EV TECNICA'!AQ381</f>
        <v>0</v>
      </c>
      <c r="BG381" s="252" t="str">
        <f>+IF(BE381=0,"NO OFERTADO",IF(BF381="NO CUMPLE", NO HABILITA,IF(BE381&lt;=($E381*(1+$D$4)),"HABILITA","NO HABILITA")))</f>
        <v>NO OFERTADO</v>
      </c>
      <c r="BH381" s="129">
        <f>'PRECIOS UNITARIOS'!W381</f>
        <v>1687</v>
      </c>
      <c r="BI381" s="251" t="str">
        <f>'EV TECNICA'!AS381</f>
        <v xml:space="preserve">CUMPLE </v>
      </c>
      <c r="BJ381" s="252" t="str">
        <f>+IF(BH381=0,"NO OFERTADO",IF(BI381="NO CUMPLE", NO HABILITA,IF(BH381&lt;=($E381*(1+$D$4)),"HABILITA","NO HABILITA")))</f>
        <v>HABILITA</v>
      </c>
      <c r="BK381" s="129">
        <f>'PRECIOS UNITARIOS'!X381</f>
        <v>0</v>
      </c>
      <c r="BL381" s="251">
        <f>'EV TECNICA'!AU381</f>
        <v>0</v>
      </c>
      <c r="BM381" s="252" t="str">
        <f>+IF(BK381=0,"NO OFERTADO",IF(BL381="NO CUMPLE", NO HABILITA,IF(BK381&lt;=($E381*(1+$D$4)),"HABILITA","NO HABILITA")))</f>
        <v>NO OFERTADO</v>
      </c>
      <c r="BN381" s="129">
        <f>'PRECIOS UNITARIOS'!Y381</f>
        <v>0</v>
      </c>
      <c r="BO381" s="251">
        <f>'EV TECNICA'!AW381</f>
        <v>0</v>
      </c>
      <c r="BP381" s="252" t="str">
        <f>+IF(BN381=0,"NO OFERTADO",IF(BO381="NO CUMPLE", NO HABILITA,IF(BN381&lt;=($E381*(1+$D$4)),"HABILITA","NO HABILITA")))</f>
        <v>NO OFERTADO</v>
      </c>
      <c r="BQ381" s="129">
        <f>'PRECIOS UNITARIOS'!Z381</f>
        <v>0</v>
      </c>
      <c r="BR381" s="251" t="str">
        <f>'EV TECNICA'!AY381</f>
        <v>NO CUMPLE</v>
      </c>
      <c r="BS381" s="252" t="s">
        <v>606</v>
      </c>
      <c r="BT381" s="129">
        <f>'PRECIOS UNITARIOS'!AA381</f>
        <v>0</v>
      </c>
      <c r="BU381" s="251">
        <f>'EV TECNICA'!BA381</f>
        <v>0</v>
      </c>
      <c r="BV381" s="252" t="str">
        <f>+IF(BT381=0,"NO OFERTADO",IF(BU381="NO CUMPLE", NO HABILITA,IF(BT381&lt;=($E381*(1+$D$4)),"HABILITA","NO HABILITA")))</f>
        <v>NO OFERTADO</v>
      </c>
      <c r="BW381" s="129">
        <f>'PRECIOS UNITARIOS'!AB381</f>
        <v>0</v>
      </c>
      <c r="BX381" s="251">
        <f>'EV TECNICA'!BC381</f>
        <v>0</v>
      </c>
      <c r="BY381" s="252" t="str">
        <f>+IF(BW381=0,"NO OFERTADO",IF(BX381="NO CUMPLE", NO HABILITA,IF(BW381&lt;=($E381*(1+$D$4)),"HABILITA","NO HABILITA")))</f>
        <v>NO OFERTADO</v>
      </c>
      <c r="BZ381" s="129">
        <f>'PRECIOS UNITARIOS'!AC381</f>
        <v>0</v>
      </c>
      <c r="CA381" s="251">
        <f>'EV TECNICA'!BE381</f>
        <v>0</v>
      </c>
      <c r="CB381" s="252" t="str">
        <f>+IF(BZ381=0,"NO OFERTADO",IF(CA381="NO CUMPLE", NO HABILITA,IF(BZ381&lt;=($E381*(1+$D$4)),"HABILITA","NO HABILITA")))</f>
        <v>NO OFERTADO</v>
      </c>
      <c r="CC381" s="129">
        <f>'PRECIOS UNITARIOS'!AD381</f>
        <v>0</v>
      </c>
      <c r="CD381" s="251">
        <f>'EV TECNICA'!BG381</f>
        <v>0</v>
      </c>
      <c r="CE381" s="252" t="str">
        <f>+IF(CC381=0,"NO OFERTADO",IF(CD381="NO CUMPLE", NO HABILITA,IF(CC381&lt;=($E381*(1+$D$4)),"HABILITA","NO HABILITA")))</f>
        <v>NO OFERTADO</v>
      </c>
      <c r="CF381" s="129">
        <f>'PRECIOS UNITARIOS'!AE381</f>
        <v>0</v>
      </c>
      <c r="CG381" s="251">
        <f>'EV TECNICA'!BI381</f>
        <v>0</v>
      </c>
      <c r="CH381" s="252" t="str">
        <f>+IF(CF381=0,"NO OFERTADO",IF(CG381="NO CUMPLE", NO HABILITA,IF(CF381&lt;=($E381*(1+$D$4)),"HABILITA","NO HABILITA")))</f>
        <v>NO OFERTADO</v>
      </c>
    </row>
    <row r="382" spans="1:86" s="40" customFormat="1" ht="12.75" x14ac:dyDescent="0.2">
      <c r="A382" s="103">
        <v>373</v>
      </c>
      <c r="B382" s="202" t="s">
        <v>543</v>
      </c>
      <c r="C382" s="121" t="s">
        <v>538</v>
      </c>
      <c r="D382" s="146">
        <v>1</v>
      </c>
      <c r="E382" s="25">
        <v>1629</v>
      </c>
      <c r="F382" s="129">
        <f>'PRECIOS UNITARIOS'!E382</f>
        <v>1870</v>
      </c>
      <c r="G382" s="251" t="str">
        <f>'EV TECNICA'!I382</f>
        <v xml:space="preserve">CUMPLE </v>
      </c>
      <c r="H382" s="252" t="str">
        <f>+IF(F382=0,"NO OFERTADO",IF(G382="NO CUMPLE", NO HABILITA,IF(F382&lt;=($E382*(1+$D$4)),"HABILITA","NO HABILITA")))</f>
        <v>HABILITA</v>
      </c>
      <c r="I382" s="129">
        <f>'PRECIOS UNITARIOS'!F382</f>
        <v>0</v>
      </c>
      <c r="J382" s="251">
        <f>'EV TECNICA'!K382</f>
        <v>0</v>
      </c>
      <c r="K382" s="252" t="str">
        <f>+IF(I382=0,"NO OFERTADO",IF(J382="NO CUMPLE", NO HABILITA,IF(I382&lt;=($E382*(1+$D$4)),"HABILITA","NO HABILITA")))</f>
        <v>NO OFERTADO</v>
      </c>
      <c r="L382" s="129">
        <f>'PRECIOS UNITARIOS'!G382</f>
        <v>0</v>
      </c>
      <c r="M382" s="251">
        <f>'EV TECNICA'!M382</f>
        <v>0</v>
      </c>
      <c r="N382" s="252" t="str">
        <f>+IF(L382=0,"NO OFERTADO",IF(M382="NO CUMPLE", NO HABILITA,IF(L382&lt;=($E382*(1+$D$4)),"HABILITA","NO HABILITA")))</f>
        <v>NO OFERTADO</v>
      </c>
      <c r="O382" s="129">
        <f>'PRECIOS UNITARIOS'!H382</f>
        <v>0</v>
      </c>
      <c r="P382" s="251">
        <f>'EV TECNICA'!O382</f>
        <v>0</v>
      </c>
      <c r="Q382" s="252" t="str">
        <f>+IF(O382=0,"NO OFERTADO",IF(P382="NO CUMPLE", NO HABILITA,IF(O382&lt;=($E382*(1+$D$4)),"HABILITA","NO HABILITA")))</f>
        <v>NO OFERTADO</v>
      </c>
      <c r="R382" s="129">
        <f>'PRECIOS UNITARIOS'!I382</f>
        <v>0</v>
      </c>
      <c r="S382" s="251">
        <f>'EV TECNICA'!Q382</f>
        <v>0</v>
      </c>
      <c r="T382" s="252" t="str">
        <f>+IF(R382=0,"NO OFERTADO",IF(S382="NO CUMPLE", NO HABILITA,IF(R382&lt;=($E382*(1+$D$4)),"HABILITA","NO HABILITA")))</f>
        <v>NO OFERTADO</v>
      </c>
      <c r="U382" s="129">
        <f>'PRECIOS UNITARIOS'!J382</f>
        <v>1890</v>
      </c>
      <c r="V382" s="251" t="str">
        <f>'EV TECNICA'!S382</f>
        <v>CUMPLE</v>
      </c>
      <c r="W382" s="252" t="str">
        <f>+IF(U382=0,"NO OFERTADO",IF(V382="NO CUMPLE", NO HABILITA,IF(U382&lt;=($E382*(1+$D$4)),"HABILITA","NO HABILITA")))</f>
        <v>HABILITA</v>
      </c>
      <c r="X382" s="129">
        <f>'PRECIOS UNITARIOS'!K382</f>
        <v>0</v>
      </c>
      <c r="Y382" s="251">
        <f>'EV TECNICA'!U382</f>
        <v>0</v>
      </c>
      <c r="Z382" s="252" t="str">
        <f>+IF(X382=0,"NO OFERTADO",IF(Y382="NO CUMPLE", NO HABILITA,IF(X382&lt;=($E382*(1+$D$4)),"HABILITA","NO HABILITA")))</f>
        <v>NO OFERTADO</v>
      </c>
      <c r="AA382" s="129">
        <f>'PRECIOS UNITARIOS'!L382</f>
        <v>0</v>
      </c>
      <c r="AB382" s="251">
        <f>'EV TECNICA'!W382</f>
        <v>0</v>
      </c>
      <c r="AC382" s="252" t="str">
        <f>+IF(AA382=0,"NO OFERTADO",IF(AB382="NO CUMPLE", NO HABILITA,IF(AA382&lt;=($E382*(1+$D$4)),"HABILITA","NO HABILITA")))</f>
        <v>NO OFERTADO</v>
      </c>
      <c r="AD382" s="129">
        <f>'PRECIOS UNITARIOS'!M382</f>
        <v>2216</v>
      </c>
      <c r="AE382" s="251" t="str">
        <f>'EV TECNICA'!Y382</f>
        <v xml:space="preserve">CUMPLE </v>
      </c>
      <c r="AF382" s="252" t="str">
        <f>+IF(AD382=0,"NO OFERTADO",IF(AE382="NO CUMPLE", NO HABILITA,IF(AD382&lt;=($E382*(1+$D$4)),"HABILITA","NO HABILITA")))</f>
        <v>NO HABILITA</v>
      </c>
      <c r="AG382" s="129">
        <f>'PRECIOS UNITARIOS'!N382</f>
        <v>0</v>
      </c>
      <c r="AH382" s="251">
        <f>'EV TECNICA'!AA382</f>
        <v>0</v>
      </c>
      <c r="AI382" s="252" t="str">
        <f>+IF(AG382=0,"NO OFERTADO",IF(AH382="NO CUMPLE", NO HABILITA,IF(AG382&lt;=($E382*(1+$D$4)),"HABILITA","NO HABILITA")))</f>
        <v>NO OFERTADO</v>
      </c>
      <c r="AJ382" s="129">
        <f>'PRECIOS UNITARIOS'!O382</f>
        <v>0</v>
      </c>
      <c r="AK382" s="251">
        <f>'EV TECNICA'!AC382</f>
        <v>0</v>
      </c>
      <c r="AL382" s="252" t="str">
        <f>+IF(AJ382=0,"NO OFERTADO",IF(AK382="NO CUMPLE", NO HABILITA,IF(AJ382&lt;=($E382*(1+$D$4)),"HABILITA","NO HABILITA")))</f>
        <v>NO OFERTADO</v>
      </c>
      <c r="AM382" s="129">
        <f>'PRECIOS UNITARIOS'!P382</f>
        <v>0</v>
      </c>
      <c r="AN382" s="251">
        <f>'EV TECNICA'!AE382</f>
        <v>0</v>
      </c>
      <c r="AO382" s="252" t="str">
        <f>+IF(AM382=0,"NO OFERTADO",IF(AN382="NO CUMPLE", NO HABILITA,IF(AM382&lt;=($E382*(1+$D$4)),"HABILITA","NO HABILITA")))</f>
        <v>NO OFERTADO</v>
      </c>
      <c r="AP382" s="129">
        <f>'PRECIOS UNITARIOS'!Q382</f>
        <v>0</v>
      </c>
      <c r="AQ382" s="251">
        <f>'EV TECNICA'!AG382</f>
        <v>0</v>
      </c>
      <c r="AR382" s="252" t="str">
        <f>+IF(AP382=0,"NO OFERTADO",IF(AQ382="NO CUMPLE", NO HABILITA,IF(AP382&lt;=($E382*(1+$D$4)),"HABILITA","NO HABILITA")))</f>
        <v>NO OFERTADO</v>
      </c>
      <c r="AS382" s="129">
        <f>'PRECIOS UNITARIOS'!R382</f>
        <v>2250</v>
      </c>
      <c r="AT382" s="251" t="str">
        <f>'EV TECNICA'!AI382</f>
        <v>CUMPLE</v>
      </c>
      <c r="AU382" s="252" t="str">
        <f>+IF(AS382=0,"NO OFERTADO",IF(AT382="NO CUMPLE", NO HABILITA,IF(AS382&lt;=($E382*(1+$D$4)),"HABILITA","NO HABILITA")))</f>
        <v>NO HABILITA</v>
      </c>
      <c r="AV382" s="129">
        <f>'PRECIOS UNITARIOS'!S382</f>
        <v>0</v>
      </c>
      <c r="AW382" s="251">
        <f>'EV TECNICA'!AK382</f>
        <v>0</v>
      </c>
      <c r="AX382" s="252" t="str">
        <f>+IF(AV382=0,"NO OFERTADO",IF(AW382="NO CUMPLE", NO HABILITA,IF(AV382&lt;=($E382*(1+$D$4)),"HABILITA","NO HABILITA")))</f>
        <v>NO OFERTADO</v>
      </c>
      <c r="AY382" s="129">
        <f>'PRECIOS UNITARIOS'!T382</f>
        <v>1516</v>
      </c>
      <c r="AZ382" s="251" t="str">
        <f>'EV TECNICA'!AM382</f>
        <v xml:space="preserve">CUMPLE </v>
      </c>
      <c r="BA382" s="252" t="str">
        <f>+IF(AY382=0,"NO OFERTADO",IF(AZ382="NO CUMPLE", NO HABILITA,IF(AY382&lt;=($E382*(1+$D$4)),"HABILITA","NO HABILITA")))</f>
        <v>HABILITA</v>
      </c>
      <c r="BB382" s="129">
        <f>'PRECIOS UNITARIOS'!U382</f>
        <v>1975</v>
      </c>
      <c r="BC382" s="251" t="str">
        <f>'EV TECNICA'!AO382</f>
        <v>CUMPLE</v>
      </c>
      <c r="BD382" s="252" t="str">
        <f>+IF(BB382=0,"NO OFERTADO",IF(BC382="NO CUMPLE", NO HABILITA,IF(BB382&lt;=($E382*(1+$D$4)),"HABILITA","NO HABILITA")))</f>
        <v>HABILITA</v>
      </c>
      <c r="BE382" s="129">
        <f>'PRECIOS UNITARIOS'!V382</f>
        <v>0</v>
      </c>
      <c r="BF382" s="251">
        <f>'EV TECNICA'!AQ382</f>
        <v>0</v>
      </c>
      <c r="BG382" s="252" t="str">
        <f>+IF(BE382=0,"NO OFERTADO",IF(BF382="NO CUMPLE", NO HABILITA,IF(BE382&lt;=($E382*(1+$D$4)),"HABILITA","NO HABILITA")))</f>
        <v>NO OFERTADO</v>
      </c>
      <c r="BH382" s="129">
        <f>'PRECIOS UNITARIOS'!W382</f>
        <v>2068</v>
      </c>
      <c r="BI382" s="251" t="str">
        <f>'EV TECNICA'!AS382</f>
        <v xml:space="preserve">CUMPLE </v>
      </c>
      <c r="BJ382" s="252" t="str">
        <f>+IF(BH382=0,"NO OFERTADO",IF(BI382="NO CUMPLE", NO HABILITA,IF(BH382&lt;=($E382*(1+$D$4)),"HABILITA","NO HABILITA")))</f>
        <v>HABILITA</v>
      </c>
      <c r="BK382" s="129">
        <f>'PRECIOS UNITARIOS'!X382</f>
        <v>0</v>
      </c>
      <c r="BL382" s="251">
        <f>'EV TECNICA'!AU382</f>
        <v>0</v>
      </c>
      <c r="BM382" s="252" t="str">
        <f>+IF(BK382=0,"NO OFERTADO",IF(BL382="NO CUMPLE", NO HABILITA,IF(BK382&lt;=($E382*(1+$D$4)),"HABILITA","NO HABILITA")))</f>
        <v>NO OFERTADO</v>
      </c>
      <c r="BN382" s="129">
        <f>'PRECIOS UNITARIOS'!Y382</f>
        <v>0</v>
      </c>
      <c r="BO382" s="251">
        <f>'EV TECNICA'!AW382</f>
        <v>0</v>
      </c>
      <c r="BP382" s="252" t="str">
        <f>+IF(BN382=0,"NO OFERTADO",IF(BO382="NO CUMPLE", NO HABILITA,IF(BN382&lt;=($E382*(1+$D$4)),"HABILITA","NO HABILITA")))</f>
        <v>NO OFERTADO</v>
      </c>
      <c r="BQ382" s="129">
        <f>'PRECIOS UNITARIOS'!Z382</f>
        <v>2034</v>
      </c>
      <c r="BR382" s="251" t="str">
        <f>'EV TECNICA'!AY382</f>
        <v>CUMPLE</v>
      </c>
      <c r="BS382" s="252" t="str">
        <f>+IF(BQ382=0,"NO OFERTADO",IF(BR382="NO CUMPLE", NO HABILITA,IF(BQ382&lt;=($E382*(1+$D$4)),"HABILITA","NO HABILITA")))</f>
        <v>HABILITA</v>
      </c>
      <c r="BT382" s="129">
        <f>'PRECIOS UNITARIOS'!AA382</f>
        <v>0</v>
      </c>
      <c r="BU382" s="251">
        <f>'EV TECNICA'!BA382</f>
        <v>0</v>
      </c>
      <c r="BV382" s="252" t="str">
        <f>+IF(BT382=0,"NO OFERTADO",IF(BU382="NO CUMPLE", NO HABILITA,IF(BT382&lt;=($E382*(1+$D$4)),"HABILITA","NO HABILITA")))</f>
        <v>NO OFERTADO</v>
      </c>
      <c r="BW382" s="129">
        <f>'PRECIOS UNITARIOS'!AB382</f>
        <v>0</v>
      </c>
      <c r="BX382" s="251">
        <f>'EV TECNICA'!BC382</f>
        <v>0</v>
      </c>
      <c r="BY382" s="252" t="str">
        <f>+IF(BW382=0,"NO OFERTADO",IF(BX382="NO CUMPLE", NO HABILITA,IF(BW382&lt;=($E382*(1+$D$4)),"HABILITA","NO HABILITA")))</f>
        <v>NO OFERTADO</v>
      </c>
      <c r="BZ382" s="129">
        <f>'PRECIOS UNITARIOS'!AC382</f>
        <v>0</v>
      </c>
      <c r="CA382" s="251">
        <f>'EV TECNICA'!BE382</f>
        <v>0</v>
      </c>
      <c r="CB382" s="252" t="str">
        <f>+IF(BZ382=0,"NO OFERTADO",IF(CA382="NO CUMPLE", NO HABILITA,IF(BZ382&lt;=($E382*(1+$D$4)),"HABILITA","NO HABILITA")))</f>
        <v>NO OFERTADO</v>
      </c>
      <c r="CC382" s="129">
        <f>'PRECIOS UNITARIOS'!AD382</f>
        <v>0</v>
      </c>
      <c r="CD382" s="251">
        <f>'EV TECNICA'!BG382</f>
        <v>0</v>
      </c>
      <c r="CE382" s="252" t="str">
        <f>+IF(CC382=0,"NO OFERTADO",IF(CD382="NO CUMPLE", NO HABILITA,IF(CC382&lt;=($E382*(1+$D$4)),"HABILITA","NO HABILITA")))</f>
        <v>NO OFERTADO</v>
      </c>
      <c r="CF382" s="129">
        <f>'PRECIOS UNITARIOS'!AE382</f>
        <v>0</v>
      </c>
      <c r="CG382" s="251">
        <f>'EV TECNICA'!BI382</f>
        <v>0</v>
      </c>
      <c r="CH382" s="252" t="str">
        <f>+IF(CF382=0,"NO OFERTADO",IF(CG382="NO CUMPLE", NO HABILITA,IF(CF382&lt;=($E382*(1+$D$4)),"HABILITA","NO HABILITA")))</f>
        <v>NO OFERTADO</v>
      </c>
    </row>
    <row r="383" spans="1:86" s="40" customFormat="1" ht="25.5" x14ac:dyDescent="0.2">
      <c r="A383" s="103">
        <v>374</v>
      </c>
      <c r="B383" s="202" t="s">
        <v>544</v>
      </c>
      <c r="C383" s="121" t="s">
        <v>545</v>
      </c>
      <c r="D383" s="146">
        <v>1</v>
      </c>
      <c r="E383" s="25">
        <v>1371.2538979999999</v>
      </c>
      <c r="F383" s="129">
        <f>'PRECIOS UNITARIOS'!E383</f>
        <v>0</v>
      </c>
      <c r="G383" s="251">
        <f>'EV TECNICA'!I383</f>
        <v>0</v>
      </c>
      <c r="H383" s="252" t="str">
        <f>+IF(F383=0,"NO OFERTADO",IF(G383="NO CUMPLE", NO HABILITA,IF(F383&lt;=($E383*(1+$D$4)),"HABILITA","NO HABILITA")))</f>
        <v>NO OFERTADO</v>
      </c>
      <c r="I383" s="129">
        <f>'PRECIOS UNITARIOS'!F383</f>
        <v>0</v>
      </c>
      <c r="J383" s="251">
        <f>'EV TECNICA'!K383</f>
        <v>0</v>
      </c>
      <c r="K383" s="252" t="str">
        <f>+IF(I383=0,"NO OFERTADO",IF(J383="NO CUMPLE", NO HABILITA,IF(I383&lt;=($E383*(1+$D$4)),"HABILITA","NO HABILITA")))</f>
        <v>NO OFERTADO</v>
      </c>
      <c r="L383" s="129">
        <f>'PRECIOS UNITARIOS'!G383</f>
        <v>0</v>
      </c>
      <c r="M383" s="251">
        <f>'EV TECNICA'!M383</f>
        <v>0</v>
      </c>
      <c r="N383" s="252" t="str">
        <f>+IF(L383=0,"NO OFERTADO",IF(M383="NO CUMPLE", NO HABILITA,IF(L383&lt;=($E383*(1+$D$4)),"HABILITA","NO HABILITA")))</f>
        <v>NO OFERTADO</v>
      </c>
      <c r="O383" s="129">
        <f>'PRECIOS UNITARIOS'!H383</f>
        <v>0</v>
      </c>
      <c r="P383" s="251">
        <f>'EV TECNICA'!O383</f>
        <v>0</v>
      </c>
      <c r="Q383" s="252" t="str">
        <f>+IF(O383=0,"NO OFERTADO",IF(P383="NO CUMPLE", NO HABILITA,IF(O383&lt;=($E383*(1+$D$4)),"HABILITA","NO HABILITA")))</f>
        <v>NO OFERTADO</v>
      </c>
      <c r="R383" s="129">
        <f>'PRECIOS UNITARIOS'!I383</f>
        <v>0</v>
      </c>
      <c r="S383" s="251">
        <f>'EV TECNICA'!Q383</f>
        <v>0</v>
      </c>
      <c r="T383" s="252" t="str">
        <f>+IF(R383=0,"NO OFERTADO",IF(S383="NO CUMPLE", NO HABILITA,IF(R383&lt;=($E383*(1+$D$4)),"HABILITA","NO HABILITA")))</f>
        <v>NO OFERTADO</v>
      </c>
      <c r="U383" s="129">
        <f>'PRECIOS UNITARIOS'!J383</f>
        <v>0</v>
      </c>
      <c r="V383" s="251">
        <f>'EV TECNICA'!S383</f>
        <v>0</v>
      </c>
      <c r="W383" s="252" t="str">
        <f>+IF(U383=0,"NO OFERTADO",IF(V383="NO CUMPLE", NO HABILITA,IF(U383&lt;=($E383*(1+$D$4)),"HABILITA","NO HABILITA")))</f>
        <v>NO OFERTADO</v>
      </c>
      <c r="X383" s="129">
        <f>'PRECIOS UNITARIOS'!K383</f>
        <v>0</v>
      </c>
      <c r="Y383" s="251">
        <f>'EV TECNICA'!U383</f>
        <v>0</v>
      </c>
      <c r="Z383" s="252" t="str">
        <f>+IF(X383=0,"NO OFERTADO",IF(Y383="NO CUMPLE", NO HABILITA,IF(X383&lt;=($E383*(1+$D$4)),"HABILITA","NO HABILITA")))</f>
        <v>NO OFERTADO</v>
      </c>
      <c r="AA383" s="129">
        <f>'PRECIOS UNITARIOS'!L383</f>
        <v>0</v>
      </c>
      <c r="AB383" s="251">
        <f>'EV TECNICA'!W383</f>
        <v>0</v>
      </c>
      <c r="AC383" s="252" t="str">
        <f>+IF(AA383=0,"NO OFERTADO",IF(AB383="NO CUMPLE", NO HABILITA,IF(AA383&lt;=($E383*(1+$D$4)),"HABILITA","NO HABILITA")))</f>
        <v>NO OFERTADO</v>
      </c>
      <c r="AD383" s="129">
        <f>'PRECIOS UNITARIOS'!M383</f>
        <v>0</v>
      </c>
      <c r="AE383" s="251">
        <f>'EV TECNICA'!Y383</f>
        <v>0</v>
      </c>
      <c r="AF383" s="252" t="str">
        <f>+IF(AD383=0,"NO OFERTADO",IF(AE383="NO CUMPLE", NO HABILITA,IF(AD383&lt;=($E383*(1+$D$4)),"HABILITA","NO HABILITA")))</f>
        <v>NO OFERTADO</v>
      </c>
      <c r="AG383" s="129">
        <f>'PRECIOS UNITARIOS'!N383</f>
        <v>0</v>
      </c>
      <c r="AH383" s="251">
        <f>'EV TECNICA'!AA383</f>
        <v>0</v>
      </c>
      <c r="AI383" s="252" t="str">
        <f>+IF(AG383=0,"NO OFERTADO",IF(AH383="NO CUMPLE", NO HABILITA,IF(AG383&lt;=($E383*(1+$D$4)),"HABILITA","NO HABILITA")))</f>
        <v>NO OFERTADO</v>
      </c>
      <c r="AJ383" s="129">
        <f>'PRECIOS UNITARIOS'!O383</f>
        <v>0</v>
      </c>
      <c r="AK383" s="251">
        <f>'EV TECNICA'!AC383</f>
        <v>0</v>
      </c>
      <c r="AL383" s="252" t="str">
        <f>+IF(AJ383=0,"NO OFERTADO",IF(AK383="NO CUMPLE", NO HABILITA,IF(AJ383&lt;=($E383*(1+$D$4)),"HABILITA","NO HABILITA")))</f>
        <v>NO OFERTADO</v>
      </c>
      <c r="AM383" s="129">
        <f>'PRECIOS UNITARIOS'!P383</f>
        <v>0</v>
      </c>
      <c r="AN383" s="251">
        <f>'EV TECNICA'!AE383</f>
        <v>0</v>
      </c>
      <c r="AO383" s="252" t="str">
        <f>+IF(AM383=0,"NO OFERTADO",IF(AN383="NO CUMPLE", NO HABILITA,IF(AM383&lt;=($E383*(1+$D$4)),"HABILITA","NO HABILITA")))</f>
        <v>NO OFERTADO</v>
      </c>
      <c r="AP383" s="129">
        <f>'PRECIOS UNITARIOS'!Q383</f>
        <v>0</v>
      </c>
      <c r="AQ383" s="251" t="str">
        <f>'EV TECNICA'!AG383</f>
        <v>NO CUMPLE</v>
      </c>
      <c r="AR383" s="252" t="s">
        <v>606</v>
      </c>
      <c r="AS383" s="129">
        <f>'PRECIOS UNITARIOS'!R383</f>
        <v>0</v>
      </c>
      <c r="AT383" s="251">
        <f>'EV TECNICA'!AI383</f>
        <v>0</v>
      </c>
      <c r="AU383" s="252" t="str">
        <f>+IF(AS383=0,"NO OFERTADO",IF(AT383="NO CUMPLE", NO HABILITA,IF(AS383&lt;=($E383*(1+$D$4)),"HABILITA","NO HABILITA")))</f>
        <v>NO OFERTADO</v>
      </c>
      <c r="AV383" s="129">
        <f>'PRECIOS UNITARIOS'!S383</f>
        <v>0</v>
      </c>
      <c r="AW383" s="251">
        <f>'EV TECNICA'!AK383</f>
        <v>0</v>
      </c>
      <c r="AX383" s="252" t="str">
        <f>+IF(AV383=0,"NO OFERTADO",IF(AW383="NO CUMPLE", NO HABILITA,IF(AV383&lt;=($E383*(1+$D$4)),"HABILITA","NO HABILITA")))</f>
        <v>NO OFERTADO</v>
      </c>
      <c r="AY383" s="129">
        <f>'PRECIOS UNITARIOS'!T383</f>
        <v>0</v>
      </c>
      <c r="AZ383" s="251">
        <f>'EV TECNICA'!AM383</f>
        <v>0</v>
      </c>
      <c r="BA383" s="252" t="str">
        <f>+IF(AY383=0,"NO OFERTADO",IF(AZ383="NO CUMPLE", NO HABILITA,IF(AY383&lt;=($E383*(1+$D$4)),"HABILITA","NO HABILITA")))</f>
        <v>NO OFERTADO</v>
      </c>
      <c r="BB383" s="129">
        <f>'PRECIOS UNITARIOS'!U383</f>
        <v>0</v>
      </c>
      <c r="BC383" s="251">
        <f>'EV TECNICA'!AO383</f>
        <v>0</v>
      </c>
      <c r="BD383" s="252" t="str">
        <f>+IF(BB383=0,"NO OFERTADO",IF(BC383="NO CUMPLE", NO HABILITA,IF(BB383&lt;=($E383*(1+$D$4)),"HABILITA","NO HABILITA")))</f>
        <v>NO OFERTADO</v>
      </c>
      <c r="BE383" s="129">
        <f>'PRECIOS UNITARIOS'!V383</f>
        <v>0</v>
      </c>
      <c r="BF383" s="251">
        <f>'EV TECNICA'!AQ383</f>
        <v>0</v>
      </c>
      <c r="BG383" s="252" t="str">
        <f>+IF(BE383=0,"NO OFERTADO",IF(BF383="NO CUMPLE", NO HABILITA,IF(BE383&lt;=($E383*(1+$D$4)),"HABILITA","NO HABILITA")))</f>
        <v>NO OFERTADO</v>
      </c>
      <c r="BH383" s="129">
        <f>'PRECIOS UNITARIOS'!W383</f>
        <v>0</v>
      </c>
      <c r="BI383" s="251">
        <f>'EV TECNICA'!AS383</f>
        <v>0</v>
      </c>
      <c r="BJ383" s="252" t="str">
        <f>+IF(BH383=0,"NO OFERTADO",IF(BI383="NO CUMPLE", NO HABILITA,IF(BH383&lt;=($E383*(1+$D$4)),"HABILITA","NO HABILITA")))</f>
        <v>NO OFERTADO</v>
      </c>
      <c r="BK383" s="129">
        <f>'PRECIOS UNITARIOS'!X383</f>
        <v>0</v>
      </c>
      <c r="BL383" s="251">
        <f>'EV TECNICA'!AU383</f>
        <v>0</v>
      </c>
      <c r="BM383" s="252" t="str">
        <f>+IF(BK383=0,"NO OFERTADO",IF(BL383="NO CUMPLE", NO HABILITA,IF(BK383&lt;=($E383*(1+$D$4)),"HABILITA","NO HABILITA")))</f>
        <v>NO OFERTADO</v>
      </c>
      <c r="BN383" s="129">
        <f>'PRECIOS UNITARIOS'!Y383</f>
        <v>0</v>
      </c>
      <c r="BO383" s="251">
        <f>'EV TECNICA'!AW383</f>
        <v>0</v>
      </c>
      <c r="BP383" s="252" t="str">
        <f>+IF(BN383=0,"NO OFERTADO",IF(BO383="NO CUMPLE", NO HABILITA,IF(BN383&lt;=($E383*(1+$D$4)),"HABILITA","NO HABILITA")))</f>
        <v>NO OFERTADO</v>
      </c>
      <c r="BQ383" s="129">
        <f>'PRECIOS UNITARIOS'!Z383</f>
        <v>0</v>
      </c>
      <c r="BR383" s="251" t="str">
        <f>'EV TECNICA'!AY383</f>
        <v>NO CUMPLE</v>
      </c>
      <c r="BS383" s="252" t="s">
        <v>606</v>
      </c>
      <c r="BT383" s="129">
        <f>'PRECIOS UNITARIOS'!AA383</f>
        <v>0</v>
      </c>
      <c r="BU383" s="251">
        <f>'EV TECNICA'!BA383</f>
        <v>0</v>
      </c>
      <c r="BV383" s="252" t="str">
        <f>+IF(BT383=0,"NO OFERTADO",IF(BU383="NO CUMPLE", NO HABILITA,IF(BT383&lt;=($E383*(1+$D$4)),"HABILITA","NO HABILITA")))</f>
        <v>NO OFERTADO</v>
      </c>
      <c r="BW383" s="129">
        <f>'PRECIOS UNITARIOS'!AB383</f>
        <v>0</v>
      </c>
      <c r="BX383" s="251">
        <f>'EV TECNICA'!BC383</f>
        <v>0</v>
      </c>
      <c r="BY383" s="252" t="str">
        <f>+IF(BW383=0,"NO OFERTADO",IF(BX383="NO CUMPLE", NO HABILITA,IF(BW383&lt;=($E383*(1+$D$4)),"HABILITA","NO HABILITA")))</f>
        <v>NO OFERTADO</v>
      </c>
      <c r="BZ383" s="129">
        <f>'PRECIOS UNITARIOS'!AC383</f>
        <v>0</v>
      </c>
      <c r="CA383" s="251">
        <f>'EV TECNICA'!BE383</f>
        <v>0</v>
      </c>
      <c r="CB383" s="252" t="str">
        <f>+IF(BZ383=0,"NO OFERTADO",IF(CA383="NO CUMPLE", NO HABILITA,IF(BZ383&lt;=($E383*(1+$D$4)),"HABILITA","NO HABILITA")))</f>
        <v>NO OFERTADO</v>
      </c>
      <c r="CC383" s="129">
        <f>'PRECIOS UNITARIOS'!AD383</f>
        <v>0</v>
      </c>
      <c r="CD383" s="251">
        <f>'EV TECNICA'!BG383</f>
        <v>0</v>
      </c>
      <c r="CE383" s="252" t="str">
        <f>+IF(CC383=0,"NO OFERTADO",IF(CD383="NO CUMPLE", NO HABILITA,IF(CC383&lt;=($E383*(1+$D$4)),"HABILITA","NO HABILITA")))</f>
        <v>NO OFERTADO</v>
      </c>
      <c r="CF383" s="129">
        <f>'PRECIOS UNITARIOS'!AE383</f>
        <v>0</v>
      </c>
      <c r="CG383" s="251">
        <f>'EV TECNICA'!BI383</f>
        <v>0</v>
      </c>
      <c r="CH383" s="252" t="str">
        <f>+IF(CF383=0,"NO OFERTADO",IF(CG383="NO CUMPLE", NO HABILITA,IF(CF383&lt;=($E383*(1+$D$4)),"HABILITA","NO HABILITA")))</f>
        <v>NO OFERTADO</v>
      </c>
    </row>
    <row r="384" spans="1:86" s="40" customFormat="1" ht="25.5" x14ac:dyDescent="0.2">
      <c r="A384" s="103">
        <v>375</v>
      </c>
      <c r="B384" s="202" t="s">
        <v>546</v>
      </c>
      <c r="C384" s="121" t="s">
        <v>545</v>
      </c>
      <c r="D384" s="146">
        <v>1</v>
      </c>
      <c r="E384" s="25">
        <v>1842.5831480000002</v>
      </c>
      <c r="F384" s="129">
        <f>'PRECIOS UNITARIOS'!E384</f>
        <v>0</v>
      </c>
      <c r="G384" s="251">
        <f>'EV TECNICA'!I384</f>
        <v>0</v>
      </c>
      <c r="H384" s="252" t="str">
        <f>+IF(F384=0,"NO OFERTADO",IF(G384="NO CUMPLE", NO HABILITA,IF(F384&lt;=($E384*(1+$D$4)),"HABILITA","NO HABILITA")))</f>
        <v>NO OFERTADO</v>
      </c>
      <c r="I384" s="129">
        <f>'PRECIOS UNITARIOS'!F384</f>
        <v>0</v>
      </c>
      <c r="J384" s="251">
        <f>'EV TECNICA'!K384</f>
        <v>0</v>
      </c>
      <c r="K384" s="252" t="str">
        <f>+IF(I384=0,"NO OFERTADO",IF(J384="NO CUMPLE", NO HABILITA,IF(I384&lt;=($E384*(1+$D$4)),"HABILITA","NO HABILITA")))</f>
        <v>NO OFERTADO</v>
      </c>
      <c r="L384" s="129">
        <f>'PRECIOS UNITARIOS'!G384</f>
        <v>0</v>
      </c>
      <c r="M384" s="251">
        <f>'EV TECNICA'!M384</f>
        <v>0</v>
      </c>
      <c r="N384" s="252" t="str">
        <f>+IF(L384=0,"NO OFERTADO",IF(M384="NO CUMPLE", NO HABILITA,IF(L384&lt;=($E384*(1+$D$4)),"HABILITA","NO HABILITA")))</f>
        <v>NO OFERTADO</v>
      </c>
      <c r="O384" s="129">
        <f>'PRECIOS UNITARIOS'!H384</f>
        <v>0</v>
      </c>
      <c r="P384" s="251">
        <f>'EV TECNICA'!O384</f>
        <v>0</v>
      </c>
      <c r="Q384" s="252" t="str">
        <f>+IF(O384=0,"NO OFERTADO",IF(P384="NO CUMPLE", NO HABILITA,IF(O384&lt;=($E384*(1+$D$4)),"HABILITA","NO HABILITA")))</f>
        <v>NO OFERTADO</v>
      </c>
      <c r="R384" s="129">
        <f>'PRECIOS UNITARIOS'!I384</f>
        <v>0</v>
      </c>
      <c r="S384" s="251">
        <f>'EV TECNICA'!Q384</f>
        <v>0</v>
      </c>
      <c r="T384" s="252" t="str">
        <f>+IF(R384=0,"NO OFERTADO",IF(S384="NO CUMPLE", NO HABILITA,IF(R384&lt;=($E384*(1+$D$4)),"HABILITA","NO HABILITA")))</f>
        <v>NO OFERTADO</v>
      </c>
      <c r="U384" s="129">
        <f>'PRECIOS UNITARIOS'!J384</f>
        <v>0</v>
      </c>
      <c r="V384" s="251">
        <f>'EV TECNICA'!S384</f>
        <v>0</v>
      </c>
      <c r="W384" s="252" t="str">
        <f>+IF(U384=0,"NO OFERTADO",IF(V384="NO CUMPLE", NO HABILITA,IF(U384&lt;=($E384*(1+$D$4)),"HABILITA","NO HABILITA")))</f>
        <v>NO OFERTADO</v>
      </c>
      <c r="X384" s="129">
        <f>'PRECIOS UNITARIOS'!K384</f>
        <v>0</v>
      </c>
      <c r="Y384" s="251">
        <f>'EV TECNICA'!U384</f>
        <v>0</v>
      </c>
      <c r="Z384" s="252" t="str">
        <f>+IF(X384=0,"NO OFERTADO",IF(Y384="NO CUMPLE", NO HABILITA,IF(X384&lt;=($E384*(1+$D$4)),"HABILITA","NO HABILITA")))</f>
        <v>NO OFERTADO</v>
      </c>
      <c r="AA384" s="129">
        <f>'PRECIOS UNITARIOS'!L384</f>
        <v>0</v>
      </c>
      <c r="AB384" s="251">
        <f>'EV TECNICA'!W384</f>
        <v>0</v>
      </c>
      <c r="AC384" s="252" t="str">
        <f>+IF(AA384=0,"NO OFERTADO",IF(AB384="NO CUMPLE", NO HABILITA,IF(AA384&lt;=($E384*(1+$D$4)),"HABILITA","NO HABILITA")))</f>
        <v>NO OFERTADO</v>
      </c>
      <c r="AD384" s="129">
        <f>'PRECIOS UNITARIOS'!M384</f>
        <v>0</v>
      </c>
      <c r="AE384" s="251">
        <f>'EV TECNICA'!Y384</f>
        <v>0</v>
      </c>
      <c r="AF384" s="252" t="str">
        <f>+IF(AD384=0,"NO OFERTADO",IF(AE384="NO CUMPLE", NO HABILITA,IF(AD384&lt;=($E384*(1+$D$4)),"HABILITA","NO HABILITA")))</f>
        <v>NO OFERTADO</v>
      </c>
      <c r="AG384" s="129">
        <f>'PRECIOS UNITARIOS'!N384</f>
        <v>0</v>
      </c>
      <c r="AH384" s="251">
        <f>'EV TECNICA'!AA384</f>
        <v>0</v>
      </c>
      <c r="AI384" s="252" t="str">
        <f>+IF(AG384=0,"NO OFERTADO",IF(AH384="NO CUMPLE", NO HABILITA,IF(AG384&lt;=($E384*(1+$D$4)),"HABILITA","NO HABILITA")))</f>
        <v>NO OFERTADO</v>
      </c>
      <c r="AJ384" s="129">
        <f>'PRECIOS UNITARIOS'!O384</f>
        <v>0</v>
      </c>
      <c r="AK384" s="251">
        <f>'EV TECNICA'!AC384</f>
        <v>0</v>
      </c>
      <c r="AL384" s="252" t="str">
        <f>+IF(AJ384=0,"NO OFERTADO",IF(AK384="NO CUMPLE", NO HABILITA,IF(AJ384&lt;=($E384*(1+$D$4)),"HABILITA","NO HABILITA")))</f>
        <v>NO OFERTADO</v>
      </c>
      <c r="AM384" s="129">
        <f>'PRECIOS UNITARIOS'!P384</f>
        <v>0</v>
      </c>
      <c r="AN384" s="251">
        <f>'EV TECNICA'!AE384</f>
        <v>0</v>
      </c>
      <c r="AO384" s="252" t="str">
        <f>+IF(AM384=0,"NO OFERTADO",IF(AN384="NO CUMPLE", NO HABILITA,IF(AM384&lt;=($E384*(1+$D$4)),"HABILITA","NO HABILITA")))</f>
        <v>NO OFERTADO</v>
      </c>
      <c r="AP384" s="129">
        <f>'PRECIOS UNITARIOS'!Q384</f>
        <v>0</v>
      </c>
      <c r="AQ384" s="251" t="str">
        <f>'EV TECNICA'!AG384</f>
        <v>NO CUMPLE</v>
      </c>
      <c r="AR384" s="252" t="s">
        <v>606</v>
      </c>
      <c r="AS384" s="129">
        <f>'PRECIOS UNITARIOS'!R384</f>
        <v>0</v>
      </c>
      <c r="AT384" s="251">
        <f>'EV TECNICA'!AI384</f>
        <v>0</v>
      </c>
      <c r="AU384" s="252" t="str">
        <f>+IF(AS384=0,"NO OFERTADO",IF(AT384="NO CUMPLE", NO HABILITA,IF(AS384&lt;=($E384*(1+$D$4)),"HABILITA","NO HABILITA")))</f>
        <v>NO OFERTADO</v>
      </c>
      <c r="AV384" s="129">
        <f>'PRECIOS UNITARIOS'!S384</f>
        <v>0</v>
      </c>
      <c r="AW384" s="251">
        <f>'EV TECNICA'!AK384</f>
        <v>0</v>
      </c>
      <c r="AX384" s="252" t="str">
        <f>+IF(AV384=0,"NO OFERTADO",IF(AW384="NO CUMPLE", NO HABILITA,IF(AV384&lt;=($E384*(1+$D$4)),"HABILITA","NO HABILITA")))</f>
        <v>NO OFERTADO</v>
      </c>
      <c r="AY384" s="129">
        <f>'PRECIOS UNITARIOS'!T384</f>
        <v>0</v>
      </c>
      <c r="AZ384" s="251">
        <f>'EV TECNICA'!AM384</f>
        <v>0</v>
      </c>
      <c r="BA384" s="252" t="str">
        <f>+IF(AY384=0,"NO OFERTADO",IF(AZ384="NO CUMPLE", NO HABILITA,IF(AY384&lt;=($E384*(1+$D$4)),"HABILITA","NO HABILITA")))</f>
        <v>NO OFERTADO</v>
      </c>
      <c r="BB384" s="129">
        <f>'PRECIOS UNITARIOS'!U384</f>
        <v>0</v>
      </c>
      <c r="BC384" s="251">
        <f>'EV TECNICA'!AO384</f>
        <v>0</v>
      </c>
      <c r="BD384" s="252" t="str">
        <f>+IF(BB384=0,"NO OFERTADO",IF(BC384="NO CUMPLE", NO HABILITA,IF(BB384&lt;=($E384*(1+$D$4)),"HABILITA","NO HABILITA")))</f>
        <v>NO OFERTADO</v>
      </c>
      <c r="BE384" s="129">
        <f>'PRECIOS UNITARIOS'!V384</f>
        <v>0</v>
      </c>
      <c r="BF384" s="251">
        <f>'EV TECNICA'!AQ384</f>
        <v>0</v>
      </c>
      <c r="BG384" s="252" t="str">
        <f>+IF(BE384=0,"NO OFERTADO",IF(BF384="NO CUMPLE", NO HABILITA,IF(BE384&lt;=($E384*(1+$D$4)),"HABILITA","NO HABILITA")))</f>
        <v>NO OFERTADO</v>
      </c>
      <c r="BH384" s="129">
        <f>'PRECIOS UNITARIOS'!W384</f>
        <v>0</v>
      </c>
      <c r="BI384" s="251">
        <f>'EV TECNICA'!AS384</f>
        <v>0</v>
      </c>
      <c r="BJ384" s="252" t="str">
        <f>+IF(BH384=0,"NO OFERTADO",IF(BI384="NO CUMPLE", NO HABILITA,IF(BH384&lt;=($E384*(1+$D$4)),"HABILITA","NO HABILITA")))</f>
        <v>NO OFERTADO</v>
      </c>
      <c r="BK384" s="129">
        <f>'PRECIOS UNITARIOS'!X384</f>
        <v>0</v>
      </c>
      <c r="BL384" s="251">
        <f>'EV TECNICA'!AU384</f>
        <v>0</v>
      </c>
      <c r="BM384" s="252" t="str">
        <f>+IF(BK384=0,"NO OFERTADO",IF(BL384="NO CUMPLE", NO HABILITA,IF(BK384&lt;=($E384*(1+$D$4)),"HABILITA","NO HABILITA")))</f>
        <v>NO OFERTADO</v>
      </c>
      <c r="BN384" s="129">
        <f>'PRECIOS UNITARIOS'!Y384</f>
        <v>0</v>
      </c>
      <c r="BO384" s="251">
        <f>'EV TECNICA'!AW384</f>
        <v>0</v>
      </c>
      <c r="BP384" s="252" t="str">
        <f>+IF(BN384=0,"NO OFERTADO",IF(BO384="NO CUMPLE", NO HABILITA,IF(BN384&lt;=($E384*(1+$D$4)),"HABILITA","NO HABILITA")))</f>
        <v>NO OFERTADO</v>
      </c>
      <c r="BQ384" s="129">
        <f>'PRECIOS UNITARIOS'!Z384</f>
        <v>0</v>
      </c>
      <c r="BR384" s="251" t="str">
        <f>'EV TECNICA'!AY384</f>
        <v>NO CUMPLE</v>
      </c>
      <c r="BS384" s="252" t="s">
        <v>606</v>
      </c>
      <c r="BT384" s="129">
        <f>'PRECIOS UNITARIOS'!AA384</f>
        <v>0</v>
      </c>
      <c r="BU384" s="251">
        <f>'EV TECNICA'!BA384</f>
        <v>0</v>
      </c>
      <c r="BV384" s="252" t="str">
        <f>+IF(BT384=0,"NO OFERTADO",IF(BU384="NO CUMPLE", NO HABILITA,IF(BT384&lt;=($E384*(1+$D$4)),"HABILITA","NO HABILITA")))</f>
        <v>NO OFERTADO</v>
      </c>
      <c r="BW384" s="129">
        <f>'PRECIOS UNITARIOS'!AB384</f>
        <v>0</v>
      </c>
      <c r="BX384" s="251">
        <f>'EV TECNICA'!BC384</f>
        <v>0</v>
      </c>
      <c r="BY384" s="252" t="str">
        <f>+IF(BW384=0,"NO OFERTADO",IF(BX384="NO CUMPLE", NO HABILITA,IF(BW384&lt;=($E384*(1+$D$4)),"HABILITA","NO HABILITA")))</f>
        <v>NO OFERTADO</v>
      </c>
      <c r="BZ384" s="129">
        <f>'PRECIOS UNITARIOS'!AC384</f>
        <v>0</v>
      </c>
      <c r="CA384" s="251">
        <f>'EV TECNICA'!BE384</f>
        <v>0</v>
      </c>
      <c r="CB384" s="252" t="str">
        <f>+IF(BZ384=0,"NO OFERTADO",IF(CA384="NO CUMPLE", NO HABILITA,IF(BZ384&lt;=($E384*(1+$D$4)),"HABILITA","NO HABILITA")))</f>
        <v>NO OFERTADO</v>
      </c>
      <c r="CC384" s="129">
        <f>'PRECIOS UNITARIOS'!AD384</f>
        <v>0</v>
      </c>
      <c r="CD384" s="251">
        <f>'EV TECNICA'!BG384</f>
        <v>0</v>
      </c>
      <c r="CE384" s="252" t="str">
        <f>+IF(CC384=0,"NO OFERTADO",IF(CD384="NO CUMPLE", NO HABILITA,IF(CC384&lt;=($E384*(1+$D$4)),"HABILITA","NO HABILITA")))</f>
        <v>NO OFERTADO</v>
      </c>
      <c r="CF384" s="129">
        <f>'PRECIOS UNITARIOS'!AE384</f>
        <v>0</v>
      </c>
      <c r="CG384" s="251">
        <f>'EV TECNICA'!BI384</f>
        <v>0</v>
      </c>
      <c r="CH384" s="252" t="str">
        <f>+IF(CF384=0,"NO OFERTADO",IF(CG384="NO CUMPLE", NO HABILITA,IF(CF384&lt;=($E384*(1+$D$4)),"HABILITA","NO HABILITA")))</f>
        <v>NO OFERTADO</v>
      </c>
    </row>
    <row r="385" spans="1:86" s="40" customFormat="1" ht="127.5" x14ac:dyDescent="0.2">
      <c r="A385" s="103">
        <v>376</v>
      </c>
      <c r="B385" s="202" t="s">
        <v>547</v>
      </c>
      <c r="C385" s="121" t="s">
        <v>548</v>
      </c>
      <c r="D385" s="146">
        <v>1</v>
      </c>
      <c r="E385" s="25">
        <v>414715</v>
      </c>
      <c r="F385" s="129">
        <f>'PRECIOS UNITARIOS'!E385</f>
        <v>0</v>
      </c>
      <c r="G385" s="251">
        <f>'EV TECNICA'!I385</f>
        <v>0</v>
      </c>
      <c r="H385" s="252" t="str">
        <f>+IF(F385=0,"NO OFERTADO",IF(G385="NO CUMPLE", NO HABILITA,IF(F385&lt;=($E385*(1+$D$4)),"HABILITA","NO HABILITA")))</f>
        <v>NO OFERTADO</v>
      </c>
      <c r="I385" s="129">
        <f>'PRECIOS UNITARIOS'!F385</f>
        <v>0</v>
      </c>
      <c r="J385" s="251">
        <f>'EV TECNICA'!K385</f>
        <v>0</v>
      </c>
      <c r="K385" s="252" t="str">
        <f>+IF(I385=0,"NO OFERTADO",IF(J385="NO CUMPLE", NO HABILITA,IF(I385&lt;=($E385*(1+$D$4)),"HABILITA","NO HABILITA")))</f>
        <v>NO OFERTADO</v>
      </c>
      <c r="L385" s="129">
        <f>'PRECIOS UNITARIOS'!G385</f>
        <v>0</v>
      </c>
      <c r="M385" s="251">
        <f>'EV TECNICA'!M385</f>
        <v>0</v>
      </c>
      <c r="N385" s="252" t="str">
        <f>+IF(L385=0,"NO OFERTADO",IF(M385="NO CUMPLE", NO HABILITA,IF(L385&lt;=($E385*(1+$D$4)),"HABILITA","NO HABILITA")))</f>
        <v>NO OFERTADO</v>
      </c>
      <c r="O385" s="129">
        <f>'PRECIOS UNITARIOS'!H385</f>
        <v>0</v>
      </c>
      <c r="P385" s="251">
        <f>'EV TECNICA'!O385</f>
        <v>0</v>
      </c>
      <c r="Q385" s="252" t="str">
        <f>+IF(O385=0,"NO OFERTADO",IF(P385="NO CUMPLE", NO HABILITA,IF(O385&lt;=($E385*(1+$D$4)),"HABILITA","NO HABILITA")))</f>
        <v>NO OFERTADO</v>
      </c>
      <c r="R385" s="129">
        <f>'PRECIOS UNITARIOS'!I385</f>
        <v>0</v>
      </c>
      <c r="S385" s="251">
        <f>'EV TECNICA'!Q385</f>
        <v>0</v>
      </c>
      <c r="T385" s="252" t="str">
        <f>+IF(R385=0,"NO OFERTADO",IF(S385="NO CUMPLE", NO HABILITA,IF(R385&lt;=($E385*(1+$D$4)),"HABILITA","NO HABILITA")))</f>
        <v>NO OFERTADO</v>
      </c>
      <c r="U385" s="129">
        <f>'PRECIOS UNITARIOS'!J385</f>
        <v>0</v>
      </c>
      <c r="V385" s="251">
        <f>'EV TECNICA'!S385</f>
        <v>0</v>
      </c>
      <c r="W385" s="252" t="str">
        <f>+IF(U385=0,"NO OFERTADO",IF(V385="NO CUMPLE", NO HABILITA,IF(U385&lt;=($E385*(1+$D$4)),"HABILITA","NO HABILITA")))</f>
        <v>NO OFERTADO</v>
      </c>
      <c r="X385" s="129">
        <f>'PRECIOS UNITARIOS'!K385</f>
        <v>0</v>
      </c>
      <c r="Y385" s="251">
        <f>'EV TECNICA'!U385</f>
        <v>0</v>
      </c>
      <c r="Z385" s="252" t="str">
        <f>+IF(X385=0,"NO OFERTADO",IF(Y385="NO CUMPLE", NO HABILITA,IF(X385&lt;=($E385*(1+$D$4)),"HABILITA","NO HABILITA")))</f>
        <v>NO OFERTADO</v>
      </c>
      <c r="AA385" s="129">
        <f>'PRECIOS UNITARIOS'!L385</f>
        <v>0</v>
      </c>
      <c r="AB385" s="251">
        <f>'EV TECNICA'!W385</f>
        <v>0</v>
      </c>
      <c r="AC385" s="252" t="str">
        <f>+IF(AA385=0,"NO OFERTADO",IF(AB385="NO CUMPLE", NO HABILITA,IF(AA385&lt;=($E385*(1+$D$4)),"HABILITA","NO HABILITA")))</f>
        <v>NO OFERTADO</v>
      </c>
      <c r="AD385" s="129">
        <f>'PRECIOS UNITARIOS'!M385</f>
        <v>0</v>
      </c>
      <c r="AE385" s="251">
        <f>'EV TECNICA'!Y385</f>
        <v>0</v>
      </c>
      <c r="AF385" s="252" t="str">
        <f>+IF(AD385=0,"NO OFERTADO",IF(AE385="NO CUMPLE", NO HABILITA,IF(AD385&lt;=($E385*(1+$D$4)),"HABILITA","NO HABILITA")))</f>
        <v>NO OFERTADO</v>
      </c>
      <c r="AG385" s="129">
        <f>'PRECIOS UNITARIOS'!N385</f>
        <v>0</v>
      </c>
      <c r="AH385" s="251">
        <f>'EV TECNICA'!AA385</f>
        <v>0</v>
      </c>
      <c r="AI385" s="252" t="str">
        <f>+IF(AG385=0,"NO OFERTADO",IF(AH385="NO CUMPLE", NO HABILITA,IF(AG385&lt;=($E385*(1+$D$4)),"HABILITA","NO HABILITA")))</f>
        <v>NO OFERTADO</v>
      </c>
      <c r="AJ385" s="129">
        <f>'PRECIOS UNITARIOS'!O385</f>
        <v>0</v>
      </c>
      <c r="AK385" s="251">
        <f>'EV TECNICA'!AC385</f>
        <v>0</v>
      </c>
      <c r="AL385" s="252" t="str">
        <f>+IF(AJ385=0,"NO OFERTADO",IF(AK385="NO CUMPLE", NO HABILITA,IF(AJ385&lt;=($E385*(1+$D$4)),"HABILITA","NO HABILITA")))</f>
        <v>NO OFERTADO</v>
      </c>
      <c r="AM385" s="129">
        <f>'PRECIOS UNITARIOS'!P385</f>
        <v>360570</v>
      </c>
      <c r="AN385" s="251" t="str">
        <f>'EV TECNICA'!AE385</f>
        <v>CUMPLE</v>
      </c>
      <c r="AO385" s="252" t="str">
        <f>+IF(AM385=0,"NO OFERTADO",IF(AN385="NO CUMPLE", NO HABILITA,IF(AM385&lt;=($E385*(1+$D$4)),"HABILITA","NO HABILITA")))</f>
        <v>HABILITA</v>
      </c>
      <c r="AP385" s="129">
        <f>'PRECIOS UNITARIOS'!Q385</f>
        <v>0</v>
      </c>
      <c r="AQ385" s="251">
        <f>'EV TECNICA'!AG385</f>
        <v>0</v>
      </c>
      <c r="AR385" s="252" t="str">
        <f>+IF(AP385=0,"NO OFERTADO",IF(AQ385="NO CUMPLE", NO HABILITA,IF(AP385&lt;=($E385*(1+$D$4)),"HABILITA","NO HABILITA")))</f>
        <v>NO OFERTADO</v>
      </c>
      <c r="AS385" s="129">
        <f>'PRECIOS UNITARIOS'!R385</f>
        <v>0</v>
      </c>
      <c r="AT385" s="251">
        <f>'EV TECNICA'!AI385</f>
        <v>0</v>
      </c>
      <c r="AU385" s="252" t="str">
        <f>+IF(AS385=0,"NO OFERTADO",IF(AT385="NO CUMPLE", NO HABILITA,IF(AS385&lt;=($E385*(1+$D$4)),"HABILITA","NO HABILITA")))</f>
        <v>NO OFERTADO</v>
      </c>
      <c r="AV385" s="129">
        <f>'PRECIOS UNITARIOS'!S385</f>
        <v>0</v>
      </c>
      <c r="AW385" s="251">
        <f>'EV TECNICA'!AK385</f>
        <v>0</v>
      </c>
      <c r="AX385" s="252" t="str">
        <f>+IF(AV385=0,"NO OFERTADO",IF(AW385="NO CUMPLE", NO HABILITA,IF(AV385&lt;=($E385*(1+$D$4)),"HABILITA","NO HABILITA")))</f>
        <v>NO OFERTADO</v>
      </c>
      <c r="AY385" s="129">
        <f>'PRECIOS UNITARIOS'!T385</f>
        <v>0</v>
      </c>
      <c r="AZ385" s="251">
        <f>'EV TECNICA'!AM385</f>
        <v>0</v>
      </c>
      <c r="BA385" s="252" t="str">
        <f>+IF(AY385=0,"NO OFERTADO",IF(AZ385="NO CUMPLE", NO HABILITA,IF(AY385&lt;=($E385*(1+$D$4)),"HABILITA","NO HABILITA")))</f>
        <v>NO OFERTADO</v>
      </c>
      <c r="BB385" s="129">
        <f>'PRECIOS UNITARIOS'!U385</f>
        <v>0</v>
      </c>
      <c r="BC385" s="251">
        <f>'EV TECNICA'!AO385</f>
        <v>0</v>
      </c>
      <c r="BD385" s="252" t="str">
        <f>+IF(BB385=0,"NO OFERTADO",IF(BC385="NO CUMPLE", NO HABILITA,IF(BB385&lt;=($E385*(1+$D$4)),"HABILITA","NO HABILITA")))</f>
        <v>NO OFERTADO</v>
      </c>
      <c r="BE385" s="129">
        <f>'PRECIOS UNITARIOS'!V385</f>
        <v>0</v>
      </c>
      <c r="BF385" s="251">
        <f>'EV TECNICA'!AQ385</f>
        <v>0</v>
      </c>
      <c r="BG385" s="252" t="str">
        <f>+IF(BE385=0,"NO OFERTADO",IF(BF385="NO CUMPLE", NO HABILITA,IF(BE385&lt;=($E385*(1+$D$4)),"HABILITA","NO HABILITA")))</f>
        <v>NO OFERTADO</v>
      </c>
      <c r="BH385" s="129">
        <f>'PRECIOS UNITARIOS'!W385</f>
        <v>0</v>
      </c>
      <c r="BI385" s="251">
        <f>'EV TECNICA'!AS385</f>
        <v>0</v>
      </c>
      <c r="BJ385" s="252" t="str">
        <f>+IF(BH385=0,"NO OFERTADO",IF(BI385="NO CUMPLE", NO HABILITA,IF(BH385&lt;=($E385*(1+$D$4)),"HABILITA","NO HABILITA")))</f>
        <v>NO OFERTADO</v>
      </c>
      <c r="BK385" s="129">
        <f>'PRECIOS UNITARIOS'!X385</f>
        <v>0</v>
      </c>
      <c r="BL385" s="251">
        <f>'EV TECNICA'!AU385</f>
        <v>0</v>
      </c>
      <c r="BM385" s="252" t="str">
        <f>+IF(BK385=0,"NO OFERTADO",IF(BL385="NO CUMPLE", NO HABILITA,IF(BK385&lt;=($E385*(1+$D$4)),"HABILITA","NO HABILITA")))</f>
        <v>NO OFERTADO</v>
      </c>
      <c r="BN385" s="129">
        <f>'PRECIOS UNITARIOS'!Y385</f>
        <v>0</v>
      </c>
      <c r="BO385" s="251">
        <f>'EV TECNICA'!AW385</f>
        <v>0</v>
      </c>
      <c r="BP385" s="252" t="str">
        <f>+IF(BN385=0,"NO OFERTADO",IF(BO385="NO CUMPLE", NO HABILITA,IF(BN385&lt;=($E385*(1+$D$4)),"HABILITA","NO HABILITA")))</f>
        <v>NO OFERTADO</v>
      </c>
      <c r="BQ385" s="129">
        <f>'PRECIOS UNITARIOS'!Z385</f>
        <v>0</v>
      </c>
      <c r="BR385" s="251">
        <f>'EV TECNICA'!AY385</f>
        <v>0</v>
      </c>
      <c r="BS385" s="252" t="str">
        <f>+IF(BQ385=0,"NO OFERTADO",IF(BR385="NO CUMPLE", NO HABILITA,IF(BQ385&lt;=($E385*(1+$D$4)),"HABILITA","NO HABILITA")))</f>
        <v>NO OFERTADO</v>
      </c>
      <c r="BT385" s="129">
        <f>'PRECIOS UNITARIOS'!AA385</f>
        <v>0</v>
      </c>
      <c r="BU385" s="251">
        <f>'EV TECNICA'!BA385</f>
        <v>0</v>
      </c>
      <c r="BV385" s="252" t="str">
        <f>+IF(BT385=0,"NO OFERTADO",IF(BU385="NO CUMPLE", NO HABILITA,IF(BT385&lt;=($E385*(1+$D$4)),"HABILITA","NO HABILITA")))</f>
        <v>NO OFERTADO</v>
      </c>
      <c r="BW385" s="129">
        <f>'PRECIOS UNITARIOS'!AB385</f>
        <v>0</v>
      </c>
      <c r="BX385" s="251">
        <f>'EV TECNICA'!BC385</f>
        <v>0</v>
      </c>
      <c r="BY385" s="252" t="str">
        <f>+IF(BW385=0,"NO OFERTADO",IF(BX385="NO CUMPLE", NO HABILITA,IF(BW385&lt;=($E385*(1+$D$4)),"HABILITA","NO HABILITA")))</f>
        <v>NO OFERTADO</v>
      </c>
      <c r="BZ385" s="129">
        <f>'PRECIOS UNITARIOS'!AC385</f>
        <v>0</v>
      </c>
      <c r="CA385" s="251">
        <f>'EV TECNICA'!BE385</f>
        <v>0</v>
      </c>
      <c r="CB385" s="252" t="str">
        <f>+IF(BZ385=0,"NO OFERTADO",IF(CA385="NO CUMPLE", NO HABILITA,IF(BZ385&lt;=($E385*(1+$D$4)),"HABILITA","NO HABILITA")))</f>
        <v>NO OFERTADO</v>
      </c>
      <c r="CC385" s="129">
        <f>'PRECIOS UNITARIOS'!AD385</f>
        <v>0</v>
      </c>
      <c r="CD385" s="251">
        <f>'EV TECNICA'!BG385</f>
        <v>0</v>
      </c>
      <c r="CE385" s="252" t="str">
        <f>+IF(CC385=0,"NO OFERTADO",IF(CD385="NO CUMPLE", NO HABILITA,IF(CC385&lt;=($E385*(1+$D$4)),"HABILITA","NO HABILITA")))</f>
        <v>NO OFERTADO</v>
      </c>
      <c r="CF385" s="129">
        <f>'PRECIOS UNITARIOS'!AE385</f>
        <v>414715</v>
      </c>
      <c r="CG385" s="251" t="str">
        <f>'EV TECNICA'!BI385</f>
        <v>CUMPLE</v>
      </c>
      <c r="CH385" s="252" t="str">
        <f>+IF(CF385=0,"NO OFERTADO",IF(CG385="NO CUMPLE", NO HABILITA,IF(CF385&lt;=($E385*(1+$D$4)),"HABILITA","NO HABILITA")))</f>
        <v>HABILITA</v>
      </c>
    </row>
    <row r="386" spans="1:86" s="40" customFormat="1" ht="114.75" x14ac:dyDescent="0.2">
      <c r="A386" s="103">
        <v>377</v>
      </c>
      <c r="B386" s="202" t="s">
        <v>549</v>
      </c>
      <c r="C386" s="121" t="s">
        <v>550</v>
      </c>
      <c r="D386" s="146">
        <v>1</v>
      </c>
      <c r="E386" s="25">
        <v>414715</v>
      </c>
      <c r="F386" s="129">
        <f>'PRECIOS UNITARIOS'!E386</f>
        <v>0</v>
      </c>
      <c r="G386" s="251">
        <f>'EV TECNICA'!I386</f>
        <v>0</v>
      </c>
      <c r="H386" s="252" t="str">
        <f>+IF(F386=0,"NO OFERTADO",IF(G386="NO CUMPLE", NO HABILITA,IF(F386&lt;=($E386*(1+$D$4)),"HABILITA","NO HABILITA")))</f>
        <v>NO OFERTADO</v>
      </c>
      <c r="I386" s="129">
        <f>'PRECIOS UNITARIOS'!F386</f>
        <v>0</v>
      </c>
      <c r="J386" s="251">
        <f>'EV TECNICA'!K386</f>
        <v>0</v>
      </c>
      <c r="K386" s="252" t="str">
        <f>+IF(I386=0,"NO OFERTADO",IF(J386="NO CUMPLE", NO HABILITA,IF(I386&lt;=($E386*(1+$D$4)),"HABILITA","NO HABILITA")))</f>
        <v>NO OFERTADO</v>
      </c>
      <c r="L386" s="129">
        <f>'PRECIOS UNITARIOS'!G386</f>
        <v>0</v>
      </c>
      <c r="M386" s="251">
        <f>'EV TECNICA'!M386</f>
        <v>0</v>
      </c>
      <c r="N386" s="252" t="str">
        <f>+IF(L386=0,"NO OFERTADO",IF(M386="NO CUMPLE", NO HABILITA,IF(L386&lt;=($E386*(1+$D$4)),"HABILITA","NO HABILITA")))</f>
        <v>NO OFERTADO</v>
      </c>
      <c r="O386" s="129">
        <f>'PRECIOS UNITARIOS'!H386</f>
        <v>0</v>
      </c>
      <c r="P386" s="251">
        <f>'EV TECNICA'!O386</f>
        <v>0</v>
      </c>
      <c r="Q386" s="252" t="str">
        <f>+IF(O386=0,"NO OFERTADO",IF(P386="NO CUMPLE", NO HABILITA,IF(O386&lt;=($E386*(1+$D$4)),"HABILITA","NO HABILITA")))</f>
        <v>NO OFERTADO</v>
      </c>
      <c r="R386" s="129">
        <f>'PRECIOS UNITARIOS'!I386</f>
        <v>0</v>
      </c>
      <c r="S386" s="251">
        <f>'EV TECNICA'!Q386</f>
        <v>0</v>
      </c>
      <c r="T386" s="252" t="str">
        <f>+IF(R386=0,"NO OFERTADO",IF(S386="NO CUMPLE", NO HABILITA,IF(R386&lt;=($E386*(1+$D$4)),"HABILITA","NO HABILITA")))</f>
        <v>NO OFERTADO</v>
      </c>
      <c r="U386" s="129">
        <f>'PRECIOS UNITARIOS'!J386</f>
        <v>0</v>
      </c>
      <c r="V386" s="251">
        <f>'EV TECNICA'!S386</f>
        <v>0</v>
      </c>
      <c r="W386" s="252" t="str">
        <f>+IF(U386=0,"NO OFERTADO",IF(V386="NO CUMPLE", NO HABILITA,IF(U386&lt;=($E386*(1+$D$4)),"HABILITA","NO HABILITA")))</f>
        <v>NO OFERTADO</v>
      </c>
      <c r="X386" s="129">
        <f>'PRECIOS UNITARIOS'!K386</f>
        <v>0</v>
      </c>
      <c r="Y386" s="251">
        <f>'EV TECNICA'!U386</f>
        <v>0</v>
      </c>
      <c r="Z386" s="252" t="str">
        <f>+IF(X386=0,"NO OFERTADO",IF(Y386="NO CUMPLE", NO HABILITA,IF(X386&lt;=($E386*(1+$D$4)),"HABILITA","NO HABILITA")))</f>
        <v>NO OFERTADO</v>
      </c>
      <c r="AA386" s="129">
        <f>'PRECIOS UNITARIOS'!L386</f>
        <v>0</v>
      </c>
      <c r="AB386" s="251">
        <f>'EV TECNICA'!W386</f>
        <v>0</v>
      </c>
      <c r="AC386" s="252" t="str">
        <f>+IF(AA386=0,"NO OFERTADO",IF(AB386="NO CUMPLE", NO HABILITA,IF(AA386&lt;=($E386*(1+$D$4)),"HABILITA","NO HABILITA")))</f>
        <v>NO OFERTADO</v>
      </c>
      <c r="AD386" s="129">
        <f>'PRECIOS UNITARIOS'!M386</f>
        <v>0</v>
      </c>
      <c r="AE386" s="251">
        <f>'EV TECNICA'!Y386</f>
        <v>0</v>
      </c>
      <c r="AF386" s="252" t="str">
        <f>+IF(AD386=0,"NO OFERTADO",IF(AE386="NO CUMPLE", NO HABILITA,IF(AD386&lt;=($E386*(1+$D$4)),"HABILITA","NO HABILITA")))</f>
        <v>NO OFERTADO</v>
      </c>
      <c r="AG386" s="129">
        <f>'PRECIOS UNITARIOS'!N386</f>
        <v>0</v>
      </c>
      <c r="AH386" s="251">
        <f>'EV TECNICA'!AA386</f>
        <v>0</v>
      </c>
      <c r="AI386" s="252" t="str">
        <f>+IF(AG386=0,"NO OFERTADO",IF(AH386="NO CUMPLE", NO HABILITA,IF(AG386&lt;=($E386*(1+$D$4)),"HABILITA","NO HABILITA")))</f>
        <v>NO OFERTADO</v>
      </c>
      <c r="AJ386" s="129">
        <f>'PRECIOS UNITARIOS'!O386</f>
        <v>0</v>
      </c>
      <c r="AK386" s="251">
        <f>'EV TECNICA'!AC386</f>
        <v>0</v>
      </c>
      <c r="AL386" s="252" t="str">
        <f>+IF(AJ386=0,"NO OFERTADO",IF(AK386="NO CUMPLE", NO HABILITA,IF(AJ386&lt;=($E386*(1+$D$4)),"HABILITA","NO HABILITA")))</f>
        <v>NO OFERTADO</v>
      </c>
      <c r="AM386" s="129">
        <f>'PRECIOS UNITARIOS'!P386</f>
        <v>360570</v>
      </c>
      <c r="AN386" s="251" t="str">
        <f>'EV TECNICA'!AE386</f>
        <v>CUMPLE</v>
      </c>
      <c r="AO386" s="252" t="str">
        <f>+IF(AM386=0,"NO OFERTADO",IF(AN386="NO CUMPLE", NO HABILITA,IF(AM386&lt;=($E386*(1+$D$4)),"HABILITA","NO HABILITA")))</f>
        <v>HABILITA</v>
      </c>
      <c r="AP386" s="129">
        <f>'PRECIOS UNITARIOS'!Q386</f>
        <v>0</v>
      </c>
      <c r="AQ386" s="251">
        <f>'EV TECNICA'!AG386</f>
        <v>0</v>
      </c>
      <c r="AR386" s="252" t="str">
        <f>+IF(AP386=0,"NO OFERTADO",IF(AQ386="NO CUMPLE", NO HABILITA,IF(AP386&lt;=($E386*(1+$D$4)),"HABILITA","NO HABILITA")))</f>
        <v>NO OFERTADO</v>
      </c>
      <c r="AS386" s="129">
        <f>'PRECIOS UNITARIOS'!R386</f>
        <v>0</v>
      </c>
      <c r="AT386" s="251">
        <f>'EV TECNICA'!AI386</f>
        <v>0</v>
      </c>
      <c r="AU386" s="252" t="str">
        <f>+IF(AS386=0,"NO OFERTADO",IF(AT386="NO CUMPLE", NO HABILITA,IF(AS386&lt;=($E386*(1+$D$4)),"HABILITA","NO HABILITA")))</f>
        <v>NO OFERTADO</v>
      </c>
      <c r="AV386" s="129">
        <f>'PRECIOS UNITARIOS'!S386</f>
        <v>0</v>
      </c>
      <c r="AW386" s="251">
        <f>'EV TECNICA'!AK386</f>
        <v>0</v>
      </c>
      <c r="AX386" s="252" t="str">
        <f>+IF(AV386=0,"NO OFERTADO",IF(AW386="NO CUMPLE", NO HABILITA,IF(AV386&lt;=($E386*(1+$D$4)),"HABILITA","NO HABILITA")))</f>
        <v>NO OFERTADO</v>
      </c>
      <c r="AY386" s="129">
        <f>'PRECIOS UNITARIOS'!T386</f>
        <v>0</v>
      </c>
      <c r="AZ386" s="251">
        <f>'EV TECNICA'!AM386</f>
        <v>0</v>
      </c>
      <c r="BA386" s="252" t="str">
        <f>+IF(AY386=0,"NO OFERTADO",IF(AZ386="NO CUMPLE", NO HABILITA,IF(AY386&lt;=($E386*(1+$D$4)),"HABILITA","NO HABILITA")))</f>
        <v>NO OFERTADO</v>
      </c>
      <c r="BB386" s="129">
        <f>'PRECIOS UNITARIOS'!U386</f>
        <v>0</v>
      </c>
      <c r="BC386" s="251">
        <f>'EV TECNICA'!AO386</f>
        <v>0</v>
      </c>
      <c r="BD386" s="252" t="str">
        <f>+IF(BB386=0,"NO OFERTADO",IF(BC386="NO CUMPLE", NO HABILITA,IF(BB386&lt;=($E386*(1+$D$4)),"HABILITA","NO HABILITA")))</f>
        <v>NO OFERTADO</v>
      </c>
      <c r="BE386" s="129">
        <f>'PRECIOS UNITARIOS'!V386</f>
        <v>0</v>
      </c>
      <c r="BF386" s="251">
        <f>'EV TECNICA'!AQ386</f>
        <v>0</v>
      </c>
      <c r="BG386" s="252" t="str">
        <f>+IF(BE386=0,"NO OFERTADO",IF(BF386="NO CUMPLE", NO HABILITA,IF(BE386&lt;=($E386*(1+$D$4)),"HABILITA","NO HABILITA")))</f>
        <v>NO OFERTADO</v>
      </c>
      <c r="BH386" s="129">
        <f>'PRECIOS UNITARIOS'!W386</f>
        <v>0</v>
      </c>
      <c r="BI386" s="251">
        <f>'EV TECNICA'!AS386</f>
        <v>0</v>
      </c>
      <c r="BJ386" s="252" t="str">
        <f>+IF(BH386=0,"NO OFERTADO",IF(BI386="NO CUMPLE", NO HABILITA,IF(BH386&lt;=($E386*(1+$D$4)),"HABILITA","NO HABILITA")))</f>
        <v>NO OFERTADO</v>
      </c>
      <c r="BK386" s="129">
        <f>'PRECIOS UNITARIOS'!X386</f>
        <v>0</v>
      </c>
      <c r="BL386" s="251">
        <f>'EV TECNICA'!AU386</f>
        <v>0</v>
      </c>
      <c r="BM386" s="252" t="str">
        <f>+IF(BK386=0,"NO OFERTADO",IF(BL386="NO CUMPLE", NO HABILITA,IF(BK386&lt;=($E386*(1+$D$4)),"HABILITA","NO HABILITA")))</f>
        <v>NO OFERTADO</v>
      </c>
      <c r="BN386" s="129">
        <f>'PRECIOS UNITARIOS'!Y386</f>
        <v>0</v>
      </c>
      <c r="BO386" s="251">
        <f>'EV TECNICA'!AW386</f>
        <v>0</v>
      </c>
      <c r="BP386" s="252" t="str">
        <f>+IF(BN386=0,"NO OFERTADO",IF(BO386="NO CUMPLE", NO HABILITA,IF(BN386&lt;=($E386*(1+$D$4)),"HABILITA","NO HABILITA")))</f>
        <v>NO OFERTADO</v>
      </c>
      <c r="BQ386" s="129">
        <f>'PRECIOS UNITARIOS'!Z386</f>
        <v>0</v>
      </c>
      <c r="BR386" s="251">
        <f>'EV TECNICA'!AY386</f>
        <v>0</v>
      </c>
      <c r="BS386" s="252" t="str">
        <f>+IF(BQ386=0,"NO OFERTADO",IF(BR386="NO CUMPLE", NO HABILITA,IF(BQ386&lt;=($E386*(1+$D$4)),"HABILITA","NO HABILITA")))</f>
        <v>NO OFERTADO</v>
      </c>
      <c r="BT386" s="129">
        <f>'PRECIOS UNITARIOS'!AA386</f>
        <v>0</v>
      </c>
      <c r="BU386" s="251">
        <f>'EV TECNICA'!BA386</f>
        <v>0</v>
      </c>
      <c r="BV386" s="252" t="str">
        <f>+IF(BT386=0,"NO OFERTADO",IF(BU386="NO CUMPLE", NO HABILITA,IF(BT386&lt;=($E386*(1+$D$4)),"HABILITA","NO HABILITA")))</f>
        <v>NO OFERTADO</v>
      </c>
      <c r="BW386" s="129">
        <f>'PRECIOS UNITARIOS'!AB386</f>
        <v>0</v>
      </c>
      <c r="BX386" s="251">
        <f>'EV TECNICA'!BC386</f>
        <v>0</v>
      </c>
      <c r="BY386" s="252" t="str">
        <f>+IF(BW386=0,"NO OFERTADO",IF(BX386="NO CUMPLE", NO HABILITA,IF(BW386&lt;=($E386*(1+$D$4)),"HABILITA","NO HABILITA")))</f>
        <v>NO OFERTADO</v>
      </c>
      <c r="BZ386" s="129">
        <f>'PRECIOS UNITARIOS'!AC386</f>
        <v>0</v>
      </c>
      <c r="CA386" s="251">
        <f>'EV TECNICA'!BE386</f>
        <v>0</v>
      </c>
      <c r="CB386" s="252" t="str">
        <f>+IF(BZ386=0,"NO OFERTADO",IF(CA386="NO CUMPLE", NO HABILITA,IF(BZ386&lt;=($E386*(1+$D$4)),"HABILITA","NO HABILITA")))</f>
        <v>NO OFERTADO</v>
      </c>
      <c r="CC386" s="129">
        <f>'PRECIOS UNITARIOS'!AD386</f>
        <v>0</v>
      </c>
      <c r="CD386" s="251">
        <f>'EV TECNICA'!BG386</f>
        <v>0</v>
      </c>
      <c r="CE386" s="252" t="str">
        <f>+IF(CC386=0,"NO OFERTADO",IF(CD386="NO CUMPLE", NO HABILITA,IF(CC386&lt;=($E386*(1+$D$4)),"HABILITA","NO HABILITA")))</f>
        <v>NO OFERTADO</v>
      </c>
      <c r="CF386" s="129">
        <f>'PRECIOS UNITARIOS'!AE386</f>
        <v>414715</v>
      </c>
      <c r="CG386" s="251" t="str">
        <f>'EV TECNICA'!BI386</f>
        <v>CUMPLE</v>
      </c>
      <c r="CH386" s="252" t="str">
        <f>+IF(CF386=0,"NO OFERTADO",IF(CG386="NO CUMPLE", NO HABILITA,IF(CF386&lt;=($E386*(1+$D$4)),"HABILITA","NO HABILITA")))</f>
        <v>HABILITA</v>
      </c>
    </row>
    <row r="387" spans="1:86" s="40" customFormat="1" ht="12.75" x14ac:dyDescent="0.2">
      <c r="A387" s="103">
        <v>378</v>
      </c>
      <c r="B387" s="202" t="s">
        <v>551</v>
      </c>
      <c r="C387" s="121" t="s">
        <v>265</v>
      </c>
      <c r="D387" s="146">
        <v>1</v>
      </c>
      <c r="E387" s="25">
        <v>190.4</v>
      </c>
      <c r="F387" s="129">
        <f>'PRECIOS UNITARIOS'!E387</f>
        <v>0</v>
      </c>
      <c r="G387" s="251">
        <f>'EV TECNICA'!I387</f>
        <v>0</v>
      </c>
      <c r="H387" s="252" t="str">
        <f>+IF(F387=0,"NO OFERTADO",IF(G387="NO CUMPLE", NO HABILITA,IF(F387&lt;=($E387*(1+$D$4)),"HABILITA","NO HABILITA")))</f>
        <v>NO OFERTADO</v>
      </c>
      <c r="I387" s="129">
        <f>'PRECIOS UNITARIOS'!F387</f>
        <v>0</v>
      </c>
      <c r="J387" s="251">
        <f>'EV TECNICA'!K387</f>
        <v>0</v>
      </c>
      <c r="K387" s="252" t="str">
        <f>+IF(I387=0,"NO OFERTADO",IF(J387="NO CUMPLE", NO HABILITA,IF(I387&lt;=($E387*(1+$D$4)),"HABILITA","NO HABILITA")))</f>
        <v>NO OFERTADO</v>
      </c>
      <c r="L387" s="129">
        <f>'PRECIOS UNITARIOS'!G387</f>
        <v>0</v>
      </c>
      <c r="M387" s="251">
        <f>'EV TECNICA'!M387</f>
        <v>0</v>
      </c>
      <c r="N387" s="252" t="str">
        <f>+IF(L387=0,"NO OFERTADO",IF(M387="NO CUMPLE", NO HABILITA,IF(L387&lt;=($E387*(1+$D$4)),"HABILITA","NO HABILITA")))</f>
        <v>NO OFERTADO</v>
      </c>
      <c r="O387" s="129">
        <f>'PRECIOS UNITARIOS'!H387</f>
        <v>0</v>
      </c>
      <c r="P387" s="251">
        <f>'EV TECNICA'!O387</f>
        <v>0</v>
      </c>
      <c r="Q387" s="252" t="str">
        <f>+IF(O387=0,"NO OFERTADO",IF(P387="NO CUMPLE", NO HABILITA,IF(O387&lt;=($E387*(1+$D$4)),"HABILITA","NO HABILITA")))</f>
        <v>NO OFERTADO</v>
      </c>
      <c r="R387" s="129">
        <f>'PRECIOS UNITARIOS'!I387</f>
        <v>0</v>
      </c>
      <c r="S387" s="251">
        <f>'EV TECNICA'!Q387</f>
        <v>0</v>
      </c>
      <c r="T387" s="252" t="str">
        <f>+IF(R387=0,"NO OFERTADO",IF(S387="NO CUMPLE", NO HABILITA,IF(R387&lt;=($E387*(1+$D$4)),"HABILITA","NO HABILITA")))</f>
        <v>NO OFERTADO</v>
      </c>
      <c r="U387" s="129">
        <f>'PRECIOS UNITARIOS'!J387</f>
        <v>0</v>
      </c>
      <c r="V387" s="251">
        <f>'EV TECNICA'!S387</f>
        <v>0</v>
      </c>
      <c r="W387" s="252" t="str">
        <f>+IF(U387=0,"NO OFERTADO",IF(V387="NO CUMPLE", NO HABILITA,IF(U387&lt;=($E387*(1+$D$4)),"HABILITA","NO HABILITA")))</f>
        <v>NO OFERTADO</v>
      </c>
      <c r="X387" s="129">
        <f>'PRECIOS UNITARIOS'!K387</f>
        <v>211.82</v>
      </c>
      <c r="Y387" s="251" t="str">
        <f>'EV TECNICA'!U387</f>
        <v>CUMPLE</v>
      </c>
      <c r="Z387" s="252" t="str">
        <f>+IF(X387=0,"NO OFERTADO",IF(Y387="NO CUMPLE", NO HABILITA,IF(X387&lt;=($E387*(1+$D$4)),"HABILITA","NO HABILITA")))</f>
        <v>HABILITA</v>
      </c>
      <c r="AA387" s="129">
        <f>'PRECIOS UNITARIOS'!L387</f>
        <v>0</v>
      </c>
      <c r="AB387" s="251">
        <f>'EV TECNICA'!W387</f>
        <v>0</v>
      </c>
      <c r="AC387" s="252" t="str">
        <f>+IF(AA387=0,"NO OFERTADO",IF(AB387="NO CUMPLE", NO HABILITA,IF(AA387&lt;=($E387*(1+$D$4)),"HABILITA","NO HABILITA")))</f>
        <v>NO OFERTADO</v>
      </c>
      <c r="AD387" s="129">
        <f>'PRECIOS UNITARIOS'!M387</f>
        <v>196.35</v>
      </c>
      <c r="AE387" s="251" t="str">
        <f>'EV TECNICA'!Y387</f>
        <v xml:space="preserve">CUMPLE </v>
      </c>
      <c r="AF387" s="252" t="str">
        <f>+IF(AD387=0,"NO OFERTADO",IF(AE387="NO CUMPLE", NO HABILITA,IF(AD387&lt;=($E387*(1+$D$4)),"HABILITA","NO HABILITA")))</f>
        <v>HABILITA</v>
      </c>
      <c r="AG387" s="129">
        <f>'PRECIOS UNITARIOS'!N387</f>
        <v>0</v>
      </c>
      <c r="AH387" s="251">
        <f>'EV TECNICA'!AA387</f>
        <v>0</v>
      </c>
      <c r="AI387" s="252" t="str">
        <f>+IF(AG387=0,"NO OFERTADO",IF(AH387="NO CUMPLE", NO HABILITA,IF(AG387&lt;=($E387*(1+$D$4)),"HABILITA","NO HABILITA")))</f>
        <v>NO OFERTADO</v>
      </c>
      <c r="AJ387" s="129">
        <f>'PRECIOS UNITARIOS'!O387</f>
        <v>0</v>
      </c>
      <c r="AK387" s="251">
        <f>'EV TECNICA'!AC387</f>
        <v>0</v>
      </c>
      <c r="AL387" s="252" t="str">
        <f>+IF(AJ387=0,"NO OFERTADO",IF(AK387="NO CUMPLE", NO HABILITA,IF(AJ387&lt;=($E387*(1+$D$4)),"HABILITA","NO HABILITA")))</f>
        <v>NO OFERTADO</v>
      </c>
      <c r="AM387" s="129">
        <f>'PRECIOS UNITARIOS'!P387</f>
        <v>0</v>
      </c>
      <c r="AN387" s="251">
        <f>'EV TECNICA'!AE387</f>
        <v>0</v>
      </c>
      <c r="AO387" s="252" t="str">
        <f>+IF(AM387=0,"NO OFERTADO",IF(AN387="NO CUMPLE", NO HABILITA,IF(AM387&lt;=($E387*(1+$D$4)),"HABILITA","NO HABILITA")))</f>
        <v>NO OFERTADO</v>
      </c>
      <c r="AP387" s="129">
        <f>'PRECIOS UNITARIOS'!Q387</f>
        <v>0</v>
      </c>
      <c r="AQ387" s="251">
        <f>'EV TECNICA'!AG387</f>
        <v>0</v>
      </c>
      <c r="AR387" s="252" t="str">
        <f>+IF(AP387=0,"NO OFERTADO",IF(AQ387="NO CUMPLE", NO HABILITA,IF(AP387&lt;=($E387*(1+$D$4)),"HABILITA","NO HABILITA")))</f>
        <v>NO OFERTADO</v>
      </c>
      <c r="AS387" s="129">
        <f>'PRECIOS UNITARIOS'!R387</f>
        <v>180.88</v>
      </c>
      <c r="AT387" s="251" t="str">
        <f>'EV TECNICA'!AI387</f>
        <v>CUMPLE</v>
      </c>
      <c r="AU387" s="252" t="str">
        <f>+IF(AS387=0,"NO OFERTADO",IF(AT387="NO CUMPLE", NO HABILITA,IF(AS387&lt;=($E387*(1+$D$4)),"HABILITA","NO HABILITA")))</f>
        <v>HABILITA</v>
      </c>
      <c r="AV387" s="129">
        <f>'PRECIOS UNITARIOS'!S387</f>
        <v>0</v>
      </c>
      <c r="AW387" s="251">
        <f>'EV TECNICA'!AK387</f>
        <v>0</v>
      </c>
      <c r="AX387" s="252" t="str">
        <f>+IF(AV387=0,"NO OFERTADO",IF(AW387="NO CUMPLE", NO HABILITA,IF(AV387&lt;=($E387*(1+$D$4)),"HABILITA","NO HABILITA")))</f>
        <v>NO OFERTADO</v>
      </c>
      <c r="AY387" s="129">
        <f>'PRECIOS UNITARIOS'!T387</f>
        <v>0</v>
      </c>
      <c r="AZ387" s="251">
        <f>'EV TECNICA'!AM387</f>
        <v>0</v>
      </c>
      <c r="BA387" s="252" t="str">
        <f>+IF(AY387=0,"NO OFERTADO",IF(AZ387="NO CUMPLE", NO HABILITA,IF(AY387&lt;=($E387*(1+$D$4)),"HABILITA","NO HABILITA")))</f>
        <v>NO OFERTADO</v>
      </c>
      <c r="BB387" s="129">
        <f>'PRECIOS UNITARIOS'!U387</f>
        <v>0</v>
      </c>
      <c r="BC387" s="251">
        <f>'EV TECNICA'!AO387</f>
        <v>0</v>
      </c>
      <c r="BD387" s="252" t="str">
        <f>+IF(BB387=0,"NO OFERTADO",IF(BC387="NO CUMPLE", NO HABILITA,IF(BB387&lt;=($E387*(1+$D$4)),"HABILITA","NO HABILITA")))</f>
        <v>NO OFERTADO</v>
      </c>
      <c r="BE387" s="129">
        <f>'PRECIOS UNITARIOS'!V387</f>
        <v>0</v>
      </c>
      <c r="BF387" s="251">
        <f>'EV TECNICA'!AQ387</f>
        <v>0</v>
      </c>
      <c r="BG387" s="252" t="str">
        <f>+IF(BE387=0,"NO OFERTADO",IF(BF387="NO CUMPLE", NO HABILITA,IF(BE387&lt;=($E387*(1+$D$4)),"HABILITA","NO HABILITA")))</f>
        <v>NO OFERTADO</v>
      </c>
      <c r="BH387" s="129">
        <f>'PRECIOS UNITARIOS'!W387</f>
        <v>0</v>
      </c>
      <c r="BI387" s="251">
        <f>'EV TECNICA'!AS387</f>
        <v>0</v>
      </c>
      <c r="BJ387" s="252" t="str">
        <f>+IF(BH387=0,"NO OFERTADO",IF(BI387="NO CUMPLE", NO HABILITA,IF(BH387&lt;=($E387*(1+$D$4)),"HABILITA","NO HABILITA")))</f>
        <v>NO OFERTADO</v>
      </c>
      <c r="BK387" s="129">
        <f>'PRECIOS UNITARIOS'!X387</f>
        <v>0</v>
      </c>
      <c r="BL387" s="251">
        <f>'EV TECNICA'!AU387</f>
        <v>0</v>
      </c>
      <c r="BM387" s="252" t="str">
        <f>+IF(BK387=0,"NO OFERTADO",IF(BL387="NO CUMPLE", NO HABILITA,IF(BK387&lt;=($E387*(1+$D$4)),"HABILITA","NO HABILITA")))</f>
        <v>NO OFERTADO</v>
      </c>
      <c r="BN387" s="129">
        <f>'PRECIOS UNITARIOS'!Y387</f>
        <v>0</v>
      </c>
      <c r="BO387" s="251">
        <f>'EV TECNICA'!AW387</f>
        <v>0</v>
      </c>
      <c r="BP387" s="252" t="str">
        <f>+IF(BN387=0,"NO OFERTADO",IF(BO387="NO CUMPLE", NO HABILITA,IF(BN387&lt;=($E387*(1+$D$4)),"HABILITA","NO HABILITA")))</f>
        <v>NO OFERTADO</v>
      </c>
      <c r="BQ387" s="129">
        <f>'PRECIOS UNITARIOS'!Z387</f>
        <v>0</v>
      </c>
      <c r="BR387" s="251">
        <f>'EV TECNICA'!AY387</f>
        <v>0</v>
      </c>
      <c r="BS387" s="252" t="str">
        <f>+IF(BQ387=0,"NO OFERTADO",IF(BR387="NO CUMPLE", NO HABILITA,IF(BQ387&lt;=($E387*(1+$D$4)),"HABILITA","NO HABILITA")))</f>
        <v>NO OFERTADO</v>
      </c>
      <c r="BT387" s="129">
        <f>'PRECIOS UNITARIOS'!AA387</f>
        <v>0</v>
      </c>
      <c r="BU387" s="251">
        <f>'EV TECNICA'!BA387</f>
        <v>0</v>
      </c>
      <c r="BV387" s="252" t="str">
        <f>+IF(BT387=0,"NO OFERTADO",IF(BU387="NO CUMPLE", NO HABILITA,IF(BT387&lt;=($E387*(1+$D$4)),"HABILITA","NO HABILITA")))</f>
        <v>NO OFERTADO</v>
      </c>
      <c r="BW387" s="129">
        <f>'PRECIOS UNITARIOS'!AB387</f>
        <v>0</v>
      </c>
      <c r="BX387" s="251">
        <f>'EV TECNICA'!BC387</f>
        <v>0</v>
      </c>
      <c r="BY387" s="252" t="str">
        <f>+IF(BW387=0,"NO OFERTADO",IF(BX387="NO CUMPLE", NO HABILITA,IF(BW387&lt;=($E387*(1+$D$4)),"HABILITA","NO HABILITA")))</f>
        <v>NO OFERTADO</v>
      </c>
      <c r="BZ387" s="129">
        <f>'PRECIOS UNITARIOS'!AC387</f>
        <v>0</v>
      </c>
      <c r="CA387" s="251">
        <f>'EV TECNICA'!BE387</f>
        <v>0</v>
      </c>
      <c r="CB387" s="252" t="str">
        <f>+IF(BZ387=0,"NO OFERTADO",IF(CA387="NO CUMPLE", NO HABILITA,IF(BZ387&lt;=($E387*(1+$D$4)),"HABILITA","NO HABILITA")))</f>
        <v>NO OFERTADO</v>
      </c>
      <c r="CC387" s="129">
        <f>'PRECIOS UNITARIOS'!AD387</f>
        <v>0</v>
      </c>
      <c r="CD387" s="251">
        <f>'EV TECNICA'!BG387</f>
        <v>0</v>
      </c>
      <c r="CE387" s="252" t="str">
        <f>+IF(CC387=0,"NO OFERTADO",IF(CD387="NO CUMPLE", NO HABILITA,IF(CC387&lt;=($E387*(1+$D$4)),"HABILITA","NO HABILITA")))</f>
        <v>NO OFERTADO</v>
      </c>
      <c r="CF387" s="129">
        <f>'PRECIOS UNITARIOS'!AE387</f>
        <v>0</v>
      </c>
      <c r="CG387" s="251">
        <f>'EV TECNICA'!BI387</f>
        <v>0</v>
      </c>
      <c r="CH387" s="252" t="str">
        <f>+IF(CF387=0,"NO OFERTADO",IF(CG387="NO CUMPLE", NO HABILITA,IF(CF387&lt;=($E387*(1+$D$4)),"HABILITA","NO HABILITA")))</f>
        <v>NO OFERTADO</v>
      </c>
    </row>
  </sheetData>
  <sheetProtection algorithmName="SHA-512" hashValue="aWjcxVm0y0ASPwDAeFlHr6GHrvQbheIYGJZETPtJa/o64cqQsn95wu5Bcdy4z/IktKs/isDsRY5WnwPVFe8N0Q==" saltValue="TPfHL7KiY2DfjMYYO5KKBg==" spinCount="100000" sheet="1" objects="1" scenarios="1"/>
  <mergeCells count="37">
    <mergeCell ref="BZ8:CB8"/>
    <mergeCell ref="CC8:CE8"/>
    <mergeCell ref="CF8:CH8"/>
    <mergeCell ref="E8:E9"/>
    <mergeCell ref="F8:H8"/>
    <mergeCell ref="BT8:BV8"/>
    <mergeCell ref="BW8:BY8"/>
    <mergeCell ref="AP8:AR8"/>
    <mergeCell ref="AS8:AU8"/>
    <mergeCell ref="AV8:AX8"/>
    <mergeCell ref="AY8:BA8"/>
    <mergeCell ref="BB8:BD8"/>
    <mergeCell ref="BE8:BG8"/>
    <mergeCell ref="BH8:BJ8"/>
    <mergeCell ref="BK8:BM8"/>
    <mergeCell ref="BN8:BP8"/>
    <mergeCell ref="BQ8:BS8"/>
    <mergeCell ref="L8:N8"/>
    <mergeCell ref="A1:A3"/>
    <mergeCell ref="B1:CH3"/>
    <mergeCell ref="A5:CH5"/>
    <mergeCell ref="A6:CH6"/>
    <mergeCell ref="A7:CH7"/>
    <mergeCell ref="A8:A9"/>
    <mergeCell ref="B8:B9"/>
    <mergeCell ref="D8:D9"/>
    <mergeCell ref="C8:C9"/>
    <mergeCell ref="I8:K8"/>
    <mergeCell ref="AD8:AF8"/>
    <mergeCell ref="AG8:AI8"/>
    <mergeCell ref="AJ8:AL8"/>
    <mergeCell ref="AM8:AO8"/>
    <mergeCell ref="O8:Q8"/>
    <mergeCell ref="R8:T8"/>
    <mergeCell ref="U8:W8"/>
    <mergeCell ref="X8:Z8"/>
    <mergeCell ref="AA8:AC8"/>
  </mergeCells>
  <conditionalFormatting sqref="B10:C10">
    <cfRule type="duplicateValues" dxfId="77" priority="1"/>
  </conditionalFormatting>
  <conditionalFormatting sqref="B11:C387">
    <cfRule type="duplicateValues" dxfId="76" priority="2"/>
  </conditionalFormatting>
  <pageMargins left="0.70866141732283472" right="0.70866141732283472" top="0.74803149606299213" bottom="0.74803149606299213" header="0.31496062992125984" footer="0.31496062992125984"/>
  <pageSetup scale="7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5C90A-2A54-4BDF-A088-2CC34D59385B}">
  <dimension ref="A1:DH402"/>
  <sheetViews>
    <sheetView topLeftCell="A7" zoomScaleNormal="100" workbookViewId="0">
      <pane xSplit="7" ySplit="3" topLeftCell="H10" activePane="bottomRight" state="frozen"/>
      <selection activeCell="A7" sqref="A7"/>
      <selection pane="topRight" activeCell="H7" sqref="H7"/>
      <selection pane="bottomLeft" activeCell="A10" sqref="A10"/>
      <selection pane="bottomRight" activeCell="F15" sqref="F15"/>
    </sheetView>
  </sheetViews>
  <sheetFormatPr baseColWidth="10" defaultRowHeight="15" x14ac:dyDescent="0.2"/>
  <cols>
    <col min="1" max="1" width="8.5703125" style="50" customWidth="1"/>
    <col min="2" max="2" width="46" style="36" customWidth="1"/>
    <col min="3" max="3" width="16.7109375" style="36" customWidth="1"/>
    <col min="4" max="6" width="10.28515625" style="37" customWidth="1"/>
    <col min="7" max="7" width="12.5703125" style="36" bestFit="1" customWidth="1"/>
    <col min="8" max="8" width="10.7109375" style="36" customWidth="1"/>
    <col min="9" max="9" width="14.7109375" style="36" customWidth="1"/>
    <col min="10" max="10" width="10" style="36" bestFit="1" customWidth="1"/>
    <col min="11" max="14" width="10" style="36" customWidth="1"/>
    <col min="15" max="15" width="14.7109375" style="36" customWidth="1"/>
    <col min="16" max="17" width="10" style="36" customWidth="1"/>
    <col min="18" max="18" width="14.42578125" style="36" customWidth="1"/>
    <col min="19" max="43" width="10" style="36" customWidth="1"/>
    <col min="44" max="44" width="9.42578125" style="36" customWidth="1"/>
    <col min="45" max="51" width="10" style="36" customWidth="1"/>
    <col min="52" max="52" width="13.7109375" style="36" customWidth="1"/>
    <col min="53" max="74" width="10" style="36" customWidth="1"/>
    <col min="75" max="75" width="16.140625" style="36" customWidth="1"/>
    <col min="76" max="77" width="10" style="36" customWidth="1"/>
    <col min="78" max="78" width="15.7109375" style="36" customWidth="1"/>
    <col min="79" max="85" width="10" style="36" customWidth="1"/>
    <col min="86" max="86" width="11.85546875" style="36" customWidth="1"/>
    <col min="87" max="87" width="14.7109375" style="36" customWidth="1"/>
    <col min="88" max="88" width="12.140625" style="36" customWidth="1"/>
    <col min="89" max="16384" width="11.42578125" style="36"/>
  </cols>
  <sheetData>
    <row r="1" spans="1:88" ht="20.25" customHeight="1" x14ac:dyDescent="0.2">
      <c r="A1" s="342"/>
      <c r="B1" s="345" t="s">
        <v>26</v>
      </c>
      <c r="C1" s="346"/>
      <c r="D1" s="346"/>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A1" s="346"/>
      <c r="BB1" s="346"/>
      <c r="BC1" s="346"/>
      <c r="BD1" s="346"/>
      <c r="BE1" s="346"/>
      <c r="BF1" s="346"/>
      <c r="BG1" s="346"/>
      <c r="BH1" s="346"/>
      <c r="BI1" s="346"/>
      <c r="BJ1" s="346"/>
      <c r="BK1" s="346"/>
      <c r="BL1" s="346"/>
      <c r="BM1" s="346"/>
      <c r="BN1" s="346"/>
      <c r="BO1" s="346"/>
      <c r="BP1" s="346"/>
      <c r="BQ1" s="346"/>
      <c r="BR1" s="346"/>
      <c r="BS1" s="346"/>
      <c r="BT1" s="346"/>
      <c r="BU1" s="346"/>
      <c r="BV1" s="346"/>
      <c r="BW1" s="346"/>
      <c r="BX1" s="346"/>
      <c r="BY1" s="346"/>
      <c r="BZ1" s="346"/>
      <c r="CA1" s="346"/>
      <c r="CB1" s="212"/>
      <c r="CC1" s="212"/>
      <c r="CD1" s="212"/>
      <c r="CE1" s="212"/>
      <c r="CF1" s="212"/>
      <c r="CG1" s="212"/>
      <c r="CH1" s="45" t="s">
        <v>0</v>
      </c>
      <c r="CI1" s="46">
        <v>2</v>
      </c>
      <c r="CJ1" s="347"/>
    </row>
    <row r="2" spans="1:88" ht="21.75" customHeight="1" x14ac:dyDescent="0.2">
      <c r="A2" s="343"/>
      <c r="B2" s="345"/>
      <c r="C2" s="346"/>
      <c r="D2" s="346"/>
      <c r="E2" s="346"/>
      <c r="F2" s="346"/>
      <c r="G2" s="346"/>
      <c r="H2" s="346"/>
      <c r="I2" s="346"/>
      <c r="J2" s="346"/>
      <c r="K2" s="346"/>
      <c r="L2" s="346"/>
      <c r="M2" s="346"/>
      <c r="N2" s="346"/>
      <c r="O2" s="346"/>
      <c r="P2" s="346"/>
      <c r="Q2" s="346"/>
      <c r="R2" s="346"/>
      <c r="S2" s="346"/>
      <c r="T2" s="346"/>
      <c r="U2" s="346"/>
      <c r="V2" s="346"/>
      <c r="W2" s="346"/>
      <c r="X2" s="346"/>
      <c r="Y2" s="346"/>
      <c r="Z2" s="346"/>
      <c r="AA2" s="346"/>
      <c r="AB2" s="346"/>
      <c r="AC2" s="346"/>
      <c r="AD2" s="346"/>
      <c r="AE2" s="346"/>
      <c r="AF2" s="346"/>
      <c r="AG2" s="346"/>
      <c r="AH2" s="346"/>
      <c r="AI2" s="346"/>
      <c r="AJ2" s="346"/>
      <c r="AK2" s="346"/>
      <c r="AL2" s="346"/>
      <c r="AM2" s="346"/>
      <c r="AN2" s="346"/>
      <c r="AO2" s="346"/>
      <c r="AP2" s="346"/>
      <c r="AQ2" s="346"/>
      <c r="AR2" s="346"/>
      <c r="AS2" s="346"/>
      <c r="AT2" s="346"/>
      <c r="AU2" s="346"/>
      <c r="AV2" s="346"/>
      <c r="AW2" s="346"/>
      <c r="AX2" s="346"/>
      <c r="AY2" s="346"/>
      <c r="AZ2" s="346"/>
      <c r="BA2" s="346"/>
      <c r="BB2" s="346"/>
      <c r="BC2" s="346"/>
      <c r="BD2" s="346"/>
      <c r="BE2" s="346"/>
      <c r="BF2" s="346"/>
      <c r="BG2" s="346"/>
      <c r="BH2" s="346"/>
      <c r="BI2" s="346"/>
      <c r="BJ2" s="346"/>
      <c r="BK2" s="346"/>
      <c r="BL2" s="346"/>
      <c r="BM2" s="346"/>
      <c r="BN2" s="346"/>
      <c r="BO2" s="346"/>
      <c r="BP2" s="346"/>
      <c r="BQ2" s="346"/>
      <c r="BR2" s="346"/>
      <c r="BS2" s="346"/>
      <c r="BT2" s="346"/>
      <c r="BU2" s="346"/>
      <c r="BV2" s="346"/>
      <c r="BW2" s="346"/>
      <c r="BX2" s="346"/>
      <c r="BY2" s="346"/>
      <c r="BZ2" s="346"/>
      <c r="CA2" s="346"/>
      <c r="CB2" s="212"/>
      <c r="CC2" s="212"/>
      <c r="CD2" s="212"/>
      <c r="CE2" s="212"/>
      <c r="CF2" s="212"/>
      <c r="CG2" s="212"/>
      <c r="CH2" s="47" t="s">
        <v>1</v>
      </c>
      <c r="CI2" s="73">
        <v>43326</v>
      </c>
      <c r="CJ2" s="348"/>
    </row>
    <row r="3" spans="1:88" ht="27" customHeight="1" thickBot="1" x14ac:dyDescent="0.25">
      <c r="A3" s="344"/>
      <c r="B3" s="345"/>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346"/>
      <c r="BE3" s="346"/>
      <c r="BF3" s="346"/>
      <c r="BG3" s="346"/>
      <c r="BH3" s="346"/>
      <c r="BI3" s="346"/>
      <c r="BJ3" s="346"/>
      <c r="BK3" s="346"/>
      <c r="BL3" s="346"/>
      <c r="BM3" s="346"/>
      <c r="BN3" s="346"/>
      <c r="BO3" s="346"/>
      <c r="BP3" s="346"/>
      <c r="BQ3" s="346"/>
      <c r="BR3" s="346"/>
      <c r="BS3" s="346"/>
      <c r="BT3" s="346"/>
      <c r="BU3" s="346"/>
      <c r="BV3" s="346"/>
      <c r="BW3" s="346"/>
      <c r="BX3" s="346"/>
      <c r="BY3" s="346"/>
      <c r="BZ3" s="346"/>
      <c r="CA3" s="346"/>
      <c r="CB3" s="212"/>
      <c r="CC3" s="212"/>
      <c r="CD3" s="212"/>
      <c r="CE3" s="212"/>
      <c r="CF3" s="212"/>
      <c r="CG3" s="212"/>
      <c r="CH3" s="48" t="s">
        <v>2</v>
      </c>
      <c r="CI3" s="49" t="s">
        <v>8</v>
      </c>
      <c r="CJ3" s="349"/>
    </row>
    <row r="4" spans="1:88" ht="15.75" thickBot="1" x14ac:dyDescent="0.25">
      <c r="D4" s="41"/>
      <c r="E4" s="41"/>
      <c r="F4" s="41"/>
    </row>
    <row r="5" spans="1:88" ht="15.75" customHeight="1" x14ac:dyDescent="0.2">
      <c r="A5" s="350" t="str">
        <f>'EV TECNICA'!A5:BI5</f>
        <v>1. INVITACION IC-102-2022</v>
      </c>
      <c r="B5" s="351"/>
      <c r="C5" s="351"/>
      <c r="D5" s="351"/>
      <c r="E5" s="351"/>
      <c r="F5" s="351"/>
      <c r="G5" s="351"/>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c r="AH5" s="351"/>
      <c r="AI5" s="351"/>
      <c r="AJ5" s="351"/>
      <c r="AK5" s="351"/>
      <c r="AL5" s="351"/>
      <c r="AM5" s="351"/>
      <c r="AN5" s="351"/>
      <c r="AO5" s="351"/>
      <c r="AP5" s="351"/>
      <c r="AQ5" s="351"/>
      <c r="AR5" s="351"/>
      <c r="AS5" s="351"/>
      <c r="AT5" s="351"/>
      <c r="AU5" s="351"/>
      <c r="AV5" s="351"/>
      <c r="AW5" s="351"/>
      <c r="AX5" s="351"/>
      <c r="AY5" s="351"/>
      <c r="AZ5" s="351"/>
      <c r="BA5" s="351"/>
      <c r="BB5" s="351"/>
      <c r="BC5" s="351"/>
      <c r="BD5" s="351"/>
      <c r="BE5" s="351"/>
      <c r="BF5" s="351"/>
      <c r="BG5" s="351"/>
      <c r="BH5" s="351"/>
      <c r="BI5" s="351"/>
      <c r="BJ5" s="351"/>
      <c r="BK5" s="351"/>
      <c r="BL5" s="351"/>
      <c r="BM5" s="351"/>
      <c r="BN5" s="351"/>
      <c r="BO5" s="351"/>
      <c r="BP5" s="351"/>
      <c r="BQ5" s="351"/>
      <c r="BR5" s="351"/>
      <c r="BS5" s="351"/>
      <c r="BT5" s="351"/>
      <c r="BU5" s="351"/>
      <c r="BV5" s="351"/>
      <c r="BW5" s="351"/>
      <c r="BX5" s="351"/>
      <c r="BY5" s="351"/>
      <c r="BZ5" s="351"/>
      <c r="CA5" s="351"/>
      <c r="CB5" s="351"/>
      <c r="CC5" s="351"/>
      <c r="CD5" s="351"/>
      <c r="CE5" s="351"/>
      <c r="CF5" s="351"/>
      <c r="CG5" s="351"/>
      <c r="CH5" s="351"/>
      <c r="CI5" s="351"/>
      <c r="CJ5" s="352"/>
    </row>
    <row r="6" spans="1:88" ht="7.5" customHeight="1" x14ac:dyDescent="0.2">
      <c r="A6" s="353"/>
      <c r="B6" s="315"/>
      <c r="C6" s="315"/>
      <c r="D6" s="315"/>
      <c r="E6" s="315"/>
      <c r="F6" s="315"/>
      <c r="G6" s="315"/>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15"/>
      <c r="AI6" s="315"/>
      <c r="AJ6" s="315"/>
      <c r="AK6" s="315"/>
      <c r="AL6" s="315"/>
      <c r="AM6" s="315"/>
      <c r="AN6" s="315"/>
      <c r="AO6" s="315"/>
      <c r="AP6" s="315"/>
      <c r="AQ6" s="315"/>
      <c r="AR6" s="315"/>
      <c r="AS6" s="315"/>
      <c r="AT6" s="315"/>
      <c r="AU6" s="315"/>
      <c r="AV6" s="315"/>
      <c r="AW6" s="315"/>
      <c r="AX6" s="315"/>
      <c r="AY6" s="315"/>
      <c r="AZ6" s="315"/>
      <c r="BA6" s="315"/>
      <c r="BB6" s="315"/>
      <c r="BC6" s="315"/>
      <c r="BD6" s="315"/>
      <c r="BE6" s="315"/>
      <c r="BF6" s="315"/>
      <c r="BG6" s="315"/>
      <c r="BH6" s="315"/>
      <c r="BI6" s="315"/>
      <c r="BJ6" s="315"/>
      <c r="BK6" s="315"/>
      <c r="BL6" s="315"/>
      <c r="BM6" s="315"/>
      <c r="BN6" s="315"/>
      <c r="BO6" s="315"/>
      <c r="BP6" s="315"/>
      <c r="BQ6" s="315"/>
      <c r="BR6" s="315"/>
      <c r="BS6" s="315"/>
      <c r="BT6" s="315"/>
      <c r="BU6" s="315"/>
      <c r="BV6" s="315"/>
      <c r="BW6" s="315"/>
      <c r="BX6" s="315"/>
      <c r="BY6" s="315"/>
      <c r="BZ6" s="315"/>
      <c r="CA6" s="315"/>
      <c r="CB6" s="315"/>
      <c r="CC6" s="315"/>
      <c r="CD6" s="315"/>
      <c r="CE6" s="315"/>
      <c r="CF6" s="315"/>
      <c r="CG6" s="315"/>
      <c r="CH6" s="315"/>
      <c r="CI6" s="315"/>
      <c r="CJ6" s="354"/>
    </row>
    <row r="7" spans="1:88" ht="26.25" customHeight="1" thickBot="1" x14ac:dyDescent="0.25">
      <c r="A7" s="316" t="str">
        <f>'EV TECNICA'!A7:BI7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17"/>
      <c r="C7" s="317"/>
      <c r="D7" s="317"/>
      <c r="E7" s="318"/>
      <c r="F7" s="318"/>
      <c r="G7" s="318"/>
      <c r="H7" s="318"/>
      <c r="I7" s="318"/>
      <c r="J7" s="318"/>
      <c r="K7" s="318"/>
      <c r="L7" s="318"/>
      <c r="M7" s="318"/>
      <c r="N7" s="318"/>
      <c r="O7" s="318"/>
      <c r="P7" s="318"/>
      <c r="Q7" s="318"/>
      <c r="R7" s="318"/>
      <c r="S7" s="318"/>
      <c r="T7" s="318"/>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8"/>
      <c r="AY7" s="318"/>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8"/>
      <c r="CC7" s="318"/>
      <c r="CD7" s="318"/>
      <c r="CE7" s="318"/>
      <c r="CF7" s="318"/>
      <c r="CG7" s="318"/>
      <c r="CH7" s="318"/>
      <c r="CI7" s="318"/>
      <c r="CJ7" s="341"/>
    </row>
    <row r="8" spans="1:88" s="42" customFormat="1" ht="45" customHeight="1" x14ac:dyDescent="0.2">
      <c r="A8" s="327" t="s">
        <v>16</v>
      </c>
      <c r="B8" s="329" t="s">
        <v>48</v>
      </c>
      <c r="C8" s="298" t="s">
        <v>49</v>
      </c>
      <c r="D8" s="331" t="s">
        <v>17</v>
      </c>
      <c r="E8" s="338" t="s">
        <v>50</v>
      </c>
      <c r="F8" s="339" t="s">
        <v>552</v>
      </c>
      <c r="G8" s="333" t="s">
        <v>15</v>
      </c>
      <c r="H8" s="323" t="str">
        <f>'PRECIO REFERENCIA'!F8</f>
        <v>ALFA TRADING S.A.S</v>
      </c>
      <c r="I8" s="323"/>
      <c r="J8" s="323"/>
      <c r="K8" s="323" t="str">
        <f>'PRECIO REFERENCIA'!I8</f>
        <v>ARPA MEDICAL SAS</v>
      </c>
      <c r="L8" s="323"/>
      <c r="M8" s="323"/>
      <c r="N8" s="323" t="str">
        <f>'PRECIO REFERENCIA'!L8</f>
        <v>ASSUT MEDICAL LTDA</v>
      </c>
      <c r="O8" s="323"/>
      <c r="P8" s="323"/>
      <c r="Q8" s="323" t="str">
        <f>'PRECIO REFERENCIA'!O8</f>
        <v>AYGPHARMA SAS</v>
      </c>
      <c r="R8" s="323"/>
      <c r="S8" s="323"/>
      <c r="T8" s="323" t="str">
        <f>'PRECIO REFERENCIA'!R8</f>
        <v>BECTON DICKINSON DE COLOMBIA LTDA</v>
      </c>
      <c r="U8" s="323"/>
      <c r="V8" s="323"/>
      <c r="W8" s="323" t="str">
        <f>'PRECIO REFERENCIA'!U8</f>
        <v>BIOPLAST SAS</v>
      </c>
      <c r="X8" s="323"/>
      <c r="Y8" s="323"/>
      <c r="Z8" s="323" t="str">
        <f>'PRECIO REFERENCIA'!X8</f>
        <v xml:space="preserve">COMPANY MEDIQBOY OC SAS </v>
      </c>
      <c r="AA8" s="323"/>
      <c r="AB8" s="323"/>
      <c r="AC8" s="323" t="str">
        <f>'PRECIO REFERENCIA'!AA8</f>
        <v>COMPAÑIA DE REPRESENTACIONES MEDICAS S A C T P MEDICA S A</v>
      </c>
      <c r="AD8" s="323"/>
      <c r="AE8" s="323"/>
      <c r="AF8" s="323" t="str">
        <f>'PRECIO REFERENCIA'!AD8</f>
        <v>DISTRIBUIDORA COLOMBIANA DE MEDICAMENTOS S.A.S. – DISCOLMEDICA S.A.S</v>
      </c>
      <c r="AG8" s="323"/>
      <c r="AH8" s="323"/>
      <c r="AI8" s="323" t="str">
        <f>'PRECIO REFERENCIA'!AG8</f>
        <v>INVERSIONES DRILLTEX SAS</v>
      </c>
      <c r="AJ8" s="323"/>
      <c r="AK8" s="323"/>
      <c r="AL8" s="323" t="str">
        <f>'PRECIO REFERENCIA'!AJ8</f>
        <v>HOSPITECNICA SAS</v>
      </c>
      <c r="AM8" s="323"/>
      <c r="AN8" s="323"/>
      <c r="AO8" s="323" t="str">
        <f>'PRECIO REFERENCIA'!AM8</f>
        <v>JOHNSON &amp; JOHNSON DE COLOMBIA SA</v>
      </c>
      <c r="AP8" s="323"/>
      <c r="AQ8" s="323"/>
      <c r="AR8" s="323" t="str">
        <f>'PRECIO REFERENCIA'!AP8</f>
        <v>LABORATORIOS GOTHAPLAST LTDA</v>
      </c>
      <c r="AS8" s="323"/>
      <c r="AT8" s="323"/>
      <c r="AU8" s="323" t="str">
        <f>'PRECIO REFERENCIA'!AS8</f>
        <v xml:space="preserve">LIFE SUMINISTROS MEDICOS SAS </v>
      </c>
      <c r="AV8" s="323"/>
      <c r="AW8" s="323"/>
      <c r="AX8" s="323" t="str">
        <f>'PRECIO REFERENCIA'!AV8</f>
        <v>LM INSTRUMENTS S A</v>
      </c>
      <c r="AY8" s="323"/>
      <c r="AZ8" s="323"/>
      <c r="BA8" s="323" t="str">
        <f>'PRECIO REFERENCIA'!AY8</f>
        <v>MEDICAL GROUP ANMA S.A.S</v>
      </c>
      <c r="BB8" s="323"/>
      <c r="BC8" s="323"/>
      <c r="BD8" s="323" t="str">
        <f>'PRECIO REFERENCIA'!BB8</f>
        <v>MEDICOX LTDA</v>
      </c>
      <c r="BE8" s="323"/>
      <c r="BF8" s="323"/>
      <c r="BG8" s="323" t="str">
        <f>'PRECIO REFERENCIA'!BE8</f>
        <v>NIPRO MEDICAL CORPORATION</v>
      </c>
      <c r="BH8" s="323"/>
      <c r="BI8" s="323"/>
      <c r="BJ8" s="323" t="str">
        <f>'PRECIO REFERENCIA'!BH8</f>
        <v>POLIMEDIC'S FARMACEUTICA S.A.S.</v>
      </c>
      <c r="BK8" s="323"/>
      <c r="BL8" s="323"/>
      <c r="BM8" s="323" t="str">
        <f>'PRECIO REFERENCIA'!BK8</f>
        <v>ASEPSIS PRODUCTS DE COLOMBIA SOCIEDAD POR ACCIONES</v>
      </c>
      <c r="BN8" s="323"/>
      <c r="BO8" s="323"/>
      <c r="BP8" s="323" t="str">
        <f>'PRECIO REFERENCIA'!BN8</f>
        <v>QUIRURGICOS LTDA</v>
      </c>
      <c r="BQ8" s="323"/>
      <c r="BR8" s="323"/>
      <c r="BS8" s="323" t="str">
        <f>'PRECIO REFERENCIA'!BQ8</f>
        <v>RAFAEL ANTONIO SALAMANCA</v>
      </c>
      <c r="BT8" s="323"/>
      <c r="BU8" s="323"/>
      <c r="BV8" s="323" t="str">
        <f>'PRECIO REFERENCIA'!BT8</f>
        <v>R P MEDICAS SA</v>
      </c>
      <c r="BW8" s="323"/>
      <c r="BX8" s="323"/>
      <c r="BY8" s="323" t="str">
        <f>'PRECIO REFERENCIA'!BW8</f>
        <v>TECNOLOGÍAS MÉDICAS COLOMBIA SAS</v>
      </c>
      <c r="BZ8" s="323"/>
      <c r="CA8" s="323"/>
      <c r="CB8" s="323" t="str">
        <f>'PRECIO REFERENCIA'!BZ8</f>
        <v>KCI COLOMBIA SAS</v>
      </c>
      <c r="CC8" s="323"/>
      <c r="CD8" s="323"/>
      <c r="CE8" s="323" t="str">
        <f>'PRECIO REFERENCIA'!CC8</f>
        <v>TWITY S.A.S.</v>
      </c>
      <c r="CF8" s="323"/>
      <c r="CG8" s="323"/>
      <c r="CH8" s="323" t="str">
        <f>'PRECIO REFERENCIA'!CF8</f>
        <v>UCIPHARMA S.A.</v>
      </c>
      <c r="CI8" s="323"/>
      <c r="CJ8" s="323"/>
    </row>
    <row r="9" spans="1:88" s="40" customFormat="1" ht="47.25" customHeight="1" x14ac:dyDescent="0.2">
      <c r="A9" s="328"/>
      <c r="B9" s="330"/>
      <c r="C9" s="292"/>
      <c r="D9" s="332"/>
      <c r="E9" s="338"/>
      <c r="F9" s="340"/>
      <c r="G9" s="334"/>
      <c r="H9" s="119" t="s">
        <v>24</v>
      </c>
      <c r="I9" s="119" t="s">
        <v>25</v>
      </c>
      <c r="J9" s="119" t="s">
        <v>27</v>
      </c>
      <c r="K9" s="119" t="s">
        <v>24</v>
      </c>
      <c r="L9" s="119" t="s">
        <v>25</v>
      </c>
      <c r="M9" s="119" t="s">
        <v>27</v>
      </c>
      <c r="N9" s="119" t="s">
        <v>24</v>
      </c>
      <c r="O9" s="119" t="s">
        <v>25</v>
      </c>
      <c r="P9" s="119" t="s">
        <v>27</v>
      </c>
      <c r="Q9" s="119" t="s">
        <v>24</v>
      </c>
      <c r="R9" s="119" t="s">
        <v>25</v>
      </c>
      <c r="S9" s="119" t="s">
        <v>27</v>
      </c>
      <c r="T9" s="119" t="s">
        <v>24</v>
      </c>
      <c r="U9" s="119" t="s">
        <v>25</v>
      </c>
      <c r="V9" s="119" t="s">
        <v>27</v>
      </c>
      <c r="W9" s="119" t="s">
        <v>24</v>
      </c>
      <c r="X9" s="119" t="s">
        <v>25</v>
      </c>
      <c r="Y9" s="119" t="s">
        <v>27</v>
      </c>
      <c r="Z9" s="119" t="s">
        <v>24</v>
      </c>
      <c r="AA9" s="119" t="s">
        <v>25</v>
      </c>
      <c r="AB9" s="119" t="s">
        <v>27</v>
      </c>
      <c r="AC9" s="119" t="s">
        <v>24</v>
      </c>
      <c r="AD9" s="119" t="s">
        <v>25</v>
      </c>
      <c r="AE9" s="119" t="s">
        <v>27</v>
      </c>
      <c r="AF9" s="119" t="s">
        <v>24</v>
      </c>
      <c r="AG9" s="119" t="s">
        <v>25</v>
      </c>
      <c r="AH9" s="119" t="s">
        <v>27</v>
      </c>
      <c r="AI9" s="119" t="s">
        <v>24</v>
      </c>
      <c r="AJ9" s="119" t="s">
        <v>25</v>
      </c>
      <c r="AK9" s="119" t="s">
        <v>27</v>
      </c>
      <c r="AL9" s="119" t="s">
        <v>24</v>
      </c>
      <c r="AM9" s="119" t="s">
        <v>25</v>
      </c>
      <c r="AN9" s="119" t="s">
        <v>27</v>
      </c>
      <c r="AO9" s="119" t="s">
        <v>24</v>
      </c>
      <c r="AP9" s="119" t="s">
        <v>25</v>
      </c>
      <c r="AQ9" s="119" t="s">
        <v>27</v>
      </c>
      <c r="AR9" s="119" t="s">
        <v>24</v>
      </c>
      <c r="AS9" s="119" t="s">
        <v>25</v>
      </c>
      <c r="AT9" s="119" t="s">
        <v>27</v>
      </c>
      <c r="AU9" s="119" t="s">
        <v>24</v>
      </c>
      <c r="AV9" s="119" t="s">
        <v>25</v>
      </c>
      <c r="AW9" s="119" t="s">
        <v>27</v>
      </c>
      <c r="AX9" s="119" t="s">
        <v>24</v>
      </c>
      <c r="AY9" s="119" t="s">
        <v>25</v>
      </c>
      <c r="AZ9" s="119" t="s">
        <v>27</v>
      </c>
      <c r="BA9" s="119" t="s">
        <v>24</v>
      </c>
      <c r="BB9" s="119" t="s">
        <v>25</v>
      </c>
      <c r="BC9" s="119" t="s">
        <v>27</v>
      </c>
      <c r="BD9" s="119" t="s">
        <v>24</v>
      </c>
      <c r="BE9" s="119" t="s">
        <v>25</v>
      </c>
      <c r="BF9" s="119" t="s">
        <v>27</v>
      </c>
      <c r="BG9" s="119" t="s">
        <v>24</v>
      </c>
      <c r="BH9" s="119" t="s">
        <v>25</v>
      </c>
      <c r="BI9" s="119" t="s">
        <v>27</v>
      </c>
      <c r="BJ9" s="119" t="s">
        <v>24</v>
      </c>
      <c r="BK9" s="119" t="s">
        <v>25</v>
      </c>
      <c r="BL9" s="119" t="s">
        <v>27</v>
      </c>
      <c r="BM9" s="119" t="s">
        <v>24</v>
      </c>
      <c r="BN9" s="119" t="s">
        <v>25</v>
      </c>
      <c r="BO9" s="119" t="s">
        <v>27</v>
      </c>
      <c r="BP9" s="119" t="s">
        <v>24</v>
      </c>
      <c r="BQ9" s="119" t="s">
        <v>25</v>
      </c>
      <c r="BR9" s="119" t="s">
        <v>27</v>
      </c>
      <c r="BS9" s="119" t="s">
        <v>24</v>
      </c>
      <c r="BT9" s="119" t="s">
        <v>25</v>
      </c>
      <c r="BU9" s="119" t="s">
        <v>27</v>
      </c>
      <c r="BV9" s="119" t="s">
        <v>24</v>
      </c>
      <c r="BW9" s="119" t="s">
        <v>25</v>
      </c>
      <c r="BX9" s="119" t="s">
        <v>27</v>
      </c>
      <c r="BY9" s="119" t="s">
        <v>24</v>
      </c>
      <c r="BZ9" s="119" t="s">
        <v>25</v>
      </c>
      <c r="CA9" s="119" t="s">
        <v>27</v>
      </c>
      <c r="CB9" s="119" t="s">
        <v>24</v>
      </c>
      <c r="CC9" s="119" t="s">
        <v>25</v>
      </c>
      <c r="CD9" s="119" t="s">
        <v>27</v>
      </c>
      <c r="CE9" s="119" t="s">
        <v>24</v>
      </c>
      <c r="CF9" s="119" t="s">
        <v>25</v>
      </c>
      <c r="CG9" s="119" t="s">
        <v>27</v>
      </c>
      <c r="CH9" s="119" t="s">
        <v>24</v>
      </c>
      <c r="CI9" s="119" t="s">
        <v>25</v>
      </c>
      <c r="CJ9" s="51" t="s">
        <v>27</v>
      </c>
    </row>
    <row r="10" spans="1:88" s="40" customFormat="1" ht="38.25" x14ac:dyDescent="0.2">
      <c r="A10" s="103">
        <v>1</v>
      </c>
      <c r="B10" s="202" t="s">
        <v>51</v>
      </c>
      <c r="C10" s="121" t="s">
        <v>52</v>
      </c>
      <c r="D10" s="24">
        <v>1</v>
      </c>
      <c r="E10" s="166" t="s">
        <v>53</v>
      </c>
      <c r="F10" s="168">
        <v>194.66666666666666</v>
      </c>
      <c r="G10" s="25">
        <v>6912.8290000000006</v>
      </c>
      <c r="H10" s="43">
        <f>'PRECIO REFERENCIA'!F10</f>
        <v>0</v>
      </c>
      <c r="I10" s="43" t="str">
        <f>'PRECIO REFERENCIA'!H10</f>
        <v>NO OFERTADO</v>
      </c>
      <c r="J10" s="44">
        <f>+IF(I10="NO OFERTADO",0,IF(I10="NO CUMPLE EV TECNICA",0,IF(I10="NO HABILITA",0,IF(I10="HABILITA",('PRECIOS UNITARIOS'!$AF10*500)/H10))))</f>
        <v>0</v>
      </c>
      <c r="K10" s="43">
        <f>'PRECIO REFERENCIA'!I10</f>
        <v>9100</v>
      </c>
      <c r="L10" s="43" t="str">
        <f>'PRECIO REFERENCIA'!K10</f>
        <v>NO HABILITA</v>
      </c>
      <c r="M10" s="44">
        <f>+IF(L10="NO OFERTADO",0,IF(L10="NO CUMPLE EV TECNICA",0,IF(L10="NO HABILITA",0,IF(L10="HABILITA",('PRECIOS UNITARIOS'!$AF10*500)/K10))))</f>
        <v>0</v>
      </c>
      <c r="N10" s="43">
        <f>'PRECIO REFERENCIA'!L10</f>
        <v>6900</v>
      </c>
      <c r="O10" s="43" t="str">
        <f>'PRECIO REFERENCIA'!N10</f>
        <v>HABILITA</v>
      </c>
      <c r="P10" s="44">
        <f>+IF(O10="NO OFERTADO",0,IF(O10="NO CUMPLE EV TECNICA",0,IF(O10="NO HABILITA",0,IF(O10="HABILITA",('PRECIOS UNITARIOS'!$AF10*500)/N10))))</f>
        <v>398.55072463768118</v>
      </c>
      <c r="Q10" s="43">
        <f>'PRECIO REFERENCIA'!O10</f>
        <v>0</v>
      </c>
      <c r="R10" s="43" t="str">
        <f>'PRECIO REFERENCIA'!Q10</f>
        <v>NO OFERTADO</v>
      </c>
      <c r="S10" s="44">
        <f>+IF(R10="NO OFERTADO",0,IF(R10="NO CUMPLE EV TECNICA",0,IF(R10="NO HABILITA",0,IF(R10="HABILITA",('PRECIOS UNITARIOS'!$AF10*500)/Q10))))</f>
        <v>0</v>
      </c>
      <c r="T10" s="43">
        <f>'PRECIO REFERENCIA'!R10</f>
        <v>0</v>
      </c>
      <c r="U10" s="43" t="str">
        <f>'PRECIO REFERENCIA'!T10</f>
        <v>NO OFERTADO</v>
      </c>
      <c r="V10" s="44">
        <f>+IF(U10="NO OFERTADO",0,IF(U10="NO CUMPLE EV TECNICA",0,IF(U10="NO HABILITA",0,IF(U10="HABILITA",('PRECIOS UNITARIOS'!$AF10*500)/T10))))</f>
        <v>0</v>
      </c>
      <c r="W10" s="43">
        <f>'PRECIO REFERENCIA'!U10</f>
        <v>0</v>
      </c>
      <c r="X10" s="43" t="str">
        <f>'PRECIO REFERENCIA'!W10</f>
        <v>NO OFERTADO</v>
      </c>
      <c r="Y10" s="44">
        <f>+IF(X10="NO OFERTADO",0,IF(X10="NO CUMPLE EV TECNICA",0,IF(X10="NO HABILITA",0,IF(X10="HABILITA",('PRECIOS UNITARIOS'!$AF10*500)/W10))))</f>
        <v>0</v>
      </c>
      <c r="Z10" s="43">
        <f>'PRECIO REFERENCIA'!X10</f>
        <v>0</v>
      </c>
      <c r="AA10" s="43" t="str">
        <f>'PRECIO REFERENCIA'!Z10</f>
        <v>NO OFERTADO</v>
      </c>
      <c r="AB10" s="44">
        <f>+IF(AA10="NO OFERTADO",0,IF(AA10="NO CUMPLE EV TECNICA",0,IF(AA10="NO HABILITA",0,IF(AA10="HABILITA",('PRECIOS UNITARIOS'!$AF10*500)/Z10))))</f>
        <v>0</v>
      </c>
      <c r="AC10" s="43">
        <f>'PRECIO REFERENCIA'!AA10</f>
        <v>0</v>
      </c>
      <c r="AD10" s="43" t="str">
        <f>'PRECIO REFERENCIA'!AC10</f>
        <v>NO OFERTADO</v>
      </c>
      <c r="AE10" s="44">
        <f>+IF(AD10="NO OFERTADO",0,IF(AD10="NO CUMPLE EV TECNICA",0,IF(AD10="NO HABILITA",0,IF(AD10="HABILITA",('PRECIOS UNITARIOS'!$AF10*500)/AC10))))</f>
        <v>0</v>
      </c>
      <c r="AF10" s="43">
        <f>'PRECIO REFERENCIA'!AD10</f>
        <v>0</v>
      </c>
      <c r="AG10" s="43" t="str">
        <f>'PRECIO REFERENCIA'!AF10</f>
        <v>NO HABILITA</v>
      </c>
      <c r="AH10" s="44">
        <f>+IF(AG10="NO OFERTADO",0,IF(AG10="NO CUMPLE EV TECNICA",0,IF(AG10="NO HABILITA",0,IF(AG10="HABILITA",('PRECIOS UNITARIOS'!$AF10*500)/AF10))))</f>
        <v>0</v>
      </c>
      <c r="AI10" s="43">
        <f>'PRECIO REFERENCIA'!AG10</f>
        <v>0</v>
      </c>
      <c r="AJ10" s="43" t="str">
        <f>'PRECIO REFERENCIA'!AI10</f>
        <v>NO OFERTADO</v>
      </c>
      <c r="AK10" s="44">
        <f>+IF(AJ10="NO OFERTADO",0,IF(AJ10="NO CUMPLE EV TECNICA",0,IF(AJ10="NO HABILITA",0,IF(AJ10="HABILITA",('PRECIOS UNITARIOS'!$AF10*500)/AI10))))</f>
        <v>0</v>
      </c>
      <c r="AL10" s="43">
        <f>'PRECIO REFERENCIA'!AJ10</f>
        <v>0</v>
      </c>
      <c r="AM10" s="43" t="str">
        <f>'PRECIO REFERENCIA'!AL10</f>
        <v>NO OFERTADO</v>
      </c>
      <c r="AN10" s="44">
        <f>+IF(AM10="NO OFERTADO",0,IF(AM10="NO CUMPLE EV TECNICA",0,IF(AM10="NO HABILITA",0,IF(AM10="HABILITA",('PRECIOS UNITARIOS'!$AF10*500)/AL10))))</f>
        <v>0</v>
      </c>
      <c r="AO10" s="43">
        <f>'PRECIO REFERENCIA'!AM10</f>
        <v>5500</v>
      </c>
      <c r="AP10" s="43" t="str">
        <f>'PRECIO REFERENCIA'!AO10</f>
        <v>HABILITA</v>
      </c>
      <c r="AQ10" s="44">
        <f>+IF(AP10="NO OFERTADO",0,IF(AP10="NO CUMPLE EV TECNICA",0,IF(AP10="NO HABILITA",0,IF(AP10="HABILITA",('PRECIOS UNITARIOS'!$AF10*500)/AO10))))</f>
        <v>500</v>
      </c>
      <c r="AR10" s="43">
        <f>'PRECIO REFERENCIA'!AP10</f>
        <v>0</v>
      </c>
      <c r="AS10" s="43" t="str">
        <f>'PRECIO REFERENCIA'!AR10</f>
        <v>NO OFERTADO</v>
      </c>
      <c r="AT10" s="44">
        <f>+IF(AS10="NO OFERTADO",0,IF(AS10="NO CUMPLE EV TECNICA",0,IF(AS10="NO HABILITA",0,IF(AS10="HABILITA",('PRECIOS UNITARIOS'!$AF10*500)/AR10))))</f>
        <v>0</v>
      </c>
      <c r="AU10" s="43">
        <f>'PRECIO REFERENCIA'!AS10</f>
        <v>0</v>
      </c>
      <c r="AV10" s="43" t="str">
        <f>'PRECIO REFERENCIA'!AU10</f>
        <v>NO OFERTADO</v>
      </c>
      <c r="AW10" s="44">
        <f>+IF(AV10="NO OFERTADO",0,IF(AV10="NO CUMPLE EV TECNICA",0,IF(AV10="NO HABILITA",0,IF(AV10="HABILITA",('PRECIOS UNITARIOS'!$AF10*500)/AU10))))</f>
        <v>0</v>
      </c>
      <c r="AX10" s="43">
        <f>'PRECIO REFERENCIA'!AV10</f>
        <v>0</v>
      </c>
      <c r="AY10" s="43" t="str">
        <f>'PRECIO REFERENCIA'!AX10</f>
        <v>NO OFERTADO</v>
      </c>
      <c r="AZ10" s="44">
        <f>+IF(AY10="NO OFERTADO",0,IF(AY10="NO CUMPLE EV TECNICA",0,IF(AY10="NO HABILITA",0,IF(AY10="HABILITA",('PRECIOS UNITARIOS'!$AF10*500)/AX10))))</f>
        <v>0</v>
      </c>
      <c r="BA10" s="43">
        <f>'PRECIO REFERENCIA'!AY10</f>
        <v>0</v>
      </c>
      <c r="BB10" s="43" t="str">
        <f>'PRECIO REFERENCIA'!BA10</f>
        <v>NO OFERTADO</v>
      </c>
      <c r="BC10" s="44">
        <f>+IF(BB10="NO OFERTADO",0,IF(BB10="NO CUMPLE EV TECNICA",0,IF(BB10="NO HABILITA",0,IF(BB10="HABILITA",('PRECIOS UNITARIOS'!$AF10*500)/BA10))))</f>
        <v>0</v>
      </c>
      <c r="BD10" s="43">
        <f>'PRECIO REFERENCIA'!BB10</f>
        <v>14321</v>
      </c>
      <c r="BE10" s="43" t="str">
        <f>'PRECIO REFERENCIA'!BD10</f>
        <v>NO HABILITA</v>
      </c>
      <c r="BF10" s="44">
        <f>+IF(BE10="NO OFERTADO",0,IF(BE10="NO CUMPLE EV TECNICA",0,IF(BE10="NO HABILITA",0,IF(BE10="HABILITA",('PRECIOS UNITARIOS'!$AF10*500)/BD10))))</f>
        <v>0</v>
      </c>
      <c r="BG10" s="43">
        <f>'PRECIO REFERENCIA'!BE10</f>
        <v>0</v>
      </c>
      <c r="BH10" s="43" t="str">
        <f>'PRECIO REFERENCIA'!BG10</f>
        <v>NO OFERTADO</v>
      </c>
      <c r="BI10" s="44">
        <f>+IF(BH10="NO OFERTADO",0,IF(BH10="NO CUMPLE EV TECNICA",0,IF(BH10="NO HABILITA",0,IF(BH10="HABILITA",('PRECIOS UNITARIOS'!$AF10*500)/BG10))))</f>
        <v>0</v>
      </c>
      <c r="BJ10" s="43">
        <f>'PRECIO REFERENCIA'!BH10</f>
        <v>6458</v>
      </c>
      <c r="BK10" s="43" t="str">
        <f>'PRECIO REFERENCIA'!BJ10</f>
        <v>HABILITA</v>
      </c>
      <c r="BL10" s="44">
        <f>+IF(BK10="NO OFERTADO",0,IF(BK10="NO CUMPLE EV TECNICA",0,IF(BK10="NO HABILITA",0,IF(BK10="HABILITA",('PRECIOS UNITARIOS'!$AF10*500)/BJ10))))</f>
        <v>425.8284298544441</v>
      </c>
      <c r="BM10" s="43">
        <f>'PRECIO REFERENCIA'!BK10</f>
        <v>0</v>
      </c>
      <c r="BN10" s="43" t="str">
        <f>'PRECIO REFERENCIA'!BM10</f>
        <v>NO OFERTADO</v>
      </c>
      <c r="BO10" s="44">
        <f>+IF(BN10="NO OFERTADO",0,IF(BN10="NO CUMPLE EV TECNICA",0,IF(BN10="NO HABILITA",0,IF(BN10="HABILITA",('PRECIOS UNITARIOS'!$AF10*500)/BM10))))</f>
        <v>0</v>
      </c>
      <c r="BP10" s="43">
        <f>'PRECIO REFERENCIA'!BN10</f>
        <v>0</v>
      </c>
      <c r="BQ10" s="43" t="str">
        <f>'PRECIO REFERENCIA'!BP10</f>
        <v>NO OFERTADO</v>
      </c>
      <c r="BR10" s="44">
        <f>+IF(BQ10="NO OFERTADO",0,IF(BQ10="NO CUMPLE EV TECNICA",0,IF(BQ10="NO HABILITA",0,IF(BQ10="HABILITA",('PRECIOS UNITARIOS'!$AF10*500)/BP10))))</f>
        <v>0</v>
      </c>
      <c r="BS10" s="43">
        <f>'PRECIO REFERENCIA'!BQ10</f>
        <v>0</v>
      </c>
      <c r="BT10" s="43" t="str">
        <f>'PRECIO REFERENCIA'!BS10</f>
        <v>NO OFERTADO</v>
      </c>
      <c r="BU10" s="44">
        <f>+IF(BT10="NO OFERTADO",0,IF(BT10="NO CUMPLE EV TECNICA",0,IF(BT10="NO HABILITA",0,IF(BT10="HABILITA",('PRECIOS UNITARIOS'!$AF10*500)/BS10))))</f>
        <v>0</v>
      </c>
      <c r="BV10" s="43">
        <f>'PRECIO REFERENCIA'!BT10</f>
        <v>0</v>
      </c>
      <c r="BW10" s="43" t="str">
        <f>'PRECIO REFERENCIA'!BV10</f>
        <v>NO OFERTADO</v>
      </c>
      <c r="BX10" s="44">
        <f>+IF(BW10="NO OFERTADO",0,IF(BW10="NO CUMPLE EV TECNICA",0,IF(BW10="NO HABILITA",0,IF(BW10="HABILITA",('PRECIOS UNITARIOS'!$AF10*500)/BV10))))</f>
        <v>0</v>
      </c>
      <c r="BY10" s="43">
        <f>'PRECIO REFERENCIA'!BW10</f>
        <v>0</v>
      </c>
      <c r="BZ10" s="43" t="str">
        <f>'PRECIO REFERENCIA'!BY10</f>
        <v>NO OFERTADO</v>
      </c>
      <c r="CA10" s="44">
        <f>+IF(BZ10="NO OFERTADO",0,IF(BZ10="NO CUMPLE EV TECNICA",0,IF(BZ10="NO HABILITA",0,IF(BZ10="HABILITA",('PRECIOS UNITARIOS'!$AF10*500)/BY10))))</f>
        <v>0</v>
      </c>
      <c r="CB10" s="43">
        <f>'PRECIO REFERENCIA'!BZ10</f>
        <v>0</v>
      </c>
      <c r="CC10" s="43" t="str">
        <f>'PRECIO REFERENCIA'!CB10</f>
        <v>NO OFERTADO</v>
      </c>
      <c r="CD10" s="44">
        <f>+IF(CC10="NO OFERTADO",0,IF(CC10="NO CUMPLE EV TECNICA",0,IF(CC10="NO HABILITA",0,IF(CC10="HABILITA",('PRECIOS UNITARIOS'!$AF10*500)/CB10))))</f>
        <v>0</v>
      </c>
      <c r="CE10" s="43">
        <f>'PRECIO REFERENCIA'!CC10</f>
        <v>0</v>
      </c>
      <c r="CF10" s="43" t="str">
        <f>'PRECIO REFERENCIA'!CE10</f>
        <v>NO OFERTADO</v>
      </c>
      <c r="CG10" s="44">
        <f>+IF(CF10="NO OFERTADO",0,IF(CF10="NO CUMPLE EV TECNICA",0,IF(CF10="NO HABILITA",0,IF(CF10="HABILITA",('PRECIOS UNITARIOS'!$AF10*500)/CE10))))</f>
        <v>0</v>
      </c>
      <c r="CH10" s="43">
        <f>'PRECIO REFERENCIA'!CF10</f>
        <v>0</v>
      </c>
      <c r="CI10" s="43" t="str">
        <f>'PRECIO REFERENCIA'!CH10</f>
        <v>NO OFERTADO</v>
      </c>
      <c r="CJ10" s="44">
        <f>+IF(CI10="NO OFERTADO",0,IF(CI10="NO CUMPLE EV TECNICA",0,IF(CI10="NO HABILITA",0,IF(CI10="HABILITA",('PRECIOS UNITARIOS'!$AF10*500)/CH10))))</f>
        <v>0</v>
      </c>
    </row>
    <row r="11" spans="1:88" s="40" customFormat="1" ht="38.25" x14ac:dyDescent="0.2">
      <c r="A11" s="103">
        <v>2</v>
      </c>
      <c r="B11" s="202" t="s">
        <v>54</v>
      </c>
      <c r="C11" s="121" t="s">
        <v>52</v>
      </c>
      <c r="D11" s="24">
        <v>1</v>
      </c>
      <c r="E11" s="166" t="s">
        <v>53</v>
      </c>
      <c r="F11" s="168">
        <v>32.333333333333336</v>
      </c>
      <c r="G11" s="25">
        <v>6912.8290000000006</v>
      </c>
      <c r="H11" s="43">
        <f>'PRECIO REFERENCIA'!F11</f>
        <v>0</v>
      </c>
      <c r="I11" s="43" t="str">
        <f>'PRECIO REFERENCIA'!H11</f>
        <v>NO OFERTADO</v>
      </c>
      <c r="J11" s="44">
        <f>+IF(I11="NO OFERTADO",0,IF(I11="NO CUMPLE EV TECNICA",0,IF(I11="NO HABILITA",0,IF(I11="HABILITA",('PRECIOS UNITARIOS'!$AF11*500)/H11))))</f>
        <v>0</v>
      </c>
      <c r="K11" s="43">
        <f>'PRECIO REFERENCIA'!I11</f>
        <v>9000</v>
      </c>
      <c r="L11" s="43" t="str">
        <f>'PRECIO REFERENCIA'!K11</f>
        <v>NO HABILITA</v>
      </c>
      <c r="M11" s="44">
        <f>+IF(L11="NO OFERTADO",0,IF(L11="NO CUMPLE EV TECNICA",0,IF(L11="NO HABILITA",0,IF(L11="HABILITA",('PRECIOS UNITARIOS'!$AF11*500)/K11))))</f>
        <v>0</v>
      </c>
      <c r="N11" s="43">
        <f>'PRECIO REFERENCIA'!L11</f>
        <v>6300</v>
      </c>
      <c r="O11" s="43" t="str">
        <f>'PRECIO REFERENCIA'!N11</f>
        <v>HABILITA</v>
      </c>
      <c r="P11" s="44">
        <f>+IF(O11="NO OFERTADO",0,IF(O11="NO CUMPLE EV TECNICA",0,IF(O11="NO HABILITA",0,IF(O11="HABILITA",('PRECIOS UNITARIOS'!$AF11*500)/N11))))</f>
        <v>436.50793650793651</v>
      </c>
      <c r="Q11" s="43">
        <f>'PRECIO REFERENCIA'!O11</f>
        <v>0</v>
      </c>
      <c r="R11" s="43" t="str">
        <f>'PRECIO REFERENCIA'!Q11</f>
        <v>NO OFERTADO</v>
      </c>
      <c r="S11" s="44">
        <f>+IF(R11="NO OFERTADO",0,IF(R11="NO CUMPLE EV TECNICA",0,IF(R11="NO HABILITA",0,IF(R11="HABILITA",('PRECIOS UNITARIOS'!$AF11*500)/Q11))))</f>
        <v>0</v>
      </c>
      <c r="T11" s="43">
        <f>'PRECIO REFERENCIA'!R11</f>
        <v>0</v>
      </c>
      <c r="U11" s="43" t="str">
        <f>'PRECIO REFERENCIA'!T11</f>
        <v>NO OFERTADO</v>
      </c>
      <c r="V11" s="44">
        <f>+IF(U11="NO OFERTADO",0,IF(U11="NO CUMPLE EV TECNICA",0,IF(U11="NO HABILITA",0,IF(U11="HABILITA",('PRECIOS UNITARIOS'!$AF11*500)/T11))))</f>
        <v>0</v>
      </c>
      <c r="W11" s="43">
        <f>'PRECIO REFERENCIA'!U11</f>
        <v>0</v>
      </c>
      <c r="X11" s="43" t="str">
        <f>'PRECIO REFERENCIA'!W11</f>
        <v>NO OFERTADO</v>
      </c>
      <c r="Y11" s="44">
        <f>+IF(X11="NO OFERTADO",0,IF(X11="NO CUMPLE EV TECNICA",0,IF(X11="NO HABILITA",0,IF(X11="HABILITA",('PRECIOS UNITARIOS'!$AF11*500)/W11))))</f>
        <v>0</v>
      </c>
      <c r="Z11" s="43">
        <f>'PRECIO REFERENCIA'!X11</f>
        <v>0</v>
      </c>
      <c r="AA11" s="43" t="str">
        <f>'PRECIO REFERENCIA'!Z11</f>
        <v>NO OFERTADO</v>
      </c>
      <c r="AB11" s="44">
        <f>+IF(AA11="NO OFERTADO",0,IF(AA11="NO CUMPLE EV TECNICA",0,IF(AA11="NO HABILITA",0,IF(AA11="HABILITA",('PRECIOS UNITARIOS'!$AF11*500)/Z11))))</f>
        <v>0</v>
      </c>
      <c r="AC11" s="43">
        <f>'PRECIO REFERENCIA'!AA11</f>
        <v>0</v>
      </c>
      <c r="AD11" s="43" t="str">
        <f>'PRECIO REFERENCIA'!AC11</f>
        <v>NO OFERTADO</v>
      </c>
      <c r="AE11" s="44">
        <f>+IF(AD11="NO OFERTADO",0,IF(AD11="NO CUMPLE EV TECNICA",0,IF(AD11="NO HABILITA",0,IF(AD11="HABILITA",('PRECIOS UNITARIOS'!$AF11*500)/AC11))))</f>
        <v>0</v>
      </c>
      <c r="AF11" s="43">
        <f>'PRECIO REFERENCIA'!AD11</f>
        <v>0</v>
      </c>
      <c r="AG11" s="43" t="str">
        <f>'PRECIO REFERENCIA'!AF11</f>
        <v>NO HABILITA</v>
      </c>
      <c r="AH11" s="44">
        <f>+IF(AG11="NO OFERTADO",0,IF(AG11="NO CUMPLE EV TECNICA",0,IF(AG11="NO HABILITA",0,IF(AG11="HABILITA",('PRECIOS UNITARIOS'!$AF11*500)/AF11))))</f>
        <v>0</v>
      </c>
      <c r="AI11" s="43">
        <f>'PRECIO REFERENCIA'!AG11</f>
        <v>0</v>
      </c>
      <c r="AJ11" s="43" t="str">
        <f>'PRECIO REFERENCIA'!AI11</f>
        <v>NO OFERTADO</v>
      </c>
      <c r="AK11" s="44">
        <f>+IF(AJ11="NO OFERTADO",0,IF(AJ11="NO CUMPLE EV TECNICA",0,IF(AJ11="NO HABILITA",0,IF(AJ11="HABILITA",('PRECIOS UNITARIOS'!$AF11*500)/AI11))))</f>
        <v>0</v>
      </c>
      <c r="AL11" s="43">
        <f>'PRECIO REFERENCIA'!AJ11</f>
        <v>0</v>
      </c>
      <c r="AM11" s="43" t="str">
        <f>'PRECIO REFERENCIA'!AL11</f>
        <v>NO OFERTADO</v>
      </c>
      <c r="AN11" s="44">
        <f>+IF(AM11="NO OFERTADO",0,IF(AM11="NO CUMPLE EV TECNICA",0,IF(AM11="NO HABILITA",0,IF(AM11="HABILITA",('PRECIOS UNITARIOS'!$AF11*500)/AL11))))</f>
        <v>0</v>
      </c>
      <c r="AO11" s="43">
        <f>'PRECIO REFERENCIA'!AM11</f>
        <v>5500</v>
      </c>
      <c r="AP11" s="43" t="str">
        <f>'PRECIO REFERENCIA'!AO11</f>
        <v>HABILITA</v>
      </c>
      <c r="AQ11" s="44">
        <f>+IF(AP11="NO OFERTADO",0,IF(AP11="NO CUMPLE EV TECNICA",0,IF(AP11="NO HABILITA",0,IF(AP11="HABILITA",('PRECIOS UNITARIOS'!$AF11*500)/AO11))))</f>
        <v>500</v>
      </c>
      <c r="AR11" s="43">
        <f>'PRECIO REFERENCIA'!AP11</f>
        <v>0</v>
      </c>
      <c r="AS11" s="43" t="str">
        <f>'PRECIO REFERENCIA'!AR11</f>
        <v>NO OFERTADO</v>
      </c>
      <c r="AT11" s="44">
        <f>+IF(AS11="NO OFERTADO",0,IF(AS11="NO CUMPLE EV TECNICA",0,IF(AS11="NO HABILITA",0,IF(AS11="HABILITA",('PRECIOS UNITARIOS'!$AF11*500)/AR11))))</f>
        <v>0</v>
      </c>
      <c r="AU11" s="43">
        <f>'PRECIO REFERENCIA'!AS11</f>
        <v>0</v>
      </c>
      <c r="AV11" s="43" t="str">
        <f>'PRECIO REFERENCIA'!AU11</f>
        <v>NO OFERTADO</v>
      </c>
      <c r="AW11" s="44">
        <f>+IF(AV11="NO OFERTADO",0,IF(AV11="NO CUMPLE EV TECNICA",0,IF(AV11="NO HABILITA",0,IF(AV11="HABILITA",('PRECIOS UNITARIOS'!$AF11*500)/AU11))))</f>
        <v>0</v>
      </c>
      <c r="AX11" s="43">
        <f>'PRECIO REFERENCIA'!AV11</f>
        <v>0</v>
      </c>
      <c r="AY11" s="43" t="str">
        <f>'PRECIO REFERENCIA'!AX11</f>
        <v>NO OFERTADO</v>
      </c>
      <c r="AZ11" s="44">
        <f>+IF(AY11="NO OFERTADO",0,IF(AY11="NO CUMPLE EV TECNICA",0,IF(AY11="NO HABILITA",0,IF(AY11="HABILITA",('PRECIOS UNITARIOS'!$AF11*500)/AX11))))</f>
        <v>0</v>
      </c>
      <c r="BA11" s="43">
        <f>'PRECIO REFERENCIA'!AY11</f>
        <v>0</v>
      </c>
      <c r="BB11" s="43" t="str">
        <f>'PRECIO REFERENCIA'!BA11</f>
        <v>NO OFERTADO</v>
      </c>
      <c r="BC11" s="44">
        <f>+IF(BB11="NO OFERTADO",0,IF(BB11="NO CUMPLE EV TECNICA",0,IF(BB11="NO HABILITA",0,IF(BB11="HABILITA",('PRECIOS UNITARIOS'!$AF11*500)/BA11))))</f>
        <v>0</v>
      </c>
      <c r="BD11" s="43">
        <f>'PRECIO REFERENCIA'!BB11</f>
        <v>0</v>
      </c>
      <c r="BE11" s="43" t="str">
        <f>'PRECIO REFERENCIA'!BD11</f>
        <v>NO OFERTADO</v>
      </c>
      <c r="BF11" s="44">
        <f>+IF(BE11="NO OFERTADO",0,IF(BE11="NO CUMPLE EV TECNICA",0,IF(BE11="NO HABILITA",0,IF(BE11="HABILITA",('PRECIOS UNITARIOS'!$AF11*500)/BD11))))</f>
        <v>0</v>
      </c>
      <c r="BG11" s="43">
        <f>'PRECIO REFERENCIA'!BE11</f>
        <v>0</v>
      </c>
      <c r="BH11" s="43" t="str">
        <f>'PRECIO REFERENCIA'!BG11</f>
        <v>NO OFERTADO</v>
      </c>
      <c r="BI11" s="44">
        <f>+IF(BH11="NO OFERTADO",0,IF(BH11="NO CUMPLE EV TECNICA",0,IF(BH11="NO HABILITA",0,IF(BH11="HABILITA",('PRECIOS UNITARIOS'!$AF11*500)/BG11))))</f>
        <v>0</v>
      </c>
      <c r="BJ11" s="43">
        <f>'PRECIO REFERENCIA'!BH11</f>
        <v>6458</v>
      </c>
      <c r="BK11" s="43" t="str">
        <f>'PRECIO REFERENCIA'!BJ11</f>
        <v>HABILITA</v>
      </c>
      <c r="BL11" s="44">
        <f>+IF(BK11="NO OFERTADO",0,IF(BK11="NO CUMPLE EV TECNICA",0,IF(BK11="NO HABILITA",0,IF(BK11="HABILITA",('PRECIOS UNITARIOS'!$AF11*500)/BJ11))))</f>
        <v>425.8284298544441</v>
      </c>
      <c r="BM11" s="43">
        <f>'PRECIO REFERENCIA'!BK11</f>
        <v>0</v>
      </c>
      <c r="BN11" s="43" t="str">
        <f>'PRECIO REFERENCIA'!BM11</f>
        <v>NO OFERTADO</v>
      </c>
      <c r="BO11" s="44">
        <f>+IF(BN11="NO OFERTADO",0,IF(BN11="NO CUMPLE EV TECNICA",0,IF(BN11="NO HABILITA",0,IF(BN11="HABILITA",('PRECIOS UNITARIOS'!$AF11*500)/BM11))))</f>
        <v>0</v>
      </c>
      <c r="BP11" s="43">
        <f>'PRECIO REFERENCIA'!BN11</f>
        <v>0</v>
      </c>
      <c r="BQ11" s="43" t="str">
        <f>'PRECIO REFERENCIA'!BP11</f>
        <v>NO OFERTADO</v>
      </c>
      <c r="BR11" s="44">
        <f>+IF(BQ11="NO OFERTADO",0,IF(BQ11="NO CUMPLE EV TECNICA",0,IF(BQ11="NO HABILITA",0,IF(BQ11="HABILITA",('PRECIOS UNITARIOS'!$AF11*500)/BP11))))</f>
        <v>0</v>
      </c>
      <c r="BS11" s="43">
        <f>'PRECIO REFERENCIA'!BQ11</f>
        <v>0</v>
      </c>
      <c r="BT11" s="43" t="str">
        <f>'PRECIO REFERENCIA'!BS11</f>
        <v>NO OFERTADO</v>
      </c>
      <c r="BU11" s="44">
        <f>+IF(BT11="NO OFERTADO",0,IF(BT11="NO CUMPLE EV TECNICA",0,IF(BT11="NO HABILITA",0,IF(BT11="HABILITA",('PRECIOS UNITARIOS'!$AF11*500)/BS11))))</f>
        <v>0</v>
      </c>
      <c r="BV11" s="43">
        <f>'PRECIO REFERENCIA'!BT11</f>
        <v>0</v>
      </c>
      <c r="BW11" s="43" t="str">
        <f>'PRECIO REFERENCIA'!BV11</f>
        <v>NO OFERTADO</v>
      </c>
      <c r="BX11" s="44">
        <f>+IF(BW11="NO OFERTADO",0,IF(BW11="NO CUMPLE EV TECNICA",0,IF(BW11="NO HABILITA",0,IF(BW11="HABILITA",('PRECIOS UNITARIOS'!$AF11*500)/BV11))))</f>
        <v>0</v>
      </c>
      <c r="BY11" s="43">
        <f>'PRECIO REFERENCIA'!BW11</f>
        <v>0</v>
      </c>
      <c r="BZ11" s="43" t="str">
        <f>'PRECIO REFERENCIA'!BY11</f>
        <v>NO OFERTADO</v>
      </c>
      <c r="CA11" s="44">
        <f>+IF(BZ11="NO OFERTADO",0,IF(BZ11="NO CUMPLE EV TECNICA",0,IF(BZ11="NO HABILITA",0,IF(BZ11="HABILITA",('PRECIOS UNITARIOS'!$AF11*500)/BY11))))</f>
        <v>0</v>
      </c>
      <c r="CB11" s="43">
        <f>'PRECIO REFERENCIA'!BZ11</f>
        <v>0</v>
      </c>
      <c r="CC11" s="43" t="str">
        <f>'PRECIO REFERENCIA'!CB11</f>
        <v>NO OFERTADO</v>
      </c>
      <c r="CD11" s="44">
        <f>+IF(CC11="NO OFERTADO",0,IF(CC11="NO CUMPLE EV TECNICA",0,IF(CC11="NO HABILITA",0,IF(CC11="HABILITA",('PRECIOS UNITARIOS'!$AF11*500)/CB11))))</f>
        <v>0</v>
      </c>
      <c r="CE11" s="43">
        <f>'PRECIO REFERENCIA'!CC11</f>
        <v>0</v>
      </c>
      <c r="CF11" s="43" t="str">
        <f>'PRECIO REFERENCIA'!CE11</f>
        <v>NO OFERTADO</v>
      </c>
      <c r="CG11" s="44">
        <f>+IF(CF11="NO OFERTADO",0,IF(CF11="NO CUMPLE EV TECNICA",0,IF(CF11="NO HABILITA",0,IF(CF11="HABILITA",('PRECIOS UNITARIOS'!$AF11*500)/CE11))))</f>
        <v>0</v>
      </c>
      <c r="CH11" s="43">
        <f>'PRECIO REFERENCIA'!CF11</f>
        <v>0</v>
      </c>
      <c r="CI11" s="43" t="str">
        <f>'PRECIO REFERENCIA'!CH11</f>
        <v>NO OFERTADO</v>
      </c>
      <c r="CJ11" s="44">
        <f>+IF(CI11="NO OFERTADO",0,IF(CI11="NO CUMPLE EV TECNICA",0,IF(CI11="NO HABILITA",0,IF(CI11="HABILITA",('PRECIOS UNITARIOS'!$AF11*500)/CH11))))</f>
        <v>0</v>
      </c>
    </row>
    <row r="12" spans="1:88" s="40" customFormat="1" ht="38.25" x14ac:dyDescent="0.2">
      <c r="A12" s="103">
        <v>3</v>
      </c>
      <c r="B12" s="202" t="s">
        <v>55</v>
      </c>
      <c r="C12" s="121" t="s">
        <v>52</v>
      </c>
      <c r="D12" s="24">
        <v>1</v>
      </c>
      <c r="E12" s="166" t="s">
        <v>53</v>
      </c>
      <c r="F12" s="168">
        <v>209</v>
      </c>
      <c r="G12" s="25">
        <v>10100</v>
      </c>
      <c r="H12" s="43">
        <f>'PRECIO REFERENCIA'!F12</f>
        <v>0</v>
      </c>
      <c r="I12" s="43" t="str">
        <f>'PRECIO REFERENCIA'!H12</f>
        <v>NO OFERTADO</v>
      </c>
      <c r="J12" s="44">
        <f>+IF(I12="NO OFERTADO",0,IF(I12="NO CUMPLE EV TECNICA",0,IF(I12="NO HABILITA",0,IF(I12="HABILITA",('PRECIOS UNITARIOS'!$AF12*500)/H12))))</f>
        <v>0</v>
      </c>
      <c r="K12" s="43">
        <f>'PRECIO REFERENCIA'!I12</f>
        <v>9100</v>
      </c>
      <c r="L12" s="43" t="str">
        <f>'PRECIO REFERENCIA'!K12</f>
        <v>HABILITA</v>
      </c>
      <c r="M12" s="44">
        <f>+IF(L12="NO OFERTADO",0,IF(L12="NO CUMPLE EV TECNICA",0,IF(L12="NO HABILITA",0,IF(L12="HABILITA",('PRECIOS UNITARIOS'!$AF12*500)/K12))))</f>
        <v>313.07692307692309</v>
      </c>
      <c r="N12" s="43">
        <f>'PRECIO REFERENCIA'!L12</f>
        <v>6200</v>
      </c>
      <c r="O12" s="43" t="str">
        <f>'PRECIO REFERENCIA'!N12</f>
        <v>HABILITA</v>
      </c>
      <c r="P12" s="44">
        <f>+IF(O12="NO OFERTADO",0,IF(O12="NO CUMPLE EV TECNICA",0,IF(O12="NO HABILITA",0,IF(O12="HABILITA",('PRECIOS UNITARIOS'!$AF12*500)/N12))))</f>
        <v>459.51612903225805</v>
      </c>
      <c r="Q12" s="43">
        <f>'PRECIO REFERENCIA'!O12</f>
        <v>0</v>
      </c>
      <c r="R12" s="43" t="str">
        <f>'PRECIO REFERENCIA'!Q12</f>
        <v>NO OFERTADO</v>
      </c>
      <c r="S12" s="44">
        <f>+IF(R12="NO OFERTADO",0,IF(R12="NO CUMPLE EV TECNICA",0,IF(R12="NO HABILITA",0,IF(R12="HABILITA",('PRECIOS UNITARIOS'!$AF12*500)/Q12))))</f>
        <v>0</v>
      </c>
      <c r="T12" s="43">
        <f>'PRECIO REFERENCIA'!R12</f>
        <v>0</v>
      </c>
      <c r="U12" s="43" t="str">
        <f>'PRECIO REFERENCIA'!T12</f>
        <v>NO OFERTADO</v>
      </c>
      <c r="V12" s="44">
        <f>+IF(U12="NO OFERTADO",0,IF(U12="NO CUMPLE EV TECNICA",0,IF(U12="NO HABILITA",0,IF(U12="HABILITA",('PRECIOS UNITARIOS'!$AF12*500)/T12))))</f>
        <v>0</v>
      </c>
      <c r="W12" s="43">
        <f>'PRECIO REFERENCIA'!U12</f>
        <v>0</v>
      </c>
      <c r="X12" s="43" t="str">
        <f>'PRECIO REFERENCIA'!W12</f>
        <v>NO OFERTADO</v>
      </c>
      <c r="Y12" s="44">
        <f>+IF(X12="NO OFERTADO",0,IF(X12="NO CUMPLE EV TECNICA",0,IF(X12="NO HABILITA",0,IF(X12="HABILITA",('PRECIOS UNITARIOS'!$AF12*500)/W12))))</f>
        <v>0</v>
      </c>
      <c r="Z12" s="43">
        <f>'PRECIO REFERENCIA'!X12</f>
        <v>0</v>
      </c>
      <c r="AA12" s="43" t="str">
        <f>'PRECIO REFERENCIA'!Z12</f>
        <v>NO OFERTADO</v>
      </c>
      <c r="AB12" s="44">
        <f>+IF(AA12="NO OFERTADO",0,IF(AA12="NO CUMPLE EV TECNICA",0,IF(AA12="NO HABILITA",0,IF(AA12="HABILITA",('PRECIOS UNITARIOS'!$AF12*500)/Z12))))</f>
        <v>0</v>
      </c>
      <c r="AC12" s="43">
        <f>'PRECIO REFERENCIA'!AA12</f>
        <v>0</v>
      </c>
      <c r="AD12" s="43" t="str">
        <f>'PRECIO REFERENCIA'!AC12</f>
        <v>NO OFERTADO</v>
      </c>
      <c r="AE12" s="44">
        <f>+IF(AD12="NO OFERTADO",0,IF(AD12="NO CUMPLE EV TECNICA",0,IF(AD12="NO HABILITA",0,IF(AD12="HABILITA",('PRECIOS UNITARIOS'!$AF12*500)/AC12))))</f>
        <v>0</v>
      </c>
      <c r="AF12" s="43">
        <f>'PRECIO REFERENCIA'!AD12</f>
        <v>0</v>
      </c>
      <c r="AG12" s="43" t="str">
        <f>'PRECIO REFERENCIA'!AF12</f>
        <v>NO HABILITA</v>
      </c>
      <c r="AH12" s="44">
        <f>+IF(AG12="NO OFERTADO",0,IF(AG12="NO CUMPLE EV TECNICA",0,IF(AG12="NO HABILITA",0,IF(AG12="HABILITA",('PRECIOS UNITARIOS'!$AF12*500)/AF12))))</f>
        <v>0</v>
      </c>
      <c r="AI12" s="43">
        <f>'PRECIO REFERENCIA'!AG12</f>
        <v>0</v>
      </c>
      <c r="AJ12" s="43" t="str">
        <f>'PRECIO REFERENCIA'!AI12</f>
        <v>NO OFERTADO</v>
      </c>
      <c r="AK12" s="44">
        <f>+IF(AJ12="NO OFERTADO",0,IF(AJ12="NO CUMPLE EV TECNICA",0,IF(AJ12="NO HABILITA",0,IF(AJ12="HABILITA",('PRECIOS UNITARIOS'!$AF12*500)/AI12))))</f>
        <v>0</v>
      </c>
      <c r="AL12" s="43">
        <f>'PRECIO REFERENCIA'!AJ12</f>
        <v>0</v>
      </c>
      <c r="AM12" s="43" t="str">
        <f>'PRECIO REFERENCIA'!AL12</f>
        <v>NO OFERTADO</v>
      </c>
      <c r="AN12" s="44">
        <f>+IF(AM12="NO OFERTADO",0,IF(AM12="NO CUMPLE EV TECNICA",0,IF(AM12="NO HABILITA",0,IF(AM12="HABILITA",('PRECIOS UNITARIOS'!$AF12*500)/AL12))))</f>
        <v>0</v>
      </c>
      <c r="AO12" s="43">
        <f>'PRECIO REFERENCIA'!AM12</f>
        <v>7550</v>
      </c>
      <c r="AP12" s="43" t="str">
        <f>'PRECIO REFERENCIA'!AO12</f>
        <v>HABILITA</v>
      </c>
      <c r="AQ12" s="44">
        <f>+IF(AP12="NO OFERTADO",0,IF(AP12="NO CUMPLE EV TECNICA",0,IF(AP12="NO HABILITA",0,IF(AP12="HABILITA",('PRECIOS UNITARIOS'!$AF12*500)/AO12))))</f>
        <v>377.35099337748346</v>
      </c>
      <c r="AR12" s="43">
        <f>'PRECIO REFERENCIA'!AP12</f>
        <v>0</v>
      </c>
      <c r="AS12" s="43" t="str">
        <f>'PRECIO REFERENCIA'!AR12</f>
        <v>NO OFERTADO</v>
      </c>
      <c r="AT12" s="44">
        <f>+IF(AS12="NO OFERTADO",0,IF(AS12="NO CUMPLE EV TECNICA",0,IF(AS12="NO HABILITA",0,IF(AS12="HABILITA",('PRECIOS UNITARIOS'!$AF12*500)/AR12))))</f>
        <v>0</v>
      </c>
      <c r="AU12" s="43">
        <f>'PRECIO REFERENCIA'!AS12</f>
        <v>0</v>
      </c>
      <c r="AV12" s="43" t="str">
        <f>'PRECIO REFERENCIA'!AU12</f>
        <v>NO OFERTADO</v>
      </c>
      <c r="AW12" s="44">
        <f>+IF(AV12="NO OFERTADO",0,IF(AV12="NO CUMPLE EV TECNICA",0,IF(AV12="NO HABILITA",0,IF(AV12="HABILITA",('PRECIOS UNITARIOS'!$AF12*500)/AU12))))</f>
        <v>0</v>
      </c>
      <c r="AX12" s="43">
        <f>'PRECIO REFERENCIA'!AV12</f>
        <v>0</v>
      </c>
      <c r="AY12" s="43" t="str">
        <f>'PRECIO REFERENCIA'!AX12</f>
        <v>NO OFERTADO</v>
      </c>
      <c r="AZ12" s="44">
        <f>+IF(AY12="NO OFERTADO",0,IF(AY12="NO CUMPLE EV TECNICA",0,IF(AY12="NO HABILITA",0,IF(AY12="HABILITA",('PRECIOS UNITARIOS'!$AF12*500)/AX12))))</f>
        <v>0</v>
      </c>
      <c r="BA12" s="43">
        <f>'PRECIO REFERENCIA'!AY12</f>
        <v>0</v>
      </c>
      <c r="BB12" s="43" t="str">
        <f>'PRECIO REFERENCIA'!BA12</f>
        <v>NO OFERTADO</v>
      </c>
      <c r="BC12" s="44">
        <f>+IF(BB12="NO OFERTADO",0,IF(BB12="NO CUMPLE EV TECNICA",0,IF(BB12="NO HABILITA",0,IF(BB12="HABILITA",('PRECIOS UNITARIOS'!$AF12*500)/BA12))))</f>
        <v>0</v>
      </c>
      <c r="BD12" s="43">
        <f>'PRECIO REFERENCIA'!BB12</f>
        <v>0</v>
      </c>
      <c r="BE12" s="43" t="str">
        <f>'PRECIO REFERENCIA'!BD12</f>
        <v>NO OFERTADO</v>
      </c>
      <c r="BF12" s="44">
        <f>+IF(BE12="NO OFERTADO",0,IF(BE12="NO CUMPLE EV TECNICA",0,IF(BE12="NO HABILITA",0,IF(BE12="HABILITA",('PRECIOS UNITARIOS'!$AF12*500)/BD12))))</f>
        <v>0</v>
      </c>
      <c r="BG12" s="43">
        <f>'PRECIO REFERENCIA'!BE12</f>
        <v>0</v>
      </c>
      <c r="BH12" s="43" t="str">
        <f>'PRECIO REFERENCIA'!BG12</f>
        <v>NO OFERTADO</v>
      </c>
      <c r="BI12" s="44">
        <f>+IF(BH12="NO OFERTADO",0,IF(BH12="NO CUMPLE EV TECNICA",0,IF(BH12="NO HABILITA",0,IF(BH12="HABILITA",('PRECIOS UNITARIOS'!$AF12*500)/BG12))))</f>
        <v>0</v>
      </c>
      <c r="BJ12" s="43">
        <f>'PRECIO REFERENCIA'!BH12</f>
        <v>5698</v>
      </c>
      <c r="BK12" s="43" t="str">
        <f>'PRECIO REFERENCIA'!BJ12</f>
        <v>HABILITA</v>
      </c>
      <c r="BL12" s="44">
        <f>+IF(BK12="NO OFERTADO",0,IF(BK12="NO CUMPLE EV TECNICA",0,IF(BK12="NO HABILITA",0,IF(BK12="HABILITA",('PRECIOS UNITARIOS'!$AF12*500)/BJ12))))</f>
        <v>500</v>
      </c>
      <c r="BM12" s="43">
        <f>'PRECIO REFERENCIA'!BK12</f>
        <v>0</v>
      </c>
      <c r="BN12" s="43" t="str">
        <f>'PRECIO REFERENCIA'!BM12</f>
        <v>NO OFERTADO</v>
      </c>
      <c r="BO12" s="44">
        <f>+IF(BN12="NO OFERTADO",0,IF(BN12="NO CUMPLE EV TECNICA",0,IF(BN12="NO HABILITA",0,IF(BN12="HABILITA",('PRECIOS UNITARIOS'!$AF12*500)/BM12))))</f>
        <v>0</v>
      </c>
      <c r="BP12" s="43">
        <f>'PRECIO REFERENCIA'!BN12</f>
        <v>0</v>
      </c>
      <c r="BQ12" s="43" t="str">
        <f>'PRECIO REFERENCIA'!BP12</f>
        <v>NO OFERTADO</v>
      </c>
      <c r="BR12" s="44">
        <f>+IF(BQ12="NO OFERTADO",0,IF(BQ12="NO CUMPLE EV TECNICA",0,IF(BQ12="NO HABILITA",0,IF(BQ12="HABILITA",('PRECIOS UNITARIOS'!$AF12*500)/BP12))))</f>
        <v>0</v>
      </c>
      <c r="BS12" s="43">
        <f>'PRECIO REFERENCIA'!BQ12</f>
        <v>0</v>
      </c>
      <c r="BT12" s="43" t="str">
        <f>'PRECIO REFERENCIA'!BS12</f>
        <v>NO OFERTADO</v>
      </c>
      <c r="BU12" s="44">
        <f>+IF(BT12="NO OFERTADO",0,IF(BT12="NO CUMPLE EV TECNICA",0,IF(BT12="NO HABILITA",0,IF(BT12="HABILITA",('PRECIOS UNITARIOS'!$AF12*500)/BS12))))</f>
        <v>0</v>
      </c>
      <c r="BV12" s="43">
        <f>'PRECIO REFERENCIA'!BT12</f>
        <v>0</v>
      </c>
      <c r="BW12" s="43" t="str">
        <f>'PRECIO REFERENCIA'!BV12</f>
        <v>NO OFERTADO</v>
      </c>
      <c r="BX12" s="44">
        <f>+IF(BW12="NO OFERTADO",0,IF(BW12="NO CUMPLE EV TECNICA",0,IF(BW12="NO HABILITA",0,IF(BW12="HABILITA",('PRECIOS UNITARIOS'!$AF12*500)/BV12))))</f>
        <v>0</v>
      </c>
      <c r="BY12" s="43">
        <f>'PRECIO REFERENCIA'!BW12</f>
        <v>0</v>
      </c>
      <c r="BZ12" s="43" t="str">
        <f>'PRECIO REFERENCIA'!BY12</f>
        <v>NO OFERTADO</v>
      </c>
      <c r="CA12" s="44">
        <f>+IF(BZ12="NO OFERTADO",0,IF(BZ12="NO CUMPLE EV TECNICA",0,IF(BZ12="NO HABILITA",0,IF(BZ12="HABILITA",('PRECIOS UNITARIOS'!$AF12*500)/BY12))))</f>
        <v>0</v>
      </c>
      <c r="CB12" s="43">
        <f>'PRECIO REFERENCIA'!BZ12</f>
        <v>0</v>
      </c>
      <c r="CC12" s="43" t="str">
        <f>'PRECIO REFERENCIA'!CB12</f>
        <v>NO OFERTADO</v>
      </c>
      <c r="CD12" s="44">
        <f>+IF(CC12="NO OFERTADO",0,IF(CC12="NO CUMPLE EV TECNICA",0,IF(CC12="NO HABILITA",0,IF(CC12="HABILITA",('PRECIOS UNITARIOS'!$AF12*500)/CB12))))</f>
        <v>0</v>
      </c>
      <c r="CE12" s="43">
        <f>'PRECIO REFERENCIA'!CC12</f>
        <v>0</v>
      </c>
      <c r="CF12" s="43" t="str">
        <f>'PRECIO REFERENCIA'!CE12</f>
        <v>NO OFERTADO</v>
      </c>
      <c r="CG12" s="44">
        <f>+IF(CF12="NO OFERTADO",0,IF(CF12="NO CUMPLE EV TECNICA",0,IF(CF12="NO HABILITA",0,IF(CF12="HABILITA",('PRECIOS UNITARIOS'!$AF12*500)/CE12))))</f>
        <v>0</v>
      </c>
      <c r="CH12" s="43">
        <f>'PRECIO REFERENCIA'!CF12</f>
        <v>0</v>
      </c>
      <c r="CI12" s="43" t="str">
        <f>'PRECIO REFERENCIA'!CH12</f>
        <v>NO OFERTADO</v>
      </c>
      <c r="CJ12" s="44">
        <f>+IF(CI12="NO OFERTADO",0,IF(CI12="NO CUMPLE EV TECNICA",0,IF(CI12="NO HABILITA",0,IF(CI12="HABILITA",('PRECIOS UNITARIOS'!$AF12*500)/CH12))))</f>
        <v>0</v>
      </c>
    </row>
    <row r="13" spans="1:88" s="40" customFormat="1" ht="38.25" x14ac:dyDescent="0.2">
      <c r="A13" s="103">
        <v>4</v>
      </c>
      <c r="B13" s="202" t="s">
        <v>56</v>
      </c>
      <c r="C13" s="146" t="s">
        <v>52</v>
      </c>
      <c r="D13" s="24">
        <v>1</v>
      </c>
      <c r="E13" s="166" t="s">
        <v>53</v>
      </c>
      <c r="F13" s="168">
        <v>1</v>
      </c>
      <c r="G13" s="25">
        <v>7475</v>
      </c>
      <c r="H13" s="43">
        <f>'PRECIO REFERENCIA'!F13</f>
        <v>0</v>
      </c>
      <c r="I13" s="43" t="str">
        <f>'PRECIO REFERENCIA'!H13</f>
        <v>NO OFERTADO</v>
      </c>
      <c r="J13" s="44">
        <f>+IF(I13="NO OFERTADO",0,IF(I13="NO CUMPLE EV TECNICA",0,IF(I13="NO HABILITA",0,IF(I13="HABILITA",('PRECIOS UNITARIOS'!$AF13*500)/H13))))</f>
        <v>0</v>
      </c>
      <c r="K13" s="43">
        <f>'PRECIO REFERENCIA'!I13</f>
        <v>11000</v>
      </c>
      <c r="L13" s="43" t="str">
        <f>'PRECIO REFERENCIA'!K13</f>
        <v>NO HABILITA</v>
      </c>
      <c r="M13" s="44">
        <f>+IF(L13="NO OFERTADO",0,IF(L13="NO CUMPLE EV TECNICA",0,IF(L13="NO HABILITA",0,IF(L13="HABILITA",('PRECIOS UNITARIOS'!$AF13*500)/K13))))</f>
        <v>0</v>
      </c>
      <c r="N13" s="43">
        <f>'PRECIO REFERENCIA'!L13</f>
        <v>0</v>
      </c>
      <c r="O13" s="43" t="str">
        <f>'PRECIO REFERENCIA'!N13</f>
        <v>NO OFERTADO</v>
      </c>
      <c r="P13" s="44">
        <f>+IF(O13="NO OFERTADO",0,IF(O13="NO CUMPLE EV TECNICA",0,IF(O13="NO HABILITA",0,IF(O13="HABILITA",('PRECIOS UNITARIOS'!$AF13*500)/N13))))</f>
        <v>0</v>
      </c>
      <c r="Q13" s="43">
        <f>'PRECIO REFERENCIA'!O13</f>
        <v>0</v>
      </c>
      <c r="R13" s="43" t="str">
        <f>'PRECIO REFERENCIA'!Q13</f>
        <v>NO OFERTADO</v>
      </c>
      <c r="S13" s="44">
        <f>+IF(R13="NO OFERTADO",0,IF(R13="NO CUMPLE EV TECNICA",0,IF(R13="NO HABILITA",0,IF(R13="HABILITA",('PRECIOS UNITARIOS'!$AF13*500)/Q13))))</f>
        <v>0</v>
      </c>
      <c r="T13" s="43">
        <f>'PRECIO REFERENCIA'!R13</f>
        <v>0</v>
      </c>
      <c r="U13" s="43" t="str">
        <f>'PRECIO REFERENCIA'!T13</f>
        <v>NO OFERTADO</v>
      </c>
      <c r="V13" s="44">
        <f>+IF(U13="NO OFERTADO",0,IF(U13="NO CUMPLE EV TECNICA",0,IF(U13="NO HABILITA",0,IF(U13="HABILITA",('PRECIOS UNITARIOS'!$AF13*500)/T13))))</f>
        <v>0</v>
      </c>
      <c r="W13" s="43">
        <f>'PRECIO REFERENCIA'!U13</f>
        <v>0</v>
      </c>
      <c r="X13" s="43" t="str">
        <f>'PRECIO REFERENCIA'!W13</f>
        <v>NO OFERTADO</v>
      </c>
      <c r="Y13" s="44">
        <f>+IF(X13="NO OFERTADO",0,IF(X13="NO CUMPLE EV TECNICA",0,IF(X13="NO HABILITA",0,IF(X13="HABILITA",('PRECIOS UNITARIOS'!$AF13*500)/W13))))</f>
        <v>0</v>
      </c>
      <c r="Z13" s="43">
        <f>'PRECIO REFERENCIA'!X13</f>
        <v>0</v>
      </c>
      <c r="AA13" s="43" t="str">
        <f>'PRECIO REFERENCIA'!Z13</f>
        <v>NO OFERTADO</v>
      </c>
      <c r="AB13" s="44">
        <f>+IF(AA13="NO OFERTADO",0,IF(AA13="NO CUMPLE EV TECNICA",0,IF(AA13="NO HABILITA",0,IF(AA13="HABILITA",('PRECIOS UNITARIOS'!$AF13*500)/Z13))))</f>
        <v>0</v>
      </c>
      <c r="AC13" s="43">
        <f>'PRECIO REFERENCIA'!AA13</f>
        <v>0</v>
      </c>
      <c r="AD13" s="43" t="str">
        <f>'PRECIO REFERENCIA'!AC13</f>
        <v>NO OFERTADO</v>
      </c>
      <c r="AE13" s="44">
        <f>+IF(AD13="NO OFERTADO",0,IF(AD13="NO CUMPLE EV TECNICA",0,IF(AD13="NO HABILITA",0,IF(AD13="HABILITA",('PRECIOS UNITARIOS'!$AF13*500)/AC13))))</f>
        <v>0</v>
      </c>
      <c r="AF13" s="43">
        <f>'PRECIO REFERENCIA'!AD13</f>
        <v>0</v>
      </c>
      <c r="AG13" s="43" t="str">
        <f>'PRECIO REFERENCIA'!AF13</f>
        <v>NO OFERTADO</v>
      </c>
      <c r="AH13" s="44">
        <f>+IF(AG13="NO OFERTADO",0,IF(AG13="NO CUMPLE EV TECNICA",0,IF(AG13="NO HABILITA",0,IF(AG13="HABILITA",('PRECIOS UNITARIOS'!$AF13*500)/AF13))))</f>
        <v>0</v>
      </c>
      <c r="AI13" s="43">
        <f>'PRECIO REFERENCIA'!AG13</f>
        <v>0</v>
      </c>
      <c r="AJ13" s="43" t="str">
        <f>'PRECIO REFERENCIA'!AI13</f>
        <v>NO OFERTADO</v>
      </c>
      <c r="AK13" s="44">
        <f>+IF(AJ13="NO OFERTADO",0,IF(AJ13="NO CUMPLE EV TECNICA",0,IF(AJ13="NO HABILITA",0,IF(AJ13="HABILITA",('PRECIOS UNITARIOS'!$AF13*500)/AI13))))</f>
        <v>0</v>
      </c>
      <c r="AL13" s="43">
        <f>'PRECIO REFERENCIA'!AJ13</f>
        <v>0</v>
      </c>
      <c r="AM13" s="43" t="str">
        <f>'PRECIO REFERENCIA'!AL13</f>
        <v>NO OFERTADO</v>
      </c>
      <c r="AN13" s="44">
        <f>+IF(AM13="NO OFERTADO",0,IF(AM13="NO CUMPLE EV TECNICA",0,IF(AM13="NO HABILITA",0,IF(AM13="HABILITA",('PRECIOS UNITARIOS'!$AF13*500)/AL13))))</f>
        <v>0</v>
      </c>
      <c r="AO13" s="43">
        <f>'PRECIO REFERENCIA'!AM13</f>
        <v>6500</v>
      </c>
      <c r="AP13" s="43" t="str">
        <f>'PRECIO REFERENCIA'!AO13</f>
        <v>HABILITA</v>
      </c>
      <c r="AQ13" s="44">
        <f>+IF(AP13="NO OFERTADO",0,IF(AP13="NO CUMPLE EV TECNICA",0,IF(AP13="NO HABILITA",0,IF(AP13="HABILITA",('PRECIOS UNITARIOS'!$AF13*500)/AO13))))</f>
        <v>500</v>
      </c>
      <c r="AR13" s="43">
        <f>'PRECIO REFERENCIA'!AP13</f>
        <v>0</v>
      </c>
      <c r="AS13" s="43" t="str">
        <f>'PRECIO REFERENCIA'!AR13</f>
        <v>NO OFERTADO</v>
      </c>
      <c r="AT13" s="44">
        <f>+IF(AS13="NO OFERTADO",0,IF(AS13="NO CUMPLE EV TECNICA",0,IF(AS13="NO HABILITA",0,IF(AS13="HABILITA",('PRECIOS UNITARIOS'!$AF13*500)/AR13))))</f>
        <v>0</v>
      </c>
      <c r="AU13" s="43">
        <f>'PRECIO REFERENCIA'!AS13</f>
        <v>0</v>
      </c>
      <c r="AV13" s="43" t="str">
        <f>'PRECIO REFERENCIA'!AU13</f>
        <v>NO OFERTADO</v>
      </c>
      <c r="AW13" s="44">
        <f>+IF(AV13="NO OFERTADO",0,IF(AV13="NO CUMPLE EV TECNICA",0,IF(AV13="NO HABILITA",0,IF(AV13="HABILITA",('PRECIOS UNITARIOS'!$AF13*500)/AU13))))</f>
        <v>0</v>
      </c>
      <c r="AX13" s="43">
        <f>'PRECIO REFERENCIA'!AV13</f>
        <v>0</v>
      </c>
      <c r="AY13" s="43" t="str">
        <f>'PRECIO REFERENCIA'!AX13</f>
        <v>NO OFERTADO</v>
      </c>
      <c r="AZ13" s="44">
        <f>+IF(AY13="NO OFERTADO",0,IF(AY13="NO CUMPLE EV TECNICA",0,IF(AY13="NO HABILITA",0,IF(AY13="HABILITA",('PRECIOS UNITARIOS'!$AF13*500)/AX13))))</f>
        <v>0</v>
      </c>
      <c r="BA13" s="43">
        <f>'PRECIO REFERENCIA'!AY13</f>
        <v>0</v>
      </c>
      <c r="BB13" s="43" t="str">
        <f>'PRECIO REFERENCIA'!BA13</f>
        <v>NO OFERTADO</v>
      </c>
      <c r="BC13" s="44">
        <f>+IF(BB13="NO OFERTADO",0,IF(BB13="NO CUMPLE EV TECNICA",0,IF(BB13="NO HABILITA",0,IF(BB13="HABILITA",('PRECIOS UNITARIOS'!$AF13*500)/BA13))))</f>
        <v>0</v>
      </c>
      <c r="BD13" s="43">
        <f>'PRECIO REFERENCIA'!BB13</f>
        <v>0</v>
      </c>
      <c r="BE13" s="43" t="str">
        <f>'PRECIO REFERENCIA'!BD13</f>
        <v>NO OFERTADO</v>
      </c>
      <c r="BF13" s="44">
        <f>+IF(BE13="NO OFERTADO",0,IF(BE13="NO CUMPLE EV TECNICA",0,IF(BE13="NO HABILITA",0,IF(BE13="HABILITA",('PRECIOS UNITARIOS'!$AF13*500)/BD13))))</f>
        <v>0</v>
      </c>
      <c r="BG13" s="43">
        <f>'PRECIO REFERENCIA'!BE13</f>
        <v>0</v>
      </c>
      <c r="BH13" s="43" t="str">
        <f>'PRECIO REFERENCIA'!BG13</f>
        <v>NO OFERTADO</v>
      </c>
      <c r="BI13" s="44">
        <f>+IF(BH13="NO OFERTADO",0,IF(BH13="NO CUMPLE EV TECNICA",0,IF(BH13="NO HABILITA",0,IF(BH13="HABILITA",('PRECIOS UNITARIOS'!$AF13*500)/BG13))))</f>
        <v>0</v>
      </c>
      <c r="BJ13" s="43">
        <f>'PRECIO REFERENCIA'!BH13</f>
        <v>7020</v>
      </c>
      <c r="BK13" s="43" t="str">
        <f>'PRECIO REFERENCIA'!BJ13</f>
        <v>HABILITA</v>
      </c>
      <c r="BL13" s="44">
        <f>+IF(BK13="NO OFERTADO",0,IF(BK13="NO CUMPLE EV TECNICA",0,IF(BK13="NO HABILITA",0,IF(BK13="HABILITA",('PRECIOS UNITARIOS'!$AF13*500)/BJ13))))</f>
        <v>462.96296296296299</v>
      </c>
      <c r="BM13" s="43">
        <f>'PRECIO REFERENCIA'!BK13</f>
        <v>0</v>
      </c>
      <c r="BN13" s="43" t="str">
        <f>'PRECIO REFERENCIA'!BM13</f>
        <v>NO OFERTADO</v>
      </c>
      <c r="BO13" s="44">
        <f>+IF(BN13="NO OFERTADO",0,IF(BN13="NO CUMPLE EV TECNICA",0,IF(BN13="NO HABILITA",0,IF(BN13="HABILITA",('PRECIOS UNITARIOS'!$AF13*500)/BM13))))</f>
        <v>0</v>
      </c>
      <c r="BP13" s="43">
        <f>'PRECIO REFERENCIA'!BN13</f>
        <v>0</v>
      </c>
      <c r="BQ13" s="43" t="str">
        <f>'PRECIO REFERENCIA'!BP13</f>
        <v>NO OFERTADO</v>
      </c>
      <c r="BR13" s="44">
        <f>+IF(BQ13="NO OFERTADO",0,IF(BQ13="NO CUMPLE EV TECNICA",0,IF(BQ13="NO HABILITA",0,IF(BQ13="HABILITA",('PRECIOS UNITARIOS'!$AF13*500)/BP13))))</f>
        <v>0</v>
      </c>
      <c r="BS13" s="43">
        <f>'PRECIO REFERENCIA'!BQ13</f>
        <v>0</v>
      </c>
      <c r="BT13" s="43" t="str">
        <f>'PRECIO REFERENCIA'!BS13</f>
        <v>NO OFERTADO</v>
      </c>
      <c r="BU13" s="44">
        <f>+IF(BT13="NO OFERTADO",0,IF(BT13="NO CUMPLE EV TECNICA",0,IF(BT13="NO HABILITA",0,IF(BT13="HABILITA",('PRECIOS UNITARIOS'!$AF13*500)/BS13))))</f>
        <v>0</v>
      </c>
      <c r="BV13" s="43">
        <f>'PRECIO REFERENCIA'!BT13</f>
        <v>0</v>
      </c>
      <c r="BW13" s="43" t="str">
        <f>'PRECIO REFERENCIA'!BV13</f>
        <v>NO OFERTADO</v>
      </c>
      <c r="BX13" s="44">
        <f>+IF(BW13="NO OFERTADO",0,IF(BW13="NO CUMPLE EV TECNICA",0,IF(BW13="NO HABILITA",0,IF(BW13="HABILITA",('PRECIOS UNITARIOS'!$AF13*500)/BV13))))</f>
        <v>0</v>
      </c>
      <c r="BY13" s="43">
        <f>'PRECIO REFERENCIA'!BW13</f>
        <v>0</v>
      </c>
      <c r="BZ13" s="43" t="str">
        <f>'PRECIO REFERENCIA'!BY13</f>
        <v>NO OFERTADO</v>
      </c>
      <c r="CA13" s="44">
        <f>+IF(BZ13="NO OFERTADO",0,IF(BZ13="NO CUMPLE EV TECNICA",0,IF(BZ13="NO HABILITA",0,IF(BZ13="HABILITA",('PRECIOS UNITARIOS'!$AF13*500)/BY13))))</f>
        <v>0</v>
      </c>
      <c r="CB13" s="43">
        <f>'PRECIO REFERENCIA'!BZ13</f>
        <v>0</v>
      </c>
      <c r="CC13" s="43" t="str">
        <f>'PRECIO REFERENCIA'!CB13</f>
        <v>NO OFERTADO</v>
      </c>
      <c r="CD13" s="44">
        <f>+IF(CC13="NO OFERTADO",0,IF(CC13="NO CUMPLE EV TECNICA",0,IF(CC13="NO HABILITA",0,IF(CC13="HABILITA",('PRECIOS UNITARIOS'!$AF13*500)/CB13))))</f>
        <v>0</v>
      </c>
      <c r="CE13" s="43">
        <f>'PRECIO REFERENCIA'!CC13</f>
        <v>0</v>
      </c>
      <c r="CF13" s="43" t="str">
        <f>'PRECIO REFERENCIA'!CE13</f>
        <v>NO OFERTADO</v>
      </c>
      <c r="CG13" s="44">
        <f>+IF(CF13="NO OFERTADO",0,IF(CF13="NO CUMPLE EV TECNICA",0,IF(CF13="NO HABILITA",0,IF(CF13="HABILITA",('PRECIOS UNITARIOS'!$AF13*500)/CE13))))</f>
        <v>0</v>
      </c>
      <c r="CH13" s="43">
        <f>'PRECIO REFERENCIA'!CF13</f>
        <v>0</v>
      </c>
      <c r="CI13" s="43" t="str">
        <f>'PRECIO REFERENCIA'!CH13</f>
        <v>NO OFERTADO</v>
      </c>
      <c r="CJ13" s="44">
        <f>+IF(CI13="NO OFERTADO",0,IF(CI13="NO CUMPLE EV TECNICA",0,IF(CI13="NO HABILITA",0,IF(CI13="HABILITA",('PRECIOS UNITARIOS'!$AF13*500)/CH13))))</f>
        <v>0</v>
      </c>
    </row>
    <row r="14" spans="1:88" s="40" customFormat="1" ht="38.25" x14ac:dyDescent="0.2">
      <c r="A14" s="103">
        <v>5</v>
      </c>
      <c r="B14" s="202" t="s">
        <v>57</v>
      </c>
      <c r="C14" s="121" t="s">
        <v>52</v>
      </c>
      <c r="D14" s="24">
        <v>1</v>
      </c>
      <c r="E14" s="166" t="s">
        <v>53</v>
      </c>
      <c r="F14" s="168">
        <v>1</v>
      </c>
      <c r="G14" s="25">
        <v>34500</v>
      </c>
      <c r="H14" s="43">
        <f>'PRECIO REFERENCIA'!F14</f>
        <v>0</v>
      </c>
      <c r="I14" s="43" t="str">
        <f>'PRECIO REFERENCIA'!H14</f>
        <v>NO OFERTADO</v>
      </c>
      <c r="J14" s="44">
        <f>+IF(I14="NO OFERTADO",0,IF(I14="NO CUMPLE EV TECNICA",0,IF(I14="NO HABILITA",0,IF(I14="HABILITA",('PRECIOS UNITARIOS'!$AF14*500)/H14))))</f>
        <v>0</v>
      </c>
      <c r="K14" s="43">
        <f>'PRECIO REFERENCIA'!I14</f>
        <v>29600</v>
      </c>
      <c r="L14" s="43" t="str">
        <f>'PRECIO REFERENCIA'!K14</f>
        <v>HABILITA</v>
      </c>
      <c r="M14" s="44">
        <f>+IF(L14="NO OFERTADO",0,IF(L14="NO CUMPLE EV TECNICA",0,IF(L14="NO HABILITA",0,IF(L14="HABILITA",('PRECIOS UNITARIOS'!$AF14*500)/K14))))</f>
        <v>371.62162162162161</v>
      </c>
      <c r="N14" s="43">
        <f>'PRECIO REFERENCIA'!L14</f>
        <v>22000</v>
      </c>
      <c r="O14" s="43" t="str">
        <f>'PRECIO REFERENCIA'!N14</f>
        <v>HABILITA</v>
      </c>
      <c r="P14" s="44">
        <f>+IF(O14="NO OFERTADO",0,IF(O14="NO CUMPLE EV TECNICA",0,IF(O14="NO HABILITA",0,IF(O14="HABILITA",('PRECIOS UNITARIOS'!$AF14*500)/N14))))</f>
        <v>500</v>
      </c>
      <c r="Q14" s="43">
        <f>'PRECIO REFERENCIA'!O14</f>
        <v>0</v>
      </c>
      <c r="R14" s="43" t="str">
        <f>'PRECIO REFERENCIA'!Q14</f>
        <v>NO OFERTADO</v>
      </c>
      <c r="S14" s="44">
        <f>+IF(R14="NO OFERTADO",0,IF(R14="NO CUMPLE EV TECNICA",0,IF(R14="NO HABILITA",0,IF(R14="HABILITA",('PRECIOS UNITARIOS'!$AF14*500)/Q14))))</f>
        <v>0</v>
      </c>
      <c r="T14" s="43">
        <f>'PRECIO REFERENCIA'!R14</f>
        <v>0</v>
      </c>
      <c r="U14" s="43" t="str">
        <f>'PRECIO REFERENCIA'!T14</f>
        <v>NO OFERTADO</v>
      </c>
      <c r="V14" s="44">
        <f>+IF(U14="NO OFERTADO",0,IF(U14="NO CUMPLE EV TECNICA",0,IF(U14="NO HABILITA",0,IF(U14="HABILITA",('PRECIOS UNITARIOS'!$AF14*500)/T14))))</f>
        <v>0</v>
      </c>
      <c r="W14" s="43">
        <f>'PRECIO REFERENCIA'!U14</f>
        <v>0</v>
      </c>
      <c r="X14" s="43" t="str">
        <f>'PRECIO REFERENCIA'!W14</f>
        <v>NO OFERTADO</v>
      </c>
      <c r="Y14" s="44">
        <f>+IF(X14="NO OFERTADO",0,IF(X14="NO CUMPLE EV TECNICA",0,IF(X14="NO HABILITA",0,IF(X14="HABILITA",('PRECIOS UNITARIOS'!$AF14*500)/W14))))</f>
        <v>0</v>
      </c>
      <c r="Z14" s="43">
        <f>'PRECIO REFERENCIA'!X14</f>
        <v>0</v>
      </c>
      <c r="AA14" s="43" t="str">
        <f>'PRECIO REFERENCIA'!Z14</f>
        <v>NO OFERTADO</v>
      </c>
      <c r="AB14" s="44">
        <f>+IF(AA14="NO OFERTADO",0,IF(AA14="NO CUMPLE EV TECNICA",0,IF(AA14="NO HABILITA",0,IF(AA14="HABILITA",('PRECIOS UNITARIOS'!$AF14*500)/Z14))))</f>
        <v>0</v>
      </c>
      <c r="AC14" s="43">
        <f>'PRECIO REFERENCIA'!AA14</f>
        <v>0</v>
      </c>
      <c r="AD14" s="43" t="str">
        <f>'PRECIO REFERENCIA'!AC14</f>
        <v>NO OFERTADO</v>
      </c>
      <c r="AE14" s="44">
        <f>+IF(AD14="NO OFERTADO",0,IF(AD14="NO CUMPLE EV TECNICA",0,IF(AD14="NO HABILITA",0,IF(AD14="HABILITA",('PRECIOS UNITARIOS'!$AF14*500)/AC14))))</f>
        <v>0</v>
      </c>
      <c r="AF14" s="43">
        <f>'PRECIO REFERENCIA'!AD14</f>
        <v>0</v>
      </c>
      <c r="AG14" s="43" t="str">
        <f>'PRECIO REFERENCIA'!AF14</f>
        <v>NO OFERTADO</v>
      </c>
      <c r="AH14" s="44">
        <f>+IF(AG14="NO OFERTADO",0,IF(AG14="NO CUMPLE EV TECNICA",0,IF(AG14="NO HABILITA",0,IF(AG14="HABILITA",('PRECIOS UNITARIOS'!$AF14*500)/AF14))))</f>
        <v>0</v>
      </c>
      <c r="AI14" s="43">
        <f>'PRECIO REFERENCIA'!AG14</f>
        <v>0</v>
      </c>
      <c r="AJ14" s="43" t="str">
        <f>'PRECIO REFERENCIA'!AI14</f>
        <v>NO OFERTADO</v>
      </c>
      <c r="AK14" s="44">
        <f>+IF(AJ14="NO OFERTADO",0,IF(AJ14="NO CUMPLE EV TECNICA",0,IF(AJ14="NO HABILITA",0,IF(AJ14="HABILITA",('PRECIOS UNITARIOS'!$AF14*500)/AI14))))</f>
        <v>0</v>
      </c>
      <c r="AL14" s="43">
        <f>'PRECIO REFERENCIA'!AJ14</f>
        <v>0</v>
      </c>
      <c r="AM14" s="43" t="str">
        <f>'PRECIO REFERENCIA'!AL14</f>
        <v>NO OFERTADO</v>
      </c>
      <c r="AN14" s="44">
        <f>+IF(AM14="NO OFERTADO",0,IF(AM14="NO CUMPLE EV TECNICA",0,IF(AM14="NO HABILITA",0,IF(AM14="HABILITA",('PRECIOS UNITARIOS'!$AF14*500)/AL14))))</f>
        <v>0</v>
      </c>
      <c r="AO14" s="43">
        <f>'PRECIO REFERENCIA'!AM14</f>
        <v>30000</v>
      </c>
      <c r="AP14" s="43" t="str">
        <f>'PRECIO REFERENCIA'!AO14</f>
        <v>HABILITA</v>
      </c>
      <c r="AQ14" s="44">
        <f>+IF(AP14="NO OFERTADO",0,IF(AP14="NO CUMPLE EV TECNICA",0,IF(AP14="NO HABILITA",0,IF(AP14="HABILITA",('PRECIOS UNITARIOS'!$AF14*500)/AO14))))</f>
        <v>366.66666666666669</v>
      </c>
      <c r="AR14" s="43">
        <f>'PRECIO REFERENCIA'!AP14</f>
        <v>0</v>
      </c>
      <c r="AS14" s="43" t="str">
        <f>'PRECIO REFERENCIA'!AR14</f>
        <v>NO OFERTADO</v>
      </c>
      <c r="AT14" s="44">
        <f>+IF(AS14="NO OFERTADO",0,IF(AS14="NO CUMPLE EV TECNICA",0,IF(AS14="NO HABILITA",0,IF(AS14="HABILITA",('PRECIOS UNITARIOS'!$AF14*500)/AR14))))</f>
        <v>0</v>
      </c>
      <c r="AU14" s="43">
        <f>'PRECIO REFERENCIA'!AS14</f>
        <v>0</v>
      </c>
      <c r="AV14" s="43" t="str">
        <f>'PRECIO REFERENCIA'!AU14</f>
        <v>NO OFERTADO</v>
      </c>
      <c r="AW14" s="44">
        <f>+IF(AV14="NO OFERTADO",0,IF(AV14="NO CUMPLE EV TECNICA",0,IF(AV14="NO HABILITA",0,IF(AV14="HABILITA",('PRECIOS UNITARIOS'!$AF14*500)/AU14))))</f>
        <v>0</v>
      </c>
      <c r="AX14" s="43">
        <f>'PRECIO REFERENCIA'!AV14</f>
        <v>0</v>
      </c>
      <c r="AY14" s="43" t="str">
        <f>'PRECIO REFERENCIA'!AX14</f>
        <v>NO OFERTADO</v>
      </c>
      <c r="AZ14" s="44">
        <f>+IF(AY14="NO OFERTADO",0,IF(AY14="NO CUMPLE EV TECNICA",0,IF(AY14="NO HABILITA",0,IF(AY14="HABILITA",('PRECIOS UNITARIOS'!$AF14*500)/AX14))))</f>
        <v>0</v>
      </c>
      <c r="BA14" s="43">
        <f>'PRECIO REFERENCIA'!AY14</f>
        <v>0</v>
      </c>
      <c r="BB14" s="43" t="str">
        <f>'PRECIO REFERENCIA'!BA14</f>
        <v>NO OFERTADO</v>
      </c>
      <c r="BC14" s="44">
        <f>+IF(BB14="NO OFERTADO",0,IF(BB14="NO CUMPLE EV TECNICA",0,IF(BB14="NO HABILITA",0,IF(BB14="HABILITA",('PRECIOS UNITARIOS'!$AF14*500)/BA14))))</f>
        <v>0</v>
      </c>
      <c r="BD14" s="43">
        <f>'PRECIO REFERENCIA'!BB14</f>
        <v>0</v>
      </c>
      <c r="BE14" s="43" t="str">
        <f>'PRECIO REFERENCIA'!BD14</f>
        <v>NO OFERTADO</v>
      </c>
      <c r="BF14" s="44">
        <f>+IF(BE14="NO OFERTADO",0,IF(BE14="NO CUMPLE EV TECNICA",0,IF(BE14="NO HABILITA",0,IF(BE14="HABILITA",('PRECIOS UNITARIOS'!$AF14*500)/BD14))))</f>
        <v>0</v>
      </c>
      <c r="BG14" s="43">
        <f>'PRECIO REFERENCIA'!BE14</f>
        <v>0</v>
      </c>
      <c r="BH14" s="43" t="str">
        <f>'PRECIO REFERENCIA'!BG14</f>
        <v>NO OFERTADO</v>
      </c>
      <c r="BI14" s="44">
        <f>+IF(BH14="NO OFERTADO",0,IF(BH14="NO CUMPLE EV TECNICA",0,IF(BH14="NO HABILITA",0,IF(BH14="HABILITA",('PRECIOS UNITARIOS'!$AF14*500)/BG14))))</f>
        <v>0</v>
      </c>
      <c r="BJ14" s="43">
        <f>'PRECIO REFERENCIA'!BH14</f>
        <v>0</v>
      </c>
      <c r="BK14" s="43" t="str">
        <f>'PRECIO REFERENCIA'!BJ14</f>
        <v>NO OFERTADO</v>
      </c>
      <c r="BL14" s="44">
        <f>+IF(BK14="NO OFERTADO",0,IF(BK14="NO CUMPLE EV TECNICA",0,IF(BK14="NO HABILITA",0,IF(BK14="HABILITA",('PRECIOS UNITARIOS'!$AF14*500)/BJ14))))</f>
        <v>0</v>
      </c>
      <c r="BM14" s="43">
        <f>'PRECIO REFERENCIA'!BK14</f>
        <v>0</v>
      </c>
      <c r="BN14" s="43" t="str">
        <f>'PRECIO REFERENCIA'!BM14</f>
        <v>NO OFERTADO</v>
      </c>
      <c r="BO14" s="44">
        <f>+IF(BN14="NO OFERTADO",0,IF(BN14="NO CUMPLE EV TECNICA",0,IF(BN14="NO HABILITA",0,IF(BN14="HABILITA",('PRECIOS UNITARIOS'!$AF14*500)/BM14))))</f>
        <v>0</v>
      </c>
      <c r="BP14" s="43">
        <f>'PRECIO REFERENCIA'!BN14</f>
        <v>0</v>
      </c>
      <c r="BQ14" s="43" t="str">
        <f>'PRECIO REFERENCIA'!BP14</f>
        <v>NO OFERTADO</v>
      </c>
      <c r="BR14" s="44">
        <f>+IF(BQ14="NO OFERTADO",0,IF(BQ14="NO CUMPLE EV TECNICA",0,IF(BQ14="NO HABILITA",0,IF(BQ14="HABILITA",('PRECIOS UNITARIOS'!$AF14*500)/BP14))))</f>
        <v>0</v>
      </c>
      <c r="BS14" s="43">
        <f>'PRECIO REFERENCIA'!BQ14</f>
        <v>0</v>
      </c>
      <c r="BT14" s="43" t="str">
        <f>'PRECIO REFERENCIA'!BS14</f>
        <v>NO OFERTADO</v>
      </c>
      <c r="BU14" s="44">
        <f>+IF(BT14="NO OFERTADO",0,IF(BT14="NO CUMPLE EV TECNICA",0,IF(BT14="NO HABILITA",0,IF(BT14="HABILITA",('PRECIOS UNITARIOS'!$AF14*500)/BS14))))</f>
        <v>0</v>
      </c>
      <c r="BV14" s="43">
        <f>'PRECIO REFERENCIA'!BT14</f>
        <v>0</v>
      </c>
      <c r="BW14" s="43" t="str">
        <f>'PRECIO REFERENCIA'!BV14</f>
        <v>NO OFERTADO</v>
      </c>
      <c r="BX14" s="44">
        <f>+IF(BW14="NO OFERTADO",0,IF(BW14="NO CUMPLE EV TECNICA",0,IF(BW14="NO HABILITA",0,IF(BW14="HABILITA",('PRECIOS UNITARIOS'!$AF14*500)/BV14))))</f>
        <v>0</v>
      </c>
      <c r="BY14" s="43">
        <f>'PRECIO REFERENCIA'!BW14</f>
        <v>0</v>
      </c>
      <c r="BZ14" s="43" t="str">
        <f>'PRECIO REFERENCIA'!BY14</f>
        <v>NO OFERTADO</v>
      </c>
      <c r="CA14" s="44">
        <f>+IF(BZ14="NO OFERTADO",0,IF(BZ14="NO CUMPLE EV TECNICA",0,IF(BZ14="NO HABILITA",0,IF(BZ14="HABILITA",('PRECIOS UNITARIOS'!$AF14*500)/BY14))))</f>
        <v>0</v>
      </c>
      <c r="CB14" s="43">
        <f>'PRECIO REFERENCIA'!BZ14</f>
        <v>0</v>
      </c>
      <c r="CC14" s="43" t="str">
        <f>'PRECIO REFERENCIA'!CB14</f>
        <v>NO OFERTADO</v>
      </c>
      <c r="CD14" s="44">
        <f>+IF(CC14="NO OFERTADO",0,IF(CC14="NO CUMPLE EV TECNICA",0,IF(CC14="NO HABILITA",0,IF(CC14="HABILITA",('PRECIOS UNITARIOS'!$AF14*500)/CB14))))</f>
        <v>0</v>
      </c>
      <c r="CE14" s="43">
        <f>'PRECIO REFERENCIA'!CC14</f>
        <v>0</v>
      </c>
      <c r="CF14" s="43" t="str">
        <f>'PRECIO REFERENCIA'!CE14</f>
        <v>NO OFERTADO</v>
      </c>
      <c r="CG14" s="44">
        <f>+IF(CF14="NO OFERTADO",0,IF(CF14="NO CUMPLE EV TECNICA",0,IF(CF14="NO HABILITA",0,IF(CF14="HABILITA",('PRECIOS UNITARIOS'!$AF14*500)/CE14))))</f>
        <v>0</v>
      </c>
      <c r="CH14" s="43">
        <f>'PRECIO REFERENCIA'!CF14</f>
        <v>0</v>
      </c>
      <c r="CI14" s="43" t="str">
        <f>'PRECIO REFERENCIA'!CH14</f>
        <v>NO OFERTADO</v>
      </c>
      <c r="CJ14" s="44">
        <f>+IF(CI14="NO OFERTADO",0,IF(CI14="NO CUMPLE EV TECNICA",0,IF(CI14="NO HABILITA",0,IF(CI14="HABILITA",('PRECIOS UNITARIOS'!$AF14*500)/CH14))))</f>
        <v>0</v>
      </c>
    </row>
    <row r="15" spans="1:88" s="40" customFormat="1" ht="38.25" x14ac:dyDescent="0.2">
      <c r="A15" s="103">
        <v>6</v>
      </c>
      <c r="B15" s="202" t="s">
        <v>58</v>
      </c>
      <c r="C15" s="121" t="s">
        <v>52</v>
      </c>
      <c r="D15" s="24">
        <v>1</v>
      </c>
      <c r="E15" s="166" t="s">
        <v>53</v>
      </c>
      <c r="F15" s="168">
        <v>1</v>
      </c>
      <c r="G15" s="25">
        <v>34500</v>
      </c>
      <c r="H15" s="43">
        <f>'PRECIO REFERENCIA'!F15</f>
        <v>0</v>
      </c>
      <c r="I15" s="43" t="str">
        <f>'PRECIO REFERENCIA'!H15</f>
        <v>NO OFERTADO</v>
      </c>
      <c r="J15" s="44">
        <f>+IF(I15="NO OFERTADO",0,IF(I15="NO CUMPLE EV TECNICA",0,IF(I15="NO HABILITA",0,IF(I15="HABILITA",('PRECIOS UNITARIOS'!$AF15*500)/H15))))</f>
        <v>0</v>
      </c>
      <c r="K15" s="43">
        <f>'PRECIO REFERENCIA'!I15</f>
        <v>0</v>
      </c>
      <c r="L15" s="43" t="str">
        <f>'PRECIO REFERENCIA'!K15</f>
        <v>NO OFERTADO</v>
      </c>
      <c r="M15" s="44">
        <f>+IF(L15="NO OFERTADO",0,IF(L15="NO CUMPLE EV TECNICA",0,IF(L15="NO HABILITA",0,IF(L15="HABILITA",('PRECIOS UNITARIOS'!$AF15*500)/K15))))</f>
        <v>0</v>
      </c>
      <c r="N15" s="43">
        <f>'PRECIO REFERENCIA'!L15</f>
        <v>20000</v>
      </c>
      <c r="O15" s="43" t="str">
        <f>'PRECIO REFERENCIA'!N15</f>
        <v>HABILITA</v>
      </c>
      <c r="P15" s="44">
        <f>+IF(O15="NO OFERTADO",0,IF(O15="NO CUMPLE EV TECNICA",0,IF(O15="NO HABILITA",0,IF(O15="HABILITA",('PRECIOS UNITARIOS'!$AF15*500)/N15))))</f>
        <v>500</v>
      </c>
      <c r="Q15" s="43">
        <f>'PRECIO REFERENCIA'!O15</f>
        <v>0</v>
      </c>
      <c r="R15" s="43" t="str">
        <f>'PRECIO REFERENCIA'!Q15</f>
        <v>NO OFERTADO</v>
      </c>
      <c r="S15" s="44">
        <f>+IF(R15="NO OFERTADO",0,IF(R15="NO CUMPLE EV TECNICA",0,IF(R15="NO HABILITA",0,IF(R15="HABILITA",('PRECIOS UNITARIOS'!$AF15*500)/Q15))))</f>
        <v>0</v>
      </c>
      <c r="T15" s="43">
        <f>'PRECIO REFERENCIA'!R15</f>
        <v>0</v>
      </c>
      <c r="U15" s="43" t="str">
        <f>'PRECIO REFERENCIA'!T15</f>
        <v>NO OFERTADO</v>
      </c>
      <c r="V15" s="44">
        <f>+IF(U15="NO OFERTADO",0,IF(U15="NO CUMPLE EV TECNICA",0,IF(U15="NO HABILITA",0,IF(U15="HABILITA",('PRECIOS UNITARIOS'!$AF15*500)/T15))))</f>
        <v>0</v>
      </c>
      <c r="W15" s="43">
        <f>'PRECIO REFERENCIA'!U15</f>
        <v>0</v>
      </c>
      <c r="X15" s="43" t="str">
        <f>'PRECIO REFERENCIA'!W15</f>
        <v>NO OFERTADO</v>
      </c>
      <c r="Y15" s="44">
        <f>+IF(X15="NO OFERTADO",0,IF(X15="NO CUMPLE EV TECNICA",0,IF(X15="NO HABILITA",0,IF(X15="HABILITA",('PRECIOS UNITARIOS'!$AF15*500)/W15))))</f>
        <v>0</v>
      </c>
      <c r="Z15" s="43">
        <f>'PRECIO REFERENCIA'!X15</f>
        <v>0</v>
      </c>
      <c r="AA15" s="43" t="str">
        <f>'PRECIO REFERENCIA'!Z15</f>
        <v>NO OFERTADO</v>
      </c>
      <c r="AB15" s="44">
        <f>+IF(AA15="NO OFERTADO",0,IF(AA15="NO CUMPLE EV TECNICA",0,IF(AA15="NO HABILITA",0,IF(AA15="HABILITA",('PRECIOS UNITARIOS'!$AF15*500)/Z15))))</f>
        <v>0</v>
      </c>
      <c r="AC15" s="43">
        <f>'PRECIO REFERENCIA'!AA15</f>
        <v>0</v>
      </c>
      <c r="AD15" s="43" t="str">
        <f>'PRECIO REFERENCIA'!AC15</f>
        <v>NO OFERTADO</v>
      </c>
      <c r="AE15" s="44">
        <f>+IF(AD15="NO OFERTADO",0,IF(AD15="NO CUMPLE EV TECNICA",0,IF(AD15="NO HABILITA",0,IF(AD15="HABILITA",('PRECIOS UNITARIOS'!$AF15*500)/AC15))))</f>
        <v>0</v>
      </c>
      <c r="AF15" s="43">
        <f>'PRECIO REFERENCIA'!AD15</f>
        <v>0</v>
      </c>
      <c r="AG15" s="43" t="str">
        <f>'PRECIO REFERENCIA'!AF15</f>
        <v>NO HABILITA</v>
      </c>
      <c r="AH15" s="44">
        <f>+IF(AG15="NO OFERTADO",0,IF(AG15="NO CUMPLE EV TECNICA",0,IF(AG15="NO HABILITA",0,IF(AG15="HABILITA",('PRECIOS UNITARIOS'!$AF15*500)/AF15))))</f>
        <v>0</v>
      </c>
      <c r="AI15" s="43">
        <f>'PRECIO REFERENCIA'!AG15</f>
        <v>0</v>
      </c>
      <c r="AJ15" s="43" t="str">
        <f>'PRECIO REFERENCIA'!AI15</f>
        <v>NO OFERTADO</v>
      </c>
      <c r="AK15" s="44">
        <f>+IF(AJ15="NO OFERTADO",0,IF(AJ15="NO CUMPLE EV TECNICA",0,IF(AJ15="NO HABILITA",0,IF(AJ15="HABILITA",('PRECIOS UNITARIOS'!$AF15*500)/AI15))))</f>
        <v>0</v>
      </c>
      <c r="AL15" s="43">
        <f>'PRECIO REFERENCIA'!AJ15</f>
        <v>0</v>
      </c>
      <c r="AM15" s="43" t="str">
        <f>'PRECIO REFERENCIA'!AL15</f>
        <v>NO OFERTADO</v>
      </c>
      <c r="AN15" s="44">
        <f>+IF(AM15="NO OFERTADO",0,IF(AM15="NO CUMPLE EV TECNICA",0,IF(AM15="NO HABILITA",0,IF(AM15="HABILITA",('PRECIOS UNITARIOS'!$AF15*500)/AL15))))</f>
        <v>0</v>
      </c>
      <c r="AO15" s="43">
        <f>'PRECIO REFERENCIA'!AM15</f>
        <v>30000</v>
      </c>
      <c r="AP15" s="43" t="str">
        <f>'PRECIO REFERENCIA'!AO15</f>
        <v>HABILITA</v>
      </c>
      <c r="AQ15" s="44">
        <f>+IF(AP15="NO OFERTADO",0,IF(AP15="NO CUMPLE EV TECNICA",0,IF(AP15="NO HABILITA",0,IF(AP15="HABILITA",('PRECIOS UNITARIOS'!$AF15*500)/AO15))))</f>
        <v>333.33333333333331</v>
      </c>
      <c r="AR15" s="43">
        <f>'PRECIO REFERENCIA'!AP15</f>
        <v>0</v>
      </c>
      <c r="AS15" s="43" t="str">
        <f>'PRECIO REFERENCIA'!AR15</f>
        <v>NO OFERTADO</v>
      </c>
      <c r="AT15" s="44">
        <f>+IF(AS15="NO OFERTADO",0,IF(AS15="NO CUMPLE EV TECNICA",0,IF(AS15="NO HABILITA",0,IF(AS15="HABILITA",('PRECIOS UNITARIOS'!$AF15*500)/AR15))))</f>
        <v>0</v>
      </c>
      <c r="AU15" s="43">
        <f>'PRECIO REFERENCIA'!AS15</f>
        <v>0</v>
      </c>
      <c r="AV15" s="43" t="str">
        <f>'PRECIO REFERENCIA'!AU15</f>
        <v>NO OFERTADO</v>
      </c>
      <c r="AW15" s="44">
        <f>+IF(AV15="NO OFERTADO",0,IF(AV15="NO CUMPLE EV TECNICA",0,IF(AV15="NO HABILITA",0,IF(AV15="HABILITA",('PRECIOS UNITARIOS'!$AF15*500)/AU15))))</f>
        <v>0</v>
      </c>
      <c r="AX15" s="43">
        <f>'PRECIO REFERENCIA'!AV15</f>
        <v>0</v>
      </c>
      <c r="AY15" s="43" t="str">
        <f>'PRECIO REFERENCIA'!AX15</f>
        <v>NO OFERTADO</v>
      </c>
      <c r="AZ15" s="44">
        <f>+IF(AY15="NO OFERTADO",0,IF(AY15="NO CUMPLE EV TECNICA",0,IF(AY15="NO HABILITA",0,IF(AY15="HABILITA",('PRECIOS UNITARIOS'!$AF15*500)/AX15))))</f>
        <v>0</v>
      </c>
      <c r="BA15" s="43">
        <f>'PRECIO REFERENCIA'!AY15</f>
        <v>0</v>
      </c>
      <c r="BB15" s="43" t="str">
        <f>'PRECIO REFERENCIA'!BA15</f>
        <v>NO OFERTADO</v>
      </c>
      <c r="BC15" s="44">
        <f>+IF(BB15="NO OFERTADO",0,IF(BB15="NO CUMPLE EV TECNICA",0,IF(BB15="NO HABILITA",0,IF(BB15="HABILITA",('PRECIOS UNITARIOS'!$AF15*500)/BA15))))</f>
        <v>0</v>
      </c>
      <c r="BD15" s="43">
        <f>'PRECIO REFERENCIA'!BB15</f>
        <v>0</v>
      </c>
      <c r="BE15" s="43" t="str">
        <f>'PRECIO REFERENCIA'!BD15</f>
        <v>NO OFERTADO</v>
      </c>
      <c r="BF15" s="44">
        <f>+IF(BE15="NO OFERTADO",0,IF(BE15="NO CUMPLE EV TECNICA",0,IF(BE15="NO HABILITA",0,IF(BE15="HABILITA",('PRECIOS UNITARIOS'!$AF15*500)/BD15))))</f>
        <v>0</v>
      </c>
      <c r="BG15" s="43">
        <f>'PRECIO REFERENCIA'!BE15</f>
        <v>0</v>
      </c>
      <c r="BH15" s="43" t="str">
        <f>'PRECIO REFERENCIA'!BG15</f>
        <v>NO OFERTADO</v>
      </c>
      <c r="BI15" s="44">
        <f>+IF(BH15="NO OFERTADO",0,IF(BH15="NO CUMPLE EV TECNICA",0,IF(BH15="NO HABILITA",0,IF(BH15="HABILITA",('PRECIOS UNITARIOS'!$AF15*500)/BG15))))</f>
        <v>0</v>
      </c>
      <c r="BJ15" s="43">
        <f>'PRECIO REFERENCIA'!BH15</f>
        <v>0</v>
      </c>
      <c r="BK15" s="43" t="str">
        <f>'PRECIO REFERENCIA'!BJ15</f>
        <v>NO OFERTADO</v>
      </c>
      <c r="BL15" s="44">
        <f>+IF(BK15="NO OFERTADO",0,IF(BK15="NO CUMPLE EV TECNICA",0,IF(BK15="NO HABILITA",0,IF(BK15="HABILITA",('PRECIOS UNITARIOS'!$AF15*500)/BJ15))))</f>
        <v>0</v>
      </c>
      <c r="BM15" s="43">
        <f>'PRECIO REFERENCIA'!BK15</f>
        <v>0</v>
      </c>
      <c r="BN15" s="43" t="str">
        <f>'PRECIO REFERENCIA'!BM15</f>
        <v>NO OFERTADO</v>
      </c>
      <c r="BO15" s="44">
        <f>+IF(BN15="NO OFERTADO",0,IF(BN15="NO CUMPLE EV TECNICA",0,IF(BN15="NO HABILITA",0,IF(BN15="HABILITA",('PRECIOS UNITARIOS'!$AF15*500)/BM15))))</f>
        <v>0</v>
      </c>
      <c r="BP15" s="43">
        <f>'PRECIO REFERENCIA'!BN15</f>
        <v>0</v>
      </c>
      <c r="BQ15" s="43" t="str">
        <f>'PRECIO REFERENCIA'!BP15</f>
        <v>NO OFERTADO</v>
      </c>
      <c r="BR15" s="44">
        <f>+IF(BQ15="NO OFERTADO",0,IF(BQ15="NO CUMPLE EV TECNICA",0,IF(BQ15="NO HABILITA",0,IF(BQ15="HABILITA",('PRECIOS UNITARIOS'!$AF15*500)/BP15))))</f>
        <v>0</v>
      </c>
      <c r="BS15" s="43">
        <f>'PRECIO REFERENCIA'!BQ15</f>
        <v>0</v>
      </c>
      <c r="BT15" s="43" t="str">
        <f>'PRECIO REFERENCIA'!BS15</f>
        <v>NO OFERTADO</v>
      </c>
      <c r="BU15" s="44">
        <f>+IF(BT15="NO OFERTADO",0,IF(BT15="NO CUMPLE EV TECNICA",0,IF(BT15="NO HABILITA",0,IF(BT15="HABILITA",('PRECIOS UNITARIOS'!$AF15*500)/BS15))))</f>
        <v>0</v>
      </c>
      <c r="BV15" s="43">
        <f>'PRECIO REFERENCIA'!BT15</f>
        <v>0</v>
      </c>
      <c r="BW15" s="43" t="str">
        <f>'PRECIO REFERENCIA'!BV15</f>
        <v>NO OFERTADO</v>
      </c>
      <c r="BX15" s="44">
        <f>+IF(BW15="NO OFERTADO",0,IF(BW15="NO CUMPLE EV TECNICA",0,IF(BW15="NO HABILITA",0,IF(BW15="HABILITA",('PRECIOS UNITARIOS'!$AF15*500)/BV15))))</f>
        <v>0</v>
      </c>
      <c r="BY15" s="43">
        <f>'PRECIO REFERENCIA'!BW15</f>
        <v>0</v>
      </c>
      <c r="BZ15" s="43" t="str">
        <f>'PRECIO REFERENCIA'!BY15</f>
        <v>NO OFERTADO</v>
      </c>
      <c r="CA15" s="44">
        <f>+IF(BZ15="NO OFERTADO",0,IF(BZ15="NO CUMPLE EV TECNICA",0,IF(BZ15="NO HABILITA",0,IF(BZ15="HABILITA",('PRECIOS UNITARIOS'!$AF15*500)/BY15))))</f>
        <v>0</v>
      </c>
      <c r="CB15" s="43">
        <f>'PRECIO REFERENCIA'!BZ15</f>
        <v>0</v>
      </c>
      <c r="CC15" s="43" t="str">
        <f>'PRECIO REFERENCIA'!CB15</f>
        <v>NO OFERTADO</v>
      </c>
      <c r="CD15" s="44">
        <f>+IF(CC15="NO OFERTADO",0,IF(CC15="NO CUMPLE EV TECNICA",0,IF(CC15="NO HABILITA",0,IF(CC15="HABILITA",('PRECIOS UNITARIOS'!$AF15*500)/CB15))))</f>
        <v>0</v>
      </c>
      <c r="CE15" s="43">
        <f>'PRECIO REFERENCIA'!CC15</f>
        <v>0</v>
      </c>
      <c r="CF15" s="43" t="str">
        <f>'PRECIO REFERENCIA'!CE15</f>
        <v>NO OFERTADO</v>
      </c>
      <c r="CG15" s="44">
        <f>+IF(CF15="NO OFERTADO",0,IF(CF15="NO CUMPLE EV TECNICA",0,IF(CF15="NO HABILITA",0,IF(CF15="HABILITA",('PRECIOS UNITARIOS'!$AF15*500)/CE15))))</f>
        <v>0</v>
      </c>
      <c r="CH15" s="43">
        <f>'PRECIO REFERENCIA'!CF15</f>
        <v>0</v>
      </c>
      <c r="CI15" s="43" t="str">
        <f>'PRECIO REFERENCIA'!CH15</f>
        <v>NO OFERTADO</v>
      </c>
      <c r="CJ15" s="44">
        <f>+IF(CI15="NO OFERTADO",0,IF(CI15="NO CUMPLE EV TECNICA",0,IF(CI15="NO HABILITA",0,IF(CI15="HABILITA",('PRECIOS UNITARIOS'!$AF15*500)/CH15))))</f>
        <v>0</v>
      </c>
    </row>
    <row r="16" spans="1:88" s="40" customFormat="1" ht="38.25" x14ac:dyDescent="0.2">
      <c r="A16" s="103">
        <v>7</v>
      </c>
      <c r="B16" s="202" t="s">
        <v>59</v>
      </c>
      <c r="C16" s="121" t="s">
        <v>52</v>
      </c>
      <c r="D16" s="24">
        <v>1</v>
      </c>
      <c r="E16" s="166" t="s">
        <v>53</v>
      </c>
      <c r="F16" s="168">
        <v>1062.6666666666667</v>
      </c>
      <c r="G16" s="25">
        <v>8672.4581999999991</v>
      </c>
      <c r="H16" s="43">
        <f>'PRECIO REFERENCIA'!F16</f>
        <v>0</v>
      </c>
      <c r="I16" s="43" t="str">
        <f>'PRECIO REFERENCIA'!H16</f>
        <v>NO OFERTADO</v>
      </c>
      <c r="J16" s="44">
        <f>+IF(I16="NO OFERTADO",0,IF(I16="NO CUMPLE EV TECNICA",0,IF(I16="NO HABILITA",0,IF(I16="HABILITA",('PRECIOS UNITARIOS'!$AF16*500)/H16))))</f>
        <v>0</v>
      </c>
      <c r="K16" s="43">
        <f>'PRECIO REFERENCIA'!I16</f>
        <v>8500</v>
      </c>
      <c r="L16" s="43" t="str">
        <f>'PRECIO REFERENCIA'!K16</f>
        <v>HABILITA</v>
      </c>
      <c r="M16" s="44">
        <f>+IF(L16="NO OFERTADO",0,IF(L16="NO CUMPLE EV TECNICA",0,IF(L16="NO HABILITA",0,IF(L16="HABILITA",('PRECIOS UNITARIOS'!$AF16*500)/K16))))</f>
        <v>396.1764705882353</v>
      </c>
      <c r="N16" s="43">
        <f>'PRECIO REFERENCIA'!L16</f>
        <v>7400</v>
      </c>
      <c r="O16" s="43" t="str">
        <f>'PRECIO REFERENCIA'!N16</f>
        <v>HABILITA</v>
      </c>
      <c r="P16" s="44">
        <f>+IF(O16="NO OFERTADO",0,IF(O16="NO CUMPLE EV TECNICA",0,IF(O16="NO HABILITA",0,IF(O16="HABILITA",('PRECIOS UNITARIOS'!$AF16*500)/N16))))</f>
        <v>455.06756756756755</v>
      </c>
      <c r="Q16" s="43">
        <f>'PRECIO REFERENCIA'!O16</f>
        <v>0</v>
      </c>
      <c r="R16" s="43" t="str">
        <f>'PRECIO REFERENCIA'!Q16</f>
        <v>NO OFERTADO</v>
      </c>
      <c r="S16" s="44">
        <f>+IF(R16="NO OFERTADO",0,IF(R16="NO CUMPLE EV TECNICA",0,IF(R16="NO HABILITA",0,IF(R16="HABILITA",('PRECIOS UNITARIOS'!$AF16*500)/Q16))))</f>
        <v>0</v>
      </c>
      <c r="T16" s="43">
        <f>'PRECIO REFERENCIA'!R16</f>
        <v>0</v>
      </c>
      <c r="U16" s="43" t="str">
        <f>'PRECIO REFERENCIA'!T16</f>
        <v>NO OFERTADO</v>
      </c>
      <c r="V16" s="44">
        <f>+IF(U16="NO OFERTADO",0,IF(U16="NO CUMPLE EV TECNICA",0,IF(U16="NO HABILITA",0,IF(U16="HABILITA",('PRECIOS UNITARIOS'!$AF16*500)/T16))))</f>
        <v>0</v>
      </c>
      <c r="W16" s="43">
        <f>'PRECIO REFERENCIA'!U16</f>
        <v>0</v>
      </c>
      <c r="X16" s="43" t="str">
        <f>'PRECIO REFERENCIA'!W16</f>
        <v>NO OFERTADO</v>
      </c>
      <c r="Y16" s="44">
        <f>+IF(X16="NO OFERTADO",0,IF(X16="NO CUMPLE EV TECNICA",0,IF(X16="NO HABILITA",0,IF(X16="HABILITA",('PRECIOS UNITARIOS'!$AF16*500)/W16))))</f>
        <v>0</v>
      </c>
      <c r="Z16" s="43">
        <f>'PRECIO REFERENCIA'!X16</f>
        <v>0</v>
      </c>
      <c r="AA16" s="43" t="str">
        <f>'PRECIO REFERENCIA'!Z16</f>
        <v>NO OFERTADO</v>
      </c>
      <c r="AB16" s="44">
        <f>+IF(AA16="NO OFERTADO",0,IF(AA16="NO CUMPLE EV TECNICA",0,IF(AA16="NO HABILITA",0,IF(AA16="HABILITA",('PRECIOS UNITARIOS'!$AF16*500)/Z16))))</f>
        <v>0</v>
      </c>
      <c r="AC16" s="43">
        <f>'PRECIO REFERENCIA'!AA16</f>
        <v>0</v>
      </c>
      <c r="AD16" s="43" t="str">
        <f>'PRECIO REFERENCIA'!AC16</f>
        <v>NO OFERTADO</v>
      </c>
      <c r="AE16" s="44">
        <f>+IF(AD16="NO OFERTADO",0,IF(AD16="NO CUMPLE EV TECNICA",0,IF(AD16="NO HABILITA",0,IF(AD16="HABILITA",('PRECIOS UNITARIOS'!$AF16*500)/AC16))))</f>
        <v>0</v>
      </c>
      <c r="AF16" s="43">
        <f>'PRECIO REFERENCIA'!AD16</f>
        <v>0</v>
      </c>
      <c r="AG16" s="43" t="str">
        <f>'PRECIO REFERENCIA'!AF16</f>
        <v>NO HABILITA</v>
      </c>
      <c r="AH16" s="44">
        <f>+IF(AG16="NO OFERTADO",0,IF(AG16="NO CUMPLE EV TECNICA",0,IF(AG16="NO HABILITA",0,IF(AG16="HABILITA",('PRECIOS UNITARIOS'!$AF16*500)/AF16))))</f>
        <v>0</v>
      </c>
      <c r="AI16" s="43">
        <f>'PRECIO REFERENCIA'!AG16</f>
        <v>0</v>
      </c>
      <c r="AJ16" s="43" t="str">
        <f>'PRECIO REFERENCIA'!AI16</f>
        <v>NO OFERTADO</v>
      </c>
      <c r="AK16" s="44">
        <f>+IF(AJ16="NO OFERTADO",0,IF(AJ16="NO CUMPLE EV TECNICA",0,IF(AJ16="NO HABILITA",0,IF(AJ16="HABILITA",('PRECIOS UNITARIOS'!$AF16*500)/AI16))))</f>
        <v>0</v>
      </c>
      <c r="AL16" s="43">
        <f>'PRECIO REFERENCIA'!AJ16</f>
        <v>0</v>
      </c>
      <c r="AM16" s="43" t="str">
        <f>'PRECIO REFERENCIA'!AL16</f>
        <v>NO OFERTADO</v>
      </c>
      <c r="AN16" s="44">
        <f>+IF(AM16="NO OFERTADO",0,IF(AM16="NO CUMPLE EV TECNICA",0,IF(AM16="NO HABILITA",0,IF(AM16="HABILITA",('PRECIOS UNITARIOS'!$AF16*500)/AL16))))</f>
        <v>0</v>
      </c>
      <c r="AO16" s="43">
        <f>'PRECIO REFERENCIA'!AM16</f>
        <v>6900</v>
      </c>
      <c r="AP16" s="43" t="str">
        <f>'PRECIO REFERENCIA'!AO16</f>
        <v>HABILITA</v>
      </c>
      <c r="AQ16" s="44">
        <f>+IF(AP16="NO OFERTADO",0,IF(AP16="NO CUMPLE EV TECNICA",0,IF(AP16="NO HABILITA",0,IF(AP16="HABILITA",('PRECIOS UNITARIOS'!$AF16*500)/AO16))))</f>
        <v>488.04347826086956</v>
      </c>
      <c r="AR16" s="43">
        <f>'PRECIO REFERENCIA'!AP16</f>
        <v>0</v>
      </c>
      <c r="AS16" s="43" t="str">
        <f>'PRECIO REFERENCIA'!AR16</f>
        <v>NO OFERTADO</v>
      </c>
      <c r="AT16" s="44">
        <f>+IF(AS16="NO OFERTADO",0,IF(AS16="NO CUMPLE EV TECNICA",0,IF(AS16="NO HABILITA",0,IF(AS16="HABILITA",('PRECIOS UNITARIOS'!$AF16*500)/AR16))))</f>
        <v>0</v>
      </c>
      <c r="AU16" s="43">
        <f>'PRECIO REFERENCIA'!AS16</f>
        <v>0</v>
      </c>
      <c r="AV16" s="43" t="str">
        <f>'PRECIO REFERENCIA'!AU16</f>
        <v>NO OFERTADO</v>
      </c>
      <c r="AW16" s="44">
        <f>+IF(AV16="NO OFERTADO",0,IF(AV16="NO CUMPLE EV TECNICA",0,IF(AV16="NO HABILITA",0,IF(AV16="HABILITA",('PRECIOS UNITARIOS'!$AF16*500)/AU16))))</f>
        <v>0</v>
      </c>
      <c r="AX16" s="43">
        <f>'PRECIO REFERENCIA'!AV16</f>
        <v>0</v>
      </c>
      <c r="AY16" s="43" t="str">
        <f>'PRECIO REFERENCIA'!AX16</f>
        <v>NO OFERTADO</v>
      </c>
      <c r="AZ16" s="44">
        <f>+IF(AY16="NO OFERTADO",0,IF(AY16="NO CUMPLE EV TECNICA",0,IF(AY16="NO HABILITA",0,IF(AY16="HABILITA",('PRECIOS UNITARIOS'!$AF16*500)/AX16))))</f>
        <v>0</v>
      </c>
      <c r="BA16" s="43">
        <f>'PRECIO REFERENCIA'!AY16</f>
        <v>0</v>
      </c>
      <c r="BB16" s="43" t="str">
        <f>'PRECIO REFERENCIA'!BA16</f>
        <v>NO OFERTADO</v>
      </c>
      <c r="BC16" s="44">
        <f>+IF(BB16="NO OFERTADO",0,IF(BB16="NO CUMPLE EV TECNICA",0,IF(BB16="NO HABILITA",0,IF(BB16="HABILITA",('PRECIOS UNITARIOS'!$AF16*500)/BA16))))</f>
        <v>0</v>
      </c>
      <c r="BD16" s="43">
        <f>'PRECIO REFERENCIA'!BB16</f>
        <v>0</v>
      </c>
      <c r="BE16" s="43" t="str">
        <f>'PRECIO REFERENCIA'!BD16</f>
        <v>NO OFERTADO</v>
      </c>
      <c r="BF16" s="44">
        <f>+IF(BE16="NO OFERTADO",0,IF(BE16="NO CUMPLE EV TECNICA",0,IF(BE16="NO HABILITA",0,IF(BE16="HABILITA",('PRECIOS UNITARIOS'!$AF16*500)/BD16))))</f>
        <v>0</v>
      </c>
      <c r="BG16" s="43">
        <f>'PRECIO REFERENCIA'!BE16</f>
        <v>0</v>
      </c>
      <c r="BH16" s="43" t="str">
        <f>'PRECIO REFERENCIA'!BG16</f>
        <v>NO OFERTADO</v>
      </c>
      <c r="BI16" s="44">
        <f>+IF(BH16="NO OFERTADO",0,IF(BH16="NO CUMPLE EV TECNICA",0,IF(BH16="NO HABILITA",0,IF(BH16="HABILITA",('PRECIOS UNITARIOS'!$AF16*500)/BG16))))</f>
        <v>0</v>
      </c>
      <c r="BJ16" s="43">
        <f>'PRECIO REFERENCIA'!BH16</f>
        <v>6735</v>
      </c>
      <c r="BK16" s="43" t="str">
        <f>'PRECIO REFERENCIA'!BJ16</f>
        <v>HABILITA</v>
      </c>
      <c r="BL16" s="44">
        <f>+IF(BK16="NO OFERTADO",0,IF(BK16="NO CUMPLE EV TECNICA",0,IF(BK16="NO HABILITA",0,IF(BK16="HABILITA",('PRECIOS UNITARIOS'!$AF16*500)/BJ16))))</f>
        <v>500</v>
      </c>
      <c r="BM16" s="43">
        <f>'PRECIO REFERENCIA'!BK16</f>
        <v>0</v>
      </c>
      <c r="BN16" s="43" t="str">
        <f>'PRECIO REFERENCIA'!BM16</f>
        <v>NO OFERTADO</v>
      </c>
      <c r="BO16" s="44">
        <f>+IF(BN16="NO OFERTADO",0,IF(BN16="NO CUMPLE EV TECNICA",0,IF(BN16="NO HABILITA",0,IF(BN16="HABILITA",('PRECIOS UNITARIOS'!$AF16*500)/BM16))))</f>
        <v>0</v>
      </c>
      <c r="BP16" s="43">
        <f>'PRECIO REFERENCIA'!BN16</f>
        <v>0</v>
      </c>
      <c r="BQ16" s="43" t="str">
        <f>'PRECIO REFERENCIA'!BP16</f>
        <v>NO OFERTADO</v>
      </c>
      <c r="BR16" s="44">
        <f>+IF(BQ16="NO OFERTADO",0,IF(BQ16="NO CUMPLE EV TECNICA",0,IF(BQ16="NO HABILITA",0,IF(BQ16="HABILITA",('PRECIOS UNITARIOS'!$AF16*500)/BP16))))</f>
        <v>0</v>
      </c>
      <c r="BS16" s="43">
        <f>'PRECIO REFERENCIA'!BQ16</f>
        <v>0</v>
      </c>
      <c r="BT16" s="43" t="str">
        <f>'PRECIO REFERENCIA'!BS16</f>
        <v>NO OFERTADO</v>
      </c>
      <c r="BU16" s="44">
        <f>+IF(BT16="NO OFERTADO",0,IF(BT16="NO CUMPLE EV TECNICA",0,IF(BT16="NO HABILITA",0,IF(BT16="HABILITA",('PRECIOS UNITARIOS'!$AF16*500)/BS16))))</f>
        <v>0</v>
      </c>
      <c r="BV16" s="43">
        <f>'PRECIO REFERENCIA'!BT16</f>
        <v>0</v>
      </c>
      <c r="BW16" s="43" t="str">
        <f>'PRECIO REFERENCIA'!BV16</f>
        <v>NO OFERTADO</v>
      </c>
      <c r="BX16" s="44">
        <f>+IF(BW16="NO OFERTADO",0,IF(BW16="NO CUMPLE EV TECNICA",0,IF(BW16="NO HABILITA",0,IF(BW16="HABILITA",('PRECIOS UNITARIOS'!$AF16*500)/BV16))))</f>
        <v>0</v>
      </c>
      <c r="BY16" s="43">
        <f>'PRECIO REFERENCIA'!BW16</f>
        <v>0</v>
      </c>
      <c r="BZ16" s="43" t="str">
        <f>'PRECIO REFERENCIA'!BY16</f>
        <v>NO OFERTADO</v>
      </c>
      <c r="CA16" s="44">
        <f>+IF(BZ16="NO OFERTADO",0,IF(BZ16="NO CUMPLE EV TECNICA",0,IF(BZ16="NO HABILITA",0,IF(BZ16="HABILITA",('PRECIOS UNITARIOS'!$AF16*500)/BY16))))</f>
        <v>0</v>
      </c>
      <c r="CB16" s="43">
        <f>'PRECIO REFERENCIA'!BZ16</f>
        <v>0</v>
      </c>
      <c r="CC16" s="43" t="str">
        <f>'PRECIO REFERENCIA'!CB16</f>
        <v>NO OFERTADO</v>
      </c>
      <c r="CD16" s="44">
        <f>+IF(CC16="NO OFERTADO",0,IF(CC16="NO CUMPLE EV TECNICA",0,IF(CC16="NO HABILITA",0,IF(CC16="HABILITA",('PRECIOS UNITARIOS'!$AF16*500)/CB16))))</f>
        <v>0</v>
      </c>
      <c r="CE16" s="43">
        <f>'PRECIO REFERENCIA'!CC16</f>
        <v>0</v>
      </c>
      <c r="CF16" s="43" t="str">
        <f>'PRECIO REFERENCIA'!CE16</f>
        <v>NO OFERTADO</v>
      </c>
      <c r="CG16" s="44">
        <f>+IF(CF16="NO OFERTADO",0,IF(CF16="NO CUMPLE EV TECNICA",0,IF(CF16="NO HABILITA",0,IF(CF16="HABILITA",('PRECIOS UNITARIOS'!$AF16*500)/CE16))))</f>
        <v>0</v>
      </c>
      <c r="CH16" s="43">
        <f>'PRECIO REFERENCIA'!CF16</f>
        <v>0</v>
      </c>
      <c r="CI16" s="43" t="str">
        <f>'PRECIO REFERENCIA'!CH16</f>
        <v>NO OFERTADO</v>
      </c>
      <c r="CJ16" s="44">
        <f>+IF(CI16="NO OFERTADO",0,IF(CI16="NO CUMPLE EV TECNICA",0,IF(CI16="NO HABILITA",0,IF(CI16="HABILITA",('PRECIOS UNITARIOS'!$AF16*500)/CH16))))</f>
        <v>0</v>
      </c>
    </row>
    <row r="17" spans="1:88" s="40" customFormat="1" ht="38.25" x14ac:dyDescent="0.2">
      <c r="A17" s="103">
        <v>8</v>
      </c>
      <c r="B17" s="202" t="s">
        <v>60</v>
      </c>
      <c r="C17" s="121" t="s">
        <v>52</v>
      </c>
      <c r="D17" s="24">
        <v>1</v>
      </c>
      <c r="E17" s="166" t="s">
        <v>53</v>
      </c>
      <c r="F17" s="168">
        <v>87</v>
      </c>
      <c r="G17" s="25">
        <v>6912.8290000000006</v>
      </c>
      <c r="H17" s="43">
        <f>'PRECIO REFERENCIA'!F17</f>
        <v>0</v>
      </c>
      <c r="I17" s="43" t="str">
        <f>'PRECIO REFERENCIA'!H17</f>
        <v>NO OFERTADO</v>
      </c>
      <c r="J17" s="44">
        <f>+IF(I17="NO OFERTADO",0,IF(I17="NO CUMPLE EV TECNICA",0,IF(I17="NO HABILITA",0,IF(I17="HABILITA",('PRECIOS UNITARIOS'!$AF17*500)/H17))))</f>
        <v>0</v>
      </c>
      <c r="K17" s="43">
        <f>'PRECIO REFERENCIA'!I17</f>
        <v>9000</v>
      </c>
      <c r="L17" s="43" t="str">
        <f>'PRECIO REFERENCIA'!K17</f>
        <v>NO HABILITA</v>
      </c>
      <c r="M17" s="44">
        <f>+IF(L17="NO OFERTADO",0,IF(L17="NO CUMPLE EV TECNICA",0,IF(L17="NO HABILITA",0,IF(L17="HABILITA",('PRECIOS UNITARIOS'!$AF17*500)/K17))))</f>
        <v>0</v>
      </c>
      <c r="N17" s="43">
        <f>'PRECIO REFERENCIA'!L17</f>
        <v>6550</v>
      </c>
      <c r="O17" s="43" t="str">
        <f>'PRECIO REFERENCIA'!N17</f>
        <v>HABILITA</v>
      </c>
      <c r="P17" s="44">
        <f>+IF(O17="NO OFERTADO",0,IF(O17="NO CUMPLE EV TECNICA",0,IF(O17="NO HABILITA",0,IF(O17="HABILITA",('PRECIOS UNITARIOS'!$AF17*500)/N17))))</f>
        <v>419.84732824427482</v>
      </c>
      <c r="Q17" s="43">
        <f>'PRECIO REFERENCIA'!O17</f>
        <v>0</v>
      </c>
      <c r="R17" s="43" t="str">
        <f>'PRECIO REFERENCIA'!Q17</f>
        <v>NO OFERTADO</v>
      </c>
      <c r="S17" s="44">
        <f>+IF(R17="NO OFERTADO",0,IF(R17="NO CUMPLE EV TECNICA",0,IF(R17="NO HABILITA",0,IF(R17="HABILITA",('PRECIOS UNITARIOS'!$AF17*500)/Q17))))</f>
        <v>0</v>
      </c>
      <c r="T17" s="43">
        <f>'PRECIO REFERENCIA'!R17</f>
        <v>0</v>
      </c>
      <c r="U17" s="43" t="str">
        <f>'PRECIO REFERENCIA'!T17</f>
        <v>NO OFERTADO</v>
      </c>
      <c r="V17" s="44">
        <f>+IF(U17="NO OFERTADO",0,IF(U17="NO CUMPLE EV TECNICA",0,IF(U17="NO HABILITA",0,IF(U17="HABILITA",('PRECIOS UNITARIOS'!$AF17*500)/T17))))</f>
        <v>0</v>
      </c>
      <c r="W17" s="43">
        <f>'PRECIO REFERENCIA'!U17</f>
        <v>0</v>
      </c>
      <c r="X17" s="43" t="str">
        <f>'PRECIO REFERENCIA'!W17</f>
        <v>NO OFERTADO</v>
      </c>
      <c r="Y17" s="44">
        <f>+IF(X17="NO OFERTADO",0,IF(X17="NO CUMPLE EV TECNICA",0,IF(X17="NO HABILITA",0,IF(X17="HABILITA",('PRECIOS UNITARIOS'!$AF17*500)/W17))))</f>
        <v>0</v>
      </c>
      <c r="Z17" s="43">
        <f>'PRECIO REFERENCIA'!X17</f>
        <v>0</v>
      </c>
      <c r="AA17" s="43" t="str">
        <f>'PRECIO REFERENCIA'!Z17</f>
        <v>NO OFERTADO</v>
      </c>
      <c r="AB17" s="44">
        <f>+IF(AA17="NO OFERTADO",0,IF(AA17="NO CUMPLE EV TECNICA",0,IF(AA17="NO HABILITA",0,IF(AA17="HABILITA",('PRECIOS UNITARIOS'!$AF17*500)/Z17))))</f>
        <v>0</v>
      </c>
      <c r="AC17" s="43">
        <f>'PRECIO REFERENCIA'!AA17</f>
        <v>0</v>
      </c>
      <c r="AD17" s="43" t="str">
        <f>'PRECIO REFERENCIA'!AC17</f>
        <v>NO OFERTADO</v>
      </c>
      <c r="AE17" s="44">
        <f>+IF(AD17="NO OFERTADO",0,IF(AD17="NO CUMPLE EV TECNICA",0,IF(AD17="NO HABILITA",0,IF(AD17="HABILITA",('PRECIOS UNITARIOS'!$AF17*500)/AC17))))</f>
        <v>0</v>
      </c>
      <c r="AF17" s="43">
        <f>'PRECIO REFERENCIA'!AD17</f>
        <v>0</v>
      </c>
      <c r="AG17" s="43" t="str">
        <f>'PRECIO REFERENCIA'!AF17</f>
        <v>NO HABILITA</v>
      </c>
      <c r="AH17" s="44">
        <f>+IF(AG17="NO OFERTADO",0,IF(AG17="NO CUMPLE EV TECNICA",0,IF(AG17="NO HABILITA",0,IF(AG17="HABILITA",('PRECIOS UNITARIOS'!$AF17*500)/AF17))))</f>
        <v>0</v>
      </c>
      <c r="AI17" s="43">
        <f>'PRECIO REFERENCIA'!AG17</f>
        <v>0</v>
      </c>
      <c r="AJ17" s="43" t="str">
        <f>'PRECIO REFERENCIA'!AI17</f>
        <v>NO OFERTADO</v>
      </c>
      <c r="AK17" s="44">
        <f>+IF(AJ17="NO OFERTADO",0,IF(AJ17="NO CUMPLE EV TECNICA",0,IF(AJ17="NO HABILITA",0,IF(AJ17="HABILITA",('PRECIOS UNITARIOS'!$AF17*500)/AI17))))</f>
        <v>0</v>
      </c>
      <c r="AL17" s="43">
        <f>'PRECIO REFERENCIA'!AJ17</f>
        <v>0</v>
      </c>
      <c r="AM17" s="43" t="str">
        <f>'PRECIO REFERENCIA'!AL17</f>
        <v>NO OFERTADO</v>
      </c>
      <c r="AN17" s="44">
        <f>+IF(AM17="NO OFERTADO",0,IF(AM17="NO CUMPLE EV TECNICA",0,IF(AM17="NO HABILITA",0,IF(AM17="HABILITA",('PRECIOS UNITARIOS'!$AF17*500)/AL17))))</f>
        <v>0</v>
      </c>
      <c r="AO17" s="43">
        <f>'PRECIO REFERENCIA'!AM17</f>
        <v>5500</v>
      </c>
      <c r="AP17" s="43" t="str">
        <f>'PRECIO REFERENCIA'!AO17</f>
        <v>HABILITA</v>
      </c>
      <c r="AQ17" s="44">
        <f>+IF(AP17="NO OFERTADO",0,IF(AP17="NO CUMPLE EV TECNICA",0,IF(AP17="NO HABILITA",0,IF(AP17="HABILITA",('PRECIOS UNITARIOS'!$AF17*500)/AO17))))</f>
        <v>500</v>
      </c>
      <c r="AR17" s="43">
        <f>'PRECIO REFERENCIA'!AP17</f>
        <v>0</v>
      </c>
      <c r="AS17" s="43" t="str">
        <f>'PRECIO REFERENCIA'!AR17</f>
        <v>NO OFERTADO</v>
      </c>
      <c r="AT17" s="44">
        <f>+IF(AS17="NO OFERTADO",0,IF(AS17="NO CUMPLE EV TECNICA",0,IF(AS17="NO HABILITA",0,IF(AS17="HABILITA",('PRECIOS UNITARIOS'!$AF17*500)/AR17))))</f>
        <v>0</v>
      </c>
      <c r="AU17" s="43">
        <f>'PRECIO REFERENCIA'!AS17</f>
        <v>0</v>
      </c>
      <c r="AV17" s="43" t="str">
        <f>'PRECIO REFERENCIA'!AU17</f>
        <v>NO OFERTADO</v>
      </c>
      <c r="AW17" s="44">
        <f>+IF(AV17="NO OFERTADO",0,IF(AV17="NO CUMPLE EV TECNICA",0,IF(AV17="NO HABILITA",0,IF(AV17="HABILITA",('PRECIOS UNITARIOS'!$AF17*500)/AU17))))</f>
        <v>0</v>
      </c>
      <c r="AX17" s="43">
        <f>'PRECIO REFERENCIA'!AV17</f>
        <v>0</v>
      </c>
      <c r="AY17" s="43" t="str">
        <f>'PRECIO REFERENCIA'!AX17</f>
        <v>NO OFERTADO</v>
      </c>
      <c r="AZ17" s="44">
        <f>+IF(AY17="NO OFERTADO",0,IF(AY17="NO CUMPLE EV TECNICA",0,IF(AY17="NO HABILITA",0,IF(AY17="HABILITA",('PRECIOS UNITARIOS'!$AF17*500)/AX17))))</f>
        <v>0</v>
      </c>
      <c r="BA17" s="43">
        <f>'PRECIO REFERENCIA'!AY17</f>
        <v>0</v>
      </c>
      <c r="BB17" s="43" t="str">
        <f>'PRECIO REFERENCIA'!BA17</f>
        <v>NO OFERTADO</v>
      </c>
      <c r="BC17" s="44">
        <f>+IF(BB17="NO OFERTADO",0,IF(BB17="NO CUMPLE EV TECNICA",0,IF(BB17="NO HABILITA",0,IF(BB17="HABILITA",('PRECIOS UNITARIOS'!$AF17*500)/BA17))))</f>
        <v>0</v>
      </c>
      <c r="BD17" s="43">
        <f>'PRECIO REFERENCIA'!BB17</f>
        <v>0</v>
      </c>
      <c r="BE17" s="43" t="str">
        <f>'PRECIO REFERENCIA'!BD17</f>
        <v>NO OFERTADO</v>
      </c>
      <c r="BF17" s="44">
        <f>+IF(BE17="NO OFERTADO",0,IF(BE17="NO CUMPLE EV TECNICA",0,IF(BE17="NO HABILITA",0,IF(BE17="HABILITA",('PRECIOS UNITARIOS'!$AF17*500)/BD17))))</f>
        <v>0</v>
      </c>
      <c r="BG17" s="43">
        <f>'PRECIO REFERENCIA'!BE17</f>
        <v>0</v>
      </c>
      <c r="BH17" s="43" t="str">
        <f>'PRECIO REFERENCIA'!BG17</f>
        <v>NO OFERTADO</v>
      </c>
      <c r="BI17" s="44">
        <f>+IF(BH17="NO OFERTADO",0,IF(BH17="NO CUMPLE EV TECNICA",0,IF(BH17="NO HABILITA",0,IF(BH17="HABILITA",('PRECIOS UNITARIOS'!$AF17*500)/BG17))))</f>
        <v>0</v>
      </c>
      <c r="BJ17" s="43">
        <f>'PRECIO REFERENCIA'!BH17</f>
        <v>6274</v>
      </c>
      <c r="BK17" s="43" t="str">
        <f>'PRECIO REFERENCIA'!BJ17</f>
        <v>HABILITA</v>
      </c>
      <c r="BL17" s="44">
        <f>+IF(BK17="NO OFERTADO",0,IF(BK17="NO CUMPLE EV TECNICA",0,IF(BK17="NO HABILITA",0,IF(BK17="HABILITA",('PRECIOS UNITARIOS'!$AF17*500)/BJ17))))</f>
        <v>438.31686324513868</v>
      </c>
      <c r="BM17" s="43">
        <f>'PRECIO REFERENCIA'!BK17</f>
        <v>0</v>
      </c>
      <c r="BN17" s="43" t="str">
        <f>'PRECIO REFERENCIA'!BM17</f>
        <v>NO OFERTADO</v>
      </c>
      <c r="BO17" s="44">
        <f>+IF(BN17="NO OFERTADO",0,IF(BN17="NO CUMPLE EV TECNICA",0,IF(BN17="NO HABILITA",0,IF(BN17="HABILITA",('PRECIOS UNITARIOS'!$AF17*500)/BM17))))</f>
        <v>0</v>
      </c>
      <c r="BP17" s="43">
        <f>'PRECIO REFERENCIA'!BN17</f>
        <v>0</v>
      </c>
      <c r="BQ17" s="43" t="str">
        <f>'PRECIO REFERENCIA'!BP17</f>
        <v>NO OFERTADO</v>
      </c>
      <c r="BR17" s="44">
        <f>+IF(BQ17="NO OFERTADO",0,IF(BQ17="NO CUMPLE EV TECNICA",0,IF(BQ17="NO HABILITA",0,IF(BQ17="HABILITA",('PRECIOS UNITARIOS'!$AF17*500)/BP17))))</f>
        <v>0</v>
      </c>
      <c r="BS17" s="43">
        <f>'PRECIO REFERENCIA'!BQ17</f>
        <v>0</v>
      </c>
      <c r="BT17" s="43" t="str">
        <f>'PRECIO REFERENCIA'!BS17</f>
        <v>NO OFERTADO</v>
      </c>
      <c r="BU17" s="44">
        <f>+IF(BT17="NO OFERTADO",0,IF(BT17="NO CUMPLE EV TECNICA",0,IF(BT17="NO HABILITA",0,IF(BT17="HABILITA",('PRECIOS UNITARIOS'!$AF17*500)/BS17))))</f>
        <v>0</v>
      </c>
      <c r="BV17" s="43">
        <f>'PRECIO REFERENCIA'!BT17</f>
        <v>0</v>
      </c>
      <c r="BW17" s="43" t="str">
        <f>'PRECIO REFERENCIA'!BV17</f>
        <v>NO OFERTADO</v>
      </c>
      <c r="BX17" s="44">
        <f>+IF(BW17="NO OFERTADO",0,IF(BW17="NO CUMPLE EV TECNICA",0,IF(BW17="NO HABILITA",0,IF(BW17="HABILITA",('PRECIOS UNITARIOS'!$AF17*500)/BV17))))</f>
        <v>0</v>
      </c>
      <c r="BY17" s="43">
        <f>'PRECIO REFERENCIA'!BW17</f>
        <v>0</v>
      </c>
      <c r="BZ17" s="43" t="str">
        <f>'PRECIO REFERENCIA'!BY17</f>
        <v>NO OFERTADO</v>
      </c>
      <c r="CA17" s="44">
        <f>+IF(BZ17="NO OFERTADO",0,IF(BZ17="NO CUMPLE EV TECNICA",0,IF(BZ17="NO HABILITA",0,IF(BZ17="HABILITA",('PRECIOS UNITARIOS'!$AF17*500)/BY17))))</f>
        <v>0</v>
      </c>
      <c r="CB17" s="43">
        <f>'PRECIO REFERENCIA'!BZ17</f>
        <v>0</v>
      </c>
      <c r="CC17" s="43" t="str">
        <f>'PRECIO REFERENCIA'!CB17</f>
        <v>NO OFERTADO</v>
      </c>
      <c r="CD17" s="44">
        <f>+IF(CC17="NO OFERTADO",0,IF(CC17="NO CUMPLE EV TECNICA",0,IF(CC17="NO HABILITA",0,IF(CC17="HABILITA",('PRECIOS UNITARIOS'!$AF17*500)/CB17))))</f>
        <v>0</v>
      </c>
      <c r="CE17" s="43">
        <f>'PRECIO REFERENCIA'!CC17</f>
        <v>0</v>
      </c>
      <c r="CF17" s="43" t="str">
        <f>'PRECIO REFERENCIA'!CE17</f>
        <v>NO OFERTADO</v>
      </c>
      <c r="CG17" s="44">
        <f>+IF(CF17="NO OFERTADO",0,IF(CF17="NO CUMPLE EV TECNICA",0,IF(CF17="NO HABILITA",0,IF(CF17="HABILITA",('PRECIOS UNITARIOS'!$AF17*500)/CE17))))</f>
        <v>0</v>
      </c>
      <c r="CH17" s="43">
        <f>'PRECIO REFERENCIA'!CF17</f>
        <v>0</v>
      </c>
      <c r="CI17" s="43" t="str">
        <f>'PRECIO REFERENCIA'!CH17</f>
        <v>NO OFERTADO</v>
      </c>
      <c r="CJ17" s="44">
        <f>+IF(CI17="NO OFERTADO",0,IF(CI17="NO CUMPLE EV TECNICA",0,IF(CI17="NO HABILITA",0,IF(CI17="HABILITA",('PRECIOS UNITARIOS'!$AF17*500)/CH17))))</f>
        <v>0</v>
      </c>
    </row>
    <row r="18" spans="1:88" s="40" customFormat="1" ht="38.25" x14ac:dyDescent="0.2">
      <c r="A18" s="103">
        <v>9</v>
      </c>
      <c r="B18" s="202" t="s">
        <v>61</v>
      </c>
      <c r="C18" s="121" t="s">
        <v>52</v>
      </c>
      <c r="D18" s="24">
        <v>1</v>
      </c>
      <c r="E18" s="166" t="s">
        <v>53</v>
      </c>
      <c r="F18" s="168">
        <v>1</v>
      </c>
      <c r="G18" s="25">
        <v>6912.8290000000006</v>
      </c>
      <c r="H18" s="43">
        <f>'PRECIO REFERENCIA'!F18</f>
        <v>0</v>
      </c>
      <c r="I18" s="43" t="str">
        <f>'PRECIO REFERENCIA'!H18</f>
        <v>NO OFERTADO</v>
      </c>
      <c r="J18" s="44">
        <f>+IF(I18="NO OFERTADO",0,IF(I18="NO CUMPLE EV TECNICA",0,IF(I18="NO HABILITA",0,IF(I18="HABILITA",('PRECIOS UNITARIOS'!$AF18*500)/H18))))</f>
        <v>0</v>
      </c>
      <c r="K18" s="43">
        <f>'PRECIO REFERENCIA'!I18</f>
        <v>8500</v>
      </c>
      <c r="L18" s="43" t="str">
        <f>'PRECIO REFERENCIA'!K18</f>
        <v>HABILITA</v>
      </c>
      <c r="M18" s="44">
        <f>+IF(L18="NO OFERTADO",0,IF(L18="NO CUMPLE EV TECNICA",0,IF(L18="NO HABILITA",0,IF(L18="HABILITA",('PRECIOS UNITARIOS'!$AF18*500)/K18))))</f>
        <v>323.52941176470586</v>
      </c>
      <c r="N18" s="43">
        <f>'PRECIO REFERENCIA'!L18</f>
        <v>6550</v>
      </c>
      <c r="O18" s="43" t="str">
        <f>'PRECIO REFERENCIA'!N18</f>
        <v>HABILITA</v>
      </c>
      <c r="P18" s="44">
        <f>+IF(O18="NO OFERTADO",0,IF(O18="NO CUMPLE EV TECNICA",0,IF(O18="NO HABILITA",0,IF(O18="HABILITA",('PRECIOS UNITARIOS'!$AF18*500)/N18))))</f>
        <v>419.84732824427482</v>
      </c>
      <c r="Q18" s="43">
        <f>'PRECIO REFERENCIA'!O18</f>
        <v>0</v>
      </c>
      <c r="R18" s="43" t="str">
        <f>'PRECIO REFERENCIA'!Q18</f>
        <v>NO OFERTADO</v>
      </c>
      <c r="S18" s="44">
        <f>+IF(R18="NO OFERTADO",0,IF(R18="NO CUMPLE EV TECNICA",0,IF(R18="NO HABILITA",0,IF(R18="HABILITA",('PRECIOS UNITARIOS'!$AF18*500)/Q18))))</f>
        <v>0</v>
      </c>
      <c r="T18" s="43">
        <f>'PRECIO REFERENCIA'!R18</f>
        <v>0</v>
      </c>
      <c r="U18" s="43" t="str">
        <f>'PRECIO REFERENCIA'!T18</f>
        <v>NO OFERTADO</v>
      </c>
      <c r="V18" s="44">
        <f>+IF(U18="NO OFERTADO",0,IF(U18="NO CUMPLE EV TECNICA",0,IF(U18="NO HABILITA",0,IF(U18="HABILITA",('PRECIOS UNITARIOS'!$AF18*500)/T18))))</f>
        <v>0</v>
      </c>
      <c r="W18" s="43">
        <f>'PRECIO REFERENCIA'!U18</f>
        <v>0</v>
      </c>
      <c r="X18" s="43" t="str">
        <f>'PRECIO REFERENCIA'!W18</f>
        <v>NO OFERTADO</v>
      </c>
      <c r="Y18" s="44">
        <f>+IF(X18="NO OFERTADO",0,IF(X18="NO CUMPLE EV TECNICA",0,IF(X18="NO HABILITA",0,IF(X18="HABILITA",('PRECIOS UNITARIOS'!$AF18*500)/W18))))</f>
        <v>0</v>
      </c>
      <c r="Z18" s="43">
        <f>'PRECIO REFERENCIA'!X18</f>
        <v>0</v>
      </c>
      <c r="AA18" s="43" t="str">
        <f>'PRECIO REFERENCIA'!Z18</f>
        <v>NO OFERTADO</v>
      </c>
      <c r="AB18" s="44">
        <f>+IF(AA18="NO OFERTADO",0,IF(AA18="NO CUMPLE EV TECNICA",0,IF(AA18="NO HABILITA",0,IF(AA18="HABILITA",('PRECIOS UNITARIOS'!$AF18*500)/Z18))))</f>
        <v>0</v>
      </c>
      <c r="AC18" s="43">
        <f>'PRECIO REFERENCIA'!AA18</f>
        <v>0</v>
      </c>
      <c r="AD18" s="43" t="str">
        <f>'PRECIO REFERENCIA'!AC18</f>
        <v>NO OFERTADO</v>
      </c>
      <c r="AE18" s="44">
        <f>+IF(AD18="NO OFERTADO",0,IF(AD18="NO CUMPLE EV TECNICA",0,IF(AD18="NO HABILITA",0,IF(AD18="HABILITA",('PRECIOS UNITARIOS'!$AF18*500)/AC18))))</f>
        <v>0</v>
      </c>
      <c r="AF18" s="43">
        <f>'PRECIO REFERENCIA'!AD18</f>
        <v>0</v>
      </c>
      <c r="AG18" s="43" t="str">
        <f>'PRECIO REFERENCIA'!AF18</f>
        <v>NO HABILITA</v>
      </c>
      <c r="AH18" s="44">
        <f>+IF(AG18="NO OFERTADO",0,IF(AG18="NO CUMPLE EV TECNICA",0,IF(AG18="NO HABILITA",0,IF(AG18="HABILITA",('PRECIOS UNITARIOS'!$AF18*500)/AF18))))</f>
        <v>0</v>
      </c>
      <c r="AI18" s="43">
        <f>'PRECIO REFERENCIA'!AG18</f>
        <v>0</v>
      </c>
      <c r="AJ18" s="43" t="str">
        <f>'PRECIO REFERENCIA'!AI18</f>
        <v>NO OFERTADO</v>
      </c>
      <c r="AK18" s="44">
        <f>+IF(AJ18="NO OFERTADO",0,IF(AJ18="NO CUMPLE EV TECNICA",0,IF(AJ18="NO HABILITA",0,IF(AJ18="HABILITA",('PRECIOS UNITARIOS'!$AF18*500)/AI18))))</f>
        <v>0</v>
      </c>
      <c r="AL18" s="43">
        <f>'PRECIO REFERENCIA'!AJ18</f>
        <v>0</v>
      </c>
      <c r="AM18" s="43" t="str">
        <f>'PRECIO REFERENCIA'!AL18</f>
        <v>NO OFERTADO</v>
      </c>
      <c r="AN18" s="44">
        <f>+IF(AM18="NO OFERTADO",0,IF(AM18="NO CUMPLE EV TECNICA",0,IF(AM18="NO HABILITA",0,IF(AM18="HABILITA",('PRECIOS UNITARIOS'!$AF18*500)/AL18))))</f>
        <v>0</v>
      </c>
      <c r="AO18" s="43">
        <f>'PRECIO REFERENCIA'!AM18</f>
        <v>5500</v>
      </c>
      <c r="AP18" s="43" t="str">
        <f>'PRECIO REFERENCIA'!AO18</f>
        <v>HABILITA</v>
      </c>
      <c r="AQ18" s="44">
        <f>+IF(AP18="NO OFERTADO",0,IF(AP18="NO CUMPLE EV TECNICA",0,IF(AP18="NO HABILITA",0,IF(AP18="HABILITA",('PRECIOS UNITARIOS'!$AF18*500)/AO18))))</f>
        <v>500</v>
      </c>
      <c r="AR18" s="43">
        <f>'PRECIO REFERENCIA'!AP18</f>
        <v>0</v>
      </c>
      <c r="AS18" s="43" t="str">
        <f>'PRECIO REFERENCIA'!AR18</f>
        <v>NO OFERTADO</v>
      </c>
      <c r="AT18" s="44">
        <f>+IF(AS18="NO OFERTADO",0,IF(AS18="NO CUMPLE EV TECNICA",0,IF(AS18="NO HABILITA",0,IF(AS18="HABILITA",('PRECIOS UNITARIOS'!$AF18*500)/AR18))))</f>
        <v>0</v>
      </c>
      <c r="AU18" s="43">
        <f>'PRECIO REFERENCIA'!AS18</f>
        <v>0</v>
      </c>
      <c r="AV18" s="43" t="str">
        <f>'PRECIO REFERENCIA'!AU18</f>
        <v>NO OFERTADO</v>
      </c>
      <c r="AW18" s="44">
        <f>+IF(AV18="NO OFERTADO",0,IF(AV18="NO CUMPLE EV TECNICA",0,IF(AV18="NO HABILITA",0,IF(AV18="HABILITA",('PRECIOS UNITARIOS'!$AF18*500)/AU18))))</f>
        <v>0</v>
      </c>
      <c r="AX18" s="43">
        <f>'PRECIO REFERENCIA'!AV18</f>
        <v>0</v>
      </c>
      <c r="AY18" s="43" t="str">
        <f>'PRECIO REFERENCIA'!AX18</f>
        <v>NO OFERTADO</v>
      </c>
      <c r="AZ18" s="44">
        <f>+IF(AY18="NO OFERTADO",0,IF(AY18="NO CUMPLE EV TECNICA",0,IF(AY18="NO HABILITA",0,IF(AY18="HABILITA",('PRECIOS UNITARIOS'!$AF18*500)/AX18))))</f>
        <v>0</v>
      </c>
      <c r="BA18" s="43">
        <f>'PRECIO REFERENCIA'!AY18</f>
        <v>0</v>
      </c>
      <c r="BB18" s="43" t="str">
        <f>'PRECIO REFERENCIA'!BA18</f>
        <v>NO OFERTADO</v>
      </c>
      <c r="BC18" s="44">
        <f>+IF(BB18="NO OFERTADO",0,IF(BB18="NO CUMPLE EV TECNICA",0,IF(BB18="NO HABILITA",0,IF(BB18="HABILITA",('PRECIOS UNITARIOS'!$AF18*500)/BA18))))</f>
        <v>0</v>
      </c>
      <c r="BD18" s="43">
        <f>'PRECIO REFERENCIA'!BB18</f>
        <v>0</v>
      </c>
      <c r="BE18" s="43" t="str">
        <f>'PRECIO REFERENCIA'!BD18</f>
        <v>NO OFERTADO</v>
      </c>
      <c r="BF18" s="44">
        <f>+IF(BE18="NO OFERTADO",0,IF(BE18="NO CUMPLE EV TECNICA",0,IF(BE18="NO HABILITA",0,IF(BE18="HABILITA",('PRECIOS UNITARIOS'!$AF18*500)/BD18))))</f>
        <v>0</v>
      </c>
      <c r="BG18" s="43">
        <f>'PRECIO REFERENCIA'!BE18</f>
        <v>0</v>
      </c>
      <c r="BH18" s="43" t="str">
        <f>'PRECIO REFERENCIA'!BG18</f>
        <v>NO OFERTADO</v>
      </c>
      <c r="BI18" s="44">
        <f>+IF(BH18="NO OFERTADO",0,IF(BH18="NO CUMPLE EV TECNICA",0,IF(BH18="NO HABILITA",0,IF(BH18="HABILITA",('PRECIOS UNITARIOS'!$AF18*500)/BG18))))</f>
        <v>0</v>
      </c>
      <c r="BJ18" s="43">
        <f>'PRECIO REFERENCIA'!BH18</f>
        <v>5638</v>
      </c>
      <c r="BK18" s="43" t="str">
        <f>'PRECIO REFERENCIA'!BJ18</f>
        <v>HABILITA</v>
      </c>
      <c r="BL18" s="44">
        <f>+IF(BK18="NO OFERTADO",0,IF(BK18="NO CUMPLE EV TECNICA",0,IF(BK18="NO HABILITA",0,IF(BK18="HABILITA",('PRECIOS UNITARIOS'!$AF18*500)/BJ18))))</f>
        <v>487.76161759489179</v>
      </c>
      <c r="BM18" s="43">
        <f>'PRECIO REFERENCIA'!BK18</f>
        <v>0</v>
      </c>
      <c r="BN18" s="43" t="str">
        <f>'PRECIO REFERENCIA'!BM18</f>
        <v>NO OFERTADO</v>
      </c>
      <c r="BO18" s="44">
        <f>+IF(BN18="NO OFERTADO",0,IF(BN18="NO CUMPLE EV TECNICA",0,IF(BN18="NO HABILITA",0,IF(BN18="HABILITA",('PRECIOS UNITARIOS'!$AF18*500)/BM18))))</f>
        <v>0</v>
      </c>
      <c r="BP18" s="43">
        <f>'PRECIO REFERENCIA'!BN18</f>
        <v>0</v>
      </c>
      <c r="BQ18" s="43" t="str">
        <f>'PRECIO REFERENCIA'!BP18</f>
        <v>NO OFERTADO</v>
      </c>
      <c r="BR18" s="44">
        <f>+IF(BQ18="NO OFERTADO",0,IF(BQ18="NO CUMPLE EV TECNICA",0,IF(BQ18="NO HABILITA",0,IF(BQ18="HABILITA",('PRECIOS UNITARIOS'!$AF18*500)/BP18))))</f>
        <v>0</v>
      </c>
      <c r="BS18" s="43">
        <f>'PRECIO REFERENCIA'!BQ18</f>
        <v>0</v>
      </c>
      <c r="BT18" s="43" t="str">
        <f>'PRECIO REFERENCIA'!BS18</f>
        <v>NO OFERTADO</v>
      </c>
      <c r="BU18" s="44">
        <f>+IF(BT18="NO OFERTADO",0,IF(BT18="NO CUMPLE EV TECNICA",0,IF(BT18="NO HABILITA",0,IF(BT18="HABILITA",('PRECIOS UNITARIOS'!$AF18*500)/BS18))))</f>
        <v>0</v>
      </c>
      <c r="BV18" s="43">
        <f>'PRECIO REFERENCIA'!BT18</f>
        <v>0</v>
      </c>
      <c r="BW18" s="43" t="str">
        <f>'PRECIO REFERENCIA'!BV18</f>
        <v>NO OFERTADO</v>
      </c>
      <c r="BX18" s="44">
        <f>+IF(BW18="NO OFERTADO",0,IF(BW18="NO CUMPLE EV TECNICA",0,IF(BW18="NO HABILITA",0,IF(BW18="HABILITA",('PRECIOS UNITARIOS'!$AF18*500)/BV18))))</f>
        <v>0</v>
      </c>
      <c r="BY18" s="43">
        <f>'PRECIO REFERENCIA'!BW18</f>
        <v>0</v>
      </c>
      <c r="BZ18" s="43" t="str">
        <f>'PRECIO REFERENCIA'!BY18</f>
        <v>NO OFERTADO</v>
      </c>
      <c r="CA18" s="44">
        <f>+IF(BZ18="NO OFERTADO",0,IF(BZ18="NO CUMPLE EV TECNICA",0,IF(BZ18="NO HABILITA",0,IF(BZ18="HABILITA",('PRECIOS UNITARIOS'!$AF18*500)/BY18))))</f>
        <v>0</v>
      </c>
      <c r="CB18" s="43">
        <f>'PRECIO REFERENCIA'!BZ18</f>
        <v>0</v>
      </c>
      <c r="CC18" s="43" t="str">
        <f>'PRECIO REFERENCIA'!CB18</f>
        <v>NO OFERTADO</v>
      </c>
      <c r="CD18" s="44">
        <f>+IF(CC18="NO OFERTADO",0,IF(CC18="NO CUMPLE EV TECNICA",0,IF(CC18="NO HABILITA",0,IF(CC18="HABILITA",('PRECIOS UNITARIOS'!$AF18*500)/CB18))))</f>
        <v>0</v>
      </c>
      <c r="CE18" s="43">
        <f>'PRECIO REFERENCIA'!CC18</f>
        <v>0</v>
      </c>
      <c r="CF18" s="43" t="str">
        <f>'PRECIO REFERENCIA'!CE18</f>
        <v>NO OFERTADO</v>
      </c>
      <c r="CG18" s="44">
        <f>+IF(CF18="NO OFERTADO",0,IF(CF18="NO CUMPLE EV TECNICA",0,IF(CF18="NO HABILITA",0,IF(CF18="HABILITA",('PRECIOS UNITARIOS'!$AF18*500)/CE18))))</f>
        <v>0</v>
      </c>
      <c r="CH18" s="43">
        <f>'PRECIO REFERENCIA'!CF18</f>
        <v>0</v>
      </c>
      <c r="CI18" s="43" t="str">
        <f>'PRECIO REFERENCIA'!CH18</f>
        <v>NO OFERTADO</v>
      </c>
      <c r="CJ18" s="44">
        <f>+IF(CI18="NO OFERTADO",0,IF(CI18="NO CUMPLE EV TECNICA",0,IF(CI18="NO HABILITA",0,IF(CI18="HABILITA",('PRECIOS UNITARIOS'!$AF18*500)/CH18))))</f>
        <v>0</v>
      </c>
    </row>
    <row r="19" spans="1:88" s="40" customFormat="1" ht="38.25" x14ac:dyDescent="0.2">
      <c r="A19" s="103">
        <v>10</v>
      </c>
      <c r="B19" s="202" t="s">
        <v>62</v>
      </c>
      <c r="C19" s="121" t="s">
        <v>52</v>
      </c>
      <c r="D19" s="24">
        <v>1</v>
      </c>
      <c r="E19" s="166" t="s">
        <v>53</v>
      </c>
      <c r="F19" s="168">
        <v>41</v>
      </c>
      <c r="G19" s="25">
        <v>6472.9217000000008</v>
      </c>
      <c r="H19" s="43">
        <f>'PRECIO REFERENCIA'!F19</f>
        <v>0</v>
      </c>
      <c r="I19" s="43" t="str">
        <f>'PRECIO REFERENCIA'!H19</f>
        <v>NO OFERTADO</v>
      </c>
      <c r="J19" s="44">
        <f>+IF(I19="NO OFERTADO",0,IF(I19="NO CUMPLE EV TECNICA",0,IF(I19="NO HABILITA",0,IF(I19="HABILITA",('PRECIOS UNITARIOS'!$AF19*500)/H19))))</f>
        <v>0</v>
      </c>
      <c r="K19" s="43">
        <f>'PRECIO REFERENCIA'!I19</f>
        <v>9000</v>
      </c>
      <c r="L19" s="43" t="str">
        <f>'PRECIO REFERENCIA'!K19</f>
        <v>NO HABILITA</v>
      </c>
      <c r="M19" s="44">
        <f>+IF(L19="NO OFERTADO",0,IF(L19="NO CUMPLE EV TECNICA",0,IF(L19="NO HABILITA",0,IF(L19="HABILITA",('PRECIOS UNITARIOS'!$AF19*500)/K19))))</f>
        <v>0</v>
      </c>
      <c r="N19" s="43">
        <f>'PRECIO REFERENCIA'!L19</f>
        <v>5450</v>
      </c>
      <c r="O19" s="43" t="str">
        <f>'PRECIO REFERENCIA'!N19</f>
        <v>HABILITA</v>
      </c>
      <c r="P19" s="44">
        <f>+IF(O19="NO OFERTADO",0,IF(O19="NO CUMPLE EV TECNICA",0,IF(O19="NO HABILITA",0,IF(O19="HABILITA",('PRECIOS UNITARIOS'!$AF19*500)/N19))))</f>
        <v>472.47706422018348</v>
      </c>
      <c r="Q19" s="43">
        <f>'PRECIO REFERENCIA'!O19</f>
        <v>0</v>
      </c>
      <c r="R19" s="43" t="str">
        <f>'PRECIO REFERENCIA'!Q19</f>
        <v>NO OFERTADO</v>
      </c>
      <c r="S19" s="44">
        <f>+IF(R19="NO OFERTADO",0,IF(R19="NO CUMPLE EV TECNICA",0,IF(R19="NO HABILITA",0,IF(R19="HABILITA",('PRECIOS UNITARIOS'!$AF19*500)/Q19))))</f>
        <v>0</v>
      </c>
      <c r="T19" s="43">
        <f>'PRECIO REFERENCIA'!R19</f>
        <v>0</v>
      </c>
      <c r="U19" s="43" t="str">
        <f>'PRECIO REFERENCIA'!T19</f>
        <v>NO OFERTADO</v>
      </c>
      <c r="V19" s="44">
        <f>+IF(U19="NO OFERTADO",0,IF(U19="NO CUMPLE EV TECNICA",0,IF(U19="NO HABILITA",0,IF(U19="HABILITA",('PRECIOS UNITARIOS'!$AF19*500)/T19))))</f>
        <v>0</v>
      </c>
      <c r="W19" s="43">
        <f>'PRECIO REFERENCIA'!U19</f>
        <v>0</v>
      </c>
      <c r="X19" s="43" t="str">
        <f>'PRECIO REFERENCIA'!W19</f>
        <v>NO OFERTADO</v>
      </c>
      <c r="Y19" s="44">
        <f>+IF(X19="NO OFERTADO",0,IF(X19="NO CUMPLE EV TECNICA",0,IF(X19="NO HABILITA",0,IF(X19="HABILITA",('PRECIOS UNITARIOS'!$AF19*500)/W19))))</f>
        <v>0</v>
      </c>
      <c r="Z19" s="43">
        <f>'PRECIO REFERENCIA'!X19</f>
        <v>0</v>
      </c>
      <c r="AA19" s="43" t="str">
        <f>'PRECIO REFERENCIA'!Z19</f>
        <v>NO OFERTADO</v>
      </c>
      <c r="AB19" s="44">
        <f>+IF(AA19="NO OFERTADO",0,IF(AA19="NO CUMPLE EV TECNICA",0,IF(AA19="NO HABILITA",0,IF(AA19="HABILITA",('PRECIOS UNITARIOS'!$AF19*500)/Z19))))</f>
        <v>0</v>
      </c>
      <c r="AC19" s="43">
        <f>'PRECIO REFERENCIA'!AA19</f>
        <v>0</v>
      </c>
      <c r="AD19" s="43" t="str">
        <f>'PRECIO REFERENCIA'!AC19</f>
        <v>NO OFERTADO</v>
      </c>
      <c r="AE19" s="44">
        <f>+IF(AD19="NO OFERTADO",0,IF(AD19="NO CUMPLE EV TECNICA",0,IF(AD19="NO HABILITA",0,IF(AD19="HABILITA",('PRECIOS UNITARIOS'!$AF19*500)/AC19))))</f>
        <v>0</v>
      </c>
      <c r="AF19" s="43">
        <f>'PRECIO REFERENCIA'!AD19</f>
        <v>0</v>
      </c>
      <c r="AG19" s="43" t="str">
        <f>'PRECIO REFERENCIA'!AF19</f>
        <v>NO HABILITA</v>
      </c>
      <c r="AH19" s="44">
        <f>+IF(AG19="NO OFERTADO",0,IF(AG19="NO CUMPLE EV TECNICA",0,IF(AG19="NO HABILITA",0,IF(AG19="HABILITA",('PRECIOS UNITARIOS'!$AF19*500)/AF19))))</f>
        <v>0</v>
      </c>
      <c r="AI19" s="43">
        <f>'PRECIO REFERENCIA'!AG19</f>
        <v>0</v>
      </c>
      <c r="AJ19" s="43" t="str">
        <f>'PRECIO REFERENCIA'!AI19</f>
        <v>NO OFERTADO</v>
      </c>
      <c r="AK19" s="44">
        <f>+IF(AJ19="NO OFERTADO",0,IF(AJ19="NO CUMPLE EV TECNICA",0,IF(AJ19="NO HABILITA",0,IF(AJ19="HABILITA",('PRECIOS UNITARIOS'!$AF19*500)/AI19))))</f>
        <v>0</v>
      </c>
      <c r="AL19" s="43">
        <f>'PRECIO REFERENCIA'!AJ19</f>
        <v>0</v>
      </c>
      <c r="AM19" s="43" t="str">
        <f>'PRECIO REFERENCIA'!AL19</f>
        <v>NO OFERTADO</v>
      </c>
      <c r="AN19" s="44">
        <f>+IF(AM19="NO OFERTADO",0,IF(AM19="NO CUMPLE EV TECNICA",0,IF(AM19="NO HABILITA",0,IF(AM19="HABILITA",('PRECIOS UNITARIOS'!$AF19*500)/AL19))))</f>
        <v>0</v>
      </c>
      <c r="AO19" s="43">
        <f>'PRECIO REFERENCIA'!AM19</f>
        <v>5150</v>
      </c>
      <c r="AP19" s="43" t="str">
        <f>'PRECIO REFERENCIA'!AO19</f>
        <v>HABILITA</v>
      </c>
      <c r="AQ19" s="44">
        <f>+IF(AP19="NO OFERTADO",0,IF(AP19="NO CUMPLE EV TECNICA",0,IF(AP19="NO HABILITA",0,IF(AP19="HABILITA",('PRECIOS UNITARIOS'!$AF19*500)/AO19))))</f>
        <v>500</v>
      </c>
      <c r="AR19" s="43">
        <f>'PRECIO REFERENCIA'!AP19</f>
        <v>0</v>
      </c>
      <c r="AS19" s="43" t="str">
        <f>'PRECIO REFERENCIA'!AR19</f>
        <v>NO OFERTADO</v>
      </c>
      <c r="AT19" s="44">
        <f>+IF(AS19="NO OFERTADO",0,IF(AS19="NO CUMPLE EV TECNICA",0,IF(AS19="NO HABILITA",0,IF(AS19="HABILITA",('PRECIOS UNITARIOS'!$AF19*500)/AR19))))</f>
        <v>0</v>
      </c>
      <c r="AU19" s="43">
        <f>'PRECIO REFERENCIA'!AS19</f>
        <v>0</v>
      </c>
      <c r="AV19" s="43" t="str">
        <f>'PRECIO REFERENCIA'!AU19</f>
        <v>NO OFERTADO</v>
      </c>
      <c r="AW19" s="44">
        <f>+IF(AV19="NO OFERTADO",0,IF(AV19="NO CUMPLE EV TECNICA",0,IF(AV19="NO HABILITA",0,IF(AV19="HABILITA",('PRECIOS UNITARIOS'!$AF19*500)/AU19))))</f>
        <v>0</v>
      </c>
      <c r="AX19" s="43">
        <f>'PRECIO REFERENCIA'!AV19</f>
        <v>0</v>
      </c>
      <c r="AY19" s="43" t="str">
        <f>'PRECIO REFERENCIA'!AX19</f>
        <v>NO OFERTADO</v>
      </c>
      <c r="AZ19" s="44">
        <f>+IF(AY19="NO OFERTADO",0,IF(AY19="NO CUMPLE EV TECNICA",0,IF(AY19="NO HABILITA",0,IF(AY19="HABILITA",('PRECIOS UNITARIOS'!$AF19*500)/AX19))))</f>
        <v>0</v>
      </c>
      <c r="BA19" s="43">
        <f>'PRECIO REFERENCIA'!AY19</f>
        <v>0</v>
      </c>
      <c r="BB19" s="43" t="str">
        <f>'PRECIO REFERENCIA'!BA19</f>
        <v>NO OFERTADO</v>
      </c>
      <c r="BC19" s="44">
        <f>+IF(BB19="NO OFERTADO",0,IF(BB19="NO CUMPLE EV TECNICA",0,IF(BB19="NO HABILITA",0,IF(BB19="HABILITA",('PRECIOS UNITARIOS'!$AF19*500)/BA19))))</f>
        <v>0</v>
      </c>
      <c r="BD19" s="43">
        <f>'PRECIO REFERENCIA'!BB19</f>
        <v>0</v>
      </c>
      <c r="BE19" s="43" t="str">
        <f>'PRECIO REFERENCIA'!BD19</f>
        <v>NO OFERTADO</v>
      </c>
      <c r="BF19" s="44">
        <f>+IF(BE19="NO OFERTADO",0,IF(BE19="NO CUMPLE EV TECNICA",0,IF(BE19="NO HABILITA",0,IF(BE19="HABILITA",('PRECIOS UNITARIOS'!$AF19*500)/BD19))))</f>
        <v>0</v>
      </c>
      <c r="BG19" s="43">
        <f>'PRECIO REFERENCIA'!BE19</f>
        <v>0</v>
      </c>
      <c r="BH19" s="43" t="str">
        <f>'PRECIO REFERENCIA'!BG19</f>
        <v>NO OFERTADO</v>
      </c>
      <c r="BI19" s="44">
        <f>+IF(BH19="NO OFERTADO",0,IF(BH19="NO CUMPLE EV TECNICA",0,IF(BH19="NO HABILITA",0,IF(BH19="HABILITA",('PRECIOS UNITARIOS'!$AF19*500)/BG19))))</f>
        <v>0</v>
      </c>
      <c r="BJ19" s="43">
        <f>'PRECIO REFERENCIA'!BH19</f>
        <v>5500</v>
      </c>
      <c r="BK19" s="43" t="str">
        <f>'PRECIO REFERENCIA'!BJ19</f>
        <v>HABILITA</v>
      </c>
      <c r="BL19" s="44">
        <f>+IF(BK19="NO OFERTADO",0,IF(BK19="NO CUMPLE EV TECNICA",0,IF(BK19="NO HABILITA",0,IF(BK19="HABILITA",('PRECIOS UNITARIOS'!$AF19*500)/BJ19))))</f>
        <v>468.18181818181819</v>
      </c>
      <c r="BM19" s="43">
        <f>'PRECIO REFERENCIA'!BK19</f>
        <v>0</v>
      </c>
      <c r="BN19" s="43" t="str">
        <f>'PRECIO REFERENCIA'!BM19</f>
        <v>NO OFERTADO</v>
      </c>
      <c r="BO19" s="44">
        <f>+IF(BN19="NO OFERTADO",0,IF(BN19="NO CUMPLE EV TECNICA",0,IF(BN19="NO HABILITA",0,IF(BN19="HABILITA",('PRECIOS UNITARIOS'!$AF19*500)/BM19))))</f>
        <v>0</v>
      </c>
      <c r="BP19" s="43">
        <f>'PRECIO REFERENCIA'!BN19</f>
        <v>0</v>
      </c>
      <c r="BQ19" s="43" t="str">
        <f>'PRECIO REFERENCIA'!BP19</f>
        <v>NO OFERTADO</v>
      </c>
      <c r="BR19" s="44">
        <f>+IF(BQ19="NO OFERTADO",0,IF(BQ19="NO CUMPLE EV TECNICA",0,IF(BQ19="NO HABILITA",0,IF(BQ19="HABILITA",('PRECIOS UNITARIOS'!$AF19*500)/BP19))))</f>
        <v>0</v>
      </c>
      <c r="BS19" s="43">
        <f>'PRECIO REFERENCIA'!BQ19</f>
        <v>0</v>
      </c>
      <c r="BT19" s="43" t="str">
        <f>'PRECIO REFERENCIA'!BS19</f>
        <v>NO OFERTADO</v>
      </c>
      <c r="BU19" s="44">
        <f>+IF(BT19="NO OFERTADO",0,IF(BT19="NO CUMPLE EV TECNICA",0,IF(BT19="NO HABILITA",0,IF(BT19="HABILITA",('PRECIOS UNITARIOS'!$AF19*500)/BS19))))</f>
        <v>0</v>
      </c>
      <c r="BV19" s="43">
        <f>'PRECIO REFERENCIA'!BT19</f>
        <v>0</v>
      </c>
      <c r="BW19" s="43" t="str">
        <f>'PRECIO REFERENCIA'!BV19</f>
        <v>NO OFERTADO</v>
      </c>
      <c r="BX19" s="44">
        <f>+IF(BW19="NO OFERTADO",0,IF(BW19="NO CUMPLE EV TECNICA",0,IF(BW19="NO HABILITA",0,IF(BW19="HABILITA",('PRECIOS UNITARIOS'!$AF19*500)/BV19))))</f>
        <v>0</v>
      </c>
      <c r="BY19" s="43">
        <f>'PRECIO REFERENCIA'!BW19</f>
        <v>0</v>
      </c>
      <c r="BZ19" s="43" t="str">
        <f>'PRECIO REFERENCIA'!BY19</f>
        <v>NO OFERTADO</v>
      </c>
      <c r="CA19" s="44">
        <f>+IF(BZ19="NO OFERTADO",0,IF(BZ19="NO CUMPLE EV TECNICA",0,IF(BZ19="NO HABILITA",0,IF(BZ19="HABILITA",('PRECIOS UNITARIOS'!$AF19*500)/BY19))))</f>
        <v>0</v>
      </c>
      <c r="CB19" s="43">
        <f>'PRECIO REFERENCIA'!BZ19</f>
        <v>0</v>
      </c>
      <c r="CC19" s="43" t="str">
        <f>'PRECIO REFERENCIA'!CB19</f>
        <v>NO OFERTADO</v>
      </c>
      <c r="CD19" s="44">
        <f>+IF(CC19="NO OFERTADO",0,IF(CC19="NO CUMPLE EV TECNICA",0,IF(CC19="NO HABILITA",0,IF(CC19="HABILITA",('PRECIOS UNITARIOS'!$AF19*500)/CB19))))</f>
        <v>0</v>
      </c>
      <c r="CE19" s="43">
        <f>'PRECIO REFERENCIA'!CC19</f>
        <v>0</v>
      </c>
      <c r="CF19" s="43" t="str">
        <f>'PRECIO REFERENCIA'!CE19</f>
        <v>NO OFERTADO</v>
      </c>
      <c r="CG19" s="44">
        <f>+IF(CF19="NO OFERTADO",0,IF(CF19="NO CUMPLE EV TECNICA",0,IF(CF19="NO HABILITA",0,IF(CF19="HABILITA",('PRECIOS UNITARIOS'!$AF19*500)/CE19))))</f>
        <v>0</v>
      </c>
      <c r="CH19" s="43">
        <f>'PRECIO REFERENCIA'!CF19</f>
        <v>0</v>
      </c>
      <c r="CI19" s="43" t="str">
        <f>'PRECIO REFERENCIA'!CH19</f>
        <v>NO OFERTADO</v>
      </c>
      <c r="CJ19" s="44">
        <f>+IF(CI19="NO OFERTADO",0,IF(CI19="NO CUMPLE EV TECNICA",0,IF(CI19="NO HABILITA",0,IF(CI19="HABILITA",('PRECIOS UNITARIOS'!$AF19*500)/CH19))))</f>
        <v>0</v>
      </c>
    </row>
    <row r="20" spans="1:88" s="40" customFormat="1" ht="38.25" x14ac:dyDescent="0.2">
      <c r="A20" s="103">
        <v>11</v>
      </c>
      <c r="B20" s="202" t="s">
        <v>63</v>
      </c>
      <c r="C20" s="121" t="s">
        <v>52</v>
      </c>
      <c r="D20" s="24">
        <v>1</v>
      </c>
      <c r="E20" s="166" t="s">
        <v>53</v>
      </c>
      <c r="F20" s="168">
        <v>1</v>
      </c>
      <c r="G20" s="25">
        <v>8034</v>
      </c>
      <c r="H20" s="43">
        <f>'PRECIO REFERENCIA'!F20</f>
        <v>0</v>
      </c>
      <c r="I20" s="43" t="str">
        <f>'PRECIO REFERENCIA'!H20</f>
        <v>NO OFERTADO</v>
      </c>
      <c r="J20" s="44">
        <f>+IF(I20="NO OFERTADO",0,IF(I20="NO CUMPLE EV TECNICA",0,IF(I20="NO HABILITA",0,IF(I20="HABILITA",('PRECIOS UNITARIOS'!$AF20*500)/H20))))</f>
        <v>0</v>
      </c>
      <c r="K20" s="43">
        <f>'PRECIO REFERENCIA'!I20</f>
        <v>8000</v>
      </c>
      <c r="L20" s="43" t="str">
        <f>'PRECIO REFERENCIA'!K20</f>
        <v>HABILITA</v>
      </c>
      <c r="M20" s="44">
        <f>+IF(L20="NO OFERTADO",0,IF(L20="NO CUMPLE EV TECNICA",0,IF(L20="NO HABILITA",0,IF(L20="HABILITA",('PRECIOS UNITARIOS'!$AF20*500)/K20))))</f>
        <v>355.5625</v>
      </c>
      <c r="N20" s="43">
        <f>'PRECIO REFERENCIA'!L20</f>
        <v>5750</v>
      </c>
      <c r="O20" s="43" t="str">
        <f>'PRECIO REFERENCIA'!N20</f>
        <v>HABILITA</v>
      </c>
      <c r="P20" s="44">
        <f>+IF(O20="NO OFERTADO",0,IF(O20="NO CUMPLE EV TECNICA",0,IF(O20="NO HABILITA",0,IF(O20="HABILITA",('PRECIOS UNITARIOS'!$AF20*500)/N20))))</f>
        <v>494.69565217391306</v>
      </c>
      <c r="Q20" s="43">
        <f>'PRECIO REFERENCIA'!O20</f>
        <v>0</v>
      </c>
      <c r="R20" s="43" t="str">
        <f>'PRECIO REFERENCIA'!Q20</f>
        <v>NO OFERTADO</v>
      </c>
      <c r="S20" s="44">
        <f>+IF(R20="NO OFERTADO",0,IF(R20="NO CUMPLE EV TECNICA",0,IF(R20="NO HABILITA",0,IF(R20="HABILITA",('PRECIOS UNITARIOS'!$AF20*500)/Q20))))</f>
        <v>0</v>
      </c>
      <c r="T20" s="43">
        <f>'PRECIO REFERENCIA'!R20</f>
        <v>0</v>
      </c>
      <c r="U20" s="43" t="str">
        <f>'PRECIO REFERENCIA'!T20</f>
        <v>NO OFERTADO</v>
      </c>
      <c r="V20" s="44">
        <f>+IF(U20="NO OFERTADO",0,IF(U20="NO CUMPLE EV TECNICA",0,IF(U20="NO HABILITA",0,IF(U20="HABILITA",('PRECIOS UNITARIOS'!$AF20*500)/T20))))</f>
        <v>0</v>
      </c>
      <c r="W20" s="43">
        <f>'PRECIO REFERENCIA'!U20</f>
        <v>0</v>
      </c>
      <c r="X20" s="43" t="str">
        <f>'PRECIO REFERENCIA'!W20</f>
        <v>NO OFERTADO</v>
      </c>
      <c r="Y20" s="44">
        <f>+IF(X20="NO OFERTADO",0,IF(X20="NO CUMPLE EV TECNICA",0,IF(X20="NO HABILITA",0,IF(X20="HABILITA",('PRECIOS UNITARIOS'!$AF20*500)/W20))))</f>
        <v>0</v>
      </c>
      <c r="Z20" s="43">
        <f>'PRECIO REFERENCIA'!X20</f>
        <v>0</v>
      </c>
      <c r="AA20" s="43" t="str">
        <f>'PRECIO REFERENCIA'!Z20</f>
        <v>NO OFERTADO</v>
      </c>
      <c r="AB20" s="44">
        <f>+IF(AA20="NO OFERTADO",0,IF(AA20="NO CUMPLE EV TECNICA",0,IF(AA20="NO HABILITA",0,IF(AA20="HABILITA",('PRECIOS UNITARIOS'!$AF20*500)/Z20))))</f>
        <v>0</v>
      </c>
      <c r="AC20" s="43">
        <f>'PRECIO REFERENCIA'!AA20</f>
        <v>0</v>
      </c>
      <c r="AD20" s="43" t="str">
        <f>'PRECIO REFERENCIA'!AC20</f>
        <v>NO OFERTADO</v>
      </c>
      <c r="AE20" s="44">
        <f>+IF(AD20="NO OFERTADO",0,IF(AD20="NO CUMPLE EV TECNICA",0,IF(AD20="NO HABILITA",0,IF(AD20="HABILITA",('PRECIOS UNITARIOS'!$AF20*500)/AC20))))</f>
        <v>0</v>
      </c>
      <c r="AF20" s="43">
        <f>'PRECIO REFERENCIA'!AD20</f>
        <v>0</v>
      </c>
      <c r="AG20" s="43" t="str">
        <f>'PRECIO REFERENCIA'!AF20</f>
        <v>NO HABILITA</v>
      </c>
      <c r="AH20" s="44">
        <f>+IF(AG20="NO OFERTADO",0,IF(AG20="NO CUMPLE EV TECNICA",0,IF(AG20="NO HABILITA",0,IF(AG20="HABILITA",('PRECIOS UNITARIOS'!$AF20*500)/AF20))))</f>
        <v>0</v>
      </c>
      <c r="AI20" s="43">
        <f>'PRECIO REFERENCIA'!AG20</f>
        <v>0</v>
      </c>
      <c r="AJ20" s="43" t="str">
        <f>'PRECIO REFERENCIA'!AI20</f>
        <v>NO OFERTADO</v>
      </c>
      <c r="AK20" s="44">
        <f>+IF(AJ20="NO OFERTADO",0,IF(AJ20="NO CUMPLE EV TECNICA",0,IF(AJ20="NO HABILITA",0,IF(AJ20="HABILITA",('PRECIOS UNITARIOS'!$AF20*500)/AI20))))</f>
        <v>0</v>
      </c>
      <c r="AL20" s="43">
        <f>'PRECIO REFERENCIA'!AJ20</f>
        <v>0</v>
      </c>
      <c r="AM20" s="43" t="str">
        <f>'PRECIO REFERENCIA'!AL20</f>
        <v>NO OFERTADO</v>
      </c>
      <c r="AN20" s="44">
        <f>+IF(AM20="NO OFERTADO",0,IF(AM20="NO CUMPLE EV TECNICA",0,IF(AM20="NO HABILITA",0,IF(AM20="HABILITA",('PRECIOS UNITARIOS'!$AF20*500)/AL20))))</f>
        <v>0</v>
      </c>
      <c r="AO20" s="43">
        <f>'PRECIO REFERENCIA'!AM20</f>
        <v>6500</v>
      </c>
      <c r="AP20" s="43" t="str">
        <f>'PRECIO REFERENCIA'!AO20</f>
        <v>HABILITA</v>
      </c>
      <c r="AQ20" s="44">
        <f>+IF(AP20="NO OFERTADO",0,IF(AP20="NO CUMPLE EV TECNICA",0,IF(AP20="NO HABILITA",0,IF(AP20="HABILITA",('PRECIOS UNITARIOS'!$AF20*500)/AO20))))</f>
        <v>437.61538461538464</v>
      </c>
      <c r="AR20" s="43">
        <f>'PRECIO REFERENCIA'!AP20</f>
        <v>0</v>
      </c>
      <c r="AS20" s="43" t="str">
        <f>'PRECIO REFERENCIA'!AR20</f>
        <v>NO OFERTADO</v>
      </c>
      <c r="AT20" s="44">
        <f>+IF(AS20="NO OFERTADO",0,IF(AS20="NO CUMPLE EV TECNICA",0,IF(AS20="NO HABILITA",0,IF(AS20="HABILITA",('PRECIOS UNITARIOS'!$AF20*500)/AR20))))</f>
        <v>0</v>
      </c>
      <c r="AU20" s="43">
        <f>'PRECIO REFERENCIA'!AS20</f>
        <v>0</v>
      </c>
      <c r="AV20" s="43" t="str">
        <f>'PRECIO REFERENCIA'!AU20</f>
        <v>NO OFERTADO</v>
      </c>
      <c r="AW20" s="44">
        <f>+IF(AV20="NO OFERTADO",0,IF(AV20="NO CUMPLE EV TECNICA",0,IF(AV20="NO HABILITA",0,IF(AV20="HABILITA",('PRECIOS UNITARIOS'!$AF20*500)/AU20))))</f>
        <v>0</v>
      </c>
      <c r="AX20" s="43">
        <f>'PRECIO REFERENCIA'!AV20</f>
        <v>0</v>
      </c>
      <c r="AY20" s="43" t="str">
        <f>'PRECIO REFERENCIA'!AX20</f>
        <v>NO OFERTADO</v>
      </c>
      <c r="AZ20" s="44">
        <f>+IF(AY20="NO OFERTADO",0,IF(AY20="NO CUMPLE EV TECNICA",0,IF(AY20="NO HABILITA",0,IF(AY20="HABILITA",('PRECIOS UNITARIOS'!$AF20*500)/AX20))))</f>
        <v>0</v>
      </c>
      <c r="BA20" s="43">
        <f>'PRECIO REFERENCIA'!AY20</f>
        <v>0</v>
      </c>
      <c r="BB20" s="43" t="str">
        <f>'PRECIO REFERENCIA'!BA20</f>
        <v>NO OFERTADO</v>
      </c>
      <c r="BC20" s="44">
        <f>+IF(BB20="NO OFERTADO",0,IF(BB20="NO CUMPLE EV TECNICA",0,IF(BB20="NO HABILITA",0,IF(BB20="HABILITA",('PRECIOS UNITARIOS'!$AF20*500)/BA20))))</f>
        <v>0</v>
      </c>
      <c r="BD20" s="43">
        <f>'PRECIO REFERENCIA'!BB20</f>
        <v>0</v>
      </c>
      <c r="BE20" s="43" t="str">
        <f>'PRECIO REFERENCIA'!BD20</f>
        <v>NO OFERTADO</v>
      </c>
      <c r="BF20" s="44">
        <f>+IF(BE20="NO OFERTADO",0,IF(BE20="NO CUMPLE EV TECNICA",0,IF(BE20="NO HABILITA",0,IF(BE20="HABILITA",('PRECIOS UNITARIOS'!$AF20*500)/BD20))))</f>
        <v>0</v>
      </c>
      <c r="BG20" s="43">
        <f>'PRECIO REFERENCIA'!BE20</f>
        <v>0</v>
      </c>
      <c r="BH20" s="43" t="str">
        <f>'PRECIO REFERENCIA'!BG20</f>
        <v>NO OFERTADO</v>
      </c>
      <c r="BI20" s="44">
        <f>+IF(BH20="NO OFERTADO",0,IF(BH20="NO CUMPLE EV TECNICA",0,IF(BH20="NO HABILITA",0,IF(BH20="HABILITA",('PRECIOS UNITARIOS'!$AF20*500)/BG20))))</f>
        <v>0</v>
      </c>
      <c r="BJ20" s="43">
        <f>'PRECIO REFERENCIA'!BH20</f>
        <v>5689</v>
      </c>
      <c r="BK20" s="43" t="str">
        <f>'PRECIO REFERENCIA'!BJ20</f>
        <v>HABILITA</v>
      </c>
      <c r="BL20" s="44">
        <f>+IF(BK20="NO OFERTADO",0,IF(BK20="NO CUMPLE EV TECNICA",0,IF(BK20="NO HABILITA",0,IF(BK20="HABILITA",('PRECIOS UNITARIOS'!$AF20*500)/BJ20))))</f>
        <v>500</v>
      </c>
      <c r="BM20" s="43">
        <f>'PRECIO REFERENCIA'!BK20</f>
        <v>0</v>
      </c>
      <c r="BN20" s="43" t="str">
        <f>'PRECIO REFERENCIA'!BM20</f>
        <v>NO OFERTADO</v>
      </c>
      <c r="BO20" s="44">
        <f>+IF(BN20="NO OFERTADO",0,IF(BN20="NO CUMPLE EV TECNICA",0,IF(BN20="NO HABILITA",0,IF(BN20="HABILITA",('PRECIOS UNITARIOS'!$AF20*500)/BM20))))</f>
        <v>0</v>
      </c>
      <c r="BP20" s="43">
        <f>'PRECIO REFERENCIA'!BN20</f>
        <v>0</v>
      </c>
      <c r="BQ20" s="43" t="str">
        <f>'PRECIO REFERENCIA'!BP20</f>
        <v>NO OFERTADO</v>
      </c>
      <c r="BR20" s="44">
        <f>+IF(BQ20="NO OFERTADO",0,IF(BQ20="NO CUMPLE EV TECNICA",0,IF(BQ20="NO HABILITA",0,IF(BQ20="HABILITA",('PRECIOS UNITARIOS'!$AF20*500)/BP20))))</f>
        <v>0</v>
      </c>
      <c r="BS20" s="43">
        <f>'PRECIO REFERENCIA'!BQ20</f>
        <v>0</v>
      </c>
      <c r="BT20" s="43" t="str">
        <f>'PRECIO REFERENCIA'!BS20</f>
        <v>NO OFERTADO</v>
      </c>
      <c r="BU20" s="44">
        <f>+IF(BT20="NO OFERTADO",0,IF(BT20="NO CUMPLE EV TECNICA",0,IF(BT20="NO HABILITA",0,IF(BT20="HABILITA",('PRECIOS UNITARIOS'!$AF20*500)/BS20))))</f>
        <v>0</v>
      </c>
      <c r="BV20" s="43">
        <f>'PRECIO REFERENCIA'!BT20</f>
        <v>0</v>
      </c>
      <c r="BW20" s="43" t="str">
        <f>'PRECIO REFERENCIA'!BV20</f>
        <v>NO OFERTADO</v>
      </c>
      <c r="BX20" s="44">
        <f>+IF(BW20="NO OFERTADO",0,IF(BW20="NO CUMPLE EV TECNICA",0,IF(BW20="NO HABILITA",0,IF(BW20="HABILITA",('PRECIOS UNITARIOS'!$AF20*500)/BV20))))</f>
        <v>0</v>
      </c>
      <c r="BY20" s="43">
        <f>'PRECIO REFERENCIA'!BW20</f>
        <v>0</v>
      </c>
      <c r="BZ20" s="43" t="str">
        <f>'PRECIO REFERENCIA'!BY20</f>
        <v>NO OFERTADO</v>
      </c>
      <c r="CA20" s="44">
        <f>+IF(BZ20="NO OFERTADO",0,IF(BZ20="NO CUMPLE EV TECNICA",0,IF(BZ20="NO HABILITA",0,IF(BZ20="HABILITA",('PRECIOS UNITARIOS'!$AF20*500)/BY20))))</f>
        <v>0</v>
      </c>
      <c r="CB20" s="43">
        <f>'PRECIO REFERENCIA'!BZ20</f>
        <v>0</v>
      </c>
      <c r="CC20" s="43" t="str">
        <f>'PRECIO REFERENCIA'!CB20</f>
        <v>NO OFERTADO</v>
      </c>
      <c r="CD20" s="44">
        <f>+IF(CC20="NO OFERTADO",0,IF(CC20="NO CUMPLE EV TECNICA",0,IF(CC20="NO HABILITA",0,IF(CC20="HABILITA",('PRECIOS UNITARIOS'!$AF20*500)/CB20))))</f>
        <v>0</v>
      </c>
      <c r="CE20" s="43">
        <f>'PRECIO REFERENCIA'!CC20</f>
        <v>0</v>
      </c>
      <c r="CF20" s="43" t="str">
        <f>'PRECIO REFERENCIA'!CE20</f>
        <v>NO OFERTADO</v>
      </c>
      <c r="CG20" s="44">
        <f>+IF(CF20="NO OFERTADO",0,IF(CF20="NO CUMPLE EV TECNICA",0,IF(CF20="NO HABILITA",0,IF(CF20="HABILITA",('PRECIOS UNITARIOS'!$AF20*500)/CE20))))</f>
        <v>0</v>
      </c>
      <c r="CH20" s="43">
        <f>'PRECIO REFERENCIA'!CF20</f>
        <v>0</v>
      </c>
      <c r="CI20" s="43" t="str">
        <f>'PRECIO REFERENCIA'!CH20</f>
        <v>NO OFERTADO</v>
      </c>
      <c r="CJ20" s="44">
        <f>+IF(CI20="NO OFERTADO",0,IF(CI20="NO CUMPLE EV TECNICA",0,IF(CI20="NO HABILITA",0,IF(CI20="HABILITA",('PRECIOS UNITARIOS'!$AF20*500)/CH20))))</f>
        <v>0</v>
      </c>
    </row>
    <row r="21" spans="1:88" s="40" customFormat="1" ht="38.25" x14ac:dyDescent="0.2">
      <c r="A21" s="103">
        <v>12</v>
      </c>
      <c r="B21" s="202" t="s">
        <v>64</v>
      </c>
      <c r="C21" s="121" t="s">
        <v>52</v>
      </c>
      <c r="D21" s="24">
        <v>1</v>
      </c>
      <c r="E21" s="166" t="s">
        <v>53</v>
      </c>
      <c r="F21" s="168">
        <v>189</v>
      </c>
      <c r="G21" s="25">
        <v>6787.1412</v>
      </c>
      <c r="H21" s="43">
        <f>'PRECIO REFERENCIA'!F21</f>
        <v>0</v>
      </c>
      <c r="I21" s="43" t="str">
        <f>'PRECIO REFERENCIA'!H21</f>
        <v>NO OFERTADO</v>
      </c>
      <c r="J21" s="44">
        <f>+IF(I21="NO OFERTADO",0,IF(I21="NO CUMPLE EV TECNICA",0,IF(I21="NO HABILITA",0,IF(I21="HABILITA",('PRECIOS UNITARIOS'!$AF21*500)/H21))))</f>
        <v>0</v>
      </c>
      <c r="K21" s="43">
        <f>'PRECIO REFERENCIA'!I21</f>
        <v>6780</v>
      </c>
      <c r="L21" s="43" t="str">
        <f>'PRECIO REFERENCIA'!K21</f>
        <v>HABILITA</v>
      </c>
      <c r="M21" s="44">
        <f>+IF(L21="NO OFERTADO",0,IF(L21="NO CUMPLE EV TECNICA",0,IF(L21="NO HABILITA",0,IF(L21="HABILITA",('PRECIOS UNITARIOS'!$AF21*500)/K21))))</f>
        <v>398.23008849557522</v>
      </c>
      <c r="N21" s="43">
        <f>'PRECIO REFERENCIA'!L21</f>
        <v>5900</v>
      </c>
      <c r="O21" s="43" t="str">
        <f>'PRECIO REFERENCIA'!N21</f>
        <v>HABILITA</v>
      </c>
      <c r="P21" s="44">
        <f>+IF(O21="NO OFERTADO",0,IF(O21="NO CUMPLE EV TECNICA",0,IF(O21="NO HABILITA",0,IF(O21="HABILITA",('PRECIOS UNITARIOS'!$AF21*500)/N21))))</f>
        <v>457.62711864406782</v>
      </c>
      <c r="Q21" s="43">
        <f>'PRECIO REFERENCIA'!O21</f>
        <v>0</v>
      </c>
      <c r="R21" s="43" t="str">
        <f>'PRECIO REFERENCIA'!Q21</f>
        <v>NO OFERTADO</v>
      </c>
      <c r="S21" s="44">
        <f>+IF(R21="NO OFERTADO",0,IF(R21="NO CUMPLE EV TECNICA",0,IF(R21="NO HABILITA",0,IF(R21="HABILITA",('PRECIOS UNITARIOS'!$AF21*500)/Q21))))</f>
        <v>0</v>
      </c>
      <c r="T21" s="43">
        <f>'PRECIO REFERENCIA'!R21</f>
        <v>0</v>
      </c>
      <c r="U21" s="43" t="str">
        <f>'PRECIO REFERENCIA'!T21</f>
        <v>NO OFERTADO</v>
      </c>
      <c r="V21" s="44">
        <f>+IF(U21="NO OFERTADO",0,IF(U21="NO CUMPLE EV TECNICA",0,IF(U21="NO HABILITA",0,IF(U21="HABILITA",('PRECIOS UNITARIOS'!$AF21*500)/T21))))</f>
        <v>0</v>
      </c>
      <c r="W21" s="43">
        <f>'PRECIO REFERENCIA'!U21</f>
        <v>0</v>
      </c>
      <c r="X21" s="43" t="str">
        <f>'PRECIO REFERENCIA'!W21</f>
        <v>NO OFERTADO</v>
      </c>
      <c r="Y21" s="44">
        <f>+IF(X21="NO OFERTADO",0,IF(X21="NO CUMPLE EV TECNICA",0,IF(X21="NO HABILITA",0,IF(X21="HABILITA",('PRECIOS UNITARIOS'!$AF21*500)/W21))))</f>
        <v>0</v>
      </c>
      <c r="Z21" s="43">
        <f>'PRECIO REFERENCIA'!X21</f>
        <v>0</v>
      </c>
      <c r="AA21" s="43" t="str">
        <f>'PRECIO REFERENCIA'!Z21</f>
        <v>NO OFERTADO</v>
      </c>
      <c r="AB21" s="44">
        <f>+IF(AA21="NO OFERTADO",0,IF(AA21="NO CUMPLE EV TECNICA",0,IF(AA21="NO HABILITA",0,IF(AA21="HABILITA",('PRECIOS UNITARIOS'!$AF21*500)/Z21))))</f>
        <v>0</v>
      </c>
      <c r="AC21" s="43">
        <f>'PRECIO REFERENCIA'!AA21</f>
        <v>0</v>
      </c>
      <c r="AD21" s="43" t="str">
        <f>'PRECIO REFERENCIA'!AC21</f>
        <v>NO OFERTADO</v>
      </c>
      <c r="AE21" s="44">
        <f>+IF(AD21="NO OFERTADO",0,IF(AD21="NO CUMPLE EV TECNICA",0,IF(AD21="NO HABILITA",0,IF(AD21="HABILITA",('PRECIOS UNITARIOS'!$AF21*500)/AC21))))</f>
        <v>0</v>
      </c>
      <c r="AF21" s="43">
        <f>'PRECIO REFERENCIA'!AD21</f>
        <v>0</v>
      </c>
      <c r="AG21" s="43" t="str">
        <f>'PRECIO REFERENCIA'!AF21</f>
        <v>NO HABILITA</v>
      </c>
      <c r="AH21" s="44">
        <f>+IF(AG21="NO OFERTADO",0,IF(AG21="NO CUMPLE EV TECNICA",0,IF(AG21="NO HABILITA",0,IF(AG21="HABILITA",('PRECIOS UNITARIOS'!$AF21*500)/AF21))))</f>
        <v>0</v>
      </c>
      <c r="AI21" s="43">
        <f>'PRECIO REFERENCIA'!AG21</f>
        <v>0</v>
      </c>
      <c r="AJ21" s="43" t="str">
        <f>'PRECIO REFERENCIA'!AI21</f>
        <v>NO OFERTADO</v>
      </c>
      <c r="AK21" s="44">
        <f>+IF(AJ21="NO OFERTADO",0,IF(AJ21="NO CUMPLE EV TECNICA",0,IF(AJ21="NO HABILITA",0,IF(AJ21="HABILITA",('PRECIOS UNITARIOS'!$AF21*500)/AI21))))</f>
        <v>0</v>
      </c>
      <c r="AL21" s="43">
        <f>'PRECIO REFERENCIA'!AJ21</f>
        <v>0</v>
      </c>
      <c r="AM21" s="43" t="str">
        <f>'PRECIO REFERENCIA'!AL21</f>
        <v>NO OFERTADO</v>
      </c>
      <c r="AN21" s="44">
        <f>+IF(AM21="NO OFERTADO",0,IF(AM21="NO CUMPLE EV TECNICA",0,IF(AM21="NO HABILITA",0,IF(AM21="HABILITA",('PRECIOS UNITARIOS'!$AF21*500)/AL21))))</f>
        <v>0</v>
      </c>
      <c r="AO21" s="43">
        <f>'PRECIO REFERENCIA'!AM21</f>
        <v>5400</v>
      </c>
      <c r="AP21" s="43" t="str">
        <f>'PRECIO REFERENCIA'!AO21</f>
        <v>HABILITA</v>
      </c>
      <c r="AQ21" s="44">
        <f>+IF(AP21="NO OFERTADO",0,IF(AP21="NO CUMPLE EV TECNICA",0,IF(AP21="NO HABILITA",0,IF(AP21="HABILITA",('PRECIOS UNITARIOS'!$AF21*500)/AO21))))</f>
        <v>500</v>
      </c>
      <c r="AR21" s="43">
        <f>'PRECIO REFERENCIA'!AP21</f>
        <v>0</v>
      </c>
      <c r="AS21" s="43" t="str">
        <f>'PRECIO REFERENCIA'!AR21</f>
        <v>NO OFERTADO</v>
      </c>
      <c r="AT21" s="44">
        <f>+IF(AS21="NO OFERTADO",0,IF(AS21="NO CUMPLE EV TECNICA",0,IF(AS21="NO HABILITA",0,IF(AS21="HABILITA",('PRECIOS UNITARIOS'!$AF21*500)/AR21))))</f>
        <v>0</v>
      </c>
      <c r="AU21" s="43">
        <f>'PRECIO REFERENCIA'!AS21</f>
        <v>0</v>
      </c>
      <c r="AV21" s="43" t="str">
        <f>'PRECIO REFERENCIA'!AU21</f>
        <v>NO OFERTADO</v>
      </c>
      <c r="AW21" s="44">
        <f>+IF(AV21="NO OFERTADO",0,IF(AV21="NO CUMPLE EV TECNICA",0,IF(AV21="NO HABILITA",0,IF(AV21="HABILITA",('PRECIOS UNITARIOS'!$AF21*500)/AU21))))</f>
        <v>0</v>
      </c>
      <c r="AX21" s="43">
        <f>'PRECIO REFERENCIA'!AV21</f>
        <v>0</v>
      </c>
      <c r="AY21" s="43" t="str">
        <f>'PRECIO REFERENCIA'!AX21</f>
        <v>NO OFERTADO</v>
      </c>
      <c r="AZ21" s="44">
        <f>+IF(AY21="NO OFERTADO",0,IF(AY21="NO CUMPLE EV TECNICA",0,IF(AY21="NO HABILITA",0,IF(AY21="HABILITA",('PRECIOS UNITARIOS'!$AF21*500)/AX21))))</f>
        <v>0</v>
      </c>
      <c r="BA21" s="43">
        <f>'PRECIO REFERENCIA'!AY21</f>
        <v>0</v>
      </c>
      <c r="BB21" s="43" t="str">
        <f>'PRECIO REFERENCIA'!BA21</f>
        <v>NO OFERTADO</v>
      </c>
      <c r="BC21" s="44">
        <f>+IF(BB21="NO OFERTADO",0,IF(BB21="NO CUMPLE EV TECNICA",0,IF(BB21="NO HABILITA",0,IF(BB21="HABILITA",('PRECIOS UNITARIOS'!$AF21*500)/BA21))))</f>
        <v>0</v>
      </c>
      <c r="BD21" s="43">
        <f>'PRECIO REFERENCIA'!BB21</f>
        <v>0</v>
      </c>
      <c r="BE21" s="43" t="str">
        <f>'PRECIO REFERENCIA'!BD21</f>
        <v>NO OFERTADO</v>
      </c>
      <c r="BF21" s="44">
        <f>+IF(BE21="NO OFERTADO",0,IF(BE21="NO CUMPLE EV TECNICA",0,IF(BE21="NO HABILITA",0,IF(BE21="HABILITA",('PRECIOS UNITARIOS'!$AF21*500)/BD21))))</f>
        <v>0</v>
      </c>
      <c r="BG21" s="43">
        <f>'PRECIO REFERENCIA'!BE21</f>
        <v>0</v>
      </c>
      <c r="BH21" s="43" t="str">
        <f>'PRECIO REFERENCIA'!BG21</f>
        <v>NO OFERTADO</v>
      </c>
      <c r="BI21" s="44">
        <f>+IF(BH21="NO OFERTADO",0,IF(BH21="NO CUMPLE EV TECNICA",0,IF(BH21="NO HABILITA",0,IF(BH21="HABILITA",('PRECIOS UNITARIOS'!$AF21*500)/BG21))))</f>
        <v>0</v>
      </c>
      <c r="BJ21" s="43">
        <f>'PRECIO REFERENCIA'!BH21</f>
        <v>6991</v>
      </c>
      <c r="BK21" s="43" t="str">
        <f>'PRECIO REFERENCIA'!BJ21</f>
        <v>HABILITA</v>
      </c>
      <c r="BL21" s="44">
        <f>+IF(BK21="NO OFERTADO",0,IF(BK21="NO CUMPLE EV TECNICA",0,IF(BK21="NO HABILITA",0,IF(BK21="HABILITA",('PRECIOS UNITARIOS'!$AF21*500)/BJ21))))</f>
        <v>386.21084251180088</v>
      </c>
      <c r="BM21" s="43">
        <f>'PRECIO REFERENCIA'!BK21</f>
        <v>0</v>
      </c>
      <c r="BN21" s="43" t="str">
        <f>'PRECIO REFERENCIA'!BM21</f>
        <v>NO OFERTADO</v>
      </c>
      <c r="BO21" s="44">
        <f>+IF(BN21="NO OFERTADO",0,IF(BN21="NO CUMPLE EV TECNICA",0,IF(BN21="NO HABILITA",0,IF(BN21="HABILITA",('PRECIOS UNITARIOS'!$AF21*500)/BM21))))</f>
        <v>0</v>
      </c>
      <c r="BP21" s="43">
        <f>'PRECIO REFERENCIA'!BN21</f>
        <v>0</v>
      </c>
      <c r="BQ21" s="43" t="str">
        <f>'PRECIO REFERENCIA'!BP21</f>
        <v>NO OFERTADO</v>
      </c>
      <c r="BR21" s="44">
        <f>+IF(BQ21="NO OFERTADO",0,IF(BQ21="NO CUMPLE EV TECNICA",0,IF(BQ21="NO HABILITA",0,IF(BQ21="HABILITA",('PRECIOS UNITARIOS'!$AF21*500)/BP21))))</f>
        <v>0</v>
      </c>
      <c r="BS21" s="43">
        <f>'PRECIO REFERENCIA'!BQ21</f>
        <v>0</v>
      </c>
      <c r="BT21" s="43" t="str">
        <f>'PRECIO REFERENCIA'!BS21</f>
        <v>NO OFERTADO</v>
      </c>
      <c r="BU21" s="44">
        <f>+IF(BT21="NO OFERTADO",0,IF(BT21="NO CUMPLE EV TECNICA",0,IF(BT21="NO HABILITA",0,IF(BT21="HABILITA",('PRECIOS UNITARIOS'!$AF21*500)/BS21))))</f>
        <v>0</v>
      </c>
      <c r="BV21" s="43">
        <f>'PRECIO REFERENCIA'!BT21</f>
        <v>0</v>
      </c>
      <c r="BW21" s="43" t="str">
        <f>'PRECIO REFERENCIA'!BV21</f>
        <v>NO OFERTADO</v>
      </c>
      <c r="BX21" s="44">
        <f>+IF(BW21="NO OFERTADO",0,IF(BW21="NO CUMPLE EV TECNICA",0,IF(BW21="NO HABILITA",0,IF(BW21="HABILITA",('PRECIOS UNITARIOS'!$AF21*500)/BV21))))</f>
        <v>0</v>
      </c>
      <c r="BY21" s="43">
        <f>'PRECIO REFERENCIA'!BW21</f>
        <v>0</v>
      </c>
      <c r="BZ21" s="43" t="str">
        <f>'PRECIO REFERENCIA'!BY21</f>
        <v>NO OFERTADO</v>
      </c>
      <c r="CA21" s="44">
        <f>+IF(BZ21="NO OFERTADO",0,IF(BZ21="NO CUMPLE EV TECNICA",0,IF(BZ21="NO HABILITA",0,IF(BZ21="HABILITA",('PRECIOS UNITARIOS'!$AF21*500)/BY21))))</f>
        <v>0</v>
      </c>
      <c r="CB21" s="43">
        <f>'PRECIO REFERENCIA'!BZ21</f>
        <v>0</v>
      </c>
      <c r="CC21" s="43" t="str">
        <f>'PRECIO REFERENCIA'!CB21</f>
        <v>NO OFERTADO</v>
      </c>
      <c r="CD21" s="44">
        <f>+IF(CC21="NO OFERTADO",0,IF(CC21="NO CUMPLE EV TECNICA",0,IF(CC21="NO HABILITA",0,IF(CC21="HABILITA",('PRECIOS UNITARIOS'!$AF21*500)/CB21))))</f>
        <v>0</v>
      </c>
      <c r="CE21" s="43">
        <f>'PRECIO REFERENCIA'!CC21</f>
        <v>0</v>
      </c>
      <c r="CF21" s="43" t="str">
        <f>'PRECIO REFERENCIA'!CE21</f>
        <v>NO OFERTADO</v>
      </c>
      <c r="CG21" s="44">
        <f>+IF(CF21="NO OFERTADO",0,IF(CF21="NO CUMPLE EV TECNICA",0,IF(CF21="NO HABILITA",0,IF(CF21="HABILITA",('PRECIOS UNITARIOS'!$AF21*500)/CE21))))</f>
        <v>0</v>
      </c>
      <c r="CH21" s="43">
        <f>'PRECIO REFERENCIA'!CF21</f>
        <v>0</v>
      </c>
      <c r="CI21" s="43" t="str">
        <f>'PRECIO REFERENCIA'!CH21</f>
        <v>NO OFERTADO</v>
      </c>
      <c r="CJ21" s="44">
        <f>+IF(CI21="NO OFERTADO",0,IF(CI21="NO CUMPLE EV TECNICA",0,IF(CI21="NO HABILITA",0,IF(CI21="HABILITA",('PRECIOS UNITARIOS'!$AF21*500)/CH21))))</f>
        <v>0</v>
      </c>
    </row>
    <row r="22" spans="1:88" s="40" customFormat="1" ht="38.25" x14ac:dyDescent="0.2">
      <c r="A22" s="103">
        <v>13</v>
      </c>
      <c r="B22" s="202" t="s">
        <v>65</v>
      </c>
      <c r="C22" s="121" t="s">
        <v>52</v>
      </c>
      <c r="D22" s="24">
        <v>1</v>
      </c>
      <c r="E22" s="166" t="s">
        <v>53</v>
      </c>
      <c r="F22" s="168">
        <v>1</v>
      </c>
      <c r="G22" s="25">
        <v>10100</v>
      </c>
      <c r="H22" s="43">
        <f>'PRECIO REFERENCIA'!F22</f>
        <v>0</v>
      </c>
      <c r="I22" s="43" t="str">
        <f>'PRECIO REFERENCIA'!H22</f>
        <v>NO OFERTADO</v>
      </c>
      <c r="J22" s="44">
        <f>+IF(I22="NO OFERTADO",0,IF(I22="NO CUMPLE EV TECNICA",0,IF(I22="NO HABILITA",0,IF(I22="HABILITA",('PRECIOS UNITARIOS'!$AF22*500)/H22))))</f>
        <v>0</v>
      </c>
      <c r="K22" s="43">
        <f>'PRECIO REFERENCIA'!I22</f>
        <v>9100</v>
      </c>
      <c r="L22" s="43" t="str">
        <f>'PRECIO REFERENCIA'!K22</f>
        <v>HABILITA</v>
      </c>
      <c r="M22" s="44">
        <f>+IF(L22="NO OFERTADO",0,IF(L22="NO CUMPLE EV TECNICA",0,IF(L22="NO HABILITA",0,IF(L22="HABILITA",('PRECIOS UNITARIOS'!$AF22*500)/K22))))</f>
        <v>302.19780219780222</v>
      </c>
      <c r="N22" s="43">
        <f>'PRECIO REFERENCIA'!L22</f>
        <v>0</v>
      </c>
      <c r="O22" s="43" t="str">
        <f>'PRECIO REFERENCIA'!N22</f>
        <v>NO OFERTADO</v>
      </c>
      <c r="P22" s="44">
        <f>+IF(O22="NO OFERTADO",0,IF(O22="NO CUMPLE EV TECNICA",0,IF(O22="NO HABILITA",0,IF(O22="HABILITA",('PRECIOS UNITARIOS'!$AF22*500)/N22))))</f>
        <v>0</v>
      </c>
      <c r="Q22" s="43">
        <f>'PRECIO REFERENCIA'!O22</f>
        <v>0</v>
      </c>
      <c r="R22" s="43" t="str">
        <f>'PRECIO REFERENCIA'!Q22</f>
        <v>NO OFERTADO</v>
      </c>
      <c r="S22" s="44">
        <f>+IF(R22="NO OFERTADO",0,IF(R22="NO CUMPLE EV TECNICA",0,IF(R22="NO HABILITA",0,IF(R22="HABILITA",('PRECIOS UNITARIOS'!$AF22*500)/Q22))))</f>
        <v>0</v>
      </c>
      <c r="T22" s="43">
        <f>'PRECIO REFERENCIA'!R22</f>
        <v>0</v>
      </c>
      <c r="U22" s="43" t="str">
        <f>'PRECIO REFERENCIA'!T22</f>
        <v>NO OFERTADO</v>
      </c>
      <c r="V22" s="44">
        <f>+IF(U22="NO OFERTADO",0,IF(U22="NO CUMPLE EV TECNICA",0,IF(U22="NO HABILITA",0,IF(U22="HABILITA",('PRECIOS UNITARIOS'!$AF22*500)/T22))))</f>
        <v>0</v>
      </c>
      <c r="W22" s="43">
        <f>'PRECIO REFERENCIA'!U22</f>
        <v>0</v>
      </c>
      <c r="X22" s="43" t="str">
        <f>'PRECIO REFERENCIA'!W22</f>
        <v>NO OFERTADO</v>
      </c>
      <c r="Y22" s="44">
        <f>+IF(X22="NO OFERTADO",0,IF(X22="NO CUMPLE EV TECNICA",0,IF(X22="NO HABILITA",0,IF(X22="HABILITA",('PRECIOS UNITARIOS'!$AF22*500)/W22))))</f>
        <v>0</v>
      </c>
      <c r="Z22" s="43">
        <f>'PRECIO REFERENCIA'!X22</f>
        <v>0</v>
      </c>
      <c r="AA22" s="43" t="str">
        <f>'PRECIO REFERENCIA'!Z22</f>
        <v>NO OFERTADO</v>
      </c>
      <c r="AB22" s="44">
        <f>+IF(AA22="NO OFERTADO",0,IF(AA22="NO CUMPLE EV TECNICA",0,IF(AA22="NO HABILITA",0,IF(AA22="HABILITA",('PRECIOS UNITARIOS'!$AF22*500)/Z22))))</f>
        <v>0</v>
      </c>
      <c r="AC22" s="43">
        <f>'PRECIO REFERENCIA'!AA22</f>
        <v>0</v>
      </c>
      <c r="AD22" s="43" t="str">
        <f>'PRECIO REFERENCIA'!AC22</f>
        <v>NO OFERTADO</v>
      </c>
      <c r="AE22" s="44">
        <f>+IF(AD22="NO OFERTADO",0,IF(AD22="NO CUMPLE EV TECNICA",0,IF(AD22="NO HABILITA",0,IF(AD22="HABILITA",('PRECIOS UNITARIOS'!$AF22*500)/AC22))))</f>
        <v>0</v>
      </c>
      <c r="AF22" s="43">
        <f>'PRECIO REFERENCIA'!AD22</f>
        <v>0</v>
      </c>
      <c r="AG22" s="43" t="str">
        <f>'PRECIO REFERENCIA'!AF22</f>
        <v>NO OFERTADO</v>
      </c>
      <c r="AH22" s="44">
        <f>+IF(AG22="NO OFERTADO",0,IF(AG22="NO CUMPLE EV TECNICA",0,IF(AG22="NO HABILITA",0,IF(AG22="HABILITA",('PRECIOS UNITARIOS'!$AF22*500)/AF22))))</f>
        <v>0</v>
      </c>
      <c r="AI22" s="43">
        <f>'PRECIO REFERENCIA'!AG22</f>
        <v>0</v>
      </c>
      <c r="AJ22" s="43" t="str">
        <f>'PRECIO REFERENCIA'!AI22</f>
        <v>NO OFERTADO</v>
      </c>
      <c r="AK22" s="44">
        <f>+IF(AJ22="NO OFERTADO",0,IF(AJ22="NO CUMPLE EV TECNICA",0,IF(AJ22="NO HABILITA",0,IF(AJ22="HABILITA",('PRECIOS UNITARIOS'!$AF22*500)/AI22))))</f>
        <v>0</v>
      </c>
      <c r="AL22" s="43">
        <f>'PRECIO REFERENCIA'!AJ22</f>
        <v>0</v>
      </c>
      <c r="AM22" s="43" t="str">
        <f>'PRECIO REFERENCIA'!AL22</f>
        <v>NO OFERTADO</v>
      </c>
      <c r="AN22" s="44">
        <f>+IF(AM22="NO OFERTADO",0,IF(AM22="NO CUMPLE EV TECNICA",0,IF(AM22="NO HABILITA",0,IF(AM22="HABILITA",('PRECIOS UNITARIOS'!$AF22*500)/AL22))))</f>
        <v>0</v>
      </c>
      <c r="AO22" s="43">
        <f>'PRECIO REFERENCIA'!AM22</f>
        <v>5500</v>
      </c>
      <c r="AP22" s="43" t="str">
        <f>'PRECIO REFERENCIA'!AO22</f>
        <v>HABILITA</v>
      </c>
      <c r="AQ22" s="44">
        <f>+IF(AP22="NO OFERTADO",0,IF(AP22="NO CUMPLE EV TECNICA",0,IF(AP22="NO HABILITA",0,IF(AP22="HABILITA",('PRECIOS UNITARIOS'!$AF22*500)/AO22))))</f>
        <v>500</v>
      </c>
      <c r="AR22" s="43">
        <f>'PRECIO REFERENCIA'!AP22</f>
        <v>0</v>
      </c>
      <c r="AS22" s="43" t="str">
        <f>'PRECIO REFERENCIA'!AR22</f>
        <v>NO OFERTADO</v>
      </c>
      <c r="AT22" s="44">
        <f>+IF(AS22="NO OFERTADO",0,IF(AS22="NO CUMPLE EV TECNICA",0,IF(AS22="NO HABILITA",0,IF(AS22="HABILITA",('PRECIOS UNITARIOS'!$AF22*500)/AR22))))</f>
        <v>0</v>
      </c>
      <c r="AU22" s="43">
        <f>'PRECIO REFERENCIA'!AS22</f>
        <v>0</v>
      </c>
      <c r="AV22" s="43" t="str">
        <f>'PRECIO REFERENCIA'!AU22</f>
        <v>NO OFERTADO</v>
      </c>
      <c r="AW22" s="44">
        <f>+IF(AV22="NO OFERTADO",0,IF(AV22="NO CUMPLE EV TECNICA",0,IF(AV22="NO HABILITA",0,IF(AV22="HABILITA",('PRECIOS UNITARIOS'!$AF22*500)/AU22))))</f>
        <v>0</v>
      </c>
      <c r="AX22" s="43">
        <f>'PRECIO REFERENCIA'!AV22</f>
        <v>0</v>
      </c>
      <c r="AY22" s="43" t="str">
        <f>'PRECIO REFERENCIA'!AX22</f>
        <v>NO OFERTADO</v>
      </c>
      <c r="AZ22" s="44">
        <f>+IF(AY22="NO OFERTADO",0,IF(AY22="NO CUMPLE EV TECNICA",0,IF(AY22="NO HABILITA",0,IF(AY22="HABILITA",('PRECIOS UNITARIOS'!$AF22*500)/AX22))))</f>
        <v>0</v>
      </c>
      <c r="BA22" s="43">
        <f>'PRECIO REFERENCIA'!AY22</f>
        <v>0</v>
      </c>
      <c r="BB22" s="43" t="str">
        <f>'PRECIO REFERENCIA'!BA22</f>
        <v>NO OFERTADO</v>
      </c>
      <c r="BC22" s="44">
        <f>+IF(BB22="NO OFERTADO",0,IF(BB22="NO CUMPLE EV TECNICA",0,IF(BB22="NO HABILITA",0,IF(BB22="HABILITA",('PRECIOS UNITARIOS'!$AF22*500)/BA22))))</f>
        <v>0</v>
      </c>
      <c r="BD22" s="43">
        <f>'PRECIO REFERENCIA'!BB22</f>
        <v>0</v>
      </c>
      <c r="BE22" s="43" t="str">
        <f>'PRECIO REFERENCIA'!BD22</f>
        <v>NO OFERTADO</v>
      </c>
      <c r="BF22" s="44">
        <f>+IF(BE22="NO OFERTADO",0,IF(BE22="NO CUMPLE EV TECNICA",0,IF(BE22="NO HABILITA",0,IF(BE22="HABILITA",('PRECIOS UNITARIOS'!$AF22*500)/BD22))))</f>
        <v>0</v>
      </c>
      <c r="BG22" s="43">
        <f>'PRECIO REFERENCIA'!BE22</f>
        <v>0</v>
      </c>
      <c r="BH22" s="43" t="str">
        <f>'PRECIO REFERENCIA'!BG22</f>
        <v>NO OFERTADO</v>
      </c>
      <c r="BI22" s="44">
        <f>+IF(BH22="NO OFERTADO",0,IF(BH22="NO CUMPLE EV TECNICA",0,IF(BH22="NO HABILITA",0,IF(BH22="HABILITA",('PRECIOS UNITARIOS'!$AF22*500)/BG22))))</f>
        <v>0</v>
      </c>
      <c r="BJ22" s="43">
        <f>'PRECIO REFERENCIA'!BH22</f>
        <v>0</v>
      </c>
      <c r="BK22" s="43" t="str">
        <f>'PRECIO REFERENCIA'!BJ22</f>
        <v>NO OFERTADO</v>
      </c>
      <c r="BL22" s="44">
        <f>+IF(BK22="NO OFERTADO",0,IF(BK22="NO CUMPLE EV TECNICA",0,IF(BK22="NO HABILITA",0,IF(BK22="HABILITA",('PRECIOS UNITARIOS'!$AF22*500)/BJ22))))</f>
        <v>0</v>
      </c>
      <c r="BM22" s="43">
        <f>'PRECIO REFERENCIA'!BK22</f>
        <v>0</v>
      </c>
      <c r="BN22" s="43" t="str">
        <f>'PRECIO REFERENCIA'!BM22</f>
        <v>NO OFERTADO</v>
      </c>
      <c r="BO22" s="44">
        <f>+IF(BN22="NO OFERTADO",0,IF(BN22="NO CUMPLE EV TECNICA",0,IF(BN22="NO HABILITA",0,IF(BN22="HABILITA",('PRECIOS UNITARIOS'!$AF22*500)/BM22))))</f>
        <v>0</v>
      </c>
      <c r="BP22" s="43">
        <f>'PRECIO REFERENCIA'!BN22</f>
        <v>0</v>
      </c>
      <c r="BQ22" s="43" t="str">
        <f>'PRECIO REFERENCIA'!BP22</f>
        <v>NO OFERTADO</v>
      </c>
      <c r="BR22" s="44">
        <f>+IF(BQ22="NO OFERTADO",0,IF(BQ22="NO CUMPLE EV TECNICA",0,IF(BQ22="NO HABILITA",0,IF(BQ22="HABILITA",('PRECIOS UNITARIOS'!$AF22*500)/BP22))))</f>
        <v>0</v>
      </c>
      <c r="BS22" s="43">
        <f>'PRECIO REFERENCIA'!BQ22</f>
        <v>0</v>
      </c>
      <c r="BT22" s="43" t="str">
        <f>'PRECIO REFERENCIA'!BS22</f>
        <v>NO OFERTADO</v>
      </c>
      <c r="BU22" s="44">
        <f>+IF(BT22="NO OFERTADO",0,IF(BT22="NO CUMPLE EV TECNICA",0,IF(BT22="NO HABILITA",0,IF(BT22="HABILITA",('PRECIOS UNITARIOS'!$AF22*500)/BS22))))</f>
        <v>0</v>
      </c>
      <c r="BV22" s="43">
        <f>'PRECIO REFERENCIA'!BT22</f>
        <v>0</v>
      </c>
      <c r="BW22" s="43" t="str">
        <f>'PRECIO REFERENCIA'!BV22</f>
        <v>NO OFERTADO</v>
      </c>
      <c r="BX22" s="44">
        <f>+IF(BW22="NO OFERTADO",0,IF(BW22="NO CUMPLE EV TECNICA",0,IF(BW22="NO HABILITA",0,IF(BW22="HABILITA",('PRECIOS UNITARIOS'!$AF22*500)/BV22))))</f>
        <v>0</v>
      </c>
      <c r="BY22" s="43">
        <f>'PRECIO REFERENCIA'!BW22</f>
        <v>0</v>
      </c>
      <c r="BZ22" s="43" t="str">
        <f>'PRECIO REFERENCIA'!BY22</f>
        <v>NO OFERTADO</v>
      </c>
      <c r="CA22" s="44">
        <f>+IF(BZ22="NO OFERTADO",0,IF(BZ22="NO CUMPLE EV TECNICA",0,IF(BZ22="NO HABILITA",0,IF(BZ22="HABILITA",('PRECIOS UNITARIOS'!$AF22*500)/BY22))))</f>
        <v>0</v>
      </c>
      <c r="CB22" s="43">
        <f>'PRECIO REFERENCIA'!BZ22</f>
        <v>0</v>
      </c>
      <c r="CC22" s="43" t="str">
        <f>'PRECIO REFERENCIA'!CB22</f>
        <v>NO OFERTADO</v>
      </c>
      <c r="CD22" s="44">
        <f>+IF(CC22="NO OFERTADO",0,IF(CC22="NO CUMPLE EV TECNICA",0,IF(CC22="NO HABILITA",0,IF(CC22="HABILITA",('PRECIOS UNITARIOS'!$AF22*500)/CB22))))</f>
        <v>0</v>
      </c>
      <c r="CE22" s="43">
        <f>'PRECIO REFERENCIA'!CC22</f>
        <v>0</v>
      </c>
      <c r="CF22" s="43" t="str">
        <f>'PRECIO REFERENCIA'!CE22</f>
        <v>NO OFERTADO</v>
      </c>
      <c r="CG22" s="44">
        <f>+IF(CF22="NO OFERTADO",0,IF(CF22="NO CUMPLE EV TECNICA",0,IF(CF22="NO HABILITA",0,IF(CF22="HABILITA",('PRECIOS UNITARIOS'!$AF22*500)/CE22))))</f>
        <v>0</v>
      </c>
      <c r="CH22" s="43">
        <f>'PRECIO REFERENCIA'!CF22</f>
        <v>0</v>
      </c>
      <c r="CI22" s="43" t="str">
        <f>'PRECIO REFERENCIA'!CH22</f>
        <v>NO OFERTADO</v>
      </c>
      <c r="CJ22" s="44">
        <f>+IF(CI22="NO OFERTADO",0,IF(CI22="NO CUMPLE EV TECNICA",0,IF(CI22="NO HABILITA",0,IF(CI22="HABILITA",('PRECIOS UNITARIOS'!$AF22*500)/CH22))))</f>
        <v>0</v>
      </c>
    </row>
    <row r="23" spans="1:88" s="40" customFormat="1" ht="38.25" x14ac:dyDescent="0.2">
      <c r="A23" s="103">
        <v>14</v>
      </c>
      <c r="B23" s="202" t="s">
        <v>66</v>
      </c>
      <c r="C23" s="121" t="s">
        <v>52</v>
      </c>
      <c r="D23" s="24">
        <v>1</v>
      </c>
      <c r="E23" s="166" t="s">
        <v>53</v>
      </c>
      <c r="F23" s="168">
        <v>1</v>
      </c>
      <c r="G23" s="25">
        <v>10100</v>
      </c>
      <c r="H23" s="43">
        <f>'PRECIO REFERENCIA'!F23</f>
        <v>0</v>
      </c>
      <c r="I23" s="43" t="str">
        <f>'PRECIO REFERENCIA'!H23</f>
        <v>NO OFERTADO</v>
      </c>
      <c r="J23" s="44">
        <f>+IF(I23="NO OFERTADO",0,IF(I23="NO CUMPLE EV TECNICA",0,IF(I23="NO HABILITA",0,IF(I23="HABILITA",('PRECIOS UNITARIOS'!$AF23*500)/H23))))</f>
        <v>0</v>
      </c>
      <c r="K23" s="43">
        <f>'PRECIO REFERENCIA'!I23</f>
        <v>9000</v>
      </c>
      <c r="L23" s="43" t="str">
        <f>'PRECIO REFERENCIA'!K23</f>
        <v>HABILITA</v>
      </c>
      <c r="M23" s="44">
        <f>+IF(L23="NO OFERTADO",0,IF(L23="NO CUMPLE EV TECNICA",0,IF(L23="NO HABILITA",0,IF(L23="HABILITA",('PRECIOS UNITARIOS'!$AF23*500)/K23))))</f>
        <v>305.55555555555554</v>
      </c>
      <c r="N23" s="43">
        <f>'PRECIO REFERENCIA'!L23</f>
        <v>0</v>
      </c>
      <c r="O23" s="43" t="str">
        <f>'PRECIO REFERENCIA'!N23</f>
        <v>NO OFERTADO</v>
      </c>
      <c r="P23" s="44">
        <f>+IF(O23="NO OFERTADO",0,IF(O23="NO CUMPLE EV TECNICA",0,IF(O23="NO HABILITA",0,IF(O23="HABILITA",('PRECIOS UNITARIOS'!$AF23*500)/N23))))</f>
        <v>0</v>
      </c>
      <c r="Q23" s="43">
        <f>'PRECIO REFERENCIA'!O23</f>
        <v>0</v>
      </c>
      <c r="R23" s="43" t="str">
        <f>'PRECIO REFERENCIA'!Q23</f>
        <v>NO OFERTADO</v>
      </c>
      <c r="S23" s="44">
        <f>+IF(R23="NO OFERTADO",0,IF(R23="NO CUMPLE EV TECNICA",0,IF(R23="NO HABILITA",0,IF(R23="HABILITA",('PRECIOS UNITARIOS'!$AF23*500)/Q23))))</f>
        <v>0</v>
      </c>
      <c r="T23" s="43">
        <f>'PRECIO REFERENCIA'!R23</f>
        <v>0</v>
      </c>
      <c r="U23" s="43" t="str">
        <f>'PRECIO REFERENCIA'!T23</f>
        <v>NO OFERTADO</v>
      </c>
      <c r="V23" s="44">
        <f>+IF(U23="NO OFERTADO",0,IF(U23="NO CUMPLE EV TECNICA",0,IF(U23="NO HABILITA",0,IF(U23="HABILITA",('PRECIOS UNITARIOS'!$AF23*500)/T23))))</f>
        <v>0</v>
      </c>
      <c r="W23" s="43">
        <f>'PRECIO REFERENCIA'!U23</f>
        <v>0</v>
      </c>
      <c r="X23" s="43" t="str">
        <f>'PRECIO REFERENCIA'!W23</f>
        <v>NO OFERTADO</v>
      </c>
      <c r="Y23" s="44">
        <f>+IF(X23="NO OFERTADO",0,IF(X23="NO CUMPLE EV TECNICA",0,IF(X23="NO HABILITA",0,IF(X23="HABILITA",('PRECIOS UNITARIOS'!$AF23*500)/W23))))</f>
        <v>0</v>
      </c>
      <c r="Z23" s="43">
        <f>'PRECIO REFERENCIA'!X23</f>
        <v>0</v>
      </c>
      <c r="AA23" s="43" t="str">
        <f>'PRECIO REFERENCIA'!Z23</f>
        <v>NO OFERTADO</v>
      </c>
      <c r="AB23" s="44">
        <f>+IF(AA23="NO OFERTADO",0,IF(AA23="NO CUMPLE EV TECNICA",0,IF(AA23="NO HABILITA",0,IF(AA23="HABILITA",('PRECIOS UNITARIOS'!$AF23*500)/Z23))))</f>
        <v>0</v>
      </c>
      <c r="AC23" s="43">
        <f>'PRECIO REFERENCIA'!AA23</f>
        <v>0</v>
      </c>
      <c r="AD23" s="43" t="str">
        <f>'PRECIO REFERENCIA'!AC23</f>
        <v>NO OFERTADO</v>
      </c>
      <c r="AE23" s="44">
        <f>+IF(AD23="NO OFERTADO",0,IF(AD23="NO CUMPLE EV TECNICA",0,IF(AD23="NO HABILITA",0,IF(AD23="HABILITA",('PRECIOS UNITARIOS'!$AF23*500)/AC23))))</f>
        <v>0</v>
      </c>
      <c r="AF23" s="43">
        <f>'PRECIO REFERENCIA'!AD23</f>
        <v>0</v>
      </c>
      <c r="AG23" s="43" t="str">
        <f>'PRECIO REFERENCIA'!AF23</f>
        <v>NO OFERTADO</v>
      </c>
      <c r="AH23" s="44">
        <f>+IF(AG23="NO OFERTADO",0,IF(AG23="NO CUMPLE EV TECNICA",0,IF(AG23="NO HABILITA",0,IF(AG23="HABILITA",('PRECIOS UNITARIOS'!$AF23*500)/AF23))))</f>
        <v>0</v>
      </c>
      <c r="AI23" s="43">
        <f>'PRECIO REFERENCIA'!AG23</f>
        <v>0</v>
      </c>
      <c r="AJ23" s="43" t="str">
        <f>'PRECIO REFERENCIA'!AI23</f>
        <v>NO OFERTADO</v>
      </c>
      <c r="AK23" s="44">
        <f>+IF(AJ23="NO OFERTADO",0,IF(AJ23="NO CUMPLE EV TECNICA",0,IF(AJ23="NO HABILITA",0,IF(AJ23="HABILITA",('PRECIOS UNITARIOS'!$AF23*500)/AI23))))</f>
        <v>0</v>
      </c>
      <c r="AL23" s="43">
        <f>'PRECIO REFERENCIA'!AJ23</f>
        <v>0</v>
      </c>
      <c r="AM23" s="43" t="str">
        <f>'PRECIO REFERENCIA'!AL23</f>
        <v>NO OFERTADO</v>
      </c>
      <c r="AN23" s="44">
        <f>+IF(AM23="NO OFERTADO",0,IF(AM23="NO CUMPLE EV TECNICA",0,IF(AM23="NO HABILITA",0,IF(AM23="HABILITA",('PRECIOS UNITARIOS'!$AF23*500)/AL23))))</f>
        <v>0</v>
      </c>
      <c r="AO23" s="43">
        <f>'PRECIO REFERENCIA'!AM23</f>
        <v>5500</v>
      </c>
      <c r="AP23" s="43" t="str">
        <f>'PRECIO REFERENCIA'!AO23</f>
        <v>HABILITA</v>
      </c>
      <c r="AQ23" s="44">
        <f>+IF(AP23="NO OFERTADO",0,IF(AP23="NO CUMPLE EV TECNICA",0,IF(AP23="NO HABILITA",0,IF(AP23="HABILITA",('PRECIOS UNITARIOS'!$AF23*500)/AO23))))</f>
        <v>500</v>
      </c>
      <c r="AR23" s="43">
        <f>'PRECIO REFERENCIA'!AP23</f>
        <v>0</v>
      </c>
      <c r="AS23" s="43" t="str">
        <f>'PRECIO REFERENCIA'!AR23</f>
        <v>NO OFERTADO</v>
      </c>
      <c r="AT23" s="44">
        <f>+IF(AS23="NO OFERTADO",0,IF(AS23="NO CUMPLE EV TECNICA",0,IF(AS23="NO HABILITA",0,IF(AS23="HABILITA",('PRECIOS UNITARIOS'!$AF23*500)/AR23))))</f>
        <v>0</v>
      </c>
      <c r="AU23" s="43">
        <f>'PRECIO REFERENCIA'!AS23</f>
        <v>0</v>
      </c>
      <c r="AV23" s="43" t="str">
        <f>'PRECIO REFERENCIA'!AU23</f>
        <v>NO OFERTADO</v>
      </c>
      <c r="AW23" s="44">
        <f>+IF(AV23="NO OFERTADO",0,IF(AV23="NO CUMPLE EV TECNICA",0,IF(AV23="NO HABILITA",0,IF(AV23="HABILITA",('PRECIOS UNITARIOS'!$AF23*500)/AU23))))</f>
        <v>0</v>
      </c>
      <c r="AX23" s="43">
        <f>'PRECIO REFERENCIA'!AV23</f>
        <v>0</v>
      </c>
      <c r="AY23" s="43" t="str">
        <f>'PRECIO REFERENCIA'!AX23</f>
        <v>NO OFERTADO</v>
      </c>
      <c r="AZ23" s="44">
        <f>+IF(AY23="NO OFERTADO",0,IF(AY23="NO CUMPLE EV TECNICA",0,IF(AY23="NO HABILITA",0,IF(AY23="HABILITA",('PRECIOS UNITARIOS'!$AF23*500)/AX23))))</f>
        <v>0</v>
      </c>
      <c r="BA23" s="43">
        <f>'PRECIO REFERENCIA'!AY23</f>
        <v>0</v>
      </c>
      <c r="BB23" s="43" t="str">
        <f>'PRECIO REFERENCIA'!BA23</f>
        <v>NO OFERTADO</v>
      </c>
      <c r="BC23" s="44">
        <f>+IF(BB23="NO OFERTADO",0,IF(BB23="NO CUMPLE EV TECNICA",0,IF(BB23="NO HABILITA",0,IF(BB23="HABILITA",('PRECIOS UNITARIOS'!$AF23*500)/BA23))))</f>
        <v>0</v>
      </c>
      <c r="BD23" s="43">
        <f>'PRECIO REFERENCIA'!BB23</f>
        <v>0</v>
      </c>
      <c r="BE23" s="43" t="str">
        <f>'PRECIO REFERENCIA'!BD23</f>
        <v>NO OFERTADO</v>
      </c>
      <c r="BF23" s="44">
        <f>+IF(BE23="NO OFERTADO",0,IF(BE23="NO CUMPLE EV TECNICA",0,IF(BE23="NO HABILITA",0,IF(BE23="HABILITA",('PRECIOS UNITARIOS'!$AF23*500)/BD23))))</f>
        <v>0</v>
      </c>
      <c r="BG23" s="43">
        <f>'PRECIO REFERENCIA'!BE23</f>
        <v>0</v>
      </c>
      <c r="BH23" s="43" t="str">
        <f>'PRECIO REFERENCIA'!BG23</f>
        <v>NO OFERTADO</v>
      </c>
      <c r="BI23" s="44">
        <f>+IF(BH23="NO OFERTADO",0,IF(BH23="NO CUMPLE EV TECNICA",0,IF(BH23="NO HABILITA",0,IF(BH23="HABILITA",('PRECIOS UNITARIOS'!$AF23*500)/BG23))))</f>
        <v>0</v>
      </c>
      <c r="BJ23" s="43">
        <f>'PRECIO REFERENCIA'!BH23</f>
        <v>0</v>
      </c>
      <c r="BK23" s="43" t="str">
        <f>'PRECIO REFERENCIA'!BJ23</f>
        <v>NO OFERTADO</v>
      </c>
      <c r="BL23" s="44">
        <f>+IF(BK23="NO OFERTADO",0,IF(BK23="NO CUMPLE EV TECNICA",0,IF(BK23="NO HABILITA",0,IF(BK23="HABILITA",('PRECIOS UNITARIOS'!$AF23*500)/BJ23))))</f>
        <v>0</v>
      </c>
      <c r="BM23" s="43">
        <f>'PRECIO REFERENCIA'!BK23</f>
        <v>0</v>
      </c>
      <c r="BN23" s="43" t="str">
        <f>'PRECIO REFERENCIA'!BM23</f>
        <v>NO OFERTADO</v>
      </c>
      <c r="BO23" s="44">
        <f>+IF(BN23="NO OFERTADO",0,IF(BN23="NO CUMPLE EV TECNICA",0,IF(BN23="NO HABILITA",0,IF(BN23="HABILITA",('PRECIOS UNITARIOS'!$AF23*500)/BM23))))</f>
        <v>0</v>
      </c>
      <c r="BP23" s="43">
        <f>'PRECIO REFERENCIA'!BN23</f>
        <v>0</v>
      </c>
      <c r="BQ23" s="43" t="str">
        <f>'PRECIO REFERENCIA'!BP23</f>
        <v>NO OFERTADO</v>
      </c>
      <c r="BR23" s="44">
        <f>+IF(BQ23="NO OFERTADO",0,IF(BQ23="NO CUMPLE EV TECNICA",0,IF(BQ23="NO HABILITA",0,IF(BQ23="HABILITA",('PRECIOS UNITARIOS'!$AF23*500)/BP23))))</f>
        <v>0</v>
      </c>
      <c r="BS23" s="43">
        <f>'PRECIO REFERENCIA'!BQ23</f>
        <v>0</v>
      </c>
      <c r="BT23" s="43" t="str">
        <f>'PRECIO REFERENCIA'!BS23</f>
        <v>NO OFERTADO</v>
      </c>
      <c r="BU23" s="44">
        <f>+IF(BT23="NO OFERTADO",0,IF(BT23="NO CUMPLE EV TECNICA",0,IF(BT23="NO HABILITA",0,IF(BT23="HABILITA",('PRECIOS UNITARIOS'!$AF23*500)/BS23))))</f>
        <v>0</v>
      </c>
      <c r="BV23" s="43">
        <f>'PRECIO REFERENCIA'!BT23</f>
        <v>0</v>
      </c>
      <c r="BW23" s="43" t="str">
        <f>'PRECIO REFERENCIA'!BV23</f>
        <v>NO OFERTADO</v>
      </c>
      <c r="BX23" s="44">
        <f>+IF(BW23="NO OFERTADO",0,IF(BW23="NO CUMPLE EV TECNICA",0,IF(BW23="NO HABILITA",0,IF(BW23="HABILITA",('PRECIOS UNITARIOS'!$AF23*500)/BV23))))</f>
        <v>0</v>
      </c>
      <c r="BY23" s="43">
        <f>'PRECIO REFERENCIA'!BW23</f>
        <v>0</v>
      </c>
      <c r="BZ23" s="43" t="str">
        <f>'PRECIO REFERENCIA'!BY23</f>
        <v>NO OFERTADO</v>
      </c>
      <c r="CA23" s="44">
        <f>+IF(BZ23="NO OFERTADO",0,IF(BZ23="NO CUMPLE EV TECNICA",0,IF(BZ23="NO HABILITA",0,IF(BZ23="HABILITA",('PRECIOS UNITARIOS'!$AF23*500)/BY23))))</f>
        <v>0</v>
      </c>
      <c r="CB23" s="43">
        <f>'PRECIO REFERENCIA'!BZ23</f>
        <v>0</v>
      </c>
      <c r="CC23" s="43" t="str">
        <f>'PRECIO REFERENCIA'!CB23</f>
        <v>NO OFERTADO</v>
      </c>
      <c r="CD23" s="44">
        <f>+IF(CC23="NO OFERTADO",0,IF(CC23="NO CUMPLE EV TECNICA",0,IF(CC23="NO HABILITA",0,IF(CC23="HABILITA",('PRECIOS UNITARIOS'!$AF23*500)/CB23))))</f>
        <v>0</v>
      </c>
      <c r="CE23" s="43">
        <f>'PRECIO REFERENCIA'!CC23</f>
        <v>0</v>
      </c>
      <c r="CF23" s="43" t="str">
        <f>'PRECIO REFERENCIA'!CE23</f>
        <v>NO OFERTADO</v>
      </c>
      <c r="CG23" s="44">
        <f>+IF(CF23="NO OFERTADO",0,IF(CF23="NO CUMPLE EV TECNICA",0,IF(CF23="NO HABILITA",0,IF(CF23="HABILITA",('PRECIOS UNITARIOS'!$AF23*500)/CE23))))</f>
        <v>0</v>
      </c>
      <c r="CH23" s="43">
        <f>'PRECIO REFERENCIA'!CF23</f>
        <v>0</v>
      </c>
      <c r="CI23" s="43" t="str">
        <f>'PRECIO REFERENCIA'!CH23</f>
        <v>NO OFERTADO</v>
      </c>
      <c r="CJ23" s="44">
        <f>+IF(CI23="NO OFERTADO",0,IF(CI23="NO CUMPLE EV TECNICA",0,IF(CI23="NO HABILITA",0,IF(CI23="HABILITA",('PRECIOS UNITARIOS'!$AF23*500)/CH23))))</f>
        <v>0</v>
      </c>
    </row>
    <row r="24" spans="1:88" s="40" customFormat="1" ht="38.25" x14ac:dyDescent="0.2">
      <c r="A24" s="103">
        <v>15</v>
      </c>
      <c r="B24" s="202" t="s">
        <v>67</v>
      </c>
      <c r="C24" s="121" t="s">
        <v>52</v>
      </c>
      <c r="D24" s="24">
        <v>1</v>
      </c>
      <c r="E24" s="166" t="s">
        <v>53</v>
      </c>
      <c r="F24" s="168">
        <v>1</v>
      </c>
      <c r="G24" s="25">
        <v>6842.5</v>
      </c>
      <c r="H24" s="43">
        <f>'PRECIO REFERENCIA'!F24</f>
        <v>0</v>
      </c>
      <c r="I24" s="43" t="str">
        <f>'PRECIO REFERENCIA'!H24</f>
        <v>NO OFERTADO</v>
      </c>
      <c r="J24" s="44">
        <f>+IF(I24="NO OFERTADO",0,IF(I24="NO CUMPLE EV TECNICA",0,IF(I24="NO HABILITA",0,IF(I24="HABILITA",('PRECIOS UNITARIOS'!$AF24*500)/H24))))</f>
        <v>0</v>
      </c>
      <c r="K24" s="43">
        <f>'PRECIO REFERENCIA'!I24</f>
        <v>6800</v>
      </c>
      <c r="L24" s="43" t="str">
        <f>'PRECIO REFERENCIA'!K24</f>
        <v>HABILITA</v>
      </c>
      <c r="M24" s="44">
        <f>+IF(L24="NO OFERTADO",0,IF(L24="NO CUMPLE EV TECNICA",0,IF(L24="NO HABILITA",0,IF(L24="HABILITA",('PRECIOS UNITARIOS'!$AF24*500)/K24))))</f>
        <v>437.5</v>
      </c>
      <c r="N24" s="43">
        <f>'PRECIO REFERENCIA'!L24</f>
        <v>0</v>
      </c>
      <c r="O24" s="43" t="str">
        <f>'PRECIO REFERENCIA'!N24</f>
        <v>NO OFERTADO</v>
      </c>
      <c r="P24" s="44">
        <f>+IF(O24="NO OFERTADO",0,IF(O24="NO CUMPLE EV TECNICA",0,IF(O24="NO HABILITA",0,IF(O24="HABILITA",('PRECIOS UNITARIOS'!$AF24*500)/N24))))</f>
        <v>0</v>
      </c>
      <c r="Q24" s="43">
        <f>'PRECIO REFERENCIA'!O24</f>
        <v>0</v>
      </c>
      <c r="R24" s="43" t="str">
        <f>'PRECIO REFERENCIA'!Q24</f>
        <v>NO OFERTADO</v>
      </c>
      <c r="S24" s="44">
        <f>+IF(R24="NO OFERTADO",0,IF(R24="NO CUMPLE EV TECNICA",0,IF(R24="NO HABILITA",0,IF(R24="HABILITA",('PRECIOS UNITARIOS'!$AF24*500)/Q24))))</f>
        <v>0</v>
      </c>
      <c r="T24" s="43">
        <f>'PRECIO REFERENCIA'!R24</f>
        <v>0</v>
      </c>
      <c r="U24" s="43" t="str">
        <f>'PRECIO REFERENCIA'!T24</f>
        <v>NO OFERTADO</v>
      </c>
      <c r="V24" s="44">
        <f>+IF(U24="NO OFERTADO",0,IF(U24="NO CUMPLE EV TECNICA",0,IF(U24="NO HABILITA",0,IF(U24="HABILITA",('PRECIOS UNITARIOS'!$AF24*500)/T24))))</f>
        <v>0</v>
      </c>
      <c r="W24" s="43">
        <f>'PRECIO REFERENCIA'!U24</f>
        <v>0</v>
      </c>
      <c r="X24" s="43" t="str">
        <f>'PRECIO REFERENCIA'!W24</f>
        <v>NO OFERTADO</v>
      </c>
      <c r="Y24" s="44">
        <f>+IF(X24="NO OFERTADO",0,IF(X24="NO CUMPLE EV TECNICA",0,IF(X24="NO HABILITA",0,IF(X24="HABILITA",('PRECIOS UNITARIOS'!$AF24*500)/W24))))</f>
        <v>0</v>
      </c>
      <c r="Z24" s="43">
        <f>'PRECIO REFERENCIA'!X24</f>
        <v>0</v>
      </c>
      <c r="AA24" s="43" t="str">
        <f>'PRECIO REFERENCIA'!Z24</f>
        <v>NO OFERTADO</v>
      </c>
      <c r="AB24" s="44">
        <f>+IF(AA24="NO OFERTADO",0,IF(AA24="NO CUMPLE EV TECNICA",0,IF(AA24="NO HABILITA",0,IF(AA24="HABILITA",('PRECIOS UNITARIOS'!$AF24*500)/Z24))))</f>
        <v>0</v>
      </c>
      <c r="AC24" s="43">
        <f>'PRECIO REFERENCIA'!AA24</f>
        <v>0</v>
      </c>
      <c r="AD24" s="43" t="str">
        <f>'PRECIO REFERENCIA'!AC24</f>
        <v>NO OFERTADO</v>
      </c>
      <c r="AE24" s="44">
        <f>+IF(AD24="NO OFERTADO",0,IF(AD24="NO CUMPLE EV TECNICA",0,IF(AD24="NO HABILITA",0,IF(AD24="HABILITA",('PRECIOS UNITARIOS'!$AF24*500)/AC24))))</f>
        <v>0</v>
      </c>
      <c r="AF24" s="43">
        <f>'PRECIO REFERENCIA'!AD24</f>
        <v>0</v>
      </c>
      <c r="AG24" s="43" t="str">
        <f>'PRECIO REFERENCIA'!AF24</f>
        <v>NO OFERTADO</v>
      </c>
      <c r="AH24" s="44">
        <f>+IF(AG24="NO OFERTADO",0,IF(AG24="NO CUMPLE EV TECNICA",0,IF(AG24="NO HABILITA",0,IF(AG24="HABILITA",('PRECIOS UNITARIOS'!$AF24*500)/AF24))))</f>
        <v>0</v>
      </c>
      <c r="AI24" s="43">
        <f>'PRECIO REFERENCIA'!AG24</f>
        <v>0</v>
      </c>
      <c r="AJ24" s="43" t="str">
        <f>'PRECIO REFERENCIA'!AI24</f>
        <v>NO OFERTADO</v>
      </c>
      <c r="AK24" s="44">
        <f>+IF(AJ24="NO OFERTADO",0,IF(AJ24="NO CUMPLE EV TECNICA",0,IF(AJ24="NO HABILITA",0,IF(AJ24="HABILITA",('PRECIOS UNITARIOS'!$AF24*500)/AI24))))</f>
        <v>0</v>
      </c>
      <c r="AL24" s="43">
        <f>'PRECIO REFERENCIA'!AJ24</f>
        <v>0</v>
      </c>
      <c r="AM24" s="43" t="str">
        <f>'PRECIO REFERENCIA'!AL24</f>
        <v>NO OFERTADO</v>
      </c>
      <c r="AN24" s="44">
        <f>+IF(AM24="NO OFERTADO",0,IF(AM24="NO CUMPLE EV TECNICA",0,IF(AM24="NO HABILITA",0,IF(AM24="HABILITA",('PRECIOS UNITARIOS'!$AF24*500)/AL24))))</f>
        <v>0</v>
      </c>
      <c r="AO24" s="43">
        <f>'PRECIO REFERENCIA'!AM24</f>
        <v>5950</v>
      </c>
      <c r="AP24" s="43" t="str">
        <f>'PRECIO REFERENCIA'!AO24</f>
        <v>HABILITA</v>
      </c>
      <c r="AQ24" s="44">
        <f>+IF(AP24="NO OFERTADO",0,IF(AP24="NO CUMPLE EV TECNICA",0,IF(AP24="NO HABILITA",0,IF(AP24="HABILITA",('PRECIOS UNITARIOS'!$AF24*500)/AO24))))</f>
        <v>500</v>
      </c>
      <c r="AR24" s="43">
        <f>'PRECIO REFERENCIA'!AP24</f>
        <v>0</v>
      </c>
      <c r="AS24" s="43" t="str">
        <f>'PRECIO REFERENCIA'!AR24</f>
        <v>NO OFERTADO</v>
      </c>
      <c r="AT24" s="44">
        <f>+IF(AS24="NO OFERTADO",0,IF(AS24="NO CUMPLE EV TECNICA",0,IF(AS24="NO HABILITA",0,IF(AS24="HABILITA",('PRECIOS UNITARIOS'!$AF24*500)/AR24))))</f>
        <v>0</v>
      </c>
      <c r="AU24" s="43">
        <f>'PRECIO REFERENCIA'!AS24</f>
        <v>0</v>
      </c>
      <c r="AV24" s="43" t="str">
        <f>'PRECIO REFERENCIA'!AU24</f>
        <v>NO OFERTADO</v>
      </c>
      <c r="AW24" s="44">
        <f>+IF(AV24="NO OFERTADO",0,IF(AV24="NO CUMPLE EV TECNICA",0,IF(AV24="NO HABILITA",0,IF(AV24="HABILITA",('PRECIOS UNITARIOS'!$AF24*500)/AU24))))</f>
        <v>0</v>
      </c>
      <c r="AX24" s="43">
        <f>'PRECIO REFERENCIA'!AV24</f>
        <v>0</v>
      </c>
      <c r="AY24" s="43" t="str">
        <f>'PRECIO REFERENCIA'!AX24</f>
        <v>NO OFERTADO</v>
      </c>
      <c r="AZ24" s="44">
        <f>+IF(AY24="NO OFERTADO",0,IF(AY24="NO CUMPLE EV TECNICA",0,IF(AY24="NO HABILITA",0,IF(AY24="HABILITA",('PRECIOS UNITARIOS'!$AF24*500)/AX24))))</f>
        <v>0</v>
      </c>
      <c r="BA24" s="43">
        <f>'PRECIO REFERENCIA'!AY24</f>
        <v>0</v>
      </c>
      <c r="BB24" s="43" t="str">
        <f>'PRECIO REFERENCIA'!BA24</f>
        <v>NO OFERTADO</v>
      </c>
      <c r="BC24" s="44">
        <f>+IF(BB24="NO OFERTADO",0,IF(BB24="NO CUMPLE EV TECNICA",0,IF(BB24="NO HABILITA",0,IF(BB24="HABILITA",('PRECIOS UNITARIOS'!$AF24*500)/BA24))))</f>
        <v>0</v>
      </c>
      <c r="BD24" s="43">
        <f>'PRECIO REFERENCIA'!BB24</f>
        <v>0</v>
      </c>
      <c r="BE24" s="43" t="str">
        <f>'PRECIO REFERENCIA'!BD24</f>
        <v>NO OFERTADO</v>
      </c>
      <c r="BF24" s="44">
        <f>+IF(BE24="NO OFERTADO",0,IF(BE24="NO CUMPLE EV TECNICA",0,IF(BE24="NO HABILITA",0,IF(BE24="HABILITA",('PRECIOS UNITARIOS'!$AF24*500)/BD24))))</f>
        <v>0</v>
      </c>
      <c r="BG24" s="43">
        <f>'PRECIO REFERENCIA'!BE24</f>
        <v>0</v>
      </c>
      <c r="BH24" s="43" t="str">
        <f>'PRECIO REFERENCIA'!BG24</f>
        <v>NO OFERTADO</v>
      </c>
      <c r="BI24" s="44">
        <f>+IF(BH24="NO OFERTADO",0,IF(BH24="NO CUMPLE EV TECNICA",0,IF(BH24="NO HABILITA",0,IF(BH24="HABILITA",('PRECIOS UNITARIOS'!$AF24*500)/BG24))))</f>
        <v>0</v>
      </c>
      <c r="BJ24" s="43">
        <f>'PRECIO REFERENCIA'!BH24</f>
        <v>0</v>
      </c>
      <c r="BK24" s="43" t="str">
        <f>'PRECIO REFERENCIA'!BJ24</f>
        <v>NO OFERTADO</v>
      </c>
      <c r="BL24" s="44">
        <f>+IF(BK24="NO OFERTADO",0,IF(BK24="NO CUMPLE EV TECNICA",0,IF(BK24="NO HABILITA",0,IF(BK24="HABILITA",('PRECIOS UNITARIOS'!$AF24*500)/BJ24))))</f>
        <v>0</v>
      </c>
      <c r="BM24" s="43">
        <f>'PRECIO REFERENCIA'!BK24</f>
        <v>0</v>
      </c>
      <c r="BN24" s="43" t="str">
        <f>'PRECIO REFERENCIA'!BM24</f>
        <v>NO OFERTADO</v>
      </c>
      <c r="BO24" s="44">
        <f>+IF(BN24="NO OFERTADO",0,IF(BN24="NO CUMPLE EV TECNICA",0,IF(BN24="NO HABILITA",0,IF(BN24="HABILITA",('PRECIOS UNITARIOS'!$AF24*500)/BM24))))</f>
        <v>0</v>
      </c>
      <c r="BP24" s="43">
        <f>'PRECIO REFERENCIA'!BN24</f>
        <v>0</v>
      </c>
      <c r="BQ24" s="43" t="str">
        <f>'PRECIO REFERENCIA'!BP24</f>
        <v>NO OFERTADO</v>
      </c>
      <c r="BR24" s="44">
        <f>+IF(BQ24="NO OFERTADO",0,IF(BQ24="NO CUMPLE EV TECNICA",0,IF(BQ24="NO HABILITA",0,IF(BQ24="HABILITA",('PRECIOS UNITARIOS'!$AF24*500)/BP24))))</f>
        <v>0</v>
      </c>
      <c r="BS24" s="43">
        <f>'PRECIO REFERENCIA'!BQ24</f>
        <v>0</v>
      </c>
      <c r="BT24" s="43" t="str">
        <f>'PRECIO REFERENCIA'!BS24</f>
        <v>NO OFERTADO</v>
      </c>
      <c r="BU24" s="44">
        <f>+IF(BT24="NO OFERTADO",0,IF(BT24="NO CUMPLE EV TECNICA",0,IF(BT24="NO HABILITA",0,IF(BT24="HABILITA",('PRECIOS UNITARIOS'!$AF24*500)/BS24))))</f>
        <v>0</v>
      </c>
      <c r="BV24" s="43">
        <f>'PRECIO REFERENCIA'!BT24</f>
        <v>0</v>
      </c>
      <c r="BW24" s="43" t="str">
        <f>'PRECIO REFERENCIA'!BV24</f>
        <v>NO OFERTADO</v>
      </c>
      <c r="BX24" s="44">
        <f>+IF(BW24="NO OFERTADO",0,IF(BW24="NO CUMPLE EV TECNICA",0,IF(BW24="NO HABILITA",0,IF(BW24="HABILITA",('PRECIOS UNITARIOS'!$AF24*500)/BV24))))</f>
        <v>0</v>
      </c>
      <c r="BY24" s="43">
        <f>'PRECIO REFERENCIA'!BW24</f>
        <v>0</v>
      </c>
      <c r="BZ24" s="43" t="str">
        <f>'PRECIO REFERENCIA'!BY24</f>
        <v>NO OFERTADO</v>
      </c>
      <c r="CA24" s="44">
        <f>+IF(BZ24="NO OFERTADO",0,IF(BZ24="NO CUMPLE EV TECNICA",0,IF(BZ24="NO HABILITA",0,IF(BZ24="HABILITA",('PRECIOS UNITARIOS'!$AF24*500)/BY24))))</f>
        <v>0</v>
      </c>
      <c r="CB24" s="43">
        <f>'PRECIO REFERENCIA'!BZ24</f>
        <v>0</v>
      </c>
      <c r="CC24" s="43" t="str">
        <f>'PRECIO REFERENCIA'!CB24</f>
        <v>NO OFERTADO</v>
      </c>
      <c r="CD24" s="44">
        <f>+IF(CC24="NO OFERTADO",0,IF(CC24="NO CUMPLE EV TECNICA",0,IF(CC24="NO HABILITA",0,IF(CC24="HABILITA",('PRECIOS UNITARIOS'!$AF24*500)/CB24))))</f>
        <v>0</v>
      </c>
      <c r="CE24" s="43">
        <f>'PRECIO REFERENCIA'!CC24</f>
        <v>0</v>
      </c>
      <c r="CF24" s="43" t="str">
        <f>'PRECIO REFERENCIA'!CE24</f>
        <v>NO OFERTADO</v>
      </c>
      <c r="CG24" s="44">
        <f>+IF(CF24="NO OFERTADO",0,IF(CF24="NO CUMPLE EV TECNICA",0,IF(CF24="NO HABILITA",0,IF(CF24="HABILITA",('PRECIOS UNITARIOS'!$AF24*500)/CE24))))</f>
        <v>0</v>
      </c>
      <c r="CH24" s="43">
        <f>'PRECIO REFERENCIA'!CF24</f>
        <v>0</v>
      </c>
      <c r="CI24" s="43" t="str">
        <f>'PRECIO REFERENCIA'!CH24</f>
        <v>NO OFERTADO</v>
      </c>
      <c r="CJ24" s="44">
        <f>+IF(CI24="NO OFERTADO",0,IF(CI24="NO CUMPLE EV TECNICA",0,IF(CI24="NO HABILITA",0,IF(CI24="HABILITA",('PRECIOS UNITARIOS'!$AF24*500)/CH24))))</f>
        <v>0</v>
      </c>
    </row>
    <row r="25" spans="1:88" s="40" customFormat="1" ht="38.25" x14ac:dyDescent="0.2">
      <c r="A25" s="103">
        <v>16</v>
      </c>
      <c r="B25" s="202" t="s">
        <v>68</v>
      </c>
      <c r="C25" s="121" t="s">
        <v>52</v>
      </c>
      <c r="D25" s="24">
        <v>1</v>
      </c>
      <c r="E25" s="166" t="s">
        <v>53</v>
      </c>
      <c r="F25" s="168">
        <v>1</v>
      </c>
      <c r="G25" s="25">
        <v>10100</v>
      </c>
      <c r="H25" s="43">
        <f>'PRECIO REFERENCIA'!F25</f>
        <v>0</v>
      </c>
      <c r="I25" s="43" t="str">
        <f>'PRECIO REFERENCIA'!H25</f>
        <v>NO OFERTADO</v>
      </c>
      <c r="J25" s="44">
        <f>+IF(I25="NO OFERTADO",0,IF(I25="NO CUMPLE EV TECNICA",0,IF(I25="NO HABILITA",0,IF(I25="HABILITA",('PRECIOS UNITARIOS'!$AF25*500)/H25))))</f>
        <v>0</v>
      </c>
      <c r="K25" s="43">
        <f>'PRECIO REFERENCIA'!I25</f>
        <v>9100</v>
      </c>
      <c r="L25" s="43" t="str">
        <f>'PRECIO REFERENCIA'!K25</f>
        <v>HABILITA</v>
      </c>
      <c r="M25" s="44">
        <f>+IF(L25="NO OFERTADO",0,IF(L25="NO CUMPLE EV TECNICA",0,IF(L25="NO HABILITA",0,IF(L25="HABILITA",('PRECIOS UNITARIOS'!$AF25*500)/K25))))</f>
        <v>412.08791208791212</v>
      </c>
      <c r="N25" s="43">
        <f>'PRECIO REFERENCIA'!L25</f>
        <v>0</v>
      </c>
      <c r="O25" s="43" t="str">
        <f>'PRECIO REFERENCIA'!N25</f>
        <v>NO OFERTADO</v>
      </c>
      <c r="P25" s="44">
        <f>+IF(O25="NO OFERTADO",0,IF(O25="NO CUMPLE EV TECNICA",0,IF(O25="NO HABILITA",0,IF(O25="HABILITA",('PRECIOS UNITARIOS'!$AF25*500)/N25))))</f>
        <v>0</v>
      </c>
      <c r="Q25" s="43">
        <f>'PRECIO REFERENCIA'!O25</f>
        <v>0</v>
      </c>
      <c r="R25" s="43" t="str">
        <f>'PRECIO REFERENCIA'!Q25</f>
        <v>NO OFERTADO</v>
      </c>
      <c r="S25" s="44">
        <f>+IF(R25="NO OFERTADO",0,IF(R25="NO CUMPLE EV TECNICA",0,IF(R25="NO HABILITA",0,IF(R25="HABILITA",('PRECIOS UNITARIOS'!$AF25*500)/Q25))))</f>
        <v>0</v>
      </c>
      <c r="T25" s="43">
        <f>'PRECIO REFERENCIA'!R25</f>
        <v>0</v>
      </c>
      <c r="U25" s="43" t="str">
        <f>'PRECIO REFERENCIA'!T25</f>
        <v>NO OFERTADO</v>
      </c>
      <c r="V25" s="44">
        <f>+IF(U25="NO OFERTADO",0,IF(U25="NO CUMPLE EV TECNICA",0,IF(U25="NO HABILITA",0,IF(U25="HABILITA",('PRECIOS UNITARIOS'!$AF25*500)/T25))))</f>
        <v>0</v>
      </c>
      <c r="W25" s="43">
        <f>'PRECIO REFERENCIA'!U25</f>
        <v>0</v>
      </c>
      <c r="X25" s="43" t="str">
        <f>'PRECIO REFERENCIA'!W25</f>
        <v>NO OFERTADO</v>
      </c>
      <c r="Y25" s="44">
        <f>+IF(X25="NO OFERTADO",0,IF(X25="NO CUMPLE EV TECNICA",0,IF(X25="NO HABILITA",0,IF(X25="HABILITA",('PRECIOS UNITARIOS'!$AF25*500)/W25))))</f>
        <v>0</v>
      </c>
      <c r="Z25" s="43">
        <f>'PRECIO REFERENCIA'!X25</f>
        <v>0</v>
      </c>
      <c r="AA25" s="43" t="str">
        <f>'PRECIO REFERENCIA'!Z25</f>
        <v>NO OFERTADO</v>
      </c>
      <c r="AB25" s="44">
        <f>+IF(AA25="NO OFERTADO",0,IF(AA25="NO CUMPLE EV TECNICA",0,IF(AA25="NO HABILITA",0,IF(AA25="HABILITA",('PRECIOS UNITARIOS'!$AF25*500)/Z25))))</f>
        <v>0</v>
      </c>
      <c r="AC25" s="43">
        <f>'PRECIO REFERENCIA'!AA25</f>
        <v>0</v>
      </c>
      <c r="AD25" s="43" t="str">
        <f>'PRECIO REFERENCIA'!AC25</f>
        <v>NO OFERTADO</v>
      </c>
      <c r="AE25" s="44">
        <f>+IF(AD25="NO OFERTADO",0,IF(AD25="NO CUMPLE EV TECNICA",0,IF(AD25="NO HABILITA",0,IF(AD25="HABILITA",('PRECIOS UNITARIOS'!$AF25*500)/AC25))))</f>
        <v>0</v>
      </c>
      <c r="AF25" s="43">
        <f>'PRECIO REFERENCIA'!AD25</f>
        <v>0</v>
      </c>
      <c r="AG25" s="43" t="str">
        <f>'PRECIO REFERENCIA'!AF25</f>
        <v>NO OFERTADO</v>
      </c>
      <c r="AH25" s="44">
        <f>+IF(AG25="NO OFERTADO",0,IF(AG25="NO CUMPLE EV TECNICA",0,IF(AG25="NO HABILITA",0,IF(AG25="HABILITA",('PRECIOS UNITARIOS'!$AF25*500)/AF25))))</f>
        <v>0</v>
      </c>
      <c r="AI25" s="43">
        <f>'PRECIO REFERENCIA'!AG25</f>
        <v>0</v>
      </c>
      <c r="AJ25" s="43" t="str">
        <f>'PRECIO REFERENCIA'!AI25</f>
        <v>NO OFERTADO</v>
      </c>
      <c r="AK25" s="44">
        <f>+IF(AJ25="NO OFERTADO",0,IF(AJ25="NO CUMPLE EV TECNICA",0,IF(AJ25="NO HABILITA",0,IF(AJ25="HABILITA",('PRECIOS UNITARIOS'!$AF25*500)/AI25))))</f>
        <v>0</v>
      </c>
      <c r="AL25" s="43">
        <f>'PRECIO REFERENCIA'!AJ25</f>
        <v>0</v>
      </c>
      <c r="AM25" s="43" t="str">
        <f>'PRECIO REFERENCIA'!AL25</f>
        <v>NO OFERTADO</v>
      </c>
      <c r="AN25" s="44">
        <f>+IF(AM25="NO OFERTADO",0,IF(AM25="NO CUMPLE EV TECNICA",0,IF(AM25="NO HABILITA",0,IF(AM25="HABILITA",('PRECIOS UNITARIOS'!$AF25*500)/AL25))))</f>
        <v>0</v>
      </c>
      <c r="AO25" s="43">
        <f>'PRECIO REFERENCIA'!AM25</f>
        <v>7500</v>
      </c>
      <c r="AP25" s="43" t="str">
        <f>'PRECIO REFERENCIA'!AO25</f>
        <v>HABILITA</v>
      </c>
      <c r="AQ25" s="44">
        <f>+IF(AP25="NO OFERTADO",0,IF(AP25="NO CUMPLE EV TECNICA",0,IF(AP25="NO HABILITA",0,IF(AP25="HABILITA",('PRECIOS UNITARIOS'!$AF25*500)/AO25))))</f>
        <v>500</v>
      </c>
      <c r="AR25" s="43">
        <f>'PRECIO REFERENCIA'!AP25</f>
        <v>0</v>
      </c>
      <c r="AS25" s="43" t="str">
        <f>'PRECIO REFERENCIA'!AR25</f>
        <v>NO OFERTADO</v>
      </c>
      <c r="AT25" s="44">
        <f>+IF(AS25="NO OFERTADO",0,IF(AS25="NO CUMPLE EV TECNICA",0,IF(AS25="NO HABILITA",0,IF(AS25="HABILITA",('PRECIOS UNITARIOS'!$AF25*500)/AR25))))</f>
        <v>0</v>
      </c>
      <c r="AU25" s="43">
        <f>'PRECIO REFERENCIA'!AS25</f>
        <v>0</v>
      </c>
      <c r="AV25" s="43" t="str">
        <f>'PRECIO REFERENCIA'!AU25</f>
        <v>NO OFERTADO</v>
      </c>
      <c r="AW25" s="44">
        <f>+IF(AV25="NO OFERTADO",0,IF(AV25="NO CUMPLE EV TECNICA",0,IF(AV25="NO HABILITA",0,IF(AV25="HABILITA",('PRECIOS UNITARIOS'!$AF25*500)/AU25))))</f>
        <v>0</v>
      </c>
      <c r="AX25" s="43">
        <f>'PRECIO REFERENCIA'!AV25</f>
        <v>0</v>
      </c>
      <c r="AY25" s="43" t="str">
        <f>'PRECIO REFERENCIA'!AX25</f>
        <v>NO OFERTADO</v>
      </c>
      <c r="AZ25" s="44">
        <f>+IF(AY25="NO OFERTADO",0,IF(AY25="NO CUMPLE EV TECNICA",0,IF(AY25="NO HABILITA",0,IF(AY25="HABILITA",('PRECIOS UNITARIOS'!$AF25*500)/AX25))))</f>
        <v>0</v>
      </c>
      <c r="BA25" s="43">
        <f>'PRECIO REFERENCIA'!AY25</f>
        <v>0</v>
      </c>
      <c r="BB25" s="43" t="str">
        <f>'PRECIO REFERENCIA'!BA25</f>
        <v>NO OFERTADO</v>
      </c>
      <c r="BC25" s="44">
        <f>+IF(BB25="NO OFERTADO",0,IF(BB25="NO CUMPLE EV TECNICA",0,IF(BB25="NO HABILITA",0,IF(BB25="HABILITA",('PRECIOS UNITARIOS'!$AF25*500)/BA25))))</f>
        <v>0</v>
      </c>
      <c r="BD25" s="43">
        <f>'PRECIO REFERENCIA'!BB25</f>
        <v>0</v>
      </c>
      <c r="BE25" s="43" t="str">
        <f>'PRECIO REFERENCIA'!BD25</f>
        <v>NO OFERTADO</v>
      </c>
      <c r="BF25" s="44">
        <f>+IF(BE25="NO OFERTADO",0,IF(BE25="NO CUMPLE EV TECNICA",0,IF(BE25="NO HABILITA",0,IF(BE25="HABILITA",('PRECIOS UNITARIOS'!$AF25*500)/BD25))))</f>
        <v>0</v>
      </c>
      <c r="BG25" s="43">
        <f>'PRECIO REFERENCIA'!BE25</f>
        <v>0</v>
      </c>
      <c r="BH25" s="43" t="str">
        <f>'PRECIO REFERENCIA'!BG25</f>
        <v>NO OFERTADO</v>
      </c>
      <c r="BI25" s="44">
        <f>+IF(BH25="NO OFERTADO",0,IF(BH25="NO CUMPLE EV TECNICA",0,IF(BH25="NO HABILITA",0,IF(BH25="HABILITA",('PRECIOS UNITARIOS'!$AF25*500)/BG25))))</f>
        <v>0</v>
      </c>
      <c r="BJ25" s="43">
        <f>'PRECIO REFERENCIA'!BH25</f>
        <v>0</v>
      </c>
      <c r="BK25" s="43" t="str">
        <f>'PRECIO REFERENCIA'!BJ25</f>
        <v>NO OFERTADO</v>
      </c>
      <c r="BL25" s="44">
        <f>+IF(BK25="NO OFERTADO",0,IF(BK25="NO CUMPLE EV TECNICA",0,IF(BK25="NO HABILITA",0,IF(BK25="HABILITA",('PRECIOS UNITARIOS'!$AF25*500)/BJ25))))</f>
        <v>0</v>
      </c>
      <c r="BM25" s="43">
        <f>'PRECIO REFERENCIA'!BK25</f>
        <v>0</v>
      </c>
      <c r="BN25" s="43" t="str">
        <f>'PRECIO REFERENCIA'!BM25</f>
        <v>NO OFERTADO</v>
      </c>
      <c r="BO25" s="44">
        <f>+IF(BN25="NO OFERTADO",0,IF(BN25="NO CUMPLE EV TECNICA",0,IF(BN25="NO HABILITA",0,IF(BN25="HABILITA",('PRECIOS UNITARIOS'!$AF25*500)/BM25))))</f>
        <v>0</v>
      </c>
      <c r="BP25" s="43">
        <f>'PRECIO REFERENCIA'!BN25</f>
        <v>0</v>
      </c>
      <c r="BQ25" s="43" t="str">
        <f>'PRECIO REFERENCIA'!BP25</f>
        <v>NO OFERTADO</v>
      </c>
      <c r="BR25" s="44">
        <f>+IF(BQ25="NO OFERTADO",0,IF(BQ25="NO CUMPLE EV TECNICA",0,IF(BQ25="NO HABILITA",0,IF(BQ25="HABILITA",('PRECIOS UNITARIOS'!$AF25*500)/BP25))))</f>
        <v>0</v>
      </c>
      <c r="BS25" s="43">
        <f>'PRECIO REFERENCIA'!BQ25</f>
        <v>0</v>
      </c>
      <c r="BT25" s="43" t="str">
        <f>'PRECIO REFERENCIA'!BS25</f>
        <v>NO OFERTADO</v>
      </c>
      <c r="BU25" s="44">
        <f>+IF(BT25="NO OFERTADO",0,IF(BT25="NO CUMPLE EV TECNICA",0,IF(BT25="NO HABILITA",0,IF(BT25="HABILITA",('PRECIOS UNITARIOS'!$AF25*500)/BS25))))</f>
        <v>0</v>
      </c>
      <c r="BV25" s="43">
        <f>'PRECIO REFERENCIA'!BT25</f>
        <v>0</v>
      </c>
      <c r="BW25" s="43" t="str">
        <f>'PRECIO REFERENCIA'!BV25</f>
        <v>NO OFERTADO</v>
      </c>
      <c r="BX25" s="44">
        <f>+IF(BW25="NO OFERTADO",0,IF(BW25="NO CUMPLE EV TECNICA",0,IF(BW25="NO HABILITA",0,IF(BW25="HABILITA",('PRECIOS UNITARIOS'!$AF25*500)/BV25))))</f>
        <v>0</v>
      </c>
      <c r="BY25" s="43">
        <f>'PRECIO REFERENCIA'!BW25</f>
        <v>0</v>
      </c>
      <c r="BZ25" s="43" t="str">
        <f>'PRECIO REFERENCIA'!BY25</f>
        <v>NO OFERTADO</v>
      </c>
      <c r="CA25" s="44">
        <f>+IF(BZ25="NO OFERTADO",0,IF(BZ25="NO CUMPLE EV TECNICA",0,IF(BZ25="NO HABILITA",0,IF(BZ25="HABILITA",('PRECIOS UNITARIOS'!$AF25*500)/BY25))))</f>
        <v>0</v>
      </c>
      <c r="CB25" s="43">
        <f>'PRECIO REFERENCIA'!BZ25</f>
        <v>0</v>
      </c>
      <c r="CC25" s="43" t="str">
        <f>'PRECIO REFERENCIA'!CB25</f>
        <v>NO OFERTADO</v>
      </c>
      <c r="CD25" s="44">
        <f>+IF(CC25="NO OFERTADO",0,IF(CC25="NO CUMPLE EV TECNICA",0,IF(CC25="NO HABILITA",0,IF(CC25="HABILITA",('PRECIOS UNITARIOS'!$AF25*500)/CB25))))</f>
        <v>0</v>
      </c>
      <c r="CE25" s="43">
        <f>'PRECIO REFERENCIA'!CC25</f>
        <v>0</v>
      </c>
      <c r="CF25" s="43" t="str">
        <f>'PRECIO REFERENCIA'!CE25</f>
        <v>NO OFERTADO</v>
      </c>
      <c r="CG25" s="44">
        <f>+IF(CF25="NO OFERTADO",0,IF(CF25="NO CUMPLE EV TECNICA",0,IF(CF25="NO HABILITA",0,IF(CF25="HABILITA",('PRECIOS UNITARIOS'!$AF25*500)/CE25))))</f>
        <v>0</v>
      </c>
      <c r="CH25" s="43">
        <f>'PRECIO REFERENCIA'!CF25</f>
        <v>0</v>
      </c>
      <c r="CI25" s="43" t="str">
        <f>'PRECIO REFERENCIA'!CH25</f>
        <v>NO OFERTADO</v>
      </c>
      <c r="CJ25" s="44">
        <f>+IF(CI25="NO OFERTADO",0,IF(CI25="NO CUMPLE EV TECNICA",0,IF(CI25="NO HABILITA",0,IF(CI25="HABILITA",('PRECIOS UNITARIOS'!$AF25*500)/CH25))))</f>
        <v>0</v>
      </c>
    </row>
    <row r="26" spans="1:88" s="40" customFormat="1" ht="38.25" x14ac:dyDescent="0.2">
      <c r="A26" s="103">
        <v>17</v>
      </c>
      <c r="B26" s="202" t="s">
        <v>69</v>
      </c>
      <c r="C26" s="121" t="s">
        <v>52</v>
      </c>
      <c r="D26" s="24">
        <v>1</v>
      </c>
      <c r="E26" s="166" t="s">
        <v>53</v>
      </c>
      <c r="F26" s="168">
        <v>1</v>
      </c>
      <c r="G26" s="25">
        <v>10100</v>
      </c>
      <c r="H26" s="43">
        <f>'PRECIO REFERENCIA'!F26</f>
        <v>0</v>
      </c>
      <c r="I26" s="43" t="str">
        <f>'PRECIO REFERENCIA'!H26</f>
        <v>NO OFERTADO</v>
      </c>
      <c r="J26" s="44">
        <f>+IF(I26="NO OFERTADO",0,IF(I26="NO CUMPLE EV TECNICA",0,IF(I26="NO HABILITA",0,IF(I26="HABILITA",('PRECIOS UNITARIOS'!$AF26*500)/H26))))</f>
        <v>0</v>
      </c>
      <c r="K26" s="43">
        <f>'PRECIO REFERENCIA'!I26</f>
        <v>9100</v>
      </c>
      <c r="L26" s="43" t="str">
        <f>'PRECIO REFERENCIA'!K26</f>
        <v>HABILITA</v>
      </c>
      <c r="M26" s="44">
        <f>+IF(L26="NO OFERTADO",0,IF(L26="NO CUMPLE EV TECNICA",0,IF(L26="NO HABILITA",0,IF(L26="HABILITA",('PRECIOS UNITARIOS'!$AF26*500)/K26))))</f>
        <v>302.19780219780222</v>
      </c>
      <c r="N26" s="43">
        <f>'PRECIO REFERENCIA'!L26</f>
        <v>0</v>
      </c>
      <c r="O26" s="43" t="str">
        <f>'PRECIO REFERENCIA'!N26</f>
        <v>NO OFERTADO</v>
      </c>
      <c r="P26" s="44">
        <f>+IF(O26="NO OFERTADO",0,IF(O26="NO CUMPLE EV TECNICA",0,IF(O26="NO HABILITA",0,IF(O26="HABILITA",('PRECIOS UNITARIOS'!$AF26*500)/N26))))</f>
        <v>0</v>
      </c>
      <c r="Q26" s="43">
        <f>'PRECIO REFERENCIA'!O26</f>
        <v>0</v>
      </c>
      <c r="R26" s="43" t="str">
        <f>'PRECIO REFERENCIA'!Q26</f>
        <v>NO OFERTADO</v>
      </c>
      <c r="S26" s="44">
        <f>+IF(R26="NO OFERTADO",0,IF(R26="NO CUMPLE EV TECNICA",0,IF(R26="NO HABILITA",0,IF(R26="HABILITA",('PRECIOS UNITARIOS'!$AF26*500)/Q26))))</f>
        <v>0</v>
      </c>
      <c r="T26" s="43">
        <f>'PRECIO REFERENCIA'!R26</f>
        <v>0</v>
      </c>
      <c r="U26" s="43" t="str">
        <f>'PRECIO REFERENCIA'!T26</f>
        <v>NO OFERTADO</v>
      </c>
      <c r="V26" s="44">
        <f>+IF(U26="NO OFERTADO",0,IF(U26="NO CUMPLE EV TECNICA",0,IF(U26="NO HABILITA",0,IF(U26="HABILITA",('PRECIOS UNITARIOS'!$AF26*500)/T26))))</f>
        <v>0</v>
      </c>
      <c r="W26" s="43">
        <f>'PRECIO REFERENCIA'!U26</f>
        <v>0</v>
      </c>
      <c r="X26" s="43" t="str">
        <f>'PRECIO REFERENCIA'!W26</f>
        <v>NO OFERTADO</v>
      </c>
      <c r="Y26" s="44">
        <f>+IF(X26="NO OFERTADO",0,IF(X26="NO CUMPLE EV TECNICA",0,IF(X26="NO HABILITA",0,IF(X26="HABILITA",('PRECIOS UNITARIOS'!$AF26*500)/W26))))</f>
        <v>0</v>
      </c>
      <c r="Z26" s="43">
        <f>'PRECIO REFERENCIA'!X26</f>
        <v>0</v>
      </c>
      <c r="AA26" s="43" t="str">
        <f>'PRECIO REFERENCIA'!Z26</f>
        <v>NO OFERTADO</v>
      </c>
      <c r="AB26" s="44">
        <f>+IF(AA26="NO OFERTADO",0,IF(AA26="NO CUMPLE EV TECNICA",0,IF(AA26="NO HABILITA",0,IF(AA26="HABILITA",('PRECIOS UNITARIOS'!$AF26*500)/Z26))))</f>
        <v>0</v>
      </c>
      <c r="AC26" s="43">
        <f>'PRECIO REFERENCIA'!AA26</f>
        <v>0</v>
      </c>
      <c r="AD26" s="43" t="str">
        <f>'PRECIO REFERENCIA'!AC26</f>
        <v>NO OFERTADO</v>
      </c>
      <c r="AE26" s="44">
        <f>+IF(AD26="NO OFERTADO",0,IF(AD26="NO CUMPLE EV TECNICA",0,IF(AD26="NO HABILITA",0,IF(AD26="HABILITA",('PRECIOS UNITARIOS'!$AF26*500)/AC26))))</f>
        <v>0</v>
      </c>
      <c r="AF26" s="43">
        <f>'PRECIO REFERENCIA'!AD26</f>
        <v>0</v>
      </c>
      <c r="AG26" s="43" t="str">
        <f>'PRECIO REFERENCIA'!AF26</f>
        <v>NO OFERTADO</v>
      </c>
      <c r="AH26" s="44">
        <f>+IF(AG26="NO OFERTADO",0,IF(AG26="NO CUMPLE EV TECNICA",0,IF(AG26="NO HABILITA",0,IF(AG26="HABILITA",('PRECIOS UNITARIOS'!$AF26*500)/AF26))))</f>
        <v>0</v>
      </c>
      <c r="AI26" s="43">
        <f>'PRECIO REFERENCIA'!AG26</f>
        <v>0</v>
      </c>
      <c r="AJ26" s="43" t="str">
        <f>'PRECIO REFERENCIA'!AI26</f>
        <v>NO OFERTADO</v>
      </c>
      <c r="AK26" s="44">
        <f>+IF(AJ26="NO OFERTADO",0,IF(AJ26="NO CUMPLE EV TECNICA",0,IF(AJ26="NO HABILITA",0,IF(AJ26="HABILITA",('PRECIOS UNITARIOS'!$AF26*500)/AI26))))</f>
        <v>0</v>
      </c>
      <c r="AL26" s="43">
        <f>'PRECIO REFERENCIA'!AJ26</f>
        <v>0</v>
      </c>
      <c r="AM26" s="43" t="str">
        <f>'PRECIO REFERENCIA'!AL26</f>
        <v>NO OFERTADO</v>
      </c>
      <c r="AN26" s="44">
        <f>+IF(AM26="NO OFERTADO",0,IF(AM26="NO CUMPLE EV TECNICA",0,IF(AM26="NO HABILITA",0,IF(AM26="HABILITA",('PRECIOS UNITARIOS'!$AF26*500)/AL26))))</f>
        <v>0</v>
      </c>
      <c r="AO26" s="43">
        <f>'PRECIO REFERENCIA'!AM26</f>
        <v>5500</v>
      </c>
      <c r="AP26" s="43" t="str">
        <f>'PRECIO REFERENCIA'!AO26</f>
        <v>HABILITA</v>
      </c>
      <c r="AQ26" s="44">
        <f>+IF(AP26="NO OFERTADO",0,IF(AP26="NO CUMPLE EV TECNICA",0,IF(AP26="NO HABILITA",0,IF(AP26="HABILITA",('PRECIOS UNITARIOS'!$AF26*500)/AO26))))</f>
        <v>500</v>
      </c>
      <c r="AR26" s="43">
        <f>'PRECIO REFERENCIA'!AP26</f>
        <v>0</v>
      </c>
      <c r="AS26" s="43" t="str">
        <f>'PRECIO REFERENCIA'!AR26</f>
        <v>NO OFERTADO</v>
      </c>
      <c r="AT26" s="44">
        <f>+IF(AS26="NO OFERTADO",0,IF(AS26="NO CUMPLE EV TECNICA",0,IF(AS26="NO HABILITA",0,IF(AS26="HABILITA",('PRECIOS UNITARIOS'!$AF26*500)/AR26))))</f>
        <v>0</v>
      </c>
      <c r="AU26" s="43">
        <f>'PRECIO REFERENCIA'!AS26</f>
        <v>0</v>
      </c>
      <c r="AV26" s="43" t="str">
        <f>'PRECIO REFERENCIA'!AU26</f>
        <v>NO OFERTADO</v>
      </c>
      <c r="AW26" s="44">
        <f>+IF(AV26="NO OFERTADO",0,IF(AV26="NO CUMPLE EV TECNICA",0,IF(AV26="NO HABILITA",0,IF(AV26="HABILITA",('PRECIOS UNITARIOS'!$AF26*500)/AU26))))</f>
        <v>0</v>
      </c>
      <c r="AX26" s="43">
        <f>'PRECIO REFERENCIA'!AV26</f>
        <v>0</v>
      </c>
      <c r="AY26" s="43" t="str">
        <f>'PRECIO REFERENCIA'!AX26</f>
        <v>NO OFERTADO</v>
      </c>
      <c r="AZ26" s="44">
        <f>+IF(AY26="NO OFERTADO",0,IF(AY26="NO CUMPLE EV TECNICA",0,IF(AY26="NO HABILITA",0,IF(AY26="HABILITA",('PRECIOS UNITARIOS'!$AF26*500)/AX26))))</f>
        <v>0</v>
      </c>
      <c r="BA26" s="43">
        <f>'PRECIO REFERENCIA'!AY26</f>
        <v>0</v>
      </c>
      <c r="BB26" s="43" t="str">
        <f>'PRECIO REFERENCIA'!BA26</f>
        <v>NO OFERTADO</v>
      </c>
      <c r="BC26" s="44">
        <f>+IF(BB26="NO OFERTADO",0,IF(BB26="NO CUMPLE EV TECNICA",0,IF(BB26="NO HABILITA",0,IF(BB26="HABILITA",('PRECIOS UNITARIOS'!$AF26*500)/BA26))))</f>
        <v>0</v>
      </c>
      <c r="BD26" s="43">
        <f>'PRECIO REFERENCIA'!BB26</f>
        <v>0</v>
      </c>
      <c r="BE26" s="43" t="str">
        <f>'PRECIO REFERENCIA'!BD26</f>
        <v>NO OFERTADO</v>
      </c>
      <c r="BF26" s="44">
        <f>+IF(BE26="NO OFERTADO",0,IF(BE26="NO CUMPLE EV TECNICA",0,IF(BE26="NO HABILITA",0,IF(BE26="HABILITA",('PRECIOS UNITARIOS'!$AF26*500)/BD26))))</f>
        <v>0</v>
      </c>
      <c r="BG26" s="43">
        <f>'PRECIO REFERENCIA'!BE26</f>
        <v>0</v>
      </c>
      <c r="BH26" s="43" t="str">
        <f>'PRECIO REFERENCIA'!BG26</f>
        <v>NO OFERTADO</v>
      </c>
      <c r="BI26" s="44">
        <f>+IF(BH26="NO OFERTADO",0,IF(BH26="NO CUMPLE EV TECNICA",0,IF(BH26="NO HABILITA",0,IF(BH26="HABILITA",('PRECIOS UNITARIOS'!$AF26*500)/BG26))))</f>
        <v>0</v>
      </c>
      <c r="BJ26" s="43">
        <f>'PRECIO REFERENCIA'!BH26</f>
        <v>0</v>
      </c>
      <c r="BK26" s="43" t="str">
        <f>'PRECIO REFERENCIA'!BJ26</f>
        <v>NO OFERTADO</v>
      </c>
      <c r="BL26" s="44">
        <f>+IF(BK26="NO OFERTADO",0,IF(BK26="NO CUMPLE EV TECNICA",0,IF(BK26="NO HABILITA",0,IF(BK26="HABILITA",('PRECIOS UNITARIOS'!$AF26*500)/BJ26))))</f>
        <v>0</v>
      </c>
      <c r="BM26" s="43">
        <f>'PRECIO REFERENCIA'!BK26</f>
        <v>0</v>
      </c>
      <c r="BN26" s="43" t="str">
        <f>'PRECIO REFERENCIA'!BM26</f>
        <v>NO OFERTADO</v>
      </c>
      <c r="BO26" s="44">
        <f>+IF(BN26="NO OFERTADO",0,IF(BN26="NO CUMPLE EV TECNICA",0,IF(BN26="NO HABILITA",0,IF(BN26="HABILITA",('PRECIOS UNITARIOS'!$AF26*500)/BM26))))</f>
        <v>0</v>
      </c>
      <c r="BP26" s="43">
        <f>'PRECIO REFERENCIA'!BN26</f>
        <v>0</v>
      </c>
      <c r="BQ26" s="43" t="str">
        <f>'PRECIO REFERENCIA'!BP26</f>
        <v>NO OFERTADO</v>
      </c>
      <c r="BR26" s="44">
        <f>+IF(BQ26="NO OFERTADO",0,IF(BQ26="NO CUMPLE EV TECNICA",0,IF(BQ26="NO HABILITA",0,IF(BQ26="HABILITA",('PRECIOS UNITARIOS'!$AF26*500)/BP26))))</f>
        <v>0</v>
      </c>
      <c r="BS26" s="43">
        <f>'PRECIO REFERENCIA'!BQ26</f>
        <v>0</v>
      </c>
      <c r="BT26" s="43" t="str">
        <f>'PRECIO REFERENCIA'!BS26</f>
        <v>NO OFERTADO</v>
      </c>
      <c r="BU26" s="44">
        <f>+IF(BT26="NO OFERTADO",0,IF(BT26="NO CUMPLE EV TECNICA",0,IF(BT26="NO HABILITA",0,IF(BT26="HABILITA",('PRECIOS UNITARIOS'!$AF26*500)/BS26))))</f>
        <v>0</v>
      </c>
      <c r="BV26" s="43">
        <f>'PRECIO REFERENCIA'!BT26</f>
        <v>0</v>
      </c>
      <c r="BW26" s="43" t="str">
        <f>'PRECIO REFERENCIA'!BV26</f>
        <v>NO OFERTADO</v>
      </c>
      <c r="BX26" s="44">
        <f>+IF(BW26="NO OFERTADO",0,IF(BW26="NO CUMPLE EV TECNICA",0,IF(BW26="NO HABILITA",0,IF(BW26="HABILITA",('PRECIOS UNITARIOS'!$AF26*500)/BV26))))</f>
        <v>0</v>
      </c>
      <c r="BY26" s="43">
        <f>'PRECIO REFERENCIA'!BW26</f>
        <v>0</v>
      </c>
      <c r="BZ26" s="43" t="str">
        <f>'PRECIO REFERENCIA'!BY26</f>
        <v>NO OFERTADO</v>
      </c>
      <c r="CA26" s="44">
        <f>+IF(BZ26="NO OFERTADO",0,IF(BZ26="NO CUMPLE EV TECNICA",0,IF(BZ26="NO HABILITA",0,IF(BZ26="HABILITA",('PRECIOS UNITARIOS'!$AF26*500)/BY26))))</f>
        <v>0</v>
      </c>
      <c r="CB26" s="43">
        <f>'PRECIO REFERENCIA'!BZ26</f>
        <v>0</v>
      </c>
      <c r="CC26" s="43" t="str">
        <f>'PRECIO REFERENCIA'!CB26</f>
        <v>NO OFERTADO</v>
      </c>
      <c r="CD26" s="44">
        <f>+IF(CC26="NO OFERTADO",0,IF(CC26="NO CUMPLE EV TECNICA",0,IF(CC26="NO HABILITA",0,IF(CC26="HABILITA",('PRECIOS UNITARIOS'!$AF26*500)/CB26))))</f>
        <v>0</v>
      </c>
      <c r="CE26" s="43">
        <f>'PRECIO REFERENCIA'!CC26</f>
        <v>0</v>
      </c>
      <c r="CF26" s="43" t="str">
        <f>'PRECIO REFERENCIA'!CE26</f>
        <v>NO OFERTADO</v>
      </c>
      <c r="CG26" s="44">
        <f>+IF(CF26="NO OFERTADO",0,IF(CF26="NO CUMPLE EV TECNICA",0,IF(CF26="NO HABILITA",0,IF(CF26="HABILITA",('PRECIOS UNITARIOS'!$AF26*500)/CE26))))</f>
        <v>0</v>
      </c>
      <c r="CH26" s="43">
        <f>'PRECIO REFERENCIA'!CF26</f>
        <v>0</v>
      </c>
      <c r="CI26" s="43" t="str">
        <f>'PRECIO REFERENCIA'!CH26</f>
        <v>NO OFERTADO</v>
      </c>
      <c r="CJ26" s="44">
        <f>+IF(CI26="NO OFERTADO",0,IF(CI26="NO CUMPLE EV TECNICA",0,IF(CI26="NO HABILITA",0,IF(CI26="HABILITA",('PRECIOS UNITARIOS'!$AF26*500)/CH26))))</f>
        <v>0</v>
      </c>
    </row>
    <row r="27" spans="1:88" s="40" customFormat="1" ht="38.25" x14ac:dyDescent="0.2">
      <c r="A27" s="103">
        <v>18</v>
      </c>
      <c r="B27" s="202" t="s">
        <v>70</v>
      </c>
      <c r="C27" s="121" t="s">
        <v>52</v>
      </c>
      <c r="D27" s="24">
        <v>1</v>
      </c>
      <c r="E27" s="166" t="s">
        <v>53</v>
      </c>
      <c r="F27" s="168">
        <v>1</v>
      </c>
      <c r="G27" s="25">
        <v>10100</v>
      </c>
      <c r="H27" s="43">
        <f>'PRECIO REFERENCIA'!F27</f>
        <v>0</v>
      </c>
      <c r="I27" s="43" t="str">
        <f>'PRECIO REFERENCIA'!H27</f>
        <v>NO OFERTADO</v>
      </c>
      <c r="J27" s="44">
        <f>+IF(I27="NO OFERTADO",0,IF(I27="NO CUMPLE EV TECNICA",0,IF(I27="NO HABILITA",0,IF(I27="HABILITA",('PRECIOS UNITARIOS'!$AF27*500)/H27))))</f>
        <v>0</v>
      </c>
      <c r="K27" s="43">
        <f>'PRECIO REFERENCIA'!I27</f>
        <v>8500</v>
      </c>
      <c r="L27" s="43" t="str">
        <f>'PRECIO REFERENCIA'!K27</f>
        <v>HABILITA</v>
      </c>
      <c r="M27" s="44">
        <f>+IF(L27="NO OFERTADO",0,IF(L27="NO CUMPLE EV TECNICA",0,IF(L27="NO HABILITA",0,IF(L27="HABILITA",('PRECIOS UNITARIOS'!$AF27*500)/K27))))</f>
        <v>405.88235294117646</v>
      </c>
      <c r="N27" s="43">
        <f>'PRECIO REFERENCIA'!L27</f>
        <v>0</v>
      </c>
      <c r="O27" s="43" t="str">
        <f>'PRECIO REFERENCIA'!N27</f>
        <v>NO OFERTADO</v>
      </c>
      <c r="P27" s="44">
        <f>+IF(O27="NO OFERTADO",0,IF(O27="NO CUMPLE EV TECNICA",0,IF(O27="NO HABILITA",0,IF(O27="HABILITA",('PRECIOS UNITARIOS'!$AF27*500)/N27))))</f>
        <v>0</v>
      </c>
      <c r="Q27" s="43">
        <f>'PRECIO REFERENCIA'!O27</f>
        <v>0</v>
      </c>
      <c r="R27" s="43" t="str">
        <f>'PRECIO REFERENCIA'!Q27</f>
        <v>NO OFERTADO</v>
      </c>
      <c r="S27" s="44">
        <f>+IF(R27="NO OFERTADO",0,IF(R27="NO CUMPLE EV TECNICA",0,IF(R27="NO HABILITA",0,IF(R27="HABILITA",('PRECIOS UNITARIOS'!$AF27*500)/Q27))))</f>
        <v>0</v>
      </c>
      <c r="T27" s="43">
        <f>'PRECIO REFERENCIA'!R27</f>
        <v>0</v>
      </c>
      <c r="U27" s="43" t="str">
        <f>'PRECIO REFERENCIA'!T27</f>
        <v>NO OFERTADO</v>
      </c>
      <c r="V27" s="44">
        <f>+IF(U27="NO OFERTADO",0,IF(U27="NO CUMPLE EV TECNICA",0,IF(U27="NO HABILITA",0,IF(U27="HABILITA",('PRECIOS UNITARIOS'!$AF27*500)/T27))))</f>
        <v>0</v>
      </c>
      <c r="W27" s="43">
        <f>'PRECIO REFERENCIA'!U27</f>
        <v>0</v>
      </c>
      <c r="X27" s="43" t="str">
        <f>'PRECIO REFERENCIA'!W27</f>
        <v>NO OFERTADO</v>
      </c>
      <c r="Y27" s="44">
        <f>+IF(X27="NO OFERTADO",0,IF(X27="NO CUMPLE EV TECNICA",0,IF(X27="NO HABILITA",0,IF(X27="HABILITA",('PRECIOS UNITARIOS'!$AF27*500)/W27))))</f>
        <v>0</v>
      </c>
      <c r="Z27" s="43">
        <f>'PRECIO REFERENCIA'!X27</f>
        <v>0</v>
      </c>
      <c r="AA27" s="43" t="str">
        <f>'PRECIO REFERENCIA'!Z27</f>
        <v>NO OFERTADO</v>
      </c>
      <c r="AB27" s="44">
        <f>+IF(AA27="NO OFERTADO",0,IF(AA27="NO CUMPLE EV TECNICA",0,IF(AA27="NO HABILITA",0,IF(AA27="HABILITA",('PRECIOS UNITARIOS'!$AF27*500)/Z27))))</f>
        <v>0</v>
      </c>
      <c r="AC27" s="43">
        <f>'PRECIO REFERENCIA'!AA27</f>
        <v>0</v>
      </c>
      <c r="AD27" s="43" t="str">
        <f>'PRECIO REFERENCIA'!AC27</f>
        <v>NO OFERTADO</v>
      </c>
      <c r="AE27" s="44">
        <f>+IF(AD27="NO OFERTADO",0,IF(AD27="NO CUMPLE EV TECNICA",0,IF(AD27="NO HABILITA",0,IF(AD27="HABILITA",('PRECIOS UNITARIOS'!$AF27*500)/AC27))))</f>
        <v>0</v>
      </c>
      <c r="AF27" s="43">
        <f>'PRECIO REFERENCIA'!AD27</f>
        <v>0</v>
      </c>
      <c r="AG27" s="43" t="str">
        <f>'PRECIO REFERENCIA'!AF27</f>
        <v>NO OFERTADO</v>
      </c>
      <c r="AH27" s="44">
        <f>+IF(AG27="NO OFERTADO",0,IF(AG27="NO CUMPLE EV TECNICA",0,IF(AG27="NO HABILITA",0,IF(AG27="HABILITA",('PRECIOS UNITARIOS'!$AF27*500)/AF27))))</f>
        <v>0</v>
      </c>
      <c r="AI27" s="43">
        <f>'PRECIO REFERENCIA'!AG27</f>
        <v>0</v>
      </c>
      <c r="AJ27" s="43" t="str">
        <f>'PRECIO REFERENCIA'!AI27</f>
        <v>NO OFERTADO</v>
      </c>
      <c r="AK27" s="44">
        <f>+IF(AJ27="NO OFERTADO",0,IF(AJ27="NO CUMPLE EV TECNICA",0,IF(AJ27="NO HABILITA",0,IF(AJ27="HABILITA",('PRECIOS UNITARIOS'!$AF27*500)/AI27))))</f>
        <v>0</v>
      </c>
      <c r="AL27" s="43">
        <f>'PRECIO REFERENCIA'!AJ27</f>
        <v>0</v>
      </c>
      <c r="AM27" s="43" t="str">
        <f>'PRECIO REFERENCIA'!AL27</f>
        <v>NO OFERTADO</v>
      </c>
      <c r="AN27" s="44">
        <f>+IF(AM27="NO OFERTADO",0,IF(AM27="NO CUMPLE EV TECNICA",0,IF(AM27="NO HABILITA",0,IF(AM27="HABILITA",('PRECIOS UNITARIOS'!$AF27*500)/AL27))))</f>
        <v>0</v>
      </c>
      <c r="AO27" s="43">
        <f>'PRECIO REFERENCIA'!AM27</f>
        <v>6900</v>
      </c>
      <c r="AP27" s="43" t="str">
        <f>'PRECIO REFERENCIA'!AO27</f>
        <v>HABILITA</v>
      </c>
      <c r="AQ27" s="44">
        <f>+IF(AP27="NO OFERTADO",0,IF(AP27="NO CUMPLE EV TECNICA",0,IF(AP27="NO HABILITA",0,IF(AP27="HABILITA",('PRECIOS UNITARIOS'!$AF27*500)/AO27))))</f>
        <v>500</v>
      </c>
      <c r="AR27" s="43">
        <f>'PRECIO REFERENCIA'!AP27</f>
        <v>0</v>
      </c>
      <c r="AS27" s="43" t="str">
        <f>'PRECIO REFERENCIA'!AR27</f>
        <v>NO OFERTADO</v>
      </c>
      <c r="AT27" s="44">
        <f>+IF(AS27="NO OFERTADO",0,IF(AS27="NO CUMPLE EV TECNICA",0,IF(AS27="NO HABILITA",0,IF(AS27="HABILITA",('PRECIOS UNITARIOS'!$AF27*500)/AR27))))</f>
        <v>0</v>
      </c>
      <c r="AU27" s="43">
        <f>'PRECIO REFERENCIA'!AS27</f>
        <v>0</v>
      </c>
      <c r="AV27" s="43" t="str">
        <f>'PRECIO REFERENCIA'!AU27</f>
        <v>NO OFERTADO</v>
      </c>
      <c r="AW27" s="44">
        <f>+IF(AV27="NO OFERTADO",0,IF(AV27="NO CUMPLE EV TECNICA",0,IF(AV27="NO HABILITA",0,IF(AV27="HABILITA",('PRECIOS UNITARIOS'!$AF27*500)/AU27))))</f>
        <v>0</v>
      </c>
      <c r="AX27" s="43">
        <f>'PRECIO REFERENCIA'!AV27</f>
        <v>0</v>
      </c>
      <c r="AY27" s="43" t="str">
        <f>'PRECIO REFERENCIA'!AX27</f>
        <v>NO OFERTADO</v>
      </c>
      <c r="AZ27" s="44">
        <f>+IF(AY27="NO OFERTADO",0,IF(AY27="NO CUMPLE EV TECNICA",0,IF(AY27="NO HABILITA",0,IF(AY27="HABILITA",('PRECIOS UNITARIOS'!$AF27*500)/AX27))))</f>
        <v>0</v>
      </c>
      <c r="BA27" s="43">
        <f>'PRECIO REFERENCIA'!AY27</f>
        <v>0</v>
      </c>
      <c r="BB27" s="43" t="str">
        <f>'PRECIO REFERENCIA'!BA27</f>
        <v>NO OFERTADO</v>
      </c>
      <c r="BC27" s="44">
        <f>+IF(BB27="NO OFERTADO",0,IF(BB27="NO CUMPLE EV TECNICA",0,IF(BB27="NO HABILITA",0,IF(BB27="HABILITA",('PRECIOS UNITARIOS'!$AF27*500)/BA27))))</f>
        <v>0</v>
      </c>
      <c r="BD27" s="43">
        <f>'PRECIO REFERENCIA'!BB27</f>
        <v>0</v>
      </c>
      <c r="BE27" s="43" t="str">
        <f>'PRECIO REFERENCIA'!BD27</f>
        <v>NO OFERTADO</v>
      </c>
      <c r="BF27" s="44">
        <f>+IF(BE27="NO OFERTADO",0,IF(BE27="NO CUMPLE EV TECNICA",0,IF(BE27="NO HABILITA",0,IF(BE27="HABILITA",('PRECIOS UNITARIOS'!$AF27*500)/BD27))))</f>
        <v>0</v>
      </c>
      <c r="BG27" s="43">
        <f>'PRECIO REFERENCIA'!BE27</f>
        <v>0</v>
      </c>
      <c r="BH27" s="43" t="str">
        <f>'PRECIO REFERENCIA'!BG27</f>
        <v>NO OFERTADO</v>
      </c>
      <c r="BI27" s="44">
        <f>+IF(BH27="NO OFERTADO",0,IF(BH27="NO CUMPLE EV TECNICA",0,IF(BH27="NO HABILITA",0,IF(BH27="HABILITA",('PRECIOS UNITARIOS'!$AF27*500)/BG27))))</f>
        <v>0</v>
      </c>
      <c r="BJ27" s="43">
        <f>'PRECIO REFERENCIA'!BH27</f>
        <v>0</v>
      </c>
      <c r="BK27" s="43" t="str">
        <f>'PRECIO REFERENCIA'!BJ27</f>
        <v>NO OFERTADO</v>
      </c>
      <c r="BL27" s="44">
        <f>+IF(BK27="NO OFERTADO",0,IF(BK27="NO CUMPLE EV TECNICA",0,IF(BK27="NO HABILITA",0,IF(BK27="HABILITA",('PRECIOS UNITARIOS'!$AF27*500)/BJ27))))</f>
        <v>0</v>
      </c>
      <c r="BM27" s="43">
        <f>'PRECIO REFERENCIA'!BK27</f>
        <v>0</v>
      </c>
      <c r="BN27" s="43" t="str">
        <f>'PRECIO REFERENCIA'!BM27</f>
        <v>NO OFERTADO</v>
      </c>
      <c r="BO27" s="44">
        <f>+IF(BN27="NO OFERTADO",0,IF(BN27="NO CUMPLE EV TECNICA",0,IF(BN27="NO HABILITA",0,IF(BN27="HABILITA",('PRECIOS UNITARIOS'!$AF27*500)/BM27))))</f>
        <v>0</v>
      </c>
      <c r="BP27" s="43">
        <f>'PRECIO REFERENCIA'!BN27</f>
        <v>0</v>
      </c>
      <c r="BQ27" s="43" t="str">
        <f>'PRECIO REFERENCIA'!BP27</f>
        <v>NO OFERTADO</v>
      </c>
      <c r="BR27" s="44">
        <f>+IF(BQ27="NO OFERTADO",0,IF(BQ27="NO CUMPLE EV TECNICA",0,IF(BQ27="NO HABILITA",0,IF(BQ27="HABILITA",('PRECIOS UNITARIOS'!$AF27*500)/BP27))))</f>
        <v>0</v>
      </c>
      <c r="BS27" s="43">
        <f>'PRECIO REFERENCIA'!BQ27</f>
        <v>0</v>
      </c>
      <c r="BT27" s="43" t="str">
        <f>'PRECIO REFERENCIA'!BS27</f>
        <v>NO OFERTADO</v>
      </c>
      <c r="BU27" s="44">
        <f>+IF(BT27="NO OFERTADO",0,IF(BT27="NO CUMPLE EV TECNICA",0,IF(BT27="NO HABILITA",0,IF(BT27="HABILITA",('PRECIOS UNITARIOS'!$AF27*500)/BS27))))</f>
        <v>0</v>
      </c>
      <c r="BV27" s="43">
        <f>'PRECIO REFERENCIA'!BT27</f>
        <v>0</v>
      </c>
      <c r="BW27" s="43" t="str">
        <f>'PRECIO REFERENCIA'!BV27</f>
        <v>NO OFERTADO</v>
      </c>
      <c r="BX27" s="44">
        <f>+IF(BW27="NO OFERTADO",0,IF(BW27="NO CUMPLE EV TECNICA",0,IF(BW27="NO HABILITA",0,IF(BW27="HABILITA",('PRECIOS UNITARIOS'!$AF27*500)/BV27))))</f>
        <v>0</v>
      </c>
      <c r="BY27" s="43">
        <f>'PRECIO REFERENCIA'!BW27</f>
        <v>0</v>
      </c>
      <c r="BZ27" s="43" t="str">
        <f>'PRECIO REFERENCIA'!BY27</f>
        <v>NO OFERTADO</v>
      </c>
      <c r="CA27" s="44">
        <f>+IF(BZ27="NO OFERTADO",0,IF(BZ27="NO CUMPLE EV TECNICA",0,IF(BZ27="NO HABILITA",0,IF(BZ27="HABILITA",('PRECIOS UNITARIOS'!$AF27*500)/BY27))))</f>
        <v>0</v>
      </c>
      <c r="CB27" s="43">
        <f>'PRECIO REFERENCIA'!BZ27</f>
        <v>0</v>
      </c>
      <c r="CC27" s="43" t="str">
        <f>'PRECIO REFERENCIA'!CB27</f>
        <v>NO OFERTADO</v>
      </c>
      <c r="CD27" s="44">
        <f>+IF(CC27="NO OFERTADO",0,IF(CC27="NO CUMPLE EV TECNICA",0,IF(CC27="NO HABILITA",0,IF(CC27="HABILITA",('PRECIOS UNITARIOS'!$AF27*500)/CB27))))</f>
        <v>0</v>
      </c>
      <c r="CE27" s="43">
        <f>'PRECIO REFERENCIA'!CC27</f>
        <v>0</v>
      </c>
      <c r="CF27" s="43" t="str">
        <f>'PRECIO REFERENCIA'!CE27</f>
        <v>NO OFERTADO</v>
      </c>
      <c r="CG27" s="44">
        <f>+IF(CF27="NO OFERTADO",0,IF(CF27="NO CUMPLE EV TECNICA",0,IF(CF27="NO HABILITA",0,IF(CF27="HABILITA",('PRECIOS UNITARIOS'!$AF27*500)/CE27))))</f>
        <v>0</v>
      </c>
      <c r="CH27" s="43">
        <f>'PRECIO REFERENCIA'!CF27</f>
        <v>0</v>
      </c>
      <c r="CI27" s="43" t="str">
        <f>'PRECIO REFERENCIA'!CH27</f>
        <v>NO OFERTADO</v>
      </c>
      <c r="CJ27" s="44">
        <f>+IF(CI27="NO OFERTADO",0,IF(CI27="NO CUMPLE EV TECNICA",0,IF(CI27="NO HABILITA",0,IF(CI27="HABILITA",('PRECIOS UNITARIOS'!$AF27*500)/CH27))))</f>
        <v>0</v>
      </c>
    </row>
    <row r="28" spans="1:88" s="40" customFormat="1" ht="38.25" x14ac:dyDescent="0.2">
      <c r="A28" s="103">
        <v>19</v>
      </c>
      <c r="B28" s="202" t="s">
        <v>71</v>
      </c>
      <c r="C28" s="121" t="s">
        <v>52</v>
      </c>
      <c r="D28" s="24">
        <v>1</v>
      </c>
      <c r="E28" s="166" t="s">
        <v>53</v>
      </c>
      <c r="F28" s="168">
        <v>205.66666666666666</v>
      </c>
      <c r="G28" s="25">
        <v>10100</v>
      </c>
      <c r="H28" s="43">
        <f>'PRECIO REFERENCIA'!F28</f>
        <v>0</v>
      </c>
      <c r="I28" s="43" t="str">
        <f>'PRECIO REFERENCIA'!H28</f>
        <v>NO OFERTADO</v>
      </c>
      <c r="J28" s="44">
        <f>+IF(I28="NO OFERTADO",0,IF(I28="NO CUMPLE EV TECNICA",0,IF(I28="NO HABILITA",0,IF(I28="HABILITA",('PRECIOS UNITARIOS'!$AF28*500)/H28))))</f>
        <v>0</v>
      </c>
      <c r="K28" s="43">
        <f>'PRECIO REFERENCIA'!I28</f>
        <v>8500</v>
      </c>
      <c r="L28" s="43" t="str">
        <f>'PRECIO REFERENCIA'!K28</f>
        <v>HABILITA</v>
      </c>
      <c r="M28" s="44">
        <f>+IF(L28="NO OFERTADO",0,IF(L28="NO CUMPLE EV TECNICA",0,IF(L28="NO HABILITA",0,IF(L28="HABILITA",('PRECIOS UNITARIOS'!$AF28*500)/K28))))</f>
        <v>323.52941176470586</v>
      </c>
      <c r="N28" s="43">
        <f>'PRECIO REFERENCIA'!L28</f>
        <v>0</v>
      </c>
      <c r="O28" s="43" t="str">
        <f>'PRECIO REFERENCIA'!N28</f>
        <v>NO OFERTADO</v>
      </c>
      <c r="P28" s="44">
        <f>+IF(O28="NO OFERTADO",0,IF(O28="NO CUMPLE EV TECNICA",0,IF(O28="NO HABILITA",0,IF(O28="HABILITA",('PRECIOS UNITARIOS'!$AF28*500)/N28))))</f>
        <v>0</v>
      </c>
      <c r="Q28" s="43">
        <f>'PRECIO REFERENCIA'!O28</f>
        <v>0</v>
      </c>
      <c r="R28" s="43" t="str">
        <f>'PRECIO REFERENCIA'!Q28</f>
        <v>NO OFERTADO</v>
      </c>
      <c r="S28" s="44">
        <f>+IF(R28="NO OFERTADO",0,IF(R28="NO CUMPLE EV TECNICA",0,IF(R28="NO HABILITA",0,IF(R28="HABILITA",('PRECIOS UNITARIOS'!$AF28*500)/Q28))))</f>
        <v>0</v>
      </c>
      <c r="T28" s="43">
        <f>'PRECIO REFERENCIA'!R28</f>
        <v>0</v>
      </c>
      <c r="U28" s="43" t="str">
        <f>'PRECIO REFERENCIA'!T28</f>
        <v>NO OFERTADO</v>
      </c>
      <c r="V28" s="44">
        <f>+IF(U28="NO OFERTADO",0,IF(U28="NO CUMPLE EV TECNICA",0,IF(U28="NO HABILITA",0,IF(U28="HABILITA",('PRECIOS UNITARIOS'!$AF28*500)/T28))))</f>
        <v>0</v>
      </c>
      <c r="W28" s="43">
        <f>'PRECIO REFERENCIA'!U28</f>
        <v>0</v>
      </c>
      <c r="X28" s="43" t="str">
        <f>'PRECIO REFERENCIA'!W28</f>
        <v>NO OFERTADO</v>
      </c>
      <c r="Y28" s="44">
        <f>+IF(X28="NO OFERTADO",0,IF(X28="NO CUMPLE EV TECNICA",0,IF(X28="NO HABILITA",0,IF(X28="HABILITA",('PRECIOS UNITARIOS'!$AF28*500)/W28))))</f>
        <v>0</v>
      </c>
      <c r="Z28" s="43">
        <f>'PRECIO REFERENCIA'!X28</f>
        <v>0</v>
      </c>
      <c r="AA28" s="43" t="str">
        <f>'PRECIO REFERENCIA'!Z28</f>
        <v>NO OFERTADO</v>
      </c>
      <c r="AB28" s="44">
        <f>+IF(AA28="NO OFERTADO",0,IF(AA28="NO CUMPLE EV TECNICA",0,IF(AA28="NO HABILITA",0,IF(AA28="HABILITA",('PRECIOS UNITARIOS'!$AF28*500)/Z28))))</f>
        <v>0</v>
      </c>
      <c r="AC28" s="43">
        <f>'PRECIO REFERENCIA'!AA28</f>
        <v>0</v>
      </c>
      <c r="AD28" s="43" t="str">
        <f>'PRECIO REFERENCIA'!AC28</f>
        <v>NO OFERTADO</v>
      </c>
      <c r="AE28" s="44">
        <f>+IF(AD28="NO OFERTADO",0,IF(AD28="NO CUMPLE EV TECNICA",0,IF(AD28="NO HABILITA",0,IF(AD28="HABILITA",('PRECIOS UNITARIOS'!$AF28*500)/AC28))))</f>
        <v>0</v>
      </c>
      <c r="AF28" s="43">
        <f>'PRECIO REFERENCIA'!AD28</f>
        <v>0</v>
      </c>
      <c r="AG28" s="43" t="str">
        <f>'PRECIO REFERENCIA'!AF28</f>
        <v>NO OFERTADO</v>
      </c>
      <c r="AH28" s="44">
        <f>+IF(AG28="NO OFERTADO",0,IF(AG28="NO CUMPLE EV TECNICA",0,IF(AG28="NO HABILITA",0,IF(AG28="HABILITA",('PRECIOS UNITARIOS'!$AF28*500)/AF28))))</f>
        <v>0</v>
      </c>
      <c r="AI28" s="43">
        <f>'PRECIO REFERENCIA'!AG28</f>
        <v>0</v>
      </c>
      <c r="AJ28" s="43" t="str">
        <f>'PRECIO REFERENCIA'!AI28</f>
        <v>NO OFERTADO</v>
      </c>
      <c r="AK28" s="44">
        <f>+IF(AJ28="NO OFERTADO",0,IF(AJ28="NO CUMPLE EV TECNICA",0,IF(AJ28="NO HABILITA",0,IF(AJ28="HABILITA",('PRECIOS UNITARIOS'!$AF28*500)/AI28))))</f>
        <v>0</v>
      </c>
      <c r="AL28" s="43">
        <f>'PRECIO REFERENCIA'!AJ28</f>
        <v>0</v>
      </c>
      <c r="AM28" s="43" t="str">
        <f>'PRECIO REFERENCIA'!AL28</f>
        <v>NO OFERTADO</v>
      </c>
      <c r="AN28" s="44">
        <f>+IF(AM28="NO OFERTADO",0,IF(AM28="NO CUMPLE EV TECNICA",0,IF(AM28="NO HABILITA",0,IF(AM28="HABILITA",('PRECIOS UNITARIOS'!$AF28*500)/AL28))))</f>
        <v>0</v>
      </c>
      <c r="AO28" s="43">
        <f>'PRECIO REFERENCIA'!AM28</f>
        <v>5500</v>
      </c>
      <c r="AP28" s="43" t="str">
        <f>'PRECIO REFERENCIA'!AO28</f>
        <v>HABILITA</v>
      </c>
      <c r="AQ28" s="44">
        <f>+IF(AP28="NO OFERTADO",0,IF(AP28="NO CUMPLE EV TECNICA",0,IF(AP28="NO HABILITA",0,IF(AP28="HABILITA",('PRECIOS UNITARIOS'!$AF28*500)/AO28))))</f>
        <v>500</v>
      </c>
      <c r="AR28" s="43">
        <f>'PRECIO REFERENCIA'!AP28</f>
        <v>0</v>
      </c>
      <c r="AS28" s="43" t="str">
        <f>'PRECIO REFERENCIA'!AR28</f>
        <v>NO OFERTADO</v>
      </c>
      <c r="AT28" s="44">
        <f>+IF(AS28="NO OFERTADO",0,IF(AS28="NO CUMPLE EV TECNICA",0,IF(AS28="NO HABILITA",0,IF(AS28="HABILITA",('PRECIOS UNITARIOS'!$AF28*500)/AR28))))</f>
        <v>0</v>
      </c>
      <c r="AU28" s="43">
        <f>'PRECIO REFERENCIA'!AS28</f>
        <v>0</v>
      </c>
      <c r="AV28" s="43" t="str">
        <f>'PRECIO REFERENCIA'!AU28</f>
        <v>NO OFERTADO</v>
      </c>
      <c r="AW28" s="44">
        <f>+IF(AV28="NO OFERTADO",0,IF(AV28="NO CUMPLE EV TECNICA",0,IF(AV28="NO HABILITA",0,IF(AV28="HABILITA",('PRECIOS UNITARIOS'!$AF28*500)/AU28))))</f>
        <v>0</v>
      </c>
      <c r="AX28" s="43">
        <f>'PRECIO REFERENCIA'!AV28</f>
        <v>0</v>
      </c>
      <c r="AY28" s="43" t="str">
        <f>'PRECIO REFERENCIA'!AX28</f>
        <v>NO OFERTADO</v>
      </c>
      <c r="AZ28" s="44">
        <f>+IF(AY28="NO OFERTADO",0,IF(AY28="NO CUMPLE EV TECNICA",0,IF(AY28="NO HABILITA",0,IF(AY28="HABILITA",('PRECIOS UNITARIOS'!$AF28*500)/AX28))))</f>
        <v>0</v>
      </c>
      <c r="BA28" s="43">
        <f>'PRECIO REFERENCIA'!AY28</f>
        <v>0</v>
      </c>
      <c r="BB28" s="43" t="str">
        <f>'PRECIO REFERENCIA'!BA28</f>
        <v>NO OFERTADO</v>
      </c>
      <c r="BC28" s="44">
        <f>+IF(BB28="NO OFERTADO",0,IF(BB28="NO CUMPLE EV TECNICA",0,IF(BB28="NO HABILITA",0,IF(BB28="HABILITA",('PRECIOS UNITARIOS'!$AF28*500)/BA28))))</f>
        <v>0</v>
      </c>
      <c r="BD28" s="43">
        <f>'PRECIO REFERENCIA'!BB28</f>
        <v>0</v>
      </c>
      <c r="BE28" s="43" t="str">
        <f>'PRECIO REFERENCIA'!BD28</f>
        <v>NO OFERTADO</v>
      </c>
      <c r="BF28" s="44">
        <f>+IF(BE28="NO OFERTADO",0,IF(BE28="NO CUMPLE EV TECNICA",0,IF(BE28="NO HABILITA",0,IF(BE28="HABILITA",('PRECIOS UNITARIOS'!$AF28*500)/BD28))))</f>
        <v>0</v>
      </c>
      <c r="BG28" s="43">
        <f>'PRECIO REFERENCIA'!BE28</f>
        <v>0</v>
      </c>
      <c r="BH28" s="43" t="str">
        <f>'PRECIO REFERENCIA'!BG28</f>
        <v>NO OFERTADO</v>
      </c>
      <c r="BI28" s="44">
        <f>+IF(BH28="NO OFERTADO",0,IF(BH28="NO CUMPLE EV TECNICA",0,IF(BH28="NO HABILITA",0,IF(BH28="HABILITA",('PRECIOS UNITARIOS'!$AF28*500)/BG28))))</f>
        <v>0</v>
      </c>
      <c r="BJ28" s="43">
        <f>'PRECIO REFERENCIA'!BH28</f>
        <v>0</v>
      </c>
      <c r="BK28" s="43" t="str">
        <f>'PRECIO REFERENCIA'!BJ28</f>
        <v>NO OFERTADO</v>
      </c>
      <c r="BL28" s="44">
        <f>+IF(BK28="NO OFERTADO",0,IF(BK28="NO CUMPLE EV TECNICA",0,IF(BK28="NO HABILITA",0,IF(BK28="HABILITA",('PRECIOS UNITARIOS'!$AF28*500)/BJ28))))</f>
        <v>0</v>
      </c>
      <c r="BM28" s="43">
        <f>'PRECIO REFERENCIA'!BK28</f>
        <v>0</v>
      </c>
      <c r="BN28" s="43" t="str">
        <f>'PRECIO REFERENCIA'!BM28</f>
        <v>NO OFERTADO</v>
      </c>
      <c r="BO28" s="44">
        <f>+IF(BN28="NO OFERTADO",0,IF(BN28="NO CUMPLE EV TECNICA",0,IF(BN28="NO HABILITA",0,IF(BN28="HABILITA",('PRECIOS UNITARIOS'!$AF28*500)/BM28))))</f>
        <v>0</v>
      </c>
      <c r="BP28" s="43">
        <f>'PRECIO REFERENCIA'!BN28</f>
        <v>0</v>
      </c>
      <c r="BQ28" s="43" t="str">
        <f>'PRECIO REFERENCIA'!BP28</f>
        <v>NO OFERTADO</v>
      </c>
      <c r="BR28" s="44">
        <f>+IF(BQ28="NO OFERTADO",0,IF(BQ28="NO CUMPLE EV TECNICA",0,IF(BQ28="NO HABILITA",0,IF(BQ28="HABILITA",('PRECIOS UNITARIOS'!$AF28*500)/BP28))))</f>
        <v>0</v>
      </c>
      <c r="BS28" s="43">
        <f>'PRECIO REFERENCIA'!BQ28</f>
        <v>0</v>
      </c>
      <c r="BT28" s="43" t="str">
        <f>'PRECIO REFERENCIA'!BS28</f>
        <v>NO OFERTADO</v>
      </c>
      <c r="BU28" s="44">
        <f>+IF(BT28="NO OFERTADO",0,IF(BT28="NO CUMPLE EV TECNICA",0,IF(BT28="NO HABILITA",0,IF(BT28="HABILITA",('PRECIOS UNITARIOS'!$AF28*500)/BS28))))</f>
        <v>0</v>
      </c>
      <c r="BV28" s="43">
        <f>'PRECIO REFERENCIA'!BT28</f>
        <v>0</v>
      </c>
      <c r="BW28" s="43" t="str">
        <f>'PRECIO REFERENCIA'!BV28</f>
        <v>NO OFERTADO</v>
      </c>
      <c r="BX28" s="44">
        <f>+IF(BW28="NO OFERTADO",0,IF(BW28="NO CUMPLE EV TECNICA",0,IF(BW28="NO HABILITA",0,IF(BW28="HABILITA",('PRECIOS UNITARIOS'!$AF28*500)/BV28))))</f>
        <v>0</v>
      </c>
      <c r="BY28" s="43">
        <f>'PRECIO REFERENCIA'!BW28</f>
        <v>0</v>
      </c>
      <c r="BZ28" s="43" t="str">
        <f>'PRECIO REFERENCIA'!BY28</f>
        <v>NO OFERTADO</v>
      </c>
      <c r="CA28" s="44">
        <f>+IF(BZ28="NO OFERTADO",0,IF(BZ28="NO CUMPLE EV TECNICA",0,IF(BZ28="NO HABILITA",0,IF(BZ28="HABILITA",('PRECIOS UNITARIOS'!$AF28*500)/BY28))))</f>
        <v>0</v>
      </c>
      <c r="CB28" s="43">
        <f>'PRECIO REFERENCIA'!BZ28</f>
        <v>0</v>
      </c>
      <c r="CC28" s="43" t="str">
        <f>'PRECIO REFERENCIA'!CB28</f>
        <v>NO OFERTADO</v>
      </c>
      <c r="CD28" s="44">
        <f>+IF(CC28="NO OFERTADO",0,IF(CC28="NO CUMPLE EV TECNICA",0,IF(CC28="NO HABILITA",0,IF(CC28="HABILITA",('PRECIOS UNITARIOS'!$AF28*500)/CB28))))</f>
        <v>0</v>
      </c>
      <c r="CE28" s="43">
        <f>'PRECIO REFERENCIA'!CC28</f>
        <v>0</v>
      </c>
      <c r="CF28" s="43" t="str">
        <f>'PRECIO REFERENCIA'!CE28</f>
        <v>NO OFERTADO</v>
      </c>
      <c r="CG28" s="44">
        <f>+IF(CF28="NO OFERTADO",0,IF(CF28="NO CUMPLE EV TECNICA",0,IF(CF28="NO HABILITA",0,IF(CF28="HABILITA",('PRECIOS UNITARIOS'!$AF28*500)/CE28))))</f>
        <v>0</v>
      </c>
      <c r="CH28" s="43">
        <f>'PRECIO REFERENCIA'!CF28</f>
        <v>0</v>
      </c>
      <c r="CI28" s="43" t="str">
        <f>'PRECIO REFERENCIA'!CH28</f>
        <v>NO OFERTADO</v>
      </c>
      <c r="CJ28" s="44">
        <f>+IF(CI28="NO OFERTADO",0,IF(CI28="NO CUMPLE EV TECNICA",0,IF(CI28="NO HABILITA",0,IF(CI28="HABILITA",('PRECIOS UNITARIOS'!$AF28*500)/CH28))))</f>
        <v>0</v>
      </c>
    </row>
    <row r="29" spans="1:88" s="40" customFormat="1" ht="51" x14ac:dyDescent="0.2">
      <c r="A29" s="103">
        <v>20</v>
      </c>
      <c r="B29" s="202" t="s">
        <v>72</v>
      </c>
      <c r="C29" s="121" t="s">
        <v>52</v>
      </c>
      <c r="D29" s="24">
        <v>1</v>
      </c>
      <c r="E29" s="166" t="s">
        <v>53</v>
      </c>
      <c r="F29" s="168">
        <v>1</v>
      </c>
      <c r="G29" s="25">
        <v>10100</v>
      </c>
      <c r="H29" s="43">
        <f>'PRECIO REFERENCIA'!F29</f>
        <v>0</v>
      </c>
      <c r="I29" s="43" t="str">
        <f>'PRECIO REFERENCIA'!H29</f>
        <v>NO OFERTADO</v>
      </c>
      <c r="J29" s="44">
        <f>+IF(I29="NO OFERTADO",0,IF(I29="NO CUMPLE EV TECNICA",0,IF(I29="NO HABILITA",0,IF(I29="HABILITA",('PRECIOS UNITARIOS'!$AF29*500)/H29))))</f>
        <v>0</v>
      </c>
      <c r="K29" s="43">
        <f>'PRECIO REFERENCIA'!I29</f>
        <v>9100</v>
      </c>
      <c r="L29" s="43" t="str">
        <f>'PRECIO REFERENCIA'!K29</f>
        <v>HABILITA</v>
      </c>
      <c r="M29" s="44">
        <f>+IF(L29="NO OFERTADO",0,IF(L29="NO CUMPLE EV TECNICA",0,IF(L29="NO HABILITA",0,IF(L29="HABILITA",('PRECIOS UNITARIOS'!$AF29*500)/K29))))</f>
        <v>467.03296703296701</v>
      </c>
      <c r="N29" s="43">
        <f>'PRECIO REFERENCIA'!L29</f>
        <v>8500</v>
      </c>
      <c r="O29" s="43" t="str">
        <f>'PRECIO REFERENCIA'!N29</f>
        <v>HABILITA</v>
      </c>
      <c r="P29" s="44">
        <f>+IF(O29="NO OFERTADO",0,IF(O29="NO CUMPLE EV TECNICA",0,IF(O29="NO HABILITA",0,IF(O29="HABILITA",('PRECIOS UNITARIOS'!$AF29*500)/N29))))</f>
        <v>500</v>
      </c>
      <c r="Q29" s="43">
        <f>'PRECIO REFERENCIA'!O29</f>
        <v>0</v>
      </c>
      <c r="R29" s="43" t="str">
        <f>'PRECIO REFERENCIA'!Q29</f>
        <v>NO OFERTADO</v>
      </c>
      <c r="S29" s="44">
        <f>+IF(R29="NO OFERTADO",0,IF(R29="NO CUMPLE EV TECNICA",0,IF(R29="NO HABILITA",0,IF(R29="HABILITA",('PRECIOS UNITARIOS'!$AF29*500)/Q29))))</f>
        <v>0</v>
      </c>
      <c r="T29" s="43">
        <f>'PRECIO REFERENCIA'!R29</f>
        <v>0</v>
      </c>
      <c r="U29" s="43" t="str">
        <f>'PRECIO REFERENCIA'!T29</f>
        <v>NO OFERTADO</v>
      </c>
      <c r="V29" s="44">
        <f>+IF(U29="NO OFERTADO",0,IF(U29="NO CUMPLE EV TECNICA",0,IF(U29="NO HABILITA",0,IF(U29="HABILITA",('PRECIOS UNITARIOS'!$AF29*500)/T29))))</f>
        <v>0</v>
      </c>
      <c r="W29" s="43">
        <f>'PRECIO REFERENCIA'!U29</f>
        <v>0</v>
      </c>
      <c r="X29" s="43" t="str">
        <f>'PRECIO REFERENCIA'!W29</f>
        <v>NO OFERTADO</v>
      </c>
      <c r="Y29" s="44">
        <f>+IF(X29="NO OFERTADO",0,IF(X29="NO CUMPLE EV TECNICA",0,IF(X29="NO HABILITA",0,IF(X29="HABILITA",('PRECIOS UNITARIOS'!$AF29*500)/W29))))</f>
        <v>0</v>
      </c>
      <c r="Z29" s="43">
        <f>'PRECIO REFERENCIA'!X29</f>
        <v>0</v>
      </c>
      <c r="AA29" s="43" t="str">
        <f>'PRECIO REFERENCIA'!Z29</f>
        <v>NO OFERTADO</v>
      </c>
      <c r="AB29" s="44">
        <f>+IF(AA29="NO OFERTADO",0,IF(AA29="NO CUMPLE EV TECNICA",0,IF(AA29="NO HABILITA",0,IF(AA29="HABILITA",('PRECIOS UNITARIOS'!$AF29*500)/Z29))))</f>
        <v>0</v>
      </c>
      <c r="AC29" s="43">
        <f>'PRECIO REFERENCIA'!AA29</f>
        <v>0</v>
      </c>
      <c r="AD29" s="43" t="str">
        <f>'PRECIO REFERENCIA'!AC29</f>
        <v>NO OFERTADO</v>
      </c>
      <c r="AE29" s="44">
        <f>+IF(AD29="NO OFERTADO",0,IF(AD29="NO CUMPLE EV TECNICA",0,IF(AD29="NO HABILITA",0,IF(AD29="HABILITA",('PRECIOS UNITARIOS'!$AF29*500)/AC29))))</f>
        <v>0</v>
      </c>
      <c r="AF29" s="43">
        <f>'PRECIO REFERENCIA'!AD29</f>
        <v>0</v>
      </c>
      <c r="AG29" s="43" t="str">
        <f>'PRECIO REFERENCIA'!AF29</f>
        <v>NO OFERTADO</v>
      </c>
      <c r="AH29" s="44">
        <f>+IF(AG29="NO OFERTADO",0,IF(AG29="NO CUMPLE EV TECNICA",0,IF(AG29="NO HABILITA",0,IF(AG29="HABILITA",('PRECIOS UNITARIOS'!$AF29*500)/AF29))))</f>
        <v>0</v>
      </c>
      <c r="AI29" s="43">
        <f>'PRECIO REFERENCIA'!AG29</f>
        <v>0</v>
      </c>
      <c r="AJ29" s="43" t="str">
        <f>'PRECIO REFERENCIA'!AI29</f>
        <v>NO OFERTADO</v>
      </c>
      <c r="AK29" s="44">
        <f>+IF(AJ29="NO OFERTADO",0,IF(AJ29="NO CUMPLE EV TECNICA",0,IF(AJ29="NO HABILITA",0,IF(AJ29="HABILITA",('PRECIOS UNITARIOS'!$AF29*500)/AI29))))</f>
        <v>0</v>
      </c>
      <c r="AL29" s="43">
        <f>'PRECIO REFERENCIA'!AJ29</f>
        <v>0</v>
      </c>
      <c r="AM29" s="43" t="str">
        <f>'PRECIO REFERENCIA'!AL29</f>
        <v>NO OFERTADO</v>
      </c>
      <c r="AN29" s="44">
        <f>+IF(AM29="NO OFERTADO",0,IF(AM29="NO CUMPLE EV TECNICA",0,IF(AM29="NO HABILITA",0,IF(AM29="HABILITA",('PRECIOS UNITARIOS'!$AF29*500)/AL29))))</f>
        <v>0</v>
      </c>
      <c r="AO29" s="43">
        <f>'PRECIO REFERENCIA'!AM29</f>
        <v>8600</v>
      </c>
      <c r="AP29" s="43" t="str">
        <f>'PRECIO REFERENCIA'!AO29</f>
        <v>HABILITA</v>
      </c>
      <c r="AQ29" s="44">
        <f>+IF(AP29="NO OFERTADO",0,IF(AP29="NO CUMPLE EV TECNICA",0,IF(AP29="NO HABILITA",0,IF(AP29="HABILITA",('PRECIOS UNITARIOS'!$AF29*500)/AO29))))</f>
        <v>494.18604651162792</v>
      </c>
      <c r="AR29" s="43">
        <f>'PRECIO REFERENCIA'!AP29</f>
        <v>0</v>
      </c>
      <c r="AS29" s="43" t="str">
        <f>'PRECIO REFERENCIA'!AR29</f>
        <v>NO OFERTADO</v>
      </c>
      <c r="AT29" s="44">
        <f>+IF(AS29="NO OFERTADO",0,IF(AS29="NO CUMPLE EV TECNICA",0,IF(AS29="NO HABILITA",0,IF(AS29="HABILITA",('PRECIOS UNITARIOS'!$AF29*500)/AR29))))</f>
        <v>0</v>
      </c>
      <c r="AU29" s="43">
        <f>'PRECIO REFERENCIA'!AS29</f>
        <v>0</v>
      </c>
      <c r="AV29" s="43" t="str">
        <f>'PRECIO REFERENCIA'!AU29</f>
        <v>NO OFERTADO</v>
      </c>
      <c r="AW29" s="44">
        <f>+IF(AV29="NO OFERTADO",0,IF(AV29="NO CUMPLE EV TECNICA",0,IF(AV29="NO HABILITA",0,IF(AV29="HABILITA",('PRECIOS UNITARIOS'!$AF29*500)/AU29))))</f>
        <v>0</v>
      </c>
      <c r="AX29" s="43">
        <f>'PRECIO REFERENCIA'!AV29</f>
        <v>0</v>
      </c>
      <c r="AY29" s="43" t="str">
        <f>'PRECIO REFERENCIA'!AX29</f>
        <v>NO OFERTADO</v>
      </c>
      <c r="AZ29" s="44">
        <f>+IF(AY29="NO OFERTADO",0,IF(AY29="NO CUMPLE EV TECNICA",0,IF(AY29="NO HABILITA",0,IF(AY29="HABILITA",('PRECIOS UNITARIOS'!$AF29*500)/AX29))))</f>
        <v>0</v>
      </c>
      <c r="BA29" s="43">
        <f>'PRECIO REFERENCIA'!AY29</f>
        <v>0</v>
      </c>
      <c r="BB29" s="43" t="str">
        <f>'PRECIO REFERENCIA'!BA29</f>
        <v>NO OFERTADO</v>
      </c>
      <c r="BC29" s="44">
        <f>+IF(BB29="NO OFERTADO",0,IF(BB29="NO CUMPLE EV TECNICA",0,IF(BB29="NO HABILITA",0,IF(BB29="HABILITA",('PRECIOS UNITARIOS'!$AF29*500)/BA29))))</f>
        <v>0</v>
      </c>
      <c r="BD29" s="43">
        <f>'PRECIO REFERENCIA'!BB29</f>
        <v>0</v>
      </c>
      <c r="BE29" s="43" t="str">
        <f>'PRECIO REFERENCIA'!BD29</f>
        <v>NO OFERTADO</v>
      </c>
      <c r="BF29" s="44">
        <f>+IF(BE29="NO OFERTADO",0,IF(BE29="NO CUMPLE EV TECNICA",0,IF(BE29="NO HABILITA",0,IF(BE29="HABILITA",('PRECIOS UNITARIOS'!$AF29*500)/BD29))))</f>
        <v>0</v>
      </c>
      <c r="BG29" s="43">
        <f>'PRECIO REFERENCIA'!BE29</f>
        <v>0</v>
      </c>
      <c r="BH29" s="43" t="str">
        <f>'PRECIO REFERENCIA'!BG29</f>
        <v>NO OFERTADO</v>
      </c>
      <c r="BI29" s="44">
        <f>+IF(BH29="NO OFERTADO",0,IF(BH29="NO CUMPLE EV TECNICA",0,IF(BH29="NO HABILITA",0,IF(BH29="HABILITA",('PRECIOS UNITARIOS'!$AF29*500)/BG29))))</f>
        <v>0</v>
      </c>
      <c r="BJ29" s="43">
        <f>'PRECIO REFERENCIA'!BH29</f>
        <v>0</v>
      </c>
      <c r="BK29" s="43" t="str">
        <f>'PRECIO REFERENCIA'!BJ29</f>
        <v>NO OFERTADO</v>
      </c>
      <c r="BL29" s="44">
        <f>+IF(BK29="NO OFERTADO",0,IF(BK29="NO CUMPLE EV TECNICA",0,IF(BK29="NO HABILITA",0,IF(BK29="HABILITA",('PRECIOS UNITARIOS'!$AF29*500)/BJ29))))</f>
        <v>0</v>
      </c>
      <c r="BM29" s="43">
        <f>'PRECIO REFERENCIA'!BK29</f>
        <v>0</v>
      </c>
      <c r="BN29" s="43" t="str">
        <f>'PRECIO REFERENCIA'!BM29</f>
        <v>NO OFERTADO</v>
      </c>
      <c r="BO29" s="44">
        <f>+IF(BN29="NO OFERTADO",0,IF(BN29="NO CUMPLE EV TECNICA",0,IF(BN29="NO HABILITA",0,IF(BN29="HABILITA",('PRECIOS UNITARIOS'!$AF29*500)/BM29))))</f>
        <v>0</v>
      </c>
      <c r="BP29" s="43">
        <f>'PRECIO REFERENCIA'!BN29</f>
        <v>0</v>
      </c>
      <c r="BQ29" s="43" t="str">
        <f>'PRECIO REFERENCIA'!BP29</f>
        <v>NO OFERTADO</v>
      </c>
      <c r="BR29" s="44">
        <f>+IF(BQ29="NO OFERTADO",0,IF(BQ29="NO CUMPLE EV TECNICA",0,IF(BQ29="NO HABILITA",0,IF(BQ29="HABILITA",('PRECIOS UNITARIOS'!$AF29*500)/BP29))))</f>
        <v>0</v>
      </c>
      <c r="BS29" s="43">
        <f>'PRECIO REFERENCIA'!BQ29</f>
        <v>0</v>
      </c>
      <c r="BT29" s="43" t="str">
        <f>'PRECIO REFERENCIA'!BS29</f>
        <v>NO OFERTADO</v>
      </c>
      <c r="BU29" s="44">
        <f>+IF(BT29="NO OFERTADO",0,IF(BT29="NO CUMPLE EV TECNICA",0,IF(BT29="NO HABILITA",0,IF(BT29="HABILITA",('PRECIOS UNITARIOS'!$AF29*500)/BS29))))</f>
        <v>0</v>
      </c>
      <c r="BV29" s="43">
        <f>'PRECIO REFERENCIA'!BT29</f>
        <v>0</v>
      </c>
      <c r="BW29" s="43" t="str">
        <f>'PRECIO REFERENCIA'!BV29</f>
        <v>NO OFERTADO</v>
      </c>
      <c r="BX29" s="44">
        <f>+IF(BW29="NO OFERTADO",0,IF(BW29="NO CUMPLE EV TECNICA",0,IF(BW29="NO HABILITA",0,IF(BW29="HABILITA",('PRECIOS UNITARIOS'!$AF29*500)/BV29))))</f>
        <v>0</v>
      </c>
      <c r="BY29" s="43">
        <f>'PRECIO REFERENCIA'!BW29</f>
        <v>0</v>
      </c>
      <c r="BZ29" s="43" t="str">
        <f>'PRECIO REFERENCIA'!BY29</f>
        <v>NO OFERTADO</v>
      </c>
      <c r="CA29" s="44">
        <f>+IF(BZ29="NO OFERTADO",0,IF(BZ29="NO CUMPLE EV TECNICA",0,IF(BZ29="NO HABILITA",0,IF(BZ29="HABILITA",('PRECIOS UNITARIOS'!$AF29*500)/BY29))))</f>
        <v>0</v>
      </c>
      <c r="CB29" s="43">
        <f>'PRECIO REFERENCIA'!BZ29</f>
        <v>0</v>
      </c>
      <c r="CC29" s="43" t="str">
        <f>'PRECIO REFERENCIA'!CB29</f>
        <v>NO OFERTADO</v>
      </c>
      <c r="CD29" s="44">
        <f>+IF(CC29="NO OFERTADO",0,IF(CC29="NO CUMPLE EV TECNICA",0,IF(CC29="NO HABILITA",0,IF(CC29="HABILITA",('PRECIOS UNITARIOS'!$AF29*500)/CB29))))</f>
        <v>0</v>
      </c>
      <c r="CE29" s="43">
        <f>'PRECIO REFERENCIA'!CC29</f>
        <v>0</v>
      </c>
      <c r="CF29" s="43" t="str">
        <f>'PRECIO REFERENCIA'!CE29</f>
        <v>NO OFERTADO</v>
      </c>
      <c r="CG29" s="44">
        <f>+IF(CF29="NO OFERTADO",0,IF(CF29="NO CUMPLE EV TECNICA",0,IF(CF29="NO HABILITA",0,IF(CF29="HABILITA",('PRECIOS UNITARIOS'!$AF29*500)/CE29))))</f>
        <v>0</v>
      </c>
      <c r="CH29" s="43">
        <f>'PRECIO REFERENCIA'!CF29</f>
        <v>0</v>
      </c>
      <c r="CI29" s="43" t="str">
        <f>'PRECIO REFERENCIA'!CH29</f>
        <v>NO OFERTADO</v>
      </c>
      <c r="CJ29" s="44">
        <f>+IF(CI29="NO OFERTADO",0,IF(CI29="NO CUMPLE EV TECNICA",0,IF(CI29="NO HABILITA",0,IF(CI29="HABILITA",('PRECIOS UNITARIOS'!$AF29*500)/CH29))))</f>
        <v>0</v>
      </c>
    </row>
    <row r="30" spans="1:88" s="40" customFormat="1" ht="38.25" x14ac:dyDescent="0.2">
      <c r="A30" s="103">
        <v>21</v>
      </c>
      <c r="B30" s="202" t="s">
        <v>73</v>
      </c>
      <c r="C30" s="121" t="s">
        <v>52</v>
      </c>
      <c r="D30" s="24">
        <v>1</v>
      </c>
      <c r="E30" s="166" t="s">
        <v>53</v>
      </c>
      <c r="F30" s="168">
        <v>1</v>
      </c>
      <c r="G30" s="25">
        <v>10100</v>
      </c>
      <c r="H30" s="43">
        <f>'PRECIO REFERENCIA'!F30</f>
        <v>0</v>
      </c>
      <c r="I30" s="43" t="str">
        <f>'PRECIO REFERENCIA'!H30</f>
        <v>NO OFERTADO</v>
      </c>
      <c r="J30" s="44">
        <f>+IF(I30="NO OFERTADO",0,IF(I30="NO CUMPLE EV TECNICA",0,IF(I30="NO HABILITA",0,IF(I30="HABILITA",('PRECIOS UNITARIOS'!$AF30*500)/H30))))</f>
        <v>0</v>
      </c>
      <c r="K30" s="43">
        <f>'PRECIO REFERENCIA'!I30</f>
        <v>8500</v>
      </c>
      <c r="L30" s="43" t="str">
        <f>'PRECIO REFERENCIA'!K30</f>
        <v>HABILITA</v>
      </c>
      <c r="M30" s="44">
        <f>+IF(L30="NO OFERTADO",0,IF(L30="NO CUMPLE EV TECNICA",0,IF(L30="NO HABILITA",0,IF(L30="HABILITA",('PRECIOS UNITARIOS'!$AF30*500)/K30))))</f>
        <v>317.64705882352939</v>
      </c>
      <c r="N30" s="43">
        <f>'PRECIO REFERENCIA'!L30</f>
        <v>0</v>
      </c>
      <c r="O30" s="43" t="str">
        <f>'PRECIO REFERENCIA'!N30</f>
        <v>NO OFERTADO</v>
      </c>
      <c r="P30" s="44">
        <f>+IF(O30="NO OFERTADO",0,IF(O30="NO CUMPLE EV TECNICA",0,IF(O30="NO HABILITA",0,IF(O30="HABILITA",('PRECIOS UNITARIOS'!$AF30*500)/N30))))</f>
        <v>0</v>
      </c>
      <c r="Q30" s="43">
        <f>'PRECIO REFERENCIA'!O30</f>
        <v>0</v>
      </c>
      <c r="R30" s="43" t="str">
        <f>'PRECIO REFERENCIA'!Q30</f>
        <v>NO OFERTADO</v>
      </c>
      <c r="S30" s="44">
        <f>+IF(R30="NO OFERTADO",0,IF(R30="NO CUMPLE EV TECNICA",0,IF(R30="NO HABILITA",0,IF(R30="HABILITA",('PRECIOS UNITARIOS'!$AF30*500)/Q30))))</f>
        <v>0</v>
      </c>
      <c r="T30" s="43">
        <f>'PRECIO REFERENCIA'!R30</f>
        <v>0</v>
      </c>
      <c r="U30" s="43" t="str">
        <f>'PRECIO REFERENCIA'!T30</f>
        <v>NO OFERTADO</v>
      </c>
      <c r="V30" s="44">
        <f>+IF(U30="NO OFERTADO",0,IF(U30="NO CUMPLE EV TECNICA",0,IF(U30="NO HABILITA",0,IF(U30="HABILITA",('PRECIOS UNITARIOS'!$AF30*500)/T30))))</f>
        <v>0</v>
      </c>
      <c r="W30" s="43">
        <f>'PRECIO REFERENCIA'!U30</f>
        <v>0</v>
      </c>
      <c r="X30" s="43" t="str">
        <f>'PRECIO REFERENCIA'!W30</f>
        <v>NO OFERTADO</v>
      </c>
      <c r="Y30" s="44">
        <f>+IF(X30="NO OFERTADO",0,IF(X30="NO CUMPLE EV TECNICA",0,IF(X30="NO HABILITA",0,IF(X30="HABILITA",('PRECIOS UNITARIOS'!$AF30*500)/W30))))</f>
        <v>0</v>
      </c>
      <c r="Z30" s="43">
        <f>'PRECIO REFERENCIA'!X30</f>
        <v>0</v>
      </c>
      <c r="AA30" s="43" t="str">
        <f>'PRECIO REFERENCIA'!Z30</f>
        <v>NO OFERTADO</v>
      </c>
      <c r="AB30" s="44">
        <f>+IF(AA30="NO OFERTADO",0,IF(AA30="NO CUMPLE EV TECNICA",0,IF(AA30="NO HABILITA",0,IF(AA30="HABILITA",('PRECIOS UNITARIOS'!$AF30*500)/Z30))))</f>
        <v>0</v>
      </c>
      <c r="AC30" s="43">
        <f>'PRECIO REFERENCIA'!AA30</f>
        <v>0</v>
      </c>
      <c r="AD30" s="43" t="str">
        <f>'PRECIO REFERENCIA'!AC30</f>
        <v>NO OFERTADO</v>
      </c>
      <c r="AE30" s="44">
        <f>+IF(AD30="NO OFERTADO",0,IF(AD30="NO CUMPLE EV TECNICA",0,IF(AD30="NO HABILITA",0,IF(AD30="HABILITA",('PRECIOS UNITARIOS'!$AF30*500)/AC30))))</f>
        <v>0</v>
      </c>
      <c r="AF30" s="43">
        <f>'PRECIO REFERENCIA'!AD30</f>
        <v>0</v>
      </c>
      <c r="AG30" s="43" t="str">
        <f>'PRECIO REFERENCIA'!AF30</f>
        <v>NO OFERTADO</v>
      </c>
      <c r="AH30" s="44">
        <f>+IF(AG30="NO OFERTADO",0,IF(AG30="NO CUMPLE EV TECNICA",0,IF(AG30="NO HABILITA",0,IF(AG30="HABILITA",('PRECIOS UNITARIOS'!$AF30*500)/AF30))))</f>
        <v>0</v>
      </c>
      <c r="AI30" s="43">
        <f>'PRECIO REFERENCIA'!AG30</f>
        <v>0</v>
      </c>
      <c r="AJ30" s="43" t="str">
        <f>'PRECIO REFERENCIA'!AI30</f>
        <v>NO OFERTADO</v>
      </c>
      <c r="AK30" s="44">
        <f>+IF(AJ30="NO OFERTADO",0,IF(AJ30="NO CUMPLE EV TECNICA",0,IF(AJ30="NO HABILITA",0,IF(AJ30="HABILITA",('PRECIOS UNITARIOS'!$AF30*500)/AI30))))</f>
        <v>0</v>
      </c>
      <c r="AL30" s="43">
        <f>'PRECIO REFERENCIA'!AJ30</f>
        <v>0</v>
      </c>
      <c r="AM30" s="43" t="str">
        <f>'PRECIO REFERENCIA'!AL30</f>
        <v>NO OFERTADO</v>
      </c>
      <c r="AN30" s="44">
        <f>+IF(AM30="NO OFERTADO",0,IF(AM30="NO CUMPLE EV TECNICA",0,IF(AM30="NO HABILITA",0,IF(AM30="HABILITA",('PRECIOS UNITARIOS'!$AF30*500)/AL30))))</f>
        <v>0</v>
      </c>
      <c r="AO30" s="43">
        <f>'PRECIO REFERENCIA'!AM30</f>
        <v>5400</v>
      </c>
      <c r="AP30" s="43" t="str">
        <f>'PRECIO REFERENCIA'!AO30</f>
        <v>HABILITA</v>
      </c>
      <c r="AQ30" s="44">
        <f>+IF(AP30="NO OFERTADO",0,IF(AP30="NO CUMPLE EV TECNICA",0,IF(AP30="NO HABILITA",0,IF(AP30="HABILITA",('PRECIOS UNITARIOS'!$AF30*500)/AO30))))</f>
        <v>500</v>
      </c>
      <c r="AR30" s="43">
        <f>'PRECIO REFERENCIA'!AP30</f>
        <v>0</v>
      </c>
      <c r="AS30" s="43" t="str">
        <f>'PRECIO REFERENCIA'!AR30</f>
        <v>NO OFERTADO</v>
      </c>
      <c r="AT30" s="44">
        <f>+IF(AS30="NO OFERTADO",0,IF(AS30="NO CUMPLE EV TECNICA",0,IF(AS30="NO HABILITA",0,IF(AS30="HABILITA",('PRECIOS UNITARIOS'!$AF30*500)/AR30))))</f>
        <v>0</v>
      </c>
      <c r="AU30" s="43">
        <f>'PRECIO REFERENCIA'!AS30</f>
        <v>0</v>
      </c>
      <c r="AV30" s="43" t="str">
        <f>'PRECIO REFERENCIA'!AU30</f>
        <v>NO OFERTADO</v>
      </c>
      <c r="AW30" s="44">
        <f>+IF(AV30="NO OFERTADO",0,IF(AV30="NO CUMPLE EV TECNICA",0,IF(AV30="NO HABILITA",0,IF(AV30="HABILITA",('PRECIOS UNITARIOS'!$AF30*500)/AU30))))</f>
        <v>0</v>
      </c>
      <c r="AX30" s="43">
        <f>'PRECIO REFERENCIA'!AV30</f>
        <v>0</v>
      </c>
      <c r="AY30" s="43" t="str">
        <f>'PRECIO REFERENCIA'!AX30</f>
        <v>NO OFERTADO</v>
      </c>
      <c r="AZ30" s="44">
        <f>+IF(AY30="NO OFERTADO",0,IF(AY30="NO CUMPLE EV TECNICA",0,IF(AY30="NO HABILITA",0,IF(AY30="HABILITA",('PRECIOS UNITARIOS'!$AF30*500)/AX30))))</f>
        <v>0</v>
      </c>
      <c r="BA30" s="43">
        <f>'PRECIO REFERENCIA'!AY30</f>
        <v>0</v>
      </c>
      <c r="BB30" s="43" t="str">
        <f>'PRECIO REFERENCIA'!BA30</f>
        <v>NO OFERTADO</v>
      </c>
      <c r="BC30" s="44">
        <f>+IF(BB30="NO OFERTADO",0,IF(BB30="NO CUMPLE EV TECNICA",0,IF(BB30="NO HABILITA",0,IF(BB30="HABILITA",('PRECIOS UNITARIOS'!$AF30*500)/BA30))))</f>
        <v>0</v>
      </c>
      <c r="BD30" s="43">
        <f>'PRECIO REFERENCIA'!BB30</f>
        <v>0</v>
      </c>
      <c r="BE30" s="43" t="str">
        <f>'PRECIO REFERENCIA'!BD30</f>
        <v>NO OFERTADO</v>
      </c>
      <c r="BF30" s="44">
        <f>+IF(BE30="NO OFERTADO",0,IF(BE30="NO CUMPLE EV TECNICA",0,IF(BE30="NO HABILITA",0,IF(BE30="HABILITA",('PRECIOS UNITARIOS'!$AF30*500)/BD30))))</f>
        <v>0</v>
      </c>
      <c r="BG30" s="43">
        <f>'PRECIO REFERENCIA'!BE30</f>
        <v>0</v>
      </c>
      <c r="BH30" s="43" t="str">
        <f>'PRECIO REFERENCIA'!BG30</f>
        <v>NO OFERTADO</v>
      </c>
      <c r="BI30" s="44">
        <f>+IF(BH30="NO OFERTADO",0,IF(BH30="NO CUMPLE EV TECNICA",0,IF(BH30="NO HABILITA",0,IF(BH30="HABILITA",('PRECIOS UNITARIOS'!$AF30*500)/BG30))))</f>
        <v>0</v>
      </c>
      <c r="BJ30" s="43">
        <f>'PRECIO REFERENCIA'!BH30</f>
        <v>0</v>
      </c>
      <c r="BK30" s="43" t="str">
        <f>'PRECIO REFERENCIA'!BJ30</f>
        <v>NO OFERTADO</v>
      </c>
      <c r="BL30" s="44">
        <f>+IF(BK30="NO OFERTADO",0,IF(BK30="NO CUMPLE EV TECNICA",0,IF(BK30="NO HABILITA",0,IF(BK30="HABILITA",('PRECIOS UNITARIOS'!$AF30*500)/BJ30))))</f>
        <v>0</v>
      </c>
      <c r="BM30" s="43">
        <f>'PRECIO REFERENCIA'!BK30</f>
        <v>0</v>
      </c>
      <c r="BN30" s="43" t="str">
        <f>'PRECIO REFERENCIA'!BM30</f>
        <v>NO OFERTADO</v>
      </c>
      <c r="BO30" s="44">
        <f>+IF(BN30="NO OFERTADO",0,IF(BN30="NO CUMPLE EV TECNICA",0,IF(BN30="NO HABILITA",0,IF(BN30="HABILITA",('PRECIOS UNITARIOS'!$AF30*500)/BM30))))</f>
        <v>0</v>
      </c>
      <c r="BP30" s="43">
        <f>'PRECIO REFERENCIA'!BN30</f>
        <v>0</v>
      </c>
      <c r="BQ30" s="43" t="str">
        <f>'PRECIO REFERENCIA'!BP30</f>
        <v>NO OFERTADO</v>
      </c>
      <c r="BR30" s="44">
        <f>+IF(BQ30="NO OFERTADO",0,IF(BQ30="NO CUMPLE EV TECNICA",0,IF(BQ30="NO HABILITA",0,IF(BQ30="HABILITA",('PRECIOS UNITARIOS'!$AF30*500)/BP30))))</f>
        <v>0</v>
      </c>
      <c r="BS30" s="43">
        <f>'PRECIO REFERENCIA'!BQ30</f>
        <v>0</v>
      </c>
      <c r="BT30" s="43" t="str">
        <f>'PRECIO REFERENCIA'!BS30</f>
        <v>NO OFERTADO</v>
      </c>
      <c r="BU30" s="44">
        <f>+IF(BT30="NO OFERTADO",0,IF(BT30="NO CUMPLE EV TECNICA",0,IF(BT30="NO HABILITA",0,IF(BT30="HABILITA",('PRECIOS UNITARIOS'!$AF30*500)/BS30))))</f>
        <v>0</v>
      </c>
      <c r="BV30" s="43">
        <f>'PRECIO REFERENCIA'!BT30</f>
        <v>0</v>
      </c>
      <c r="BW30" s="43" t="str">
        <f>'PRECIO REFERENCIA'!BV30</f>
        <v>NO OFERTADO</v>
      </c>
      <c r="BX30" s="44">
        <f>+IF(BW30="NO OFERTADO",0,IF(BW30="NO CUMPLE EV TECNICA",0,IF(BW30="NO HABILITA",0,IF(BW30="HABILITA",('PRECIOS UNITARIOS'!$AF30*500)/BV30))))</f>
        <v>0</v>
      </c>
      <c r="BY30" s="43">
        <f>'PRECIO REFERENCIA'!BW30</f>
        <v>0</v>
      </c>
      <c r="BZ30" s="43" t="str">
        <f>'PRECIO REFERENCIA'!BY30</f>
        <v>NO OFERTADO</v>
      </c>
      <c r="CA30" s="44">
        <f>+IF(BZ30="NO OFERTADO",0,IF(BZ30="NO CUMPLE EV TECNICA",0,IF(BZ30="NO HABILITA",0,IF(BZ30="HABILITA",('PRECIOS UNITARIOS'!$AF30*500)/BY30))))</f>
        <v>0</v>
      </c>
      <c r="CB30" s="43">
        <f>'PRECIO REFERENCIA'!BZ30</f>
        <v>0</v>
      </c>
      <c r="CC30" s="43" t="str">
        <f>'PRECIO REFERENCIA'!CB30</f>
        <v>NO OFERTADO</v>
      </c>
      <c r="CD30" s="44">
        <f>+IF(CC30="NO OFERTADO",0,IF(CC30="NO CUMPLE EV TECNICA",0,IF(CC30="NO HABILITA",0,IF(CC30="HABILITA",('PRECIOS UNITARIOS'!$AF30*500)/CB30))))</f>
        <v>0</v>
      </c>
      <c r="CE30" s="43">
        <f>'PRECIO REFERENCIA'!CC30</f>
        <v>0</v>
      </c>
      <c r="CF30" s="43" t="str">
        <f>'PRECIO REFERENCIA'!CE30</f>
        <v>NO OFERTADO</v>
      </c>
      <c r="CG30" s="44">
        <f>+IF(CF30="NO OFERTADO",0,IF(CF30="NO CUMPLE EV TECNICA",0,IF(CF30="NO HABILITA",0,IF(CF30="HABILITA",('PRECIOS UNITARIOS'!$AF30*500)/CE30))))</f>
        <v>0</v>
      </c>
      <c r="CH30" s="43">
        <f>'PRECIO REFERENCIA'!CF30</f>
        <v>0</v>
      </c>
      <c r="CI30" s="43" t="str">
        <f>'PRECIO REFERENCIA'!CH30</f>
        <v>NO OFERTADO</v>
      </c>
      <c r="CJ30" s="44">
        <f>+IF(CI30="NO OFERTADO",0,IF(CI30="NO CUMPLE EV TECNICA",0,IF(CI30="NO HABILITA",0,IF(CI30="HABILITA",('PRECIOS UNITARIOS'!$AF30*500)/CH30))))</f>
        <v>0</v>
      </c>
    </row>
    <row r="31" spans="1:88" s="40" customFormat="1" ht="38.25" x14ac:dyDescent="0.2">
      <c r="A31" s="103">
        <v>22</v>
      </c>
      <c r="B31" s="202" t="s">
        <v>74</v>
      </c>
      <c r="C31" s="121" t="s">
        <v>75</v>
      </c>
      <c r="D31" s="24">
        <v>1</v>
      </c>
      <c r="E31" s="166" t="s">
        <v>53</v>
      </c>
      <c r="F31" s="168">
        <v>50</v>
      </c>
      <c r="G31" s="25">
        <v>57.816388000000003</v>
      </c>
      <c r="H31" s="43">
        <f>'PRECIO REFERENCIA'!F31</f>
        <v>77.349999999999994</v>
      </c>
      <c r="I31" s="43" t="str">
        <f>'PRECIO REFERENCIA'!H31</f>
        <v>NO HABILITA</v>
      </c>
      <c r="J31" s="44">
        <f>+IF(I31="NO OFERTADO",0,IF(I31="NO CUMPLE EV TECNICA",0,IF(I31="NO HABILITA",0,IF(I31="HABILITA",('PRECIOS UNITARIOS'!$AF31*500)/H31))))</f>
        <v>0</v>
      </c>
      <c r="K31" s="43">
        <f>'PRECIO REFERENCIA'!I31</f>
        <v>0</v>
      </c>
      <c r="L31" s="43" t="str">
        <f>'PRECIO REFERENCIA'!K31</f>
        <v>NO OFERTADO</v>
      </c>
      <c r="M31" s="44">
        <f>+IF(L31="NO OFERTADO",0,IF(L31="NO CUMPLE EV TECNICA",0,IF(L31="NO HABILITA",0,IF(L31="HABILITA",('PRECIOS UNITARIOS'!$AF31*500)/K31))))</f>
        <v>0</v>
      </c>
      <c r="N31" s="43">
        <f>'PRECIO REFERENCIA'!L31</f>
        <v>0</v>
      </c>
      <c r="O31" s="43" t="str">
        <f>'PRECIO REFERENCIA'!N31</f>
        <v>NO OFERTADO</v>
      </c>
      <c r="P31" s="44">
        <f>+IF(O31="NO OFERTADO",0,IF(O31="NO CUMPLE EV TECNICA",0,IF(O31="NO HABILITA",0,IF(O31="HABILITA",('PRECIOS UNITARIOS'!$AF31*500)/N31))))</f>
        <v>0</v>
      </c>
      <c r="Q31" s="43">
        <f>'PRECIO REFERENCIA'!O31</f>
        <v>0</v>
      </c>
      <c r="R31" s="43" t="str">
        <f>'PRECIO REFERENCIA'!Q31</f>
        <v>NO OFERTADO</v>
      </c>
      <c r="S31" s="44">
        <f>+IF(R31="NO OFERTADO",0,IF(R31="NO CUMPLE EV TECNICA",0,IF(R31="NO HABILITA",0,IF(R31="HABILITA",('PRECIOS UNITARIOS'!$AF31*500)/Q31))))</f>
        <v>0</v>
      </c>
      <c r="T31" s="43">
        <f>'PRECIO REFERENCIA'!R31</f>
        <v>0</v>
      </c>
      <c r="U31" s="43" t="str">
        <f>'PRECIO REFERENCIA'!T31</f>
        <v>NO OFERTADO</v>
      </c>
      <c r="V31" s="44">
        <f>+IF(U31="NO OFERTADO",0,IF(U31="NO CUMPLE EV TECNICA",0,IF(U31="NO HABILITA",0,IF(U31="HABILITA",('PRECIOS UNITARIOS'!$AF31*500)/T31))))</f>
        <v>0</v>
      </c>
      <c r="W31" s="43">
        <f>'PRECIO REFERENCIA'!U31</f>
        <v>0</v>
      </c>
      <c r="X31" s="43" t="str">
        <f>'PRECIO REFERENCIA'!W31</f>
        <v>NO OFERTADO</v>
      </c>
      <c r="Y31" s="44">
        <f>+IF(X31="NO OFERTADO",0,IF(X31="NO CUMPLE EV TECNICA",0,IF(X31="NO HABILITA",0,IF(X31="HABILITA",('PRECIOS UNITARIOS'!$AF31*500)/W31))))</f>
        <v>0</v>
      </c>
      <c r="Z31" s="43">
        <f>'PRECIO REFERENCIA'!X31</f>
        <v>0</v>
      </c>
      <c r="AA31" s="43" t="str">
        <f>'PRECIO REFERENCIA'!Z31</f>
        <v>NO OFERTADO</v>
      </c>
      <c r="AB31" s="44">
        <f>+IF(AA31="NO OFERTADO",0,IF(AA31="NO CUMPLE EV TECNICA",0,IF(AA31="NO HABILITA",0,IF(AA31="HABILITA",('PRECIOS UNITARIOS'!$AF31*500)/Z31))))</f>
        <v>0</v>
      </c>
      <c r="AC31" s="43">
        <f>'PRECIO REFERENCIA'!AA31</f>
        <v>0</v>
      </c>
      <c r="AD31" s="43" t="str">
        <f>'PRECIO REFERENCIA'!AC31</f>
        <v>NO OFERTADO</v>
      </c>
      <c r="AE31" s="44">
        <f>+IF(AD31="NO OFERTADO",0,IF(AD31="NO CUMPLE EV TECNICA",0,IF(AD31="NO HABILITA",0,IF(AD31="HABILITA",('PRECIOS UNITARIOS'!$AF31*500)/AC31))))</f>
        <v>0</v>
      </c>
      <c r="AF31" s="43">
        <f>'PRECIO REFERENCIA'!AD31</f>
        <v>70.210000000000008</v>
      </c>
      <c r="AG31" s="43" t="str">
        <f>'PRECIO REFERENCIA'!AF31</f>
        <v>HABILITA</v>
      </c>
      <c r="AH31" s="44">
        <f>+IF(AG31="NO OFERTADO",0,IF(AG31="NO CUMPLE EV TECNICA",0,IF(AG31="NO HABILITA",0,IF(AG31="HABILITA",('PRECIOS UNITARIOS'!$AF31*500)/AF31))))</f>
        <v>500.00000000000006</v>
      </c>
      <c r="AI31" s="43">
        <f>'PRECIO REFERENCIA'!AG31</f>
        <v>0</v>
      </c>
      <c r="AJ31" s="43" t="str">
        <f>'PRECIO REFERENCIA'!AI31</f>
        <v>NO OFERTADO</v>
      </c>
      <c r="AK31" s="44">
        <f>+IF(AJ31="NO OFERTADO",0,IF(AJ31="NO CUMPLE EV TECNICA",0,IF(AJ31="NO HABILITA",0,IF(AJ31="HABILITA",('PRECIOS UNITARIOS'!$AF31*500)/AI31))))</f>
        <v>0</v>
      </c>
      <c r="AL31" s="43">
        <f>'PRECIO REFERENCIA'!AJ31</f>
        <v>0</v>
      </c>
      <c r="AM31" s="43" t="str">
        <f>'PRECIO REFERENCIA'!AL31</f>
        <v>NO OFERTADO</v>
      </c>
      <c r="AN31" s="44">
        <f>+IF(AM31="NO OFERTADO",0,IF(AM31="NO CUMPLE EV TECNICA",0,IF(AM31="NO HABILITA",0,IF(AM31="HABILITA",('PRECIOS UNITARIOS'!$AF31*500)/AL31))))</f>
        <v>0</v>
      </c>
      <c r="AO31" s="43">
        <f>'PRECIO REFERENCIA'!AM31</f>
        <v>0</v>
      </c>
      <c r="AP31" s="43" t="str">
        <f>'PRECIO REFERENCIA'!AO31</f>
        <v>NO OFERTADO</v>
      </c>
      <c r="AQ31" s="44">
        <f>+IF(AP31="NO OFERTADO",0,IF(AP31="NO CUMPLE EV TECNICA",0,IF(AP31="NO HABILITA",0,IF(AP31="HABILITA",('PRECIOS UNITARIOS'!$AF31*500)/AO31))))</f>
        <v>0</v>
      </c>
      <c r="AR31" s="43">
        <f>'PRECIO REFERENCIA'!AP31</f>
        <v>0</v>
      </c>
      <c r="AS31" s="43" t="str">
        <f>'PRECIO REFERENCIA'!AR31</f>
        <v>NO OFERTADO</v>
      </c>
      <c r="AT31" s="44">
        <f>+IF(AS31="NO OFERTADO",0,IF(AS31="NO CUMPLE EV TECNICA",0,IF(AS31="NO HABILITA",0,IF(AS31="HABILITA",('PRECIOS UNITARIOS'!$AF31*500)/AR31))))</f>
        <v>0</v>
      </c>
      <c r="AU31" s="43">
        <f>'PRECIO REFERENCIA'!AS31</f>
        <v>77.349999999999994</v>
      </c>
      <c r="AV31" s="43" t="str">
        <f>'PRECIO REFERENCIA'!AU31</f>
        <v>NO HABILITA</v>
      </c>
      <c r="AW31" s="44">
        <f>+IF(AV31="NO OFERTADO",0,IF(AV31="NO CUMPLE EV TECNICA",0,IF(AV31="NO HABILITA",0,IF(AV31="HABILITA",('PRECIOS UNITARIOS'!$AF31*500)/AU31))))</f>
        <v>0</v>
      </c>
      <c r="AX31" s="43">
        <f>'PRECIO REFERENCIA'!AV31</f>
        <v>0</v>
      </c>
      <c r="AY31" s="43" t="str">
        <f>'PRECIO REFERENCIA'!AX31</f>
        <v>NO OFERTADO</v>
      </c>
      <c r="AZ31" s="44">
        <f>+IF(AY31="NO OFERTADO",0,IF(AY31="NO CUMPLE EV TECNICA",0,IF(AY31="NO HABILITA",0,IF(AY31="HABILITA",('PRECIOS UNITARIOS'!$AF31*500)/AX31))))</f>
        <v>0</v>
      </c>
      <c r="BA31" s="43">
        <f>'PRECIO REFERENCIA'!AY31</f>
        <v>70.210000000000008</v>
      </c>
      <c r="BB31" s="43" t="str">
        <f>'PRECIO REFERENCIA'!BA31</f>
        <v>HABILITA</v>
      </c>
      <c r="BC31" s="44">
        <f>+IF(BB31="NO OFERTADO",0,IF(BB31="NO CUMPLE EV TECNICA",0,IF(BB31="NO HABILITA",0,IF(BB31="HABILITA",('PRECIOS UNITARIOS'!$AF31*500)/BA31))))</f>
        <v>500.00000000000006</v>
      </c>
      <c r="BD31" s="43">
        <f>'PRECIO REFERENCIA'!BB31</f>
        <v>0</v>
      </c>
      <c r="BE31" s="43" t="str">
        <f>'PRECIO REFERENCIA'!BD31</f>
        <v>NO OFERTADO</v>
      </c>
      <c r="BF31" s="44">
        <f>+IF(BE31="NO OFERTADO",0,IF(BE31="NO CUMPLE EV TECNICA",0,IF(BE31="NO HABILITA",0,IF(BE31="HABILITA",('PRECIOS UNITARIOS'!$AF31*500)/BD31))))</f>
        <v>0</v>
      </c>
      <c r="BG31" s="43">
        <f>'PRECIO REFERENCIA'!BE31</f>
        <v>83.3</v>
      </c>
      <c r="BH31" s="43" t="str">
        <f>'PRECIO REFERENCIA'!BG31</f>
        <v>NO HABILITA</v>
      </c>
      <c r="BI31" s="44">
        <f>+IF(BH31="NO OFERTADO",0,IF(BH31="NO CUMPLE EV TECNICA",0,IF(BH31="NO HABILITA",0,IF(BH31="HABILITA",('PRECIOS UNITARIOS'!$AF31*500)/BG31))))</f>
        <v>0</v>
      </c>
      <c r="BJ31" s="43">
        <f>'PRECIO REFERENCIA'!BH31</f>
        <v>76.16</v>
      </c>
      <c r="BK31" s="43" t="str">
        <f>'PRECIO REFERENCIA'!BJ31</f>
        <v>NO HABILITA</v>
      </c>
      <c r="BL31" s="44">
        <f>+IF(BK31="NO OFERTADO",0,IF(BK31="NO CUMPLE EV TECNICA",0,IF(BK31="NO HABILITA",0,IF(BK31="HABILITA",('PRECIOS UNITARIOS'!$AF31*500)/BJ31))))</f>
        <v>0</v>
      </c>
      <c r="BM31" s="43">
        <f>'PRECIO REFERENCIA'!BK31</f>
        <v>0</v>
      </c>
      <c r="BN31" s="43" t="str">
        <f>'PRECIO REFERENCIA'!BM31</f>
        <v>NO OFERTADO</v>
      </c>
      <c r="BO31" s="44">
        <f>+IF(BN31="NO OFERTADO",0,IF(BN31="NO CUMPLE EV TECNICA",0,IF(BN31="NO HABILITA",0,IF(BN31="HABILITA",('PRECIOS UNITARIOS'!$AF31*500)/BM31))))</f>
        <v>0</v>
      </c>
      <c r="BP31" s="43">
        <f>'PRECIO REFERENCIA'!BN31</f>
        <v>0</v>
      </c>
      <c r="BQ31" s="43" t="str">
        <f>'PRECIO REFERENCIA'!BP31</f>
        <v>NO OFERTADO</v>
      </c>
      <c r="BR31" s="44">
        <f>+IF(BQ31="NO OFERTADO",0,IF(BQ31="NO CUMPLE EV TECNICA",0,IF(BQ31="NO HABILITA",0,IF(BQ31="HABILITA",('PRECIOS UNITARIOS'!$AF31*500)/BP31))))</f>
        <v>0</v>
      </c>
      <c r="BS31" s="43">
        <f>'PRECIO REFERENCIA'!BQ31</f>
        <v>78.540000000000006</v>
      </c>
      <c r="BT31" s="43" t="str">
        <f>'PRECIO REFERENCIA'!BS31</f>
        <v>NO HABILITA</v>
      </c>
      <c r="BU31" s="44">
        <f>+IF(BT31="NO OFERTADO",0,IF(BT31="NO CUMPLE EV TECNICA",0,IF(BT31="NO HABILITA",0,IF(BT31="HABILITA",('PRECIOS UNITARIOS'!$AF31*500)/BS31))))</f>
        <v>0</v>
      </c>
      <c r="BV31" s="43">
        <f>'PRECIO REFERENCIA'!BT31</f>
        <v>0</v>
      </c>
      <c r="BW31" s="43" t="str">
        <f>'PRECIO REFERENCIA'!BV31</f>
        <v>NO OFERTADO</v>
      </c>
      <c r="BX31" s="44">
        <f>+IF(BW31="NO OFERTADO",0,IF(BW31="NO CUMPLE EV TECNICA",0,IF(BW31="NO HABILITA",0,IF(BW31="HABILITA",('PRECIOS UNITARIOS'!$AF31*500)/BV31))))</f>
        <v>0</v>
      </c>
      <c r="BY31" s="43">
        <f>'PRECIO REFERENCIA'!BW31</f>
        <v>0</v>
      </c>
      <c r="BZ31" s="43" t="str">
        <f>'PRECIO REFERENCIA'!BY31</f>
        <v>NO OFERTADO</v>
      </c>
      <c r="CA31" s="44">
        <f>+IF(BZ31="NO OFERTADO",0,IF(BZ31="NO CUMPLE EV TECNICA",0,IF(BZ31="NO HABILITA",0,IF(BZ31="HABILITA",('PRECIOS UNITARIOS'!$AF31*500)/BY31))))</f>
        <v>0</v>
      </c>
      <c r="CB31" s="43">
        <f>'PRECIO REFERENCIA'!BZ31</f>
        <v>0</v>
      </c>
      <c r="CC31" s="43" t="str">
        <f>'PRECIO REFERENCIA'!CB31</f>
        <v>NO OFERTADO</v>
      </c>
      <c r="CD31" s="44">
        <f>+IF(CC31="NO OFERTADO",0,IF(CC31="NO CUMPLE EV TECNICA",0,IF(CC31="NO HABILITA",0,IF(CC31="HABILITA",('PRECIOS UNITARIOS'!$AF31*500)/CB31))))</f>
        <v>0</v>
      </c>
      <c r="CE31" s="43">
        <f>'PRECIO REFERENCIA'!CC31</f>
        <v>0</v>
      </c>
      <c r="CF31" s="43" t="str">
        <f>'PRECIO REFERENCIA'!CE31</f>
        <v>NO OFERTADO</v>
      </c>
      <c r="CG31" s="44">
        <f>+IF(CF31="NO OFERTADO",0,IF(CF31="NO CUMPLE EV TECNICA",0,IF(CF31="NO HABILITA",0,IF(CF31="HABILITA",('PRECIOS UNITARIOS'!$AF31*500)/CE31))))</f>
        <v>0</v>
      </c>
      <c r="CH31" s="43">
        <f>'PRECIO REFERENCIA'!CF31</f>
        <v>0</v>
      </c>
      <c r="CI31" s="43" t="str">
        <f>'PRECIO REFERENCIA'!CH31</f>
        <v>NO OFERTADO</v>
      </c>
      <c r="CJ31" s="44">
        <f>+IF(CI31="NO OFERTADO",0,IF(CI31="NO CUMPLE EV TECNICA",0,IF(CI31="NO HABILITA",0,IF(CI31="HABILITA",('PRECIOS UNITARIOS'!$AF31*500)/CH31))))</f>
        <v>0</v>
      </c>
    </row>
    <row r="32" spans="1:88" s="40" customFormat="1" ht="38.25" x14ac:dyDescent="0.2">
      <c r="A32" s="103">
        <v>23</v>
      </c>
      <c r="B32" s="202" t="s">
        <v>76</v>
      </c>
      <c r="C32" s="121" t="s">
        <v>75</v>
      </c>
      <c r="D32" s="24">
        <v>1</v>
      </c>
      <c r="E32" s="166" t="s">
        <v>53</v>
      </c>
      <c r="F32" s="168">
        <v>124.66666666666667</v>
      </c>
      <c r="G32" s="25">
        <v>57.816388000000003</v>
      </c>
      <c r="H32" s="43">
        <f>'PRECIO REFERENCIA'!F32</f>
        <v>77.349999999999994</v>
      </c>
      <c r="I32" s="43" t="str">
        <f>'PRECIO REFERENCIA'!H32</f>
        <v>NO HABILITA</v>
      </c>
      <c r="J32" s="44">
        <f>+IF(I32="NO OFERTADO",0,IF(I32="NO CUMPLE EV TECNICA",0,IF(I32="NO HABILITA",0,IF(I32="HABILITA",('PRECIOS UNITARIOS'!$AF32*500)/H32))))</f>
        <v>0</v>
      </c>
      <c r="K32" s="43">
        <f>'PRECIO REFERENCIA'!I32</f>
        <v>0</v>
      </c>
      <c r="L32" s="43" t="str">
        <f>'PRECIO REFERENCIA'!K32</f>
        <v>NO OFERTADO</v>
      </c>
      <c r="M32" s="44">
        <f>+IF(L32="NO OFERTADO",0,IF(L32="NO CUMPLE EV TECNICA",0,IF(L32="NO HABILITA",0,IF(L32="HABILITA",('PRECIOS UNITARIOS'!$AF32*500)/K32))))</f>
        <v>0</v>
      </c>
      <c r="N32" s="43">
        <f>'PRECIO REFERENCIA'!L32</f>
        <v>0</v>
      </c>
      <c r="O32" s="43" t="str">
        <f>'PRECIO REFERENCIA'!N32</f>
        <v>NO OFERTADO</v>
      </c>
      <c r="P32" s="44">
        <f>+IF(O32="NO OFERTADO",0,IF(O32="NO CUMPLE EV TECNICA",0,IF(O32="NO HABILITA",0,IF(O32="HABILITA",('PRECIOS UNITARIOS'!$AF32*500)/N32))))</f>
        <v>0</v>
      </c>
      <c r="Q32" s="43">
        <f>'PRECIO REFERENCIA'!O32</f>
        <v>0</v>
      </c>
      <c r="R32" s="43" t="str">
        <f>'PRECIO REFERENCIA'!Q32</f>
        <v>NO OFERTADO</v>
      </c>
      <c r="S32" s="44">
        <f>+IF(R32="NO OFERTADO",0,IF(R32="NO CUMPLE EV TECNICA",0,IF(R32="NO HABILITA",0,IF(R32="HABILITA",('PRECIOS UNITARIOS'!$AF32*500)/Q32))))</f>
        <v>0</v>
      </c>
      <c r="T32" s="43">
        <f>'PRECIO REFERENCIA'!R32</f>
        <v>0</v>
      </c>
      <c r="U32" s="43" t="str">
        <f>'PRECIO REFERENCIA'!T32</f>
        <v>NO OFERTADO</v>
      </c>
      <c r="V32" s="44">
        <f>+IF(U32="NO OFERTADO",0,IF(U32="NO CUMPLE EV TECNICA",0,IF(U32="NO HABILITA",0,IF(U32="HABILITA",('PRECIOS UNITARIOS'!$AF32*500)/T32))))</f>
        <v>0</v>
      </c>
      <c r="W32" s="43">
        <f>'PRECIO REFERENCIA'!U32</f>
        <v>0</v>
      </c>
      <c r="X32" s="43" t="str">
        <f>'PRECIO REFERENCIA'!W32</f>
        <v>NO OFERTADO</v>
      </c>
      <c r="Y32" s="44">
        <f>+IF(X32="NO OFERTADO",0,IF(X32="NO CUMPLE EV TECNICA",0,IF(X32="NO HABILITA",0,IF(X32="HABILITA",('PRECIOS UNITARIOS'!$AF32*500)/W32))))</f>
        <v>0</v>
      </c>
      <c r="Z32" s="43">
        <f>'PRECIO REFERENCIA'!X32</f>
        <v>0</v>
      </c>
      <c r="AA32" s="43" t="str">
        <f>'PRECIO REFERENCIA'!Z32</f>
        <v>NO OFERTADO</v>
      </c>
      <c r="AB32" s="44">
        <f>+IF(AA32="NO OFERTADO",0,IF(AA32="NO CUMPLE EV TECNICA",0,IF(AA32="NO HABILITA",0,IF(AA32="HABILITA",('PRECIOS UNITARIOS'!$AF32*500)/Z32))))</f>
        <v>0</v>
      </c>
      <c r="AC32" s="43">
        <f>'PRECIO REFERENCIA'!AA32</f>
        <v>0</v>
      </c>
      <c r="AD32" s="43" t="str">
        <f>'PRECIO REFERENCIA'!AC32</f>
        <v>NO OFERTADO</v>
      </c>
      <c r="AE32" s="44">
        <f>+IF(AD32="NO OFERTADO",0,IF(AD32="NO CUMPLE EV TECNICA",0,IF(AD32="NO HABILITA",0,IF(AD32="HABILITA",('PRECIOS UNITARIOS'!$AF32*500)/AC32))))</f>
        <v>0</v>
      </c>
      <c r="AF32" s="43">
        <f>'PRECIO REFERENCIA'!AD32</f>
        <v>70.210000000000008</v>
      </c>
      <c r="AG32" s="43" t="str">
        <f>'PRECIO REFERENCIA'!AF32</f>
        <v>HABILITA</v>
      </c>
      <c r="AH32" s="44">
        <f>+IF(AG32="NO OFERTADO",0,IF(AG32="NO CUMPLE EV TECNICA",0,IF(AG32="NO HABILITA",0,IF(AG32="HABILITA",('PRECIOS UNITARIOS'!$AF32*500)/AF32))))</f>
        <v>500.00000000000006</v>
      </c>
      <c r="AI32" s="43">
        <f>'PRECIO REFERENCIA'!AG32</f>
        <v>0</v>
      </c>
      <c r="AJ32" s="43" t="str">
        <f>'PRECIO REFERENCIA'!AI32</f>
        <v>NO OFERTADO</v>
      </c>
      <c r="AK32" s="44">
        <f>+IF(AJ32="NO OFERTADO",0,IF(AJ32="NO CUMPLE EV TECNICA",0,IF(AJ32="NO HABILITA",0,IF(AJ32="HABILITA",('PRECIOS UNITARIOS'!$AF32*500)/AI32))))</f>
        <v>0</v>
      </c>
      <c r="AL32" s="43">
        <f>'PRECIO REFERENCIA'!AJ32</f>
        <v>0</v>
      </c>
      <c r="AM32" s="43" t="str">
        <f>'PRECIO REFERENCIA'!AL32</f>
        <v>NO OFERTADO</v>
      </c>
      <c r="AN32" s="44">
        <f>+IF(AM32="NO OFERTADO",0,IF(AM32="NO CUMPLE EV TECNICA",0,IF(AM32="NO HABILITA",0,IF(AM32="HABILITA",('PRECIOS UNITARIOS'!$AF32*500)/AL32))))</f>
        <v>0</v>
      </c>
      <c r="AO32" s="43">
        <f>'PRECIO REFERENCIA'!AM32</f>
        <v>0</v>
      </c>
      <c r="AP32" s="43" t="str">
        <f>'PRECIO REFERENCIA'!AO32</f>
        <v>NO OFERTADO</v>
      </c>
      <c r="AQ32" s="44">
        <f>+IF(AP32="NO OFERTADO",0,IF(AP32="NO CUMPLE EV TECNICA",0,IF(AP32="NO HABILITA",0,IF(AP32="HABILITA",('PRECIOS UNITARIOS'!$AF32*500)/AO32))))</f>
        <v>0</v>
      </c>
      <c r="AR32" s="43">
        <f>'PRECIO REFERENCIA'!AP32</f>
        <v>0</v>
      </c>
      <c r="AS32" s="43" t="str">
        <f>'PRECIO REFERENCIA'!AR32</f>
        <v>NO OFERTADO</v>
      </c>
      <c r="AT32" s="44">
        <f>+IF(AS32="NO OFERTADO",0,IF(AS32="NO CUMPLE EV TECNICA",0,IF(AS32="NO HABILITA",0,IF(AS32="HABILITA",('PRECIOS UNITARIOS'!$AF32*500)/AR32))))</f>
        <v>0</v>
      </c>
      <c r="AU32" s="43">
        <f>'PRECIO REFERENCIA'!AS32</f>
        <v>77.349999999999994</v>
      </c>
      <c r="AV32" s="43" t="str">
        <f>'PRECIO REFERENCIA'!AU32</f>
        <v>NO HABILITA</v>
      </c>
      <c r="AW32" s="44">
        <f>+IF(AV32="NO OFERTADO",0,IF(AV32="NO CUMPLE EV TECNICA",0,IF(AV32="NO HABILITA",0,IF(AV32="HABILITA",('PRECIOS UNITARIOS'!$AF32*500)/AU32))))</f>
        <v>0</v>
      </c>
      <c r="AX32" s="43">
        <f>'PRECIO REFERENCIA'!AV32</f>
        <v>0</v>
      </c>
      <c r="AY32" s="43" t="str">
        <f>'PRECIO REFERENCIA'!AX32</f>
        <v>NO OFERTADO</v>
      </c>
      <c r="AZ32" s="44">
        <f>+IF(AY32="NO OFERTADO",0,IF(AY32="NO CUMPLE EV TECNICA",0,IF(AY32="NO HABILITA",0,IF(AY32="HABILITA",('PRECIOS UNITARIOS'!$AF32*500)/AX32))))</f>
        <v>0</v>
      </c>
      <c r="BA32" s="43">
        <f>'PRECIO REFERENCIA'!AY32</f>
        <v>70.210000000000008</v>
      </c>
      <c r="BB32" s="43" t="str">
        <f>'PRECIO REFERENCIA'!BA32</f>
        <v>HABILITA</v>
      </c>
      <c r="BC32" s="44">
        <f>+IF(BB32="NO OFERTADO",0,IF(BB32="NO CUMPLE EV TECNICA",0,IF(BB32="NO HABILITA",0,IF(BB32="HABILITA",('PRECIOS UNITARIOS'!$AF32*500)/BA32))))</f>
        <v>500.00000000000006</v>
      </c>
      <c r="BD32" s="43">
        <f>'PRECIO REFERENCIA'!BB32</f>
        <v>85.68</v>
      </c>
      <c r="BE32" s="43" t="str">
        <f>'PRECIO REFERENCIA'!BD32</f>
        <v>NO HABILITA</v>
      </c>
      <c r="BF32" s="44">
        <f>+IF(BE32="NO OFERTADO",0,IF(BE32="NO CUMPLE EV TECNICA",0,IF(BE32="NO HABILITA",0,IF(BE32="HABILITA",('PRECIOS UNITARIOS'!$AF32*500)/BD32))))</f>
        <v>0</v>
      </c>
      <c r="BG32" s="43">
        <f>'PRECIO REFERENCIA'!BE32</f>
        <v>83.3</v>
      </c>
      <c r="BH32" s="43" t="str">
        <f>'PRECIO REFERENCIA'!BG32</f>
        <v>NO HABILITA</v>
      </c>
      <c r="BI32" s="44">
        <f>+IF(BH32="NO OFERTADO",0,IF(BH32="NO CUMPLE EV TECNICA",0,IF(BH32="NO HABILITA",0,IF(BH32="HABILITA",('PRECIOS UNITARIOS'!$AF32*500)/BG32))))</f>
        <v>0</v>
      </c>
      <c r="BJ32" s="43">
        <f>'PRECIO REFERENCIA'!BH32</f>
        <v>76.16</v>
      </c>
      <c r="BK32" s="43" t="str">
        <f>'PRECIO REFERENCIA'!BJ32</f>
        <v>NO HABILITA</v>
      </c>
      <c r="BL32" s="44">
        <f>+IF(BK32="NO OFERTADO",0,IF(BK32="NO CUMPLE EV TECNICA",0,IF(BK32="NO HABILITA",0,IF(BK32="HABILITA",('PRECIOS UNITARIOS'!$AF32*500)/BJ32))))</f>
        <v>0</v>
      </c>
      <c r="BM32" s="43">
        <f>'PRECIO REFERENCIA'!BK32</f>
        <v>0</v>
      </c>
      <c r="BN32" s="43" t="str">
        <f>'PRECIO REFERENCIA'!BM32</f>
        <v>NO OFERTADO</v>
      </c>
      <c r="BO32" s="44">
        <f>+IF(BN32="NO OFERTADO",0,IF(BN32="NO CUMPLE EV TECNICA",0,IF(BN32="NO HABILITA",0,IF(BN32="HABILITA",('PRECIOS UNITARIOS'!$AF32*500)/BM32))))</f>
        <v>0</v>
      </c>
      <c r="BP32" s="43">
        <f>'PRECIO REFERENCIA'!BN32</f>
        <v>0</v>
      </c>
      <c r="BQ32" s="43" t="str">
        <f>'PRECIO REFERENCIA'!BP32</f>
        <v>NO OFERTADO</v>
      </c>
      <c r="BR32" s="44">
        <f>+IF(BQ32="NO OFERTADO",0,IF(BQ32="NO CUMPLE EV TECNICA",0,IF(BQ32="NO HABILITA",0,IF(BQ32="HABILITA",('PRECIOS UNITARIOS'!$AF32*500)/BP32))))</f>
        <v>0</v>
      </c>
      <c r="BS32" s="43">
        <f>'PRECIO REFERENCIA'!BQ32</f>
        <v>78.540000000000006</v>
      </c>
      <c r="BT32" s="43" t="str">
        <f>'PRECIO REFERENCIA'!BS32</f>
        <v>NO HABILITA</v>
      </c>
      <c r="BU32" s="44">
        <f>+IF(BT32="NO OFERTADO",0,IF(BT32="NO CUMPLE EV TECNICA",0,IF(BT32="NO HABILITA",0,IF(BT32="HABILITA",('PRECIOS UNITARIOS'!$AF32*500)/BS32))))</f>
        <v>0</v>
      </c>
      <c r="BV32" s="43">
        <f>'PRECIO REFERENCIA'!BT32</f>
        <v>0</v>
      </c>
      <c r="BW32" s="43" t="str">
        <f>'PRECIO REFERENCIA'!BV32</f>
        <v>NO OFERTADO</v>
      </c>
      <c r="BX32" s="44">
        <f>+IF(BW32="NO OFERTADO",0,IF(BW32="NO CUMPLE EV TECNICA",0,IF(BW32="NO HABILITA",0,IF(BW32="HABILITA",('PRECIOS UNITARIOS'!$AF32*500)/BV32))))</f>
        <v>0</v>
      </c>
      <c r="BY32" s="43">
        <f>'PRECIO REFERENCIA'!BW32</f>
        <v>0</v>
      </c>
      <c r="BZ32" s="43" t="str">
        <f>'PRECIO REFERENCIA'!BY32</f>
        <v>NO OFERTADO</v>
      </c>
      <c r="CA32" s="44">
        <f>+IF(BZ32="NO OFERTADO",0,IF(BZ32="NO CUMPLE EV TECNICA",0,IF(BZ32="NO HABILITA",0,IF(BZ32="HABILITA",('PRECIOS UNITARIOS'!$AF32*500)/BY32))))</f>
        <v>0</v>
      </c>
      <c r="CB32" s="43">
        <f>'PRECIO REFERENCIA'!BZ32</f>
        <v>0</v>
      </c>
      <c r="CC32" s="43" t="str">
        <f>'PRECIO REFERENCIA'!CB32</f>
        <v>NO OFERTADO</v>
      </c>
      <c r="CD32" s="44">
        <f>+IF(CC32="NO OFERTADO",0,IF(CC32="NO CUMPLE EV TECNICA",0,IF(CC32="NO HABILITA",0,IF(CC32="HABILITA",('PRECIOS UNITARIOS'!$AF32*500)/CB32))))</f>
        <v>0</v>
      </c>
      <c r="CE32" s="43">
        <f>'PRECIO REFERENCIA'!CC32</f>
        <v>0</v>
      </c>
      <c r="CF32" s="43" t="str">
        <f>'PRECIO REFERENCIA'!CE32</f>
        <v>NO OFERTADO</v>
      </c>
      <c r="CG32" s="44">
        <f>+IF(CF32="NO OFERTADO",0,IF(CF32="NO CUMPLE EV TECNICA",0,IF(CF32="NO HABILITA",0,IF(CF32="HABILITA",('PRECIOS UNITARIOS'!$AF32*500)/CE32))))</f>
        <v>0</v>
      </c>
      <c r="CH32" s="43">
        <f>'PRECIO REFERENCIA'!CF32</f>
        <v>0</v>
      </c>
      <c r="CI32" s="43" t="str">
        <f>'PRECIO REFERENCIA'!CH32</f>
        <v>NO OFERTADO</v>
      </c>
      <c r="CJ32" s="44">
        <f>+IF(CI32="NO OFERTADO",0,IF(CI32="NO CUMPLE EV TECNICA",0,IF(CI32="NO HABILITA",0,IF(CI32="HABILITA",('PRECIOS UNITARIOS'!$AF32*500)/CH32))))</f>
        <v>0</v>
      </c>
    </row>
    <row r="33" spans="1:88" s="40" customFormat="1" ht="38.25" x14ac:dyDescent="0.2">
      <c r="A33" s="103">
        <v>24</v>
      </c>
      <c r="B33" s="202" t="s">
        <v>77</v>
      </c>
      <c r="C33" s="121" t="s">
        <v>75</v>
      </c>
      <c r="D33" s="24">
        <v>1</v>
      </c>
      <c r="E33" s="166" t="s">
        <v>53</v>
      </c>
      <c r="F33" s="168">
        <v>350</v>
      </c>
      <c r="G33" s="25">
        <v>57.816388000000003</v>
      </c>
      <c r="H33" s="43">
        <f>'PRECIO REFERENCIA'!F33</f>
        <v>0</v>
      </c>
      <c r="I33" s="43" t="str">
        <f>'PRECIO REFERENCIA'!H33</f>
        <v>NO OFERTADO</v>
      </c>
      <c r="J33" s="44">
        <f>+IF(I33="NO OFERTADO",0,IF(I33="NO CUMPLE EV TECNICA",0,IF(I33="NO HABILITA",0,IF(I33="HABILITA",('PRECIOS UNITARIOS'!$AF33*500)/H33))))</f>
        <v>0</v>
      </c>
      <c r="K33" s="43">
        <f>'PRECIO REFERENCIA'!I33</f>
        <v>0</v>
      </c>
      <c r="L33" s="43" t="str">
        <f>'PRECIO REFERENCIA'!K33</f>
        <v>NO OFERTADO</v>
      </c>
      <c r="M33" s="44">
        <f>+IF(L33="NO OFERTADO",0,IF(L33="NO CUMPLE EV TECNICA",0,IF(L33="NO HABILITA",0,IF(L33="HABILITA",('PRECIOS UNITARIOS'!$AF33*500)/K33))))</f>
        <v>0</v>
      </c>
      <c r="N33" s="43">
        <f>'PRECIO REFERENCIA'!L33</f>
        <v>0</v>
      </c>
      <c r="O33" s="43" t="str">
        <f>'PRECIO REFERENCIA'!N33</f>
        <v>NO OFERTADO</v>
      </c>
      <c r="P33" s="44">
        <f>+IF(O33="NO OFERTADO",0,IF(O33="NO CUMPLE EV TECNICA",0,IF(O33="NO HABILITA",0,IF(O33="HABILITA",('PRECIOS UNITARIOS'!$AF33*500)/N33))))</f>
        <v>0</v>
      </c>
      <c r="Q33" s="43">
        <f>'PRECIO REFERENCIA'!O33</f>
        <v>0</v>
      </c>
      <c r="R33" s="43" t="str">
        <f>'PRECIO REFERENCIA'!Q33</f>
        <v>NO OFERTADO</v>
      </c>
      <c r="S33" s="44">
        <f>+IF(R33="NO OFERTADO",0,IF(R33="NO CUMPLE EV TECNICA",0,IF(R33="NO HABILITA",0,IF(R33="HABILITA",('PRECIOS UNITARIOS'!$AF33*500)/Q33))))</f>
        <v>0</v>
      </c>
      <c r="T33" s="43">
        <f>'PRECIO REFERENCIA'!R33</f>
        <v>0</v>
      </c>
      <c r="U33" s="43" t="str">
        <f>'PRECIO REFERENCIA'!T33</f>
        <v>NO OFERTADO</v>
      </c>
      <c r="V33" s="44">
        <f>+IF(U33="NO OFERTADO",0,IF(U33="NO CUMPLE EV TECNICA",0,IF(U33="NO HABILITA",0,IF(U33="HABILITA",('PRECIOS UNITARIOS'!$AF33*500)/T33))))</f>
        <v>0</v>
      </c>
      <c r="W33" s="43">
        <f>'PRECIO REFERENCIA'!U33</f>
        <v>0</v>
      </c>
      <c r="X33" s="43" t="str">
        <f>'PRECIO REFERENCIA'!W33</f>
        <v>NO OFERTADO</v>
      </c>
      <c r="Y33" s="44">
        <f>+IF(X33="NO OFERTADO",0,IF(X33="NO CUMPLE EV TECNICA",0,IF(X33="NO HABILITA",0,IF(X33="HABILITA",('PRECIOS UNITARIOS'!$AF33*500)/W33))))</f>
        <v>0</v>
      </c>
      <c r="Z33" s="43">
        <f>'PRECIO REFERENCIA'!X33</f>
        <v>0</v>
      </c>
      <c r="AA33" s="43" t="str">
        <f>'PRECIO REFERENCIA'!Z33</f>
        <v>NO OFERTADO</v>
      </c>
      <c r="AB33" s="44">
        <f>+IF(AA33="NO OFERTADO",0,IF(AA33="NO CUMPLE EV TECNICA",0,IF(AA33="NO HABILITA",0,IF(AA33="HABILITA",('PRECIOS UNITARIOS'!$AF33*500)/Z33))))</f>
        <v>0</v>
      </c>
      <c r="AC33" s="43">
        <f>'PRECIO REFERENCIA'!AA33</f>
        <v>0</v>
      </c>
      <c r="AD33" s="43" t="str">
        <f>'PRECIO REFERENCIA'!AC33</f>
        <v>NO OFERTADO</v>
      </c>
      <c r="AE33" s="44">
        <f>+IF(AD33="NO OFERTADO",0,IF(AD33="NO CUMPLE EV TECNICA",0,IF(AD33="NO HABILITA",0,IF(AD33="HABILITA",('PRECIOS UNITARIOS'!$AF33*500)/AC33))))</f>
        <v>0</v>
      </c>
      <c r="AF33" s="205">
        <f>'PRECIO REFERENCIA'!AD33</f>
        <v>70.210000000000008</v>
      </c>
      <c r="AG33" s="43" t="str">
        <f>'PRECIO REFERENCIA'!AF33</f>
        <v>HABILITA</v>
      </c>
      <c r="AH33" s="44">
        <f>+IF(AG33="NO OFERTADO",0,IF(AG33="NO CUMPLE EV TECNICA",0,IF(AG33="NO HABILITA",0,IF(AG33="HABILITA",('PRECIOS UNITARIOS'!$AF33*500)/AF33))))</f>
        <v>500.00000000000006</v>
      </c>
      <c r="AI33" s="43">
        <f>'PRECIO REFERENCIA'!AG33</f>
        <v>0</v>
      </c>
      <c r="AJ33" s="43" t="str">
        <f>'PRECIO REFERENCIA'!AI33</f>
        <v>NO OFERTADO</v>
      </c>
      <c r="AK33" s="44">
        <f>+IF(AJ33="NO OFERTADO",0,IF(AJ33="NO CUMPLE EV TECNICA",0,IF(AJ33="NO HABILITA",0,IF(AJ33="HABILITA",('PRECIOS UNITARIOS'!$AF33*500)/AI33))))</f>
        <v>0</v>
      </c>
      <c r="AL33" s="43">
        <f>'PRECIO REFERENCIA'!AJ33</f>
        <v>0</v>
      </c>
      <c r="AM33" s="43" t="str">
        <f>'PRECIO REFERENCIA'!AL33</f>
        <v>NO OFERTADO</v>
      </c>
      <c r="AN33" s="44">
        <f>+IF(AM33="NO OFERTADO",0,IF(AM33="NO CUMPLE EV TECNICA",0,IF(AM33="NO HABILITA",0,IF(AM33="HABILITA",('PRECIOS UNITARIOS'!$AF33*500)/AL33))))</f>
        <v>0</v>
      </c>
      <c r="AO33" s="43">
        <f>'PRECIO REFERENCIA'!AM33</f>
        <v>0</v>
      </c>
      <c r="AP33" s="43" t="str">
        <f>'PRECIO REFERENCIA'!AO33</f>
        <v>NO OFERTADO</v>
      </c>
      <c r="AQ33" s="44">
        <f>+IF(AP33="NO OFERTADO",0,IF(AP33="NO CUMPLE EV TECNICA",0,IF(AP33="NO HABILITA",0,IF(AP33="HABILITA",('PRECIOS UNITARIOS'!$AF33*500)/AO33))))</f>
        <v>0</v>
      </c>
      <c r="AR33" s="43">
        <f>'PRECIO REFERENCIA'!AP33</f>
        <v>0</v>
      </c>
      <c r="AS33" s="43" t="str">
        <f>'PRECIO REFERENCIA'!AR33</f>
        <v>NO OFERTADO</v>
      </c>
      <c r="AT33" s="44">
        <f>+IF(AS33="NO OFERTADO",0,IF(AS33="NO CUMPLE EV TECNICA",0,IF(AS33="NO HABILITA",0,IF(AS33="HABILITA",('PRECIOS UNITARIOS'!$AF33*500)/AR33))))</f>
        <v>0</v>
      </c>
      <c r="AU33" s="43">
        <f>'PRECIO REFERENCIA'!AS33</f>
        <v>0</v>
      </c>
      <c r="AV33" s="43" t="str">
        <f>'PRECIO REFERENCIA'!AU33</f>
        <v>NO OFERTADO</v>
      </c>
      <c r="AW33" s="44">
        <f>+IF(AV33="NO OFERTADO",0,IF(AV33="NO CUMPLE EV TECNICA",0,IF(AV33="NO HABILITA",0,IF(AV33="HABILITA",('PRECIOS UNITARIOS'!$AF33*500)/AU33))))</f>
        <v>0</v>
      </c>
      <c r="AX33" s="43">
        <f>'PRECIO REFERENCIA'!AV33</f>
        <v>0</v>
      </c>
      <c r="AY33" s="43" t="str">
        <f>'PRECIO REFERENCIA'!AX33</f>
        <v>NO OFERTADO</v>
      </c>
      <c r="AZ33" s="44">
        <f>+IF(AY33="NO OFERTADO",0,IF(AY33="NO CUMPLE EV TECNICA",0,IF(AY33="NO HABILITA",0,IF(AY33="HABILITA",('PRECIOS UNITARIOS'!$AF33*500)/AX33))))</f>
        <v>0</v>
      </c>
      <c r="BA33" s="205">
        <f>'PRECIO REFERENCIA'!AY33</f>
        <v>70.210000000000008</v>
      </c>
      <c r="BB33" s="43" t="str">
        <f>'PRECIO REFERENCIA'!BA33</f>
        <v>HABILITA</v>
      </c>
      <c r="BC33" s="44">
        <f>+IF(BB33="NO OFERTADO",0,IF(BB33="NO CUMPLE EV TECNICA",0,IF(BB33="NO HABILITA",0,IF(BB33="HABILITA",('PRECIOS UNITARIOS'!$AF33*500)/BA33))))</f>
        <v>500.00000000000006</v>
      </c>
      <c r="BD33" s="43">
        <f>'PRECIO REFERENCIA'!BB33</f>
        <v>0</v>
      </c>
      <c r="BE33" s="43" t="str">
        <f>'PRECIO REFERENCIA'!BD33</f>
        <v>NO OFERTADO</v>
      </c>
      <c r="BF33" s="44">
        <f>+IF(BE33="NO OFERTADO",0,IF(BE33="NO CUMPLE EV TECNICA",0,IF(BE33="NO HABILITA",0,IF(BE33="HABILITA",('PRECIOS UNITARIOS'!$AF33*500)/BD33))))</f>
        <v>0</v>
      </c>
      <c r="BG33" s="43">
        <f>'PRECIO REFERENCIA'!BE33</f>
        <v>0</v>
      </c>
      <c r="BH33" s="43" t="str">
        <f>'PRECIO REFERENCIA'!BG33</f>
        <v>NO OFERTADO</v>
      </c>
      <c r="BI33" s="44">
        <f>+IF(BH33="NO OFERTADO",0,IF(BH33="NO CUMPLE EV TECNICA",0,IF(BH33="NO HABILITA",0,IF(BH33="HABILITA",('PRECIOS UNITARIOS'!$AF33*500)/BG33))))</f>
        <v>0</v>
      </c>
      <c r="BJ33" s="43">
        <f>'PRECIO REFERENCIA'!BH33</f>
        <v>76.16</v>
      </c>
      <c r="BK33" s="43" t="str">
        <f>'PRECIO REFERENCIA'!BJ33</f>
        <v>NO HABILITA</v>
      </c>
      <c r="BL33" s="44">
        <f>+IF(BK33="NO OFERTADO",0,IF(BK33="NO CUMPLE EV TECNICA",0,IF(BK33="NO HABILITA",0,IF(BK33="HABILITA",('PRECIOS UNITARIOS'!$AF33*500)/BJ33))))</f>
        <v>0</v>
      </c>
      <c r="BM33" s="43">
        <f>'PRECIO REFERENCIA'!BK33</f>
        <v>0</v>
      </c>
      <c r="BN33" s="43" t="str">
        <f>'PRECIO REFERENCIA'!BM33</f>
        <v>NO OFERTADO</v>
      </c>
      <c r="BO33" s="44">
        <f>+IF(BN33="NO OFERTADO",0,IF(BN33="NO CUMPLE EV TECNICA",0,IF(BN33="NO HABILITA",0,IF(BN33="HABILITA",('PRECIOS UNITARIOS'!$AF33*500)/BM33))))</f>
        <v>0</v>
      </c>
      <c r="BP33" s="43">
        <f>'PRECIO REFERENCIA'!BN33</f>
        <v>0</v>
      </c>
      <c r="BQ33" s="43" t="str">
        <f>'PRECIO REFERENCIA'!BP33</f>
        <v>NO OFERTADO</v>
      </c>
      <c r="BR33" s="44">
        <f>+IF(BQ33="NO OFERTADO",0,IF(BQ33="NO CUMPLE EV TECNICA",0,IF(BQ33="NO HABILITA",0,IF(BQ33="HABILITA",('PRECIOS UNITARIOS'!$AF33*500)/BP33))))</f>
        <v>0</v>
      </c>
      <c r="BS33" s="43">
        <f>'PRECIO REFERENCIA'!BQ33</f>
        <v>0</v>
      </c>
      <c r="BT33" s="43" t="str">
        <f>'PRECIO REFERENCIA'!BS33</f>
        <v>NO OFERTADO</v>
      </c>
      <c r="BU33" s="44">
        <f>+IF(BT33="NO OFERTADO",0,IF(BT33="NO CUMPLE EV TECNICA",0,IF(BT33="NO HABILITA",0,IF(BT33="HABILITA",('PRECIOS UNITARIOS'!$AF33*500)/BS33))))</f>
        <v>0</v>
      </c>
      <c r="BV33" s="43">
        <f>'PRECIO REFERENCIA'!BT33</f>
        <v>0</v>
      </c>
      <c r="BW33" s="43" t="str">
        <f>'PRECIO REFERENCIA'!BV33</f>
        <v>NO OFERTADO</v>
      </c>
      <c r="BX33" s="44">
        <f>+IF(BW33="NO OFERTADO",0,IF(BW33="NO CUMPLE EV TECNICA",0,IF(BW33="NO HABILITA",0,IF(BW33="HABILITA",('PRECIOS UNITARIOS'!$AF33*500)/BV33))))</f>
        <v>0</v>
      </c>
      <c r="BY33" s="43">
        <f>'PRECIO REFERENCIA'!BW33</f>
        <v>0</v>
      </c>
      <c r="BZ33" s="43" t="str">
        <f>'PRECIO REFERENCIA'!BY33</f>
        <v>NO OFERTADO</v>
      </c>
      <c r="CA33" s="44">
        <f>+IF(BZ33="NO OFERTADO",0,IF(BZ33="NO CUMPLE EV TECNICA",0,IF(BZ33="NO HABILITA",0,IF(BZ33="HABILITA",('PRECIOS UNITARIOS'!$AF33*500)/BY33))))</f>
        <v>0</v>
      </c>
      <c r="CB33" s="43">
        <f>'PRECIO REFERENCIA'!BZ33</f>
        <v>0</v>
      </c>
      <c r="CC33" s="43" t="str">
        <f>'PRECIO REFERENCIA'!CB33</f>
        <v>NO OFERTADO</v>
      </c>
      <c r="CD33" s="44">
        <f>+IF(CC33="NO OFERTADO",0,IF(CC33="NO CUMPLE EV TECNICA",0,IF(CC33="NO HABILITA",0,IF(CC33="HABILITA",('PRECIOS UNITARIOS'!$AF33*500)/CB33))))</f>
        <v>0</v>
      </c>
      <c r="CE33" s="43">
        <f>'PRECIO REFERENCIA'!CC33</f>
        <v>0</v>
      </c>
      <c r="CF33" s="43" t="str">
        <f>'PRECIO REFERENCIA'!CE33</f>
        <v>NO OFERTADO</v>
      </c>
      <c r="CG33" s="44">
        <f>+IF(CF33="NO OFERTADO",0,IF(CF33="NO CUMPLE EV TECNICA",0,IF(CF33="NO HABILITA",0,IF(CF33="HABILITA",('PRECIOS UNITARIOS'!$AF33*500)/CE33))))</f>
        <v>0</v>
      </c>
      <c r="CH33" s="43">
        <f>'PRECIO REFERENCIA'!CF33</f>
        <v>0</v>
      </c>
      <c r="CI33" s="43" t="str">
        <f>'PRECIO REFERENCIA'!CH33</f>
        <v>NO OFERTADO</v>
      </c>
      <c r="CJ33" s="44">
        <f>+IF(CI33="NO OFERTADO",0,IF(CI33="NO CUMPLE EV TECNICA",0,IF(CI33="NO HABILITA",0,IF(CI33="HABILITA",('PRECIOS UNITARIOS'!$AF33*500)/CH33))))</f>
        <v>0</v>
      </c>
    </row>
    <row r="34" spans="1:88" s="40" customFormat="1" ht="51" x14ac:dyDescent="0.2">
      <c r="A34" s="103">
        <v>25</v>
      </c>
      <c r="B34" s="202" t="s">
        <v>78</v>
      </c>
      <c r="C34" s="121" t="s">
        <v>75</v>
      </c>
      <c r="D34" s="24">
        <v>1</v>
      </c>
      <c r="E34" s="166" t="s">
        <v>53</v>
      </c>
      <c r="F34" s="168">
        <v>1</v>
      </c>
      <c r="G34" s="25">
        <v>86221.830800000011</v>
      </c>
      <c r="H34" s="43">
        <f>'PRECIO REFERENCIA'!F34</f>
        <v>0</v>
      </c>
      <c r="I34" s="43" t="str">
        <f>'PRECIO REFERENCIA'!H34</f>
        <v>NO OFERTADO</v>
      </c>
      <c r="J34" s="44">
        <f>+IF(I34="NO OFERTADO",0,IF(I34="NO CUMPLE EV TECNICA",0,IF(I34="NO HABILITA",0,IF(I34="HABILITA",('PRECIOS UNITARIOS'!$AF34*500)/H34))))</f>
        <v>0</v>
      </c>
      <c r="K34" s="43">
        <f>'PRECIO REFERENCIA'!I34</f>
        <v>0</v>
      </c>
      <c r="L34" s="43" t="str">
        <f>'PRECIO REFERENCIA'!K34</f>
        <v>NO OFERTADO</v>
      </c>
      <c r="M34" s="44">
        <f>+IF(L34="NO OFERTADO",0,IF(L34="NO CUMPLE EV TECNICA",0,IF(L34="NO HABILITA",0,IF(L34="HABILITA",('PRECIOS UNITARIOS'!$AF34*500)/K34))))</f>
        <v>0</v>
      </c>
      <c r="N34" s="43">
        <f>'PRECIO REFERENCIA'!L34</f>
        <v>0</v>
      </c>
      <c r="O34" s="43" t="str">
        <f>'PRECIO REFERENCIA'!N34</f>
        <v>NO OFERTADO</v>
      </c>
      <c r="P34" s="44">
        <f>+IF(O34="NO OFERTADO",0,IF(O34="NO CUMPLE EV TECNICA",0,IF(O34="NO HABILITA",0,IF(O34="HABILITA",('PRECIOS UNITARIOS'!$AF34*500)/N34))))</f>
        <v>0</v>
      </c>
      <c r="Q34" s="43">
        <f>'PRECIO REFERENCIA'!O34</f>
        <v>0</v>
      </c>
      <c r="R34" s="43" t="str">
        <f>'PRECIO REFERENCIA'!Q34</f>
        <v>NO OFERTADO</v>
      </c>
      <c r="S34" s="44">
        <f>+IF(R34="NO OFERTADO",0,IF(R34="NO CUMPLE EV TECNICA",0,IF(R34="NO HABILITA",0,IF(R34="HABILITA",('PRECIOS UNITARIOS'!$AF34*500)/Q34))))</f>
        <v>0</v>
      </c>
      <c r="T34" s="43">
        <f>'PRECIO REFERENCIA'!R34</f>
        <v>0</v>
      </c>
      <c r="U34" s="43" t="str">
        <f>'PRECIO REFERENCIA'!T34</f>
        <v>NO OFERTADO</v>
      </c>
      <c r="V34" s="44">
        <f>+IF(U34="NO OFERTADO",0,IF(U34="NO CUMPLE EV TECNICA",0,IF(U34="NO HABILITA",0,IF(U34="HABILITA",('PRECIOS UNITARIOS'!$AF34*500)/T34))))</f>
        <v>0</v>
      </c>
      <c r="W34" s="43">
        <f>'PRECIO REFERENCIA'!U34</f>
        <v>0</v>
      </c>
      <c r="X34" s="43" t="str">
        <f>'PRECIO REFERENCIA'!W34</f>
        <v>NO OFERTADO</v>
      </c>
      <c r="Y34" s="44">
        <f>+IF(X34="NO OFERTADO",0,IF(X34="NO CUMPLE EV TECNICA",0,IF(X34="NO HABILITA",0,IF(X34="HABILITA",('PRECIOS UNITARIOS'!$AF34*500)/W34))))</f>
        <v>0</v>
      </c>
      <c r="Z34" s="43">
        <f>'PRECIO REFERENCIA'!X34</f>
        <v>83298.81</v>
      </c>
      <c r="AA34" s="43" t="str">
        <f>'PRECIO REFERENCIA'!Z34</f>
        <v>HABILITA</v>
      </c>
      <c r="AB34" s="44">
        <f>+IF(AA34="NO OFERTADO",0,IF(AA34="NO CUMPLE EV TECNICA",0,IF(AA34="NO HABILITA",0,IF(AA34="HABILITA",('PRECIOS UNITARIOS'!$AF34*500)/Z34))))</f>
        <v>500</v>
      </c>
      <c r="AC34" s="43">
        <f>'PRECIO REFERENCIA'!AA34</f>
        <v>0</v>
      </c>
      <c r="AD34" s="43" t="str">
        <f>'PRECIO REFERENCIA'!AC34</f>
        <v>NO OFERTADO</v>
      </c>
      <c r="AE34" s="44">
        <f>+IF(AD34="NO OFERTADO",0,IF(AD34="NO CUMPLE EV TECNICA",0,IF(AD34="NO HABILITA",0,IF(AD34="HABILITA",('PRECIOS UNITARIOS'!$AF34*500)/AC34))))</f>
        <v>0</v>
      </c>
      <c r="AF34" s="43">
        <f>'PRECIO REFERENCIA'!AD34</f>
        <v>104220.2</v>
      </c>
      <c r="AG34" s="43" t="str">
        <f>'PRECIO REFERENCIA'!AF34</f>
        <v>HABILITA</v>
      </c>
      <c r="AH34" s="44">
        <f>+IF(AG34="NO OFERTADO",0,IF(AG34="NO CUMPLE EV TECNICA",0,IF(AG34="NO HABILITA",0,IF(AG34="HABILITA",('PRECIOS UNITARIOS'!$AF34*500)/AF34))))</f>
        <v>399.62891071020783</v>
      </c>
      <c r="AI34" s="43">
        <f>'PRECIO REFERENCIA'!AG34</f>
        <v>0</v>
      </c>
      <c r="AJ34" s="43" t="str">
        <f>'PRECIO REFERENCIA'!AI34</f>
        <v>NO OFERTADO</v>
      </c>
      <c r="AK34" s="44">
        <f>+IF(AJ34="NO OFERTADO",0,IF(AJ34="NO CUMPLE EV TECNICA",0,IF(AJ34="NO HABILITA",0,IF(AJ34="HABILITA",('PRECIOS UNITARIOS'!$AF34*500)/AI34))))</f>
        <v>0</v>
      </c>
      <c r="AL34" s="43">
        <f>'PRECIO REFERENCIA'!AJ34</f>
        <v>0</v>
      </c>
      <c r="AM34" s="43" t="str">
        <f>'PRECIO REFERENCIA'!AL34</f>
        <v>NO OFERTADO</v>
      </c>
      <c r="AN34" s="44">
        <f>+IF(AM34="NO OFERTADO",0,IF(AM34="NO CUMPLE EV TECNICA",0,IF(AM34="NO HABILITA",0,IF(AM34="HABILITA",('PRECIOS UNITARIOS'!$AF34*500)/AL34))))</f>
        <v>0</v>
      </c>
      <c r="AO34" s="43">
        <f>'PRECIO REFERENCIA'!AM34</f>
        <v>0</v>
      </c>
      <c r="AP34" s="43" t="str">
        <f>'PRECIO REFERENCIA'!AO34</f>
        <v>NO OFERTADO</v>
      </c>
      <c r="AQ34" s="44">
        <f>+IF(AP34="NO OFERTADO",0,IF(AP34="NO CUMPLE EV TECNICA",0,IF(AP34="NO HABILITA",0,IF(AP34="HABILITA",('PRECIOS UNITARIOS'!$AF34*500)/AO34))))</f>
        <v>0</v>
      </c>
      <c r="AR34" s="43">
        <f>'PRECIO REFERENCIA'!AP34</f>
        <v>0</v>
      </c>
      <c r="AS34" s="43" t="str">
        <f>'PRECIO REFERENCIA'!AR34</f>
        <v>NO OFERTADO</v>
      </c>
      <c r="AT34" s="44">
        <f>+IF(AS34="NO OFERTADO",0,IF(AS34="NO CUMPLE EV TECNICA",0,IF(AS34="NO HABILITA",0,IF(AS34="HABILITA",('PRECIOS UNITARIOS'!$AF34*500)/AR34))))</f>
        <v>0</v>
      </c>
      <c r="AU34" s="43">
        <f>'PRECIO REFERENCIA'!AS34</f>
        <v>0</v>
      </c>
      <c r="AV34" s="43" t="str">
        <f>'PRECIO REFERENCIA'!AU34</f>
        <v>NO OFERTADO</v>
      </c>
      <c r="AW34" s="44">
        <f>+IF(AV34="NO OFERTADO",0,IF(AV34="NO CUMPLE EV TECNICA",0,IF(AV34="NO HABILITA",0,IF(AV34="HABILITA",('PRECIOS UNITARIOS'!$AF34*500)/AU34))))</f>
        <v>0</v>
      </c>
      <c r="AX34" s="43">
        <f>'PRECIO REFERENCIA'!AV34</f>
        <v>0</v>
      </c>
      <c r="AY34" s="43" t="str">
        <f>'PRECIO REFERENCIA'!AX34</f>
        <v>NO OFERTADO</v>
      </c>
      <c r="AZ34" s="44">
        <f>+IF(AY34="NO OFERTADO",0,IF(AY34="NO CUMPLE EV TECNICA",0,IF(AY34="NO HABILITA",0,IF(AY34="HABILITA",('PRECIOS UNITARIOS'!$AF34*500)/AX34))))</f>
        <v>0</v>
      </c>
      <c r="BA34" s="43">
        <f>'PRECIO REFERENCIA'!AY34</f>
        <v>0</v>
      </c>
      <c r="BB34" s="43" t="str">
        <f>'PRECIO REFERENCIA'!BA34</f>
        <v>NO OFERTADO</v>
      </c>
      <c r="BC34" s="44">
        <f>+IF(BB34="NO OFERTADO",0,IF(BB34="NO CUMPLE EV TECNICA",0,IF(BB34="NO HABILITA",0,IF(BB34="HABILITA",('PRECIOS UNITARIOS'!$AF34*500)/BA34))))</f>
        <v>0</v>
      </c>
      <c r="BD34" s="43">
        <f>'PRECIO REFERENCIA'!BB34</f>
        <v>0</v>
      </c>
      <c r="BE34" s="43" t="str">
        <f>'PRECIO REFERENCIA'!BD34</f>
        <v>NO OFERTADO</v>
      </c>
      <c r="BF34" s="44">
        <f>+IF(BE34="NO OFERTADO",0,IF(BE34="NO CUMPLE EV TECNICA",0,IF(BE34="NO HABILITA",0,IF(BE34="HABILITA",('PRECIOS UNITARIOS'!$AF34*500)/BD34))))</f>
        <v>0</v>
      </c>
      <c r="BG34" s="43">
        <f>'PRECIO REFERENCIA'!BE34</f>
        <v>0</v>
      </c>
      <c r="BH34" s="43" t="str">
        <f>'PRECIO REFERENCIA'!BG34</f>
        <v>NO OFERTADO</v>
      </c>
      <c r="BI34" s="44">
        <f>+IF(BH34="NO OFERTADO",0,IF(BH34="NO CUMPLE EV TECNICA",0,IF(BH34="NO HABILITA",0,IF(BH34="HABILITA",('PRECIOS UNITARIOS'!$AF34*500)/BG34))))</f>
        <v>0</v>
      </c>
      <c r="BJ34" s="43">
        <f>'PRECIO REFERENCIA'!BH34</f>
        <v>0</v>
      </c>
      <c r="BK34" s="43" t="str">
        <f>'PRECIO REFERENCIA'!BJ34</f>
        <v>NO OFERTADO</v>
      </c>
      <c r="BL34" s="44">
        <f>+IF(BK34="NO OFERTADO",0,IF(BK34="NO CUMPLE EV TECNICA",0,IF(BK34="NO HABILITA",0,IF(BK34="HABILITA",('PRECIOS UNITARIOS'!$AF34*500)/BJ34))))</f>
        <v>0</v>
      </c>
      <c r="BM34" s="43">
        <f>'PRECIO REFERENCIA'!BK34</f>
        <v>0</v>
      </c>
      <c r="BN34" s="43" t="str">
        <f>'PRECIO REFERENCIA'!BM34</f>
        <v>NO OFERTADO</v>
      </c>
      <c r="BO34" s="44">
        <f>+IF(BN34="NO OFERTADO",0,IF(BN34="NO CUMPLE EV TECNICA",0,IF(BN34="NO HABILITA",0,IF(BN34="HABILITA",('PRECIOS UNITARIOS'!$AF34*500)/BM34))))</f>
        <v>0</v>
      </c>
      <c r="BP34" s="43">
        <f>'PRECIO REFERENCIA'!BN34</f>
        <v>111038.9</v>
      </c>
      <c r="BQ34" s="43" t="str">
        <f>'PRECIO REFERENCIA'!BP34</f>
        <v>HABILITA</v>
      </c>
      <c r="BR34" s="44">
        <f>+IF(BQ34="NO OFERTADO",0,IF(BQ34="NO CUMPLE EV TECNICA",0,IF(BQ34="NO HABILITA",0,IF(BQ34="HABILITA",('PRECIOS UNITARIOS'!$AF34*500)/BP34))))</f>
        <v>375.08841496088309</v>
      </c>
      <c r="BS34" s="43">
        <f>'PRECIO REFERENCIA'!BQ34</f>
        <v>0</v>
      </c>
      <c r="BT34" s="43" t="str">
        <f>'PRECIO REFERENCIA'!BS34</f>
        <v>NO OFERTADO</v>
      </c>
      <c r="BU34" s="44">
        <f>+IF(BT34="NO OFERTADO",0,IF(BT34="NO CUMPLE EV TECNICA",0,IF(BT34="NO HABILITA",0,IF(BT34="HABILITA",('PRECIOS UNITARIOS'!$AF34*500)/BS34))))</f>
        <v>0</v>
      </c>
      <c r="BV34" s="43">
        <f>'PRECIO REFERENCIA'!BT34</f>
        <v>0</v>
      </c>
      <c r="BW34" s="43" t="str">
        <f>'PRECIO REFERENCIA'!BV34</f>
        <v>NO OFERTADO</v>
      </c>
      <c r="BX34" s="44">
        <f>+IF(BW34="NO OFERTADO",0,IF(BW34="NO CUMPLE EV TECNICA",0,IF(BW34="NO HABILITA",0,IF(BW34="HABILITA",('PRECIOS UNITARIOS'!$AF34*500)/BV34))))</f>
        <v>0</v>
      </c>
      <c r="BY34" s="43">
        <f>'PRECIO REFERENCIA'!BW34</f>
        <v>0</v>
      </c>
      <c r="BZ34" s="43" t="str">
        <f>'PRECIO REFERENCIA'!BY34</f>
        <v>NO OFERTADO</v>
      </c>
      <c r="CA34" s="44">
        <f>+IF(BZ34="NO OFERTADO",0,IF(BZ34="NO CUMPLE EV TECNICA",0,IF(BZ34="NO HABILITA",0,IF(BZ34="HABILITA",('PRECIOS UNITARIOS'!$AF34*500)/BY34))))</f>
        <v>0</v>
      </c>
      <c r="CB34" s="43">
        <f>'PRECIO REFERENCIA'!BZ34</f>
        <v>0</v>
      </c>
      <c r="CC34" s="43" t="str">
        <f>'PRECIO REFERENCIA'!CB34</f>
        <v>NO OFERTADO</v>
      </c>
      <c r="CD34" s="44">
        <f>+IF(CC34="NO OFERTADO",0,IF(CC34="NO CUMPLE EV TECNICA",0,IF(CC34="NO HABILITA",0,IF(CC34="HABILITA",('PRECIOS UNITARIOS'!$AF34*500)/CB34))))</f>
        <v>0</v>
      </c>
      <c r="CE34" s="43">
        <f>'PRECIO REFERENCIA'!CC34</f>
        <v>0</v>
      </c>
      <c r="CF34" s="43" t="str">
        <f>'PRECIO REFERENCIA'!CE34</f>
        <v>NO OFERTADO</v>
      </c>
      <c r="CG34" s="44">
        <f>+IF(CF34="NO OFERTADO",0,IF(CF34="NO CUMPLE EV TECNICA",0,IF(CF34="NO HABILITA",0,IF(CF34="HABILITA",('PRECIOS UNITARIOS'!$AF34*500)/CE34))))</f>
        <v>0</v>
      </c>
      <c r="CH34" s="43">
        <f>'PRECIO REFERENCIA'!CF34</f>
        <v>0</v>
      </c>
      <c r="CI34" s="43" t="str">
        <f>'PRECIO REFERENCIA'!CH34</f>
        <v>NO OFERTADO</v>
      </c>
      <c r="CJ34" s="44">
        <f>+IF(CI34="NO OFERTADO",0,IF(CI34="NO CUMPLE EV TECNICA",0,IF(CI34="NO HABILITA",0,IF(CI34="HABILITA",('PRECIOS UNITARIOS'!$AF34*500)/CH34))))</f>
        <v>0</v>
      </c>
    </row>
    <row r="35" spans="1:88" s="40" customFormat="1" ht="38.25" x14ac:dyDescent="0.2">
      <c r="A35" s="103">
        <v>26</v>
      </c>
      <c r="B35" s="202" t="s">
        <v>79</v>
      </c>
      <c r="C35" s="121" t="s">
        <v>75</v>
      </c>
      <c r="D35" s="24">
        <v>1</v>
      </c>
      <c r="E35" s="166" t="s">
        <v>53</v>
      </c>
      <c r="F35" s="168">
        <v>1</v>
      </c>
      <c r="G35" s="25">
        <v>360</v>
      </c>
      <c r="H35" s="43">
        <f>'PRECIO REFERENCIA'!F35</f>
        <v>0</v>
      </c>
      <c r="I35" s="43" t="str">
        <f>'PRECIO REFERENCIA'!H35</f>
        <v>NO OFERTADO</v>
      </c>
      <c r="J35" s="44">
        <f>+IF(I35="NO OFERTADO",0,IF(I35="NO CUMPLE EV TECNICA",0,IF(I35="NO HABILITA",0,IF(I35="HABILITA",('PRECIOS UNITARIOS'!$AF35*500)/H35))))</f>
        <v>0</v>
      </c>
      <c r="K35" s="43">
        <f>'PRECIO REFERENCIA'!I35</f>
        <v>0</v>
      </c>
      <c r="L35" s="43" t="str">
        <f>'PRECIO REFERENCIA'!K35</f>
        <v>NO OFERTADO</v>
      </c>
      <c r="M35" s="44">
        <f>+IF(L35="NO OFERTADO",0,IF(L35="NO CUMPLE EV TECNICA",0,IF(L35="NO HABILITA",0,IF(L35="HABILITA",('PRECIOS UNITARIOS'!$AF35*500)/K35))))</f>
        <v>0</v>
      </c>
      <c r="N35" s="43">
        <f>'PRECIO REFERENCIA'!L35</f>
        <v>0</v>
      </c>
      <c r="O35" s="43" t="str">
        <f>'PRECIO REFERENCIA'!N35</f>
        <v>NO OFERTADO</v>
      </c>
      <c r="P35" s="44">
        <f>+IF(O35="NO OFERTADO",0,IF(O35="NO CUMPLE EV TECNICA",0,IF(O35="NO HABILITA",0,IF(O35="HABILITA",('PRECIOS UNITARIOS'!$AF35*500)/N35))))</f>
        <v>0</v>
      </c>
      <c r="Q35" s="43">
        <f>'PRECIO REFERENCIA'!O35</f>
        <v>0</v>
      </c>
      <c r="R35" s="43" t="str">
        <f>'PRECIO REFERENCIA'!Q35</f>
        <v>NO OFERTADO</v>
      </c>
      <c r="S35" s="44">
        <f>+IF(R35="NO OFERTADO",0,IF(R35="NO CUMPLE EV TECNICA",0,IF(R35="NO HABILITA",0,IF(R35="HABILITA",('PRECIOS UNITARIOS'!$AF35*500)/Q35))))</f>
        <v>0</v>
      </c>
      <c r="T35" s="43">
        <f>'PRECIO REFERENCIA'!R35</f>
        <v>0</v>
      </c>
      <c r="U35" s="43" t="str">
        <f>'PRECIO REFERENCIA'!T35</f>
        <v>NO OFERTADO</v>
      </c>
      <c r="V35" s="44">
        <f>+IF(U35="NO OFERTADO",0,IF(U35="NO CUMPLE EV TECNICA",0,IF(U35="NO HABILITA",0,IF(U35="HABILITA",('PRECIOS UNITARIOS'!$AF35*500)/T35))))</f>
        <v>0</v>
      </c>
      <c r="W35" s="43">
        <f>'PRECIO REFERENCIA'!U35</f>
        <v>0</v>
      </c>
      <c r="X35" s="43" t="str">
        <f>'PRECIO REFERENCIA'!W35</f>
        <v>NO OFERTADO</v>
      </c>
      <c r="Y35" s="44">
        <f>+IF(X35="NO OFERTADO",0,IF(X35="NO CUMPLE EV TECNICA",0,IF(X35="NO HABILITA",0,IF(X35="HABILITA",('PRECIOS UNITARIOS'!$AF35*500)/W35))))</f>
        <v>0</v>
      </c>
      <c r="Z35" s="43">
        <f>'PRECIO REFERENCIA'!X35</f>
        <v>0</v>
      </c>
      <c r="AA35" s="43" t="str">
        <f>'PRECIO REFERENCIA'!Z35</f>
        <v>NO OFERTADO</v>
      </c>
      <c r="AB35" s="44">
        <f>+IF(AA35="NO OFERTADO",0,IF(AA35="NO CUMPLE EV TECNICA",0,IF(AA35="NO HABILITA",0,IF(AA35="HABILITA",('PRECIOS UNITARIOS'!$AF35*500)/Z35))))</f>
        <v>0</v>
      </c>
      <c r="AC35" s="43">
        <f>'PRECIO REFERENCIA'!AA35</f>
        <v>0</v>
      </c>
      <c r="AD35" s="43" t="str">
        <f>'PRECIO REFERENCIA'!AC35</f>
        <v>NO OFERTADO</v>
      </c>
      <c r="AE35" s="44">
        <f>+IF(AD35="NO OFERTADO",0,IF(AD35="NO CUMPLE EV TECNICA",0,IF(AD35="NO HABILITA",0,IF(AD35="HABILITA",('PRECIOS UNITARIOS'!$AF35*500)/AC35))))</f>
        <v>0</v>
      </c>
      <c r="AF35" s="43">
        <f>'PRECIO REFERENCIA'!AD35</f>
        <v>352</v>
      </c>
      <c r="AG35" s="43" t="str">
        <f>'PRECIO REFERENCIA'!AF35</f>
        <v>HABILITA</v>
      </c>
      <c r="AH35" s="44">
        <f>+IF(AG35="NO OFERTADO",0,IF(AG35="NO CUMPLE EV TECNICA",0,IF(AG35="NO HABILITA",0,IF(AG35="HABILITA",('PRECIOS UNITARIOS'!$AF35*500)/AF35))))</f>
        <v>500</v>
      </c>
      <c r="AI35" s="43">
        <f>'PRECIO REFERENCIA'!AG35</f>
        <v>0</v>
      </c>
      <c r="AJ35" s="43" t="str">
        <f>'PRECIO REFERENCIA'!AI35</f>
        <v>NO OFERTADO</v>
      </c>
      <c r="AK35" s="44">
        <f>+IF(AJ35="NO OFERTADO",0,IF(AJ35="NO CUMPLE EV TECNICA",0,IF(AJ35="NO HABILITA",0,IF(AJ35="HABILITA",('PRECIOS UNITARIOS'!$AF35*500)/AI35))))</f>
        <v>0</v>
      </c>
      <c r="AL35" s="43">
        <f>'PRECIO REFERENCIA'!AJ35</f>
        <v>0</v>
      </c>
      <c r="AM35" s="43" t="str">
        <f>'PRECIO REFERENCIA'!AL35</f>
        <v>NO OFERTADO</v>
      </c>
      <c r="AN35" s="44">
        <f>+IF(AM35="NO OFERTADO",0,IF(AM35="NO CUMPLE EV TECNICA",0,IF(AM35="NO HABILITA",0,IF(AM35="HABILITA",('PRECIOS UNITARIOS'!$AF35*500)/AL35))))</f>
        <v>0</v>
      </c>
      <c r="AO35" s="43">
        <f>'PRECIO REFERENCIA'!AM35</f>
        <v>0</v>
      </c>
      <c r="AP35" s="43" t="str">
        <f>'PRECIO REFERENCIA'!AO35</f>
        <v>NO OFERTADO</v>
      </c>
      <c r="AQ35" s="44">
        <f>+IF(AP35="NO OFERTADO",0,IF(AP35="NO CUMPLE EV TECNICA",0,IF(AP35="NO HABILITA",0,IF(AP35="HABILITA",('PRECIOS UNITARIOS'!$AF35*500)/AO35))))</f>
        <v>0</v>
      </c>
      <c r="AR35" s="43">
        <f>'PRECIO REFERENCIA'!AP35</f>
        <v>450</v>
      </c>
      <c r="AS35" s="43" t="str">
        <f>'PRECIO REFERENCIA'!AR35</f>
        <v>HABILITA</v>
      </c>
      <c r="AT35" s="44">
        <f>+IF(AS35="NO OFERTADO",0,IF(AS35="NO CUMPLE EV TECNICA",0,IF(AS35="NO HABILITA",0,IF(AS35="HABILITA",('PRECIOS UNITARIOS'!$AF35*500)/AR35))))</f>
        <v>391.11111111111109</v>
      </c>
      <c r="AU35" s="43">
        <f>'PRECIO REFERENCIA'!AS35</f>
        <v>0</v>
      </c>
      <c r="AV35" s="43" t="str">
        <f>'PRECIO REFERENCIA'!AU35</f>
        <v>NO OFERTADO</v>
      </c>
      <c r="AW35" s="44">
        <f>+IF(AV35="NO OFERTADO",0,IF(AV35="NO CUMPLE EV TECNICA",0,IF(AV35="NO HABILITA",0,IF(AV35="HABILITA",('PRECIOS UNITARIOS'!$AF35*500)/AU35))))</f>
        <v>0</v>
      </c>
      <c r="AX35" s="43">
        <f>'PRECIO REFERENCIA'!AV35</f>
        <v>0</v>
      </c>
      <c r="AY35" s="43" t="str">
        <f>'PRECIO REFERENCIA'!AX35</f>
        <v>NO OFERTADO</v>
      </c>
      <c r="AZ35" s="44">
        <f>+IF(AY35="NO OFERTADO",0,IF(AY35="NO CUMPLE EV TECNICA",0,IF(AY35="NO HABILITA",0,IF(AY35="HABILITA",('PRECIOS UNITARIOS'!$AF35*500)/AX35))))</f>
        <v>0</v>
      </c>
      <c r="BA35" s="43">
        <f>'PRECIO REFERENCIA'!AY35</f>
        <v>0</v>
      </c>
      <c r="BB35" s="43" t="str">
        <f>'PRECIO REFERENCIA'!BA35</f>
        <v>NO OFERTADO</v>
      </c>
      <c r="BC35" s="44">
        <f>+IF(BB35="NO OFERTADO",0,IF(BB35="NO CUMPLE EV TECNICA",0,IF(BB35="NO HABILITA",0,IF(BB35="HABILITA",('PRECIOS UNITARIOS'!$AF35*500)/BA35))))</f>
        <v>0</v>
      </c>
      <c r="BD35" s="43">
        <f>'PRECIO REFERENCIA'!BB35</f>
        <v>0</v>
      </c>
      <c r="BE35" s="43" t="str">
        <f>'PRECIO REFERENCIA'!BD35</f>
        <v>NO OFERTADO</v>
      </c>
      <c r="BF35" s="44">
        <f>+IF(BE35="NO OFERTADO",0,IF(BE35="NO CUMPLE EV TECNICA",0,IF(BE35="NO HABILITA",0,IF(BE35="HABILITA",('PRECIOS UNITARIOS'!$AF35*500)/BD35))))</f>
        <v>0</v>
      </c>
      <c r="BG35" s="43">
        <f>'PRECIO REFERENCIA'!BE35</f>
        <v>0</v>
      </c>
      <c r="BH35" s="43" t="str">
        <f>'PRECIO REFERENCIA'!BG35</f>
        <v>NO OFERTADO</v>
      </c>
      <c r="BI35" s="44">
        <f>+IF(BH35="NO OFERTADO",0,IF(BH35="NO CUMPLE EV TECNICA",0,IF(BH35="NO HABILITA",0,IF(BH35="HABILITA",('PRECIOS UNITARIOS'!$AF35*500)/BG35))))</f>
        <v>0</v>
      </c>
      <c r="BJ35" s="43">
        <f>'PRECIO REFERENCIA'!BH35</f>
        <v>506</v>
      </c>
      <c r="BK35" s="43" t="str">
        <f>'PRECIO REFERENCIA'!BJ35</f>
        <v>NO HABILITA</v>
      </c>
      <c r="BL35" s="44">
        <f>+IF(BK35="NO OFERTADO",0,IF(BK35="NO CUMPLE EV TECNICA",0,IF(BK35="NO HABILITA",0,IF(BK35="HABILITA",('PRECIOS UNITARIOS'!$AF35*500)/BJ35))))</f>
        <v>0</v>
      </c>
      <c r="BM35" s="43">
        <f>'PRECIO REFERENCIA'!BK35</f>
        <v>0</v>
      </c>
      <c r="BN35" s="43" t="str">
        <f>'PRECIO REFERENCIA'!BM35</f>
        <v>NO OFERTADO</v>
      </c>
      <c r="BO35" s="44">
        <f>+IF(BN35="NO OFERTADO",0,IF(BN35="NO CUMPLE EV TECNICA",0,IF(BN35="NO HABILITA",0,IF(BN35="HABILITA",('PRECIOS UNITARIOS'!$AF35*500)/BM35))))</f>
        <v>0</v>
      </c>
      <c r="BP35" s="43">
        <f>'PRECIO REFERENCIA'!BN35</f>
        <v>0</v>
      </c>
      <c r="BQ35" s="43" t="str">
        <f>'PRECIO REFERENCIA'!BP35</f>
        <v>NO OFERTADO</v>
      </c>
      <c r="BR35" s="44">
        <f>+IF(BQ35="NO OFERTADO",0,IF(BQ35="NO CUMPLE EV TECNICA",0,IF(BQ35="NO HABILITA",0,IF(BQ35="HABILITA",('PRECIOS UNITARIOS'!$AF35*500)/BP35))))</f>
        <v>0</v>
      </c>
      <c r="BS35" s="43">
        <f>'PRECIO REFERENCIA'!BQ35</f>
        <v>0</v>
      </c>
      <c r="BT35" s="43" t="str">
        <f>'PRECIO REFERENCIA'!BS35</f>
        <v>NO OFERTADO</v>
      </c>
      <c r="BU35" s="44">
        <f>+IF(BT35="NO OFERTADO",0,IF(BT35="NO CUMPLE EV TECNICA",0,IF(BT35="NO HABILITA",0,IF(BT35="HABILITA",('PRECIOS UNITARIOS'!$AF35*500)/BS35))))</f>
        <v>0</v>
      </c>
      <c r="BV35" s="43">
        <f>'PRECIO REFERENCIA'!BT35</f>
        <v>0</v>
      </c>
      <c r="BW35" s="43" t="str">
        <f>'PRECIO REFERENCIA'!BV35</f>
        <v>NO OFERTADO</v>
      </c>
      <c r="BX35" s="44">
        <f>+IF(BW35="NO OFERTADO",0,IF(BW35="NO CUMPLE EV TECNICA",0,IF(BW35="NO HABILITA",0,IF(BW35="HABILITA",('PRECIOS UNITARIOS'!$AF35*500)/BV35))))</f>
        <v>0</v>
      </c>
      <c r="BY35" s="43">
        <f>'PRECIO REFERENCIA'!BW35</f>
        <v>0</v>
      </c>
      <c r="BZ35" s="43" t="str">
        <f>'PRECIO REFERENCIA'!BY35</f>
        <v>NO OFERTADO</v>
      </c>
      <c r="CA35" s="44">
        <f>+IF(BZ35="NO OFERTADO",0,IF(BZ35="NO CUMPLE EV TECNICA",0,IF(BZ35="NO HABILITA",0,IF(BZ35="HABILITA",('PRECIOS UNITARIOS'!$AF35*500)/BY35))))</f>
        <v>0</v>
      </c>
      <c r="CB35" s="43">
        <f>'PRECIO REFERENCIA'!BZ35</f>
        <v>0</v>
      </c>
      <c r="CC35" s="43" t="str">
        <f>'PRECIO REFERENCIA'!CB35</f>
        <v>NO OFERTADO</v>
      </c>
      <c r="CD35" s="44">
        <f>+IF(CC35="NO OFERTADO",0,IF(CC35="NO CUMPLE EV TECNICA",0,IF(CC35="NO HABILITA",0,IF(CC35="HABILITA",('PRECIOS UNITARIOS'!$AF35*500)/CB35))))</f>
        <v>0</v>
      </c>
      <c r="CE35" s="43">
        <f>'PRECIO REFERENCIA'!CC35</f>
        <v>0</v>
      </c>
      <c r="CF35" s="43" t="str">
        <f>'PRECIO REFERENCIA'!CE35</f>
        <v>NO OFERTADO</v>
      </c>
      <c r="CG35" s="44">
        <f>+IF(CF35="NO OFERTADO",0,IF(CF35="NO CUMPLE EV TECNICA",0,IF(CF35="NO HABILITA",0,IF(CF35="HABILITA",('PRECIOS UNITARIOS'!$AF35*500)/CE35))))</f>
        <v>0</v>
      </c>
      <c r="CH35" s="43">
        <f>'PRECIO REFERENCIA'!CF35</f>
        <v>0</v>
      </c>
      <c r="CI35" s="43" t="str">
        <f>'PRECIO REFERENCIA'!CH35</f>
        <v>NO OFERTADO</v>
      </c>
      <c r="CJ35" s="44">
        <f>+IF(CI35="NO OFERTADO",0,IF(CI35="NO CUMPLE EV TECNICA",0,IF(CI35="NO HABILITA",0,IF(CI35="HABILITA",('PRECIOS UNITARIOS'!$AF35*500)/CH35))))</f>
        <v>0</v>
      </c>
    </row>
    <row r="36" spans="1:88" s="40" customFormat="1" ht="38.25" x14ac:dyDescent="0.2">
      <c r="A36" s="103">
        <v>27</v>
      </c>
      <c r="B36" s="202" t="s">
        <v>80</v>
      </c>
      <c r="C36" s="121" t="s">
        <v>75</v>
      </c>
      <c r="D36" s="24">
        <v>1</v>
      </c>
      <c r="E36" s="166" t="s">
        <v>53</v>
      </c>
      <c r="F36" s="168">
        <v>1</v>
      </c>
      <c r="G36" s="25">
        <v>360</v>
      </c>
      <c r="H36" s="43">
        <f>'PRECIO REFERENCIA'!F36</f>
        <v>0</v>
      </c>
      <c r="I36" s="43" t="str">
        <f>'PRECIO REFERENCIA'!H36</f>
        <v>NO OFERTADO</v>
      </c>
      <c r="J36" s="44">
        <f>+IF(I36="NO OFERTADO",0,IF(I36="NO CUMPLE EV TECNICA",0,IF(I36="NO HABILITA",0,IF(I36="HABILITA",('PRECIOS UNITARIOS'!$AF36*500)/H36))))</f>
        <v>0</v>
      </c>
      <c r="K36" s="43">
        <f>'PRECIO REFERENCIA'!I36</f>
        <v>0</v>
      </c>
      <c r="L36" s="43" t="str">
        <f>'PRECIO REFERENCIA'!K36</f>
        <v>NO OFERTADO</v>
      </c>
      <c r="M36" s="44">
        <f>+IF(L36="NO OFERTADO",0,IF(L36="NO CUMPLE EV TECNICA",0,IF(L36="NO HABILITA",0,IF(L36="HABILITA",('PRECIOS UNITARIOS'!$AF36*500)/K36))))</f>
        <v>0</v>
      </c>
      <c r="N36" s="43">
        <f>'PRECIO REFERENCIA'!L36</f>
        <v>0</v>
      </c>
      <c r="O36" s="43" t="str">
        <f>'PRECIO REFERENCIA'!N36</f>
        <v>NO OFERTADO</v>
      </c>
      <c r="P36" s="44">
        <f>+IF(O36="NO OFERTADO",0,IF(O36="NO CUMPLE EV TECNICA",0,IF(O36="NO HABILITA",0,IF(O36="HABILITA",('PRECIOS UNITARIOS'!$AF36*500)/N36))))</f>
        <v>0</v>
      </c>
      <c r="Q36" s="43">
        <f>'PRECIO REFERENCIA'!O36</f>
        <v>0</v>
      </c>
      <c r="R36" s="43" t="str">
        <f>'PRECIO REFERENCIA'!Q36</f>
        <v>NO OFERTADO</v>
      </c>
      <c r="S36" s="44">
        <f>+IF(R36="NO OFERTADO",0,IF(R36="NO CUMPLE EV TECNICA",0,IF(R36="NO HABILITA",0,IF(R36="HABILITA",('PRECIOS UNITARIOS'!$AF36*500)/Q36))))</f>
        <v>0</v>
      </c>
      <c r="T36" s="43">
        <f>'PRECIO REFERENCIA'!R36</f>
        <v>0</v>
      </c>
      <c r="U36" s="43" t="str">
        <f>'PRECIO REFERENCIA'!T36</f>
        <v>NO OFERTADO</v>
      </c>
      <c r="V36" s="44">
        <f>+IF(U36="NO OFERTADO",0,IF(U36="NO CUMPLE EV TECNICA",0,IF(U36="NO HABILITA",0,IF(U36="HABILITA",('PRECIOS UNITARIOS'!$AF36*500)/T36))))</f>
        <v>0</v>
      </c>
      <c r="W36" s="43">
        <f>'PRECIO REFERENCIA'!U36</f>
        <v>0</v>
      </c>
      <c r="X36" s="43" t="str">
        <f>'PRECIO REFERENCIA'!W36</f>
        <v>NO OFERTADO</v>
      </c>
      <c r="Y36" s="44">
        <f>+IF(X36="NO OFERTADO",0,IF(X36="NO CUMPLE EV TECNICA",0,IF(X36="NO HABILITA",0,IF(X36="HABILITA",('PRECIOS UNITARIOS'!$AF36*500)/W36))))</f>
        <v>0</v>
      </c>
      <c r="Z36" s="43">
        <f>'PRECIO REFERENCIA'!X36</f>
        <v>0</v>
      </c>
      <c r="AA36" s="43" t="str">
        <f>'PRECIO REFERENCIA'!Z36</f>
        <v>NO OFERTADO</v>
      </c>
      <c r="AB36" s="44">
        <f>+IF(AA36="NO OFERTADO",0,IF(AA36="NO CUMPLE EV TECNICA",0,IF(AA36="NO HABILITA",0,IF(AA36="HABILITA",('PRECIOS UNITARIOS'!$AF36*500)/Z36))))</f>
        <v>0</v>
      </c>
      <c r="AC36" s="43">
        <f>'PRECIO REFERENCIA'!AA36</f>
        <v>0</v>
      </c>
      <c r="AD36" s="43" t="str">
        <f>'PRECIO REFERENCIA'!AC36</f>
        <v>NO OFERTADO</v>
      </c>
      <c r="AE36" s="44">
        <f>+IF(AD36="NO OFERTADO",0,IF(AD36="NO CUMPLE EV TECNICA",0,IF(AD36="NO HABILITA",0,IF(AD36="HABILITA",('PRECIOS UNITARIOS'!$AF36*500)/AC36))))</f>
        <v>0</v>
      </c>
      <c r="AF36" s="43">
        <f>'PRECIO REFERENCIA'!AD36</f>
        <v>352</v>
      </c>
      <c r="AG36" s="43" t="str">
        <f>'PRECIO REFERENCIA'!AF36</f>
        <v>HABILITA</v>
      </c>
      <c r="AH36" s="44">
        <f>+IF(AG36="NO OFERTADO",0,IF(AG36="NO CUMPLE EV TECNICA",0,IF(AG36="NO HABILITA",0,IF(AG36="HABILITA",('PRECIOS UNITARIOS'!$AF36*500)/AF36))))</f>
        <v>500</v>
      </c>
      <c r="AI36" s="43">
        <f>'PRECIO REFERENCIA'!AG36</f>
        <v>0</v>
      </c>
      <c r="AJ36" s="43" t="str">
        <f>'PRECIO REFERENCIA'!AI36</f>
        <v>NO OFERTADO</v>
      </c>
      <c r="AK36" s="44">
        <f>+IF(AJ36="NO OFERTADO",0,IF(AJ36="NO CUMPLE EV TECNICA",0,IF(AJ36="NO HABILITA",0,IF(AJ36="HABILITA",('PRECIOS UNITARIOS'!$AF36*500)/AI36))))</f>
        <v>0</v>
      </c>
      <c r="AL36" s="43">
        <f>'PRECIO REFERENCIA'!AJ36</f>
        <v>0</v>
      </c>
      <c r="AM36" s="43" t="str">
        <f>'PRECIO REFERENCIA'!AL36</f>
        <v>NO OFERTADO</v>
      </c>
      <c r="AN36" s="44">
        <f>+IF(AM36="NO OFERTADO",0,IF(AM36="NO CUMPLE EV TECNICA",0,IF(AM36="NO HABILITA",0,IF(AM36="HABILITA",('PRECIOS UNITARIOS'!$AF36*500)/AL36))))</f>
        <v>0</v>
      </c>
      <c r="AO36" s="43">
        <f>'PRECIO REFERENCIA'!AM36</f>
        <v>0</v>
      </c>
      <c r="AP36" s="43" t="str">
        <f>'PRECIO REFERENCIA'!AO36</f>
        <v>NO OFERTADO</v>
      </c>
      <c r="AQ36" s="44">
        <f>+IF(AP36="NO OFERTADO",0,IF(AP36="NO CUMPLE EV TECNICA",0,IF(AP36="NO HABILITA",0,IF(AP36="HABILITA",('PRECIOS UNITARIOS'!$AF36*500)/AO36))))</f>
        <v>0</v>
      </c>
      <c r="AR36" s="43">
        <f>'PRECIO REFERENCIA'!AP36</f>
        <v>450</v>
      </c>
      <c r="AS36" s="43" t="str">
        <f>'PRECIO REFERENCIA'!AR36</f>
        <v>HABILITA</v>
      </c>
      <c r="AT36" s="44">
        <f>+IF(AS36="NO OFERTADO",0,IF(AS36="NO CUMPLE EV TECNICA",0,IF(AS36="NO HABILITA",0,IF(AS36="HABILITA",('PRECIOS UNITARIOS'!$AF36*500)/AR36))))</f>
        <v>391.11111111111109</v>
      </c>
      <c r="AU36" s="43">
        <f>'PRECIO REFERENCIA'!AS36</f>
        <v>0</v>
      </c>
      <c r="AV36" s="43" t="str">
        <f>'PRECIO REFERENCIA'!AU36</f>
        <v>NO OFERTADO</v>
      </c>
      <c r="AW36" s="44">
        <f>+IF(AV36="NO OFERTADO",0,IF(AV36="NO CUMPLE EV TECNICA",0,IF(AV36="NO HABILITA",0,IF(AV36="HABILITA",('PRECIOS UNITARIOS'!$AF36*500)/AU36))))</f>
        <v>0</v>
      </c>
      <c r="AX36" s="43">
        <f>'PRECIO REFERENCIA'!AV36</f>
        <v>0</v>
      </c>
      <c r="AY36" s="43" t="str">
        <f>'PRECIO REFERENCIA'!AX36</f>
        <v>NO OFERTADO</v>
      </c>
      <c r="AZ36" s="44">
        <f>+IF(AY36="NO OFERTADO",0,IF(AY36="NO CUMPLE EV TECNICA",0,IF(AY36="NO HABILITA",0,IF(AY36="HABILITA",('PRECIOS UNITARIOS'!$AF36*500)/AX36))))</f>
        <v>0</v>
      </c>
      <c r="BA36" s="43">
        <f>'PRECIO REFERENCIA'!AY36</f>
        <v>0</v>
      </c>
      <c r="BB36" s="43" t="str">
        <f>'PRECIO REFERENCIA'!BA36</f>
        <v>NO OFERTADO</v>
      </c>
      <c r="BC36" s="44">
        <f>+IF(BB36="NO OFERTADO",0,IF(BB36="NO CUMPLE EV TECNICA",0,IF(BB36="NO HABILITA",0,IF(BB36="HABILITA",('PRECIOS UNITARIOS'!$AF36*500)/BA36))))</f>
        <v>0</v>
      </c>
      <c r="BD36" s="43">
        <f>'PRECIO REFERENCIA'!BB36</f>
        <v>0</v>
      </c>
      <c r="BE36" s="43" t="str">
        <f>'PRECIO REFERENCIA'!BD36</f>
        <v>NO OFERTADO</v>
      </c>
      <c r="BF36" s="44">
        <f>+IF(BE36="NO OFERTADO",0,IF(BE36="NO CUMPLE EV TECNICA",0,IF(BE36="NO HABILITA",0,IF(BE36="HABILITA",('PRECIOS UNITARIOS'!$AF36*500)/BD36))))</f>
        <v>0</v>
      </c>
      <c r="BG36" s="43">
        <f>'PRECIO REFERENCIA'!BE36</f>
        <v>0</v>
      </c>
      <c r="BH36" s="43" t="str">
        <f>'PRECIO REFERENCIA'!BG36</f>
        <v>NO OFERTADO</v>
      </c>
      <c r="BI36" s="44">
        <f>+IF(BH36="NO OFERTADO",0,IF(BH36="NO CUMPLE EV TECNICA",0,IF(BH36="NO HABILITA",0,IF(BH36="HABILITA",('PRECIOS UNITARIOS'!$AF36*500)/BG36))))</f>
        <v>0</v>
      </c>
      <c r="BJ36" s="43">
        <f>'PRECIO REFERENCIA'!BH36</f>
        <v>506</v>
      </c>
      <c r="BK36" s="43" t="str">
        <f>'PRECIO REFERENCIA'!BJ36</f>
        <v>NO HABILITA</v>
      </c>
      <c r="BL36" s="44">
        <f>+IF(BK36="NO OFERTADO",0,IF(BK36="NO CUMPLE EV TECNICA",0,IF(BK36="NO HABILITA",0,IF(BK36="HABILITA",('PRECIOS UNITARIOS'!$AF36*500)/BJ36))))</f>
        <v>0</v>
      </c>
      <c r="BM36" s="43">
        <f>'PRECIO REFERENCIA'!BK36</f>
        <v>0</v>
      </c>
      <c r="BN36" s="43" t="str">
        <f>'PRECIO REFERENCIA'!BM36</f>
        <v>NO OFERTADO</v>
      </c>
      <c r="BO36" s="44">
        <f>+IF(BN36="NO OFERTADO",0,IF(BN36="NO CUMPLE EV TECNICA",0,IF(BN36="NO HABILITA",0,IF(BN36="HABILITA",('PRECIOS UNITARIOS'!$AF36*500)/BM36))))</f>
        <v>0</v>
      </c>
      <c r="BP36" s="43">
        <f>'PRECIO REFERENCIA'!BN36</f>
        <v>0</v>
      </c>
      <c r="BQ36" s="43" t="str">
        <f>'PRECIO REFERENCIA'!BP36</f>
        <v>NO OFERTADO</v>
      </c>
      <c r="BR36" s="44">
        <f>+IF(BQ36="NO OFERTADO",0,IF(BQ36="NO CUMPLE EV TECNICA",0,IF(BQ36="NO HABILITA",0,IF(BQ36="HABILITA",('PRECIOS UNITARIOS'!$AF36*500)/BP36))))</f>
        <v>0</v>
      </c>
      <c r="BS36" s="43">
        <f>'PRECIO REFERENCIA'!BQ36</f>
        <v>0</v>
      </c>
      <c r="BT36" s="43" t="str">
        <f>'PRECIO REFERENCIA'!BS36</f>
        <v>NO OFERTADO</v>
      </c>
      <c r="BU36" s="44">
        <f>+IF(BT36="NO OFERTADO",0,IF(BT36="NO CUMPLE EV TECNICA",0,IF(BT36="NO HABILITA",0,IF(BT36="HABILITA",('PRECIOS UNITARIOS'!$AF36*500)/BS36))))</f>
        <v>0</v>
      </c>
      <c r="BV36" s="43">
        <f>'PRECIO REFERENCIA'!BT36</f>
        <v>0</v>
      </c>
      <c r="BW36" s="43" t="str">
        <f>'PRECIO REFERENCIA'!BV36</f>
        <v>NO OFERTADO</v>
      </c>
      <c r="BX36" s="44">
        <f>+IF(BW36="NO OFERTADO",0,IF(BW36="NO CUMPLE EV TECNICA",0,IF(BW36="NO HABILITA",0,IF(BW36="HABILITA",('PRECIOS UNITARIOS'!$AF36*500)/BV36))))</f>
        <v>0</v>
      </c>
      <c r="BY36" s="43">
        <f>'PRECIO REFERENCIA'!BW36</f>
        <v>0</v>
      </c>
      <c r="BZ36" s="43" t="str">
        <f>'PRECIO REFERENCIA'!BY36</f>
        <v>NO OFERTADO</v>
      </c>
      <c r="CA36" s="44">
        <f>+IF(BZ36="NO OFERTADO",0,IF(BZ36="NO CUMPLE EV TECNICA",0,IF(BZ36="NO HABILITA",0,IF(BZ36="HABILITA",('PRECIOS UNITARIOS'!$AF36*500)/BY36))))</f>
        <v>0</v>
      </c>
      <c r="CB36" s="43">
        <f>'PRECIO REFERENCIA'!BZ36</f>
        <v>0</v>
      </c>
      <c r="CC36" s="43" t="str">
        <f>'PRECIO REFERENCIA'!CB36</f>
        <v>NO OFERTADO</v>
      </c>
      <c r="CD36" s="44">
        <f>+IF(CC36="NO OFERTADO",0,IF(CC36="NO CUMPLE EV TECNICA",0,IF(CC36="NO HABILITA",0,IF(CC36="HABILITA",('PRECIOS UNITARIOS'!$AF36*500)/CB36))))</f>
        <v>0</v>
      </c>
      <c r="CE36" s="43">
        <f>'PRECIO REFERENCIA'!CC36</f>
        <v>0</v>
      </c>
      <c r="CF36" s="43" t="str">
        <f>'PRECIO REFERENCIA'!CE36</f>
        <v>NO OFERTADO</v>
      </c>
      <c r="CG36" s="44">
        <f>+IF(CF36="NO OFERTADO",0,IF(CF36="NO CUMPLE EV TECNICA",0,IF(CF36="NO HABILITA",0,IF(CF36="HABILITA",('PRECIOS UNITARIOS'!$AF36*500)/CE36))))</f>
        <v>0</v>
      </c>
      <c r="CH36" s="43">
        <f>'PRECIO REFERENCIA'!CF36</f>
        <v>0</v>
      </c>
      <c r="CI36" s="43" t="str">
        <f>'PRECIO REFERENCIA'!CH36</f>
        <v>NO OFERTADO</v>
      </c>
      <c r="CJ36" s="44">
        <f>+IF(CI36="NO OFERTADO",0,IF(CI36="NO CUMPLE EV TECNICA",0,IF(CI36="NO HABILITA",0,IF(CI36="HABILITA",('PRECIOS UNITARIOS'!$AF36*500)/CH36))))</f>
        <v>0</v>
      </c>
    </row>
    <row r="37" spans="1:88" s="40" customFormat="1" ht="38.25" x14ac:dyDescent="0.2">
      <c r="A37" s="103">
        <v>28</v>
      </c>
      <c r="B37" s="202" t="s">
        <v>81</v>
      </c>
      <c r="C37" s="121" t="s">
        <v>75</v>
      </c>
      <c r="D37" s="24">
        <v>1</v>
      </c>
      <c r="E37" s="166" t="s">
        <v>53</v>
      </c>
      <c r="F37" s="168">
        <v>18.666666666666668</v>
      </c>
      <c r="G37" s="25">
        <v>77350</v>
      </c>
      <c r="H37" s="43">
        <f>'PRECIO REFERENCIA'!F37</f>
        <v>0</v>
      </c>
      <c r="I37" s="43" t="str">
        <f>'PRECIO REFERENCIA'!H37</f>
        <v>NO OFERTADO</v>
      </c>
      <c r="J37" s="44">
        <f>+IF(I37="NO OFERTADO",0,IF(I37="NO CUMPLE EV TECNICA",0,IF(I37="NO HABILITA",0,IF(I37="HABILITA",('PRECIOS UNITARIOS'!$AF37*500)/H37))))</f>
        <v>0</v>
      </c>
      <c r="K37" s="43">
        <f>'PRECIO REFERENCIA'!I37</f>
        <v>0</v>
      </c>
      <c r="L37" s="43" t="str">
        <f>'PRECIO REFERENCIA'!K37</f>
        <v>NO OFERTADO</v>
      </c>
      <c r="M37" s="44">
        <f>+IF(L37="NO OFERTADO",0,IF(L37="NO CUMPLE EV TECNICA",0,IF(L37="NO HABILITA",0,IF(L37="HABILITA",('PRECIOS UNITARIOS'!$AF37*500)/K37))))</f>
        <v>0</v>
      </c>
      <c r="N37" s="43">
        <f>'PRECIO REFERENCIA'!L37</f>
        <v>0</v>
      </c>
      <c r="O37" s="43" t="str">
        <f>'PRECIO REFERENCIA'!N37</f>
        <v>NO OFERTADO</v>
      </c>
      <c r="P37" s="44">
        <f>+IF(O37="NO OFERTADO",0,IF(O37="NO CUMPLE EV TECNICA",0,IF(O37="NO HABILITA",0,IF(O37="HABILITA",('PRECIOS UNITARIOS'!$AF37*500)/N37))))</f>
        <v>0</v>
      </c>
      <c r="Q37" s="43">
        <f>'PRECIO REFERENCIA'!O37</f>
        <v>0</v>
      </c>
      <c r="R37" s="43" t="str">
        <f>'PRECIO REFERENCIA'!Q37</f>
        <v>NO OFERTADO</v>
      </c>
      <c r="S37" s="44">
        <f>+IF(R37="NO OFERTADO",0,IF(R37="NO CUMPLE EV TECNICA",0,IF(R37="NO HABILITA",0,IF(R37="HABILITA",('PRECIOS UNITARIOS'!$AF37*500)/Q37))))</f>
        <v>0</v>
      </c>
      <c r="T37" s="43">
        <f>'PRECIO REFERENCIA'!R37</f>
        <v>77350</v>
      </c>
      <c r="U37" s="43" t="str">
        <f>'PRECIO REFERENCIA'!T37</f>
        <v>HABILITA</v>
      </c>
      <c r="V37" s="44">
        <f>+IF(U37="NO OFERTADO",0,IF(U37="NO CUMPLE EV TECNICA",0,IF(U37="NO HABILITA",0,IF(U37="HABILITA",('PRECIOS UNITARIOS'!$AF37*500)/T37))))</f>
        <v>500</v>
      </c>
      <c r="W37" s="43">
        <f>'PRECIO REFERENCIA'!U37</f>
        <v>0</v>
      </c>
      <c r="X37" s="43" t="str">
        <f>'PRECIO REFERENCIA'!W37</f>
        <v>NO OFERTADO</v>
      </c>
      <c r="Y37" s="44">
        <f>+IF(X37="NO OFERTADO",0,IF(X37="NO CUMPLE EV TECNICA",0,IF(X37="NO HABILITA",0,IF(X37="HABILITA",('PRECIOS UNITARIOS'!$AF37*500)/W37))))</f>
        <v>0</v>
      </c>
      <c r="Z37" s="43">
        <f>'PRECIO REFERENCIA'!X37</f>
        <v>0</v>
      </c>
      <c r="AA37" s="43" t="str">
        <f>'PRECIO REFERENCIA'!Z37</f>
        <v>NO HABILITA</v>
      </c>
      <c r="AB37" s="44">
        <f>+IF(AA37="NO OFERTADO",0,IF(AA37="NO CUMPLE EV TECNICA",0,IF(AA37="NO HABILITA",0,IF(AA37="HABILITA",('PRECIOS UNITARIOS'!$AF37*500)/Z37))))</f>
        <v>0</v>
      </c>
      <c r="AC37" s="43">
        <f>'PRECIO REFERENCIA'!AA37</f>
        <v>0</v>
      </c>
      <c r="AD37" s="43" t="str">
        <f>'PRECIO REFERENCIA'!AC37</f>
        <v>NO OFERTADO</v>
      </c>
      <c r="AE37" s="44">
        <f>+IF(AD37="NO OFERTADO",0,IF(AD37="NO CUMPLE EV TECNICA",0,IF(AD37="NO HABILITA",0,IF(AD37="HABILITA",('PRECIOS UNITARIOS'!$AF37*500)/AC37))))</f>
        <v>0</v>
      </c>
      <c r="AF37" s="43">
        <f>'PRECIO REFERENCIA'!AD37</f>
        <v>0</v>
      </c>
      <c r="AG37" s="43" t="str">
        <f>'PRECIO REFERENCIA'!AF37</f>
        <v>NO HABILITA</v>
      </c>
      <c r="AH37" s="44">
        <f>+IF(AG37="NO OFERTADO",0,IF(AG37="NO CUMPLE EV TECNICA",0,IF(AG37="NO HABILITA",0,IF(AG37="HABILITA",('PRECIOS UNITARIOS'!$AF37*500)/AF37))))</f>
        <v>0</v>
      </c>
      <c r="AI37" s="43">
        <f>'PRECIO REFERENCIA'!AG37</f>
        <v>0</v>
      </c>
      <c r="AJ37" s="43" t="str">
        <f>'PRECIO REFERENCIA'!AI37</f>
        <v>NO OFERTADO</v>
      </c>
      <c r="AK37" s="44">
        <f>+IF(AJ37="NO OFERTADO",0,IF(AJ37="NO CUMPLE EV TECNICA",0,IF(AJ37="NO HABILITA",0,IF(AJ37="HABILITA",('PRECIOS UNITARIOS'!$AF37*500)/AI37))))</f>
        <v>0</v>
      </c>
      <c r="AL37" s="43">
        <f>'PRECIO REFERENCIA'!AJ37</f>
        <v>0</v>
      </c>
      <c r="AM37" s="43" t="str">
        <f>'PRECIO REFERENCIA'!AL37</f>
        <v>NO OFERTADO</v>
      </c>
      <c r="AN37" s="44">
        <f>+IF(AM37="NO OFERTADO",0,IF(AM37="NO CUMPLE EV TECNICA",0,IF(AM37="NO HABILITA",0,IF(AM37="HABILITA",('PRECIOS UNITARIOS'!$AF37*500)/AL37))))</f>
        <v>0</v>
      </c>
      <c r="AO37" s="43">
        <f>'PRECIO REFERENCIA'!AM37</f>
        <v>0</v>
      </c>
      <c r="AP37" s="43" t="str">
        <f>'PRECIO REFERENCIA'!AO37</f>
        <v>NO OFERTADO</v>
      </c>
      <c r="AQ37" s="44">
        <f>+IF(AP37="NO OFERTADO",0,IF(AP37="NO CUMPLE EV TECNICA",0,IF(AP37="NO HABILITA",0,IF(AP37="HABILITA",('PRECIOS UNITARIOS'!$AF37*500)/AO37))))</f>
        <v>0</v>
      </c>
      <c r="AR37" s="43">
        <f>'PRECIO REFERENCIA'!AP37</f>
        <v>0</v>
      </c>
      <c r="AS37" s="43" t="str">
        <f>'PRECIO REFERENCIA'!AR37</f>
        <v>NO OFERTADO</v>
      </c>
      <c r="AT37" s="44">
        <f>+IF(AS37="NO OFERTADO",0,IF(AS37="NO CUMPLE EV TECNICA",0,IF(AS37="NO HABILITA",0,IF(AS37="HABILITA",('PRECIOS UNITARIOS'!$AF37*500)/AR37))))</f>
        <v>0</v>
      </c>
      <c r="AU37" s="43">
        <f>'PRECIO REFERENCIA'!AS37</f>
        <v>0</v>
      </c>
      <c r="AV37" s="43" t="str">
        <f>'PRECIO REFERENCIA'!AU37</f>
        <v>NO OFERTADO</v>
      </c>
      <c r="AW37" s="44">
        <f>+IF(AV37="NO OFERTADO",0,IF(AV37="NO CUMPLE EV TECNICA",0,IF(AV37="NO HABILITA",0,IF(AV37="HABILITA",('PRECIOS UNITARIOS'!$AF37*500)/AU37))))</f>
        <v>0</v>
      </c>
      <c r="AX37" s="43">
        <f>'PRECIO REFERENCIA'!AV37</f>
        <v>0</v>
      </c>
      <c r="AY37" s="43" t="str">
        <f>'PRECIO REFERENCIA'!AX37</f>
        <v>NO OFERTADO</v>
      </c>
      <c r="AZ37" s="44">
        <f>+IF(AY37="NO OFERTADO",0,IF(AY37="NO CUMPLE EV TECNICA",0,IF(AY37="NO HABILITA",0,IF(AY37="HABILITA",('PRECIOS UNITARIOS'!$AF37*500)/AX37))))</f>
        <v>0</v>
      </c>
      <c r="BA37" s="43">
        <f>'PRECIO REFERENCIA'!AY37</f>
        <v>0</v>
      </c>
      <c r="BB37" s="43" t="str">
        <f>'PRECIO REFERENCIA'!BA37</f>
        <v>NO OFERTADO</v>
      </c>
      <c r="BC37" s="44">
        <f>+IF(BB37="NO OFERTADO",0,IF(BB37="NO CUMPLE EV TECNICA",0,IF(BB37="NO HABILITA",0,IF(BB37="HABILITA",('PRECIOS UNITARIOS'!$AF37*500)/BA37))))</f>
        <v>0</v>
      </c>
      <c r="BD37" s="43">
        <f>'PRECIO REFERENCIA'!BB37</f>
        <v>0</v>
      </c>
      <c r="BE37" s="43" t="str">
        <f>'PRECIO REFERENCIA'!BD37</f>
        <v>NO OFERTADO</v>
      </c>
      <c r="BF37" s="44">
        <f>+IF(BE37="NO OFERTADO",0,IF(BE37="NO CUMPLE EV TECNICA",0,IF(BE37="NO HABILITA",0,IF(BE37="HABILITA",('PRECIOS UNITARIOS'!$AF37*500)/BD37))))</f>
        <v>0</v>
      </c>
      <c r="BG37" s="43">
        <f>'PRECIO REFERENCIA'!BE37</f>
        <v>0</v>
      </c>
      <c r="BH37" s="43" t="str">
        <f>'PRECIO REFERENCIA'!BG37</f>
        <v>NO OFERTADO</v>
      </c>
      <c r="BI37" s="44">
        <f>+IF(BH37="NO OFERTADO",0,IF(BH37="NO CUMPLE EV TECNICA",0,IF(BH37="NO HABILITA",0,IF(BH37="HABILITA",('PRECIOS UNITARIOS'!$AF37*500)/BG37))))</f>
        <v>0</v>
      </c>
      <c r="BJ37" s="43">
        <f>'PRECIO REFERENCIA'!BH37</f>
        <v>0</v>
      </c>
      <c r="BK37" s="43" t="str">
        <f>'PRECIO REFERENCIA'!BJ37</f>
        <v>NO OFERTADO</v>
      </c>
      <c r="BL37" s="44">
        <f>+IF(BK37="NO OFERTADO",0,IF(BK37="NO CUMPLE EV TECNICA",0,IF(BK37="NO HABILITA",0,IF(BK37="HABILITA",('PRECIOS UNITARIOS'!$AF37*500)/BJ37))))</f>
        <v>0</v>
      </c>
      <c r="BM37" s="43">
        <f>'PRECIO REFERENCIA'!BK37</f>
        <v>0</v>
      </c>
      <c r="BN37" s="43" t="str">
        <f>'PRECIO REFERENCIA'!BM37</f>
        <v>NO OFERTADO</v>
      </c>
      <c r="BO37" s="44">
        <f>+IF(BN37="NO OFERTADO",0,IF(BN37="NO CUMPLE EV TECNICA",0,IF(BN37="NO HABILITA",0,IF(BN37="HABILITA",('PRECIOS UNITARIOS'!$AF37*500)/BM37))))</f>
        <v>0</v>
      </c>
      <c r="BP37" s="43">
        <f>'PRECIO REFERENCIA'!BN37</f>
        <v>0</v>
      </c>
      <c r="BQ37" s="43" t="str">
        <f>'PRECIO REFERENCIA'!BP37</f>
        <v>NO HABILITA</v>
      </c>
      <c r="BR37" s="44">
        <f>+IF(BQ37="NO OFERTADO",0,IF(BQ37="NO CUMPLE EV TECNICA",0,IF(BQ37="NO HABILITA",0,IF(BQ37="HABILITA",('PRECIOS UNITARIOS'!$AF37*500)/BP37))))</f>
        <v>0</v>
      </c>
      <c r="BS37" s="43">
        <f>'PRECIO REFERENCIA'!BQ37</f>
        <v>0</v>
      </c>
      <c r="BT37" s="43" t="str">
        <f>'PRECIO REFERENCIA'!BS37</f>
        <v>NO OFERTADO</v>
      </c>
      <c r="BU37" s="44">
        <f>+IF(BT37="NO OFERTADO",0,IF(BT37="NO CUMPLE EV TECNICA",0,IF(BT37="NO HABILITA",0,IF(BT37="HABILITA",('PRECIOS UNITARIOS'!$AF37*500)/BS37))))</f>
        <v>0</v>
      </c>
      <c r="BV37" s="43">
        <f>'PRECIO REFERENCIA'!BT37</f>
        <v>0</v>
      </c>
      <c r="BW37" s="43" t="str">
        <f>'PRECIO REFERENCIA'!BV37</f>
        <v>NO HABILITA</v>
      </c>
      <c r="BX37" s="44">
        <f>+IF(BW37="NO OFERTADO",0,IF(BW37="NO CUMPLE EV TECNICA",0,IF(BW37="NO HABILITA",0,IF(BW37="HABILITA",('PRECIOS UNITARIOS'!$AF37*500)/BV37))))</f>
        <v>0</v>
      </c>
      <c r="BY37" s="43">
        <f>'PRECIO REFERENCIA'!BW37</f>
        <v>0</v>
      </c>
      <c r="BZ37" s="43" t="str">
        <f>'PRECIO REFERENCIA'!BY37</f>
        <v>NO OFERTADO</v>
      </c>
      <c r="CA37" s="44">
        <f>+IF(BZ37="NO OFERTADO",0,IF(BZ37="NO CUMPLE EV TECNICA",0,IF(BZ37="NO HABILITA",0,IF(BZ37="HABILITA",('PRECIOS UNITARIOS'!$AF37*500)/BY37))))</f>
        <v>0</v>
      </c>
      <c r="CB37" s="43">
        <f>'PRECIO REFERENCIA'!BZ37</f>
        <v>0</v>
      </c>
      <c r="CC37" s="43" t="str">
        <f>'PRECIO REFERENCIA'!CB37</f>
        <v>NO OFERTADO</v>
      </c>
      <c r="CD37" s="44">
        <f>+IF(CC37="NO OFERTADO",0,IF(CC37="NO CUMPLE EV TECNICA",0,IF(CC37="NO HABILITA",0,IF(CC37="HABILITA",('PRECIOS UNITARIOS'!$AF37*500)/CB37))))</f>
        <v>0</v>
      </c>
      <c r="CE37" s="43">
        <f>'PRECIO REFERENCIA'!CC37</f>
        <v>0</v>
      </c>
      <c r="CF37" s="43" t="str">
        <f>'PRECIO REFERENCIA'!CE37</f>
        <v>NO OFERTADO</v>
      </c>
      <c r="CG37" s="44">
        <f>+IF(CF37="NO OFERTADO",0,IF(CF37="NO CUMPLE EV TECNICA",0,IF(CF37="NO HABILITA",0,IF(CF37="HABILITA",('PRECIOS UNITARIOS'!$AF37*500)/CE37))))</f>
        <v>0</v>
      </c>
      <c r="CH37" s="43">
        <f>'PRECIO REFERENCIA'!CF37</f>
        <v>0</v>
      </c>
      <c r="CI37" s="43" t="str">
        <f>'PRECIO REFERENCIA'!CH37</f>
        <v>NO OFERTADO</v>
      </c>
      <c r="CJ37" s="44">
        <f>+IF(CI37="NO OFERTADO",0,IF(CI37="NO CUMPLE EV TECNICA",0,IF(CI37="NO HABILITA",0,IF(CI37="HABILITA",('PRECIOS UNITARIOS'!$AF37*500)/CH37))))</f>
        <v>0</v>
      </c>
    </row>
    <row r="38" spans="1:88" s="40" customFormat="1" ht="51" x14ac:dyDescent="0.2">
      <c r="A38" s="103">
        <v>29</v>
      </c>
      <c r="B38" s="202" t="s">
        <v>82</v>
      </c>
      <c r="C38" s="121" t="s">
        <v>83</v>
      </c>
      <c r="D38" s="24">
        <v>1</v>
      </c>
      <c r="E38" s="166" t="s">
        <v>53</v>
      </c>
      <c r="F38" s="168">
        <v>1008.3333333333334</v>
      </c>
      <c r="G38" s="25">
        <v>3237</v>
      </c>
      <c r="H38" s="43">
        <f>'PRECIO REFERENCIA'!F38</f>
        <v>0</v>
      </c>
      <c r="I38" s="43" t="str">
        <f>'PRECIO REFERENCIA'!H38</f>
        <v>NO OFERTADO</v>
      </c>
      <c r="J38" s="44">
        <f>+IF(I38="NO OFERTADO",0,IF(I38="NO CUMPLE EV TECNICA",0,IF(I38="NO HABILITA",0,IF(I38="HABILITA",('PRECIOS UNITARIOS'!$AF38*500)/H38))))</f>
        <v>0</v>
      </c>
      <c r="K38" s="43">
        <f>'PRECIO REFERENCIA'!I38</f>
        <v>0</v>
      </c>
      <c r="L38" s="43" t="str">
        <f>'PRECIO REFERENCIA'!K38</f>
        <v>NO OFERTADO</v>
      </c>
      <c r="M38" s="44">
        <f>+IF(L38="NO OFERTADO",0,IF(L38="NO CUMPLE EV TECNICA",0,IF(L38="NO HABILITA",0,IF(L38="HABILITA",('PRECIOS UNITARIOS'!$AF38*500)/K38))))</f>
        <v>0</v>
      </c>
      <c r="N38" s="43">
        <f>'PRECIO REFERENCIA'!L38</f>
        <v>0</v>
      </c>
      <c r="O38" s="43" t="str">
        <f>'PRECIO REFERENCIA'!N38</f>
        <v>NO OFERTADO</v>
      </c>
      <c r="P38" s="44">
        <f>+IF(O38="NO OFERTADO",0,IF(O38="NO CUMPLE EV TECNICA",0,IF(O38="NO HABILITA",0,IF(O38="HABILITA",('PRECIOS UNITARIOS'!$AF38*500)/N38))))</f>
        <v>0</v>
      </c>
      <c r="Q38" s="43">
        <f>'PRECIO REFERENCIA'!O38</f>
        <v>0</v>
      </c>
      <c r="R38" s="43" t="str">
        <f>'PRECIO REFERENCIA'!Q38</f>
        <v>NO OFERTADO</v>
      </c>
      <c r="S38" s="44">
        <f>+IF(R38="NO OFERTADO",0,IF(R38="NO CUMPLE EV TECNICA",0,IF(R38="NO HABILITA",0,IF(R38="HABILITA",('PRECIOS UNITARIOS'!$AF38*500)/Q38))))</f>
        <v>0</v>
      </c>
      <c r="T38" s="43">
        <f>'PRECIO REFERENCIA'!R38</f>
        <v>0</v>
      </c>
      <c r="U38" s="43" t="str">
        <f>'PRECIO REFERENCIA'!T38</f>
        <v>NO OFERTADO</v>
      </c>
      <c r="V38" s="44">
        <f>+IF(U38="NO OFERTADO",0,IF(U38="NO CUMPLE EV TECNICA",0,IF(U38="NO HABILITA",0,IF(U38="HABILITA",('PRECIOS UNITARIOS'!$AF38*500)/T38))))</f>
        <v>0</v>
      </c>
      <c r="W38" s="43">
        <f>'PRECIO REFERENCIA'!U38</f>
        <v>4098</v>
      </c>
      <c r="X38" s="43" t="str">
        <f>'PRECIO REFERENCIA'!W38</f>
        <v>HABILITA</v>
      </c>
      <c r="Y38" s="44">
        <f>+IF(X38="NO OFERTADO",0,IF(X38="NO CUMPLE EV TECNICA",0,IF(X38="NO HABILITA",0,IF(X38="HABILITA",('PRECIOS UNITARIOS'!$AF38*500)/W38))))</f>
        <v>443.14299658369936</v>
      </c>
      <c r="Z38" s="43">
        <f>'PRECIO REFERENCIA'!X38</f>
        <v>4500</v>
      </c>
      <c r="AA38" s="43" t="str">
        <f>'PRECIO REFERENCIA'!Z38</f>
        <v>NO HABILITA</v>
      </c>
      <c r="AB38" s="44">
        <f>+IF(AA38="NO OFERTADO",0,IF(AA38="NO CUMPLE EV TECNICA",0,IF(AA38="NO HABILITA",0,IF(AA38="HABILITA",('PRECIOS UNITARIOS'!$AF38*500)/Z38))))</f>
        <v>0</v>
      </c>
      <c r="AC38" s="43">
        <f>'PRECIO REFERENCIA'!AA38</f>
        <v>0</v>
      </c>
      <c r="AD38" s="43" t="str">
        <f>'PRECIO REFERENCIA'!AC38</f>
        <v>NO OFERTADO</v>
      </c>
      <c r="AE38" s="44">
        <f>+IF(AD38="NO OFERTADO",0,IF(AD38="NO CUMPLE EV TECNICA",0,IF(AD38="NO HABILITA",0,IF(AD38="HABILITA",('PRECIOS UNITARIOS'!$AF38*500)/AC38))))</f>
        <v>0</v>
      </c>
      <c r="AF38" s="43">
        <f>'PRECIO REFERENCIA'!AD38</f>
        <v>3759</v>
      </c>
      <c r="AG38" s="43" t="str">
        <f>'PRECIO REFERENCIA'!AF38</f>
        <v>HABILITA</v>
      </c>
      <c r="AH38" s="44">
        <f>+IF(AG38="NO OFERTADO",0,IF(AG38="NO CUMPLE EV TECNICA",0,IF(AG38="NO HABILITA",0,IF(AG38="HABILITA",('PRECIOS UNITARIOS'!$AF38*500)/AF38))))</f>
        <v>483.10720936419261</v>
      </c>
      <c r="AI38" s="43">
        <f>'PRECIO REFERENCIA'!AG38</f>
        <v>0</v>
      </c>
      <c r="AJ38" s="43" t="str">
        <f>'PRECIO REFERENCIA'!AI38</f>
        <v>NO OFERTADO</v>
      </c>
      <c r="AK38" s="44">
        <f>+IF(AJ38="NO OFERTADO",0,IF(AJ38="NO CUMPLE EV TECNICA",0,IF(AJ38="NO HABILITA",0,IF(AJ38="HABILITA",('PRECIOS UNITARIOS'!$AF38*500)/AI38))))</f>
        <v>0</v>
      </c>
      <c r="AL38" s="43">
        <f>'PRECIO REFERENCIA'!AJ38</f>
        <v>0</v>
      </c>
      <c r="AM38" s="43" t="str">
        <f>'PRECIO REFERENCIA'!AL38</f>
        <v>NO OFERTADO</v>
      </c>
      <c r="AN38" s="44">
        <f>+IF(AM38="NO OFERTADO",0,IF(AM38="NO CUMPLE EV TECNICA",0,IF(AM38="NO HABILITA",0,IF(AM38="HABILITA",('PRECIOS UNITARIOS'!$AF38*500)/AL38))))</f>
        <v>0</v>
      </c>
      <c r="AO38" s="43">
        <f>'PRECIO REFERENCIA'!AM38</f>
        <v>0</v>
      </c>
      <c r="AP38" s="43" t="str">
        <f>'PRECIO REFERENCIA'!AO38</f>
        <v>NO OFERTADO</v>
      </c>
      <c r="AQ38" s="44">
        <f>+IF(AP38="NO OFERTADO",0,IF(AP38="NO CUMPLE EV TECNICA",0,IF(AP38="NO HABILITA",0,IF(AP38="HABILITA",('PRECIOS UNITARIOS'!$AF38*500)/AO38))))</f>
        <v>0</v>
      </c>
      <c r="AR38" s="43">
        <f>'PRECIO REFERENCIA'!AP38</f>
        <v>0</v>
      </c>
      <c r="AS38" s="43" t="str">
        <f>'PRECIO REFERENCIA'!AR38</f>
        <v>NO OFERTADO</v>
      </c>
      <c r="AT38" s="44">
        <f>+IF(AS38="NO OFERTADO",0,IF(AS38="NO CUMPLE EV TECNICA",0,IF(AS38="NO HABILITA",0,IF(AS38="HABILITA",('PRECIOS UNITARIOS'!$AF38*500)/AR38))))</f>
        <v>0</v>
      </c>
      <c r="AU38" s="43">
        <f>'PRECIO REFERENCIA'!AS38</f>
        <v>0</v>
      </c>
      <c r="AV38" s="43" t="str">
        <f>'PRECIO REFERENCIA'!AU38</f>
        <v>NO OFERTADO</v>
      </c>
      <c r="AW38" s="44">
        <f>+IF(AV38="NO OFERTADO",0,IF(AV38="NO CUMPLE EV TECNICA",0,IF(AV38="NO HABILITA",0,IF(AV38="HABILITA",('PRECIOS UNITARIOS'!$AF38*500)/AU38))))</f>
        <v>0</v>
      </c>
      <c r="AX38" s="43">
        <f>'PRECIO REFERENCIA'!AV38</f>
        <v>0</v>
      </c>
      <c r="AY38" s="43" t="str">
        <f>'PRECIO REFERENCIA'!AX38</f>
        <v>NO OFERTADO</v>
      </c>
      <c r="AZ38" s="44">
        <f>+IF(AY38="NO OFERTADO",0,IF(AY38="NO CUMPLE EV TECNICA",0,IF(AY38="NO HABILITA",0,IF(AY38="HABILITA",('PRECIOS UNITARIOS'!$AF38*500)/AX38))))</f>
        <v>0</v>
      </c>
      <c r="BA38" s="43">
        <f>'PRECIO REFERENCIA'!AY38</f>
        <v>3632</v>
      </c>
      <c r="BB38" s="43" t="str">
        <f>'PRECIO REFERENCIA'!BA38</f>
        <v>HABILITA</v>
      </c>
      <c r="BC38" s="44">
        <f>+IF(BB38="NO OFERTADO",0,IF(BB38="NO CUMPLE EV TECNICA",0,IF(BB38="NO HABILITA",0,IF(BB38="HABILITA",('PRECIOS UNITARIOS'!$AF38*500)/BA38))))</f>
        <v>500</v>
      </c>
      <c r="BD38" s="43">
        <f>'PRECIO REFERENCIA'!BB38</f>
        <v>0</v>
      </c>
      <c r="BE38" s="43" t="str">
        <f>'PRECIO REFERENCIA'!BD38</f>
        <v>NO OFERTADO</v>
      </c>
      <c r="BF38" s="44">
        <f>+IF(BE38="NO OFERTADO",0,IF(BE38="NO CUMPLE EV TECNICA",0,IF(BE38="NO HABILITA",0,IF(BE38="HABILITA",('PRECIOS UNITARIOS'!$AF38*500)/BD38))))</f>
        <v>0</v>
      </c>
      <c r="BG38" s="43">
        <f>'PRECIO REFERENCIA'!BE38</f>
        <v>0</v>
      </c>
      <c r="BH38" s="43" t="str">
        <f>'PRECIO REFERENCIA'!BG38</f>
        <v>NO OFERTADO</v>
      </c>
      <c r="BI38" s="44">
        <f>+IF(BH38="NO OFERTADO",0,IF(BH38="NO CUMPLE EV TECNICA",0,IF(BH38="NO HABILITA",0,IF(BH38="HABILITA",('PRECIOS UNITARIOS'!$AF38*500)/BG38))))</f>
        <v>0</v>
      </c>
      <c r="BJ38" s="43">
        <f>'PRECIO REFERENCIA'!BH38</f>
        <v>4100</v>
      </c>
      <c r="BK38" s="43" t="str">
        <f>'PRECIO REFERENCIA'!BJ38</f>
        <v>HABILITA</v>
      </c>
      <c r="BL38" s="44">
        <f>+IF(BK38="NO OFERTADO",0,IF(BK38="NO CUMPLE EV TECNICA",0,IF(BK38="NO HABILITA",0,IF(BK38="HABILITA",('PRECIOS UNITARIOS'!$AF38*500)/BJ38))))</f>
        <v>442.92682926829269</v>
      </c>
      <c r="BM38" s="43">
        <f>'PRECIO REFERENCIA'!BK38</f>
        <v>0</v>
      </c>
      <c r="BN38" s="43" t="str">
        <f>'PRECIO REFERENCIA'!BM38</f>
        <v>NO OFERTADO</v>
      </c>
      <c r="BO38" s="44">
        <f>+IF(BN38="NO OFERTADO",0,IF(BN38="NO CUMPLE EV TECNICA",0,IF(BN38="NO HABILITA",0,IF(BN38="HABILITA",('PRECIOS UNITARIOS'!$AF38*500)/BM38))))</f>
        <v>0</v>
      </c>
      <c r="BP38" s="43">
        <f>'PRECIO REFERENCIA'!BN38</f>
        <v>0</v>
      </c>
      <c r="BQ38" s="43" t="str">
        <f>'PRECIO REFERENCIA'!BP38</f>
        <v>NO OFERTADO</v>
      </c>
      <c r="BR38" s="44">
        <f>+IF(BQ38="NO OFERTADO",0,IF(BQ38="NO CUMPLE EV TECNICA",0,IF(BQ38="NO HABILITA",0,IF(BQ38="HABILITA",('PRECIOS UNITARIOS'!$AF38*500)/BP38))))</f>
        <v>0</v>
      </c>
      <c r="BS38" s="43">
        <f>'PRECIO REFERENCIA'!BQ38</f>
        <v>3720</v>
      </c>
      <c r="BT38" s="43" t="str">
        <f>'PRECIO REFERENCIA'!BS38</f>
        <v>HABILITA</v>
      </c>
      <c r="BU38" s="44">
        <f>+IF(BT38="NO OFERTADO",0,IF(BT38="NO CUMPLE EV TECNICA",0,IF(BT38="NO HABILITA",0,IF(BT38="HABILITA",('PRECIOS UNITARIOS'!$AF38*500)/BS38))))</f>
        <v>488.1720430107527</v>
      </c>
      <c r="BV38" s="43">
        <f>'PRECIO REFERENCIA'!BT38</f>
        <v>0</v>
      </c>
      <c r="BW38" s="43" t="str">
        <f>'PRECIO REFERENCIA'!BV38</f>
        <v>NO OFERTADO</v>
      </c>
      <c r="BX38" s="44">
        <f>+IF(BW38="NO OFERTADO",0,IF(BW38="NO CUMPLE EV TECNICA",0,IF(BW38="NO HABILITA",0,IF(BW38="HABILITA",('PRECIOS UNITARIOS'!$AF38*500)/BV38))))</f>
        <v>0</v>
      </c>
      <c r="BY38" s="43">
        <f>'PRECIO REFERENCIA'!BW38</f>
        <v>0</v>
      </c>
      <c r="BZ38" s="43" t="str">
        <f>'PRECIO REFERENCIA'!BY38</f>
        <v>NO OFERTADO</v>
      </c>
      <c r="CA38" s="44">
        <f>+IF(BZ38="NO OFERTADO",0,IF(BZ38="NO CUMPLE EV TECNICA",0,IF(BZ38="NO HABILITA",0,IF(BZ38="HABILITA",('PRECIOS UNITARIOS'!$AF38*500)/BY38))))</f>
        <v>0</v>
      </c>
      <c r="CB38" s="43">
        <f>'PRECIO REFERENCIA'!BZ38</f>
        <v>0</v>
      </c>
      <c r="CC38" s="43" t="str">
        <f>'PRECIO REFERENCIA'!CB38</f>
        <v>NO OFERTADO</v>
      </c>
      <c r="CD38" s="44">
        <f>+IF(CC38="NO OFERTADO",0,IF(CC38="NO CUMPLE EV TECNICA",0,IF(CC38="NO HABILITA",0,IF(CC38="HABILITA",('PRECIOS UNITARIOS'!$AF38*500)/CB38))))</f>
        <v>0</v>
      </c>
      <c r="CE38" s="43">
        <f>'PRECIO REFERENCIA'!CC38</f>
        <v>0</v>
      </c>
      <c r="CF38" s="43" t="str">
        <f>'PRECIO REFERENCIA'!CE38</f>
        <v>NO OFERTADO</v>
      </c>
      <c r="CG38" s="44">
        <f>+IF(CF38="NO OFERTADO",0,IF(CF38="NO CUMPLE EV TECNICA",0,IF(CF38="NO HABILITA",0,IF(CF38="HABILITA",('PRECIOS UNITARIOS'!$AF38*500)/CE38))))</f>
        <v>0</v>
      </c>
      <c r="CH38" s="43">
        <f>'PRECIO REFERENCIA'!CF38</f>
        <v>0</v>
      </c>
      <c r="CI38" s="43" t="str">
        <f>'PRECIO REFERENCIA'!CH38</f>
        <v>NO OFERTADO</v>
      </c>
      <c r="CJ38" s="44">
        <f>+IF(CI38="NO OFERTADO",0,IF(CI38="NO CUMPLE EV TECNICA",0,IF(CI38="NO HABILITA",0,IF(CI38="HABILITA",('PRECIOS UNITARIOS'!$AF38*500)/CH38))))</f>
        <v>0</v>
      </c>
    </row>
    <row r="39" spans="1:88" s="40" customFormat="1" ht="51" x14ac:dyDescent="0.2">
      <c r="A39" s="103">
        <v>30</v>
      </c>
      <c r="B39" s="202" t="s">
        <v>84</v>
      </c>
      <c r="C39" s="121" t="s">
        <v>85</v>
      </c>
      <c r="D39" s="24">
        <v>1</v>
      </c>
      <c r="E39" s="166" t="s">
        <v>53</v>
      </c>
      <c r="F39" s="168">
        <v>4.666666666666667</v>
      </c>
      <c r="G39" s="25">
        <v>9478</v>
      </c>
      <c r="H39" s="43">
        <f>'PRECIO REFERENCIA'!F39</f>
        <v>0</v>
      </c>
      <c r="I39" s="43" t="str">
        <f>'PRECIO REFERENCIA'!H39</f>
        <v>NO OFERTADO</v>
      </c>
      <c r="J39" s="44">
        <f>+IF(I39="NO OFERTADO",0,IF(I39="NO CUMPLE EV TECNICA",0,IF(I39="NO HABILITA",0,IF(I39="HABILITA",('PRECIOS UNITARIOS'!$AF39*500)/H39))))</f>
        <v>0</v>
      </c>
      <c r="K39" s="43">
        <f>'PRECIO REFERENCIA'!I39</f>
        <v>0</v>
      </c>
      <c r="L39" s="43" t="str">
        <f>'PRECIO REFERENCIA'!K39</f>
        <v>NO OFERTADO</v>
      </c>
      <c r="M39" s="44">
        <f>+IF(L39="NO OFERTADO",0,IF(L39="NO CUMPLE EV TECNICA",0,IF(L39="NO HABILITA",0,IF(L39="HABILITA",('PRECIOS UNITARIOS'!$AF39*500)/K39))))</f>
        <v>0</v>
      </c>
      <c r="N39" s="43">
        <f>'PRECIO REFERENCIA'!L39</f>
        <v>0</v>
      </c>
      <c r="O39" s="43" t="str">
        <f>'PRECIO REFERENCIA'!N39</f>
        <v>NO OFERTADO</v>
      </c>
      <c r="P39" s="44">
        <f>+IF(O39="NO OFERTADO",0,IF(O39="NO CUMPLE EV TECNICA",0,IF(O39="NO HABILITA",0,IF(O39="HABILITA",('PRECIOS UNITARIOS'!$AF39*500)/N39))))</f>
        <v>0</v>
      </c>
      <c r="Q39" s="43">
        <f>'PRECIO REFERENCIA'!O39</f>
        <v>0</v>
      </c>
      <c r="R39" s="43" t="str">
        <f>'PRECIO REFERENCIA'!Q39</f>
        <v>NO OFERTADO</v>
      </c>
      <c r="S39" s="44">
        <f>+IF(R39="NO OFERTADO",0,IF(R39="NO CUMPLE EV TECNICA",0,IF(R39="NO HABILITA",0,IF(R39="HABILITA",('PRECIOS UNITARIOS'!$AF39*500)/Q39))))</f>
        <v>0</v>
      </c>
      <c r="T39" s="43">
        <f>'PRECIO REFERENCIA'!R39</f>
        <v>0</v>
      </c>
      <c r="U39" s="43" t="str">
        <f>'PRECIO REFERENCIA'!T39</f>
        <v>NO OFERTADO</v>
      </c>
      <c r="V39" s="44">
        <f>+IF(U39="NO OFERTADO",0,IF(U39="NO CUMPLE EV TECNICA",0,IF(U39="NO HABILITA",0,IF(U39="HABILITA",('PRECIOS UNITARIOS'!$AF39*500)/T39))))</f>
        <v>0</v>
      </c>
      <c r="W39" s="43">
        <f>'PRECIO REFERENCIA'!U39</f>
        <v>11958</v>
      </c>
      <c r="X39" s="43" t="str">
        <f>'PRECIO REFERENCIA'!W39</f>
        <v>HABILITA</v>
      </c>
      <c r="Y39" s="44">
        <f>+IF(X39="NO OFERTADO",0,IF(X39="NO CUMPLE EV TECNICA",0,IF(X39="NO HABILITA",0,IF(X39="HABILITA",('PRECIOS UNITARIOS'!$AF39*500)/W39))))</f>
        <v>448.31911690918213</v>
      </c>
      <c r="Z39" s="43">
        <f>'PRECIO REFERENCIA'!X39</f>
        <v>0</v>
      </c>
      <c r="AA39" s="43" t="str">
        <f>'PRECIO REFERENCIA'!Z39</f>
        <v>NO OFERTADO</v>
      </c>
      <c r="AB39" s="44">
        <f>+IF(AA39="NO OFERTADO",0,IF(AA39="NO CUMPLE EV TECNICA",0,IF(AA39="NO HABILITA",0,IF(AA39="HABILITA",('PRECIOS UNITARIOS'!$AF39*500)/Z39))))</f>
        <v>0</v>
      </c>
      <c r="AC39" s="43">
        <f>'PRECIO REFERENCIA'!AA39</f>
        <v>0</v>
      </c>
      <c r="AD39" s="43" t="str">
        <f>'PRECIO REFERENCIA'!AC39</f>
        <v>NO OFERTADO</v>
      </c>
      <c r="AE39" s="44">
        <f>+IF(AD39="NO OFERTADO",0,IF(AD39="NO CUMPLE EV TECNICA",0,IF(AD39="NO HABILITA",0,IF(AD39="HABILITA",('PRECIOS UNITARIOS'!$AF39*500)/AC39))))</f>
        <v>0</v>
      </c>
      <c r="AF39" s="43">
        <f>'PRECIO REFERENCIA'!AD39</f>
        <v>11003</v>
      </c>
      <c r="AG39" s="43" t="str">
        <f>'PRECIO REFERENCIA'!AF39</f>
        <v>HABILITA</v>
      </c>
      <c r="AH39" s="44">
        <f>+IF(AG39="NO OFERTADO",0,IF(AG39="NO CUMPLE EV TECNICA",0,IF(AG39="NO HABILITA",0,IF(AG39="HABILITA",('PRECIOS UNITARIOS'!$AF39*500)/AF39))))</f>
        <v>487.23075524856858</v>
      </c>
      <c r="AI39" s="43">
        <f>'PRECIO REFERENCIA'!AG39</f>
        <v>0</v>
      </c>
      <c r="AJ39" s="43" t="str">
        <f>'PRECIO REFERENCIA'!AI39</f>
        <v>NO OFERTADO</v>
      </c>
      <c r="AK39" s="44">
        <f>+IF(AJ39="NO OFERTADO",0,IF(AJ39="NO CUMPLE EV TECNICA",0,IF(AJ39="NO HABILITA",0,IF(AJ39="HABILITA",('PRECIOS UNITARIOS'!$AF39*500)/AI39))))</f>
        <v>0</v>
      </c>
      <c r="AL39" s="43">
        <f>'PRECIO REFERENCIA'!AJ39</f>
        <v>0</v>
      </c>
      <c r="AM39" s="43" t="str">
        <f>'PRECIO REFERENCIA'!AL39</f>
        <v>NO OFERTADO</v>
      </c>
      <c r="AN39" s="44">
        <f>+IF(AM39="NO OFERTADO",0,IF(AM39="NO CUMPLE EV TECNICA",0,IF(AM39="NO HABILITA",0,IF(AM39="HABILITA",('PRECIOS UNITARIOS'!$AF39*500)/AL39))))</f>
        <v>0</v>
      </c>
      <c r="AO39" s="43">
        <f>'PRECIO REFERENCIA'!AM39</f>
        <v>0</v>
      </c>
      <c r="AP39" s="43" t="str">
        <f>'PRECIO REFERENCIA'!AO39</f>
        <v>NO OFERTADO</v>
      </c>
      <c r="AQ39" s="44">
        <f>+IF(AP39="NO OFERTADO",0,IF(AP39="NO CUMPLE EV TECNICA",0,IF(AP39="NO HABILITA",0,IF(AP39="HABILITA",('PRECIOS UNITARIOS'!$AF39*500)/AO39))))</f>
        <v>0</v>
      </c>
      <c r="AR39" s="43">
        <f>'PRECIO REFERENCIA'!AP39</f>
        <v>0</v>
      </c>
      <c r="AS39" s="43" t="str">
        <f>'PRECIO REFERENCIA'!AR39</f>
        <v>NO OFERTADO</v>
      </c>
      <c r="AT39" s="44">
        <f>+IF(AS39="NO OFERTADO",0,IF(AS39="NO CUMPLE EV TECNICA",0,IF(AS39="NO HABILITA",0,IF(AS39="HABILITA",('PRECIOS UNITARIOS'!$AF39*500)/AR39))))</f>
        <v>0</v>
      </c>
      <c r="AU39" s="43">
        <f>'PRECIO REFERENCIA'!AS39</f>
        <v>0</v>
      </c>
      <c r="AV39" s="43" t="str">
        <f>'PRECIO REFERENCIA'!AU39</f>
        <v>NO OFERTADO</v>
      </c>
      <c r="AW39" s="44">
        <f>+IF(AV39="NO OFERTADO",0,IF(AV39="NO CUMPLE EV TECNICA",0,IF(AV39="NO HABILITA",0,IF(AV39="HABILITA",('PRECIOS UNITARIOS'!$AF39*500)/AU39))))</f>
        <v>0</v>
      </c>
      <c r="AX39" s="43">
        <f>'PRECIO REFERENCIA'!AV39</f>
        <v>0</v>
      </c>
      <c r="AY39" s="43" t="str">
        <f>'PRECIO REFERENCIA'!AX39</f>
        <v>NO OFERTADO</v>
      </c>
      <c r="AZ39" s="44">
        <f>+IF(AY39="NO OFERTADO",0,IF(AY39="NO CUMPLE EV TECNICA",0,IF(AY39="NO HABILITA",0,IF(AY39="HABILITA",('PRECIOS UNITARIOS'!$AF39*500)/AX39))))</f>
        <v>0</v>
      </c>
      <c r="BA39" s="43">
        <f>'PRECIO REFERENCIA'!AY39</f>
        <v>10722</v>
      </c>
      <c r="BB39" s="43" t="str">
        <f>'PRECIO REFERENCIA'!BA39</f>
        <v>HABILITA</v>
      </c>
      <c r="BC39" s="44">
        <f>+IF(BB39="NO OFERTADO",0,IF(BB39="NO CUMPLE EV TECNICA",0,IF(BB39="NO HABILITA",0,IF(BB39="HABILITA",('PRECIOS UNITARIOS'!$AF39*500)/BA39))))</f>
        <v>500</v>
      </c>
      <c r="BD39" s="43">
        <f>'PRECIO REFERENCIA'!BB39</f>
        <v>11721.686746987953</v>
      </c>
      <c r="BE39" s="43" t="str">
        <f>'PRECIO REFERENCIA'!BD39</f>
        <v>HABILITA</v>
      </c>
      <c r="BF39" s="44">
        <f>+IF(BE39="NO OFERTADO",0,IF(BE39="NO CUMPLE EV TECNICA",0,IF(BE39="NO HABILITA",0,IF(BE39="HABILITA",('PRECIOS UNITARIOS'!$AF39*500)/BD39))))</f>
        <v>457.35738513721861</v>
      </c>
      <c r="BG39" s="43">
        <f>'PRECIO REFERENCIA'!BE39</f>
        <v>0</v>
      </c>
      <c r="BH39" s="43" t="str">
        <f>'PRECIO REFERENCIA'!BG39</f>
        <v>NO OFERTADO</v>
      </c>
      <c r="BI39" s="44">
        <f>+IF(BH39="NO OFERTADO",0,IF(BH39="NO CUMPLE EV TECNICA",0,IF(BH39="NO HABILITA",0,IF(BH39="HABILITA",('PRECIOS UNITARIOS'!$AF39*500)/BG39))))</f>
        <v>0</v>
      </c>
      <c r="BJ39" s="43">
        <f>'PRECIO REFERENCIA'!BH39</f>
        <v>12100</v>
      </c>
      <c r="BK39" s="43" t="str">
        <f>'PRECIO REFERENCIA'!BJ39</f>
        <v>HABILITA</v>
      </c>
      <c r="BL39" s="44">
        <f>+IF(BK39="NO OFERTADO",0,IF(BK39="NO CUMPLE EV TECNICA",0,IF(BK39="NO HABILITA",0,IF(BK39="HABILITA",('PRECIOS UNITARIOS'!$AF39*500)/BJ39))))</f>
        <v>443.05785123966945</v>
      </c>
      <c r="BM39" s="43">
        <f>'PRECIO REFERENCIA'!BK39</f>
        <v>0</v>
      </c>
      <c r="BN39" s="43" t="str">
        <f>'PRECIO REFERENCIA'!BM39</f>
        <v>NO OFERTADO</v>
      </c>
      <c r="BO39" s="44">
        <f>+IF(BN39="NO OFERTADO",0,IF(BN39="NO CUMPLE EV TECNICA",0,IF(BN39="NO HABILITA",0,IF(BN39="HABILITA",('PRECIOS UNITARIOS'!$AF39*500)/BM39))))</f>
        <v>0</v>
      </c>
      <c r="BP39" s="43">
        <f>'PRECIO REFERENCIA'!BN39</f>
        <v>0</v>
      </c>
      <c r="BQ39" s="43" t="str">
        <f>'PRECIO REFERENCIA'!BP39</f>
        <v>NO OFERTADO</v>
      </c>
      <c r="BR39" s="44">
        <f>+IF(BQ39="NO OFERTADO",0,IF(BQ39="NO CUMPLE EV TECNICA",0,IF(BQ39="NO HABILITA",0,IF(BQ39="HABILITA",('PRECIOS UNITARIOS'!$AF39*500)/BP39))))</f>
        <v>0</v>
      </c>
      <c r="BS39" s="43">
        <f>'PRECIO REFERENCIA'!BQ39</f>
        <v>11467</v>
      </c>
      <c r="BT39" s="43" t="str">
        <f>'PRECIO REFERENCIA'!BS39</f>
        <v>HABILITA</v>
      </c>
      <c r="BU39" s="44">
        <f>+IF(BT39="NO OFERTADO",0,IF(BT39="NO CUMPLE EV TECNICA",0,IF(BT39="NO HABILITA",0,IF(BT39="HABILITA",('PRECIOS UNITARIOS'!$AF39*500)/BS39))))</f>
        <v>467.515479201186</v>
      </c>
      <c r="BV39" s="43">
        <f>'PRECIO REFERENCIA'!BT39</f>
        <v>0</v>
      </c>
      <c r="BW39" s="43" t="str">
        <f>'PRECIO REFERENCIA'!BV39</f>
        <v>NO OFERTADO</v>
      </c>
      <c r="BX39" s="44">
        <f>+IF(BW39="NO OFERTADO",0,IF(BW39="NO CUMPLE EV TECNICA",0,IF(BW39="NO HABILITA",0,IF(BW39="HABILITA",('PRECIOS UNITARIOS'!$AF39*500)/BV39))))</f>
        <v>0</v>
      </c>
      <c r="BY39" s="43">
        <f>'PRECIO REFERENCIA'!BW39</f>
        <v>0</v>
      </c>
      <c r="BZ39" s="43" t="str">
        <f>'PRECIO REFERENCIA'!BY39</f>
        <v>NO OFERTADO</v>
      </c>
      <c r="CA39" s="44">
        <f>+IF(BZ39="NO OFERTADO",0,IF(BZ39="NO CUMPLE EV TECNICA",0,IF(BZ39="NO HABILITA",0,IF(BZ39="HABILITA",('PRECIOS UNITARIOS'!$AF39*500)/BY39))))</f>
        <v>0</v>
      </c>
      <c r="CB39" s="43">
        <f>'PRECIO REFERENCIA'!BZ39</f>
        <v>0</v>
      </c>
      <c r="CC39" s="43" t="str">
        <f>'PRECIO REFERENCIA'!CB39</f>
        <v>NO OFERTADO</v>
      </c>
      <c r="CD39" s="44">
        <f>+IF(CC39="NO OFERTADO",0,IF(CC39="NO CUMPLE EV TECNICA",0,IF(CC39="NO HABILITA",0,IF(CC39="HABILITA",('PRECIOS UNITARIOS'!$AF39*500)/CB39))))</f>
        <v>0</v>
      </c>
      <c r="CE39" s="43">
        <f>'PRECIO REFERENCIA'!CC39</f>
        <v>0</v>
      </c>
      <c r="CF39" s="43" t="str">
        <f>'PRECIO REFERENCIA'!CE39</f>
        <v>NO OFERTADO</v>
      </c>
      <c r="CG39" s="44">
        <f>+IF(CF39="NO OFERTADO",0,IF(CF39="NO CUMPLE EV TECNICA",0,IF(CF39="NO HABILITA",0,IF(CF39="HABILITA",('PRECIOS UNITARIOS'!$AF39*500)/CE39))))</f>
        <v>0</v>
      </c>
      <c r="CH39" s="43">
        <f>'PRECIO REFERENCIA'!CF39</f>
        <v>0</v>
      </c>
      <c r="CI39" s="43" t="str">
        <f>'PRECIO REFERENCIA'!CH39</f>
        <v>NO OFERTADO</v>
      </c>
      <c r="CJ39" s="44">
        <f>+IF(CI39="NO OFERTADO",0,IF(CI39="NO CUMPLE EV TECNICA",0,IF(CI39="NO HABILITA",0,IF(CI39="HABILITA",('PRECIOS UNITARIOS'!$AF39*500)/CH39))))</f>
        <v>0</v>
      </c>
    </row>
    <row r="40" spans="1:88" s="40" customFormat="1" ht="38.25" x14ac:dyDescent="0.2">
      <c r="A40" s="103">
        <v>31</v>
      </c>
      <c r="B40" s="202" t="s">
        <v>86</v>
      </c>
      <c r="C40" s="121" t="s">
        <v>87</v>
      </c>
      <c r="D40" s="24">
        <v>1</v>
      </c>
      <c r="E40" s="166" t="s">
        <v>53</v>
      </c>
      <c r="F40" s="168">
        <v>42.333333333333336</v>
      </c>
      <c r="G40" s="25">
        <v>40220.096000000005</v>
      </c>
      <c r="H40" s="43">
        <f>'PRECIO REFERENCIA'!F40</f>
        <v>0</v>
      </c>
      <c r="I40" s="43" t="str">
        <f>'PRECIO REFERENCIA'!H40</f>
        <v>NO OFERTADO</v>
      </c>
      <c r="J40" s="44">
        <f>+IF(I40="NO OFERTADO",0,IF(I40="NO CUMPLE EV TECNICA",0,IF(I40="NO HABILITA",0,IF(I40="HABILITA",('PRECIOS UNITARIOS'!$AF40*500)/H40))))</f>
        <v>0</v>
      </c>
      <c r="K40" s="43">
        <f>'PRECIO REFERENCIA'!I40</f>
        <v>0</v>
      </c>
      <c r="L40" s="43" t="str">
        <f>'PRECIO REFERENCIA'!K40</f>
        <v>NO OFERTADO</v>
      </c>
      <c r="M40" s="44">
        <f>+IF(L40="NO OFERTADO",0,IF(L40="NO CUMPLE EV TECNICA",0,IF(L40="NO HABILITA",0,IF(L40="HABILITA",('PRECIOS UNITARIOS'!$AF40*500)/K40))))</f>
        <v>0</v>
      </c>
      <c r="N40" s="43">
        <f>'PRECIO REFERENCIA'!L40</f>
        <v>0</v>
      </c>
      <c r="O40" s="43" t="str">
        <f>'PRECIO REFERENCIA'!N40</f>
        <v>NO OFERTADO</v>
      </c>
      <c r="P40" s="44">
        <f>+IF(O40="NO OFERTADO",0,IF(O40="NO CUMPLE EV TECNICA",0,IF(O40="NO HABILITA",0,IF(O40="HABILITA",('PRECIOS UNITARIOS'!$AF40*500)/N40))))</f>
        <v>0</v>
      </c>
      <c r="Q40" s="43">
        <f>'PRECIO REFERENCIA'!O40</f>
        <v>0</v>
      </c>
      <c r="R40" s="43" t="str">
        <f>'PRECIO REFERENCIA'!Q40</f>
        <v>NO OFERTADO</v>
      </c>
      <c r="S40" s="44">
        <f>+IF(R40="NO OFERTADO",0,IF(R40="NO CUMPLE EV TECNICA",0,IF(R40="NO HABILITA",0,IF(R40="HABILITA",('PRECIOS UNITARIOS'!$AF40*500)/Q40))))</f>
        <v>0</v>
      </c>
      <c r="T40" s="43">
        <f>'PRECIO REFERENCIA'!R40</f>
        <v>0</v>
      </c>
      <c r="U40" s="43" t="str">
        <f>'PRECIO REFERENCIA'!T40</f>
        <v>NO OFERTADO</v>
      </c>
      <c r="V40" s="44">
        <f>+IF(U40="NO OFERTADO",0,IF(U40="NO CUMPLE EV TECNICA",0,IF(U40="NO HABILITA",0,IF(U40="HABILITA",('PRECIOS UNITARIOS'!$AF40*500)/T40))))</f>
        <v>0</v>
      </c>
      <c r="W40" s="43">
        <f>'PRECIO REFERENCIA'!U40</f>
        <v>0</v>
      </c>
      <c r="X40" s="43" t="str">
        <f>'PRECIO REFERENCIA'!W40</f>
        <v>NO OFERTADO</v>
      </c>
      <c r="Y40" s="44">
        <f>+IF(X40="NO OFERTADO",0,IF(X40="NO CUMPLE EV TECNICA",0,IF(X40="NO HABILITA",0,IF(X40="HABILITA",('PRECIOS UNITARIOS'!$AF40*500)/W40))))</f>
        <v>0</v>
      </c>
      <c r="Z40" s="43">
        <f>'PRECIO REFERENCIA'!X40</f>
        <v>0</v>
      </c>
      <c r="AA40" s="43" t="str">
        <f>'PRECIO REFERENCIA'!Z40</f>
        <v>NO HABILITA</v>
      </c>
      <c r="AB40" s="44">
        <f>+IF(AA40="NO OFERTADO",0,IF(AA40="NO CUMPLE EV TECNICA",0,IF(AA40="NO HABILITA",0,IF(AA40="HABILITA",('PRECIOS UNITARIOS'!$AF40*500)/Z40))))</f>
        <v>0</v>
      </c>
      <c r="AC40" s="43">
        <f>'PRECIO REFERENCIA'!AA40</f>
        <v>0</v>
      </c>
      <c r="AD40" s="43" t="str">
        <f>'PRECIO REFERENCIA'!AC40</f>
        <v>NO HABILITA</v>
      </c>
      <c r="AE40" s="44">
        <f>+IF(AD40="NO OFERTADO",0,IF(AD40="NO CUMPLE EV TECNICA",0,IF(AD40="NO HABILITA",0,IF(AD40="HABILITA",('PRECIOS UNITARIOS'!$AF40*500)/AC40))))</f>
        <v>0</v>
      </c>
      <c r="AF40" s="43">
        <f>'PRECIO REFERENCIA'!AD40</f>
        <v>34343</v>
      </c>
      <c r="AG40" s="43" t="str">
        <f>'PRECIO REFERENCIA'!AF40</f>
        <v>HABILITA</v>
      </c>
      <c r="AH40" s="44">
        <f>+IF(AG40="NO OFERTADO",0,IF(AG40="NO CUMPLE EV TECNICA",0,IF(AG40="NO HABILITA",0,IF(AG40="HABILITA",('PRECIOS UNITARIOS'!$AF40*500)/AF40))))</f>
        <v>500</v>
      </c>
      <c r="AI40" s="43">
        <f>'PRECIO REFERENCIA'!AG40</f>
        <v>0</v>
      </c>
      <c r="AJ40" s="43" t="str">
        <f>'PRECIO REFERENCIA'!AI40</f>
        <v>NO OFERTADO</v>
      </c>
      <c r="AK40" s="44">
        <f>+IF(AJ40="NO OFERTADO",0,IF(AJ40="NO CUMPLE EV TECNICA",0,IF(AJ40="NO HABILITA",0,IF(AJ40="HABILITA",('PRECIOS UNITARIOS'!$AF40*500)/AI40))))</f>
        <v>0</v>
      </c>
      <c r="AL40" s="43">
        <f>'PRECIO REFERENCIA'!AJ40</f>
        <v>0</v>
      </c>
      <c r="AM40" s="43" t="str">
        <f>'PRECIO REFERENCIA'!AL40</f>
        <v>NO OFERTADO</v>
      </c>
      <c r="AN40" s="44">
        <f>+IF(AM40="NO OFERTADO",0,IF(AM40="NO CUMPLE EV TECNICA",0,IF(AM40="NO HABILITA",0,IF(AM40="HABILITA",('PRECIOS UNITARIOS'!$AF40*500)/AL40))))</f>
        <v>0</v>
      </c>
      <c r="AO40" s="43">
        <f>'PRECIO REFERENCIA'!AM40</f>
        <v>0</v>
      </c>
      <c r="AP40" s="43" t="str">
        <f>'PRECIO REFERENCIA'!AO40</f>
        <v>NO OFERTADO</v>
      </c>
      <c r="AQ40" s="44">
        <f>+IF(AP40="NO OFERTADO",0,IF(AP40="NO CUMPLE EV TECNICA",0,IF(AP40="NO HABILITA",0,IF(AP40="HABILITA",('PRECIOS UNITARIOS'!$AF40*500)/AO40))))</f>
        <v>0</v>
      </c>
      <c r="AR40" s="43">
        <f>'PRECIO REFERENCIA'!AP40</f>
        <v>0</v>
      </c>
      <c r="AS40" s="43" t="str">
        <f>'PRECIO REFERENCIA'!AR40</f>
        <v>NO OFERTADO</v>
      </c>
      <c r="AT40" s="44">
        <f>+IF(AS40="NO OFERTADO",0,IF(AS40="NO CUMPLE EV TECNICA",0,IF(AS40="NO HABILITA",0,IF(AS40="HABILITA",('PRECIOS UNITARIOS'!$AF40*500)/AR40))))</f>
        <v>0</v>
      </c>
      <c r="AU40" s="43">
        <f>'PRECIO REFERENCIA'!AS40</f>
        <v>0</v>
      </c>
      <c r="AV40" s="43" t="str">
        <f>'PRECIO REFERENCIA'!AU40</f>
        <v>NO OFERTADO</v>
      </c>
      <c r="AW40" s="44">
        <f>+IF(AV40="NO OFERTADO",0,IF(AV40="NO CUMPLE EV TECNICA",0,IF(AV40="NO HABILITA",0,IF(AV40="HABILITA",('PRECIOS UNITARIOS'!$AF40*500)/AU40))))</f>
        <v>0</v>
      </c>
      <c r="AX40" s="43">
        <f>'PRECIO REFERENCIA'!AV40</f>
        <v>0</v>
      </c>
      <c r="AY40" s="43" t="str">
        <f>'PRECIO REFERENCIA'!AX40</f>
        <v>NO OFERTADO</v>
      </c>
      <c r="AZ40" s="44">
        <f>+IF(AY40="NO OFERTADO",0,IF(AY40="NO CUMPLE EV TECNICA",0,IF(AY40="NO HABILITA",0,IF(AY40="HABILITA",('PRECIOS UNITARIOS'!$AF40*500)/AX40))))</f>
        <v>0</v>
      </c>
      <c r="BA40" s="43">
        <f>'PRECIO REFERENCIA'!AY40</f>
        <v>0</v>
      </c>
      <c r="BB40" s="43" t="str">
        <f>'PRECIO REFERENCIA'!BA40</f>
        <v>NO OFERTADO</v>
      </c>
      <c r="BC40" s="44">
        <f>+IF(BB40="NO OFERTADO",0,IF(BB40="NO CUMPLE EV TECNICA",0,IF(BB40="NO HABILITA",0,IF(BB40="HABILITA",('PRECIOS UNITARIOS'!$AF40*500)/BA40))))</f>
        <v>0</v>
      </c>
      <c r="BD40" s="43">
        <f>'PRECIO REFERENCIA'!BB40</f>
        <v>0</v>
      </c>
      <c r="BE40" s="43" t="str">
        <f>'PRECIO REFERENCIA'!BD40</f>
        <v>NO OFERTADO</v>
      </c>
      <c r="BF40" s="44">
        <f>+IF(BE40="NO OFERTADO",0,IF(BE40="NO CUMPLE EV TECNICA",0,IF(BE40="NO HABILITA",0,IF(BE40="HABILITA",('PRECIOS UNITARIOS'!$AF40*500)/BD40))))</f>
        <v>0</v>
      </c>
      <c r="BG40" s="43">
        <f>'PRECIO REFERENCIA'!BE40</f>
        <v>0</v>
      </c>
      <c r="BH40" s="43" t="str">
        <f>'PRECIO REFERENCIA'!BG40</f>
        <v>NO OFERTADO</v>
      </c>
      <c r="BI40" s="44">
        <f>+IF(BH40="NO OFERTADO",0,IF(BH40="NO CUMPLE EV TECNICA",0,IF(BH40="NO HABILITA",0,IF(BH40="HABILITA",('PRECIOS UNITARIOS'!$AF40*500)/BG40))))</f>
        <v>0</v>
      </c>
      <c r="BJ40" s="43">
        <f>'PRECIO REFERENCIA'!BH40</f>
        <v>0</v>
      </c>
      <c r="BK40" s="43" t="str">
        <f>'PRECIO REFERENCIA'!BJ40</f>
        <v>NO OFERTADO</v>
      </c>
      <c r="BL40" s="44">
        <f>+IF(BK40="NO OFERTADO",0,IF(BK40="NO CUMPLE EV TECNICA",0,IF(BK40="NO HABILITA",0,IF(BK40="HABILITA",('PRECIOS UNITARIOS'!$AF40*500)/BJ40))))</f>
        <v>0</v>
      </c>
      <c r="BM40" s="43">
        <f>'PRECIO REFERENCIA'!BK40</f>
        <v>0</v>
      </c>
      <c r="BN40" s="43" t="str">
        <f>'PRECIO REFERENCIA'!BM40</f>
        <v>NO HABILITA</v>
      </c>
      <c r="BO40" s="44">
        <f>+IF(BN40="NO OFERTADO",0,IF(BN40="NO CUMPLE EV TECNICA",0,IF(BN40="NO HABILITA",0,IF(BN40="HABILITA",('PRECIOS UNITARIOS'!$AF40*500)/BM40))))</f>
        <v>0</v>
      </c>
      <c r="BP40" s="43">
        <f>'PRECIO REFERENCIA'!BN40</f>
        <v>0</v>
      </c>
      <c r="BQ40" s="43" t="str">
        <f>'PRECIO REFERENCIA'!BP40</f>
        <v>NO OFERTADO</v>
      </c>
      <c r="BR40" s="44">
        <f>+IF(BQ40="NO OFERTADO",0,IF(BQ40="NO CUMPLE EV TECNICA",0,IF(BQ40="NO HABILITA",0,IF(BQ40="HABILITA",('PRECIOS UNITARIOS'!$AF40*500)/BP40))))</f>
        <v>0</v>
      </c>
      <c r="BS40" s="43">
        <f>'PRECIO REFERENCIA'!BQ40</f>
        <v>0</v>
      </c>
      <c r="BT40" s="43" t="str">
        <f>'PRECIO REFERENCIA'!BS40</f>
        <v>NO HABILITA</v>
      </c>
      <c r="BU40" s="44">
        <f>+IF(BT40="NO OFERTADO",0,IF(BT40="NO CUMPLE EV TECNICA",0,IF(BT40="NO HABILITA",0,IF(BT40="HABILITA",('PRECIOS UNITARIOS'!$AF40*500)/BS40))))</f>
        <v>0</v>
      </c>
      <c r="BV40" s="43">
        <f>'PRECIO REFERENCIA'!BT40</f>
        <v>0</v>
      </c>
      <c r="BW40" s="43" t="str">
        <f>'PRECIO REFERENCIA'!BV40</f>
        <v>NO OFERTADO</v>
      </c>
      <c r="BX40" s="44">
        <f>+IF(BW40="NO OFERTADO",0,IF(BW40="NO CUMPLE EV TECNICA",0,IF(BW40="NO HABILITA",0,IF(BW40="HABILITA",('PRECIOS UNITARIOS'!$AF40*500)/BV40))))</f>
        <v>0</v>
      </c>
      <c r="BY40" s="43">
        <f>'PRECIO REFERENCIA'!BW40</f>
        <v>0</v>
      </c>
      <c r="BZ40" s="43" t="str">
        <f>'PRECIO REFERENCIA'!BY40</f>
        <v>NO OFERTADO</v>
      </c>
      <c r="CA40" s="44">
        <f>+IF(BZ40="NO OFERTADO",0,IF(BZ40="NO CUMPLE EV TECNICA",0,IF(BZ40="NO HABILITA",0,IF(BZ40="HABILITA",('PRECIOS UNITARIOS'!$AF40*500)/BY40))))</f>
        <v>0</v>
      </c>
      <c r="CB40" s="43">
        <f>'PRECIO REFERENCIA'!BZ40</f>
        <v>0</v>
      </c>
      <c r="CC40" s="43" t="str">
        <f>'PRECIO REFERENCIA'!CB40</f>
        <v>NO HABILITA</v>
      </c>
      <c r="CD40" s="44">
        <f>+IF(CC40="NO OFERTADO",0,IF(CC40="NO CUMPLE EV TECNICA",0,IF(CC40="NO HABILITA",0,IF(CC40="HABILITA",('PRECIOS UNITARIOS'!$AF40*500)/CB40))))</f>
        <v>0</v>
      </c>
      <c r="CE40" s="43">
        <f>'PRECIO REFERENCIA'!CC40</f>
        <v>0</v>
      </c>
      <c r="CF40" s="43" t="str">
        <f>'PRECIO REFERENCIA'!CE40</f>
        <v>NO OFERTADO</v>
      </c>
      <c r="CG40" s="44">
        <f>+IF(CF40="NO OFERTADO",0,IF(CF40="NO CUMPLE EV TECNICA",0,IF(CF40="NO HABILITA",0,IF(CF40="HABILITA",('PRECIOS UNITARIOS'!$AF40*500)/CE40))))</f>
        <v>0</v>
      </c>
      <c r="CH40" s="43">
        <f>'PRECIO REFERENCIA'!CF40</f>
        <v>0</v>
      </c>
      <c r="CI40" s="43" t="str">
        <f>'PRECIO REFERENCIA'!CH40</f>
        <v>NO OFERTADO</v>
      </c>
      <c r="CJ40" s="44">
        <f>+IF(CI40="NO OFERTADO",0,IF(CI40="NO CUMPLE EV TECNICA",0,IF(CI40="NO HABILITA",0,IF(CI40="HABILITA",('PRECIOS UNITARIOS'!$AF40*500)/CH40))))</f>
        <v>0</v>
      </c>
    </row>
    <row r="41" spans="1:88" s="40" customFormat="1" ht="38.25" x14ac:dyDescent="0.2">
      <c r="A41" s="103">
        <v>32</v>
      </c>
      <c r="B41" s="202" t="s">
        <v>88</v>
      </c>
      <c r="C41" s="121" t="s">
        <v>87</v>
      </c>
      <c r="D41" s="24">
        <v>1</v>
      </c>
      <c r="E41" s="166" t="s">
        <v>53</v>
      </c>
      <c r="F41" s="168">
        <v>79.333333333333329</v>
      </c>
      <c r="G41" s="25">
        <v>12568.78</v>
      </c>
      <c r="H41" s="43">
        <f>'PRECIO REFERENCIA'!F41</f>
        <v>0</v>
      </c>
      <c r="I41" s="43" t="str">
        <f>'PRECIO REFERENCIA'!H41</f>
        <v>NO OFERTADO</v>
      </c>
      <c r="J41" s="44">
        <f>+IF(I41="NO OFERTADO",0,IF(I41="NO CUMPLE EV TECNICA",0,IF(I41="NO HABILITA",0,IF(I41="HABILITA",('PRECIOS UNITARIOS'!$AF41*500)/H41))))</f>
        <v>0</v>
      </c>
      <c r="K41" s="43">
        <f>'PRECIO REFERENCIA'!I41</f>
        <v>0</v>
      </c>
      <c r="L41" s="43" t="str">
        <f>'PRECIO REFERENCIA'!K41</f>
        <v>NO OFERTADO</v>
      </c>
      <c r="M41" s="44">
        <f>+IF(L41="NO OFERTADO",0,IF(L41="NO CUMPLE EV TECNICA",0,IF(L41="NO HABILITA",0,IF(L41="HABILITA",('PRECIOS UNITARIOS'!$AF41*500)/K41))))</f>
        <v>0</v>
      </c>
      <c r="N41" s="43">
        <f>'PRECIO REFERENCIA'!L41</f>
        <v>0</v>
      </c>
      <c r="O41" s="43" t="str">
        <f>'PRECIO REFERENCIA'!N41</f>
        <v>NO OFERTADO</v>
      </c>
      <c r="P41" s="44">
        <f>+IF(O41="NO OFERTADO",0,IF(O41="NO CUMPLE EV TECNICA",0,IF(O41="NO HABILITA",0,IF(O41="HABILITA",('PRECIOS UNITARIOS'!$AF41*500)/N41))))</f>
        <v>0</v>
      </c>
      <c r="Q41" s="43">
        <f>'PRECIO REFERENCIA'!O41</f>
        <v>0</v>
      </c>
      <c r="R41" s="43" t="str">
        <f>'PRECIO REFERENCIA'!Q41</f>
        <v>NO OFERTADO</v>
      </c>
      <c r="S41" s="44">
        <f>+IF(R41="NO OFERTADO",0,IF(R41="NO CUMPLE EV TECNICA",0,IF(R41="NO HABILITA",0,IF(R41="HABILITA",('PRECIOS UNITARIOS'!$AF41*500)/Q41))))</f>
        <v>0</v>
      </c>
      <c r="T41" s="43">
        <f>'PRECIO REFERENCIA'!R41</f>
        <v>0</v>
      </c>
      <c r="U41" s="43" t="str">
        <f>'PRECIO REFERENCIA'!T41</f>
        <v>NO OFERTADO</v>
      </c>
      <c r="V41" s="44">
        <f>+IF(U41="NO OFERTADO",0,IF(U41="NO CUMPLE EV TECNICA",0,IF(U41="NO HABILITA",0,IF(U41="HABILITA",('PRECIOS UNITARIOS'!$AF41*500)/T41))))</f>
        <v>0</v>
      </c>
      <c r="W41" s="43">
        <f>'PRECIO REFERENCIA'!U41</f>
        <v>0</v>
      </c>
      <c r="X41" s="43" t="str">
        <f>'PRECIO REFERENCIA'!W41</f>
        <v>NO OFERTADO</v>
      </c>
      <c r="Y41" s="44">
        <f>+IF(X41="NO OFERTADO",0,IF(X41="NO CUMPLE EV TECNICA",0,IF(X41="NO HABILITA",0,IF(X41="HABILITA",('PRECIOS UNITARIOS'!$AF41*500)/W41))))</f>
        <v>0</v>
      </c>
      <c r="Z41" s="43">
        <f>'PRECIO REFERENCIA'!X41</f>
        <v>0</v>
      </c>
      <c r="AA41" s="43" t="str">
        <f>'PRECIO REFERENCIA'!Z41</f>
        <v>NO OFERTADO</v>
      </c>
      <c r="AB41" s="44">
        <f>+IF(AA41="NO OFERTADO",0,IF(AA41="NO CUMPLE EV TECNICA",0,IF(AA41="NO HABILITA",0,IF(AA41="HABILITA",('PRECIOS UNITARIOS'!$AF41*500)/Z41))))</f>
        <v>0</v>
      </c>
      <c r="AC41" s="43">
        <f>'PRECIO REFERENCIA'!AA41</f>
        <v>0</v>
      </c>
      <c r="AD41" s="43" t="str">
        <f>'PRECIO REFERENCIA'!AC41</f>
        <v>NO OFERTADO</v>
      </c>
      <c r="AE41" s="44">
        <f>+IF(AD41="NO OFERTADO",0,IF(AD41="NO CUMPLE EV TECNICA",0,IF(AD41="NO HABILITA",0,IF(AD41="HABILITA",('PRECIOS UNITARIOS'!$AF41*500)/AC41))))</f>
        <v>0</v>
      </c>
      <c r="AF41" s="43">
        <f>'PRECIO REFERENCIA'!AD41</f>
        <v>50290</v>
      </c>
      <c r="AG41" s="43" t="str">
        <f>'PRECIO REFERENCIA'!AF41</f>
        <v>NO HABILITA</v>
      </c>
      <c r="AH41" s="44">
        <f>+IF(AG41="NO OFERTADO",0,IF(AG41="NO CUMPLE EV TECNICA",0,IF(AG41="NO HABILITA",0,IF(AG41="HABILITA",('PRECIOS UNITARIOS'!$AF41*500)/AF41))))</f>
        <v>0</v>
      </c>
      <c r="AI41" s="43">
        <f>'PRECIO REFERENCIA'!AG41</f>
        <v>0</v>
      </c>
      <c r="AJ41" s="43" t="str">
        <f>'PRECIO REFERENCIA'!AI41</f>
        <v>NO OFERTADO</v>
      </c>
      <c r="AK41" s="44">
        <f>+IF(AJ41="NO OFERTADO",0,IF(AJ41="NO CUMPLE EV TECNICA",0,IF(AJ41="NO HABILITA",0,IF(AJ41="HABILITA",('PRECIOS UNITARIOS'!$AF41*500)/AI41))))</f>
        <v>0</v>
      </c>
      <c r="AL41" s="43">
        <f>'PRECIO REFERENCIA'!AJ41</f>
        <v>0</v>
      </c>
      <c r="AM41" s="43" t="str">
        <f>'PRECIO REFERENCIA'!AL41</f>
        <v>NO OFERTADO</v>
      </c>
      <c r="AN41" s="44">
        <f>+IF(AM41="NO OFERTADO",0,IF(AM41="NO CUMPLE EV TECNICA",0,IF(AM41="NO HABILITA",0,IF(AM41="HABILITA",('PRECIOS UNITARIOS'!$AF41*500)/AL41))))</f>
        <v>0</v>
      </c>
      <c r="AO41" s="43">
        <f>'PRECIO REFERENCIA'!AM41</f>
        <v>0</v>
      </c>
      <c r="AP41" s="43" t="str">
        <f>'PRECIO REFERENCIA'!AO41</f>
        <v>NO OFERTADO</v>
      </c>
      <c r="AQ41" s="44">
        <f>+IF(AP41="NO OFERTADO",0,IF(AP41="NO CUMPLE EV TECNICA",0,IF(AP41="NO HABILITA",0,IF(AP41="HABILITA",('PRECIOS UNITARIOS'!$AF41*500)/AO41))))</f>
        <v>0</v>
      </c>
      <c r="AR41" s="43">
        <f>'PRECIO REFERENCIA'!AP41</f>
        <v>0</v>
      </c>
      <c r="AS41" s="43" t="str">
        <f>'PRECIO REFERENCIA'!AR41</f>
        <v>NO OFERTADO</v>
      </c>
      <c r="AT41" s="44">
        <f>+IF(AS41="NO OFERTADO",0,IF(AS41="NO CUMPLE EV TECNICA",0,IF(AS41="NO HABILITA",0,IF(AS41="HABILITA",('PRECIOS UNITARIOS'!$AF41*500)/AR41))))</f>
        <v>0</v>
      </c>
      <c r="AU41" s="43">
        <f>'PRECIO REFERENCIA'!AS41</f>
        <v>0</v>
      </c>
      <c r="AV41" s="43" t="str">
        <f>'PRECIO REFERENCIA'!AU41</f>
        <v>NO OFERTADO</v>
      </c>
      <c r="AW41" s="44">
        <f>+IF(AV41="NO OFERTADO",0,IF(AV41="NO CUMPLE EV TECNICA",0,IF(AV41="NO HABILITA",0,IF(AV41="HABILITA",('PRECIOS UNITARIOS'!$AF41*500)/AU41))))</f>
        <v>0</v>
      </c>
      <c r="AX41" s="43">
        <f>'PRECIO REFERENCIA'!AV41</f>
        <v>0</v>
      </c>
      <c r="AY41" s="43" t="str">
        <f>'PRECIO REFERENCIA'!AX41</f>
        <v>NO OFERTADO</v>
      </c>
      <c r="AZ41" s="44">
        <f>+IF(AY41="NO OFERTADO",0,IF(AY41="NO CUMPLE EV TECNICA",0,IF(AY41="NO HABILITA",0,IF(AY41="HABILITA",('PRECIOS UNITARIOS'!$AF41*500)/AX41))))</f>
        <v>0</v>
      </c>
      <c r="BA41" s="43">
        <f>'PRECIO REFERENCIA'!AY41</f>
        <v>0</v>
      </c>
      <c r="BB41" s="43" t="str">
        <f>'PRECIO REFERENCIA'!BA41</f>
        <v>NO OFERTADO</v>
      </c>
      <c r="BC41" s="44">
        <f>+IF(BB41="NO OFERTADO",0,IF(BB41="NO CUMPLE EV TECNICA",0,IF(BB41="NO HABILITA",0,IF(BB41="HABILITA",('PRECIOS UNITARIOS'!$AF41*500)/BA41))))</f>
        <v>0</v>
      </c>
      <c r="BD41" s="43">
        <f>'PRECIO REFERENCIA'!BB41</f>
        <v>27109</v>
      </c>
      <c r="BE41" s="43" t="str">
        <f>'PRECIO REFERENCIA'!BD41</f>
        <v>NO HABILITA</v>
      </c>
      <c r="BF41" s="44">
        <f>+IF(BE41="NO OFERTADO",0,IF(BE41="NO CUMPLE EV TECNICA",0,IF(BE41="NO HABILITA",0,IF(BE41="HABILITA",('PRECIOS UNITARIOS'!$AF41*500)/BD41))))</f>
        <v>0</v>
      </c>
      <c r="BG41" s="43">
        <f>'PRECIO REFERENCIA'!BE41</f>
        <v>0</v>
      </c>
      <c r="BH41" s="43" t="str">
        <f>'PRECIO REFERENCIA'!BG41</f>
        <v>NO OFERTADO</v>
      </c>
      <c r="BI41" s="44">
        <f>+IF(BH41="NO OFERTADO",0,IF(BH41="NO CUMPLE EV TECNICA",0,IF(BH41="NO HABILITA",0,IF(BH41="HABILITA",('PRECIOS UNITARIOS'!$AF41*500)/BG41))))</f>
        <v>0</v>
      </c>
      <c r="BJ41" s="43">
        <f>'PRECIO REFERENCIA'!BH41</f>
        <v>0</v>
      </c>
      <c r="BK41" s="43" t="str">
        <f>'PRECIO REFERENCIA'!BJ41</f>
        <v>NO OFERTADO</v>
      </c>
      <c r="BL41" s="44">
        <f>+IF(BK41="NO OFERTADO",0,IF(BK41="NO CUMPLE EV TECNICA",0,IF(BK41="NO HABILITA",0,IF(BK41="HABILITA",('PRECIOS UNITARIOS'!$AF41*500)/BJ41))))</f>
        <v>0</v>
      </c>
      <c r="BM41" s="43">
        <f>'PRECIO REFERENCIA'!BK41</f>
        <v>0</v>
      </c>
      <c r="BN41" s="43" t="str">
        <f>'PRECIO REFERENCIA'!BM41</f>
        <v>NO OFERTADO</v>
      </c>
      <c r="BO41" s="44">
        <f>+IF(BN41="NO OFERTADO",0,IF(BN41="NO CUMPLE EV TECNICA",0,IF(BN41="NO HABILITA",0,IF(BN41="HABILITA",('PRECIOS UNITARIOS'!$AF41*500)/BM41))))</f>
        <v>0</v>
      </c>
      <c r="BP41" s="43">
        <f>'PRECIO REFERENCIA'!BN41</f>
        <v>0</v>
      </c>
      <c r="BQ41" s="43" t="str">
        <f>'PRECIO REFERENCIA'!BP41</f>
        <v>NO OFERTADO</v>
      </c>
      <c r="BR41" s="44">
        <f>+IF(BQ41="NO OFERTADO",0,IF(BQ41="NO CUMPLE EV TECNICA",0,IF(BQ41="NO HABILITA",0,IF(BQ41="HABILITA",('PRECIOS UNITARIOS'!$AF41*500)/BP41))))</f>
        <v>0</v>
      </c>
      <c r="BS41" s="43">
        <f>'PRECIO REFERENCIA'!BQ41</f>
        <v>72957</v>
      </c>
      <c r="BT41" s="43" t="str">
        <f>'PRECIO REFERENCIA'!BS41</f>
        <v>NO HABILITA</v>
      </c>
      <c r="BU41" s="44">
        <f>+IF(BT41="NO OFERTADO",0,IF(BT41="NO CUMPLE EV TECNICA",0,IF(BT41="NO HABILITA",0,IF(BT41="HABILITA",('PRECIOS UNITARIOS'!$AF41*500)/BS41))))</f>
        <v>0</v>
      </c>
      <c r="BV41" s="43">
        <f>'PRECIO REFERENCIA'!BT41</f>
        <v>0</v>
      </c>
      <c r="BW41" s="43" t="str">
        <f>'PRECIO REFERENCIA'!BV41</f>
        <v>NO OFERTADO</v>
      </c>
      <c r="BX41" s="44">
        <f>+IF(BW41="NO OFERTADO",0,IF(BW41="NO CUMPLE EV TECNICA",0,IF(BW41="NO HABILITA",0,IF(BW41="HABILITA",('PRECIOS UNITARIOS'!$AF41*500)/BV41))))</f>
        <v>0</v>
      </c>
      <c r="BY41" s="43">
        <f>'PRECIO REFERENCIA'!BW41</f>
        <v>0</v>
      </c>
      <c r="BZ41" s="43" t="str">
        <f>'PRECIO REFERENCIA'!BY41</f>
        <v>NO OFERTADO</v>
      </c>
      <c r="CA41" s="44">
        <f>+IF(BZ41="NO OFERTADO",0,IF(BZ41="NO CUMPLE EV TECNICA",0,IF(BZ41="NO HABILITA",0,IF(BZ41="HABILITA",('PRECIOS UNITARIOS'!$AF41*500)/BY41))))</f>
        <v>0</v>
      </c>
      <c r="CB41" s="43">
        <f>'PRECIO REFERENCIA'!BZ41</f>
        <v>0</v>
      </c>
      <c r="CC41" s="43" t="str">
        <f>'PRECIO REFERENCIA'!CB41</f>
        <v>NO HABILITA</v>
      </c>
      <c r="CD41" s="44">
        <f>+IF(CC41="NO OFERTADO",0,IF(CC41="NO CUMPLE EV TECNICA",0,IF(CC41="NO HABILITA",0,IF(CC41="HABILITA",('PRECIOS UNITARIOS'!$AF41*500)/CB41))))</f>
        <v>0</v>
      </c>
      <c r="CE41" s="43">
        <f>'PRECIO REFERENCIA'!CC41</f>
        <v>0</v>
      </c>
      <c r="CF41" s="43" t="str">
        <f>'PRECIO REFERENCIA'!CE41</f>
        <v>NO OFERTADO</v>
      </c>
      <c r="CG41" s="44">
        <f>+IF(CF41="NO OFERTADO",0,IF(CF41="NO CUMPLE EV TECNICA",0,IF(CF41="NO HABILITA",0,IF(CF41="HABILITA",('PRECIOS UNITARIOS'!$AF41*500)/CE41))))</f>
        <v>0</v>
      </c>
      <c r="CH41" s="43">
        <f>'PRECIO REFERENCIA'!CF41</f>
        <v>0</v>
      </c>
      <c r="CI41" s="43" t="str">
        <f>'PRECIO REFERENCIA'!CH41</f>
        <v>NO OFERTADO</v>
      </c>
      <c r="CJ41" s="44">
        <f>+IF(CI41="NO OFERTADO",0,IF(CI41="NO CUMPLE EV TECNICA",0,IF(CI41="NO HABILITA",0,IF(CI41="HABILITA",('PRECIOS UNITARIOS'!$AF41*500)/CH41))))</f>
        <v>0</v>
      </c>
    </row>
    <row r="42" spans="1:88" s="40" customFormat="1" ht="38.25" x14ac:dyDescent="0.2">
      <c r="A42" s="103">
        <v>33</v>
      </c>
      <c r="B42" s="202" t="s">
        <v>89</v>
      </c>
      <c r="C42" s="121" t="s">
        <v>87</v>
      </c>
      <c r="D42" s="24">
        <v>1</v>
      </c>
      <c r="E42" s="166" t="s">
        <v>53</v>
      </c>
      <c r="F42" s="168">
        <v>3.3333333333333335</v>
      </c>
      <c r="G42" s="25">
        <v>73089</v>
      </c>
      <c r="H42" s="43">
        <f>'PRECIO REFERENCIA'!F42</f>
        <v>0</v>
      </c>
      <c r="I42" s="43" t="str">
        <f>'PRECIO REFERENCIA'!H42</f>
        <v>NO OFERTADO</v>
      </c>
      <c r="J42" s="44">
        <f>+IF(I42="NO OFERTADO",0,IF(I42="NO CUMPLE EV TECNICA",0,IF(I42="NO HABILITA",0,IF(I42="HABILITA",('PRECIOS UNITARIOS'!$AF42*500)/H42))))</f>
        <v>0</v>
      </c>
      <c r="K42" s="43">
        <f>'PRECIO REFERENCIA'!I42</f>
        <v>0</v>
      </c>
      <c r="L42" s="43" t="str">
        <f>'PRECIO REFERENCIA'!K42</f>
        <v>NO OFERTADO</v>
      </c>
      <c r="M42" s="44">
        <f>+IF(L42="NO OFERTADO",0,IF(L42="NO CUMPLE EV TECNICA",0,IF(L42="NO HABILITA",0,IF(L42="HABILITA",('PRECIOS UNITARIOS'!$AF42*500)/K42))))</f>
        <v>0</v>
      </c>
      <c r="N42" s="43">
        <f>'PRECIO REFERENCIA'!L42</f>
        <v>0</v>
      </c>
      <c r="O42" s="43" t="str">
        <f>'PRECIO REFERENCIA'!N42</f>
        <v>NO OFERTADO</v>
      </c>
      <c r="P42" s="44">
        <f>+IF(O42="NO OFERTADO",0,IF(O42="NO CUMPLE EV TECNICA",0,IF(O42="NO HABILITA",0,IF(O42="HABILITA",('PRECIOS UNITARIOS'!$AF42*500)/N42))))</f>
        <v>0</v>
      </c>
      <c r="Q42" s="43">
        <f>'PRECIO REFERENCIA'!O42</f>
        <v>0</v>
      </c>
      <c r="R42" s="43" t="str">
        <f>'PRECIO REFERENCIA'!Q42</f>
        <v>NO OFERTADO</v>
      </c>
      <c r="S42" s="44">
        <f>+IF(R42="NO OFERTADO",0,IF(R42="NO CUMPLE EV TECNICA",0,IF(R42="NO HABILITA",0,IF(R42="HABILITA",('PRECIOS UNITARIOS'!$AF42*500)/Q42))))</f>
        <v>0</v>
      </c>
      <c r="T42" s="43">
        <f>'PRECIO REFERENCIA'!R42</f>
        <v>0</v>
      </c>
      <c r="U42" s="43" t="str">
        <f>'PRECIO REFERENCIA'!T42</f>
        <v>NO OFERTADO</v>
      </c>
      <c r="V42" s="44">
        <f>+IF(U42="NO OFERTADO",0,IF(U42="NO CUMPLE EV TECNICA",0,IF(U42="NO HABILITA",0,IF(U42="HABILITA",('PRECIOS UNITARIOS'!$AF42*500)/T42))))</f>
        <v>0</v>
      </c>
      <c r="W42" s="43">
        <f>'PRECIO REFERENCIA'!U42</f>
        <v>0</v>
      </c>
      <c r="X42" s="43" t="str">
        <f>'PRECIO REFERENCIA'!W42</f>
        <v>NO OFERTADO</v>
      </c>
      <c r="Y42" s="44">
        <f>+IF(X42="NO OFERTADO",0,IF(X42="NO CUMPLE EV TECNICA",0,IF(X42="NO HABILITA",0,IF(X42="HABILITA",('PRECIOS UNITARIOS'!$AF42*500)/W42))))</f>
        <v>0</v>
      </c>
      <c r="Z42" s="43">
        <f>'PRECIO REFERENCIA'!X42</f>
        <v>85760</v>
      </c>
      <c r="AA42" s="43" t="str">
        <f>'PRECIO REFERENCIA'!Z42</f>
        <v>HABILITA</v>
      </c>
      <c r="AB42" s="44">
        <f>+IF(AA42="NO OFERTADO",0,IF(AA42="NO CUMPLE EV TECNICA",0,IF(AA42="NO HABILITA",0,IF(AA42="HABILITA",('PRECIOS UNITARIOS'!$AF42*500)/Z42))))</f>
        <v>437.26679104477614</v>
      </c>
      <c r="AC42" s="43">
        <f>'PRECIO REFERENCIA'!AA42</f>
        <v>0</v>
      </c>
      <c r="AD42" s="43" t="str">
        <f>'PRECIO REFERENCIA'!AC42</f>
        <v>NO OFERTADO</v>
      </c>
      <c r="AE42" s="44">
        <f>+IF(AD42="NO OFERTADO",0,IF(AD42="NO CUMPLE EV TECNICA",0,IF(AD42="NO HABILITA",0,IF(AD42="HABILITA",('PRECIOS UNITARIOS'!$AF42*500)/AC42))))</f>
        <v>0</v>
      </c>
      <c r="AF42" s="43">
        <f>'PRECIO REFERENCIA'!AD42</f>
        <v>0</v>
      </c>
      <c r="AG42" s="43" t="str">
        <f>'PRECIO REFERENCIA'!AF42</f>
        <v>NO OFERTADO</v>
      </c>
      <c r="AH42" s="44">
        <f>+IF(AG42="NO OFERTADO",0,IF(AG42="NO CUMPLE EV TECNICA",0,IF(AG42="NO HABILITA",0,IF(AG42="HABILITA",('PRECIOS UNITARIOS'!$AF42*500)/AF42))))</f>
        <v>0</v>
      </c>
      <c r="AI42" s="43">
        <f>'PRECIO REFERENCIA'!AG42</f>
        <v>0</v>
      </c>
      <c r="AJ42" s="43" t="str">
        <f>'PRECIO REFERENCIA'!AI42</f>
        <v>NO OFERTADO</v>
      </c>
      <c r="AK42" s="44">
        <f>+IF(AJ42="NO OFERTADO",0,IF(AJ42="NO CUMPLE EV TECNICA",0,IF(AJ42="NO HABILITA",0,IF(AJ42="HABILITA",('PRECIOS UNITARIOS'!$AF42*500)/AI42))))</f>
        <v>0</v>
      </c>
      <c r="AL42" s="43">
        <f>'PRECIO REFERENCIA'!AJ42</f>
        <v>0</v>
      </c>
      <c r="AM42" s="43" t="str">
        <f>'PRECIO REFERENCIA'!AL42</f>
        <v>NO OFERTADO</v>
      </c>
      <c r="AN42" s="44">
        <f>+IF(AM42="NO OFERTADO",0,IF(AM42="NO CUMPLE EV TECNICA",0,IF(AM42="NO HABILITA",0,IF(AM42="HABILITA",('PRECIOS UNITARIOS'!$AF42*500)/AL42))))</f>
        <v>0</v>
      </c>
      <c r="AO42" s="43">
        <f>'PRECIO REFERENCIA'!AM42</f>
        <v>0</v>
      </c>
      <c r="AP42" s="43" t="str">
        <f>'PRECIO REFERENCIA'!AO42</f>
        <v>NO OFERTADO</v>
      </c>
      <c r="AQ42" s="44">
        <f>+IF(AP42="NO OFERTADO",0,IF(AP42="NO CUMPLE EV TECNICA",0,IF(AP42="NO HABILITA",0,IF(AP42="HABILITA",('PRECIOS UNITARIOS'!$AF42*500)/AO42))))</f>
        <v>0</v>
      </c>
      <c r="AR42" s="43">
        <f>'PRECIO REFERENCIA'!AP42</f>
        <v>0</v>
      </c>
      <c r="AS42" s="43" t="str">
        <f>'PRECIO REFERENCIA'!AR42</f>
        <v>NO OFERTADO</v>
      </c>
      <c r="AT42" s="44">
        <f>+IF(AS42="NO OFERTADO",0,IF(AS42="NO CUMPLE EV TECNICA",0,IF(AS42="NO HABILITA",0,IF(AS42="HABILITA",('PRECIOS UNITARIOS'!$AF42*500)/AR42))))</f>
        <v>0</v>
      </c>
      <c r="AU42" s="43">
        <f>'PRECIO REFERENCIA'!AS42</f>
        <v>0</v>
      </c>
      <c r="AV42" s="43" t="str">
        <f>'PRECIO REFERENCIA'!AU42</f>
        <v>NO OFERTADO</v>
      </c>
      <c r="AW42" s="44">
        <f>+IF(AV42="NO OFERTADO",0,IF(AV42="NO CUMPLE EV TECNICA",0,IF(AV42="NO HABILITA",0,IF(AV42="HABILITA",('PRECIOS UNITARIOS'!$AF42*500)/AU42))))</f>
        <v>0</v>
      </c>
      <c r="AX42" s="43">
        <f>'PRECIO REFERENCIA'!AV42</f>
        <v>0</v>
      </c>
      <c r="AY42" s="43" t="str">
        <f>'PRECIO REFERENCIA'!AX42</f>
        <v>NO OFERTADO</v>
      </c>
      <c r="AZ42" s="44">
        <f>+IF(AY42="NO OFERTADO",0,IF(AY42="NO CUMPLE EV TECNICA",0,IF(AY42="NO HABILITA",0,IF(AY42="HABILITA",('PRECIOS UNITARIOS'!$AF42*500)/AX42))))</f>
        <v>0</v>
      </c>
      <c r="BA42" s="43">
        <f>'PRECIO REFERENCIA'!AY42</f>
        <v>0</v>
      </c>
      <c r="BB42" s="43" t="str">
        <f>'PRECIO REFERENCIA'!BA42</f>
        <v>NO OFERTADO</v>
      </c>
      <c r="BC42" s="44">
        <f>+IF(BB42="NO OFERTADO",0,IF(BB42="NO CUMPLE EV TECNICA",0,IF(BB42="NO HABILITA",0,IF(BB42="HABILITA",('PRECIOS UNITARIOS'!$AF42*500)/BA42))))</f>
        <v>0</v>
      </c>
      <c r="BD42" s="43">
        <f>'PRECIO REFERENCIA'!BB42</f>
        <v>0</v>
      </c>
      <c r="BE42" s="43" t="str">
        <f>'PRECIO REFERENCIA'!BD42</f>
        <v>NO OFERTADO</v>
      </c>
      <c r="BF42" s="44">
        <f>+IF(BE42="NO OFERTADO",0,IF(BE42="NO CUMPLE EV TECNICA",0,IF(BE42="NO HABILITA",0,IF(BE42="HABILITA",('PRECIOS UNITARIOS'!$AF42*500)/BD42))))</f>
        <v>0</v>
      </c>
      <c r="BG42" s="43">
        <f>'PRECIO REFERENCIA'!BE42</f>
        <v>0</v>
      </c>
      <c r="BH42" s="43" t="str">
        <f>'PRECIO REFERENCIA'!BG42</f>
        <v>NO OFERTADO</v>
      </c>
      <c r="BI42" s="44">
        <f>+IF(BH42="NO OFERTADO",0,IF(BH42="NO CUMPLE EV TECNICA",0,IF(BH42="NO HABILITA",0,IF(BH42="HABILITA",('PRECIOS UNITARIOS'!$AF42*500)/BG42))))</f>
        <v>0</v>
      </c>
      <c r="BJ42" s="43">
        <f>'PRECIO REFERENCIA'!BH42</f>
        <v>0</v>
      </c>
      <c r="BK42" s="43" t="str">
        <f>'PRECIO REFERENCIA'!BJ42</f>
        <v>NO OFERTADO</v>
      </c>
      <c r="BL42" s="44">
        <f>+IF(BK42="NO OFERTADO",0,IF(BK42="NO CUMPLE EV TECNICA",0,IF(BK42="NO HABILITA",0,IF(BK42="HABILITA",('PRECIOS UNITARIOS'!$AF42*500)/BJ42))))</f>
        <v>0</v>
      </c>
      <c r="BM42" s="43">
        <f>'PRECIO REFERENCIA'!BK42</f>
        <v>0</v>
      </c>
      <c r="BN42" s="43" t="str">
        <f>'PRECIO REFERENCIA'!BM42</f>
        <v>NO OFERTADO</v>
      </c>
      <c r="BO42" s="44">
        <f>+IF(BN42="NO OFERTADO",0,IF(BN42="NO CUMPLE EV TECNICA",0,IF(BN42="NO HABILITA",0,IF(BN42="HABILITA",('PRECIOS UNITARIOS'!$AF42*500)/BM42))))</f>
        <v>0</v>
      </c>
      <c r="BP42" s="43">
        <f>'PRECIO REFERENCIA'!BN42</f>
        <v>0</v>
      </c>
      <c r="BQ42" s="43" t="str">
        <f>'PRECIO REFERENCIA'!BP42</f>
        <v>NO OFERTADO</v>
      </c>
      <c r="BR42" s="44">
        <f>+IF(BQ42="NO OFERTADO",0,IF(BQ42="NO CUMPLE EV TECNICA",0,IF(BQ42="NO HABILITA",0,IF(BQ42="HABILITA",('PRECIOS UNITARIOS'!$AF42*500)/BP42))))</f>
        <v>0</v>
      </c>
      <c r="BS42" s="43">
        <f>'PRECIO REFERENCIA'!BQ42</f>
        <v>75000</v>
      </c>
      <c r="BT42" s="43" t="str">
        <f>'PRECIO REFERENCIA'!BS42</f>
        <v>HABILITA</v>
      </c>
      <c r="BU42" s="44">
        <f>+IF(BT42="NO OFERTADO",0,IF(BT42="NO CUMPLE EV TECNICA",0,IF(BT42="NO HABILITA",0,IF(BT42="HABILITA",('PRECIOS UNITARIOS'!$AF42*500)/BS42))))</f>
        <v>500</v>
      </c>
      <c r="BV42" s="43">
        <f>'PRECIO REFERENCIA'!BT42</f>
        <v>0</v>
      </c>
      <c r="BW42" s="43" t="str">
        <f>'PRECIO REFERENCIA'!BV42</f>
        <v>NO OFERTADO</v>
      </c>
      <c r="BX42" s="44">
        <f>+IF(BW42="NO OFERTADO",0,IF(BW42="NO CUMPLE EV TECNICA",0,IF(BW42="NO HABILITA",0,IF(BW42="HABILITA",('PRECIOS UNITARIOS'!$AF42*500)/BV42))))</f>
        <v>0</v>
      </c>
      <c r="BY42" s="43">
        <f>'PRECIO REFERENCIA'!BW42</f>
        <v>0</v>
      </c>
      <c r="BZ42" s="43" t="str">
        <f>'PRECIO REFERENCIA'!BY42</f>
        <v>NO OFERTADO</v>
      </c>
      <c r="CA42" s="44">
        <f>+IF(BZ42="NO OFERTADO",0,IF(BZ42="NO CUMPLE EV TECNICA",0,IF(BZ42="NO HABILITA",0,IF(BZ42="HABILITA",('PRECIOS UNITARIOS'!$AF42*500)/BY42))))</f>
        <v>0</v>
      </c>
      <c r="CB42" s="43">
        <f>'PRECIO REFERENCIA'!BZ42</f>
        <v>0</v>
      </c>
      <c r="CC42" s="43" t="str">
        <f>'PRECIO REFERENCIA'!CB42</f>
        <v>NO OFERTADO</v>
      </c>
      <c r="CD42" s="44">
        <f>+IF(CC42="NO OFERTADO",0,IF(CC42="NO CUMPLE EV TECNICA",0,IF(CC42="NO HABILITA",0,IF(CC42="HABILITA",('PRECIOS UNITARIOS'!$AF42*500)/CB42))))</f>
        <v>0</v>
      </c>
      <c r="CE42" s="43">
        <f>'PRECIO REFERENCIA'!CC42</f>
        <v>0</v>
      </c>
      <c r="CF42" s="43" t="str">
        <f>'PRECIO REFERENCIA'!CE42</f>
        <v>NO OFERTADO</v>
      </c>
      <c r="CG42" s="44">
        <f>+IF(CF42="NO OFERTADO",0,IF(CF42="NO CUMPLE EV TECNICA",0,IF(CF42="NO HABILITA",0,IF(CF42="HABILITA",('PRECIOS UNITARIOS'!$AF42*500)/CE42))))</f>
        <v>0</v>
      </c>
      <c r="CH42" s="43">
        <f>'PRECIO REFERENCIA'!CF42</f>
        <v>0</v>
      </c>
      <c r="CI42" s="43" t="str">
        <f>'PRECIO REFERENCIA'!CH42</f>
        <v>NO OFERTADO</v>
      </c>
      <c r="CJ42" s="44">
        <f>+IF(CI42="NO OFERTADO",0,IF(CI42="NO CUMPLE EV TECNICA",0,IF(CI42="NO HABILITA",0,IF(CI42="HABILITA",('PRECIOS UNITARIOS'!$AF42*500)/CH42))))</f>
        <v>0</v>
      </c>
    </row>
    <row r="43" spans="1:88" s="40" customFormat="1" ht="38.25" x14ac:dyDescent="0.2">
      <c r="A43" s="103">
        <v>34</v>
      </c>
      <c r="B43" s="202" t="s">
        <v>90</v>
      </c>
      <c r="C43" s="121" t="s">
        <v>87</v>
      </c>
      <c r="D43" s="24">
        <v>1</v>
      </c>
      <c r="E43" s="166" t="s">
        <v>53</v>
      </c>
      <c r="F43" s="168">
        <v>1</v>
      </c>
      <c r="G43" s="25">
        <v>1428</v>
      </c>
      <c r="H43" s="43">
        <f>'PRECIO REFERENCIA'!F43</f>
        <v>1400</v>
      </c>
      <c r="I43" s="43" t="str">
        <f>'PRECIO REFERENCIA'!H43</f>
        <v>HABILITA</v>
      </c>
      <c r="J43" s="44">
        <f>+IF(I43="NO OFERTADO",0,IF(I43="NO CUMPLE EV TECNICA",0,IF(I43="NO HABILITA",0,IF(I43="HABILITA",('PRECIOS UNITARIOS'!$AF43*500)/H43))))</f>
        <v>500</v>
      </c>
      <c r="K43" s="43">
        <f>'PRECIO REFERENCIA'!I43</f>
        <v>0</v>
      </c>
      <c r="L43" s="43" t="str">
        <f>'PRECIO REFERENCIA'!K43</f>
        <v>NO OFERTADO</v>
      </c>
      <c r="M43" s="44">
        <f>+IF(L43="NO OFERTADO",0,IF(L43="NO CUMPLE EV TECNICA",0,IF(L43="NO HABILITA",0,IF(L43="HABILITA",('PRECIOS UNITARIOS'!$AF43*500)/K43))))</f>
        <v>0</v>
      </c>
      <c r="N43" s="43">
        <f>'PRECIO REFERENCIA'!L43</f>
        <v>0</v>
      </c>
      <c r="O43" s="43" t="str">
        <f>'PRECIO REFERENCIA'!N43</f>
        <v>NO OFERTADO</v>
      </c>
      <c r="P43" s="44">
        <f>+IF(O43="NO OFERTADO",0,IF(O43="NO CUMPLE EV TECNICA",0,IF(O43="NO HABILITA",0,IF(O43="HABILITA",('PRECIOS UNITARIOS'!$AF43*500)/N43))))</f>
        <v>0</v>
      </c>
      <c r="Q43" s="43">
        <f>'PRECIO REFERENCIA'!O43</f>
        <v>0</v>
      </c>
      <c r="R43" s="43" t="str">
        <f>'PRECIO REFERENCIA'!Q43</f>
        <v>NO OFERTADO</v>
      </c>
      <c r="S43" s="44">
        <f>+IF(R43="NO OFERTADO",0,IF(R43="NO CUMPLE EV TECNICA",0,IF(R43="NO HABILITA",0,IF(R43="HABILITA",('PRECIOS UNITARIOS'!$AF43*500)/Q43))))</f>
        <v>0</v>
      </c>
      <c r="T43" s="43">
        <f>'PRECIO REFERENCIA'!R43</f>
        <v>0</v>
      </c>
      <c r="U43" s="43" t="str">
        <f>'PRECIO REFERENCIA'!T43</f>
        <v>NO OFERTADO</v>
      </c>
      <c r="V43" s="44">
        <f>+IF(U43="NO OFERTADO",0,IF(U43="NO CUMPLE EV TECNICA",0,IF(U43="NO HABILITA",0,IF(U43="HABILITA",('PRECIOS UNITARIOS'!$AF43*500)/T43))))</f>
        <v>0</v>
      </c>
      <c r="W43" s="43">
        <f>'PRECIO REFERENCIA'!U43</f>
        <v>0</v>
      </c>
      <c r="X43" s="43" t="str">
        <f>'PRECIO REFERENCIA'!W43</f>
        <v>NO OFERTADO</v>
      </c>
      <c r="Y43" s="44">
        <f>+IF(X43="NO OFERTADO",0,IF(X43="NO CUMPLE EV TECNICA",0,IF(X43="NO HABILITA",0,IF(X43="HABILITA",('PRECIOS UNITARIOS'!$AF43*500)/W43))))</f>
        <v>0</v>
      </c>
      <c r="Z43" s="43">
        <f>'PRECIO REFERENCIA'!X43</f>
        <v>2480</v>
      </c>
      <c r="AA43" s="43" t="str">
        <f>'PRECIO REFERENCIA'!Z43</f>
        <v>NO HABILITA</v>
      </c>
      <c r="AB43" s="44">
        <f>+IF(AA43="NO OFERTADO",0,IF(AA43="NO CUMPLE EV TECNICA",0,IF(AA43="NO HABILITA",0,IF(AA43="HABILITA",('PRECIOS UNITARIOS'!$AF43*500)/Z43))))</f>
        <v>0</v>
      </c>
      <c r="AC43" s="43">
        <f>'PRECIO REFERENCIA'!AA43</f>
        <v>0</v>
      </c>
      <c r="AD43" s="43" t="str">
        <f>'PRECIO REFERENCIA'!AC43</f>
        <v>NO OFERTADO</v>
      </c>
      <c r="AE43" s="44">
        <f>+IF(AD43="NO OFERTADO",0,IF(AD43="NO CUMPLE EV TECNICA",0,IF(AD43="NO HABILITA",0,IF(AD43="HABILITA",('PRECIOS UNITARIOS'!$AF43*500)/AC43))))</f>
        <v>0</v>
      </c>
      <c r="AF43" s="43">
        <f>'PRECIO REFERENCIA'!AD43</f>
        <v>3158</v>
      </c>
      <c r="AG43" s="43" t="str">
        <f>'PRECIO REFERENCIA'!AF43</f>
        <v>NO HABILITA</v>
      </c>
      <c r="AH43" s="44">
        <f>+IF(AG43="NO OFERTADO",0,IF(AG43="NO CUMPLE EV TECNICA",0,IF(AG43="NO HABILITA",0,IF(AG43="HABILITA",('PRECIOS UNITARIOS'!$AF43*500)/AF43))))</f>
        <v>0</v>
      </c>
      <c r="AI43" s="43">
        <f>'PRECIO REFERENCIA'!AG43</f>
        <v>0</v>
      </c>
      <c r="AJ43" s="43" t="str">
        <f>'PRECIO REFERENCIA'!AI43</f>
        <v>NO OFERTADO</v>
      </c>
      <c r="AK43" s="44">
        <f>+IF(AJ43="NO OFERTADO",0,IF(AJ43="NO CUMPLE EV TECNICA",0,IF(AJ43="NO HABILITA",0,IF(AJ43="HABILITA",('PRECIOS UNITARIOS'!$AF43*500)/AI43))))</f>
        <v>0</v>
      </c>
      <c r="AL43" s="43">
        <f>'PRECIO REFERENCIA'!AJ43</f>
        <v>0</v>
      </c>
      <c r="AM43" s="43" t="str">
        <f>'PRECIO REFERENCIA'!AL43</f>
        <v>NO OFERTADO</v>
      </c>
      <c r="AN43" s="44">
        <f>+IF(AM43="NO OFERTADO",0,IF(AM43="NO CUMPLE EV TECNICA",0,IF(AM43="NO HABILITA",0,IF(AM43="HABILITA",('PRECIOS UNITARIOS'!$AF43*500)/AL43))))</f>
        <v>0</v>
      </c>
      <c r="AO43" s="43">
        <f>'PRECIO REFERENCIA'!AM43</f>
        <v>0</v>
      </c>
      <c r="AP43" s="43" t="str">
        <f>'PRECIO REFERENCIA'!AO43</f>
        <v>NO OFERTADO</v>
      </c>
      <c r="AQ43" s="44">
        <f>+IF(AP43="NO OFERTADO",0,IF(AP43="NO CUMPLE EV TECNICA",0,IF(AP43="NO HABILITA",0,IF(AP43="HABILITA",('PRECIOS UNITARIOS'!$AF43*500)/AO43))))</f>
        <v>0</v>
      </c>
      <c r="AR43" s="43">
        <f>'PRECIO REFERENCIA'!AP43</f>
        <v>0</v>
      </c>
      <c r="AS43" s="43" t="str">
        <f>'PRECIO REFERENCIA'!AR43</f>
        <v>NO HABILITA</v>
      </c>
      <c r="AT43" s="44">
        <f>+IF(AS43="NO OFERTADO",0,IF(AS43="NO CUMPLE EV TECNICA",0,IF(AS43="NO HABILITA",0,IF(AS43="HABILITA",('PRECIOS UNITARIOS'!$AF43*500)/AR43))))</f>
        <v>0</v>
      </c>
      <c r="AU43" s="43">
        <f>'PRECIO REFERENCIA'!AS43</f>
        <v>0</v>
      </c>
      <c r="AV43" s="43" t="str">
        <f>'PRECIO REFERENCIA'!AU43</f>
        <v>NO OFERTADO</v>
      </c>
      <c r="AW43" s="44">
        <f>+IF(AV43="NO OFERTADO",0,IF(AV43="NO CUMPLE EV TECNICA",0,IF(AV43="NO HABILITA",0,IF(AV43="HABILITA",('PRECIOS UNITARIOS'!$AF43*500)/AU43))))</f>
        <v>0</v>
      </c>
      <c r="AX43" s="43">
        <f>'PRECIO REFERENCIA'!AV43</f>
        <v>0</v>
      </c>
      <c r="AY43" s="43" t="str">
        <f>'PRECIO REFERENCIA'!AX43</f>
        <v>NO OFERTADO</v>
      </c>
      <c r="AZ43" s="44">
        <f>+IF(AY43="NO OFERTADO",0,IF(AY43="NO CUMPLE EV TECNICA",0,IF(AY43="NO HABILITA",0,IF(AY43="HABILITA",('PRECIOS UNITARIOS'!$AF43*500)/AX43))))</f>
        <v>0</v>
      </c>
      <c r="BA43" s="43">
        <f>'PRECIO REFERENCIA'!AY43</f>
        <v>0</v>
      </c>
      <c r="BB43" s="43" t="str">
        <f>'PRECIO REFERENCIA'!BA43</f>
        <v>NO OFERTADO</v>
      </c>
      <c r="BC43" s="44">
        <f>+IF(BB43="NO OFERTADO",0,IF(BB43="NO CUMPLE EV TECNICA",0,IF(BB43="NO HABILITA",0,IF(BB43="HABILITA",('PRECIOS UNITARIOS'!$AF43*500)/BA43))))</f>
        <v>0</v>
      </c>
      <c r="BD43" s="43">
        <f>'PRECIO REFERENCIA'!BB43</f>
        <v>2945</v>
      </c>
      <c r="BE43" s="43" t="str">
        <f>'PRECIO REFERENCIA'!BD43</f>
        <v>NO HABILITA</v>
      </c>
      <c r="BF43" s="44">
        <f>+IF(BE43="NO OFERTADO",0,IF(BE43="NO CUMPLE EV TECNICA",0,IF(BE43="NO HABILITA",0,IF(BE43="HABILITA",('PRECIOS UNITARIOS'!$AF43*500)/BD43))))</f>
        <v>0</v>
      </c>
      <c r="BG43" s="43">
        <f>'PRECIO REFERENCIA'!BE43</f>
        <v>0</v>
      </c>
      <c r="BH43" s="43" t="str">
        <f>'PRECIO REFERENCIA'!BG43</f>
        <v>NO OFERTADO</v>
      </c>
      <c r="BI43" s="44">
        <f>+IF(BH43="NO OFERTADO",0,IF(BH43="NO CUMPLE EV TECNICA",0,IF(BH43="NO HABILITA",0,IF(BH43="HABILITA",('PRECIOS UNITARIOS'!$AF43*500)/BG43))))</f>
        <v>0</v>
      </c>
      <c r="BJ43" s="43">
        <f>'PRECIO REFERENCIA'!BH43</f>
        <v>0</v>
      </c>
      <c r="BK43" s="43" t="str">
        <f>'PRECIO REFERENCIA'!BJ43</f>
        <v>NO OFERTADO</v>
      </c>
      <c r="BL43" s="44">
        <f>+IF(BK43="NO OFERTADO",0,IF(BK43="NO CUMPLE EV TECNICA",0,IF(BK43="NO HABILITA",0,IF(BK43="HABILITA",('PRECIOS UNITARIOS'!$AF43*500)/BJ43))))</f>
        <v>0</v>
      </c>
      <c r="BM43" s="43">
        <f>'PRECIO REFERENCIA'!BK43</f>
        <v>1950</v>
      </c>
      <c r="BN43" s="43" t="str">
        <f>'PRECIO REFERENCIA'!BM43</f>
        <v>NO HABILITA</v>
      </c>
      <c r="BO43" s="44">
        <f>+IF(BN43="NO OFERTADO",0,IF(BN43="NO CUMPLE EV TECNICA",0,IF(BN43="NO HABILITA",0,IF(BN43="HABILITA",('PRECIOS UNITARIOS'!$AF43*500)/BM43))))</f>
        <v>0</v>
      </c>
      <c r="BP43" s="43">
        <f>'PRECIO REFERENCIA'!BN43</f>
        <v>0</v>
      </c>
      <c r="BQ43" s="43" t="str">
        <f>'PRECIO REFERENCIA'!BP43</f>
        <v>NO OFERTADO</v>
      </c>
      <c r="BR43" s="44">
        <f>+IF(BQ43="NO OFERTADO",0,IF(BQ43="NO CUMPLE EV TECNICA",0,IF(BQ43="NO HABILITA",0,IF(BQ43="HABILITA",('PRECIOS UNITARIOS'!$AF43*500)/BP43))))</f>
        <v>0</v>
      </c>
      <c r="BS43" s="43">
        <f>'PRECIO REFERENCIA'!BQ43</f>
        <v>4552</v>
      </c>
      <c r="BT43" s="43" t="str">
        <f>'PRECIO REFERENCIA'!BS43</f>
        <v>NO HABILITA</v>
      </c>
      <c r="BU43" s="44">
        <f>+IF(BT43="NO OFERTADO",0,IF(BT43="NO CUMPLE EV TECNICA",0,IF(BT43="NO HABILITA",0,IF(BT43="HABILITA",('PRECIOS UNITARIOS'!$AF43*500)/BS43))))</f>
        <v>0</v>
      </c>
      <c r="BV43" s="43">
        <f>'PRECIO REFERENCIA'!BT43</f>
        <v>0</v>
      </c>
      <c r="BW43" s="43" t="str">
        <f>'PRECIO REFERENCIA'!BV43</f>
        <v>NO OFERTADO</v>
      </c>
      <c r="BX43" s="44">
        <f>+IF(BW43="NO OFERTADO",0,IF(BW43="NO CUMPLE EV TECNICA",0,IF(BW43="NO HABILITA",0,IF(BW43="HABILITA",('PRECIOS UNITARIOS'!$AF43*500)/BV43))))</f>
        <v>0</v>
      </c>
      <c r="BY43" s="43">
        <f>'PRECIO REFERENCIA'!BW43</f>
        <v>0</v>
      </c>
      <c r="BZ43" s="43" t="str">
        <f>'PRECIO REFERENCIA'!BY43</f>
        <v>NO OFERTADO</v>
      </c>
      <c r="CA43" s="44">
        <f>+IF(BZ43="NO OFERTADO",0,IF(BZ43="NO CUMPLE EV TECNICA",0,IF(BZ43="NO HABILITA",0,IF(BZ43="HABILITA",('PRECIOS UNITARIOS'!$AF43*500)/BY43))))</f>
        <v>0</v>
      </c>
      <c r="CB43" s="43">
        <f>'PRECIO REFERENCIA'!BZ43</f>
        <v>0</v>
      </c>
      <c r="CC43" s="43" t="str">
        <f>'PRECIO REFERENCIA'!CB43</f>
        <v>NO OFERTADO</v>
      </c>
      <c r="CD43" s="44">
        <f>+IF(CC43="NO OFERTADO",0,IF(CC43="NO CUMPLE EV TECNICA",0,IF(CC43="NO HABILITA",0,IF(CC43="HABILITA",('PRECIOS UNITARIOS'!$AF43*500)/CB43))))</f>
        <v>0</v>
      </c>
      <c r="CE43" s="43">
        <f>'PRECIO REFERENCIA'!CC43</f>
        <v>0</v>
      </c>
      <c r="CF43" s="43" t="str">
        <f>'PRECIO REFERENCIA'!CE43</f>
        <v>NO OFERTADO</v>
      </c>
      <c r="CG43" s="44">
        <f>+IF(CF43="NO OFERTADO",0,IF(CF43="NO CUMPLE EV TECNICA",0,IF(CF43="NO HABILITA",0,IF(CF43="HABILITA",('PRECIOS UNITARIOS'!$AF43*500)/CE43))))</f>
        <v>0</v>
      </c>
      <c r="CH43" s="43">
        <f>'PRECIO REFERENCIA'!CF43</f>
        <v>0</v>
      </c>
      <c r="CI43" s="43" t="str">
        <f>'PRECIO REFERENCIA'!CH43</f>
        <v>NO OFERTADO</v>
      </c>
      <c r="CJ43" s="44">
        <f>+IF(CI43="NO OFERTADO",0,IF(CI43="NO CUMPLE EV TECNICA",0,IF(CI43="NO HABILITA",0,IF(CI43="HABILITA",('PRECIOS UNITARIOS'!$AF43*500)/CH43))))</f>
        <v>0</v>
      </c>
    </row>
    <row r="44" spans="1:88" s="40" customFormat="1" ht="63.75" x14ac:dyDescent="0.2">
      <c r="A44" s="103">
        <v>35</v>
      </c>
      <c r="B44" s="202" t="s">
        <v>91</v>
      </c>
      <c r="C44" s="121" t="s">
        <v>87</v>
      </c>
      <c r="D44" s="24">
        <v>1</v>
      </c>
      <c r="E44" s="166" t="s">
        <v>53</v>
      </c>
      <c r="F44" s="168">
        <v>333</v>
      </c>
      <c r="G44" s="25">
        <v>3362</v>
      </c>
      <c r="H44" s="43">
        <f>'PRECIO REFERENCIA'!F44</f>
        <v>0</v>
      </c>
      <c r="I44" s="43" t="str">
        <f>'PRECIO REFERENCIA'!H44</f>
        <v>NO HABILITA</v>
      </c>
      <c r="J44" s="44">
        <f>+IF(I44="NO OFERTADO",0,IF(I44="NO CUMPLE EV TECNICA",0,IF(I44="NO HABILITA",0,IF(I44="HABILITA",('PRECIOS UNITARIOS'!$AF44*500)/H44))))</f>
        <v>0</v>
      </c>
      <c r="K44" s="43">
        <f>'PRECIO REFERENCIA'!I44</f>
        <v>0</v>
      </c>
      <c r="L44" s="43" t="str">
        <f>'PRECIO REFERENCIA'!K44</f>
        <v>NO OFERTADO</v>
      </c>
      <c r="M44" s="44">
        <f>+IF(L44="NO OFERTADO",0,IF(L44="NO CUMPLE EV TECNICA",0,IF(L44="NO HABILITA",0,IF(L44="HABILITA",('PRECIOS UNITARIOS'!$AF44*500)/K44))))</f>
        <v>0</v>
      </c>
      <c r="N44" s="43">
        <f>'PRECIO REFERENCIA'!L44</f>
        <v>0</v>
      </c>
      <c r="O44" s="43" t="str">
        <f>'PRECIO REFERENCIA'!N44</f>
        <v>NO OFERTADO</v>
      </c>
      <c r="P44" s="44">
        <f>+IF(O44="NO OFERTADO",0,IF(O44="NO CUMPLE EV TECNICA",0,IF(O44="NO HABILITA",0,IF(O44="HABILITA",('PRECIOS UNITARIOS'!$AF44*500)/N44))))</f>
        <v>0</v>
      </c>
      <c r="Q44" s="43">
        <f>'PRECIO REFERENCIA'!O44</f>
        <v>0</v>
      </c>
      <c r="R44" s="43" t="str">
        <f>'PRECIO REFERENCIA'!Q44</f>
        <v>NO OFERTADO</v>
      </c>
      <c r="S44" s="44">
        <f>+IF(R44="NO OFERTADO",0,IF(R44="NO CUMPLE EV TECNICA",0,IF(R44="NO HABILITA",0,IF(R44="HABILITA",('PRECIOS UNITARIOS'!$AF44*500)/Q44))))</f>
        <v>0</v>
      </c>
      <c r="T44" s="43">
        <f>'PRECIO REFERENCIA'!R44</f>
        <v>0</v>
      </c>
      <c r="U44" s="43" t="str">
        <f>'PRECIO REFERENCIA'!T44</f>
        <v>NO OFERTADO</v>
      </c>
      <c r="V44" s="44">
        <f>+IF(U44="NO OFERTADO",0,IF(U44="NO CUMPLE EV TECNICA",0,IF(U44="NO HABILITA",0,IF(U44="HABILITA",('PRECIOS UNITARIOS'!$AF44*500)/T44))))</f>
        <v>0</v>
      </c>
      <c r="W44" s="43">
        <f>'PRECIO REFERENCIA'!U44</f>
        <v>0</v>
      </c>
      <c r="X44" s="43" t="str">
        <f>'PRECIO REFERENCIA'!W44</f>
        <v>NO OFERTADO</v>
      </c>
      <c r="Y44" s="44">
        <f>+IF(X44="NO OFERTADO",0,IF(X44="NO CUMPLE EV TECNICA",0,IF(X44="NO HABILITA",0,IF(X44="HABILITA",('PRECIOS UNITARIOS'!$AF44*500)/W44))))</f>
        <v>0</v>
      </c>
      <c r="Z44" s="43">
        <f>'PRECIO REFERENCIA'!X44</f>
        <v>0</v>
      </c>
      <c r="AA44" s="43" t="str">
        <f>'PRECIO REFERENCIA'!Z44</f>
        <v>NO OFERTADO</v>
      </c>
      <c r="AB44" s="44">
        <f>+IF(AA44="NO OFERTADO",0,IF(AA44="NO CUMPLE EV TECNICA",0,IF(AA44="NO HABILITA",0,IF(AA44="HABILITA",('PRECIOS UNITARIOS'!$AF44*500)/Z44))))</f>
        <v>0</v>
      </c>
      <c r="AC44" s="43">
        <f>'PRECIO REFERENCIA'!AA44</f>
        <v>0</v>
      </c>
      <c r="AD44" s="43" t="str">
        <f>'PRECIO REFERENCIA'!AC44</f>
        <v>NO OFERTADO</v>
      </c>
      <c r="AE44" s="44">
        <f>+IF(AD44="NO OFERTADO",0,IF(AD44="NO CUMPLE EV TECNICA",0,IF(AD44="NO HABILITA",0,IF(AD44="HABILITA",('PRECIOS UNITARIOS'!$AF44*500)/AC44))))</f>
        <v>0</v>
      </c>
      <c r="AF44" s="43">
        <f>'PRECIO REFERENCIA'!AD44</f>
        <v>3309</v>
      </c>
      <c r="AG44" s="43" t="str">
        <f>'PRECIO REFERENCIA'!AF44</f>
        <v>HABILITA</v>
      </c>
      <c r="AH44" s="44">
        <f>+IF(AG44="NO OFERTADO",0,IF(AG44="NO CUMPLE EV TECNICA",0,IF(AG44="NO HABILITA",0,IF(AG44="HABILITA",('PRECIOS UNITARIOS'!$AF44*500)/AF44))))</f>
        <v>500</v>
      </c>
      <c r="AI44" s="43">
        <f>'PRECIO REFERENCIA'!AG44</f>
        <v>0</v>
      </c>
      <c r="AJ44" s="43" t="str">
        <f>'PRECIO REFERENCIA'!AI44</f>
        <v>NO OFERTADO</v>
      </c>
      <c r="AK44" s="44">
        <f>+IF(AJ44="NO OFERTADO",0,IF(AJ44="NO CUMPLE EV TECNICA",0,IF(AJ44="NO HABILITA",0,IF(AJ44="HABILITA",('PRECIOS UNITARIOS'!$AF44*500)/AI44))))</f>
        <v>0</v>
      </c>
      <c r="AL44" s="43">
        <f>'PRECIO REFERENCIA'!AJ44</f>
        <v>0</v>
      </c>
      <c r="AM44" s="43" t="str">
        <f>'PRECIO REFERENCIA'!AL44</f>
        <v>NO OFERTADO</v>
      </c>
      <c r="AN44" s="44">
        <f>+IF(AM44="NO OFERTADO",0,IF(AM44="NO CUMPLE EV TECNICA",0,IF(AM44="NO HABILITA",0,IF(AM44="HABILITA",('PRECIOS UNITARIOS'!$AF44*500)/AL44))))</f>
        <v>0</v>
      </c>
      <c r="AO44" s="43">
        <f>'PRECIO REFERENCIA'!AM44</f>
        <v>0</v>
      </c>
      <c r="AP44" s="43" t="str">
        <f>'PRECIO REFERENCIA'!AO44</f>
        <v>NO OFERTADO</v>
      </c>
      <c r="AQ44" s="44">
        <f>+IF(AP44="NO OFERTADO",0,IF(AP44="NO CUMPLE EV TECNICA",0,IF(AP44="NO HABILITA",0,IF(AP44="HABILITA",('PRECIOS UNITARIOS'!$AF44*500)/AO44))))</f>
        <v>0</v>
      </c>
      <c r="AR44" s="43">
        <f>'PRECIO REFERENCIA'!AP44</f>
        <v>0</v>
      </c>
      <c r="AS44" s="43" t="str">
        <f>'PRECIO REFERENCIA'!AR44</f>
        <v>NO OFERTADO</v>
      </c>
      <c r="AT44" s="44">
        <f>+IF(AS44="NO OFERTADO",0,IF(AS44="NO CUMPLE EV TECNICA",0,IF(AS44="NO HABILITA",0,IF(AS44="HABILITA",('PRECIOS UNITARIOS'!$AF44*500)/AR44))))</f>
        <v>0</v>
      </c>
      <c r="AU44" s="43">
        <f>'PRECIO REFERENCIA'!AS44</f>
        <v>0</v>
      </c>
      <c r="AV44" s="43" t="str">
        <f>'PRECIO REFERENCIA'!AU44</f>
        <v>NO OFERTADO</v>
      </c>
      <c r="AW44" s="44">
        <f>+IF(AV44="NO OFERTADO",0,IF(AV44="NO CUMPLE EV TECNICA",0,IF(AV44="NO HABILITA",0,IF(AV44="HABILITA",('PRECIOS UNITARIOS'!$AF44*500)/AU44))))</f>
        <v>0</v>
      </c>
      <c r="AX44" s="43">
        <f>'PRECIO REFERENCIA'!AV44</f>
        <v>0</v>
      </c>
      <c r="AY44" s="43" t="str">
        <f>'PRECIO REFERENCIA'!AX44</f>
        <v>NO OFERTADO</v>
      </c>
      <c r="AZ44" s="44">
        <f>+IF(AY44="NO OFERTADO",0,IF(AY44="NO CUMPLE EV TECNICA",0,IF(AY44="NO HABILITA",0,IF(AY44="HABILITA",('PRECIOS UNITARIOS'!$AF44*500)/AX44))))</f>
        <v>0</v>
      </c>
      <c r="BA44" s="43">
        <f>'PRECIO REFERENCIA'!AY44</f>
        <v>0</v>
      </c>
      <c r="BB44" s="43" t="str">
        <f>'PRECIO REFERENCIA'!BA44</f>
        <v>NO OFERTADO</v>
      </c>
      <c r="BC44" s="44">
        <f>+IF(BB44="NO OFERTADO",0,IF(BB44="NO CUMPLE EV TECNICA",0,IF(BB44="NO HABILITA",0,IF(BB44="HABILITA",('PRECIOS UNITARIOS'!$AF44*500)/BA44))))</f>
        <v>0</v>
      </c>
      <c r="BD44" s="43">
        <f>'PRECIO REFERENCIA'!BB44</f>
        <v>0</v>
      </c>
      <c r="BE44" s="43" t="str">
        <f>'PRECIO REFERENCIA'!BD44</f>
        <v>NO OFERTADO</v>
      </c>
      <c r="BF44" s="44">
        <f>+IF(BE44="NO OFERTADO",0,IF(BE44="NO CUMPLE EV TECNICA",0,IF(BE44="NO HABILITA",0,IF(BE44="HABILITA",('PRECIOS UNITARIOS'!$AF44*500)/BD44))))</f>
        <v>0</v>
      </c>
      <c r="BG44" s="43">
        <f>'PRECIO REFERENCIA'!BE44</f>
        <v>0</v>
      </c>
      <c r="BH44" s="43" t="str">
        <f>'PRECIO REFERENCIA'!BG44</f>
        <v>NO OFERTADO</v>
      </c>
      <c r="BI44" s="44">
        <f>+IF(BH44="NO OFERTADO",0,IF(BH44="NO CUMPLE EV TECNICA",0,IF(BH44="NO HABILITA",0,IF(BH44="HABILITA",('PRECIOS UNITARIOS'!$AF44*500)/BG44))))</f>
        <v>0</v>
      </c>
      <c r="BJ44" s="43">
        <f>'PRECIO REFERENCIA'!BH44</f>
        <v>0</v>
      </c>
      <c r="BK44" s="43" t="str">
        <f>'PRECIO REFERENCIA'!BJ44</f>
        <v>NO OFERTADO</v>
      </c>
      <c r="BL44" s="44">
        <f>+IF(BK44="NO OFERTADO",0,IF(BK44="NO CUMPLE EV TECNICA",0,IF(BK44="NO HABILITA",0,IF(BK44="HABILITA",('PRECIOS UNITARIOS'!$AF44*500)/BJ44))))</f>
        <v>0</v>
      </c>
      <c r="BM44" s="43">
        <f>'PRECIO REFERENCIA'!BK44</f>
        <v>0</v>
      </c>
      <c r="BN44" s="43" t="str">
        <f>'PRECIO REFERENCIA'!BM44</f>
        <v>NO HABILITA</v>
      </c>
      <c r="BO44" s="44">
        <f>+IF(BN44="NO OFERTADO",0,IF(BN44="NO CUMPLE EV TECNICA",0,IF(BN44="NO HABILITA",0,IF(BN44="HABILITA",('PRECIOS UNITARIOS'!$AF44*500)/BM44))))</f>
        <v>0</v>
      </c>
      <c r="BP44" s="43">
        <f>'PRECIO REFERENCIA'!BN44</f>
        <v>0</v>
      </c>
      <c r="BQ44" s="43" t="str">
        <f>'PRECIO REFERENCIA'!BP44</f>
        <v>NO OFERTADO</v>
      </c>
      <c r="BR44" s="44">
        <f>+IF(BQ44="NO OFERTADO",0,IF(BQ44="NO CUMPLE EV TECNICA",0,IF(BQ44="NO HABILITA",0,IF(BQ44="HABILITA",('PRECIOS UNITARIOS'!$AF44*500)/BP44))))</f>
        <v>0</v>
      </c>
      <c r="BS44" s="43">
        <f>'PRECIO REFERENCIA'!BQ44</f>
        <v>4552</v>
      </c>
      <c r="BT44" s="43" t="str">
        <f>'PRECIO REFERENCIA'!BS44</f>
        <v>NO HABILITA</v>
      </c>
      <c r="BU44" s="44">
        <f>+IF(BT44="NO OFERTADO",0,IF(BT44="NO CUMPLE EV TECNICA",0,IF(BT44="NO HABILITA",0,IF(BT44="HABILITA",('PRECIOS UNITARIOS'!$AF44*500)/BS44))))</f>
        <v>0</v>
      </c>
      <c r="BV44" s="43">
        <f>'PRECIO REFERENCIA'!BT44</f>
        <v>0</v>
      </c>
      <c r="BW44" s="43" t="str">
        <f>'PRECIO REFERENCIA'!BV44</f>
        <v>NO OFERTADO</v>
      </c>
      <c r="BX44" s="44">
        <f>+IF(BW44="NO OFERTADO",0,IF(BW44="NO CUMPLE EV TECNICA",0,IF(BW44="NO HABILITA",0,IF(BW44="HABILITA",('PRECIOS UNITARIOS'!$AF44*500)/BV44))))</f>
        <v>0</v>
      </c>
      <c r="BY44" s="43">
        <f>'PRECIO REFERENCIA'!BW44</f>
        <v>0</v>
      </c>
      <c r="BZ44" s="43" t="str">
        <f>'PRECIO REFERENCIA'!BY44</f>
        <v>NO OFERTADO</v>
      </c>
      <c r="CA44" s="44">
        <f>+IF(BZ44="NO OFERTADO",0,IF(BZ44="NO CUMPLE EV TECNICA",0,IF(BZ44="NO HABILITA",0,IF(BZ44="HABILITA",('PRECIOS UNITARIOS'!$AF44*500)/BY44))))</f>
        <v>0</v>
      </c>
      <c r="CB44" s="43">
        <f>'PRECIO REFERENCIA'!BZ44</f>
        <v>0</v>
      </c>
      <c r="CC44" s="43" t="str">
        <f>'PRECIO REFERENCIA'!CB44</f>
        <v>NO OFERTADO</v>
      </c>
      <c r="CD44" s="44">
        <f>+IF(CC44="NO OFERTADO",0,IF(CC44="NO CUMPLE EV TECNICA",0,IF(CC44="NO HABILITA",0,IF(CC44="HABILITA",('PRECIOS UNITARIOS'!$AF44*500)/CB44))))</f>
        <v>0</v>
      </c>
      <c r="CE44" s="43">
        <f>'PRECIO REFERENCIA'!CC44</f>
        <v>0</v>
      </c>
      <c r="CF44" s="43" t="str">
        <f>'PRECIO REFERENCIA'!CE44</f>
        <v>NO OFERTADO</v>
      </c>
      <c r="CG44" s="44">
        <f>+IF(CF44="NO OFERTADO",0,IF(CF44="NO CUMPLE EV TECNICA",0,IF(CF44="NO HABILITA",0,IF(CF44="HABILITA",('PRECIOS UNITARIOS'!$AF44*500)/CE44))))</f>
        <v>0</v>
      </c>
      <c r="CH44" s="43">
        <f>'PRECIO REFERENCIA'!CF44</f>
        <v>0</v>
      </c>
      <c r="CI44" s="43" t="str">
        <f>'PRECIO REFERENCIA'!CH44</f>
        <v>NO OFERTADO</v>
      </c>
      <c r="CJ44" s="44">
        <f>+IF(CI44="NO OFERTADO",0,IF(CI44="NO CUMPLE EV TECNICA",0,IF(CI44="NO HABILITA",0,IF(CI44="HABILITA",('PRECIOS UNITARIOS'!$AF44*500)/CH44))))</f>
        <v>0</v>
      </c>
    </row>
    <row r="45" spans="1:88" s="40" customFormat="1" ht="63.75" x14ac:dyDescent="0.2">
      <c r="A45" s="103">
        <v>36</v>
      </c>
      <c r="B45" s="202" t="s">
        <v>92</v>
      </c>
      <c r="C45" s="121" t="s">
        <v>93</v>
      </c>
      <c r="D45" s="24">
        <v>1</v>
      </c>
      <c r="E45" s="166" t="s">
        <v>53</v>
      </c>
      <c r="F45" s="168">
        <v>38.666666666666664</v>
      </c>
      <c r="G45" s="25">
        <v>12625.33951</v>
      </c>
      <c r="H45" s="43">
        <f>'PRECIO REFERENCIA'!F45</f>
        <v>0</v>
      </c>
      <c r="I45" s="43" t="str">
        <f>'PRECIO REFERENCIA'!H45</f>
        <v>NO OFERTADO</v>
      </c>
      <c r="J45" s="44">
        <f>+IF(I45="NO OFERTADO",0,IF(I45="NO CUMPLE EV TECNICA",0,IF(I45="NO HABILITA",0,IF(I45="HABILITA",('PRECIOS UNITARIOS'!$AF45*500)/H45))))</f>
        <v>0</v>
      </c>
      <c r="K45" s="43">
        <f>'PRECIO REFERENCIA'!I45</f>
        <v>0</v>
      </c>
      <c r="L45" s="43" t="str">
        <f>'PRECIO REFERENCIA'!K45</f>
        <v>NO OFERTADO</v>
      </c>
      <c r="M45" s="44">
        <f>+IF(L45="NO OFERTADO",0,IF(L45="NO CUMPLE EV TECNICA",0,IF(L45="NO HABILITA",0,IF(L45="HABILITA",('PRECIOS UNITARIOS'!$AF45*500)/K45))))</f>
        <v>0</v>
      </c>
      <c r="N45" s="43">
        <f>'PRECIO REFERENCIA'!L45</f>
        <v>0</v>
      </c>
      <c r="O45" s="43" t="str">
        <f>'PRECIO REFERENCIA'!N45</f>
        <v>NO OFERTADO</v>
      </c>
      <c r="P45" s="44">
        <f>+IF(O45="NO OFERTADO",0,IF(O45="NO CUMPLE EV TECNICA",0,IF(O45="NO HABILITA",0,IF(O45="HABILITA",('PRECIOS UNITARIOS'!$AF45*500)/N45))))</f>
        <v>0</v>
      </c>
      <c r="Q45" s="43">
        <f>'PRECIO REFERENCIA'!O45</f>
        <v>0</v>
      </c>
      <c r="R45" s="43" t="str">
        <f>'PRECIO REFERENCIA'!Q45</f>
        <v>NO OFERTADO</v>
      </c>
      <c r="S45" s="44">
        <f>+IF(R45="NO OFERTADO",0,IF(R45="NO CUMPLE EV TECNICA",0,IF(R45="NO HABILITA",0,IF(R45="HABILITA",('PRECIOS UNITARIOS'!$AF45*500)/Q45))))</f>
        <v>0</v>
      </c>
      <c r="T45" s="43">
        <f>'PRECIO REFERENCIA'!R45</f>
        <v>0</v>
      </c>
      <c r="U45" s="43" t="str">
        <f>'PRECIO REFERENCIA'!T45</f>
        <v>NO OFERTADO</v>
      </c>
      <c r="V45" s="44">
        <f>+IF(U45="NO OFERTADO",0,IF(U45="NO CUMPLE EV TECNICA",0,IF(U45="NO HABILITA",0,IF(U45="HABILITA",('PRECIOS UNITARIOS'!$AF45*500)/T45))))</f>
        <v>0</v>
      </c>
      <c r="W45" s="43">
        <f>'PRECIO REFERENCIA'!U45</f>
        <v>18900</v>
      </c>
      <c r="X45" s="43" t="str">
        <f>'PRECIO REFERENCIA'!W45</f>
        <v>NO HABILITA</v>
      </c>
      <c r="Y45" s="44">
        <f>+IF(X45="NO OFERTADO",0,IF(X45="NO CUMPLE EV TECNICA",0,IF(X45="NO HABILITA",0,IF(X45="HABILITA",('PRECIOS UNITARIOS'!$AF45*500)/W45))))</f>
        <v>0</v>
      </c>
      <c r="Z45" s="43">
        <f>'PRECIO REFERENCIA'!X45</f>
        <v>0</v>
      </c>
      <c r="AA45" s="43" t="str">
        <f>'PRECIO REFERENCIA'!Z45</f>
        <v>NO HABILITA</v>
      </c>
      <c r="AB45" s="44">
        <f>+IF(AA45="NO OFERTADO",0,IF(AA45="NO CUMPLE EV TECNICA",0,IF(AA45="NO HABILITA",0,IF(AA45="HABILITA",('PRECIOS UNITARIOS'!$AF45*500)/Z45))))</f>
        <v>0</v>
      </c>
      <c r="AC45" s="43">
        <f>'PRECIO REFERENCIA'!AA45</f>
        <v>0</v>
      </c>
      <c r="AD45" s="43" t="str">
        <f>'PRECIO REFERENCIA'!AC45</f>
        <v>NO OFERTADO</v>
      </c>
      <c r="AE45" s="44">
        <f>+IF(AD45="NO OFERTADO",0,IF(AD45="NO CUMPLE EV TECNICA",0,IF(AD45="NO HABILITA",0,IF(AD45="HABILITA",('PRECIOS UNITARIOS'!$AF45*500)/AC45))))</f>
        <v>0</v>
      </c>
      <c r="AF45" s="43">
        <f>'PRECIO REFERENCIA'!AD45</f>
        <v>0</v>
      </c>
      <c r="AG45" s="43" t="str">
        <f>'PRECIO REFERENCIA'!AF45</f>
        <v>NO OFERTADO</v>
      </c>
      <c r="AH45" s="44">
        <f>+IF(AG45="NO OFERTADO",0,IF(AG45="NO CUMPLE EV TECNICA",0,IF(AG45="NO HABILITA",0,IF(AG45="HABILITA",('PRECIOS UNITARIOS'!$AF45*500)/AF45))))</f>
        <v>0</v>
      </c>
      <c r="AI45" s="43">
        <f>'PRECIO REFERENCIA'!AG45</f>
        <v>0</v>
      </c>
      <c r="AJ45" s="43" t="str">
        <f>'PRECIO REFERENCIA'!AI45</f>
        <v>NO OFERTADO</v>
      </c>
      <c r="AK45" s="44">
        <f>+IF(AJ45="NO OFERTADO",0,IF(AJ45="NO CUMPLE EV TECNICA",0,IF(AJ45="NO HABILITA",0,IF(AJ45="HABILITA",('PRECIOS UNITARIOS'!$AF45*500)/AI45))))</f>
        <v>0</v>
      </c>
      <c r="AL45" s="43">
        <f>'PRECIO REFERENCIA'!AJ45</f>
        <v>0</v>
      </c>
      <c r="AM45" s="43" t="str">
        <f>'PRECIO REFERENCIA'!AL45</f>
        <v>NO OFERTADO</v>
      </c>
      <c r="AN45" s="44">
        <f>+IF(AM45="NO OFERTADO",0,IF(AM45="NO CUMPLE EV TECNICA",0,IF(AM45="NO HABILITA",0,IF(AM45="HABILITA",('PRECIOS UNITARIOS'!$AF45*500)/AL45))))</f>
        <v>0</v>
      </c>
      <c r="AO45" s="43">
        <f>'PRECIO REFERENCIA'!AM45</f>
        <v>0</v>
      </c>
      <c r="AP45" s="43" t="str">
        <f>'PRECIO REFERENCIA'!AO45</f>
        <v>NO OFERTADO</v>
      </c>
      <c r="AQ45" s="44">
        <f>+IF(AP45="NO OFERTADO",0,IF(AP45="NO CUMPLE EV TECNICA",0,IF(AP45="NO HABILITA",0,IF(AP45="HABILITA",('PRECIOS UNITARIOS'!$AF45*500)/AO45))))</f>
        <v>0</v>
      </c>
      <c r="AR45" s="43">
        <f>'PRECIO REFERENCIA'!AP45</f>
        <v>0</v>
      </c>
      <c r="AS45" s="43" t="str">
        <f>'PRECIO REFERENCIA'!AR45</f>
        <v>NO OFERTADO</v>
      </c>
      <c r="AT45" s="44">
        <f>+IF(AS45="NO OFERTADO",0,IF(AS45="NO CUMPLE EV TECNICA",0,IF(AS45="NO HABILITA",0,IF(AS45="HABILITA",('PRECIOS UNITARIOS'!$AF45*500)/AR45))))</f>
        <v>0</v>
      </c>
      <c r="AU45" s="43">
        <f>'PRECIO REFERENCIA'!AS45</f>
        <v>0</v>
      </c>
      <c r="AV45" s="43" t="str">
        <f>'PRECIO REFERENCIA'!AU45</f>
        <v>NO OFERTADO</v>
      </c>
      <c r="AW45" s="44">
        <f>+IF(AV45="NO OFERTADO",0,IF(AV45="NO CUMPLE EV TECNICA",0,IF(AV45="NO HABILITA",0,IF(AV45="HABILITA",('PRECIOS UNITARIOS'!$AF45*500)/AU45))))</f>
        <v>0</v>
      </c>
      <c r="AX45" s="43">
        <f>'PRECIO REFERENCIA'!AV45</f>
        <v>0</v>
      </c>
      <c r="AY45" s="43" t="str">
        <f>'PRECIO REFERENCIA'!AX45</f>
        <v>NO OFERTADO</v>
      </c>
      <c r="AZ45" s="44">
        <f>+IF(AY45="NO OFERTADO",0,IF(AY45="NO CUMPLE EV TECNICA",0,IF(AY45="NO HABILITA",0,IF(AY45="HABILITA",('PRECIOS UNITARIOS'!$AF45*500)/AX45))))</f>
        <v>0</v>
      </c>
      <c r="BA45" s="43">
        <f>'PRECIO REFERENCIA'!AY45</f>
        <v>0</v>
      </c>
      <c r="BB45" s="43" t="str">
        <f>'PRECIO REFERENCIA'!BA45</f>
        <v>NO OFERTADO</v>
      </c>
      <c r="BC45" s="44">
        <f>+IF(BB45="NO OFERTADO",0,IF(BB45="NO CUMPLE EV TECNICA",0,IF(BB45="NO HABILITA",0,IF(BB45="HABILITA",('PRECIOS UNITARIOS'!$AF45*500)/BA45))))</f>
        <v>0</v>
      </c>
      <c r="BD45" s="43">
        <f>'PRECIO REFERENCIA'!BB45</f>
        <v>17127</v>
      </c>
      <c r="BE45" s="43" t="str">
        <f>'PRECIO REFERENCIA'!BD45</f>
        <v>NO HABILITA</v>
      </c>
      <c r="BF45" s="44">
        <f>+IF(BE45="NO OFERTADO",0,IF(BE45="NO CUMPLE EV TECNICA",0,IF(BE45="NO HABILITA",0,IF(BE45="HABILITA",('PRECIOS UNITARIOS'!$AF45*500)/BD45))))</f>
        <v>0</v>
      </c>
      <c r="BG45" s="43">
        <f>'PRECIO REFERENCIA'!BE45</f>
        <v>0</v>
      </c>
      <c r="BH45" s="43" t="str">
        <f>'PRECIO REFERENCIA'!BG45</f>
        <v>NO OFERTADO</v>
      </c>
      <c r="BI45" s="44">
        <f>+IF(BH45="NO OFERTADO",0,IF(BH45="NO CUMPLE EV TECNICA",0,IF(BH45="NO HABILITA",0,IF(BH45="HABILITA",('PRECIOS UNITARIOS'!$AF45*500)/BG45))))</f>
        <v>0</v>
      </c>
      <c r="BJ45" s="43">
        <f>'PRECIO REFERENCIA'!BH45</f>
        <v>0</v>
      </c>
      <c r="BK45" s="43" t="str">
        <f>'PRECIO REFERENCIA'!BJ45</f>
        <v>NO OFERTADO</v>
      </c>
      <c r="BL45" s="44">
        <f>+IF(BK45="NO OFERTADO",0,IF(BK45="NO CUMPLE EV TECNICA",0,IF(BK45="NO HABILITA",0,IF(BK45="HABILITA",('PRECIOS UNITARIOS'!$AF45*500)/BJ45))))</f>
        <v>0</v>
      </c>
      <c r="BM45" s="43">
        <f>'PRECIO REFERENCIA'!BK45</f>
        <v>0</v>
      </c>
      <c r="BN45" s="43" t="str">
        <f>'PRECIO REFERENCIA'!BM45</f>
        <v>NO OFERTADO</v>
      </c>
      <c r="BO45" s="44">
        <f>+IF(BN45="NO OFERTADO",0,IF(BN45="NO CUMPLE EV TECNICA",0,IF(BN45="NO HABILITA",0,IF(BN45="HABILITA",('PRECIOS UNITARIOS'!$AF45*500)/BM45))))</f>
        <v>0</v>
      </c>
      <c r="BP45" s="43">
        <f>'PRECIO REFERENCIA'!BN45</f>
        <v>0</v>
      </c>
      <c r="BQ45" s="43" t="str">
        <f>'PRECIO REFERENCIA'!BP45</f>
        <v>NO OFERTADO</v>
      </c>
      <c r="BR45" s="44">
        <f>+IF(BQ45="NO OFERTADO",0,IF(BQ45="NO CUMPLE EV TECNICA",0,IF(BQ45="NO HABILITA",0,IF(BQ45="HABILITA",('PRECIOS UNITARIOS'!$AF45*500)/BP45))))</f>
        <v>0</v>
      </c>
      <c r="BS45" s="43">
        <f>'PRECIO REFERENCIA'!BQ45</f>
        <v>33309</v>
      </c>
      <c r="BT45" s="43" t="str">
        <f>'PRECIO REFERENCIA'!BS45</f>
        <v>NO HABILITA</v>
      </c>
      <c r="BU45" s="44">
        <f>+IF(BT45="NO OFERTADO",0,IF(BT45="NO CUMPLE EV TECNICA",0,IF(BT45="NO HABILITA",0,IF(BT45="HABILITA",('PRECIOS UNITARIOS'!$AF45*500)/BS45))))</f>
        <v>0</v>
      </c>
      <c r="BV45" s="43">
        <f>'PRECIO REFERENCIA'!BT45</f>
        <v>0</v>
      </c>
      <c r="BW45" s="43" t="str">
        <f>'PRECIO REFERENCIA'!BV45</f>
        <v>NO OFERTADO</v>
      </c>
      <c r="BX45" s="44">
        <f>+IF(BW45="NO OFERTADO",0,IF(BW45="NO CUMPLE EV TECNICA",0,IF(BW45="NO HABILITA",0,IF(BW45="HABILITA",('PRECIOS UNITARIOS'!$AF45*500)/BV45))))</f>
        <v>0</v>
      </c>
      <c r="BY45" s="43">
        <f>'PRECIO REFERENCIA'!BW45</f>
        <v>0</v>
      </c>
      <c r="BZ45" s="43" t="str">
        <f>'PRECIO REFERENCIA'!BY45</f>
        <v>NO OFERTADO</v>
      </c>
      <c r="CA45" s="44">
        <f>+IF(BZ45="NO OFERTADO",0,IF(BZ45="NO CUMPLE EV TECNICA",0,IF(BZ45="NO HABILITA",0,IF(BZ45="HABILITA",('PRECIOS UNITARIOS'!$AF45*500)/BY45))))</f>
        <v>0</v>
      </c>
      <c r="CB45" s="43">
        <f>'PRECIO REFERENCIA'!BZ45</f>
        <v>0</v>
      </c>
      <c r="CC45" s="43" t="str">
        <f>'PRECIO REFERENCIA'!CB45</f>
        <v>NO OFERTADO</v>
      </c>
      <c r="CD45" s="44">
        <f>+IF(CC45="NO OFERTADO",0,IF(CC45="NO CUMPLE EV TECNICA",0,IF(CC45="NO HABILITA",0,IF(CC45="HABILITA",('PRECIOS UNITARIOS'!$AF45*500)/CB45))))</f>
        <v>0</v>
      </c>
      <c r="CE45" s="43">
        <f>'PRECIO REFERENCIA'!CC45</f>
        <v>0</v>
      </c>
      <c r="CF45" s="43" t="str">
        <f>'PRECIO REFERENCIA'!CE45</f>
        <v>NO OFERTADO</v>
      </c>
      <c r="CG45" s="44">
        <f>+IF(CF45="NO OFERTADO",0,IF(CF45="NO CUMPLE EV TECNICA",0,IF(CF45="NO HABILITA",0,IF(CF45="HABILITA",('PRECIOS UNITARIOS'!$AF45*500)/CE45))))</f>
        <v>0</v>
      </c>
      <c r="CH45" s="43">
        <f>'PRECIO REFERENCIA'!CF45</f>
        <v>0</v>
      </c>
      <c r="CI45" s="43" t="str">
        <f>'PRECIO REFERENCIA'!CH45</f>
        <v>NO OFERTADO</v>
      </c>
      <c r="CJ45" s="44">
        <f>+IF(CI45="NO OFERTADO",0,IF(CI45="NO CUMPLE EV TECNICA",0,IF(CI45="NO HABILITA",0,IF(CI45="HABILITA",('PRECIOS UNITARIOS'!$AF45*500)/CH45))))</f>
        <v>0</v>
      </c>
    </row>
    <row r="46" spans="1:88" s="40" customFormat="1" ht="38.25" x14ac:dyDescent="0.2">
      <c r="A46" s="103">
        <v>37</v>
      </c>
      <c r="B46" s="202" t="s">
        <v>94</v>
      </c>
      <c r="C46" s="121" t="s">
        <v>95</v>
      </c>
      <c r="D46" s="24">
        <v>1</v>
      </c>
      <c r="E46" s="166" t="s">
        <v>53</v>
      </c>
      <c r="F46" s="168">
        <v>1</v>
      </c>
      <c r="G46" s="25">
        <v>24700</v>
      </c>
      <c r="H46" s="43">
        <f>'PRECIO REFERENCIA'!F46</f>
        <v>0</v>
      </c>
      <c r="I46" s="43" t="str">
        <f>'PRECIO REFERENCIA'!H46</f>
        <v>NO OFERTADO</v>
      </c>
      <c r="J46" s="44">
        <f>+IF(I46="NO OFERTADO",0,IF(I46="NO CUMPLE EV TECNICA",0,IF(I46="NO HABILITA",0,IF(I46="HABILITA",('PRECIOS UNITARIOS'!$AF46*500)/H46))))</f>
        <v>0</v>
      </c>
      <c r="K46" s="43">
        <f>'PRECIO REFERENCIA'!I46</f>
        <v>0</v>
      </c>
      <c r="L46" s="43" t="str">
        <f>'PRECIO REFERENCIA'!K46</f>
        <v>NO OFERTADO</v>
      </c>
      <c r="M46" s="44">
        <f>+IF(L46="NO OFERTADO",0,IF(L46="NO CUMPLE EV TECNICA",0,IF(L46="NO HABILITA",0,IF(L46="HABILITA",('PRECIOS UNITARIOS'!$AF46*500)/K46))))</f>
        <v>0</v>
      </c>
      <c r="N46" s="43">
        <f>'PRECIO REFERENCIA'!L46</f>
        <v>0</v>
      </c>
      <c r="O46" s="43" t="str">
        <f>'PRECIO REFERENCIA'!N46</f>
        <v>NO OFERTADO</v>
      </c>
      <c r="P46" s="44">
        <f>+IF(O46="NO OFERTADO",0,IF(O46="NO CUMPLE EV TECNICA",0,IF(O46="NO HABILITA",0,IF(O46="HABILITA",('PRECIOS UNITARIOS'!$AF46*500)/N46))))</f>
        <v>0</v>
      </c>
      <c r="Q46" s="43">
        <f>'PRECIO REFERENCIA'!O46</f>
        <v>0</v>
      </c>
      <c r="R46" s="43" t="str">
        <f>'PRECIO REFERENCIA'!Q46</f>
        <v>NO OFERTADO</v>
      </c>
      <c r="S46" s="44">
        <f>+IF(R46="NO OFERTADO",0,IF(R46="NO CUMPLE EV TECNICA",0,IF(R46="NO HABILITA",0,IF(R46="HABILITA",('PRECIOS UNITARIOS'!$AF46*500)/Q46))))</f>
        <v>0</v>
      </c>
      <c r="T46" s="43">
        <f>'PRECIO REFERENCIA'!R46</f>
        <v>0</v>
      </c>
      <c r="U46" s="43" t="str">
        <f>'PRECIO REFERENCIA'!T46</f>
        <v>NO OFERTADO</v>
      </c>
      <c r="V46" s="44">
        <f>+IF(U46="NO OFERTADO",0,IF(U46="NO CUMPLE EV TECNICA",0,IF(U46="NO HABILITA",0,IF(U46="HABILITA",('PRECIOS UNITARIOS'!$AF46*500)/T46))))</f>
        <v>0</v>
      </c>
      <c r="W46" s="43">
        <f>'PRECIO REFERENCIA'!U46</f>
        <v>24700</v>
      </c>
      <c r="X46" s="43" t="str">
        <f>'PRECIO REFERENCIA'!W46</f>
        <v>HABILITA</v>
      </c>
      <c r="Y46" s="44">
        <f>+IF(X46="NO OFERTADO",0,IF(X46="NO CUMPLE EV TECNICA",0,IF(X46="NO HABILITA",0,IF(X46="HABILITA",('PRECIOS UNITARIOS'!$AF46*500)/W46))))</f>
        <v>500</v>
      </c>
      <c r="Z46" s="43">
        <f>'PRECIO REFERENCIA'!X46</f>
        <v>42800</v>
      </c>
      <c r="AA46" s="43" t="str">
        <f>'PRECIO REFERENCIA'!Z46</f>
        <v>NO HABILITA</v>
      </c>
      <c r="AB46" s="44">
        <f>+IF(AA46="NO OFERTADO",0,IF(AA46="NO CUMPLE EV TECNICA",0,IF(AA46="NO HABILITA",0,IF(AA46="HABILITA",('PRECIOS UNITARIOS'!$AF46*500)/Z46))))</f>
        <v>0</v>
      </c>
      <c r="AC46" s="43">
        <f>'PRECIO REFERENCIA'!AA46</f>
        <v>0</v>
      </c>
      <c r="AD46" s="43" t="str">
        <f>'PRECIO REFERENCIA'!AC46</f>
        <v>NO OFERTADO</v>
      </c>
      <c r="AE46" s="44">
        <f>+IF(AD46="NO OFERTADO",0,IF(AD46="NO CUMPLE EV TECNICA",0,IF(AD46="NO HABILITA",0,IF(AD46="HABILITA",('PRECIOS UNITARIOS'!$AF46*500)/AC46))))</f>
        <v>0</v>
      </c>
      <c r="AF46" s="43">
        <f>'PRECIO REFERENCIA'!AD46</f>
        <v>42693</v>
      </c>
      <c r="AG46" s="43" t="str">
        <f>'PRECIO REFERENCIA'!AF46</f>
        <v>NO HABILITA</v>
      </c>
      <c r="AH46" s="44">
        <f>+IF(AG46="NO OFERTADO",0,IF(AG46="NO CUMPLE EV TECNICA",0,IF(AG46="NO HABILITA",0,IF(AG46="HABILITA",('PRECIOS UNITARIOS'!$AF46*500)/AF46))))</f>
        <v>0</v>
      </c>
      <c r="AI46" s="43">
        <f>'PRECIO REFERENCIA'!AG46</f>
        <v>0</v>
      </c>
      <c r="AJ46" s="43" t="str">
        <f>'PRECIO REFERENCIA'!AI46</f>
        <v>NO OFERTADO</v>
      </c>
      <c r="AK46" s="44">
        <f>+IF(AJ46="NO OFERTADO",0,IF(AJ46="NO CUMPLE EV TECNICA",0,IF(AJ46="NO HABILITA",0,IF(AJ46="HABILITA",('PRECIOS UNITARIOS'!$AF46*500)/AI46))))</f>
        <v>0</v>
      </c>
      <c r="AL46" s="43">
        <f>'PRECIO REFERENCIA'!AJ46</f>
        <v>0</v>
      </c>
      <c r="AM46" s="43" t="str">
        <f>'PRECIO REFERENCIA'!AL46</f>
        <v>NO OFERTADO</v>
      </c>
      <c r="AN46" s="44">
        <f>+IF(AM46="NO OFERTADO",0,IF(AM46="NO CUMPLE EV TECNICA",0,IF(AM46="NO HABILITA",0,IF(AM46="HABILITA",('PRECIOS UNITARIOS'!$AF46*500)/AL46))))</f>
        <v>0</v>
      </c>
      <c r="AO46" s="43">
        <f>'PRECIO REFERENCIA'!AM46</f>
        <v>0</v>
      </c>
      <c r="AP46" s="43" t="str">
        <f>'PRECIO REFERENCIA'!AO46</f>
        <v>NO OFERTADO</v>
      </c>
      <c r="AQ46" s="44">
        <f>+IF(AP46="NO OFERTADO",0,IF(AP46="NO CUMPLE EV TECNICA",0,IF(AP46="NO HABILITA",0,IF(AP46="HABILITA",('PRECIOS UNITARIOS'!$AF46*500)/AO46))))</f>
        <v>0</v>
      </c>
      <c r="AR46" s="43">
        <f>'PRECIO REFERENCIA'!AP46</f>
        <v>0</v>
      </c>
      <c r="AS46" s="43" t="str">
        <f>'PRECIO REFERENCIA'!AR46</f>
        <v>NO OFERTADO</v>
      </c>
      <c r="AT46" s="44">
        <f>+IF(AS46="NO OFERTADO",0,IF(AS46="NO CUMPLE EV TECNICA",0,IF(AS46="NO HABILITA",0,IF(AS46="HABILITA",('PRECIOS UNITARIOS'!$AF46*500)/AR46))))</f>
        <v>0</v>
      </c>
      <c r="AU46" s="43">
        <f>'PRECIO REFERENCIA'!AS46</f>
        <v>0</v>
      </c>
      <c r="AV46" s="43" t="str">
        <f>'PRECIO REFERENCIA'!AU46</f>
        <v>NO OFERTADO</v>
      </c>
      <c r="AW46" s="44">
        <f>+IF(AV46="NO OFERTADO",0,IF(AV46="NO CUMPLE EV TECNICA",0,IF(AV46="NO HABILITA",0,IF(AV46="HABILITA",('PRECIOS UNITARIOS'!$AF46*500)/AU46))))</f>
        <v>0</v>
      </c>
      <c r="AX46" s="43">
        <f>'PRECIO REFERENCIA'!AV46</f>
        <v>0</v>
      </c>
      <c r="AY46" s="43" t="str">
        <f>'PRECIO REFERENCIA'!AX46</f>
        <v>NO OFERTADO</v>
      </c>
      <c r="AZ46" s="44">
        <f>+IF(AY46="NO OFERTADO",0,IF(AY46="NO CUMPLE EV TECNICA",0,IF(AY46="NO HABILITA",0,IF(AY46="HABILITA",('PRECIOS UNITARIOS'!$AF46*500)/AX46))))</f>
        <v>0</v>
      </c>
      <c r="BA46" s="43">
        <f>'PRECIO REFERENCIA'!AY46</f>
        <v>0</v>
      </c>
      <c r="BB46" s="43" t="str">
        <f>'PRECIO REFERENCIA'!BA46</f>
        <v>NO OFERTADO</v>
      </c>
      <c r="BC46" s="44">
        <f>+IF(BB46="NO OFERTADO",0,IF(BB46="NO CUMPLE EV TECNICA",0,IF(BB46="NO HABILITA",0,IF(BB46="HABILITA",('PRECIOS UNITARIOS'!$AF46*500)/BA46))))</f>
        <v>0</v>
      </c>
      <c r="BD46" s="43">
        <f>'PRECIO REFERENCIA'!BB46</f>
        <v>0</v>
      </c>
      <c r="BE46" s="43" t="str">
        <f>'PRECIO REFERENCIA'!BD46</f>
        <v>NO OFERTADO</v>
      </c>
      <c r="BF46" s="44">
        <f>+IF(BE46="NO OFERTADO",0,IF(BE46="NO CUMPLE EV TECNICA",0,IF(BE46="NO HABILITA",0,IF(BE46="HABILITA",('PRECIOS UNITARIOS'!$AF46*500)/BD46))))</f>
        <v>0</v>
      </c>
      <c r="BG46" s="43">
        <f>'PRECIO REFERENCIA'!BE46</f>
        <v>0</v>
      </c>
      <c r="BH46" s="43" t="str">
        <f>'PRECIO REFERENCIA'!BG46</f>
        <v>NO OFERTADO</v>
      </c>
      <c r="BI46" s="44">
        <f>+IF(BH46="NO OFERTADO",0,IF(BH46="NO CUMPLE EV TECNICA",0,IF(BH46="NO HABILITA",0,IF(BH46="HABILITA",('PRECIOS UNITARIOS'!$AF46*500)/BG46))))</f>
        <v>0</v>
      </c>
      <c r="BJ46" s="43">
        <f>'PRECIO REFERENCIA'!BH46</f>
        <v>0</v>
      </c>
      <c r="BK46" s="43" t="str">
        <f>'PRECIO REFERENCIA'!BJ46</f>
        <v>NO OFERTADO</v>
      </c>
      <c r="BL46" s="44">
        <f>+IF(BK46="NO OFERTADO",0,IF(BK46="NO CUMPLE EV TECNICA",0,IF(BK46="NO HABILITA",0,IF(BK46="HABILITA",('PRECIOS UNITARIOS'!$AF46*500)/BJ46))))</f>
        <v>0</v>
      </c>
      <c r="BM46" s="43">
        <f>'PRECIO REFERENCIA'!BK46</f>
        <v>0</v>
      </c>
      <c r="BN46" s="43" t="str">
        <f>'PRECIO REFERENCIA'!BM46</f>
        <v>NO OFERTADO</v>
      </c>
      <c r="BO46" s="44">
        <f>+IF(BN46="NO OFERTADO",0,IF(BN46="NO CUMPLE EV TECNICA",0,IF(BN46="NO HABILITA",0,IF(BN46="HABILITA",('PRECIOS UNITARIOS'!$AF46*500)/BM46))))</f>
        <v>0</v>
      </c>
      <c r="BP46" s="43">
        <f>'PRECIO REFERENCIA'!BN46</f>
        <v>0</v>
      </c>
      <c r="BQ46" s="43" t="str">
        <f>'PRECIO REFERENCIA'!BP46</f>
        <v>NO OFERTADO</v>
      </c>
      <c r="BR46" s="44">
        <f>+IF(BQ46="NO OFERTADO",0,IF(BQ46="NO CUMPLE EV TECNICA",0,IF(BQ46="NO HABILITA",0,IF(BQ46="HABILITA",('PRECIOS UNITARIOS'!$AF46*500)/BP46))))</f>
        <v>0</v>
      </c>
      <c r="BS46" s="43">
        <f>'PRECIO REFERENCIA'!BQ46</f>
        <v>45418</v>
      </c>
      <c r="BT46" s="43" t="str">
        <f>'PRECIO REFERENCIA'!BS46</f>
        <v>NO HABILITA</v>
      </c>
      <c r="BU46" s="44">
        <f>+IF(BT46="NO OFERTADO",0,IF(BT46="NO CUMPLE EV TECNICA",0,IF(BT46="NO HABILITA",0,IF(BT46="HABILITA",('PRECIOS UNITARIOS'!$AF46*500)/BS46))))</f>
        <v>0</v>
      </c>
      <c r="BV46" s="43">
        <f>'PRECIO REFERENCIA'!BT46</f>
        <v>0</v>
      </c>
      <c r="BW46" s="43" t="str">
        <f>'PRECIO REFERENCIA'!BV46</f>
        <v>NO OFERTADO</v>
      </c>
      <c r="BX46" s="44">
        <f>+IF(BW46="NO OFERTADO",0,IF(BW46="NO CUMPLE EV TECNICA",0,IF(BW46="NO HABILITA",0,IF(BW46="HABILITA",('PRECIOS UNITARIOS'!$AF46*500)/BV46))))</f>
        <v>0</v>
      </c>
      <c r="BY46" s="43">
        <f>'PRECIO REFERENCIA'!BW46</f>
        <v>0</v>
      </c>
      <c r="BZ46" s="43" t="str">
        <f>'PRECIO REFERENCIA'!BY46</f>
        <v>NO OFERTADO</v>
      </c>
      <c r="CA46" s="44">
        <f>+IF(BZ46="NO OFERTADO",0,IF(BZ46="NO CUMPLE EV TECNICA",0,IF(BZ46="NO HABILITA",0,IF(BZ46="HABILITA",('PRECIOS UNITARIOS'!$AF46*500)/BY46))))</f>
        <v>0</v>
      </c>
      <c r="CB46" s="43">
        <f>'PRECIO REFERENCIA'!BZ46</f>
        <v>0</v>
      </c>
      <c r="CC46" s="43" t="str">
        <f>'PRECIO REFERENCIA'!CB46</f>
        <v>NO OFERTADO</v>
      </c>
      <c r="CD46" s="44">
        <f>+IF(CC46="NO OFERTADO",0,IF(CC46="NO CUMPLE EV TECNICA",0,IF(CC46="NO HABILITA",0,IF(CC46="HABILITA",('PRECIOS UNITARIOS'!$AF46*500)/CB46))))</f>
        <v>0</v>
      </c>
      <c r="CE46" s="43">
        <f>'PRECIO REFERENCIA'!CC46</f>
        <v>0</v>
      </c>
      <c r="CF46" s="43" t="str">
        <f>'PRECIO REFERENCIA'!CE46</f>
        <v>NO OFERTADO</v>
      </c>
      <c r="CG46" s="44">
        <f>+IF(CF46="NO OFERTADO",0,IF(CF46="NO CUMPLE EV TECNICA",0,IF(CF46="NO HABILITA",0,IF(CF46="HABILITA",('PRECIOS UNITARIOS'!$AF46*500)/CE46))))</f>
        <v>0</v>
      </c>
      <c r="CH46" s="43">
        <f>'PRECIO REFERENCIA'!CF46</f>
        <v>0</v>
      </c>
      <c r="CI46" s="43" t="str">
        <f>'PRECIO REFERENCIA'!CH46</f>
        <v>NO OFERTADO</v>
      </c>
      <c r="CJ46" s="44">
        <f>+IF(CI46="NO OFERTADO",0,IF(CI46="NO CUMPLE EV TECNICA",0,IF(CI46="NO HABILITA",0,IF(CI46="HABILITA",('PRECIOS UNITARIOS'!$AF46*500)/CH46))))</f>
        <v>0</v>
      </c>
    </row>
    <row r="47" spans="1:88" s="40" customFormat="1" ht="38.25" x14ac:dyDescent="0.2">
      <c r="A47" s="103">
        <v>38</v>
      </c>
      <c r="B47" s="202" t="s">
        <v>96</v>
      </c>
      <c r="C47" s="121" t="s">
        <v>97</v>
      </c>
      <c r="D47" s="24">
        <v>1</v>
      </c>
      <c r="E47" s="166" t="s">
        <v>53</v>
      </c>
      <c r="F47" s="168">
        <v>2928.6666666666665</v>
      </c>
      <c r="G47" s="25">
        <v>2195.5500000000002</v>
      </c>
      <c r="H47" s="43">
        <f>'PRECIO REFERENCIA'!F47</f>
        <v>2499</v>
      </c>
      <c r="I47" s="43" t="str">
        <f>'PRECIO REFERENCIA'!H47</f>
        <v>HABILITA</v>
      </c>
      <c r="J47" s="44">
        <f>+IF(I47="NO OFERTADO",0,IF(I47="NO CUMPLE EV TECNICA",0,IF(I47="NO HABILITA",0,IF(I47="HABILITA",('PRECIOS UNITARIOS'!$AF47*500)/H47))))</f>
        <v>392.38095238095241</v>
      </c>
      <c r="K47" s="43">
        <f>'PRECIO REFERENCIA'!I47</f>
        <v>0</v>
      </c>
      <c r="L47" s="43" t="str">
        <f>'PRECIO REFERENCIA'!K47</f>
        <v>NO OFERTADO</v>
      </c>
      <c r="M47" s="44">
        <f>+IF(L47="NO OFERTADO",0,IF(L47="NO CUMPLE EV TECNICA",0,IF(L47="NO HABILITA",0,IF(L47="HABILITA",('PRECIOS UNITARIOS'!$AF47*500)/K47))))</f>
        <v>0</v>
      </c>
      <c r="N47" s="43">
        <f>'PRECIO REFERENCIA'!L47</f>
        <v>0</v>
      </c>
      <c r="O47" s="43" t="str">
        <f>'PRECIO REFERENCIA'!N47</f>
        <v>NO OFERTADO</v>
      </c>
      <c r="P47" s="44">
        <f>+IF(O47="NO OFERTADO",0,IF(O47="NO CUMPLE EV TECNICA",0,IF(O47="NO HABILITA",0,IF(O47="HABILITA",('PRECIOS UNITARIOS'!$AF47*500)/N47))))</f>
        <v>0</v>
      </c>
      <c r="Q47" s="43">
        <f>'PRECIO REFERENCIA'!O47</f>
        <v>0</v>
      </c>
      <c r="R47" s="43" t="str">
        <f>'PRECIO REFERENCIA'!Q47</f>
        <v>NO OFERTADO</v>
      </c>
      <c r="S47" s="44">
        <f>+IF(R47="NO OFERTADO",0,IF(R47="NO CUMPLE EV TECNICA",0,IF(R47="NO HABILITA",0,IF(R47="HABILITA",('PRECIOS UNITARIOS'!$AF47*500)/Q47))))</f>
        <v>0</v>
      </c>
      <c r="T47" s="43">
        <f>'PRECIO REFERENCIA'!R47</f>
        <v>0</v>
      </c>
      <c r="U47" s="43" t="str">
        <f>'PRECIO REFERENCIA'!T47</f>
        <v>NO OFERTADO</v>
      </c>
      <c r="V47" s="44">
        <f>+IF(U47="NO OFERTADO",0,IF(U47="NO CUMPLE EV TECNICA",0,IF(U47="NO HABILITA",0,IF(U47="HABILITA",('PRECIOS UNITARIOS'!$AF47*500)/T47))))</f>
        <v>0</v>
      </c>
      <c r="W47" s="43">
        <f>'PRECIO REFERENCIA'!U47</f>
        <v>2187.2200000000003</v>
      </c>
      <c r="X47" s="43" t="str">
        <f>'PRECIO REFERENCIA'!W47</f>
        <v>HABILITA</v>
      </c>
      <c r="Y47" s="44">
        <f>+IF(X47="NO OFERTADO",0,IF(X47="NO CUMPLE EV TECNICA",0,IF(X47="NO HABILITA",0,IF(X47="HABILITA",('PRECIOS UNITARIOS'!$AF47*500)/W47))))</f>
        <v>448.31338411316642</v>
      </c>
      <c r="Z47" s="43">
        <f>'PRECIO REFERENCIA'!X47</f>
        <v>2378.81</v>
      </c>
      <c r="AA47" s="43" t="str">
        <f>'PRECIO REFERENCIA'!Z47</f>
        <v>HABILITA</v>
      </c>
      <c r="AB47" s="44">
        <f>+IF(AA47="NO OFERTADO",0,IF(AA47="NO CUMPLE EV TECNICA",0,IF(AA47="NO HABILITA",0,IF(AA47="HABILITA",('PRECIOS UNITARIOS'!$AF47*500)/Z47))))</f>
        <v>412.20610305152576</v>
      </c>
      <c r="AC47" s="43">
        <f>'PRECIO REFERENCIA'!AA47</f>
        <v>0</v>
      </c>
      <c r="AD47" s="43" t="str">
        <f>'PRECIO REFERENCIA'!AC47</f>
        <v>NO OFERTADO</v>
      </c>
      <c r="AE47" s="44">
        <f>+IF(AD47="NO OFERTADO",0,IF(AD47="NO CUMPLE EV TECNICA",0,IF(AD47="NO HABILITA",0,IF(AD47="HABILITA",('PRECIOS UNITARIOS'!$AF47*500)/AC47))))</f>
        <v>0</v>
      </c>
      <c r="AF47" s="43">
        <f>'PRECIO REFERENCIA'!AD47</f>
        <v>2276.4700000000003</v>
      </c>
      <c r="AG47" s="43" t="str">
        <f>'PRECIO REFERENCIA'!AF47</f>
        <v>HABILITA</v>
      </c>
      <c r="AH47" s="44">
        <f>+IF(AG47="NO OFERTADO",0,IF(AG47="NO CUMPLE EV TECNICA",0,IF(AG47="NO HABILITA",0,IF(AG47="HABILITA",('PRECIOS UNITARIOS'!$AF47*500)/AF47))))</f>
        <v>430.73706220595921</v>
      </c>
      <c r="AI47" s="43">
        <f>'PRECIO REFERENCIA'!AG47</f>
        <v>0</v>
      </c>
      <c r="AJ47" s="43" t="str">
        <f>'PRECIO REFERENCIA'!AI47</f>
        <v>NO OFERTADO</v>
      </c>
      <c r="AK47" s="44">
        <f>+IF(AJ47="NO OFERTADO",0,IF(AJ47="NO CUMPLE EV TECNICA",0,IF(AJ47="NO HABILITA",0,IF(AJ47="HABILITA",('PRECIOS UNITARIOS'!$AF47*500)/AI47))))</f>
        <v>0</v>
      </c>
      <c r="AL47" s="43">
        <f>'PRECIO REFERENCIA'!AJ47</f>
        <v>0</v>
      </c>
      <c r="AM47" s="43" t="str">
        <f>'PRECIO REFERENCIA'!AL47</f>
        <v>NO OFERTADO</v>
      </c>
      <c r="AN47" s="44">
        <f>+IF(AM47="NO OFERTADO",0,IF(AM47="NO CUMPLE EV TECNICA",0,IF(AM47="NO HABILITA",0,IF(AM47="HABILITA",('PRECIOS UNITARIOS'!$AF47*500)/AL47))))</f>
        <v>0</v>
      </c>
      <c r="AO47" s="43">
        <f>'PRECIO REFERENCIA'!AM47</f>
        <v>0</v>
      </c>
      <c r="AP47" s="43" t="str">
        <f>'PRECIO REFERENCIA'!AO47</f>
        <v>NO OFERTADO</v>
      </c>
      <c r="AQ47" s="44">
        <f>+IF(AP47="NO OFERTADO",0,IF(AP47="NO CUMPLE EV TECNICA",0,IF(AP47="NO HABILITA",0,IF(AP47="HABILITA",('PRECIOS UNITARIOS'!$AF47*500)/AO47))))</f>
        <v>0</v>
      </c>
      <c r="AR47" s="43">
        <f>'PRECIO REFERENCIA'!AP47</f>
        <v>0</v>
      </c>
      <c r="AS47" s="43" t="str">
        <f>'PRECIO REFERENCIA'!AR47</f>
        <v>NO OFERTADO</v>
      </c>
      <c r="AT47" s="44">
        <f>+IF(AS47="NO OFERTADO",0,IF(AS47="NO CUMPLE EV TECNICA",0,IF(AS47="NO HABILITA",0,IF(AS47="HABILITA",('PRECIOS UNITARIOS'!$AF47*500)/AR47))))</f>
        <v>0</v>
      </c>
      <c r="AU47" s="43">
        <f>'PRECIO REFERENCIA'!AS47</f>
        <v>0</v>
      </c>
      <c r="AV47" s="43" t="str">
        <f>'PRECIO REFERENCIA'!AU47</f>
        <v>NO OFERTADO</v>
      </c>
      <c r="AW47" s="44">
        <f>+IF(AV47="NO OFERTADO",0,IF(AV47="NO CUMPLE EV TECNICA",0,IF(AV47="NO HABILITA",0,IF(AV47="HABILITA",('PRECIOS UNITARIOS'!$AF47*500)/AU47))))</f>
        <v>0</v>
      </c>
      <c r="AX47" s="43">
        <f>'PRECIO REFERENCIA'!AV47</f>
        <v>0</v>
      </c>
      <c r="AY47" s="43" t="str">
        <f>'PRECIO REFERENCIA'!AX47</f>
        <v>NO OFERTADO</v>
      </c>
      <c r="AZ47" s="44">
        <f>+IF(AY47="NO OFERTADO",0,IF(AY47="NO CUMPLE EV TECNICA",0,IF(AY47="NO HABILITA",0,IF(AY47="HABILITA",('PRECIOS UNITARIOS'!$AF47*500)/AX47))))</f>
        <v>0</v>
      </c>
      <c r="BA47" s="43">
        <f>'PRECIO REFERENCIA'!AY47</f>
        <v>0</v>
      </c>
      <c r="BB47" s="43" t="str">
        <f>'PRECIO REFERENCIA'!BA47</f>
        <v>NO HABILITA</v>
      </c>
      <c r="BC47" s="44">
        <f>+IF(BB47="NO OFERTADO",0,IF(BB47="NO CUMPLE EV TECNICA",0,IF(BB47="NO HABILITA",0,IF(BB47="HABILITA",('PRECIOS UNITARIOS'!$AF47*500)/BA47))))</f>
        <v>0</v>
      </c>
      <c r="BD47" s="43">
        <f>'PRECIO REFERENCIA'!BB47</f>
        <v>2602.5300000000002</v>
      </c>
      <c r="BE47" s="43" t="str">
        <f>'PRECIO REFERENCIA'!BD47</f>
        <v>HABILITA</v>
      </c>
      <c r="BF47" s="44">
        <f>+IF(BE47="NO OFERTADO",0,IF(BE47="NO CUMPLE EV TECNICA",0,IF(BE47="NO HABILITA",0,IF(BE47="HABILITA",('PRECIOS UNITARIOS'!$AF47*500)/BD47))))</f>
        <v>376.77183356195701</v>
      </c>
      <c r="BG47" s="43">
        <f>'PRECIO REFERENCIA'!BE47</f>
        <v>0</v>
      </c>
      <c r="BH47" s="43" t="str">
        <f>'PRECIO REFERENCIA'!BG47</f>
        <v>NO OFERTADO</v>
      </c>
      <c r="BI47" s="44">
        <f>+IF(BH47="NO OFERTADO",0,IF(BH47="NO CUMPLE EV TECNICA",0,IF(BH47="NO HABILITA",0,IF(BH47="HABILITA",('PRECIOS UNITARIOS'!$AF47*500)/BG47))))</f>
        <v>0</v>
      </c>
      <c r="BJ47" s="43">
        <f>'PRECIO REFERENCIA'!BH47</f>
        <v>2246.7200000000003</v>
      </c>
      <c r="BK47" s="43" t="str">
        <f>'PRECIO REFERENCIA'!BJ47</f>
        <v>HABILITA</v>
      </c>
      <c r="BL47" s="44">
        <f>+IF(BK47="NO OFERTADO",0,IF(BK47="NO CUMPLE EV TECNICA",0,IF(BK47="NO HABILITA",0,IF(BK47="HABILITA",('PRECIOS UNITARIOS'!$AF47*500)/BJ47))))</f>
        <v>436.44067796610165</v>
      </c>
      <c r="BM47" s="43">
        <f>'PRECIO REFERENCIA'!BK47</f>
        <v>0</v>
      </c>
      <c r="BN47" s="43" t="str">
        <f>'PRECIO REFERENCIA'!BM47</f>
        <v>NO OFERTADO</v>
      </c>
      <c r="BO47" s="44">
        <f>+IF(BN47="NO OFERTADO",0,IF(BN47="NO CUMPLE EV TECNICA",0,IF(BN47="NO HABILITA",0,IF(BN47="HABILITA",('PRECIOS UNITARIOS'!$AF47*500)/BM47))))</f>
        <v>0</v>
      </c>
      <c r="BP47" s="43">
        <f>'PRECIO REFERENCIA'!BN47</f>
        <v>0</v>
      </c>
      <c r="BQ47" s="43" t="str">
        <f>'PRECIO REFERENCIA'!BP47</f>
        <v>NO OFERTADO</v>
      </c>
      <c r="BR47" s="44">
        <f>+IF(BQ47="NO OFERTADO",0,IF(BQ47="NO CUMPLE EV TECNICA",0,IF(BQ47="NO HABILITA",0,IF(BQ47="HABILITA",('PRECIOS UNITARIOS'!$AF47*500)/BP47))))</f>
        <v>0</v>
      </c>
      <c r="BS47" s="43">
        <f>'PRECIO REFERENCIA'!BQ47</f>
        <v>1961.12</v>
      </c>
      <c r="BT47" s="43" t="str">
        <f>'PRECIO REFERENCIA'!BS47</f>
        <v>HABILITA</v>
      </c>
      <c r="BU47" s="44">
        <f>+IF(BT47="NO OFERTADO",0,IF(BT47="NO CUMPLE EV TECNICA",0,IF(BT47="NO HABILITA",0,IF(BT47="HABILITA",('PRECIOS UNITARIOS'!$AF47*500)/BS47))))</f>
        <v>500</v>
      </c>
      <c r="BV47" s="43">
        <f>'PRECIO REFERENCIA'!BT47</f>
        <v>0</v>
      </c>
      <c r="BW47" s="43" t="str">
        <f>'PRECIO REFERENCIA'!BV47</f>
        <v>NO OFERTADO</v>
      </c>
      <c r="BX47" s="44">
        <f>+IF(BW47="NO OFERTADO",0,IF(BW47="NO CUMPLE EV TECNICA",0,IF(BW47="NO HABILITA",0,IF(BW47="HABILITA",('PRECIOS UNITARIOS'!$AF47*500)/BV47))))</f>
        <v>0</v>
      </c>
      <c r="BY47" s="43">
        <f>'PRECIO REFERENCIA'!BW47</f>
        <v>0</v>
      </c>
      <c r="BZ47" s="43" t="str">
        <f>'PRECIO REFERENCIA'!BY47</f>
        <v>NO OFERTADO</v>
      </c>
      <c r="CA47" s="44">
        <f>+IF(BZ47="NO OFERTADO",0,IF(BZ47="NO CUMPLE EV TECNICA",0,IF(BZ47="NO HABILITA",0,IF(BZ47="HABILITA",('PRECIOS UNITARIOS'!$AF47*500)/BY47))))</f>
        <v>0</v>
      </c>
      <c r="CB47" s="43">
        <f>'PRECIO REFERENCIA'!BZ47</f>
        <v>0</v>
      </c>
      <c r="CC47" s="43" t="str">
        <f>'PRECIO REFERENCIA'!CB47</f>
        <v>NO OFERTADO</v>
      </c>
      <c r="CD47" s="44">
        <f>+IF(CC47="NO OFERTADO",0,IF(CC47="NO CUMPLE EV TECNICA",0,IF(CC47="NO HABILITA",0,IF(CC47="HABILITA",('PRECIOS UNITARIOS'!$AF47*500)/CB47))))</f>
        <v>0</v>
      </c>
      <c r="CE47" s="43">
        <f>'PRECIO REFERENCIA'!CC47</f>
        <v>0</v>
      </c>
      <c r="CF47" s="43" t="str">
        <f>'PRECIO REFERENCIA'!CE47</f>
        <v>NO OFERTADO</v>
      </c>
      <c r="CG47" s="44">
        <f>+IF(CF47="NO OFERTADO",0,IF(CF47="NO CUMPLE EV TECNICA",0,IF(CF47="NO HABILITA",0,IF(CF47="HABILITA",('PRECIOS UNITARIOS'!$AF47*500)/CE47))))</f>
        <v>0</v>
      </c>
      <c r="CH47" s="43">
        <f>'PRECIO REFERENCIA'!CF47</f>
        <v>0</v>
      </c>
      <c r="CI47" s="43" t="str">
        <f>'PRECIO REFERENCIA'!CH47</f>
        <v>NO OFERTADO</v>
      </c>
      <c r="CJ47" s="44">
        <f>+IF(CI47="NO OFERTADO",0,IF(CI47="NO CUMPLE EV TECNICA",0,IF(CI47="NO HABILITA",0,IF(CI47="HABILITA",('PRECIOS UNITARIOS'!$AF47*500)/CH47))))</f>
        <v>0</v>
      </c>
    </row>
    <row r="48" spans="1:88" s="40" customFormat="1" ht="51" x14ac:dyDescent="0.2">
      <c r="A48" s="103">
        <v>39</v>
      </c>
      <c r="B48" s="202" t="s">
        <v>98</v>
      </c>
      <c r="C48" s="121" t="s">
        <v>99</v>
      </c>
      <c r="D48" s="24">
        <v>1</v>
      </c>
      <c r="E48" s="166" t="s">
        <v>53</v>
      </c>
      <c r="F48" s="168">
        <v>1052.9666666666667</v>
      </c>
      <c r="G48" s="25">
        <v>4811.17</v>
      </c>
      <c r="H48" s="43">
        <f>'PRECIO REFERENCIA'!F48</f>
        <v>0</v>
      </c>
      <c r="I48" s="43" t="str">
        <f>'PRECIO REFERENCIA'!H48</f>
        <v>NO OFERTADO</v>
      </c>
      <c r="J48" s="44">
        <f>+IF(I48="NO OFERTADO",0,IF(I48="NO CUMPLE EV TECNICA",0,IF(I48="NO HABILITA",0,IF(I48="HABILITA",('PRECIOS UNITARIOS'!$AF48*500)/H48))))</f>
        <v>0</v>
      </c>
      <c r="K48" s="43">
        <f>'PRECIO REFERENCIA'!I48</f>
        <v>0</v>
      </c>
      <c r="L48" s="43" t="str">
        <f>'PRECIO REFERENCIA'!K48</f>
        <v>NO OFERTADO</v>
      </c>
      <c r="M48" s="44">
        <f>+IF(L48="NO OFERTADO",0,IF(L48="NO CUMPLE EV TECNICA",0,IF(L48="NO HABILITA",0,IF(L48="HABILITA",('PRECIOS UNITARIOS'!$AF48*500)/K48))))</f>
        <v>0</v>
      </c>
      <c r="N48" s="43">
        <f>'PRECIO REFERENCIA'!L48</f>
        <v>0</v>
      </c>
      <c r="O48" s="43" t="str">
        <f>'PRECIO REFERENCIA'!N48</f>
        <v>NO OFERTADO</v>
      </c>
      <c r="P48" s="44">
        <f>+IF(O48="NO OFERTADO",0,IF(O48="NO CUMPLE EV TECNICA",0,IF(O48="NO HABILITA",0,IF(O48="HABILITA",('PRECIOS UNITARIOS'!$AF48*500)/N48))))</f>
        <v>0</v>
      </c>
      <c r="Q48" s="43">
        <f>'PRECIO REFERENCIA'!O48</f>
        <v>0</v>
      </c>
      <c r="R48" s="43" t="str">
        <f>'PRECIO REFERENCIA'!Q48</f>
        <v>NO OFERTADO</v>
      </c>
      <c r="S48" s="44">
        <f>+IF(R48="NO OFERTADO",0,IF(R48="NO CUMPLE EV TECNICA",0,IF(R48="NO HABILITA",0,IF(R48="HABILITA",('PRECIOS UNITARIOS'!$AF48*500)/Q48))))</f>
        <v>0</v>
      </c>
      <c r="T48" s="43">
        <f>'PRECIO REFERENCIA'!R48</f>
        <v>0</v>
      </c>
      <c r="U48" s="43" t="str">
        <f>'PRECIO REFERENCIA'!T48</f>
        <v>NO OFERTADO</v>
      </c>
      <c r="V48" s="44">
        <f>+IF(U48="NO OFERTADO",0,IF(U48="NO CUMPLE EV TECNICA",0,IF(U48="NO HABILITA",0,IF(U48="HABILITA",('PRECIOS UNITARIOS'!$AF48*500)/T48))))</f>
        <v>0</v>
      </c>
      <c r="W48" s="43">
        <f>'PRECIO REFERENCIA'!U48</f>
        <v>4212.6000000000004</v>
      </c>
      <c r="X48" s="43" t="str">
        <f>'PRECIO REFERENCIA'!W48</f>
        <v>HABILITA</v>
      </c>
      <c r="Y48" s="44">
        <f>+IF(X48="NO OFERTADO",0,IF(X48="NO CUMPLE EV TECNICA",0,IF(X48="NO HABILITA",0,IF(X48="HABILITA",('PRECIOS UNITARIOS'!$AF48*500)/W48))))</f>
        <v>499.99999999999994</v>
      </c>
      <c r="Z48" s="43">
        <f>'PRECIO REFERENCIA'!X48</f>
        <v>5593</v>
      </c>
      <c r="AA48" s="43" t="str">
        <f>'PRECIO REFERENCIA'!Z48</f>
        <v>HABILITA</v>
      </c>
      <c r="AB48" s="44">
        <f>+IF(AA48="NO OFERTADO",0,IF(AA48="NO CUMPLE EV TECNICA",0,IF(AA48="NO HABILITA",0,IF(AA48="HABILITA",('PRECIOS UNITARIOS'!$AF48*500)/Z48))))</f>
        <v>376.59574468085106</v>
      </c>
      <c r="AC48" s="43">
        <f>'PRECIO REFERENCIA'!AA48</f>
        <v>0</v>
      </c>
      <c r="AD48" s="43" t="str">
        <f>'PRECIO REFERENCIA'!AC48</f>
        <v>NO OFERTADO</v>
      </c>
      <c r="AE48" s="44">
        <f>+IF(AD48="NO OFERTADO",0,IF(AD48="NO CUMPLE EV TECNICA",0,IF(AD48="NO HABILITA",0,IF(AD48="HABILITA",('PRECIOS UNITARIOS'!$AF48*500)/AC48))))</f>
        <v>0</v>
      </c>
      <c r="AF48" s="43">
        <f>'PRECIO REFERENCIA'!AD48</f>
        <v>4687.41</v>
      </c>
      <c r="AG48" s="43" t="str">
        <f>'PRECIO REFERENCIA'!AF48</f>
        <v>HABILITA</v>
      </c>
      <c r="AH48" s="44">
        <f>+IF(AG48="NO OFERTADO",0,IF(AG48="NO CUMPLE EV TECNICA",0,IF(AG48="NO HABILITA",0,IF(AG48="HABILITA",('PRECIOS UNITARIOS'!$AF48*500)/AF48))))</f>
        <v>449.35262757044939</v>
      </c>
      <c r="AI48" s="43">
        <f>'PRECIO REFERENCIA'!AG48</f>
        <v>0</v>
      </c>
      <c r="AJ48" s="43" t="str">
        <f>'PRECIO REFERENCIA'!AI48</f>
        <v>NO OFERTADO</v>
      </c>
      <c r="AK48" s="44">
        <f>+IF(AJ48="NO OFERTADO",0,IF(AJ48="NO CUMPLE EV TECNICA",0,IF(AJ48="NO HABILITA",0,IF(AJ48="HABILITA",('PRECIOS UNITARIOS'!$AF48*500)/AI48))))</f>
        <v>0</v>
      </c>
      <c r="AL48" s="43">
        <f>'PRECIO REFERENCIA'!AJ48</f>
        <v>0</v>
      </c>
      <c r="AM48" s="43" t="str">
        <f>'PRECIO REFERENCIA'!AL48</f>
        <v>NO OFERTADO</v>
      </c>
      <c r="AN48" s="44">
        <f>+IF(AM48="NO OFERTADO",0,IF(AM48="NO CUMPLE EV TECNICA",0,IF(AM48="NO HABILITA",0,IF(AM48="HABILITA",('PRECIOS UNITARIOS'!$AF48*500)/AL48))))</f>
        <v>0</v>
      </c>
      <c r="AO48" s="43">
        <f>'PRECIO REFERENCIA'!AM48</f>
        <v>0</v>
      </c>
      <c r="AP48" s="43" t="str">
        <f>'PRECIO REFERENCIA'!AO48</f>
        <v>NO OFERTADO</v>
      </c>
      <c r="AQ48" s="44">
        <f>+IF(AP48="NO OFERTADO",0,IF(AP48="NO CUMPLE EV TECNICA",0,IF(AP48="NO HABILITA",0,IF(AP48="HABILITA",('PRECIOS UNITARIOS'!$AF48*500)/AO48))))</f>
        <v>0</v>
      </c>
      <c r="AR48" s="43">
        <f>'PRECIO REFERENCIA'!AP48</f>
        <v>4811.17</v>
      </c>
      <c r="AS48" s="43" t="str">
        <f>'PRECIO REFERENCIA'!AR48</f>
        <v>HABILITA</v>
      </c>
      <c r="AT48" s="44">
        <f>+IF(AS48="NO OFERTADO",0,IF(AS48="NO CUMPLE EV TECNICA",0,IF(AS48="NO HABILITA",0,IF(AS48="HABILITA",('PRECIOS UNITARIOS'!$AF48*500)/AR48))))</f>
        <v>437.7937175364828</v>
      </c>
      <c r="AU48" s="43">
        <f>'PRECIO REFERENCIA'!AS48</f>
        <v>0</v>
      </c>
      <c r="AV48" s="43" t="str">
        <f>'PRECIO REFERENCIA'!AU48</f>
        <v>NO OFERTADO</v>
      </c>
      <c r="AW48" s="44">
        <f>+IF(AV48="NO OFERTADO",0,IF(AV48="NO CUMPLE EV TECNICA",0,IF(AV48="NO HABILITA",0,IF(AV48="HABILITA",('PRECIOS UNITARIOS'!$AF48*500)/AU48))))</f>
        <v>0</v>
      </c>
      <c r="AX48" s="43">
        <f>'PRECIO REFERENCIA'!AV48</f>
        <v>0</v>
      </c>
      <c r="AY48" s="43" t="str">
        <f>'PRECIO REFERENCIA'!AX48</f>
        <v>NO OFERTADO</v>
      </c>
      <c r="AZ48" s="44">
        <f>+IF(AY48="NO OFERTADO",0,IF(AY48="NO CUMPLE EV TECNICA",0,IF(AY48="NO HABILITA",0,IF(AY48="HABILITA",('PRECIOS UNITARIOS'!$AF48*500)/AX48))))</f>
        <v>0</v>
      </c>
      <c r="BA48" s="43">
        <f>'PRECIO REFERENCIA'!AY48</f>
        <v>4964.68</v>
      </c>
      <c r="BB48" s="43" t="str">
        <f>'PRECIO REFERENCIA'!BA48</f>
        <v>HABILITA</v>
      </c>
      <c r="BC48" s="44">
        <f>+IF(BB48="NO OFERTADO",0,IF(BB48="NO CUMPLE EV TECNICA",0,IF(BB48="NO HABILITA",0,IF(BB48="HABILITA",('PRECIOS UNITARIOS'!$AF48*500)/BA48))))</f>
        <v>424.25695110258869</v>
      </c>
      <c r="BD48" s="43">
        <f>'PRECIO REFERENCIA'!BB48</f>
        <v>0</v>
      </c>
      <c r="BE48" s="43" t="str">
        <f>'PRECIO REFERENCIA'!BD48</f>
        <v>NO OFERTADO</v>
      </c>
      <c r="BF48" s="44">
        <f>+IF(BE48="NO OFERTADO",0,IF(BE48="NO CUMPLE EV TECNICA",0,IF(BE48="NO HABILITA",0,IF(BE48="HABILITA",('PRECIOS UNITARIOS'!$AF48*500)/BD48))))</f>
        <v>0</v>
      </c>
      <c r="BG48" s="43">
        <f>'PRECIO REFERENCIA'!BE48</f>
        <v>0</v>
      </c>
      <c r="BH48" s="43" t="str">
        <f>'PRECIO REFERENCIA'!BG48</f>
        <v>NO OFERTADO</v>
      </c>
      <c r="BI48" s="44">
        <f>+IF(BH48="NO OFERTADO",0,IF(BH48="NO CUMPLE EV TECNICA",0,IF(BH48="NO HABILITA",0,IF(BH48="HABILITA",('PRECIOS UNITARIOS'!$AF48*500)/BG48))))</f>
        <v>0</v>
      </c>
      <c r="BJ48" s="43">
        <f>'PRECIO REFERENCIA'!BH48</f>
        <v>5557.58</v>
      </c>
      <c r="BK48" s="43" t="str">
        <f>'PRECIO REFERENCIA'!BJ48</f>
        <v>HABILITA</v>
      </c>
      <c r="BL48" s="44">
        <f>+IF(BK48="NO OFERTADO",0,IF(BK48="NO CUMPLE EV TECNICA",0,IF(BK48="NO HABILITA",0,IF(BK48="HABILITA",('PRECIOS UNITARIOS'!$AF48*500)/BJ48))))</f>
        <v>378.99589389626419</v>
      </c>
      <c r="BM48" s="43">
        <f>'PRECIO REFERENCIA'!BK48</f>
        <v>0</v>
      </c>
      <c r="BN48" s="43" t="str">
        <f>'PRECIO REFERENCIA'!BM48</f>
        <v>NO OFERTADO</v>
      </c>
      <c r="BO48" s="44">
        <f>+IF(BN48="NO OFERTADO",0,IF(BN48="NO CUMPLE EV TECNICA",0,IF(BN48="NO HABILITA",0,IF(BN48="HABILITA",('PRECIOS UNITARIOS'!$AF48*500)/BM48))))</f>
        <v>0</v>
      </c>
      <c r="BP48" s="43">
        <f>'PRECIO REFERENCIA'!BN48</f>
        <v>5854.8</v>
      </c>
      <c r="BQ48" s="43" t="str">
        <f>'PRECIO REFERENCIA'!BP48</f>
        <v>HABILITA</v>
      </c>
      <c r="BR48" s="44">
        <f>+IF(BQ48="NO OFERTADO",0,IF(BQ48="NO CUMPLE EV TECNICA",0,IF(BQ48="NO HABILITA",0,IF(BQ48="HABILITA",('PRECIOS UNITARIOS'!$AF48*500)/BP48))))</f>
        <v>359.7560975609756</v>
      </c>
      <c r="BS48" s="43">
        <f>'PRECIO REFERENCIA'!BQ48</f>
        <v>4367.3</v>
      </c>
      <c r="BT48" s="43" t="str">
        <f>'PRECIO REFERENCIA'!BS48</f>
        <v>HABILITA</v>
      </c>
      <c r="BU48" s="44">
        <f>+IF(BT48="NO OFERTADO",0,IF(BT48="NO CUMPLE EV TECNICA",0,IF(BT48="NO HABILITA",0,IF(BT48="HABILITA",('PRECIOS UNITARIOS'!$AF48*500)/BS48))))</f>
        <v>482.28882833787463</v>
      </c>
      <c r="BV48" s="43">
        <f>'PRECIO REFERENCIA'!BT48</f>
        <v>0</v>
      </c>
      <c r="BW48" s="43" t="str">
        <f>'PRECIO REFERENCIA'!BV48</f>
        <v>NO OFERTADO</v>
      </c>
      <c r="BX48" s="44">
        <f>+IF(BW48="NO OFERTADO",0,IF(BW48="NO CUMPLE EV TECNICA",0,IF(BW48="NO HABILITA",0,IF(BW48="HABILITA",('PRECIOS UNITARIOS'!$AF48*500)/BV48))))</f>
        <v>0</v>
      </c>
      <c r="BY48" s="43">
        <f>'PRECIO REFERENCIA'!BW48</f>
        <v>0</v>
      </c>
      <c r="BZ48" s="43" t="str">
        <f>'PRECIO REFERENCIA'!BY48</f>
        <v>NO OFERTADO</v>
      </c>
      <c r="CA48" s="44">
        <f>+IF(BZ48="NO OFERTADO",0,IF(BZ48="NO CUMPLE EV TECNICA",0,IF(BZ48="NO HABILITA",0,IF(BZ48="HABILITA",('PRECIOS UNITARIOS'!$AF48*500)/BY48))))</f>
        <v>0</v>
      </c>
      <c r="CB48" s="43">
        <f>'PRECIO REFERENCIA'!BZ48</f>
        <v>0</v>
      </c>
      <c r="CC48" s="43" t="str">
        <f>'PRECIO REFERENCIA'!CB48</f>
        <v>NO OFERTADO</v>
      </c>
      <c r="CD48" s="44">
        <f>+IF(CC48="NO OFERTADO",0,IF(CC48="NO CUMPLE EV TECNICA",0,IF(CC48="NO HABILITA",0,IF(CC48="HABILITA",('PRECIOS UNITARIOS'!$AF48*500)/CB48))))</f>
        <v>0</v>
      </c>
      <c r="CE48" s="43">
        <f>'PRECIO REFERENCIA'!CC48</f>
        <v>0</v>
      </c>
      <c r="CF48" s="43" t="str">
        <f>'PRECIO REFERENCIA'!CE48</f>
        <v>NO OFERTADO</v>
      </c>
      <c r="CG48" s="44">
        <f>+IF(CF48="NO OFERTADO",0,IF(CF48="NO CUMPLE EV TECNICA",0,IF(CF48="NO HABILITA",0,IF(CF48="HABILITA",('PRECIOS UNITARIOS'!$AF48*500)/CE48))))</f>
        <v>0</v>
      </c>
      <c r="CH48" s="43">
        <f>'PRECIO REFERENCIA'!CF48</f>
        <v>0</v>
      </c>
      <c r="CI48" s="43" t="str">
        <f>'PRECIO REFERENCIA'!CH48</f>
        <v>NO OFERTADO</v>
      </c>
      <c r="CJ48" s="44">
        <f>+IF(CI48="NO OFERTADO",0,IF(CI48="NO CUMPLE EV TECNICA",0,IF(CI48="NO HABILITA",0,IF(CI48="HABILITA",('PRECIOS UNITARIOS'!$AF48*500)/CH48))))</f>
        <v>0</v>
      </c>
    </row>
    <row r="49" spans="1:88" s="40" customFormat="1" ht="51" x14ac:dyDescent="0.2">
      <c r="A49" s="103">
        <v>40</v>
      </c>
      <c r="B49" s="202" t="s">
        <v>100</v>
      </c>
      <c r="C49" s="121" t="s">
        <v>99</v>
      </c>
      <c r="D49" s="24">
        <v>1</v>
      </c>
      <c r="E49" s="166" t="s">
        <v>53</v>
      </c>
      <c r="F49" s="168">
        <v>34.333333333333336</v>
      </c>
      <c r="G49" s="25">
        <v>4776.1364000000003</v>
      </c>
      <c r="H49" s="43">
        <f>'PRECIO REFERENCIA'!F49</f>
        <v>0</v>
      </c>
      <c r="I49" s="43" t="str">
        <f>'PRECIO REFERENCIA'!H49</f>
        <v>NO OFERTADO</v>
      </c>
      <c r="J49" s="44">
        <f>+IF(I49="NO OFERTADO",0,IF(I49="NO CUMPLE EV TECNICA",0,IF(I49="NO HABILITA",0,IF(I49="HABILITA",('PRECIOS UNITARIOS'!$AF49*500)/H49))))</f>
        <v>0</v>
      </c>
      <c r="K49" s="43">
        <f>'PRECIO REFERENCIA'!I49</f>
        <v>0</v>
      </c>
      <c r="L49" s="43" t="str">
        <f>'PRECIO REFERENCIA'!K49</f>
        <v>NO OFERTADO</v>
      </c>
      <c r="M49" s="44">
        <f>+IF(L49="NO OFERTADO",0,IF(L49="NO CUMPLE EV TECNICA",0,IF(L49="NO HABILITA",0,IF(L49="HABILITA",('PRECIOS UNITARIOS'!$AF49*500)/K49))))</f>
        <v>0</v>
      </c>
      <c r="N49" s="43">
        <f>'PRECIO REFERENCIA'!L49</f>
        <v>0</v>
      </c>
      <c r="O49" s="43" t="str">
        <f>'PRECIO REFERENCIA'!N49</f>
        <v>NO OFERTADO</v>
      </c>
      <c r="P49" s="44">
        <f>+IF(O49="NO OFERTADO",0,IF(O49="NO CUMPLE EV TECNICA",0,IF(O49="NO HABILITA",0,IF(O49="HABILITA",('PRECIOS UNITARIOS'!$AF49*500)/N49))))</f>
        <v>0</v>
      </c>
      <c r="Q49" s="43">
        <f>'PRECIO REFERENCIA'!O49</f>
        <v>0</v>
      </c>
      <c r="R49" s="43" t="str">
        <f>'PRECIO REFERENCIA'!Q49</f>
        <v>NO OFERTADO</v>
      </c>
      <c r="S49" s="44">
        <f>+IF(R49="NO OFERTADO",0,IF(R49="NO CUMPLE EV TECNICA",0,IF(R49="NO HABILITA",0,IF(R49="HABILITA",('PRECIOS UNITARIOS'!$AF49*500)/Q49))))</f>
        <v>0</v>
      </c>
      <c r="T49" s="43">
        <f>'PRECIO REFERENCIA'!R49</f>
        <v>0</v>
      </c>
      <c r="U49" s="43" t="str">
        <f>'PRECIO REFERENCIA'!T49</f>
        <v>NO OFERTADO</v>
      </c>
      <c r="V49" s="44">
        <f>+IF(U49="NO OFERTADO",0,IF(U49="NO CUMPLE EV TECNICA",0,IF(U49="NO HABILITA",0,IF(U49="HABILITA",('PRECIOS UNITARIOS'!$AF49*500)/T49))))</f>
        <v>0</v>
      </c>
      <c r="W49" s="43">
        <f>'PRECIO REFERENCIA'!U49</f>
        <v>4748.1000000000004</v>
      </c>
      <c r="X49" s="43" t="str">
        <f>'PRECIO REFERENCIA'!W49</f>
        <v>HABILITA</v>
      </c>
      <c r="Y49" s="44">
        <f>+IF(X49="NO OFERTADO",0,IF(X49="NO CUMPLE EV TECNICA",0,IF(X49="NO HABILITA",0,IF(X49="HABILITA",('PRECIOS UNITARIOS'!$AF49*500)/W49))))</f>
        <v>499.99999999999994</v>
      </c>
      <c r="Z49" s="43">
        <f>'PRECIO REFERENCIA'!X49</f>
        <v>0</v>
      </c>
      <c r="AA49" s="43" t="str">
        <f>'PRECIO REFERENCIA'!Z49</f>
        <v>NO OFERTADO</v>
      </c>
      <c r="AB49" s="44">
        <f>+IF(AA49="NO OFERTADO",0,IF(AA49="NO CUMPLE EV TECNICA",0,IF(AA49="NO HABILITA",0,IF(AA49="HABILITA",('PRECIOS UNITARIOS'!$AF49*500)/Z49))))</f>
        <v>0</v>
      </c>
      <c r="AC49" s="43">
        <f>'PRECIO REFERENCIA'!AA49</f>
        <v>0</v>
      </c>
      <c r="AD49" s="43" t="str">
        <f>'PRECIO REFERENCIA'!AC49</f>
        <v>NO OFERTADO</v>
      </c>
      <c r="AE49" s="44">
        <f>+IF(AD49="NO OFERTADO",0,IF(AD49="NO CUMPLE EV TECNICA",0,IF(AD49="NO HABILITA",0,IF(AD49="HABILITA",('PRECIOS UNITARIOS'!$AF49*500)/AC49))))</f>
        <v>0</v>
      </c>
      <c r="AF49" s="43">
        <f>'PRECIO REFERENCIA'!AD49</f>
        <v>8896.44</v>
      </c>
      <c r="AG49" s="43" t="str">
        <f>'PRECIO REFERENCIA'!AF49</f>
        <v>NO HABILITA</v>
      </c>
      <c r="AH49" s="44">
        <f>+IF(AG49="NO OFERTADO",0,IF(AG49="NO CUMPLE EV TECNICA",0,IF(AG49="NO HABILITA",0,IF(AG49="HABILITA",('PRECIOS UNITARIOS'!$AF49*500)/AF49))))</f>
        <v>0</v>
      </c>
      <c r="AI49" s="43">
        <f>'PRECIO REFERENCIA'!AG49</f>
        <v>0</v>
      </c>
      <c r="AJ49" s="43" t="str">
        <f>'PRECIO REFERENCIA'!AI49</f>
        <v>NO OFERTADO</v>
      </c>
      <c r="AK49" s="44">
        <f>+IF(AJ49="NO OFERTADO",0,IF(AJ49="NO CUMPLE EV TECNICA",0,IF(AJ49="NO HABILITA",0,IF(AJ49="HABILITA",('PRECIOS UNITARIOS'!$AF49*500)/AI49))))</f>
        <v>0</v>
      </c>
      <c r="AL49" s="43">
        <f>'PRECIO REFERENCIA'!AJ49</f>
        <v>0</v>
      </c>
      <c r="AM49" s="43" t="str">
        <f>'PRECIO REFERENCIA'!AL49</f>
        <v>NO OFERTADO</v>
      </c>
      <c r="AN49" s="44">
        <f>+IF(AM49="NO OFERTADO",0,IF(AM49="NO CUMPLE EV TECNICA",0,IF(AM49="NO HABILITA",0,IF(AM49="HABILITA",('PRECIOS UNITARIOS'!$AF49*500)/AL49))))</f>
        <v>0</v>
      </c>
      <c r="AO49" s="43">
        <f>'PRECIO REFERENCIA'!AM49</f>
        <v>0</v>
      </c>
      <c r="AP49" s="43" t="str">
        <f>'PRECIO REFERENCIA'!AO49</f>
        <v>NO OFERTADO</v>
      </c>
      <c r="AQ49" s="44">
        <f>+IF(AP49="NO OFERTADO",0,IF(AP49="NO CUMPLE EV TECNICA",0,IF(AP49="NO HABILITA",0,IF(AP49="HABILITA",('PRECIOS UNITARIOS'!$AF49*500)/AO49))))</f>
        <v>0</v>
      </c>
      <c r="AR49" s="43">
        <f>'PRECIO REFERENCIA'!AP49</f>
        <v>4760</v>
      </c>
      <c r="AS49" s="43" t="str">
        <f>'PRECIO REFERENCIA'!AR49</f>
        <v>HABILITA</v>
      </c>
      <c r="AT49" s="44">
        <f>+IF(AS49="NO OFERTADO",0,IF(AS49="NO CUMPLE EV TECNICA",0,IF(AS49="NO HABILITA",0,IF(AS49="HABILITA",('PRECIOS UNITARIOS'!$AF49*500)/AR49))))</f>
        <v>498.75</v>
      </c>
      <c r="AU49" s="43">
        <f>'PRECIO REFERENCIA'!AS49</f>
        <v>0</v>
      </c>
      <c r="AV49" s="43" t="str">
        <f>'PRECIO REFERENCIA'!AU49</f>
        <v>NO OFERTADO</v>
      </c>
      <c r="AW49" s="44">
        <f>+IF(AV49="NO OFERTADO",0,IF(AV49="NO CUMPLE EV TECNICA",0,IF(AV49="NO HABILITA",0,IF(AV49="HABILITA",('PRECIOS UNITARIOS'!$AF49*500)/AU49))))</f>
        <v>0</v>
      </c>
      <c r="AX49" s="43">
        <f>'PRECIO REFERENCIA'!AV49</f>
        <v>0</v>
      </c>
      <c r="AY49" s="43" t="str">
        <f>'PRECIO REFERENCIA'!AX49</f>
        <v>NO OFERTADO</v>
      </c>
      <c r="AZ49" s="44">
        <f>+IF(AY49="NO OFERTADO",0,IF(AY49="NO CUMPLE EV TECNICA",0,IF(AY49="NO HABILITA",0,IF(AY49="HABILITA",('PRECIOS UNITARIOS'!$AF49*500)/AX49))))</f>
        <v>0</v>
      </c>
      <c r="BA49" s="43">
        <f>'PRECIO REFERENCIA'!AY49</f>
        <v>0</v>
      </c>
      <c r="BB49" s="43" t="str">
        <f>'PRECIO REFERENCIA'!BA49</f>
        <v>NO OFERTADO</v>
      </c>
      <c r="BC49" s="44">
        <f>+IF(BB49="NO OFERTADO",0,IF(BB49="NO CUMPLE EV TECNICA",0,IF(BB49="NO HABILITA",0,IF(BB49="HABILITA",('PRECIOS UNITARIOS'!$AF49*500)/BA49))))</f>
        <v>0</v>
      </c>
      <c r="BD49" s="43">
        <f>'PRECIO REFERENCIA'!BB49</f>
        <v>0</v>
      </c>
      <c r="BE49" s="43" t="str">
        <f>'PRECIO REFERENCIA'!BD49</f>
        <v>NO OFERTADO</v>
      </c>
      <c r="BF49" s="44">
        <f>+IF(BE49="NO OFERTADO",0,IF(BE49="NO CUMPLE EV TECNICA",0,IF(BE49="NO HABILITA",0,IF(BE49="HABILITA",('PRECIOS UNITARIOS'!$AF49*500)/BD49))))</f>
        <v>0</v>
      </c>
      <c r="BG49" s="43">
        <f>'PRECIO REFERENCIA'!BE49</f>
        <v>0</v>
      </c>
      <c r="BH49" s="43" t="str">
        <f>'PRECIO REFERENCIA'!BG49</f>
        <v>NO OFERTADO</v>
      </c>
      <c r="BI49" s="44">
        <f>+IF(BH49="NO OFERTADO",0,IF(BH49="NO CUMPLE EV TECNICA",0,IF(BH49="NO HABILITA",0,IF(BH49="HABILITA",('PRECIOS UNITARIOS'!$AF49*500)/BG49))))</f>
        <v>0</v>
      </c>
      <c r="BJ49" s="43">
        <f>'PRECIO REFERENCIA'!BH49</f>
        <v>0</v>
      </c>
      <c r="BK49" s="43" t="str">
        <f>'PRECIO REFERENCIA'!BJ49</f>
        <v>NO OFERTADO</v>
      </c>
      <c r="BL49" s="44">
        <f>+IF(BK49="NO OFERTADO",0,IF(BK49="NO CUMPLE EV TECNICA",0,IF(BK49="NO HABILITA",0,IF(BK49="HABILITA",('PRECIOS UNITARIOS'!$AF49*500)/BJ49))))</f>
        <v>0</v>
      </c>
      <c r="BM49" s="43">
        <f>'PRECIO REFERENCIA'!BK49</f>
        <v>0</v>
      </c>
      <c r="BN49" s="43" t="str">
        <f>'PRECIO REFERENCIA'!BM49</f>
        <v>NO OFERTADO</v>
      </c>
      <c r="BO49" s="44">
        <f>+IF(BN49="NO OFERTADO",0,IF(BN49="NO CUMPLE EV TECNICA",0,IF(BN49="NO HABILITA",0,IF(BN49="HABILITA",('PRECIOS UNITARIOS'!$AF49*500)/BM49))))</f>
        <v>0</v>
      </c>
      <c r="BP49" s="43">
        <f>'PRECIO REFERENCIA'!BN49</f>
        <v>0</v>
      </c>
      <c r="BQ49" s="43" t="str">
        <f>'PRECIO REFERENCIA'!BP49</f>
        <v>NO OFERTADO</v>
      </c>
      <c r="BR49" s="44">
        <f>+IF(BQ49="NO OFERTADO",0,IF(BQ49="NO CUMPLE EV TECNICA",0,IF(BQ49="NO HABILITA",0,IF(BQ49="HABILITA",('PRECIOS UNITARIOS'!$AF49*500)/BP49))))</f>
        <v>0</v>
      </c>
      <c r="BS49" s="43">
        <f>'PRECIO REFERENCIA'!BQ49</f>
        <v>4928.9799999999996</v>
      </c>
      <c r="BT49" s="43" t="str">
        <f>'PRECIO REFERENCIA'!BS49</f>
        <v>HABILITA</v>
      </c>
      <c r="BU49" s="44">
        <f>+IF(BT49="NO OFERTADO",0,IF(BT49="NO CUMPLE EV TECNICA",0,IF(BT49="NO HABILITA",0,IF(BT49="HABILITA",('PRECIOS UNITARIOS'!$AF49*500)/BS49))))</f>
        <v>481.65137614678906</v>
      </c>
      <c r="BV49" s="43">
        <f>'PRECIO REFERENCIA'!BT49</f>
        <v>0</v>
      </c>
      <c r="BW49" s="43" t="str">
        <f>'PRECIO REFERENCIA'!BV49</f>
        <v>NO OFERTADO</v>
      </c>
      <c r="BX49" s="44">
        <f>+IF(BW49="NO OFERTADO",0,IF(BW49="NO CUMPLE EV TECNICA",0,IF(BW49="NO HABILITA",0,IF(BW49="HABILITA",('PRECIOS UNITARIOS'!$AF49*500)/BV49))))</f>
        <v>0</v>
      </c>
      <c r="BY49" s="43">
        <f>'PRECIO REFERENCIA'!BW49</f>
        <v>0</v>
      </c>
      <c r="BZ49" s="43" t="str">
        <f>'PRECIO REFERENCIA'!BY49</f>
        <v>NO OFERTADO</v>
      </c>
      <c r="CA49" s="44">
        <f>+IF(BZ49="NO OFERTADO",0,IF(BZ49="NO CUMPLE EV TECNICA",0,IF(BZ49="NO HABILITA",0,IF(BZ49="HABILITA",('PRECIOS UNITARIOS'!$AF49*500)/BY49))))</f>
        <v>0</v>
      </c>
      <c r="CB49" s="43">
        <f>'PRECIO REFERENCIA'!BZ49</f>
        <v>0</v>
      </c>
      <c r="CC49" s="43" t="str">
        <f>'PRECIO REFERENCIA'!CB49</f>
        <v>NO OFERTADO</v>
      </c>
      <c r="CD49" s="44">
        <f>+IF(CC49="NO OFERTADO",0,IF(CC49="NO CUMPLE EV TECNICA",0,IF(CC49="NO HABILITA",0,IF(CC49="HABILITA",('PRECIOS UNITARIOS'!$AF49*500)/CB49))))</f>
        <v>0</v>
      </c>
      <c r="CE49" s="43">
        <f>'PRECIO REFERENCIA'!CC49</f>
        <v>0</v>
      </c>
      <c r="CF49" s="43" t="str">
        <f>'PRECIO REFERENCIA'!CE49</f>
        <v>NO OFERTADO</v>
      </c>
      <c r="CG49" s="44">
        <f>+IF(CF49="NO OFERTADO",0,IF(CF49="NO CUMPLE EV TECNICA",0,IF(CF49="NO HABILITA",0,IF(CF49="HABILITA",('PRECIOS UNITARIOS'!$AF49*500)/CE49))))</f>
        <v>0</v>
      </c>
      <c r="CH49" s="43">
        <f>'PRECIO REFERENCIA'!CF49</f>
        <v>0</v>
      </c>
      <c r="CI49" s="43" t="str">
        <f>'PRECIO REFERENCIA'!CH49</f>
        <v>NO OFERTADO</v>
      </c>
      <c r="CJ49" s="44">
        <f>+IF(CI49="NO OFERTADO",0,IF(CI49="NO CUMPLE EV TECNICA",0,IF(CI49="NO HABILITA",0,IF(CI49="HABILITA",('PRECIOS UNITARIOS'!$AF49*500)/CH49))))</f>
        <v>0</v>
      </c>
    </row>
    <row r="50" spans="1:88" s="40" customFormat="1" ht="51" x14ac:dyDescent="0.2">
      <c r="A50" s="103">
        <v>41</v>
      </c>
      <c r="B50" s="202" t="s">
        <v>101</v>
      </c>
      <c r="C50" s="121" t="s">
        <v>102</v>
      </c>
      <c r="D50" s="24">
        <v>1</v>
      </c>
      <c r="E50" s="166" t="s">
        <v>53</v>
      </c>
      <c r="F50" s="168">
        <v>58</v>
      </c>
      <c r="G50" s="25">
        <v>27043.94</v>
      </c>
      <c r="H50" s="43">
        <f>'PRECIO REFERENCIA'!F50</f>
        <v>0</v>
      </c>
      <c r="I50" s="43" t="str">
        <f>'PRECIO REFERENCIA'!H50</f>
        <v>NO OFERTADO</v>
      </c>
      <c r="J50" s="44">
        <f>+IF(I50="NO OFERTADO",0,IF(I50="NO CUMPLE EV TECNICA",0,IF(I50="NO HABILITA",0,IF(I50="HABILITA",('PRECIOS UNITARIOS'!$AF50*500)/H50))))</f>
        <v>0</v>
      </c>
      <c r="K50" s="43">
        <f>'PRECIO REFERENCIA'!I50</f>
        <v>0</v>
      </c>
      <c r="L50" s="43" t="str">
        <f>'PRECIO REFERENCIA'!K50</f>
        <v>NO OFERTADO</v>
      </c>
      <c r="M50" s="44">
        <f>+IF(L50="NO OFERTADO",0,IF(L50="NO CUMPLE EV TECNICA",0,IF(L50="NO HABILITA",0,IF(L50="HABILITA",('PRECIOS UNITARIOS'!$AF50*500)/K50))))</f>
        <v>0</v>
      </c>
      <c r="N50" s="43">
        <f>'PRECIO REFERENCIA'!L50</f>
        <v>0</v>
      </c>
      <c r="O50" s="43" t="str">
        <f>'PRECIO REFERENCIA'!N50</f>
        <v>NO OFERTADO</v>
      </c>
      <c r="P50" s="44">
        <f>+IF(O50="NO OFERTADO",0,IF(O50="NO CUMPLE EV TECNICA",0,IF(O50="NO HABILITA",0,IF(O50="HABILITA",('PRECIOS UNITARIOS'!$AF50*500)/N50))))</f>
        <v>0</v>
      </c>
      <c r="Q50" s="43">
        <f>'PRECIO REFERENCIA'!O50</f>
        <v>0</v>
      </c>
      <c r="R50" s="43" t="str">
        <f>'PRECIO REFERENCIA'!Q50</f>
        <v>NO OFERTADO</v>
      </c>
      <c r="S50" s="44">
        <f>+IF(R50="NO OFERTADO",0,IF(R50="NO CUMPLE EV TECNICA",0,IF(R50="NO HABILITA",0,IF(R50="HABILITA",('PRECIOS UNITARIOS'!$AF50*500)/Q50))))</f>
        <v>0</v>
      </c>
      <c r="T50" s="43">
        <f>'PRECIO REFERENCIA'!R50</f>
        <v>0</v>
      </c>
      <c r="U50" s="43" t="str">
        <f>'PRECIO REFERENCIA'!T50</f>
        <v>NO OFERTADO</v>
      </c>
      <c r="V50" s="44">
        <f>+IF(U50="NO OFERTADO",0,IF(U50="NO CUMPLE EV TECNICA",0,IF(U50="NO HABILITA",0,IF(U50="HABILITA",('PRECIOS UNITARIOS'!$AF50*500)/T50))))</f>
        <v>0</v>
      </c>
      <c r="W50" s="43">
        <f>'PRECIO REFERENCIA'!U50</f>
        <v>0</v>
      </c>
      <c r="X50" s="43" t="str">
        <f>'PRECIO REFERENCIA'!W50</f>
        <v>NO OFERTADO</v>
      </c>
      <c r="Y50" s="44">
        <f>+IF(X50="NO OFERTADO",0,IF(X50="NO CUMPLE EV TECNICA",0,IF(X50="NO HABILITA",0,IF(X50="HABILITA",('PRECIOS UNITARIOS'!$AF50*500)/W50))))</f>
        <v>0</v>
      </c>
      <c r="Z50" s="43">
        <f>'PRECIO REFERENCIA'!X50</f>
        <v>27089.16</v>
      </c>
      <c r="AA50" s="43" t="str">
        <f>'PRECIO REFERENCIA'!Z50</f>
        <v>HABILITA</v>
      </c>
      <c r="AB50" s="44">
        <f>+IF(AA50="NO OFERTADO",0,IF(AA50="NO CUMPLE EV TECNICA",0,IF(AA50="NO HABILITA",0,IF(AA50="HABILITA",('PRECIOS UNITARIOS'!$AF50*500)/Z50))))</f>
        <v>497.56193990511332</v>
      </c>
      <c r="AC50" s="43">
        <f>'PRECIO REFERENCIA'!AA50</f>
        <v>0</v>
      </c>
      <c r="AD50" s="43" t="str">
        <f>'PRECIO REFERENCIA'!AC50</f>
        <v>NO OFERTADO</v>
      </c>
      <c r="AE50" s="44">
        <f>+IF(AD50="NO OFERTADO",0,IF(AD50="NO CUMPLE EV TECNICA",0,IF(AD50="NO HABILITA",0,IF(AD50="HABILITA",('PRECIOS UNITARIOS'!$AF50*500)/AC50))))</f>
        <v>0</v>
      </c>
      <c r="AF50" s="43">
        <f>'PRECIO REFERENCIA'!AD50</f>
        <v>26957.07</v>
      </c>
      <c r="AG50" s="43" t="str">
        <f>'PRECIO REFERENCIA'!AF50</f>
        <v>HABILITA</v>
      </c>
      <c r="AH50" s="44">
        <f>+IF(AG50="NO OFERTADO",0,IF(AG50="NO CUMPLE EV TECNICA",0,IF(AG50="NO HABILITA",0,IF(AG50="HABILITA",('PRECIOS UNITARIOS'!$AF50*500)/AF50))))</f>
        <v>500</v>
      </c>
      <c r="AI50" s="43">
        <f>'PRECIO REFERENCIA'!AG50</f>
        <v>0</v>
      </c>
      <c r="AJ50" s="43" t="str">
        <f>'PRECIO REFERENCIA'!AI50</f>
        <v>NO OFERTADO</v>
      </c>
      <c r="AK50" s="44">
        <f>+IF(AJ50="NO OFERTADO",0,IF(AJ50="NO CUMPLE EV TECNICA",0,IF(AJ50="NO HABILITA",0,IF(AJ50="HABILITA",('PRECIOS UNITARIOS'!$AF50*500)/AI50))))</f>
        <v>0</v>
      </c>
      <c r="AL50" s="43">
        <f>'PRECIO REFERENCIA'!AJ50</f>
        <v>0</v>
      </c>
      <c r="AM50" s="43" t="str">
        <f>'PRECIO REFERENCIA'!AL50</f>
        <v>NO OFERTADO</v>
      </c>
      <c r="AN50" s="44">
        <f>+IF(AM50="NO OFERTADO",0,IF(AM50="NO CUMPLE EV TECNICA",0,IF(AM50="NO HABILITA",0,IF(AM50="HABILITA",('PRECIOS UNITARIOS'!$AF50*500)/AL50))))</f>
        <v>0</v>
      </c>
      <c r="AO50" s="43">
        <f>'PRECIO REFERENCIA'!AM50</f>
        <v>0</v>
      </c>
      <c r="AP50" s="43" t="str">
        <f>'PRECIO REFERENCIA'!AO50</f>
        <v>NO OFERTADO</v>
      </c>
      <c r="AQ50" s="44">
        <f>+IF(AP50="NO OFERTADO",0,IF(AP50="NO CUMPLE EV TECNICA",0,IF(AP50="NO HABILITA",0,IF(AP50="HABILITA",('PRECIOS UNITARIOS'!$AF50*500)/AO50))))</f>
        <v>0</v>
      </c>
      <c r="AR50" s="43">
        <f>'PRECIO REFERENCIA'!AP50</f>
        <v>0</v>
      </c>
      <c r="AS50" s="43" t="str">
        <f>'PRECIO REFERENCIA'!AR50</f>
        <v>NO OFERTADO</v>
      </c>
      <c r="AT50" s="44">
        <f>+IF(AS50="NO OFERTADO",0,IF(AS50="NO CUMPLE EV TECNICA",0,IF(AS50="NO HABILITA",0,IF(AS50="HABILITA",('PRECIOS UNITARIOS'!$AF50*500)/AR50))))</f>
        <v>0</v>
      </c>
      <c r="AU50" s="43">
        <f>'PRECIO REFERENCIA'!AS50</f>
        <v>0</v>
      </c>
      <c r="AV50" s="43" t="str">
        <f>'PRECIO REFERENCIA'!AU50</f>
        <v>NO OFERTADO</v>
      </c>
      <c r="AW50" s="44">
        <f>+IF(AV50="NO OFERTADO",0,IF(AV50="NO CUMPLE EV TECNICA",0,IF(AV50="NO HABILITA",0,IF(AV50="HABILITA",('PRECIOS UNITARIOS'!$AF50*500)/AU50))))</f>
        <v>0</v>
      </c>
      <c r="AX50" s="43">
        <f>'PRECIO REFERENCIA'!AV50</f>
        <v>0</v>
      </c>
      <c r="AY50" s="43" t="str">
        <f>'PRECIO REFERENCIA'!AX50</f>
        <v>NO OFERTADO</v>
      </c>
      <c r="AZ50" s="44">
        <f>+IF(AY50="NO OFERTADO",0,IF(AY50="NO CUMPLE EV TECNICA",0,IF(AY50="NO HABILITA",0,IF(AY50="HABILITA",('PRECIOS UNITARIOS'!$AF50*500)/AX50))))</f>
        <v>0</v>
      </c>
      <c r="BA50" s="43">
        <f>'PRECIO REFERENCIA'!AY50</f>
        <v>0</v>
      </c>
      <c r="BB50" s="43" t="str">
        <f>'PRECIO REFERENCIA'!BA50</f>
        <v>NO OFERTADO</v>
      </c>
      <c r="BC50" s="44">
        <f>+IF(BB50="NO OFERTADO",0,IF(BB50="NO CUMPLE EV TECNICA",0,IF(BB50="NO HABILITA",0,IF(BB50="HABILITA",('PRECIOS UNITARIOS'!$AF50*500)/BA50))))</f>
        <v>0</v>
      </c>
      <c r="BD50" s="43">
        <f>'PRECIO REFERENCIA'!BB50</f>
        <v>0</v>
      </c>
      <c r="BE50" s="43" t="str">
        <f>'PRECIO REFERENCIA'!BD50</f>
        <v>NO OFERTADO</v>
      </c>
      <c r="BF50" s="44">
        <f>+IF(BE50="NO OFERTADO",0,IF(BE50="NO CUMPLE EV TECNICA",0,IF(BE50="NO HABILITA",0,IF(BE50="HABILITA",('PRECIOS UNITARIOS'!$AF50*500)/BD50))))</f>
        <v>0</v>
      </c>
      <c r="BG50" s="43">
        <f>'PRECIO REFERENCIA'!BE50</f>
        <v>0</v>
      </c>
      <c r="BH50" s="43" t="str">
        <f>'PRECIO REFERENCIA'!BG50</f>
        <v>NO OFERTADO</v>
      </c>
      <c r="BI50" s="44">
        <f>+IF(BH50="NO OFERTADO",0,IF(BH50="NO CUMPLE EV TECNICA",0,IF(BH50="NO HABILITA",0,IF(BH50="HABILITA",('PRECIOS UNITARIOS'!$AF50*500)/BG50))))</f>
        <v>0</v>
      </c>
      <c r="BJ50" s="43">
        <f>'PRECIO REFERENCIA'!BH50</f>
        <v>31237.5</v>
      </c>
      <c r="BK50" s="43" t="str">
        <f>'PRECIO REFERENCIA'!BJ50</f>
        <v>HABILITA</v>
      </c>
      <c r="BL50" s="44">
        <f>+IF(BK50="NO OFERTADO",0,IF(BK50="NO CUMPLE EV TECNICA",0,IF(BK50="NO HABILITA",0,IF(BK50="HABILITA",('PRECIOS UNITARIOS'!$AF50*500)/BJ50))))</f>
        <v>431.48571428571427</v>
      </c>
      <c r="BM50" s="43">
        <f>'PRECIO REFERENCIA'!BK50</f>
        <v>0</v>
      </c>
      <c r="BN50" s="43" t="str">
        <f>'PRECIO REFERENCIA'!BM50</f>
        <v>NO OFERTADO</v>
      </c>
      <c r="BO50" s="44">
        <f>+IF(BN50="NO OFERTADO",0,IF(BN50="NO CUMPLE EV TECNICA",0,IF(BN50="NO HABILITA",0,IF(BN50="HABILITA",('PRECIOS UNITARIOS'!$AF50*500)/BM50))))</f>
        <v>0</v>
      </c>
      <c r="BP50" s="43">
        <f>'PRECIO REFERENCIA'!BN50</f>
        <v>0</v>
      </c>
      <c r="BQ50" s="43" t="str">
        <f>'PRECIO REFERENCIA'!BP50</f>
        <v>NO OFERTADO</v>
      </c>
      <c r="BR50" s="44">
        <f>+IF(BQ50="NO OFERTADO",0,IF(BQ50="NO CUMPLE EV TECNICA",0,IF(BQ50="NO HABILITA",0,IF(BQ50="HABILITA",('PRECIOS UNITARIOS'!$AF50*500)/BP50))))</f>
        <v>0</v>
      </c>
      <c r="BS50" s="43">
        <f>'PRECIO REFERENCIA'!BQ50</f>
        <v>0</v>
      </c>
      <c r="BT50" s="43" t="str">
        <f>'PRECIO REFERENCIA'!BS50</f>
        <v>NO OFERTADO</v>
      </c>
      <c r="BU50" s="44">
        <f>+IF(BT50="NO OFERTADO",0,IF(BT50="NO CUMPLE EV TECNICA",0,IF(BT50="NO HABILITA",0,IF(BT50="HABILITA",('PRECIOS UNITARIOS'!$AF50*500)/BS50))))</f>
        <v>0</v>
      </c>
      <c r="BV50" s="43">
        <f>'PRECIO REFERENCIA'!BT50</f>
        <v>0</v>
      </c>
      <c r="BW50" s="43" t="str">
        <f>'PRECIO REFERENCIA'!BV50</f>
        <v>NO OFERTADO</v>
      </c>
      <c r="BX50" s="44">
        <f>+IF(BW50="NO OFERTADO",0,IF(BW50="NO CUMPLE EV TECNICA",0,IF(BW50="NO HABILITA",0,IF(BW50="HABILITA",('PRECIOS UNITARIOS'!$AF50*500)/BV50))))</f>
        <v>0</v>
      </c>
      <c r="BY50" s="43">
        <f>'PRECIO REFERENCIA'!BW50</f>
        <v>0</v>
      </c>
      <c r="BZ50" s="43" t="str">
        <f>'PRECIO REFERENCIA'!BY50</f>
        <v>NO OFERTADO</v>
      </c>
      <c r="CA50" s="44">
        <f>+IF(BZ50="NO OFERTADO",0,IF(BZ50="NO CUMPLE EV TECNICA",0,IF(BZ50="NO HABILITA",0,IF(BZ50="HABILITA",('PRECIOS UNITARIOS'!$AF50*500)/BY50))))</f>
        <v>0</v>
      </c>
      <c r="CB50" s="43">
        <f>'PRECIO REFERENCIA'!BZ50</f>
        <v>0</v>
      </c>
      <c r="CC50" s="43" t="str">
        <f>'PRECIO REFERENCIA'!CB50</f>
        <v>NO OFERTADO</v>
      </c>
      <c r="CD50" s="44">
        <f>+IF(CC50="NO OFERTADO",0,IF(CC50="NO CUMPLE EV TECNICA",0,IF(CC50="NO HABILITA",0,IF(CC50="HABILITA",('PRECIOS UNITARIOS'!$AF50*500)/CB50))))</f>
        <v>0</v>
      </c>
      <c r="CE50" s="43">
        <f>'PRECIO REFERENCIA'!CC50</f>
        <v>0</v>
      </c>
      <c r="CF50" s="43" t="str">
        <f>'PRECIO REFERENCIA'!CE50</f>
        <v>NO OFERTADO</v>
      </c>
      <c r="CG50" s="44">
        <f>+IF(CF50="NO OFERTADO",0,IF(CF50="NO CUMPLE EV TECNICA",0,IF(CF50="NO HABILITA",0,IF(CF50="HABILITA",('PRECIOS UNITARIOS'!$AF50*500)/CE50))))</f>
        <v>0</v>
      </c>
      <c r="CH50" s="43">
        <f>'PRECIO REFERENCIA'!CF50</f>
        <v>0</v>
      </c>
      <c r="CI50" s="43" t="str">
        <f>'PRECIO REFERENCIA'!CH50</f>
        <v>NO OFERTADO</v>
      </c>
      <c r="CJ50" s="44">
        <f>+IF(CI50="NO OFERTADO",0,IF(CI50="NO CUMPLE EV TECNICA",0,IF(CI50="NO HABILITA",0,IF(CI50="HABILITA",('PRECIOS UNITARIOS'!$AF50*500)/CH50))))</f>
        <v>0</v>
      </c>
    </row>
    <row r="51" spans="1:88" s="40" customFormat="1" ht="51" x14ac:dyDescent="0.2">
      <c r="A51" s="103">
        <v>42</v>
      </c>
      <c r="B51" s="202" t="s">
        <v>103</v>
      </c>
      <c r="C51" s="121" t="s">
        <v>102</v>
      </c>
      <c r="D51" s="24">
        <v>1</v>
      </c>
      <c r="E51" s="166" t="s">
        <v>53</v>
      </c>
      <c r="F51" s="168">
        <v>28.333333333333332</v>
      </c>
      <c r="G51" s="25">
        <v>19986.05</v>
      </c>
      <c r="H51" s="43">
        <f>'PRECIO REFERENCIA'!F51</f>
        <v>0</v>
      </c>
      <c r="I51" s="43" t="str">
        <f>'PRECIO REFERENCIA'!H51</f>
        <v>NO OFERTADO</v>
      </c>
      <c r="J51" s="44">
        <f>+IF(I51="NO OFERTADO",0,IF(I51="NO CUMPLE EV TECNICA",0,IF(I51="NO HABILITA",0,IF(I51="HABILITA",('PRECIOS UNITARIOS'!$AF51*500)/H51))))</f>
        <v>0</v>
      </c>
      <c r="K51" s="43">
        <f>'PRECIO REFERENCIA'!I51</f>
        <v>0</v>
      </c>
      <c r="L51" s="43" t="str">
        <f>'PRECIO REFERENCIA'!K51</f>
        <v>NO OFERTADO</v>
      </c>
      <c r="M51" s="44">
        <f>+IF(L51="NO OFERTADO",0,IF(L51="NO CUMPLE EV TECNICA",0,IF(L51="NO HABILITA",0,IF(L51="HABILITA",('PRECIOS UNITARIOS'!$AF51*500)/K51))))</f>
        <v>0</v>
      </c>
      <c r="N51" s="43">
        <f>'PRECIO REFERENCIA'!L51</f>
        <v>0</v>
      </c>
      <c r="O51" s="43" t="str">
        <f>'PRECIO REFERENCIA'!N51</f>
        <v>NO OFERTADO</v>
      </c>
      <c r="P51" s="44">
        <f>+IF(O51="NO OFERTADO",0,IF(O51="NO CUMPLE EV TECNICA",0,IF(O51="NO HABILITA",0,IF(O51="HABILITA",('PRECIOS UNITARIOS'!$AF51*500)/N51))))</f>
        <v>0</v>
      </c>
      <c r="Q51" s="43">
        <f>'PRECIO REFERENCIA'!O51</f>
        <v>0</v>
      </c>
      <c r="R51" s="43" t="str">
        <f>'PRECIO REFERENCIA'!Q51</f>
        <v>NO OFERTADO</v>
      </c>
      <c r="S51" s="44">
        <f>+IF(R51="NO OFERTADO",0,IF(R51="NO CUMPLE EV TECNICA",0,IF(R51="NO HABILITA",0,IF(R51="HABILITA",('PRECIOS UNITARIOS'!$AF51*500)/Q51))))</f>
        <v>0</v>
      </c>
      <c r="T51" s="43">
        <f>'PRECIO REFERENCIA'!R51</f>
        <v>0</v>
      </c>
      <c r="U51" s="43" t="str">
        <f>'PRECIO REFERENCIA'!T51</f>
        <v>NO OFERTADO</v>
      </c>
      <c r="V51" s="44">
        <f>+IF(U51="NO OFERTADO",0,IF(U51="NO CUMPLE EV TECNICA",0,IF(U51="NO HABILITA",0,IF(U51="HABILITA",('PRECIOS UNITARIOS'!$AF51*500)/T51))))</f>
        <v>0</v>
      </c>
      <c r="W51" s="43">
        <f>'PRECIO REFERENCIA'!U51</f>
        <v>0</v>
      </c>
      <c r="X51" s="43" t="str">
        <f>'PRECIO REFERENCIA'!W51</f>
        <v>NO OFERTADO</v>
      </c>
      <c r="Y51" s="44">
        <f>+IF(X51="NO OFERTADO",0,IF(X51="NO CUMPLE EV TECNICA",0,IF(X51="NO HABILITA",0,IF(X51="HABILITA",('PRECIOS UNITARIOS'!$AF51*500)/W51))))</f>
        <v>0</v>
      </c>
      <c r="Z51" s="43">
        <f>'PRECIO REFERENCIA'!X51</f>
        <v>22253</v>
      </c>
      <c r="AA51" s="43" t="str">
        <f>'PRECIO REFERENCIA'!Z51</f>
        <v>HABILITA</v>
      </c>
      <c r="AB51" s="44">
        <f>+IF(AA51="NO OFERTADO",0,IF(AA51="NO CUMPLE EV TECNICA",0,IF(AA51="NO HABILITA",0,IF(AA51="HABILITA",('PRECIOS UNITARIOS'!$AF51*500)/Z51))))</f>
        <v>452.03208556149735</v>
      </c>
      <c r="AC51" s="43">
        <f>'PRECIO REFERENCIA'!AA51</f>
        <v>0</v>
      </c>
      <c r="AD51" s="43" t="str">
        <f>'PRECIO REFERENCIA'!AC51</f>
        <v>NO OFERTADO</v>
      </c>
      <c r="AE51" s="44">
        <f>+IF(AD51="NO OFERTADO",0,IF(AD51="NO CUMPLE EV TECNICA",0,IF(AD51="NO HABILITA",0,IF(AD51="HABILITA",('PRECIOS UNITARIOS'!$AF51*500)/AC51))))</f>
        <v>0</v>
      </c>
      <c r="AF51" s="43">
        <f>'PRECIO REFERENCIA'!AD51</f>
        <v>20118.14</v>
      </c>
      <c r="AG51" s="43" t="str">
        <f>'PRECIO REFERENCIA'!AF51</f>
        <v>HABILITA</v>
      </c>
      <c r="AH51" s="44">
        <f>+IF(AG51="NO OFERTADO",0,IF(AG51="NO CUMPLE EV TECNICA",0,IF(AG51="NO HABILITA",0,IF(AG51="HABILITA",('PRECIOS UNITARIOS'!$AF51*500)/AF51))))</f>
        <v>500</v>
      </c>
      <c r="AI51" s="43">
        <f>'PRECIO REFERENCIA'!AG51</f>
        <v>0</v>
      </c>
      <c r="AJ51" s="43" t="str">
        <f>'PRECIO REFERENCIA'!AI51</f>
        <v>NO OFERTADO</v>
      </c>
      <c r="AK51" s="44">
        <f>+IF(AJ51="NO OFERTADO",0,IF(AJ51="NO CUMPLE EV TECNICA",0,IF(AJ51="NO HABILITA",0,IF(AJ51="HABILITA",('PRECIOS UNITARIOS'!$AF51*500)/AI51))))</f>
        <v>0</v>
      </c>
      <c r="AL51" s="43">
        <f>'PRECIO REFERENCIA'!AJ51</f>
        <v>0</v>
      </c>
      <c r="AM51" s="43" t="str">
        <f>'PRECIO REFERENCIA'!AL51</f>
        <v>NO OFERTADO</v>
      </c>
      <c r="AN51" s="44">
        <f>+IF(AM51="NO OFERTADO",0,IF(AM51="NO CUMPLE EV TECNICA",0,IF(AM51="NO HABILITA",0,IF(AM51="HABILITA",('PRECIOS UNITARIOS'!$AF51*500)/AL51))))</f>
        <v>0</v>
      </c>
      <c r="AO51" s="43">
        <f>'PRECIO REFERENCIA'!AM51</f>
        <v>0</v>
      </c>
      <c r="AP51" s="43" t="str">
        <f>'PRECIO REFERENCIA'!AO51</f>
        <v>NO OFERTADO</v>
      </c>
      <c r="AQ51" s="44">
        <f>+IF(AP51="NO OFERTADO",0,IF(AP51="NO CUMPLE EV TECNICA",0,IF(AP51="NO HABILITA",0,IF(AP51="HABILITA",('PRECIOS UNITARIOS'!$AF51*500)/AO51))))</f>
        <v>0</v>
      </c>
      <c r="AR51" s="43">
        <f>'PRECIO REFERENCIA'!AP51</f>
        <v>0</v>
      </c>
      <c r="AS51" s="43" t="str">
        <f>'PRECIO REFERENCIA'!AR51</f>
        <v>NO OFERTADO</v>
      </c>
      <c r="AT51" s="44">
        <f>+IF(AS51="NO OFERTADO",0,IF(AS51="NO CUMPLE EV TECNICA",0,IF(AS51="NO HABILITA",0,IF(AS51="HABILITA",('PRECIOS UNITARIOS'!$AF51*500)/AR51))))</f>
        <v>0</v>
      </c>
      <c r="AU51" s="43">
        <f>'PRECIO REFERENCIA'!AS51</f>
        <v>0</v>
      </c>
      <c r="AV51" s="43" t="str">
        <f>'PRECIO REFERENCIA'!AU51</f>
        <v>NO OFERTADO</v>
      </c>
      <c r="AW51" s="44">
        <f>+IF(AV51="NO OFERTADO",0,IF(AV51="NO CUMPLE EV TECNICA",0,IF(AV51="NO HABILITA",0,IF(AV51="HABILITA",('PRECIOS UNITARIOS'!$AF51*500)/AU51))))</f>
        <v>0</v>
      </c>
      <c r="AX51" s="43">
        <f>'PRECIO REFERENCIA'!AV51</f>
        <v>0</v>
      </c>
      <c r="AY51" s="43" t="str">
        <f>'PRECIO REFERENCIA'!AX51</f>
        <v>NO OFERTADO</v>
      </c>
      <c r="AZ51" s="44">
        <f>+IF(AY51="NO OFERTADO",0,IF(AY51="NO CUMPLE EV TECNICA",0,IF(AY51="NO HABILITA",0,IF(AY51="HABILITA",('PRECIOS UNITARIOS'!$AF51*500)/AX51))))</f>
        <v>0</v>
      </c>
      <c r="BA51" s="43">
        <f>'PRECIO REFERENCIA'!AY51</f>
        <v>0</v>
      </c>
      <c r="BB51" s="43" t="str">
        <f>'PRECIO REFERENCIA'!BA51</f>
        <v>NO OFERTADO</v>
      </c>
      <c r="BC51" s="44">
        <f>+IF(BB51="NO OFERTADO",0,IF(BB51="NO CUMPLE EV TECNICA",0,IF(BB51="NO HABILITA",0,IF(BB51="HABILITA",('PRECIOS UNITARIOS'!$AF51*500)/BA51))))</f>
        <v>0</v>
      </c>
      <c r="BD51" s="43">
        <f>'PRECIO REFERENCIA'!BB51</f>
        <v>0</v>
      </c>
      <c r="BE51" s="43" t="str">
        <f>'PRECIO REFERENCIA'!BD51</f>
        <v>NO OFERTADO</v>
      </c>
      <c r="BF51" s="44">
        <f>+IF(BE51="NO OFERTADO",0,IF(BE51="NO CUMPLE EV TECNICA",0,IF(BE51="NO HABILITA",0,IF(BE51="HABILITA",('PRECIOS UNITARIOS'!$AF51*500)/BD51))))</f>
        <v>0</v>
      </c>
      <c r="BG51" s="43">
        <f>'PRECIO REFERENCIA'!BE51</f>
        <v>0</v>
      </c>
      <c r="BH51" s="43" t="str">
        <f>'PRECIO REFERENCIA'!BG51</f>
        <v>NO OFERTADO</v>
      </c>
      <c r="BI51" s="44">
        <f>+IF(BH51="NO OFERTADO",0,IF(BH51="NO CUMPLE EV TECNICA",0,IF(BH51="NO HABILITA",0,IF(BH51="HABILITA",('PRECIOS UNITARIOS'!$AF51*500)/BG51))))</f>
        <v>0</v>
      </c>
      <c r="BJ51" s="43">
        <f>'PRECIO REFERENCIA'!BH51</f>
        <v>31237.5</v>
      </c>
      <c r="BK51" s="43" t="str">
        <f>'PRECIO REFERENCIA'!BJ51</f>
        <v>NO HABILITA</v>
      </c>
      <c r="BL51" s="44">
        <f>+IF(BK51="NO OFERTADO",0,IF(BK51="NO CUMPLE EV TECNICA",0,IF(BK51="NO HABILITA",0,IF(BK51="HABILITA",('PRECIOS UNITARIOS'!$AF51*500)/BJ51))))</f>
        <v>0</v>
      </c>
      <c r="BM51" s="43">
        <f>'PRECIO REFERENCIA'!BK51</f>
        <v>0</v>
      </c>
      <c r="BN51" s="43" t="str">
        <f>'PRECIO REFERENCIA'!BM51</f>
        <v>NO OFERTADO</v>
      </c>
      <c r="BO51" s="44">
        <f>+IF(BN51="NO OFERTADO",0,IF(BN51="NO CUMPLE EV TECNICA",0,IF(BN51="NO HABILITA",0,IF(BN51="HABILITA",('PRECIOS UNITARIOS'!$AF51*500)/BM51))))</f>
        <v>0</v>
      </c>
      <c r="BP51" s="43">
        <f>'PRECIO REFERENCIA'!BN51</f>
        <v>0</v>
      </c>
      <c r="BQ51" s="43" t="str">
        <f>'PRECIO REFERENCIA'!BP51</f>
        <v>NO OFERTADO</v>
      </c>
      <c r="BR51" s="44">
        <f>+IF(BQ51="NO OFERTADO",0,IF(BQ51="NO CUMPLE EV TECNICA",0,IF(BQ51="NO HABILITA",0,IF(BQ51="HABILITA",('PRECIOS UNITARIOS'!$AF51*500)/BP51))))</f>
        <v>0</v>
      </c>
      <c r="BS51" s="43">
        <f>'PRECIO REFERENCIA'!BQ51</f>
        <v>0</v>
      </c>
      <c r="BT51" s="43" t="str">
        <f>'PRECIO REFERENCIA'!BS51</f>
        <v>NO OFERTADO</v>
      </c>
      <c r="BU51" s="44">
        <f>+IF(BT51="NO OFERTADO",0,IF(BT51="NO CUMPLE EV TECNICA",0,IF(BT51="NO HABILITA",0,IF(BT51="HABILITA",('PRECIOS UNITARIOS'!$AF51*500)/BS51))))</f>
        <v>0</v>
      </c>
      <c r="BV51" s="43">
        <f>'PRECIO REFERENCIA'!BT51</f>
        <v>0</v>
      </c>
      <c r="BW51" s="43" t="str">
        <f>'PRECIO REFERENCIA'!BV51</f>
        <v>NO OFERTADO</v>
      </c>
      <c r="BX51" s="44">
        <f>+IF(BW51="NO OFERTADO",0,IF(BW51="NO CUMPLE EV TECNICA",0,IF(BW51="NO HABILITA",0,IF(BW51="HABILITA",('PRECIOS UNITARIOS'!$AF51*500)/BV51))))</f>
        <v>0</v>
      </c>
      <c r="BY51" s="43">
        <f>'PRECIO REFERENCIA'!BW51</f>
        <v>0</v>
      </c>
      <c r="BZ51" s="43" t="str">
        <f>'PRECIO REFERENCIA'!BY51</f>
        <v>NO OFERTADO</v>
      </c>
      <c r="CA51" s="44">
        <f>+IF(BZ51="NO OFERTADO",0,IF(BZ51="NO CUMPLE EV TECNICA",0,IF(BZ51="NO HABILITA",0,IF(BZ51="HABILITA",('PRECIOS UNITARIOS'!$AF51*500)/BY51))))</f>
        <v>0</v>
      </c>
      <c r="CB51" s="43">
        <f>'PRECIO REFERENCIA'!BZ51</f>
        <v>0</v>
      </c>
      <c r="CC51" s="43" t="str">
        <f>'PRECIO REFERENCIA'!CB51</f>
        <v>NO OFERTADO</v>
      </c>
      <c r="CD51" s="44">
        <f>+IF(CC51="NO OFERTADO",0,IF(CC51="NO CUMPLE EV TECNICA",0,IF(CC51="NO HABILITA",0,IF(CC51="HABILITA",('PRECIOS UNITARIOS'!$AF51*500)/CB51))))</f>
        <v>0</v>
      </c>
      <c r="CE51" s="43">
        <f>'PRECIO REFERENCIA'!CC51</f>
        <v>0</v>
      </c>
      <c r="CF51" s="43" t="str">
        <f>'PRECIO REFERENCIA'!CE51</f>
        <v>NO OFERTADO</v>
      </c>
      <c r="CG51" s="44">
        <f>+IF(CF51="NO OFERTADO",0,IF(CF51="NO CUMPLE EV TECNICA",0,IF(CF51="NO HABILITA",0,IF(CF51="HABILITA",('PRECIOS UNITARIOS'!$AF51*500)/CE51))))</f>
        <v>0</v>
      </c>
      <c r="CH51" s="43">
        <f>'PRECIO REFERENCIA'!CF51</f>
        <v>0</v>
      </c>
      <c r="CI51" s="43" t="str">
        <f>'PRECIO REFERENCIA'!CH51</f>
        <v>NO OFERTADO</v>
      </c>
      <c r="CJ51" s="44">
        <f>+IF(CI51="NO OFERTADO",0,IF(CI51="NO CUMPLE EV TECNICA",0,IF(CI51="NO HABILITA",0,IF(CI51="HABILITA",('PRECIOS UNITARIOS'!$AF51*500)/CH51))))</f>
        <v>0</v>
      </c>
    </row>
    <row r="52" spans="1:88" s="40" customFormat="1" ht="76.5" x14ac:dyDescent="0.2">
      <c r="A52" s="103">
        <v>43</v>
      </c>
      <c r="B52" s="202" t="s">
        <v>104</v>
      </c>
      <c r="C52" s="121" t="s">
        <v>105</v>
      </c>
      <c r="D52" s="24">
        <v>1</v>
      </c>
      <c r="E52" s="166" t="s">
        <v>53</v>
      </c>
      <c r="F52" s="168">
        <v>58</v>
      </c>
      <c r="G52" s="25">
        <v>28908.194000000003</v>
      </c>
      <c r="H52" s="43">
        <f>'PRECIO REFERENCIA'!F52</f>
        <v>0</v>
      </c>
      <c r="I52" s="43" t="str">
        <f>'PRECIO REFERENCIA'!H52</f>
        <v>NO OFERTADO</v>
      </c>
      <c r="J52" s="44">
        <f>+IF(I52="NO OFERTADO",0,IF(I52="NO CUMPLE EV TECNICA",0,IF(I52="NO HABILITA",0,IF(I52="HABILITA",('PRECIOS UNITARIOS'!$AF52*500)/H52))))</f>
        <v>0</v>
      </c>
      <c r="K52" s="43">
        <f>'PRECIO REFERENCIA'!I52</f>
        <v>0</v>
      </c>
      <c r="L52" s="43" t="str">
        <f>'PRECIO REFERENCIA'!K52</f>
        <v>NO OFERTADO</v>
      </c>
      <c r="M52" s="44">
        <f>+IF(L52="NO OFERTADO",0,IF(L52="NO CUMPLE EV TECNICA",0,IF(L52="NO HABILITA",0,IF(L52="HABILITA",('PRECIOS UNITARIOS'!$AF52*500)/K52))))</f>
        <v>0</v>
      </c>
      <c r="N52" s="43">
        <f>'PRECIO REFERENCIA'!L52</f>
        <v>0</v>
      </c>
      <c r="O52" s="43" t="str">
        <f>'PRECIO REFERENCIA'!N52</f>
        <v>NO OFERTADO</v>
      </c>
      <c r="P52" s="44">
        <f>+IF(O52="NO OFERTADO",0,IF(O52="NO CUMPLE EV TECNICA",0,IF(O52="NO HABILITA",0,IF(O52="HABILITA",('PRECIOS UNITARIOS'!$AF52*500)/N52))))</f>
        <v>0</v>
      </c>
      <c r="Q52" s="43">
        <f>'PRECIO REFERENCIA'!O52</f>
        <v>0</v>
      </c>
      <c r="R52" s="43" t="str">
        <f>'PRECIO REFERENCIA'!Q52</f>
        <v>NO OFERTADO</v>
      </c>
      <c r="S52" s="44">
        <f>+IF(R52="NO OFERTADO",0,IF(R52="NO CUMPLE EV TECNICA",0,IF(R52="NO HABILITA",0,IF(R52="HABILITA",('PRECIOS UNITARIOS'!$AF52*500)/Q52))))</f>
        <v>0</v>
      </c>
      <c r="T52" s="43">
        <f>'PRECIO REFERENCIA'!R52</f>
        <v>0</v>
      </c>
      <c r="U52" s="43" t="str">
        <f>'PRECIO REFERENCIA'!T52</f>
        <v>NO OFERTADO</v>
      </c>
      <c r="V52" s="44">
        <f>+IF(U52="NO OFERTADO",0,IF(U52="NO CUMPLE EV TECNICA",0,IF(U52="NO HABILITA",0,IF(U52="HABILITA",('PRECIOS UNITARIOS'!$AF52*500)/T52))))</f>
        <v>0</v>
      </c>
      <c r="W52" s="43">
        <f>'PRECIO REFERENCIA'!U52</f>
        <v>0</v>
      </c>
      <c r="X52" s="43" t="str">
        <f>'PRECIO REFERENCIA'!W52</f>
        <v>NO OFERTADO</v>
      </c>
      <c r="Y52" s="44">
        <f>+IF(X52="NO OFERTADO",0,IF(X52="NO CUMPLE EV TECNICA",0,IF(X52="NO HABILITA",0,IF(X52="HABILITA",('PRECIOS UNITARIOS'!$AF52*500)/W52))))</f>
        <v>0</v>
      </c>
      <c r="Z52" s="43">
        <f>'PRECIO REFERENCIA'!X52</f>
        <v>0</v>
      </c>
      <c r="AA52" s="43" t="str">
        <f>'PRECIO REFERENCIA'!Z52</f>
        <v>NO OFERTADO</v>
      </c>
      <c r="AB52" s="44">
        <f>+IF(AA52="NO OFERTADO",0,IF(AA52="NO CUMPLE EV TECNICA",0,IF(AA52="NO HABILITA",0,IF(AA52="HABILITA",('PRECIOS UNITARIOS'!$AF52*500)/Z52))))</f>
        <v>0</v>
      </c>
      <c r="AC52" s="43">
        <f>'PRECIO REFERENCIA'!AA52</f>
        <v>0</v>
      </c>
      <c r="AD52" s="43" t="str">
        <f>'PRECIO REFERENCIA'!AC52</f>
        <v>NO OFERTADO</v>
      </c>
      <c r="AE52" s="44">
        <f>+IF(AD52="NO OFERTADO",0,IF(AD52="NO CUMPLE EV TECNICA",0,IF(AD52="NO HABILITA",0,IF(AD52="HABILITA",('PRECIOS UNITARIOS'!$AF52*500)/AC52))))</f>
        <v>0</v>
      </c>
      <c r="AF52" s="43">
        <f>'PRECIO REFERENCIA'!AD52</f>
        <v>50710.66</v>
      </c>
      <c r="AG52" s="43" t="str">
        <f>'PRECIO REFERENCIA'!AF52</f>
        <v>NO HABILITA</v>
      </c>
      <c r="AH52" s="44">
        <f>+IF(AG52="NO OFERTADO",0,IF(AG52="NO CUMPLE EV TECNICA",0,IF(AG52="NO HABILITA",0,IF(AG52="HABILITA",('PRECIOS UNITARIOS'!$AF52*500)/AF52))))</f>
        <v>0</v>
      </c>
      <c r="AI52" s="43">
        <f>'PRECIO REFERENCIA'!AG52</f>
        <v>0</v>
      </c>
      <c r="AJ52" s="43" t="str">
        <f>'PRECIO REFERENCIA'!AI52</f>
        <v>NO OFERTADO</v>
      </c>
      <c r="AK52" s="44">
        <f>+IF(AJ52="NO OFERTADO",0,IF(AJ52="NO CUMPLE EV TECNICA",0,IF(AJ52="NO HABILITA",0,IF(AJ52="HABILITA",('PRECIOS UNITARIOS'!$AF52*500)/AI52))))</f>
        <v>0</v>
      </c>
      <c r="AL52" s="43">
        <f>'PRECIO REFERENCIA'!AJ52</f>
        <v>0</v>
      </c>
      <c r="AM52" s="43" t="str">
        <f>'PRECIO REFERENCIA'!AL52</f>
        <v>NO OFERTADO</v>
      </c>
      <c r="AN52" s="44">
        <f>+IF(AM52="NO OFERTADO",0,IF(AM52="NO CUMPLE EV TECNICA",0,IF(AM52="NO HABILITA",0,IF(AM52="HABILITA",('PRECIOS UNITARIOS'!$AF52*500)/AL52))))</f>
        <v>0</v>
      </c>
      <c r="AO52" s="43">
        <f>'PRECIO REFERENCIA'!AM52</f>
        <v>0</v>
      </c>
      <c r="AP52" s="43" t="str">
        <f>'PRECIO REFERENCIA'!AO52</f>
        <v>NO OFERTADO</v>
      </c>
      <c r="AQ52" s="44">
        <f>+IF(AP52="NO OFERTADO",0,IF(AP52="NO CUMPLE EV TECNICA",0,IF(AP52="NO HABILITA",0,IF(AP52="HABILITA",('PRECIOS UNITARIOS'!$AF52*500)/AO52))))</f>
        <v>0</v>
      </c>
      <c r="AR52" s="43">
        <f>'PRECIO REFERENCIA'!AP52</f>
        <v>0</v>
      </c>
      <c r="AS52" s="43" t="str">
        <f>'PRECIO REFERENCIA'!AR52</f>
        <v>NO OFERTADO</v>
      </c>
      <c r="AT52" s="44">
        <f>+IF(AS52="NO OFERTADO",0,IF(AS52="NO CUMPLE EV TECNICA",0,IF(AS52="NO HABILITA",0,IF(AS52="HABILITA",('PRECIOS UNITARIOS'!$AF52*500)/AR52))))</f>
        <v>0</v>
      </c>
      <c r="AU52" s="43">
        <f>'PRECIO REFERENCIA'!AS52</f>
        <v>28113.75</v>
      </c>
      <c r="AV52" s="43" t="str">
        <f>'PRECIO REFERENCIA'!AU52</f>
        <v>HABILITA</v>
      </c>
      <c r="AW52" s="44">
        <f>+IF(AV52="NO OFERTADO",0,IF(AV52="NO CUMPLE EV TECNICA",0,IF(AV52="NO HABILITA",0,IF(AV52="HABILITA",('PRECIOS UNITARIOS'!$AF52*500)/AU52))))</f>
        <v>500</v>
      </c>
      <c r="AX52" s="43">
        <f>'PRECIO REFERENCIA'!AV52</f>
        <v>0</v>
      </c>
      <c r="AY52" s="43" t="str">
        <f>'PRECIO REFERENCIA'!AX52</f>
        <v>NO OFERTADO</v>
      </c>
      <c r="AZ52" s="44">
        <f>+IF(AY52="NO OFERTADO",0,IF(AY52="NO CUMPLE EV TECNICA",0,IF(AY52="NO HABILITA",0,IF(AY52="HABILITA",('PRECIOS UNITARIOS'!$AF52*500)/AX52))))</f>
        <v>0</v>
      </c>
      <c r="BA52" s="43">
        <f>'PRECIO REFERENCIA'!AY52</f>
        <v>0</v>
      </c>
      <c r="BB52" s="43" t="str">
        <f>'PRECIO REFERENCIA'!BA52</f>
        <v>NO OFERTADO</v>
      </c>
      <c r="BC52" s="44">
        <f>+IF(BB52="NO OFERTADO",0,IF(BB52="NO CUMPLE EV TECNICA",0,IF(BB52="NO HABILITA",0,IF(BB52="HABILITA",('PRECIOS UNITARIOS'!$AF52*500)/BA52))))</f>
        <v>0</v>
      </c>
      <c r="BD52" s="43">
        <f>'PRECIO REFERENCIA'!BB52</f>
        <v>0</v>
      </c>
      <c r="BE52" s="43" t="str">
        <f>'PRECIO REFERENCIA'!BD52</f>
        <v>NO OFERTADO</v>
      </c>
      <c r="BF52" s="44">
        <f>+IF(BE52="NO OFERTADO",0,IF(BE52="NO CUMPLE EV TECNICA",0,IF(BE52="NO HABILITA",0,IF(BE52="HABILITA",('PRECIOS UNITARIOS'!$AF52*500)/BD52))))</f>
        <v>0</v>
      </c>
      <c r="BG52" s="43">
        <f>'PRECIO REFERENCIA'!BE52</f>
        <v>0</v>
      </c>
      <c r="BH52" s="43" t="str">
        <f>'PRECIO REFERENCIA'!BG52</f>
        <v>NO OFERTADO</v>
      </c>
      <c r="BI52" s="44">
        <f>+IF(BH52="NO OFERTADO",0,IF(BH52="NO CUMPLE EV TECNICA",0,IF(BH52="NO HABILITA",0,IF(BH52="HABILITA",('PRECIOS UNITARIOS'!$AF52*500)/BG52))))</f>
        <v>0</v>
      </c>
      <c r="BJ52" s="43">
        <f>'PRECIO REFERENCIA'!BH52</f>
        <v>35224</v>
      </c>
      <c r="BK52" s="43" t="str">
        <f>'PRECIO REFERENCIA'!BJ52</f>
        <v>HABILITA</v>
      </c>
      <c r="BL52" s="44">
        <f>+IF(BK52="NO OFERTADO",0,IF(BK52="NO CUMPLE EV TECNICA",0,IF(BK52="NO HABILITA",0,IF(BK52="HABILITA",('PRECIOS UNITARIOS'!$AF52*500)/BJ52))))</f>
        <v>399.07094594594594</v>
      </c>
      <c r="BM52" s="43">
        <f>'PRECIO REFERENCIA'!BK52</f>
        <v>0</v>
      </c>
      <c r="BN52" s="43" t="str">
        <f>'PRECIO REFERENCIA'!BM52</f>
        <v>NO OFERTADO</v>
      </c>
      <c r="BO52" s="44">
        <f>+IF(BN52="NO OFERTADO",0,IF(BN52="NO CUMPLE EV TECNICA",0,IF(BN52="NO HABILITA",0,IF(BN52="HABILITA",('PRECIOS UNITARIOS'!$AF52*500)/BM52))))</f>
        <v>0</v>
      </c>
      <c r="BP52" s="43">
        <f>'PRECIO REFERENCIA'!BN52</f>
        <v>0</v>
      </c>
      <c r="BQ52" s="43" t="str">
        <f>'PRECIO REFERENCIA'!BP52</f>
        <v>NO OFERTADO</v>
      </c>
      <c r="BR52" s="44">
        <f>+IF(BQ52="NO OFERTADO",0,IF(BQ52="NO CUMPLE EV TECNICA",0,IF(BQ52="NO HABILITA",0,IF(BQ52="HABILITA",('PRECIOS UNITARIOS'!$AF52*500)/BP52))))</f>
        <v>0</v>
      </c>
      <c r="BS52" s="43">
        <f>'PRECIO REFERENCIA'!BQ52</f>
        <v>0</v>
      </c>
      <c r="BT52" s="43" t="str">
        <f>'PRECIO REFERENCIA'!BS52</f>
        <v>NO OFERTADO</v>
      </c>
      <c r="BU52" s="44">
        <f>+IF(BT52="NO OFERTADO",0,IF(BT52="NO CUMPLE EV TECNICA",0,IF(BT52="NO HABILITA",0,IF(BT52="HABILITA",('PRECIOS UNITARIOS'!$AF52*500)/BS52))))</f>
        <v>0</v>
      </c>
      <c r="BV52" s="43">
        <f>'PRECIO REFERENCIA'!BT52</f>
        <v>0</v>
      </c>
      <c r="BW52" s="43" t="str">
        <f>'PRECIO REFERENCIA'!BV52</f>
        <v>NO OFERTADO</v>
      </c>
      <c r="BX52" s="44">
        <f>+IF(BW52="NO OFERTADO",0,IF(BW52="NO CUMPLE EV TECNICA",0,IF(BW52="NO HABILITA",0,IF(BW52="HABILITA",('PRECIOS UNITARIOS'!$AF52*500)/BV52))))</f>
        <v>0</v>
      </c>
      <c r="BY52" s="43">
        <f>'PRECIO REFERENCIA'!BW52</f>
        <v>0</v>
      </c>
      <c r="BZ52" s="43" t="str">
        <f>'PRECIO REFERENCIA'!BY52</f>
        <v>NO OFERTADO</v>
      </c>
      <c r="CA52" s="44">
        <f>+IF(BZ52="NO OFERTADO",0,IF(BZ52="NO CUMPLE EV TECNICA",0,IF(BZ52="NO HABILITA",0,IF(BZ52="HABILITA",('PRECIOS UNITARIOS'!$AF52*500)/BY52))))</f>
        <v>0</v>
      </c>
      <c r="CB52" s="43">
        <f>'PRECIO REFERENCIA'!BZ52</f>
        <v>0</v>
      </c>
      <c r="CC52" s="43" t="str">
        <f>'PRECIO REFERENCIA'!CB52</f>
        <v>NO OFERTADO</v>
      </c>
      <c r="CD52" s="44">
        <f>+IF(CC52="NO OFERTADO",0,IF(CC52="NO CUMPLE EV TECNICA",0,IF(CC52="NO HABILITA",0,IF(CC52="HABILITA",('PRECIOS UNITARIOS'!$AF52*500)/CB52))))</f>
        <v>0</v>
      </c>
      <c r="CE52" s="43">
        <f>'PRECIO REFERENCIA'!CC52</f>
        <v>0</v>
      </c>
      <c r="CF52" s="43" t="str">
        <f>'PRECIO REFERENCIA'!CE52</f>
        <v>NO OFERTADO</v>
      </c>
      <c r="CG52" s="44">
        <f>+IF(CF52="NO OFERTADO",0,IF(CF52="NO CUMPLE EV TECNICA",0,IF(CF52="NO HABILITA",0,IF(CF52="HABILITA",('PRECIOS UNITARIOS'!$AF52*500)/CE52))))</f>
        <v>0</v>
      </c>
      <c r="CH52" s="43">
        <f>'PRECIO REFERENCIA'!CF52</f>
        <v>0</v>
      </c>
      <c r="CI52" s="43" t="str">
        <f>'PRECIO REFERENCIA'!CH52</f>
        <v>NO OFERTADO</v>
      </c>
      <c r="CJ52" s="44">
        <f>+IF(CI52="NO OFERTADO",0,IF(CI52="NO CUMPLE EV TECNICA",0,IF(CI52="NO HABILITA",0,IF(CI52="HABILITA",('PRECIOS UNITARIOS'!$AF52*500)/CH52))))</f>
        <v>0</v>
      </c>
    </row>
    <row r="53" spans="1:88" s="40" customFormat="1" ht="51" x14ac:dyDescent="0.2">
      <c r="A53" s="103">
        <v>44</v>
      </c>
      <c r="B53" s="202" t="s">
        <v>106</v>
      </c>
      <c r="C53" s="121" t="s">
        <v>102</v>
      </c>
      <c r="D53" s="24">
        <v>1</v>
      </c>
      <c r="E53" s="166" t="s">
        <v>53</v>
      </c>
      <c r="F53" s="168">
        <v>32</v>
      </c>
      <c r="G53" s="25">
        <v>21215.32</v>
      </c>
      <c r="H53" s="43">
        <f>'PRECIO REFERENCIA'!F53</f>
        <v>0</v>
      </c>
      <c r="I53" s="43" t="str">
        <f>'PRECIO REFERENCIA'!H53</f>
        <v>NO OFERTADO</v>
      </c>
      <c r="J53" s="44">
        <f>+IF(I53="NO OFERTADO",0,IF(I53="NO CUMPLE EV TECNICA",0,IF(I53="NO HABILITA",0,IF(I53="HABILITA",('PRECIOS UNITARIOS'!$AF53*500)/H53))))</f>
        <v>0</v>
      </c>
      <c r="K53" s="43">
        <f>'PRECIO REFERENCIA'!I53</f>
        <v>0</v>
      </c>
      <c r="L53" s="43" t="str">
        <f>'PRECIO REFERENCIA'!K53</f>
        <v>NO OFERTADO</v>
      </c>
      <c r="M53" s="44">
        <f>+IF(L53="NO OFERTADO",0,IF(L53="NO CUMPLE EV TECNICA",0,IF(L53="NO HABILITA",0,IF(L53="HABILITA",('PRECIOS UNITARIOS'!$AF53*500)/K53))))</f>
        <v>0</v>
      </c>
      <c r="N53" s="43">
        <f>'PRECIO REFERENCIA'!L53</f>
        <v>0</v>
      </c>
      <c r="O53" s="43" t="str">
        <f>'PRECIO REFERENCIA'!N53</f>
        <v>NO OFERTADO</v>
      </c>
      <c r="P53" s="44">
        <f>+IF(O53="NO OFERTADO",0,IF(O53="NO CUMPLE EV TECNICA",0,IF(O53="NO HABILITA",0,IF(O53="HABILITA",('PRECIOS UNITARIOS'!$AF53*500)/N53))))</f>
        <v>0</v>
      </c>
      <c r="Q53" s="43">
        <f>'PRECIO REFERENCIA'!O53</f>
        <v>0</v>
      </c>
      <c r="R53" s="43" t="str">
        <f>'PRECIO REFERENCIA'!Q53</f>
        <v>NO OFERTADO</v>
      </c>
      <c r="S53" s="44">
        <f>+IF(R53="NO OFERTADO",0,IF(R53="NO CUMPLE EV TECNICA",0,IF(R53="NO HABILITA",0,IF(R53="HABILITA",('PRECIOS UNITARIOS'!$AF53*500)/Q53))))</f>
        <v>0</v>
      </c>
      <c r="T53" s="43">
        <f>'PRECIO REFERENCIA'!R53</f>
        <v>0</v>
      </c>
      <c r="U53" s="43" t="str">
        <f>'PRECIO REFERENCIA'!T53</f>
        <v>NO OFERTADO</v>
      </c>
      <c r="V53" s="44">
        <f>+IF(U53="NO OFERTADO",0,IF(U53="NO CUMPLE EV TECNICA",0,IF(U53="NO HABILITA",0,IF(U53="HABILITA",('PRECIOS UNITARIOS'!$AF53*500)/T53))))</f>
        <v>0</v>
      </c>
      <c r="W53" s="43">
        <f>'PRECIO REFERENCIA'!U53</f>
        <v>0</v>
      </c>
      <c r="X53" s="43" t="str">
        <f>'PRECIO REFERENCIA'!W53</f>
        <v>NO OFERTADO</v>
      </c>
      <c r="Y53" s="44">
        <f>+IF(X53="NO OFERTADO",0,IF(X53="NO CUMPLE EV TECNICA",0,IF(X53="NO HABILITA",0,IF(X53="HABILITA",('PRECIOS UNITARIOS'!$AF53*500)/W53))))</f>
        <v>0</v>
      </c>
      <c r="Z53" s="43">
        <f>'PRECIO REFERENCIA'!X53</f>
        <v>21539</v>
      </c>
      <c r="AA53" s="43" t="str">
        <f>'PRECIO REFERENCIA'!Z53</f>
        <v>HABILITA</v>
      </c>
      <c r="AB53" s="44">
        <f>+IF(AA53="NO OFERTADO",0,IF(AA53="NO CUMPLE EV TECNICA",0,IF(AA53="NO HABILITA",0,IF(AA53="HABILITA",('PRECIOS UNITARIOS'!$AF53*500)/Z53))))</f>
        <v>495.71823204419888</v>
      </c>
      <c r="AC53" s="43">
        <f>'PRECIO REFERENCIA'!AA53</f>
        <v>0</v>
      </c>
      <c r="AD53" s="43" t="str">
        <f>'PRECIO REFERENCIA'!AC53</f>
        <v>NO OFERTADO</v>
      </c>
      <c r="AE53" s="44">
        <f>+IF(AD53="NO OFERTADO",0,IF(AD53="NO CUMPLE EV TECNICA",0,IF(AD53="NO HABILITA",0,IF(AD53="HABILITA",('PRECIOS UNITARIOS'!$AF53*500)/AC53))))</f>
        <v>0</v>
      </c>
      <c r="AF53" s="43">
        <f>'PRECIO REFERENCIA'!AD53</f>
        <v>21354.55</v>
      </c>
      <c r="AG53" s="43" t="str">
        <f>'PRECIO REFERENCIA'!AF53</f>
        <v>HABILITA</v>
      </c>
      <c r="AH53" s="44">
        <f>+IF(AG53="NO OFERTADO",0,IF(AG53="NO CUMPLE EV TECNICA",0,IF(AG53="NO HABILITA",0,IF(AG53="HABILITA",('PRECIOS UNITARIOS'!$AF53*500)/AF53))))</f>
        <v>500</v>
      </c>
      <c r="AI53" s="43">
        <f>'PRECIO REFERENCIA'!AG53</f>
        <v>0</v>
      </c>
      <c r="AJ53" s="43" t="str">
        <f>'PRECIO REFERENCIA'!AI53</f>
        <v>NO OFERTADO</v>
      </c>
      <c r="AK53" s="44">
        <f>+IF(AJ53="NO OFERTADO",0,IF(AJ53="NO CUMPLE EV TECNICA",0,IF(AJ53="NO HABILITA",0,IF(AJ53="HABILITA",('PRECIOS UNITARIOS'!$AF53*500)/AI53))))</f>
        <v>0</v>
      </c>
      <c r="AL53" s="43">
        <f>'PRECIO REFERENCIA'!AJ53</f>
        <v>0</v>
      </c>
      <c r="AM53" s="43" t="str">
        <f>'PRECIO REFERENCIA'!AL53</f>
        <v>NO OFERTADO</v>
      </c>
      <c r="AN53" s="44">
        <f>+IF(AM53="NO OFERTADO",0,IF(AM53="NO CUMPLE EV TECNICA",0,IF(AM53="NO HABILITA",0,IF(AM53="HABILITA",('PRECIOS UNITARIOS'!$AF53*500)/AL53))))</f>
        <v>0</v>
      </c>
      <c r="AO53" s="43">
        <f>'PRECIO REFERENCIA'!AM53</f>
        <v>0</v>
      </c>
      <c r="AP53" s="43" t="str">
        <f>'PRECIO REFERENCIA'!AO53</f>
        <v>NO OFERTADO</v>
      </c>
      <c r="AQ53" s="44">
        <f>+IF(AP53="NO OFERTADO",0,IF(AP53="NO CUMPLE EV TECNICA",0,IF(AP53="NO HABILITA",0,IF(AP53="HABILITA",('PRECIOS UNITARIOS'!$AF53*500)/AO53))))</f>
        <v>0</v>
      </c>
      <c r="AR53" s="43">
        <f>'PRECIO REFERENCIA'!AP53</f>
        <v>0</v>
      </c>
      <c r="AS53" s="43" t="str">
        <f>'PRECIO REFERENCIA'!AR53</f>
        <v>NO OFERTADO</v>
      </c>
      <c r="AT53" s="44">
        <f>+IF(AS53="NO OFERTADO",0,IF(AS53="NO CUMPLE EV TECNICA",0,IF(AS53="NO HABILITA",0,IF(AS53="HABILITA",('PRECIOS UNITARIOS'!$AF53*500)/AR53))))</f>
        <v>0</v>
      </c>
      <c r="AU53" s="43">
        <f>'PRECIO REFERENCIA'!AS53</f>
        <v>0</v>
      </c>
      <c r="AV53" s="43" t="str">
        <f>'PRECIO REFERENCIA'!AU53</f>
        <v>NO OFERTADO</v>
      </c>
      <c r="AW53" s="44">
        <f>+IF(AV53="NO OFERTADO",0,IF(AV53="NO CUMPLE EV TECNICA",0,IF(AV53="NO HABILITA",0,IF(AV53="HABILITA",('PRECIOS UNITARIOS'!$AF53*500)/AU53))))</f>
        <v>0</v>
      </c>
      <c r="AX53" s="43">
        <f>'PRECIO REFERENCIA'!AV53</f>
        <v>0</v>
      </c>
      <c r="AY53" s="43" t="str">
        <f>'PRECIO REFERENCIA'!AX53</f>
        <v>NO OFERTADO</v>
      </c>
      <c r="AZ53" s="44">
        <f>+IF(AY53="NO OFERTADO",0,IF(AY53="NO CUMPLE EV TECNICA",0,IF(AY53="NO HABILITA",0,IF(AY53="HABILITA",('PRECIOS UNITARIOS'!$AF53*500)/AX53))))</f>
        <v>0</v>
      </c>
      <c r="BA53" s="43">
        <f>'PRECIO REFERENCIA'!AY53</f>
        <v>0</v>
      </c>
      <c r="BB53" s="43" t="str">
        <f>'PRECIO REFERENCIA'!BA53</f>
        <v>NO OFERTADO</v>
      </c>
      <c r="BC53" s="44">
        <f>+IF(BB53="NO OFERTADO",0,IF(BB53="NO CUMPLE EV TECNICA",0,IF(BB53="NO HABILITA",0,IF(BB53="HABILITA",('PRECIOS UNITARIOS'!$AF53*500)/BA53))))</f>
        <v>0</v>
      </c>
      <c r="BD53" s="43">
        <f>'PRECIO REFERENCIA'!BB53</f>
        <v>0</v>
      </c>
      <c r="BE53" s="43" t="str">
        <f>'PRECIO REFERENCIA'!BD53</f>
        <v>NO OFERTADO</v>
      </c>
      <c r="BF53" s="44">
        <f>+IF(BE53="NO OFERTADO",0,IF(BE53="NO CUMPLE EV TECNICA",0,IF(BE53="NO HABILITA",0,IF(BE53="HABILITA",('PRECIOS UNITARIOS'!$AF53*500)/BD53))))</f>
        <v>0</v>
      </c>
      <c r="BG53" s="43">
        <f>'PRECIO REFERENCIA'!BE53</f>
        <v>0</v>
      </c>
      <c r="BH53" s="43" t="str">
        <f>'PRECIO REFERENCIA'!BG53</f>
        <v>NO OFERTADO</v>
      </c>
      <c r="BI53" s="44">
        <f>+IF(BH53="NO OFERTADO",0,IF(BH53="NO CUMPLE EV TECNICA",0,IF(BH53="NO HABILITA",0,IF(BH53="HABILITA",('PRECIOS UNITARIOS'!$AF53*500)/BG53))))</f>
        <v>0</v>
      </c>
      <c r="BJ53" s="43">
        <f>'PRECIO REFERENCIA'!BH53</f>
        <v>0</v>
      </c>
      <c r="BK53" s="43" t="str">
        <f>'PRECIO REFERENCIA'!BJ53</f>
        <v>NO OFERTADO</v>
      </c>
      <c r="BL53" s="44">
        <f>+IF(BK53="NO OFERTADO",0,IF(BK53="NO CUMPLE EV TECNICA",0,IF(BK53="NO HABILITA",0,IF(BK53="HABILITA",('PRECIOS UNITARIOS'!$AF53*500)/BJ53))))</f>
        <v>0</v>
      </c>
      <c r="BM53" s="43">
        <f>'PRECIO REFERENCIA'!BK53</f>
        <v>0</v>
      </c>
      <c r="BN53" s="43" t="str">
        <f>'PRECIO REFERENCIA'!BM53</f>
        <v>NO OFERTADO</v>
      </c>
      <c r="BO53" s="44">
        <f>+IF(BN53="NO OFERTADO",0,IF(BN53="NO CUMPLE EV TECNICA",0,IF(BN53="NO HABILITA",0,IF(BN53="HABILITA",('PRECIOS UNITARIOS'!$AF53*500)/BM53))))</f>
        <v>0</v>
      </c>
      <c r="BP53" s="43">
        <f>'PRECIO REFERENCIA'!BN53</f>
        <v>0</v>
      </c>
      <c r="BQ53" s="43" t="str">
        <f>'PRECIO REFERENCIA'!BP53</f>
        <v>NO OFERTADO</v>
      </c>
      <c r="BR53" s="44">
        <f>+IF(BQ53="NO OFERTADO",0,IF(BQ53="NO CUMPLE EV TECNICA",0,IF(BQ53="NO HABILITA",0,IF(BQ53="HABILITA",('PRECIOS UNITARIOS'!$AF53*500)/BP53))))</f>
        <v>0</v>
      </c>
      <c r="BS53" s="43">
        <f>'PRECIO REFERENCIA'!BQ53</f>
        <v>0</v>
      </c>
      <c r="BT53" s="43" t="str">
        <f>'PRECIO REFERENCIA'!BS53</f>
        <v>NO OFERTADO</v>
      </c>
      <c r="BU53" s="44">
        <f>+IF(BT53="NO OFERTADO",0,IF(BT53="NO CUMPLE EV TECNICA",0,IF(BT53="NO HABILITA",0,IF(BT53="HABILITA",('PRECIOS UNITARIOS'!$AF53*500)/BS53))))</f>
        <v>0</v>
      </c>
      <c r="BV53" s="43">
        <f>'PRECIO REFERENCIA'!BT53</f>
        <v>0</v>
      </c>
      <c r="BW53" s="43" t="str">
        <f>'PRECIO REFERENCIA'!BV53</f>
        <v>NO OFERTADO</v>
      </c>
      <c r="BX53" s="44">
        <f>+IF(BW53="NO OFERTADO",0,IF(BW53="NO CUMPLE EV TECNICA",0,IF(BW53="NO HABILITA",0,IF(BW53="HABILITA",('PRECIOS UNITARIOS'!$AF53*500)/BV53))))</f>
        <v>0</v>
      </c>
      <c r="BY53" s="43">
        <f>'PRECIO REFERENCIA'!BW53</f>
        <v>0</v>
      </c>
      <c r="BZ53" s="43" t="str">
        <f>'PRECIO REFERENCIA'!BY53</f>
        <v>NO OFERTADO</v>
      </c>
      <c r="CA53" s="44">
        <f>+IF(BZ53="NO OFERTADO",0,IF(BZ53="NO CUMPLE EV TECNICA",0,IF(BZ53="NO HABILITA",0,IF(BZ53="HABILITA",('PRECIOS UNITARIOS'!$AF53*500)/BY53))))</f>
        <v>0</v>
      </c>
      <c r="CB53" s="43">
        <f>'PRECIO REFERENCIA'!BZ53</f>
        <v>0</v>
      </c>
      <c r="CC53" s="43" t="str">
        <f>'PRECIO REFERENCIA'!CB53</f>
        <v>NO OFERTADO</v>
      </c>
      <c r="CD53" s="44">
        <f>+IF(CC53="NO OFERTADO",0,IF(CC53="NO CUMPLE EV TECNICA",0,IF(CC53="NO HABILITA",0,IF(CC53="HABILITA",('PRECIOS UNITARIOS'!$AF53*500)/CB53))))</f>
        <v>0</v>
      </c>
      <c r="CE53" s="43">
        <f>'PRECIO REFERENCIA'!CC53</f>
        <v>0</v>
      </c>
      <c r="CF53" s="43" t="str">
        <f>'PRECIO REFERENCIA'!CE53</f>
        <v>NO OFERTADO</v>
      </c>
      <c r="CG53" s="44">
        <f>+IF(CF53="NO OFERTADO",0,IF(CF53="NO CUMPLE EV TECNICA",0,IF(CF53="NO HABILITA",0,IF(CF53="HABILITA",('PRECIOS UNITARIOS'!$AF53*500)/CE53))))</f>
        <v>0</v>
      </c>
      <c r="CH53" s="43">
        <f>'PRECIO REFERENCIA'!CF53</f>
        <v>0</v>
      </c>
      <c r="CI53" s="43" t="str">
        <f>'PRECIO REFERENCIA'!CH53</f>
        <v>NO OFERTADO</v>
      </c>
      <c r="CJ53" s="44">
        <f>+IF(CI53="NO OFERTADO",0,IF(CI53="NO CUMPLE EV TECNICA",0,IF(CI53="NO HABILITA",0,IF(CI53="HABILITA",('PRECIOS UNITARIOS'!$AF53*500)/CH53))))</f>
        <v>0</v>
      </c>
    </row>
    <row r="54" spans="1:88" s="40" customFormat="1" ht="63.75" x14ac:dyDescent="0.2">
      <c r="A54" s="103">
        <v>45</v>
      </c>
      <c r="B54" s="202" t="s">
        <v>107</v>
      </c>
      <c r="C54" s="121" t="s">
        <v>108</v>
      </c>
      <c r="D54" s="24">
        <v>1</v>
      </c>
      <c r="E54" s="166" t="s">
        <v>53</v>
      </c>
      <c r="F54" s="168">
        <v>4418</v>
      </c>
      <c r="G54" s="25">
        <v>2145</v>
      </c>
      <c r="H54" s="43">
        <f>'PRECIO REFERENCIA'!F54</f>
        <v>2800</v>
      </c>
      <c r="I54" s="43" t="str">
        <f>'PRECIO REFERENCIA'!H54</f>
        <v>NO HABILITA</v>
      </c>
      <c r="J54" s="44">
        <f>+IF(I54="NO OFERTADO",0,IF(I54="NO CUMPLE EV TECNICA",0,IF(I54="NO HABILITA",0,IF(I54="HABILITA",('PRECIOS UNITARIOS'!$AF54*500)/H54))))</f>
        <v>0</v>
      </c>
      <c r="K54" s="43">
        <f>'PRECIO REFERENCIA'!I54</f>
        <v>0</v>
      </c>
      <c r="L54" s="43" t="str">
        <f>'PRECIO REFERENCIA'!K54</f>
        <v>NO OFERTADO</v>
      </c>
      <c r="M54" s="44">
        <f>+IF(L54="NO OFERTADO",0,IF(L54="NO CUMPLE EV TECNICA",0,IF(L54="NO HABILITA",0,IF(L54="HABILITA",('PRECIOS UNITARIOS'!$AF54*500)/K54))))</f>
        <v>0</v>
      </c>
      <c r="N54" s="43">
        <f>'PRECIO REFERENCIA'!L54</f>
        <v>0</v>
      </c>
      <c r="O54" s="43" t="str">
        <f>'PRECIO REFERENCIA'!N54</f>
        <v>NO OFERTADO</v>
      </c>
      <c r="P54" s="44">
        <f>+IF(O54="NO OFERTADO",0,IF(O54="NO CUMPLE EV TECNICA",0,IF(O54="NO HABILITA",0,IF(O54="HABILITA",('PRECIOS UNITARIOS'!$AF54*500)/N54))))</f>
        <v>0</v>
      </c>
      <c r="Q54" s="43">
        <f>'PRECIO REFERENCIA'!O54</f>
        <v>0</v>
      </c>
      <c r="R54" s="43" t="str">
        <f>'PRECIO REFERENCIA'!Q54</f>
        <v>NO OFERTADO</v>
      </c>
      <c r="S54" s="44">
        <f>+IF(R54="NO OFERTADO",0,IF(R54="NO CUMPLE EV TECNICA",0,IF(R54="NO HABILITA",0,IF(R54="HABILITA",('PRECIOS UNITARIOS'!$AF54*500)/Q54))))</f>
        <v>0</v>
      </c>
      <c r="T54" s="43">
        <f>'PRECIO REFERENCIA'!R54</f>
        <v>0</v>
      </c>
      <c r="U54" s="43" t="str">
        <f>'PRECIO REFERENCIA'!T54</f>
        <v>NO OFERTADO</v>
      </c>
      <c r="V54" s="44">
        <f>+IF(U54="NO OFERTADO",0,IF(U54="NO CUMPLE EV TECNICA",0,IF(U54="NO HABILITA",0,IF(U54="HABILITA",('PRECIOS UNITARIOS'!$AF54*500)/T54))))</f>
        <v>0</v>
      </c>
      <c r="W54" s="43">
        <f>'PRECIO REFERENCIA'!U54</f>
        <v>0</v>
      </c>
      <c r="X54" s="43" t="str">
        <f>'PRECIO REFERENCIA'!W54</f>
        <v>NO OFERTADO</v>
      </c>
      <c r="Y54" s="44">
        <f>+IF(X54="NO OFERTADO",0,IF(X54="NO CUMPLE EV TECNICA",0,IF(X54="NO HABILITA",0,IF(X54="HABILITA",('PRECIOS UNITARIOS'!$AF54*500)/W54))))</f>
        <v>0</v>
      </c>
      <c r="Z54" s="43">
        <f>'PRECIO REFERENCIA'!X54</f>
        <v>0</v>
      </c>
      <c r="AA54" s="43" t="str">
        <f>'PRECIO REFERENCIA'!Z54</f>
        <v>NO OFERTADO</v>
      </c>
      <c r="AB54" s="44">
        <f>+IF(AA54="NO OFERTADO",0,IF(AA54="NO CUMPLE EV TECNICA",0,IF(AA54="NO HABILITA",0,IF(AA54="HABILITA",('PRECIOS UNITARIOS'!$AF54*500)/Z54))))</f>
        <v>0</v>
      </c>
      <c r="AC54" s="43">
        <f>'PRECIO REFERENCIA'!AA54</f>
        <v>0</v>
      </c>
      <c r="AD54" s="43" t="str">
        <f>'PRECIO REFERENCIA'!AC54</f>
        <v>NO OFERTADO</v>
      </c>
      <c r="AE54" s="44">
        <f>+IF(AD54="NO OFERTADO",0,IF(AD54="NO CUMPLE EV TECNICA",0,IF(AD54="NO HABILITA",0,IF(AD54="HABILITA",('PRECIOS UNITARIOS'!$AF54*500)/AC54))))</f>
        <v>0</v>
      </c>
      <c r="AF54" s="43">
        <f>'PRECIO REFERENCIA'!AD54</f>
        <v>2097</v>
      </c>
      <c r="AG54" s="43" t="str">
        <f>'PRECIO REFERENCIA'!AF54</f>
        <v>HABILITA</v>
      </c>
      <c r="AH54" s="44">
        <f>+IF(AG54="NO OFERTADO",0,IF(AG54="NO CUMPLE EV TECNICA",0,IF(AG54="NO HABILITA",0,IF(AG54="HABILITA",('PRECIOS UNITARIOS'!$AF54*500)/AF54))))</f>
        <v>500</v>
      </c>
      <c r="AI54" s="43">
        <f>'PRECIO REFERENCIA'!AG54</f>
        <v>0</v>
      </c>
      <c r="AJ54" s="43" t="str">
        <f>'PRECIO REFERENCIA'!AI54</f>
        <v>NO OFERTADO</v>
      </c>
      <c r="AK54" s="44">
        <f>+IF(AJ54="NO OFERTADO",0,IF(AJ54="NO CUMPLE EV TECNICA",0,IF(AJ54="NO HABILITA",0,IF(AJ54="HABILITA",('PRECIOS UNITARIOS'!$AF54*500)/AI54))))</f>
        <v>0</v>
      </c>
      <c r="AL54" s="43">
        <f>'PRECIO REFERENCIA'!AJ54</f>
        <v>0</v>
      </c>
      <c r="AM54" s="43" t="str">
        <f>'PRECIO REFERENCIA'!AL54</f>
        <v>NO OFERTADO</v>
      </c>
      <c r="AN54" s="44">
        <f>+IF(AM54="NO OFERTADO",0,IF(AM54="NO CUMPLE EV TECNICA",0,IF(AM54="NO HABILITA",0,IF(AM54="HABILITA",('PRECIOS UNITARIOS'!$AF54*500)/AL54))))</f>
        <v>0</v>
      </c>
      <c r="AO54" s="43">
        <f>'PRECIO REFERENCIA'!AM54</f>
        <v>0</v>
      </c>
      <c r="AP54" s="43" t="str">
        <f>'PRECIO REFERENCIA'!AO54</f>
        <v>NO OFERTADO</v>
      </c>
      <c r="AQ54" s="44">
        <f>+IF(AP54="NO OFERTADO",0,IF(AP54="NO CUMPLE EV TECNICA",0,IF(AP54="NO HABILITA",0,IF(AP54="HABILITA",('PRECIOS UNITARIOS'!$AF54*500)/AO54))))</f>
        <v>0</v>
      </c>
      <c r="AR54" s="43">
        <f>'PRECIO REFERENCIA'!AP54</f>
        <v>2290</v>
      </c>
      <c r="AS54" s="43" t="str">
        <f>'PRECIO REFERENCIA'!AR54</f>
        <v>HABILITA</v>
      </c>
      <c r="AT54" s="44">
        <f>+IF(AS54="NO OFERTADO",0,IF(AS54="NO CUMPLE EV TECNICA",0,IF(AS54="NO HABILITA",0,IF(AS54="HABILITA",('PRECIOS UNITARIOS'!$AF54*500)/AR54))))</f>
        <v>457.86026200873363</v>
      </c>
      <c r="AU54" s="43">
        <f>'PRECIO REFERENCIA'!AS54</f>
        <v>3391.5</v>
      </c>
      <c r="AV54" s="43" t="str">
        <f>'PRECIO REFERENCIA'!AU54</f>
        <v>NO HABILITA</v>
      </c>
      <c r="AW54" s="44">
        <f>+IF(AV54="NO OFERTADO",0,IF(AV54="NO CUMPLE EV TECNICA",0,IF(AV54="NO HABILITA",0,IF(AV54="HABILITA",('PRECIOS UNITARIOS'!$AF54*500)/AU54))))</f>
        <v>0</v>
      </c>
      <c r="AX54" s="43">
        <f>'PRECIO REFERENCIA'!AV54</f>
        <v>0</v>
      </c>
      <c r="AY54" s="43" t="str">
        <f>'PRECIO REFERENCIA'!AX54</f>
        <v>NO OFERTADO</v>
      </c>
      <c r="AZ54" s="44">
        <f>+IF(AY54="NO OFERTADO",0,IF(AY54="NO CUMPLE EV TECNICA",0,IF(AY54="NO HABILITA",0,IF(AY54="HABILITA",('PRECIOS UNITARIOS'!$AF54*500)/AX54))))</f>
        <v>0</v>
      </c>
      <c r="BA54" s="43">
        <f>'PRECIO REFERENCIA'!AY54</f>
        <v>0</v>
      </c>
      <c r="BB54" s="43" t="str">
        <f>'PRECIO REFERENCIA'!BA54</f>
        <v>NO HABILITA</v>
      </c>
      <c r="BC54" s="44">
        <f>+IF(BB54="NO OFERTADO",0,IF(BB54="NO CUMPLE EV TECNICA",0,IF(BB54="NO HABILITA",0,IF(BB54="HABILITA",('PRECIOS UNITARIOS'!$AF54*500)/BA54))))</f>
        <v>0</v>
      </c>
      <c r="BD54" s="43">
        <f>'PRECIO REFERENCIA'!BB54</f>
        <v>3075</v>
      </c>
      <c r="BE54" s="43" t="str">
        <f>'PRECIO REFERENCIA'!BD54</f>
        <v>NO HABILITA</v>
      </c>
      <c r="BF54" s="44">
        <f>+IF(BE54="NO OFERTADO",0,IF(BE54="NO CUMPLE EV TECNICA",0,IF(BE54="NO HABILITA",0,IF(BE54="HABILITA",('PRECIOS UNITARIOS'!$AF54*500)/BD54))))</f>
        <v>0</v>
      </c>
      <c r="BG54" s="43">
        <f>'PRECIO REFERENCIA'!BE54</f>
        <v>0</v>
      </c>
      <c r="BH54" s="43" t="str">
        <f>'PRECIO REFERENCIA'!BG54</f>
        <v>NO OFERTADO</v>
      </c>
      <c r="BI54" s="44">
        <f>+IF(BH54="NO OFERTADO",0,IF(BH54="NO CUMPLE EV TECNICA",0,IF(BH54="NO HABILITA",0,IF(BH54="HABILITA",('PRECIOS UNITARIOS'!$AF54*500)/BG54))))</f>
        <v>0</v>
      </c>
      <c r="BJ54" s="43">
        <f>'PRECIO REFERENCIA'!BH54</f>
        <v>2529.4117647058824</v>
      </c>
      <c r="BK54" s="43" t="str">
        <f>'PRECIO REFERENCIA'!BJ54</f>
        <v>HABILITA</v>
      </c>
      <c r="BL54" s="44">
        <f>+IF(BK54="NO OFERTADO",0,IF(BK54="NO CUMPLE EV TECNICA",0,IF(BK54="NO HABILITA",0,IF(BK54="HABILITA",('PRECIOS UNITARIOS'!$AF54*500)/BJ54))))</f>
        <v>414.52325581395348</v>
      </c>
      <c r="BM54" s="43">
        <f>'PRECIO REFERENCIA'!BK54</f>
        <v>0</v>
      </c>
      <c r="BN54" s="43" t="str">
        <f>'PRECIO REFERENCIA'!BM54</f>
        <v>NO OFERTADO</v>
      </c>
      <c r="BO54" s="44">
        <f>+IF(BN54="NO OFERTADO",0,IF(BN54="NO CUMPLE EV TECNICA",0,IF(BN54="NO HABILITA",0,IF(BN54="HABILITA",('PRECIOS UNITARIOS'!$AF54*500)/BM54))))</f>
        <v>0</v>
      </c>
      <c r="BP54" s="43">
        <f>'PRECIO REFERENCIA'!BN54</f>
        <v>0</v>
      </c>
      <c r="BQ54" s="43" t="str">
        <f>'PRECIO REFERENCIA'!BP54</f>
        <v>NO OFERTADO</v>
      </c>
      <c r="BR54" s="44">
        <f>+IF(BQ54="NO OFERTADO",0,IF(BQ54="NO CUMPLE EV TECNICA",0,IF(BQ54="NO HABILITA",0,IF(BQ54="HABILITA",('PRECIOS UNITARIOS'!$AF54*500)/BP54))))</f>
        <v>0</v>
      </c>
      <c r="BS54" s="43">
        <f>'PRECIO REFERENCIA'!BQ54</f>
        <v>2556</v>
      </c>
      <c r="BT54" s="43" t="str">
        <f>'PRECIO REFERENCIA'!BS54</f>
        <v>HABILITA</v>
      </c>
      <c r="BU54" s="44">
        <f>+IF(BT54="NO OFERTADO",0,IF(BT54="NO CUMPLE EV TECNICA",0,IF(BT54="NO HABILITA",0,IF(BT54="HABILITA",('PRECIOS UNITARIOS'!$AF54*500)/BS54))))</f>
        <v>410.21126760563379</v>
      </c>
      <c r="BV54" s="43">
        <f>'PRECIO REFERENCIA'!BT54</f>
        <v>0</v>
      </c>
      <c r="BW54" s="43" t="str">
        <f>'PRECIO REFERENCIA'!BV54</f>
        <v>NO OFERTADO</v>
      </c>
      <c r="BX54" s="44">
        <f>+IF(BW54="NO OFERTADO",0,IF(BW54="NO CUMPLE EV TECNICA",0,IF(BW54="NO HABILITA",0,IF(BW54="HABILITA",('PRECIOS UNITARIOS'!$AF54*500)/BV54))))</f>
        <v>0</v>
      </c>
      <c r="BY54" s="43">
        <f>'PRECIO REFERENCIA'!BW54</f>
        <v>0</v>
      </c>
      <c r="BZ54" s="43" t="str">
        <f>'PRECIO REFERENCIA'!BY54</f>
        <v>NO OFERTADO</v>
      </c>
      <c r="CA54" s="44">
        <f>+IF(BZ54="NO OFERTADO",0,IF(BZ54="NO CUMPLE EV TECNICA",0,IF(BZ54="NO HABILITA",0,IF(BZ54="HABILITA",('PRECIOS UNITARIOS'!$AF54*500)/BY54))))</f>
        <v>0</v>
      </c>
      <c r="CB54" s="43">
        <f>'PRECIO REFERENCIA'!BZ54</f>
        <v>0</v>
      </c>
      <c r="CC54" s="43" t="str">
        <f>'PRECIO REFERENCIA'!CB54</f>
        <v>NO OFERTADO</v>
      </c>
      <c r="CD54" s="44">
        <f>+IF(CC54="NO OFERTADO",0,IF(CC54="NO CUMPLE EV TECNICA",0,IF(CC54="NO HABILITA",0,IF(CC54="HABILITA",('PRECIOS UNITARIOS'!$AF54*500)/CB54))))</f>
        <v>0</v>
      </c>
      <c r="CE54" s="43">
        <f>'PRECIO REFERENCIA'!CC54</f>
        <v>0</v>
      </c>
      <c r="CF54" s="43" t="str">
        <f>'PRECIO REFERENCIA'!CE54</f>
        <v>NO OFERTADO</v>
      </c>
      <c r="CG54" s="44">
        <f>+IF(CF54="NO OFERTADO",0,IF(CF54="NO CUMPLE EV TECNICA",0,IF(CF54="NO HABILITA",0,IF(CF54="HABILITA",('PRECIOS UNITARIOS'!$AF54*500)/CE54))))</f>
        <v>0</v>
      </c>
      <c r="CH54" s="43">
        <f>'PRECIO REFERENCIA'!CF54</f>
        <v>0</v>
      </c>
      <c r="CI54" s="43" t="str">
        <f>'PRECIO REFERENCIA'!CH54</f>
        <v>NO OFERTADO</v>
      </c>
      <c r="CJ54" s="44">
        <f>+IF(CI54="NO OFERTADO",0,IF(CI54="NO CUMPLE EV TECNICA",0,IF(CI54="NO HABILITA",0,IF(CI54="HABILITA",('PRECIOS UNITARIOS'!$AF54*500)/CH54))))</f>
        <v>0</v>
      </c>
    </row>
    <row r="55" spans="1:88" s="40" customFormat="1" ht="38.25" x14ac:dyDescent="0.2">
      <c r="A55" s="103">
        <v>46</v>
      </c>
      <c r="B55" s="202" t="s">
        <v>109</v>
      </c>
      <c r="C55" s="121" t="s">
        <v>110</v>
      </c>
      <c r="D55" s="24">
        <v>1</v>
      </c>
      <c r="E55" s="166" t="s">
        <v>53</v>
      </c>
      <c r="F55" s="168">
        <v>7</v>
      </c>
      <c r="G55" s="25">
        <v>5770</v>
      </c>
      <c r="H55" s="43">
        <f>'PRECIO REFERENCIA'!F55</f>
        <v>0</v>
      </c>
      <c r="I55" s="43" t="str">
        <f>'PRECIO REFERENCIA'!H55</f>
        <v>NO OFERTADO</v>
      </c>
      <c r="J55" s="44">
        <f>+IF(I55="NO OFERTADO",0,IF(I55="NO CUMPLE EV TECNICA",0,IF(I55="NO HABILITA",0,IF(I55="HABILITA",('PRECIOS UNITARIOS'!$AF55*500)/H55))))</f>
        <v>0</v>
      </c>
      <c r="K55" s="43">
        <f>'PRECIO REFERENCIA'!I55</f>
        <v>0</v>
      </c>
      <c r="L55" s="43" t="str">
        <f>'PRECIO REFERENCIA'!K55</f>
        <v>NO OFERTADO</v>
      </c>
      <c r="M55" s="44">
        <f>+IF(L55="NO OFERTADO",0,IF(L55="NO CUMPLE EV TECNICA",0,IF(L55="NO HABILITA",0,IF(L55="HABILITA",('PRECIOS UNITARIOS'!$AF55*500)/K55))))</f>
        <v>0</v>
      </c>
      <c r="N55" s="43">
        <f>'PRECIO REFERENCIA'!L55</f>
        <v>0</v>
      </c>
      <c r="O55" s="43" t="str">
        <f>'PRECIO REFERENCIA'!N55</f>
        <v>NO OFERTADO</v>
      </c>
      <c r="P55" s="44">
        <f>+IF(O55="NO OFERTADO",0,IF(O55="NO CUMPLE EV TECNICA",0,IF(O55="NO HABILITA",0,IF(O55="HABILITA",('PRECIOS UNITARIOS'!$AF55*500)/N55))))</f>
        <v>0</v>
      </c>
      <c r="Q55" s="43">
        <f>'PRECIO REFERENCIA'!O55</f>
        <v>0</v>
      </c>
      <c r="R55" s="43" t="str">
        <f>'PRECIO REFERENCIA'!Q55</f>
        <v>NO OFERTADO</v>
      </c>
      <c r="S55" s="44">
        <f>+IF(R55="NO OFERTADO",0,IF(R55="NO CUMPLE EV TECNICA",0,IF(R55="NO HABILITA",0,IF(R55="HABILITA",('PRECIOS UNITARIOS'!$AF55*500)/Q55))))</f>
        <v>0</v>
      </c>
      <c r="T55" s="43">
        <f>'PRECIO REFERENCIA'!R55</f>
        <v>0</v>
      </c>
      <c r="U55" s="43" t="str">
        <f>'PRECIO REFERENCIA'!T55</f>
        <v>NO OFERTADO</v>
      </c>
      <c r="V55" s="44">
        <f>+IF(U55="NO OFERTADO",0,IF(U55="NO CUMPLE EV TECNICA",0,IF(U55="NO HABILITA",0,IF(U55="HABILITA",('PRECIOS UNITARIOS'!$AF55*500)/T55))))</f>
        <v>0</v>
      </c>
      <c r="W55" s="43">
        <f>'PRECIO REFERENCIA'!U55</f>
        <v>5770</v>
      </c>
      <c r="X55" s="43" t="str">
        <f>'PRECIO REFERENCIA'!W55</f>
        <v>HABILITA</v>
      </c>
      <c r="Y55" s="44">
        <f>+IF(X55="NO OFERTADO",0,IF(X55="NO CUMPLE EV TECNICA",0,IF(X55="NO HABILITA",0,IF(X55="HABILITA",('PRECIOS UNITARIOS'!$AF55*500)/W55))))</f>
        <v>500</v>
      </c>
      <c r="Z55" s="43">
        <f>'PRECIO REFERENCIA'!X55</f>
        <v>6200</v>
      </c>
      <c r="AA55" s="43" t="str">
        <f>'PRECIO REFERENCIA'!Z55</f>
        <v>HABILITA</v>
      </c>
      <c r="AB55" s="44">
        <f>+IF(AA55="NO OFERTADO",0,IF(AA55="NO CUMPLE EV TECNICA",0,IF(AA55="NO HABILITA",0,IF(AA55="HABILITA",('PRECIOS UNITARIOS'!$AF55*500)/Z55))))</f>
        <v>465.32258064516128</v>
      </c>
      <c r="AC55" s="43">
        <f>'PRECIO REFERENCIA'!AA55</f>
        <v>0</v>
      </c>
      <c r="AD55" s="43" t="str">
        <f>'PRECIO REFERENCIA'!AC55</f>
        <v>NO OFERTADO</v>
      </c>
      <c r="AE55" s="44">
        <f>+IF(AD55="NO OFERTADO",0,IF(AD55="NO CUMPLE EV TECNICA",0,IF(AD55="NO HABILITA",0,IF(AD55="HABILITA",('PRECIOS UNITARIOS'!$AF55*500)/AC55))))</f>
        <v>0</v>
      </c>
      <c r="AF55" s="43">
        <f>'PRECIO REFERENCIA'!AD55</f>
        <v>6443</v>
      </c>
      <c r="AG55" s="43" t="str">
        <f>'PRECIO REFERENCIA'!AF55</f>
        <v>HABILITA</v>
      </c>
      <c r="AH55" s="44">
        <f>+IF(AG55="NO OFERTADO",0,IF(AG55="NO CUMPLE EV TECNICA",0,IF(AG55="NO HABILITA",0,IF(AG55="HABILITA",('PRECIOS UNITARIOS'!$AF55*500)/AF55))))</f>
        <v>447.77277665683687</v>
      </c>
      <c r="AI55" s="43">
        <f>'PRECIO REFERENCIA'!AG55</f>
        <v>0</v>
      </c>
      <c r="AJ55" s="43" t="str">
        <f>'PRECIO REFERENCIA'!AI55</f>
        <v>NO OFERTADO</v>
      </c>
      <c r="AK55" s="44">
        <f>+IF(AJ55="NO OFERTADO",0,IF(AJ55="NO CUMPLE EV TECNICA",0,IF(AJ55="NO HABILITA",0,IF(AJ55="HABILITA",('PRECIOS UNITARIOS'!$AF55*500)/AI55))))</f>
        <v>0</v>
      </c>
      <c r="AL55" s="43">
        <f>'PRECIO REFERENCIA'!AJ55</f>
        <v>0</v>
      </c>
      <c r="AM55" s="43" t="str">
        <f>'PRECIO REFERENCIA'!AL55</f>
        <v>NO OFERTADO</v>
      </c>
      <c r="AN55" s="44">
        <f>+IF(AM55="NO OFERTADO",0,IF(AM55="NO CUMPLE EV TECNICA",0,IF(AM55="NO HABILITA",0,IF(AM55="HABILITA",('PRECIOS UNITARIOS'!$AF55*500)/AL55))))</f>
        <v>0</v>
      </c>
      <c r="AO55" s="43">
        <f>'PRECIO REFERENCIA'!AM55</f>
        <v>0</v>
      </c>
      <c r="AP55" s="43" t="str">
        <f>'PRECIO REFERENCIA'!AO55</f>
        <v>NO OFERTADO</v>
      </c>
      <c r="AQ55" s="44">
        <f>+IF(AP55="NO OFERTADO",0,IF(AP55="NO CUMPLE EV TECNICA",0,IF(AP55="NO HABILITA",0,IF(AP55="HABILITA",('PRECIOS UNITARIOS'!$AF55*500)/AO55))))</f>
        <v>0</v>
      </c>
      <c r="AR55" s="43">
        <f>'PRECIO REFERENCIA'!AP55</f>
        <v>0</v>
      </c>
      <c r="AS55" s="43" t="str">
        <f>'PRECIO REFERENCIA'!AR55</f>
        <v>NO OFERTADO</v>
      </c>
      <c r="AT55" s="44">
        <f>+IF(AS55="NO OFERTADO",0,IF(AS55="NO CUMPLE EV TECNICA",0,IF(AS55="NO HABILITA",0,IF(AS55="HABILITA",('PRECIOS UNITARIOS'!$AF55*500)/AR55))))</f>
        <v>0</v>
      </c>
      <c r="AU55" s="43">
        <f>'PRECIO REFERENCIA'!AS55</f>
        <v>0</v>
      </c>
      <c r="AV55" s="43" t="str">
        <f>'PRECIO REFERENCIA'!AU55</f>
        <v>NO OFERTADO</v>
      </c>
      <c r="AW55" s="44">
        <f>+IF(AV55="NO OFERTADO",0,IF(AV55="NO CUMPLE EV TECNICA",0,IF(AV55="NO HABILITA",0,IF(AV55="HABILITA",('PRECIOS UNITARIOS'!$AF55*500)/AU55))))</f>
        <v>0</v>
      </c>
      <c r="AX55" s="43">
        <f>'PRECIO REFERENCIA'!AV55</f>
        <v>0</v>
      </c>
      <c r="AY55" s="43" t="str">
        <f>'PRECIO REFERENCIA'!AX55</f>
        <v>NO OFERTADO</v>
      </c>
      <c r="AZ55" s="44">
        <f>+IF(AY55="NO OFERTADO",0,IF(AY55="NO CUMPLE EV TECNICA",0,IF(AY55="NO HABILITA",0,IF(AY55="HABILITA",('PRECIOS UNITARIOS'!$AF55*500)/AX55))))</f>
        <v>0</v>
      </c>
      <c r="BA55" s="43">
        <f>'PRECIO REFERENCIA'!AY55</f>
        <v>0</v>
      </c>
      <c r="BB55" s="43" t="str">
        <f>'PRECIO REFERENCIA'!BA55</f>
        <v>NO OFERTADO</v>
      </c>
      <c r="BC55" s="44">
        <f>+IF(BB55="NO OFERTADO",0,IF(BB55="NO CUMPLE EV TECNICA",0,IF(BB55="NO HABILITA",0,IF(BB55="HABILITA",('PRECIOS UNITARIOS'!$AF55*500)/BA55))))</f>
        <v>0</v>
      </c>
      <c r="BD55" s="43">
        <f>'PRECIO REFERENCIA'!BB55</f>
        <v>0</v>
      </c>
      <c r="BE55" s="43" t="str">
        <f>'PRECIO REFERENCIA'!BD55</f>
        <v>NO HABILITA</v>
      </c>
      <c r="BF55" s="44">
        <f>+IF(BE55="NO OFERTADO",0,IF(BE55="NO CUMPLE EV TECNICA",0,IF(BE55="NO HABILITA",0,IF(BE55="HABILITA",('PRECIOS UNITARIOS'!$AF55*500)/BD55))))</f>
        <v>0</v>
      </c>
      <c r="BG55" s="43">
        <f>'PRECIO REFERENCIA'!BE55</f>
        <v>0</v>
      </c>
      <c r="BH55" s="43" t="str">
        <f>'PRECIO REFERENCIA'!BG55</f>
        <v>NO OFERTADO</v>
      </c>
      <c r="BI55" s="44">
        <f>+IF(BH55="NO OFERTADO",0,IF(BH55="NO CUMPLE EV TECNICA",0,IF(BH55="NO HABILITA",0,IF(BH55="HABILITA",('PRECIOS UNITARIOS'!$AF55*500)/BG55))))</f>
        <v>0</v>
      </c>
      <c r="BJ55" s="43">
        <f>'PRECIO REFERENCIA'!BH55</f>
        <v>8893</v>
      </c>
      <c r="BK55" s="43" t="str">
        <f>'PRECIO REFERENCIA'!BJ55</f>
        <v>NO HABILITA</v>
      </c>
      <c r="BL55" s="44">
        <f>+IF(BK55="NO OFERTADO",0,IF(BK55="NO CUMPLE EV TECNICA",0,IF(BK55="NO HABILITA",0,IF(BK55="HABILITA",('PRECIOS UNITARIOS'!$AF55*500)/BJ55))))</f>
        <v>0</v>
      </c>
      <c r="BM55" s="43">
        <f>'PRECIO REFERENCIA'!BK55</f>
        <v>0</v>
      </c>
      <c r="BN55" s="43" t="str">
        <f>'PRECIO REFERENCIA'!BM55</f>
        <v>NO OFERTADO</v>
      </c>
      <c r="BO55" s="44">
        <f>+IF(BN55="NO OFERTADO",0,IF(BN55="NO CUMPLE EV TECNICA",0,IF(BN55="NO HABILITA",0,IF(BN55="HABILITA",('PRECIOS UNITARIOS'!$AF55*500)/BM55))))</f>
        <v>0</v>
      </c>
      <c r="BP55" s="43">
        <f>'PRECIO REFERENCIA'!BN55</f>
        <v>0</v>
      </c>
      <c r="BQ55" s="43" t="str">
        <f>'PRECIO REFERENCIA'!BP55</f>
        <v>NO OFERTADO</v>
      </c>
      <c r="BR55" s="44">
        <f>+IF(BQ55="NO OFERTADO",0,IF(BQ55="NO CUMPLE EV TECNICA",0,IF(BQ55="NO HABILITA",0,IF(BQ55="HABILITA",('PRECIOS UNITARIOS'!$AF55*500)/BP55))))</f>
        <v>0</v>
      </c>
      <c r="BS55" s="43">
        <f>'PRECIO REFERENCIA'!BQ55</f>
        <v>8523</v>
      </c>
      <c r="BT55" s="43" t="str">
        <f>'PRECIO REFERENCIA'!BS55</f>
        <v>NO HABILITA</v>
      </c>
      <c r="BU55" s="44">
        <f>+IF(BT55="NO OFERTADO",0,IF(BT55="NO CUMPLE EV TECNICA",0,IF(BT55="NO HABILITA",0,IF(BT55="HABILITA",('PRECIOS UNITARIOS'!$AF55*500)/BS55))))</f>
        <v>0</v>
      </c>
      <c r="BV55" s="43">
        <f>'PRECIO REFERENCIA'!BT55</f>
        <v>0</v>
      </c>
      <c r="BW55" s="43" t="str">
        <f>'PRECIO REFERENCIA'!BV55</f>
        <v>NO OFERTADO</v>
      </c>
      <c r="BX55" s="44">
        <f>+IF(BW55="NO OFERTADO",0,IF(BW55="NO CUMPLE EV TECNICA",0,IF(BW55="NO HABILITA",0,IF(BW55="HABILITA",('PRECIOS UNITARIOS'!$AF55*500)/BV55))))</f>
        <v>0</v>
      </c>
      <c r="BY55" s="43">
        <f>'PRECIO REFERENCIA'!BW55</f>
        <v>0</v>
      </c>
      <c r="BZ55" s="43" t="str">
        <f>'PRECIO REFERENCIA'!BY55</f>
        <v>NO OFERTADO</v>
      </c>
      <c r="CA55" s="44">
        <f>+IF(BZ55="NO OFERTADO",0,IF(BZ55="NO CUMPLE EV TECNICA",0,IF(BZ55="NO HABILITA",0,IF(BZ55="HABILITA",('PRECIOS UNITARIOS'!$AF55*500)/BY55))))</f>
        <v>0</v>
      </c>
      <c r="CB55" s="43">
        <f>'PRECIO REFERENCIA'!BZ55</f>
        <v>0</v>
      </c>
      <c r="CC55" s="43" t="str">
        <f>'PRECIO REFERENCIA'!CB55</f>
        <v>NO OFERTADO</v>
      </c>
      <c r="CD55" s="44">
        <f>+IF(CC55="NO OFERTADO",0,IF(CC55="NO CUMPLE EV TECNICA",0,IF(CC55="NO HABILITA",0,IF(CC55="HABILITA",('PRECIOS UNITARIOS'!$AF55*500)/CB55))))</f>
        <v>0</v>
      </c>
      <c r="CE55" s="43">
        <f>'PRECIO REFERENCIA'!CC55</f>
        <v>0</v>
      </c>
      <c r="CF55" s="43" t="str">
        <f>'PRECIO REFERENCIA'!CE55</f>
        <v>NO OFERTADO</v>
      </c>
      <c r="CG55" s="44">
        <f>+IF(CF55="NO OFERTADO",0,IF(CF55="NO CUMPLE EV TECNICA",0,IF(CF55="NO HABILITA",0,IF(CF55="HABILITA",('PRECIOS UNITARIOS'!$AF55*500)/CE55))))</f>
        <v>0</v>
      </c>
      <c r="CH55" s="43">
        <f>'PRECIO REFERENCIA'!CF55</f>
        <v>0</v>
      </c>
      <c r="CI55" s="43" t="str">
        <f>'PRECIO REFERENCIA'!CH55</f>
        <v>NO OFERTADO</v>
      </c>
      <c r="CJ55" s="44">
        <f>+IF(CI55="NO OFERTADO",0,IF(CI55="NO CUMPLE EV TECNICA",0,IF(CI55="NO HABILITA",0,IF(CI55="HABILITA",('PRECIOS UNITARIOS'!$AF55*500)/CH55))))</f>
        <v>0</v>
      </c>
    </row>
    <row r="56" spans="1:88" s="40" customFormat="1" ht="38.25" x14ac:dyDescent="0.2">
      <c r="A56" s="103">
        <v>47</v>
      </c>
      <c r="B56" s="202" t="s">
        <v>111</v>
      </c>
      <c r="C56" s="121" t="s">
        <v>110</v>
      </c>
      <c r="D56" s="24">
        <v>1</v>
      </c>
      <c r="E56" s="166" t="s">
        <v>53</v>
      </c>
      <c r="F56" s="168">
        <v>2.6666666666666665</v>
      </c>
      <c r="G56" s="25">
        <v>5770</v>
      </c>
      <c r="H56" s="43">
        <f>'PRECIO REFERENCIA'!F56</f>
        <v>0</v>
      </c>
      <c r="I56" s="43" t="str">
        <f>'PRECIO REFERENCIA'!H56</f>
        <v>NO OFERTADO</v>
      </c>
      <c r="J56" s="44">
        <f>+IF(I56="NO OFERTADO",0,IF(I56="NO CUMPLE EV TECNICA",0,IF(I56="NO HABILITA",0,IF(I56="HABILITA",('PRECIOS UNITARIOS'!$AF56*500)/H56))))</f>
        <v>0</v>
      </c>
      <c r="K56" s="43">
        <f>'PRECIO REFERENCIA'!I56</f>
        <v>0</v>
      </c>
      <c r="L56" s="43" t="str">
        <f>'PRECIO REFERENCIA'!K56</f>
        <v>NO OFERTADO</v>
      </c>
      <c r="M56" s="44">
        <f>+IF(L56="NO OFERTADO",0,IF(L56="NO CUMPLE EV TECNICA",0,IF(L56="NO HABILITA",0,IF(L56="HABILITA",('PRECIOS UNITARIOS'!$AF56*500)/K56))))</f>
        <v>0</v>
      </c>
      <c r="N56" s="43">
        <f>'PRECIO REFERENCIA'!L56</f>
        <v>0</v>
      </c>
      <c r="O56" s="43" t="str">
        <f>'PRECIO REFERENCIA'!N56</f>
        <v>NO OFERTADO</v>
      </c>
      <c r="P56" s="44">
        <f>+IF(O56="NO OFERTADO",0,IF(O56="NO CUMPLE EV TECNICA",0,IF(O56="NO HABILITA",0,IF(O56="HABILITA",('PRECIOS UNITARIOS'!$AF56*500)/N56))))</f>
        <v>0</v>
      </c>
      <c r="Q56" s="43">
        <f>'PRECIO REFERENCIA'!O56</f>
        <v>0</v>
      </c>
      <c r="R56" s="43" t="str">
        <f>'PRECIO REFERENCIA'!Q56</f>
        <v>NO OFERTADO</v>
      </c>
      <c r="S56" s="44">
        <f>+IF(R56="NO OFERTADO",0,IF(R56="NO CUMPLE EV TECNICA",0,IF(R56="NO HABILITA",0,IF(R56="HABILITA",('PRECIOS UNITARIOS'!$AF56*500)/Q56))))</f>
        <v>0</v>
      </c>
      <c r="T56" s="43">
        <f>'PRECIO REFERENCIA'!R56</f>
        <v>0</v>
      </c>
      <c r="U56" s="43" t="str">
        <f>'PRECIO REFERENCIA'!T56</f>
        <v>NO OFERTADO</v>
      </c>
      <c r="V56" s="44">
        <f>+IF(U56="NO OFERTADO",0,IF(U56="NO CUMPLE EV TECNICA",0,IF(U56="NO HABILITA",0,IF(U56="HABILITA",('PRECIOS UNITARIOS'!$AF56*500)/T56))))</f>
        <v>0</v>
      </c>
      <c r="W56" s="43">
        <f>'PRECIO REFERENCIA'!U56</f>
        <v>5770</v>
      </c>
      <c r="X56" s="43" t="str">
        <f>'PRECIO REFERENCIA'!W56</f>
        <v>HABILITA</v>
      </c>
      <c r="Y56" s="44">
        <f>+IF(X56="NO OFERTADO",0,IF(X56="NO CUMPLE EV TECNICA",0,IF(X56="NO HABILITA",0,IF(X56="HABILITA",('PRECIOS UNITARIOS'!$AF56*500)/W56))))</f>
        <v>500</v>
      </c>
      <c r="Z56" s="43">
        <f>'PRECIO REFERENCIA'!X56</f>
        <v>6200</v>
      </c>
      <c r="AA56" s="43" t="str">
        <f>'PRECIO REFERENCIA'!Z56</f>
        <v>HABILITA</v>
      </c>
      <c r="AB56" s="44">
        <f>+IF(AA56="NO OFERTADO",0,IF(AA56="NO CUMPLE EV TECNICA",0,IF(AA56="NO HABILITA",0,IF(AA56="HABILITA",('PRECIOS UNITARIOS'!$AF56*500)/Z56))))</f>
        <v>465.32258064516128</v>
      </c>
      <c r="AC56" s="43">
        <f>'PRECIO REFERENCIA'!AA56</f>
        <v>0</v>
      </c>
      <c r="AD56" s="43" t="str">
        <f>'PRECIO REFERENCIA'!AC56</f>
        <v>NO OFERTADO</v>
      </c>
      <c r="AE56" s="44">
        <f>+IF(AD56="NO OFERTADO",0,IF(AD56="NO CUMPLE EV TECNICA",0,IF(AD56="NO HABILITA",0,IF(AD56="HABILITA",('PRECIOS UNITARIOS'!$AF56*500)/AC56))))</f>
        <v>0</v>
      </c>
      <c r="AF56" s="43">
        <f>'PRECIO REFERENCIA'!AD56</f>
        <v>8182</v>
      </c>
      <c r="AG56" s="43" t="str">
        <f>'PRECIO REFERENCIA'!AF56</f>
        <v>NO HABILITA</v>
      </c>
      <c r="AH56" s="44">
        <f>+IF(AG56="NO OFERTADO",0,IF(AG56="NO CUMPLE EV TECNICA",0,IF(AG56="NO HABILITA",0,IF(AG56="HABILITA",('PRECIOS UNITARIOS'!$AF56*500)/AF56))))</f>
        <v>0</v>
      </c>
      <c r="AI56" s="43">
        <f>'PRECIO REFERENCIA'!AG56</f>
        <v>0</v>
      </c>
      <c r="AJ56" s="43" t="str">
        <f>'PRECIO REFERENCIA'!AI56</f>
        <v>NO OFERTADO</v>
      </c>
      <c r="AK56" s="44">
        <f>+IF(AJ56="NO OFERTADO",0,IF(AJ56="NO CUMPLE EV TECNICA",0,IF(AJ56="NO HABILITA",0,IF(AJ56="HABILITA",('PRECIOS UNITARIOS'!$AF56*500)/AI56))))</f>
        <v>0</v>
      </c>
      <c r="AL56" s="43">
        <f>'PRECIO REFERENCIA'!AJ56</f>
        <v>0</v>
      </c>
      <c r="AM56" s="43" t="str">
        <f>'PRECIO REFERENCIA'!AL56</f>
        <v>NO OFERTADO</v>
      </c>
      <c r="AN56" s="44">
        <f>+IF(AM56="NO OFERTADO",0,IF(AM56="NO CUMPLE EV TECNICA",0,IF(AM56="NO HABILITA",0,IF(AM56="HABILITA",('PRECIOS UNITARIOS'!$AF56*500)/AL56))))</f>
        <v>0</v>
      </c>
      <c r="AO56" s="43">
        <f>'PRECIO REFERENCIA'!AM56</f>
        <v>0</v>
      </c>
      <c r="AP56" s="43" t="str">
        <f>'PRECIO REFERENCIA'!AO56</f>
        <v>NO OFERTADO</v>
      </c>
      <c r="AQ56" s="44">
        <f>+IF(AP56="NO OFERTADO",0,IF(AP56="NO CUMPLE EV TECNICA",0,IF(AP56="NO HABILITA",0,IF(AP56="HABILITA",('PRECIOS UNITARIOS'!$AF56*500)/AO56))))</f>
        <v>0</v>
      </c>
      <c r="AR56" s="43">
        <f>'PRECIO REFERENCIA'!AP56</f>
        <v>0</v>
      </c>
      <c r="AS56" s="43" t="str">
        <f>'PRECIO REFERENCIA'!AR56</f>
        <v>NO OFERTADO</v>
      </c>
      <c r="AT56" s="44">
        <f>+IF(AS56="NO OFERTADO",0,IF(AS56="NO CUMPLE EV TECNICA",0,IF(AS56="NO HABILITA",0,IF(AS56="HABILITA",('PRECIOS UNITARIOS'!$AF56*500)/AR56))))</f>
        <v>0</v>
      </c>
      <c r="AU56" s="43">
        <f>'PRECIO REFERENCIA'!AS56</f>
        <v>0</v>
      </c>
      <c r="AV56" s="43" t="str">
        <f>'PRECIO REFERENCIA'!AU56</f>
        <v>NO OFERTADO</v>
      </c>
      <c r="AW56" s="44">
        <f>+IF(AV56="NO OFERTADO",0,IF(AV56="NO CUMPLE EV TECNICA",0,IF(AV56="NO HABILITA",0,IF(AV56="HABILITA",('PRECIOS UNITARIOS'!$AF56*500)/AU56))))</f>
        <v>0</v>
      </c>
      <c r="AX56" s="43">
        <f>'PRECIO REFERENCIA'!AV56</f>
        <v>0</v>
      </c>
      <c r="AY56" s="43" t="str">
        <f>'PRECIO REFERENCIA'!AX56</f>
        <v>NO OFERTADO</v>
      </c>
      <c r="AZ56" s="44">
        <f>+IF(AY56="NO OFERTADO",0,IF(AY56="NO CUMPLE EV TECNICA",0,IF(AY56="NO HABILITA",0,IF(AY56="HABILITA",('PRECIOS UNITARIOS'!$AF56*500)/AX56))))</f>
        <v>0</v>
      </c>
      <c r="BA56" s="43">
        <f>'PRECIO REFERENCIA'!AY56</f>
        <v>0</v>
      </c>
      <c r="BB56" s="43" t="str">
        <f>'PRECIO REFERENCIA'!BA56</f>
        <v>NO OFERTADO</v>
      </c>
      <c r="BC56" s="44">
        <f>+IF(BB56="NO OFERTADO",0,IF(BB56="NO CUMPLE EV TECNICA",0,IF(BB56="NO HABILITA",0,IF(BB56="HABILITA",('PRECIOS UNITARIOS'!$AF56*500)/BA56))))</f>
        <v>0</v>
      </c>
      <c r="BD56" s="43">
        <f>'PRECIO REFERENCIA'!BB56</f>
        <v>9543</v>
      </c>
      <c r="BE56" s="43" t="str">
        <f>'PRECIO REFERENCIA'!BD56</f>
        <v>NO HABILITA</v>
      </c>
      <c r="BF56" s="44">
        <f>+IF(BE56="NO OFERTADO",0,IF(BE56="NO CUMPLE EV TECNICA",0,IF(BE56="NO HABILITA",0,IF(BE56="HABILITA",('PRECIOS UNITARIOS'!$AF56*500)/BD56))))</f>
        <v>0</v>
      </c>
      <c r="BG56" s="43">
        <f>'PRECIO REFERENCIA'!BE56</f>
        <v>0</v>
      </c>
      <c r="BH56" s="43" t="str">
        <f>'PRECIO REFERENCIA'!BG56</f>
        <v>NO OFERTADO</v>
      </c>
      <c r="BI56" s="44">
        <f>+IF(BH56="NO OFERTADO",0,IF(BH56="NO CUMPLE EV TECNICA",0,IF(BH56="NO HABILITA",0,IF(BH56="HABILITA",('PRECIOS UNITARIOS'!$AF56*500)/BG56))))</f>
        <v>0</v>
      </c>
      <c r="BJ56" s="43">
        <f>'PRECIO REFERENCIA'!BH56</f>
        <v>8893</v>
      </c>
      <c r="BK56" s="43" t="str">
        <f>'PRECIO REFERENCIA'!BJ56</f>
        <v>NO HABILITA</v>
      </c>
      <c r="BL56" s="44">
        <f>+IF(BK56="NO OFERTADO",0,IF(BK56="NO CUMPLE EV TECNICA",0,IF(BK56="NO HABILITA",0,IF(BK56="HABILITA",('PRECIOS UNITARIOS'!$AF56*500)/BJ56))))</f>
        <v>0</v>
      </c>
      <c r="BM56" s="43">
        <f>'PRECIO REFERENCIA'!BK56</f>
        <v>0</v>
      </c>
      <c r="BN56" s="43" t="str">
        <f>'PRECIO REFERENCIA'!BM56</f>
        <v>NO OFERTADO</v>
      </c>
      <c r="BO56" s="44">
        <f>+IF(BN56="NO OFERTADO",0,IF(BN56="NO CUMPLE EV TECNICA",0,IF(BN56="NO HABILITA",0,IF(BN56="HABILITA",('PRECIOS UNITARIOS'!$AF56*500)/BM56))))</f>
        <v>0</v>
      </c>
      <c r="BP56" s="43">
        <f>'PRECIO REFERENCIA'!BN56</f>
        <v>0</v>
      </c>
      <c r="BQ56" s="43" t="str">
        <f>'PRECIO REFERENCIA'!BP56</f>
        <v>NO OFERTADO</v>
      </c>
      <c r="BR56" s="44">
        <f>+IF(BQ56="NO OFERTADO",0,IF(BQ56="NO CUMPLE EV TECNICA",0,IF(BQ56="NO HABILITA",0,IF(BQ56="HABILITA",('PRECIOS UNITARIOS'!$AF56*500)/BP56))))</f>
        <v>0</v>
      </c>
      <c r="BS56" s="43">
        <f>'PRECIO REFERENCIA'!BQ56</f>
        <v>8523</v>
      </c>
      <c r="BT56" s="43" t="str">
        <f>'PRECIO REFERENCIA'!BS56</f>
        <v>NO HABILITA</v>
      </c>
      <c r="BU56" s="44">
        <f>+IF(BT56="NO OFERTADO",0,IF(BT56="NO CUMPLE EV TECNICA",0,IF(BT56="NO HABILITA",0,IF(BT56="HABILITA",('PRECIOS UNITARIOS'!$AF56*500)/BS56))))</f>
        <v>0</v>
      </c>
      <c r="BV56" s="43">
        <f>'PRECIO REFERENCIA'!BT56</f>
        <v>0</v>
      </c>
      <c r="BW56" s="43" t="str">
        <f>'PRECIO REFERENCIA'!BV56</f>
        <v>NO OFERTADO</v>
      </c>
      <c r="BX56" s="44">
        <f>+IF(BW56="NO OFERTADO",0,IF(BW56="NO CUMPLE EV TECNICA",0,IF(BW56="NO HABILITA",0,IF(BW56="HABILITA",('PRECIOS UNITARIOS'!$AF56*500)/BV56))))</f>
        <v>0</v>
      </c>
      <c r="BY56" s="43">
        <f>'PRECIO REFERENCIA'!BW56</f>
        <v>0</v>
      </c>
      <c r="BZ56" s="43" t="str">
        <f>'PRECIO REFERENCIA'!BY56</f>
        <v>NO OFERTADO</v>
      </c>
      <c r="CA56" s="44">
        <f>+IF(BZ56="NO OFERTADO",0,IF(BZ56="NO CUMPLE EV TECNICA",0,IF(BZ56="NO HABILITA",0,IF(BZ56="HABILITA",('PRECIOS UNITARIOS'!$AF56*500)/BY56))))</f>
        <v>0</v>
      </c>
      <c r="CB56" s="43">
        <f>'PRECIO REFERENCIA'!BZ56</f>
        <v>0</v>
      </c>
      <c r="CC56" s="43" t="str">
        <f>'PRECIO REFERENCIA'!CB56</f>
        <v>NO OFERTADO</v>
      </c>
      <c r="CD56" s="44">
        <f>+IF(CC56="NO OFERTADO",0,IF(CC56="NO CUMPLE EV TECNICA",0,IF(CC56="NO HABILITA",0,IF(CC56="HABILITA",('PRECIOS UNITARIOS'!$AF56*500)/CB56))))</f>
        <v>0</v>
      </c>
      <c r="CE56" s="43">
        <f>'PRECIO REFERENCIA'!CC56</f>
        <v>0</v>
      </c>
      <c r="CF56" s="43" t="str">
        <f>'PRECIO REFERENCIA'!CE56</f>
        <v>NO OFERTADO</v>
      </c>
      <c r="CG56" s="44">
        <f>+IF(CF56="NO OFERTADO",0,IF(CF56="NO CUMPLE EV TECNICA",0,IF(CF56="NO HABILITA",0,IF(CF56="HABILITA",('PRECIOS UNITARIOS'!$AF56*500)/CE56))))</f>
        <v>0</v>
      </c>
      <c r="CH56" s="43">
        <f>'PRECIO REFERENCIA'!CF56</f>
        <v>0</v>
      </c>
      <c r="CI56" s="43" t="str">
        <f>'PRECIO REFERENCIA'!CH56</f>
        <v>NO OFERTADO</v>
      </c>
      <c r="CJ56" s="44">
        <f>+IF(CI56="NO OFERTADO",0,IF(CI56="NO CUMPLE EV TECNICA",0,IF(CI56="NO HABILITA",0,IF(CI56="HABILITA",('PRECIOS UNITARIOS'!$AF56*500)/CH56))))</f>
        <v>0</v>
      </c>
    </row>
    <row r="57" spans="1:88" s="40" customFormat="1" ht="38.25" x14ac:dyDescent="0.2">
      <c r="A57" s="103">
        <v>48</v>
      </c>
      <c r="B57" s="202" t="s">
        <v>112</v>
      </c>
      <c r="C57" s="121" t="s">
        <v>113</v>
      </c>
      <c r="D57" s="24">
        <v>1</v>
      </c>
      <c r="E57" s="166" t="s">
        <v>53</v>
      </c>
      <c r="F57" s="168">
        <v>1</v>
      </c>
      <c r="G57" s="25">
        <v>16213.726199999999</v>
      </c>
      <c r="H57" s="43">
        <f>'PRECIO REFERENCIA'!F57</f>
        <v>0</v>
      </c>
      <c r="I57" s="43" t="str">
        <f>'PRECIO REFERENCIA'!H57</f>
        <v>NO OFERTADO</v>
      </c>
      <c r="J57" s="44">
        <f>+IF(I57="NO OFERTADO",0,IF(I57="NO CUMPLE EV TECNICA",0,IF(I57="NO HABILITA",0,IF(I57="HABILITA",('PRECIOS UNITARIOS'!$AF57*500)/H57))))</f>
        <v>0</v>
      </c>
      <c r="K57" s="43">
        <f>'PRECIO REFERENCIA'!I57</f>
        <v>0</v>
      </c>
      <c r="L57" s="43" t="str">
        <f>'PRECIO REFERENCIA'!K57</f>
        <v>NO OFERTADO</v>
      </c>
      <c r="M57" s="44">
        <f>+IF(L57="NO OFERTADO",0,IF(L57="NO CUMPLE EV TECNICA",0,IF(L57="NO HABILITA",0,IF(L57="HABILITA",('PRECIOS UNITARIOS'!$AF57*500)/K57))))</f>
        <v>0</v>
      </c>
      <c r="N57" s="43">
        <f>'PRECIO REFERENCIA'!L57</f>
        <v>0</v>
      </c>
      <c r="O57" s="43" t="str">
        <f>'PRECIO REFERENCIA'!N57</f>
        <v>NO OFERTADO</v>
      </c>
      <c r="P57" s="44">
        <f>+IF(O57="NO OFERTADO",0,IF(O57="NO CUMPLE EV TECNICA",0,IF(O57="NO HABILITA",0,IF(O57="HABILITA",('PRECIOS UNITARIOS'!$AF57*500)/N57))))</f>
        <v>0</v>
      </c>
      <c r="Q57" s="43">
        <f>'PRECIO REFERENCIA'!O57</f>
        <v>0</v>
      </c>
      <c r="R57" s="43" t="str">
        <f>'PRECIO REFERENCIA'!Q57</f>
        <v>NO OFERTADO</v>
      </c>
      <c r="S57" s="44">
        <f>+IF(R57="NO OFERTADO",0,IF(R57="NO CUMPLE EV TECNICA",0,IF(R57="NO HABILITA",0,IF(R57="HABILITA",('PRECIOS UNITARIOS'!$AF57*500)/Q57))))</f>
        <v>0</v>
      </c>
      <c r="T57" s="43">
        <f>'PRECIO REFERENCIA'!R57</f>
        <v>0</v>
      </c>
      <c r="U57" s="43" t="str">
        <f>'PRECIO REFERENCIA'!T57</f>
        <v>NO OFERTADO</v>
      </c>
      <c r="V57" s="44">
        <f>+IF(U57="NO OFERTADO",0,IF(U57="NO CUMPLE EV TECNICA",0,IF(U57="NO HABILITA",0,IF(U57="HABILITA",('PRECIOS UNITARIOS'!$AF57*500)/T57))))</f>
        <v>0</v>
      </c>
      <c r="W57" s="43">
        <f>'PRECIO REFERENCIA'!U57</f>
        <v>0</v>
      </c>
      <c r="X57" s="43" t="str">
        <f>'PRECIO REFERENCIA'!W57</f>
        <v>NO OFERTADO</v>
      </c>
      <c r="Y57" s="44">
        <f>+IF(X57="NO OFERTADO",0,IF(X57="NO CUMPLE EV TECNICA",0,IF(X57="NO HABILITA",0,IF(X57="HABILITA",('PRECIOS UNITARIOS'!$AF57*500)/W57))))</f>
        <v>0</v>
      </c>
      <c r="Z57" s="43">
        <f>'PRECIO REFERENCIA'!X57</f>
        <v>0</v>
      </c>
      <c r="AA57" s="43" t="str">
        <f>'PRECIO REFERENCIA'!Z57</f>
        <v>NO OFERTADO</v>
      </c>
      <c r="AB57" s="44">
        <f>+IF(AA57="NO OFERTADO",0,IF(AA57="NO CUMPLE EV TECNICA",0,IF(AA57="NO HABILITA",0,IF(AA57="HABILITA",('PRECIOS UNITARIOS'!$AF57*500)/Z57))))</f>
        <v>0</v>
      </c>
      <c r="AC57" s="43">
        <f>'PRECIO REFERENCIA'!AA57</f>
        <v>0</v>
      </c>
      <c r="AD57" s="43" t="str">
        <f>'PRECIO REFERENCIA'!AC57</f>
        <v>NO OFERTADO</v>
      </c>
      <c r="AE57" s="44">
        <f>+IF(AD57="NO OFERTADO",0,IF(AD57="NO CUMPLE EV TECNICA",0,IF(AD57="NO HABILITA",0,IF(AD57="HABILITA",('PRECIOS UNITARIOS'!$AF57*500)/AC57))))</f>
        <v>0</v>
      </c>
      <c r="AF57" s="43">
        <f>'PRECIO REFERENCIA'!AD57</f>
        <v>0</v>
      </c>
      <c r="AG57" s="43" t="str">
        <f>'PRECIO REFERENCIA'!AF57</f>
        <v>NO OFERTADO</v>
      </c>
      <c r="AH57" s="44">
        <f>+IF(AG57="NO OFERTADO",0,IF(AG57="NO CUMPLE EV TECNICA",0,IF(AG57="NO HABILITA",0,IF(AG57="HABILITA",('PRECIOS UNITARIOS'!$AF57*500)/AF57))))</f>
        <v>0</v>
      </c>
      <c r="AI57" s="43">
        <f>'PRECIO REFERENCIA'!AG57</f>
        <v>0</v>
      </c>
      <c r="AJ57" s="43" t="str">
        <f>'PRECIO REFERENCIA'!AI57</f>
        <v>NO OFERTADO</v>
      </c>
      <c r="AK57" s="44">
        <f>+IF(AJ57="NO OFERTADO",0,IF(AJ57="NO CUMPLE EV TECNICA",0,IF(AJ57="NO HABILITA",0,IF(AJ57="HABILITA",('PRECIOS UNITARIOS'!$AF57*500)/AI57))))</f>
        <v>0</v>
      </c>
      <c r="AL57" s="43">
        <f>'PRECIO REFERENCIA'!AJ57</f>
        <v>0</v>
      </c>
      <c r="AM57" s="43" t="str">
        <f>'PRECIO REFERENCIA'!AL57</f>
        <v>NO OFERTADO</v>
      </c>
      <c r="AN57" s="44">
        <f>+IF(AM57="NO OFERTADO",0,IF(AM57="NO CUMPLE EV TECNICA",0,IF(AM57="NO HABILITA",0,IF(AM57="HABILITA",('PRECIOS UNITARIOS'!$AF57*500)/AL57))))</f>
        <v>0</v>
      </c>
      <c r="AO57" s="43">
        <f>'PRECIO REFERENCIA'!AM57</f>
        <v>0</v>
      </c>
      <c r="AP57" s="43" t="str">
        <f>'PRECIO REFERENCIA'!AO57</f>
        <v>NO OFERTADO</v>
      </c>
      <c r="AQ57" s="44">
        <f>+IF(AP57="NO OFERTADO",0,IF(AP57="NO CUMPLE EV TECNICA",0,IF(AP57="NO HABILITA",0,IF(AP57="HABILITA",('PRECIOS UNITARIOS'!$AF57*500)/AO57))))</f>
        <v>0</v>
      </c>
      <c r="AR57" s="43">
        <f>'PRECIO REFERENCIA'!AP57</f>
        <v>0</v>
      </c>
      <c r="AS57" s="43" t="str">
        <f>'PRECIO REFERENCIA'!AR57</f>
        <v>NO HABILITA</v>
      </c>
      <c r="AT57" s="44">
        <f>+IF(AS57="NO OFERTADO",0,IF(AS57="NO CUMPLE EV TECNICA",0,IF(AS57="NO HABILITA",0,IF(AS57="HABILITA",('PRECIOS UNITARIOS'!$AF57*500)/AR57))))</f>
        <v>0</v>
      </c>
      <c r="AU57" s="43">
        <f>'PRECIO REFERENCIA'!AS57</f>
        <v>0</v>
      </c>
      <c r="AV57" s="43" t="str">
        <f>'PRECIO REFERENCIA'!AU57</f>
        <v>NO OFERTADO</v>
      </c>
      <c r="AW57" s="44">
        <f>+IF(AV57="NO OFERTADO",0,IF(AV57="NO CUMPLE EV TECNICA",0,IF(AV57="NO HABILITA",0,IF(AV57="HABILITA",('PRECIOS UNITARIOS'!$AF57*500)/AU57))))</f>
        <v>0</v>
      </c>
      <c r="AX57" s="43">
        <f>'PRECIO REFERENCIA'!AV57</f>
        <v>0</v>
      </c>
      <c r="AY57" s="43" t="str">
        <f>'PRECIO REFERENCIA'!AX57</f>
        <v>NO OFERTADO</v>
      </c>
      <c r="AZ57" s="44">
        <f>+IF(AY57="NO OFERTADO",0,IF(AY57="NO CUMPLE EV TECNICA",0,IF(AY57="NO HABILITA",0,IF(AY57="HABILITA",('PRECIOS UNITARIOS'!$AF57*500)/AX57))))</f>
        <v>0</v>
      </c>
      <c r="BA57" s="43">
        <f>'PRECIO REFERENCIA'!AY57</f>
        <v>0</v>
      </c>
      <c r="BB57" s="43" t="str">
        <f>'PRECIO REFERENCIA'!BA57</f>
        <v>NO OFERTADO</v>
      </c>
      <c r="BC57" s="44">
        <f>+IF(BB57="NO OFERTADO",0,IF(BB57="NO CUMPLE EV TECNICA",0,IF(BB57="NO HABILITA",0,IF(BB57="HABILITA",('PRECIOS UNITARIOS'!$AF57*500)/BA57))))</f>
        <v>0</v>
      </c>
      <c r="BD57" s="43">
        <f>'PRECIO REFERENCIA'!BB57</f>
        <v>0</v>
      </c>
      <c r="BE57" s="43" t="str">
        <f>'PRECIO REFERENCIA'!BD57</f>
        <v>NO OFERTADO</v>
      </c>
      <c r="BF57" s="44">
        <f>+IF(BE57="NO OFERTADO",0,IF(BE57="NO CUMPLE EV TECNICA",0,IF(BE57="NO HABILITA",0,IF(BE57="HABILITA",('PRECIOS UNITARIOS'!$AF57*500)/BD57))))</f>
        <v>0</v>
      </c>
      <c r="BG57" s="43">
        <f>'PRECIO REFERENCIA'!BE57</f>
        <v>0</v>
      </c>
      <c r="BH57" s="43" t="str">
        <f>'PRECIO REFERENCIA'!BG57</f>
        <v>NO OFERTADO</v>
      </c>
      <c r="BI57" s="44">
        <f>+IF(BH57="NO OFERTADO",0,IF(BH57="NO CUMPLE EV TECNICA",0,IF(BH57="NO HABILITA",0,IF(BH57="HABILITA",('PRECIOS UNITARIOS'!$AF57*500)/BG57))))</f>
        <v>0</v>
      </c>
      <c r="BJ57" s="43">
        <f>'PRECIO REFERENCIA'!BH57</f>
        <v>0</v>
      </c>
      <c r="BK57" s="43" t="str">
        <f>'PRECIO REFERENCIA'!BJ57</f>
        <v>NO OFERTADO</v>
      </c>
      <c r="BL57" s="44">
        <f>+IF(BK57="NO OFERTADO",0,IF(BK57="NO CUMPLE EV TECNICA",0,IF(BK57="NO HABILITA",0,IF(BK57="HABILITA",('PRECIOS UNITARIOS'!$AF57*500)/BJ57))))</f>
        <v>0</v>
      </c>
      <c r="BM57" s="43">
        <f>'PRECIO REFERENCIA'!BK57</f>
        <v>0</v>
      </c>
      <c r="BN57" s="43" t="str">
        <f>'PRECIO REFERENCIA'!BM57</f>
        <v>NO OFERTADO</v>
      </c>
      <c r="BO57" s="44">
        <f>+IF(BN57="NO OFERTADO",0,IF(BN57="NO CUMPLE EV TECNICA",0,IF(BN57="NO HABILITA",0,IF(BN57="HABILITA",('PRECIOS UNITARIOS'!$AF57*500)/BM57))))</f>
        <v>0</v>
      </c>
      <c r="BP57" s="43">
        <f>'PRECIO REFERENCIA'!BN57</f>
        <v>0</v>
      </c>
      <c r="BQ57" s="43" t="str">
        <f>'PRECIO REFERENCIA'!BP57</f>
        <v>NO OFERTADO</v>
      </c>
      <c r="BR57" s="44">
        <f>+IF(BQ57="NO OFERTADO",0,IF(BQ57="NO CUMPLE EV TECNICA",0,IF(BQ57="NO HABILITA",0,IF(BQ57="HABILITA",('PRECIOS UNITARIOS'!$AF57*500)/BP57))))</f>
        <v>0</v>
      </c>
      <c r="BS57" s="43">
        <f>'PRECIO REFERENCIA'!BQ57</f>
        <v>0</v>
      </c>
      <c r="BT57" s="43" t="str">
        <f>'PRECIO REFERENCIA'!BS57</f>
        <v>NO OFERTADO</v>
      </c>
      <c r="BU57" s="44">
        <f>+IF(BT57="NO OFERTADO",0,IF(BT57="NO CUMPLE EV TECNICA",0,IF(BT57="NO HABILITA",0,IF(BT57="HABILITA",('PRECIOS UNITARIOS'!$AF57*500)/BS57))))</f>
        <v>0</v>
      </c>
      <c r="BV57" s="43">
        <f>'PRECIO REFERENCIA'!BT57</f>
        <v>0</v>
      </c>
      <c r="BW57" s="43" t="str">
        <f>'PRECIO REFERENCIA'!BV57</f>
        <v>NO OFERTADO</v>
      </c>
      <c r="BX57" s="44">
        <f>+IF(BW57="NO OFERTADO",0,IF(BW57="NO CUMPLE EV TECNICA",0,IF(BW57="NO HABILITA",0,IF(BW57="HABILITA",('PRECIOS UNITARIOS'!$AF57*500)/BV57))))</f>
        <v>0</v>
      </c>
      <c r="BY57" s="43">
        <f>'PRECIO REFERENCIA'!BW57</f>
        <v>0</v>
      </c>
      <c r="BZ57" s="43" t="str">
        <f>'PRECIO REFERENCIA'!BY57</f>
        <v>NO OFERTADO</v>
      </c>
      <c r="CA57" s="44">
        <f>+IF(BZ57="NO OFERTADO",0,IF(BZ57="NO CUMPLE EV TECNICA",0,IF(BZ57="NO HABILITA",0,IF(BZ57="HABILITA",('PRECIOS UNITARIOS'!$AF57*500)/BY57))))</f>
        <v>0</v>
      </c>
      <c r="CB57" s="43">
        <f>'PRECIO REFERENCIA'!BZ57</f>
        <v>0</v>
      </c>
      <c r="CC57" s="43" t="str">
        <f>'PRECIO REFERENCIA'!CB57</f>
        <v>NO OFERTADO</v>
      </c>
      <c r="CD57" s="44">
        <f>+IF(CC57="NO OFERTADO",0,IF(CC57="NO CUMPLE EV TECNICA",0,IF(CC57="NO HABILITA",0,IF(CC57="HABILITA",('PRECIOS UNITARIOS'!$AF57*500)/CB57))))</f>
        <v>0</v>
      </c>
      <c r="CE57" s="43">
        <f>'PRECIO REFERENCIA'!CC57</f>
        <v>0</v>
      </c>
      <c r="CF57" s="43" t="str">
        <f>'PRECIO REFERENCIA'!CE57</f>
        <v>NO OFERTADO</v>
      </c>
      <c r="CG57" s="44">
        <f>+IF(CF57="NO OFERTADO",0,IF(CF57="NO CUMPLE EV TECNICA",0,IF(CF57="NO HABILITA",0,IF(CF57="HABILITA",('PRECIOS UNITARIOS'!$AF57*500)/CE57))))</f>
        <v>0</v>
      </c>
      <c r="CH57" s="43">
        <f>'PRECIO REFERENCIA'!CF57</f>
        <v>0</v>
      </c>
      <c r="CI57" s="43" t="str">
        <f>'PRECIO REFERENCIA'!CH57</f>
        <v>NO HABILITA</v>
      </c>
      <c r="CJ57" s="44">
        <f>+IF(CI57="NO OFERTADO",0,IF(CI57="NO CUMPLE EV TECNICA",0,IF(CI57="NO HABILITA",0,IF(CI57="HABILITA",('PRECIOS UNITARIOS'!$AF57*500)/CH57))))</f>
        <v>0</v>
      </c>
    </row>
    <row r="58" spans="1:88" s="40" customFormat="1" ht="38.25" x14ac:dyDescent="0.2">
      <c r="A58" s="103">
        <v>49</v>
      </c>
      <c r="B58" s="202" t="s">
        <v>114</v>
      </c>
      <c r="C58" s="121" t="s">
        <v>115</v>
      </c>
      <c r="D58" s="24">
        <v>1</v>
      </c>
      <c r="E58" s="166" t="s">
        <v>53</v>
      </c>
      <c r="F58" s="168">
        <v>8</v>
      </c>
      <c r="G58" s="25">
        <v>1191.520344</v>
      </c>
      <c r="H58" s="43">
        <f>'PRECIO REFERENCIA'!F58</f>
        <v>0</v>
      </c>
      <c r="I58" s="43" t="str">
        <f>'PRECIO REFERENCIA'!H58</f>
        <v>NO OFERTADO</v>
      </c>
      <c r="J58" s="44">
        <f>+IF(I58="NO OFERTADO",0,IF(I58="NO CUMPLE EV TECNICA",0,IF(I58="NO HABILITA",0,IF(I58="HABILITA",('PRECIOS UNITARIOS'!$AF58*500)/H58))))</f>
        <v>0</v>
      </c>
      <c r="K58" s="43">
        <f>'PRECIO REFERENCIA'!I58</f>
        <v>0</v>
      </c>
      <c r="L58" s="43" t="str">
        <f>'PRECIO REFERENCIA'!K58</f>
        <v>NO OFERTADO</v>
      </c>
      <c r="M58" s="44">
        <f>+IF(L58="NO OFERTADO",0,IF(L58="NO CUMPLE EV TECNICA",0,IF(L58="NO HABILITA",0,IF(L58="HABILITA",('PRECIOS UNITARIOS'!$AF58*500)/K58))))</f>
        <v>0</v>
      </c>
      <c r="N58" s="43">
        <f>'PRECIO REFERENCIA'!L58</f>
        <v>0</v>
      </c>
      <c r="O58" s="43" t="str">
        <f>'PRECIO REFERENCIA'!N58</f>
        <v>NO OFERTADO</v>
      </c>
      <c r="P58" s="44">
        <f>+IF(O58="NO OFERTADO",0,IF(O58="NO CUMPLE EV TECNICA",0,IF(O58="NO HABILITA",0,IF(O58="HABILITA",('PRECIOS UNITARIOS'!$AF58*500)/N58))))</f>
        <v>0</v>
      </c>
      <c r="Q58" s="43">
        <f>'PRECIO REFERENCIA'!O58</f>
        <v>0</v>
      </c>
      <c r="R58" s="43" t="str">
        <f>'PRECIO REFERENCIA'!Q58</f>
        <v>NO OFERTADO</v>
      </c>
      <c r="S58" s="44">
        <f>+IF(R58="NO OFERTADO",0,IF(R58="NO CUMPLE EV TECNICA",0,IF(R58="NO HABILITA",0,IF(R58="HABILITA",('PRECIOS UNITARIOS'!$AF58*500)/Q58))))</f>
        <v>0</v>
      </c>
      <c r="T58" s="43">
        <f>'PRECIO REFERENCIA'!R58</f>
        <v>0</v>
      </c>
      <c r="U58" s="43" t="str">
        <f>'PRECIO REFERENCIA'!T58</f>
        <v>NO OFERTADO</v>
      </c>
      <c r="V58" s="44">
        <f>+IF(U58="NO OFERTADO",0,IF(U58="NO CUMPLE EV TECNICA",0,IF(U58="NO HABILITA",0,IF(U58="HABILITA",('PRECIOS UNITARIOS'!$AF58*500)/T58))))</f>
        <v>0</v>
      </c>
      <c r="W58" s="43">
        <f>'PRECIO REFERENCIA'!U58</f>
        <v>0</v>
      </c>
      <c r="X58" s="43" t="str">
        <f>'PRECIO REFERENCIA'!W58</f>
        <v>NO OFERTADO</v>
      </c>
      <c r="Y58" s="44">
        <f>+IF(X58="NO OFERTADO",0,IF(X58="NO CUMPLE EV TECNICA",0,IF(X58="NO HABILITA",0,IF(X58="HABILITA",('PRECIOS UNITARIOS'!$AF58*500)/W58))))</f>
        <v>0</v>
      </c>
      <c r="Z58" s="43">
        <f>'PRECIO REFERENCIA'!X58</f>
        <v>0</v>
      </c>
      <c r="AA58" s="43" t="str">
        <f>'PRECIO REFERENCIA'!Z58</f>
        <v>NO HABILITA</v>
      </c>
      <c r="AB58" s="44">
        <f>+IF(AA58="NO OFERTADO",0,IF(AA58="NO CUMPLE EV TECNICA",0,IF(AA58="NO HABILITA",0,IF(AA58="HABILITA",('PRECIOS UNITARIOS'!$AF58*500)/Z58))))</f>
        <v>0</v>
      </c>
      <c r="AC58" s="43">
        <f>'PRECIO REFERENCIA'!AA58</f>
        <v>0</v>
      </c>
      <c r="AD58" s="43" t="str">
        <f>'PRECIO REFERENCIA'!AC58</f>
        <v>NO OFERTADO</v>
      </c>
      <c r="AE58" s="44">
        <f>+IF(AD58="NO OFERTADO",0,IF(AD58="NO CUMPLE EV TECNICA",0,IF(AD58="NO HABILITA",0,IF(AD58="HABILITA",('PRECIOS UNITARIOS'!$AF58*500)/AC58))))</f>
        <v>0</v>
      </c>
      <c r="AF58" s="43">
        <f>'PRECIO REFERENCIA'!AD58</f>
        <v>2195.5500000000002</v>
      </c>
      <c r="AG58" s="43" t="str">
        <f>'PRECIO REFERENCIA'!AF58</f>
        <v>NO HABILITA</v>
      </c>
      <c r="AH58" s="44">
        <f>+IF(AG58="NO OFERTADO",0,IF(AG58="NO CUMPLE EV TECNICA",0,IF(AG58="NO HABILITA",0,IF(AG58="HABILITA",('PRECIOS UNITARIOS'!$AF58*500)/AF58))))</f>
        <v>0</v>
      </c>
      <c r="AI58" s="43">
        <f>'PRECIO REFERENCIA'!AG58</f>
        <v>0</v>
      </c>
      <c r="AJ58" s="43" t="str">
        <f>'PRECIO REFERENCIA'!AI58</f>
        <v>NO OFERTADO</v>
      </c>
      <c r="AK58" s="44">
        <f>+IF(AJ58="NO OFERTADO",0,IF(AJ58="NO CUMPLE EV TECNICA",0,IF(AJ58="NO HABILITA",0,IF(AJ58="HABILITA",('PRECIOS UNITARIOS'!$AF58*500)/AI58))))</f>
        <v>0</v>
      </c>
      <c r="AL58" s="43">
        <f>'PRECIO REFERENCIA'!AJ58</f>
        <v>0</v>
      </c>
      <c r="AM58" s="43" t="str">
        <f>'PRECIO REFERENCIA'!AL58</f>
        <v>NO OFERTADO</v>
      </c>
      <c r="AN58" s="44">
        <f>+IF(AM58="NO OFERTADO",0,IF(AM58="NO CUMPLE EV TECNICA",0,IF(AM58="NO HABILITA",0,IF(AM58="HABILITA",('PRECIOS UNITARIOS'!$AF58*500)/AL58))))</f>
        <v>0</v>
      </c>
      <c r="AO58" s="43">
        <f>'PRECIO REFERENCIA'!AM58</f>
        <v>0</v>
      </c>
      <c r="AP58" s="43" t="str">
        <f>'PRECIO REFERENCIA'!AO58</f>
        <v>NO OFERTADO</v>
      </c>
      <c r="AQ58" s="44">
        <f>+IF(AP58="NO OFERTADO",0,IF(AP58="NO CUMPLE EV TECNICA",0,IF(AP58="NO HABILITA",0,IF(AP58="HABILITA",('PRECIOS UNITARIOS'!$AF58*500)/AO58))))</f>
        <v>0</v>
      </c>
      <c r="AR58" s="43">
        <f>'PRECIO REFERENCIA'!AP58</f>
        <v>0</v>
      </c>
      <c r="AS58" s="43" t="str">
        <f>'PRECIO REFERENCIA'!AR58</f>
        <v>NO OFERTADO</v>
      </c>
      <c r="AT58" s="44">
        <f>+IF(AS58="NO OFERTADO",0,IF(AS58="NO CUMPLE EV TECNICA",0,IF(AS58="NO HABILITA",0,IF(AS58="HABILITA",('PRECIOS UNITARIOS'!$AF58*500)/AR58))))</f>
        <v>0</v>
      </c>
      <c r="AU58" s="43">
        <f>'PRECIO REFERENCIA'!AS58</f>
        <v>0</v>
      </c>
      <c r="AV58" s="43" t="str">
        <f>'PRECIO REFERENCIA'!AU58</f>
        <v>NO OFERTADO</v>
      </c>
      <c r="AW58" s="44">
        <f>+IF(AV58="NO OFERTADO",0,IF(AV58="NO CUMPLE EV TECNICA",0,IF(AV58="NO HABILITA",0,IF(AV58="HABILITA",('PRECIOS UNITARIOS'!$AF58*500)/AU58))))</f>
        <v>0</v>
      </c>
      <c r="AX58" s="43">
        <f>'PRECIO REFERENCIA'!AV58</f>
        <v>0</v>
      </c>
      <c r="AY58" s="43" t="str">
        <f>'PRECIO REFERENCIA'!AX58</f>
        <v>NO OFERTADO</v>
      </c>
      <c r="AZ58" s="44">
        <f>+IF(AY58="NO OFERTADO",0,IF(AY58="NO CUMPLE EV TECNICA",0,IF(AY58="NO HABILITA",0,IF(AY58="HABILITA",('PRECIOS UNITARIOS'!$AF58*500)/AX58))))</f>
        <v>0</v>
      </c>
      <c r="BA58" s="43">
        <f>'PRECIO REFERENCIA'!AY58</f>
        <v>0</v>
      </c>
      <c r="BB58" s="43" t="str">
        <f>'PRECIO REFERENCIA'!BA58</f>
        <v>NO OFERTADO</v>
      </c>
      <c r="BC58" s="44">
        <f>+IF(BB58="NO OFERTADO",0,IF(BB58="NO CUMPLE EV TECNICA",0,IF(BB58="NO HABILITA",0,IF(BB58="HABILITA",('PRECIOS UNITARIOS'!$AF58*500)/BA58))))</f>
        <v>0</v>
      </c>
      <c r="BD58" s="43">
        <f>'PRECIO REFERENCIA'!BB58</f>
        <v>0</v>
      </c>
      <c r="BE58" s="43" t="str">
        <f>'PRECIO REFERENCIA'!BD58</f>
        <v>NO OFERTADO</v>
      </c>
      <c r="BF58" s="44">
        <f>+IF(BE58="NO OFERTADO",0,IF(BE58="NO CUMPLE EV TECNICA",0,IF(BE58="NO HABILITA",0,IF(BE58="HABILITA",('PRECIOS UNITARIOS'!$AF58*500)/BD58))))</f>
        <v>0</v>
      </c>
      <c r="BG58" s="43">
        <f>'PRECIO REFERENCIA'!BE58</f>
        <v>0</v>
      </c>
      <c r="BH58" s="43" t="str">
        <f>'PRECIO REFERENCIA'!BG58</f>
        <v>NO OFERTADO</v>
      </c>
      <c r="BI58" s="44">
        <f>+IF(BH58="NO OFERTADO",0,IF(BH58="NO CUMPLE EV TECNICA",0,IF(BH58="NO HABILITA",0,IF(BH58="HABILITA",('PRECIOS UNITARIOS'!$AF58*500)/BG58))))</f>
        <v>0</v>
      </c>
      <c r="BJ58" s="43">
        <f>'PRECIO REFERENCIA'!BH58</f>
        <v>0</v>
      </c>
      <c r="BK58" s="43" t="str">
        <f>'PRECIO REFERENCIA'!BJ58</f>
        <v>NO OFERTADO</v>
      </c>
      <c r="BL58" s="44">
        <f>+IF(BK58="NO OFERTADO",0,IF(BK58="NO CUMPLE EV TECNICA",0,IF(BK58="NO HABILITA",0,IF(BK58="HABILITA",('PRECIOS UNITARIOS'!$AF58*500)/BJ58))))</f>
        <v>0</v>
      </c>
      <c r="BM58" s="43">
        <f>'PRECIO REFERENCIA'!BK58</f>
        <v>0</v>
      </c>
      <c r="BN58" s="43" t="str">
        <f>'PRECIO REFERENCIA'!BM58</f>
        <v>NO OFERTADO</v>
      </c>
      <c r="BO58" s="44">
        <f>+IF(BN58="NO OFERTADO",0,IF(BN58="NO CUMPLE EV TECNICA",0,IF(BN58="NO HABILITA",0,IF(BN58="HABILITA",('PRECIOS UNITARIOS'!$AF58*500)/BM58))))</f>
        <v>0</v>
      </c>
      <c r="BP58" s="43">
        <f>'PRECIO REFERENCIA'!BN58</f>
        <v>0</v>
      </c>
      <c r="BQ58" s="43" t="str">
        <f>'PRECIO REFERENCIA'!BP58</f>
        <v>NO OFERTADO</v>
      </c>
      <c r="BR58" s="44">
        <f>+IF(BQ58="NO OFERTADO",0,IF(BQ58="NO CUMPLE EV TECNICA",0,IF(BQ58="NO HABILITA",0,IF(BQ58="HABILITA",('PRECIOS UNITARIOS'!$AF58*500)/BP58))))</f>
        <v>0</v>
      </c>
      <c r="BS58" s="43">
        <f>'PRECIO REFERENCIA'!BQ58</f>
        <v>0</v>
      </c>
      <c r="BT58" s="43" t="str">
        <f>'PRECIO REFERENCIA'!BS58</f>
        <v>NO OFERTADO</v>
      </c>
      <c r="BU58" s="44">
        <f>+IF(BT58="NO OFERTADO",0,IF(BT58="NO CUMPLE EV TECNICA",0,IF(BT58="NO HABILITA",0,IF(BT58="HABILITA",('PRECIOS UNITARIOS'!$AF58*500)/BS58))))</f>
        <v>0</v>
      </c>
      <c r="BV58" s="43">
        <f>'PRECIO REFERENCIA'!BT58</f>
        <v>0</v>
      </c>
      <c r="BW58" s="43" t="str">
        <f>'PRECIO REFERENCIA'!BV58</f>
        <v>NO OFERTADO</v>
      </c>
      <c r="BX58" s="44">
        <f>+IF(BW58="NO OFERTADO",0,IF(BW58="NO CUMPLE EV TECNICA",0,IF(BW58="NO HABILITA",0,IF(BW58="HABILITA",('PRECIOS UNITARIOS'!$AF58*500)/BV58))))</f>
        <v>0</v>
      </c>
      <c r="BY58" s="43">
        <f>'PRECIO REFERENCIA'!BW58</f>
        <v>0</v>
      </c>
      <c r="BZ58" s="43" t="str">
        <f>'PRECIO REFERENCIA'!BY58</f>
        <v>NO OFERTADO</v>
      </c>
      <c r="CA58" s="44">
        <f>+IF(BZ58="NO OFERTADO",0,IF(BZ58="NO CUMPLE EV TECNICA",0,IF(BZ58="NO HABILITA",0,IF(BZ58="HABILITA",('PRECIOS UNITARIOS'!$AF58*500)/BY58))))</f>
        <v>0</v>
      </c>
      <c r="CB58" s="43">
        <f>'PRECIO REFERENCIA'!BZ58</f>
        <v>0</v>
      </c>
      <c r="CC58" s="43" t="str">
        <f>'PRECIO REFERENCIA'!CB58</f>
        <v>NO OFERTADO</v>
      </c>
      <c r="CD58" s="44">
        <f>+IF(CC58="NO OFERTADO",0,IF(CC58="NO CUMPLE EV TECNICA",0,IF(CC58="NO HABILITA",0,IF(CC58="HABILITA",('PRECIOS UNITARIOS'!$AF58*500)/CB58))))</f>
        <v>0</v>
      </c>
      <c r="CE58" s="43">
        <f>'PRECIO REFERENCIA'!CC58</f>
        <v>0</v>
      </c>
      <c r="CF58" s="43" t="str">
        <f>'PRECIO REFERENCIA'!CE58</f>
        <v>NO OFERTADO</v>
      </c>
      <c r="CG58" s="44">
        <f>+IF(CF58="NO OFERTADO",0,IF(CF58="NO CUMPLE EV TECNICA",0,IF(CF58="NO HABILITA",0,IF(CF58="HABILITA",('PRECIOS UNITARIOS'!$AF58*500)/CE58))))</f>
        <v>0</v>
      </c>
      <c r="CH58" s="43">
        <f>'PRECIO REFERENCIA'!CF58</f>
        <v>0</v>
      </c>
      <c r="CI58" s="43" t="str">
        <f>'PRECIO REFERENCIA'!CH58</f>
        <v>NO OFERTADO</v>
      </c>
      <c r="CJ58" s="44">
        <f>+IF(CI58="NO OFERTADO",0,IF(CI58="NO CUMPLE EV TECNICA",0,IF(CI58="NO HABILITA",0,IF(CI58="HABILITA",('PRECIOS UNITARIOS'!$AF58*500)/CH58))))</f>
        <v>0</v>
      </c>
    </row>
    <row r="59" spans="1:88" s="40" customFormat="1" ht="38.25" x14ac:dyDescent="0.2">
      <c r="A59" s="103">
        <v>50</v>
      </c>
      <c r="B59" s="202" t="s">
        <v>116</v>
      </c>
      <c r="C59" s="121" t="s">
        <v>115</v>
      </c>
      <c r="D59" s="24">
        <v>1</v>
      </c>
      <c r="E59" s="166" t="s">
        <v>53</v>
      </c>
      <c r="F59" s="168">
        <v>1</v>
      </c>
      <c r="G59" s="25">
        <v>182819.18948999999</v>
      </c>
      <c r="H59" s="43">
        <f>'PRECIO REFERENCIA'!F59</f>
        <v>0</v>
      </c>
      <c r="I59" s="43" t="str">
        <f>'PRECIO REFERENCIA'!H59</f>
        <v>NO OFERTADO</v>
      </c>
      <c r="J59" s="44">
        <f>+IF(I59="NO OFERTADO",0,IF(I59="NO CUMPLE EV TECNICA",0,IF(I59="NO HABILITA",0,IF(I59="HABILITA",('PRECIOS UNITARIOS'!$AF59*500)/H59))))</f>
        <v>0</v>
      </c>
      <c r="K59" s="43">
        <f>'PRECIO REFERENCIA'!I59</f>
        <v>0</v>
      </c>
      <c r="L59" s="43" t="str">
        <f>'PRECIO REFERENCIA'!K59</f>
        <v>NO OFERTADO</v>
      </c>
      <c r="M59" s="44">
        <f>+IF(L59="NO OFERTADO",0,IF(L59="NO CUMPLE EV TECNICA",0,IF(L59="NO HABILITA",0,IF(L59="HABILITA",('PRECIOS UNITARIOS'!$AF59*500)/K59))))</f>
        <v>0</v>
      </c>
      <c r="N59" s="43">
        <f>'PRECIO REFERENCIA'!L59</f>
        <v>0</v>
      </c>
      <c r="O59" s="43" t="str">
        <f>'PRECIO REFERENCIA'!N59</f>
        <v>NO OFERTADO</v>
      </c>
      <c r="P59" s="44">
        <f>+IF(O59="NO OFERTADO",0,IF(O59="NO CUMPLE EV TECNICA",0,IF(O59="NO HABILITA",0,IF(O59="HABILITA",('PRECIOS UNITARIOS'!$AF59*500)/N59))))</f>
        <v>0</v>
      </c>
      <c r="Q59" s="43">
        <f>'PRECIO REFERENCIA'!O59</f>
        <v>0</v>
      </c>
      <c r="R59" s="43" t="str">
        <f>'PRECIO REFERENCIA'!Q59</f>
        <v>NO OFERTADO</v>
      </c>
      <c r="S59" s="44">
        <f>+IF(R59="NO OFERTADO",0,IF(R59="NO CUMPLE EV TECNICA",0,IF(R59="NO HABILITA",0,IF(R59="HABILITA",('PRECIOS UNITARIOS'!$AF59*500)/Q59))))</f>
        <v>0</v>
      </c>
      <c r="T59" s="43">
        <f>'PRECIO REFERENCIA'!R59</f>
        <v>0</v>
      </c>
      <c r="U59" s="43" t="str">
        <f>'PRECIO REFERENCIA'!T59</f>
        <v>NO OFERTADO</v>
      </c>
      <c r="V59" s="44">
        <f>+IF(U59="NO OFERTADO",0,IF(U59="NO CUMPLE EV TECNICA",0,IF(U59="NO HABILITA",0,IF(U59="HABILITA",('PRECIOS UNITARIOS'!$AF59*500)/T59))))</f>
        <v>0</v>
      </c>
      <c r="W59" s="43">
        <f>'PRECIO REFERENCIA'!U59</f>
        <v>0</v>
      </c>
      <c r="X59" s="43" t="str">
        <f>'PRECIO REFERENCIA'!W59</f>
        <v>NO OFERTADO</v>
      </c>
      <c r="Y59" s="44">
        <f>+IF(X59="NO OFERTADO",0,IF(X59="NO CUMPLE EV TECNICA",0,IF(X59="NO HABILITA",0,IF(X59="HABILITA",('PRECIOS UNITARIOS'!$AF59*500)/W59))))</f>
        <v>0</v>
      </c>
      <c r="Z59" s="43">
        <f>'PRECIO REFERENCIA'!X59</f>
        <v>165410</v>
      </c>
      <c r="AA59" s="43" t="str">
        <f>'PRECIO REFERENCIA'!Z59</f>
        <v>HABILITA</v>
      </c>
      <c r="AB59" s="44">
        <f>+IF(AA59="NO OFERTADO",0,IF(AA59="NO CUMPLE EV TECNICA",0,IF(AA59="NO HABILITA",0,IF(AA59="HABILITA",('PRECIOS UNITARIOS'!$AF59*500)/Z59))))</f>
        <v>500</v>
      </c>
      <c r="AC59" s="43">
        <f>'PRECIO REFERENCIA'!AA59</f>
        <v>0</v>
      </c>
      <c r="AD59" s="43" t="str">
        <f>'PRECIO REFERENCIA'!AC59</f>
        <v>NO OFERTADO</v>
      </c>
      <c r="AE59" s="44">
        <f>+IF(AD59="NO OFERTADO",0,IF(AD59="NO CUMPLE EV TECNICA",0,IF(AD59="NO HABILITA",0,IF(AD59="HABILITA",('PRECIOS UNITARIOS'!$AF59*500)/AC59))))</f>
        <v>0</v>
      </c>
      <c r="AF59" s="43">
        <f>'PRECIO REFERENCIA'!AD59</f>
        <v>540908.55000000005</v>
      </c>
      <c r="AG59" s="43" t="str">
        <f>'PRECIO REFERENCIA'!AF59</f>
        <v>NO HABILITA</v>
      </c>
      <c r="AH59" s="44">
        <f>+IF(AG59="NO OFERTADO",0,IF(AG59="NO CUMPLE EV TECNICA",0,IF(AG59="NO HABILITA",0,IF(AG59="HABILITA",('PRECIOS UNITARIOS'!$AF59*500)/AF59))))</f>
        <v>0</v>
      </c>
      <c r="AI59" s="43">
        <f>'PRECIO REFERENCIA'!AG59</f>
        <v>0</v>
      </c>
      <c r="AJ59" s="43" t="str">
        <f>'PRECIO REFERENCIA'!AI59</f>
        <v>NO OFERTADO</v>
      </c>
      <c r="AK59" s="44">
        <f>+IF(AJ59="NO OFERTADO",0,IF(AJ59="NO CUMPLE EV TECNICA",0,IF(AJ59="NO HABILITA",0,IF(AJ59="HABILITA",('PRECIOS UNITARIOS'!$AF59*500)/AI59))))</f>
        <v>0</v>
      </c>
      <c r="AL59" s="43">
        <f>'PRECIO REFERENCIA'!AJ59</f>
        <v>0</v>
      </c>
      <c r="AM59" s="43" t="str">
        <f>'PRECIO REFERENCIA'!AL59</f>
        <v>NO OFERTADO</v>
      </c>
      <c r="AN59" s="44">
        <f>+IF(AM59="NO OFERTADO",0,IF(AM59="NO CUMPLE EV TECNICA",0,IF(AM59="NO HABILITA",0,IF(AM59="HABILITA",('PRECIOS UNITARIOS'!$AF59*500)/AL59))))</f>
        <v>0</v>
      </c>
      <c r="AO59" s="43">
        <f>'PRECIO REFERENCIA'!AM59</f>
        <v>0</v>
      </c>
      <c r="AP59" s="43" t="str">
        <f>'PRECIO REFERENCIA'!AO59</f>
        <v>NO OFERTADO</v>
      </c>
      <c r="AQ59" s="44">
        <f>+IF(AP59="NO OFERTADO",0,IF(AP59="NO CUMPLE EV TECNICA",0,IF(AP59="NO HABILITA",0,IF(AP59="HABILITA",('PRECIOS UNITARIOS'!$AF59*500)/AO59))))</f>
        <v>0</v>
      </c>
      <c r="AR59" s="43">
        <f>'PRECIO REFERENCIA'!AP59</f>
        <v>0</v>
      </c>
      <c r="AS59" s="43" t="str">
        <f>'PRECIO REFERENCIA'!AR59</f>
        <v>NO OFERTADO</v>
      </c>
      <c r="AT59" s="44">
        <f>+IF(AS59="NO OFERTADO",0,IF(AS59="NO CUMPLE EV TECNICA",0,IF(AS59="NO HABILITA",0,IF(AS59="HABILITA",('PRECIOS UNITARIOS'!$AF59*500)/AR59))))</f>
        <v>0</v>
      </c>
      <c r="AU59" s="43">
        <f>'PRECIO REFERENCIA'!AS59</f>
        <v>0</v>
      </c>
      <c r="AV59" s="43" t="str">
        <f>'PRECIO REFERENCIA'!AU59</f>
        <v>NO OFERTADO</v>
      </c>
      <c r="AW59" s="44">
        <f>+IF(AV59="NO OFERTADO",0,IF(AV59="NO CUMPLE EV TECNICA",0,IF(AV59="NO HABILITA",0,IF(AV59="HABILITA",('PRECIOS UNITARIOS'!$AF59*500)/AU59))))</f>
        <v>0</v>
      </c>
      <c r="AX59" s="43">
        <f>'PRECIO REFERENCIA'!AV59</f>
        <v>0</v>
      </c>
      <c r="AY59" s="43" t="str">
        <f>'PRECIO REFERENCIA'!AX59</f>
        <v>NO OFERTADO</v>
      </c>
      <c r="AZ59" s="44">
        <f>+IF(AY59="NO OFERTADO",0,IF(AY59="NO CUMPLE EV TECNICA",0,IF(AY59="NO HABILITA",0,IF(AY59="HABILITA",('PRECIOS UNITARIOS'!$AF59*500)/AX59))))</f>
        <v>0</v>
      </c>
      <c r="BA59" s="43">
        <f>'PRECIO REFERENCIA'!AY59</f>
        <v>0</v>
      </c>
      <c r="BB59" s="43" t="str">
        <f>'PRECIO REFERENCIA'!BA59</f>
        <v>NO OFERTADO</v>
      </c>
      <c r="BC59" s="44">
        <f>+IF(BB59="NO OFERTADO",0,IF(BB59="NO CUMPLE EV TECNICA",0,IF(BB59="NO HABILITA",0,IF(BB59="HABILITA",('PRECIOS UNITARIOS'!$AF59*500)/BA59))))</f>
        <v>0</v>
      </c>
      <c r="BD59" s="43">
        <f>'PRECIO REFERENCIA'!BB59</f>
        <v>0</v>
      </c>
      <c r="BE59" s="43" t="str">
        <f>'PRECIO REFERENCIA'!BD59</f>
        <v>NO OFERTADO</v>
      </c>
      <c r="BF59" s="44">
        <f>+IF(BE59="NO OFERTADO",0,IF(BE59="NO CUMPLE EV TECNICA",0,IF(BE59="NO HABILITA",0,IF(BE59="HABILITA",('PRECIOS UNITARIOS'!$AF59*500)/BD59))))</f>
        <v>0</v>
      </c>
      <c r="BG59" s="43">
        <f>'PRECIO REFERENCIA'!BE59</f>
        <v>0</v>
      </c>
      <c r="BH59" s="43" t="str">
        <f>'PRECIO REFERENCIA'!BG59</f>
        <v>NO OFERTADO</v>
      </c>
      <c r="BI59" s="44">
        <f>+IF(BH59="NO OFERTADO",0,IF(BH59="NO CUMPLE EV TECNICA",0,IF(BH59="NO HABILITA",0,IF(BH59="HABILITA",('PRECIOS UNITARIOS'!$AF59*500)/BG59))))</f>
        <v>0</v>
      </c>
      <c r="BJ59" s="43">
        <f>'PRECIO REFERENCIA'!BH59</f>
        <v>0</v>
      </c>
      <c r="BK59" s="43" t="str">
        <f>'PRECIO REFERENCIA'!BJ59</f>
        <v>NO OFERTADO</v>
      </c>
      <c r="BL59" s="44">
        <f>+IF(BK59="NO OFERTADO",0,IF(BK59="NO CUMPLE EV TECNICA",0,IF(BK59="NO HABILITA",0,IF(BK59="HABILITA",('PRECIOS UNITARIOS'!$AF59*500)/BJ59))))</f>
        <v>0</v>
      </c>
      <c r="BM59" s="43">
        <f>'PRECIO REFERENCIA'!BK59</f>
        <v>0</v>
      </c>
      <c r="BN59" s="43" t="str">
        <f>'PRECIO REFERENCIA'!BM59</f>
        <v>NO OFERTADO</v>
      </c>
      <c r="BO59" s="44">
        <f>+IF(BN59="NO OFERTADO",0,IF(BN59="NO CUMPLE EV TECNICA",0,IF(BN59="NO HABILITA",0,IF(BN59="HABILITA",('PRECIOS UNITARIOS'!$AF59*500)/BM59))))</f>
        <v>0</v>
      </c>
      <c r="BP59" s="43">
        <f>'PRECIO REFERENCIA'!BN59</f>
        <v>0</v>
      </c>
      <c r="BQ59" s="43" t="str">
        <f>'PRECIO REFERENCIA'!BP59</f>
        <v>NO OFERTADO</v>
      </c>
      <c r="BR59" s="44">
        <f>+IF(BQ59="NO OFERTADO",0,IF(BQ59="NO CUMPLE EV TECNICA",0,IF(BQ59="NO HABILITA",0,IF(BQ59="HABILITA",('PRECIOS UNITARIOS'!$AF59*500)/BP59))))</f>
        <v>0</v>
      </c>
      <c r="BS59" s="43">
        <f>'PRECIO REFERENCIA'!BQ59</f>
        <v>0</v>
      </c>
      <c r="BT59" s="43" t="str">
        <f>'PRECIO REFERENCIA'!BS59</f>
        <v>NO OFERTADO</v>
      </c>
      <c r="BU59" s="44">
        <f>+IF(BT59="NO OFERTADO",0,IF(BT59="NO CUMPLE EV TECNICA",0,IF(BT59="NO HABILITA",0,IF(BT59="HABILITA",('PRECIOS UNITARIOS'!$AF59*500)/BS59))))</f>
        <v>0</v>
      </c>
      <c r="BV59" s="43">
        <f>'PRECIO REFERENCIA'!BT59</f>
        <v>0</v>
      </c>
      <c r="BW59" s="43" t="str">
        <f>'PRECIO REFERENCIA'!BV59</f>
        <v>NO OFERTADO</v>
      </c>
      <c r="BX59" s="44">
        <f>+IF(BW59="NO OFERTADO",0,IF(BW59="NO CUMPLE EV TECNICA",0,IF(BW59="NO HABILITA",0,IF(BW59="HABILITA",('PRECIOS UNITARIOS'!$AF59*500)/BV59))))</f>
        <v>0</v>
      </c>
      <c r="BY59" s="43">
        <f>'PRECIO REFERENCIA'!BW59</f>
        <v>0</v>
      </c>
      <c r="BZ59" s="43" t="str">
        <f>'PRECIO REFERENCIA'!BY59</f>
        <v>NO OFERTADO</v>
      </c>
      <c r="CA59" s="44">
        <f>+IF(BZ59="NO OFERTADO",0,IF(BZ59="NO CUMPLE EV TECNICA",0,IF(BZ59="NO HABILITA",0,IF(BZ59="HABILITA",('PRECIOS UNITARIOS'!$AF59*500)/BY59))))</f>
        <v>0</v>
      </c>
      <c r="CB59" s="43">
        <f>'PRECIO REFERENCIA'!BZ59</f>
        <v>0</v>
      </c>
      <c r="CC59" s="43" t="str">
        <f>'PRECIO REFERENCIA'!CB59</f>
        <v>NO OFERTADO</v>
      </c>
      <c r="CD59" s="44">
        <f>+IF(CC59="NO OFERTADO",0,IF(CC59="NO CUMPLE EV TECNICA",0,IF(CC59="NO HABILITA",0,IF(CC59="HABILITA",('PRECIOS UNITARIOS'!$AF59*500)/CB59))))</f>
        <v>0</v>
      </c>
      <c r="CE59" s="43">
        <f>'PRECIO REFERENCIA'!CC59</f>
        <v>0</v>
      </c>
      <c r="CF59" s="43" t="str">
        <f>'PRECIO REFERENCIA'!CE59</f>
        <v>NO OFERTADO</v>
      </c>
      <c r="CG59" s="44">
        <f>+IF(CF59="NO OFERTADO",0,IF(CF59="NO CUMPLE EV TECNICA",0,IF(CF59="NO HABILITA",0,IF(CF59="HABILITA",('PRECIOS UNITARIOS'!$AF59*500)/CE59))))</f>
        <v>0</v>
      </c>
      <c r="CH59" s="43">
        <f>'PRECIO REFERENCIA'!CF59</f>
        <v>0</v>
      </c>
      <c r="CI59" s="43" t="str">
        <f>'PRECIO REFERENCIA'!CH59</f>
        <v>NO OFERTADO</v>
      </c>
      <c r="CJ59" s="44">
        <f>+IF(CI59="NO OFERTADO",0,IF(CI59="NO CUMPLE EV TECNICA",0,IF(CI59="NO HABILITA",0,IF(CI59="HABILITA",('PRECIOS UNITARIOS'!$AF59*500)/CH59))))</f>
        <v>0</v>
      </c>
    </row>
    <row r="60" spans="1:88" s="40" customFormat="1" ht="38.25" x14ac:dyDescent="0.2">
      <c r="A60" s="103">
        <v>51</v>
      </c>
      <c r="B60" s="202" t="s">
        <v>117</v>
      </c>
      <c r="C60" s="121" t="s">
        <v>115</v>
      </c>
      <c r="D60" s="24">
        <v>1</v>
      </c>
      <c r="E60" s="166" t="s">
        <v>53</v>
      </c>
      <c r="F60" s="168">
        <v>1</v>
      </c>
      <c r="G60" s="25">
        <v>137986.35123</v>
      </c>
      <c r="H60" s="43">
        <f>'PRECIO REFERENCIA'!F60</f>
        <v>0</v>
      </c>
      <c r="I60" s="43" t="str">
        <f>'PRECIO REFERENCIA'!H60</f>
        <v>NO OFERTADO</v>
      </c>
      <c r="J60" s="44">
        <f>+IF(I60="NO OFERTADO",0,IF(I60="NO CUMPLE EV TECNICA",0,IF(I60="NO HABILITA",0,IF(I60="HABILITA",('PRECIOS UNITARIOS'!$AF60*500)/H60))))</f>
        <v>0</v>
      </c>
      <c r="K60" s="43">
        <f>'PRECIO REFERENCIA'!I60</f>
        <v>0</v>
      </c>
      <c r="L60" s="43" t="str">
        <f>'PRECIO REFERENCIA'!K60</f>
        <v>NO OFERTADO</v>
      </c>
      <c r="M60" s="44">
        <f>+IF(L60="NO OFERTADO",0,IF(L60="NO CUMPLE EV TECNICA",0,IF(L60="NO HABILITA",0,IF(L60="HABILITA",('PRECIOS UNITARIOS'!$AF60*500)/K60))))</f>
        <v>0</v>
      </c>
      <c r="N60" s="43">
        <f>'PRECIO REFERENCIA'!L60</f>
        <v>0</v>
      </c>
      <c r="O60" s="43" t="str">
        <f>'PRECIO REFERENCIA'!N60</f>
        <v>NO OFERTADO</v>
      </c>
      <c r="P60" s="44">
        <f>+IF(O60="NO OFERTADO",0,IF(O60="NO CUMPLE EV TECNICA",0,IF(O60="NO HABILITA",0,IF(O60="HABILITA",('PRECIOS UNITARIOS'!$AF60*500)/N60))))</f>
        <v>0</v>
      </c>
      <c r="Q60" s="43">
        <f>'PRECIO REFERENCIA'!O60</f>
        <v>0</v>
      </c>
      <c r="R60" s="43" t="str">
        <f>'PRECIO REFERENCIA'!Q60</f>
        <v>NO OFERTADO</v>
      </c>
      <c r="S60" s="44">
        <f>+IF(R60="NO OFERTADO",0,IF(R60="NO CUMPLE EV TECNICA",0,IF(R60="NO HABILITA",0,IF(R60="HABILITA",('PRECIOS UNITARIOS'!$AF60*500)/Q60))))</f>
        <v>0</v>
      </c>
      <c r="T60" s="43">
        <f>'PRECIO REFERENCIA'!R60</f>
        <v>0</v>
      </c>
      <c r="U60" s="43" t="str">
        <f>'PRECIO REFERENCIA'!T60</f>
        <v>NO OFERTADO</v>
      </c>
      <c r="V60" s="44">
        <f>+IF(U60="NO OFERTADO",0,IF(U60="NO CUMPLE EV TECNICA",0,IF(U60="NO HABILITA",0,IF(U60="HABILITA",('PRECIOS UNITARIOS'!$AF60*500)/T60))))</f>
        <v>0</v>
      </c>
      <c r="W60" s="43">
        <f>'PRECIO REFERENCIA'!U60</f>
        <v>0</v>
      </c>
      <c r="X60" s="43" t="str">
        <f>'PRECIO REFERENCIA'!W60</f>
        <v>NO OFERTADO</v>
      </c>
      <c r="Y60" s="44">
        <f>+IF(X60="NO OFERTADO",0,IF(X60="NO CUMPLE EV TECNICA",0,IF(X60="NO HABILITA",0,IF(X60="HABILITA",('PRECIOS UNITARIOS'!$AF60*500)/W60))))</f>
        <v>0</v>
      </c>
      <c r="Z60" s="43">
        <f>'PRECIO REFERENCIA'!X60</f>
        <v>136522.75</v>
      </c>
      <c r="AA60" s="43" t="str">
        <f>'PRECIO REFERENCIA'!Z60</f>
        <v>HABILITA</v>
      </c>
      <c r="AB60" s="44">
        <f>+IF(AA60="NO OFERTADO",0,IF(AA60="NO CUMPLE EV TECNICA",0,IF(AA60="NO HABILITA",0,IF(AA60="HABILITA",('PRECIOS UNITARIOS'!$AF60*500)/Z60))))</f>
        <v>500</v>
      </c>
      <c r="AC60" s="43">
        <f>'PRECIO REFERENCIA'!AA60</f>
        <v>0</v>
      </c>
      <c r="AD60" s="43" t="str">
        <f>'PRECIO REFERENCIA'!AC60</f>
        <v>NO OFERTADO</v>
      </c>
      <c r="AE60" s="44">
        <f>+IF(AD60="NO OFERTADO",0,IF(AD60="NO CUMPLE EV TECNICA",0,IF(AD60="NO HABILITA",0,IF(AD60="HABILITA",('PRECIOS UNITARIOS'!$AF60*500)/AC60))))</f>
        <v>0</v>
      </c>
      <c r="AF60" s="43">
        <f>'PRECIO REFERENCIA'!AD60</f>
        <v>528738.42000000004</v>
      </c>
      <c r="AG60" s="43" t="str">
        <f>'PRECIO REFERENCIA'!AF60</f>
        <v>NO HABILITA</v>
      </c>
      <c r="AH60" s="44">
        <f>+IF(AG60="NO OFERTADO",0,IF(AG60="NO CUMPLE EV TECNICA",0,IF(AG60="NO HABILITA",0,IF(AG60="HABILITA",('PRECIOS UNITARIOS'!$AF60*500)/AF60))))</f>
        <v>0</v>
      </c>
      <c r="AI60" s="43">
        <f>'PRECIO REFERENCIA'!AG60</f>
        <v>0</v>
      </c>
      <c r="AJ60" s="43" t="str">
        <f>'PRECIO REFERENCIA'!AI60</f>
        <v>NO OFERTADO</v>
      </c>
      <c r="AK60" s="44">
        <f>+IF(AJ60="NO OFERTADO",0,IF(AJ60="NO CUMPLE EV TECNICA",0,IF(AJ60="NO HABILITA",0,IF(AJ60="HABILITA",('PRECIOS UNITARIOS'!$AF60*500)/AI60))))</f>
        <v>0</v>
      </c>
      <c r="AL60" s="43">
        <f>'PRECIO REFERENCIA'!AJ60</f>
        <v>0</v>
      </c>
      <c r="AM60" s="43" t="str">
        <f>'PRECIO REFERENCIA'!AL60</f>
        <v>NO OFERTADO</v>
      </c>
      <c r="AN60" s="44">
        <f>+IF(AM60="NO OFERTADO",0,IF(AM60="NO CUMPLE EV TECNICA",0,IF(AM60="NO HABILITA",0,IF(AM60="HABILITA",('PRECIOS UNITARIOS'!$AF60*500)/AL60))))</f>
        <v>0</v>
      </c>
      <c r="AO60" s="43">
        <f>'PRECIO REFERENCIA'!AM60</f>
        <v>0</v>
      </c>
      <c r="AP60" s="43" t="str">
        <f>'PRECIO REFERENCIA'!AO60</f>
        <v>NO OFERTADO</v>
      </c>
      <c r="AQ60" s="44">
        <f>+IF(AP60="NO OFERTADO",0,IF(AP60="NO CUMPLE EV TECNICA",0,IF(AP60="NO HABILITA",0,IF(AP60="HABILITA",('PRECIOS UNITARIOS'!$AF60*500)/AO60))))</f>
        <v>0</v>
      </c>
      <c r="AR60" s="43">
        <f>'PRECIO REFERENCIA'!AP60</f>
        <v>0</v>
      </c>
      <c r="AS60" s="43" t="str">
        <f>'PRECIO REFERENCIA'!AR60</f>
        <v>NO OFERTADO</v>
      </c>
      <c r="AT60" s="44">
        <f>+IF(AS60="NO OFERTADO",0,IF(AS60="NO CUMPLE EV TECNICA",0,IF(AS60="NO HABILITA",0,IF(AS60="HABILITA",('PRECIOS UNITARIOS'!$AF60*500)/AR60))))</f>
        <v>0</v>
      </c>
      <c r="AU60" s="43">
        <f>'PRECIO REFERENCIA'!AS60</f>
        <v>0</v>
      </c>
      <c r="AV60" s="43" t="str">
        <f>'PRECIO REFERENCIA'!AU60</f>
        <v>NO OFERTADO</v>
      </c>
      <c r="AW60" s="44">
        <f>+IF(AV60="NO OFERTADO",0,IF(AV60="NO CUMPLE EV TECNICA",0,IF(AV60="NO HABILITA",0,IF(AV60="HABILITA",('PRECIOS UNITARIOS'!$AF60*500)/AU60))))</f>
        <v>0</v>
      </c>
      <c r="AX60" s="43">
        <f>'PRECIO REFERENCIA'!AV60</f>
        <v>0</v>
      </c>
      <c r="AY60" s="43" t="str">
        <f>'PRECIO REFERENCIA'!AX60</f>
        <v>NO OFERTADO</v>
      </c>
      <c r="AZ60" s="44">
        <f>+IF(AY60="NO OFERTADO",0,IF(AY60="NO CUMPLE EV TECNICA",0,IF(AY60="NO HABILITA",0,IF(AY60="HABILITA",('PRECIOS UNITARIOS'!$AF60*500)/AX60))))</f>
        <v>0</v>
      </c>
      <c r="BA60" s="43">
        <f>'PRECIO REFERENCIA'!AY60</f>
        <v>0</v>
      </c>
      <c r="BB60" s="43" t="str">
        <f>'PRECIO REFERENCIA'!BA60</f>
        <v>NO OFERTADO</v>
      </c>
      <c r="BC60" s="44">
        <f>+IF(BB60="NO OFERTADO",0,IF(BB60="NO CUMPLE EV TECNICA",0,IF(BB60="NO HABILITA",0,IF(BB60="HABILITA",('PRECIOS UNITARIOS'!$AF60*500)/BA60))))</f>
        <v>0</v>
      </c>
      <c r="BD60" s="43">
        <f>'PRECIO REFERENCIA'!BB60</f>
        <v>0</v>
      </c>
      <c r="BE60" s="43" t="str">
        <f>'PRECIO REFERENCIA'!BD60</f>
        <v>NO OFERTADO</v>
      </c>
      <c r="BF60" s="44">
        <f>+IF(BE60="NO OFERTADO",0,IF(BE60="NO CUMPLE EV TECNICA",0,IF(BE60="NO HABILITA",0,IF(BE60="HABILITA",('PRECIOS UNITARIOS'!$AF60*500)/BD60))))</f>
        <v>0</v>
      </c>
      <c r="BG60" s="43">
        <f>'PRECIO REFERENCIA'!BE60</f>
        <v>0</v>
      </c>
      <c r="BH60" s="43" t="str">
        <f>'PRECIO REFERENCIA'!BG60</f>
        <v>NO OFERTADO</v>
      </c>
      <c r="BI60" s="44">
        <f>+IF(BH60="NO OFERTADO",0,IF(BH60="NO CUMPLE EV TECNICA",0,IF(BH60="NO HABILITA",0,IF(BH60="HABILITA",('PRECIOS UNITARIOS'!$AF60*500)/BG60))))</f>
        <v>0</v>
      </c>
      <c r="BJ60" s="43">
        <f>'PRECIO REFERENCIA'!BH60</f>
        <v>0</v>
      </c>
      <c r="BK60" s="43" t="str">
        <f>'PRECIO REFERENCIA'!BJ60</f>
        <v>NO OFERTADO</v>
      </c>
      <c r="BL60" s="44">
        <f>+IF(BK60="NO OFERTADO",0,IF(BK60="NO CUMPLE EV TECNICA",0,IF(BK60="NO HABILITA",0,IF(BK60="HABILITA",('PRECIOS UNITARIOS'!$AF60*500)/BJ60))))</f>
        <v>0</v>
      </c>
      <c r="BM60" s="43">
        <f>'PRECIO REFERENCIA'!BK60</f>
        <v>0</v>
      </c>
      <c r="BN60" s="43" t="str">
        <f>'PRECIO REFERENCIA'!BM60</f>
        <v>NO OFERTADO</v>
      </c>
      <c r="BO60" s="44">
        <f>+IF(BN60="NO OFERTADO",0,IF(BN60="NO CUMPLE EV TECNICA",0,IF(BN60="NO HABILITA",0,IF(BN60="HABILITA",('PRECIOS UNITARIOS'!$AF60*500)/BM60))))</f>
        <v>0</v>
      </c>
      <c r="BP60" s="43">
        <f>'PRECIO REFERENCIA'!BN60</f>
        <v>0</v>
      </c>
      <c r="BQ60" s="43" t="str">
        <f>'PRECIO REFERENCIA'!BP60</f>
        <v>NO OFERTADO</v>
      </c>
      <c r="BR60" s="44">
        <f>+IF(BQ60="NO OFERTADO",0,IF(BQ60="NO CUMPLE EV TECNICA",0,IF(BQ60="NO HABILITA",0,IF(BQ60="HABILITA",('PRECIOS UNITARIOS'!$AF60*500)/BP60))))</f>
        <v>0</v>
      </c>
      <c r="BS60" s="43">
        <f>'PRECIO REFERENCIA'!BQ60</f>
        <v>0</v>
      </c>
      <c r="BT60" s="43" t="str">
        <f>'PRECIO REFERENCIA'!BS60</f>
        <v>NO OFERTADO</v>
      </c>
      <c r="BU60" s="44">
        <f>+IF(BT60="NO OFERTADO",0,IF(BT60="NO CUMPLE EV TECNICA",0,IF(BT60="NO HABILITA",0,IF(BT60="HABILITA",('PRECIOS UNITARIOS'!$AF60*500)/BS60))))</f>
        <v>0</v>
      </c>
      <c r="BV60" s="43">
        <f>'PRECIO REFERENCIA'!BT60</f>
        <v>0</v>
      </c>
      <c r="BW60" s="43" t="str">
        <f>'PRECIO REFERENCIA'!BV60</f>
        <v>NO OFERTADO</v>
      </c>
      <c r="BX60" s="44">
        <f>+IF(BW60="NO OFERTADO",0,IF(BW60="NO CUMPLE EV TECNICA",0,IF(BW60="NO HABILITA",0,IF(BW60="HABILITA",('PRECIOS UNITARIOS'!$AF60*500)/BV60))))</f>
        <v>0</v>
      </c>
      <c r="BY60" s="43">
        <f>'PRECIO REFERENCIA'!BW60</f>
        <v>0</v>
      </c>
      <c r="BZ60" s="43" t="str">
        <f>'PRECIO REFERENCIA'!BY60</f>
        <v>NO OFERTADO</v>
      </c>
      <c r="CA60" s="44">
        <f>+IF(BZ60="NO OFERTADO",0,IF(BZ60="NO CUMPLE EV TECNICA",0,IF(BZ60="NO HABILITA",0,IF(BZ60="HABILITA",('PRECIOS UNITARIOS'!$AF60*500)/BY60))))</f>
        <v>0</v>
      </c>
      <c r="CB60" s="43">
        <f>'PRECIO REFERENCIA'!BZ60</f>
        <v>0</v>
      </c>
      <c r="CC60" s="43" t="str">
        <f>'PRECIO REFERENCIA'!CB60</f>
        <v>NO OFERTADO</v>
      </c>
      <c r="CD60" s="44">
        <f>+IF(CC60="NO OFERTADO",0,IF(CC60="NO CUMPLE EV TECNICA",0,IF(CC60="NO HABILITA",0,IF(CC60="HABILITA",('PRECIOS UNITARIOS'!$AF60*500)/CB60))))</f>
        <v>0</v>
      </c>
      <c r="CE60" s="43">
        <f>'PRECIO REFERENCIA'!CC60</f>
        <v>0</v>
      </c>
      <c r="CF60" s="43" t="str">
        <f>'PRECIO REFERENCIA'!CE60</f>
        <v>NO OFERTADO</v>
      </c>
      <c r="CG60" s="44">
        <f>+IF(CF60="NO OFERTADO",0,IF(CF60="NO CUMPLE EV TECNICA",0,IF(CF60="NO HABILITA",0,IF(CF60="HABILITA",('PRECIOS UNITARIOS'!$AF60*500)/CE60))))</f>
        <v>0</v>
      </c>
      <c r="CH60" s="43">
        <f>'PRECIO REFERENCIA'!CF60</f>
        <v>0</v>
      </c>
      <c r="CI60" s="43" t="str">
        <f>'PRECIO REFERENCIA'!CH60</f>
        <v>NO OFERTADO</v>
      </c>
      <c r="CJ60" s="44">
        <f>+IF(CI60="NO OFERTADO",0,IF(CI60="NO CUMPLE EV TECNICA",0,IF(CI60="NO HABILITA",0,IF(CI60="HABILITA",('PRECIOS UNITARIOS'!$AF60*500)/CH60))))</f>
        <v>0</v>
      </c>
    </row>
    <row r="61" spans="1:88" s="40" customFormat="1" ht="38.25" x14ac:dyDescent="0.2">
      <c r="A61" s="103">
        <v>52</v>
      </c>
      <c r="B61" s="202" t="s">
        <v>118</v>
      </c>
      <c r="C61" s="121" t="s">
        <v>115</v>
      </c>
      <c r="D61" s="24">
        <v>1</v>
      </c>
      <c r="E61" s="166" t="s">
        <v>53</v>
      </c>
      <c r="F61" s="168">
        <v>13.333333333333334</v>
      </c>
      <c r="G61" s="25">
        <v>247132.06</v>
      </c>
      <c r="H61" s="43">
        <f>'PRECIO REFERENCIA'!F61</f>
        <v>0</v>
      </c>
      <c r="I61" s="43" t="str">
        <f>'PRECIO REFERENCIA'!H61</f>
        <v>NO OFERTADO</v>
      </c>
      <c r="J61" s="44">
        <f>+IF(I61="NO OFERTADO",0,IF(I61="NO CUMPLE EV TECNICA",0,IF(I61="NO HABILITA",0,IF(I61="HABILITA",('PRECIOS UNITARIOS'!$AF61*500)/H61))))</f>
        <v>0</v>
      </c>
      <c r="K61" s="43">
        <f>'PRECIO REFERENCIA'!I61</f>
        <v>0</v>
      </c>
      <c r="L61" s="43" t="str">
        <f>'PRECIO REFERENCIA'!K61</f>
        <v>NO OFERTADO</v>
      </c>
      <c r="M61" s="44">
        <f>+IF(L61="NO OFERTADO",0,IF(L61="NO CUMPLE EV TECNICA",0,IF(L61="NO HABILITA",0,IF(L61="HABILITA",('PRECIOS UNITARIOS'!$AF61*500)/K61))))</f>
        <v>0</v>
      </c>
      <c r="N61" s="43">
        <f>'PRECIO REFERENCIA'!L61</f>
        <v>0</v>
      </c>
      <c r="O61" s="43" t="str">
        <f>'PRECIO REFERENCIA'!N61</f>
        <v>NO OFERTADO</v>
      </c>
      <c r="P61" s="44">
        <f>+IF(O61="NO OFERTADO",0,IF(O61="NO CUMPLE EV TECNICA",0,IF(O61="NO HABILITA",0,IF(O61="HABILITA",('PRECIOS UNITARIOS'!$AF61*500)/N61))))</f>
        <v>0</v>
      </c>
      <c r="Q61" s="43">
        <f>'PRECIO REFERENCIA'!O61</f>
        <v>0</v>
      </c>
      <c r="R61" s="43" t="str">
        <f>'PRECIO REFERENCIA'!Q61</f>
        <v>NO OFERTADO</v>
      </c>
      <c r="S61" s="44">
        <f>+IF(R61="NO OFERTADO",0,IF(R61="NO CUMPLE EV TECNICA",0,IF(R61="NO HABILITA",0,IF(R61="HABILITA",('PRECIOS UNITARIOS'!$AF61*500)/Q61))))</f>
        <v>0</v>
      </c>
      <c r="T61" s="43">
        <f>'PRECIO REFERENCIA'!R61</f>
        <v>0</v>
      </c>
      <c r="U61" s="43" t="str">
        <f>'PRECIO REFERENCIA'!T61</f>
        <v>NO OFERTADO</v>
      </c>
      <c r="V61" s="44">
        <f>+IF(U61="NO OFERTADO",0,IF(U61="NO CUMPLE EV TECNICA",0,IF(U61="NO HABILITA",0,IF(U61="HABILITA",('PRECIOS UNITARIOS'!$AF61*500)/T61))))</f>
        <v>0</v>
      </c>
      <c r="W61" s="43">
        <f>'PRECIO REFERENCIA'!U61</f>
        <v>0</v>
      </c>
      <c r="X61" s="43" t="str">
        <f>'PRECIO REFERENCIA'!W61</f>
        <v>NO OFERTADO</v>
      </c>
      <c r="Y61" s="44">
        <f>+IF(X61="NO OFERTADO",0,IF(X61="NO CUMPLE EV TECNICA",0,IF(X61="NO HABILITA",0,IF(X61="HABILITA",('PRECIOS UNITARIOS'!$AF61*500)/W61))))</f>
        <v>0</v>
      </c>
      <c r="Z61" s="43">
        <f>'PRECIO REFERENCIA'!X61</f>
        <v>0</v>
      </c>
      <c r="AA61" s="43" t="str">
        <f>'PRECIO REFERENCIA'!Z61</f>
        <v>NO HABILITA</v>
      </c>
      <c r="AB61" s="44">
        <f>+IF(AA61="NO OFERTADO",0,IF(AA61="NO CUMPLE EV TECNICA",0,IF(AA61="NO HABILITA",0,IF(AA61="HABILITA",('PRECIOS UNITARIOS'!$AF61*500)/Z61))))</f>
        <v>0</v>
      </c>
      <c r="AC61" s="43">
        <f>'PRECIO REFERENCIA'!AA61</f>
        <v>0</v>
      </c>
      <c r="AD61" s="43" t="str">
        <f>'PRECIO REFERENCIA'!AC61</f>
        <v>NO OFERTADO</v>
      </c>
      <c r="AE61" s="44">
        <f>+IF(AD61="NO OFERTADO",0,IF(AD61="NO CUMPLE EV TECNICA",0,IF(AD61="NO HABILITA",0,IF(AD61="HABILITA",('PRECIOS UNITARIOS'!$AF61*500)/AC61))))</f>
        <v>0</v>
      </c>
      <c r="AF61" s="43">
        <f>'PRECIO REFERENCIA'!AD61</f>
        <v>241516.45</v>
      </c>
      <c r="AG61" s="43" t="str">
        <f>'PRECIO REFERENCIA'!AF61</f>
        <v>HABILITA</v>
      </c>
      <c r="AH61" s="44">
        <f>+IF(AG61="NO OFERTADO",0,IF(AG61="NO CUMPLE EV TECNICA",0,IF(AG61="NO HABILITA",0,IF(AG61="HABILITA",('PRECIOS UNITARIOS'!$AF61*500)/AF61))))</f>
        <v>500</v>
      </c>
      <c r="AI61" s="43">
        <f>'PRECIO REFERENCIA'!AG61</f>
        <v>0</v>
      </c>
      <c r="AJ61" s="43" t="str">
        <f>'PRECIO REFERENCIA'!AI61</f>
        <v>NO OFERTADO</v>
      </c>
      <c r="AK61" s="44">
        <f>+IF(AJ61="NO OFERTADO",0,IF(AJ61="NO CUMPLE EV TECNICA",0,IF(AJ61="NO HABILITA",0,IF(AJ61="HABILITA",('PRECIOS UNITARIOS'!$AF61*500)/AI61))))</f>
        <v>0</v>
      </c>
      <c r="AL61" s="43">
        <f>'PRECIO REFERENCIA'!AJ61</f>
        <v>0</v>
      </c>
      <c r="AM61" s="43" t="str">
        <f>'PRECIO REFERENCIA'!AL61</f>
        <v>NO OFERTADO</v>
      </c>
      <c r="AN61" s="44">
        <f>+IF(AM61="NO OFERTADO",0,IF(AM61="NO CUMPLE EV TECNICA",0,IF(AM61="NO HABILITA",0,IF(AM61="HABILITA",('PRECIOS UNITARIOS'!$AF61*500)/AL61))))</f>
        <v>0</v>
      </c>
      <c r="AO61" s="43">
        <f>'PRECIO REFERENCIA'!AM61</f>
        <v>0</v>
      </c>
      <c r="AP61" s="43" t="str">
        <f>'PRECIO REFERENCIA'!AO61</f>
        <v>NO OFERTADO</v>
      </c>
      <c r="AQ61" s="44">
        <f>+IF(AP61="NO OFERTADO",0,IF(AP61="NO CUMPLE EV TECNICA",0,IF(AP61="NO HABILITA",0,IF(AP61="HABILITA",('PRECIOS UNITARIOS'!$AF61*500)/AO61))))</f>
        <v>0</v>
      </c>
      <c r="AR61" s="43">
        <f>'PRECIO REFERENCIA'!AP61</f>
        <v>0</v>
      </c>
      <c r="AS61" s="43" t="str">
        <f>'PRECIO REFERENCIA'!AR61</f>
        <v>NO OFERTADO</v>
      </c>
      <c r="AT61" s="44">
        <f>+IF(AS61="NO OFERTADO",0,IF(AS61="NO CUMPLE EV TECNICA",0,IF(AS61="NO HABILITA",0,IF(AS61="HABILITA",('PRECIOS UNITARIOS'!$AF61*500)/AR61))))</f>
        <v>0</v>
      </c>
      <c r="AU61" s="43">
        <f>'PRECIO REFERENCIA'!AS61</f>
        <v>0</v>
      </c>
      <c r="AV61" s="43" t="str">
        <f>'PRECIO REFERENCIA'!AU61</f>
        <v>NO OFERTADO</v>
      </c>
      <c r="AW61" s="44">
        <f>+IF(AV61="NO OFERTADO",0,IF(AV61="NO CUMPLE EV TECNICA",0,IF(AV61="NO HABILITA",0,IF(AV61="HABILITA",('PRECIOS UNITARIOS'!$AF61*500)/AU61))))</f>
        <v>0</v>
      </c>
      <c r="AX61" s="43">
        <f>'PRECIO REFERENCIA'!AV61</f>
        <v>0</v>
      </c>
      <c r="AY61" s="43" t="str">
        <f>'PRECIO REFERENCIA'!AX61</f>
        <v>NO OFERTADO</v>
      </c>
      <c r="AZ61" s="44">
        <f>+IF(AY61="NO OFERTADO",0,IF(AY61="NO CUMPLE EV TECNICA",0,IF(AY61="NO HABILITA",0,IF(AY61="HABILITA",('PRECIOS UNITARIOS'!$AF61*500)/AX61))))</f>
        <v>0</v>
      </c>
      <c r="BA61" s="43">
        <f>'PRECIO REFERENCIA'!AY61</f>
        <v>0</v>
      </c>
      <c r="BB61" s="43" t="str">
        <f>'PRECIO REFERENCIA'!BA61</f>
        <v>NO OFERTADO</v>
      </c>
      <c r="BC61" s="44">
        <f>+IF(BB61="NO OFERTADO",0,IF(BB61="NO CUMPLE EV TECNICA",0,IF(BB61="NO HABILITA",0,IF(BB61="HABILITA",('PRECIOS UNITARIOS'!$AF61*500)/BA61))))</f>
        <v>0</v>
      </c>
      <c r="BD61" s="43">
        <f>'PRECIO REFERENCIA'!BB61</f>
        <v>0</v>
      </c>
      <c r="BE61" s="43" t="str">
        <f>'PRECIO REFERENCIA'!BD61</f>
        <v>NO OFERTADO</v>
      </c>
      <c r="BF61" s="44">
        <f>+IF(BE61="NO OFERTADO",0,IF(BE61="NO CUMPLE EV TECNICA",0,IF(BE61="NO HABILITA",0,IF(BE61="HABILITA",('PRECIOS UNITARIOS'!$AF61*500)/BD61))))</f>
        <v>0</v>
      </c>
      <c r="BG61" s="43">
        <f>'PRECIO REFERENCIA'!BE61</f>
        <v>0</v>
      </c>
      <c r="BH61" s="43" t="str">
        <f>'PRECIO REFERENCIA'!BG61</f>
        <v>NO OFERTADO</v>
      </c>
      <c r="BI61" s="44">
        <f>+IF(BH61="NO OFERTADO",0,IF(BH61="NO CUMPLE EV TECNICA",0,IF(BH61="NO HABILITA",0,IF(BH61="HABILITA",('PRECIOS UNITARIOS'!$AF61*500)/BG61))))</f>
        <v>0</v>
      </c>
      <c r="BJ61" s="43">
        <f>'PRECIO REFERENCIA'!BH61</f>
        <v>0</v>
      </c>
      <c r="BK61" s="43" t="str">
        <f>'PRECIO REFERENCIA'!BJ61</f>
        <v>NO OFERTADO</v>
      </c>
      <c r="BL61" s="44">
        <f>+IF(BK61="NO OFERTADO",0,IF(BK61="NO CUMPLE EV TECNICA",0,IF(BK61="NO HABILITA",0,IF(BK61="HABILITA",('PRECIOS UNITARIOS'!$AF61*500)/BJ61))))</f>
        <v>0</v>
      </c>
      <c r="BM61" s="43">
        <f>'PRECIO REFERENCIA'!BK61</f>
        <v>0</v>
      </c>
      <c r="BN61" s="43" t="str">
        <f>'PRECIO REFERENCIA'!BM61</f>
        <v>NO OFERTADO</v>
      </c>
      <c r="BO61" s="44">
        <f>+IF(BN61="NO OFERTADO",0,IF(BN61="NO CUMPLE EV TECNICA",0,IF(BN61="NO HABILITA",0,IF(BN61="HABILITA",('PRECIOS UNITARIOS'!$AF61*500)/BM61))))</f>
        <v>0</v>
      </c>
      <c r="BP61" s="43">
        <f>'PRECIO REFERENCIA'!BN61</f>
        <v>0</v>
      </c>
      <c r="BQ61" s="43" t="str">
        <f>'PRECIO REFERENCIA'!BP61</f>
        <v>NO OFERTADO</v>
      </c>
      <c r="BR61" s="44">
        <f>+IF(BQ61="NO OFERTADO",0,IF(BQ61="NO CUMPLE EV TECNICA",0,IF(BQ61="NO HABILITA",0,IF(BQ61="HABILITA",('PRECIOS UNITARIOS'!$AF61*500)/BP61))))</f>
        <v>0</v>
      </c>
      <c r="BS61" s="43">
        <f>'PRECIO REFERENCIA'!BQ61</f>
        <v>260589.77000000002</v>
      </c>
      <c r="BT61" s="43" t="str">
        <f>'PRECIO REFERENCIA'!BS61</f>
        <v>HABILITA</v>
      </c>
      <c r="BU61" s="44">
        <f>+IF(BT61="NO OFERTADO",0,IF(BT61="NO CUMPLE EV TECNICA",0,IF(BT61="NO HABILITA",0,IF(BT61="HABILITA",('PRECIOS UNITARIOS'!$AF61*500)/BS61))))</f>
        <v>463.40355187388974</v>
      </c>
      <c r="BV61" s="43">
        <f>'PRECIO REFERENCIA'!BT61</f>
        <v>0</v>
      </c>
      <c r="BW61" s="43" t="str">
        <f>'PRECIO REFERENCIA'!BV61</f>
        <v>NO OFERTADO</v>
      </c>
      <c r="BX61" s="44">
        <f>+IF(BW61="NO OFERTADO",0,IF(BW61="NO CUMPLE EV TECNICA",0,IF(BW61="NO HABILITA",0,IF(BW61="HABILITA",('PRECIOS UNITARIOS'!$AF61*500)/BV61))))</f>
        <v>0</v>
      </c>
      <c r="BY61" s="43">
        <f>'PRECIO REFERENCIA'!BW61</f>
        <v>0</v>
      </c>
      <c r="BZ61" s="43" t="str">
        <f>'PRECIO REFERENCIA'!BY61</f>
        <v>NO OFERTADO</v>
      </c>
      <c r="CA61" s="44">
        <f>+IF(BZ61="NO OFERTADO",0,IF(BZ61="NO CUMPLE EV TECNICA",0,IF(BZ61="NO HABILITA",0,IF(BZ61="HABILITA",('PRECIOS UNITARIOS'!$AF61*500)/BY61))))</f>
        <v>0</v>
      </c>
      <c r="CB61" s="43">
        <f>'PRECIO REFERENCIA'!BZ61</f>
        <v>0</v>
      </c>
      <c r="CC61" s="43" t="str">
        <f>'PRECIO REFERENCIA'!CB61</f>
        <v>NO OFERTADO</v>
      </c>
      <c r="CD61" s="44">
        <f>+IF(CC61="NO OFERTADO",0,IF(CC61="NO CUMPLE EV TECNICA",0,IF(CC61="NO HABILITA",0,IF(CC61="HABILITA",('PRECIOS UNITARIOS'!$AF61*500)/CB61))))</f>
        <v>0</v>
      </c>
      <c r="CE61" s="43">
        <f>'PRECIO REFERENCIA'!CC61</f>
        <v>0</v>
      </c>
      <c r="CF61" s="43" t="str">
        <f>'PRECIO REFERENCIA'!CE61</f>
        <v>NO OFERTADO</v>
      </c>
      <c r="CG61" s="44">
        <f>+IF(CF61="NO OFERTADO",0,IF(CF61="NO CUMPLE EV TECNICA",0,IF(CF61="NO HABILITA",0,IF(CF61="HABILITA",('PRECIOS UNITARIOS'!$AF61*500)/CE61))))</f>
        <v>0</v>
      </c>
      <c r="CH61" s="43">
        <f>'PRECIO REFERENCIA'!CF61</f>
        <v>0</v>
      </c>
      <c r="CI61" s="43" t="str">
        <f>'PRECIO REFERENCIA'!CH61</f>
        <v>NO OFERTADO</v>
      </c>
      <c r="CJ61" s="44">
        <f>+IF(CI61="NO OFERTADO",0,IF(CI61="NO CUMPLE EV TECNICA",0,IF(CI61="NO HABILITA",0,IF(CI61="HABILITA",('PRECIOS UNITARIOS'!$AF61*500)/CH61))))</f>
        <v>0</v>
      </c>
    </row>
    <row r="62" spans="1:88" s="40" customFormat="1" ht="38.25" x14ac:dyDescent="0.2">
      <c r="A62" s="103">
        <v>53</v>
      </c>
      <c r="B62" s="202" t="s">
        <v>119</v>
      </c>
      <c r="C62" s="121" t="s">
        <v>115</v>
      </c>
      <c r="D62" s="24">
        <v>1</v>
      </c>
      <c r="E62" s="166" t="s">
        <v>53</v>
      </c>
      <c r="F62" s="168">
        <v>15.666666666666666</v>
      </c>
      <c r="G62" s="25">
        <v>236477.99</v>
      </c>
      <c r="H62" s="43">
        <f>'PRECIO REFERENCIA'!F62</f>
        <v>0</v>
      </c>
      <c r="I62" s="43" t="str">
        <f>'PRECIO REFERENCIA'!H62</f>
        <v>NO OFERTADO</v>
      </c>
      <c r="J62" s="44">
        <f>+IF(I62="NO OFERTADO",0,IF(I62="NO CUMPLE EV TECNICA",0,IF(I62="NO HABILITA",0,IF(I62="HABILITA",('PRECIOS UNITARIOS'!$AF62*500)/H62))))</f>
        <v>0</v>
      </c>
      <c r="K62" s="43">
        <f>'PRECIO REFERENCIA'!I62</f>
        <v>0</v>
      </c>
      <c r="L62" s="43" t="str">
        <f>'PRECIO REFERENCIA'!K62</f>
        <v>NO OFERTADO</v>
      </c>
      <c r="M62" s="44">
        <f>+IF(L62="NO OFERTADO",0,IF(L62="NO CUMPLE EV TECNICA",0,IF(L62="NO HABILITA",0,IF(L62="HABILITA",('PRECIOS UNITARIOS'!$AF62*500)/K62))))</f>
        <v>0</v>
      </c>
      <c r="N62" s="43">
        <f>'PRECIO REFERENCIA'!L62</f>
        <v>0</v>
      </c>
      <c r="O62" s="43" t="str">
        <f>'PRECIO REFERENCIA'!N62</f>
        <v>NO OFERTADO</v>
      </c>
      <c r="P62" s="44">
        <f>+IF(O62="NO OFERTADO",0,IF(O62="NO CUMPLE EV TECNICA",0,IF(O62="NO HABILITA",0,IF(O62="HABILITA",('PRECIOS UNITARIOS'!$AF62*500)/N62))))</f>
        <v>0</v>
      </c>
      <c r="Q62" s="43">
        <f>'PRECIO REFERENCIA'!O62</f>
        <v>0</v>
      </c>
      <c r="R62" s="43" t="str">
        <f>'PRECIO REFERENCIA'!Q62</f>
        <v>NO OFERTADO</v>
      </c>
      <c r="S62" s="44">
        <f>+IF(R62="NO OFERTADO",0,IF(R62="NO CUMPLE EV TECNICA",0,IF(R62="NO HABILITA",0,IF(R62="HABILITA",('PRECIOS UNITARIOS'!$AF62*500)/Q62))))</f>
        <v>0</v>
      </c>
      <c r="T62" s="43">
        <f>'PRECIO REFERENCIA'!R62</f>
        <v>0</v>
      </c>
      <c r="U62" s="43" t="str">
        <f>'PRECIO REFERENCIA'!T62</f>
        <v>NO OFERTADO</v>
      </c>
      <c r="V62" s="44">
        <f>+IF(U62="NO OFERTADO",0,IF(U62="NO CUMPLE EV TECNICA",0,IF(U62="NO HABILITA",0,IF(U62="HABILITA",('PRECIOS UNITARIOS'!$AF62*500)/T62))))</f>
        <v>0</v>
      </c>
      <c r="W62" s="43">
        <f>'PRECIO REFERENCIA'!U62</f>
        <v>0</v>
      </c>
      <c r="X62" s="43" t="str">
        <f>'PRECIO REFERENCIA'!W62</f>
        <v>NO OFERTADO</v>
      </c>
      <c r="Y62" s="44">
        <f>+IF(X62="NO OFERTADO",0,IF(X62="NO CUMPLE EV TECNICA",0,IF(X62="NO HABILITA",0,IF(X62="HABILITA",('PRECIOS UNITARIOS'!$AF62*500)/W62))))</f>
        <v>0</v>
      </c>
      <c r="Z62" s="43">
        <f>'PRECIO REFERENCIA'!X62</f>
        <v>0</v>
      </c>
      <c r="AA62" s="43" t="str">
        <f>'PRECIO REFERENCIA'!Z62</f>
        <v>NO HABILITA</v>
      </c>
      <c r="AB62" s="44">
        <f>+IF(AA62="NO OFERTADO",0,IF(AA62="NO CUMPLE EV TECNICA",0,IF(AA62="NO HABILITA",0,IF(AA62="HABILITA",('PRECIOS UNITARIOS'!$AF62*500)/Z62))))</f>
        <v>0</v>
      </c>
      <c r="AC62" s="43">
        <f>'PRECIO REFERENCIA'!AA62</f>
        <v>0</v>
      </c>
      <c r="AD62" s="43" t="str">
        <f>'PRECIO REFERENCIA'!AC62</f>
        <v>NO OFERTADO</v>
      </c>
      <c r="AE62" s="44">
        <f>+IF(AD62="NO OFERTADO",0,IF(AD62="NO CUMPLE EV TECNICA",0,IF(AD62="NO HABILITA",0,IF(AD62="HABILITA",('PRECIOS UNITARIOS'!$AF62*500)/AC62))))</f>
        <v>0</v>
      </c>
      <c r="AF62" s="43">
        <f>'PRECIO REFERENCIA'!AD62</f>
        <v>0</v>
      </c>
      <c r="AG62" s="43" t="str">
        <f>'PRECIO REFERENCIA'!AF62</f>
        <v>NO HABILITA</v>
      </c>
      <c r="AH62" s="44">
        <f>+IF(AG62="NO OFERTADO",0,IF(AG62="NO CUMPLE EV TECNICA",0,IF(AG62="NO HABILITA",0,IF(AG62="HABILITA",('PRECIOS UNITARIOS'!$AF62*500)/AF62))))</f>
        <v>0</v>
      </c>
      <c r="AI62" s="43">
        <f>'PRECIO REFERENCIA'!AG62</f>
        <v>0</v>
      </c>
      <c r="AJ62" s="43" t="str">
        <f>'PRECIO REFERENCIA'!AI62</f>
        <v>NO OFERTADO</v>
      </c>
      <c r="AK62" s="44">
        <f>+IF(AJ62="NO OFERTADO",0,IF(AJ62="NO CUMPLE EV TECNICA",0,IF(AJ62="NO HABILITA",0,IF(AJ62="HABILITA",('PRECIOS UNITARIOS'!$AF62*500)/AI62))))</f>
        <v>0</v>
      </c>
      <c r="AL62" s="43">
        <f>'PRECIO REFERENCIA'!AJ62</f>
        <v>0</v>
      </c>
      <c r="AM62" s="43" t="str">
        <f>'PRECIO REFERENCIA'!AL62</f>
        <v>NO OFERTADO</v>
      </c>
      <c r="AN62" s="44">
        <f>+IF(AM62="NO OFERTADO",0,IF(AM62="NO CUMPLE EV TECNICA",0,IF(AM62="NO HABILITA",0,IF(AM62="HABILITA",('PRECIOS UNITARIOS'!$AF62*500)/AL62))))</f>
        <v>0</v>
      </c>
      <c r="AO62" s="43">
        <f>'PRECIO REFERENCIA'!AM62</f>
        <v>0</v>
      </c>
      <c r="AP62" s="43" t="str">
        <f>'PRECIO REFERENCIA'!AO62</f>
        <v>NO OFERTADO</v>
      </c>
      <c r="AQ62" s="44">
        <f>+IF(AP62="NO OFERTADO",0,IF(AP62="NO CUMPLE EV TECNICA",0,IF(AP62="NO HABILITA",0,IF(AP62="HABILITA",('PRECIOS UNITARIOS'!$AF62*500)/AO62))))</f>
        <v>0</v>
      </c>
      <c r="AR62" s="43">
        <f>'PRECIO REFERENCIA'!AP62</f>
        <v>0</v>
      </c>
      <c r="AS62" s="43" t="str">
        <f>'PRECIO REFERENCIA'!AR62</f>
        <v>NO OFERTADO</v>
      </c>
      <c r="AT62" s="44">
        <f>+IF(AS62="NO OFERTADO",0,IF(AS62="NO CUMPLE EV TECNICA",0,IF(AS62="NO HABILITA",0,IF(AS62="HABILITA",('PRECIOS UNITARIOS'!$AF62*500)/AR62))))</f>
        <v>0</v>
      </c>
      <c r="AU62" s="43">
        <f>'PRECIO REFERENCIA'!AS62</f>
        <v>0</v>
      </c>
      <c r="AV62" s="43" t="str">
        <f>'PRECIO REFERENCIA'!AU62</f>
        <v>NO OFERTADO</v>
      </c>
      <c r="AW62" s="44">
        <f>+IF(AV62="NO OFERTADO",0,IF(AV62="NO CUMPLE EV TECNICA",0,IF(AV62="NO HABILITA",0,IF(AV62="HABILITA",('PRECIOS UNITARIOS'!$AF62*500)/AU62))))</f>
        <v>0</v>
      </c>
      <c r="AX62" s="43">
        <f>'PRECIO REFERENCIA'!AV62</f>
        <v>0</v>
      </c>
      <c r="AY62" s="43" t="str">
        <f>'PRECIO REFERENCIA'!AX62</f>
        <v>NO OFERTADO</v>
      </c>
      <c r="AZ62" s="44">
        <f>+IF(AY62="NO OFERTADO",0,IF(AY62="NO CUMPLE EV TECNICA",0,IF(AY62="NO HABILITA",0,IF(AY62="HABILITA",('PRECIOS UNITARIOS'!$AF62*500)/AX62))))</f>
        <v>0</v>
      </c>
      <c r="BA62" s="43">
        <f>'PRECIO REFERENCIA'!AY62</f>
        <v>0</v>
      </c>
      <c r="BB62" s="43" t="str">
        <f>'PRECIO REFERENCIA'!BA62</f>
        <v>NO OFERTADO</v>
      </c>
      <c r="BC62" s="44">
        <f>+IF(BB62="NO OFERTADO",0,IF(BB62="NO CUMPLE EV TECNICA",0,IF(BB62="NO HABILITA",0,IF(BB62="HABILITA",('PRECIOS UNITARIOS'!$AF62*500)/BA62))))</f>
        <v>0</v>
      </c>
      <c r="BD62" s="43">
        <f>'PRECIO REFERENCIA'!BB62</f>
        <v>0</v>
      </c>
      <c r="BE62" s="43" t="str">
        <f>'PRECIO REFERENCIA'!BD62</f>
        <v>NO OFERTADO</v>
      </c>
      <c r="BF62" s="44">
        <f>+IF(BE62="NO OFERTADO",0,IF(BE62="NO CUMPLE EV TECNICA",0,IF(BE62="NO HABILITA",0,IF(BE62="HABILITA",('PRECIOS UNITARIOS'!$AF62*500)/BD62))))</f>
        <v>0</v>
      </c>
      <c r="BG62" s="43">
        <f>'PRECIO REFERENCIA'!BE62</f>
        <v>0</v>
      </c>
      <c r="BH62" s="43" t="str">
        <f>'PRECIO REFERENCIA'!BG62</f>
        <v>NO OFERTADO</v>
      </c>
      <c r="BI62" s="44">
        <f>+IF(BH62="NO OFERTADO",0,IF(BH62="NO CUMPLE EV TECNICA",0,IF(BH62="NO HABILITA",0,IF(BH62="HABILITA",('PRECIOS UNITARIOS'!$AF62*500)/BG62))))</f>
        <v>0</v>
      </c>
      <c r="BJ62" s="43">
        <f>'PRECIO REFERENCIA'!BH62</f>
        <v>0</v>
      </c>
      <c r="BK62" s="43" t="str">
        <f>'PRECIO REFERENCIA'!BJ62</f>
        <v>NO OFERTADO</v>
      </c>
      <c r="BL62" s="44">
        <f>+IF(BK62="NO OFERTADO",0,IF(BK62="NO CUMPLE EV TECNICA",0,IF(BK62="NO HABILITA",0,IF(BK62="HABILITA",('PRECIOS UNITARIOS'!$AF62*500)/BJ62))))</f>
        <v>0</v>
      </c>
      <c r="BM62" s="43">
        <f>'PRECIO REFERENCIA'!BK62</f>
        <v>0</v>
      </c>
      <c r="BN62" s="43" t="str">
        <f>'PRECIO REFERENCIA'!BM62</f>
        <v>NO OFERTADO</v>
      </c>
      <c r="BO62" s="44">
        <f>+IF(BN62="NO OFERTADO",0,IF(BN62="NO CUMPLE EV TECNICA",0,IF(BN62="NO HABILITA",0,IF(BN62="HABILITA",('PRECIOS UNITARIOS'!$AF62*500)/BM62))))</f>
        <v>0</v>
      </c>
      <c r="BP62" s="43">
        <f>'PRECIO REFERENCIA'!BN62</f>
        <v>0</v>
      </c>
      <c r="BQ62" s="43" t="str">
        <f>'PRECIO REFERENCIA'!BP62</f>
        <v>NO OFERTADO</v>
      </c>
      <c r="BR62" s="44">
        <f>+IF(BQ62="NO OFERTADO",0,IF(BQ62="NO CUMPLE EV TECNICA",0,IF(BQ62="NO HABILITA",0,IF(BQ62="HABILITA",('PRECIOS UNITARIOS'!$AF62*500)/BP62))))</f>
        <v>0</v>
      </c>
      <c r="BS62" s="43">
        <f>'PRECIO REFERENCIA'!BQ62</f>
        <v>594939.31000000006</v>
      </c>
      <c r="BT62" s="43" t="str">
        <f>'PRECIO REFERENCIA'!BS62</f>
        <v>NO HABILITA</v>
      </c>
      <c r="BU62" s="44">
        <f>+IF(BT62="NO OFERTADO",0,IF(BT62="NO CUMPLE EV TECNICA",0,IF(BT62="NO HABILITA",0,IF(BT62="HABILITA",('PRECIOS UNITARIOS'!$AF62*500)/BS62))))</f>
        <v>0</v>
      </c>
      <c r="BV62" s="43">
        <f>'PRECIO REFERENCIA'!BT62</f>
        <v>0</v>
      </c>
      <c r="BW62" s="43" t="str">
        <f>'PRECIO REFERENCIA'!BV62</f>
        <v>NO OFERTADO</v>
      </c>
      <c r="BX62" s="44">
        <f>+IF(BW62="NO OFERTADO",0,IF(BW62="NO CUMPLE EV TECNICA",0,IF(BW62="NO HABILITA",0,IF(BW62="HABILITA",('PRECIOS UNITARIOS'!$AF62*500)/BV62))))</f>
        <v>0</v>
      </c>
      <c r="BY62" s="43">
        <f>'PRECIO REFERENCIA'!BW62</f>
        <v>0</v>
      </c>
      <c r="BZ62" s="43" t="str">
        <f>'PRECIO REFERENCIA'!BY62</f>
        <v>NO OFERTADO</v>
      </c>
      <c r="CA62" s="44">
        <f>+IF(BZ62="NO OFERTADO",0,IF(BZ62="NO CUMPLE EV TECNICA",0,IF(BZ62="NO HABILITA",0,IF(BZ62="HABILITA",('PRECIOS UNITARIOS'!$AF62*500)/BY62))))</f>
        <v>0</v>
      </c>
      <c r="CB62" s="43">
        <f>'PRECIO REFERENCIA'!BZ62</f>
        <v>0</v>
      </c>
      <c r="CC62" s="43" t="str">
        <f>'PRECIO REFERENCIA'!CB62</f>
        <v>NO OFERTADO</v>
      </c>
      <c r="CD62" s="44">
        <f>+IF(CC62="NO OFERTADO",0,IF(CC62="NO CUMPLE EV TECNICA",0,IF(CC62="NO HABILITA",0,IF(CC62="HABILITA",('PRECIOS UNITARIOS'!$AF62*500)/CB62))))</f>
        <v>0</v>
      </c>
      <c r="CE62" s="43">
        <f>'PRECIO REFERENCIA'!CC62</f>
        <v>0</v>
      </c>
      <c r="CF62" s="43" t="str">
        <f>'PRECIO REFERENCIA'!CE62</f>
        <v>NO OFERTADO</v>
      </c>
      <c r="CG62" s="44">
        <f>+IF(CF62="NO OFERTADO",0,IF(CF62="NO CUMPLE EV TECNICA",0,IF(CF62="NO HABILITA",0,IF(CF62="HABILITA",('PRECIOS UNITARIOS'!$AF62*500)/CE62))))</f>
        <v>0</v>
      </c>
      <c r="CH62" s="43">
        <f>'PRECIO REFERENCIA'!CF62</f>
        <v>0</v>
      </c>
      <c r="CI62" s="43" t="str">
        <f>'PRECIO REFERENCIA'!CH62</f>
        <v>NO OFERTADO</v>
      </c>
      <c r="CJ62" s="44">
        <f>+IF(CI62="NO OFERTADO",0,IF(CI62="NO CUMPLE EV TECNICA",0,IF(CI62="NO HABILITA",0,IF(CI62="HABILITA",('PRECIOS UNITARIOS'!$AF62*500)/CH62))))</f>
        <v>0</v>
      </c>
    </row>
    <row r="63" spans="1:88" s="40" customFormat="1" ht="38.25" x14ac:dyDescent="0.2">
      <c r="A63" s="103">
        <v>54</v>
      </c>
      <c r="B63" s="202" t="s">
        <v>120</v>
      </c>
      <c r="C63" s="121" t="s">
        <v>115</v>
      </c>
      <c r="D63" s="24">
        <v>1</v>
      </c>
      <c r="E63" s="166" t="s">
        <v>53</v>
      </c>
      <c r="F63" s="168">
        <v>6.333333333333333</v>
      </c>
      <c r="G63" s="25">
        <v>254743.3</v>
      </c>
      <c r="H63" s="43">
        <f>'PRECIO REFERENCIA'!F63</f>
        <v>0</v>
      </c>
      <c r="I63" s="43" t="str">
        <f>'PRECIO REFERENCIA'!H63</f>
        <v>NO OFERTADO</v>
      </c>
      <c r="J63" s="44">
        <f>+IF(I63="NO OFERTADO",0,IF(I63="NO CUMPLE EV TECNICA",0,IF(I63="NO HABILITA",0,IF(I63="HABILITA",('PRECIOS UNITARIOS'!$AF63*500)/H63))))</f>
        <v>0</v>
      </c>
      <c r="K63" s="43">
        <f>'PRECIO REFERENCIA'!I63</f>
        <v>0</v>
      </c>
      <c r="L63" s="43" t="str">
        <f>'PRECIO REFERENCIA'!K63</f>
        <v>NO OFERTADO</v>
      </c>
      <c r="M63" s="44">
        <f>+IF(L63="NO OFERTADO",0,IF(L63="NO CUMPLE EV TECNICA",0,IF(L63="NO HABILITA",0,IF(L63="HABILITA",('PRECIOS UNITARIOS'!$AF63*500)/K63))))</f>
        <v>0</v>
      </c>
      <c r="N63" s="43">
        <f>'PRECIO REFERENCIA'!L63</f>
        <v>0</v>
      </c>
      <c r="O63" s="43" t="str">
        <f>'PRECIO REFERENCIA'!N63</f>
        <v>NO OFERTADO</v>
      </c>
      <c r="P63" s="44">
        <f>+IF(O63="NO OFERTADO",0,IF(O63="NO CUMPLE EV TECNICA",0,IF(O63="NO HABILITA",0,IF(O63="HABILITA",('PRECIOS UNITARIOS'!$AF63*500)/N63))))</f>
        <v>0</v>
      </c>
      <c r="Q63" s="43">
        <f>'PRECIO REFERENCIA'!O63</f>
        <v>0</v>
      </c>
      <c r="R63" s="43" t="str">
        <f>'PRECIO REFERENCIA'!Q63</f>
        <v>NO OFERTADO</v>
      </c>
      <c r="S63" s="44">
        <f>+IF(R63="NO OFERTADO",0,IF(R63="NO CUMPLE EV TECNICA",0,IF(R63="NO HABILITA",0,IF(R63="HABILITA",('PRECIOS UNITARIOS'!$AF63*500)/Q63))))</f>
        <v>0</v>
      </c>
      <c r="T63" s="43">
        <f>'PRECIO REFERENCIA'!R63</f>
        <v>0</v>
      </c>
      <c r="U63" s="43" t="str">
        <f>'PRECIO REFERENCIA'!T63</f>
        <v>NO OFERTADO</v>
      </c>
      <c r="V63" s="44">
        <f>+IF(U63="NO OFERTADO",0,IF(U63="NO CUMPLE EV TECNICA",0,IF(U63="NO HABILITA",0,IF(U63="HABILITA",('PRECIOS UNITARIOS'!$AF63*500)/T63))))</f>
        <v>0</v>
      </c>
      <c r="W63" s="43">
        <f>'PRECIO REFERENCIA'!U63</f>
        <v>0</v>
      </c>
      <c r="X63" s="43" t="str">
        <f>'PRECIO REFERENCIA'!W63</f>
        <v>NO OFERTADO</v>
      </c>
      <c r="Y63" s="44">
        <f>+IF(X63="NO OFERTADO",0,IF(X63="NO CUMPLE EV TECNICA",0,IF(X63="NO HABILITA",0,IF(X63="HABILITA",('PRECIOS UNITARIOS'!$AF63*500)/W63))))</f>
        <v>0</v>
      </c>
      <c r="Z63" s="43">
        <f>'PRECIO REFERENCIA'!X63</f>
        <v>0</v>
      </c>
      <c r="AA63" s="43" t="str">
        <f>'PRECIO REFERENCIA'!Z63</f>
        <v>NO HABILITA</v>
      </c>
      <c r="AB63" s="44">
        <f>+IF(AA63="NO OFERTADO",0,IF(AA63="NO CUMPLE EV TECNICA",0,IF(AA63="NO HABILITA",0,IF(AA63="HABILITA",('PRECIOS UNITARIOS'!$AF63*500)/Z63))))</f>
        <v>0</v>
      </c>
      <c r="AC63" s="43">
        <f>'PRECIO REFERENCIA'!AA63</f>
        <v>0</v>
      </c>
      <c r="AD63" s="43" t="str">
        <f>'PRECIO REFERENCIA'!AC63</f>
        <v>NO OFERTADO</v>
      </c>
      <c r="AE63" s="44">
        <f>+IF(AD63="NO OFERTADO",0,IF(AD63="NO CUMPLE EV TECNICA",0,IF(AD63="NO HABILITA",0,IF(AD63="HABILITA",('PRECIOS UNITARIOS'!$AF63*500)/AC63))))</f>
        <v>0</v>
      </c>
      <c r="AF63" s="43">
        <f>'PRECIO REFERENCIA'!AD63</f>
        <v>0</v>
      </c>
      <c r="AG63" s="43" t="str">
        <f>'PRECIO REFERENCIA'!AF63</f>
        <v>NO HABILITA</v>
      </c>
      <c r="AH63" s="44">
        <f>+IF(AG63="NO OFERTADO",0,IF(AG63="NO CUMPLE EV TECNICA",0,IF(AG63="NO HABILITA",0,IF(AG63="HABILITA",('PRECIOS UNITARIOS'!$AF63*500)/AF63))))</f>
        <v>0</v>
      </c>
      <c r="AI63" s="43">
        <f>'PRECIO REFERENCIA'!AG63</f>
        <v>0</v>
      </c>
      <c r="AJ63" s="43" t="str">
        <f>'PRECIO REFERENCIA'!AI63</f>
        <v>NO OFERTADO</v>
      </c>
      <c r="AK63" s="44">
        <f>+IF(AJ63="NO OFERTADO",0,IF(AJ63="NO CUMPLE EV TECNICA",0,IF(AJ63="NO HABILITA",0,IF(AJ63="HABILITA",('PRECIOS UNITARIOS'!$AF63*500)/AI63))))</f>
        <v>0</v>
      </c>
      <c r="AL63" s="43">
        <f>'PRECIO REFERENCIA'!AJ63</f>
        <v>0</v>
      </c>
      <c r="AM63" s="43" t="str">
        <f>'PRECIO REFERENCIA'!AL63</f>
        <v>NO OFERTADO</v>
      </c>
      <c r="AN63" s="44">
        <f>+IF(AM63="NO OFERTADO",0,IF(AM63="NO CUMPLE EV TECNICA",0,IF(AM63="NO HABILITA",0,IF(AM63="HABILITA",('PRECIOS UNITARIOS'!$AF63*500)/AL63))))</f>
        <v>0</v>
      </c>
      <c r="AO63" s="43">
        <f>'PRECIO REFERENCIA'!AM63</f>
        <v>0</v>
      </c>
      <c r="AP63" s="43" t="str">
        <f>'PRECIO REFERENCIA'!AO63</f>
        <v>NO OFERTADO</v>
      </c>
      <c r="AQ63" s="44">
        <f>+IF(AP63="NO OFERTADO",0,IF(AP63="NO CUMPLE EV TECNICA",0,IF(AP63="NO HABILITA",0,IF(AP63="HABILITA",('PRECIOS UNITARIOS'!$AF63*500)/AO63))))</f>
        <v>0</v>
      </c>
      <c r="AR63" s="43">
        <f>'PRECIO REFERENCIA'!AP63</f>
        <v>0</v>
      </c>
      <c r="AS63" s="43" t="str">
        <f>'PRECIO REFERENCIA'!AR63</f>
        <v>NO OFERTADO</v>
      </c>
      <c r="AT63" s="44">
        <f>+IF(AS63="NO OFERTADO",0,IF(AS63="NO CUMPLE EV TECNICA",0,IF(AS63="NO HABILITA",0,IF(AS63="HABILITA",('PRECIOS UNITARIOS'!$AF63*500)/AR63))))</f>
        <v>0</v>
      </c>
      <c r="AU63" s="43">
        <f>'PRECIO REFERENCIA'!AS63</f>
        <v>0</v>
      </c>
      <c r="AV63" s="43" t="str">
        <f>'PRECIO REFERENCIA'!AU63</f>
        <v>NO OFERTADO</v>
      </c>
      <c r="AW63" s="44">
        <f>+IF(AV63="NO OFERTADO",0,IF(AV63="NO CUMPLE EV TECNICA",0,IF(AV63="NO HABILITA",0,IF(AV63="HABILITA",('PRECIOS UNITARIOS'!$AF63*500)/AU63))))</f>
        <v>0</v>
      </c>
      <c r="AX63" s="43">
        <f>'PRECIO REFERENCIA'!AV63</f>
        <v>0</v>
      </c>
      <c r="AY63" s="43" t="str">
        <f>'PRECIO REFERENCIA'!AX63</f>
        <v>NO OFERTADO</v>
      </c>
      <c r="AZ63" s="44">
        <f>+IF(AY63="NO OFERTADO",0,IF(AY63="NO CUMPLE EV TECNICA",0,IF(AY63="NO HABILITA",0,IF(AY63="HABILITA",('PRECIOS UNITARIOS'!$AF63*500)/AX63))))</f>
        <v>0</v>
      </c>
      <c r="BA63" s="43">
        <f>'PRECIO REFERENCIA'!AY63</f>
        <v>0</v>
      </c>
      <c r="BB63" s="43" t="str">
        <f>'PRECIO REFERENCIA'!BA63</f>
        <v>NO OFERTADO</v>
      </c>
      <c r="BC63" s="44">
        <f>+IF(BB63="NO OFERTADO",0,IF(BB63="NO CUMPLE EV TECNICA",0,IF(BB63="NO HABILITA",0,IF(BB63="HABILITA",('PRECIOS UNITARIOS'!$AF63*500)/BA63))))</f>
        <v>0</v>
      </c>
      <c r="BD63" s="43">
        <f>'PRECIO REFERENCIA'!BB63</f>
        <v>0</v>
      </c>
      <c r="BE63" s="43" t="str">
        <f>'PRECIO REFERENCIA'!BD63</f>
        <v>NO OFERTADO</v>
      </c>
      <c r="BF63" s="44">
        <f>+IF(BE63="NO OFERTADO",0,IF(BE63="NO CUMPLE EV TECNICA",0,IF(BE63="NO HABILITA",0,IF(BE63="HABILITA",('PRECIOS UNITARIOS'!$AF63*500)/BD63))))</f>
        <v>0</v>
      </c>
      <c r="BG63" s="43">
        <f>'PRECIO REFERENCIA'!BE63</f>
        <v>0</v>
      </c>
      <c r="BH63" s="43" t="str">
        <f>'PRECIO REFERENCIA'!BG63</f>
        <v>NO OFERTADO</v>
      </c>
      <c r="BI63" s="44">
        <f>+IF(BH63="NO OFERTADO",0,IF(BH63="NO CUMPLE EV TECNICA",0,IF(BH63="NO HABILITA",0,IF(BH63="HABILITA",('PRECIOS UNITARIOS'!$AF63*500)/BG63))))</f>
        <v>0</v>
      </c>
      <c r="BJ63" s="43">
        <f>'PRECIO REFERENCIA'!BH63</f>
        <v>0</v>
      </c>
      <c r="BK63" s="43" t="str">
        <f>'PRECIO REFERENCIA'!BJ63</f>
        <v>NO OFERTADO</v>
      </c>
      <c r="BL63" s="44">
        <f>+IF(BK63="NO OFERTADO",0,IF(BK63="NO CUMPLE EV TECNICA",0,IF(BK63="NO HABILITA",0,IF(BK63="HABILITA",('PRECIOS UNITARIOS'!$AF63*500)/BJ63))))</f>
        <v>0</v>
      </c>
      <c r="BM63" s="43">
        <f>'PRECIO REFERENCIA'!BK63</f>
        <v>0</v>
      </c>
      <c r="BN63" s="43" t="str">
        <f>'PRECIO REFERENCIA'!BM63</f>
        <v>NO OFERTADO</v>
      </c>
      <c r="BO63" s="44">
        <f>+IF(BN63="NO OFERTADO",0,IF(BN63="NO CUMPLE EV TECNICA",0,IF(BN63="NO HABILITA",0,IF(BN63="HABILITA",('PRECIOS UNITARIOS'!$AF63*500)/BM63))))</f>
        <v>0</v>
      </c>
      <c r="BP63" s="43">
        <f>'PRECIO REFERENCIA'!BN63</f>
        <v>0</v>
      </c>
      <c r="BQ63" s="43" t="str">
        <f>'PRECIO REFERENCIA'!BP63</f>
        <v>NO OFERTADO</v>
      </c>
      <c r="BR63" s="44">
        <f>+IF(BQ63="NO OFERTADO",0,IF(BQ63="NO CUMPLE EV TECNICA",0,IF(BQ63="NO HABILITA",0,IF(BQ63="HABILITA",('PRECIOS UNITARIOS'!$AF63*500)/BP63))))</f>
        <v>0</v>
      </c>
      <c r="BS63" s="43">
        <f>'PRECIO REFERENCIA'!BQ63</f>
        <v>594939.31000000006</v>
      </c>
      <c r="BT63" s="43" t="str">
        <f>'PRECIO REFERENCIA'!BS63</f>
        <v>NO HABILITA</v>
      </c>
      <c r="BU63" s="44">
        <f>+IF(BT63="NO OFERTADO",0,IF(BT63="NO CUMPLE EV TECNICA",0,IF(BT63="NO HABILITA",0,IF(BT63="HABILITA",('PRECIOS UNITARIOS'!$AF63*500)/BS63))))</f>
        <v>0</v>
      </c>
      <c r="BV63" s="43">
        <f>'PRECIO REFERENCIA'!BT63</f>
        <v>0</v>
      </c>
      <c r="BW63" s="43" t="str">
        <f>'PRECIO REFERENCIA'!BV63</f>
        <v>NO OFERTADO</v>
      </c>
      <c r="BX63" s="44">
        <f>+IF(BW63="NO OFERTADO",0,IF(BW63="NO CUMPLE EV TECNICA",0,IF(BW63="NO HABILITA",0,IF(BW63="HABILITA",('PRECIOS UNITARIOS'!$AF63*500)/BV63))))</f>
        <v>0</v>
      </c>
      <c r="BY63" s="43">
        <f>'PRECIO REFERENCIA'!BW63</f>
        <v>0</v>
      </c>
      <c r="BZ63" s="43" t="str">
        <f>'PRECIO REFERENCIA'!BY63</f>
        <v>NO OFERTADO</v>
      </c>
      <c r="CA63" s="44">
        <f>+IF(BZ63="NO OFERTADO",0,IF(BZ63="NO CUMPLE EV TECNICA",0,IF(BZ63="NO HABILITA",0,IF(BZ63="HABILITA",('PRECIOS UNITARIOS'!$AF63*500)/BY63))))</f>
        <v>0</v>
      </c>
      <c r="CB63" s="43">
        <f>'PRECIO REFERENCIA'!BZ63</f>
        <v>0</v>
      </c>
      <c r="CC63" s="43" t="str">
        <f>'PRECIO REFERENCIA'!CB63</f>
        <v>NO OFERTADO</v>
      </c>
      <c r="CD63" s="44">
        <f>+IF(CC63="NO OFERTADO",0,IF(CC63="NO CUMPLE EV TECNICA",0,IF(CC63="NO HABILITA",0,IF(CC63="HABILITA",('PRECIOS UNITARIOS'!$AF63*500)/CB63))))</f>
        <v>0</v>
      </c>
      <c r="CE63" s="43">
        <f>'PRECIO REFERENCIA'!CC63</f>
        <v>0</v>
      </c>
      <c r="CF63" s="43" t="str">
        <f>'PRECIO REFERENCIA'!CE63</f>
        <v>NO OFERTADO</v>
      </c>
      <c r="CG63" s="44">
        <f>+IF(CF63="NO OFERTADO",0,IF(CF63="NO CUMPLE EV TECNICA",0,IF(CF63="NO HABILITA",0,IF(CF63="HABILITA",('PRECIOS UNITARIOS'!$AF63*500)/CE63))))</f>
        <v>0</v>
      </c>
      <c r="CH63" s="43">
        <f>'PRECIO REFERENCIA'!CF63</f>
        <v>0</v>
      </c>
      <c r="CI63" s="43" t="str">
        <f>'PRECIO REFERENCIA'!CH63</f>
        <v>NO OFERTADO</v>
      </c>
      <c r="CJ63" s="44">
        <f>+IF(CI63="NO OFERTADO",0,IF(CI63="NO CUMPLE EV TECNICA",0,IF(CI63="NO HABILITA",0,IF(CI63="HABILITA",('PRECIOS UNITARIOS'!$AF63*500)/CH63))))</f>
        <v>0</v>
      </c>
    </row>
    <row r="64" spans="1:88" s="40" customFormat="1" ht="38.25" x14ac:dyDescent="0.2">
      <c r="A64" s="103">
        <v>55</v>
      </c>
      <c r="B64" s="202" t="s">
        <v>121</v>
      </c>
      <c r="C64" s="121" t="s">
        <v>115</v>
      </c>
      <c r="D64" s="24">
        <v>1</v>
      </c>
      <c r="E64" s="166" t="s">
        <v>53</v>
      </c>
      <c r="F64" s="168">
        <v>122.33333333333333</v>
      </c>
      <c r="G64" s="25">
        <v>1200.71</v>
      </c>
      <c r="H64" s="43">
        <f>'PRECIO REFERENCIA'!F64</f>
        <v>0</v>
      </c>
      <c r="I64" s="43" t="str">
        <f>'PRECIO REFERENCIA'!H64</f>
        <v>NO OFERTADO</v>
      </c>
      <c r="J64" s="44">
        <f>+IF(I64="NO OFERTADO",0,IF(I64="NO CUMPLE EV TECNICA",0,IF(I64="NO HABILITA",0,IF(I64="HABILITA",('PRECIOS UNITARIOS'!$AF64*500)/H64))))</f>
        <v>0</v>
      </c>
      <c r="K64" s="43">
        <f>'PRECIO REFERENCIA'!I64</f>
        <v>0</v>
      </c>
      <c r="L64" s="43" t="str">
        <f>'PRECIO REFERENCIA'!K64</f>
        <v>NO OFERTADO</v>
      </c>
      <c r="M64" s="44">
        <f>+IF(L64="NO OFERTADO",0,IF(L64="NO CUMPLE EV TECNICA",0,IF(L64="NO HABILITA",0,IF(L64="HABILITA",('PRECIOS UNITARIOS'!$AF64*500)/K64))))</f>
        <v>0</v>
      </c>
      <c r="N64" s="43">
        <f>'PRECIO REFERENCIA'!L64</f>
        <v>0</v>
      </c>
      <c r="O64" s="43" t="str">
        <f>'PRECIO REFERENCIA'!N64</f>
        <v>NO OFERTADO</v>
      </c>
      <c r="P64" s="44">
        <f>+IF(O64="NO OFERTADO",0,IF(O64="NO CUMPLE EV TECNICA",0,IF(O64="NO HABILITA",0,IF(O64="HABILITA",('PRECIOS UNITARIOS'!$AF64*500)/N64))))</f>
        <v>0</v>
      </c>
      <c r="Q64" s="43">
        <f>'PRECIO REFERENCIA'!O64</f>
        <v>0</v>
      </c>
      <c r="R64" s="43" t="str">
        <f>'PRECIO REFERENCIA'!Q64</f>
        <v>NO OFERTADO</v>
      </c>
      <c r="S64" s="44">
        <f>+IF(R64="NO OFERTADO",0,IF(R64="NO CUMPLE EV TECNICA",0,IF(R64="NO HABILITA",0,IF(R64="HABILITA",('PRECIOS UNITARIOS'!$AF64*500)/Q64))))</f>
        <v>0</v>
      </c>
      <c r="T64" s="43">
        <f>'PRECIO REFERENCIA'!R64</f>
        <v>0</v>
      </c>
      <c r="U64" s="43" t="str">
        <f>'PRECIO REFERENCIA'!T64</f>
        <v>NO OFERTADO</v>
      </c>
      <c r="V64" s="44">
        <f>+IF(U64="NO OFERTADO",0,IF(U64="NO CUMPLE EV TECNICA",0,IF(U64="NO HABILITA",0,IF(U64="HABILITA",('PRECIOS UNITARIOS'!$AF64*500)/T64))))</f>
        <v>0</v>
      </c>
      <c r="W64" s="43">
        <f>'PRECIO REFERENCIA'!U64</f>
        <v>1541.05</v>
      </c>
      <c r="X64" s="43" t="str">
        <f>'PRECIO REFERENCIA'!W64</f>
        <v>HABILITA</v>
      </c>
      <c r="Y64" s="44">
        <f>+IF(X64="NO OFERTADO",0,IF(X64="NO CUMPLE EV TECNICA",0,IF(X64="NO HABILITA",0,IF(X64="HABILITA",('PRECIOS UNITARIOS'!$AF64*500)/W64))))</f>
        <v>500</v>
      </c>
      <c r="Z64" s="43">
        <f>'PRECIO REFERENCIA'!X64</f>
        <v>1666</v>
      </c>
      <c r="AA64" s="43" t="str">
        <f>'PRECIO REFERENCIA'!Z64</f>
        <v>NO HABILITA</v>
      </c>
      <c r="AB64" s="44">
        <f>+IF(AA64="NO OFERTADO",0,IF(AA64="NO CUMPLE EV TECNICA",0,IF(AA64="NO HABILITA",0,IF(AA64="HABILITA",('PRECIOS UNITARIOS'!$AF64*500)/Z64))))</f>
        <v>0</v>
      </c>
      <c r="AC64" s="43">
        <f>'PRECIO REFERENCIA'!AA64</f>
        <v>0</v>
      </c>
      <c r="AD64" s="43" t="str">
        <f>'PRECIO REFERENCIA'!AC64</f>
        <v>NO OFERTADO</v>
      </c>
      <c r="AE64" s="44">
        <f>+IF(AD64="NO OFERTADO",0,IF(AD64="NO CUMPLE EV TECNICA",0,IF(AD64="NO HABILITA",0,IF(AD64="HABILITA",('PRECIOS UNITARIOS'!$AF64*500)/AC64))))</f>
        <v>0</v>
      </c>
      <c r="AF64" s="43">
        <f>'PRECIO REFERENCIA'!AD64</f>
        <v>0</v>
      </c>
      <c r="AG64" s="43" t="str">
        <f>'PRECIO REFERENCIA'!AF64</f>
        <v>NO HABILITA</v>
      </c>
      <c r="AH64" s="44">
        <f>+IF(AG64="NO OFERTADO",0,IF(AG64="NO CUMPLE EV TECNICA",0,IF(AG64="NO HABILITA",0,IF(AG64="HABILITA",('PRECIOS UNITARIOS'!$AF64*500)/AF64))))</f>
        <v>0</v>
      </c>
      <c r="AI64" s="43">
        <f>'PRECIO REFERENCIA'!AG64</f>
        <v>0</v>
      </c>
      <c r="AJ64" s="43" t="str">
        <f>'PRECIO REFERENCIA'!AI64</f>
        <v>NO OFERTADO</v>
      </c>
      <c r="AK64" s="44">
        <f>+IF(AJ64="NO OFERTADO",0,IF(AJ64="NO CUMPLE EV TECNICA",0,IF(AJ64="NO HABILITA",0,IF(AJ64="HABILITA",('PRECIOS UNITARIOS'!$AF64*500)/AI64))))</f>
        <v>0</v>
      </c>
      <c r="AL64" s="43">
        <f>'PRECIO REFERENCIA'!AJ64</f>
        <v>0</v>
      </c>
      <c r="AM64" s="43" t="str">
        <f>'PRECIO REFERENCIA'!AL64</f>
        <v>NO OFERTADO</v>
      </c>
      <c r="AN64" s="44">
        <f>+IF(AM64="NO OFERTADO",0,IF(AM64="NO CUMPLE EV TECNICA",0,IF(AM64="NO HABILITA",0,IF(AM64="HABILITA",('PRECIOS UNITARIOS'!$AF64*500)/AL64))))</f>
        <v>0</v>
      </c>
      <c r="AO64" s="43">
        <f>'PRECIO REFERENCIA'!AM64</f>
        <v>0</v>
      </c>
      <c r="AP64" s="43" t="str">
        <f>'PRECIO REFERENCIA'!AO64</f>
        <v>NO OFERTADO</v>
      </c>
      <c r="AQ64" s="44">
        <f>+IF(AP64="NO OFERTADO",0,IF(AP64="NO CUMPLE EV TECNICA",0,IF(AP64="NO HABILITA",0,IF(AP64="HABILITA",('PRECIOS UNITARIOS'!$AF64*500)/AO64))))</f>
        <v>0</v>
      </c>
      <c r="AR64" s="43">
        <f>'PRECIO REFERENCIA'!AP64</f>
        <v>0</v>
      </c>
      <c r="AS64" s="43" t="str">
        <f>'PRECIO REFERENCIA'!AR64</f>
        <v>NO OFERTADO</v>
      </c>
      <c r="AT64" s="44">
        <f>+IF(AS64="NO OFERTADO",0,IF(AS64="NO CUMPLE EV TECNICA",0,IF(AS64="NO HABILITA",0,IF(AS64="HABILITA",('PRECIOS UNITARIOS'!$AF64*500)/AR64))))</f>
        <v>0</v>
      </c>
      <c r="AU64" s="43">
        <f>'PRECIO REFERENCIA'!AS64</f>
        <v>0</v>
      </c>
      <c r="AV64" s="43" t="str">
        <f>'PRECIO REFERENCIA'!AU64</f>
        <v>NO OFERTADO</v>
      </c>
      <c r="AW64" s="44">
        <f>+IF(AV64="NO OFERTADO",0,IF(AV64="NO CUMPLE EV TECNICA",0,IF(AV64="NO HABILITA",0,IF(AV64="HABILITA",('PRECIOS UNITARIOS'!$AF64*500)/AU64))))</f>
        <v>0</v>
      </c>
      <c r="AX64" s="43">
        <f>'PRECIO REFERENCIA'!AV64</f>
        <v>0</v>
      </c>
      <c r="AY64" s="43" t="str">
        <f>'PRECIO REFERENCIA'!AX64</f>
        <v>NO OFERTADO</v>
      </c>
      <c r="AZ64" s="44">
        <f>+IF(AY64="NO OFERTADO",0,IF(AY64="NO CUMPLE EV TECNICA",0,IF(AY64="NO HABILITA",0,IF(AY64="HABILITA",('PRECIOS UNITARIOS'!$AF64*500)/AX64))))</f>
        <v>0</v>
      </c>
      <c r="BA64" s="43">
        <f>'PRECIO REFERENCIA'!AY64</f>
        <v>0</v>
      </c>
      <c r="BB64" s="43" t="str">
        <f>'PRECIO REFERENCIA'!BA64</f>
        <v>NO OFERTADO</v>
      </c>
      <c r="BC64" s="44">
        <f>+IF(BB64="NO OFERTADO",0,IF(BB64="NO CUMPLE EV TECNICA",0,IF(BB64="NO HABILITA",0,IF(BB64="HABILITA",('PRECIOS UNITARIOS'!$AF64*500)/BA64))))</f>
        <v>0</v>
      </c>
      <c r="BD64" s="43">
        <f>'PRECIO REFERENCIA'!BB64</f>
        <v>1912.33</v>
      </c>
      <c r="BE64" s="43" t="str">
        <f>'PRECIO REFERENCIA'!BD64</f>
        <v>NO HABILITA</v>
      </c>
      <c r="BF64" s="44">
        <f>+IF(BE64="NO OFERTADO",0,IF(BE64="NO CUMPLE EV TECNICA",0,IF(BE64="NO HABILITA",0,IF(BE64="HABILITA",('PRECIOS UNITARIOS'!$AF64*500)/BD64))))</f>
        <v>0</v>
      </c>
      <c r="BG64" s="43">
        <f>'PRECIO REFERENCIA'!BE64</f>
        <v>0</v>
      </c>
      <c r="BH64" s="43" t="str">
        <f>'PRECIO REFERENCIA'!BG64</f>
        <v>NO OFERTADO</v>
      </c>
      <c r="BI64" s="44">
        <f>+IF(BH64="NO OFERTADO",0,IF(BH64="NO CUMPLE EV TECNICA",0,IF(BH64="NO HABILITA",0,IF(BH64="HABILITA",('PRECIOS UNITARIOS'!$AF64*500)/BG64))))</f>
        <v>0</v>
      </c>
      <c r="BJ64" s="43">
        <f>'PRECIO REFERENCIA'!BH64</f>
        <v>3038.0349999999999</v>
      </c>
      <c r="BK64" s="43" t="str">
        <f>'PRECIO REFERENCIA'!BJ64</f>
        <v>NO HABILITA</v>
      </c>
      <c r="BL64" s="44">
        <f>+IF(BK64="NO OFERTADO",0,IF(BK64="NO CUMPLE EV TECNICA",0,IF(BK64="NO HABILITA",0,IF(BK64="HABILITA",('PRECIOS UNITARIOS'!$AF64*500)/BJ64))))</f>
        <v>0</v>
      </c>
      <c r="BM64" s="43">
        <f>'PRECIO REFERENCIA'!BK64</f>
        <v>0</v>
      </c>
      <c r="BN64" s="43" t="str">
        <f>'PRECIO REFERENCIA'!BM64</f>
        <v>NO OFERTADO</v>
      </c>
      <c r="BO64" s="44">
        <f>+IF(BN64="NO OFERTADO",0,IF(BN64="NO CUMPLE EV TECNICA",0,IF(BN64="NO HABILITA",0,IF(BN64="HABILITA",('PRECIOS UNITARIOS'!$AF64*500)/BM64))))</f>
        <v>0</v>
      </c>
      <c r="BP64" s="43">
        <f>'PRECIO REFERENCIA'!BN64</f>
        <v>0</v>
      </c>
      <c r="BQ64" s="43" t="str">
        <f>'PRECIO REFERENCIA'!BP64</f>
        <v>NO OFERTADO</v>
      </c>
      <c r="BR64" s="44">
        <f>+IF(BQ64="NO OFERTADO",0,IF(BQ64="NO CUMPLE EV TECNICA",0,IF(BQ64="NO HABILITA",0,IF(BQ64="HABILITA",('PRECIOS UNITARIOS'!$AF64*500)/BP64))))</f>
        <v>0</v>
      </c>
      <c r="BS64" s="43">
        <f>'PRECIO REFERENCIA'!BQ64</f>
        <v>0</v>
      </c>
      <c r="BT64" s="43" t="str">
        <f>'PRECIO REFERENCIA'!BS64</f>
        <v>NO OFERTADO</v>
      </c>
      <c r="BU64" s="44">
        <f>+IF(BT64="NO OFERTADO",0,IF(BT64="NO CUMPLE EV TECNICA",0,IF(BT64="NO HABILITA",0,IF(BT64="HABILITA",('PRECIOS UNITARIOS'!$AF64*500)/BS64))))</f>
        <v>0</v>
      </c>
      <c r="BV64" s="43">
        <f>'PRECIO REFERENCIA'!BT64</f>
        <v>0</v>
      </c>
      <c r="BW64" s="43" t="str">
        <f>'PRECIO REFERENCIA'!BV64</f>
        <v>NO OFERTADO</v>
      </c>
      <c r="BX64" s="44">
        <f>+IF(BW64="NO OFERTADO",0,IF(BW64="NO CUMPLE EV TECNICA",0,IF(BW64="NO HABILITA",0,IF(BW64="HABILITA",('PRECIOS UNITARIOS'!$AF64*500)/BV64))))</f>
        <v>0</v>
      </c>
      <c r="BY64" s="43">
        <f>'PRECIO REFERENCIA'!BW64</f>
        <v>0</v>
      </c>
      <c r="BZ64" s="43" t="str">
        <f>'PRECIO REFERENCIA'!BY64</f>
        <v>NO OFERTADO</v>
      </c>
      <c r="CA64" s="44">
        <f>+IF(BZ64="NO OFERTADO",0,IF(BZ64="NO CUMPLE EV TECNICA",0,IF(BZ64="NO HABILITA",0,IF(BZ64="HABILITA",('PRECIOS UNITARIOS'!$AF64*500)/BY64))))</f>
        <v>0</v>
      </c>
      <c r="CB64" s="43">
        <f>'PRECIO REFERENCIA'!BZ64</f>
        <v>0</v>
      </c>
      <c r="CC64" s="43" t="str">
        <f>'PRECIO REFERENCIA'!CB64</f>
        <v>NO OFERTADO</v>
      </c>
      <c r="CD64" s="44">
        <f>+IF(CC64="NO OFERTADO",0,IF(CC64="NO CUMPLE EV TECNICA",0,IF(CC64="NO HABILITA",0,IF(CC64="HABILITA",('PRECIOS UNITARIOS'!$AF64*500)/CB64))))</f>
        <v>0</v>
      </c>
      <c r="CE64" s="43">
        <f>'PRECIO REFERENCIA'!CC64</f>
        <v>0</v>
      </c>
      <c r="CF64" s="43" t="str">
        <f>'PRECIO REFERENCIA'!CE64</f>
        <v>NO OFERTADO</v>
      </c>
      <c r="CG64" s="44">
        <f>+IF(CF64="NO OFERTADO",0,IF(CF64="NO CUMPLE EV TECNICA",0,IF(CF64="NO HABILITA",0,IF(CF64="HABILITA",('PRECIOS UNITARIOS'!$AF64*500)/CE64))))</f>
        <v>0</v>
      </c>
      <c r="CH64" s="43">
        <f>'PRECIO REFERENCIA'!CF64</f>
        <v>0</v>
      </c>
      <c r="CI64" s="43" t="str">
        <f>'PRECIO REFERENCIA'!CH64</f>
        <v>NO OFERTADO</v>
      </c>
      <c r="CJ64" s="44">
        <f>+IF(CI64="NO OFERTADO",0,IF(CI64="NO CUMPLE EV TECNICA",0,IF(CI64="NO HABILITA",0,IF(CI64="HABILITA",('PRECIOS UNITARIOS'!$AF64*500)/CH64))))</f>
        <v>0</v>
      </c>
    </row>
    <row r="65" spans="1:88" s="40" customFormat="1" ht="38.25" x14ac:dyDescent="0.2">
      <c r="A65" s="103">
        <v>56</v>
      </c>
      <c r="B65" s="202" t="s">
        <v>122</v>
      </c>
      <c r="C65" s="121" t="s">
        <v>123</v>
      </c>
      <c r="D65" s="24">
        <v>1</v>
      </c>
      <c r="E65" s="166" t="s">
        <v>53</v>
      </c>
      <c r="F65" s="168">
        <v>12</v>
      </c>
      <c r="G65" s="25">
        <v>3557741.4906040002</v>
      </c>
      <c r="H65" s="43">
        <f>'PRECIO REFERENCIA'!F65</f>
        <v>0</v>
      </c>
      <c r="I65" s="43" t="str">
        <f>'PRECIO REFERENCIA'!H65</f>
        <v>NO OFERTADO</v>
      </c>
      <c r="J65" s="44">
        <f>+IF(I65="NO OFERTADO",0,IF(I65="NO CUMPLE EV TECNICA",0,IF(I65="NO HABILITA",0,IF(I65="HABILITA",('PRECIOS UNITARIOS'!$AF65*500)/H65))))</f>
        <v>0</v>
      </c>
      <c r="K65" s="43">
        <f>'PRECIO REFERENCIA'!I65</f>
        <v>0</v>
      </c>
      <c r="L65" s="43" t="str">
        <f>'PRECIO REFERENCIA'!K65</f>
        <v>NO OFERTADO</v>
      </c>
      <c r="M65" s="44">
        <f>+IF(L65="NO OFERTADO",0,IF(L65="NO CUMPLE EV TECNICA",0,IF(L65="NO HABILITA",0,IF(L65="HABILITA",('PRECIOS UNITARIOS'!$AF65*500)/K65))))</f>
        <v>0</v>
      </c>
      <c r="N65" s="43">
        <f>'PRECIO REFERENCIA'!L65</f>
        <v>0</v>
      </c>
      <c r="O65" s="43" t="str">
        <f>'PRECIO REFERENCIA'!N65</f>
        <v>NO OFERTADO</v>
      </c>
      <c r="P65" s="44">
        <f>+IF(O65="NO OFERTADO",0,IF(O65="NO CUMPLE EV TECNICA",0,IF(O65="NO HABILITA",0,IF(O65="HABILITA",('PRECIOS UNITARIOS'!$AF65*500)/N65))))</f>
        <v>0</v>
      </c>
      <c r="Q65" s="43">
        <f>'PRECIO REFERENCIA'!O65</f>
        <v>0</v>
      </c>
      <c r="R65" s="43" t="str">
        <f>'PRECIO REFERENCIA'!Q65</f>
        <v>NO OFERTADO</v>
      </c>
      <c r="S65" s="44">
        <f>+IF(R65="NO OFERTADO",0,IF(R65="NO CUMPLE EV TECNICA",0,IF(R65="NO HABILITA",0,IF(R65="HABILITA",('PRECIOS UNITARIOS'!$AF65*500)/Q65))))</f>
        <v>0</v>
      </c>
      <c r="T65" s="43">
        <f>'PRECIO REFERENCIA'!R65</f>
        <v>0</v>
      </c>
      <c r="U65" s="43" t="str">
        <f>'PRECIO REFERENCIA'!T65</f>
        <v>NO OFERTADO</v>
      </c>
      <c r="V65" s="44">
        <f>+IF(U65="NO OFERTADO",0,IF(U65="NO CUMPLE EV TECNICA",0,IF(U65="NO HABILITA",0,IF(U65="HABILITA",('PRECIOS UNITARIOS'!$AF65*500)/T65))))</f>
        <v>0</v>
      </c>
      <c r="W65" s="43">
        <f>'PRECIO REFERENCIA'!U65</f>
        <v>0</v>
      </c>
      <c r="X65" s="43" t="str">
        <f>'PRECIO REFERENCIA'!W65</f>
        <v>NO OFERTADO</v>
      </c>
      <c r="Y65" s="44">
        <f>+IF(X65="NO OFERTADO",0,IF(X65="NO CUMPLE EV TECNICA",0,IF(X65="NO HABILITA",0,IF(X65="HABILITA",('PRECIOS UNITARIOS'!$AF65*500)/W65))))</f>
        <v>0</v>
      </c>
      <c r="Z65" s="43">
        <f>'PRECIO REFERENCIA'!X65</f>
        <v>0</v>
      </c>
      <c r="AA65" s="43" t="str">
        <f>'PRECIO REFERENCIA'!Z65</f>
        <v>NO HABILITA</v>
      </c>
      <c r="AB65" s="44">
        <f>+IF(AA65="NO OFERTADO",0,IF(AA65="NO CUMPLE EV TECNICA",0,IF(AA65="NO HABILITA",0,IF(AA65="HABILITA",('PRECIOS UNITARIOS'!$AF65*500)/Z65))))</f>
        <v>0</v>
      </c>
      <c r="AC65" s="43">
        <f>'PRECIO REFERENCIA'!AA65</f>
        <v>0</v>
      </c>
      <c r="AD65" s="43" t="str">
        <f>'PRECIO REFERENCIA'!AC65</f>
        <v>NO OFERTADO</v>
      </c>
      <c r="AE65" s="44">
        <f>+IF(AD65="NO OFERTADO",0,IF(AD65="NO CUMPLE EV TECNICA",0,IF(AD65="NO HABILITA",0,IF(AD65="HABILITA",('PRECIOS UNITARIOS'!$AF65*500)/AC65))))</f>
        <v>0</v>
      </c>
      <c r="AF65" s="43">
        <f>'PRECIO REFERENCIA'!AD65</f>
        <v>0</v>
      </c>
      <c r="AG65" s="43" t="str">
        <f>'PRECIO REFERENCIA'!AF65</f>
        <v>NO OFERTADO</v>
      </c>
      <c r="AH65" s="44">
        <f>+IF(AG65="NO OFERTADO",0,IF(AG65="NO CUMPLE EV TECNICA",0,IF(AG65="NO HABILITA",0,IF(AG65="HABILITA",('PRECIOS UNITARIOS'!$AF65*500)/AF65))))</f>
        <v>0</v>
      </c>
      <c r="AI65" s="43">
        <f>'PRECIO REFERENCIA'!AG65</f>
        <v>0</v>
      </c>
      <c r="AJ65" s="43" t="str">
        <f>'PRECIO REFERENCIA'!AI65</f>
        <v>NO OFERTADO</v>
      </c>
      <c r="AK65" s="44">
        <f>+IF(AJ65="NO OFERTADO",0,IF(AJ65="NO CUMPLE EV TECNICA",0,IF(AJ65="NO HABILITA",0,IF(AJ65="HABILITA",('PRECIOS UNITARIOS'!$AF65*500)/AI65))))</f>
        <v>0</v>
      </c>
      <c r="AL65" s="43">
        <f>'PRECIO REFERENCIA'!AJ65</f>
        <v>0</v>
      </c>
      <c r="AM65" s="43" t="str">
        <f>'PRECIO REFERENCIA'!AL65</f>
        <v>NO OFERTADO</v>
      </c>
      <c r="AN65" s="44">
        <f>+IF(AM65="NO OFERTADO",0,IF(AM65="NO CUMPLE EV TECNICA",0,IF(AM65="NO HABILITA",0,IF(AM65="HABILITA",('PRECIOS UNITARIOS'!$AF65*500)/AL65))))</f>
        <v>0</v>
      </c>
      <c r="AO65" s="43">
        <f>'PRECIO REFERENCIA'!AM65</f>
        <v>0</v>
      </c>
      <c r="AP65" s="43" t="str">
        <f>'PRECIO REFERENCIA'!AO65</f>
        <v>NO OFERTADO</v>
      </c>
      <c r="AQ65" s="44">
        <f>+IF(AP65="NO OFERTADO",0,IF(AP65="NO CUMPLE EV TECNICA",0,IF(AP65="NO HABILITA",0,IF(AP65="HABILITA",('PRECIOS UNITARIOS'!$AF65*500)/AO65))))</f>
        <v>0</v>
      </c>
      <c r="AR65" s="43">
        <f>'PRECIO REFERENCIA'!AP65</f>
        <v>0</v>
      </c>
      <c r="AS65" s="43" t="str">
        <f>'PRECIO REFERENCIA'!AR65</f>
        <v>NO OFERTADO</v>
      </c>
      <c r="AT65" s="44">
        <f>+IF(AS65="NO OFERTADO",0,IF(AS65="NO CUMPLE EV TECNICA",0,IF(AS65="NO HABILITA",0,IF(AS65="HABILITA",('PRECIOS UNITARIOS'!$AF65*500)/AR65))))</f>
        <v>0</v>
      </c>
      <c r="AU65" s="43">
        <f>'PRECIO REFERENCIA'!AS65</f>
        <v>4088566.3</v>
      </c>
      <c r="AV65" s="43" t="str">
        <f>'PRECIO REFERENCIA'!AU65</f>
        <v>HABILITA</v>
      </c>
      <c r="AW65" s="44">
        <f>+IF(AV65="NO OFERTADO",0,IF(AV65="NO CUMPLE EV TECNICA",0,IF(AV65="NO HABILITA",0,IF(AV65="HABILITA",('PRECIOS UNITARIOS'!$AF65*500)/AU65))))</f>
        <v>500</v>
      </c>
      <c r="AX65" s="43">
        <f>'PRECIO REFERENCIA'!AV65</f>
        <v>0</v>
      </c>
      <c r="AY65" s="43" t="str">
        <f>'PRECIO REFERENCIA'!AX65</f>
        <v>NO OFERTADO</v>
      </c>
      <c r="AZ65" s="44">
        <f>+IF(AY65="NO OFERTADO",0,IF(AY65="NO CUMPLE EV TECNICA",0,IF(AY65="NO HABILITA",0,IF(AY65="HABILITA",('PRECIOS UNITARIOS'!$AF65*500)/AX65))))</f>
        <v>0</v>
      </c>
      <c r="BA65" s="43">
        <f>'PRECIO REFERENCIA'!AY65</f>
        <v>0</v>
      </c>
      <c r="BB65" s="43" t="str">
        <f>'PRECIO REFERENCIA'!BA65</f>
        <v>NO OFERTADO</v>
      </c>
      <c r="BC65" s="44">
        <f>+IF(BB65="NO OFERTADO",0,IF(BB65="NO CUMPLE EV TECNICA",0,IF(BB65="NO HABILITA",0,IF(BB65="HABILITA",('PRECIOS UNITARIOS'!$AF65*500)/BA65))))</f>
        <v>0</v>
      </c>
      <c r="BD65" s="43">
        <f>'PRECIO REFERENCIA'!BB65</f>
        <v>0</v>
      </c>
      <c r="BE65" s="43" t="str">
        <f>'PRECIO REFERENCIA'!BD65</f>
        <v>NO OFERTADO</v>
      </c>
      <c r="BF65" s="44">
        <f>+IF(BE65="NO OFERTADO",0,IF(BE65="NO CUMPLE EV TECNICA",0,IF(BE65="NO HABILITA",0,IF(BE65="HABILITA",('PRECIOS UNITARIOS'!$AF65*500)/BD65))))</f>
        <v>0</v>
      </c>
      <c r="BG65" s="43">
        <f>'PRECIO REFERENCIA'!BE65</f>
        <v>0</v>
      </c>
      <c r="BH65" s="43" t="str">
        <f>'PRECIO REFERENCIA'!BG65</f>
        <v>NO OFERTADO</v>
      </c>
      <c r="BI65" s="44">
        <f>+IF(BH65="NO OFERTADO",0,IF(BH65="NO CUMPLE EV TECNICA",0,IF(BH65="NO HABILITA",0,IF(BH65="HABILITA",('PRECIOS UNITARIOS'!$AF65*500)/BG65))))</f>
        <v>0</v>
      </c>
      <c r="BJ65" s="43">
        <f>'PRECIO REFERENCIA'!BH65</f>
        <v>0</v>
      </c>
      <c r="BK65" s="43" t="str">
        <f>'PRECIO REFERENCIA'!BJ65</f>
        <v>NO OFERTADO</v>
      </c>
      <c r="BL65" s="44">
        <f>+IF(BK65="NO OFERTADO",0,IF(BK65="NO CUMPLE EV TECNICA",0,IF(BK65="NO HABILITA",0,IF(BK65="HABILITA",('PRECIOS UNITARIOS'!$AF65*500)/BJ65))))</f>
        <v>0</v>
      </c>
      <c r="BM65" s="43">
        <f>'PRECIO REFERENCIA'!BK65</f>
        <v>0</v>
      </c>
      <c r="BN65" s="43" t="str">
        <f>'PRECIO REFERENCIA'!BM65</f>
        <v>NO OFERTADO</v>
      </c>
      <c r="BO65" s="44">
        <f>+IF(BN65="NO OFERTADO",0,IF(BN65="NO CUMPLE EV TECNICA",0,IF(BN65="NO HABILITA",0,IF(BN65="HABILITA",('PRECIOS UNITARIOS'!$AF65*500)/BM65))))</f>
        <v>0</v>
      </c>
      <c r="BP65" s="43">
        <f>'PRECIO REFERENCIA'!BN65</f>
        <v>0</v>
      </c>
      <c r="BQ65" s="43" t="str">
        <f>'PRECIO REFERENCIA'!BP65</f>
        <v>NO OFERTADO</v>
      </c>
      <c r="BR65" s="44">
        <f>+IF(BQ65="NO OFERTADO",0,IF(BQ65="NO CUMPLE EV TECNICA",0,IF(BQ65="NO HABILITA",0,IF(BQ65="HABILITA",('PRECIOS UNITARIOS'!$AF65*500)/BP65))))</f>
        <v>0</v>
      </c>
      <c r="BS65" s="43">
        <f>'PRECIO REFERENCIA'!BQ65</f>
        <v>0</v>
      </c>
      <c r="BT65" s="43" t="str">
        <f>'PRECIO REFERENCIA'!BS65</f>
        <v>NO OFERTADO</v>
      </c>
      <c r="BU65" s="44">
        <f>+IF(BT65="NO OFERTADO",0,IF(BT65="NO CUMPLE EV TECNICA",0,IF(BT65="NO HABILITA",0,IF(BT65="HABILITA",('PRECIOS UNITARIOS'!$AF65*500)/BS65))))</f>
        <v>0</v>
      </c>
      <c r="BV65" s="43">
        <f>'PRECIO REFERENCIA'!BT65</f>
        <v>0</v>
      </c>
      <c r="BW65" s="43" t="str">
        <f>'PRECIO REFERENCIA'!BV65</f>
        <v>NO OFERTADO</v>
      </c>
      <c r="BX65" s="44">
        <f>+IF(BW65="NO OFERTADO",0,IF(BW65="NO CUMPLE EV TECNICA",0,IF(BW65="NO HABILITA",0,IF(BW65="HABILITA",('PRECIOS UNITARIOS'!$AF65*500)/BV65))))</f>
        <v>0</v>
      </c>
      <c r="BY65" s="43">
        <f>'PRECIO REFERENCIA'!BW65</f>
        <v>0</v>
      </c>
      <c r="BZ65" s="43" t="str">
        <f>'PRECIO REFERENCIA'!BY65</f>
        <v>NO OFERTADO</v>
      </c>
      <c r="CA65" s="44">
        <f>+IF(BZ65="NO OFERTADO",0,IF(BZ65="NO CUMPLE EV TECNICA",0,IF(BZ65="NO HABILITA",0,IF(BZ65="HABILITA",('PRECIOS UNITARIOS'!$AF65*500)/BY65))))</f>
        <v>0</v>
      </c>
      <c r="CB65" s="43">
        <f>'PRECIO REFERENCIA'!BZ65</f>
        <v>0</v>
      </c>
      <c r="CC65" s="43" t="str">
        <f>'PRECIO REFERENCIA'!CB65</f>
        <v>NO OFERTADO</v>
      </c>
      <c r="CD65" s="44">
        <f>+IF(CC65="NO OFERTADO",0,IF(CC65="NO CUMPLE EV TECNICA",0,IF(CC65="NO HABILITA",0,IF(CC65="HABILITA",('PRECIOS UNITARIOS'!$AF65*500)/CB65))))</f>
        <v>0</v>
      </c>
      <c r="CE65" s="43">
        <f>'PRECIO REFERENCIA'!CC65</f>
        <v>0</v>
      </c>
      <c r="CF65" s="43" t="str">
        <f>'PRECIO REFERENCIA'!CE65</f>
        <v>NO OFERTADO</v>
      </c>
      <c r="CG65" s="44">
        <f>+IF(CF65="NO OFERTADO",0,IF(CF65="NO CUMPLE EV TECNICA",0,IF(CF65="NO HABILITA",0,IF(CF65="HABILITA",('PRECIOS UNITARIOS'!$AF65*500)/CE65))))</f>
        <v>0</v>
      </c>
      <c r="CH65" s="43">
        <f>'PRECIO REFERENCIA'!CF65</f>
        <v>0</v>
      </c>
      <c r="CI65" s="43" t="str">
        <f>'PRECIO REFERENCIA'!CH65</f>
        <v>NO OFERTADO</v>
      </c>
      <c r="CJ65" s="44">
        <f>+IF(CI65="NO OFERTADO",0,IF(CI65="NO CUMPLE EV TECNICA",0,IF(CI65="NO HABILITA",0,IF(CI65="HABILITA",('PRECIOS UNITARIOS'!$AF65*500)/CH65))))</f>
        <v>0</v>
      </c>
    </row>
    <row r="66" spans="1:88" s="40" customFormat="1" ht="191.25" x14ac:dyDescent="0.2">
      <c r="A66" s="103">
        <v>57</v>
      </c>
      <c r="B66" s="202" t="s">
        <v>124</v>
      </c>
      <c r="C66" s="121" t="s">
        <v>125</v>
      </c>
      <c r="D66" s="24">
        <v>1</v>
      </c>
      <c r="E66" s="166" t="s">
        <v>53</v>
      </c>
      <c r="F66" s="168">
        <v>1</v>
      </c>
      <c r="G66" s="25">
        <v>75161.304400000008</v>
      </c>
      <c r="H66" s="43">
        <f>'PRECIO REFERENCIA'!F66</f>
        <v>0</v>
      </c>
      <c r="I66" s="43" t="str">
        <f>'PRECIO REFERENCIA'!H66</f>
        <v>NO OFERTADO</v>
      </c>
      <c r="J66" s="44">
        <f>+IF(I66="NO OFERTADO",0,IF(I66="NO CUMPLE EV TECNICA",0,IF(I66="NO HABILITA",0,IF(I66="HABILITA",('PRECIOS UNITARIOS'!$AF66*500)/H66))))</f>
        <v>0</v>
      </c>
      <c r="K66" s="43">
        <f>'PRECIO REFERENCIA'!I66</f>
        <v>0</v>
      </c>
      <c r="L66" s="43" t="str">
        <f>'PRECIO REFERENCIA'!K66</f>
        <v>NO OFERTADO</v>
      </c>
      <c r="M66" s="44">
        <f>+IF(L66="NO OFERTADO",0,IF(L66="NO CUMPLE EV TECNICA",0,IF(L66="NO HABILITA",0,IF(L66="HABILITA",('PRECIOS UNITARIOS'!$AF66*500)/K66))))</f>
        <v>0</v>
      </c>
      <c r="N66" s="43">
        <f>'PRECIO REFERENCIA'!L66</f>
        <v>0</v>
      </c>
      <c r="O66" s="43" t="str">
        <f>'PRECIO REFERENCIA'!N66</f>
        <v>NO OFERTADO</v>
      </c>
      <c r="P66" s="44">
        <f>+IF(O66="NO OFERTADO",0,IF(O66="NO CUMPLE EV TECNICA",0,IF(O66="NO HABILITA",0,IF(O66="HABILITA",('PRECIOS UNITARIOS'!$AF66*500)/N66))))</f>
        <v>0</v>
      </c>
      <c r="Q66" s="43">
        <f>'PRECIO REFERENCIA'!O66</f>
        <v>0</v>
      </c>
      <c r="R66" s="43" t="str">
        <f>'PRECIO REFERENCIA'!Q66</f>
        <v>NO OFERTADO</v>
      </c>
      <c r="S66" s="44">
        <f>+IF(R66="NO OFERTADO",0,IF(R66="NO CUMPLE EV TECNICA",0,IF(R66="NO HABILITA",0,IF(R66="HABILITA",('PRECIOS UNITARIOS'!$AF66*500)/Q66))))</f>
        <v>0</v>
      </c>
      <c r="T66" s="43">
        <f>'PRECIO REFERENCIA'!R66</f>
        <v>0</v>
      </c>
      <c r="U66" s="43" t="str">
        <f>'PRECIO REFERENCIA'!T66</f>
        <v>NO OFERTADO</v>
      </c>
      <c r="V66" s="44">
        <f>+IF(U66="NO OFERTADO",0,IF(U66="NO CUMPLE EV TECNICA",0,IF(U66="NO HABILITA",0,IF(U66="HABILITA",('PRECIOS UNITARIOS'!$AF66*500)/T66))))</f>
        <v>0</v>
      </c>
      <c r="W66" s="43">
        <f>'PRECIO REFERENCIA'!U66</f>
        <v>0</v>
      </c>
      <c r="X66" s="43" t="str">
        <f>'PRECIO REFERENCIA'!W66</f>
        <v>NO OFERTADO</v>
      </c>
      <c r="Y66" s="44">
        <f>+IF(X66="NO OFERTADO",0,IF(X66="NO CUMPLE EV TECNICA",0,IF(X66="NO HABILITA",0,IF(X66="HABILITA",('PRECIOS UNITARIOS'!$AF66*500)/W66))))</f>
        <v>0</v>
      </c>
      <c r="Z66" s="43">
        <f>'PRECIO REFERENCIA'!X66</f>
        <v>0</v>
      </c>
      <c r="AA66" s="43" t="str">
        <f>'PRECIO REFERENCIA'!Z66</f>
        <v>NO OFERTADO</v>
      </c>
      <c r="AB66" s="44">
        <f>+IF(AA66="NO OFERTADO",0,IF(AA66="NO CUMPLE EV TECNICA",0,IF(AA66="NO HABILITA",0,IF(AA66="HABILITA",('PRECIOS UNITARIOS'!$AF66*500)/Z66))))</f>
        <v>0</v>
      </c>
      <c r="AC66" s="43">
        <f>'PRECIO REFERENCIA'!AA66</f>
        <v>69000</v>
      </c>
      <c r="AD66" s="43" t="str">
        <f>'PRECIO REFERENCIA'!AC66</f>
        <v>HABILITA</v>
      </c>
      <c r="AE66" s="44">
        <f>+IF(AD66="NO OFERTADO",0,IF(AD66="NO CUMPLE EV TECNICA",0,IF(AD66="NO HABILITA",0,IF(AD66="HABILITA",('PRECIOS UNITARIOS'!$AF66*500)/AC66))))</f>
        <v>500</v>
      </c>
      <c r="AF66" s="43">
        <f>'PRECIO REFERENCIA'!AD66</f>
        <v>0</v>
      </c>
      <c r="AG66" s="43" t="str">
        <f>'PRECIO REFERENCIA'!AF66</f>
        <v>NO OFERTADO</v>
      </c>
      <c r="AH66" s="44">
        <f>+IF(AG66="NO OFERTADO",0,IF(AG66="NO CUMPLE EV TECNICA",0,IF(AG66="NO HABILITA",0,IF(AG66="HABILITA",('PRECIOS UNITARIOS'!$AF66*500)/AF66))))</f>
        <v>0</v>
      </c>
      <c r="AI66" s="43">
        <f>'PRECIO REFERENCIA'!AG66</f>
        <v>0</v>
      </c>
      <c r="AJ66" s="43" t="str">
        <f>'PRECIO REFERENCIA'!AI66</f>
        <v>NO OFERTADO</v>
      </c>
      <c r="AK66" s="44">
        <f>+IF(AJ66="NO OFERTADO",0,IF(AJ66="NO CUMPLE EV TECNICA",0,IF(AJ66="NO HABILITA",0,IF(AJ66="HABILITA",('PRECIOS UNITARIOS'!$AF66*500)/AI66))))</f>
        <v>0</v>
      </c>
      <c r="AL66" s="43">
        <f>'PRECIO REFERENCIA'!AJ66</f>
        <v>0</v>
      </c>
      <c r="AM66" s="43" t="str">
        <f>'PRECIO REFERENCIA'!AL66</f>
        <v>NO OFERTADO</v>
      </c>
      <c r="AN66" s="44">
        <f>+IF(AM66="NO OFERTADO",0,IF(AM66="NO CUMPLE EV TECNICA",0,IF(AM66="NO HABILITA",0,IF(AM66="HABILITA",('PRECIOS UNITARIOS'!$AF66*500)/AL66))))</f>
        <v>0</v>
      </c>
      <c r="AO66" s="43">
        <f>'PRECIO REFERENCIA'!AM66</f>
        <v>0</v>
      </c>
      <c r="AP66" s="43" t="str">
        <f>'PRECIO REFERENCIA'!AO66</f>
        <v>NO OFERTADO</v>
      </c>
      <c r="AQ66" s="44">
        <f>+IF(AP66="NO OFERTADO",0,IF(AP66="NO CUMPLE EV TECNICA",0,IF(AP66="NO HABILITA",0,IF(AP66="HABILITA",('PRECIOS UNITARIOS'!$AF66*500)/AO66))))</f>
        <v>0</v>
      </c>
      <c r="AR66" s="43">
        <f>'PRECIO REFERENCIA'!AP66</f>
        <v>0</v>
      </c>
      <c r="AS66" s="43" t="str">
        <f>'PRECIO REFERENCIA'!AR66</f>
        <v>NO OFERTADO</v>
      </c>
      <c r="AT66" s="44">
        <f>+IF(AS66="NO OFERTADO",0,IF(AS66="NO CUMPLE EV TECNICA",0,IF(AS66="NO HABILITA",0,IF(AS66="HABILITA",('PRECIOS UNITARIOS'!$AF66*500)/AR66))))</f>
        <v>0</v>
      </c>
      <c r="AU66" s="43">
        <f>'PRECIO REFERENCIA'!AS66</f>
        <v>0</v>
      </c>
      <c r="AV66" s="43" t="str">
        <f>'PRECIO REFERENCIA'!AU66</f>
        <v>NO OFERTADO</v>
      </c>
      <c r="AW66" s="44">
        <f>+IF(AV66="NO OFERTADO",0,IF(AV66="NO CUMPLE EV TECNICA",0,IF(AV66="NO HABILITA",0,IF(AV66="HABILITA",('PRECIOS UNITARIOS'!$AF66*500)/AU66))))</f>
        <v>0</v>
      </c>
      <c r="AX66" s="43">
        <f>'PRECIO REFERENCIA'!AV66</f>
        <v>0</v>
      </c>
      <c r="AY66" s="43" t="str">
        <f>'PRECIO REFERENCIA'!AX66</f>
        <v>NO OFERTADO</v>
      </c>
      <c r="AZ66" s="44">
        <f>+IF(AY66="NO OFERTADO",0,IF(AY66="NO CUMPLE EV TECNICA",0,IF(AY66="NO HABILITA",0,IF(AY66="HABILITA",('PRECIOS UNITARIOS'!$AF66*500)/AX66))))</f>
        <v>0</v>
      </c>
      <c r="BA66" s="43">
        <f>'PRECIO REFERENCIA'!AY66</f>
        <v>0</v>
      </c>
      <c r="BB66" s="43" t="str">
        <f>'PRECIO REFERENCIA'!BA66</f>
        <v>NO OFERTADO</v>
      </c>
      <c r="BC66" s="44">
        <f>+IF(BB66="NO OFERTADO",0,IF(BB66="NO CUMPLE EV TECNICA",0,IF(BB66="NO HABILITA",0,IF(BB66="HABILITA",('PRECIOS UNITARIOS'!$AF66*500)/BA66))))</f>
        <v>0</v>
      </c>
      <c r="BD66" s="43">
        <f>'PRECIO REFERENCIA'!BB66</f>
        <v>0</v>
      </c>
      <c r="BE66" s="43" t="str">
        <f>'PRECIO REFERENCIA'!BD66</f>
        <v>NO OFERTADO</v>
      </c>
      <c r="BF66" s="44">
        <f>+IF(BE66="NO OFERTADO",0,IF(BE66="NO CUMPLE EV TECNICA",0,IF(BE66="NO HABILITA",0,IF(BE66="HABILITA",('PRECIOS UNITARIOS'!$AF66*500)/BD66))))</f>
        <v>0</v>
      </c>
      <c r="BG66" s="43">
        <f>'PRECIO REFERENCIA'!BE66</f>
        <v>0</v>
      </c>
      <c r="BH66" s="43" t="str">
        <f>'PRECIO REFERENCIA'!BG66</f>
        <v>NO OFERTADO</v>
      </c>
      <c r="BI66" s="44">
        <f>+IF(BH66="NO OFERTADO",0,IF(BH66="NO CUMPLE EV TECNICA",0,IF(BH66="NO HABILITA",0,IF(BH66="HABILITA",('PRECIOS UNITARIOS'!$AF66*500)/BG66))))</f>
        <v>0</v>
      </c>
      <c r="BJ66" s="43">
        <f>'PRECIO REFERENCIA'!BH66</f>
        <v>0</v>
      </c>
      <c r="BK66" s="43" t="str">
        <f>'PRECIO REFERENCIA'!BJ66</f>
        <v>NO HABILITA</v>
      </c>
      <c r="BL66" s="44">
        <f>+IF(BK66="NO OFERTADO",0,IF(BK66="NO CUMPLE EV TECNICA",0,IF(BK66="NO HABILITA",0,IF(BK66="HABILITA",('PRECIOS UNITARIOS'!$AF66*500)/BJ66))))</f>
        <v>0</v>
      </c>
      <c r="BM66" s="43">
        <f>'PRECIO REFERENCIA'!BK66</f>
        <v>0</v>
      </c>
      <c r="BN66" s="43" t="str">
        <f>'PRECIO REFERENCIA'!BM66</f>
        <v>NO OFERTADO</v>
      </c>
      <c r="BO66" s="44">
        <f>+IF(BN66="NO OFERTADO",0,IF(BN66="NO CUMPLE EV TECNICA",0,IF(BN66="NO HABILITA",0,IF(BN66="HABILITA",('PRECIOS UNITARIOS'!$AF66*500)/BM66))))</f>
        <v>0</v>
      </c>
      <c r="BP66" s="43">
        <f>'PRECIO REFERENCIA'!BN66</f>
        <v>0</v>
      </c>
      <c r="BQ66" s="43" t="str">
        <f>'PRECIO REFERENCIA'!BP66</f>
        <v>NO OFERTADO</v>
      </c>
      <c r="BR66" s="44">
        <f>+IF(BQ66="NO OFERTADO",0,IF(BQ66="NO CUMPLE EV TECNICA",0,IF(BQ66="NO HABILITA",0,IF(BQ66="HABILITA",('PRECIOS UNITARIOS'!$AF66*500)/BP66))))</f>
        <v>0</v>
      </c>
      <c r="BS66" s="43">
        <f>'PRECIO REFERENCIA'!BQ66</f>
        <v>0</v>
      </c>
      <c r="BT66" s="43" t="str">
        <f>'PRECIO REFERENCIA'!BS66</f>
        <v>NO OFERTADO</v>
      </c>
      <c r="BU66" s="44">
        <f>+IF(BT66="NO OFERTADO",0,IF(BT66="NO CUMPLE EV TECNICA",0,IF(BT66="NO HABILITA",0,IF(BT66="HABILITA",('PRECIOS UNITARIOS'!$AF66*500)/BS66))))</f>
        <v>0</v>
      </c>
      <c r="BV66" s="43">
        <f>'PRECIO REFERENCIA'!BT66</f>
        <v>0</v>
      </c>
      <c r="BW66" s="43" t="str">
        <f>'PRECIO REFERENCIA'!BV66</f>
        <v>NO OFERTADO</v>
      </c>
      <c r="BX66" s="44">
        <f>+IF(BW66="NO OFERTADO",0,IF(BW66="NO CUMPLE EV TECNICA",0,IF(BW66="NO HABILITA",0,IF(BW66="HABILITA",('PRECIOS UNITARIOS'!$AF66*500)/BV66))))</f>
        <v>0</v>
      </c>
      <c r="BY66" s="43">
        <f>'PRECIO REFERENCIA'!BW66</f>
        <v>0</v>
      </c>
      <c r="BZ66" s="43" t="str">
        <f>'PRECIO REFERENCIA'!BY66</f>
        <v>NO OFERTADO</v>
      </c>
      <c r="CA66" s="44">
        <f>+IF(BZ66="NO OFERTADO",0,IF(BZ66="NO CUMPLE EV TECNICA",0,IF(BZ66="NO HABILITA",0,IF(BZ66="HABILITA",('PRECIOS UNITARIOS'!$AF66*500)/BY66))))</f>
        <v>0</v>
      </c>
      <c r="CB66" s="43">
        <f>'PRECIO REFERENCIA'!BZ66</f>
        <v>0</v>
      </c>
      <c r="CC66" s="43" t="str">
        <f>'PRECIO REFERENCIA'!CB66</f>
        <v>NO OFERTADO</v>
      </c>
      <c r="CD66" s="44">
        <f>+IF(CC66="NO OFERTADO",0,IF(CC66="NO CUMPLE EV TECNICA",0,IF(CC66="NO HABILITA",0,IF(CC66="HABILITA",('PRECIOS UNITARIOS'!$AF66*500)/CB66))))</f>
        <v>0</v>
      </c>
      <c r="CE66" s="43">
        <f>'PRECIO REFERENCIA'!CC66</f>
        <v>0</v>
      </c>
      <c r="CF66" s="43" t="str">
        <f>'PRECIO REFERENCIA'!CE66</f>
        <v>NO OFERTADO</v>
      </c>
      <c r="CG66" s="44">
        <f>+IF(CF66="NO OFERTADO",0,IF(CF66="NO CUMPLE EV TECNICA",0,IF(CF66="NO HABILITA",0,IF(CF66="HABILITA",('PRECIOS UNITARIOS'!$AF66*500)/CE66))))</f>
        <v>0</v>
      </c>
      <c r="CH66" s="43">
        <f>'PRECIO REFERENCIA'!CF66</f>
        <v>0</v>
      </c>
      <c r="CI66" s="43" t="str">
        <f>'PRECIO REFERENCIA'!CH66</f>
        <v>NO OFERTADO</v>
      </c>
      <c r="CJ66" s="44">
        <f>+IF(CI66="NO OFERTADO",0,IF(CI66="NO CUMPLE EV TECNICA",0,IF(CI66="NO HABILITA",0,IF(CI66="HABILITA",('PRECIOS UNITARIOS'!$AF66*500)/CH66))))</f>
        <v>0</v>
      </c>
    </row>
    <row r="67" spans="1:88" s="40" customFormat="1" ht="38.25" x14ac:dyDescent="0.2">
      <c r="A67" s="103">
        <v>58</v>
      </c>
      <c r="B67" s="202" t="s">
        <v>126</v>
      </c>
      <c r="C67" s="121" t="s">
        <v>127</v>
      </c>
      <c r="D67" s="24">
        <v>1</v>
      </c>
      <c r="E67" s="166" t="s">
        <v>53</v>
      </c>
      <c r="F67" s="168">
        <v>27.666666666666668</v>
      </c>
      <c r="G67" s="25">
        <v>246348.08800000002</v>
      </c>
      <c r="H67" s="43">
        <f>'PRECIO REFERENCIA'!F67</f>
        <v>0</v>
      </c>
      <c r="I67" s="43" t="str">
        <f>'PRECIO REFERENCIA'!H67</f>
        <v>NO OFERTADO</v>
      </c>
      <c r="J67" s="44">
        <f>+IF(I67="NO OFERTADO",0,IF(I67="NO CUMPLE EV TECNICA",0,IF(I67="NO HABILITA",0,IF(I67="HABILITA",('PRECIOS UNITARIOS'!$AF67*500)/H67))))</f>
        <v>0</v>
      </c>
      <c r="K67" s="43">
        <f>'PRECIO REFERENCIA'!I67</f>
        <v>0</v>
      </c>
      <c r="L67" s="43" t="str">
        <f>'PRECIO REFERENCIA'!K67</f>
        <v>NO OFERTADO</v>
      </c>
      <c r="M67" s="44">
        <f>+IF(L67="NO OFERTADO",0,IF(L67="NO CUMPLE EV TECNICA",0,IF(L67="NO HABILITA",0,IF(L67="HABILITA",('PRECIOS UNITARIOS'!$AF67*500)/K67))))</f>
        <v>0</v>
      </c>
      <c r="N67" s="43">
        <f>'PRECIO REFERENCIA'!L67</f>
        <v>0</v>
      </c>
      <c r="O67" s="43" t="str">
        <f>'PRECIO REFERENCIA'!N67</f>
        <v>NO OFERTADO</v>
      </c>
      <c r="P67" s="44">
        <f>+IF(O67="NO OFERTADO",0,IF(O67="NO CUMPLE EV TECNICA",0,IF(O67="NO HABILITA",0,IF(O67="HABILITA",('PRECIOS UNITARIOS'!$AF67*500)/N67))))</f>
        <v>0</v>
      </c>
      <c r="Q67" s="43">
        <f>'PRECIO REFERENCIA'!O67</f>
        <v>0</v>
      </c>
      <c r="R67" s="43" t="str">
        <f>'PRECIO REFERENCIA'!Q67</f>
        <v>NO OFERTADO</v>
      </c>
      <c r="S67" s="44">
        <f>+IF(R67="NO OFERTADO",0,IF(R67="NO CUMPLE EV TECNICA",0,IF(R67="NO HABILITA",0,IF(R67="HABILITA",('PRECIOS UNITARIOS'!$AF67*500)/Q67))))</f>
        <v>0</v>
      </c>
      <c r="T67" s="43">
        <f>'PRECIO REFERENCIA'!R67</f>
        <v>0</v>
      </c>
      <c r="U67" s="43" t="str">
        <f>'PRECIO REFERENCIA'!T67</f>
        <v>NO OFERTADO</v>
      </c>
      <c r="V67" s="44">
        <f>+IF(U67="NO OFERTADO",0,IF(U67="NO CUMPLE EV TECNICA",0,IF(U67="NO HABILITA",0,IF(U67="HABILITA",('PRECIOS UNITARIOS'!$AF67*500)/T67))))</f>
        <v>0</v>
      </c>
      <c r="W67" s="43">
        <f>'PRECIO REFERENCIA'!U67</f>
        <v>0</v>
      </c>
      <c r="X67" s="43" t="str">
        <f>'PRECIO REFERENCIA'!W67</f>
        <v>NO OFERTADO</v>
      </c>
      <c r="Y67" s="44">
        <f>+IF(X67="NO OFERTADO",0,IF(X67="NO CUMPLE EV TECNICA",0,IF(X67="NO HABILITA",0,IF(X67="HABILITA",('PRECIOS UNITARIOS'!$AF67*500)/W67))))</f>
        <v>0</v>
      </c>
      <c r="Z67" s="43">
        <f>'PRECIO REFERENCIA'!X67</f>
        <v>0</v>
      </c>
      <c r="AA67" s="43" t="str">
        <f>'PRECIO REFERENCIA'!Z67</f>
        <v>NO OFERTADO</v>
      </c>
      <c r="AB67" s="44">
        <f>+IF(AA67="NO OFERTADO",0,IF(AA67="NO CUMPLE EV TECNICA",0,IF(AA67="NO HABILITA",0,IF(AA67="HABILITA",('PRECIOS UNITARIOS'!$AF67*500)/Z67))))</f>
        <v>0</v>
      </c>
      <c r="AC67" s="43">
        <f>'PRECIO REFERENCIA'!AA67</f>
        <v>0</v>
      </c>
      <c r="AD67" s="43" t="str">
        <f>'PRECIO REFERENCIA'!AC67</f>
        <v>NO OFERTADO</v>
      </c>
      <c r="AE67" s="44">
        <f>+IF(AD67="NO OFERTADO",0,IF(AD67="NO CUMPLE EV TECNICA",0,IF(AD67="NO HABILITA",0,IF(AD67="HABILITA",('PRECIOS UNITARIOS'!$AF67*500)/AC67))))</f>
        <v>0</v>
      </c>
      <c r="AF67" s="43">
        <f>'PRECIO REFERENCIA'!AD67</f>
        <v>0</v>
      </c>
      <c r="AG67" s="43" t="str">
        <f>'PRECIO REFERENCIA'!AF67</f>
        <v>NO OFERTADO</v>
      </c>
      <c r="AH67" s="44">
        <f>+IF(AG67="NO OFERTADO",0,IF(AG67="NO CUMPLE EV TECNICA",0,IF(AG67="NO HABILITA",0,IF(AG67="HABILITA",('PRECIOS UNITARIOS'!$AF67*500)/AF67))))</f>
        <v>0</v>
      </c>
      <c r="AI67" s="43">
        <f>'PRECIO REFERENCIA'!AG67</f>
        <v>0</v>
      </c>
      <c r="AJ67" s="43" t="str">
        <f>'PRECIO REFERENCIA'!AI67</f>
        <v>NO OFERTADO</v>
      </c>
      <c r="AK67" s="44">
        <f>+IF(AJ67="NO OFERTADO",0,IF(AJ67="NO CUMPLE EV TECNICA",0,IF(AJ67="NO HABILITA",0,IF(AJ67="HABILITA",('PRECIOS UNITARIOS'!$AF67*500)/AI67))))</f>
        <v>0</v>
      </c>
      <c r="AL67" s="43">
        <f>'PRECIO REFERENCIA'!AJ67</f>
        <v>0</v>
      </c>
      <c r="AM67" s="43" t="str">
        <f>'PRECIO REFERENCIA'!AL67</f>
        <v>NO OFERTADO</v>
      </c>
      <c r="AN67" s="44">
        <f>+IF(AM67="NO OFERTADO",0,IF(AM67="NO CUMPLE EV TECNICA",0,IF(AM67="NO HABILITA",0,IF(AM67="HABILITA",('PRECIOS UNITARIOS'!$AF67*500)/AL67))))</f>
        <v>0</v>
      </c>
      <c r="AO67" s="43">
        <f>'PRECIO REFERENCIA'!AM67</f>
        <v>0</v>
      </c>
      <c r="AP67" s="43" t="str">
        <f>'PRECIO REFERENCIA'!AO67</f>
        <v>NO OFERTADO</v>
      </c>
      <c r="AQ67" s="44">
        <f>+IF(AP67="NO OFERTADO",0,IF(AP67="NO CUMPLE EV TECNICA",0,IF(AP67="NO HABILITA",0,IF(AP67="HABILITA",('PRECIOS UNITARIOS'!$AF67*500)/AO67))))</f>
        <v>0</v>
      </c>
      <c r="AR67" s="43">
        <f>'PRECIO REFERENCIA'!AP67</f>
        <v>0</v>
      </c>
      <c r="AS67" s="43" t="str">
        <f>'PRECIO REFERENCIA'!AR67</f>
        <v>NO OFERTADO</v>
      </c>
      <c r="AT67" s="44">
        <f>+IF(AS67="NO OFERTADO",0,IF(AS67="NO CUMPLE EV TECNICA",0,IF(AS67="NO HABILITA",0,IF(AS67="HABILITA",('PRECIOS UNITARIOS'!$AF67*500)/AR67))))</f>
        <v>0</v>
      </c>
      <c r="AU67" s="43">
        <f>'PRECIO REFERENCIA'!AS67</f>
        <v>0</v>
      </c>
      <c r="AV67" s="43" t="str">
        <f>'PRECIO REFERENCIA'!AU67</f>
        <v>NO OFERTADO</v>
      </c>
      <c r="AW67" s="44">
        <f>+IF(AV67="NO OFERTADO",0,IF(AV67="NO CUMPLE EV TECNICA",0,IF(AV67="NO HABILITA",0,IF(AV67="HABILITA",('PRECIOS UNITARIOS'!$AF67*500)/AU67))))</f>
        <v>0</v>
      </c>
      <c r="AX67" s="43">
        <f>'PRECIO REFERENCIA'!AV67</f>
        <v>0</v>
      </c>
      <c r="AY67" s="43" t="str">
        <f>'PRECIO REFERENCIA'!AX67</f>
        <v>NO OFERTADO</v>
      </c>
      <c r="AZ67" s="44">
        <f>+IF(AY67="NO OFERTADO",0,IF(AY67="NO CUMPLE EV TECNICA",0,IF(AY67="NO HABILITA",0,IF(AY67="HABILITA",('PRECIOS UNITARIOS'!$AF67*500)/AX67))))</f>
        <v>0</v>
      </c>
      <c r="BA67" s="43">
        <f>'PRECIO REFERENCIA'!AY67</f>
        <v>0</v>
      </c>
      <c r="BB67" s="43" t="str">
        <f>'PRECIO REFERENCIA'!BA67</f>
        <v>NO OFERTADO</v>
      </c>
      <c r="BC67" s="44">
        <f>+IF(BB67="NO OFERTADO",0,IF(BB67="NO CUMPLE EV TECNICA",0,IF(BB67="NO HABILITA",0,IF(BB67="HABILITA",('PRECIOS UNITARIOS'!$AF67*500)/BA67))))</f>
        <v>0</v>
      </c>
      <c r="BD67" s="43">
        <f>'PRECIO REFERENCIA'!BB67</f>
        <v>0</v>
      </c>
      <c r="BE67" s="43" t="str">
        <f>'PRECIO REFERENCIA'!BD67</f>
        <v>NO OFERTADO</v>
      </c>
      <c r="BF67" s="44">
        <f>+IF(BE67="NO OFERTADO",0,IF(BE67="NO CUMPLE EV TECNICA",0,IF(BE67="NO HABILITA",0,IF(BE67="HABILITA",('PRECIOS UNITARIOS'!$AF67*500)/BD67))))</f>
        <v>0</v>
      </c>
      <c r="BG67" s="43">
        <f>'PRECIO REFERENCIA'!BE67</f>
        <v>0</v>
      </c>
      <c r="BH67" s="43" t="str">
        <f>'PRECIO REFERENCIA'!BG67</f>
        <v>NO OFERTADO</v>
      </c>
      <c r="BI67" s="44">
        <f>+IF(BH67="NO OFERTADO",0,IF(BH67="NO CUMPLE EV TECNICA",0,IF(BH67="NO HABILITA",0,IF(BH67="HABILITA",('PRECIOS UNITARIOS'!$AF67*500)/BG67))))</f>
        <v>0</v>
      </c>
      <c r="BJ67" s="43">
        <f>'PRECIO REFERENCIA'!BH67</f>
        <v>294000</v>
      </c>
      <c r="BK67" s="43" t="str">
        <f>'PRECIO REFERENCIA'!BJ67</f>
        <v>HABILITA</v>
      </c>
      <c r="BL67" s="44">
        <f>+IF(BK67="NO OFERTADO",0,IF(BK67="NO CUMPLE EV TECNICA",0,IF(BK67="NO HABILITA",0,IF(BK67="HABILITA",('PRECIOS UNITARIOS'!$AF67*500)/BJ67))))</f>
        <v>500</v>
      </c>
      <c r="BM67" s="43">
        <f>'PRECIO REFERENCIA'!BK67</f>
        <v>0</v>
      </c>
      <c r="BN67" s="43" t="str">
        <f>'PRECIO REFERENCIA'!BM67</f>
        <v>NO OFERTADO</v>
      </c>
      <c r="BO67" s="44">
        <f>+IF(BN67="NO OFERTADO",0,IF(BN67="NO CUMPLE EV TECNICA",0,IF(BN67="NO HABILITA",0,IF(BN67="HABILITA",('PRECIOS UNITARIOS'!$AF67*500)/BM67))))</f>
        <v>0</v>
      </c>
      <c r="BP67" s="43">
        <f>'PRECIO REFERENCIA'!BN67</f>
        <v>0</v>
      </c>
      <c r="BQ67" s="43" t="str">
        <f>'PRECIO REFERENCIA'!BP67</f>
        <v>NO OFERTADO</v>
      </c>
      <c r="BR67" s="44">
        <f>+IF(BQ67="NO OFERTADO",0,IF(BQ67="NO CUMPLE EV TECNICA",0,IF(BQ67="NO HABILITA",0,IF(BQ67="HABILITA",('PRECIOS UNITARIOS'!$AF67*500)/BP67))))</f>
        <v>0</v>
      </c>
      <c r="BS67" s="43">
        <f>'PRECIO REFERENCIA'!BQ67</f>
        <v>0</v>
      </c>
      <c r="BT67" s="43" t="str">
        <f>'PRECIO REFERENCIA'!BS67</f>
        <v>NO OFERTADO</v>
      </c>
      <c r="BU67" s="44">
        <f>+IF(BT67="NO OFERTADO",0,IF(BT67="NO CUMPLE EV TECNICA",0,IF(BT67="NO HABILITA",0,IF(BT67="HABILITA",('PRECIOS UNITARIOS'!$AF67*500)/BS67))))</f>
        <v>0</v>
      </c>
      <c r="BV67" s="43">
        <f>'PRECIO REFERENCIA'!BT67</f>
        <v>0</v>
      </c>
      <c r="BW67" s="43" t="str">
        <f>'PRECIO REFERENCIA'!BV67</f>
        <v>NO OFERTADO</v>
      </c>
      <c r="BX67" s="44">
        <f>+IF(BW67="NO OFERTADO",0,IF(BW67="NO CUMPLE EV TECNICA",0,IF(BW67="NO HABILITA",0,IF(BW67="HABILITA",('PRECIOS UNITARIOS'!$AF67*500)/BV67))))</f>
        <v>0</v>
      </c>
      <c r="BY67" s="43">
        <f>'PRECIO REFERENCIA'!BW67</f>
        <v>0</v>
      </c>
      <c r="BZ67" s="43" t="str">
        <f>'PRECIO REFERENCIA'!BY67</f>
        <v>NO OFERTADO</v>
      </c>
      <c r="CA67" s="44">
        <f>+IF(BZ67="NO OFERTADO",0,IF(BZ67="NO CUMPLE EV TECNICA",0,IF(BZ67="NO HABILITA",0,IF(BZ67="HABILITA",('PRECIOS UNITARIOS'!$AF67*500)/BY67))))</f>
        <v>0</v>
      </c>
      <c r="CB67" s="43">
        <f>'PRECIO REFERENCIA'!BZ67</f>
        <v>0</v>
      </c>
      <c r="CC67" s="43" t="str">
        <f>'PRECIO REFERENCIA'!CB67</f>
        <v>NO OFERTADO</v>
      </c>
      <c r="CD67" s="44">
        <f>+IF(CC67="NO OFERTADO",0,IF(CC67="NO CUMPLE EV TECNICA",0,IF(CC67="NO HABILITA",0,IF(CC67="HABILITA",('PRECIOS UNITARIOS'!$AF67*500)/CB67))))</f>
        <v>0</v>
      </c>
      <c r="CE67" s="43">
        <f>'PRECIO REFERENCIA'!CC67</f>
        <v>0</v>
      </c>
      <c r="CF67" s="43" t="str">
        <f>'PRECIO REFERENCIA'!CE67</f>
        <v>NO OFERTADO</v>
      </c>
      <c r="CG67" s="44">
        <f>+IF(CF67="NO OFERTADO",0,IF(CF67="NO CUMPLE EV TECNICA",0,IF(CF67="NO HABILITA",0,IF(CF67="HABILITA",('PRECIOS UNITARIOS'!$AF67*500)/CE67))))</f>
        <v>0</v>
      </c>
      <c r="CH67" s="43">
        <f>'PRECIO REFERENCIA'!CF67</f>
        <v>0</v>
      </c>
      <c r="CI67" s="43" t="str">
        <f>'PRECIO REFERENCIA'!CH67</f>
        <v>NO OFERTADO</v>
      </c>
      <c r="CJ67" s="44">
        <f>+IF(CI67="NO OFERTADO",0,IF(CI67="NO CUMPLE EV TECNICA",0,IF(CI67="NO HABILITA",0,IF(CI67="HABILITA",('PRECIOS UNITARIOS'!$AF67*500)/CH67))))</f>
        <v>0</v>
      </c>
    </row>
    <row r="68" spans="1:88" s="40" customFormat="1" ht="38.25" x14ac:dyDescent="0.2">
      <c r="A68" s="103">
        <v>59</v>
      </c>
      <c r="B68" s="202" t="s">
        <v>128</v>
      </c>
      <c r="C68" s="121" t="s">
        <v>127</v>
      </c>
      <c r="D68" s="24">
        <v>1</v>
      </c>
      <c r="E68" s="166" t="s">
        <v>53</v>
      </c>
      <c r="F68" s="168">
        <v>1</v>
      </c>
      <c r="G68" s="25">
        <v>360723.98600000003</v>
      </c>
      <c r="H68" s="43">
        <f>'PRECIO REFERENCIA'!F68</f>
        <v>0</v>
      </c>
      <c r="I68" s="43" t="str">
        <f>'PRECIO REFERENCIA'!H68</f>
        <v>NO OFERTADO</v>
      </c>
      <c r="J68" s="44">
        <f>+IF(I68="NO OFERTADO",0,IF(I68="NO CUMPLE EV TECNICA",0,IF(I68="NO HABILITA",0,IF(I68="HABILITA",('PRECIOS UNITARIOS'!$AF68*500)/H68))))</f>
        <v>0</v>
      </c>
      <c r="K68" s="43">
        <f>'PRECIO REFERENCIA'!I68</f>
        <v>0</v>
      </c>
      <c r="L68" s="43" t="str">
        <f>'PRECIO REFERENCIA'!K68</f>
        <v>NO OFERTADO</v>
      </c>
      <c r="M68" s="44">
        <f>+IF(L68="NO OFERTADO",0,IF(L68="NO CUMPLE EV TECNICA",0,IF(L68="NO HABILITA",0,IF(L68="HABILITA",('PRECIOS UNITARIOS'!$AF68*500)/K68))))</f>
        <v>0</v>
      </c>
      <c r="N68" s="43">
        <f>'PRECIO REFERENCIA'!L68</f>
        <v>0</v>
      </c>
      <c r="O68" s="43" t="str">
        <f>'PRECIO REFERENCIA'!N68</f>
        <v>NO OFERTADO</v>
      </c>
      <c r="P68" s="44">
        <f>+IF(O68="NO OFERTADO",0,IF(O68="NO CUMPLE EV TECNICA",0,IF(O68="NO HABILITA",0,IF(O68="HABILITA",('PRECIOS UNITARIOS'!$AF68*500)/N68))))</f>
        <v>0</v>
      </c>
      <c r="Q68" s="43">
        <f>'PRECIO REFERENCIA'!O68</f>
        <v>0</v>
      </c>
      <c r="R68" s="43" t="str">
        <f>'PRECIO REFERENCIA'!Q68</f>
        <v>NO OFERTADO</v>
      </c>
      <c r="S68" s="44">
        <f>+IF(R68="NO OFERTADO",0,IF(R68="NO CUMPLE EV TECNICA",0,IF(R68="NO HABILITA",0,IF(R68="HABILITA",('PRECIOS UNITARIOS'!$AF68*500)/Q68))))</f>
        <v>0</v>
      </c>
      <c r="T68" s="43">
        <f>'PRECIO REFERENCIA'!R68</f>
        <v>0</v>
      </c>
      <c r="U68" s="43" t="str">
        <f>'PRECIO REFERENCIA'!T68</f>
        <v>NO OFERTADO</v>
      </c>
      <c r="V68" s="44">
        <f>+IF(U68="NO OFERTADO",0,IF(U68="NO CUMPLE EV TECNICA",0,IF(U68="NO HABILITA",0,IF(U68="HABILITA",('PRECIOS UNITARIOS'!$AF68*500)/T68))))</f>
        <v>0</v>
      </c>
      <c r="W68" s="43">
        <f>'PRECIO REFERENCIA'!U68</f>
        <v>0</v>
      </c>
      <c r="X68" s="43" t="str">
        <f>'PRECIO REFERENCIA'!W68</f>
        <v>NO OFERTADO</v>
      </c>
      <c r="Y68" s="44">
        <f>+IF(X68="NO OFERTADO",0,IF(X68="NO CUMPLE EV TECNICA",0,IF(X68="NO HABILITA",0,IF(X68="HABILITA",('PRECIOS UNITARIOS'!$AF68*500)/W68))))</f>
        <v>0</v>
      </c>
      <c r="Z68" s="43">
        <f>'PRECIO REFERENCIA'!X68</f>
        <v>0</v>
      </c>
      <c r="AA68" s="43" t="str">
        <f>'PRECIO REFERENCIA'!Z68</f>
        <v>NO OFERTADO</v>
      </c>
      <c r="AB68" s="44">
        <f>+IF(AA68="NO OFERTADO",0,IF(AA68="NO CUMPLE EV TECNICA",0,IF(AA68="NO HABILITA",0,IF(AA68="HABILITA",('PRECIOS UNITARIOS'!$AF68*500)/Z68))))</f>
        <v>0</v>
      </c>
      <c r="AC68" s="43">
        <f>'PRECIO REFERENCIA'!AA68</f>
        <v>0</v>
      </c>
      <c r="AD68" s="43" t="str">
        <f>'PRECIO REFERENCIA'!AC68</f>
        <v>NO OFERTADO</v>
      </c>
      <c r="AE68" s="44">
        <f>+IF(AD68="NO OFERTADO",0,IF(AD68="NO CUMPLE EV TECNICA",0,IF(AD68="NO HABILITA",0,IF(AD68="HABILITA",('PRECIOS UNITARIOS'!$AF68*500)/AC68))))</f>
        <v>0</v>
      </c>
      <c r="AF68" s="43">
        <f>'PRECIO REFERENCIA'!AD68</f>
        <v>0</v>
      </c>
      <c r="AG68" s="43" t="str">
        <f>'PRECIO REFERENCIA'!AF68</f>
        <v>NO OFERTADO</v>
      </c>
      <c r="AH68" s="44">
        <f>+IF(AG68="NO OFERTADO",0,IF(AG68="NO CUMPLE EV TECNICA",0,IF(AG68="NO HABILITA",0,IF(AG68="HABILITA",('PRECIOS UNITARIOS'!$AF68*500)/AF68))))</f>
        <v>0</v>
      </c>
      <c r="AI68" s="43">
        <f>'PRECIO REFERENCIA'!AG68</f>
        <v>0</v>
      </c>
      <c r="AJ68" s="43" t="str">
        <f>'PRECIO REFERENCIA'!AI68</f>
        <v>NO OFERTADO</v>
      </c>
      <c r="AK68" s="44">
        <f>+IF(AJ68="NO OFERTADO",0,IF(AJ68="NO CUMPLE EV TECNICA",0,IF(AJ68="NO HABILITA",0,IF(AJ68="HABILITA",('PRECIOS UNITARIOS'!$AF68*500)/AI68))))</f>
        <v>0</v>
      </c>
      <c r="AL68" s="43">
        <f>'PRECIO REFERENCIA'!AJ68</f>
        <v>0</v>
      </c>
      <c r="AM68" s="43" t="str">
        <f>'PRECIO REFERENCIA'!AL68</f>
        <v>NO OFERTADO</v>
      </c>
      <c r="AN68" s="44">
        <f>+IF(AM68="NO OFERTADO",0,IF(AM68="NO CUMPLE EV TECNICA",0,IF(AM68="NO HABILITA",0,IF(AM68="HABILITA",('PRECIOS UNITARIOS'!$AF68*500)/AL68))))</f>
        <v>0</v>
      </c>
      <c r="AO68" s="43">
        <f>'PRECIO REFERENCIA'!AM68</f>
        <v>0</v>
      </c>
      <c r="AP68" s="43" t="str">
        <f>'PRECIO REFERENCIA'!AO68</f>
        <v>NO OFERTADO</v>
      </c>
      <c r="AQ68" s="44">
        <f>+IF(AP68="NO OFERTADO",0,IF(AP68="NO CUMPLE EV TECNICA",0,IF(AP68="NO HABILITA",0,IF(AP68="HABILITA",('PRECIOS UNITARIOS'!$AF68*500)/AO68))))</f>
        <v>0</v>
      </c>
      <c r="AR68" s="43">
        <f>'PRECIO REFERENCIA'!AP68</f>
        <v>0</v>
      </c>
      <c r="AS68" s="43" t="str">
        <f>'PRECIO REFERENCIA'!AR68</f>
        <v>NO OFERTADO</v>
      </c>
      <c r="AT68" s="44">
        <f>+IF(AS68="NO OFERTADO",0,IF(AS68="NO CUMPLE EV TECNICA",0,IF(AS68="NO HABILITA",0,IF(AS68="HABILITA",('PRECIOS UNITARIOS'!$AF68*500)/AR68))))</f>
        <v>0</v>
      </c>
      <c r="AU68" s="43">
        <f>'PRECIO REFERENCIA'!AS68</f>
        <v>0</v>
      </c>
      <c r="AV68" s="43" t="str">
        <f>'PRECIO REFERENCIA'!AU68</f>
        <v>NO OFERTADO</v>
      </c>
      <c r="AW68" s="44">
        <f>+IF(AV68="NO OFERTADO",0,IF(AV68="NO CUMPLE EV TECNICA",0,IF(AV68="NO HABILITA",0,IF(AV68="HABILITA",('PRECIOS UNITARIOS'!$AF68*500)/AU68))))</f>
        <v>0</v>
      </c>
      <c r="AX68" s="43">
        <f>'PRECIO REFERENCIA'!AV68</f>
        <v>0</v>
      </c>
      <c r="AY68" s="43" t="str">
        <f>'PRECIO REFERENCIA'!AX68</f>
        <v>NO OFERTADO</v>
      </c>
      <c r="AZ68" s="44">
        <f>+IF(AY68="NO OFERTADO",0,IF(AY68="NO CUMPLE EV TECNICA",0,IF(AY68="NO HABILITA",0,IF(AY68="HABILITA",('PRECIOS UNITARIOS'!$AF68*500)/AX68))))</f>
        <v>0</v>
      </c>
      <c r="BA68" s="43">
        <f>'PRECIO REFERENCIA'!AY68</f>
        <v>0</v>
      </c>
      <c r="BB68" s="43" t="str">
        <f>'PRECIO REFERENCIA'!BA68</f>
        <v>NO OFERTADO</v>
      </c>
      <c r="BC68" s="44">
        <f>+IF(BB68="NO OFERTADO",0,IF(BB68="NO CUMPLE EV TECNICA",0,IF(BB68="NO HABILITA",0,IF(BB68="HABILITA",('PRECIOS UNITARIOS'!$AF68*500)/BA68))))</f>
        <v>0</v>
      </c>
      <c r="BD68" s="43">
        <f>'PRECIO REFERENCIA'!BB68</f>
        <v>0</v>
      </c>
      <c r="BE68" s="43" t="str">
        <f>'PRECIO REFERENCIA'!BD68</f>
        <v>NO OFERTADO</v>
      </c>
      <c r="BF68" s="44">
        <f>+IF(BE68="NO OFERTADO",0,IF(BE68="NO CUMPLE EV TECNICA",0,IF(BE68="NO HABILITA",0,IF(BE68="HABILITA",('PRECIOS UNITARIOS'!$AF68*500)/BD68))))</f>
        <v>0</v>
      </c>
      <c r="BG68" s="43">
        <f>'PRECIO REFERENCIA'!BE68</f>
        <v>0</v>
      </c>
      <c r="BH68" s="43" t="str">
        <f>'PRECIO REFERENCIA'!BG68</f>
        <v>NO OFERTADO</v>
      </c>
      <c r="BI68" s="44">
        <f>+IF(BH68="NO OFERTADO",0,IF(BH68="NO CUMPLE EV TECNICA",0,IF(BH68="NO HABILITA",0,IF(BH68="HABILITA",('PRECIOS UNITARIOS'!$AF68*500)/BG68))))</f>
        <v>0</v>
      </c>
      <c r="BJ68" s="43">
        <f>'PRECIO REFERENCIA'!BH68</f>
        <v>0</v>
      </c>
      <c r="BK68" s="43" t="str">
        <f>'PRECIO REFERENCIA'!BJ68</f>
        <v>NO HABILITA</v>
      </c>
      <c r="BL68" s="44">
        <f>+IF(BK68="NO OFERTADO",0,IF(BK68="NO CUMPLE EV TECNICA",0,IF(BK68="NO HABILITA",0,IF(BK68="HABILITA",('PRECIOS UNITARIOS'!$AF68*500)/BJ68))))</f>
        <v>0</v>
      </c>
      <c r="BM68" s="43">
        <f>'PRECIO REFERENCIA'!BK68</f>
        <v>0</v>
      </c>
      <c r="BN68" s="43" t="str">
        <f>'PRECIO REFERENCIA'!BM68</f>
        <v>NO OFERTADO</v>
      </c>
      <c r="BO68" s="44">
        <f>+IF(BN68="NO OFERTADO",0,IF(BN68="NO CUMPLE EV TECNICA",0,IF(BN68="NO HABILITA",0,IF(BN68="HABILITA",('PRECIOS UNITARIOS'!$AF68*500)/BM68))))</f>
        <v>0</v>
      </c>
      <c r="BP68" s="43">
        <f>'PRECIO REFERENCIA'!BN68</f>
        <v>0</v>
      </c>
      <c r="BQ68" s="43" t="str">
        <f>'PRECIO REFERENCIA'!BP68</f>
        <v>NO OFERTADO</v>
      </c>
      <c r="BR68" s="44">
        <f>+IF(BQ68="NO OFERTADO",0,IF(BQ68="NO CUMPLE EV TECNICA",0,IF(BQ68="NO HABILITA",0,IF(BQ68="HABILITA",('PRECIOS UNITARIOS'!$AF68*500)/BP68))))</f>
        <v>0</v>
      </c>
      <c r="BS68" s="43">
        <f>'PRECIO REFERENCIA'!BQ68</f>
        <v>0</v>
      </c>
      <c r="BT68" s="43" t="str">
        <f>'PRECIO REFERENCIA'!BS68</f>
        <v>NO OFERTADO</v>
      </c>
      <c r="BU68" s="44">
        <f>+IF(BT68="NO OFERTADO",0,IF(BT68="NO CUMPLE EV TECNICA",0,IF(BT68="NO HABILITA",0,IF(BT68="HABILITA",('PRECIOS UNITARIOS'!$AF68*500)/BS68))))</f>
        <v>0</v>
      </c>
      <c r="BV68" s="43">
        <f>'PRECIO REFERENCIA'!BT68</f>
        <v>0</v>
      </c>
      <c r="BW68" s="43" t="str">
        <f>'PRECIO REFERENCIA'!BV68</f>
        <v>NO OFERTADO</v>
      </c>
      <c r="BX68" s="44">
        <f>+IF(BW68="NO OFERTADO",0,IF(BW68="NO CUMPLE EV TECNICA",0,IF(BW68="NO HABILITA",0,IF(BW68="HABILITA",('PRECIOS UNITARIOS'!$AF68*500)/BV68))))</f>
        <v>0</v>
      </c>
      <c r="BY68" s="43">
        <f>'PRECIO REFERENCIA'!BW68</f>
        <v>0</v>
      </c>
      <c r="BZ68" s="43" t="str">
        <f>'PRECIO REFERENCIA'!BY68</f>
        <v>NO OFERTADO</v>
      </c>
      <c r="CA68" s="44">
        <f>+IF(BZ68="NO OFERTADO",0,IF(BZ68="NO CUMPLE EV TECNICA",0,IF(BZ68="NO HABILITA",0,IF(BZ68="HABILITA",('PRECIOS UNITARIOS'!$AF68*500)/BY68))))</f>
        <v>0</v>
      </c>
      <c r="CB68" s="43">
        <f>'PRECIO REFERENCIA'!BZ68</f>
        <v>0</v>
      </c>
      <c r="CC68" s="43" t="str">
        <f>'PRECIO REFERENCIA'!CB68</f>
        <v>NO OFERTADO</v>
      </c>
      <c r="CD68" s="44">
        <f>+IF(CC68="NO OFERTADO",0,IF(CC68="NO CUMPLE EV TECNICA",0,IF(CC68="NO HABILITA",0,IF(CC68="HABILITA",('PRECIOS UNITARIOS'!$AF68*500)/CB68))))</f>
        <v>0</v>
      </c>
      <c r="CE68" s="43">
        <f>'PRECIO REFERENCIA'!CC68</f>
        <v>0</v>
      </c>
      <c r="CF68" s="43" t="str">
        <f>'PRECIO REFERENCIA'!CE68</f>
        <v>NO OFERTADO</v>
      </c>
      <c r="CG68" s="44">
        <f>+IF(CF68="NO OFERTADO",0,IF(CF68="NO CUMPLE EV TECNICA",0,IF(CF68="NO HABILITA",0,IF(CF68="HABILITA",('PRECIOS UNITARIOS'!$AF68*500)/CE68))))</f>
        <v>0</v>
      </c>
      <c r="CH68" s="43">
        <f>'PRECIO REFERENCIA'!CF68</f>
        <v>0</v>
      </c>
      <c r="CI68" s="43" t="str">
        <f>'PRECIO REFERENCIA'!CH68</f>
        <v>NO OFERTADO</v>
      </c>
      <c r="CJ68" s="44">
        <f>+IF(CI68="NO OFERTADO",0,IF(CI68="NO CUMPLE EV TECNICA",0,IF(CI68="NO HABILITA",0,IF(CI68="HABILITA",('PRECIOS UNITARIOS'!$AF68*500)/CH68))))</f>
        <v>0</v>
      </c>
    </row>
    <row r="69" spans="1:88" s="40" customFormat="1" ht="38.25" x14ac:dyDescent="0.2">
      <c r="A69" s="103">
        <v>60</v>
      </c>
      <c r="B69" s="202" t="s">
        <v>129</v>
      </c>
      <c r="C69" s="121" t="s">
        <v>127</v>
      </c>
      <c r="D69" s="24">
        <v>1</v>
      </c>
      <c r="E69" s="166" t="s">
        <v>53</v>
      </c>
      <c r="F69" s="168">
        <v>1.3333333333333333</v>
      </c>
      <c r="G69" s="25">
        <v>237000</v>
      </c>
      <c r="H69" s="43">
        <f>'PRECIO REFERENCIA'!F69</f>
        <v>0</v>
      </c>
      <c r="I69" s="43" t="str">
        <f>'PRECIO REFERENCIA'!H69</f>
        <v>NO OFERTADO</v>
      </c>
      <c r="J69" s="44">
        <f>+IF(I69="NO OFERTADO",0,IF(I69="NO CUMPLE EV TECNICA",0,IF(I69="NO HABILITA",0,IF(I69="HABILITA",('PRECIOS UNITARIOS'!$AF69*500)/H69))))</f>
        <v>0</v>
      </c>
      <c r="K69" s="43">
        <f>'PRECIO REFERENCIA'!I69</f>
        <v>0</v>
      </c>
      <c r="L69" s="43" t="str">
        <f>'PRECIO REFERENCIA'!K69</f>
        <v>NO OFERTADO</v>
      </c>
      <c r="M69" s="44">
        <f>+IF(L69="NO OFERTADO",0,IF(L69="NO CUMPLE EV TECNICA",0,IF(L69="NO HABILITA",0,IF(L69="HABILITA",('PRECIOS UNITARIOS'!$AF69*500)/K69))))</f>
        <v>0</v>
      </c>
      <c r="N69" s="43">
        <f>'PRECIO REFERENCIA'!L69</f>
        <v>0</v>
      </c>
      <c r="O69" s="43" t="str">
        <f>'PRECIO REFERENCIA'!N69</f>
        <v>NO OFERTADO</v>
      </c>
      <c r="P69" s="44">
        <f>+IF(O69="NO OFERTADO",0,IF(O69="NO CUMPLE EV TECNICA",0,IF(O69="NO HABILITA",0,IF(O69="HABILITA",('PRECIOS UNITARIOS'!$AF69*500)/N69))))</f>
        <v>0</v>
      </c>
      <c r="Q69" s="43">
        <f>'PRECIO REFERENCIA'!O69</f>
        <v>0</v>
      </c>
      <c r="R69" s="43" t="str">
        <f>'PRECIO REFERENCIA'!Q69</f>
        <v>NO OFERTADO</v>
      </c>
      <c r="S69" s="44">
        <f>+IF(R69="NO OFERTADO",0,IF(R69="NO CUMPLE EV TECNICA",0,IF(R69="NO HABILITA",0,IF(R69="HABILITA",('PRECIOS UNITARIOS'!$AF69*500)/Q69))))</f>
        <v>0</v>
      </c>
      <c r="T69" s="43">
        <f>'PRECIO REFERENCIA'!R69</f>
        <v>0</v>
      </c>
      <c r="U69" s="43" t="str">
        <f>'PRECIO REFERENCIA'!T69</f>
        <v>NO OFERTADO</v>
      </c>
      <c r="V69" s="44">
        <f>+IF(U69="NO OFERTADO",0,IF(U69="NO CUMPLE EV TECNICA",0,IF(U69="NO HABILITA",0,IF(U69="HABILITA",('PRECIOS UNITARIOS'!$AF69*500)/T69))))</f>
        <v>0</v>
      </c>
      <c r="W69" s="43">
        <f>'PRECIO REFERENCIA'!U69</f>
        <v>0</v>
      </c>
      <c r="X69" s="43" t="str">
        <f>'PRECIO REFERENCIA'!W69</f>
        <v>NO OFERTADO</v>
      </c>
      <c r="Y69" s="44">
        <f>+IF(X69="NO OFERTADO",0,IF(X69="NO CUMPLE EV TECNICA",0,IF(X69="NO HABILITA",0,IF(X69="HABILITA",('PRECIOS UNITARIOS'!$AF69*500)/W69))))</f>
        <v>0</v>
      </c>
      <c r="Z69" s="43">
        <f>'PRECIO REFERENCIA'!X69</f>
        <v>0</v>
      </c>
      <c r="AA69" s="43" t="str">
        <f>'PRECIO REFERENCIA'!Z69</f>
        <v>NO OFERTADO</v>
      </c>
      <c r="AB69" s="44">
        <f>+IF(AA69="NO OFERTADO",0,IF(AA69="NO CUMPLE EV TECNICA",0,IF(AA69="NO HABILITA",0,IF(AA69="HABILITA",('PRECIOS UNITARIOS'!$AF69*500)/Z69))))</f>
        <v>0</v>
      </c>
      <c r="AC69" s="43">
        <f>'PRECIO REFERENCIA'!AA69</f>
        <v>237000</v>
      </c>
      <c r="AD69" s="43" t="str">
        <f>'PRECIO REFERENCIA'!AC69</f>
        <v>HABILITA</v>
      </c>
      <c r="AE69" s="44">
        <f>+IF(AD69="NO OFERTADO",0,IF(AD69="NO CUMPLE EV TECNICA",0,IF(AD69="NO HABILITA",0,IF(AD69="HABILITA",('PRECIOS UNITARIOS'!$AF69*500)/AC69))))</f>
        <v>500</v>
      </c>
      <c r="AF69" s="43">
        <f>'PRECIO REFERENCIA'!AD69</f>
        <v>0</v>
      </c>
      <c r="AG69" s="43" t="str">
        <f>'PRECIO REFERENCIA'!AF69</f>
        <v>NO OFERTADO</v>
      </c>
      <c r="AH69" s="44">
        <f>+IF(AG69="NO OFERTADO",0,IF(AG69="NO CUMPLE EV TECNICA",0,IF(AG69="NO HABILITA",0,IF(AG69="HABILITA",('PRECIOS UNITARIOS'!$AF69*500)/AF69))))</f>
        <v>0</v>
      </c>
      <c r="AI69" s="43">
        <f>'PRECIO REFERENCIA'!AG69</f>
        <v>0</v>
      </c>
      <c r="AJ69" s="43" t="str">
        <f>'PRECIO REFERENCIA'!AI69</f>
        <v>NO OFERTADO</v>
      </c>
      <c r="AK69" s="44">
        <f>+IF(AJ69="NO OFERTADO",0,IF(AJ69="NO CUMPLE EV TECNICA",0,IF(AJ69="NO HABILITA",0,IF(AJ69="HABILITA",('PRECIOS UNITARIOS'!$AF69*500)/AI69))))</f>
        <v>0</v>
      </c>
      <c r="AL69" s="43">
        <f>'PRECIO REFERENCIA'!AJ69</f>
        <v>0</v>
      </c>
      <c r="AM69" s="43" t="str">
        <f>'PRECIO REFERENCIA'!AL69</f>
        <v>NO OFERTADO</v>
      </c>
      <c r="AN69" s="44">
        <f>+IF(AM69="NO OFERTADO",0,IF(AM69="NO CUMPLE EV TECNICA",0,IF(AM69="NO HABILITA",0,IF(AM69="HABILITA",('PRECIOS UNITARIOS'!$AF69*500)/AL69))))</f>
        <v>0</v>
      </c>
      <c r="AO69" s="43">
        <f>'PRECIO REFERENCIA'!AM69</f>
        <v>0</v>
      </c>
      <c r="AP69" s="43" t="str">
        <f>'PRECIO REFERENCIA'!AO69</f>
        <v>NO OFERTADO</v>
      </c>
      <c r="AQ69" s="44">
        <f>+IF(AP69="NO OFERTADO",0,IF(AP69="NO CUMPLE EV TECNICA",0,IF(AP69="NO HABILITA",0,IF(AP69="HABILITA",('PRECIOS UNITARIOS'!$AF69*500)/AO69))))</f>
        <v>0</v>
      </c>
      <c r="AR69" s="43">
        <f>'PRECIO REFERENCIA'!AP69</f>
        <v>0</v>
      </c>
      <c r="AS69" s="43" t="str">
        <f>'PRECIO REFERENCIA'!AR69</f>
        <v>NO OFERTADO</v>
      </c>
      <c r="AT69" s="44">
        <f>+IF(AS69="NO OFERTADO",0,IF(AS69="NO CUMPLE EV TECNICA",0,IF(AS69="NO HABILITA",0,IF(AS69="HABILITA",('PRECIOS UNITARIOS'!$AF69*500)/AR69))))</f>
        <v>0</v>
      </c>
      <c r="AU69" s="43">
        <f>'PRECIO REFERENCIA'!AS69</f>
        <v>0</v>
      </c>
      <c r="AV69" s="43" t="str">
        <f>'PRECIO REFERENCIA'!AU69</f>
        <v>NO OFERTADO</v>
      </c>
      <c r="AW69" s="44">
        <f>+IF(AV69="NO OFERTADO",0,IF(AV69="NO CUMPLE EV TECNICA",0,IF(AV69="NO HABILITA",0,IF(AV69="HABILITA",('PRECIOS UNITARIOS'!$AF69*500)/AU69))))</f>
        <v>0</v>
      </c>
      <c r="AX69" s="43">
        <f>'PRECIO REFERENCIA'!AV69</f>
        <v>0</v>
      </c>
      <c r="AY69" s="43" t="str">
        <f>'PRECIO REFERENCIA'!AX69</f>
        <v>NO OFERTADO</v>
      </c>
      <c r="AZ69" s="44">
        <f>+IF(AY69="NO OFERTADO",0,IF(AY69="NO CUMPLE EV TECNICA",0,IF(AY69="NO HABILITA",0,IF(AY69="HABILITA",('PRECIOS UNITARIOS'!$AF69*500)/AX69))))</f>
        <v>0</v>
      </c>
      <c r="BA69" s="43">
        <f>'PRECIO REFERENCIA'!AY69</f>
        <v>0</v>
      </c>
      <c r="BB69" s="43" t="str">
        <f>'PRECIO REFERENCIA'!BA69</f>
        <v>NO OFERTADO</v>
      </c>
      <c r="BC69" s="44">
        <f>+IF(BB69="NO OFERTADO",0,IF(BB69="NO CUMPLE EV TECNICA",0,IF(BB69="NO HABILITA",0,IF(BB69="HABILITA",('PRECIOS UNITARIOS'!$AF69*500)/BA69))))</f>
        <v>0</v>
      </c>
      <c r="BD69" s="43">
        <f>'PRECIO REFERENCIA'!BB69</f>
        <v>0</v>
      </c>
      <c r="BE69" s="43" t="str">
        <f>'PRECIO REFERENCIA'!BD69</f>
        <v>NO OFERTADO</v>
      </c>
      <c r="BF69" s="44">
        <f>+IF(BE69="NO OFERTADO",0,IF(BE69="NO CUMPLE EV TECNICA",0,IF(BE69="NO HABILITA",0,IF(BE69="HABILITA",('PRECIOS UNITARIOS'!$AF69*500)/BD69))))</f>
        <v>0</v>
      </c>
      <c r="BG69" s="43">
        <f>'PRECIO REFERENCIA'!BE69</f>
        <v>0</v>
      </c>
      <c r="BH69" s="43" t="str">
        <f>'PRECIO REFERENCIA'!BG69</f>
        <v>NO OFERTADO</v>
      </c>
      <c r="BI69" s="44">
        <f>+IF(BH69="NO OFERTADO",0,IF(BH69="NO CUMPLE EV TECNICA",0,IF(BH69="NO HABILITA",0,IF(BH69="HABILITA",('PRECIOS UNITARIOS'!$AF69*500)/BG69))))</f>
        <v>0</v>
      </c>
      <c r="BJ69" s="43">
        <f>'PRECIO REFERENCIA'!BH69</f>
        <v>0</v>
      </c>
      <c r="BK69" s="43" t="str">
        <f>'PRECIO REFERENCIA'!BJ69</f>
        <v>NO HABILITA</v>
      </c>
      <c r="BL69" s="44">
        <f>+IF(BK69="NO OFERTADO",0,IF(BK69="NO CUMPLE EV TECNICA",0,IF(BK69="NO HABILITA",0,IF(BK69="HABILITA",('PRECIOS UNITARIOS'!$AF69*500)/BJ69))))</f>
        <v>0</v>
      </c>
      <c r="BM69" s="43">
        <f>'PRECIO REFERENCIA'!BK69</f>
        <v>0</v>
      </c>
      <c r="BN69" s="43" t="str">
        <f>'PRECIO REFERENCIA'!BM69</f>
        <v>NO OFERTADO</v>
      </c>
      <c r="BO69" s="44">
        <f>+IF(BN69="NO OFERTADO",0,IF(BN69="NO CUMPLE EV TECNICA",0,IF(BN69="NO HABILITA",0,IF(BN69="HABILITA",('PRECIOS UNITARIOS'!$AF69*500)/BM69))))</f>
        <v>0</v>
      </c>
      <c r="BP69" s="43">
        <f>'PRECIO REFERENCIA'!BN69</f>
        <v>0</v>
      </c>
      <c r="BQ69" s="43" t="str">
        <f>'PRECIO REFERENCIA'!BP69</f>
        <v>NO OFERTADO</v>
      </c>
      <c r="BR69" s="44">
        <f>+IF(BQ69="NO OFERTADO",0,IF(BQ69="NO CUMPLE EV TECNICA",0,IF(BQ69="NO HABILITA",0,IF(BQ69="HABILITA",('PRECIOS UNITARIOS'!$AF69*500)/BP69))))</f>
        <v>0</v>
      </c>
      <c r="BS69" s="43">
        <f>'PRECIO REFERENCIA'!BQ69</f>
        <v>0</v>
      </c>
      <c r="BT69" s="43" t="str">
        <f>'PRECIO REFERENCIA'!BS69</f>
        <v>NO OFERTADO</v>
      </c>
      <c r="BU69" s="44">
        <f>+IF(BT69="NO OFERTADO",0,IF(BT69="NO CUMPLE EV TECNICA",0,IF(BT69="NO HABILITA",0,IF(BT69="HABILITA",('PRECIOS UNITARIOS'!$AF69*500)/BS69))))</f>
        <v>0</v>
      </c>
      <c r="BV69" s="43">
        <f>'PRECIO REFERENCIA'!BT69</f>
        <v>0</v>
      </c>
      <c r="BW69" s="43" t="str">
        <f>'PRECIO REFERENCIA'!BV69</f>
        <v>NO OFERTADO</v>
      </c>
      <c r="BX69" s="44">
        <f>+IF(BW69="NO OFERTADO",0,IF(BW69="NO CUMPLE EV TECNICA",0,IF(BW69="NO HABILITA",0,IF(BW69="HABILITA",('PRECIOS UNITARIOS'!$AF69*500)/BV69))))</f>
        <v>0</v>
      </c>
      <c r="BY69" s="43">
        <f>'PRECIO REFERENCIA'!BW69</f>
        <v>0</v>
      </c>
      <c r="BZ69" s="43" t="str">
        <f>'PRECIO REFERENCIA'!BY69</f>
        <v>NO OFERTADO</v>
      </c>
      <c r="CA69" s="44">
        <f>+IF(BZ69="NO OFERTADO",0,IF(BZ69="NO CUMPLE EV TECNICA",0,IF(BZ69="NO HABILITA",0,IF(BZ69="HABILITA",('PRECIOS UNITARIOS'!$AF69*500)/BY69))))</f>
        <v>0</v>
      </c>
      <c r="CB69" s="43">
        <f>'PRECIO REFERENCIA'!BZ69</f>
        <v>0</v>
      </c>
      <c r="CC69" s="43" t="str">
        <f>'PRECIO REFERENCIA'!CB69</f>
        <v>NO OFERTADO</v>
      </c>
      <c r="CD69" s="44">
        <f>+IF(CC69="NO OFERTADO",0,IF(CC69="NO CUMPLE EV TECNICA",0,IF(CC69="NO HABILITA",0,IF(CC69="HABILITA",('PRECIOS UNITARIOS'!$AF69*500)/CB69))))</f>
        <v>0</v>
      </c>
      <c r="CE69" s="43">
        <f>'PRECIO REFERENCIA'!CC69</f>
        <v>0</v>
      </c>
      <c r="CF69" s="43" t="str">
        <f>'PRECIO REFERENCIA'!CE69</f>
        <v>NO OFERTADO</v>
      </c>
      <c r="CG69" s="44">
        <f>+IF(CF69="NO OFERTADO",0,IF(CF69="NO CUMPLE EV TECNICA",0,IF(CF69="NO HABILITA",0,IF(CF69="HABILITA",('PRECIOS UNITARIOS'!$AF69*500)/CE69))))</f>
        <v>0</v>
      </c>
      <c r="CH69" s="43">
        <f>'PRECIO REFERENCIA'!CF69</f>
        <v>0</v>
      </c>
      <c r="CI69" s="43" t="str">
        <f>'PRECIO REFERENCIA'!CH69</f>
        <v>NO OFERTADO</v>
      </c>
      <c r="CJ69" s="44">
        <f>+IF(CI69="NO OFERTADO",0,IF(CI69="NO CUMPLE EV TECNICA",0,IF(CI69="NO HABILITA",0,IF(CI69="HABILITA",('PRECIOS UNITARIOS'!$AF69*500)/CH69))))</f>
        <v>0</v>
      </c>
    </row>
    <row r="70" spans="1:88" s="40" customFormat="1" ht="114.75" x14ac:dyDescent="0.2">
      <c r="A70" s="103">
        <v>61</v>
      </c>
      <c r="B70" s="202" t="s">
        <v>130</v>
      </c>
      <c r="C70" s="121" t="s">
        <v>131</v>
      </c>
      <c r="D70" s="24">
        <v>1</v>
      </c>
      <c r="E70" s="166" t="s">
        <v>53</v>
      </c>
      <c r="F70" s="168">
        <v>65</v>
      </c>
      <c r="G70" s="25">
        <v>65000</v>
      </c>
      <c r="H70" s="43">
        <f>'PRECIO REFERENCIA'!F70</f>
        <v>0</v>
      </c>
      <c r="I70" s="43" t="str">
        <f>'PRECIO REFERENCIA'!H70</f>
        <v>NO OFERTADO</v>
      </c>
      <c r="J70" s="44">
        <f>+IF(I70="NO OFERTADO",0,IF(I70="NO CUMPLE EV TECNICA",0,IF(I70="NO HABILITA",0,IF(I70="HABILITA",('PRECIOS UNITARIOS'!$AF70*500)/H70))))</f>
        <v>0</v>
      </c>
      <c r="K70" s="43">
        <f>'PRECIO REFERENCIA'!I70</f>
        <v>0</v>
      </c>
      <c r="L70" s="43" t="str">
        <f>'PRECIO REFERENCIA'!K70</f>
        <v>NO OFERTADO</v>
      </c>
      <c r="M70" s="44">
        <f>+IF(L70="NO OFERTADO",0,IF(L70="NO CUMPLE EV TECNICA",0,IF(L70="NO HABILITA",0,IF(L70="HABILITA",('PRECIOS UNITARIOS'!$AF70*500)/K70))))</f>
        <v>0</v>
      </c>
      <c r="N70" s="43">
        <f>'PRECIO REFERENCIA'!L70</f>
        <v>0</v>
      </c>
      <c r="O70" s="43" t="str">
        <f>'PRECIO REFERENCIA'!N70</f>
        <v>NO OFERTADO</v>
      </c>
      <c r="P70" s="44">
        <f>+IF(O70="NO OFERTADO",0,IF(O70="NO CUMPLE EV TECNICA",0,IF(O70="NO HABILITA",0,IF(O70="HABILITA",('PRECIOS UNITARIOS'!$AF70*500)/N70))))</f>
        <v>0</v>
      </c>
      <c r="Q70" s="43">
        <f>'PRECIO REFERENCIA'!O70</f>
        <v>0</v>
      </c>
      <c r="R70" s="43" t="str">
        <f>'PRECIO REFERENCIA'!Q70</f>
        <v>NO OFERTADO</v>
      </c>
      <c r="S70" s="44">
        <f>+IF(R70="NO OFERTADO",0,IF(R70="NO CUMPLE EV TECNICA",0,IF(R70="NO HABILITA",0,IF(R70="HABILITA",('PRECIOS UNITARIOS'!$AF70*500)/Q70))))</f>
        <v>0</v>
      </c>
      <c r="T70" s="43">
        <f>'PRECIO REFERENCIA'!R70</f>
        <v>0</v>
      </c>
      <c r="U70" s="43" t="str">
        <f>'PRECIO REFERENCIA'!T70</f>
        <v>NO OFERTADO</v>
      </c>
      <c r="V70" s="44">
        <f>+IF(U70="NO OFERTADO",0,IF(U70="NO CUMPLE EV TECNICA",0,IF(U70="NO HABILITA",0,IF(U70="HABILITA",('PRECIOS UNITARIOS'!$AF70*500)/T70))))</f>
        <v>0</v>
      </c>
      <c r="W70" s="43">
        <f>'PRECIO REFERENCIA'!U70</f>
        <v>0</v>
      </c>
      <c r="X70" s="43" t="str">
        <f>'PRECIO REFERENCIA'!W70</f>
        <v>NO OFERTADO</v>
      </c>
      <c r="Y70" s="44">
        <f>+IF(X70="NO OFERTADO",0,IF(X70="NO CUMPLE EV TECNICA",0,IF(X70="NO HABILITA",0,IF(X70="HABILITA",('PRECIOS UNITARIOS'!$AF70*500)/W70))))</f>
        <v>0</v>
      </c>
      <c r="Z70" s="43">
        <f>'PRECIO REFERENCIA'!X70</f>
        <v>68600</v>
      </c>
      <c r="AA70" s="43" t="str">
        <f>'PRECIO REFERENCIA'!Z70</f>
        <v>HABILITA</v>
      </c>
      <c r="AB70" s="44">
        <f>+IF(AA70="NO OFERTADO",0,IF(AA70="NO CUMPLE EV TECNICA",0,IF(AA70="NO HABILITA",0,IF(AA70="HABILITA",('PRECIOS UNITARIOS'!$AF70*500)/Z70))))</f>
        <v>500</v>
      </c>
      <c r="AC70" s="43">
        <f>'PRECIO REFERENCIA'!AA70</f>
        <v>0</v>
      </c>
      <c r="AD70" s="43" t="str">
        <f>'PRECIO REFERENCIA'!AC70</f>
        <v>NO OFERTADO</v>
      </c>
      <c r="AE70" s="44">
        <f>+IF(AD70="NO OFERTADO",0,IF(AD70="NO CUMPLE EV TECNICA",0,IF(AD70="NO HABILITA",0,IF(AD70="HABILITA",('PRECIOS UNITARIOS'!$AF70*500)/AC70))))</f>
        <v>0</v>
      </c>
      <c r="AF70" s="43">
        <f>'PRECIO REFERENCIA'!AD70</f>
        <v>0</v>
      </c>
      <c r="AG70" s="43" t="str">
        <f>'PRECIO REFERENCIA'!AF70</f>
        <v>NO OFERTADO</v>
      </c>
      <c r="AH70" s="44">
        <f>+IF(AG70="NO OFERTADO",0,IF(AG70="NO CUMPLE EV TECNICA",0,IF(AG70="NO HABILITA",0,IF(AG70="HABILITA",('PRECIOS UNITARIOS'!$AF70*500)/AF70))))</f>
        <v>0</v>
      </c>
      <c r="AI70" s="43">
        <f>'PRECIO REFERENCIA'!AG70</f>
        <v>0</v>
      </c>
      <c r="AJ70" s="43" t="str">
        <f>'PRECIO REFERENCIA'!AI70</f>
        <v>NO OFERTADO</v>
      </c>
      <c r="AK70" s="44">
        <f>+IF(AJ70="NO OFERTADO",0,IF(AJ70="NO CUMPLE EV TECNICA",0,IF(AJ70="NO HABILITA",0,IF(AJ70="HABILITA",('PRECIOS UNITARIOS'!$AF70*500)/AI70))))</f>
        <v>0</v>
      </c>
      <c r="AL70" s="43">
        <f>'PRECIO REFERENCIA'!AJ70</f>
        <v>0</v>
      </c>
      <c r="AM70" s="43" t="str">
        <f>'PRECIO REFERENCIA'!AL70</f>
        <v>NO OFERTADO</v>
      </c>
      <c r="AN70" s="44">
        <f>+IF(AM70="NO OFERTADO",0,IF(AM70="NO CUMPLE EV TECNICA",0,IF(AM70="NO HABILITA",0,IF(AM70="HABILITA",('PRECIOS UNITARIOS'!$AF70*500)/AL70))))</f>
        <v>0</v>
      </c>
      <c r="AO70" s="43">
        <f>'PRECIO REFERENCIA'!AM70</f>
        <v>0</v>
      </c>
      <c r="AP70" s="43" t="str">
        <f>'PRECIO REFERENCIA'!AO70</f>
        <v>NO OFERTADO</v>
      </c>
      <c r="AQ70" s="44">
        <f>+IF(AP70="NO OFERTADO",0,IF(AP70="NO CUMPLE EV TECNICA",0,IF(AP70="NO HABILITA",0,IF(AP70="HABILITA",('PRECIOS UNITARIOS'!$AF70*500)/AO70))))</f>
        <v>0</v>
      </c>
      <c r="AR70" s="43">
        <f>'PRECIO REFERENCIA'!AP70</f>
        <v>0</v>
      </c>
      <c r="AS70" s="43" t="str">
        <f>'PRECIO REFERENCIA'!AR70</f>
        <v>NO OFERTADO</v>
      </c>
      <c r="AT70" s="44">
        <f>+IF(AS70="NO OFERTADO",0,IF(AS70="NO CUMPLE EV TECNICA",0,IF(AS70="NO HABILITA",0,IF(AS70="HABILITA",('PRECIOS UNITARIOS'!$AF70*500)/AR70))))</f>
        <v>0</v>
      </c>
      <c r="AU70" s="43">
        <f>'PRECIO REFERENCIA'!AS70</f>
        <v>0</v>
      </c>
      <c r="AV70" s="43" t="str">
        <f>'PRECIO REFERENCIA'!AU70</f>
        <v>NO OFERTADO</v>
      </c>
      <c r="AW70" s="44">
        <f>+IF(AV70="NO OFERTADO",0,IF(AV70="NO CUMPLE EV TECNICA",0,IF(AV70="NO HABILITA",0,IF(AV70="HABILITA",('PRECIOS UNITARIOS'!$AF70*500)/AU70))))</f>
        <v>0</v>
      </c>
      <c r="AX70" s="43">
        <f>'PRECIO REFERENCIA'!AV70</f>
        <v>0</v>
      </c>
      <c r="AY70" s="43" t="str">
        <f>'PRECIO REFERENCIA'!AX70</f>
        <v>NO OFERTADO</v>
      </c>
      <c r="AZ70" s="44">
        <f>+IF(AY70="NO OFERTADO",0,IF(AY70="NO CUMPLE EV TECNICA",0,IF(AY70="NO HABILITA",0,IF(AY70="HABILITA",('PRECIOS UNITARIOS'!$AF70*500)/AX70))))</f>
        <v>0</v>
      </c>
      <c r="BA70" s="43">
        <f>'PRECIO REFERENCIA'!AY70</f>
        <v>0</v>
      </c>
      <c r="BB70" s="43" t="str">
        <f>'PRECIO REFERENCIA'!BA70</f>
        <v>NO OFERTADO</v>
      </c>
      <c r="BC70" s="44">
        <f>+IF(BB70="NO OFERTADO",0,IF(BB70="NO CUMPLE EV TECNICA",0,IF(BB70="NO HABILITA",0,IF(BB70="HABILITA",('PRECIOS UNITARIOS'!$AF70*500)/BA70))))</f>
        <v>0</v>
      </c>
      <c r="BD70" s="43">
        <f>'PRECIO REFERENCIA'!BB70</f>
        <v>0</v>
      </c>
      <c r="BE70" s="43" t="str">
        <f>'PRECIO REFERENCIA'!BD70</f>
        <v>NO OFERTADO</v>
      </c>
      <c r="BF70" s="44">
        <f>+IF(BE70="NO OFERTADO",0,IF(BE70="NO CUMPLE EV TECNICA",0,IF(BE70="NO HABILITA",0,IF(BE70="HABILITA",('PRECIOS UNITARIOS'!$AF70*500)/BD70))))</f>
        <v>0</v>
      </c>
      <c r="BG70" s="43">
        <f>'PRECIO REFERENCIA'!BE70</f>
        <v>0</v>
      </c>
      <c r="BH70" s="43" t="str">
        <f>'PRECIO REFERENCIA'!BG70</f>
        <v>NO OFERTADO</v>
      </c>
      <c r="BI70" s="44">
        <f>+IF(BH70="NO OFERTADO",0,IF(BH70="NO CUMPLE EV TECNICA",0,IF(BH70="NO HABILITA",0,IF(BH70="HABILITA",('PRECIOS UNITARIOS'!$AF70*500)/BG70))))</f>
        <v>0</v>
      </c>
      <c r="BJ70" s="43">
        <f>'PRECIO REFERENCIA'!BH70</f>
        <v>0</v>
      </c>
      <c r="BK70" s="43" t="str">
        <f>'PRECIO REFERENCIA'!BJ70</f>
        <v>NO HABILITA</v>
      </c>
      <c r="BL70" s="44">
        <f>+IF(BK70="NO OFERTADO",0,IF(BK70="NO CUMPLE EV TECNICA",0,IF(BK70="NO HABILITA",0,IF(BK70="HABILITA",('PRECIOS UNITARIOS'!$AF70*500)/BJ70))))</f>
        <v>0</v>
      </c>
      <c r="BM70" s="43">
        <f>'PRECIO REFERENCIA'!BK70</f>
        <v>0</v>
      </c>
      <c r="BN70" s="43" t="str">
        <f>'PRECIO REFERENCIA'!BM70</f>
        <v>NO OFERTADO</v>
      </c>
      <c r="BO70" s="44">
        <f>+IF(BN70="NO OFERTADO",0,IF(BN70="NO CUMPLE EV TECNICA",0,IF(BN70="NO HABILITA",0,IF(BN70="HABILITA",('PRECIOS UNITARIOS'!$AF70*500)/BM70))))</f>
        <v>0</v>
      </c>
      <c r="BP70" s="43">
        <f>'PRECIO REFERENCIA'!BN70</f>
        <v>0</v>
      </c>
      <c r="BQ70" s="43" t="str">
        <f>'PRECIO REFERENCIA'!BP70</f>
        <v>NO OFERTADO</v>
      </c>
      <c r="BR70" s="44">
        <f>+IF(BQ70="NO OFERTADO",0,IF(BQ70="NO CUMPLE EV TECNICA",0,IF(BQ70="NO HABILITA",0,IF(BQ70="HABILITA",('PRECIOS UNITARIOS'!$AF70*500)/BP70))))</f>
        <v>0</v>
      </c>
      <c r="BS70" s="43">
        <f>'PRECIO REFERENCIA'!BQ70</f>
        <v>0</v>
      </c>
      <c r="BT70" s="43" t="str">
        <f>'PRECIO REFERENCIA'!BS70</f>
        <v>NO OFERTADO</v>
      </c>
      <c r="BU70" s="44">
        <f>+IF(BT70="NO OFERTADO",0,IF(BT70="NO CUMPLE EV TECNICA",0,IF(BT70="NO HABILITA",0,IF(BT70="HABILITA",('PRECIOS UNITARIOS'!$AF70*500)/BS70))))</f>
        <v>0</v>
      </c>
      <c r="BV70" s="43">
        <f>'PRECIO REFERENCIA'!BT70</f>
        <v>0</v>
      </c>
      <c r="BW70" s="43" t="str">
        <f>'PRECIO REFERENCIA'!BV70</f>
        <v>NO OFERTADO</v>
      </c>
      <c r="BX70" s="44">
        <f>+IF(BW70="NO OFERTADO",0,IF(BW70="NO CUMPLE EV TECNICA",0,IF(BW70="NO HABILITA",0,IF(BW70="HABILITA",('PRECIOS UNITARIOS'!$AF70*500)/BV70))))</f>
        <v>0</v>
      </c>
      <c r="BY70" s="43">
        <f>'PRECIO REFERENCIA'!BW70</f>
        <v>0</v>
      </c>
      <c r="BZ70" s="43" t="str">
        <f>'PRECIO REFERENCIA'!BY70</f>
        <v>NO OFERTADO</v>
      </c>
      <c r="CA70" s="44">
        <f>+IF(BZ70="NO OFERTADO",0,IF(BZ70="NO CUMPLE EV TECNICA",0,IF(BZ70="NO HABILITA",0,IF(BZ70="HABILITA",('PRECIOS UNITARIOS'!$AF70*500)/BY70))))</f>
        <v>0</v>
      </c>
      <c r="CB70" s="43">
        <f>'PRECIO REFERENCIA'!BZ70</f>
        <v>0</v>
      </c>
      <c r="CC70" s="43" t="str">
        <f>'PRECIO REFERENCIA'!CB70</f>
        <v>NO OFERTADO</v>
      </c>
      <c r="CD70" s="44">
        <f>+IF(CC70="NO OFERTADO",0,IF(CC70="NO CUMPLE EV TECNICA",0,IF(CC70="NO HABILITA",0,IF(CC70="HABILITA",('PRECIOS UNITARIOS'!$AF70*500)/CB70))))</f>
        <v>0</v>
      </c>
      <c r="CE70" s="43">
        <f>'PRECIO REFERENCIA'!CC70</f>
        <v>0</v>
      </c>
      <c r="CF70" s="43" t="str">
        <f>'PRECIO REFERENCIA'!CE70</f>
        <v>NO OFERTADO</v>
      </c>
      <c r="CG70" s="44">
        <f>+IF(CF70="NO OFERTADO",0,IF(CF70="NO CUMPLE EV TECNICA",0,IF(CF70="NO HABILITA",0,IF(CF70="HABILITA",('PRECIOS UNITARIOS'!$AF70*500)/CE70))))</f>
        <v>0</v>
      </c>
      <c r="CH70" s="43">
        <f>'PRECIO REFERENCIA'!CF70</f>
        <v>0</v>
      </c>
      <c r="CI70" s="43" t="str">
        <f>'PRECIO REFERENCIA'!CH70</f>
        <v>NO OFERTADO</v>
      </c>
      <c r="CJ70" s="44">
        <f>+IF(CI70="NO OFERTADO",0,IF(CI70="NO CUMPLE EV TECNICA",0,IF(CI70="NO HABILITA",0,IF(CI70="HABILITA",('PRECIOS UNITARIOS'!$AF70*500)/CH70))))</f>
        <v>0</v>
      </c>
    </row>
    <row r="71" spans="1:88" s="40" customFormat="1" ht="38.25" x14ac:dyDescent="0.2">
      <c r="A71" s="103">
        <v>62</v>
      </c>
      <c r="B71" s="202" t="s">
        <v>132</v>
      </c>
      <c r="C71" s="121" t="s">
        <v>127</v>
      </c>
      <c r="D71" s="24">
        <v>1</v>
      </c>
      <c r="E71" s="166" t="s">
        <v>53</v>
      </c>
      <c r="F71" s="168">
        <v>1</v>
      </c>
      <c r="G71" s="25">
        <v>369921.819204</v>
      </c>
      <c r="H71" s="43">
        <f>'PRECIO REFERENCIA'!F71</f>
        <v>0</v>
      </c>
      <c r="I71" s="43" t="str">
        <f>'PRECIO REFERENCIA'!H71</f>
        <v>NO OFERTADO</v>
      </c>
      <c r="J71" s="44">
        <f>+IF(I71="NO OFERTADO",0,IF(I71="NO CUMPLE EV TECNICA",0,IF(I71="NO HABILITA",0,IF(I71="HABILITA",('PRECIOS UNITARIOS'!$AF71*500)/H71))))</f>
        <v>0</v>
      </c>
      <c r="K71" s="43">
        <f>'PRECIO REFERENCIA'!I71</f>
        <v>0</v>
      </c>
      <c r="L71" s="43" t="str">
        <f>'PRECIO REFERENCIA'!K71</f>
        <v>NO OFERTADO</v>
      </c>
      <c r="M71" s="44">
        <f>+IF(L71="NO OFERTADO",0,IF(L71="NO CUMPLE EV TECNICA",0,IF(L71="NO HABILITA",0,IF(L71="HABILITA",('PRECIOS UNITARIOS'!$AF71*500)/K71))))</f>
        <v>0</v>
      </c>
      <c r="N71" s="43">
        <f>'PRECIO REFERENCIA'!L71</f>
        <v>0</v>
      </c>
      <c r="O71" s="43" t="str">
        <f>'PRECIO REFERENCIA'!N71</f>
        <v>NO OFERTADO</v>
      </c>
      <c r="P71" s="44">
        <f>+IF(O71="NO OFERTADO",0,IF(O71="NO CUMPLE EV TECNICA",0,IF(O71="NO HABILITA",0,IF(O71="HABILITA",('PRECIOS UNITARIOS'!$AF71*500)/N71))))</f>
        <v>0</v>
      </c>
      <c r="Q71" s="43">
        <f>'PRECIO REFERENCIA'!O71</f>
        <v>0</v>
      </c>
      <c r="R71" s="43" t="str">
        <f>'PRECIO REFERENCIA'!Q71</f>
        <v>NO OFERTADO</v>
      </c>
      <c r="S71" s="44">
        <f>+IF(R71="NO OFERTADO",0,IF(R71="NO CUMPLE EV TECNICA",0,IF(R71="NO HABILITA",0,IF(R71="HABILITA",('PRECIOS UNITARIOS'!$AF71*500)/Q71))))</f>
        <v>0</v>
      </c>
      <c r="T71" s="43">
        <f>'PRECIO REFERENCIA'!R71</f>
        <v>0</v>
      </c>
      <c r="U71" s="43" t="str">
        <f>'PRECIO REFERENCIA'!T71</f>
        <v>NO OFERTADO</v>
      </c>
      <c r="V71" s="44">
        <f>+IF(U71="NO OFERTADO",0,IF(U71="NO CUMPLE EV TECNICA",0,IF(U71="NO HABILITA",0,IF(U71="HABILITA",('PRECIOS UNITARIOS'!$AF71*500)/T71))))</f>
        <v>0</v>
      </c>
      <c r="W71" s="43">
        <f>'PRECIO REFERENCIA'!U71</f>
        <v>0</v>
      </c>
      <c r="X71" s="43" t="str">
        <f>'PRECIO REFERENCIA'!W71</f>
        <v>NO OFERTADO</v>
      </c>
      <c r="Y71" s="44">
        <f>+IF(X71="NO OFERTADO",0,IF(X71="NO CUMPLE EV TECNICA",0,IF(X71="NO HABILITA",0,IF(X71="HABILITA",('PRECIOS UNITARIOS'!$AF71*500)/W71))))</f>
        <v>0</v>
      </c>
      <c r="Z71" s="43">
        <f>'PRECIO REFERENCIA'!X71</f>
        <v>310000</v>
      </c>
      <c r="AA71" s="43" t="str">
        <f>'PRECIO REFERENCIA'!Z71</f>
        <v>HABILITA</v>
      </c>
      <c r="AB71" s="44">
        <f>+IF(AA71="NO OFERTADO",0,IF(AA71="NO CUMPLE EV TECNICA",0,IF(AA71="NO HABILITA",0,IF(AA71="HABILITA",('PRECIOS UNITARIOS'!$AF71*500)/Z71))))</f>
        <v>500</v>
      </c>
      <c r="AC71" s="43">
        <f>'PRECIO REFERENCIA'!AA71</f>
        <v>0</v>
      </c>
      <c r="AD71" s="43" t="str">
        <f>'PRECIO REFERENCIA'!AC71</f>
        <v>NO OFERTADO</v>
      </c>
      <c r="AE71" s="44">
        <f>+IF(AD71="NO OFERTADO",0,IF(AD71="NO CUMPLE EV TECNICA",0,IF(AD71="NO HABILITA",0,IF(AD71="HABILITA",('PRECIOS UNITARIOS'!$AF71*500)/AC71))))</f>
        <v>0</v>
      </c>
      <c r="AF71" s="43">
        <f>'PRECIO REFERENCIA'!AD71</f>
        <v>0</v>
      </c>
      <c r="AG71" s="43" t="str">
        <f>'PRECIO REFERENCIA'!AF71</f>
        <v>NO OFERTADO</v>
      </c>
      <c r="AH71" s="44">
        <f>+IF(AG71="NO OFERTADO",0,IF(AG71="NO CUMPLE EV TECNICA",0,IF(AG71="NO HABILITA",0,IF(AG71="HABILITA",('PRECIOS UNITARIOS'!$AF71*500)/AF71))))</f>
        <v>0</v>
      </c>
      <c r="AI71" s="43">
        <f>'PRECIO REFERENCIA'!AG71</f>
        <v>0</v>
      </c>
      <c r="AJ71" s="43" t="str">
        <f>'PRECIO REFERENCIA'!AI71</f>
        <v>NO OFERTADO</v>
      </c>
      <c r="AK71" s="44">
        <f>+IF(AJ71="NO OFERTADO",0,IF(AJ71="NO CUMPLE EV TECNICA",0,IF(AJ71="NO HABILITA",0,IF(AJ71="HABILITA",('PRECIOS UNITARIOS'!$AF71*500)/AI71))))</f>
        <v>0</v>
      </c>
      <c r="AL71" s="43">
        <f>'PRECIO REFERENCIA'!AJ71</f>
        <v>0</v>
      </c>
      <c r="AM71" s="43" t="str">
        <f>'PRECIO REFERENCIA'!AL71</f>
        <v>NO OFERTADO</v>
      </c>
      <c r="AN71" s="44">
        <f>+IF(AM71="NO OFERTADO",0,IF(AM71="NO CUMPLE EV TECNICA",0,IF(AM71="NO HABILITA",0,IF(AM71="HABILITA",('PRECIOS UNITARIOS'!$AF71*500)/AL71))))</f>
        <v>0</v>
      </c>
      <c r="AO71" s="43">
        <f>'PRECIO REFERENCIA'!AM71</f>
        <v>0</v>
      </c>
      <c r="AP71" s="43" t="str">
        <f>'PRECIO REFERENCIA'!AO71</f>
        <v>NO OFERTADO</v>
      </c>
      <c r="AQ71" s="44">
        <f>+IF(AP71="NO OFERTADO",0,IF(AP71="NO CUMPLE EV TECNICA",0,IF(AP71="NO HABILITA",0,IF(AP71="HABILITA",('PRECIOS UNITARIOS'!$AF71*500)/AO71))))</f>
        <v>0</v>
      </c>
      <c r="AR71" s="43">
        <f>'PRECIO REFERENCIA'!AP71</f>
        <v>0</v>
      </c>
      <c r="AS71" s="43" t="str">
        <f>'PRECIO REFERENCIA'!AR71</f>
        <v>NO OFERTADO</v>
      </c>
      <c r="AT71" s="44">
        <f>+IF(AS71="NO OFERTADO",0,IF(AS71="NO CUMPLE EV TECNICA",0,IF(AS71="NO HABILITA",0,IF(AS71="HABILITA",('PRECIOS UNITARIOS'!$AF71*500)/AR71))))</f>
        <v>0</v>
      </c>
      <c r="AU71" s="43">
        <f>'PRECIO REFERENCIA'!AS71</f>
        <v>0</v>
      </c>
      <c r="AV71" s="43" t="str">
        <f>'PRECIO REFERENCIA'!AU71</f>
        <v>NO OFERTADO</v>
      </c>
      <c r="AW71" s="44">
        <f>+IF(AV71="NO OFERTADO",0,IF(AV71="NO CUMPLE EV TECNICA",0,IF(AV71="NO HABILITA",0,IF(AV71="HABILITA",('PRECIOS UNITARIOS'!$AF71*500)/AU71))))</f>
        <v>0</v>
      </c>
      <c r="AX71" s="43">
        <f>'PRECIO REFERENCIA'!AV71</f>
        <v>0</v>
      </c>
      <c r="AY71" s="43" t="str">
        <f>'PRECIO REFERENCIA'!AX71</f>
        <v>NO OFERTADO</v>
      </c>
      <c r="AZ71" s="44">
        <f>+IF(AY71="NO OFERTADO",0,IF(AY71="NO CUMPLE EV TECNICA",0,IF(AY71="NO HABILITA",0,IF(AY71="HABILITA",('PRECIOS UNITARIOS'!$AF71*500)/AX71))))</f>
        <v>0</v>
      </c>
      <c r="BA71" s="43">
        <f>'PRECIO REFERENCIA'!AY71</f>
        <v>0</v>
      </c>
      <c r="BB71" s="43" t="str">
        <f>'PRECIO REFERENCIA'!BA71</f>
        <v>NO OFERTADO</v>
      </c>
      <c r="BC71" s="44">
        <f>+IF(BB71="NO OFERTADO",0,IF(BB71="NO CUMPLE EV TECNICA",0,IF(BB71="NO HABILITA",0,IF(BB71="HABILITA",('PRECIOS UNITARIOS'!$AF71*500)/BA71))))</f>
        <v>0</v>
      </c>
      <c r="BD71" s="43">
        <f>'PRECIO REFERENCIA'!BB71</f>
        <v>0</v>
      </c>
      <c r="BE71" s="43" t="str">
        <f>'PRECIO REFERENCIA'!BD71</f>
        <v>NO OFERTADO</v>
      </c>
      <c r="BF71" s="44">
        <f>+IF(BE71="NO OFERTADO",0,IF(BE71="NO CUMPLE EV TECNICA",0,IF(BE71="NO HABILITA",0,IF(BE71="HABILITA",('PRECIOS UNITARIOS'!$AF71*500)/BD71))))</f>
        <v>0</v>
      </c>
      <c r="BG71" s="43">
        <f>'PRECIO REFERENCIA'!BE71</f>
        <v>0</v>
      </c>
      <c r="BH71" s="43" t="str">
        <f>'PRECIO REFERENCIA'!BG71</f>
        <v>NO OFERTADO</v>
      </c>
      <c r="BI71" s="44">
        <f>+IF(BH71="NO OFERTADO",0,IF(BH71="NO CUMPLE EV TECNICA",0,IF(BH71="NO HABILITA",0,IF(BH71="HABILITA",('PRECIOS UNITARIOS'!$AF71*500)/BG71))))</f>
        <v>0</v>
      </c>
      <c r="BJ71" s="43">
        <f>'PRECIO REFERENCIA'!BH71</f>
        <v>0</v>
      </c>
      <c r="BK71" s="43" t="str">
        <f>'PRECIO REFERENCIA'!BJ71</f>
        <v>NO OFERTADO</v>
      </c>
      <c r="BL71" s="44">
        <f>+IF(BK71="NO OFERTADO",0,IF(BK71="NO CUMPLE EV TECNICA",0,IF(BK71="NO HABILITA",0,IF(BK71="HABILITA",('PRECIOS UNITARIOS'!$AF71*500)/BJ71))))</f>
        <v>0</v>
      </c>
      <c r="BM71" s="43">
        <f>'PRECIO REFERENCIA'!BK71</f>
        <v>0</v>
      </c>
      <c r="BN71" s="43" t="str">
        <f>'PRECIO REFERENCIA'!BM71</f>
        <v>NO OFERTADO</v>
      </c>
      <c r="BO71" s="44">
        <f>+IF(BN71="NO OFERTADO",0,IF(BN71="NO CUMPLE EV TECNICA",0,IF(BN71="NO HABILITA",0,IF(BN71="HABILITA",('PRECIOS UNITARIOS'!$AF71*500)/BM71))))</f>
        <v>0</v>
      </c>
      <c r="BP71" s="43">
        <f>'PRECIO REFERENCIA'!BN71</f>
        <v>0</v>
      </c>
      <c r="BQ71" s="43" t="str">
        <f>'PRECIO REFERENCIA'!BP71</f>
        <v>NO OFERTADO</v>
      </c>
      <c r="BR71" s="44">
        <f>+IF(BQ71="NO OFERTADO",0,IF(BQ71="NO CUMPLE EV TECNICA",0,IF(BQ71="NO HABILITA",0,IF(BQ71="HABILITA",('PRECIOS UNITARIOS'!$AF71*500)/BP71))))</f>
        <v>0</v>
      </c>
      <c r="BS71" s="43">
        <f>'PRECIO REFERENCIA'!BQ71</f>
        <v>0</v>
      </c>
      <c r="BT71" s="43" t="str">
        <f>'PRECIO REFERENCIA'!BS71</f>
        <v>NO OFERTADO</v>
      </c>
      <c r="BU71" s="44">
        <f>+IF(BT71="NO OFERTADO",0,IF(BT71="NO CUMPLE EV TECNICA",0,IF(BT71="NO HABILITA",0,IF(BT71="HABILITA",('PRECIOS UNITARIOS'!$AF71*500)/BS71))))</f>
        <v>0</v>
      </c>
      <c r="BV71" s="43">
        <f>'PRECIO REFERENCIA'!BT71</f>
        <v>0</v>
      </c>
      <c r="BW71" s="43" t="str">
        <f>'PRECIO REFERENCIA'!BV71</f>
        <v>NO OFERTADO</v>
      </c>
      <c r="BX71" s="44">
        <f>+IF(BW71="NO OFERTADO",0,IF(BW71="NO CUMPLE EV TECNICA",0,IF(BW71="NO HABILITA",0,IF(BW71="HABILITA",('PRECIOS UNITARIOS'!$AF71*500)/BV71))))</f>
        <v>0</v>
      </c>
      <c r="BY71" s="43">
        <f>'PRECIO REFERENCIA'!BW71</f>
        <v>0</v>
      </c>
      <c r="BZ71" s="43" t="str">
        <f>'PRECIO REFERENCIA'!BY71</f>
        <v>NO OFERTADO</v>
      </c>
      <c r="CA71" s="44">
        <f>+IF(BZ71="NO OFERTADO",0,IF(BZ71="NO CUMPLE EV TECNICA",0,IF(BZ71="NO HABILITA",0,IF(BZ71="HABILITA",('PRECIOS UNITARIOS'!$AF71*500)/BY71))))</f>
        <v>0</v>
      </c>
      <c r="CB71" s="43">
        <f>'PRECIO REFERENCIA'!BZ71</f>
        <v>0</v>
      </c>
      <c r="CC71" s="43" t="str">
        <f>'PRECIO REFERENCIA'!CB71</f>
        <v>NO OFERTADO</v>
      </c>
      <c r="CD71" s="44">
        <f>+IF(CC71="NO OFERTADO",0,IF(CC71="NO CUMPLE EV TECNICA",0,IF(CC71="NO HABILITA",0,IF(CC71="HABILITA",('PRECIOS UNITARIOS'!$AF71*500)/CB71))))</f>
        <v>0</v>
      </c>
      <c r="CE71" s="43">
        <f>'PRECIO REFERENCIA'!CC71</f>
        <v>0</v>
      </c>
      <c r="CF71" s="43" t="str">
        <f>'PRECIO REFERENCIA'!CE71</f>
        <v>NO OFERTADO</v>
      </c>
      <c r="CG71" s="44">
        <f>+IF(CF71="NO OFERTADO",0,IF(CF71="NO CUMPLE EV TECNICA",0,IF(CF71="NO HABILITA",0,IF(CF71="HABILITA",('PRECIOS UNITARIOS'!$AF71*500)/CE71))))</f>
        <v>0</v>
      </c>
      <c r="CH71" s="43">
        <f>'PRECIO REFERENCIA'!CF71</f>
        <v>0</v>
      </c>
      <c r="CI71" s="43" t="str">
        <f>'PRECIO REFERENCIA'!CH71</f>
        <v>NO OFERTADO</v>
      </c>
      <c r="CJ71" s="44">
        <f>+IF(CI71="NO OFERTADO",0,IF(CI71="NO CUMPLE EV TECNICA",0,IF(CI71="NO HABILITA",0,IF(CI71="HABILITA",('PRECIOS UNITARIOS'!$AF71*500)/CH71))))</f>
        <v>0</v>
      </c>
    </row>
    <row r="72" spans="1:88" s="40" customFormat="1" ht="51" x14ac:dyDescent="0.2">
      <c r="A72" s="103">
        <v>63</v>
      </c>
      <c r="B72" s="202" t="s">
        <v>133</v>
      </c>
      <c r="C72" s="121" t="s">
        <v>127</v>
      </c>
      <c r="D72" s="24">
        <v>1</v>
      </c>
      <c r="E72" s="166" t="s">
        <v>53</v>
      </c>
      <c r="F72" s="168">
        <v>134.66666666666666</v>
      </c>
      <c r="G72" s="25">
        <v>3575.8179100000002</v>
      </c>
      <c r="H72" s="43">
        <f>'PRECIO REFERENCIA'!F72</f>
        <v>0</v>
      </c>
      <c r="I72" s="43" t="str">
        <f>'PRECIO REFERENCIA'!H72</f>
        <v>NO HABILITA</v>
      </c>
      <c r="J72" s="44">
        <f>+IF(I72="NO OFERTADO",0,IF(I72="NO CUMPLE EV TECNICA",0,IF(I72="NO HABILITA",0,IF(I72="HABILITA",('PRECIOS UNITARIOS'!$AF72*500)/H72))))</f>
        <v>0</v>
      </c>
      <c r="K72" s="43">
        <f>'PRECIO REFERENCIA'!I72</f>
        <v>0</v>
      </c>
      <c r="L72" s="43" t="str">
        <f>'PRECIO REFERENCIA'!K72</f>
        <v>NO OFERTADO</v>
      </c>
      <c r="M72" s="44">
        <f>+IF(L72="NO OFERTADO",0,IF(L72="NO CUMPLE EV TECNICA",0,IF(L72="NO HABILITA",0,IF(L72="HABILITA",('PRECIOS UNITARIOS'!$AF72*500)/K72))))</f>
        <v>0</v>
      </c>
      <c r="N72" s="43">
        <f>'PRECIO REFERENCIA'!L72</f>
        <v>0</v>
      </c>
      <c r="O72" s="43" t="str">
        <f>'PRECIO REFERENCIA'!N72</f>
        <v>NO OFERTADO</v>
      </c>
      <c r="P72" s="44">
        <f>+IF(O72="NO OFERTADO",0,IF(O72="NO CUMPLE EV TECNICA",0,IF(O72="NO HABILITA",0,IF(O72="HABILITA",('PRECIOS UNITARIOS'!$AF72*500)/N72))))</f>
        <v>0</v>
      </c>
      <c r="Q72" s="43">
        <f>'PRECIO REFERENCIA'!O72</f>
        <v>0</v>
      </c>
      <c r="R72" s="43" t="str">
        <f>'PRECIO REFERENCIA'!Q72</f>
        <v>NO OFERTADO</v>
      </c>
      <c r="S72" s="44">
        <f>+IF(R72="NO OFERTADO",0,IF(R72="NO CUMPLE EV TECNICA",0,IF(R72="NO HABILITA",0,IF(R72="HABILITA",('PRECIOS UNITARIOS'!$AF72*500)/Q72))))</f>
        <v>0</v>
      </c>
      <c r="T72" s="43">
        <f>'PRECIO REFERENCIA'!R72</f>
        <v>3130</v>
      </c>
      <c r="U72" s="43" t="str">
        <f>'PRECIO REFERENCIA'!T72</f>
        <v>HABILITA</v>
      </c>
      <c r="V72" s="44">
        <f>+IF(U72="NO OFERTADO",0,IF(U72="NO CUMPLE EV TECNICA",0,IF(U72="NO HABILITA",0,IF(U72="HABILITA",('PRECIOS UNITARIOS'!$AF72*500)/T72))))</f>
        <v>374.60063897763581</v>
      </c>
      <c r="W72" s="43">
        <f>'PRECIO REFERENCIA'!U72</f>
        <v>2345</v>
      </c>
      <c r="X72" s="43" t="str">
        <f>'PRECIO REFERENCIA'!W72</f>
        <v>HABILITA</v>
      </c>
      <c r="Y72" s="44">
        <f>+IF(X72="NO OFERTADO",0,IF(X72="NO CUMPLE EV TECNICA",0,IF(X72="NO HABILITA",0,IF(X72="HABILITA",('PRECIOS UNITARIOS'!$AF72*500)/W72))))</f>
        <v>500</v>
      </c>
      <c r="Z72" s="43">
        <f>'PRECIO REFERENCIA'!X72</f>
        <v>0</v>
      </c>
      <c r="AA72" s="43" t="str">
        <f>'PRECIO REFERENCIA'!Z72</f>
        <v>NO OFERTADO</v>
      </c>
      <c r="AB72" s="44">
        <f>+IF(AA72="NO OFERTADO",0,IF(AA72="NO CUMPLE EV TECNICA",0,IF(AA72="NO HABILITA",0,IF(AA72="HABILITA",('PRECIOS UNITARIOS'!$AF72*500)/Z72))))</f>
        <v>0</v>
      </c>
      <c r="AC72" s="43">
        <f>'PRECIO REFERENCIA'!AA72</f>
        <v>0</v>
      </c>
      <c r="AD72" s="43" t="str">
        <f>'PRECIO REFERENCIA'!AC72</f>
        <v>NO OFERTADO</v>
      </c>
      <c r="AE72" s="44">
        <f>+IF(AD72="NO OFERTADO",0,IF(AD72="NO CUMPLE EV TECNICA",0,IF(AD72="NO HABILITA",0,IF(AD72="HABILITA",('PRECIOS UNITARIOS'!$AF72*500)/AC72))))</f>
        <v>0</v>
      </c>
      <c r="AF72" s="43">
        <f>'PRECIO REFERENCIA'!AD72</f>
        <v>0</v>
      </c>
      <c r="AG72" s="43" t="str">
        <f>'PRECIO REFERENCIA'!AF72</f>
        <v>NO HABILITA</v>
      </c>
      <c r="AH72" s="44">
        <f>+IF(AG72="NO OFERTADO",0,IF(AG72="NO CUMPLE EV TECNICA",0,IF(AG72="NO HABILITA",0,IF(AG72="HABILITA",('PRECIOS UNITARIOS'!$AF72*500)/AF72))))</f>
        <v>0</v>
      </c>
      <c r="AI72" s="43">
        <f>'PRECIO REFERENCIA'!AG72</f>
        <v>0</v>
      </c>
      <c r="AJ72" s="43" t="str">
        <f>'PRECIO REFERENCIA'!AI72</f>
        <v>NO OFERTADO</v>
      </c>
      <c r="AK72" s="44">
        <f>+IF(AJ72="NO OFERTADO",0,IF(AJ72="NO CUMPLE EV TECNICA",0,IF(AJ72="NO HABILITA",0,IF(AJ72="HABILITA",('PRECIOS UNITARIOS'!$AF72*500)/AI72))))</f>
        <v>0</v>
      </c>
      <c r="AL72" s="43">
        <f>'PRECIO REFERENCIA'!AJ72</f>
        <v>0</v>
      </c>
      <c r="AM72" s="43" t="str">
        <f>'PRECIO REFERENCIA'!AL72</f>
        <v>NO OFERTADO</v>
      </c>
      <c r="AN72" s="44">
        <f>+IF(AM72="NO OFERTADO",0,IF(AM72="NO CUMPLE EV TECNICA",0,IF(AM72="NO HABILITA",0,IF(AM72="HABILITA",('PRECIOS UNITARIOS'!$AF72*500)/AL72))))</f>
        <v>0</v>
      </c>
      <c r="AO72" s="43">
        <f>'PRECIO REFERENCIA'!AM72</f>
        <v>0</v>
      </c>
      <c r="AP72" s="43" t="str">
        <f>'PRECIO REFERENCIA'!AO72</f>
        <v>NO OFERTADO</v>
      </c>
      <c r="AQ72" s="44">
        <f>+IF(AP72="NO OFERTADO",0,IF(AP72="NO CUMPLE EV TECNICA",0,IF(AP72="NO HABILITA",0,IF(AP72="HABILITA",('PRECIOS UNITARIOS'!$AF72*500)/AO72))))</f>
        <v>0</v>
      </c>
      <c r="AR72" s="43">
        <f>'PRECIO REFERENCIA'!AP72</f>
        <v>0</v>
      </c>
      <c r="AS72" s="43" t="str">
        <f>'PRECIO REFERENCIA'!AR72</f>
        <v>NO OFERTADO</v>
      </c>
      <c r="AT72" s="44">
        <f>+IF(AS72="NO OFERTADO",0,IF(AS72="NO CUMPLE EV TECNICA",0,IF(AS72="NO HABILITA",0,IF(AS72="HABILITA",('PRECIOS UNITARIOS'!$AF72*500)/AR72))))</f>
        <v>0</v>
      </c>
      <c r="AU72" s="43">
        <f>'PRECIO REFERENCIA'!AS72</f>
        <v>0</v>
      </c>
      <c r="AV72" s="43" t="str">
        <f>'PRECIO REFERENCIA'!AU72</f>
        <v>NO OFERTADO</v>
      </c>
      <c r="AW72" s="44">
        <f>+IF(AV72="NO OFERTADO",0,IF(AV72="NO CUMPLE EV TECNICA",0,IF(AV72="NO HABILITA",0,IF(AV72="HABILITA",('PRECIOS UNITARIOS'!$AF72*500)/AU72))))</f>
        <v>0</v>
      </c>
      <c r="AX72" s="43">
        <f>'PRECIO REFERENCIA'!AV72</f>
        <v>0</v>
      </c>
      <c r="AY72" s="43" t="str">
        <f>'PRECIO REFERENCIA'!AX72</f>
        <v>NO OFERTADO</v>
      </c>
      <c r="AZ72" s="44">
        <f>+IF(AY72="NO OFERTADO",0,IF(AY72="NO CUMPLE EV TECNICA",0,IF(AY72="NO HABILITA",0,IF(AY72="HABILITA",('PRECIOS UNITARIOS'!$AF72*500)/AX72))))</f>
        <v>0</v>
      </c>
      <c r="BA72" s="43">
        <f>'PRECIO REFERENCIA'!AY72</f>
        <v>0</v>
      </c>
      <c r="BB72" s="43" t="str">
        <f>'PRECIO REFERENCIA'!BA72</f>
        <v>NO OFERTADO</v>
      </c>
      <c r="BC72" s="44">
        <f>+IF(BB72="NO OFERTADO",0,IF(BB72="NO CUMPLE EV TECNICA",0,IF(BB72="NO HABILITA",0,IF(BB72="HABILITA",('PRECIOS UNITARIOS'!$AF72*500)/BA72))))</f>
        <v>0</v>
      </c>
      <c r="BD72" s="43">
        <f>'PRECIO REFERENCIA'!BB72</f>
        <v>0</v>
      </c>
      <c r="BE72" s="43" t="str">
        <f>'PRECIO REFERENCIA'!BD72</f>
        <v>NO OFERTADO</v>
      </c>
      <c r="BF72" s="44">
        <f>+IF(BE72="NO OFERTADO",0,IF(BE72="NO CUMPLE EV TECNICA",0,IF(BE72="NO HABILITA",0,IF(BE72="HABILITA",('PRECIOS UNITARIOS'!$AF72*500)/BD72))))</f>
        <v>0</v>
      </c>
      <c r="BG72" s="43">
        <f>'PRECIO REFERENCIA'!BE72</f>
        <v>0</v>
      </c>
      <c r="BH72" s="43" t="str">
        <f>'PRECIO REFERENCIA'!BG72</f>
        <v>NO OFERTADO</v>
      </c>
      <c r="BI72" s="44">
        <f>+IF(BH72="NO OFERTADO",0,IF(BH72="NO CUMPLE EV TECNICA",0,IF(BH72="NO HABILITA",0,IF(BH72="HABILITA",('PRECIOS UNITARIOS'!$AF72*500)/BG72))))</f>
        <v>0</v>
      </c>
      <c r="BJ72" s="43">
        <f>'PRECIO REFERENCIA'!BH72</f>
        <v>0</v>
      </c>
      <c r="BK72" s="43" t="str">
        <f>'PRECIO REFERENCIA'!BJ72</f>
        <v>NO HABILITA</v>
      </c>
      <c r="BL72" s="44">
        <f>+IF(BK72="NO OFERTADO",0,IF(BK72="NO CUMPLE EV TECNICA",0,IF(BK72="NO HABILITA",0,IF(BK72="HABILITA",('PRECIOS UNITARIOS'!$AF72*500)/BJ72))))</f>
        <v>0</v>
      </c>
      <c r="BM72" s="43">
        <f>'PRECIO REFERENCIA'!BK72</f>
        <v>0</v>
      </c>
      <c r="BN72" s="43" t="str">
        <f>'PRECIO REFERENCIA'!BM72</f>
        <v>NO OFERTADO</v>
      </c>
      <c r="BO72" s="44">
        <f>+IF(BN72="NO OFERTADO",0,IF(BN72="NO CUMPLE EV TECNICA",0,IF(BN72="NO HABILITA",0,IF(BN72="HABILITA",('PRECIOS UNITARIOS'!$AF72*500)/BM72))))</f>
        <v>0</v>
      </c>
      <c r="BP72" s="43">
        <f>'PRECIO REFERENCIA'!BN72</f>
        <v>0</v>
      </c>
      <c r="BQ72" s="43" t="str">
        <f>'PRECIO REFERENCIA'!BP72</f>
        <v>NO OFERTADO</v>
      </c>
      <c r="BR72" s="44">
        <f>+IF(BQ72="NO OFERTADO",0,IF(BQ72="NO CUMPLE EV TECNICA",0,IF(BQ72="NO HABILITA",0,IF(BQ72="HABILITA",('PRECIOS UNITARIOS'!$AF72*500)/BP72))))</f>
        <v>0</v>
      </c>
      <c r="BS72" s="43">
        <f>'PRECIO REFERENCIA'!BQ72</f>
        <v>0</v>
      </c>
      <c r="BT72" s="43" t="str">
        <f>'PRECIO REFERENCIA'!BS72</f>
        <v>NO HABILITA</v>
      </c>
      <c r="BU72" s="44">
        <f>+IF(BT72="NO OFERTADO",0,IF(BT72="NO CUMPLE EV TECNICA",0,IF(BT72="NO HABILITA",0,IF(BT72="HABILITA",('PRECIOS UNITARIOS'!$AF72*500)/BS72))))</f>
        <v>0</v>
      </c>
      <c r="BV72" s="43">
        <f>'PRECIO REFERENCIA'!BT72</f>
        <v>0</v>
      </c>
      <c r="BW72" s="43" t="str">
        <f>'PRECIO REFERENCIA'!BV72</f>
        <v>NO OFERTADO</v>
      </c>
      <c r="BX72" s="44">
        <f>+IF(BW72="NO OFERTADO",0,IF(BW72="NO CUMPLE EV TECNICA",0,IF(BW72="NO HABILITA",0,IF(BW72="HABILITA",('PRECIOS UNITARIOS'!$AF72*500)/BV72))))</f>
        <v>0</v>
      </c>
      <c r="BY72" s="43">
        <f>'PRECIO REFERENCIA'!BW72</f>
        <v>0</v>
      </c>
      <c r="BZ72" s="43" t="str">
        <f>'PRECIO REFERENCIA'!BY72</f>
        <v>NO OFERTADO</v>
      </c>
      <c r="CA72" s="44">
        <f>+IF(BZ72="NO OFERTADO",0,IF(BZ72="NO CUMPLE EV TECNICA",0,IF(BZ72="NO HABILITA",0,IF(BZ72="HABILITA",('PRECIOS UNITARIOS'!$AF72*500)/BY72))))</f>
        <v>0</v>
      </c>
      <c r="CB72" s="43">
        <f>'PRECIO REFERENCIA'!BZ72</f>
        <v>0</v>
      </c>
      <c r="CC72" s="43" t="str">
        <f>'PRECIO REFERENCIA'!CB72</f>
        <v>NO OFERTADO</v>
      </c>
      <c r="CD72" s="44">
        <f>+IF(CC72="NO OFERTADO",0,IF(CC72="NO CUMPLE EV TECNICA",0,IF(CC72="NO HABILITA",0,IF(CC72="HABILITA",('PRECIOS UNITARIOS'!$AF72*500)/CB72))))</f>
        <v>0</v>
      </c>
      <c r="CE72" s="43">
        <f>'PRECIO REFERENCIA'!CC72</f>
        <v>0</v>
      </c>
      <c r="CF72" s="43" t="str">
        <f>'PRECIO REFERENCIA'!CE72</f>
        <v>NO OFERTADO</v>
      </c>
      <c r="CG72" s="44">
        <f>+IF(CF72="NO OFERTADO",0,IF(CF72="NO CUMPLE EV TECNICA",0,IF(CF72="NO HABILITA",0,IF(CF72="HABILITA",('PRECIOS UNITARIOS'!$AF72*500)/CE72))))</f>
        <v>0</v>
      </c>
      <c r="CH72" s="43">
        <f>'PRECIO REFERENCIA'!CF72</f>
        <v>0</v>
      </c>
      <c r="CI72" s="43" t="str">
        <f>'PRECIO REFERENCIA'!CH72</f>
        <v>NO OFERTADO</v>
      </c>
      <c r="CJ72" s="44">
        <f>+IF(CI72="NO OFERTADO",0,IF(CI72="NO CUMPLE EV TECNICA",0,IF(CI72="NO HABILITA",0,IF(CI72="HABILITA",('PRECIOS UNITARIOS'!$AF72*500)/CH72))))</f>
        <v>0</v>
      </c>
    </row>
    <row r="73" spans="1:88" s="40" customFormat="1" ht="51" x14ac:dyDescent="0.2">
      <c r="A73" s="103">
        <v>64</v>
      </c>
      <c r="B73" s="202" t="s">
        <v>134</v>
      </c>
      <c r="C73" s="121" t="s">
        <v>127</v>
      </c>
      <c r="D73" s="24">
        <v>1</v>
      </c>
      <c r="E73" s="166" t="s">
        <v>53</v>
      </c>
      <c r="F73" s="168">
        <v>244.33333333333334</v>
      </c>
      <c r="G73" s="25">
        <v>3493</v>
      </c>
      <c r="H73" s="43">
        <f>'PRECIO REFERENCIA'!F73</f>
        <v>0</v>
      </c>
      <c r="I73" s="43" t="str">
        <f>'PRECIO REFERENCIA'!H73</f>
        <v>NO HABILITA</v>
      </c>
      <c r="J73" s="44">
        <f>+IF(I73="NO OFERTADO",0,IF(I73="NO CUMPLE EV TECNICA",0,IF(I73="NO HABILITA",0,IF(I73="HABILITA",('PRECIOS UNITARIOS'!$AF73*500)/H73))))</f>
        <v>0</v>
      </c>
      <c r="K73" s="43">
        <f>'PRECIO REFERENCIA'!I73</f>
        <v>0</v>
      </c>
      <c r="L73" s="43" t="str">
        <f>'PRECIO REFERENCIA'!K73</f>
        <v>NO OFERTADO</v>
      </c>
      <c r="M73" s="44">
        <f>+IF(L73="NO OFERTADO",0,IF(L73="NO CUMPLE EV TECNICA",0,IF(L73="NO HABILITA",0,IF(L73="HABILITA",('PRECIOS UNITARIOS'!$AF73*500)/K73))))</f>
        <v>0</v>
      </c>
      <c r="N73" s="43">
        <f>'PRECIO REFERENCIA'!L73</f>
        <v>0</v>
      </c>
      <c r="O73" s="43" t="str">
        <f>'PRECIO REFERENCIA'!N73</f>
        <v>NO OFERTADO</v>
      </c>
      <c r="P73" s="44">
        <f>+IF(O73="NO OFERTADO",0,IF(O73="NO CUMPLE EV TECNICA",0,IF(O73="NO HABILITA",0,IF(O73="HABILITA",('PRECIOS UNITARIOS'!$AF73*500)/N73))))</f>
        <v>0</v>
      </c>
      <c r="Q73" s="43">
        <f>'PRECIO REFERENCIA'!O73</f>
        <v>0</v>
      </c>
      <c r="R73" s="43" t="str">
        <f>'PRECIO REFERENCIA'!Q73</f>
        <v>NO OFERTADO</v>
      </c>
      <c r="S73" s="44">
        <f>+IF(R73="NO OFERTADO",0,IF(R73="NO CUMPLE EV TECNICA",0,IF(R73="NO HABILITA",0,IF(R73="HABILITA",('PRECIOS UNITARIOS'!$AF73*500)/Q73))))</f>
        <v>0</v>
      </c>
      <c r="T73" s="43">
        <f>'PRECIO REFERENCIA'!R73</f>
        <v>2794</v>
      </c>
      <c r="U73" s="43" t="str">
        <f>'PRECIO REFERENCIA'!T73</f>
        <v>HABILITA</v>
      </c>
      <c r="V73" s="44">
        <f>+IF(U73="NO OFERTADO",0,IF(U73="NO CUMPLE EV TECNICA",0,IF(U73="NO HABILITA",0,IF(U73="HABILITA",('PRECIOS UNITARIOS'!$AF73*500)/T73))))</f>
        <v>390.12168933428774</v>
      </c>
      <c r="W73" s="43">
        <f>'PRECIO REFERENCIA'!U73</f>
        <v>2180</v>
      </c>
      <c r="X73" s="43" t="str">
        <f>'PRECIO REFERENCIA'!W73</f>
        <v>HABILITA</v>
      </c>
      <c r="Y73" s="44">
        <f>+IF(X73="NO OFERTADO",0,IF(X73="NO CUMPLE EV TECNICA",0,IF(X73="NO HABILITA",0,IF(X73="HABILITA",('PRECIOS UNITARIOS'!$AF73*500)/W73))))</f>
        <v>500</v>
      </c>
      <c r="Z73" s="43">
        <f>'PRECIO REFERENCIA'!X73</f>
        <v>0</v>
      </c>
      <c r="AA73" s="43" t="str">
        <f>'PRECIO REFERENCIA'!Z73</f>
        <v>NO OFERTADO</v>
      </c>
      <c r="AB73" s="44">
        <f>+IF(AA73="NO OFERTADO",0,IF(AA73="NO CUMPLE EV TECNICA",0,IF(AA73="NO HABILITA",0,IF(AA73="HABILITA",('PRECIOS UNITARIOS'!$AF73*500)/Z73))))</f>
        <v>0</v>
      </c>
      <c r="AC73" s="43">
        <f>'PRECIO REFERENCIA'!AA73</f>
        <v>0</v>
      </c>
      <c r="AD73" s="43" t="str">
        <f>'PRECIO REFERENCIA'!AC73</f>
        <v>NO OFERTADO</v>
      </c>
      <c r="AE73" s="44">
        <f>+IF(AD73="NO OFERTADO",0,IF(AD73="NO CUMPLE EV TECNICA",0,IF(AD73="NO HABILITA",0,IF(AD73="HABILITA",('PRECIOS UNITARIOS'!$AF73*500)/AC73))))</f>
        <v>0</v>
      </c>
      <c r="AF73" s="43">
        <f>'PRECIO REFERENCIA'!AD73</f>
        <v>0</v>
      </c>
      <c r="AG73" s="43" t="str">
        <f>'PRECIO REFERENCIA'!AF73</f>
        <v>NO HABILITA</v>
      </c>
      <c r="AH73" s="44">
        <f>+IF(AG73="NO OFERTADO",0,IF(AG73="NO CUMPLE EV TECNICA",0,IF(AG73="NO HABILITA",0,IF(AG73="HABILITA",('PRECIOS UNITARIOS'!$AF73*500)/AF73))))</f>
        <v>0</v>
      </c>
      <c r="AI73" s="43">
        <f>'PRECIO REFERENCIA'!AG73</f>
        <v>0</v>
      </c>
      <c r="AJ73" s="43" t="str">
        <f>'PRECIO REFERENCIA'!AI73</f>
        <v>NO OFERTADO</v>
      </c>
      <c r="AK73" s="44">
        <f>+IF(AJ73="NO OFERTADO",0,IF(AJ73="NO CUMPLE EV TECNICA",0,IF(AJ73="NO HABILITA",0,IF(AJ73="HABILITA",('PRECIOS UNITARIOS'!$AF73*500)/AI73))))</f>
        <v>0</v>
      </c>
      <c r="AL73" s="43">
        <f>'PRECIO REFERENCIA'!AJ73</f>
        <v>0</v>
      </c>
      <c r="AM73" s="43" t="str">
        <f>'PRECIO REFERENCIA'!AL73</f>
        <v>NO OFERTADO</v>
      </c>
      <c r="AN73" s="44">
        <f>+IF(AM73="NO OFERTADO",0,IF(AM73="NO CUMPLE EV TECNICA",0,IF(AM73="NO HABILITA",0,IF(AM73="HABILITA",('PRECIOS UNITARIOS'!$AF73*500)/AL73))))</f>
        <v>0</v>
      </c>
      <c r="AO73" s="43">
        <f>'PRECIO REFERENCIA'!AM73</f>
        <v>0</v>
      </c>
      <c r="AP73" s="43" t="str">
        <f>'PRECIO REFERENCIA'!AO73</f>
        <v>NO OFERTADO</v>
      </c>
      <c r="AQ73" s="44">
        <f>+IF(AP73="NO OFERTADO",0,IF(AP73="NO CUMPLE EV TECNICA",0,IF(AP73="NO HABILITA",0,IF(AP73="HABILITA",('PRECIOS UNITARIOS'!$AF73*500)/AO73))))</f>
        <v>0</v>
      </c>
      <c r="AR73" s="43">
        <f>'PRECIO REFERENCIA'!AP73</f>
        <v>0</v>
      </c>
      <c r="AS73" s="43" t="str">
        <f>'PRECIO REFERENCIA'!AR73</f>
        <v>NO OFERTADO</v>
      </c>
      <c r="AT73" s="44">
        <f>+IF(AS73="NO OFERTADO",0,IF(AS73="NO CUMPLE EV TECNICA",0,IF(AS73="NO HABILITA",0,IF(AS73="HABILITA",('PRECIOS UNITARIOS'!$AF73*500)/AR73))))</f>
        <v>0</v>
      </c>
      <c r="AU73" s="43">
        <f>'PRECIO REFERENCIA'!AS73</f>
        <v>0</v>
      </c>
      <c r="AV73" s="43" t="str">
        <f>'PRECIO REFERENCIA'!AU73</f>
        <v>NO HABILITA</v>
      </c>
      <c r="AW73" s="44">
        <f>+IF(AV73="NO OFERTADO",0,IF(AV73="NO CUMPLE EV TECNICA",0,IF(AV73="NO HABILITA",0,IF(AV73="HABILITA",('PRECIOS UNITARIOS'!$AF73*500)/AU73))))</f>
        <v>0</v>
      </c>
      <c r="AX73" s="43">
        <f>'PRECIO REFERENCIA'!AV73</f>
        <v>0</v>
      </c>
      <c r="AY73" s="43" t="str">
        <f>'PRECIO REFERENCIA'!AX73</f>
        <v>NO OFERTADO</v>
      </c>
      <c r="AZ73" s="44">
        <f>+IF(AY73="NO OFERTADO",0,IF(AY73="NO CUMPLE EV TECNICA",0,IF(AY73="NO HABILITA",0,IF(AY73="HABILITA",('PRECIOS UNITARIOS'!$AF73*500)/AX73))))</f>
        <v>0</v>
      </c>
      <c r="BA73" s="43">
        <f>'PRECIO REFERENCIA'!AY73</f>
        <v>0</v>
      </c>
      <c r="BB73" s="43" t="str">
        <f>'PRECIO REFERENCIA'!BA73</f>
        <v>NO OFERTADO</v>
      </c>
      <c r="BC73" s="44">
        <f>+IF(BB73="NO OFERTADO",0,IF(BB73="NO CUMPLE EV TECNICA",0,IF(BB73="NO HABILITA",0,IF(BB73="HABILITA",('PRECIOS UNITARIOS'!$AF73*500)/BA73))))</f>
        <v>0</v>
      </c>
      <c r="BD73" s="43">
        <f>'PRECIO REFERENCIA'!BB73</f>
        <v>0</v>
      </c>
      <c r="BE73" s="43" t="str">
        <f>'PRECIO REFERENCIA'!BD73</f>
        <v>NO OFERTADO</v>
      </c>
      <c r="BF73" s="44">
        <f>+IF(BE73="NO OFERTADO",0,IF(BE73="NO CUMPLE EV TECNICA",0,IF(BE73="NO HABILITA",0,IF(BE73="HABILITA",('PRECIOS UNITARIOS'!$AF73*500)/BD73))))</f>
        <v>0</v>
      </c>
      <c r="BG73" s="43">
        <f>'PRECIO REFERENCIA'!BE73</f>
        <v>0</v>
      </c>
      <c r="BH73" s="43" t="str">
        <f>'PRECIO REFERENCIA'!BG73</f>
        <v>NO OFERTADO</v>
      </c>
      <c r="BI73" s="44">
        <f>+IF(BH73="NO OFERTADO",0,IF(BH73="NO CUMPLE EV TECNICA",0,IF(BH73="NO HABILITA",0,IF(BH73="HABILITA",('PRECIOS UNITARIOS'!$AF73*500)/BG73))))</f>
        <v>0</v>
      </c>
      <c r="BJ73" s="43">
        <f>'PRECIO REFERENCIA'!BH73</f>
        <v>0</v>
      </c>
      <c r="BK73" s="43" t="str">
        <f>'PRECIO REFERENCIA'!BJ73</f>
        <v>NO HABILITA</v>
      </c>
      <c r="BL73" s="44">
        <f>+IF(BK73="NO OFERTADO",0,IF(BK73="NO CUMPLE EV TECNICA",0,IF(BK73="NO HABILITA",0,IF(BK73="HABILITA",('PRECIOS UNITARIOS'!$AF73*500)/BJ73))))</f>
        <v>0</v>
      </c>
      <c r="BM73" s="43">
        <f>'PRECIO REFERENCIA'!BK73</f>
        <v>0</v>
      </c>
      <c r="BN73" s="43" t="str">
        <f>'PRECIO REFERENCIA'!BM73</f>
        <v>NO OFERTADO</v>
      </c>
      <c r="BO73" s="44">
        <f>+IF(BN73="NO OFERTADO",0,IF(BN73="NO CUMPLE EV TECNICA",0,IF(BN73="NO HABILITA",0,IF(BN73="HABILITA",('PRECIOS UNITARIOS'!$AF73*500)/BM73))))</f>
        <v>0</v>
      </c>
      <c r="BP73" s="43">
        <f>'PRECIO REFERENCIA'!BN73</f>
        <v>0</v>
      </c>
      <c r="BQ73" s="43" t="str">
        <f>'PRECIO REFERENCIA'!BP73</f>
        <v>NO OFERTADO</v>
      </c>
      <c r="BR73" s="44">
        <f>+IF(BQ73="NO OFERTADO",0,IF(BQ73="NO CUMPLE EV TECNICA",0,IF(BQ73="NO HABILITA",0,IF(BQ73="HABILITA",('PRECIOS UNITARIOS'!$AF73*500)/BP73))))</f>
        <v>0</v>
      </c>
      <c r="BS73" s="43">
        <f>'PRECIO REFERENCIA'!BQ73</f>
        <v>0</v>
      </c>
      <c r="BT73" s="43" t="str">
        <f>'PRECIO REFERENCIA'!BS73</f>
        <v>NO HABILITA</v>
      </c>
      <c r="BU73" s="44">
        <f>+IF(BT73="NO OFERTADO",0,IF(BT73="NO CUMPLE EV TECNICA",0,IF(BT73="NO HABILITA",0,IF(BT73="HABILITA",('PRECIOS UNITARIOS'!$AF73*500)/BS73))))</f>
        <v>0</v>
      </c>
      <c r="BV73" s="43">
        <f>'PRECIO REFERENCIA'!BT73</f>
        <v>0</v>
      </c>
      <c r="BW73" s="43" t="str">
        <f>'PRECIO REFERENCIA'!BV73</f>
        <v>NO OFERTADO</v>
      </c>
      <c r="BX73" s="44">
        <f>+IF(BW73="NO OFERTADO",0,IF(BW73="NO CUMPLE EV TECNICA",0,IF(BW73="NO HABILITA",0,IF(BW73="HABILITA",('PRECIOS UNITARIOS'!$AF73*500)/BV73))))</f>
        <v>0</v>
      </c>
      <c r="BY73" s="43">
        <f>'PRECIO REFERENCIA'!BW73</f>
        <v>0</v>
      </c>
      <c r="BZ73" s="43" t="str">
        <f>'PRECIO REFERENCIA'!BY73</f>
        <v>NO OFERTADO</v>
      </c>
      <c r="CA73" s="44">
        <f>+IF(BZ73="NO OFERTADO",0,IF(BZ73="NO CUMPLE EV TECNICA",0,IF(BZ73="NO HABILITA",0,IF(BZ73="HABILITA",('PRECIOS UNITARIOS'!$AF73*500)/BY73))))</f>
        <v>0</v>
      </c>
      <c r="CB73" s="43">
        <f>'PRECIO REFERENCIA'!BZ73</f>
        <v>0</v>
      </c>
      <c r="CC73" s="43" t="str">
        <f>'PRECIO REFERENCIA'!CB73</f>
        <v>NO OFERTADO</v>
      </c>
      <c r="CD73" s="44">
        <f>+IF(CC73="NO OFERTADO",0,IF(CC73="NO CUMPLE EV TECNICA",0,IF(CC73="NO HABILITA",0,IF(CC73="HABILITA",('PRECIOS UNITARIOS'!$AF73*500)/CB73))))</f>
        <v>0</v>
      </c>
      <c r="CE73" s="43">
        <f>'PRECIO REFERENCIA'!CC73</f>
        <v>0</v>
      </c>
      <c r="CF73" s="43" t="str">
        <f>'PRECIO REFERENCIA'!CE73</f>
        <v>NO OFERTADO</v>
      </c>
      <c r="CG73" s="44">
        <f>+IF(CF73="NO OFERTADO",0,IF(CF73="NO CUMPLE EV TECNICA",0,IF(CF73="NO HABILITA",0,IF(CF73="HABILITA",('PRECIOS UNITARIOS'!$AF73*500)/CE73))))</f>
        <v>0</v>
      </c>
      <c r="CH73" s="43">
        <f>'PRECIO REFERENCIA'!CF73</f>
        <v>0</v>
      </c>
      <c r="CI73" s="43" t="str">
        <f>'PRECIO REFERENCIA'!CH73</f>
        <v>NO OFERTADO</v>
      </c>
      <c r="CJ73" s="44">
        <f>+IF(CI73="NO OFERTADO",0,IF(CI73="NO CUMPLE EV TECNICA",0,IF(CI73="NO HABILITA",0,IF(CI73="HABILITA",('PRECIOS UNITARIOS'!$AF73*500)/CH73))))</f>
        <v>0</v>
      </c>
    </row>
    <row r="74" spans="1:88" s="40" customFormat="1" ht="38.25" x14ac:dyDescent="0.2">
      <c r="A74" s="103">
        <v>65</v>
      </c>
      <c r="B74" s="202" t="s">
        <v>135</v>
      </c>
      <c r="C74" s="121" t="s">
        <v>127</v>
      </c>
      <c r="D74" s="24">
        <v>1</v>
      </c>
      <c r="E74" s="166" t="s">
        <v>53</v>
      </c>
      <c r="F74" s="168">
        <v>3302.3333333333335</v>
      </c>
      <c r="G74" s="25">
        <v>2306</v>
      </c>
      <c r="H74" s="43">
        <f>'PRECIO REFERENCIA'!F74</f>
        <v>0</v>
      </c>
      <c r="I74" s="43" t="str">
        <f>'PRECIO REFERENCIA'!H74</f>
        <v>NO HABILITA</v>
      </c>
      <c r="J74" s="44">
        <f>+IF(I74="NO OFERTADO",0,IF(I74="NO CUMPLE EV TECNICA",0,IF(I74="NO HABILITA",0,IF(I74="HABILITA",('PRECIOS UNITARIOS'!$AF74*500)/H74))))</f>
        <v>0</v>
      </c>
      <c r="K74" s="43">
        <f>'PRECIO REFERENCIA'!I74</f>
        <v>0</v>
      </c>
      <c r="L74" s="43" t="str">
        <f>'PRECIO REFERENCIA'!K74</f>
        <v>NO OFERTADO</v>
      </c>
      <c r="M74" s="44">
        <f>+IF(L74="NO OFERTADO",0,IF(L74="NO CUMPLE EV TECNICA",0,IF(L74="NO HABILITA",0,IF(L74="HABILITA",('PRECIOS UNITARIOS'!$AF74*500)/K74))))</f>
        <v>0</v>
      </c>
      <c r="N74" s="43">
        <f>'PRECIO REFERENCIA'!L74</f>
        <v>0</v>
      </c>
      <c r="O74" s="43" t="str">
        <f>'PRECIO REFERENCIA'!N74</f>
        <v>NO OFERTADO</v>
      </c>
      <c r="P74" s="44">
        <f>+IF(O74="NO OFERTADO",0,IF(O74="NO CUMPLE EV TECNICA",0,IF(O74="NO HABILITA",0,IF(O74="HABILITA",('PRECIOS UNITARIOS'!$AF74*500)/N74))))</f>
        <v>0</v>
      </c>
      <c r="Q74" s="43">
        <f>'PRECIO REFERENCIA'!O74</f>
        <v>0</v>
      </c>
      <c r="R74" s="43" t="str">
        <f>'PRECIO REFERENCIA'!Q74</f>
        <v>NO OFERTADO</v>
      </c>
      <c r="S74" s="44">
        <f>+IF(R74="NO OFERTADO",0,IF(R74="NO CUMPLE EV TECNICA",0,IF(R74="NO HABILITA",0,IF(R74="HABILITA",('PRECIOS UNITARIOS'!$AF74*500)/Q74))))</f>
        <v>0</v>
      </c>
      <c r="T74" s="43">
        <f>'PRECIO REFERENCIA'!R74</f>
        <v>1845</v>
      </c>
      <c r="U74" s="43" t="str">
        <f>'PRECIO REFERENCIA'!T74</f>
        <v>HABILITA</v>
      </c>
      <c r="V74" s="44">
        <f>+IF(U74="NO OFERTADO",0,IF(U74="NO CUMPLE EV TECNICA",0,IF(U74="NO HABILITA",0,IF(U74="HABILITA",('PRECIOS UNITARIOS'!$AF74*500)/T74))))</f>
        <v>500</v>
      </c>
      <c r="W74" s="43">
        <f>'PRECIO REFERENCIA'!U74</f>
        <v>2180</v>
      </c>
      <c r="X74" s="43" t="str">
        <f>'PRECIO REFERENCIA'!W74</f>
        <v>HABILITA</v>
      </c>
      <c r="Y74" s="44">
        <f>+IF(X74="NO OFERTADO",0,IF(X74="NO CUMPLE EV TECNICA",0,IF(X74="NO HABILITA",0,IF(X74="HABILITA",('PRECIOS UNITARIOS'!$AF74*500)/W74))))</f>
        <v>423.16513761467888</v>
      </c>
      <c r="Z74" s="43">
        <f>'PRECIO REFERENCIA'!X74</f>
        <v>0</v>
      </c>
      <c r="AA74" s="43" t="str">
        <f>'PRECIO REFERENCIA'!Z74</f>
        <v>NO OFERTADO</v>
      </c>
      <c r="AB74" s="44">
        <f>+IF(AA74="NO OFERTADO",0,IF(AA74="NO CUMPLE EV TECNICA",0,IF(AA74="NO HABILITA",0,IF(AA74="HABILITA",('PRECIOS UNITARIOS'!$AF74*500)/Z74))))</f>
        <v>0</v>
      </c>
      <c r="AC74" s="43">
        <f>'PRECIO REFERENCIA'!AA74</f>
        <v>0</v>
      </c>
      <c r="AD74" s="43" t="str">
        <f>'PRECIO REFERENCIA'!AC74</f>
        <v>NO OFERTADO</v>
      </c>
      <c r="AE74" s="44">
        <f>+IF(AD74="NO OFERTADO",0,IF(AD74="NO CUMPLE EV TECNICA",0,IF(AD74="NO HABILITA",0,IF(AD74="HABILITA",('PRECIOS UNITARIOS'!$AF74*500)/AC74))))</f>
        <v>0</v>
      </c>
      <c r="AF74" s="43">
        <f>'PRECIO REFERENCIA'!AD74</f>
        <v>0</v>
      </c>
      <c r="AG74" s="43" t="str">
        <f>'PRECIO REFERENCIA'!AF74</f>
        <v>NO HABILITA</v>
      </c>
      <c r="AH74" s="44">
        <f>+IF(AG74="NO OFERTADO",0,IF(AG74="NO CUMPLE EV TECNICA",0,IF(AG74="NO HABILITA",0,IF(AG74="HABILITA",('PRECIOS UNITARIOS'!$AF74*500)/AF74))))</f>
        <v>0</v>
      </c>
      <c r="AI74" s="43">
        <f>'PRECIO REFERENCIA'!AG74</f>
        <v>0</v>
      </c>
      <c r="AJ74" s="43" t="str">
        <f>'PRECIO REFERENCIA'!AI74</f>
        <v>NO OFERTADO</v>
      </c>
      <c r="AK74" s="44">
        <f>+IF(AJ74="NO OFERTADO",0,IF(AJ74="NO CUMPLE EV TECNICA",0,IF(AJ74="NO HABILITA",0,IF(AJ74="HABILITA",('PRECIOS UNITARIOS'!$AF74*500)/AI74))))</f>
        <v>0</v>
      </c>
      <c r="AL74" s="43">
        <f>'PRECIO REFERENCIA'!AJ74</f>
        <v>0</v>
      </c>
      <c r="AM74" s="43" t="str">
        <f>'PRECIO REFERENCIA'!AL74</f>
        <v>NO OFERTADO</v>
      </c>
      <c r="AN74" s="44">
        <f>+IF(AM74="NO OFERTADO",0,IF(AM74="NO CUMPLE EV TECNICA",0,IF(AM74="NO HABILITA",0,IF(AM74="HABILITA",('PRECIOS UNITARIOS'!$AF74*500)/AL74))))</f>
        <v>0</v>
      </c>
      <c r="AO74" s="43">
        <f>'PRECIO REFERENCIA'!AM74</f>
        <v>0</v>
      </c>
      <c r="AP74" s="43" t="str">
        <f>'PRECIO REFERENCIA'!AO74</f>
        <v>NO OFERTADO</v>
      </c>
      <c r="AQ74" s="44">
        <f>+IF(AP74="NO OFERTADO",0,IF(AP74="NO CUMPLE EV TECNICA",0,IF(AP74="NO HABILITA",0,IF(AP74="HABILITA",('PRECIOS UNITARIOS'!$AF74*500)/AO74))))</f>
        <v>0</v>
      </c>
      <c r="AR74" s="43">
        <f>'PRECIO REFERENCIA'!AP74</f>
        <v>0</v>
      </c>
      <c r="AS74" s="43" t="str">
        <f>'PRECIO REFERENCIA'!AR74</f>
        <v>NO OFERTADO</v>
      </c>
      <c r="AT74" s="44">
        <f>+IF(AS74="NO OFERTADO",0,IF(AS74="NO CUMPLE EV TECNICA",0,IF(AS74="NO HABILITA",0,IF(AS74="HABILITA",('PRECIOS UNITARIOS'!$AF74*500)/AR74))))</f>
        <v>0</v>
      </c>
      <c r="AU74" s="43">
        <f>'PRECIO REFERENCIA'!AS74</f>
        <v>0</v>
      </c>
      <c r="AV74" s="43" t="str">
        <f>'PRECIO REFERENCIA'!AU74</f>
        <v>NO HABILITA</v>
      </c>
      <c r="AW74" s="44">
        <f>+IF(AV74="NO OFERTADO",0,IF(AV74="NO CUMPLE EV TECNICA",0,IF(AV74="NO HABILITA",0,IF(AV74="HABILITA",('PRECIOS UNITARIOS'!$AF74*500)/AU74))))</f>
        <v>0</v>
      </c>
      <c r="AX74" s="43">
        <f>'PRECIO REFERENCIA'!AV74</f>
        <v>0</v>
      </c>
      <c r="AY74" s="43" t="str">
        <f>'PRECIO REFERENCIA'!AX74</f>
        <v>NO OFERTADO</v>
      </c>
      <c r="AZ74" s="44">
        <f>+IF(AY74="NO OFERTADO",0,IF(AY74="NO CUMPLE EV TECNICA",0,IF(AY74="NO HABILITA",0,IF(AY74="HABILITA",('PRECIOS UNITARIOS'!$AF74*500)/AX74))))</f>
        <v>0</v>
      </c>
      <c r="BA74" s="43">
        <f>'PRECIO REFERENCIA'!AY74</f>
        <v>0</v>
      </c>
      <c r="BB74" s="43" t="str">
        <f>'PRECIO REFERENCIA'!BA74</f>
        <v>NO OFERTADO</v>
      </c>
      <c r="BC74" s="44">
        <f>+IF(BB74="NO OFERTADO",0,IF(BB74="NO CUMPLE EV TECNICA",0,IF(BB74="NO HABILITA",0,IF(BB74="HABILITA",('PRECIOS UNITARIOS'!$AF74*500)/BA74))))</f>
        <v>0</v>
      </c>
      <c r="BD74" s="43">
        <f>'PRECIO REFERENCIA'!BB74</f>
        <v>0</v>
      </c>
      <c r="BE74" s="43" t="str">
        <f>'PRECIO REFERENCIA'!BD74</f>
        <v>NO OFERTADO</v>
      </c>
      <c r="BF74" s="44">
        <f>+IF(BE74="NO OFERTADO",0,IF(BE74="NO CUMPLE EV TECNICA",0,IF(BE74="NO HABILITA",0,IF(BE74="HABILITA",('PRECIOS UNITARIOS'!$AF74*500)/BD74))))</f>
        <v>0</v>
      </c>
      <c r="BG74" s="43">
        <f>'PRECIO REFERENCIA'!BE74</f>
        <v>0</v>
      </c>
      <c r="BH74" s="43" t="str">
        <f>'PRECIO REFERENCIA'!BG74</f>
        <v>NO OFERTADO</v>
      </c>
      <c r="BI74" s="44">
        <f>+IF(BH74="NO OFERTADO",0,IF(BH74="NO CUMPLE EV TECNICA",0,IF(BH74="NO HABILITA",0,IF(BH74="HABILITA",('PRECIOS UNITARIOS'!$AF74*500)/BG74))))</f>
        <v>0</v>
      </c>
      <c r="BJ74" s="43">
        <f>'PRECIO REFERENCIA'!BH74</f>
        <v>0</v>
      </c>
      <c r="BK74" s="43" t="str">
        <f>'PRECIO REFERENCIA'!BJ74</f>
        <v>NO HABILITA</v>
      </c>
      <c r="BL74" s="44">
        <f>+IF(BK74="NO OFERTADO",0,IF(BK74="NO CUMPLE EV TECNICA",0,IF(BK74="NO HABILITA",0,IF(BK74="HABILITA",('PRECIOS UNITARIOS'!$AF74*500)/BJ74))))</f>
        <v>0</v>
      </c>
      <c r="BM74" s="43">
        <f>'PRECIO REFERENCIA'!BK74</f>
        <v>0</v>
      </c>
      <c r="BN74" s="43" t="str">
        <f>'PRECIO REFERENCIA'!BM74</f>
        <v>NO OFERTADO</v>
      </c>
      <c r="BO74" s="44">
        <f>+IF(BN74="NO OFERTADO",0,IF(BN74="NO CUMPLE EV TECNICA",0,IF(BN74="NO HABILITA",0,IF(BN74="HABILITA",('PRECIOS UNITARIOS'!$AF74*500)/BM74))))</f>
        <v>0</v>
      </c>
      <c r="BP74" s="43">
        <f>'PRECIO REFERENCIA'!BN74</f>
        <v>0</v>
      </c>
      <c r="BQ74" s="43" t="str">
        <f>'PRECIO REFERENCIA'!BP74</f>
        <v>NO OFERTADO</v>
      </c>
      <c r="BR74" s="44">
        <f>+IF(BQ74="NO OFERTADO",0,IF(BQ74="NO CUMPLE EV TECNICA",0,IF(BQ74="NO HABILITA",0,IF(BQ74="HABILITA",('PRECIOS UNITARIOS'!$AF74*500)/BP74))))</f>
        <v>0</v>
      </c>
      <c r="BS74" s="43">
        <f>'PRECIO REFERENCIA'!BQ74</f>
        <v>0</v>
      </c>
      <c r="BT74" s="43" t="str">
        <f>'PRECIO REFERENCIA'!BS74</f>
        <v>NO HABILITA</v>
      </c>
      <c r="BU74" s="44">
        <f>+IF(BT74="NO OFERTADO",0,IF(BT74="NO CUMPLE EV TECNICA",0,IF(BT74="NO HABILITA",0,IF(BT74="HABILITA",('PRECIOS UNITARIOS'!$AF74*500)/BS74))))</f>
        <v>0</v>
      </c>
      <c r="BV74" s="43">
        <f>'PRECIO REFERENCIA'!BT74</f>
        <v>0</v>
      </c>
      <c r="BW74" s="43" t="str">
        <f>'PRECIO REFERENCIA'!BV74</f>
        <v>NO OFERTADO</v>
      </c>
      <c r="BX74" s="44">
        <f>+IF(BW74="NO OFERTADO",0,IF(BW74="NO CUMPLE EV TECNICA",0,IF(BW74="NO HABILITA",0,IF(BW74="HABILITA",('PRECIOS UNITARIOS'!$AF74*500)/BV74))))</f>
        <v>0</v>
      </c>
      <c r="BY74" s="43">
        <f>'PRECIO REFERENCIA'!BW74</f>
        <v>0</v>
      </c>
      <c r="BZ74" s="43" t="str">
        <f>'PRECIO REFERENCIA'!BY74</f>
        <v>NO OFERTADO</v>
      </c>
      <c r="CA74" s="44">
        <f>+IF(BZ74="NO OFERTADO",0,IF(BZ74="NO CUMPLE EV TECNICA",0,IF(BZ74="NO HABILITA",0,IF(BZ74="HABILITA",('PRECIOS UNITARIOS'!$AF74*500)/BY74))))</f>
        <v>0</v>
      </c>
      <c r="CB74" s="43">
        <f>'PRECIO REFERENCIA'!BZ74</f>
        <v>0</v>
      </c>
      <c r="CC74" s="43" t="str">
        <f>'PRECIO REFERENCIA'!CB74</f>
        <v>NO OFERTADO</v>
      </c>
      <c r="CD74" s="44">
        <f>+IF(CC74="NO OFERTADO",0,IF(CC74="NO CUMPLE EV TECNICA",0,IF(CC74="NO HABILITA",0,IF(CC74="HABILITA",('PRECIOS UNITARIOS'!$AF74*500)/CB74))))</f>
        <v>0</v>
      </c>
      <c r="CE74" s="43">
        <f>'PRECIO REFERENCIA'!CC74</f>
        <v>0</v>
      </c>
      <c r="CF74" s="43" t="str">
        <f>'PRECIO REFERENCIA'!CE74</f>
        <v>NO OFERTADO</v>
      </c>
      <c r="CG74" s="44">
        <f>+IF(CF74="NO OFERTADO",0,IF(CF74="NO CUMPLE EV TECNICA",0,IF(CF74="NO HABILITA",0,IF(CF74="HABILITA",('PRECIOS UNITARIOS'!$AF74*500)/CE74))))</f>
        <v>0</v>
      </c>
      <c r="CH74" s="43">
        <f>'PRECIO REFERENCIA'!CF74</f>
        <v>0</v>
      </c>
      <c r="CI74" s="43" t="str">
        <f>'PRECIO REFERENCIA'!CH74</f>
        <v>NO OFERTADO</v>
      </c>
      <c r="CJ74" s="44">
        <f>+IF(CI74="NO OFERTADO",0,IF(CI74="NO CUMPLE EV TECNICA",0,IF(CI74="NO HABILITA",0,IF(CI74="HABILITA",('PRECIOS UNITARIOS'!$AF74*500)/CH74))))</f>
        <v>0</v>
      </c>
    </row>
    <row r="75" spans="1:88" s="40" customFormat="1" ht="38.25" x14ac:dyDescent="0.2">
      <c r="A75" s="103">
        <v>66</v>
      </c>
      <c r="B75" s="202" t="s">
        <v>136</v>
      </c>
      <c r="C75" s="121" t="s">
        <v>127</v>
      </c>
      <c r="D75" s="24">
        <v>1</v>
      </c>
      <c r="E75" s="166" t="s">
        <v>53</v>
      </c>
      <c r="F75" s="168">
        <v>3426</v>
      </c>
      <c r="G75" s="25">
        <v>2107.7844059999998</v>
      </c>
      <c r="H75" s="43">
        <f>'PRECIO REFERENCIA'!F75</f>
        <v>0</v>
      </c>
      <c r="I75" s="43" t="str">
        <f>'PRECIO REFERENCIA'!H75</f>
        <v>NO HABILITA</v>
      </c>
      <c r="J75" s="44">
        <f>+IF(I75="NO OFERTADO",0,IF(I75="NO CUMPLE EV TECNICA",0,IF(I75="NO HABILITA",0,IF(I75="HABILITA",('PRECIOS UNITARIOS'!$AF75*500)/H75))))</f>
        <v>0</v>
      </c>
      <c r="K75" s="43">
        <f>'PRECIO REFERENCIA'!I75</f>
        <v>0</v>
      </c>
      <c r="L75" s="43" t="str">
        <f>'PRECIO REFERENCIA'!K75</f>
        <v>NO OFERTADO</v>
      </c>
      <c r="M75" s="44">
        <f>+IF(L75="NO OFERTADO",0,IF(L75="NO CUMPLE EV TECNICA",0,IF(L75="NO HABILITA",0,IF(L75="HABILITA",('PRECIOS UNITARIOS'!$AF75*500)/K75))))</f>
        <v>0</v>
      </c>
      <c r="N75" s="43">
        <f>'PRECIO REFERENCIA'!L75</f>
        <v>0</v>
      </c>
      <c r="O75" s="43" t="str">
        <f>'PRECIO REFERENCIA'!N75</f>
        <v>NO OFERTADO</v>
      </c>
      <c r="P75" s="44">
        <f>+IF(O75="NO OFERTADO",0,IF(O75="NO CUMPLE EV TECNICA",0,IF(O75="NO HABILITA",0,IF(O75="HABILITA",('PRECIOS UNITARIOS'!$AF75*500)/N75))))</f>
        <v>0</v>
      </c>
      <c r="Q75" s="43">
        <f>'PRECIO REFERENCIA'!O75</f>
        <v>0</v>
      </c>
      <c r="R75" s="43" t="str">
        <f>'PRECIO REFERENCIA'!Q75</f>
        <v>NO OFERTADO</v>
      </c>
      <c r="S75" s="44">
        <f>+IF(R75="NO OFERTADO",0,IF(R75="NO CUMPLE EV TECNICA",0,IF(R75="NO HABILITA",0,IF(R75="HABILITA",('PRECIOS UNITARIOS'!$AF75*500)/Q75))))</f>
        <v>0</v>
      </c>
      <c r="T75" s="43">
        <f>'PRECIO REFERENCIA'!R75</f>
        <v>1845</v>
      </c>
      <c r="U75" s="43" t="str">
        <f>'PRECIO REFERENCIA'!T75</f>
        <v>HABILITA</v>
      </c>
      <c r="V75" s="44">
        <f>+IF(U75="NO OFERTADO",0,IF(U75="NO CUMPLE EV TECNICA",0,IF(U75="NO HABILITA",0,IF(U75="HABILITA",('PRECIOS UNITARIOS'!$AF75*500)/T75))))</f>
        <v>500</v>
      </c>
      <c r="W75" s="43">
        <f>'PRECIO REFERENCIA'!U75</f>
        <v>2180</v>
      </c>
      <c r="X75" s="43" t="str">
        <f>'PRECIO REFERENCIA'!W75</f>
        <v>HABILITA</v>
      </c>
      <c r="Y75" s="44">
        <f>+IF(X75="NO OFERTADO",0,IF(X75="NO CUMPLE EV TECNICA",0,IF(X75="NO HABILITA",0,IF(X75="HABILITA",('PRECIOS UNITARIOS'!$AF75*500)/W75))))</f>
        <v>423.16513761467888</v>
      </c>
      <c r="Z75" s="43">
        <f>'PRECIO REFERENCIA'!X75</f>
        <v>0</v>
      </c>
      <c r="AA75" s="43" t="str">
        <f>'PRECIO REFERENCIA'!Z75</f>
        <v>NO OFERTADO</v>
      </c>
      <c r="AB75" s="44">
        <f>+IF(AA75="NO OFERTADO",0,IF(AA75="NO CUMPLE EV TECNICA",0,IF(AA75="NO HABILITA",0,IF(AA75="HABILITA",('PRECIOS UNITARIOS'!$AF75*500)/Z75))))</f>
        <v>0</v>
      </c>
      <c r="AC75" s="43">
        <f>'PRECIO REFERENCIA'!AA75</f>
        <v>0</v>
      </c>
      <c r="AD75" s="43" t="str">
        <f>'PRECIO REFERENCIA'!AC75</f>
        <v>NO OFERTADO</v>
      </c>
      <c r="AE75" s="44">
        <f>+IF(AD75="NO OFERTADO",0,IF(AD75="NO CUMPLE EV TECNICA",0,IF(AD75="NO HABILITA",0,IF(AD75="HABILITA",('PRECIOS UNITARIOS'!$AF75*500)/AC75))))</f>
        <v>0</v>
      </c>
      <c r="AF75" s="43">
        <f>'PRECIO REFERENCIA'!AD75</f>
        <v>0</v>
      </c>
      <c r="AG75" s="43" t="str">
        <f>'PRECIO REFERENCIA'!AF75</f>
        <v>NO HABILITA</v>
      </c>
      <c r="AH75" s="44">
        <f>+IF(AG75="NO OFERTADO",0,IF(AG75="NO CUMPLE EV TECNICA",0,IF(AG75="NO HABILITA",0,IF(AG75="HABILITA",('PRECIOS UNITARIOS'!$AF75*500)/AF75))))</f>
        <v>0</v>
      </c>
      <c r="AI75" s="43">
        <f>'PRECIO REFERENCIA'!AG75</f>
        <v>0</v>
      </c>
      <c r="AJ75" s="43" t="str">
        <f>'PRECIO REFERENCIA'!AI75</f>
        <v>NO OFERTADO</v>
      </c>
      <c r="AK75" s="44">
        <f>+IF(AJ75="NO OFERTADO",0,IF(AJ75="NO CUMPLE EV TECNICA",0,IF(AJ75="NO HABILITA",0,IF(AJ75="HABILITA",('PRECIOS UNITARIOS'!$AF75*500)/AI75))))</f>
        <v>0</v>
      </c>
      <c r="AL75" s="43">
        <f>'PRECIO REFERENCIA'!AJ75</f>
        <v>0</v>
      </c>
      <c r="AM75" s="43" t="str">
        <f>'PRECIO REFERENCIA'!AL75</f>
        <v>NO OFERTADO</v>
      </c>
      <c r="AN75" s="44">
        <f>+IF(AM75="NO OFERTADO",0,IF(AM75="NO CUMPLE EV TECNICA",0,IF(AM75="NO HABILITA",0,IF(AM75="HABILITA",('PRECIOS UNITARIOS'!$AF75*500)/AL75))))</f>
        <v>0</v>
      </c>
      <c r="AO75" s="43">
        <f>'PRECIO REFERENCIA'!AM75</f>
        <v>0</v>
      </c>
      <c r="AP75" s="43" t="str">
        <f>'PRECIO REFERENCIA'!AO75</f>
        <v>NO OFERTADO</v>
      </c>
      <c r="AQ75" s="44">
        <f>+IF(AP75="NO OFERTADO",0,IF(AP75="NO CUMPLE EV TECNICA",0,IF(AP75="NO HABILITA",0,IF(AP75="HABILITA",('PRECIOS UNITARIOS'!$AF75*500)/AO75))))</f>
        <v>0</v>
      </c>
      <c r="AR75" s="43">
        <f>'PRECIO REFERENCIA'!AP75</f>
        <v>0</v>
      </c>
      <c r="AS75" s="43" t="str">
        <f>'PRECIO REFERENCIA'!AR75</f>
        <v>NO OFERTADO</v>
      </c>
      <c r="AT75" s="44">
        <f>+IF(AS75="NO OFERTADO",0,IF(AS75="NO CUMPLE EV TECNICA",0,IF(AS75="NO HABILITA",0,IF(AS75="HABILITA",('PRECIOS UNITARIOS'!$AF75*500)/AR75))))</f>
        <v>0</v>
      </c>
      <c r="AU75" s="43">
        <f>'PRECIO REFERENCIA'!AS75</f>
        <v>0</v>
      </c>
      <c r="AV75" s="43" t="str">
        <f>'PRECIO REFERENCIA'!AU75</f>
        <v>NO HABILITA</v>
      </c>
      <c r="AW75" s="44">
        <f>+IF(AV75="NO OFERTADO",0,IF(AV75="NO CUMPLE EV TECNICA",0,IF(AV75="NO HABILITA",0,IF(AV75="HABILITA",('PRECIOS UNITARIOS'!$AF75*500)/AU75))))</f>
        <v>0</v>
      </c>
      <c r="AX75" s="43">
        <f>'PRECIO REFERENCIA'!AV75</f>
        <v>0</v>
      </c>
      <c r="AY75" s="43" t="str">
        <f>'PRECIO REFERENCIA'!AX75</f>
        <v>NO OFERTADO</v>
      </c>
      <c r="AZ75" s="44">
        <f>+IF(AY75="NO OFERTADO",0,IF(AY75="NO CUMPLE EV TECNICA",0,IF(AY75="NO HABILITA",0,IF(AY75="HABILITA",('PRECIOS UNITARIOS'!$AF75*500)/AX75))))</f>
        <v>0</v>
      </c>
      <c r="BA75" s="43">
        <f>'PRECIO REFERENCIA'!AY75</f>
        <v>0</v>
      </c>
      <c r="BB75" s="43" t="str">
        <f>'PRECIO REFERENCIA'!BA75</f>
        <v>NO OFERTADO</v>
      </c>
      <c r="BC75" s="44">
        <f>+IF(BB75="NO OFERTADO",0,IF(BB75="NO CUMPLE EV TECNICA",0,IF(BB75="NO HABILITA",0,IF(BB75="HABILITA",('PRECIOS UNITARIOS'!$AF75*500)/BA75))))</f>
        <v>0</v>
      </c>
      <c r="BD75" s="43">
        <f>'PRECIO REFERENCIA'!BB75</f>
        <v>0</v>
      </c>
      <c r="BE75" s="43" t="str">
        <f>'PRECIO REFERENCIA'!BD75</f>
        <v>NO OFERTADO</v>
      </c>
      <c r="BF75" s="44">
        <f>+IF(BE75="NO OFERTADO",0,IF(BE75="NO CUMPLE EV TECNICA",0,IF(BE75="NO HABILITA",0,IF(BE75="HABILITA",('PRECIOS UNITARIOS'!$AF75*500)/BD75))))</f>
        <v>0</v>
      </c>
      <c r="BG75" s="43">
        <f>'PRECIO REFERENCIA'!BE75</f>
        <v>0</v>
      </c>
      <c r="BH75" s="43" t="str">
        <f>'PRECIO REFERENCIA'!BG75</f>
        <v>NO OFERTADO</v>
      </c>
      <c r="BI75" s="44">
        <f>+IF(BH75="NO OFERTADO",0,IF(BH75="NO CUMPLE EV TECNICA",0,IF(BH75="NO HABILITA",0,IF(BH75="HABILITA",('PRECIOS UNITARIOS'!$AF75*500)/BG75))))</f>
        <v>0</v>
      </c>
      <c r="BJ75" s="43">
        <f>'PRECIO REFERENCIA'!BH75</f>
        <v>0</v>
      </c>
      <c r="BK75" s="43" t="str">
        <f>'PRECIO REFERENCIA'!BJ75</f>
        <v>NO HABILITA</v>
      </c>
      <c r="BL75" s="44">
        <f>+IF(BK75="NO OFERTADO",0,IF(BK75="NO CUMPLE EV TECNICA",0,IF(BK75="NO HABILITA",0,IF(BK75="HABILITA",('PRECIOS UNITARIOS'!$AF75*500)/BJ75))))</f>
        <v>0</v>
      </c>
      <c r="BM75" s="43">
        <f>'PRECIO REFERENCIA'!BK75</f>
        <v>0</v>
      </c>
      <c r="BN75" s="43" t="str">
        <f>'PRECIO REFERENCIA'!BM75</f>
        <v>NO OFERTADO</v>
      </c>
      <c r="BO75" s="44">
        <f>+IF(BN75="NO OFERTADO",0,IF(BN75="NO CUMPLE EV TECNICA",0,IF(BN75="NO HABILITA",0,IF(BN75="HABILITA",('PRECIOS UNITARIOS'!$AF75*500)/BM75))))</f>
        <v>0</v>
      </c>
      <c r="BP75" s="43">
        <f>'PRECIO REFERENCIA'!BN75</f>
        <v>0</v>
      </c>
      <c r="BQ75" s="43" t="str">
        <f>'PRECIO REFERENCIA'!BP75</f>
        <v>NO OFERTADO</v>
      </c>
      <c r="BR75" s="44">
        <f>+IF(BQ75="NO OFERTADO",0,IF(BQ75="NO CUMPLE EV TECNICA",0,IF(BQ75="NO HABILITA",0,IF(BQ75="HABILITA",('PRECIOS UNITARIOS'!$AF75*500)/BP75))))</f>
        <v>0</v>
      </c>
      <c r="BS75" s="43">
        <f>'PRECIO REFERENCIA'!BQ75</f>
        <v>0</v>
      </c>
      <c r="BT75" s="43" t="str">
        <f>'PRECIO REFERENCIA'!BS75</f>
        <v>NO HABILITA</v>
      </c>
      <c r="BU75" s="44">
        <f>+IF(BT75="NO OFERTADO",0,IF(BT75="NO CUMPLE EV TECNICA",0,IF(BT75="NO HABILITA",0,IF(BT75="HABILITA",('PRECIOS UNITARIOS'!$AF75*500)/BS75))))</f>
        <v>0</v>
      </c>
      <c r="BV75" s="43">
        <f>'PRECIO REFERENCIA'!BT75</f>
        <v>0</v>
      </c>
      <c r="BW75" s="43" t="str">
        <f>'PRECIO REFERENCIA'!BV75</f>
        <v>NO OFERTADO</v>
      </c>
      <c r="BX75" s="44">
        <f>+IF(BW75="NO OFERTADO",0,IF(BW75="NO CUMPLE EV TECNICA",0,IF(BW75="NO HABILITA",0,IF(BW75="HABILITA",('PRECIOS UNITARIOS'!$AF75*500)/BV75))))</f>
        <v>0</v>
      </c>
      <c r="BY75" s="43">
        <f>'PRECIO REFERENCIA'!BW75</f>
        <v>0</v>
      </c>
      <c r="BZ75" s="43" t="str">
        <f>'PRECIO REFERENCIA'!BY75</f>
        <v>NO OFERTADO</v>
      </c>
      <c r="CA75" s="44">
        <f>+IF(BZ75="NO OFERTADO",0,IF(BZ75="NO CUMPLE EV TECNICA",0,IF(BZ75="NO HABILITA",0,IF(BZ75="HABILITA",('PRECIOS UNITARIOS'!$AF75*500)/BY75))))</f>
        <v>0</v>
      </c>
      <c r="CB75" s="43">
        <f>'PRECIO REFERENCIA'!BZ75</f>
        <v>0</v>
      </c>
      <c r="CC75" s="43" t="str">
        <f>'PRECIO REFERENCIA'!CB75</f>
        <v>NO OFERTADO</v>
      </c>
      <c r="CD75" s="44">
        <f>+IF(CC75="NO OFERTADO",0,IF(CC75="NO CUMPLE EV TECNICA",0,IF(CC75="NO HABILITA",0,IF(CC75="HABILITA",('PRECIOS UNITARIOS'!$AF75*500)/CB75))))</f>
        <v>0</v>
      </c>
      <c r="CE75" s="43">
        <f>'PRECIO REFERENCIA'!CC75</f>
        <v>0</v>
      </c>
      <c r="CF75" s="43" t="str">
        <f>'PRECIO REFERENCIA'!CE75</f>
        <v>NO OFERTADO</v>
      </c>
      <c r="CG75" s="44">
        <f>+IF(CF75="NO OFERTADO",0,IF(CF75="NO CUMPLE EV TECNICA",0,IF(CF75="NO HABILITA",0,IF(CF75="HABILITA",('PRECIOS UNITARIOS'!$AF75*500)/CE75))))</f>
        <v>0</v>
      </c>
      <c r="CH75" s="43">
        <f>'PRECIO REFERENCIA'!CF75</f>
        <v>0</v>
      </c>
      <c r="CI75" s="43" t="str">
        <f>'PRECIO REFERENCIA'!CH75</f>
        <v>NO OFERTADO</v>
      </c>
      <c r="CJ75" s="44">
        <f>+IF(CI75="NO OFERTADO",0,IF(CI75="NO CUMPLE EV TECNICA",0,IF(CI75="NO HABILITA",0,IF(CI75="HABILITA",('PRECIOS UNITARIOS'!$AF75*500)/CH75))))</f>
        <v>0</v>
      </c>
    </row>
    <row r="76" spans="1:88" s="40" customFormat="1" ht="38.25" x14ac:dyDescent="0.2">
      <c r="A76" s="103">
        <v>67</v>
      </c>
      <c r="B76" s="202" t="s">
        <v>137</v>
      </c>
      <c r="C76" s="121" t="s">
        <v>127</v>
      </c>
      <c r="D76" s="24">
        <v>1</v>
      </c>
      <c r="E76" s="166" t="s">
        <v>53</v>
      </c>
      <c r="F76" s="168">
        <v>3146.33</v>
      </c>
      <c r="G76" s="25">
        <v>2306</v>
      </c>
      <c r="H76" s="43">
        <f>'PRECIO REFERENCIA'!F76</f>
        <v>0</v>
      </c>
      <c r="I76" s="43" t="str">
        <f>'PRECIO REFERENCIA'!H76</f>
        <v>NO HABILITA</v>
      </c>
      <c r="J76" s="44">
        <f>+IF(I76="NO OFERTADO",0,IF(I76="NO CUMPLE EV TECNICA",0,IF(I76="NO HABILITA",0,IF(I76="HABILITA",('PRECIOS UNITARIOS'!$AF76*500)/H76))))</f>
        <v>0</v>
      </c>
      <c r="K76" s="43">
        <f>'PRECIO REFERENCIA'!I76</f>
        <v>0</v>
      </c>
      <c r="L76" s="43" t="str">
        <f>'PRECIO REFERENCIA'!K76</f>
        <v>NO OFERTADO</v>
      </c>
      <c r="M76" s="44">
        <f>+IF(L76="NO OFERTADO",0,IF(L76="NO CUMPLE EV TECNICA",0,IF(L76="NO HABILITA",0,IF(L76="HABILITA",('PRECIOS UNITARIOS'!$AF76*500)/K76))))</f>
        <v>0</v>
      </c>
      <c r="N76" s="43">
        <f>'PRECIO REFERENCIA'!L76</f>
        <v>0</v>
      </c>
      <c r="O76" s="43" t="str">
        <f>'PRECIO REFERENCIA'!N76</f>
        <v>NO OFERTADO</v>
      </c>
      <c r="P76" s="44">
        <f>+IF(O76="NO OFERTADO",0,IF(O76="NO CUMPLE EV TECNICA",0,IF(O76="NO HABILITA",0,IF(O76="HABILITA",('PRECIOS UNITARIOS'!$AF76*500)/N76))))</f>
        <v>0</v>
      </c>
      <c r="Q76" s="43">
        <f>'PRECIO REFERENCIA'!O76</f>
        <v>0</v>
      </c>
      <c r="R76" s="43" t="str">
        <f>'PRECIO REFERENCIA'!Q76</f>
        <v>NO OFERTADO</v>
      </c>
      <c r="S76" s="44">
        <f>+IF(R76="NO OFERTADO",0,IF(R76="NO CUMPLE EV TECNICA",0,IF(R76="NO HABILITA",0,IF(R76="HABILITA",('PRECIOS UNITARIOS'!$AF76*500)/Q76))))</f>
        <v>0</v>
      </c>
      <c r="T76" s="43">
        <f>'PRECIO REFERENCIA'!R76</f>
        <v>1845</v>
      </c>
      <c r="U76" s="43" t="str">
        <f>'PRECIO REFERENCIA'!T76</f>
        <v>HABILITA</v>
      </c>
      <c r="V76" s="44">
        <f>+IF(U76="NO OFERTADO",0,IF(U76="NO CUMPLE EV TECNICA",0,IF(U76="NO HABILITA",0,IF(U76="HABILITA",('PRECIOS UNITARIOS'!$AF76*500)/T76))))</f>
        <v>500</v>
      </c>
      <c r="W76" s="43">
        <f>'PRECIO REFERENCIA'!U76</f>
        <v>2180</v>
      </c>
      <c r="X76" s="43" t="str">
        <f>'PRECIO REFERENCIA'!W76</f>
        <v>HABILITA</v>
      </c>
      <c r="Y76" s="44">
        <f>+IF(X76="NO OFERTADO",0,IF(X76="NO CUMPLE EV TECNICA",0,IF(X76="NO HABILITA",0,IF(X76="HABILITA",('PRECIOS UNITARIOS'!$AF76*500)/W76))))</f>
        <v>423.16513761467888</v>
      </c>
      <c r="Z76" s="43">
        <f>'PRECIO REFERENCIA'!X76</f>
        <v>0</v>
      </c>
      <c r="AA76" s="43" t="str">
        <f>'PRECIO REFERENCIA'!Z76</f>
        <v>NO OFERTADO</v>
      </c>
      <c r="AB76" s="44">
        <f>+IF(AA76="NO OFERTADO",0,IF(AA76="NO CUMPLE EV TECNICA",0,IF(AA76="NO HABILITA",0,IF(AA76="HABILITA",('PRECIOS UNITARIOS'!$AF76*500)/Z76))))</f>
        <v>0</v>
      </c>
      <c r="AC76" s="43">
        <f>'PRECIO REFERENCIA'!AA76</f>
        <v>0</v>
      </c>
      <c r="AD76" s="43" t="str">
        <f>'PRECIO REFERENCIA'!AC76</f>
        <v>NO OFERTADO</v>
      </c>
      <c r="AE76" s="44">
        <f>+IF(AD76="NO OFERTADO",0,IF(AD76="NO CUMPLE EV TECNICA",0,IF(AD76="NO HABILITA",0,IF(AD76="HABILITA",('PRECIOS UNITARIOS'!$AF76*500)/AC76))))</f>
        <v>0</v>
      </c>
      <c r="AF76" s="43">
        <f>'PRECIO REFERENCIA'!AD76</f>
        <v>0</v>
      </c>
      <c r="AG76" s="43" t="str">
        <f>'PRECIO REFERENCIA'!AF76</f>
        <v>NO HABILITA</v>
      </c>
      <c r="AH76" s="44">
        <f>+IF(AG76="NO OFERTADO",0,IF(AG76="NO CUMPLE EV TECNICA",0,IF(AG76="NO HABILITA",0,IF(AG76="HABILITA",('PRECIOS UNITARIOS'!$AF76*500)/AF76))))</f>
        <v>0</v>
      </c>
      <c r="AI76" s="43">
        <f>'PRECIO REFERENCIA'!AG76</f>
        <v>0</v>
      </c>
      <c r="AJ76" s="43" t="str">
        <f>'PRECIO REFERENCIA'!AI76</f>
        <v>NO OFERTADO</v>
      </c>
      <c r="AK76" s="44">
        <f>+IF(AJ76="NO OFERTADO",0,IF(AJ76="NO CUMPLE EV TECNICA",0,IF(AJ76="NO HABILITA",0,IF(AJ76="HABILITA",('PRECIOS UNITARIOS'!$AF76*500)/AI76))))</f>
        <v>0</v>
      </c>
      <c r="AL76" s="43">
        <f>'PRECIO REFERENCIA'!AJ76</f>
        <v>0</v>
      </c>
      <c r="AM76" s="43" t="str">
        <f>'PRECIO REFERENCIA'!AL76</f>
        <v>NO OFERTADO</v>
      </c>
      <c r="AN76" s="44">
        <f>+IF(AM76="NO OFERTADO",0,IF(AM76="NO CUMPLE EV TECNICA",0,IF(AM76="NO HABILITA",0,IF(AM76="HABILITA",('PRECIOS UNITARIOS'!$AF76*500)/AL76))))</f>
        <v>0</v>
      </c>
      <c r="AO76" s="43">
        <f>'PRECIO REFERENCIA'!AM76</f>
        <v>0</v>
      </c>
      <c r="AP76" s="43" t="str">
        <f>'PRECIO REFERENCIA'!AO76</f>
        <v>NO OFERTADO</v>
      </c>
      <c r="AQ76" s="44">
        <f>+IF(AP76="NO OFERTADO",0,IF(AP76="NO CUMPLE EV TECNICA",0,IF(AP76="NO HABILITA",0,IF(AP76="HABILITA",('PRECIOS UNITARIOS'!$AF76*500)/AO76))))</f>
        <v>0</v>
      </c>
      <c r="AR76" s="43">
        <f>'PRECIO REFERENCIA'!AP76</f>
        <v>0</v>
      </c>
      <c r="AS76" s="43" t="str">
        <f>'PRECIO REFERENCIA'!AR76</f>
        <v>NO OFERTADO</v>
      </c>
      <c r="AT76" s="44">
        <f>+IF(AS76="NO OFERTADO",0,IF(AS76="NO CUMPLE EV TECNICA",0,IF(AS76="NO HABILITA",0,IF(AS76="HABILITA",('PRECIOS UNITARIOS'!$AF76*500)/AR76))))</f>
        <v>0</v>
      </c>
      <c r="AU76" s="43">
        <f>'PRECIO REFERENCIA'!AS76</f>
        <v>0</v>
      </c>
      <c r="AV76" s="43" t="str">
        <f>'PRECIO REFERENCIA'!AU76</f>
        <v>NO HABILITA</v>
      </c>
      <c r="AW76" s="44">
        <f>+IF(AV76="NO OFERTADO",0,IF(AV76="NO CUMPLE EV TECNICA",0,IF(AV76="NO HABILITA",0,IF(AV76="HABILITA",('PRECIOS UNITARIOS'!$AF76*500)/AU76))))</f>
        <v>0</v>
      </c>
      <c r="AX76" s="43">
        <f>'PRECIO REFERENCIA'!AV76</f>
        <v>0</v>
      </c>
      <c r="AY76" s="43" t="str">
        <f>'PRECIO REFERENCIA'!AX76</f>
        <v>NO OFERTADO</v>
      </c>
      <c r="AZ76" s="44">
        <f>+IF(AY76="NO OFERTADO",0,IF(AY76="NO CUMPLE EV TECNICA",0,IF(AY76="NO HABILITA",0,IF(AY76="HABILITA",('PRECIOS UNITARIOS'!$AF76*500)/AX76))))</f>
        <v>0</v>
      </c>
      <c r="BA76" s="43">
        <f>'PRECIO REFERENCIA'!AY76</f>
        <v>0</v>
      </c>
      <c r="BB76" s="43" t="str">
        <f>'PRECIO REFERENCIA'!BA76</f>
        <v>NO OFERTADO</v>
      </c>
      <c r="BC76" s="44">
        <f>+IF(BB76="NO OFERTADO",0,IF(BB76="NO CUMPLE EV TECNICA",0,IF(BB76="NO HABILITA",0,IF(BB76="HABILITA",('PRECIOS UNITARIOS'!$AF76*500)/BA76))))</f>
        <v>0</v>
      </c>
      <c r="BD76" s="43">
        <f>'PRECIO REFERENCIA'!BB76</f>
        <v>0</v>
      </c>
      <c r="BE76" s="43" t="str">
        <f>'PRECIO REFERENCIA'!BD76</f>
        <v>NO OFERTADO</v>
      </c>
      <c r="BF76" s="44">
        <f>+IF(BE76="NO OFERTADO",0,IF(BE76="NO CUMPLE EV TECNICA",0,IF(BE76="NO HABILITA",0,IF(BE76="HABILITA",('PRECIOS UNITARIOS'!$AF76*500)/BD76))))</f>
        <v>0</v>
      </c>
      <c r="BG76" s="43">
        <f>'PRECIO REFERENCIA'!BE76</f>
        <v>0</v>
      </c>
      <c r="BH76" s="43" t="str">
        <f>'PRECIO REFERENCIA'!BG76</f>
        <v>NO OFERTADO</v>
      </c>
      <c r="BI76" s="44">
        <f>+IF(BH76="NO OFERTADO",0,IF(BH76="NO CUMPLE EV TECNICA",0,IF(BH76="NO HABILITA",0,IF(BH76="HABILITA",('PRECIOS UNITARIOS'!$AF76*500)/BG76))))</f>
        <v>0</v>
      </c>
      <c r="BJ76" s="43">
        <f>'PRECIO REFERENCIA'!BH76</f>
        <v>0</v>
      </c>
      <c r="BK76" s="43" t="str">
        <f>'PRECIO REFERENCIA'!BJ76</f>
        <v>NO HABILITA</v>
      </c>
      <c r="BL76" s="44">
        <f>+IF(BK76="NO OFERTADO",0,IF(BK76="NO CUMPLE EV TECNICA",0,IF(BK76="NO HABILITA",0,IF(BK76="HABILITA",('PRECIOS UNITARIOS'!$AF76*500)/BJ76))))</f>
        <v>0</v>
      </c>
      <c r="BM76" s="43">
        <f>'PRECIO REFERENCIA'!BK76</f>
        <v>0</v>
      </c>
      <c r="BN76" s="43" t="str">
        <f>'PRECIO REFERENCIA'!BM76</f>
        <v>NO OFERTADO</v>
      </c>
      <c r="BO76" s="44">
        <f>+IF(BN76="NO OFERTADO",0,IF(BN76="NO CUMPLE EV TECNICA",0,IF(BN76="NO HABILITA",0,IF(BN76="HABILITA",('PRECIOS UNITARIOS'!$AF76*500)/BM76))))</f>
        <v>0</v>
      </c>
      <c r="BP76" s="43">
        <f>'PRECIO REFERENCIA'!BN76</f>
        <v>0</v>
      </c>
      <c r="BQ76" s="43" t="str">
        <f>'PRECIO REFERENCIA'!BP76</f>
        <v>NO OFERTADO</v>
      </c>
      <c r="BR76" s="44">
        <f>+IF(BQ76="NO OFERTADO",0,IF(BQ76="NO CUMPLE EV TECNICA",0,IF(BQ76="NO HABILITA",0,IF(BQ76="HABILITA",('PRECIOS UNITARIOS'!$AF76*500)/BP76))))</f>
        <v>0</v>
      </c>
      <c r="BS76" s="43">
        <f>'PRECIO REFERENCIA'!BQ76</f>
        <v>0</v>
      </c>
      <c r="BT76" s="43" t="str">
        <f>'PRECIO REFERENCIA'!BS76</f>
        <v>NO HABILITA</v>
      </c>
      <c r="BU76" s="44">
        <f>+IF(BT76="NO OFERTADO",0,IF(BT76="NO CUMPLE EV TECNICA",0,IF(BT76="NO HABILITA",0,IF(BT76="HABILITA",('PRECIOS UNITARIOS'!$AF76*500)/BS76))))</f>
        <v>0</v>
      </c>
      <c r="BV76" s="43">
        <f>'PRECIO REFERENCIA'!BT76</f>
        <v>0</v>
      </c>
      <c r="BW76" s="43" t="str">
        <f>'PRECIO REFERENCIA'!BV76</f>
        <v>NO OFERTADO</v>
      </c>
      <c r="BX76" s="44">
        <f>+IF(BW76="NO OFERTADO",0,IF(BW76="NO CUMPLE EV TECNICA",0,IF(BW76="NO HABILITA",0,IF(BW76="HABILITA",('PRECIOS UNITARIOS'!$AF76*500)/BV76))))</f>
        <v>0</v>
      </c>
      <c r="BY76" s="43">
        <f>'PRECIO REFERENCIA'!BW76</f>
        <v>0</v>
      </c>
      <c r="BZ76" s="43" t="str">
        <f>'PRECIO REFERENCIA'!BY76</f>
        <v>NO OFERTADO</v>
      </c>
      <c r="CA76" s="44">
        <f>+IF(BZ76="NO OFERTADO",0,IF(BZ76="NO CUMPLE EV TECNICA",0,IF(BZ76="NO HABILITA",0,IF(BZ76="HABILITA",('PRECIOS UNITARIOS'!$AF76*500)/BY76))))</f>
        <v>0</v>
      </c>
      <c r="CB76" s="43">
        <f>'PRECIO REFERENCIA'!BZ76</f>
        <v>0</v>
      </c>
      <c r="CC76" s="43" t="str">
        <f>'PRECIO REFERENCIA'!CB76</f>
        <v>NO OFERTADO</v>
      </c>
      <c r="CD76" s="44">
        <f>+IF(CC76="NO OFERTADO",0,IF(CC76="NO CUMPLE EV TECNICA",0,IF(CC76="NO HABILITA",0,IF(CC76="HABILITA",('PRECIOS UNITARIOS'!$AF76*500)/CB76))))</f>
        <v>0</v>
      </c>
      <c r="CE76" s="43">
        <f>'PRECIO REFERENCIA'!CC76</f>
        <v>0</v>
      </c>
      <c r="CF76" s="43" t="str">
        <f>'PRECIO REFERENCIA'!CE76</f>
        <v>NO OFERTADO</v>
      </c>
      <c r="CG76" s="44">
        <f>+IF(CF76="NO OFERTADO",0,IF(CF76="NO CUMPLE EV TECNICA",0,IF(CF76="NO HABILITA",0,IF(CF76="HABILITA",('PRECIOS UNITARIOS'!$AF76*500)/CE76))))</f>
        <v>0</v>
      </c>
      <c r="CH76" s="43">
        <f>'PRECIO REFERENCIA'!CF76</f>
        <v>0</v>
      </c>
      <c r="CI76" s="43" t="str">
        <f>'PRECIO REFERENCIA'!CH76</f>
        <v>NO OFERTADO</v>
      </c>
      <c r="CJ76" s="44">
        <f>+IF(CI76="NO OFERTADO",0,IF(CI76="NO CUMPLE EV TECNICA",0,IF(CI76="NO HABILITA",0,IF(CI76="HABILITA",('PRECIOS UNITARIOS'!$AF76*500)/CH76))))</f>
        <v>0</v>
      </c>
    </row>
    <row r="77" spans="1:88" s="40" customFormat="1" ht="38.25" x14ac:dyDescent="0.2">
      <c r="A77" s="103">
        <v>68</v>
      </c>
      <c r="B77" s="202" t="s">
        <v>138</v>
      </c>
      <c r="C77" s="121" t="s">
        <v>127</v>
      </c>
      <c r="D77" s="24">
        <v>1</v>
      </c>
      <c r="E77" s="166" t="s">
        <v>53</v>
      </c>
      <c r="F77" s="168">
        <v>1867.6666666666667</v>
      </c>
      <c r="G77" s="25">
        <v>2107.7844059999998</v>
      </c>
      <c r="H77" s="43">
        <f>'PRECIO REFERENCIA'!F77</f>
        <v>0</v>
      </c>
      <c r="I77" s="43" t="str">
        <f>'PRECIO REFERENCIA'!H77</f>
        <v>NO HABILITA</v>
      </c>
      <c r="J77" s="44">
        <f>+IF(I77="NO OFERTADO",0,IF(I77="NO CUMPLE EV TECNICA",0,IF(I77="NO HABILITA",0,IF(I77="HABILITA",('PRECIOS UNITARIOS'!$AF77*500)/H77))))</f>
        <v>0</v>
      </c>
      <c r="K77" s="43">
        <f>'PRECIO REFERENCIA'!I77</f>
        <v>0</v>
      </c>
      <c r="L77" s="43" t="str">
        <f>'PRECIO REFERENCIA'!K77</f>
        <v>NO OFERTADO</v>
      </c>
      <c r="M77" s="44">
        <f>+IF(L77="NO OFERTADO",0,IF(L77="NO CUMPLE EV TECNICA",0,IF(L77="NO HABILITA",0,IF(L77="HABILITA",('PRECIOS UNITARIOS'!$AF77*500)/K77))))</f>
        <v>0</v>
      </c>
      <c r="N77" s="43">
        <f>'PRECIO REFERENCIA'!L77</f>
        <v>0</v>
      </c>
      <c r="O77" s="43" t="str">
        <f>'PRECIO REFERENCIA'!N77</f>
        <v>NO OFERTADO</v>
      </c>
      <c r="P77" s="44">
        <f>+IF(O77="NO OFERTADO",0,IF(O77="NO CUMPLE EV TECNICA",0,IF(O77="NO HABILITA",0,IF(O77="HABILITA",('PRECIOS UNITARIOS'!$AF77*500)/N77))))</f>
        <v>0</v>
      </c>
      <c r="Q77" s="43">
        <f>'PRECIO REFERENCIA'!O77</f>
        <v>0</v>
      </c>
      <c r="R77" s="43" t="str">
        <f>'PRECIO REFERENCIA'!Q77</f>
        <v>NO OFERTADO</v>
      </c>
      <c r="S77" s="44">
        <f>+IF(R77="NO OFERTADO",0,IF(R77="NO CUMPLE EV TECNICA",0,IF(R77="NO HABILITA",0,IF(R77="HABILITA",('PRECIOS UNITARIOS'!$AF77*500)/Q77))))</f>
        <v>0</v>
      </c>
      <c r="T77" s="43">
        <f>'PRECIO REFERENCIA'!R77</f>
        <v>1845</v>
      </c>
      <c r="U77" s="43" t="str">
        <f>'PRECIO REFERENCIA'!T77</f>
        <v>HABILITA</v>
      </c>
      <c r="V77" s="44">
        <f>+IF(U77="NO OFERTADO",0,IF(U77="NO CUMPLE EV TECNICA",0,IF(U77="NO HABILITA",0,IF(U77="HABILITA",('PRECIOS UNITARIOS'!$AF77*500)/T77))))</f>
        <v>500</v>
      </c>
      <c r="W77" s="43">
        <f>'PRECIO REFERENCIA'!U77</f>
        <v>2180</v>
      </c>
      <c r="X77" s="43" t="str">
        <f>'PRECIO REFERENCIA'!W77</f>
        <v>HABILITA</v>
      </c>
      <c r="Y77" s="44">
        <f>+IF(X77="NO OFERTADO",0,IF(X77="NO CUMPLE EV TECNICA",0,IF(X77="NO HABILITA",0,IF(X77="HABILITA",('PRECIOS UNITARIOS'!$AF77*500)/W77))))</f>
        <v>423.16513761467888</v>
      </c>
      <c r="Z77" s="43">
        <f>'PRECIO REFERENCIA'!X77</f>
        <v>0</v>
      </c>
      <c r="AA77" s="43" t="str">
        <f>'PRECIO REFERENCIA'!Z77</f>
        <v>NO OFERTADO</v>
      </c>
      <c r="AB77" s="44">
        <f>+IF(AA77="NO OFERTADO",0,IF(AA77="NO CUMPLE EV TECNICA",0,IF(AA77="NO HABILITA",0,IF(AA77="HABILITA",('PRECIOS UNITARIOS'!$AF77*500)/Z77))))</f>
        <v>0</v>
      </c>
      <c r="AC77" s="43">
        <f>'PRECIO REFERENCIA'!AA77</f>
        <v>0</v>
      </c>
      <c r="AD77" s="43" t="str">
        <f>'PRECIO REFERENCIA'!AC77</f>
        <v>NO OFERTADO</v>
      </c>
      <c r="AE77" s="44">
        <f>+IF(AD77="NO OFERTADO",0,IF(AD77="NO CUMPLE EV TECNICA",0,IF(AD77="NO HABILITA",0,IF(AD77="HABILITA",('PRECIOS UNITARIOS'!$AF77*500)/AC77))))</f>
        <v>0</v>
      </c>
      <c r="AF77" s="43">
        <f>'PRECIO REFERENCIA'!AD77</f>
        <v>0</v>
      </c>
      <c r="AG77" s="43" t="str">
        <f>'PRECIO REFERENCIA'!AF77</f>
        <v>NO HABILITA</v>
      </c>
      <c r="AH77" s="44">
        <f>+IF(AG77="NO OFERTADO",0,IF(AG77="NO CUMPLE EV TECNICA",0,IF(AG77="NO HABILITA",0,IF(AG77="HABILITA",('PRECIOS UNITARIOS'!$AF77*500)/AF77))))</f>
        <v>0</v>
      </c>
      <c r="AI77" s="43">
        <f>'PRECIO REFERENCIA'!AG77</f>
        <v>0</v>
      </c>
      <c r="AJ77" s="43" t="str">
        <f>'PRECIO REFERENCIA'!AI77</f>
        <v>NO OFERTADO</v>
      </c>
      <c r="AK77" s="44">
        <f>+IF(AJ77="NO OFERTADO",0,IF(AJ77="NO CUMPLE EV TECNICA",0,IF(AJ77="NO HABILITA",0,IF(AJ77="HABILITA",('PRECIOS UNITARIOS'!$AF77*500)/AI77))))</f>
        <v>0</v>
      </c>
      <c r="AL77" s="43">
        <f>'PRECIO REFERENCIA'!AJ77</f>
        <v>0</v>
      </c>
      <c r="AM77" s="43" t="str">
        <f>'PRECIO REFERENCIA'!AL77</f>
        <v>NO OFERTADO</v>
      </c>
      <c r="AN77" s="44">
        <f>+IF(AM77="NO OFERTADO",0,IF(AM77="NO CUMPLE EV TECNICA",0,IF(AM77="NO HABILITA",0,IF(AM77="HABILITA",('PRECIOS UNITARIOS'!$AF77*500)/AL77))))</f>
        <v>0</v>
      </c>
      <c r="AO77" s="43">
        <f>'PRECIO REFERENCIA'!AM77</f>
        <v>0</v>
      </c>
      <c r="AP77" s="43" t="str">
        <f>'PRECIO REFERENCIA'!AO77</f>
        <v>NO OFERTADO</v>
      </c>
      <c r="AQ77" s="44">
        <f>+IF(AP77="NO OFERTADO",0,IF(AP77="NO CUMPLE EV TECNICA",0,IF(AP77="NO HABILITA",0,IF(AP77="HABILITA",('PRECIOS UNITARIOS'!$AF77*500)/AO77))))</f>
        <v>0</v>
      </c>
      <c r="AR77" s="43">
        <f>'PRECIO REFERENCIA'!AP77</f>
        <v>0</v>
      </c>
      <c r="AS77" s="43" t="str">
        <f>'PRECIO REFERENCIA'!AR77</f>
        <v>NO OFERTADO</v>
      </c>
      <c r="AT77" s="44">
        <f>+IF(AS77="NO OFERTADO",0,IF(AS77="NO CUMPLE EV TECNICA",0,IF(AS77="NO HABILITA",0,IF(AS77="HABILITA",('PRECIOS UNITARIOS'!$AF77*500)/AR77))))</f>
        <v>0</v>
      </c>
      <c r="AU77" s="43">
        <f>'PRECIO REFERENCIA'!AS77</f>
        <v>0</v>
      </c>
      <c r="AV77" s="43" t="str">
        <f>'PRECIO REFERENCIA'!AU77</f>
        <v>NO HABILITA</v>
      </c>
      <c r="AW77" s="44">
        <f>+IF(AV77="NO OFERTADO",0,IF(AV77="NO CUMPLE EV TECNICA",0,IF(AV77="NO HABILITA",0,IF(AV77="HABILITA",('PRECIOS UNITARIOS'!$AF77*500)/AU77))))</f>
        <v>0</v>
      </c>
      <c r="AX77" s="43">
        <f>'PRECIO REFERENCIA'!AV77</f>
        <v>0</v>
      </c>
      <c r="AY77" s="43" t="str">
        <f>'PRECIO REFERENCIA'!AX77</f>
        <v>NO OFERTADO</v>
      </c>
      <c r="AZ77" s="44">
        <f>+IF(AY77="NO OFERTADO",0,IF(AY77="NO CUMPLE EV TECNICA",0,IF(AY77="NO HABILITA",0,IF(AY77="HABILITA",('PRECIOS UNITARIOS'!$AF77*500)/AX77))))</f>
        <v>0</v>
      </c>
      <c r="BA77" s="43">
        <f>'PRECIO REFERENCIA'!AY77</f>
        <v>0</v>
      </c>
      <c r="BB77" s="43" t="str">
        <f>'PRECIO REFERENCIA'!BA77</f>
        <v>NO OFERTADO</v>
      </c>
      <c r="BC77" s="44">
        <f>+IF(BB77="NO OFERTADO",0,IF(BB77="NO CUMPLE EV TECNICA",0,IF(BB77="NO HABILITA",0,IF(BB77="HABILITA",('PRECIOS UNITARIOS'!$AF77*500)/BA77))))</f>
        <v>0</v>
      </c>
      <c r="BD77" s="43">
        <f>'PRECIO REFERENCIA'!BB77</f>
        <v>0</v>
      </c>
      <c r="BE77" s="43" t="str">
        <f>'PRECIO REFERENCIA'!BD77</f>
        <v>NO OFERTADO</v>
      </c>
      <c r="BF77" s="44">
        <f>+IF(BE77="NO OFERTADO",0,IF(BE77="NO CUMPLE EV TECNICA",0,IF(BE77="NO HABILITA",0,IF(BE77="HABILITA",('PRECIOS UNITARIOS'!$AF77*500)/BD77))))</f>
        <v>0</v>
      </c>
      <c r="BG77" s="43">
        <f>'PRECIO REFERENCIA'!BE77</f>
        <v>0</v>
      </c>
      <c r="BH77" s="43" t="str">
        <f>'PRECIO REFERENCIA'!BG77</f>
        <v>NO OFERTADO</v>
      </c>
      <c r="BI77" s="44">
        <f>+IF(BH77="NO OFERTADO",0,IF(BH77="NO CUMPLE EV TECNICA",0,IF(BH77="NO HABILITA",0,IF(BH77="HABILITA",('PRECIOS UNITARIOS'!$AF77*500)/BG77))))</f>
        <v>0</v>
      </c>
      <c r="BJ77" s="43">
        <f>'PRECIO REFERENCIA'!BH77</f>
        <v>0</v>
      </c>
      <c r="BK77" s="43" t="str">
        <f>'PRECIO REFERENCIA'!BJ77</f>
        <v>NO HABILITA</v>
      </c>
      <c r="BL77" s="44">
        <f>+IF(BK77="NO OFERTADO",0,IF(BK77="NO CUMPLE EV TECNICA",0,IF(BK77="NO HABILITA",0,IF(BK77="HABILITA",('PRECIOS UNITARIOS'!$AF77*500)/BJ77))))</f>
        <v>0</v>
      </c>
      <c r="BM77" s="43">
        <f>'PRECIO REFERENCIA'!BK77</f>
        <v>0</v>
      </c>
      <c r="BN77" s="43" t="str">
        <f>'PRECIO REFERENCIA'!BM77</f>
        <v>NO OFERTADO</v>
      </c>
      <c r="BO77" s="44">
        <f>+IF(BN77="NO OFERTADO",0,IF(BN77="NO CUMPLE EV TECNICA",0,IF(BN77="NO HABILITA",0,IF(BN77="HABILITA",('PRECIOS UNITARIOS'!$AF77*500)/BM77))))</f>
        <v>0</v>
      </c>
      <c r="BP77" s="43">
        <f>'PRECIO REFERENCIA'!BN77</f>
        <v>0</v>
      </c>
      <c r="BQ77" s="43" t="str">
        <f>'PRECIO REFERENCIA'!BP77</f>
        <v>NO OFERTADO</v>
      </c>
      <c r="BR77" s="44">
        <f>+IF(BQ77="NO OFERTADO",0,IF(BQ77="NO CUMPLE EV TECNICA",0,IF(BQ77="NO HABILITA",0,IF(BQ77="HABILITA",('PRECIOS UNITARIOS'!$AF77*500)/BP77))))</f>
        <v>0</v>
      </c>
      <c r="BS77" s="43">
        <f>'PRECIO REFERENCIA'!BQ77</f>
        <v>0</v>
      </c>
      <c r="BT77" s="43" t="str">
        <f>'PRECIO REFERENCIA'!BS77</f>
        <v>NO HABILITA</v>
      </c>
      <c r="BU77" s="44">
        <f>+IF(BT77="NO OFERTADO",0,IF(BT77="NO CUMPLE EV TECNICA",0,IF(BT77="NO HABILITA",0,IF(BT77="HABILITA",('PRECIOS UNITARIOS'!$AF77*500)/BS77))))</f>
        <v>0</v>
      </c>
      <c r="BV77" s="43">
        <f>'PRECIO REFERENCIA'!BT77</f>
        <v>0</v>
      </c>
      <c r="BW77" s="43" t="str">
        <f>'PRECIO REFERENCIA'!BV77</f>
        <v>NO OFERTADO</v>
      </c>
      <c r="BX77" s="44">
        <f>+IF(BW77="NO OFERTADO",0,IF(BW77="NO CUMPLE EV TECNICA",0,IF(BW77="NO HABILITA",0,IF(BW77="HABILITA",('PRECIOS UNITARIOS'!$AF77*500)/BV77))))</f>
        <v>0</v>
      </c>
      <c r="BY77" s="43">
        <f>'PRECIO REFERENCIA'!BW77</f>
        <v>0</v>
      </c>
      <c r="BZ77" s="43" t="str">
        <f>'PRECIO REFERENCIA'!BY77</f>
        <v>NO OFERTADO</v>
      </c>
      <c r="CA77" s="44">
        <f>+IF(BZ77="NO OFERTADO",0,IF(BZ77="NO CUMPLE EV TECNICA",0,IF(BZ77="NO HABILITA",0,IF(BZ77="HABILITA",('PRECIOS UNITARIOS'!$AF77*500)/BY77))))</f>
        <v>0</v>
      </c>
      <c r="CB77" s="43">
        <f>'PRECIO REFERENCIA'!BZ77</f>
        <v>0</v>
      </c>
      <c r="CC77" s="43" t="str">
        <f>'PRECIO REFERENCIA'!CB77</f>
        <v>NO OFERTADO</v>
      </c>
      <c r="CD77" s="44">
        <f>+IF(CC77="NO OFERTADO",0,IF(CC77="NO CUMPLE EV TECNICA",0,IF(CC77="NO HABILITA",0,IF(CC77="HABILITA",('PRECIOS UNITARIOS'!$AF77*500)/CB77))))</f>
        <v>0</v>
      </c>
      <c r="CE77" s="43">
        <f>'PRECIO REFERENCIA'!CC77</f>
        <v>0</v>
      </c>
      <c r="CF77" s="43" t="str">
        <f>'PRECIO REFERENCIA'!CE77</f>
        <v>NO OFERTADO</v>
      </c>
      <c r="CG77" s="44">
        <f>+IF(CF77="NO OFERTADO",0,IF(CF77="NO CUMPLE EV TECNICA",0,IF(CF77="NO HABILITA",0,IF(CF77="HABILITA",('PRECIOS UNITARIOS'!$AF77*500)/CE77))))</f>
        <v>0</v>
      </c>
      <c r="CH77" s="43">
        <f>'PRECIO REFERENCIA'!CF77</f>
        <v>0</v>
      </c>
      <c r="CI77" s="43" t="str">
        <f>'PRECIO REFERENCIA'!CH77</f>
        <v>NO OFERTADO</v>
      </c>
      <c r="CJ77" s="44">
        <f>+IF(CI77="NO OFERTADO",0,IF(CI77="NO CUMPLE EV TECNICA",0,IF(CI77="NO HABILITA",0,IF(CI77="HABILITA",('PRECIOS UNITARIOS'!$AF77*500)/CH77))))</f>
        <v>0</v>
      </c>
    </row>
    <row r="78" spans="1:88" s="40" customFormat="1" ht="38.25" x14ac:dyDescent="0.2">
      <c r="A78" s="103">
        <v>69</v>
      </c>
      <c r="B78" s="202" t="s">
        <v>139</v>
      </c>
      <c r="C78" s="121" t="s">
        <v>127</v>
      </c>
      <c r="D78" s="24">
        <v>1</v>
      </c>
      <c r="E78" s="166" t="s">
        <v>53</v>
      </c>
      <c r="F78" s="168">
        <v>407</v>
      </c>
      <c r="G78" s="25">
        <v>4890</v>
      </c>
      <c r="H78" s="43">
        <f>'PRECIO REFERENCIA'!F78</f>
        <v>0</v>
      </c>
      <c r="I78" s="43" t="str">
        <f>'PRECIO REFERENCIA'!H78</f>
        <v>NO HABILITA</v>
      </c>
      <c r="J78" s="44">
        <f>+IF(I78="NO OFERTADO",0,IF(I78="NO CUMPLE EV TECNICA",0,IF(I78="NO HABILITA",0,IF(I78="HABILITA",('PRECIOS UNITARIOS'!$AF78*500)/H78))))</f>
        <v>0</v>
      </c>
      <c r="K78" s="43">
        <f>'PRECIO REFERENCIA'!I78</f>
        <v>0</v>
      </c>
      <c r="L78" s="43" t="str">
        <f>'PRECIO REFERENCIA'!K78</f>
        <v>NO OFERTADO</v>
      </c>
      <c r="M78" s="44">
        <f>+IF(L78="NO OFERTADO",0,IF(L78="NO CUMPLE EV TECNICA",0,IF(L78="NO HABILITA",0,IF(L78="HABILITA",('PRECIOS UNITARIOS'!$AF78*500)/K78))))</f>
        <v>0</v>
      </c>
      <c r="N78" s="43">
        <f>'PRECIO REFERENCIA'!L78</f>
        <v>0</v>
      </c>
      <c r="O78" s="43" t="str">
        <f>'PRECIO REFERENCIA'!N78</f>
        <v>NO OFERTADO</v>
      </c>
      <c r="P78" s="44">
        <f>+IF(O78="NO OFERTADO",0,IF(O78="NO CUMPLE EV TECNICA",0,IF(O78="NO HABILITA",0,IF(O78="HABILITA",('PRECIOS UNITARIOS'!$AF78*500)/N78))))</f>
        <v>0</v>
      </c>
      <c r="Q78" s="43">
        <f>'PRECIO REFERENCIA'!O78</f>
        <v>0</v>
      </c>
      <c r="R78" s="43" t="str">
        <f>'PRECIO REFERENCIA'!Q78</f>
        <v>NO OFERTADO</v>
      </c>
      <c r="S78" s="44">
        <f>+IF(R78="NO OFERTADO",0,IF(R78="NO CUMPLE EV TECNICA",0,IF(R78="NO HABILITA",0,IF(R78="HABILITA",('PRECIOS UNITARIOS'!$AF78*500)/Q78))))</f>
        <v>0</v>
      </c>
      <c r="T78" s="43">
        <f>'PRECIO REFERENCIA'!R78</f>
        <v>3912</v>
      </c>
      <c r="U78" s="43" t="str">
        <f>'PRECIO REFERENCIA'!T78</f>
        <v>HABILITA</v>
      </c>
      <c r="V78" s="44">
        <f>+IF(U78="NO OFERTADO",0,IF(U78="NO CUMPLE EV TECNICA",0,IF(U78="NO HABILITA",0,IF(U78="HABILITA",('PRECIOS UNITARIOS'!$AF78*500)/T78))))</f>
        <v>500</v>
      </c>
      <c r="W78" s="43">
        <f>'PRECIO REFERENCIA'!U78</f>
        <v>0</v>
      </c>
      <c r="X78" s="43" t="str">
        <f>'PRECIO REFERENCIA'!W78</f>
        <v>NO OFERTADO</v>
      </c>
      <c r="Y78" s="44">
        <f>+IF(X78="NO OFERTADO",0,IF(X78="NO CUMPLE EV TECNICA",0,IF(X78="NO HABILITA",0,IF(X78="HABILITA",('PRECIOS UNITARIOS'!$AF78*500)/W78))))</f>
        <v>0</v>
      </c>
      <c r="Z78" s="43">
        <f>'PRECIO REFERENCIA'!X78</f>
        <v>0</v>
      </c>
      <c r="AA78" s="43" t="str">
        <f>'PRECIO REFERENCIA'!Z78</f>
        <v>NO HABILITA</v>
      </c>
      <c r="AB78" s="44">
        <f>+IF(AA78="NO OFERTADO",0,IF(AA78="NO CUMPLE EV TECNICA",0,IF(AA78="NO HABILITA",0,IF(AA78="HABILITA",('PRECIOS UNITARIOS'!$AF78*500)/Z78))))</f>
        <v>0</v>
      </c>
      <c r="AC78" s="43">
        <f>'PRECIO REFERENCIA'!AA78</f>
        <v>0</v>
      </c>
      <c r="AD78" s="43" t="str">
        <f>'PRECIO REFERENCIA'!AC78</f>
        <v>NO OFERTADO</v>
      </c>
      <c r="AE78" s="44">
        <f>+IF(AD78="NO OFERTADO",0,IF(AD78="NO CUMPLE EV TECNICA",0,IF(AD78="NO HABILITA",0,IF(AD78="HABILITA",('PRECIOS UNITARIOS'!$AF78*500)/AC78))))</f>
        <v>0</v>
      </c>
      <c r="AF78" s="43">
        <f>'PRECIO REFERENCIA'!AD78</f>
        <v>0</v>
      </c>
      <c r="AG78" s="43" t="str">
        <f>'PRECIO REFERENCIA'!AF78</f>
        <v>NO OFERTADO</v>
      </c>
      <c r="AH78" s="44">
        <f>+IF(AG78="NO OFERTADO",0,IF(AG78="NO CUMPLE EV TECNICA",0,IF(AG78="NO HABILITA",0,IF(AG78="HABILITA",('PRECIOS UNITARIOS'!$AF78*500)/AF78))))</f>
        <v>0</v>
      </c>
      <c r="AI78" s="43">
        <f>'PRECIO REFERENCIA'!AG78</f>
        <v>0</v>
      </c>
      <c r="AJ78" s="43" t="str">
        <f>'PRECIO REFERENCIA'!AI78</f>
        <v>NO OFERTADO</v>
      </c>
      <c r="AK78" s="44">
        <f>+IF(AJ78="NO OFERTADO",0,IF(AJ78="NO CUMPLE EV TECNICA",0,IF(AJ78="NO HABILITA",0,IF(AJ78="HABILITA",('PRECIOS UNITARIOS'!$AF78*500)/AI78))))</f>
        <v>0</v>
      </c>
      <c r="AL78" s="43">
        <f>'PRECIO REFERENCIA'!AJ78</f>
        <v>0</v>
      </c>
      <c r="AM78" s="43" t="str">
        <f>'PRECIO REFERENCIA'!AL78</f>
        <v>NO OFERTADO</v>
      </c>
      <c r="AN78" s="44">
        <f>+IF(AM78="NO OFERTADO",0,IF(AM78="NO CUMPLE EV TECNICA",0,IF(AM78="NO HABILITA",0,IF(AM78="HABILITA",('PRECIOS UNITARIOS'!$AF78*500)/AL78))))</f>
        <v>0</v>
      </c>
      <c r="AO78" s="43">
        <f>'PRECIO REFERENCIA'!AM78</f>
        <v>0</v>
      </c>
      <c r="AP78" s="43" t="str">
        <f>'PRECIO REFERENCIA'!AO78</f>
        <v>NO OFERTADO</v>
      </c>
      <c r="AQ78" s="44">
        <f>+IF(AP78="NO OFERTADO",0,IF(AP78="NO CUMPLE EV TECNICA",0,IF(AP78="NO HABILITA",0,IF(AP78="HABILITA",('PRECIOS UNITARIOS'!$AF78*500)/AO78))))</f>
        <v>0</v>
      </c>
      <c r="AR78" s="43">
        <f>'PRECIO REFERENCIA'!AP78</f>
        <v>0</v>
      </c>
      <c r="AS78" s="43" t="str">
        <f>'PRECIO REFERENCIA'!AR78</f>
        <v>NO OFERTADO</v>
      </c>
      <c r="AT78" s="44">
        <f>+IF(AS78="NO OFERTADO",0,IF(AS78="NO CUMPLE EV TECNICA",0,IF(AS78="NO HABILITA",0,IF(AS78="HABILITA",('PRECIOS UNITARIOS'!$AF78*500)/AR78))))</f>
        <v>0</v>
      </c>
      <c r="AU78" s="43">
        <f>'PRECIO REFERENCIA'!AS78</f>
        <v>0</v>
      </c>
      <c r="AV78" s="43" t="str">
        <f>'PRECIO REFERENCIA'!AU78</f>
        <v>NO OFERTADO</v>
      </c>
      <c r="AW78" s="44">
        <f>+IF(AV78="NO OFERTADO",0,IF(AV78="NO CUMPLE EV TECNICA",0,IF(AV78="NO HABILITA",0,IF(AV78="HABILITA",('PRECIOS UNITARIOS'!$AF78*500)/AU78))))</f>
        <v>0</v>
      </c>
      <c r="AX78" s="43">
        <f>'PRECIO REFERENCIA'!AV78</f>
        <v>0</v>
      </c>
      <c r="AY78" s="43" t="str">
        <f>'PRECIO REFERENCIA'!AX78</f>
        <v>NO OFERTADO</v>
      </c>
      <c r="AZ78" s="44">
        <f>+IF(AY78="NO OFERTADO",0,IF(AY78="NO CUMPLE EV TECNICA",0,IF(AY78="NO HABILITA",0,IF(AY78="HABILITA",('PRECIOS UNITARIOS'!$AF78*500)/AX78))))</f>
        <v>0</v>
      </c>
      <c r="BA78" s="43">
        <f>'PRECIO REFERENCIA'!AY78</f>
        <v>0</v>
      </c>
      <c r="BB78" s="43" t="str">
        <f>'PRECIO REFERENCIA'!BA78</f>
        <v>NO OFERTADO</v>
      </c>
      <c r="BC78" s="44">
        <f>+IF(BB78="NO OFERTADO",0,IF(BB78="NO CUMPLE EV TECNICA",0,IF(BB78="NO HABILITA",0,IF(BB78="HABILITA",('PRECIOS UNITARIOS'!$AF78*500)/BA78))))</f>
        <v>0</v>
      </c>
      <c r="BD78" s="43">
        <f>'PRECIO REFERENCIA'!BB78</f>
        <v>0</v>
      </c>
      <c r="BE78" s="43" t="str">
        <f>'PRECIO REFERENCIA'!BD78</f>
        <v>NO OFERTADO</v>
      </c>
      <c r="BF78" s="44">
        <f>+IF(BE78="NO OFERTADO",0,IF(BE78="NO CUMPLE EV TECNICA",0,IF(BE78="NO HABILITA",0,IF(BE78="HABILITA",('PRECIOS UNITARIOS'!$AF78*500)/BD78))))</f>
        <v>0</v>
      </c>
      <c r="BG78" s="43">
        <f>'PRECIO REFERENCIA'!BE78</f>
        <v>0</v>
      </c>
      <c r="BH78" s="43" t="str">
        <f>'PRECIO REFERENCIA'!BG78</f>
        <v>NO OFERTADO</v>
      </c>
      <c r="BI78" s="44">
        <f>+IF(BH78="NO OFERTADO",0,IF(BH78="NO CUMPLE EV TECNICA",0,IF(BH78="NO HABILITA",0,IF(BH78="HABILITA",('PRECIOS UNITARIOS'!$AF78*500)/BG78))))</f>
        <v>0</v>
      </c>
      <c r="BJ78" s="43">
        <f>'PRECIO REFERENCIA'!BH78</f>
        <v>0</v>
      </c>
      <c r="BK78" s="43" t="str">
        <f>'PRECIO REFERENCIA'!BJ78</f>
        <v>NO HABILITA</v>
      </c>
      <c r="BL78" s="44">
        <f>+IF(BK78="NO OFERTADO",0,IF(BK78="NO CUMPLE EV TECNICA",0,IF(BK78="NO HABILITA",0,IF(BK78="HABILITA",('PRECIOS UNITARIOS'!$AF78*500)/BJ78))))</f>
        <v>0</v>
      </c>
      <c r="BM78" s="43">
        <f>'PRECIO REFERENCIA'!BK78</f>
        <v>0</v>
      </c>
      <c r="BN78" s="43" t="str">
        <f>'PRECIO REFERENCIA'!BM78</f>
        <v>NO OFERTADO</v>
      </c>
      <c r="BO78" s="44">
        <f>+IF(BN78="NO OFERTADO",0,IF(BN78="NO CUMPLE EV TECNICA",0,IF(BN78="NO HABILITA",0,IF(BN78="HABILITA",('PRECIOS UNITARIOS'!$AF78*500)/BM78))))</f>
        <v>0</v>
      </c>
      <c r="BP78" s="43">
        <f>'PRECIO REFERENCIA'!BN78</f>
        <v>0</v>
      </c>
      <c r="BQ78" s="43" t="str">
        <f>'PRECIO REFERENCIA'!BP78</f>
        <v>NO OFERTADO</v>
      </c>
      <c r="BR78" s="44">
        <f>+IF(BQ78="NO OFERTADO",0,IF(BQ78="NO CUMPLE EV TECNICA",0,IF(BQ78="NO HABILITA",0,IF(BQ78="HABILITA",('PRECIOS UNITARIOS'!$AF78*500)/BP78))))</f>
        <v>0</v>
      </c>
      <c r="BS78" s="43">
        <f>'PRECIO REFERENCIA'!BQ78</f>
        <v>0</v>
      </c>
      <c r="BT78" s="43" t="str">
        <f>'PRECIO REFERENCIA'!BS78</f>
        <v>NO HABILITA</v>
      </c>
      <c r="BU78" s="44">
        <f>+IF(BT78="NO OFERTADO",0,IF(BT78="NO CUMPLE EV TECNICA",0,IF(BT78="NO HABILITA",0,IF(BT78="HABILITA",('PRECIOS UNITARIOS'!$AF78*500)/BS78))))</f>
        <v>0</v>
      </c>
      <c r="BV78" s="43">
        <f>'PRECIO REFERENCIA'!BT78</f>
        <v>0</v>
      </c>
      <c r="BW78" s="43" t="str">
        <f>'PRECIO REFERENCIA'!BV78</f>
        <v>NO OFERTADO</v>
      </c>
      <c r="BX78" s="44">
        <f>+IF(BW78="NO OFERTADO",0,IF(BW78="NO CUMPLE EV TECNICA",0,IF(BW78="NO HABILITA",0,IF(BW78="HABILITA",('PRECIOS UNITARIOS'!$AF78*500)/BV78))))</f>
        <v>0</v>
      </c>
      <c r="BY78" s="43">
        <f>'PRECIO REFERENCIA'!BW78</f>
        <v>0</v>
      </c>
      <c r="BZ78" s="43" t="str">
        <f>'PRECIO REFERENCIA'!BY78</f>
        <v>NO OFERTADO</v>
      </c>
      <c r="CA78" s="44">
        <f>+IF(BZ78="NO OFERTADO",0,IF(BZ78="NO CUMPLE EV TECNICA",0,IF(BZ78="NO HABILITA",0,IF(BZ78="HABILITA",('PRECIOS UNITARIOS'!$AF78*500)/BY78))))</f>
        <v>0</v>
      </c>
      <c r="CB78" s="43">
        <f>'PRECIO REFERENCIA'!BZ78</f>
        <v>0</v>
      </c>
      <c r="CC78" s="43" t="str">
        <f>'PRECIO REFERENCIA'!CB78</f>
        <v>NO OFERTADO</v>
      </c>
      <c r="CD78" s="44">
        <f>+IF(CC78="NO OFERTADO",0,IF(CC78="NO CUMPLE EV TECNICA",0,IF(CC78="NO HABILITA",0,IF(CC78="HABILITA",('PRECIOS UNITARIOS'!$AF78*500)/CB78))))</f>
        <v>0</v>
      </c>
      <c r="CE78" s="43">
        <f>'PRECIO REFERENCIA'!CC78</f>
        <v>0</v>
      </c>
      <c r="CF78" s="43" t="str">
        <f>'PRECIO REFERENCIA'!CE78</f>
        <v>NO OFERTADO</v>
      </c>
      <c r="CG78" s="44">
        <f>+IF(CF78="NO OFERTADO",0,IF(CF78="NO CUMPLE EV TECNICA",0,IF(CF78="NO HABILITA",0,IF(CF78="HABILITA",('PRECIOS UNITARIOS'!$AF78*500)/CE78))))</f>
        <v>0</v>
      </c>
      <c r="CH78" s="43">
        <f>'PRECIO REFERENCIA'!CF78</f>
        <v>0</v>
      </c>
      <c r="CI78" s="43" t="str">
        <f>'PRECIO REFERENCIA'!CH78</f>
        <v>NO OFERTADO</v>
      </c>
      <c r="CJ78" s="44">
        <f>+IF(CI78="NO OFERTADO",0,IF(CI78="NO CUMPLE EV TECNICA",0,IF(CI78="NO HABILITA",0,IF(CI78="HABILITA",('PRECIOS UNITARIOS'!$AF78*500)/CH78))))</f>
        <v>0</v>
      </c>
    </row>
    <row r="79" spans="1:88" s="40" customFormat="1" ht="38.25" x14ac:dyDescent="0.2">
      <c r="A79" s="103">
        <v>70</v>
      </c>
      <c r="B79" s="202" t="s">
        <v>140</v>
      </c>
      <c r="C79" s="121" t="s">
        <v>127</v>
      </c>
      <c r="D79" s="24">
        <v>1</v>
      </c>
      <c r="E79" s="166" t="s">
        <v>53</v>
      </c>
      <c r="F79" s="168">
        <v>1</v>
      </c>
      <c r="G79" s="25">
        <v>129961.18520000001</v>
      </c>
      <c r="H79" s="43">
        <f>'PRECIO REFERENCIA'!F79</f>
        <v>0</v>
      </c>
      <c r="I79" s="43" t="str">
        <f>'PRECIO REFERENCIA'!H79</f>
        <v>NO OFERTADO</v>
      </c>
      <c r="J79" s="44">
        <f>+IF(I79="NO OFERTADO",0,IF(I79="NO CUMPLE EV TECNICA",0,IF(I79="NO HABILITA",0,IF(I79="HABILITA",('PRECIOS UNITARIOS'!$AF79*500)/H79))))</f>
        <v>0</v>
      </c>
      <c r="K79" s="43">
        <f>'PRECIO REFERENCIA'!I79</f>
        <v>0</v>
      </c>
      <c r="L79" s="43" t="str">
        <f>'PRECIO REFERENCIA'!K79</f>
        <v>NO OFERTADO</v>
      </c>
      <c r="M79" s="44">
        <f>+IF(L79="NO OFERTADO",0,IF(L79="NO CUMPLE EV TECNICA",0,IF(L79="NO HABILITA",0,IF(L79="HABILITA",('PRECIOS UNITARIOS'!$AF79*500)/K79))))</f>
        <v>0</v>
      </c>
      <c r="N79" s="43">
        <f>'PRECIO REFERENCIA'!L79</f>
        <v>0</v>
      </c>
      <c r="O79" s="43" t="str">
        <f>'PRECIO REFERENCIA'!N79</f>
        <v>NO OFERTADO</v>
      </c>
      <c r="P79" s="44">
        <f>+IF(O79="NO OFERTADO",0,IF(O79="NO CUMPLE EV TECNICA",0,IF(O79="NO HABILITA",0,IF(O79="HABILITA",('PRECIOS UNITARIOS'!$AF79*500)/N79))))</f>
        <v>0</v>
      </c>
      <c r="Q79" s="43">
        <f>'PRECIO REFERENCIA'!O79</f>
        <v>0</v>
      </c>
      <c r="R79" s="43" t="str">
        <f>'PRECIO REFERENCIA'!Q79</f>
        <v>NO OFERTADO</v>
      </c>
      <c r="S79" s="44">
        <f>+IF(R79="NO OFERTADO",0,IF(R79="NO CUMPLE EV TECNICA",0,IF(R79="NO HABILITA",0,IF(R79="HABILITA",('PRECIOS UNITARIOS'!$AF79*500)/Q79))))</f>
        <v>0</v>
      </c>
      <c r="T79" s="43">
        <f>'PRECIO REFERENCIA'!R79</f>
        <v>0</v>
      </c>
      <c r="U79" s="43" t="str">
        <f>'PRECIO REFERENCIA'!T79</f>
        <v>NO OFERTADO</v>
      </c>
      <c r="V79" s="44">
        <f>+IF(U79="NO OFERTADO",0,IF(U79="NO CUMPLE EV TECNICA",0,IF(U79="NO HABILITA",0,IF(U79="HABILITA",('PRECIOS UNITARIOS'!$AF79*500)/T79))))</f>
        <v>0</v>
      </c>
      <c r="W79" s="43">
        <f>'PRECIO REFERENCIA'!U79</f>
        <v>0</v>
      </c>
      <c r="X79" s="43" t="str">
        <f>'PRECIO REFERENCIA'!W79</f>
        <v>NO OFERTADO</v>
      </c>
      <c r="Y79" s="44">
        <f>+IF(X79="NO OFERTADO",0,IF(X79="NO CUMPLE EV TECNICA",0,IF(X79="NO HABILITA",0,IF(X79="HABILITA",('PRECIOS UNITARIOS'!$AF79*500)/W79))))</f>
        <v>0</v>
      </c>
      <c r="Z79" s="43">
        <f>'PRECIO REFERENCIA'!X79</f>
        <v>0</v>
      </c>
      <c r="AA79" s="43" t="str">
        <f>'PRECIO REFERENCIA'!Z79</f>
        <v>NO OFERTADO</v>
      </c>
      <c r="AB79" s="44">
        <f>+IF(AA79="NO OFERTADO",0,IF(AA79="NO CUMPLE EV TECNICA",0,IF(AA79="NO HABILITA",0,IF(AA79="HABILITA",('PRECIOS UNITARIOS'!$AF79*500)/Z79))))</f>
        <v>0</v>
      </c>
      <c r="AC79" s="43">
        <f>'PRECIO REFERENCIA'!AA79</f>
        <v>0</v>
      </c>
      <c r="AD79" s="43" t="str">
        <f>'PRECIO REFERENCIA'!AC79</f>
        <v>NO OFERTADO</v>
      </c>
      <c r="AE79" s="44">
        <f>+IF(AD79="NO OFERTADO",0,IF(AD79="NO CUMPLE EV TECNICA",0,IF(AD79="NO HABILITA",0,IF(AD79="HABILITA",('PRECIOS UNITARIOS'!$AF79*500)/AC79))))</f>
        <v>0</v>
      </c>
      <c r="AF79" s="43">
        <f>'PRECIO REFERENCIA'!AD79</f>
        <v>0</v>
      </c>
      <c r="AG79" s="43" t="str">
        <f>'PRECIO REFERENCIA'!AF79</f>
        <v>NO OFERTADO</v>
      </c>
      <c r="AH79" s="44">
        <f>+IF(AG79="NO OFERTADO",0,IF(AG79="NO CUMPLE EV TECNICA",0,IF(AG79="NO HABILITA",0,IF(AG79="HABILITA",('PRECIOS UNITARIOS'!$AF79*500)/AF79))))</f>
        <v>0</v>
      </c>
      <c r="AI79" s="43">
        <f>'PRECIO REFERENCIA'!AG79</f>
        <v>0</v>
      </c>
      <c r="AJ79" s="43" t="str">
        <f>'PRECIO REFERENCIA'!AI79</f>
        <v>NO OFERTADO</v>
      </c>
      <c r="AK79" s="44">
        <f>+IF(AJ79="NO OFERTADO",0,IF(AJ79="NO CUMPLE EV TECNICA",0,IF(AJ79="NO HABILITA",0,IF(AJ79="HABILITA",('PRECIOS UNITARIOS'!$AF79*500)/AI79))))</f>
        <v>0</v>
      </c>
      <c r="AL79" s="43">
        <f>'PRECIO REFERENCIA'!AJ79</f>
        <v>0</v>
      </c>
      <c r="AM79" s="43" t="str">
        <f>'PRECIO REFERENCIA'!AL79</f>
        <v>NO OFERTADO</v>
      </c>
      <c r="AN79" s="44">
        <f>+IF(AM79="NO OFERTADO",0,IF(AM79="NO CUMPLE EV TECNICA",0,IF(AM79="NO HABILITA",0,IF(AM79="HABILITA",('PRECIOS UNITARIOS'!$AF79*500)/AL79))))</f>
        <v>0</v>
      </c>
      <c r="AO79" s="43">
        <f>'PRECIO REFERENCIA'!AM79</f>
        <v>0</v>
      </c>
      <c r="AP79" s="43" t="str">
        <f>'PRECIO REFERENCIA'!AO79</f>
        <v>NO OFERTADO</v>
      </c>
      <c r="AQ79" s="44">
        <f>+IF(AP79="NO OFERTADO",0,IF(AP79="NO CUMPLE EV TECNICA",0,IF(AP79="NO HABILITA",0,IF(AP79="HABILITA",('PRECIOS UNITARIOS'!$AF79*500)/AO79))))</f>
        <v>0</v>
      </c>
      <c r="AR79" s="43">
        <f>'PRECIO REFERENCIA'!AP79</f>
        <v>0</v>
      </c>
      <c r="AS79" s="43" t="str">
        <f>'PRECIO REFERENCIA'!AR79</f>
        <v>NO OFERTADO</v>
      </c>
      <c r="AT79" s="44">
        <f>+IF(AS79="NO OFERTADO",0,IF(AS79="NO CUMPLE EV TECNICA",0,IF(AS79="NO HABILITA",0,IF(AS79="HABILITA",('PRECIOS UNITARIOS'!$AF79*500)/AR79))))</f>
        <v>0</v>
      </c>
      <c r="AU79" s="43">
        <f>'PRECIO REFERENCIA'!AS79</f>
        <v>0</v>
      </c>
      <c r="AV79" s="43" t="str">
        <f>'PRECIO REFERENCIA'!AU79</f>
        <v>NO OFERTADO</v>
      </c>
      <c r="AW79" s="44">
        <f>+IF(AV79="NO OFERTADO",0,IF(AV79="NO CUMPLE EV TECNICA",0,IF(AV79="NO HABILITA",0,IF(AV79="HABILITA",('PRECIOS UNITARIOS'!$AF79*500)/AU79))))</f>
        <v>0</v>
      </c>
      <c r="AX79" s="43">
        <f>'PRECIO REFERENCIA'!AV79</f>
        <v>0</v>
      </c>
      <c r="AY79" s="43" t="str">
        <f>'PRECIO REFERENCIA'!AX79</f>
        <v>NO OFERTADO</v>
      </c>
      <c r="AZ79" s="44">
        <f>+IF(AY79="NO OFERTADO",0,IF(AY79="NO CUMPLE EV TECNICA",0,IF(AY79="NO HABILITA",0,IF(AY79="HABILITA",('PRECIOS UNITARIOS'!$AF79*500)/AX79))))</f>
        <v>0</v>
      </c>
      <c r="BA79" s="43">
        <f>'PRECIO REFERENCIA'!AY79</f>
        <v>0</v>
      </c>
      <c r="BB79" s="43" t="str">
        <f>'PRECIO REFERENCIA'!BA79</f>
        <v>NO OFERTADO</v>
      </c>
      <c r="BC79" s="44">
        <f>+IF(BB79="NO OFERTADO",0,IF(BB79="NO CUMPLE EV TECNICA",0,IF(BB79="NO HABILITA",0,IF(BB79="HABILITA",('PRECIOS UNITARIOS'!$AF79*500)/BA79))))</f>
        <v>0</v>
      </c>
      <c r="BD79" s="43">
        <f>'PRECIO REFERENCIA'!BB79</f>
        <v>0</v>
      </c>
      <c r="BE79" s="43" t="str">
        <f>'PRECIO REFERENCIA'!BD79</f>
        <v>NO OFERTADO</v>
      </c>
      <c r="BF79" s="44">
        <f>+IF(BE79="NO OFERTADO",0,IF(BE79="NO CUMPLE EV TECNICA",0,IF(BE79="NO HABILITA",0,IF(BE79="HABILITA",('PRECIOS UNITARIOS'!$AF79*500)/BD79))))</f>
        <v>0</v>
      </c>
      <c r="BG79" s="43">
        <f>'PRECIO REFERENCIA'!BE79</f>
        <v>0</v>
      </c>
      <c r="BH79" s="43" t="str">
        <f>'PRECIO REFERENCIA'!BG79</f>
        <v>NO OFERTADO</v>
      </c>
      <c r="BI79" s="44">
        <f>+IF(BH79="NO OFERTADO",0,IF(BH79="NO CUMPLE EV TECNICA",0,IF(BH79="NO HABILITA",0,IF(BH79="HABILITA",('PRECIOS UNITARIOS'!$AF79*500)/BG79))))</f>
        <v>0</v>
      </c>
      <c r="BJ79" s="43">
        <f>'PRECIO REFERENCIA'!BH79</f>
        <v>0</v>
      </c>
      <c r="BK79" s="43" t="str">
        <f>'PRECIO REFERENCIA'!BJ79</f>
        <v>NO OFERTADO</v>
      </c>
      <c r="BL79" s="44">
        <f>+IF(BK79="NO OFERTADO",0,IF(BK79="NO CUMPLE EV TECNICA",0,IF(BK79="NO HABILITA",0,IF(BK79="HABILITA",('PRECIOS UNITARIOS'!$AF79*500)/BJ79))))</f>
        <v>0</v>
      </c>
      <c r="BM79" s="43">
        <f>'PRECIO REFERENCIA'!BK79</f>
        <v>0</v>
      </c>
      <c r="BN79" s="43" t="str">
        <f>'PRECIO REFERENCIA'!BM79</f>
        <v>NO OFERTADO</v>
      </c>
      <c r="BO79" s="44">
        <f>+IF(BN79="NO OFERTADO",0,IF(BN79="NO CUMPLE EV TECNICA",0,IF(BN79="NO HABILITA",0,IF(BN79="HABILITA",('PRECIOS UNITARIOS'!$AF79*500)/BM79))))</f>
        <v>0</v>
      </c>
      <c r="BP79" s="43">
        <f>'PRECIO REFERENCIA'!BN79</f>
        <v>0</v>
      </c>
      <c r="BQ79" s="43" t="str">
        <f>'PRECIO REFERENCIA'!BP79</f>
        <v>NO OFERTADO</v>
      </c>
      <c r="BR79" s="44">
        <f>+IF(BQ79="NO OFERTADO",0,IF(BQ79="NO CUMPLE EV TECNICA",0,IF(BQ79="NO HABILITA",0,IF(BQ79="HABILITA",('PRECIOS UNITARIOS'!$AF79*500)/BP79))))</f>
        <v>0</v>
      </c>
      <c r="BS79" s="43">
        <f>'PRECIO REFERENCIA'!BQ79</f>
        <v>0</v>
      </c>
      <c r="BT79" s="43" t="str">
        <f>'PRECIO REFERENCIA'!BS79</f>
        <v>NO OFERTADO</v>
      </c>
      <c r="BU79" s="44">
        <f>+IF(BT79="NO OFERTADO",0,IF(BT79="NO CUMPLE EV TECNICA",0,IF(BT79="NO HABILITA",0,IF(BT79="HABILITA",('PRECIOS UNITARIOS'!$AF79*500)/BS79))))</f>
        <v>0</v>
      </c>
      <c r="BV79" s="43">
        <f>'PRECIO REFERENCIA'!BT79</f>
        <v>0</v>
      </c>
      <c r="BW79" s="43" t="str">
        <f>'PRECIO REFERENCIA'!BV79</f>
        <v>NO OFERTADO</v>
      </c>
      <c r="BX79" s="44">
        <f>+IF(BW79="NO OFERTADO",0,IF(BW79="NO CUMPLE EV TECNICA",0,IF(BW79="NO HABILITA",0,IF(BW79="HABILITA",('PRECIOS UNITARIOS'!$AF79*500)/BV79))))</f>
        <v>0</v>
      </c>
      <c r="BY79" s="43">
        <f>'PRECIO REFERENCIA'!BW79</f>
        <v>0</v>
      </c>
      <c r="BZ79" s="43" t="str">
        <f>'PRECIO REFERENCIA'!BY79</f>
        <v>NO OFERTADO</v>
      </c>
      <c r="CA79" s="44">
        <f>+IF(BZ79="NO OFERTADO",0,IF(BZ79="NO CUMPLE EV TECNICA",0,IF(BZ79="NO HABILITA",0,IF(BZ79="HABILITA",('PRECIOS UNITARIOS'!$AF79*500)/BY79))))</f>
        <v>0</v>
      </c>
      <c r="CB79" s="43">
        <f>'PRECIO REFERENCIA'!BZ79</f>
        <v>0</v>
      </c>
      <c r="CC79" s="43" t="str">
        <f>'PRECIO REFERENCIA'!CB79</f>
        <v>NO OFERTADO</v>
      </c>
      <c r="CD79" s="44">
        <f>+IF(CC79="NO OFERTADO",0,IF(CC79="NO CUMPLE EV TECNICA",0,IF(CC79="NO HABILITA",0,IF(CC79="HABILITA",('PRECIOS UNITARIOS'!$AF79*500)/CB79))))</f>
        <v>0</v>
      </c>
      <c r="CE79" s="43">
        <f>'PRECIO REFERENCIA'!CC79</f>
        <v>0</v>
      </c>
      <c r="CF79" s="43" t="str">
        <f>'PRECIO REFERENCIA'!CE79</f>
        <v>NO OFERTADO</v>
      </c>
      <c r="CG79" s="44">
        <f>+IF(CF79="NO OFERTADO",0,IF(CF79="NO CUMPLE EV TECNICA",0,IF(CF79="NO HABILITA",0,IF(CF79="HABILITA",('PRECIOS UNITARIOS'!$AF79*500)/CE79))))</f>
        <v>0</v>
      </c>
      <c r="CH79" s="43">
        <f>'PRECIO REFERENCIA'!CF79</f>
        <v>0</v>
      </c>
      <c r="CI79" s="43" t="str">
        <f>'PRECIO REFERENCIA'!CH79</f>
        <v>NO OFERTADO</v>
      </c>
      <c r="CJ79" s="44">
        <f>+IF(CI79="NO OFERTADO",0,IF(CI79="NO CUMPLE EV TECNICA",0,IF(CI79="NO HABILITA",0,IF(CI79="HABILITA",('PRECIOS UNITARIOS'!$AF79*500)/CH79))))</f>
        <v>0</v>
      </c>
    </row>
    <row r="80" spans="1:88" s="40" customFormat="1" ht="140.25" x14ac:dyDescent="0.2">
      <c r="A80" s="103">
        <v>71</v>
      </c>
      <c r="B80" s="202" t="s">
        <v>141</v>
      </c>
      <c r="C80" s="121" t="s">
        <v>131</v>
      </c>
      <c r="D80" s="24">
        <v>1</v>
      </c>
      <c r="E80" s="166" t="s">
        <v>53</v>
      </c>
      <c r="F80" s="168">
        <v>1.6666666666666667</v>
      </c>
      <c r="G80" s="25">
        <v>148060.22839999999</v>
      </c>
      <c r="H80" s="43">
        <f>'PRECIO REFERENCIA'!F80</f>
        <v>0</v>
      </c>
      <c r="I80" s="43" t="str">
        <f>'PRECIO REFERENCIA'!H80</f>
        <v>NO OFERTADO</v>
      </c>
      <c r="J80" s="44">
        <f>+IF(I80="NO OFERTADO",0,IF(I80="NO CUMPLE EV TECNICA",0,IF(I80="NO HABILITA",0,IF(I80="HABILITA",('PRECIOS UNITARIOS'!$AF80*500)/H80))))</f>
        <v>0</v>
      </c>
      <c r="K80" s="43">
        <f>'PRECIO REFERENCIA'!I80</f>
        <v>0</v>
      </c>
      <c r="L80" s="43" t="str">
        <f>'PRECIO REFERENCIA'!K80</f>
        <v>NO OFERTADO</v>
      </c>
      <c r="M80" s="44">
        <f>+IF(L80="NO OFERTADO",0,IF(L80="NO CUMPLE EV TECNICA",0,IF(L80="NO HABILITA",0,IF(L80="HABILITA",('PRECIOS UNITARIOS'!$AF80*500)/K80))))</f>
        <v>0</v>
      </c>
      <c r="N80" s="43">
        <f>'PRECIO REFERENCIA'!L80</f>
        <v>0</v>
      </c>
      <c r="O80" s="43" t="str">
        <f>'PRECIO REFERENCIA'!N80</f>
        <v>NO OFERTADO</v>
      </c>
      <c r="P80" s="44">
        <f>+IF(O80="NO OFERTADO",0,IF(O80="NO CUMPLE EV TECNICA",0,IF(O80="NO HABILITA",0,IF(O80="HABILITA",('PRECIOS UNITARIOS'!$AF80*500)/N80))))</f>
        <v>0</v>
      </c>
      <c r="Q80" s="43">
        <f>'PRECIO REFERENCIA'!O80</f>
        <v>0</v>
      </c>
      <c r="R80" s="43" t="str">
        <f>'PRECIO REFERENCIA'!Q80</f>
        <v>NO OFERTADO</v>
      </c>
      <c r="S80" s="44">
        <f>+IF(R80="NO OFERTADO",0,IF(R80="NO CUMPLE EV TECNICA",0,IF(R80="NO HABILITA",0,IF(R80="HABILITA",('PRECIOS UNITARIOS'!$AF80*500)/Q80))))</f>
        <v>0</v>
      </c>
      <c r="T80" s="43">
        <f>'PRECIO REFERENCIA'!R80</f>
        <v>0</v>
      </c>
      <c r="U80" s="43" t="str">
        <f>'PRECIO REFERENCIA'!T80</f>
        <v>NO OFERTADO</v>
      </c>
      <c r="V80" s="44">
        <f>+IF(U80="NO OFERTADO",0,IF(U80="NO CUMPLE EV TECNICA",0,IF(U80="NO HABILITA",0,IF(U80="HABILITA",('PRECIOS UNITARIOS'!$AF80*500)/T80))))</f>
        <v>0</v>
      </c>
      <c r="W80" s="43">
        <f>'PRECIO REFERENCIA'!U80</f>
        <v>0</v>
      </c>
      <c r="X80" s="43" t="str">
        <f>'PRECIO REFERENCIA'!W80</f>
        <v>NO OFERTADO</v>
      </c>
      <c r="Y80" s="44">
        <f>+IF(X80="NO OFERTADO",0,IF(X80="NO CUMPLE EV TECNICA",0,IF(X80="NO HABILITA",0,IF(X80="HABILITA",('PRECIOS UNITARIOS'!$AF80*500)/W80))))</f>
        <v>0</v>
      </c>
      <c r="Z80" s="43">
        <f>'PRECIO REFERENCIA'!X80</f>
        <v>0</v>
      </c>
      <c r="AA80" s="43" t="str">
        <f>'PRECIO REFERENCIA'!Z80</f>
        <v>NO HABILITA</v>
      </c>
      <c r="AB80" s="44">
        <f>+IF(AA80="NO OFERTADO",0,IF(AA80="NO CUMPLE EV TECNICA",0,IF(AA80="NO HABILITA",0,IF(AA80="HABILITA",('PRECIOS UNITARIOS'!$AF80*500)/Z80))))</f>
        <v>0</v>
      </c>
      <c r="AC80" s="43">
        <f>'PRECIO REFERENCIA'!AA80</f>
        <v>90000</v>
      </c>
      <c r="AD80" s="43" t="str">
        <f>'PRECIO REFERENCIA'!AC80</f>
        <v>HABILITA</v>
      </c>
      <c r="AE80" s="44">
        <f>+IF(AD80="NO OFERTADO",0,IF(AD80="NO CUMPLE EV TECNICA",0,IF(AD80="NO HABILITA",0,IF(AD80="HABILITA",('PRECIOS UNITARIOS'!$AF80*500)/AC80))))</f>
        <v>500</v>
      </c>
      <c r="AF80" s="43">
        <f>'PRECIO REFERENCIA'!AD80</f>
        <v>0</v>
      </c>
      <c r="AG80" s="43" t="str">
        <f>'PRECIO REFERENCIA'!AF80</f>
        <v>NO OFERTADO</v>
      </c>
      <c r="AH80" s="44">
        <f>+IF(AG80="NO OFERTADO",0,IF(AG80="NO CUMPLE EV TECNICA",0,IF(AG80="NO HABILITA",0,IF(AG80="HABILITA",('PRECIOS UNITARIOS'!$AF80*500)/AF80))))</f>
        <v>0</v>
      </c>
      <c r="AI80" s="43">
        <f>'PRECIO REFERENCIA'!AG80</f>
        <v>0</v>
      </c>
      <c r="AJ80" s="43" t="str">
        <f>'PRECIO REFERENCIA'!AI80</f>
        <v>NO OFERTADO</v>
      </c>
      <c r="AK80" s="44">
        <f>+IF(AJ80="NO OFERTADO",0,IF(AJ80="NO CUMPLE EV TECNICA",0,IF(AJ80="NO HABILITA",0,IF(AJ80="HABILITA",('PRECIOS UNITARIOS'!$AF80*500)/AI80))))</f>
        <v>0</v>
      </c>
      <c r="AL80" s="43">
        <f>'PRECIO REFERENCIA'!AJ80</f>
        <v>0</v>
      </c>
      <c r="AM80" s="43" t="str">
        <f>'PRECIO REFERENCIA'!AL80</f>
        <v>NO OFERTADO</v>
      </c>
      <c r="AN80" s="44">
        <f>+IF(AM80="NO OFERTADO",0,IF(AM80="NO CUMPLE EV TECNICA",0,IF(AM80="NO HABILITA",0,IF(AM80="HABILITA",('PRECIOS UNITARIOS'!$AF80*500)/AL80))))</f>
        <v>0</v>
      </c>
      <c r="AO80" s="43">
        <f>'PRECIO REFERENCIA'!AM80</f>
        <v>0</v>
      </c>
      <c r="AP80" s="43" t="str">
        <f>'PRECIO REFERENCIA'!AO80</f>
        <v>NO OFERTADO</v>
      </c>
      <c r="AQ80" s="44">
        <f>+IF(AP80="NO OFERTADO",0,IF(AP80="NO CUMPLE EV TECNICA",0,IF(AP80="NO HABILITA",0,IF(AP80="HABILITA",('PRECIOS UNITARIOS'!$AF80*500)/AO80))))</f>
        <v>0</v>
      </c>
      <c r="AR80" s="43">
        <f>'PRECIO REFERENCIA'!AP80</f>
        <v>0</v>
      </c>
      <c r="AS80" s="43" t="str">
        <f>'PRECIO REFERENCIA'!AR80</f>
        <v>NO OFERTADO</v>
      </c>
      <c r="AT80" s="44">
        <f>+IF(AS80="NO OFERTADO",0,IF(AS80="NO CUMPLE EV TECNICA",0,IF(AS80="NO HABILITA",0,IF(AS80="HABILITA",('PRECIOS UNITARIOS'!$AF80*500)/AR80))))</f>
        <v>0</v>
      </c>
      <c r="AU80" s="43">
        <f>'PRECIO REFERENCIA'!AS80</f>
        <v>0</v>
      </c>
      <c r="AV80" s="43" t="str">
        <f>'PRECIO REFERENCIA'!AU80</f>
        <v>NO OFERTADO</v>
      </c>
      <c r="AW80" s="44">
        <f>+IF(AV80="NO OFERTADO",0,IF(AV80="NO CUMPLE EV TECNICA",0,IF(AV80="NO HABILITA",0,IF(AV80="HABILITA",('PRECIOS UNITARIOS'!$AF80*500)/AU80))))</f>
        <v>0</v>
      </c>
      <c r="AX80" s="43">
        <f>'PRECIO REFERENCIA'!AV80</f>
        <v>0</v>
      </c>
      <c r="AY80" s="43" t="str">
        <f>'PRECIO REFERENCIA'!AX80</f>
        <v>NO OFERTADO</v>
      </c>
      <c r="AZ80" s="44">
        <f>+IF(AY80="NO OFERTADO",0,IF(AY80="NO CUMPLE EV TECNICA",0,IF(AY80="NO HABILITA",0,IF(AY80="HABILITA",('PRECIOS UNITARIOS'!$AF80*500)/AX80))))</f>
        <v>0</v>
      </c>
      <c r="BA80" s="43">
        <f>'PRECIO REFERENCIA'!AY80</f>
        <v>0</v>
      </c>
      <c r="BB80" s="43" t="str">
        <f>'PRECIO REFERENCIA'!BA80</f>
        <v>NO OFERTADO</v>
      </c>
      <c r="BC80" s="44">
        <f>+IF(BB80="NO OFERTADO",0,IF(BB80="NO CUMPLE EV TECNICA",0,IF(BB80="NO HABILITA",0,IF(BB80="HABILITA",('PRECIOS UNITARIOS'!$AF80*500)/BA80))))</f>
        <v>0</v>
      </c>
      <c r="BD80" s="43">
        <f>'PRECIO REFERENCIA'!BB80</f>
        <v>0</v>
      </c>
      <c r="BE80" s="43" t="str">
        <f>'PRECIO REFERENCIA'!BD80</f>
        <v>NO OFERTADO</v>
      </c>
      <c r="BF80" s="44">
        <f>+IF(BE80="NO OFERTADO",0,IF(BE80="NO CUMPLE EV TECNICA",0,IF(BE80="NO HABILITA",0,IF(BE80="HABILITA",('PRECIOS UNITARIOS'!$AF80*500)/BD80))))</f>
        <v>0</v>
      </c>
      <c r="BG80" s="43">
        <f>'PRECIO REFERENCIA'!BE80</f>
        <v>0</v>
      </c>
      <c r="BH80" s="43" t="str">
        <f>'PRECIO REFERENCIA'!BG80</f>
        <v>NO OFERTADO</v>
      </c>
      <c r="BI80" s="44">
        <f>+IF(BH80="NO OFERTADO",0,IF(BH80="NO CUMPLE EV TECNICA",0,IF(BH80="NO HABILITA",0,IF(BH80="HABILITA",('PRECIOS UNITARIOS'!$AF80*500)/BG80))))</f>
        <v>0</v>
      </c>
      <c r="BJ80" s="43">
        <f>'PRECIO REFERENCIA'!BH80</f>
        <v>0</v>
      </c>
      <c r="BK80" s="43" t="str">
        <f>'PRECIO REFERENCIA'!BJ80</f>
        <v>NO OFERTADO</v>
      </c>
      <c r="BL80" s="44">
        <f>+IF(BK80="NO OFERTADO",0,IF(BK80="NO CUMPLE EV TECNICA",0,IF(BK80="NO HABILITA",0,IF(BK80="HABILITA",('PRECIOS UNITARIOS'!$AF80*500)/BJ80))))</f>
        <v>0</v>
      </c>
      <c r="BM80" s="43">
        <f>'PRECIO REFERENCIA'!BK80</f>
        <v>0</v>
      </c>
      <c r="BN80" s="43" t="str">
        <f>'PRECIO REFERENCIA'!BM80</f>
        <v>NO OFERTADO</v>
      </c>
      <c r="BO80" s="44">
        <f>+IF(BN80="NO OFERTADO",0,IF(BN80="NO CUMPLE EV TECNICA",0,IF(BN80="NO HABILITA",0,IF(BN80="HABILITA",('PRECIOS UNITARIOS'!$AF80*500)/BM80))))</f>
        <v>0</v>
      </c>
      <c r="BP80" s="43">
        <f>'PRECIO REFERENCIA'!BN80</f>
        <v>0</v>
      </c>
      <c r="BQ80" s="43" t="str">
        <f>'PRECIO REFERENCIA'!BP80</f>
        <v>NO OFERTADO</v>
      </c>
      <c r="BR80" s="44">
        <f>+IF(BQ80="NO OFERTADO",0,IF(BQ80="NO CUMPLE EV TECNICA",0,IF(BQ80="NO HABILITA",0,IF(BQ80="HABILITA",('PRECIOS UNITARIOS'!$AF80*500)/BP80))))</f>
        <v>0</v>
      </c>
      <c r="BS80" s="43">
        <f>'PRECIO REFERENCIA'!BQ80</f>
        <v>0</v>
      </c>
      <c r="BT80" s="43" t="str">
        <f>'PRECIO REFERENCIA'!BS80</f>
        <v>NO OFERTADO</v>
      </c>
      <c r="BU80" s="44">
        <f>+IF(BT80="NO OFERTADO",0,IF(BT80="NO CUMPLE EV TECNICA",0,IF(BT80="NO HABILITA",0,IF(BT80="HABILITA",('PRECIOS UNITARIOS'!$AF80*500)/BS80))))</f>
        <v>0</v>
      </c>
      <c r="BV80" s="43">
        <f>'PRECIO REFERENCIA'!BT80</f>
        <v>0</v>
      </c>
      <c r="BW80" s="43" t="str">
        <f>'PRECIO REFERENCIA'!BV80</f>
        <v>NO OFERTADO</v>
      </c>
      <c r="BX80" s="44">
        <f>+IF(BW80="NO OFERTADO",0,IF(BW80="NO CUMPLE EV TECNICA",0,IF(BW80="NO HABILITA",0,IF(BW80="HABILITA",('PRECIOS UNITARIOS'!$AF80*500)/BV80))))</f>
        <v>0</v>
      </c>
      <c r="BY80" s="43">
        <f>'PRECIO REFERENCIA'!BW80</f>
        <v>0</v>
      </c>
      <c r="BZ80" s="43" t="str">
        <f>'PRECIO REFERENCIA'!BY80</f>
        <v>NO OFERTADO</v>
      </c>
      <c r="CA80" s="44">
        <f>+IF(BZ80="NO OFERTADO",0,IF(BZ80="NO CUMPLE EV TECNICA",0,IF(BZ80="NO HABILITA",0,IF(BZ80="HABILITA",('PRECIOS UNITARIOS'!$AF80*500)/BY80))))</f>
        <v>0</v>
      </c>
      <c r="CB80" s="43">
        <f>'PRECIO REFERENCIA'!BZ80</f>
        <v>0</v>
      </c>
      <c r="CC80" s="43" t="str">
        <f>'PRECIO REFERENCIA'!CB80</f>
        <v>NO OFERTADO</v>
      </c>
      <c r="CD80" s="44">
        <f>+IF(CC80="NO OFERTADO",0,IF(CC80="NO CUMPLE EV TECNICA",0,IF(CC80="NO HABILITA",0,IF(CC80="HABILITA",('PRECIOS UNITARIOS'!$AF80*500)/CB80))))</f>
        <v>0</v>
      </c>
      <c r="CE80" s="43">
        <f>'PRECIO REFERENCIA'!CC80</f>
        <v>0</v>
      </c>
      <c r="CF80" s="43" t="str">
        <f>'PRECIO REFERENCIA'!CE80</f>
        <v>NO OFERTADO</v>
      </c>
      <c r="CG80" s="44">
        <f>+IF(CF80="NO OFERTADO",0,IF(CF80="NO CUMPLE EV TECNICA",0,IF(CF80="NO HABILITA",0,IF(CF80="HABILITA",('PRECIOS UNITARIOS'!$AF80*500)/CE80))))</f>
        <v>0</v>
      </c>
      <c r="CH80" s="43">
        <f>'PRECIO REFERENCIA'!CF80</f>
        <v>0</v>
      </c>
      <c r="CI80" s="43" t="str">
        <f>'PRECIO REFERENCIA'!CH80</f>
        <v>NO OFERTADO</v>
      </c>
      <c r="CJ80" s="44">
        <f>+IF(CI80="NO OFERTADO",0,IF(CI80="NO CUMPLE EV TECNICA",0,IF(CI80="NO HABILITA",0,IF(CI80="HABILITA",('PRECIOS UNITARIOS'!$AF80*500)/CH80))))</f>
        <v>0</v>
      </c>
    </row>
    <row r="81" spans="1:88" s="40" customFormat="1" ht="38.25" x14ac:dyDescent="0.2">
      <c r="A81" s="103">
        <v>72</v>
      </c>
      <c r="B81" s="202" t="s">
        <v>142</v>
      </c>
      <c r="C81" s="121" t="s">
        <v>127</v>
      </c>
      <c r="D81" s="24">
        <v>1</v>
      </c>
      <c r="E81" s="166" t="s">
        <v>53</v>
      </c>
      <c r="F81" s="168">
        <v>7.333333333333333</v>
      </c>
      <c r="G81" s="25">
        <v>92500</v>
      </c>
      <c r="H81" s="43">
        <f>'PRECIO REFERENCIA'!F81</f>
        <v>0</v>
      </c>
      <c r="I81" s="43" t="str">
        <f>'PRECIO REFERENCIA'!H81</f>
        <v>NO OFERTADO</v>
      </c>
      <c r="J81" s="44">
        <f>+IF(I81="NO OFERTADO",0,IF(I81="NO CUMPLE EV TECNICA",0,IF(I81="NO HABILITA",0,IF(I81="HABILITA",('PRECIOS UNITARIOS'!$AF81*500)/H81))))</f>
        <v>0</v>
      </c>
      <c r="K81" s="43">
        <f>'PRECIO REFERENCIA'!I81</f>
        <v>0</v>
      </c>
      <c r="L81" s="43" t="str">
        <f>'PRECIO REFERENCIA'!K81</f>
        <v>NO OFERTADO</v>
      </c>
      <c r="M81" s="44">
        <f>+IF(L81="NO OFERTADO",0,IF(L81="NO CUMPLE EV TECNICA",0,IF(L81="NO HABILITA",0,IF(L81="HABILITA",('PRECIOS UNITARIOS'!$AF81*500)/K81))))</f>
        <v>0</v>
      </c>
      <c r="N81" s="43">
        <f>'PRECIO REFERENCIA'!L81</f>
        <v>0</v>
      </c>
      <c r="O81" s="43" t="str">
        <f>'PRECIO REFERENCIA'!N81</f>
        <v>NO OFERTADO</v>
      </c>
      <c r="P81" s="44">
        <f>+IF(O81="NO OFERTADO",0,IF(O81="NO CUMPLE EV TECNICA",0,IF(O81="NO HABILITA",0,IF(O81="HABILITA",('PRECIOS UNITARIOS'!$AF81*500)/N81))))</f>
        <v>0</v>
      </c>
      <c r="Q81" s="43">
        <f>'PRECIO REFERENCIA'!O81</f>
        <v>0</v>
      </c>
      <c r="R81" s="43" t="str">
        <f>'PRECIO REFERENCIA'!Q81</f>
        <v>NO OFERTADO</v>
      </c>
      <c r="S81" s="44">
        <f>+IF(R81="NO OFERTADO",0,IF(R81="NO CUMPLE EV TECNICA",0,IF(R81="NO HABILITA",0,IF(R81="HABILITA",('PRECIOS UNITARIOS'!$AF81*500)/Q81))))</f>
        <v>0</v>
      </c>
      <c r="T81" s="43">
        <f>'PRECIO REFERENCIA'!R81</f>
        <v>0</v>
      </c>
      <c r="U81" s="43" t="str">
        <f>'PRECIO REFERENCIA'!T81</f>
        <v>NO OFERTADO</v>
      </c>
      <c r="V81" s="44">
        <f>+IF(U81="NO OFERTADO",0,IF(U81="NO CUMPLE EV TECNICA",0,IF(U81="NO HABILITA",0,IF(U81="HABILITA",('PRECIOS UNITARIOS'!$AF81*500)/T81))))</f>
        <v>0</v>
      </c>
      <c r="W81" s="43">
        <f>'PRECIO REFERENCIA'!U81</f>
        <v>0</v>
      </c>
      <c r="X81" s="43" t="str">
        <f>'PRECIO REFERENCIA'!W81</f>
        <v>NO OFERTADO</v>
      </c>
      <c r="Y81" s="44">
        <f>+IF(X81="NO OFERTADO",0,IF(X81="NO CUMPLE EV TECNICA",0,IF(X81="NO HABILITA",0,IF(X81="HABILITA",('PRECIOS UNITARIOS'!$AF81*500)/W81))))</f>
        <v>0</v>
      </c>
      <c r="Z81" s="43">
        <f>'PRECIO REFERENCIA'!X81</f>
        <v>0</v>
      </c>
      <c r="AA81" s="43" t="str">
        <f>'PRECIO REFERENCIA'!Z81</f>
        <v>NO HABILITA</v>
      </c>
      <c r="AB81" s="44">
        <f>+IF(AA81="NO OFERTADO",0,IF(AA81="NO CUMPLE EV TECNICA",0,IF(AA81="NO HABILITA",0,IF(AA81="HABILITA",('PRECIOS UNITARIOS'!$AF81*500)/Z81))))</f>
        <v>0</v>
      </c>
      <c r="AC81" s="43">
        <f>'PRECIO REFERENCIA'!AA81</f>
        <v>0</v>
      </c>
      <c r="AD81" s="43" t="str">
        <f>'PRECIO REFERENCIA'!AC81</f>
        <v>NO OFERTADO</v>
      </c>
      <c r="AE81" s="44">
        <f>+IF(AD81="NO OFERTADO",0,IF(AD81="NO CUMPLE EV TECNICA",0,IF(AD81="NO HABILITA",0,IF(AD81="HABILITA",('PRECIOS UNITARIOS'!$AF81*500)/AC81))))</f>
        <v>0</v>
      </c>
      <c r="AF81" s="43">
        <f>'PRECIO REFERENCIA'!AD81</f>
        <v>0</v>
      </c>
      <c r="AG81" s="43" t="str">
        <f>'PRECIO REFERENCIA'!AF81</f>
        <v>NO HABILITA</v>
      </c>
      <c r="AH81" s="44">
        <f>+IF(AG81="NO OFERTADO",0,IF(AG81="NO CUMPLE EV TECNICA",0,IF(AG81="NO HABILITA",0,IF(AG81="HABILITA",('PRECIOS UNITARIOS'!$AF81*500)/AF81))))</f>
        <v>0</v>
      </c>
      <c r="AI81" s="43">
        <f>'PRECIO REFERENCIA'!AG81</f>
        <v>0</v>
      </c>
      <c r="AJ81" s="43" t="str">
        <f>'PRECIO REFERENCIA'!AI81</f>
        <v>NO OFERTADO</v>
      </c>
      <c r="AK81" s="44">
        <f>+IF(AJ81="NO OFERTADO",0,IF(AJ81="NO CUMPLE EV TECNICA",0,IF(AJ81="NO HABILITA",0,IF(AJ81="HABILITA",('PRECIOS UNITARIOS'!$AF81*500)/AI81))))</f>
        <v>0</v>
      </c>
      <c r="AL81" s="43">
        <f>'PRECIO REFERENCIA'!AJ81</f>
        <v>0</v>
      </c>
      <c r="AM81" s="43" t="str">
        <f>'PRECIO REFERENCIA'!AL81</f>
        <v>NO OFERTADO</v>
      </c>
      <c r="AN81" s="44">
        <f>+IF(AM81="NO OFERTADO",0,IF(AM81="NO CUMPLE EV TECNICA",0,IF(AM81="NO HABILITA",0,IF(AM81="HABILITA",('PRECIOS UNITARIOS'!$AF81*500)/AL81))))</f>
        <v>0</v>
      </c>
      <c r="AO81" s="43">
        <f>'PRECIO REFERENCIA'!AM81</f>
        <v>0</v>
      </c>
      <c r="AP81" s="43" t="str">
        <f>'PRECIO REFERENCIA'!AO81</f>
        <v>NO OFERTADO</v>
      </c>
      <c r="AQ81" s="44">
        <f>+IF(AP81="NO OFERTADO",0,IF(AP81="NO CUMPLE EV TECNICA",0,IF(AP81="NO HABILITA",0,IF(AP81="HABILITA",('PRECIOS UNITARIOS'!$AF81*500)/AO81))))</f>
        <v>0</v>
      </c>
      <c r="AR81" s="43">
        <f>'PRECIO REFERENCIA'!AP81</f>
        <v>0</v>
      </c>
      <c r="AS81" s="43" t="str">
        <f>'PRECIO REFERENCIA'!AR81</f>
        <v>NO OFERTADO</v>
      </c>
      <c r="AT81" s="44">
        <f>+IF(AS81="NO OFERTADO",0,IF(AS81="NO CUMPLE EV TECNICA",0,IF(AS81="NO HABILITA",0,IF(AS81="HABILITA",('PRECIOS UNITARIOS'!$AF81*500)/AR81))))</f>
        <v>0</v>
      </c>
      <c r="AU81" s="43">
        <f>'PRECIO REFERENCIA'!AS81</f>
        <v>0</v>
      </c>
      <c r="AV81" s="43" t="str">
        <f>'PRECIO REFERENCIA'!AU81</f>
        <v>NO OFERTADO</v>
      </c>
      <c r="AW81" s="44">
        <f>+IF(AV81="NO OFERTADO",0,IF(AV81="NO CUMPLE EV TECNICA",0,IF(AV81="NO HABILITA",0,IF(AV81="HABILITA",('PRECIOS UNITARIOS'!$AF81*500)/AU81))))</f>
        <v>0</v>
      </c>
      <c r="AX81" s="43">
        <f>'PRECIO REFERENCIA'!AV81</f>
        <v>0</v>
      </c>
      <c r="AY81" s="43" t="str">
        <f>'PRECIO REFERENCIA'!AX81</f>
        <v>NO OFERTADO</v>
      </c>
      <c r="AZ81" s="44">
        <f>+IF(AY81="NO OFERTADO",0,IF(AY81="NO CUMPLE EV TECNICA",0,IF(AY81="NO HABILITA",0,IF(AY81="HABILITA",('PRECIOS UNITARIOS'!$AF81*500)/AX81))))</f>
        <v>0</v>
      </c>
      <c r="BA81" s="43">
        <f>'PRECIO REFERENCIA'!AY81</f>
        <v>0</v>
      </c>
      <c r="BB81" s="43" t="str">
        <f>'PRECIO REFERENCIA'!BA81</f>
        <v>NO OFERTADO</v>
      </c>
      <c r="BC81" s="44">
        <f>+IF(BB81="NO OFERTADO",0,IF(BB81="NO CUMPLE EV TECNICA",0,IF(BB81="NO HABILITA",0,IF(BB81="HABILITA",('PRECIOS UNITARIOS'!$AF81*500)/BA81))))</f>
        <v>0</v>
      </c>
      <c r="BD81" s="43">
        <f>'PRECIO REFERENCIA'!BB81</f>
        <v>0</v>
      </c>
      <c r="BE81" s="43" t="str">
        <f>'PRECIO REFERENCIA'!BD81</f>
        <v>NO OFERTADO</v>
      </c>
      <c r="BF81" s="44">
        <f>+IF(BE81="NO OFERTADO",0,IF(BE81="NO CUMPLE EV TECNICA",0,IF(BE81="NO HABILITA",0,IF(BE81="HABILITA",('PRECIOS UNITARIOS'!$AF81*500)/BD81))))</f>
        <v>0</v>
      </c>
      <c r="BG81" s="43">
        <f>'PRECIO REFERENCIA'!BE81</f>
        <v>0</v>
      </c>
      <c r="BH81" s="43" t="str">
        <f>'PRECIO REFERENCIA'!BG81</f>
        <v>NO OFERTADO</v>
      </c>
      <c r="BI81" s="44">
        <f>+IF(BH81="NO OFERTADO",0,IF(BH81="NO CUMPLE EV TECNICA",0,IF(BH81="NO HABILITA",0,IF(BH81="HABILITA",('PRECIOS UNITARIOS'!$AF81*500)/BG81))))</f>
        <v>0</v>
      </c>
      <c r="BJ81" s="43">
        <f>'PRECIO REFERENCIA'!BH81</f>
        <v>0</v>
      </c>
      <c r="BK81" s="43" t="str">
        <f>'PRECIO REFERENCIA'!BJ81</f>
        <v>NO HABILITA</v>
      </c>
      <c r="BL81" s="44">
        <f>+IF(BK81="NO OFERTADO",0,IF(BK81="NO CUMPLE EV TECNICA",0,IF(BK81="NO HABILITA",0,IF(BK81="HABILITA",('PRECIOS UNITARIOS'!$AF81*500)/BJ81))))</f>
        <v>0</v>
      </c>
      <c r="BM81" s="43">
        <f>'PRECIO REFERENCIA'!BK81</f>
        <v>0</v>
      </c>
      <c r="BN81" s="43" t="str">
        <f>'PRECIO REFERENCIA'!BM81</f>
        <v>NO OFERTADO</v>
      </c>
      <c r="BO81" s="44">
        <f>+IF(BN81="NO OFERTADO",0,IF(BN81="NO CUMPLE EV TECNICA",0,IF(BN81="NO HABILITA",0,IF(BN81="HABILITA",('PRECIOS UNITARIOS'!$AF81*500)/BM81))))</f>
        <v>0</v>
      </c>
      <c r="BP81" s="43">
        <f>'PRECIO REFERENCIA'!BN81</f>
        <v>0</v>
      </c>
      <c r="BQ81" s="43" t="str">
        <f>'PRECIO REFERENCIA'!BP81</f>
        <v>NO OFERTADO</v>
      </c>
      <c r="BR81" s="44">
        <f>+IF(BQ81="NO OFERTADO",0,IF(BQ81="NO CUMPLE EV TECNICA",0,IF(BQ81="NO HABILITA",0,IF(BQ81="HABILITA",('PRECIOS UNITARIOS'!$AF81*500)/BP81))))</f>
        <v>0</v>
      </c>
      <c r="BS81" s="43">
        <f>'PRECIO REFERENCIA'!BQ81</f>
        <v>0</v>
      </c>
      <c r="BT81" s="43" t="str">
        <f>'PRECIO REFERENCIA'!BS81</f>
        <v>NO OFERTADO</v>
      </c>
      <c r="BU81" s="44">
        <f>+IF(BT81="NO OFERTADO",0,IF(BT81="NO CUMPLE EV TECNICA",0,IF(BT81="NO HABILITA",0,IF(BT81="HABILITA",('PRECIOS UNITARIOS'!$AF81*500)/BS81))))</f>
        <v>0</v>
      </c>
      <c r="BV81" s="43">
        <f>'PRECIO REFERENCIA'!BT81</f>
        <v>0</v>
      </c>
      <c r="BW81" s="43" t="str">
        <f>'PRECIO REFERENCIA'!BV81</f>
        <v>NO OFERTADO</v>
      </c>
      <c r="BX81" s="44">
        <f>+IF(BW81="NO OFERTADO",0,IF(BW81="NO CUMPLE EV TECNICA",0,IF(BW81="NO HABILITA",0,IF(BW81="HABILITA",('PRECIOS UNITARIOS'!$AF81*500)/BV81))))</f>
        <v>0</v>
      </c>
      <c r="BY81" s="43">
        <f>'PRECIO REFERENCIA'!BW81</f>
        <v>0</v>
      </c>
      <c r="BZ81" s="43" t="str">
        <f>'PRECIO REFERENCIA'!BY81</f>
        <v>NO OFERTADO</v>
      </c>
      <c r="CA81" s="44">
        <f>+IF(BZ81="NO OFERTADO",0,IF(BZ81="NO CUMPLE EV TECNICA",0,IF(BZ81="NO HABILITA",0,IF(BZ81="HABILITA",('PRECIOS UNITARIOS'!$AF81*500)/BY81))))</f>
        <v>0</v>
      </c>
      <c r="CB81" s="43">
        <f>'PRECIO REFERENCIA'!BZ81</f>
        <v>0</v>
      </c>
      <c r="CC81" s="43" t="str">
        <f>'PRECIO REFERENCIA'!CB81</f>
        <v>NO OFERTADO</v>
      </c>
      <c r="CD81" s="44">
        <f>+IF(CC81="NO OFERTADO",0,IF(CC81="NO CUMPLE EV TECNICA",0,IF(CC81="NO HABILITA",0,IF(CC81="HABILITA",('PRECIOS UNITARIOS'!$AF81*500)/CB81))))</f>
        <v>0</v>
      </c>
      <c r="CE81" s="43">
        <f>'PRECIO REFERENCIA'!CC81</f>
        <v>0</v>
      </c>
      <c r="CF81" s="43" t="str">
        <f>'PRECIO REFERENCIA'!CE81</f>
        <v>NO OFERTADO</v>
      </c>
      <c r="CG81" s="44">
        <f>+IF(CF81="NO OFERTADO",0,IF(CF81="NO CUMPLE EV TECNICA",0,IF(CF81="NO HABILITA",0,IF(CF81="HABILITA",('PRECIOS UNITARIOS'!$AF81*500)/CE81))))</f>
        <v>0</v>
      </c>
      <c r="CH81" s="43">
        <f>'PRECIO REFERENCIA'!CF81</f>
        <v>0</v>
      </c>
      <c r="CI81" s="43" t="str">
        <f>'PRECIO REFERENCIA'!CH81</f>
        <v>NO OFERTADO</v>
      </c>
      <c r="CJ81" s="44">
        <f>+IF(CI81="NO OFERTADO",0,IF(CI81="NO CUMPLE EV TECNICA",0,IF(CI81="NO HABILITA",0,IF(CI81="HABILITA",('PRECIOS UNITARIOS'!$AF81*500)/CH81))))</f>
        <v>0</v>
      </c>
    </row>
    <row r="82" spans="1:88" s="40" customFormat="1" ht="38.25" x14ac:dyDescent="0.2">
      <c r="A82" s="103">
        <v>73</v>
      </c>
      <c r="B82" s="202" t="s">
        <v>143</v>
      </c>
      <c r="C82" s="121" t="s">
        <v>127</v>
      </c>
      <c r="D82" s="24">
        <v>1</v>
      </c>
      <c r="E82" s="166" t="s">
        <v>53</v>
      </c>
      <c r="F82" s="168">
        <v>22</v>
      </c>
      <c r="G82" s="25">
        <v>65000</v>
      </c>
      <c r="H82" s="43">
        <f>'PRECIO REFERENCIA'!F82</f>
        <v>0</v>
      </c>
      <c r="I82" s="43" t="str">
        <f>'PRECIO REFERENCIA'!H82</f>
        <v>NO OFERTADO</v>
      </c>
      <c r="J82" s="44">
        <f>+IF(I82="NO OFERTADO",0,IF(I82="NO CUMPLE EV TECNICA",0,IF(I82="NO HABILITA",0,IF(I82="HABILITA",('PRECIOS UNITARIOS'!$AF82*500)/H82))))</f>
        <v>0</v>
      </c>
      <c r="K82" s="43">
        <f>'PRECIO REFERENCIA'!I82</f>
        <v>0</v>
      </c>
      <c r="L82" s="43" t="str">
        <f>'PRECIO REFERENCIA'!K82</f>
        <v>NO OFERTADO</v>
      </c>
      <c r="M82" s="44">
        <f>+IF(L82="NO OFERTADO",0,IF(L82="NO CUMPLE EV TECNICA",0,IF(L82="NO HABILITA",0,IF(L82="HABILITA",('PRECIOS UNITARIOS'!$AF82*500)/K82))))</f>
        <v>0</v>
      </c>
      <c r="N82" s="43">
        <f>'PRECIO REFERENCIA'!L82</f>
        <v>0</v>
      </c>
      <c r="O82" s="43" t="str">
        <f>'PRECIO REFERENCIA'!N82</f>
        <v>NO OFERTADO</v>
      </c>
      <c r="P82" s="44">
        <f>+IF(O82="NO OFERTADO",0,IF(O82="NO CUMPLE EV TECNICA",0,IF(O82="NO HABILITA",0,IF(O82="HABILITA",('PRECIOS UNITARIOS'!$AF82*500)/N82))))</f>
        <v>0</v>
      </c>
      <c r="Q82" s="43">
        <f>'PRECIO REFERENCIA'!O82</f>
        <v>0</v>
      </c>
      <c r="R82" s="43" t="str">
        <f>'PRECIO REFERENCIA'!Q82</f>
        <v>NO OFERTADO</v>
      </c>
      <c r="S82" s="44">
        <f>+IF(R82="NO OFERTADO",0,IF(R82="NO CUMPLE EV TECNICA",0,IF(R82="NO HABILITA",0,IF(R82="HABILITA",('PRECIOS UNITARIOS'!$AF82*500)/Q82))))</f>
        <v>0</v>
      </c>
      <c r="T82" s="43">
        <f>'PRECIO REFERENCIA'!R82</f>
        <v>0</v>
      </c>
      <c r="U82" s="43" t="str">
        <f>'PRECIO REFERENCIA'!T82</f>
        <v>NO OFERTADO</v>
      </c>
      <c r="V82" s="44">
        <f>+IF(U82="NO OFERTADO",0,IF(U82="NO CUMPLE EV TECNICA",0,IF(U82="NO HABILITA",0,IF(U82="HABILITA",('PRECIOS UNITARIOS'!$AF82*500)/T82))))</f>
        <v>0</v>
      </c>
      <c r="W82" s="43">
        <f>'PRECIO REFERENCIA'!U82</f>
        <v>0</v>
      </c>
      <c r="X82" s="43" t="str">
        <f>'PRECIO REFERENCIA'!W82</f>
        <v>NO OFERTADO</v>
      </c>
      <c r="Y82" s="44">
        <f>+IF(X82="NO OFERTADO",0,IF(X82="NO CUMPLE EV TECNICA",0,IF(X82="NO HABILITA",0,IF(X82="HABILITA",('PRECIOS UNITARIOS'!$AF82*500)/W82))))</f>
        <v>0</v>
      </c>
      <c r="Z82" s="43">
        <f>'PRECIO REFERENCIA'!X82</f>
        <v>0</v>
      </c>
      <c r="AA82" s="43" t="str">
        <f>'PRECIO REFERENCIA'!Z82</f>
        <v>NO OFERTADO</v>
      </c>
      <c r="AB82" s="44">
        <f>+IF(AA82="NO OFERTADO",0,IF(AA82="NO CUMPLE EV TECNICA",0,IF(AA82="NO HABILITA",0,IF(AA82="HABILITA",('PRECIOS UNITARIOS'!$AF82*500)/Z82))))</f>
        <v>0</v>
      </c>
      <c r="AC82" s="43">
        <f>'PRECIO REFERENCIA'!AA82</f>
        <v>0</v>
      </c>
      <c r="AD82" s="43" t="str">
        <f>'PRECIO REFERENCIA'!AC82</f>
        <v>NO OFERTADO</v>
      </c>
      <c r="AE82" s="44">
        <f>+IF(AD82="NO OFERTADO",0,IF(AD82="NO CUMPLE EV TECNICA",0,IF(AD82="NO HABILITA",0,IF(AD82="HABILITA",('PRECIOS UNITARIOS'!$AF82*500)/AC82))))</f>
        <v>0</v>
      </c>
      <c r="AF82" s="43">
        <f>'PRECIO REFERENCIA'!AD82</f>
        <v>131648</v>
      </c>
      <c r="AG82" s="43" t="str">
        <f>'PRECIO REFERENCIA'!AF82</f>
        <v>NO HABILITA</v>
      </c>
      <c r="AH82" s="44">
        <f>+IF(AG82="NO OFERTADO",0,IF(AG82="NO CUMPLE EV TECNICA",0,IF(AG82="NO HABILITA",0,IF(AG82="HABILITA",('PRECIOS UNITARIOS'!$AF82*500)/AF82))))</f>
        <v>0</v>
      </c>
      <c r="AI82" s="43">
        <f>'PRECIO REFERENCIA'!AG82</f>
        <v>0</v>
      </c>
      <c r="AJ82" s="43" t="str">
        <f>'PRECIO REFERENCIA'!AI82</f>
        <v>NO OFERTADO</v>
      </c>
      <c r="AK82" s="44">
        <f>+IF(AJ82="NO OFERTADO",0,IF(AJ82="NO CUMPLE EV TECNICA",0,IF(AJ82="NO HABILITA",0,IF(AJ82="HABILITA",('PRECIOS UNITARIOS'!$AF82*500)/AI82))))</f>
        <v>0</v>
      </c>
      <c r="AL82" s="43">
        <f>'PRECIO REFERENCIA'!AJ82</f>
        <v>0</v>
      </c>
      <c r="AM82" s="43" t="str">
        <f>'PRECIO REFERENCIA'!AL82</f>
        <v>NO OFERTADO</v>
      </c>
      <c r="AN82" s="44">
        <f>+IF(AM82="NO OFERTADO",0,IF(AM82="NO CUMPLE EV TECNICA",0,IF(AM82="NO HABILITA",0,IF(AM82="HABILITA",('PRECIOS UNITARIOS'!$AF82*500)/AL82))))</f>
        <v>0</v>
      </c>
      <c r="AO82" s="43">
        <f>'PRECIO REFERENCIA'!AM82</f>
        <v>0</v>
      </c>
      <c r="AP82" s="43" t="str">
        <f>'PRECIO REFERENCIA'!AO82</f>
        <v>NO OFERTADO</v>
      </c>
      <c r="AQ82" s="44">
        <f>+IF(AP82="NO OFERTADO",0,IF(AP82="NO CUMPLE EV TECNICA",0,IF(AP82="NO HABILITA",0,IF(AP82="HABILITA",('PRECIOS UNITARIOS'!$AF82*500)/AO82))))</f>
        <v>0</v>
      </c>
      <c r="AR82" s="43">
        <f>'PRECIO REFERENCIA'!AP82</f>
        <v>0</v>
      </c>
      <c r="AS82" s="43" t="str">
        <f>'PRECIO REFERENCIA'!AR82</f>
        <v>NO OFERTADO</v>
      </c>
      <c r="AT82" s="44">
        <f>+IF(AS82="NO OFERTADO",0,IF(AS82="NO CUMPLE EV TECNICA",0,IF(AS82="NO HABILITA",0,IF(AS82="HABILITA",('PRECIOS UNITARIOS'!$AF82*500)/AR82))))</f>
        <v>0</v>
      </c>
      <c r="AU82" s="43">
        <f>'PRECIO REFERENCIA'!AS82</f>
        <v>0</v>
      </c>
      <c r="AV82" s="43" t="str">
        <f>'PRECIO REFERENCIA'!AU82</f>
        <v>NO OFERTADO</v>
      </c>
      <c r="AW82" s="44">
        <f>+IF(AV82="NO OFERTADO",0,IF(AV82="NO CUMPLE EV TECNICA",0,IF(AV82="NO HABILITA",0,IF(AV82="HABILITA",('PRECIOS UNITARIOS'!$AF82*500)/AU82))))</f>
        <v>0</v>
      </c>
      <c r="AX82" s="43">
        <f>'PRECIO REFERENCIA'!AV82</f>
        <v>0</v>
      </c>
      <c r="AY82" s="43" t="str">
        <f>'PRECIO REFERENCIA'!AX82</f>
        <v>NO OFERTADO</v>
      </c>
      <c r="AZ82" s="44">
        <f>+IF(AY82="NO OFERTADO",0,IF(AY82="NO CUMPLE EV TECNICA",0,IF(AY82="NO HABILITA",0,IF(AY82="HABILITA",('PRECIOS UNITARIOS'!$AF82*500)/AX82))))</f>
        <v>0</v>
      </c>
      <c r="BA82" s="43">
        <f>'PRECIO REFERENCIA'!AY82</f>
        <v>0</v>
      </c>
      <c r="BB82" s="43" t="str">
        <f>'PRECIO REFERENCIA'!BA82</f>
        <v>NO OFERTADO</v>
      </c>
      <c r="BC82" s="44">
        <f>+IF(BB82="NO OFERTADO",0,IF(BB82="NO CUMPLE EV TECNICA",0,IF(BB82="NO HABILITA",0,IF(BB82="HABILITA",('PRECIOS UNITARIOS'!$AF82*500)/BA82))))</f>
        <v>0</v>
      </c>
      <c r="BD82" s="43">
        <f>'PRECIO REFERENCIA'!BB82</f>
        <v>0</v>
      </c>
      <c r="BE82" s="43" t="str">
        <f>'PRECIO REFERENCIA'!BD82</f>
        <v>NO OFERTADO</v>
      </c>
      <c r="BF82" s="44">
        <f>+IF(BE82="NO OFERTADO",0,IF(BE82="NO CUMPLE EV TECNICA",0,IF(BE82="NO HABILITA",0,IF(BE82="HABILITA",('PRECIOS UNITARIOS'!$AF82*500)/BD82))))</f>
        <v>0</v>
      </c>
      <c r="BG82" s="43">
        <f>'PRECIO REFERENCIA'!BE82</f>
        <v>0</v>
      </c>
      <c r="BH82" s="43" t="str">
        <f>'PRECIO REFERENCIA'!BG82</f>
        <v>NO OFERTADO</v>
      </c>
      <c r="BI82" s="44">
        <f>+IF(BH82="NO OFERTADO",0,IF(BH82="NO CUMPLE EV TECNICA",0,IF(BH82="NO HABILITA",0,IF(BH82="HABILITA",('PRECIOS UNITARIOS'!$AF82*500)/BG82))))</f>
        <v>0</v>
      </c>
      <c r="BJ82" s="43">
        <f>'PRECIO REFERENCIA'!BH82</f>
        <v>0</v>
      </c>
      <c r="BK82" s="43" t="str">
        <f>'PRECIO REFERENCIA'!BJ82</f>
        <v>NO HABILITA</v>
      </c>
      <c r="BL82" s="44">
        <f>+IF(BK82="NO OFERTADO",0,IF(BK82="NO CUMPLE EV TECNICA",0,IF(BK82="NO HABILITA",0,IF(BK82="HABILITA",('PRECIOS UNITARIOS'!$AF82*500)/BJ82))))</f>
        <v>0</v>
      </c>
      <c r="BM82" s="43">
        <f>'PRECIO REFERENCIA'!BK82</f>
        <v>0</v>
      </c>
      <c r="BN82" s="43" t="str">
        <f>'PRECIO REFERENCIA'!BM82</f>
        <v>NO OFERTADO</v>
      </c>
      <c r="BO82" s="44">
        <f>+IF(BN82="NO OFERTADO",0,IF(BN82="NO CUMPLE EV TECNICA",0,IF(BN82="NO HABILITA",0,IF(BN82="HABILITA",('PRECIOS UNITARIOS'!$AF82*500)/BM82))))</f>
        <v>0</v>
      </c>
      <c r="BP82" s="43">
        <f>'PRECIO REFERENCIA'!BN82</f>
        <v>0</v>
      </c>
      <c r="BQ82" s="43" t="str">
        <f>'PRECIO REFERENCIA'!BP82</f>
        <v>NO OFERTADO</v>
      </c>
      <c r="BR82" s="44">
        <f>+IF(BQ82="NO OFERTADO",0,IF(BQ82="NO CUMPLE EV TECNICA",0,IF(BQ82="NO HABILITA",0,IF(BQ82="HABILITA",('PRECIOS UNITARIOS'!$AF82*500)/BP82))))</f>
        <v>0</v>
      </c>
      <c r="BS82" s="43">
        <f>'PRECIO REFERENCIA'!BQ82</f>
        <v>0</v>
      </c>
      <c r="BT82" s="43" t="str">
        <f>'PRECIO REFERENCIA'!BS82</f>
        <v>NO OFERTADO</v>
      </c>
      <c r="BU82" s="44">
        <f>+IF(BT82="NO OFERTADO",0,IF(BT82="NO CUMPLE EV TECNICA",0,IF(BT82="NO HABILITA",0,IF(BT82="HABILITA",('PRECIOS UNITARIOS'!$AF82*500)/BS82))))</f>
        <v>0</v>
      </c>
      <c r="BV82" s="43">
        <f>'PRECIO REFERENCIA'!BT82</f>
        <v>0</v>
      </c>
      <c r="BW82" s="43" t="str">
        <f>'PRECIO REFERENCIA'!BV82</f>
        <v>NO OFERTADO</v>
      </c>
      <c r="BX82" s="44">
        <f>+IF(BW82="NO OFERTADO",0,IF(BW82="NO CUMPLE EV TECNICA",0,IF(BW82="NO HABILITA",0,IF(BW82="HABILITA",('PRECIOS UNITARIOS'!$AF82*500)/BV82))))</f>
        <v>0</v>
      </c>
      <c r="BY82" s="43">
        <f>'PRECIO REFERENCIA'!BW82</f>
        <v>0</v>
      </c>
      <c r="BZ82" s="43" t="str">
        <f>'PRECIO REFERENCIA'!BY82</f>
        <v>NO OFERTADO</v>
      </c>
      <c r="CA82" s="44">
        <f>+IF(BZ82="NO OFERTADO",0,IF(BZ82="NO CUMPLE EV TECNICA",0,IF(BZ82="NO HABILITA",0,IF(BZ82="HABILITA",('PRECIOS UNITARIOS'!$AF82*500)/BY82))))</f>
        <v>0</v>
      </c>
      <c r="CB82" s="43">
        <f>'PRECIO REFERENCIA'!BZ82</f>
        <v>0</v>
      </c>
      <c r="CC82" s="43" t="str">
        <f>'PRECIO REFERENCIA'!CB82</f>
        <v>NO OFERTADO</v>
      </c>
      <c r="CD82" s="44">
        <f>+IF(CC82="NO OFERTADO",0,IF(CC82="NO CUMPLE EV TECNICA",0,IF(CC82="NO HABILITA",0,IF(CC82="HABILITA",('PRECIOS UNITARIOS'!$AF82*500)/CB82))))</f>
        <v>0</v>
      </c>
      <c r="CE82" s="43">
        <f>'PRECIO REFERENCIA'!CC82</f>
        <v>0</v>
      </c>
      <c r="CF82" s="43" t="str">
        <f>'PRECIO REFERENCIA'!CE82</f>
        <v>NO OFERTADO</v>
      </c>
      <c r="CG82" s="44">
        <f>+IF(CF82="NO OFERTADO",0,IF(CF82="NO CUMPLE EV TECNICA",0,IF(CF82="NO HABILITA",0,IF(CF82="HABILITA",('PRECIOS UNITARIOS'!$AF82*500)/CE82))))</f>
        <v>0</v>
      </c>
      <c r="CH82" s="43">
        <f>'PRECIO REFERENCIA'!CF82</f>
        <v>0</v>
      </c>
      <c r="CI82" s="43" t="str">
        <f>'PRECIO REFERENCIA'!CH82</f>
        <v>NO OFERTADO</v>
      </c>
      <c r="CJ82" s="44">
        <f>+IF(CI82="NO OFERTADO",0,IF(CI82="NO CUMPLE EV TECNICA",0,IF(CI82="NO HABILITA",0,IF(CI82="HABILITA",('PRECIOS UNITARIOS'!$AF82*500)/CH82))))</f>
        <v>0</v>
      </c>
    </row>
    <row r="83" spans="1:88" s="40" customFormat="1" ht="38.25" x14ac:dyDescent="0.2">
      <c r="A83" s="103">
        <v>74</v>
      </c>
      <c r="B83" s="202" t="s">
        <v>144</v>
      </c>
      <c r="C83" s="121" t="s">
        <v>127</v>
      </c>
      <c r="D83" s="24">
        <v>1</v>
      </c>
      <c r="E83" s="166" t="s">
        <v>53</v>
      </c>
      <c r="F83" s="168">
        <v>95.666666666666671</v>
      </c>
      <c r="G83" s="25">
        <v>65000</v>
      </c>
      <c r="H83" s="43">
        <f>'PRECIO REFERENCIA'!F83</f>
        <v>0</v>
      </c>
      <c r="I83" s="43" t="str">
        <f>'PRECIO REFERENCIA'!H83</f>
        <v>NO OFERTADO</v>
      </c>
      <c r="J83" s="44">
        <f>+IF(I83="NO OFERTADO",0,IF(I83="NO CUMPLE EV TECNICA",0,IF(I83="NO HABILITA",0,IF(I83="HABILITA",('PRECIOS UNITARIOS'!$AF83*500)/H83))))</f>
        <v>0</v>
      </c>
      <c r="K83" s="43">
        <f>'PRECIO REFERENCIA'!I83</f>
        <v>0</v>
      </c>
      <c r="L83" s="43" t="str">
        <f>'PRECIO REFERENCIA'!K83</f>
        <v>NO OFERTADO</v>
      </c>
      <c r="M83" s="44">
        <f>+IF(L83="NO OFERTADO",0,IF(L83="NO CUMPLE EV TECNICA",0,IF(L83="NO HABILITA",0,IF(L83="HABILITA",('PRECIOS UNITARIOS'!$AF83*500)/K83))))</f>
        <v>0</v>
      </c>
      <c r="N83" s="43">
        <f>'PRECIO REFERENCIA'!L83</f>
        <v>0</v>
      </c>
      <c r="O83" s="43" t="str">
        <f>'PRECIO REFERENCIA'!N83</f>
        <v>NO OFERTADO</v>
      </c>
      <c r="P83" s="44">
        <f>+IF(O83="NO OFERTADO",0,IF(O83="NO CUMPLE EV TECNICA",0,IF(O83="NO HABILITA",0,IF(O83="HABILITA",('PRECIOS UNITARIOS'!$AF83*500)/N83))))</f>
        <v>0</v>
      </c>
      <c r="Q83" s="43">
        <f>'PRECIO REFERENCIA'!O83</f>
        <v>0</v>
      </c>
      <c r="R83" s="43" t="str">
        <f>'PRECIO REFERENCIA'!Q83</f>
        <v>NO OFERTADO</v>
      </c>
      <c r="S83" s="44">
        <f>+IF(R83="NO OFERTADO",0,IF(R83="NO CUMPLE EV TECNICA",0,IF(R83="NO HABILITA",0,IF(R83="HABILITA",('PRECIOS UNITARIOS'!$AF83*500)/Q83))))</f>
        <v>0</v>
      </c>
      <c r="T83" s="43">
        <f>'PRECIO REFERENCIA'!R83</f>
        <v>0</v>
      </c>
      <c r="U83" s="43" t="str">
        <f>'PRECIO REFERENCIA'!T83</f>
        <v>NO OFERTADO</v>
      </c>
      <c r="V83" s="44">
        <f>+IF(U83="NO OFERTADO",0,IF(U83="NO CUMPLE EV TECNICA",0,IF(U83="NO HABILITA",0,IF(U83="HABILITA",('PRECIOS UNITARIOS'!$AF83*500)/T83))))</f>
        <v>0</v>
      </c>
      <c r="W83" s="43">
        <f>'PRECIO REFERENCIA'!U83</f>
        <v>0</v>
      </c>
      <c r="X83" s="43" t="str">
        <f>'PRECIO REFERENCIA'!W83</f>
        <v>NO OFERTADO</v>
      </c>
      <c r="Y83" s="44">
        <f>+IF(X83="NO OFERTADO",0,IF(X83="NO CUMPLE EV TECNICA",0,IF(X83="NO HABILITA",0,IF(X83="HABILITA",('PRECIOS UNITARIOS'!$AF83*500)/W83))))</f>
        <v>0</v>
      </c>
      <c r="Z83" s="43">
        <f>'PRECIO REFERENCIA'!X83</f>
        <v>0</v>
      </c>
      <c r="AA83" s="43" t="str">
        <f>'PRECIO REFERENCIA'!Z83</f>
        <v>NO OFERTADO</v>
      </c>
      <c r="AB83" s="44">
        <f>+IF(AA83="NO OFERTADO",0,IF(AA83="NO CUMPLE EV TECNICA",0,IF(AA83="NO HABILITA",0,IF(AA83="HABILITA",('PRECIOS UNITARIOS'!$AF83*500)/Z83))))</f>
        <v>0</v>
      </c>
      <c r="AC83" s="43">
        <f>'PRECIO REFERENCIA'!AA83</f>
        <v>65000</v>
      </c>
      <c r="AD83" s="43" t="str">
        <f>'PRECIO REFERENCIA'!AC83</f>
        <v>HABILITA</v>
      </c>
      <c r="AE83" s="44">
        <f>+IF(AD83="NO OFERTADO",0,IF(AD83="NO CUMPLE EV TECNICA",0,IF(AD83="NO HABILITA",0,IF(AD83="HABILITA",('PRECIOS UNITARIOS'!$AF83*500)/AC83))))</f>
        <v>500</v>
      </c>
      <c r="AF83" s="43">
        <f>'PRECIO REFERENCIA'!AD83</f>
        <v>0</v>
      </c>
      <c r="AG83" s="43" t="str">
        <f>'PRECIO REFERENCIA'!AF83</f>
        <v>NO OFERTADO</v>
      </c>
      <c r="AH83" s="44">
        <f>+IF(AG83="NO OFERTADO",0,IF(AG83="NO CUMPLE EV TECNICA",0,IF(AG83="NO HABILITA",0,IF(AG83="HABILITA",('PRECIOS UNITARIOS'!$AF83*500)/AF83))))</f>
        <v>0</v>
      </c>
      <c r="AI83" s="43">
        <f>'PRECIO REFERENCIA'!AG83</f>
        <v>0</v>
      </c>
      <c r="AJ83" s="43" t="str">
        <f>'PRECIO REFERENCIA'!AI83</f>
        <v>NO OFERTADO</v>
      </c>
      <c r="AK83" s="44">
        <f>+IF(AJ83="NO OFERTADO",0,IF(AJ83="NO CUMPLE EV TECNICA",0,IF(AJ83="NO HABILITA",0,IF(AJ83="HABILITA",('PRECIOS UNITARIOS'!$AF83*500)/AI83))))</f>
        <v>0</v>
      </c>
      <c r="AL83" s="43">
        <f>'PRECIO REFERENCIA'!AJ83</f>
        <v>0</v>
      </c>
      <c r="AM83" s="43" t="str">
        <f>'PRECIO REFERENCIA'!AL83</f>
        <v>NO OFERTADO</v>
      </c>
      <c r="AN83" s="44">
        <f>+IF(AM83="NO OFERTADO",0,IF(AM83="NO CUMPLE EV TECNICA",0,IF(AM83="NO HABILITA",0,IF(AM83="HABILITA",('PRECIOS UNITARIOS'!$AF83*500)/AL83))))</f>
        <v>0</v>
      </c>
      <c r="AO83" s="43">
        <f>'PRECIO REFERENCIA'!AM83</f>
        <v>0</v>
      </c>
      <c r="AP83" s="43" t="str">
        <f>'PRECIO REFERENCIA'!AO83</f>
        <v>NO OFERTADO</v>
      </c>
      <c r="AQ83" s="44">
        <f>+IF(AP83="NO OFERTADO",0,IF(AP83="NO CUMPLE EV TECNICA",0,IF(AP83="NO HABILITA",0,IF(AP83="HABILITA",('PRECIOS UNITARIOS'!$AF83*500)/AO83))))</f>
        <v>0</v>
      </c>
      <c r="AR83" s="43">
        <f>'PRECIO REFERENCIA'!AP83</f>
        <v>0</v>
      </c>
      <c r="AS83" s="43" t="str">
        <f>'PRECIO REFERENCIA'!AR83</f>
        <v>NO OFERTADO</v>
      </c>
      <c r="AT83" s="44">
        <f>+IF(AS83="NO OFERTADO",0,IF(AS83="NO CUMPLE EV TECNICA",0,IF(AS83="NO HABILITA",0,IF(AS83="HABILITA",('PRECIOS UNITARIOS'!$AF83*500)/AR83))))</f>
        <v>0</v>
      </c>
      <c r="AU83" s="43">
        <f>'PRECIO REFERENCIA'!AS83</f>
        <v>0</v>
      </c>
      <c r="AV83" s="43" t="str">
        <f>'PRECIO REFERENCIA'!AU83</f>
        <v>NO OFERTADO</v>
      </c>
      <c r="AW83" s="44">
        <f>+IF(AV83="NO OFERTADO",0,IF(AV83="NO CUMPLE EV TECNICA",0,IF(AV83="NO HABILITA",0,IF(AV83="HABILITA",('PRECIOS UNITARIOS'!$AF83*500)/AU83))))</f>
        <v>0</v>
      </c>
      <c r="AX83" s="43">
        <f>'PRECIO REFERENCIA'!AV83</f>
        <v>0</v>
      </c>
      <c r="AY83" s="43" t="str">
        <f>'PRECIO REFERENCIA'!AX83</f>
        <v>NO OFERTADO</v>
      </c>
      <c r="AZ83" s="44">
        <f>+IF(AY83="NO OFERTADO",0,IF(AY83="NO CUMPLE EV TECNICA",0,IF(AY83="NO HABILITA",0,IF(AY83="HABILITA",('PRECIOS UNITARIOS'!$AF83*500)/AX83))))</f>
        <v>0</v>
      </c>
      <c r="BA83" s="43">
        <f>'PRECIO REFERENCIA'!AY83</f>
        <v>0</v>
      </c>
      <c r="BB83" s="43" t="str">
        <f>'PRECIO REFERENCIA'!BA83</f>
        <v>NO OFERTADO</v>
      </c>
      <c r="BC83" s="44">
        <f>+IF(BB83="NO OFERTADO",0,IF(BB83="NO CUMPLE EV TECNICA",0,IF(BB83="NO HABILITA",0,IF(BB83="HABILITA",('PRECIOS UNITARIOS'!$AF83*500)/BA83))))</f>
        <v>0</v>
      </c>
      <c r="BD83" s="43">
        <f>'PRECIO REFERENCIA'!BB83</f>
        <v>0</v>
      </c>
      <c r="BE83" s="43" t="str">
        <f>'PRECIO REFERENCIA'!BD83</f>
        <v>NO OFERTADO</v>
      </c>
      <c r="BF83" s="44">
        <f>+IF(BE83="NO OFERTADO",0,IF(BE83="NO CUMPLE EV TECNICA",0,IF(BE83="NO HABILITA",0,IF(BE83="HABILITA",('PRECIOS UNITARIOS'!$AF83*500)/BD83))))</f>
        <v>0</v>
      </c>
      <c r="BG83" s="43">
        <f>'PRECIO REFERENCIA'!BE83</f>
        <v>0</v>
      </c>
      <c r="BH83" s="43" t="str">
        <f>'PRECIO REFERENCIA'!BG83</f>
        <v>NO OFERTADO</v>
      </c>
      <c r="BI83" s="44">
        <f>+IF(BH83="NO OFERTADO",0,IF(BH83="NO CUMPLE EV TECNICA",0,IF(BH83="NO HABILITA",0,IF(BH83="HABILITA",('PRECIOS UNITARIOS'!$AF83*500)/BG83))))</f>
        <v>0</v>
      </c>
      <c r="BJ83" s="43">
        <f>'PRECIO REFERENCIA'!BH83</f>
        <v>0</v>
      </c>
      <c r="BK83" s="43" t="str">
        <f>'PRECIO REFERENCIA'!BJ83</f>
        <v>NO HABILITA</v>
      </c>
      <c r="BL83" s="44">
        <f>+IF(BK83="NO OFERTADO",0,IF(BK83="NO CUMPLE EV TECNICA",0,IF(BK83="NO HABILITA",0,IF(BK83="HABILITA",('PRECIOS UNITARIOS'!$AF83*500)/BJ83))))</f>
        <v>0</v>
      </c>
      <c r="BM83" s="43">
        <f>'PRECIO REFERENCIA'!BK83</f>
        <v>0</v>
      </c>
      <c r="BN83" s="43" t="str">
        <f>'PRECIO REFERENCIA'!BM83</f>
        <v>NO OFERTADO</v>
      </c>
      <c r="BO83" s="44">
        <f>+IF(BN83="NO OFERTADO",0,IF(BN83="NO CUMPLE EV TECNICA",0,IF(BN83="NO HABILITA",0,IF(BN83="HABILITA",('PRECIOS UNITARIOS'!$AF83*500)/BM83))))</f>
        <v>0</v>
      </c>
      <c r="BP83" s="43">
        <f>'PRECIO REFERENCIA'!BN83</f>
        <v>0</v>
      </c>
      <c r="BQ83" s="43" t="str">
        <f>'PRECIO REFERENCIA'!BP83</f>
        <v>NO OFERTADO</v>
      </c>
      <c r="BR83" s="44">
        <f>+IF(BQ83="NO OFERTADO",0,IF(BQ83="NO CUMPLE EV TECNICA",0,IF(BQ83="NO HABILITA",0,IF(BQ83="HABILITA",('PRECIOS UNITARIOS'!$AF83*500)/BP83))))</f>
        <v>0</v>
      </c>
      <c r="BS83" s="43">
        <f>'PRECIO REFERENCIA'!BQ83</f>
        <v>0</v>
      </c>
      <c r="BT83" s="43" t="str">
        <f>'PRECIO REFERENCIA'!BS83</f>
        <v>NO HABILITA</v>
      </c>
      <c r="BU83" s="44">
        <f>+IF(BT83="NO OFERTADO",0,IF(BT83="NO CUMPLE EV TECNICA",0,IF(BT83="NO HABILITA",0,IF(BT83="HABILITA",('PRECIOS UNITARIOS'!$AF83*500)/BS83))))</f>
        <v>0</v>
      </c>
      <c r="BV83" s="43">
        <f>'PRECIO REFERENCIA'!BT83</f>
        <v>0</v>
      </c>
      <c r="BW83" s="43" t="str">
        <f>'PRECIO REFERENCIA'!BV83</f>
        <v>NO OFERTADO</v>
      </c>
      <c r="BX83" s="44">
        <f>+IF(BW83="NO OFERTADO",0,IF(BW83="NO CUMPLE EV TECNICA",0,IF(BW83="NO HABILITA",0,IF(BW83="HABILITA",('PRECIOS UNITARIOS'!$AF83*500)/BV83))))</f>
        <v>0</v>
      </c>
      <c r="BY83" s="43">
        <f>'PRECIO REFERENCIA'!BW83</f>
        <v>0</v>
      </c>
      <c r="BZ83" s="43" t="str">
        <f>'PRECIO REFERENCIA'!BY83</f>
        <v>NO OFERTADO</v>
      </c>
      <c r="CA83" s="44">
        <f>+IF(BZ83="NO OFERTADO",0,IF(BZ83="NO CUMPLE EV TECNICA",0,IF(BZ83="NO HABILITA",0,IF(BZ83="HABILITA",('PRECIOS UNITARIOS'!$AF83*500)/BY83))))</f>
        <v>0</v>
      </c>
      <c r="CB83" s="43">
        <f>'PRECIO REFERENCIA'!BZ83</f>
        <v>0</v>
      </c>
      <c r="CC83" s="43" t="str">
        <f>'PRECIO REFERENCIA'!CB83</f>
        <v>NO OFERTADO</v>
      </c>
      <c r="CD83" s="44">
        <f>+IF(CC83="NO OFERTADO",0,IF(CC83="NO CUMPLE EV TECNICA",0,IF(CC83="NO HABILITA",0,IF(CC83="HABILITA",('PRECIOS UNITARIOS'!$AF83*500)/CB83))))</f>
        <v>0</v>
      </c>
      <c r="CE83" s="43">
        <f>'PRECIO REFERENCIA'!CC83</f>
        <v>0</v>
      </c>
      <c r="CF83" s="43" t="str">
        <f>'PRECIO REFERENCIA'!CE83</f>
        <v>NO OFERTADO</v>
      </c>
      <c r="CG83" s="44">
        <f>+IF(CF83="NO OFERTADO",0,IF(CF83="NO CUMPLE EV TECNICA",0,IF(CF83="NO HABILITA",0,IF(CF83="HABILITA",('PRECIOS UNITARIOS'!$AF83*500)/CE83))))</f>
        <v>0</v>
      </c>
      <c r="CH83" s="43">
        <f>'PRECIO REFERENCIA'!CF83</f>
        <v>0</v>
      </c>
      <c r="CI83" s="43" t="str">
        <f>'PRECIO REFERENCIA'!CH83</f>
        <v>NO OFERTADO</v>
      </c>
      <c r="CJ83" s="44">
        <f>+IF(CI83="NO OFERTADO",0,IF(CI83="NO CUMPLE EV TECNICA",0,IF(CI83="NO HABILITA",0,IF(CI83="HABILITA",('PRECIOS UNITARIOS'!$AF83*500)/CH83))))</f>
        <v>0</v>
      </c>
    </row>
    <row r="84" spans="1:88" s="40" customFormat="1" ht="38.25" x14ac:dyDescent="0.2">
      <c r="A84" s="103">
        <v>75</v>
      </c>
      <c r="B84" s="202" t="s">
        <v>145</v>
      </c>
      <c r="C84" s="121" t="s">
        <v>52</v>
      </c>
      <c r="D84" s="24">
        <v>1</v>
      </c>
      <c r="E84" s="166" t="s">
        <v>53</v>
      </c>
      <c r="F84" s="168">
        <v>29.666666666666668</v>
      </c>
      <c r="G84" s="25">
        <v>4454.3756320000002</v>
      </c>
      <c r="H84" s="43">
        <f>'PRECIO REFERENCIA'!F84</f>
        <v>0</v>
      </c>
      <c r="I84" s="43" t="str">
        <f>'PRECIO REFERENCIA'!H84</f>
        <v>NO OFERTADO</v>
      </c>
      <c r="J84" s="44">
        <f>+IF(I84="NO OFERTADO",0,IF(I84="NO CUMPLE EV TECNICA",0,IF(I84="NO HABILITA",0,IF(I84="HABILITA",('PRECIOS UNITARIOS'!$AF84*500)/H84))))</f>
        <v>0</v>
      </c>
      <c r="K84" s="43">
        <f>'PRECIO REFERENCIA'!I84</f>
        <v>0</v>
      </c>
      <c r="L84" s="43" t="str">
        <f>'PRECIO REFERENCIA'!K84</f>
        <v>NO OFERTADO</v>
      </c>
      <c r="M84" s="44">
        <f>+IF(L84="NO OFERTADO",0,IF(L84="NO CUMPLE EV TECNICA",0,IF(L84="NO HABILITA",0,IF(L84="HABILITA",('PRECIOS UNITARIOS'!$AF84*500)/K84))))</f>
        <v>0</v>
      </c>
      <c r="N84" s="43">
        <f>'PRECIO REFERENCIA'!L84</f>
        <v>0</v>
      </c>
      <c r="O84" s="43" t="str">
        <f>'PRECIO REFERENCIA'!N84</f>
        <v>NO OFERTADO</v>
      </c>
      <c r="P84" s="44">
        <f>+IF(O84="NO OFERTADO",0,IF(O84="NO CUMPLE EV TECNICA",0,IF(O84="NO HABILITA",0,IF(O84="HABILITA",('PRECIOS UNITARIOS'!$AF84*500)/N84))))</f>
        <v>0</v>
      </c>
      <c r="Q84" s="43">
        <f>'PRECIO REFERENCIA'!O84</f>
        <v>0</v>
      </c>
      <c r="R84" s="43" t="str">
        <f>'PRECIO REFERENCIA'!Q84</f>
        <v>NO OFERTADO</v>
      </c>
      <c r="S84" s="44">
        <f>+IF(R84="NO OFERTADO",0,IF(R84="NO CUMPLE EV TECNICA",0,IF(R84="NO HABILITA",0,IF(R84="HABILITA",('PRECIOS UNITARIOS'!$AF84*500)/Q84))))</f>
        <v>0</v>
      </c>
      <c r="T84" s="43">
        <f>'PRECIO REFERENCIA'!R84</f>
        <v>0</v>
      </c>
      <c r="U84" s="43" t="str">
        <f>'PRECIO REFERENCIA'!T84</f>
        <v>NO OFERTADO</v>
      </c>
      <c r="V84" s="44">
        <f>+IF(U84="NO OFERTADO",0,IF(U84="NO CUMPLE EV TECNICA",0,IF(U84="NO HABILITA",0,IF(U84="HABILITA",('PRECIOS UNITARIOS'!$AF84*500)/T84))))</f>
        <v>0</v>
      </c>
      <c r="W84" s="43">
        <f>'PRECIO REFERENCIA'!U84</f>
        <v>0</v>
      </c>
      <c r="X84" s="43" t="str">
        <f>'PRECIO REFERENCIA'!W84</f>
        <v>NO OFERTADO</v>
      </c>
      <c r="Y84" s="44">
        <f>+IF(X84="NO OFERTADO",0,IF(X84="NO CUMPLE EV TECNICA",0,IF(X84="NO HABILITA",0,IF(X84="HABILITA",('PRECIOS UNITARIOS'!$AF84*500)/W84))))</f>
        <v>0</v>
      </c>
      <c r="Z84" s="43">
        <f>'PRECIO REFERENCIA'!X84</f>
        <v>0</v>
      </c>
      <c r="AA84" s="43" t="str">
        <f>'PRECIO REFERENCIA'!Z84</f>
        <v>NO OFERTADO</v>
      </c>
      <c r="AB84" s="44">
        <f>+IF(AA84="NO OFERTADO",0,IF(AA84="NO CUMPLE EV TECNICA",0,IF(AA84="NO HABILITA",0,IF(AA84="HABILITA",('PRECIOS UNITARIOS'!$AF84*500)/Z84))))</f>
        <v>0</v>
      </c>
      <c r="AC84" s="43">
        <f>'PRECIO REFERENCIA'!AA84</f>
        <v>0</v>
      </c>
      <c r="AD84" s="43" t="str">
        <f>'PRECIO REFERENCIA'!AC84</f>
        <v>NO OFERTADO</v>
      </c>
      <c r="AE84" s="44">
        <f>+IF(AD84="NO OFERTADO",0,IF(AD84="NO CUMPLE EV TECNICA",0,IF(AD84="NO HABILITA",0,IF(AD84="HABILITA",('PRECIOS UNITARIOS'!$AF84*500)/AC84))))</f>
        <v>0</v>
      </c>
      <c r="AF84" s="43">
        <f>'PRECIO REFERENCIA'!AD84</f>
        <v>9736</v>
      </c>
      <c r="AG84" s="43" t="str">
        <f>'PRECIO REFERENCIA'!AF84</f>
        <v>NO HABILITA</v>
      </c>
      <c r="AH84" s="44">
        <f>+IF(AG84="NO OFERTADO",0,IF(AG84="NO CUMPLE EV TECNICA",0,IF(AG84="NO HABILITA",0,IF(AG84="HABILITA",('PRECIOS UNITARIOS'!$AF84*500)/AF84))))</f>
        <v>0</v>
      </c>
      <c r="AI84" s="43">
        <f>'PRECIO REFERENCIA'!AG84</f>
        <v>0</v>
      </c>
      <c r="AJ84" s="43" t="str">
        <f>'PRECIO REFERENCIA'!AI84</f>
        <v>NO OFERTADO</v>
      </c>
      <c r="AK84" s="44">
        <f>+IF(AJ84="NO OFERTADO",0,IF(AJ84="NO CUMPLE EV TECNICA",0,IF(AJ84="NO HABILITA",0,IF(AJ84="HABILITA",('PRECIOS UNITARIOS'!$AF84*500)/AI84))))</f>
        <v>0</v>
      </c>
      <c r="AL84" s="43">
        <f>'PRECIO REFERENCIA'!AJ84</f>
        <v>0</v>
      </c>
      <c r="AM84" s="43" t="str">
        <f>'PRECIO REFERENCIA'!AL84</f>
        <v>NO OFERTADO</v>
      </c>
      <c r="AN84" s="44">
        <f>+IF(AM84="NO OFERTADO",0,IF(AM84="NO CUMPLE EV TECNICA",0,IF(AM84="NO HABILITA",0,IF(AM84="HABILITA",('PRECIOS UNITARIOS'!$AF84*500)/AL84))))</f>
        <v>0</v>
      </c>
      <c r="AO84" s="43">
        <f>'PRECIO REFERENCIA'!AM84</f>
        <v>7000</v>
      </c>
      <c r="AP84" s="43" t="str">
        <f>'PRECIO REFERENCIA'!AO84</f>
        <v>NO HABILITA</v>
      </c>
      <c r="AQ84" s="44">
        <f>+IF(AP84="NO OFERTADO",0,IF(AP84="NO CUMPLE EV TECNICA",0,IF(AP84="NO HABILITA",0,IF(AP84="HABILITA",('PRECIOS UNITARIOS'!$AF84*500)/AO84))))</f>
        <v>0</v>
      </c>
      <c r="AR84" s="43">
        <f>'PRECIO REFERENCIA'!AP84</f>
        <v>0</v>
      </c>
      <c r="AS84" s="43" t="str">
        <f>'PRECIO REFERENCIA'!AR84</f>
        <v>NO OFERTADO</v>
      </c>
      <c r="AT84" s="44">
        <f>+IF(AS84="NO OFERTADO",0,IF(AS84="NO CUMPLE EV TECNICA",0,IF(AS84="NO HABILITA",0,IF(AS84="HABILITA",('PRECIOS UNITARIOS'!$AF84*500)/AR84))))</f>
        <v>0</v>
      </c>
      <c r="AU84" s="43">
        <f>'PRECIO REFERENCIA'!AS84</f>
        <v>0</v>
      </c>
      <c r="AV84" s="43" t="str">
        <f>'PRECIO REFERENCIA'!AU84</f>
        <v>NO OFERTADO</v>
      </c>
      <c r="AW84" s="44">
        <f>+IF(AV84="NO OFERTADO",0,IF(AV84="NO CUMPLE EV TECNICA",0,IF(AV84="NO HABILITA",0,IF(AV84="HABILITA",('PRECIOS UNITARIOS'!$AF84*500)/AU84))))</f>
        <v>0</v>
      </c>
      <c r="AX84" s="43">
        <f>'PRECIO REFERENCIA'!AV84</f>
        <v>0</v>
      </c>
      <c r="AY84" s="43" t="str">
        <f>'PRECIO REFERENCIA'!AX84</f>
        <v>NO OFERTADO</v>
      </c>
      <c r="AZ84" s="44">
        <f>+IF(AY84="NO OFERTADO",0,IF(AY84="NO CUMPLE EV TECNICA",0,IF(AY84="NO HABILITA",0,IF(AY84="HABILITA",('PRECIOS UNITARIOS'!$AF84*500)/AX84))))</f>
        <v>0</v>
      </c>
      <c r="BA84" s="43">
        <f>'PRECIO REFERENCIA'!AY84</f>
        <v>0</v>
      </c>
      <c r="BB84" s="43" t="str">
        <f>'PRECIO REFERENCIA'!BA84</f>
        <v>NO OFERTADO</v>
      </c>
      <c r="BC84" s="44">
        <f>+IF(BB84="NO OFERTADO",0,IF(BB84="NO CUMPLE EV TECNICA",0,IF(BB84="NO HABILITA",0,IF(BB84="HABILITA",('PRECIOS UNITARIOS'!$AF84*500)/BA84))))</f>
        <v>0</v>
      </c>
      <c r="BD84" s="43">
        <f>'PRECIO REFERENCIA'!BB84</f>
        <v>6223</v>
      </c>
      <c r="BE84" s="43" t="str">
        <f>'PRECIO REFERENCIA'!BD84</f>
        <v>NO HABILITA</v>
      </c>
      <c r="BF84" s="44">
        <f>+IF(BE84="NO OFERTADO",0,IF(BE84="NO CUMPLE EV TECNICA",0,IF(BE84="NO HABILITA",0,IF(BE84="HABILITA",('PRECIOS UNITARIOS'!$AF84*500)/BD84))))</f>
        <v>0</v>
      </c>
      <c r="BG84" s="43">
        <f>'PRECIO REFERENCIA'!BE84</f>
        <v>0</v>
      </c>
      <c r="BH84" s="43" t="str">
        <f>'PRECIO REFERENCIA'!BG84</f>
        <v>NO OFERTADO</v>
      </c>
      <c r="BI84" s="44">
        <f>+IF(BH84="NO OFERTADO",0,IF(BH84="NO CUMPLE EV TECNICA",0,IF(BH84="NO HABILITA",0,IF(BH84="HABILITA",('PRECIOS UNITARIOS'!$AF84*500)/BG84))))</f>
        <v>0</v>
      </c>
      <c r="BJ84" s="43">
        <f>'PRECIO REFERENCIA'!BH84</f>
        <v>0</v>
      </c>
      <c r="BK84" s="43" t="str">
        <f>'PRECIO REFERENCIA'!BJ84</f>
        <v>NO OFERTADO</v>
      </c>
      <c r="BL84" s="44">
        <f>+IF(BK84="NO OFERTADO",0,IF(BK84="NO CUMPLE EV TECNICA",0,IF(BK84="NO HABILITA",0,IF(BK84="HABILITA",('PRECIOS UNITARIOS'!$AF84*500)/BJ84))))</f>
        <v>0</v>
      </c>
      <c r="BM84" s="43">
        <f>'PRECIO REFERENCIA'!BK84</f>
        <v>0</v>
      </c>
      <c r="BN84" s="43" t="str">
        <f>'PRECIO REFERENCIA'!BM84</f>
        <v>NO OFERTADO</v>
      </c>
      <c r="BO84" s="44">
        <f>+IF(BN84="NO OFERTADO",0,IF(BN84="NO CUMPLE EV TECNICA",0,IF(BN84="NO HABILITA",0,IF(BN84="HABILITA",('PRECIOS UNITARIOS'!$AF84*500)/BM84))))</f>
        <v>0</v>
      </c>
      <c r="BP84" s="43">
        <f>'PRECIO REFERENCIA'!BN84</f>
        <v>0</v>
      </c>
      <c r="BQ84" s="43" t="str">
        <f>'PRECIO REFERENCIA'!BP84</f>
        <v>NO OFERTADO</v>
      </c>
      <c r="BR84" s="44">
        <f>+IF(BQ84="NO OFERTADO",0,IF(BQ84="NO CUMPLE EV TECNICA",0,IF(BQ84="NO HABILITA",0,IF(BQ84="HABILITA",('PRECIOS UNITARIOS'!$AF84*500)/BP84))))</f>
        <v>0</v>
      </c>
      <c r="BS84" s="43">
        <f>'PRECIO REFERENCIA'!BQ84</f>
        <v>0</v>
      </c>
      <c r="BT84" s="43" t="str">
        <f>'PRECIO REFERENCIA'!BS84</f>
        <v>NO OFERTADO</v>
      </c>
      <c r="BU84" s="44">
        <f>+IF(BT84="NO OFERTADO",0,IF(BT84="NO CUMPLE EV TECNICA",0,IF(BT84="NO HABILITA",0,IF(BT84="HABILITA",('PRECIOS UNITARIOS'!$AF84*500)/BS84))))</f>
        <v>0</v>
      </c>
      <c r="BV84" s="43">
        <f>'PRECIO REFERENCIA'!BT84</f>
        <v>0</v>
      </c>
      <c r="BW84" s="43" t="str">
        <f>'PRECIO REFERENCIA'!BV84</f>
        <v>NO OFERTADO</v>
      </c>
      <c r="BX84" s="44">
        <f>+IF(BW84="NO OFERTADO",0,IF(BW84="NO CUMPLE EV TECNICA",0,IF(BW84="NO HABILITA",0,IF(BW84="HABILITA",('PRECIOS UNITARIOS'!$AF84*500)/BV84))))</f>
        <v>0</v>
      </c>
      <c r="BY84" s="43">
        <f>'PRECIO REFERENCIA'!BW84</f>
        <v>0</v>
      </c>
      <c r="BZ84" s="43" t="str">
        <f>'PRECIO REFERENCIA'!BY84</f>
        <v>NO OFERTADO</v>
      </c>
      <c r="CA84" s="44">
        <f>+IF(BZ84="NO OFERTADO",0,IF(BZ84="NO CUMPLE EV TECNICA",0,IF(BZ84="NO HABILITA",0,IF(BZ84="HABILITA",('PRECIOS UNITARIOS'!$AF84*500)/BY84))))</f>
        <v>0</v>
      </c>
      <c r="CB84" s="43">
        <f>'PRECIO REFERENCIA'!BZ84</f>
        <v>0</v>
      </c>
      <c r="CC84" s="43" t="str">
        <f>'PRECIO REFERENCIA'!CB84</f>
        <v>NO OFERTADO</v>
      </c>
      <c r="CD84" s="44">
        <f>+IF(CC84="NO OFERTADO",0,IF(CC84="NO CUMPLE EV TECNICA",0,IF(CC84="NO HABILITA",0,IF(CC84="HABILITA",('PRECIOS UNITARIOS'!$AF84*500)/CB84))))</f>
        <v>0</v>
      </c>
      <c r="CE84" s="43">
        <f>'PRECIO REFERENCIA'!CC84</f>
        <v>0</v>
      </c>
      <c r="CF84" s="43" t="str">
        <f>'PRECIO REFERENCIA'!CE84</f>
        <v>NO OFERTADO</v>
      </c>
      <c r="CG84" s="44">
        <f>+IF(CF84="NO OFERTADO",0,IF(CF84="NO CUMPLE EV TECNICA",0,IF(CF84="NO HABILITA",0,IF(CF84="HABILITA",('PRECIOS UNITARIOS'!$AF84*500)/CE84))))</f>
        <v>0</v>
      </c>
      <c r="CH84" s="43">
        <f>'PRECIO REFERENCIA'!CF84</f>
        <v>0</v>
      </c>
      <c r="CI84" s="43" t="str">
        <f>'PRECIO REFERENCIA'!CH84</f>
        <v>NO OFERTADO</v>
      </c>
      <c r="CJ84" s="44">
        <f>+IF(CI84="NO OFERTADO",0,IF(CI84="NO CUMPLE EV TECNICA",0,IF(CI84="NO HABILITA",0,IF(CI84="HABILITA",('PRECIOS UNITARIOS'!$AF84*500)/CH84))))</f>
        <v>0</v>
      </c>
    </row>
    <row r="85" spans="1:88" s="40" customFormat="1" ht="38.25" x14ac:dyDescent="0.2">
      <c r="A85" s="103">
        <v>76</v>
      </c>
      <c r="B85" s="202" t="s">
        <v>146</v>
      </c>
      <c r="C85" s="121" t="s">
        <v>147</v>
      </c>
      <c r="D85" s="24">
        <v>1</v>
      </c>
      <c r="E85" s="166" t="s">
        <v>53</v>
      </c>
      <c r="F85" s="168">
        <v>1</v>
      </c>
      <c r="G85" s="25">
        <v>61640</v>
      </c>
      <c r="H85" s="43">
        <f>'PRECIO REFERENCIA'!F85</f>
        <v>0</v>
      </c>
      <c r="I85" s="43" t="str">
        <f>'PRECIO REFERENCIA'!H85</f>
        <v>NO OFERTADO</v>
      </c>
      <c r="J85" s="44">
        <f>+IF(I85="NO OFERTADO",0,IF(I85="NO CUMPLE EV TECNICA",0,IF(I85="NO HABILITA",0,IF(I85="HABILITA",('PRECIOS UNITARIOS'!$AF85*500)/H85))))</f>
        <v>0</v>
      </c>
      <c r="K85" s="43">
        <f>'PRECIO REFERENCIA'!I85</f>
        <v>0</v>
      </c>
      <c r="L85" s="43" t="str">
        <f>'PRECIO REFERENCIA'!K85</f>
        <v>NO OFERTADO</v>
      </c>
      <c r="M85" s="44">
        <f>+IF(L85="NO OFERTADO",0,IF(L85="NO CUMPLE EV TECNICA",0,IF(L85="NO HABILITA",0,IF(L85="HABILITA",('PRECIOS UNITARIOS'!$AF85*500)/K85))))</f>
        <v>0</v>
      </c>
      <c r="N85" s="43">
        <f>'PRECIO REFERENCIA'!L85</f>
        <v>33600</v>
      </c>
      <c r="O85" s="43" t="str">
        <f>'PRECIO REFERENCIA'!N85</f>
        <v>HABILITA</v>
      </c>
      <c r="P85" s="44">
        <f>+IF(O85="NO OFERTADO",0,IF(O85="NO CUMPLE EV TECNICA",0,IF(O85="NO HABILITA",0,IF(O85="HABILITA",('PRECIOS UNITARIOS'!$AF85*500)/N85))))</f>
        <v>500</v>
      </c>
      <c r="Q85" s="43">
        <f>'PRECIO REFERENCIA'!O85</f>
        <v>0</v>
      </c>
      <c r="R85" s="43" t="str">
        <f>'PRECIO REFERENCIA'!Q85</f>
        <v>NO OFERTADO</v>
      </c>
      <c r="S85" s="44">
        <f>+IF(R85="NO OFERTADO",0,IF(R85="NO CUMPLE EV TECNICA",0,IF(R85="NO HABILITA",0,IF(R85="HABILITA",('PRECIOS UNITARIOS'!$AF85*500)/Q85))))</f>
        <v>0</v>
      </c>
      <c r="T85" s="43">
        <f>'PRECIO REFERENCIA'!R85</f>
        <v>0</v>
      </c>
      <c r="U85" s="43" t="str">
        <f>'PRECIO REFERENCIA'!T85</f>
        <v>NO OFERTADO</v>
      </c>
      <c r="V85" s="44">
        <f>+IF(U85="NO OFERTADO",0,IF(U85="NO CUMPLE EV TECNICA",0,IF(U85="NO HABILITA",0,IF(U85="HABILITA",('PRECIOS UNITARIOS'!$AF85*500)/T85))))</f>
        <v>0</v>
      </c>
      <c r="W85" s="43">
        <f>'PRECIO REFERENCIA'!U85</f>
        <v>0</v>
      </c>
      <c r="X85" s="43" t="str">
        <f>'PRECIO REFERENCIA'!W85</f>
        <v>NO OFERTADO</v>
      </c>
      <c r="Y85" s="44">
        <f>+IF(X85="NO OFERTADO",0,IF(X85="NO CUMPLE EV TECNICA",0,IF(X85="NO HABILITA",0,IF(X85="HABILITA",('PRECIOS UNITARIOS'!$AF85*500)/W85))))</f>
        <v>0</v>
      </c>
      <c r="Z85" s="43">
        <f>'PRECIO REFERENCIA'!X85</f>
        <v>0</v>
      </c>
      <c r="AA85" s="43" t="str">
        <f>'PRECIO REFERENCIA'!Z85</f>
        <v>NO OFERTADO</v>
      </c>
      <c r="AB85" s="44">
        <f>+IF(AA85="NO OFERTADO",0,IF(AA85="NO CUMPLE EV TECNICA",0,IF(AA85="NO HABILITA",0,IF(AA85="HABILITA",('PRECIOS UNITARIOS'!$AF85*500)/Z85))))</f>
        <v>0</v>
      </c>
      <c r="AC85" s="43">
        <f>'PRECIO REFERENCIA'!AA85</f>
        <v>0</v>
      </c>
      <c r="AD85" s="43" t="str">
        <f>'PRECIO REFERENCIA'!AC85</f>
        <v>NO OFERTADO</v>
      </c>
      <c r="AE85" s="44">
        <f>+IF(AD85="NO OFERTADO",0,IF(AD85="NO CUMPLE EV TECNICA",0,IF(AD85="NO HABILITA",0,IF(AD85="HABILITA",('PRECIOS UNITARIOS'!$AF85*500)/AC85))))</f>
        <v>0</v>
      </c>
      <c r="AF85" s="43">
        <f>'PRECIO REFERENCIA'!AD85</f>
        <v>0</v>
      </c>
      <c r="AG85" s="43" t="str">
        <f>'PRECIO REFERENCIA'!AF85</f>
        <v>NO OFERTADO</v>
      </c>
      <c r="AH85" s="44">
        <f>+IF(AG85="NO OFERTADO",0,IF(AG85="NO CUMPLE EV TECNICA",0,IF(AG85="NO HABILITA",0,IF(AG85="HABILITA",('PRECIOS UNITARIOS'!$AF85*500)/AF85))))</f>
        <v>0</v>
      </c>
      <c r="AI85" s="43">
        <f>'PRECIO REFERENCIA'!AG85</f>
        <v>0</v>
      </c>
      <c r="AJ85" s="43" t="str">
        <f>'PRECIO REFERENCIA'!AI85</f>
        <v>NO OFERTADO</v>
      </c>
      <c r="AK85" s="44">
        <f>+IF(AJ85="NO OFERTADO",0,IF(AJ85="NO CUMPLE EV TECNICA",0,IF(AJ85="NO HABILITA",0,IF(AJ85="HABILITA",('PRECIOS UNITARIOS'!$AF85*500)/AI85))))</f>
        <v>0</v>
      </c>
      <c r="AL85" s="43">
        <f>'PRECIO REFERENCIA'!AJ85</f>
        <v>0</v>
      </c>
      <c r="AM85" s="43" t="str">
        <f>'PRECIO REFERENCIA'!AL85</f>
        <v>NO OFERTADO</v>
      </c>
      <c r="AN85" s="44">
        <f>+IF(AM85="NO OFERTADO",0,IF(AM85="NO CUMPLE EV TECNICA",0,IF(AM85="NO HABILITA",0,IF(AM85="HABILITA",('PRECIOS UNITARIOS'!$AF85*500)/AL85))))</f>
        <v>0</v>
      </c>
      <c r="AO85" s="43">
        <f>'PRECIO REFERENCIA'!AM85</f>
        <v>0</v>
      </c>
      <c r="AP85" s="43" t="str">
        <f>'PRECIO REFERENCIA'!AO85</f>
        <v>NO OFERTADO</v>
      </c>
      <c r="AQ85" s="44">
        <f>+IF(AP85="NO OFERTADO",0,IF(AP85="NO CUMPLE EV TECNICA",0,IF(AP85="NO HABILITA",0,IF(AP85="HABILITA",('PRECIOS UNITARIOS'!$AF85*500)/AO85))))</f>
        <v>0</v>
      </c>
      <c r="AR85" s="43">
        <f>'PRECIO REFERENCIA'!AP85</f>
        <v>0</v>
      </c>
      <c r="AS85" s="43" t="str">
        <f>'PRECIO REFERENCIA'!AR85</f>
        <v>NO OFERTADO</v>
      </c>
      <c r="AT85" s="44">
        <f>+IF(AS85="NO OFERTADO",0,IF(AS85="NO CUMPLE EV TECNICA",0,IF(AS85="NO HABILITA",0,IF(AS85="HABILITA",('PRECIOS UNITARIOS'!$AF85*500)/AR85))))</f>
        <v>0</v>
      </c>
      <c r="AU85" s="43">
        <f>'PRECIO REFERENCIA'!AS85</f>
        <v>0</v>
      </c>
      <c r="AV85" s="43" t="str">
        <f>'PRECIO REFERENCIA'!AU85</f>
        <v>NO OFERTADO</v>
      </c>
      <c r="AW85" s="44">
        <f>+IF(AV85="NO OFERTADO",0,IF(AV85="NO CUMPLE EV TECNICA",0,IF(AV85="NO HABILITA",0,IF(AV85="HABILITA",('PRECIOS UNITARIOS'!$AF85*500)/AU85))))</f>
        <v>0</v>
      </c>
      <c r="AX85" s="43">
        <f>'PRECIO REFERENCIA'!AV85</f>
        <v>0</v>
      </c>
      <c r="AY85" s="43" t="str">
        <f>'PRECIO REFERENCIA'!AX85</f>
        <v>NO OFERTADO</v>
      </c>
      <c r="AZ85" s="44">
        <f>+IF(AY85="NO OFERTADO",0,IF(AY85="NO CUMPLE EV TECNICA",0,IF(AY85="NO HABILITA",0,IF(AY85="HABILITA",('PRECIOS UNITARIOS'!$AF85*500)/AX85))))</f>
        <v>0</v>
      </c>
      <c r="BA85" s="43">
        <f>'PRECIO REFERENCIA'!AY85</f>
        <v>0</v>
      </c>
      <c r="BB85" s="43" t="str">
        <f>'PRECIO REFERENCIA'!BA85</f>
        <v>NO OFERTADO</v>
      </c>
      <c r="BC85" s="44">
        <f>+IF(BB85="NO OFERTADO",0,IF(BB85="NO CUMPLE EV TECNICA",0,IF(BB85="NO HABILITA",0,IF(BB85="HABILITA",('PRECIOS UNITARIOS'!$AF85*500)/BA85))))</f>
        <v>0</v>
      </c>
      <c r="BD85" s="43">
        <f>'PRECIO REFERENCIA'!BB85</f>
        <v>0</v>
      </c>
      <c r="BE85" s="43" t="str">
        <f>'PRECIO REFERENCIA'!BD85</f>
        <v>NO OFERTADO</v>
      </c>
      <c r="BF85" s="44">
        <f>+IF(BE85="NO OFERTADO",0,IF(BE85="NO CUMPLE EV TECNICA",0,IF(BE85="NO HABILITA",0,IF(BE85="HABILITA",('PRECIOS UNITARIOS'!$AF85*500)/BD85))))</f>
        <v>0</v>
      </c>
      <c r="BG85" s="43">
        <f>'PRECIO REFERENCIA'!BE85</f>
        <v>0</v>
      </c>
      <c r="BH85" s="43" t="str">
        <f>'PRECIO REFERENCIA'!BG85</f>
        <v>NO OFERTADO</v>
      </c>
      <c r="BI85" s="44">
        <f>+IF(BH85="NO OFERTADO",0,IF(BH85="NO CUMPLE EV TECNICA",0,IF(BH85="NO HABILITA",0,IF(BH85="HABILITA",('PRECIOS UNITARIOS'!$AF85*500)/BG85))))</f>
        <v>0</v>
      </c>
      <c r="BJ85" s="43">
        <f>'PRECIO REFERENCIA'!BH85</f>
        <v>0</v>
      </c>
      <c r="BK85" s="43" t="str">
        <f>'PRECIO REFERENCIA'!BJ85</f>
        <v>NO OFERTADO</v>
      </c>
      <c r="BL85" s="44">
        <f>+IF(BK85="NO OFERTADO",0,IF(BK85="NO CUMPLE EV TECNICA",0,IF(BK85="NO HABILITA",0,IF(BK85="HABILITA",('PRECIOS UNITARIOS'!$AF85*500)/BJ85))))</f>
        <v>0</v>
      </c>
      <c r="BM85" s="43">
        <f>'PRECIO REFERENCIA'!BK85</f>
        <v>0</v>
      </c>
      <c r="BN85" s="43" t="str">
        <f>'PRECIO REFERENCIA'!BM85</f>
        <v>NO OFERTADO</v>
      </c>
      <c r="BO85" s="44">
        <f>+IF(BN85="NO OFERTADO",0,IF(BN85="NO CUMPLE EV TECNICA",0,IF(BN85="NO HABILITA",0,IF(BN85="HABILITA",('PRECIOS UNITARIOS'!$AF85*500)/BM85))))</f>
        <v>0</v>
      </c>
      <c r="BP85" s="43">
        <f>'PRECIO REFERENCIA'!BN85</f>
        <v>0</v>
      </c>
      <c r="BQ85" s="43" t="str">
        <f>'PRECIO REFERENCIA'!BP85</f>
        <v>NO OFERTADO</v>
      </c>
      <c r="BR85" s="44">
        <f>+IF(BQ85="NO OFERTADO",0,IF(BQ85="NO CUMPLE EV TECNICA",0,IF(BQ85="NO HABILITA",0,IF(BQ85="HABILITA",('PRECIOS UNITARIOS'!$AF85*500)/BP85))))</f>
        <v>0</v>
      </c>
      <c r="BS85" s="43">
        <f>'PRECIO REFERENCIA'!BQ85</f>
        <v>0</v>
      </c>
      <c r="BT85" s="43" t="str">
        <f>'PRECIO REFERENCIA'!BS85</f>
        <v>NO OFERTADO</v>
      </c>
      <c r="BU85" s="44">
        <f>+IF(BT85="NO OFERTADO",0,IF(BT85="NO CUMPLE EV TECNICA",0,IF(BT85="NO HABILITA",0,IF(BT85="HABILITA",('PRECIOS UNITARIOS'!$AF85*500)/BS85))))</f>
        <v>0</v>
      </c>
      <c r="BV85" s="43">
        <f>'PRECIO REFERENCIA'!BT85</f>
        <v>0</v>
      </c>
      <c r="BW85" s="43" t="str">
        <f>'PRECIO REFERENCIA'!BV85</f>
        <v>NO OFERTADO</v>
      </c>
      <c r="BX85" s="44">
        <f>+IF(BW85="NO OFERTADO",0,IF(BW85="NO CUMPLE EV TECNICA",0,IF(BW85="NO HABILITA",0,IF(BW85="HABILITA",('PRECIOS UNITARIOS'!$AF85*500)/BV85))))</f>
        <v>0</v>
      </c>
      <c r="BY85" s="43">
        <f>'PRECIO REFERENCIA'!BW85</f>
        <v>0</v>
      </c>
      <c r="BZ85" s="43" t="str">
        <f>'PRECIO REFERENCIA'!BY85</f>
        <v>NO OFERTADO</v>
      </c>
      <c r="CA85" s="44">
        <f>+IF(BZ85="NO OFERTADO",0,IF(BZ85="NO CUMPLE EV TECNICA",0,IF(BZ85="NO HABILITA",0,IF(BZ85="HABILITA",('PRECIOS UNITARIOS'!$AF85*500)/BY85))))</f>
        <v>0</v>
      </c>
      <c r="CB85" s="43">
        <f>'PRECIO REFERENCIA'!BZ85</f>
        <v>0</v>
      </c>
      <c r="CC85" s="43" t="str">
        <f>'PRECIO REFERENCIA'!CB85</f>
        <v>NO OFERTADO</v>
      </c>
      <c r="CD85" s="44">
        <f>+IF(CC85="NO OFERTADO",0,IF(CC85="NO CUMPLE EV TECNICA",0,IF(CC85="NO HABILITA",0,IF(CC85="HABILITA",('PRECIOS UNITARIOS'!$AF85*500)/CB85))))</f>
        <v>0</v>
      </c>
      <c r="CE85" s="43">
        <f>'PRECIO REFERENCIA'!CC85</f>
        <v>0</v>
      </c>
      <c r="CF85" s="43" t="str">
        <f>'PRECIO REFERENCIA'!CE85</f>
        <v>NO OFERTADO</v>
      </c>
      <c r="CG85" s="44">
        <f>+IF(CF85="NO OFERTADO",0,IF(CF85="NO CUMPLE EV TECNICA",0,IF(CF85="NO HABILITA",0,IF(CF85="HABILITA",('PRECIOS UNITARIOS'!$AF85*500)/CE85))))</f>
        <v>0</v>
      </c>
      <c r="CH85" s="43">
        <f>'PRECIO REFERENCIA'!CF85</f>
        <v>0</v>
      </c>
      <c r="CI85" s="43" t="str">
        <f>'PRECIO REFERENCIA'!CH85</f>
        <v>NO OFERTADO</v>
      </c>
      <c r="CJ85" s="44">
        <f>+IF(CI85="NO OFERTADO",0,IF(CI85="NO CUMPLE EV TECNICA",0,IF(CI85="NO HABILITA",0,IF(CI85="HABILITA",('PRECIOS UNITARIOS'!$AF85*500)/CH85))))</f>
        <v>0</v>
      </c>
    </row>
    <row r="86" spans="1:88" s="40" customFormat="1" ht="38.25" x14ac:dyDescent="0.2">
      <c r="A86" s="103">
        <v>77</v>
      </c>
      <c r="B86" s="202" t="s">
        <v>148</v>
      </c>
      <c r="C86" s="121" t="s">
        <v>149</v>
      </c>
      <c r="D86" s="24">
        <v>1</v>
      </c>
      <c r="E86" s="166" t="s">
        <v>53</v>
      </c>
      <c r="F86" s="168">
        <v>1</v>
      </c>
      <c r="G86" s="25">
        <v>3820.9091199999998</v>
      </c>
      <c r="H86" s="43">
        <f>'PRECIO REFERENCIA'!F86</f>
        <v>0</v>
      </c>
      <c r="I86" s="43" t="str">
        <f>'PRECIO REFERENCIA'!H86</f>
        <v>NO OFERTADO</v>
      </c>
      <c r="J86" s="44">
        <f>+IF(I86="NO OFERTADO",0,IF(I86="NO CUMPLE EV TECNICA",0,IF(I86="NO HABILITA",0,IF(I86="HABILITA",('PRECIOS UNITARIOS'!$AF86*500)/H86))))</f>
        <v>0</v>
      </c>
      <c r="K86" s="43">
        <f>'PRECIO REFERENCIA'!I86</f>
        <v>0</v>
      </c>
      <c r="L86" s="43" t="str">
        <f>'PRECIO REFERENCIA'!K86</f>
        <v>NO OFERTADO</v>
      </c>
      <c r="M86" s="44">
        <f>+IF(L86="NO OFERTADO",0,IF(L86="NO CUMPLE EV TECNICA",0,IF(L86="NO HABILITA",0,IF(L86="HABILITA",('PRECIOS UNITARIOS'!$AF86*500)/K86))))</f>
        <v>0</v>
      </c>
      <c r="N86" s="43">
        <f>'PRECIO REFERENCIA'!L86</f>
        <v>0</v>
      </c>
      <c r="O86" s="43" t="str">
        <f>'PRECIO REFERENCIA'!N86</f>
        <v>NO OFERTADO</v>
      </c>
      <c r="P86" s="44">
        <f>+IF(O86="NO OFERTADO",0,IF(O86="NO CUMPLE EV TECNICA",0,IF(O86="NO HABILITA",0,IF(O86="HABILITA",('PRECIOS UNITARIOS'!$AF86*500)/N86))))</f>
        <v>0</v>
      </c>
      <c r="Q86" s="43">
        <f>'PRECIO REFERENCIA'!O86</f>
        <v>0</v>
      </c>
      <c r="R86" s="43" t="str">
        <f>'PRECIO REFERENCIA'!Q86</f>
        <v>NO OFERTADO</v>
      </c>
      <c r="S86" s="44">
        <f>+IF(R86="NO OFERTADO",0,IF(R86="NO CUMPLE EV TECNICA",0,IF(R86="NO HABILITA",0,IF(R86="HABILITA",('PRECIOS UNITARIOS'!$AF86*500)/Q86))))</f>
        <v>0</v>
      </c>
      <c r="T86" s="43">
        <f>'PRECIO REFERENCIA'!R86</f>
        <v>0</v>
      </c>
      <c r="U86" s="43" t="str">
        <f>'PRECIO REFERENCIA'!T86</f>
        <v>NO OFERTADO</v>
      </c>
      <c r="V86" s="44">
        <f>+IF(U86="NO OFERTADO",0,IF(U86="NO CUMPLE EV TECNICA",0,IF(U86="NO HABILITA",0,IF(U86="HABILITA",('PRECIOS UNITARIOS'!$AF86*500)/T86))))</f>
        <v>0</v>
      </c>
      <c r="W86" s="43">
        <f>'PRECIO REFERENCIA'!U86</f>
        <v>0</v>
      </c>
      <c r="X86" s="43" t="str">
        <f>'PRECIO REFERENCIA'!W86</f>
        <v>NO OFERTADO</v>
      </c>
      <c r="Y86" s="44">
        <f>+IF(X86="NO OFERTADO",0,IF(X86="NO CUMPLE EV TECNICA",0,IF(X86="NO HABILITA",0,IF(X86="HABILITA",('PRECIOS UNITARIOS'!$AF86*500)/W86))))</f>
        <v>0</v>
      </c>
      <c r="Z86" s="43">
        <f>'PRECIO REFERENCIA'!X86</f>
        <v>0</v>
      </c>
      <c r="AA86" s="43" t="str">
        <f>'PRECIO REFERENCIA'!Z86</f>
        <v>NO OFERTADO</v>
      </c>
      <c r="AB86" s="44">
        <f>+IF(AA86="NO OFERTADO",0,IF(AA86="NO CUMPLE EV TECNICA",0,IF(AA86="NO HABILITA",0,IF(AA86="HABILITA",('PRECIOS UNITARIOS'!$AF86*500)/Z86))))</f>
        <v>0</v>
      </c>
      <c r="AC86" s="43">
        <f>'PRECIO REFERENCIA'!AA86</f>
        <v>0</v>
      </c>
      <c r="AD86" s="43" t="str">
        <f>'PRECIO REFERENCIA'!AC86</f>
        <v>NO OFERTADO</v>
      </c>
      <c r="AE86" s="44">
        <f>+IF(AD86="NO OFERTADO",0,IF(AD86="NO CUMPLE EV TECNICA",0,IF(AD86="NO HABILITA",0,IF(AD86="HABILITA",('PRECIOS UNITARIOS'!$AF86*500)/AC86))))</f>
        <v>0</v>
      </c>
      <c r="AF86" s="43">
        <f>'PRECIO REFERENCIA'!AD86</f>
        <v>16006.69</v>
      </c>
      <c r="AG86" s="43" t="str">
        <f>'PRECIO REFERENCIA'!AF86</f>
        <v>NO HABILITA</v>
      </c>
      <c r="AH86" s="44">
        <f>+IF(AG86="NO OFERTADO",0,IF(AG86="NO CUMPLE EV TECNICA",0,IF(AG86="NO HABILITA",0,IF(AG86="HABILITA",('PRECIOS UNITARIOS'!$AF86*500)/AF86))))</f>
        <v>0</v>
      </c>
      <c r="AI86" s="43">
        <f>'PRECIO REFERENCIA'!AG86</f>
        <v>0</v>
      </c>
      <c r="AJ86" s="43" t="str">
        <f>'PRECIO REFERENCIA'!AI86</f>
        <v>NO OFERTADO</v>
      </c>
      <c r="AK86" s="44">
        <f>+IF(AJ86="NO OFERTADO",0,IF(AJ86="NO CUMPLE EV TECNICA",0,IF(AJ86="NO HABILITA",0,IF(AJ86="HABILITA",('PRECIOS UNITARIOS'!$AF86*500)/AI86))))</f>
        <v>0</v>
      </c>
      <c r="AL86" s="43">
        <f>'PRECIO REFERENCIA'!AJ86</f>
        <v>0</v>
      </c>
      <c r="AM86" s="43" t="str">
        <f>'PRECIO REFERENCIA'!AL86</f>
        <v>NO OFERTADO</v>
      </c>
      <c r="AN86" s="44">
        <f>+IF(AM86="NO OFERTADO",0,IF(AM86="NO CUMPLE EV TECNICA",0,IF(AM86="NO HABILITA",0,IF(AM86="HABILITA",('PRECIOS UNITARIOS'!$AF86*500)/AL86))))</f>
        <v>0</v>
      </c>
      <c r="AO86" s="43">
        <f>'PRECIO REFERENCIA'!AM86</f>
        <v>0</v>
      </c>
      <c r="AP86" s="43" t="str">
        <f>'PRECIO REFERENCIA'!AO86</f>
        <v>NO OFERTADO</v>
      </c>
      <c r="AQ86" s="44">
        <f>+IF(AP86="NO OFERTADO",0,IF(AP86="NO CUMPLE EV TECNICA",0,IF(AP86="NO HABILITA",0,IF(AP86="HABILITA",('PRECIOS UNITARIOS'!$AF86*500)/AO86))))</f>
        <v>0</v>
      </c>
      <c r="AR86" s="43">
        <f>'PRECIO REFERENCIA'!AP86</f>
        <v>0</v>
      </c>
      <c r="AS86" s="43" t="str">
        <f>'PRECIO REFERENCIA'!AR86</f>
        <v>NO OFERTADO</v>
      </c>
      <c r="AT86" s="44">
        <f>+IF(AS86="NO OFERTADO",0,IF(AS86="NO CUMPLE EV TECNICA",0,IF(AS86="NO HABILITA",0,IF(AS86="HABILITA",('PRECIOS UNITARIOS'!$AF86*500)/AR86))))</f>
        <v>0</v>
      </c>
      <c r="AU86" s="43">
        <f>'PRECIO REFERENCIA'!AS86</f>
        <v>0</v>
      </c>
      <c r="AV86" s="43" t="str">
        <f>'PRECIO REFERENCIA'!AU86</f>
        <v>NO OFERTADO</v>
      </c>
      <c r="AW86" s="44">
        <f>+IF(AV86="NO OFERTADO",0,IF(AV86="NO CUMPLE EV TECNICA",0,IF(AV86="NO HABILITA",0,IF(AV86="HABILITA",('PRECIOS UNITARIOS'!$AF86*500)/AU86))))</f>
        <v>0</v>
      </c>
      <c r="AX86" s="43">
        <f>'PRECIO REFERENCIA'!AV86</f>
        <v>0</v>
      </c>
      <c r="AY86" s="43" t="str">
        <f>'PRECIO REFERENCIA'!AX86</f>
        <v>NO OFERTADO</v>
      </c>
      <c r="AZ86" s="44">
        <f>+IF(AY86="NO OFERTADO",0,IF(AY86="NO CUMPLE EV TECNICA",0,IF(AY86="NO HABILITA",0,IF(AY86="HABILITA",('PRECIOS UNITARIOS'!$AF86*500)/AX86))))</f>
        <v>0</v>
      </c>
      <c r="BA86" s="43">
        <f>'PRECIO REFERENCIA'!AY86</f>
        <v>0</v>
      </c>
      <c r="BB86" s="43" t="str">
        <f>'PRECIO REFERENCIA'!BA86</f>
        <v>NO OFERTADO</v>
      </c>
      <c r="BC86" s="44">
        <f>+IF(BB86="NO OFERTADO",0,IF(BB86="NO CUMPLE EV TECNICA",0,IF(BB86="NO HABILITA",0,IF(BB86="HABILITA",('PRECIOS UNITARIOS'!$AF86*500)/BA86))))</f>
        <v>0</v>
      </c>
      <c r="BD86" s="43">
        <f>'PRECIO REFERENCIA'!BB86</f>
        <v>0</v>
      </c>
      <c r="BE86" s="43" t="str">
        <f>'PRECIO REFERENCIA'!BD86</f>
        <v>NO OFERTADO</v>
      </c>
      <c r="BF86" s="44">
        <f>+IF(BE86="NO OFERTADO",0,IF(BE86="NO CUMPLE EV TECNICA",0,IF(BE86="NO HABILITA",0,IF(BE86="HABILITA",('PRECIOS UNITARIOS'!$AF86*500)/BD86))))</f>
        <v>0</v>
      </c>
      <c r="BG86" s="43">
        <f>'PRECIO REFERENCIA'!BE86</f>
        <v>0</v>
      </c>
      <c r="BH86" s="43" t="str">
        <f>'PRECIO REFERENCIA'!BG86</f>
        <v>NO OFERTADO</v>
      </c>
      <c r="BI86" s="44">
        <f>+IF(BH86="NO OFERTADO",0,IF(BH86="NO CUMPLE EV TECNICA",0,IF(BH86="NO HABILITA",0,IF(BH86="HABILITA",('PRECIOS UNITARIOS'!$AF86*500)/BG86))))</f>
        <v>0</v>
      </c>
      <c r="BJ86" s="43">
        <f>'PRECIO REFERENCIA'!BH86</f>
        <v>0</v>
      </c>
      <c r="BK86" s="43" t="str">
        <f>'PRECIO REFERENCIA'!BJ86</f>
        <v>NO OFERTADO</v>
      </c>
      <c r="BL86" s="44">
        <f>+IF(BK86="NO OFERTADO",0,IF(BK86="NO CUMPLE EV TECNICA",0,IF(BK86="NO HABILITA",0,IF(BK86="HABILITA",('PRECIOS UNITARIOS'!$AF86*500)/BJ86))))</f>
        <v>0</v>
      </c>
      <c r="BM86" s="43">
        <f>'PRECIO REFERENCIA'!BK86</f>
        <v>0</v>
      </c>
      <c r="BN86" s="43" t="str">
        <f>'PRECIO REFERENCIA'!BM86</f>
        <v>NO OFERTADO</v>
      </c>
      <c r="BO86" s="44">
        <f>+IF(BN86="NO OFERTADO",0,IF(BN86="NO CUMPLE EV TECNICA",0,IF(BN86="NO HABILITA",0,IF(BN86="HABILITA",('PRECIOS UNITARIOS'!$AF86*500)/BM86))))</f>
        <v>0</v>
      </c>
      <c r="BP86" s="43">
        <f>'PRECIO REFERENCIA'!BN86</f>
        <v>0</v>
      </c>
      <c r="BQ86" s="43" t="str">
        <f>'PRECIO REFERENCIA'!BP86</f>
        <v>NO OFERTADO</v>
      </c>
      <c r="BR86" s="44">
        <f>+IF(BQ86="NO OFERTADO",0,IF(BQ86="NO CUMPLE EV TECNICA",0,IF(BQ86="NO HABILITA",0,IF(BQ86="HABILITA",('PRECIOS UNITARIOS'!$AF86*500)/BP86))))</f>
        <v>0</v>
      </c>
      <c r="BS86" s="43">
        <f>'PRECIO REFERENCIA'!BQ86</f>
        <v>0</v>
      </c>
      <c r="BT86" s="43" t="str">
        <f>'PRECIO REFERENCIA'!BS86</f>
        <v>NO OFERTADO</v>
      </c>
      <c r="BU86" s="44">
        <f>+IF(BT86="NO OFERTADO",0,IF(BT86="NO CUMPLE EV TECNICA",0,IF(BT86="NO HABILITA",0,IF(BT86="HABILITA",('PRECIOS UNITARIOS'!$AF86*500)/BS86))))</f>
        <v>0</v>
      </c>
      <c r="BV86" s="43">
        <f>'PRECIO REFERENCIA'!BT86</f>
        <v>0</v>
      </c>
      <c r="BW86" s="43" t="str">
        <f>'PRECIO REFERENCIA'!BV86</f>
        <v>NO OFERTADO</v>
      </c>
      <c r="BX86" s="44">
        <f>+IF(BW86="NO OFERTADO",0,IF(BW86="NO CUMPLE EV TECNICA",0,IF(BW86="NO HABILITA",0,IF(BW86="HABILITA",('PRECIOS UNITARIOS'!$AF86*500)/BV86))))</f>
        <v>0</v>
      </c>
      <c r="BY86" s="43">
        <f>'PRECIO REFERENCIA'!BW86</f>
        <v>0</v>
      </c>
      <c r="BZ86" s="43" t="str">
        <f>'PRECIO REFERENCIA'!BY86</f>
        <v>NO OFERTADO</v>
      </c>
      <c r="CA86" s="44">
        <f>+IF(BZ86="NO OFERTADO",0,IF(BZ86="NO CUMPLE EV TECNICA",0,IF(BZ86="NO HABILITA",0,IF(BZ86="HABILITA",('PRECIOS UNITARIOS'!$AF86*500)/BY86))))</f>
        <v>0</v>
      </c>
      <c r="CB86" s="43">
        <f>'PRECIO REFERENCIA'!BZ86</f>
        <v>0</v>
      </c>
      <c r="CC86" s="43" t="str">
        <f>'PRECIO REFERENCIA'!CB86</f>
        <v>NO OFERTADO</v>
      </c>
      <c r="CD86" s="44">
        <f>+IF(CC86="NO OFERTADO",0,IF(CC86="NO CUMPLE EV TECNICA",0,IF(CC86="NO HABILITA",0,IF(CC86="HABILITA",('PRECIOS UNITARIOS'!$AF86*500)/CB86))))</f>
        <v>0</v>
      </c>
      <c r="CE86" s="43">
        <f>'PRECIO REFERENCIA'!CC86</f>
        <v>0</v>
      </c>
      <c r="CF86" s="43" t="str">
        <f>'PRECIO REFERENCIA'!CE86</f>
        <v>NO OFERTADO</v>
      </c>
      <c r="CG86" s="44">
        <f>+IF(CF86="NO OFERTADO",0,IF(CF86="NO CUMPLE EV TECNICA",0,IF(CF86="NO HABILITA",0,IF(CF86="HABILITA",('PRECIOS UNITARIOS'!$AF86*500)/CE86))))</f>
        <v>0</v>
      </c>
      <c r="CH86" s="43">
        <f>'PRECIO REFERENCIA'!CF86</f>
        <v>0</v>
      </c>
      <c r="CI86" s="43" t="str">
        <f>'PRECIO REFERENCIA'!CH86</f>
        <v>NO OFERTADO</v>
      </c>
      <c r="CJ86" s="44">
        <f>+IF(CI86="NO OFERTADO",0,IF(CI86="NO CUMPLE EV TECNICA",0,IF(CI86="NO HABILITA",0,IF(CI86="HABILITA",('PRECIOS UNITARIOS'!$AF86*500)/CH86))))</f>
        <v>0</v>
      </c>
    </row>
    <row r="87" spans="1:88" s="40" customFormat="1" ht="38.25" x14ac:dyDescent="0.2">
      <c r="A87" s="103">
        <v>78</v>
      </c>
      <c r="B87" s="202" t="s">
        <v>150</v>
      </c>
      <c r="C87" s="121" t="s">
        <v>149</v>
      </c>
      <c r="D87" s="24">
        <v>1</v>
      </c>
      <c r="E87" s="166" t="s">
        <v>53</v>
      </c>
      <c r="F87" s="168">
        <v>1</v>
      </c>
      <c r="G87" s="25">
        <v>156665.88</v>
      </c>
      <c r="H87" s="43">
        <f>'PRECIO REFERENCIA'!F87</f>
        <v>0</v>
      </c>
      <c r="I87" s="43" t="str">
        <f>'PRECIO REFERENCIA'!H87</f>
        <v>NO OFERTADO</v>
      </c>
      <c r="J87" s="44">
        <f>+IF(I87="NO OFERTADO",0,IF(I87="NO CUMPLE EV TECNICA",0,IF(I87="NO HABILITA",0,IF(I87="HABILITA",('PRECIOS UNITARIOS'!$AF87*500)/H87))))</f>
        <v>0</v>
      </c>
      <c r="K87" s="43">
        <f>'PRECIO REFERENCIA'!I87</f>
        <v>0</v>
      </c>
      <c r="L87" s="43" t="str">
        <f>'PRECIO REFERENCIA'!K87</f>
        <v>NO OFERTADO</v>
      </c>
      <c r="M87" s="44">
        <f>+IF(L87="NO OFERTADO",0,IF(L87="NO CUMPLE EV TECNICA",0,IF(L87="NO HABILITA",0,IF(L87="HABILITA",('PRECIOS UNITARIOS'!$AF87*500)/K87))))</f>
        <v>0</v>
      </c>
      <c r="N87" s="43">
        <f>'PRECIO REFERENCIA'!L87</f>
        <v>0</v>
      </c>
      <c r="O87" s="43" t="str">
        <f>'PRECIO REFERENCIA'!N87</f>
        <v>NO OFERTADO</v>
      </c>
      <c r="P87" s="44">
        <f>+IF(O87="NO OFERTADO",0,IF(O87="NO CUMPLE EV TECNICA",0,IF(O87="NO HABILITA",0,IF(O87="HABILITA",('PRECIOS UNITARIOS'!$AF87*500)/N87))))</f>
        <v>0</v>
      </c>
      <c r="Q87" s="43">
        <f>'PRECIO REFERENCIA'!O87</f>
        <v>0</v>
      </c>
      <c r="R87" s="43" t="str">
        <f>'PRECIO REFERENCIA'!Q87</f>
        <v>NO OFERTADO</v>
      </c>
      <c r="S87" s="44">
        <f>+IF(R87="NO OFERTADO",0,IF(R87="NO CUMPLE EV TECNICA",0,IF(R87="NO HABILITA",0,IF(R87="HABILITA",('PRECIOS UNITARIOS'!$AF87*500)/Q87))))</f>
        <v>0</v>
      </c>
      <c r="T87" s="43">
        <f>'PRECIO REFERENCIA'!R87</f>
        <v>0</v>
      </c>
      <c r="U87" s="43" t="str">
        <f>'PRECIO REFERENCIA'!T87</f>
        <v>NO OFERTADO</v>
      </c>
      <c r="V87" s="44">
        <f>+IF(U87="NO OFERTADO",0,IF(U87="NO CUMPLE EV TECNICA",0,IF(U87="NO HABILITA",0,IF(U87="HABILITA",('PRECIOS UNITARIOS'!$AF87*500)/T87))))</f>
        <v>0</v>
      </c>
      <c r="W87" s="43">
        <f>'PRECIO REFERENCIA'!U87</f>
        <v>0</v>
      </c>
      <c r="X87" s="43" t="str">
        <f>'PRECIO REFERENCIA'!W87</f>
        <v>NO OFERTADO</v>
      </c>
      <c r="Y87" s="44">
        <f>+IF(X87="NO OFERTADO",0,IF(X87="NO CUMPLE EV TECNICA",0,IF(X87="NO HABILITA",0,IF(X87="HABILITA",('PRECIOS UNITARIOS'!$AF87*500)/W87))))</f>
        <v>0</v>
      </c>
      <c r="Z87" s="43">
        <f>'PRECIO REFERENCIA'!X87</f>
        <v>0</v>
      </c>
      <c r="AA87" s="43" t="str">
        <f>'PRECIO REFERENCIA'!Z87</f>
        <v>NO OFERTADO</v>
      </c>
      <c r="AB87" s="44">
        <f>+IF(AA87="NO OFERTADO",0,IF(AA87="NO CUMPLE EV TECNICA",0,IF(AA87="NO HABILITA",0,IF(AA87="HABILITA",('PRECIOS UNITARIOS'!$AF87*500)/Z87))))</f>
        <v>0</v>
      </c>
      <c r="AC87" s="43">
        <f>'PRECIO REFERENCIA'!AA87</f>
        <v>0</v>
      </c>
      <c r="AD87" s="43" t="str">
        <f>'PRECIO REFERENCIA'!AC87</f>
        <v>NO OFERTADO</v>
      </c>
      <c r="AE87" s="44">
        <f>+IF(AD87="NO OFERTADO",0,IF(AD87="NO CUMPLE EV TECNICA",0,IF(AD87="NO HABILITA",0,IF(AD87="HABILITA",('PRECIOS UNITARIOS'!$AF87*500)/AC87))))</f>
        <v>0</v>
      </c>
      <c r="AF87" s="43">
        <f>'PRECIO REFERENCIA'!AD87</f>
        <v>0</v>
      </c>
      <c r="AG87" s="43" t="str">
        <f>'PRECIO REFERENCIA'!AF87</f>
        <v>NO OFERTADO</v>
      </c>
      <c r="AH87" s="44">
        <f>+IF(AG87="NO OFERTADO",0,IF(AG87="NO CUMPLE EV TECNICA",0,IF(AG87="NO HABILITA",0,IF(AG87="HABILITA",('PRECIOS UNITARIOS'!$AF87*500)/AF87))))</f>
        <v>0</v>
      </c>
      <c r="AI87" s="43">
        <f>'PRECIO REFERENCIA'!AG87</f>
        <v>0</v>
      </c>
      <c r="AJ87" s="43" t="str">
        <f>'PRECIO REFERENCIA'!AI87</f>
        <v>NO OFERTADO</v>
      </c>
      <c r="AK87" s="44">
        <f>+IF(AJ87="NO OFERTADO",0,IF(AJ87="NO CUMPLE EV TECNICA",0,IF(AJ87="NO HABILITA",0,IF(AJ87="HABILITA",('PRECIOS UNITARIOS'!$AF87*500)/AI87))))</f>
        <v>0</v>
      </c>
      <c r="AL87" s="43">
        <f>'PRECIO REFERENCIA'!AJ87</f>
        <v>0</v>
      </c>
      <c r="AM87" s="43" t="str">
        <f>'PRECIO REFERENCIA'!AL87</f>
        <v>NO OFERTADO</v>
      </c>
      <c r="AN87" s="44">
        <f>+IF(AM87="NO OFERTADO",0,IF(AM87="NO CUMPLE EV TECNICA",0,IF(AM87="NO HABILITA",0,IF(AM87="HABILITA",('PRECIOS UNITARIOS'!$AF87*500)/AL87))))</f>
        <v>0</v>
      </c>
      <c r="AO87" s="43">
        <f>'PRECIO REFERENCIA'!AM87</f>
        <v>0</v>
      </c>
      <c r="AP87" s="43" t="str">
        <f>'PRECIO REFERENCIA'!AO87</f>
        <v>NO OFERTADO</v>
      </c>
      <c r="AQ87" s="44">
        <f>+IF(AP87="NO OFERTADO",0,IF(AP87="NO CUMPLE EV TECNICA",0,IF(AP87="NO HABILITA",0,IF(AP87="HABILITA",('PRECIOS UNITARIOS'!$AF87*500)/AO87))))</f>
        <v>0</v>
      </c>
      <c r="AR87" s="43">
        <f>'PRECIO REFERENCIA'!AP87</f>
        <v>156665.88</v>
      </c>
      <c r="AS87" s="43" t="str">
        <f>'PRECIO REFERENCIA'!AR87</f>
        <v>HABILITA</v>
      </c>
      <c r="AT87" s="44">
        <f>+IF(AS87="NO OFERTADO",0,IF(AS87="NO CUMPLE EV TECNICA",0,IF(AS87="NO HABILITA",0,IF(AS87="HABILITA",('PRECIOS UNITARIOS'!$AF87*500)/AR87))))</f>
        <v>500</v>
      </c>
      <c r="AU87" s="43">
        <f>'PRECIO REFERENCIA'!AS87</f>
        <v>0</v>
      </c>
      <c r="AV87" s="43" t="str">
        <f>'PRECIO REFERENCIA'!AU87</f>
        <v>NO OFERTADO</v>
      </c>
      <c r="AW87" s="44">
        <f>+IF(AV87="NO OFERTADO",0,IF(AV87="NO CUMPLE EV TECNICA",0,IF(AV87="NO HABILITA",0,IF(AV87="HABILITA",('PRECIOS UNITARIOS'!$AF87*500)/AU87))))</f>
        <v>0</v>
      </c>
      <c r="AX87" s="43">
        <f>'PRECIO REFERENCIA'!AV87</f>
        <v>0</v>
      </c>
      <c r="AY87" s="43" t="str">
        <f>'PRECIO REFERENCIA'!AX87</f>
        <v>NO OFERTADO</v>
      </c>
      <c r="AZ87" s="44">
        <f>+IF(AY87="NO OFERTADO",0,IF(AY87="NO CUMPLE EV TECNICA",0,IF(AY87="NO HABILITA",0,IF(AY87="HABILITA",('PRECIOS UNITARIOS'!$AF87*500)/AX87))))</f>
        <v>0</v>
      </c>
      <c r="BA87" s="43">
        <f>'PRECIO REFERENCIA'!AY87</f>
        <v>0</v>
      </c>
      <c r="BB87" s="43" t="str">
        <f>'PRECIO REFERENCIA'!BA87</f>
        <v>NO OFERTADO</v>
      </c>
      <c r="BC87" s="44">
        <f>+IF(BB87="NO OFERTADO",0,IF(BB87="NO CUMPLE EV TECNICA",0,IF(BB87="NO HABILITA",0,IF(BB87="HABILITA",('PRECIOS UNITARIOS'!$AF87*500)/BA87))))</f>
        <v>0</v>
      </c>
      <c r="BD87" s="43">
        <f>'PRECIO REFERENCIA'!BB87</f>
        <v>0</v>
      </c>
      <c r="BE87" s="43" t="str">
        <f>'PRECIO REFERENCIA'!BD87</f>
        <v>NO OFERTADO</v>
      </c>
      <c r="BF87" s="44">
        <f>+IF(BE87="NO OFERTADO",0,IF(BE87="NO CUMPLE EV TECNICA",0,IF(BE87="NO HABILITA",0,IF(BE87="HABILITA",('PRECIOS UNITARIOS'!$AF87*500)/BD87))))</f>
        <v>0</v>
      </c>
      <c r="BG87" s="43">
        <f>'PRECIO REFERENCIA'!BE87</f>
        <v>0</v>
      </c>
      <c r="BH87" s="43" t="str">
        <f>'PRECIO REFERENCIA'!BG87</f>
        <v>NO OFERTADO</v>
      </c>
      <c r="BI87" s="44">
        <f>+IF(BH87="NO OFERTADO",0,IF(BH87="NO CUMPLE EV TECNICA",0,IF(BH87="NO HABILITA",0,IF(BH87="HABILITA",('PRECIOS UNITARIOS'!$AF87*500)/BG87))))</f>
        <v>0</v>
      </c>
      <c r="BJ87" s="43">
        <f>'PRECIO REFERENCIA'!BH87</f>
        <v>0</v>
      </c>
      <c r="BK87" s="43" t="str">
        <f>'PRECIO REFERENCIA'!BJ87</f>
        <v>NO OFERTADO</v>
      </c>
      <c r="BL87" s="44">
        <f>+IF(BK87="NO OFERTADO",0,IF(BK87="NO CUMPLE EV TECNICA",0,IF(BK87="NO HABILITA",0,IF(BK87="HABILITA",('PRECIOS UNITARIOS'!$AF87*500)/BJ87))))</f>
        <v>0</v>
      </c>
      <c r="BM87" s="43">
        <f>'PRECIO REFERENCIA'!BK87</f>
        <v>0</v>
      </c>
      <c r="BN87" s="43" t="str">
        <f>'PRECIO REFERENCIA'!BM87</f>
        <v>NO OFERTADO</v>
      </c>
      <c r="BO87" s="44">
        <f>+IF(BN87="NO OFERTADO",0,IF(BN87="NO CUMPLE EV TECNICA",0,IF(BN87="NO HABILITA",0,IF(BN87="HABILITA",('PRECIOS UNITARIOS'!$AF87*500)/BM87))))</f>
        <v>0</v>
      </c>
      <c r="BP87" s="43">
        <f>'PRECIO REFERENCIA'!BN87</f>
        <v>0</v>
      </c>
      <c r="BQ87" s="43" t="str">
        <f>'PRECIO REFERENCIA'!BP87</f>
        <v>NO OFERTADO</v>
      </c>
      <c r="BR87" s="44">
        <f>+IF(BQ87="NO OFERTADO",0,IF(BQ87="NO CUMPLE EV TECNICA",0,IF(BQ87="NO HABILITA",0,IF(BQ87="HABILITA",('PRECIOS UNITARIOS'!$AF87*500)/BP87))))</f>
        <v>0</v>
      </c>
      <c r="BS87" s="43">
        <f>'PRECIO REFERENCIA'!BQ87</f>
        <v>0</v>
      </c>
      <c r="BT87" s="43" t="str">
        <f>'PRECIO REFERENCIA'!BS87</f>
        <v>NO OFERTADO</v>
      </c>
      <c r="BU87" s="44">
        <f>+IF(BT87="NO OFERTADO",0,IF(BT87="NO CUMPLE EV TECNICA",0,IF(BT87="NO HABILITA",0,IF(BT87="HABILITA",('PRECIOS UNITARIOS'!$AF87*500)/BS87))))</f>
        <v>0</v>
      </c>
      <c r="BV87" s="43">
        <f>'PRECIO REFERENCIA'!BT87</f>
        <v>0</v>
      </c>
      <c r="BW87" s="43" t="str">
        <f>'PRECIO REFERENCIA'!BV87</f>
        <v>NO OFERTADO</v>
      </c>
      <c r="BX87" s="44">
        <f>+IF(BW87="NO OFERTADO",0,IF(BW87="NO CUMPLE EV TECNICA",0,IF(BW87="NO HABILITA",0,IF(BW87="HABILITA",('PRECIOS UNITARIOS'!$AF87*500)/BV87))))</f>
        <v>0</v>
      </c>
      <c r="BY87" s="43">
        <f>'PRECIO REFERENCIA'!BW87</f>
        <v>0</v>
      </c>
      <c r="BZ87" s="43" t="str">
        <f>'PRECIO REFERENCIA'!BY87</f>
        <v>NO OFERTADO</v>
      </c>
      <c r="CA87" s="44">
        <f>+IF(BZ87="NO OFERTADO",0,IF(BZ87="NO CUMPLE EV TECNICA",0,IF(BZ87="NO HABILITA",0,IF(BZ87="HABILITA",('PRECIOS UNITARIOS'!$AF87*500)/BY87))))</f>
        <v>0</v>
      </c>
      <c r="CB87" s="43">
        <f>'PRECIO REFERENCIA'!BZ87</f>
        <v>0</v>
      </c>
      <c r="CC87" s="43" t="str">
        <f>'PRECIO REFERENCIA'!CB87</f>
        <v>NO OFERTADO</v>
      </c>
      <c r="CD87" s="44">
        <f>+IF(CC87="NO OFERTADO",0,IF(CC87="NO CUMPLE EV TECNICA",0,IF(CC87="NO HABILITA",0,IF(CC87="HABILITA",('PRECIOS UNITARIOS'!$AF87*500)/CB87))))</f>
        <v>0</v>
      </c>
      <c r="CE87" s="43">
        <f>'PRECIO REFERENCIA'!CC87</f>
        <v>0</v>
      </c>
      <c r="CF87" s="43" t="str">
        <f>'PRECIO REFERENCIA'!CE87</f>
        <v>NO OFERTADO</v>
      </c>
      <c r="CG87" s="44">
        <f>+IF(CF87="NO OFERTADO",0,IF(CF87="NO CUMPLE EV TECNICA",0,IF(CF87="NO HABILITA",0,IF(CF87="HABILITA",('PRECIOS UNITARIOS'!$AF87*500)/CE87))))</f>
        <v>0</v>
      </c>
      <c r="CH87" s="43">
        <f>'PRECIO REFERENCIA'!CF87</f>
        <v>0</v>
      </c>
      <c r="CI87" s="43" t="str">
        <f>'PRECIO REFERENCIA'!CH87</f>
        <v>NO OFERTADO</v>
      </c>
      <c r="CJ87" s="44">
        <f>+IF(CI87="NO OFERTADO",0,IF(CI87="NO CUMPLE EV TECNICA",0,IF(CI87="NO HABILITA",0,IF(CI87="HABILITA",('PRECIOS UNITARIOS'!$AF87*500)/CH87))))</f>
        <v>0</v>
      </c>
    </row>
    <row r="88" spans="1:88" s="40" customFormat="1" ht="38.25" x14ac:dyDescent="0.2">
      <c r="A88" s="103">
        <v>79</v>
      </c>
      <c r="B88" s="202" t="s">
        <v>151</v>
      </c>
      <c r="C88" s="121" t="s">
        <v>52</v>
      </c>
      <c r="D88" s="24">
        <v>1</v>
      </c>
      <c r="E88" s="166" t="s">
        <v>53</v>
      </c>
      <c r="F88" s="168">
        <v>9.3333333333333339</v>
      </c>
      <c r="G88" s="25">
        <v>7038.5168000000003</v>
      </c>
      <c r="H88" s="43">
        <f>'PRECIO REFERENCIA'!F88</f>
        <v>0</v>
      </c>
      <c r="I88" s="43" t="str">
        <f>'PRECIO REFERENCIA'!H88</f>
        <v>NO OFERTADO</v>
      </c>
      <c r="J88" s="44">
        <f>+IF(I88="NO OFERTADO",0,IF(I88="NO CUMPLE EV TECNICA",0,IF(I88="NO HABILITA",0,IF(I88="HABILITA",('PRECIOS UNITARIOS'!$AF88*500)/H88))))</f>
        <v>0</v>
      </c>
      <c r="K88" s="43">
        <f>'PRECIO REFERENCIA'!I88</f>
        <v>0</v>
      </c>
      <c r="L88" s="43" t="str">
        <f>'PRECIO REFERENCIA'!K88</f>
        <v>NO OFERTADO</v>
      </c>
      <c r="M88" s="44">
        <f>+IF(L88="NO OFERTADO",0,IF(L88="NO CUMPLE EV TECNICA",0,IF(L88="NO HABILITA",0,IF(L88="HABILITA",('PRECIOS UNITARIOS'!$AF88*500)/K88))))</f>
        <v>0</v>
      </c>
      <c r="N88" s="43">
        <f>'PRECIO REFERENCIA'!L88</f>
        <v>0</v>
      </c>
      <c r="O88" s="43" t="str">
        <f>'PRECIO REFERENCIA'!N88</f>
        <v>NO OFERTADO</v>
      </c>
      <c r="P88" s="44">
        <f>+IF(O88="NO OFERTADO",0,IF(O88="NO CUMPLE EV TECNICA",0,IF(O88="NO HABILITA",0,IF(O88="HABILITA",('PRECIOS UNITARIOS'!$AF88*500)/N88))))</f>
        <v>0</v>
      </c>
      <c r="Q88" s="43">
        <f>'PRECIO REFERENCIA'!O88</f>
        <v>0</v>
      </c>
      <c r="R88" s="43" t="str">
        <f>'PRECIO REFERENCIA'!Q88</f>
        <v>NO OFERTADO</v>
      </c>
      <c r="S88" s="44">
        <f>+IF(R88="NO OFERTADO",0,IF(R88="NO CUMPLE EV TECNICA",0,IF(R88="NO HABILITA",0,IF(R88="HABILITA",('PRECIOS UNITARIOS'!$AF88*500)/Q88))))</f>
        <v>0</v>
      </c>
      <c r="T88" s="43">
        <f>'PRECIO REFERENCIA'!R88</f>
        <v>0</v>
      </c>
      <c r="U88" s="43" t="str">
        <f>'PRECIO REFERENCIA'!T88</f>
        <v>NO OFERTADO</v>
      </c>
      <c r="V88" s="44">
        <f>+IF(U88="NO OFERTADO",0,IF(U88="NO CUMPLE EV TECNICA",0,IF(U88="NO HABILITA",0,IF(U88="HABILITA",('PRECIOS UNITARIOS'!$AF88*500)/T88))))</f>
        <v>0</v>
      </c>
      <c r="W88" s="43">
        <f>'PRECIO REFERENCIA'!U88</f>
        <v>0</v>
      </c>
      <c r="X88" s="43" t="str">
        <f>'PRECIO REFERENCIA'!W88</f>
        <v>NO OFERTADO</v>
      </c>
      <c r="Y88" s="44">
        <f>+IF(X88="NO OFERTADO",0,IF(X88="NO CUMPLE EV TECNICA",0,IF(X88="NO HABILITA",0,IF(X88="HABILITA",('PRECIOS UNITARIOS'!$AF88*500)/W88))))</f>
        <v>0</v>
      </c>
      <c r="Z88" s="43">
        <f>'PRECIO REFERENCIA'!X88</f>
        <v>0</v>
      </c>
      <c r="AA88" s="43" t="str">
        <f>'PRECIO REFERENCIA'!Z88</f>
        <v>NO OFERTADO</v>
      </c>
      <c r="AB88" s="44">
        <f>+IF(AA88="NO OFERTADO",0,IF(AA88="NO CUMPLE EV TECNICA",0,IF(AA88="NO HABILITA",0,IF(AA88="HABILITA",('PRECIOS UNITARIOS'!$AF88*500)/Z88))))</f>
        <v>0</v>
      </c>
      <c r="AC88" s="43">
        <f>'PRECIO REFERENCIA'!AA88</f>
        <v>0</v>
      </c>
      <c r="AD88" s="43" t="str">
        <f>'PRECIO REFERENCIA'!AC88</f>
        <v>NO OFERTADO</v>
      </c>
      <c r="AE88" s="44">
        <f>+IF(AD88="NO OFERTADO",0,IF(AD88="NO CUMPLE EV TECNICA",0,IF(AD88="NO HABILITA",0,IF(AD88="HABILITA",('PRECIOS UNITARIOS'!$AF88*500)/AC88))))</f>
        <v>0</v>
      </c>
      <c r="AF88" s="43">
        <f>'PRECIO REFERENCIA'!AD88</f>
        <v>11549</v>
      </c>
      <c r="AG88" s="43" t="str">
        <f>'PRECIO REFERENCIA'!AF88</f>
        <v>NO HABILITA</v>
      </c>
      <c r="AH88" s="44">
        <f>+IF(AG88="NO OFERTADO",0,IF(AG88="NO CUMPLE EV TECNICA",0,IF(AG88="NO HABILITA",0,IF(AG88="HABILITA",('PRECIOS UNITARIOS'!$AF88*500)/AF88))))</f>
        <v>0</v>
      </c>
      <c r="AI88" s="43">
        <f>'PRECIO REFERENCIA'!AG88</f>
        <v>0</v>
      </c>
      <c r="AJ88" s="43" t="str">
        <f>'PRECIO REFERENCIA'!AI88</f>
        <v>NO OFERTADO</v>
      </c>
      <c r="AK88" s="44">
        <f>+IF(AJ88="NO OFERTADO",0,IF(AJ88="NO CUMPLE EV TECNICA",0,IF(AJ88="NO HABILITA",0,IF(AJ88="HABILITA",('PRECIOS UNITARIOS'!$AF88*500)/AI88))))</f>
        <v>0</v>
      </c>
      <c r="AL88" s="43">
        <f>'PRECIO REFERENCIA'!AJ88</f>
        <v>0</v>
      </c>
      <c r="AM88" s="43" t="str">
        <f>'PRECIO REFERENCIA'!AL88</f>
        <v>NO OFERTADO</v>
      </c>
      <c r="AN88" s="44">
        <f>+IF(AM88="NO OFERTADO",0,IF(AM88="NO CUMPLE EV TECNICA",0,IF(AM88="NO HABILITA",0,IF(AM88="HABILITA",('PRECIOS UNITARIOS'!$AF88*500)/AL88))))</f>
        <v>0</v>
      </c>
      <c r="AO88" s="43">
        <f>'PRECIO REFERENCIA'!AM88</f>
        <v>0</v>
      </c>
      <c r="AP88" s="43" t="str">
        <f>'PRECIO REFERENCIA'!AO88</f>
        <v>NO OFERTADO</v>
      </c>
      <c r="AQ88" s="44">
        <f>+IF(AP88="NO OFERTADO",0,IF(AP88="NO CUMPLE EV TECNICA",0,IF(AP88="NO HABILITA",0,IF(AP88="HABILITA",('PRECIOS UNITARIOS'!$AF88*500)/AO88))))</f>
        <v>0</v>
      </c>
      <c r="AR88" s="43">
        <f>'PRECIO REFERENCIA'!AP88</f>
        <v>0</v>
      </c>
      <c r="AS88" s="43" t="str">
        <f>'PRECIO REFERENCIA'!AR88</f>
        <v>NO OFERTADO</v>
      </c>
      <c r="AT88" s="44">
        <f>+IF(AS88="NO OFERTADO",0,IF(AS88="NO CUMPLE EV TECNICA",0,IF(AS88="NO HABILITA",0,IF(AS88="HABILITA",('PRECIOS UNITARIOS'!$AF88*500)/AR88))))</f>
        <v>0</v>
      </c>
      <c r="AU88" s="43">
        <f>'PRECIO REFERENCIA'!AS88</f>
        <v>0</v>
      </c>
      <c r="AV88" s="43" t="str">
        <f>'PRECIO REFERENCIA'!AU88</f>
        <v>NO OFERTADO</v>
      </c>
      <c r="AW88" s="44">
        <f>+IF(AV88="NO OFERTADO",0,IF(AV88="NO CUMPLE EV TECNICA",0,IF(AV88="NO HABILITA",0,IF(AV88="HABILITA",('PRECIOS UNITARIOS'!$AF88*500)/AU88))))</f>
        <v>0</v>
      </c>
      <c r="AX88" s="43">
        <f>'PRECIO REFERENCIA'!AV88</f>
        <v>0</v>
      </c>
      <c r="AY88" s="43" t="str">
        <f>'PRECIO REFERENCIA'!AX88</f>
        <v>NO OFERTADO</v>
      </c>
      <c r="AZ88" s="44">
        <f>+IF(AY88="NO OFERTADO",0,IF(AY88="NO CUMPLE EV TECNICA",0,IF(AY88="NO HABILITA",0,IF(AY88="HABILITA",('PRECIOS UNITARIOS'!$AF88*500)/AX88))))</f>
        <v>0</v>
      </c>
      <c r="BA88" s="43">
        <f>'PRECIO REFERENCIA'!AY88</f>
        <v>0</v>
      </c>
      <c r="BB88" s="43" t="str">
        <f>'PRECIO REFERENCIA'!BA88</f>
        <v>NO OFERTADO</v>
      </c>
      <c r="BC88" s="44">
        <f>+IF(BB88="NO OFERTADO",0,IF(BB88="NO CUMPLE EV TECNICA",0,IF(BB88="NO HABILITA",0,IF(BB88="HABILITA",('PRECIOS UNITARIOS'!$AF88*500)/BA88))))</f>
        <v>0</v>
      </c>
      <c r="BD88" s="43">
        <f>'PRECIO REFERENCIA'!BB88</f>
        <v>0</v>
      </c>
      <c r="BE88" s="43" t="str">
        <f>'PRECIO REFERENCIA'!BD88</f>
        <v>NO OFERTADO</v>
      </c>
      <c r="BF88" s="44">
        <f>+IF(BE88="NO OFERTADO",0,IF(BE88="NO CUMPLE EV TECNICA",0,IF(BE88="NO HABILITA",0,IF(BE88="HABILITA",('PRECIOS UNITARIOS'!$AF88*500)/BD88))))</f>
        <v>0</v>
      </c>
      <c r="BG88" s="43">
        <f>'PRECIO REFERENCIA'!BE88</f>
        <v>0</v>
      </c>
      <c r="BH88" s="43" t="str">
        <f>'PRECIO REFERENCIA'!BG88</f>
        <v>NO OFERTADO</v>
      </c>
      <c r="BI88" s="44">
        <f>+IF(BH88="NO OFERTADO",0,IF(BH88="NO CUMPLE EV TECNICA",0,IF(BH88="NO HABILITA",0,IF(BH88="HABILITA",('PRECIOS UNITARIOS'!$AF88*500)/BG88))))</f>
        <v>0</v>
      </c>
      <c r="BJ88" s="43">
        <f>'PRECIO REFERENCIA'!BH88</f>
        <v>0</v>
      </c>
      <c r="BK88" s="43" t="str">
        <f>'PRECIO REFERENCIA'!BJ88</f>
        <v>NO OFERTADO</v>
      </c>
      <c r="BL88" s="44">
        <f>+IF(BK88="NO OFERTADO",0,IF(BK88="NO CUMPLE EV TECNICA",0,IF(BK88="NO HABILITA",0,IF(BK88="HABILITA",('PRECIOS UNITARIOS'!$AF88*500)/BJ88))))</f>
        <v>0</v>
      </c>
      <c r="BM88" s="43">
        <f>'PRECIO REFERENCIA'!BK88</f>
        <v>0</v>
      </c>
      <c r="BN88" s="43" t="str">
        <f>'PRECIO REFERENCIA'!BM88</f>
        <v>NO OFERTADO</v>
      </c>
      <c r="BO88" s="44">
        <f>+IF(BN88="NO OFERTADO",0,IF(BN88="NO CUMPLE EV TECNICA",0,IF(BN88="NO HABILITA",0,IF(BN88="HABILITA",('PRECIOS UNITARIOS'!$AF88*500)/BM88))))</f>
        <v>0</v>
      </c>
      <c r="BP88" s="43">
        <f>'PRECIO REFERENCIA'!BN88</f>
        <v>0</v>
      </c>
      <c r="BQ88" s="43" t="str">
        <f>'PRECIO REFERENCIA'!BP88</f>
        <v>NO OFERTADO</v>
      </c>
      <c r="BR88" s="44">
        <f>+IF(BQ88="NO OFERTADO",0,IF(BQ88="NO CUMPLE EV TECNICA",0,IF(BQ88="NO HABILITA",0,IF(BQ88="HABILITA",('PRECIOS UNITARIOS'!$AF88*500)/BP88))))</f>
        <v>0</v>
      </c>
      <c r="BS88" s="43">
        <f>'PRECIO REFERENCIA'!BQ88</f>
        <v>0</v>
      </c>
      <c r="BT88" s="43" t="str">
        <f>'PRECIO REFERENCIA'!BS88</f>
        <v>NO OFERTADO</v>
      </c>
      <c r="BU88" s="44">
        <f>+IF(BT88="NO OFERTADO",0,IF(BT88="NO CUMPLE EV TECNICA",0,IF(BT88="NO HABILITA",0,IF(BT88="HABILITA",('PRECIOS UNITARIOS'!$AF88*500)/BS88))))</f>
        <v>0</v>
      </c>
      <c r="BV88" s="43">
        <f>'PRECIO REFERENCIA'!BT88</f>
        <v>0</v>
      </c>
      <c r="BW88" s="43" t="str">
        <f>'PRECIO REFERENCIA'!BV88</f>
        <v>NO OFERTADO</v>
      </c>
      <c r="BX88" s="44">
        <f>+IF(BW88="NO OFERTADO",0,IF(BW88="NO CUMPLE EV TECNICA",0,IF(BW88="NO HABILITA",0,IF(BW88="HABILITA",('PRECIOS UNITARIOS'!$AF88*500)/BV88))))</f>
        <v>0</v>
      </c>
      <c r="BY88" s="43">
        <f>'PRECIO REFERENCIA'!BW88</f>
        <v>0</v>
      </c>
      <c r="BZ88" s="43" t="str">
        <f>'PRECIO REFERENCIA'!BY88</f>
        <v>NO OFERTADO</v>
      </c>
      <c r="CA88" s="44">
        <f>+IF(BZ88="NO OFERTADO",0,IF(BZ88="NO CUMPLE EV TECNICA",0,IF(BZ88="NO HABILITA",0,IF(BZ88="HABILITA",('PRECIOS UNITARIOS'!$AF88*500)/BY88))))</f>
        <v>0</v>
      </c>
      <c r="CB88" s="43">
        <f>'PRECIO REFERENCIA'!BZ88</f>
        <v>0</v>
      </c>
      <c r="CC88" s="43" t="str">
        <f>'PRECIO REFERENCIA'!CB88</f>
        <v>NO OFERTADO</v>
      </c>
      <c r="CD88" s="44">
        <f>+IF(CC88="NO OFERTADO",0,IF(CC88="NO CUMPLE EV TECNICA",0,IF(CC88="NO HABILITA",0,IF(CC88="HABILITA",('PRECIOS UNITARIOS'!$AF88*500)/CB88))))</f>
        <v>0</v>
      </c>
      <c r="CE88" s="43">
        <f>'PRECIO REFERENCIA'!CC88</f>
        <v>0</v>
      </c>
      <c r="CF88" s="43" t="str">
        <f>'PRECIO REFERENCIA'!CE88</f>
        <v>NO OFERTADO</v>
      </c>
      <c r="CG88" s="44">
        <f>+IF(CF88="NO OFERTADO",0,IF(CF88="NO CUMPLE EV TECNICA",0,IF(CF88="NO HABILITA",0,IF(CF88="HABILITA",('PRECIOS UNITARIOS'!$AF88*500)/CE88))))</f>
        <v>0</v>
      </c>
      <c r="CH88" s="43">
        <f>'PRECIO REFERENCIA'!CF88</f>
        <v>0</v>
      </c>
      <c r="CI88" s="43" t="str">
        <f>'PRECIO REFERENCIA'!CH88</f>
        <v>NO OFERTADO</v>
      </c>
      <c r="CJ88" s="44">
        <f>+IF(CI88="NO OFERTADO",0,IF(CI88="NO CUMPLE EV TECNICA",0,IF(CI88="NO HABILITA",0,IF(CI88="HABILITA",('PRECIOS UNITARIOS'!$AF88*500)/CH88))))</f>
        <v>0</v>
      </c>
    </row>
    <row r="89" spans="1:88" s="40" customFormat="1" ht="38.25" x14ac:dyDescent="0.2">
      <c r="A89" s="103">
        <v>80</v>
      </c>
      <c r="B89" s="202" t="s">
        <v>152</v>
      </c>
      <c r="C89" s="121" t="s">
        <v>153</v>
      </c>
      <c r="D89" s="24">
        <v>1</v>
      </c>
      <c r="E89" s="166" t="s">
        <v>53</v>
      </c>
      <c r="F89" s="168">
        <v>79.333333333333329</v>
      </c>
      <c r="G89" s="25">
        <v>16800</v>
      </c>
      <c r="H89" s="43">
        <f>'PRECIO REFERENCIA'!F89</f>
        <v>0</v>
      </c>
      <c r="I89" s="43" t="str">
        <f>'PRECIO REFERENCIA'!H89</f>
        <v>NO OFERTADO</v>
      </c>
      <c r="J89" s="44">
        <f>+IF(I89="NO OFERTADO",0,IF(I89="NO CUMPLE EV TECNICA",0,IF(I89="NO HABILITA",0,IF(I89="HABILITA",('PRECIOS UNITARIOS'!$AF89*500)/H89))))</f>
        <v>0</v>
      </c>
      <c r="K89" s="43">
        <f>'PRECIO REFERENCIA'!I89</f>
        <v>0</v>
      </c>
      <c r="L89" s="43" t="str">
        <f>'PRECIO REFERENCIA'!K89</f>
        <v>NO OFERTADO</v>
      </c>
      <c r="M89" s="44">
        <f>+IF(L89="NO OFERTADO",0,IF(L89="NO CUMPLE EV TECNICA",0,IF(L89="NO HABILITA",0,IF(L89="HABILITA",('PRECIOS UNITARIOS'!$AF89*500)/K89))))</f>
        <v>0</v>
      </c>
      <c r="N89" s="43">
        <f>'PRECIO REFERENCIA'!L89</f>
        <v>0</v>
      </c>
      <c r="O89" s="43" t="str">
        <f>'PRECIO REFERENCIA'!N89</f>
        <v>NO OFERTADO</v>
      </c>
      <c r="P89" s="44">
        <f>+IF(O89="NO OFERTADO",0,IF(O89="NO CUMPLE EV TECNICA",0,IF(O89="NO HABILITA",0,IF(O89="HABILITA",('PRECIOS UNITARIOS'!$AF89*500)/N89))))</f>
        <v>0</v>
      </c>
      <c r="Q89" s="43">
        <f>'PRECIO REFERENCIA'!O89</f>
        <v>15741</v>
      </c>
      <c r="R89" s="43" t="str">
        <f>'PRECIO REFERENCIA'!Q89</f>
        <v>HABILITA</v>
      </c>
      <c r="S89" s="44">
        <f>+IF(R89="NO OFERTADO",0,IF(R89="NO CUMPLE EV TECNICA",0,IF(R89="NO HABILITA",0,IF(R89="HABILITA",('PRECIOS UNITARIOS'!$AF89*500)/Q89))))</f>
        <v>476.46274061368399</v>
      </c>
      <c r="T89" s="43">
        <f>'PRECIO REFERENCIA'!R89</f>
        <v>0</v>
      </c>
      <c r="U89" s="43" t="str">
        <f>'PRECIO REFERENCIA'!T89</f>
        <v>NO OFERTADO</v>
      </c>
      <c r="V89" s="44">
        <f>+IF(U89="NO OFERTADO",0,IF(U89="NO CUMPLE EV TECNICA",0,IF(U89="NO HABILITA",0,IF(U89="HABILITA",('PRECIOS UNITARIOS'!$AF89*500)/T89))))</f>
        <v>0</v>
      </c>
      <c r="W89" s="43">
        <f>'PRECIO REFERENCIA'!U89</f>
        <v>0</v>
      </c>
      <c r="X89" s="43" t="str">
        <f>'PRECIO REFERENCIA'!W89</f>
        <v>NO OFERTADO</v>
      </c>
      <c r="Y89" s="44">
        <f>+IF(X89="NO OFERTADO",0,IF(X89="NO CUMPLE EV TECNICA",0,IF(X89="NO HABILITA",0,IF(X89="HABILITA",('PRECIOS UNITARIOS'!$AF89*500)/W89))))</f>
        <v>0</v>
      </c>
      <c r="Z89" s="43">
        <f>'PRECIO REFERENCIA'!X89</f>
        <v>0</v>
      </c>
      <c r="AA89" s="43" t="str">
        <f>'PRECIO REFERENCIA'!Z89</f>
        <v>NO OFERTADO</v>
      </c>
      <c r="AB89" s="44">
        <f>+IF(AA89="NO OFERTADO",0,IF(AA89="NO CUMPLE EV TECNICA",0,IF(AA89="NO HABILITA",0,IF(AA89="HABILITA",('PRECIOS UNITARIOS'!$AF89*500)/Z89))))</f>
        <v>0</v>
      </c>
      <c r="AC89" s="43">
        <f>'PRECIO REFERENCIA'!AA89</f>
        <v>15000</v>
      </c>
      <c r="AD89" s="43" t="str">
        <f>'PRECIO REFERENCIA'!AC89</f>
        <v>HABILITA</v>
      </c>
      <c r="AE89" s="44">
        <f>+IF(AD89="NO OFERTADO",0,IF(AD89="NO CUMPLE EV TECNICA",0,IF(AD89="NO HABILITA",0,IF(AD89="HABILITA",('PRECIOS UNITARIOS'!$AF89*500)/AC89))))</f>
        <v>500</v>
      </c>
      <c r="AF89" s="43">
        <f>'PRECIO REFERENCIA'!AD89</f>
        <v>0</v>
      </c>
      <c r="AG89" s="43" t="str">
        <f>'PRECIO REFERENCIA'!AF89</f>
        <v>NO HABILITA</v>
      </c>
      <c r="AH89" s="44">
        <f>+IF(AG89="NO OFERTADO",0,IF(AG89="NO CUMPLE EV TECNICA",0,IF(AG89="NO HABILITA",0,IF(AG89="HABILITA",('PRECIOS UNITARIOS'!$AF89*500)/AF89))))</f>
        <v>0</v>
      </c>
      <c r="AI89" s="43">
        <f>'PRECIO REFERENCIA'!AG89</f>
        <v>0</v>
      </c>
      <c r="AJ89" s="43" t="str">
        <f>'PRECIO REFERENCIA'!AI89</f>
        <v>NO OFERTADO</v>
      </c>
      <c r="AK89" s="44">
        <f>+IF(AJ89="NO OFERTADO",0,IF(AJ89="NO CUMPLE EV TECNICA",0,IF(AJ89="NO HABILITA",0,IF(AJ89="HABILITA",('PRECIOS UNITARIOS'!$AF89*500)/AI89))))</f>
        <v>0</v>
      </c>
      <c r="AL89" s="43">
        <f>'PRECIO REFERENCIA'!AJ89</f>
        <v>0</v>
      </c>
      <c r="AM89" s="43" t="str">
        <f>'PRECIO REFERENCIA'!AL89</f>
        <v>NO OFERTADO</v>
      </c>
      <c r="AN89" s="44">
        <f>+IF(AM89="NO OFERTADO",0,IF(AM89="NO CUMPLE EV TECNICA",0,IF(AM89="NO HABILITA",0,IF(AM89="HABILITA",('PRECIOS UNITARIOS'!$AF89*500)/AL89))))</f>
        <v>0</v>
      </c>
      <c r="AO89" s="43">
        <f>'PRECIO REFERENCIA'!AM89</f>
        <v>0</v>
      </c>
      <c r="AP89" s="43" t="str">
        <f>'PRECIO REFERENCIA'!AO89</f>
        <v>NO OFERTADO</v>
      </c>
      <c r="AQ89" s="44">
        <f>+IF(AP89="NO OFERTADO",0,IF(AP89="NO CUMPLE EV TECNICA",0,IF(AP89="NO HABILITA",0,IF(AP89="HABILITA",('PRECIOS UNITARIOS'!$AF89*500)/AO89))))</f>
        <v>0</v>
      </c>
      <c r="AR89" s="43">
        <f>'PRECIO REFERENCIA'!AP89</f>
        <v>16800</v>
      </c>
      <c r="AS89" s="43" t="str">
        <f>'PRECIO REFERENCIA'!AR89</f>
        <v>HABILITA</v>
      </c>
      <c r="AT89" s="44">
        <f>+IF(AS89="NO OFERTADO",0,IF(AS89="NO CUMPLE EV TECNICA",0,IF(AS89="NO HABILITA",0,IF(AS89="HABILITA",('PRECIOS UNITARIOS'!$AF89*500)/AR89))))</f>
        <v>446.42857142857144</v>
      </c>
      <c r="AU89" s="43">
        <f>'PRECIO REFERENCIA'!AS89</f>
        <v>0</v>
      </c>
      <c r="AV89" s="43" t="str">
        <f>'PRECIO REFERENCIA'!AU89</f>
        <v>NO OFERTADO</v>
      </c>
      <c r="AW89" s="44">
        <f>+IF(AV89="NO OFERTADO",0,IF(AV89="NO CUMPLE EV TECNICA",0,IF(AV89="NO HABILITA",0,IF(AV89="HABILITA",('PRECIOS UNITARIOS'!$AF89*500)/AU89))))</f>
        <v>0</v>
      </c>
      <c r="AX89" s="43">
        <f>'PRECIO REFERENCIA'!AV89</f>
        <v>0</v>
      </c>
      <c r="AY89" s="43" t="str">
        <f>'PRECIO REFERENCIA'!AX89</f>
        <v>NO OFERTADO</v>
      </c>
      <c r="AZ89" s="44">
        <f>+IF(AY89="NO OFERTADO",0,IF(AY89="NO CUMPLE EV TECNICA",0,IF(AY89="NO HABILITA",0,IF(AY89="HABILITA",('PRECIOS UNITARIOS'!$AF89*500)/AX89))))</f>
        <v>0</v>
      </c>
      <c r="BA89" s="43">
        <f>'PRECIO REFERENCIA'!AY89</f>
        <v>0</v>
      </c>
      <c r="BB89" s="43" t="str">
        <f>'PRECIO REFERENCIA'!BA89</f>
        <v>NO OFERTADO</v>
      </c>
      <c r="BC89" s="44">
        <f>+IF(BB89="NO OFERTADO",0,IF(BB89="NO CUMPLE EV TECNICA",0,IF(BB89="NO HABILITA",0,IF(BB89="HABILITA",('PRECIOS UNITARIOS'!$AF89*500)/BA89))))</f>
        <v>0</v>
      </c>
      <c r="BD89" s="43">
        <f>'PRECIO REFERENCIA'!BB89</f>
        <v>0</v>
      </c>
      <c r="BE89" s="43" t="str">
        <f>'PRECIO REFERENCIA'!BD89</f>
        <v>NO OFERTADO</v>
      </c>
      <c r="BF89" s="44">
        <f>+IF(BE89="NO OFERTADO",0,IF(BE89="NO CUMPLE EV TECNICA",0,IF(BE89="NO HABILITA",0,IF(BE89="HABILITA",('PRECIOS UNITARIOS'!$AF89*500)/BD89))))</f>
        <v>0</v>
      </c>
      <c r="BG89" s="43">
        <f>'PRECIO REFERENCIA'!BE89</f>
        <v>0</v>
      </c>
      <c r="BH89" s="43" t="str">
        <f>'PRECIO REFERENCIA'!BG89</f>
        <v>NO OFERTADO</v>
      </c>
      <c r="BI89" s="44">
        <f>+IF(BH89="NO OFERTADO",0,IF(BH89="NO CUMPLE EV TECNICA",0,IF(BH89="NO HABILITA",0,IF(BH89="HABILITA",('PRECIOS UNITARIOS'!$AF89*500)/BG89))))</f>
        <v>0</v>
      </c>
      <c r="BJ89" s="43">
        <f>'PRECIO REFERENCIA'!BH89</f>
        <v>0</v>
      </c>
      <c r="BK89" s="43" t="str">
        <f>'PRECIO REFERENCIA'!BJ89</f>
        <v>NO OFERTADO</v>
      </c>
      <c r="BL89" s="44">
        <f>+IF(BK89="NO OFERTADO",0,IF(BK89="NO CUMPLE EV TECNICA",0,IF(BK89="NO HABILITA",0,IF(BK89="HABILITA",('PRECIOS UNITARIOS'!$AF89*500)/BJ89))))</f>
        <v>0</v>
      </c>
      <c r="BM89" s="43">
        <f>'PRECIO REFERENCIA'!BK89</f>
        <v>0</v>
      </c>
      <c r="BN89" s="43" t="str">
        <f>'PRECIO REFERENCIA'!BM89</f>
        <v>NO OFERTADO</v>
      </c>
      <c r="BO89" s="44">
        <f>+IF(BN89="NO OFERTADO",0,IF(BN89="NO CUMPLE EV TECNICA",0,IF(BN89="NO HABILITA",0,IF(BN89="HABILITA",('PRECIOS UNITARIOS'!$AF89*500)/BM89))))</f>
        <v>0</v>
      </c>
      <c r="BP89" s="43">
        <f>'PRECIO REFERENCIA'!BN89</f>
        <v>0</v>
      </c>
      <c r="BQ89" s="43" t="str">
        <f>'PRECIO REFERENCIA'!BP89</f>
        <v>NO OFERTADO</v>
      </c>
      <c r="BR89" s="44">
        <f>+IF(BQ89="NO OFERTADO",0,IF(BQ89="NO CUMPLE EV TECNICA",0,IF(BQ89="NO HABILITA",0,IF(BQ89="HABILITA",('PRECIOS UNITARIOS'!$AF89*500)/BP89))))</f>
        <v>0</v>
      </c>
      <c r="BS89" s="43">
        <f>'PRECIO REFERENCIA'!BQ89</f>
        <v>0</v>
      </c>
      <c r="BT89" s="43" t="str">
        <f>'PRECIO REFERENCIA'!BS89</f>
        <v>NO OFERTADO</v>
      </c>
      <c r="BU89" s="44">
        <f>+IF(BT89="NO OFERTADO",0,IF(BT89="NO CUMPLE EV TECNICA",0,IF(BT89="NO HABILITA",0,IF(BT89="HABILITA",('PRECIOS UNITARIOS'!$AF89*500)/BS89))))</f>
        <v>0</v>
      </c>
      <c r="BV89" s="43">
        <f>'PRECIO REFERENCIA'!BT89</f>
        <v>16800</v>
      </c>
      <c r="BW89" s="43" t="str">
        <f>'PRECIO REFERENCIA'!BV89</f>
        <v>HABILITA</v>
      </c>
      <c r="BX89" s="44">
        <f>+IF(BW89="NO OFERTADO",0,IF(BW89="NO CUMPLE EV TECNICA",0,IF(BW89="NO HABILITA",0,IF(BW89="HABILITA",('PRECIOS UNITARIOS'!$AF89*500)/BV89))))</f>
        <v>446.42857142857144</v>
      </c>
      <c r="BY89" s="43">
        <f>'PRECIO REFERENCIA'!BW89</f>
        <v>0</v>
      </c>
      <c r="BZ89" s="43" t="str">
        <f>'PRECIO REFERENCIA'!BY89</f>
        <v>NO OFERTADO</v>
      </c>
      <c r="CA89" s="44">
        <f>+IF(BZ89="NO OFERTADO",0,IF(BZ89="NO CUMPLE EV TECNICA",0,IF(BZ89="NO HABILITA",0,IF(BZ89="HABILITA",('PRECIOS UNITARIOS'!$AF89*500)/BY89))))</f>
        <v>0</v>
      </c>
      <c r="CB89" s="43">
        <f>'PRECIO REFERENCIA'!BZ89</f>
        <v>0</v>
      </c>
      <c r="CC89" s="43" t="str">
        <f>'PRECIO REFERENCIA'!CB89</f>
        <v>NO OFERTADO</v>
      </c>
      <c r="CD89" s="44">
        <f>+IF(CC89="NO OFERTADO",0,IF(CC89="NO CUMPLE EV TECNICA",0,IF(CC89="NO HABILITA",0,IF(CC89="HABILITA",('PRECIOS UNITARIOS'!$AF89*500)/CB89))))</f>
        <v>0</v>
      </c>
      <c r="CE89" s="43">
        <f>'PRECIO REFERENCIA'!CC89</f>
        <v>0</v>
      </c>
      <c r="CF89" s="43" t="str">
        <f>'PRECIO REFERENCIA'!CE89</f>
        <v>NO OFERTADO</v>
      </c>
      <c r="CG89" s="44">
        <f>+IF(CF89="NO OFERTADO",0,IF(CF89="NO CUMPLE EV TECNICA",0,IF(CF89="NO HABILITA",0,IF(CF89="HABILITA",('PRECIOS UNITARIOS'!$AF89*500)/CE89))))</f>
        <v>0</v>
      </c>
      <c r="CH89" s="43">
        <f>'PRECIO REFERENCIA'!CF89</f>
        <v>0</v>
      </c>
      <c r="CI89" s="43" t="str">
        <f>'PRECIO REFERENCIA'!CH89</f>
        <v>NO OFERTADO</v>
      </c>
      <c r="CJ89" s="44">
        <f>+IF(CI89="NO OFERTADO",0,IF(CI89="NO CUMPLE EV TECNICA",0,IF(CI89="NO HABILITA",0,IF(CI89="HABILITA",('PRECIOS UNITARIOS'!$AF89*500)/CH89))))</f>
        <v>0</v>
      </c>
    </row>
    <row r="90" spans="1:88" s="40" customFormat="1" ht="38.25" x14ac:dyDescent="0.2">
      <c r="A90" s="103">
        <v>81</v>
      </c>
      <c r="B90" s="202" t="s">
        <v>154</v>
      </c>
      <c r="C90" s="121" t="s">
        <v>153</v>
      </c>
      <c r="D90" s="24">
        <v>1</v>
      </c>
      <c r="E90" s="166" t="s">
        <v>53</v>
      </c>
      <c r="F90" s="168">
        <v>1</v>
      </c>
      <c r="G90" s="25">
        <v>15840</v>
      </c>
      <c r="H90" s="43">
        <f>'PRECIO REFERENCIA'!F90</f>
        <v>0</v>
      </c>
      <c r="I90" s="43" t="str">
        <f>'PRECIO REFERENCIA'!H90</f>
        <v>NO OFERTADO</v>
      </c>
      <c r="J90" s="44">
        <f>+IF(I90="NO OFERTADO",0,IF(I90="NO CUMPLE EV TECNICA",0,IF(I90="NO HABILITA",0,IF(I90="HABILITA",('PRECIOS UNITARIOS'!$AF90*500)/H90))))</f>
        <v>0</v>
      </c>
      <c r="K90" s="43">
        <f>'PRECIO REFERENCIA'!I90</f>
        <v>0</v>
      </c>
      <c r="L90" s="43" t="str">
        <f>'PRECIO REFERENCIA'!K90</f>
        <v>NO OFERTADO</v>
      </c>
      <c r="M90" s="44">
        <f>+IF(L90="NO OFERTADO",0,IF(L90="NO CUMPLE EV TECNICA",0,IF(L90="NO HABILITA",0,IF(L90="HABILITA",('PRECIOS UNITARIOS'!$AF90*500)/K90))))</f>
        <v>0</v>
      </c>
      <c r="N90" s="43">
        <f>'PRECIO REFERENCIA'!L90</f>
        <v>0</v>
      </c>
      <c r="O90" s="43" t="str">
        <f>'PRECIO REFERENCIA'!N90</f>
        <v>NO OFERTADO</v>
      </c>
      <c r="P90" s="44">
        <f>+IF(O90="NO OFERTADO",0,IF(O90="NO CUMPLE EV TECNICA",0,IF(O90="NO HABILITA",0,IF(O90="HABILITA",('PRECIOS UNITARIOS'!$AF90*500)/N90))))</f>
        <v>0</v>
      </c>
      <c r="Q90" s="43">
        <f>'PRECIO REFERENCIA'!O90</f>
        <v>14850</v>
      </c>
      <c r="R90" s="43" t="str">
        <f>'PRECIO REFERENCIA'!Q90</f>
        <v>HABILITA</v>
      </c>
      <c r="S90" s="44">
        <f>+IF(R90="NO OFERTADO",0,IF(R90="NO CUMPLE EV TECNICA",0,IF(R90="NO HABILITA",0,IF(R90="HABILITA",('PRECIOS UNITARIOS'!$AF90*500)/Q90))))</f>
        <v>491.58249158249157</v>
      </c>
      <c r="T90" s="43">
        <f>'PRECIO REFERENCIA'!R90</f>
        <v>0</v>
      </c>
      <c r="U90" s="43" t="str">
        <f>'PRECIO REFERENCIA'!T90</f>
        <v>NO OFERTADO</v>
      </c>
      <c r="V90" s="44">
        <f>+IF(U90="NO OFERTADO",0,IF(U90="NO CUMPLE EV TECNICA",0,IF(U90="NO HABILITA",0,IF(U90="HABILITA",('PRECIOS UNITARIOS'!$AF90*500)/T90))))</f>
        <v>0</v>
      </c>
      <c r="W90" s="43">
        <f>'PRECIO REFERENCIA'!U90</f>
        <v>0</v>
      </c>
      <c r="X90" s="43" t="str">
        <f>'PRECIO REFERENCIA'!W90</f>
        <v>NO OFERTADO</v>
      </c>
      <c r="Y90" s="44">
        <f>+IF(X90="NO OFERTADO",0,IF(X90="NO CUMPLE EV TECNICA",0,IF(X90="NO HABILITA",0,IF(X90="HABILITA",('PRECIOS UNITARIOS'!$AF90*500)/W90))))</f>
        <v>0</v>
      </c>
      <c r="Z90" s="43">
        <f>'PRECIO REFERENCIA'!X90</f>
        <v>0</v>
      </c>
      <c r="AA90" s="43" t="str">
        <f>'PRECIO REFERENCIA'!Z90</f>
        <v>NO OFERTADO</v>
      </c>
      <c r="AB90" s="44">
        <f>+IF(AA90="NO OFERTADO",0,IF(AA90="NO CUMPLE EV TECNICA",0,IF(AA90="NO HABILITA",0,IF(AA90="HABILITA",('PRECIOS UNITARIOS'!$AF90*500)/Z90))))</f>
        <v>0</v>
      </c>
      <c r="AC90" s="43">
        <f>'PRECIO REFERENCIA'!AA90</f>
        <v>15000</v>
      </c>
      <c r="AD90" s="43" t="str">
        <f>'PRECIO REFERENCIA'!AC90</f>
        <v>HABILITA</v>
      </c>
      <c r="AE90" s="44">
        <f>+IF(AD90="NO OFERTADO",0,IF(AD90="NO CUMPLE EV TECNICA",0,IF(AD90="NO HABILITA",0,IF(AD90="HABILITA",('PRECIOS UNITARIOS'!$AF90*500)/AC90))))</f>
        <v>486.66666666666669</v>
      </c>
      <c r="AF90" s="43">
        <f>'PRECIO REFERENCIA'!AD90</f>
        <v>0</v>
      </c>
      <c r="AG90" s="43" t="str">
        <f>'PRECIO REFERENCIA'!AF90</f>
        <v>NO OFERTADO</v>
      </c>
      <c r="AH90" s="44">
        <f>+IF(AG90="NO OFERTADO",0,IF(AG90="NO CUMPLE EV TECNICA",0,IF(AG90="NO HABILITA",0,IF(AG90="HABILITA",('PRECIOS UNITARIOS'!$AF90*500)/AF90))))</f>
        <v>0</v>
      </c>
      <c r="AI90" s="43">
        <f>'PRECIO REFERENCIA'!AG90</f>
        <v>0</v>
      </c>
      <c r="AJ90" s="43" t="str">
        <f>'PRECIO REFERENCIA'!AI90</f>
        <v>NO OFERTADO</v>
      </c>
      <c r="AK90" s="44">
        <f>+IF(AJ90="NO OFERTADO",0,IF(AJ90="NO CUMPLE EV TECNICA",0,IF(AJ90="NO HABILITA",0,IF(AJ90="HABILITA",('PRECIOS UNITARIOS'!$AF90*500)/AI90))))</f>
        <v>0</v>
      </c>
      <c r="AL90" s="43">
        <f>'PRECIO REFERENCIA'!AJ90</f>
        <v>0</v>
      </c>
      <c r="AM90" s="43" t="str">
        <f>'PRECIO REFERENCIA'!AL90</f>
        <v>NO OFERTADO</v>
      </c>
      <c r="AN90" s="44">
        <f>+IF(AM90="NO OFERTADO",0,IF(AM90="NO CUMPLE EV TECNICA",0,IF(AM90="NO HABILITA",0,IF(AM90="HABILITA",('PRECIOS UNITARIOS'!$AF90*500)/AL90))))</f>
        <v>0</v>
      </c>
      <c r="AO90" s="43">
        <f>'PRECIO REFERENCIA'!AM90</f>
        <v>0</v>
      </c>
      <c r="AP90" s="43" t="str">
        <f>'PRECIO REFERENCIA'!AO90</f>
        <v>NO OFERTADO</v>
      </c>
      <c r="AQ90" s="44">
        <f>+IF(AP90="NO OFERTADO",0,IF(AP90="NO CUMPLE EV TECNICA",0,IF(AP90="NO HABILITA",0,IF(AP90="HABILITA",('PRECIOS UNITARIOS'!$AF90*500)/AO90))))</f>
        <v>0</v>
      </c>
      <c r="AR90" s="43">
        <f>'PRECIO REFERENCIA'!AP90</f>
        <v>15840</v>
      </c>
      <c r="AS90" s="43" t="str">
        <f>'PRECIO REFERENCIA'!AR90</f>
        <v>HABILITA</v>
      </c>
      <c r="AT90" s="44">
        <f>+IF(AS90="NO OFERTADO",0,IF(AS90="NO CUMPLE EV TECNICA",0,IF(AS90="NO HABILITA",0,IF(AS90="HABILITA",('PRECIOS UNITARIOS'!$AF90*500)/AR90))))</f>
        <v>460.85858585858585</v>
      </c>
      <c r="AU90" s="43">
        <f>'PRECIO REFERENCIA'!AS90</f>
        <v>0</v>
      </c>
      <c r="AV90" s="43" t="str">
        <f>'PRECIO REFERENCIA'!AU90</f>
        <v>NO OFERTADO</v>
      </c>
      <c r="AW90" s="44">
        <f>+IF(AV90="NO OFERTADO",0,IF(AV90="NO CUMPLE EV TECNICA",0,IF(AV90="NO HABILITA",0,IF(AV90="HABILITA",('PRECIOS UNITARIOS'!$AF90*500)/AU90))))</f>
        <v>0</v>
      </c>
      <c r="AX90" s="43">
        <f>'PRECIO REFERENCIA'!AV90</f>
        <v>0</v>
      </c>
      <c r="AY90" s="43" t="str">
        <f>'PRECIO REFERENCIA'!AX90</f>
        <v>NO OFERTADO</v>
      </c>
      <c r="AZ90" s="44">
        <f>+IF(AY90="NO OFERTADO",0,IF(AY90="NO CUMPLE EV TECNICA",0,IF(AY90="NO HABILITA",0,IF(AY90="HABILITA",('PRECIOS UNITARIOS'!$AF90*500)/AX90))))</f>
        <v>0</v>
      </c>
      <c r="BA90" s="43">
        <f>'PRECIO REFERENCIA'!AY90</f>
        <v>0</v>
      </c>
      <c r="BB90" s="43" t="str">
        <f>'PRECIO REFERENCIA'!BA90</f>
        <v>NO OFERTADO</v>
      </c>
      <c r="BC90" s="44">
        <f>+IF(BB90="NO OFERTADO",0,IF(BB90="NO CUMPLE EV TECNICA",0,IF(BB90="NO HABILITA",0,IF(BB90="HABILITA",('PRECIOS UNITARIOS'!$AF90*500)/BA90))))</f>
        <v>0</v>
      </c>
      <c r="BD90" s="43">
        <f>'PRECIO REFERENCIA'!BB90</f>
        <v>0</v>
      </c>
      <c r="BE90" s="43" t="str">
        <f>'PRECIO REFERENCIA'!BD90</f>
        <v>NO OFERTADO</v>
      </c>
      <c r="BF90" s="44">
        <f>+IF(BE90="NO OFERTADO",0,IF(BE90="NO CUMPLE EV TECNICA",0,IF(BE90="NO HABILITA",0,IF(BE90="HABILITA",('PRECIOS UNITARIOS'!$AF90*500)/BD90))))</f>
        <v>0</v>
      </c>
      <c r="BG90" s="43">
        <f>'PRECIO REFERENCIA'!BE90</f>
        <v>0</v>
      </c>
      <c r="BH90" s="43" t="str">
        <f>'PRECIO REFERENCIA'!BG90</f>
        <v>NO OFERTADO</v>
      </c>
      <c r="BI90" s="44">
        <f>+IF(BH90="NO OFERTADO",0,IF(BH90="NO CUMPLE EV TECNICA",0,IF(BH90="NO HABILITA",0,IF(BH90="HABILITA",('PRECIOS UNITARIOS'!$AF90*500)/BG90))))</f>
        <v>0</v>
      </c>
      <c r="BJ90" s="43">
        <f>'PRECIO REFERENCIA'!BH90</f>
        <v>0</v>
      </c>
      <c r="BK90" s="43" t="str">
        <f>'PRECIO REFERENCIA'!BJ90</f>
        <v>NO OFERTADO</v>
      </c>
      <c r="BL90" s="44">
        <f>+IF(BK90="NO OFERTADO",0,IF(BK90="NO CUMPLE EV TECNICA",0,IF(BK90="NO HABILITA",0,IF(BK90="HABILITA",('PRECIOS UNITARIOS'!$AF90*500)/BJ90))))</f>
        <v>0</v>
      </c>
      <c r="BM90" s="43">
        <f>'PRECIO REFERENCIA'!BK90</f>
        <v>0</v>
      </c>
      <c r="BN90" s="43" t="str">
        <f>'PRECIO REFERENCIA'!BM90</f>
        <v>NO OFERTADO</v>
      </c>
      <c r="BO90" s="44">
        <f>+IF(BN90="NO OFERTADO",0,IF(BN90="NO CUMPLE EV TECNICA",0,IF(BN90="NO HABILITA",0,IF(BN90="HABILITA",('PRECIOS UNITARIOS'!$AF90*500)/BM90))))</f>
        <v>0</v>
      </c>
      <c r="BP90" s="43">
        <f>'PRECIO REFERENCIA'!BN90</f>
        <v>0</v>
      </c>
      <c r="BQ90" s="43" t="str">
        <f>'PRECIO REFERENCIA'!BP90</f>
        <v>NO OFERTADO</v>
      </c>
      <c r="BR90" s="44">
        <f>+IF(BQ90="NO OFERTADO",0,IF(BQ90="NO CUMPLE EV TECNICA",0,IF(BQ90="NO HABILITA",0,IF(BQ90="HABILITA",('PRECIOS UNITARIOS'!$AF90*500)/BP90))))</f>
        <v>0</v>
      </c>
      <c r="BS90" s="43">
        <f>'PRECIO REFERENCIA'!BQ90</f>
        <v>0</v>
      </c>
      <c r="BT90" s="43" t="str">
        <f>'PRECIO REFERENCIA'!BS90</f>
        <v>NO OFERTADO</v>
      </c>
      <c r="BU90" s="44">
        <f>+IF(BT90="NO OFERTADO",0,IF(BT90="NO CUMPLE EV TECNICA",0,IF(BT90="NO HABILITA",0,IF(BT90="HABILITA",('PRECIOS UNITARIOS'!$AF90*500)/BS90))))</f>
        <v>0</v>
      </c>
      <c r="BV90" s="43">
        <f>'PRECIO REFERENCIA'!BT90</f>
        <v>14600</v>
      </c>
      <c r="BW90" s="43" t="str">
        <f>'PRECIO REFERENCIA'!BV90</f>
        <v>HABILITA</v>
      </c>
      <c r="BX90" s="44">
        <f>+IF(BW90="NO OFERTADO",0,IF(BW90="NO CUMPLE EV TECNICA",0,IF(BW90="NO HABILITA",0,IF(BW90="HABILITA",('PRECIOS UNITARIOS'!$AF90*500)/BV90))))</f>
        <v>500</v>
      </c>
      <c r="BY90" s="43">
        <f>'PRECIO REFERENCIA'!BW90</f>
        <v>0</v>
      </c>
      <c r="BZ90" s="43" t="str">
        <f>'PRECIO REFERENCIA'!BY90</f>
        <v>NO OFERTADO</v>
      </c>
      <c r="CA90" s="44">
        <f>+IF(BZ90="NO OFERTADO",0,IF(BZ90="NO CUMPLE EV TECNICA",0,IF(BZ90="NO HABILITA",0,IF(BZ90="HABILITA",('PRECIOS UNITARIOS'!$AF90*500)/BY90))))</f>
        <v>0</v>
      </c>
      <c r="CB90" s="43">
        <f>'PRECIO REFERENCIA'!BZ90</f>
        <v>0</v>
      </c>
      <c r="CC90" s="43" t="str">
        <f>'PRECIO REFERENCIA'!CB90</f>
        <v>NO OFERTADO</v>
      </c>
      <c r="CD90" s="44">
        <f>+IF(CC90="NO OFERTADO",0,IF(CC90="NO CUMPLE EV TECNICA",0,IF(CC90="NO HABILITA",0,IF(CC90="HABILITA",('PRECIOS UNITARIOS'!$AF90*500)/CB90))))</f>
        <v>0</v>
      </c>
      <c r="CE90" s="43">
        <f>'PRECIO REFERENCIA'!CC90</f>
        <v>0</v>
      </c>
      <c r="CF90" s="43" t="str">
        <f>'PRECIO REFERENCIA'!CE90</f>
        <v>NO OFERTADO</v>
      </c>
      <c r="CG90" s="44">
        <f>+IF(CF90="NO OFERTADO",0,IF(CF90="NO CUMPLE EV TECNICA",0,IF(CF90="NO HABILITA",0,IF(CF90="HABILITA",('PRECIOS UNITARIOS'!$AF90*500)/CE90))))</f>
        <v>0</v>
      </c>
      <c r="CH90" s="43">
        <f>'PRECIO REFERENCIA'!CF90</f>
        <v>0</v>
      </c>
      <c r="CI90" s="43" t="str">
        <f>'PRECIO REFERENCIA'!CH90</f>
        <v>NO OFERTADO</v>
      </c>
      <c r="CJ90" s="44">
        <f>+IF(CI90="NO OFERTADO",0,IF(CI90="NO CUMPLE EV TECNICA",0,IF(CI90="NO HABILITA",0,IF(CI90="HABILITA",('PRECIOS UNITARIOS'!$AF90*500)/CH90))))</f>
        <v>0</v>
      </c>
    </row>
    <row r="91" spans="1:88" s="40" customFormat="1" ht="38.25" x14ac:dyDescent="0.2">
      <c r="A91" s="103">
        <v>82</v>
      </c>
      <c r="B91" s="202" t="s">
        <v>155</v>
      </c>
      <c r="C91" s="121" t="s">
        <v>156</v>
      </c>
      <c r="D91" s="24">
        <v>1</v>
      </c>
      <c r="E91" s="166" t="s">
        <v>53</v>
      </c>
      <c r="F91" s="168">
        <v>27690</v>
      </c>
      <c r="G91" s="25">
        <v>1325</v>
      </c>
      <c r="H91" s="43">
        <f>'PRECIO REFERENCIA'!F91</f>
        <v>1150</v>
      </c>
      <c r="I91" s="43" t="str">
        <f>'PRECIO REFERENCIA'!H91</f>
        <v>HABILITA</v>
      </c>
      <c r="J91" s="44">
        <f>+IF(I91="NO OFERTADO",0,IF(I91="NO CUMPLE EV TECNICA",0,IF(I91="NO HABILITA",0,IF(I91="HABILITA",('PRECIOS UNITARIOS'!$AF91*500)/H91))))</f>
        <v>500</v>
      </c>
      <c r="K91" s="43">
        <f>'PRECIO REFERENCIA'!I91</f>
        <v>0</v>
      </c>
      <c r="L91" s="43" t="str">
        <f>'PRECIO REFERENCIA'!K91</f>
        <v>NO OFERTADO</v>
      </c>
      <c r="M91" s="44">
        <f>+IF(L91="NO OFERTADO",0,IF(L91="NO CUMPLE EV TECNICA",0,IF(L91="NO HABILITA",0,IF(L91="HABILITA",('PRECIOS UNITARIOS'!$AF91*500)/K91))))</f>
        <v>0</v>
      </c>
      <c r="N91" s="43">
        <f>'PRECIO REFERENCIA'!L91</f>
        <v>0</v>
      </c>
      <c r="O91" s="43" t="str">
        <f>'PRECIO REFERENCIA'!N91</f>
        <v>NO OFERTADO</v>
      </c>
      <c r="P91" s="44">
        <f>+IF(O91="NO OFERTADO",0,IF(O91="NO CUMPLE EV TECNICA",0,IF(O91="NO HABILITA",0,IF(O91="HABILITA",('PRECIOS UNITARIOS'!$AF91*500)/N91))))</f>
        <v>0</v>
      </c>
      <c r="Q91" s="43">
        <f>'PRECIO REFERENCIA'!O91</f>
        <v>0</v>
      </c>
      <c r="R91" s="43" t="str">
        <f>'PRECIO REFERENCIA'!Q91</f>
        <v>NO OFERTADO</v>
      </c>
      <c r="S91" s="44">
        <f>+IF(R91="NO OFERTADO",0,IF(R91="NO CUMPLE EV TECNICA",0,IF(R91="NO HABILITA",0,IF(R91="HABILITA",('PRECIOS UNITARIOS'!$AF91*500)/Q91))))</f>
        <v>0</v>
      </c>
      <c r="T91" s="43">
        <f>'PRECIO REFERENCIA'!R91</f>
        <v>0</v>
      </c>
      <c r="U91" s="43" t="str">
        <f>'PRECIO REFERENCIA'!T91</f>
        <v>NO OFERTADO</v>
      </c>
      <c r="V91" s="44">
        <f>+IF(U91="NO OFERTADO",0,IF(U91="NO CUMPLE EV TECNICA",0,IF(U91="NO HABILITA",0,IF(U91="HABILITA",('PRECIOS UNITARIOS'!$AF91*500)/T91))))</f>
        <v>0</v>
      </c>
      <c r="W91" s="43">
        <f>'PRECIO REFERENCIA'!U91</f>
        <v>0</v>
      </c>
      <c r="X91" s="43" t="str">
        <f>'PRECIO REFERENCIA'!W91</f>
        <v>NO OFERTADO</v>
      </c>
      <c r="Y91" s="44">
        <f>+IF(X91="NO OFERTADO",0,IF(X91="NO CUMPLE EV TECNICA",0,IF(X91="NO HABILITA",0,IF(X91="HABILITA",('PRECIOS UNITARIOS'!$AF91*500)/W91))))</f>
        <v>0</v>
      </c>
      <c r="Z91" s="43">
        <f>'PRECIO REFERENCIA'!X91</f>
        <v>0</v>
      </c>
      <c r="AA91" s="43" t="str">
        <f>'PRECIO REFERENCIA'!Z91</f>
        <v>NO OFERTADO</v>
      </c>
      <c r="AB91" s="44">
        <f>+IF(AA91="NO OFERTADO",0,IF(AA91="NO CUMPLE EV TECNICA",0,IF(AA91="NO HABILITA",0,IF(AA91="HABILITA",('PRECIOS UNITARIOS'!$AF91*500)/Z91))))</f>
        <v>0</v>
      </c>
      <c r="AC91" s="43">
        <f>'PRECIO REFERENCIA'!AA91</f>
        <v>0</v>
      </c>
      <c r="AD91" s="43" t="str">
        <f>'PRECIO REFERENCIA'!AC91</f>
        <v>NO OFERTADO</v>
      </c>
      <c r="AE91" s="44">
        <f>+IF(AD91="NO OFERTADO",0,IF(AD91="NO CUMPLE EV TECNICA",0,IF(AD91="NO HABILITA",0,IF(AD91="HABILITA",('PRECIOS UNITARIOS'!$AF91*500)/AC91))))</f>
        <v>0</v>
      </c>
      <c r="AF91" s="43">
        <f>'PRECIO REFERENCIA'!AD91</f>
        <v>1364</v>
      </c>
      <c r="AG91" s="43" t="str">
        <f>'PRECIO REFERENCIA'!AF91</f>
        <v>HABILITA</v>
      </c>
      <c r="AH91" s="44">
        <f>+IF(AG91="NO OFERTADO",0,IF(AG91="NO CUMPLE EV TECNICA",0,IF(AG91="NO HABILITA",0,IF(AG91="HABILITA",('PRECIOS UNITARIOS'!$AF91*500)/AF91))))</f>
        <v>421.5542521994135</v>
      </c>
      <c r="AI91" s="43">
        <f>'PRECIO REFERENCIA'!AG91</f>
        <v>0</v>
      </c>
      <c r="AJ91" s="43" t="str">
        <f>'PRECIO REFERENCIA'!AI91</f>
        <v>NO OFERTADO</v>
      </c>
      <c r="AK91" s="44">
        <f>+IF(AJ91="NO OFERTADO",0,IF(AJ91="NO CUMPLE EV TECNICA",0,IF(AJ91="NO HABILITA",0,IF(AJ91="HABILITA",('PRECIOS UNITARIOS'!$AF91*500)/AI91))))</f>
        <v>0</v>
      </c>
      <c r="AL91" s="43">
        <f>'PRECIO REFERENCIA'!AJ91</f>
        <v>0</v>
      </c>
      <c r="AM91" s="43" t="str">
        <f>'PRECIO REFERENCIA'!AL91</f>
        <v>NO OFERTADO</v>
      </c>
      <c r="AN91" s="44">
        <f>+IF(AM91="NO OFERTADO",0,IF(AM91="NO CUMPLE EV TECNICA",0,IF(AM91="NO HABILITA",0,IF(AM91="HABILITA",('PRECIOS UNITARIOS'!$AF91*500)/AL91))))</f>
        <v>0</v>
      </c>
      <c r="AO91" s="43">
        <f>'PRECIO REFERENCIA'!AM91</f>
        <v>0</v>
      </c>
      <c r="AP91" s="43" t="str">
        <f>'PRECIO REFERENCIA'!AO91</f>
        <v>NO OFERTADO</v>
      </c>
      <c r="AQ91" s="44">
        <f>+IF(AP91="NO OFERTADO",0,IF(AP91="NO CUMPLE EV TECNICA",0,IF(AP91="NO HABILITA",0,IF(AP91="HABILITA",('PRECIOS UNITARIOS'!$AF91*500)/AO91))))</f>
        <v>0</v>
      </c>
      <c r="AR91" s="43">
        <f>'PRECIO REFERENCIA'!AP91</f>
        <v>0</v>
      </c>
      <c r="AS91" s="43" t="str">
        <f>'PRECIO REFERENCIA'!AR91</f>
        <v>NO OFERTADO</v>
      </c>
      <c r="AT91" s="44">
        <f>+IF(AS91="NO OFERTADO",0,IF(AS91="NO CUMPLE EV TECNICA",0,IF(AS91="NO HABILITA",0,IF(AS91="HABILITA",('PRECIOS UNITARIOS'!$AF91*500)/AR91))))</f>
        <v>0</v>
      </c>
      <c r="AU91" s="43">
        <f>'PRECIO REFERENCIA'!AS91</f>
        <v>1330</v>
      </c>
      <c r="AV91" s="43" t="str">
        <f>'PRECIO REFERENCIA'!AU91</f>
        <v>HABILITA</v>
      </c>
      <c r="AW91" s="44">
        <f>+IF(AV91="NO OFERTADO",0,IF(AV91="NO CUMPLE EV TECNICA",0,IF(AV91="NO HABILITA",0,IF(AV91="HABILITA",('PRECIOS UNITARIOS'!$AF91*500)/AU91))))</f>
        <v>432.33082706766919</v>
      </c>
      <c r="AX91" s="43">
        <f>'PRECIO REFERENCIA'!AV91</f>
        <v>0</v>
      </c>
      <c r="AY91" s="43" t="str">
        <f>'PRECIO REFERENCIA'!AX91</f>
        <v>NO OFERTADO</v>
      </c>
      <c r="AZ91" s="44">
        <f>+IF(AY91="NO OFERTADO",0,IF(AY91="NO CUMPLE EV TECNICA",0,IF(AY91="NO HABILITA",0,IF(AY91="HABILITA",('PRECIOS UNITARIOS'!$AF91*500)/AX91))))</f>
        <v>0</v>
      </c>
      <c r="BA91" s="43">
        <f>'PRECIO REFERENCIA'!AY91</f>
        <v>1151</v>
      </c>
      <c r="BB91" s="43" t="str">
        <f>'PRECIO REFERENCIA'!BA91</f>
        <v>HABILITA</v>
      </c>
      <c r="BC91" s="44">
        <f>+IF(BB91="NO OFERTADO",0,IF(BB91="NO CUMPLE EV TECNICA",0,IF(BB91="NO HABILITA",0,IF(BB91="HABILITA",('PRECIOS UNITARIOS'!$AF91*500)/BA91))))</f>
        <v>499.5655951346655</v>
      </c>
      <c r="BD91" s="43">
        <f>'PRECIO REFERENCIA'!BB91</f>
        <v>0</v>
      </c>
      <c r="BE91" s="43" t="str">
        <f>'PRECIO REFERENCIA'!BD91</f>
        <v>NO HABILITA</v>
      </c>
      <c r="BF91" s="44">
        <f>+IF(BE91="NO OFERTADO",0,IF(BE91="NO CUMPLE EV TECNICA",0,IF(BE91="NO HABILITA",0,IF(BE91="HABILITA",('PRECIOS UNITARIOS'!$AF91*500)/BD91))))</f>
        <v>0</v>
      </c>
      <c r="BG91" s="43">
        <f>'PRECIO REFERENCIA'!BE91</f>
        <v>0</v>
      </c>
      <c r="BH91" s="43" t="str">
        <f>'PRECIO REFERENCIA'!BG91</f>
        <v>NO OFERTADO</v>
      </c>
      <c r="BI91" s="44">
        <f>+IF(BH91="NO OFERTADO",0,IF(BH91="NO CUMPLE EV TECNICA",0,IF(BH91="NO HABILITA",0,IF(BH91="HABILITA",('PRECIOS UNITARIOS'!$AF91*500)/BG91))))</f>
        <v>0</v>
      </c>
      <c r="BJ91" s="43">
        <f>'PRECIO REFERENCIA'!BH91</f>
        <v>0</v>
      </c>
      <c r="BK91" s="43" t="str">
        <f>'PRECIO REFERENCIA'!BJ91</f>
        <v>NO HABILITA</v>
      </c>
      <c r="BL91" s="44">
        <f>+IF(BK91="NO OFERTADO",0,IF(BK91="NO CUMPLE EV TECNICA",0,IF(BK91="NO HABILITA",0,IF(BK91="HABILITA",('PRECIOS UNITARIOS'!$AF91*500)/BJ91))))</f>
        <v>0</v>
      </c>
      <c r="BM91" s="43">
        <f>'PRECIO REFERENCIA'!BK91</f>
        <v>0</v>
      </c>
      <c r="BN91" s="43" t="str">
        <f>'PRECIO REFERENCIA'!BM91</f>
        <v>NO OFERTADO</v>
      </c>
      <c r="BO91" s="44">
        <f>+IF(BN91="NO OFERTADO",0,IF(BN91="NO CUMPLE EV TECNICA",0,IF(BN91="NO HABILITA",0,IF(BN91="HABILITA",('PRECIOS UNITARIOS'!$AF91*500)/BM91))))</f>
        <v>0</v>
      </c>
      <c r="BP91" s="43">
        <f>'PRECIO REFERENCIA'!BN91</f>
        <v>0</v>
      </c>
      <c r="BQ91" s="43" t="str">
        <f>'PRECIO REFERENCIA'!BP91</f>
        <v>NO OFERTADO</v>
      </c>
      <c r="BR91" s="44">
        <f>+IF(BQ91="NO OFERTADO",0,IF(BQ91="NO CUMPLE EV TECNICA",0,IF(BQ91="NO HABILITA",0,IF(BQ91="HABILITA",('PRECIOS UNITARIOS'!$AF91*500)/BP91))))</f>
        <v>0</v>
      </c>
      <c r="BS91" s="43">
        <f>'PRECIO REFERENCIA'!BQ91</f>
        <v>1250</v>
      </c>
      <c r="BT91" s="43" t="str">
        <f>'PRECIO REFERENCIA'!BS91</f>
        <v>HABILITA</v>
      </c>
      <c r="BU91" s="44">
        <f>+IF(BT91="NO OFERTADO",0,IF(BT91="NO CUMPLE EV TECNICA",0,IF(BT91="NO HABILITA",0,IF(BT91="HABILITA",('PRECIOS UNITARIOS'!$AF91*500)/BS91))))</f>
        <v>460</v>
      </c>
      <c r="BV91" s="43">
        <f>'PRECIO REFERENCIA'!BT91</f>
        <v>0</v>
      </c>
      <c r="BW91" s="43" t="str">
        <f>'PRECIO REFERENCIA'!BV91</f>
        <v>NO OFERTADO</v>
      </c>
      <c r="BX91" s="44">
        <f>+IF(BW91="NO OFERTADO",0,IF(BW91="NO CUMPLE EV TECNICA",0,IF(BW91="NO HABILITA",0,IF(BW91="HABILITA",('PRECIOS UNITARIOS'!$AF91*500)/BV91))))</f>
        <v>0</v>
      </c>
      <c r="BY91" s="43">
        <f>'PRECIO REFERENCIA'!BW91</f>
        <v>0</v>
      </c>
      <c r="BZ91" s="43" t="str">
        <f>'PRECIO REFERENCIA'!BY91</f>
        <v>NO OFERTADO</v>
      </c>
      <c r="CA91" s="44">
        <f>+IF(BZ91="NO OFERTADO",0,IF(BZ91="NO CUMPLE EV TECNICA",0,IF(BZ91="NO HABILITA",0,IF(BZ91="HABILITA",('PRECIOS UNITARIOS'!$AF91*500)/BY91))))</f>
        <v>0</v>
      </c>
      <c r="CB91" s="43">
        <f>'PRECIO REFERENCIA'!BZ91</f>
        <v>0</v>
      </c>
      <c r="CC91" s="43" t="str">
        <f>'PRECIO REFERENCIA'!CB91</f>
        <v>NO OFERTADO</v>
      </c>
      <c r="CD91" s="44">
        <f>+IF(CC91="NO OFERTADO",0,IF(CC91="NO CUMPLE EV TECNICA",0,IF(CC91="NO HABILITA",0,IF(CC91="HABILITA",('PRECIOS UNITARIOS'!$AF91*500)/CB91))))</f>
        <v>0</v>
      </c>
      <c r="CE91" s="43">
        <f>'PRECIO REFERENCIA'!CC91</f>
        <v>0</v>
      </c>
      <c r="CF91" s="43" t="str">
        <f>'PRECIO REFERENCIA'!CE91</f>
        <v>NO OFERTADO</v>
      </c>
      <c r="CG91" s="44">
        <f>+IF(CF91="NO OFERTADO",0,IF(CF91="NO CUMPLE EV TECNICA",0,IF(CF91="NO HABILITA",0,IF(CF91="HABILITA",('PRECIOS UNITARIOS'!$AF91*500)/CE91))))</f>
        <v>0</v>
      </c>
      <c r="CH91" s="43">
        <f>'PRECIO REFERENCIA'!CF91</f>
        <v>0</v>
      </c>
      <c r="CI91" s="43" t="str">
        <f>'PRECIO REFERENCIA'!CH91</f>
        <v>NO OFERTADO</v>
      </c>
      <c r="CJ91" s="44">
        <f>+IF(CI91="NO OFERTADO",0,IF(CI91="NO CUMPLE EV TECNICA",0,IF(CI91="NO HABILITA",0,IF(CI91="HABILITA",('PRECIOS UNITARIOS'!$AF91*500)/CH91))))</f>
        <v>0</v>
      </c>
    </row>
    <row r="92" spans="1:88" s="40" customFormat="1" ht="38.25" x14ac:dyDescent="0.2">
      <c r="A92" s="103">
        <v>83</v>
      </c>
      <c r="B92" s="202" t="s">
        <v>157</v>
      </c>
      <c r="C92" s="121" t="s">
        <v>158</v>
      </c>
      <c r="D92" s="24">
        <v>1</v>
      </c>
      <c r="E92" s="166" t="s">
        <v>53</v>
      </c>
      <c r="F92" s="168">
        <v>1</v>
      </c>
      <c r="G92" s="25">
        <v>2199.5365000000002</v>
      </c>
      <c r="H92" s="43">
        <f>'PRECIO REFERENCIA'!F92</f>
        <v>0</v>
      </c>
      <c r="I92" s="43" t="str">
        <f>'PRECIO REFERENCIA'!H92</f>
        <v>NO OFERTADO</v>
      </c>
      <c r="J92" s="44">
        <f>+IF(I92="NO OFERTADO",0,IF(I92="NO CUMPLE EV TECNICA",0,IF(I92="NO HABILITA",0,IF(I92="HABILITA",('PRECIOS UNITARIOS'!$AF92*500)/H92))))</f>
        <v>0</v>
      </c>
      <c r="K92" s="43">
        <f>'PRECIO REFERENCIA'!I92</f>
        <v>0</v>
      </c>
      <c r="L92" s="43" t="str">
        <f>'PRECIO REFERENCIA'!K92</f>
        <v>NO OFERTADO</v>
      </c>
      <c r="M92" s="44">
        <f>+IF(L92="NO OFERTADO",0,IF(L92="NO CUMPLE EV TECNICA",0,IF(L92="NO HABILITA",0,IF(L92="HABILITA",('PRECIOS UNITARIOS'!$AF92*500)/K92))))</f>
        <v>0</v>
      </c>
      <c r="N92" s="43">
        <f>'PRECIO REFERENCIA'!L92</f>
        <v>0</v>
      </c>
      <c r="O92" s="43" t="str">
        <f>'PRECIO REFERENCIA'!N92</f>
        <v>NO OFERTADO</v>
      </c>
      <c r="P92" s="44">
        <f>+IF(O92="NO OFERTADO",0,IF(O92="NO CUMPLE EV TECNICA",0,IF(O92="NO HABILITA",0,IF(O92="HABILITA",('PRECIOS UNITARIOS'!$AF92*500)/N92))))</f>
        <v>0</v>
      </c>
      <c r="Q92" s="43">
        <f>'PRECIO REFERENCIA'!O92</f>
        <v>0</v>
      </c>
      <c r="R92" s="43" t="str">
        <f>'PRECIO REFERENCIA'!Q92</f>
        <v>NO OFERTADO</v>
      </c>
      <c r="S92" s="44">
        <f>+IF(R92="NO OFERTADO",0,IF(R92="NO CUMPLE EV TECNICA",0,IF(R92="NO HABILITA",0,IF(R92="HABILITA",('PRECIOS UNITARIOS'!$AF92*500)/Q92))))</f>
        <v>0</v>
      </c>
      <c r="T92" s="43">
        <f>'PRECIO REFERENCIA'!R92</f>
        <v>0</v>
      </c>
      <c r="U92" s="43" t="str">
        <f>'PRECIO REFERENCIA'!T92</f>
        <v>NO OFERTADO</v>
      </c>
      <c r="V92" s="44">
        <f>+IF(U92="NO OFERTADO",0,IF(U92="NO CUMPLE EV TECNICA",0,IF(U92="NO HABILITA",0,IF(U92="HABILITA",('PRECIOS UNITARIOS'!$AF92*500)/T92))))</f>
        <v>0</v>
      </c>
      <c r="W92" s="43">
        <f>'PRECIO REFERENCIA'!U92</f>
        <v>0</v>
      </c>
      <c r="X92" s="43" t="str">
        <f>'PRECIO REFERENCIA'!W92</f>
        <v>NO OFERTADO</v>
      </c>
      <c r="Y92" s="44">
        <f>+IF(X92="NO OFERTADO",0,IF(X92="NO CUMPLE EV TECNICA",0,IF(X92="NO HABILITA",0,IF(X92="HABILITA",('PRECIOS UNITARIOS'!$AF92*500)/W92))))</f>
        <v>0</v>
      </c>
      <c r="Z92" s="43">
        <f>'PRECIO REFERENCIA'!X92</f>
        <v>0</v>
      </c>
      <c r="AA92" s="43" t="str">
        <f>'PRECIO REFERENCIA'!Z92</f>
        <v>NO OFERTADO</v>
      </c>
      <c r="AB92" s="44">
        <f>+IF(AA92="NO OFERTADO",0,IF(AA92="NO CUMPLE EV TECNICA",0,IF(AA92="NO HABILITA",0,IF(AA92="HABILITA",('PRECIOS UNITARIOS'!$AF92*500)/Z92))))</f>
        <v>0</v>
      </c>
      <c r="AC92" s="43">
        <f>'PRECIO REFERENCIA'!AA92</f>
        <v>0</v>
      </c>
      <c r="AD92" s="43" t="str">
        <f>'PRECIO REFERENCIA'!AC92</f>
        <v>NO OFERTADO</v>
      </c>
      <c r="AE92" s="44">
        <f>+IF(AD92="NO OFERTADO",0,IF(AD92="NO CUMPLE EV TECNICA",0,IF(AD92="NO HABILITA",0,IF(AD92="HABILITA",('PRECIOS UNITARIOS'!$AF92*500)/AC92))))</f>
        <v>0</v>
      </c>
      <c r="AF92" s="43">
        <f>'PRECIO REFERENCIA'!AD92</f>
        <v>0</v>
      </c>
      <c r="AG92" s="43" t="str">
        <f>'PRECIO REFERENCIA'!AF92</f>
        <v>NO OFERTADO</v>
      </c>
      <c r="AH92" s="44">
        <f>+IF(AG92="NO OFERTADO",0,IF(AG92="NO CUMPLE EV TECNICA",0,IF(AG92="NO HABILITA",0,IF(AG92="HABILITA",('PRECIOS UNITARIOS'!$AF92*500)/AF92))))</f>
        <v>0</v>
      </c>
      <c r="AI92" s="43">
        <f>'PRECIO REFERENCIA'!AG92</f>
        <v>0</v>
      </c>
      <c r="AJ92" s="43" t="str">
        <f>'PRECIO REFERENCIA'!AI92</f>
        <v>NO OFERTADO</v>
      </c>
      <c r="AK92" s="44">
        <f>+IF(AJ92="NO OFERTADO",0,IF(AJ92="NO CUMPLE EV TECNICA",0,IF(AJ92="NO HABILITA",0,IF(AJ92="HABILITA",('PRECIOS UNITARIOS'!$AF92*500)/AI92))))</f>
        <v>0</v>
      </c>
      <c r="AL92" s="43">
        <f>'PRECIO REFERENCIA'!AJ92</f>
        <v>0</v>
      </c>
      <c r="AM92" s="43" t="str">
        <f>'PRECIO REFERENCIA'!AL92</f>
        <v>NO OFERTADO</v>
      </c>
      <c r="AN92" s="44">
        <f>+IF(AM92="NO OFERTADO",0,IF(AM92="NO CUMPLE EV TECNICA",0,IF(AM92="NO HABILITA",0,IF(AM92="HABILITA",('PRECIOS UNITARIOS'!$AF92*500)/AL92))))</f>
        <v>0</v>
      </c>
      <c r="AO92" s="43">
        <f>'PRECIO REFERENCIA'!AM92</f>
        <v>0</v>
      </c>
      <c r="AP92" s="43" t="str">
        <f>'PRECIO REFERENCIA'!AO92</f>
        <v>NO OFERTADO</v>
      </c>
      <c r="AQ92" s="44">
        <f>+IF(AP92="NO OFERTADO",0,IF(AP92="NO CUMPLE EV TECNICA",0,IF(AP92="NO HABILITA",0,IF(AP92="HABILITA",('PRECIOS UNITARIOS'!$AF92*500)/AO92))))</f>
        <v>0</v>
      </c>
      <c r="AR92" s="43">
        <f>'PRECIO REFERENCIA'!AP92</f>
        <v>0</v>
      </c>
      <c r="AS92" s="43" t="str">
        <f>'PRECIO REFERENCIA'!AR92</f>
        <v>NO OFERTADO</v>
      </c>
      <c r="AT92" s="44">
        <f>+IF(AS92="NO OFERTADO",0,IF(AS92="NO CUMPLE EV TECNICA",0,IF(AS92="NO HABILITA",0,IF(AS92="HABILITA",('PRECIOS UNITARIOS'!$AF92*500)/AR92))))</f>
        <v>0</v>
      </c>
      <c r="AU92" s="43">
        <f>'PRECIO REFERENCIA'!AS92</f>
        <v>0</v>
      </c>
      <c r="AV92" s="43" t="str">
        <f>'PRECIO REFERENCIA'!AU92</f>
        <v>NO OFERTADO</v>
      </c>
      <c r="AW92" s="44">
        <f>+IF(AV92="NO OFERTADO",0,IF(AV92="NO CUMPLE EV TECNICA",0,IF(AV92="NO HABILITA",0,IF(AV92="HABILITA",('PRECIOS UNITARIOS'!$AF92*500)/AU92))))</f>
        <v>0</v>
      </c>
      <c r="AX92" s="43">
        <f>'PRECIO REFERENCIA'!AV92</f>
        <v>0</v>
      </c>
      <c r="AY92" s="43" t="str">
        <f>'PRECIO REFERENCIA'!AX92</f>
        <v>NO OFERTADO</v>
      </c>
      <c r="AZ92" s="44">
        <f>+IF(AY92="NO OFERTADO",0,IF(AY92="NO CUMPLE EV TECNICA",0,IF(AY92="NO HABILITA",0,IF(AY92="HABILITA",('PRECIOS UNITARIOS'!$AF92*500)/AX92))))</f>
        <v>0</v>
      </c>
      <c r="BA92" s="43">
        <f>'PRECIO REFERENCIA'!AY92</f>
        <v>0</v>
      </c>
      <c r="BB92" s="43" t="str">
        <f>'PRECIO REFERENCIA'!BA92</f>
        <v>NO OFERTADO</v>
      </c>
      <c r="BC92" s="44">
        <f>+IF(BB92="NO OFERTADO",0,IF(BB92="NO CUMPLE EV TECNICA",0,IF(BB92="NO HABILITA",0,IF(BB92="HABILITA",('PRECIOS UNITARIOS'!$AF92*500)/BA92))))</f>
        <v>0</v>
      </c>
      <c r="BD92" s="43">
        <f>'PRECIO REFERENCIA'!BB92</f>
        <v>0</v>
      </c>
      <c r="BE92" s="43" t="str">
        <f>'PRECIO REFERENCIA'!BD92</f>
        <v>NO OFERTADO</v>
      </c>
      <c r="BF92" s="44">
        <f>+IF(BE92="NO OFERTADO",0,IF(BE92="NO CUMPLE EV TECNICA",0,IF(BE92="NO HABILITA",0,IF(BE92="HABILITA",('PRECIOS UNITARIOS'!$AF92*500)/BD92))))</f>
        <v>0</v>
      </c>
      <c r="BG92" s="43">
        <f>'PRECIO REFERENCIA'!BE92</f>
        <v>0</v>
      </c>
      <c r="BH92" s="43" t="str">
        <f>'PRECIO REFERENCIA'!BG92</f>
        <v>NO OFERTADO</v>
      </c>
      <c r="BI92" s="44">
        <f>+IF(BH92="NO OFERTADO",0,IF(BH92="NO CUMPLE EV TECNICA",0,IF(BH92="NO HABILITA",0,IF(BH92="HABILITA",('PRECIOS UNITARIOS'!$AF92*500)/BG92))))</f>
        <v>0</v>
      </c>
      <c r="BJ92" s="43">
        <f>'PRECIO REFERENCIA'!BH92</f>
        <v>0</v>
      </c>
      <c r="BK92" s="43" t="str">
        <f>'PRECIO REFERENCIA'!BJ92</f>
        <v>NO OFERTADO</v>
      </c>
      <c r="BL92" s="44">
        <f>+IF(BK92="NO OFERTADO",0,IF(BK92="NO CUMPLE EV TECNICA",0,IF(BK92="NO HABILITA",0,IF(BK92="HABILITA",('PRECIOS UNITARIOS'!$AF92*500)/BJ92))))</f>
        <v>0</v>
      </c>
      <c r="BM92" s="43">
        <f>'PRECIO REFERENCIA'!BK92</f>
        <v>0</v>
      </c>
      <c r="BN92" s="43" t="str">
        <f>'PRECIO REFERENCIA'!BM92</f>
        <v>NO OFERTADO</v>
      </c>
      <c r="BO92" s="44">
        <f>+IF(BN92="NO OFERTADO",0,IF(BN92="NO CUMPLE EV TECNICA",0,IF(BN92="NO HABILITA",0,IF(BN92="HABILITA",('PRECIOS UNITARIOS'!$AF92*500)/BM92))))</f>
        <v>0</v>
      </c>
      <c r="BP92" s="43">
        <f>'PRECIO REFERENCIA'!BN92</f>
        <v>0</v>
      </c>
      <c r="BQ92" s="43" t="str">
        <f>'PRECIO REFERENCIA'!BP92</f>
        <v>NO OFERTADO</v>
      </c>
      <c r="BR92" s="44">
        <f>+IF(BQ92="NO OFERTADO",0,IF(BQ92="NO CUMPLE EV TECNICA",0,IF(BQ92="NO HABILITA",0,IF(BQ92="HABILITA",('PRECIOS UNITARIOS'!$AF92*500)/BP92))))</f>
        <v>0</v>
      </c>
      <c r="BS92" s="43">
        <f>'PRECIO REFERENCIA'!BQ92</f>
        <v>0</v>
      </c>
      <c r="BT92" s="43" t="str">
        <f>'PRECIO REFERENCIA'!BS92</f>
        <v>NO OFERTADO</v>
      </c>
      <c r="BU92" s="44">
        <f>+IF(BT92="NO OFERTADO",0,IF(BT92="NO CUMPLE EV TECNICA",0,IF(BT92="NO HABILITA",0,IF(BT92="HABILITA",('PRECIOS UNITARIOS'!$AF92*500)/BS92))))</f>
        <v>0</v>
      </c>
      <c r="BV92" s="43">
        <f>'PRECIO REFERENCIA'!BT92</f>
        <v>0</v>
      </c>
      <c r="BW92" s="43" t="str">
        <f>'PRECIO REFERENCIA'!BV92</f>
        <v>NO OFERTADO</v>
      </c>
      <c r="BX92" s="44">
        <f>+IF(BW92="NO OFERTADO",0,IF(BW92="NO CUMPLE EV TECNICA",0,IF(BW92="NO HABILITA",0,IF(BW92="HABILITA",('PRECIOS UNITARIOS'!$AF92*500)/BV92))))</f>
        <v>0</v>
      </c>
      <c r="BY92" s="43">
        <f>'PRECIO REFERENCIA'!BW92</f>
        <v>0</v>
      </c>
      <c r="BZ92" s="43" t="str">
        <f>'PRECIO REFERENCIA'!BY92</f>
        <v>NO OFERTADO</v>
      </c>
      <c r="CA92" s="44">
        <f>+IF(BZ92="NO OFERTADO",0,IF(BZ92="NO CUMPLE EV TECNICA",0,IF(BZ92="NO HABILITA",0,IF(BZ92="HABILITA",('PRECIOS UNITARIOS'!$AF92*500)/BY92))))</f>
        <v>0</v>
      </c>
      <c r="CB92" s="43">
        <f>'PRECIO REFERENCIA'!BZ92</f>
        <v>0</v>
      </c>
      <c r="CC92" s="43" t="str">
        <f>'PRECIO REFERENCIA'!CB92</f>
        <v>NO OFERTADO</v>
      </c>
      <c r="CD92" s="44">
        <f>+IF(CC92="NO OFERTADO",0,IF(CC92="NO CUMPLE EV TECNICA",0,IF(CC92="NO HABILITA",0,IF(CC92="HABILITA",('PRECIOS UNITARIOS'!$AF92*500)/CB92))))</f>
        <v>0</v>
      </c>
      <c r="CE92" s="43">
        <f>'PRECIO REFERENCIA'!CC92</f>
        <v>0</v>
      </c>
      <c r="CF92" s="43" t="str">
        <f>'PRECIO REFERENCIA'!CE92</f>
        <v>NO OFERTADO</v>
      </c>
      <c r="CG92" s="44">
        <f>+IF(CF92="NO OFERTADO",0,IF(CF92="NO CUMPLE EV TECNICA",0,IF(CF92="NO HABILITA",0,IF(CF92="HABILITA",('PRECIOS UNITARIOS'!$AF92*500)/CE92))))</f>
        <v>0</v>
      </c>
      <c r="CH92" s="43">
        <f>'PRECIO REFERENCIA'!CF92</f>
        <v>0</v>
      </c>
      <c r="CI92" s="43" t="str">
        <f>'PRECIO REFERENCIA'!CH92</f>
        <v>NO OFERTADO</v>
      </c>
      <c r="CJ92" s="44">
        <f>+IF(CI92="NO OFERTADO",0,IF(CI92="NO CUMPLE EV TECNICA",0,IF(CI92="NO HABILITA",0,IF(CI92="HABILITA",('PRECIOS UNITARIOS'!$AF92*500)/CH92))))</f>
        <v>0</v>
      </c>
    </row>
    <row r="93" spans="1:88" s="40" customFormat="1" ht="38.25" x14ac:dyDescent="0.2">
      <c r="A93" s="103">
        <v>84</v>
      </c>
      <c r="B93" s="202" t="s">
        <v>159</v>
      </c>
      <c r="C93" s="121" t="s">
        <v>158</v>
      </c>
      <c r="D93" s="24">
        <v>1</v>
      </c>
      <c r="E93" s="166" t="s">
        <v>53</v>
      </c>
      <c r="F93" s="168">
        <v>1</v>
      </c>
      <c r="G93" s="25">
        <v>2199.5365000000002</v>
      </c>
      <c r="H93" s="43">
        <f>'PRECIO REFERENCIA'!F93</f>
        <v>0</v>
      </c>
      <c r="I93" s="43" t="str">
        <f>'PRECIO REFERENCIA'!H93</f>
        <v>NO OFERTADO</v>
      </c>
      <c r="J93" s="44">
        <f>+IF(I93="NO OFERTADO",0,IF(I93="NO CUMPLE EV TECNICA",0,IF(I93="NO HABILITA",0,IF(I93="HABILITA",('PRECIOS UNITARIOS'!$AF93*500)/H93))))</f>
        <v>0</v>
      </c>
      <c r="K93" s="43">
        <f>'PRECIO REFERENCIA'!I93</f>
        <v>0</v>
      </c>
      <c r="L93" s="43" t="str">
        <f>'PRECIO REFERENCIA'!K93</f>
        <v>NO OFERTADO</v>
      </c>
      <c r="M93" s="44">
        <f>+IF(L93="NO OFERTADO",0,IF(L93="NO CUMPLE EV TECNICA",0,IF(L93="NO HABILITA",0,IF(L93="HABILITA",('PRECIOS UNITARIOS'!$AF93*500)/K93))))</f>
        <v>0</v>
      </c>
      <c r="N93" s="43">
        <f>'PRECIO REFERENCIA'!L93</f>
        <v>0</v>
      </c>
      <c r="O93" s="43" t="str">
        <f>'PRECIO REFERENCIA'!N93</f>
        <v>NO OFERTADO</v>
      </c>
      <c r="P93" s="44">
        <f>+IF(O93="NO OFERTADO",0,IF(O93="NO CUMPLE EV TECNICA",0,IF(O93="NO HABILITA",0,IF(O93="HABILITA",('PRECIOS UNITARIOS'!$AF93*500)/N93))))</f>
        <v>0</v>
      </c>
      <c r="Q93" s="43">
        <f>'PRECIO REFERENCIA'!O93</f>
        <v>0</v>
      </c>
      <c r="R93" s="43" t="str">
        <f>'PRECIO REFERENCIA'!Q93</f>
        <v>NO OFERTADO</v>
      </c>
      <c r="S93" s="44">
        <f>+IF(R93="NO OFERTADO",0,IF(R93="NO CUMPLE EV TECNICA",0,IF(R93="NO HABILITA",0,IF(R93="HABILITA",('PRECIOS UNITARIOS'!$AF93*500)/Q93))))</f>
        <v>0</v>
      </c>
      <c r="T93" s="43">
        <f>'PRECIO REFERENCIA'!R93</f>
        <v>0</v>
      </c>
      <c r="U93" s="43" t="str">
        <f>'PRECIO REFERENCIA'!T93</f>
        <v>NO OFERTADO</v>
      </c>
      <c r="V93" s="44">
        <f>+IF(U93="NO OFERTADO",0,IF(U93="NO CUMPLE EV TECNICA",0,IF(U93="NO HABILITA",0,IF(U93="HABILITA",('PRECIOS UNITARIOS'!$AF93*500)/T93))))</f>
        <v>0</v>
      </c>
      <c r="W93" s="43">
        <f>'PRECIO REFERENCIA'!U93</f>
        <v>0</v>
      </c>
      <c r="X93" s="43" t="str">
        <f>'PRECIO REFERENCIA'!W93</f>
        <v>NO OFERTADO</v>
      </c>
      <c r="Y93" s="44">
        <f>+IF(X93="NO OFERTADO",0,IF(X93="NO CUMPLE EV TECNICA",0,IF(X93="NO HABILITA",0,IF(X93="HABILITA",('PRECIOS UNITARIOS'!$AF93*500)/W93))))</f>
        <v>0</v>
      </c>
      <c r="Z93" s="43">
        <f>'PRECIO REFERENCIA'!X93</f>
        <v>0</v>
      </c>
      <c r="AA93" s="43" t="str">
        <f>'PRECIO REFERENCIA'!Z93</f>
        <v>NO OFERTADO</v>
      </c>
      <c r="AB93" s="44">
        <f>+IF(AA93="NO OFERTADO",0,IF(AA93="NO CUMPLE EV TECNICA",0,IF(AA93="NO HABILITA",0,IF(AA93="HABILITA",('PRECIOS UNITARIOS'!$AF93*500)/Z93))))</f>
        <v>0</v>
      </c>
      <c r="AC93" s="43">
        <f>'PRECIO REFERENCIA'!AA93</f>
        <v>0</v>
      </c>
      <c r="AD93" s="43" t="str">
        <f>'PRECIO REFERENCIA'!AC93</f>
        <v>NO OFERTADO</v>
      </c>
      <c r="AE93" s="44">
        <f>+IF(AD93="NO OFERTADO",0,IF(AD93="NO CUMPLE EV TECNICA",0,IF(AD93="NO HABILITA",0,IF(AD93="HABILITA",('PRECIOS UNITARIOS'!$AF93*500)/AC93))))</f>
        <v>0</v>
      </c>
      <c r="AF93" s="43">
        <f>'PRECIO REFERENCIA'!AD93</f>
        <v>2625</v>
      </c>
      <c r="AG93" s="43" t="str">
        <f>'PRECIO REFERENCIA'!AF93</f>
        <v>HABILITA</v>
      </c>
      <c r="AH93" s="44">
        <f>+IF(AG93="NO OFERTADO",0,IF(AG93="NO CUMPLE EV TECNICA",0,IF(AG93="NO HABILITA",0,IF(AG93="HABILITA",('PRECIOS UNITARIOS'!$AF93*500)/AF93))))</f>
        <v>500</v>
      </c>
      <c r="AI93" s="43">
        <f>'PRECIO REFERENCIA'!AG93</f>
        <v>0</v>
      </c>
      <c r="AJ93" s="43" t="str">
        <f>'PRECIO REFERENCIA'!AI93</f>
        <v>NO OFERTADO</v>
      </c>
      <c r="AK93" s="44">
        <f>+IF(AJ93="NO OFERTADO",0,IF(AJ93="NO CUMPLE EV TECNICA",0,IF(AJ93="NO HABILITA",0,IF(AJ93="HABILITA",('PRECIOS UNITARIOS'!$AF93*500)/AI93))))</f>
        <v>0</v>
      </c>
      <c r="AL93" s="43">
        <f>'PRECIO REFERENCIA'!AJ93</f>
        <v>0</v>
      </c>
      <c r="AM93" s="43" t="str">
        <f>'PRECIO REFERENCIA'!AL93</f>
        <v>NO OFERTADO</v>
      </c>
      <c r="AN93" s="44">
        <f>+IF(AM93="NO OFERTADO",0,IF(AM93="NO CUMPLE EV TECNICA",0,IF(AM93="NO HABILITA",0,IF(AM93="HABILITA",('PRECIOS UNITARIOS'!$AF93*500)/AL93))))</f>
        <v>0</v>
      </c>
      <c r="AO93" s="43">
        <f>'PRECIO REFERENCIA'!AM93</f>
        <v>0</v>
      </c>
      <c r="AP93" s="43" t="str">
        <f>'PRECIO REFERENCIA'!AO93</f>
        <v>NO OFERTADO</v>
      </c>
      <c r="AQ93" s="44">
        <f>+IF(AP93="NO OFERTADO",0,IF(AP93="NO CUMPLE EV TECNICA",0,IF(AP93="NO HABILITA",0,IF(AP93="HABILITA",('PRECIOS UNITARIOS'!$AF93*500)/AO93))))</f>
        <v>0</v>
      </c>
      <c r="AR93" s="43">
        <f>'PRECIO REFERENCIA'!AP93</f>
        <v>0</v>
      </c>
      <c r="AS93" s="43" t="str">
        <f>'PRECIO REFERENCIA'!AR93</f>
        <v>NO OFERTADO</v>
      </c>
      <c r="AT93" s="44">
        <f>+IF(AS93="NO OFERTADO",0,IF(AS93="NO CUMPLE EV TECNICA",0,IF(AS93="NO HABILITA",0,IF(AS93="HABILITA",('PRECIOS UNITARIOS'!$AF93*500)/AR93))))</f>
        <v>0</v>
      </c>
      <c r="AU93" s="43">
        <f>'PRECIO REFERENCIA'!AS93</f>
        <v>0</v>
      </c>
      <c r="AV93" s="43" t="str">
        <f>'PRECIO REFERENCIA'!AU93</f>
        <v>NO OFERTADO</v>
      </c>
      <c r="AW93" s="44">
        <f>+IF(AV93="NO OFERTADO",0,IF(AV93="NO CUMPLE EV TECNICA",0,IF(AV93="NO HABILITA",0,IF(AV93="HABILITA",('PRECIOS UNITARIOS'!$AF93*500)/AU93))))</f>
        <v>0</v>
      </c>
      <c r="AX93" s="43">
        <f>'PRECIO REFERENCIA'!AV93</f>
        <v>0</v>
      </c>
      <c r="AY93" s="43" t="str">
        <f>'PRECIO REFERENCIA'!AX93</f>
        <v>NO OFERTADO</v>
      </c>
      <c r="AZ93" s="44">
        <f>+IF(AY93="NO OFERTADO",0,IF(AY93="NO CUMPLE EV TECNICA",0,IF(AY93="NO HABILITA",0,IF(AY93="HABILITA",('PRECIOS UNITARIOS'!$AF93*500)/AX93))))</f>
        <v>0</v>
      </c>
      <c r="BA93" s="43">
        <f>'PRECIO REFERENCIA'!AY93</f>
        <v>0</v>
      </c>
      <c r="BB93" s="43" t="str">
        <f>'PRECIO REFERENCIA'!BA93</f>
        <v>NO OFERTADO</v>
      </c>
      <c r="BC93" s="44">
        <f>+IF(BB93="NO OFERTADO",0,IF(BB93="NO CUMPLE EV TECNICA",0,IF(BB93="NO HABILITA",0,IF(BB93="HABILITA",('PRECIOS UNITARIOS'!$AF93*500)/BA93))))</f>
        <v>0</v>
      </c>
      <c r="BD93" s="43">
        <f>'PRECIO REFERENCIA'!BB93</f>
        <v>0</v>
      </c>
      <c r="BE93" s="43" t="str">
        <f>'PRECIO REFERENCIA'!BD93</f>
        <v>NO OFERTADO</v>
      </c>
      <c r="BF93" s="44">
        <f>+IF(BE93="NO OFERTADO",0,IF(BE93="NO CUMPLE EV TECNICA",0,IF(BE93="NO HABILITA",0,IF(BE93="HABILITA",('PRECIOS UNITARIOS'!$AF93*500)/BD93))))</f>
        <v>0</v>
      </c>
      <c r="BG93" s="43">
        <f>'PRECIO REFERENCIA'!BE93</f>
        <v>0</v>
      </c>
      <c r="BH93" s="43" t="str">
        <f>'PRECIO REFERENCIA'!BG93</f>
        <v>NO OFERTADO</v>
      </c>
      <c r="BI93" s="44">
        <f>+IF(BH93="NO OFERTADO",0,IF(BH93="NO CUMPLE EV TECNICA",0,IF(BH93="NO HABILITA",0,IF(BH93="HABILITA",('PRECIOS UNITARIOS'!$AF93*500)/BG93))))</f>
        <v>0</v>
      </c>
      <c r="BJ93" s="43">
        <f>'PRECIO REFERENCIA'!BH93</f>
        <v>0</v>
      </c>
      <c r="BK93" s="43" t="str">
        <f>'PRECIO REFERENCIA'!BJ93</f>
        <v>NO OFERTADO</v>
      </c>
      <c r="BL93" s="44">
        <f>+IF(BK93="NO OFERTADO",0,IF(BK93="NO CUMPLE EV TECNICA",0,IF(BK93="NO HABILITA",0,IF(BK93="HABILITA",('PRECIOS UNITARIOS'!$AF93*500)/BJ93))))</f>
        <v>0</v>
      </c>
      <c r="BM93" s="43">
        <f>'PRECIO REFERENCIA'!BK93</f>
        <v>0</v>
      </c>
      <c r="BN93" s="43" t="str">
        <f>'PRECIO REFERENCIA'!BM93</f>
        <v>NO OFERTADO</v>
      </c>
      <c r="BO93" s="44">
        <f>+IF(BN93="NO OFERTADO",0,IF(BN93="NO CUMPLE EV TECNICA",0,IF(BN93="NO HABILITA",0,IF(BN93="HABILITA",('PRECIOS UNITARIOS'!$AF93*500)/BM93))))</f>
        <v>0</v>
      </c>
      <c r="BP93" s="43">
        <f>'PRECIO REFERENCIA'!BN93</f>
        <v>0</v>
      </c>
      <c r="BQ93" s="43" t="str">
        <f>'PRECIO REFERENCIA'!BP93</f>
        <v>NO OFERTADO</v>
      </c>
      <c r="BR93" s="44">
        <f>+IF(BQ93="NO OFERTADO",0,IF(BQ93="NO CUMPLE EV TECNICA",0,IF(BQ93="NO HABILITA",0,IF(BQ93="HABILITA",('PRECIOS UNITARIOS'!$AF93*500)/BP93))))</f>
        <v>0</v>
      </c>
      <c r="BS93" s="43">
        <f>'PRECIO REFERENCIA'!BQ93</f>
        <v>0</v>
      </c>
      <c r="BT93" s="43" t="str">
        <f>'PRECIO REFERENCIA'!BS93</f>
        <v>NO OFERTADO</v>
      </c>
      <c r="BU93" s="44">
        <f>+IF(BT93="NO OFERTADO",0,IF(BT93="NO CUMPLE EV TECNICA",0,IF(BT93="NO HABILITA",0,IF(BT93="HABILITA",('PRECIOS UNITARIOS'!$AF93*500)/BS93))))</f>
        <v>0</v>
      </c>
      <c r="BV93" s="43">
        <f>'PRECIO REFERENCIA'!BT93</f>
        <v>0</v>
      </c>
      <c r="BW93" s="43" t="str">
        <f>'PRECIO REFERENCIA'!BV93</f>
        <v>NO OFERTADO</v>
      </c>
      <c r="BX93" s="44">
        <f>+IF(BW93="NO OFERTADO",0,IF(BW93="NO CUMPLE EV TECNICA",0,IF(BW93="NO HABILITA",0,IF(BW93="HABILITA",('PRECIOS UNITARIOS'!$AF93*500)/BV93))))</f>
        <v>0</v>
      </c>
      <c r="BY93" s="43">
        <f>'PRECIO REFERENCIA'!BW93</f>
        <v>0</v>
      </c>
      <c r="BZ93" s="43" t="str">
        <f>'PRECIO REFERENCIA'!BY93</f>
        <v>NO OFERTADO</v>
      </c>
      <c r="CA93" s="44">
        <f>+IF(BZ93="NO OFERTADO",0,IF(BZ93="NO CUMPLE EV TECNICA",0,IF(BZ93="NO HABILITA",0,IF(BZ93="HABILITA",('PRECIOS UNITARIOS'!$AF93*500)/BY93))))</f>
        <v>0</v>
      </c>
      <c r="CB93" s="43">
        <f>'PRECIO REFERENCIA'!BZ93</f>
        <v>0</v>
      </c>
      <c r="CC93" s="43" t="str">
        <f>'PRECIO REFERENCIA'!CB93</f>
        <v>NO OFERTADO</v>
      </c>
      <c r="CD93" s="44">
        <f>+IF(CC93="NO OFERTADO",0,IF(CC93="NO CUMPLE EV TECNICA",0,IF(CC93="NO HABILITA",0,IF(CC93="HABILITA",('PRECIOS UNITARIOS'!$AF93*500)/CB93))))</f>
        <v>0</v>
      </c>
      <c r="CE93" s="43">
        <f>'PRECIO REFERENCIA'!CC93</f>
        <v>0</v>
      </c>
      <c r="CF93" s="43" t="str">
        <f>'PRECIO REFERENCIA'!CE93</f>
        <v>NO OFERTADO</v>
      </c>
      <c r="CG93" s="44">
        <f>+IF(CF93="NO OFERTADO",0,IF(CF93="NO CUMPLE EV TECNICA",0,IF(CF93="NO HABILITA",0,IF(CF93="HABILITA",('PRECIOS UNITARIOS'!$AF93*500)/CE93))))</f>
        <v>0</v>
      </c>
      <c r="CH93" s="43">
        <f>'PRECIO REFERENCIA'!CF93</f>
        <v>0</v>
      </c>
      <c r="CI93" s="43" t="str">
        <f>'PRECIO REFERENCIA'!CH93</f>
        <v>NO OFERTADO</v>
      </c>
      <c r="CJ93" s="44">
        <f>+IF(CI93="NO OFERTADO",0,IF(CI93="NO CUMPLE EV TECNICA",0,IF(CI93="NO HABILITA",0,IF(CI93="HABILITA",('PRECIOS UNITARIOS'!$AF93*500)/CH93))))</f>
        <v>0</v>
      </c>
    </row>
    <row r="94" spans="1:88" s="40" customFormat="1" ht="38.25" x14ac:dyDescent="0.2">
      <c r="A94" s="103">
        <v>85</v>
      </c>
      <c r="B94" s="202" t="s">
        <v>160</v>
      </c>
      <c r="C94" s="121" t="s">
        <v>158</v>
      </c>
      <c r="D94" s="24">
        <v>1</v>
      </c>
      <c r="E94" s="166" t="s">
        <v>53</v>
      </c>
      <c r="F94" s="168">
        <v>1</v>
      </c>
      <c r="G94" s="25">
        <v>2199.5365000000002</v>
      </c>
      <c r="H94" s="43">
        <f>'PRECIO REFERENCIA'!F94</f>
        <v>0</v>
      </c>
      <c r="I94" s="43" t="str">
        <f>'PRECIO REFERENCIA'!H94</f>
        <v>NO OFERTADO</v>
      </c>
      <c r="J94" s="44">
        <f>+IF(I94="NO OFERTADO",0,IF(I94="NO CUMPLE EV TECNICA",0,IF(I94="NO HABILITA",0,IF(I94="HABILITA",('PRECIOS UNITARIOS'!$AF94*500)/H94))))</f>
        <v>0</v>
      </c>
      <c r="K94" s="43">
        <f>'PRECIO REFERENCIA'!I94</f>
        <v>0</v>
      </c>
      <c r="L94" s="43" t="str">
        <f>'PRECIO REFERENCIA'!K94</f>
        <v>NO OFERTADO</v>
      </c>
      <c r="M94" s="44">
        <f>+IF(L94="NO OFERTADO",0,IF(L94="NO CUMPLE EV TECNICA",0,IF(L94="NO HABILITA",0,IF(L94="HABILITA",('PRECIOS UNITARIOS'!$AF94*500)/K94))))</f>
        <v>0</v>
      </c>
      <c r="N94" s="43">
        <f>'PRECIO REFERENCIA'!L94</f>
        <v>0</v>
      </c>
      <c r="O94" s="43" t="str">
        <f>'PRECIO REFERENCIA'!N94</f>
        <v>NO OFERTADO</v>
      </c>
      <c r="P94" s="44">
        <f>+IF(O94="NO OFERTADO",0,IF(O94="NO CUMPLE EV TECNICA",0,IF(O94="NO HABILITA",0,IF(O94="HABILITA",('PRECIOS UNITARIOS'!$AF94*500)/N94))))</f>
        <v>0</v>
      </c>
      <c r="Q94" s="43">
        <f>'PRECIO REFERENCIA'!O94</f>
        <v>0</v>
      </c>
      <c r="R94" s="43" t="str">
        <f>'PRECIO REFERENCIA'!Q94</f>
        <v>NO OFERTADO</v>
      </c>
      <c r="S94" s="44">
        <f>+IF(R94="NO OFERTADO",0,IF(R94="NO CUMPLE EV TECNICA",0,IF(R94="NO HABILITA",0,IF(R94="HABILITA",('PRECIOS UNITARIOS'!$AF94*500)/Q94))))</f>
        <v>0</v>
      </c>
      <c r="T94" s="43">
        <f>'PRECIO REFERENCIA'!R94</f>
        <v>0</v>
      </c>
      <c r="U94" s="43" t="str">
        <f>'PRECIO REFERENCIA'!T94</f>
        <v>NO OFERTADO</v>
      </c>
      <c r="V94" s="44">
        <f>+IF(U94="NO OFERTADO",0,IF(U94="NO CUMPLE EV TECNICA",0,IF(U94="NO HABILITA",0,IF(U94="HABILITA",('PRECIOS UNITARIOS'!$AF94*500)/T94))))</f>
        <v>0</v>
      </c>
      <c r="W94" s="43">
        <f>'PRECIO REFERENCIA'!U94</f>
        <v>0</v>
      </c>
      <c r="X94" s="43" t="str">
        <f>'PRECIO REFERENCIA'!W94</f>
        <v>NO OFERTADO</v>
      </c>
      <c r="Y94" s="44">
        <f>+IF(X94="NO OFERTADO",0,IF(X94="NO CUMPLE EV TECNICA",0,IF(X94="NO HABILITA",0,IF(X94="HABILITA",('PRECIOS UNITARIOS'!$AF94*500)/W94))))</f>
        <v>0</v>
      </c>
      <c r="Z94" s="43">
        <f>'PRECIO REFERENCIA'!X94</f>
        <v>0</v>
      </c>
      <c r="AA94" s="43" t="str">
        <f>'PRECIO REFERENCIA'!Z94</f>
        <v>NO OFERTADO</v>
      </c>
      <c r="AB94" s="44">
        <f>+IF(AA94="NO OFERTADO",0,IF(AA94="NO CUMPLE EV TECNICA",0,IF(AA94="NO HABILITA",0,IF(AA94="HABILITA",('PRECIOS UNITARIOS'!$AF94*500)/Z94))))</f>
        <v>0</v>
      </c>
      <c r="AC94" s="43">
        <f>'PRECIO REFERENCIA'!AA94</f>
        <v>0</v>
      </c>
      <c r="AD94" s="43" t="str">
        <f>'PRECIO REFERENCIA'!AC94</f>
        <v>NO OFERTADO</v>
      </c>
      <c r="AE94" s="44">
        <f>+IF(AD94="NO OFERTADO",0,IF(AD94="NO CUMPLE EV TECNICA",0,IF(AD94="NO HABILITA",0,IF(AD94="HABILITA",('PRECIOS UNITARIOS'!$AF94*500)/AC94))))</f>
        <v>0</v>
      </c>
      <c r="AF94" s="43">
        <f>'PRECIO REFERENCIA'!AD94</f>
        <v>2625</v>
      </c>
      <c r="AG94" s="43" t="str">
        <f>'PRECIO REFERENCIA'!AF94</f>
        <v>HABILITA</v>
      </c>
      <c r="AH94" s="44">
        <f>+IF(AG94="NO OFERTADO",0,IF(AG94="NO CUMPLE EV TECNICA",0,IF(AG94="NO HABILITA",0,IF(AG94="HABILITA",('PRECIOS UNITARIOS'!$AF94*500)/AF94))))</f>
        <v>500</v>
      </c>
      <c r="AI94" s="43">
        <f>'PRECIO REFERENCIA'!AG94</f>
        <v>0</v>
      </c>
      <c r="AJ94" s="43" t="str">
        <f>'PRECIO REFERENCIA'!AI94</f>
        <v>NO OFERTADO</v>
      </c>
      <c r="AK94" s="44">
        <f>+IF(AJ94="NO OFERTADO",0,IF(AJ94="NO CUMPLE EV TECNICA",0,IF(AJ94="NO HABILITA",0,IF(AJ94="HABILITA",('PRECIOS UNITARIOS'!$AF94*500)/AI94))))</f>
        <v>0</v>
      </c>
      <c r="AL94" s="43">
        <f>'PRECIO REFERENCIA'!AJ94</f>
        <v>0</v>
      </c>
      <c r="AM94" s="43" t="str">
        <f>'PRECIO REFERENCIA'!AL94</f>
        <v>NO OFERTADO</v>
      </c>
      <c r="AN94" s="44">
        <f>+IF(AM94="NO OFERTADO",0,IF(AM94="NO CUMPLE EV TECNICA",0,IF(AM94="NO HABILITA",0,IF(AM94="HABILITA",('PRECIOS UNITARIOS'!$AF94*500)/AL94))))</f>
        <v>0</v>
      </c>
      <c r="AO94" s="43">
        <f>'PRECIO REFERENCIA'!AM94</f>
        <v>0</v>
      </c>
      <c r="AP94" s="43" t="str">
        <f>'PRECIO REFERENCIA'!AO94</f>
        <v>NO OFERTADO</v>
      </c>
      <c r="AQ94" s="44">
        <f>+IF(AP94="NO OFERTADO",0,IF(AP94="NO CUMPLE EV TECNICA",0,IF(AP94="NO HABILITA",0,IF(AP94="HABILITA",('PRECIOS UNITARIOS'!$AF94*500)/AO94))))</f>
        <v>0</v>
      </c>
      <c r="AR94" s="43">
        <f>'PRECIO REFERENCIA'!AP94</f>
        <v>0</v>
      </c>
      <c r="AS94" s="43" t="str">
        <f>'PRECIO REFERENCIA'!AR94</f>
        <v>NO OFERTADO</v>
      </c>
      <c r="AT94" s="44">
        <f>+IF(AS94="NO OFERTADO",0,IF(AS94="NO CUMPLE EV TECNICA",0,IF(AS94="NO HABILITA",0,IF(AS94="HABILITA",('PRECIOS UNITARIOS'!$AF94*500)/AR94))))</f>
        <v>0</v>
      </c>
      <c r="AU94" s="43">
        <f>'PRECIO REFERENCIA'!AS94</f>
        <v>0</v>
      </c>
      <c r="AV94" s="43" t="str">
        <f>'PRECIO REFERENCIA'!AU94</f>
        <v>NO OFERTADO</v>
      </c>
      <c r="AW94" s="44">
        <f>+IF(AV94="NO OFERTADO",0,IF(AV94="NO CUMPLE EV TECNICA",0,IF(AV94="NO HABILITA",0,IF(AV94="HABILITA",('PRECIOS UNITARIOS'!$AF94*500)/AU94))))</f>
        <v>0</v>
      </c>
      <c r="AX94" s="43">
        <f>'PRECIO REFERENCIA'!AV94</f>
        <v>0</v>
      </c>
      <c r="AY94" s="43" t="str">
        <f>'PRECIO REFERENCIA'!AX94</f>
        <v>NO OFERTADO</v>
      </c>
      <c r="AZ94" s="44">
        <f>+IF(AY94="NO OFERTADO",0,IF(AY94="NO CUMPLE EV TECNICA",0,IF(AY94="NO HABILITA",0,IF(AY94="HABILITA",('PRECIOS UNITARIOS'!$AF94*500)/AX94))))</f>
        <v>0</v>
      </c>
      <c r="BA94" s="43">
        <f>'PRECIO REFERENCIA'!AY94</f>
        <v>0</v>
      </c>
      <c r="BB94" s="43" t="str">
        <f>'PRECIO REFERENCIA'!BA94</f>
        <v>NO OFERTADO</v>
      </c>
      <c r="BC94" s="44">
        <f>+IF(BB94="NO OFERTADO",0,IF(BB94="NO CUMPLE EV TECNICA",0,IF(BB94="NO HABILITA",0,IF(BB94="HABILITA",('PRECIOS UNITARIOS'!$AF94*500)/BA94))))</f>
        <v>0</v>
      </c>
      <c r="BD94" s="43">
        <f>'PRECIO REFERENCIA'!BB94</f>
        <v>0</v>
      </c>
      <c r="BE94" s="43" t="str">
        <f>'PRECIO REFERENCIA'!BD94</f>
        <v>NO OFERTADO</v>
      </c>
      <c r="BF94" s="44">
        <f>+IF(BE94="NO OFERTADO",0,IF(BE94="NO CUMPLE EV TECNICA",0,IF(BE94="NO HABILITA",0,IF(BE94="HABILITA",('PRECIOS UNITARIOS'!$AF94*500)/BD94))))</f>
        <v>0</v>
      </c>
      <c r="BG94" s="43">
        <f>'PRECIO REFERENCIA'!BE94</f>
        <v>0</v>
      </c>
      <c r="BH94" s="43" t="str">
        <f>'PRECIO REFERENCIA'!BG94</f>
        <v>NO OFERTADO</v>
      </c>
      <c r="BI94" s="44">
        <f>+IF(BH94="NO OFERTADO",0,IF(BH94="NO CUMPLE EV TECNICA",0,IF(BH94="NO HABILITA",0,IF(BH94="HABILITA",('PRECIOS UNITARIOS'!$AF94*500)/BG94))))</f>
        <v>0</v>
      </c>
      <c r="BJ94" s="43">
        <f>'PRECIO REFERENCIA'!BH94</f>
        <v>0</v>
      </c>
      <c r="BK94" s="43" t="str">
        <f>'PRECIO REFERENCIA'!BJ94</f>
        <v>NO OFERTADO</v>
      </c>
      <c r="BL94" s="44">
        <f>+IF(BK94="NO OFERTADO",0,IF(BK94="NO CUMPLE EV TECNICA",0,IF(BK94="NO HABILITA",0,IF(BK94="HABILITA",('PRECIOS UNITARIOS'!$AF94*500)/BJ94))))</f>
        <v>0</v>
      </c>
      <c r="BM94" s="43">
        <f>'PRECIO REFERENCIA'!BK94</f>
        <v>0</v>
      </c>
      <c r="BN94" s="43" t="str">
        <f>'PRECIO REFERENCIA'!BM94</f>
        <v>NO OFERTADO</v>
      </c>
      <c r="BO94" s="44">
        <f>+IF(BN94="NO OFERTADO",0,IF(BN94="NO CUMPLE EV TECNICA",0,IF(BN94="NO HABILITA",0,IF(BN94="HABILITA",('PRECIOS UNITARIOS'!$AF94*500)/BM94))))</f>
        <v>0</v>
      </c>
      <c r="BP94" s="43">
        <f>'PRECIO REFERENCIA'!BN94</f>
        <v>0</v>
      </c>
      <c r="BQ94" s="43" t="str">
        <f>'PRECIO REFERENCIA'!BP94</f>
        <v>NO OFERTADO</v>
      </c>
      <c r="BR94" s="44">
        <f>+IF(BQ94="NO OFERTADO",0,IF(BQ94="NO CUMPLE EV TECNICA",0,IF(BQ94="NO HABILITA",0,IF(BQ94="HABILITA",('PRECIOS UNITARIOS'!$AF94*500)/BP94))))</f>
        <v>0</v>
      </c>
      <c r="BS94" s="43">
        <f>'PRECIO REFERENCIA'!BQ94</f>
        <v>0</v>
      </c>
      <c r="BT94" s="43" t="str">
        <f>'PRECIO REFERENCIA'!BS94</f>
        <v>NO OFERTADO</v>
      </c>
      <c r="BU94" s="44">
        <f>+IF(BT94="NO OFERTADO",0,IF(BT94="NO CUMPLE EV TECNICA",0,IF(BT94="NO HABILITA",0,IF(BT94="HABILITA",('PRECIOS UNITARIOS'!$AF94*500)/BS94))))</f>
        <v>0</v>
      </c>
      <c r="BV94" s="43">
        <f>'PRECIO REFERENCIA'!BT94</f>
        <v>0</v>
      </c>
      <c r="BW94" s="43" t="str">
        <f>'PRECIO REFERENCIA'!BV94</f>
        <v>NO OFERTADO</v>
      </c>
      <c r="BX94" s="44">
        <f>+IF(BW94="NO OFERTADO",0,IF(BW94="NO CUMPLE EV TECNICA",0,IF(BW94="NO HABILITA",0,IF(BW94="HABILITA",('PRECIOS UNITARIOS'!$AF94*500)/BV94))))</f>
        <v>0</v>
      </c>
      <c r="BY94" s="43">
        <f>'PRECIO REFERENCIA'!BW94</f>
        <v>0</v>
      </c>
      <c r="BZ94" s="43" t="str">
        <f>'PRECIO REFERENCIA'!BY94</f>
        <v>NO OFERTADO</v>
      </c>
      <c r="CA94" s="44">
        <f>+IF(BZ94="NO OFERTADO",0,IF(BZ94="NO CUMPLE EV TECNICA",0,IF(BZ94="NO HABILITA",0,IF(BZ94="HABILITA",('PRECIOS UNITARIOS'!$AF94*500)/BY94))))</f>
        <v>0</v>
      </c>
      <c r="CB94" s="43">
        <f>'PRECIO REFERENCIA'!BZ94</f>
        <v>0</v>
      </c>
      <c r="CC94" s="43" t="str">
        <f>'PRECIO REFERENCIA'!CB94</f>
        <v>NO OFERTADO</v>
      </c>
      <c r="CD94" s="44">
        <f>+IF(CC94="NO OFERTADO",0,IF(CC94="NO CUMPLE EV TECNICA",0,IF(CC94="NO HABILITA",0,IF(CC94="HABILITA",('PRECIOS UNITARIOS'!$AF94*500)/CB94))))</f>
        <v>0</v>
      </c>
      <c r="CE94" s="43">
        <f>'PRECIO REFERENCIA'!CC94</f>
        <v>0</v>
      </c>
      <c r="CF94" s="43" t="str">
        <f>'PRECIO REFERENCIA'!CE94</f>
        <v>NO OFERTADO</v>
      </c>
      <c r="CG94" s="44">
        <f>+IF(CF94="NO OFERTADO",0,IF(CF94="NO CUMPLE EV TECNICA",0,IF(CF94="NO HABILITA",0,IF(CF94="HABILITA",('PRECIOS UNITARIOS'!$AF94*500)/CE94))))</f>
        <v>0</v>
      </c>
      <c r="CH94" s="43">
        <f>'PRECIO REFERENCIA'!CF94</f>
        <v>0</v>
      </c>
      <c r="CI94" s="43" t="str">
        <f>'PRECIO REFERENCIA'!CH94</f>
        <v>NO OFERTADO</v>
      </c>
      <c r="CJ94" s="44">
        <f>+IF(CI94="NO OFERTADO",0,IF(CI94="NO CUMPLE EV TECNICA",0,IF(CI94="NO HABILITA",0,IF(CI94="HABILITA",('PRECIOS UNITARIOS'!$AF94*500)/CH94))))</f>
        <v>0</v>
      </c>
    </row>
    <row r="95" spans="1:88" s="40" customFormat="1" ht="38.25" x14ac:dyDescent="0.2">
      <c r="A95" s="103">
        <v>86</v>
      </c>
      <c r="B95" s="202" t="s">
        <v>161</v>
      </c>
      <c r="C95" s="121" t="s">
        <v>158</v>
      </c>
      <c r="D95" s="24">
        <v>1</v>
      </c>
      <c r="E95" s="166" t="s">
        <v>53</v>
      </c>
      <c r="F95" s="168">
        <v>1</v>
      </c>
      <c r="G95" s="25">
        <v>2199.5365000000002</v>
      </c>
      <c r="H95" s="43">
        <f>'PRECIO REFERENCIA'!F95</f>
        <v>0</v>
      </c>
      <c r="I95" s="43" t="str">
        <f>'PRECIO REFERENCIA'!H95</f>
        <v>NO OFERTADO</v>
      </c>
      <c r="J95" s="44">
        <f>+IF(I95="NO OFERTADO",0,IF(I95="NO CUMPLE EV TECNICA",0,IF(I95="NO HABILITA",0,IF(I95="HABILITA",('PRECIOS UNITARIOS'!$AF95*500)/H95))))</f>
        <v>0</v>
      </c>
      <c r="K95" s="43">
        <f>'PRECIO REFERENCIA'!I95</f>
        <v>0</v>
      </c>
      <c r="L95" s="43" t="str">
        <f>'PRECIO REFERENCIA'!K95</f>
        <v>NO OFERTADO</v>
      </c>
      <c r="M95" s="44">
        <f>+IF(L95="NO OFERTADO",0,IF(L95="NO CUMPLE EV TECNICA",0,IF(L95="NO HABILITA",0,IF(L95="HABILITA",('PRECIOS UNITARIOS'!$AF95*500)/K95))))</f>
        <v>0</v>
      </c>
      <c r="N95" s="43">
        <f>'PRECIO REFERENCIA'!L95</f>
        <v>0</v>
      </c>
      <c r="O95" s="43" t="str">
        <f>'PRECIO REFERENCIA'!N95</f>
        <v>NO OFERTADO</v>
      </c>
      <c r="P95" s="44">
        <f>+IF(O95="NO OFERTADO",0,IF(O95="NO CUMPLE EV TECNICA",0,IF(O95="NO HABILITA",0,IF(O95="HABILITA",('PRECIOS UNITARIOS'!$AF95*500)/N95))))</f>
        <v>0</v>
      </c>
      <c r="Q95" s="43">
        <f>'PRECIO REFERENCIA'!O95</f>
        <v>0</v>
      </c>
      <c r="R95" s="43" t="str">
        <f>'PRECIO REFERENCIA'!Q95</f>
        <v>NO OFERTADO</v>
      </c>
      <c r="S95" s="44">
        <f>+IF(R95="NO OFERTADO",0,IF(R95="NO CUMPLE EV TECNICA",0,IF(R95="NO HABILITA",0,IF(R95="HABILITA",('PRECIOS UNITARIOS'!$AF95*500)/Q95))))</f>
        <v>0</v>
      </c>
      <c r="T95" s="43">
        <f>'PRECIO REFERENCIA'!R95</f>
        <v>0</v>
      </c>
      <c r="U95" s="43" t="str">
        <f>'PRECIO REFERENCIA'!T95</f>
        <v>NO OFERTADO</v>
      </c>
      <c r="V95" s="44">
        <f>+IF(U95="NO OFERTADO",0,IF(U95="NO CUMPLE EV TECNICA",0,IF(U95="NO HABILITA",0,IF(U95="HABILITA",('PRECIOS UNITARIOS'!$AF95*500)/T95))))</f>
        <v>0</v>
      </c>
      <c r="W95" s="43">
        <f>'PRECIO REFERENCIA'!U95</f>
        <v>0</v>
      </c>
      <c r="X95" s="43" t="str">
        <f>'PRECIO REFERENCIA'!W95</f>
        <v>NO OFERTADO</v>
      </c>
      <c r="Y95" s="44">
        <f>+IF(X95="NO OFERTADO",0,IF(X95="NO CUMPLE EV TECNICA",0,IF(X95="NO HABILITA",0,IF(X95="HABILITA",('PRECIOS UNITARIOS'!$AF95*500)/W95))))</f>
        <v>0</v>
      </c>
      <c r="Z95" s="43">
        <f>'PRECIO REFERENCIA'!X95</f>
        <v>0</v>
      </c>
      <c r="AA95" s="43" t="str">
        <f>'PRECIO REFERENCIA'!Z95</f>
        <v>NO OFERTADO</v>
      </c>
      <c r="AB95" s="44">
        <f>+IF(AA95="NO OFERTADO",0,IF(AA95="NO CUMPLE EV TECNICA",0,IF(AA95="NO HABILITA",0,IF(AA95="HABILITA",('PRECIOS UNITARIOS'!$AF95*500)/Z95))))</f>
        <v>0</v>
      </c>
      <c r="AC95" s="43">
        <f>'PRECIO REFERENCIA'!AA95</f>
        <v>0</v>
      </c>
      <c r="AD95" s="43" t="str">
        <f>'PRECIO REFERENCIA'!AC95</f>
        <v>NO OFERTADO</v>
      </c>
      <c r="AE95" s="44">
        <f>+IF(AD95="NO OFERTADO",0,IF(AD95="NO CUMPLE EV TECNICA",0,IF(AD95="NO HABILITA",0,IF(AD95="HABILITA",('PRECIOS UNITARIOS'!$AF95*500)/AC95))))</f>
        <v>0</v>
      </c>
      <c r="AF95" s="43">
        <f>'PRECIO REFERENCIA'!AD95</f>
        <v>2625</v>
      </c>
      <c r="AG95" s="43" t="str">
        <f>'PRECIO REFERENCIA'!AF95</f>
        <v>HABILITA</v>
      </c>
      <c r="AH95" s="44">
        <f>+IF(AG95="NO OFERTADO",0,IF(AG95="NO CUMPLE EV TECNICA",0,IF(AG95="NO HABILITA",0,IF(AG95="HABILITA",('PRECIOS UNITARIOS'!$AF95*500)/AF95))))</f>
        <v>500</v>
      </c>
      <c r="AI95" s="43">
        <f>'PRECIO REFERENCIA'!AG95</f>
        <v>0</v>
      </c>
      <c r="AJ95" s="43" t="str">
        <f>'PRECIO REFERENCIA'!AI95</f>
        <v>NO OFERTADO</v>
      </c>
      <c r="AK95" s="44">
        <f>+IF(AJ95="NO OFERTADO",0,IF(AJ95="NO CUMPLE EV TECNICA",0,IF(AJ95="NO HABILITA",0,IF(AJ95="HABILITA",('PRECIOS UNITARIOS'!$AF95*500)/AI95))))</f>
        <v>0</v>
      </c>
      <c r="AL95" s="43">
        <f>'PRECIO REFERENCIA'!AJ95</f>
        <v>0</v>
      </c>
      <c r="AM95" s="43" t="str">
        <f>'PRECIO REFERENCIA'!AL95</f>
        <v>NO OFERTADO</v>
      </c>
      <c r="AN95" s="44">
        <f>+IF(AM95="NO OFERTADO",0,IF(AM95="NO CUMPLE EV TECNICA",0,IF(AM95="NO HABILITA",0,IF(AM95="HABILITA",('PRECIOS UNITARIOS'!$AF95*500)/AL95))))</f>
        <v>0</v>
      </c>
      <c r="AO95" s="43">
        <f>'PRECIO REFERENCIA'!AM95</f>
        <v>0</v>
      </c>
      <c r="AP95" s="43" t="str">
        <f>'PRECIO REFERENCIA'!AO95</f>
        <v>NO OFERTADO</v>
      </c>
      <c r="AQ95" s="44">
        <f>+IF(AP95="NO OFERTADO",0,IF(AP95="NO CUMPLE EV TECNICA",0,IF(AP95="NO HABILITA",0,IF(AP95="HABILITA",('PRECIOS UNITARIOS'!$AF95*500)/AO95))))</f>
        <v>0</v>
      </c>
      <c r="AR95" s="43">
        <f>'PRECIO REFERENCIA'!AP95</f>
        <v>0</v>
      </c>
      <c r="AS95" s="43" t="str">
        <f>'PRECIO REFERENCIA'!AR95</f>
        <v>NO OFERTADO</v>
      </c>
      <c r="AT95" s="44">
        <f>+IF(AS95="NO OFERTADO",0,IF(AS95="NO CUMPLE EV TECNICA",0,IF(AS95="NO HABILITA",0,IF(AS95="HABILITA",('PRECIOS UNITARIOS'!$AF95*500)/AR95))))</f>
        <v>0</v>
      </c>
      <c r="AU95" s="43">
        <f>'PRECIO REFERENCIA'!AS95</f>
        <v>0</v>
      </c>
      <c r="AV95" s="43" t="str">
        <f>'PRECIO REFERENCIA'!AU95</f>
        <v>NO OFERTADO</v>
      </c>
      <c r="AW95" s="44">
        <f>+IF(AV95="NO OFERTADO",0,IF(AV95="NO CUMPLE EV TECNICA",0,IF(AV95="NO HABILITA",0,IF(AV95="HABILITA",('PRECIOS UNITARIOS'!$AF95*500)/AU95))))</f>
        <v>0</v>
      </c>
      <c r="AX95" s="43">
        <f>'PRECIO REFERENCIA'!AV95</f>
        <v>0</v>
      </c>
      <c r="AY95" s="43" t="str">
        <f>'PRECIO REFERENCIA'!AX95</f>
        <v>NO OFERTADO</v>
      </c>
      <c r="AZ95" s="44">
        <f>+IF(AY95="NO OFERTADO",0,IF(AY95="NO CUMPLE EV TECNICA",0,IF(AY95="NO HABILITA",0,IF(AY95="HABILITA",('PRECIOS UNITARIOS'!$AF95*500)/AX95))))</f>
        <v>0</v>
      </c>
      <c r="BA95" s="43">
        <f>'PRECIO REFERENCIA'!AY95</f>
        <v>0</v>
      </c>
      <c r="BB95" s="43" t="str">
        <f>'PRECIO REFERENCIA'!BA95</f>
        <v>NO OFERTADO</v>
      </c>
      <c r="BC95" s="44">
        <f>+IF(BB95="NO OFERTADO",0,IF(BB95="NO CUMPLE EV TECNICA",0,IF(BB95="NO HABILITA",0,IF(BB95="HABILITA",('PRECIOS UNITARIOS'!$AF95*500)/BA95))))</f>
        <v>0</v>
      </c>
      <c r="BD95" s="43">
        <f>'PRECIO REFERENCIA'!BB95</f>
        <v>0</v>
      </c>
      <c r="BE95" s="43" t="str">
        <f>'PRECIO REFERENCIA'!BD95</f>
        <v>NO OFERTADO</v>
      </c>
      <c r="BF95" s="44">
        <f>+IF(BE95="NO OFERTADO",0,IF(BE95="NO CUMPLE EV TECNICA",0,IF(BE95="NO HABILITA",0,IF(BE95="HABILITA",('PRECIOS UNITARIOS'!$AF95*500)/BD95))))</f>
        <v>0</v>
      </c>
      <c r="BG95" s="43">
        <f>'PRECIO REFERENCIA'!BE95</f>
        <v>0</v>
      </c>
      <c r="BH95" s="43" t="str">
        <f>'PRECIO REFERENCIA'!BG95</f>
        <v>NO OFERTADO</v>
      </c>
      <c r="BI95" s="44">
        <f>+IF(BH95="NO OFERTADO",0,IF(BH95="NO CUMPLE EV TECNICA",0,IF(BH95="NO HABILITA",0,IF(BH95="HABILITA",('PRECIOS UNITARIOS'!$AF95*500)/BG95))))</f>
        <v>0</v>
      </c>
      <c r="BJ95" s="43">
        <f>'PRECIO REFERENCIA'!BH95</f>
        <v>0</v>
      </c>
      <c r="BK95" s="43" t="str">
        <f>'PRECIO REFERENCIA'!BJ95</f>
        <v>NO OFERTADO</v>
      </c>
      <c r="BL95" s="44">
        <f>+IF(BK95="NO OFERTADO",0,IF(BK95="NO CUMPLE EV TECNICA",0,IF(BK95="NO HABILITA",0,IF(BK95="HABILITA",('PRECIOS UNITARIOS'!$AF95*500)/BJ95))))</f>
        <v>0</v>
      </c>
      <c r="BM95" s="43">
        <f>'PRECIO REFERENCIA'!BK95</f>
        <v>0</v>
      </c>
      <c r="BN95" s="43" t="str">
        <f>'PRECIO REFERENCIA'!BM95</f>
        <v>NO OFERTADO</v>
      </c>
      <c r="BO95" s="44">
        <f>+IF(BN95="NO OFERTADO",0,IF(BN95="NO CUMPLE EV TECNICA",0,IF(BN95="NO HABILITA",0,IF(BN95="HABILITA",('PRECIOS UNITARIOS'!$AF95*500)/BM95))))</f>
        <v>0</v>
      </c>
      <c r="BP95" s="43">
        <f>'PRECIO REFERENCIA'!BN95</f>
        <v>0</v>
      </c>
      <c r="BQ95" s="43" t="str">
        <f>'PRECIO REFERENCIA'!BP95</f>
        <v>NO OFERTADO</v>
      </c>
      <c r="BR95" s="44">
        <f>+IF(BQ95="NO OFERTADO",0,IF(BQ95="NO CUMPLE EV TECNICA",0,IF(BQ95="NO HABILITA",0,IF(BQ95="HABILITA",('PRECIOS UNITARIOS'!$AF95*500)/BP95))))</f>
        <v>0</v>
      </c>
      <c r="BS95" s="43">
        <f>'PRECIO REFERENCIA'!BQ95</f>
        <v>0</v>
      </c>
      <c r="BT95" s="43" t="str">
        <f>'PRECIO REFERENCIA'!BS95</f>
        <v>NO OFERTADO</v>
      </c>
      <c r="BU95" s="44">
        <f>+IF(BT95="NO OFERTADO",0,IF(BT95="NO CUMPLE EV TECNICA",0,IF(BT95="NO HABILITA",0,IF(BT95="HABILITA",('PRECIOS UNITARIOS'!$AF95*500)/BS95))))</f>
        <v>0</v>
      </c>
      <c r="BV95" s="43">
        <f>'PRECIO REFERENCIA'!BT95</f>
        <v>0</v>
      </c>
      <c r="BW95" s="43" t="str">
        <f>'PRECIO REFERENCIA'!BV95</f>
        <v>NO OFERTADO</v>
      </c>
      <c r="BX95" s="44">
        <f>+IF(BW95="NO OFERTADO",0,IF(BW95="NO CUMPLE EV TECNICA",0,IF(BW95="NO HABILITA",0,IF(BW95="HABILITA",('PRECIOS UNITARIOS'!$AF95*500)/BV95))))</f>
        <v>0</v>
      </c>
      <c r="BY95" s="43">
        <f>'PRECIO REFERENCIA'!BW95</f>
        <v>0</v>
      </c>
      <c r="BZ95" s="43" t="str">
        <f>'PRECIO REFERENCIA'!BY95</f>
        <v>NO OFERTADO</v>
      </c>
      <c r="CA95" s="44">
        <f>+IF(BZ95="NO OFERTADO",0,IF(BZ95="NO CUMPLE EV TECNICA",0,IF(BZ95="NO HABILITA",0,IF(BZ95="HABILITA",('PRECIOS UNITARIOS'!$AF95*500)/BY95))))</f>
        <v>0</v>
      </c>
      <c r="CB95" s="43">
        <f>'PRECIO REFERENCIA'!BZ95</f>
        <v>0</v>
      </c>
      <c r="CC95" s="43" t="str">
        <f>'PRECIO REFERENCIA'!CB95</f>
        <v>NO OFERTADO</v>
      </c>
      <c r="CD95" s="44">
        <f>+IF(CC95="NO OFERTADO",0,IF(CC95="NO CUMPLE EV TECNICA",0,IF(CC95="NO HABILITA",0,IF(CC95="HABILITA",('PRECIOS UNITARIOS'!$AF95*500)/CB95))))</f>
        <v>0</v>
      </c>
      <c r="CE95" s="43">
        <f>'PRECIO REFERENCIA'!CC95</f>
        <v>0</v>
      </c>
      <c r="CF95" s="43" t="str">
        <f>'PRECIO REFERENCIA'!CE95</f>
        <v>NO OFERTADO</v>
      </c>
      <c r="CG95" s="44">
        <f>+IF(CF95="NO OFERTADO",0,IF(CF95="NO CUMPLE EV TECNICA",0,IF(CF95="NO HABILITA",0,IF(CF95="HABILITA",('PRECIOS UNITARIOS'!$AF95*500)/CE95))))</f>
        <v>0</v>
      </c>
      <c r="CH95" s="43">
        <f>'PRECIO REFERENCIA'!CF95</f>
        <v>0</v>
      </c>
      <c r="CI95" s="43" t="str">
        <f>'PRECIO REFERENCIA'!CH95</f>
        <v>NO OFERTADO</v>
      </c>
      <c r="CJ95" s="44">
        <f>+IF(CI95="NO OFERTADO",0,IF(CI95="NO CUMPLE EV TECNICA",0,IF(CI95="NO HABILITA",0,IF(CI95="HABILITA",('PRECIOS UNITARIOS'!$AF95*500)/CH95))))</f>
        <v>0</v>
      </c>
    </row>
    <row r="96" spans="1:88" s="40" customFormat="1" ht="38.25" x14ac:dyDescent="0.2">
      <c r="A96" s="103">
        <v>87</v>
      </c>
      <c r="B96" s="202" t="s">
        <v>162</v>
      </c>
      <c r="C96" s="121" t="s">
        <v>158</v>
      </c>
      <c r="D96" s="24">
        <v>1</v>
      </c>
      <c r="E96" s="166" t="s">
        <v>53</v>
      </c>
      <c r="F96" s="168">
        <v>91</v>
      </c>
      <c r="G96" s="25">
        <v>2199.5365000000002</v>
      </c>
      <c r="H96" s="43">
        <f>'PRECIO REFERENCIA'!F96</f>
        <v>0</v>
      </c>
      <c r="I96" s="43" t="str">
        <f>'PRECIO REFERENCIA'!H96</f>
        <v>NO OFERTADO</v>
      </c>
      <c r="J96" s="44">
        <f>+IF(I96="NO OFERTADO",0,IF(I96="NO CUMPLE EV TECNICA",0,IF(I96="NO HABILITA",0,IF(I96="HABILITA",('PRECIOS UNITARIOS'!$AF96*500)/H96))))</f>
        <v>0</v>
      </c>
      <c r="K96" s="43">
        <f>'PRECIO REFERENCIA'!I96</f>
        <v>0</v>
      </c>
      <c r="L96" s="43" t="str">
        <f>'PRECIO REFERENCIA'!K96</f>
        <v>NO OFERTADO</v>
      </c>
      <c r="M96" s="44">
        <f>+IF(L96="NO OFERTADO",0,IF(L96="NO CUMPLE EV TECNICA",0,IF(L96="NO HABILITA",0,IF(L96="HABILITA",('PRECIOS UNITARIOS'!$AF96*500)/K96))))</f>
        <v>0</v>
      </c>
      <c r="N96" s="43">
        <f>'PRECIO REFERENCIA'!L96</f>
        <v>0</v>
      </c>
      <c r="O96" s="43" t="str">
        <f>'PRECIO REFERENCIA'!N96</f>
        <v>NO OFERTADO</v>
      </c>
      <c r="P96" s="44">
        <f>+IF(O96="NO OFERTADO",0,IF(O96="NO CUMPLE EV TECNICA",0,IF(O96="NO HABILITA",0,IF(O96="HABILITA",('PRECIOS UNITARIOS'!$AF96*500)/N96))))</f>
        <v>0</v>
      </c>
      <c r="Q96" s="43">
        <f>'PRECIO REFERENCIA'!O96</f>
        <v>0</v>
      </c>
      <c r="R96" s="43" t="str">
        <f>'PRECIO REFERENCIA'!Q96</f>
        <v>NO OFERTADO</v>
      </c>
      <c r="S96" s="44">
        <f>+IF(R96="NO OFERTADO",0,IF(R96="NO CUMPLE EV TECNICA",0,IF(R96="NO HABILITA",0,IF(R96="HABILITA",('PRECIOS UNITARIOS'!$AF96*500)/Q96))))</f>
        <v>0</v>
      </c>
      <c r="T96" s="43">
        <f>'PRECIO REFERENCIA'!R96</f>
        <v>0</v>
      </c>
      <c r="U96" s="43" t="str">
        <f>'PRECIO REFERENCIA'!T96</f>
        <v>NO OFERTADO</v>
      </c>
      <c r="V96" s="44">
        <f>+IF(U96="NO OFERTADO",0,IF(U96="NO CUMPLE EV TECNICA",0,IF(U96="NO HABILITA",0,IF(U96="HABILITA",('PRECIOS UNITARIOS'!$AF96*500)/T96))))</f>
        <v>0</v>
      </c>
      <c r="W96" s="43">
        <f>'PRECIO REFERENCIA'!U96</f>
        <v>0</v>
      </c>
      <c r="X96" s="43" t="str">
        <f>'PRECIO REFERENCIA'!W96</f>
        <v>NO OFERTADO</v>
      </c>
      <c r="Y96" s="44">
        <f>+IF(X96="NO OFERTADO",0,IF(X96="NO CUMPLE EV TECNICA",0,IF(X96="NO HABILITA",0,IF(X96="HABILITA",('PRECIOS UNITARIOS'!$AF96*500)/W96))))</f>
        <v>0</v>
      </c>
      <c r="Z96" s="43">
        <f>'PRECIO REFERENCIA'!X96</f>
        <v>0</v>
      </c>
      <c r="AA96" s="43" t="str">
        <f>'PRECIO REFERENCIA'!Z96</f>
        <v>NO OFERTADO</v>
      </c>
      <c r="AB96" s="44">
        <f>+IF(AA96="NO OFERTADO",0,IF(AA96="NO CUMPLE EV TECNICA",0,IF(AA96="NO HABILITA",0,IF(AA96="HABILITA",('PRECIOS UNITARIOS'!$AF96*500)/Z96))))</f>
        <v>0</v>
      </c>
      <c r="AC96" s="43">
        <f>'PRECIO REFERENCIA'!AA96</f>
        <v>0</v>
      </c>
      <c r="AD96" s="43" t="str">
        <f>'PRECIO REFERENCIA'!AC96</f>
        <v>NO OFERTADO</v>
      </c>
      <c r="AE96" s="44">
        <f>+IF(AD96="NO OFERTADO",0,IF(AD96="NO CUMPLE EV TECNICA",0,IF(AD96="NO HABILITA",0,IF(AD96="HABILITA",('PRECIOS UNITARIOS'!$AF96*500)/AC96))))</f>
        <v>0</v>
      </c>
      <c r="AF96" s="43">
        <f>'PRECIO REFERENCIA'!AD96</f>
        <v>2625</v>
      </c>
      <c r="AG96" s="43" t="str">
        <f>'PRECIO REFERENCIA'!AF96</f>
        <v>HABILITA</v>
      </c>
      <c r="AH96" s="44">
        <f>+IF(AG96="NO OFERTADO",0,IF(AG96="NO CUMPLE EV TECNICA",0,IF(AG96="NO HABILITA",0,IF(AG96="HABILITA",('PRECIOS UNITARIOS'!$AF96*500)/AF96))))</f>
        <v>500</v>
      </c>
      <c r="AI96" s="43">
        <f>'PRECIO REFERENCIA'!AG96</f>
        <v>0</v>
      </c>
      <c r="AJ96" s="43" t="str">
        <f>'PRECIO REFERENCIA'!AI96</f>
        <v>NO OFERTADO</v>
      </c>
      <c r="AK96" s="44">
        <f>+IF(AJ96="NO OFERTADO",0,IF(AJ96="NO CUMPLE EV TECNICA",0,IF(AJ96="NO HABILITA",0,IF(AJ96="HABILITA",('PRECIOS UNITARIOS'!$AF96*500)/AI96))))</f>
        <v>0</v>
      </c>
      <c r="AL96" s="43">
        <f>'PRECIO REFERENCIA'!AJ96</f>
        <v>0</v>
      </c>
      <c r="AM96" s="43" t="str">
        <f>'PRECIO REFERENCIA'!AL96</f>
        <v>NO OFERTADO</v>
      </c>
      <c r="AN96" s="44">
        <f>+IF(AM96="NO OFERTADO",0,IF(AM96="NO CUMPLE EV TECNICA",0,IF(AM96="NO HABILITA",0,IF(AM96="HABILITA",('PRECIOS UNITARIOS'!$AF96*500)/AL96))))</f>
        <v>0</v>
      </c>
      <c r="AO96" s="43">
        <f>'PRECIO REFERENCIA'!AM96</f>
        <v>0</v>
      </c>
      <c r="AP96" s="43" t="str">
        <f>'PRECIO REFERENCIA'!AO96</f>
        <v>NO OFERTADO</v>
      </c>
      <c r="AQ96" s="44">
        <f>+IF(AP96="NO OFERTADO",0,IF(AP96="NO CUMPLE EV TECNICA",0,IF(AP96="NO HABILITA",0,IF(AP96="HABILITA",('PRECIOS UNITARIOS'!$AF96*500)/AO96))))</f>
        <v>0</v>
      </c>
      <c r="AR96" s="43">
        <f>'PRECIO REFERENCIA'!AP96</f>
        <v>0</v>
      </c>
      <c r="AS96" s="43" t="str">
        <f>'PRECIO REFERENCIA'!AR96</f>
        <v>NO OFERTADO</v>
      </c>
      <c r="AT96" s="44">
        <f>+IF(AS96="NO OFERTADO",0,IF(AS96="NO CUMPLE EV TECNICA",0,IF(AS96="NO HABILITA",0,IF(AS96="HABILITA",('PRECIOS UNITARIOS'!$AF96*500)/AR96))))</f>
        <v>0</v>
      </c>
      <c r="AU96" s="43">
        <f>'PRECIO REFERENCIA'!AS96</f>
        <v>0</v>
      </c>
      <c r="AV96" s="43" t="str">
        <f>'PRECIO REFERENCIA'!AU96</f>
        <v>NO OFERTADO</v>
      </c>
      <c r="AW96" s="44">
        <f>+IF(AV96="NO OFERTADO",0,IF(AV96="NO CUMPLE EV TECNICA",0,IF(AV96="NO HABILITA",0,IF(AV96="HABILITA",('PRECIOS UNITARIOS'!$AF96*500)/AU96))))</f>
        <v>0</v>
      </c>
      <c r="AX96" s="43">
        <f>'PRECIO REFERENCIA'!AV96</f>
        <v>0</v>
      </c>
      <c r="AY96" s="43" t="str">
        <f>'PRECIO REFERENCIA'!AX96</f>
        <v>NO OFERTADO</v>
      </c>
      <c r="AZ96" s="44">
        <f>+IF(AY96="NO OFERTADO",0,IF(AY96="NO CUMPLE EV TECNICA",0,IF(AY96="NO HABILITA",0,IF(AY96="HABILITA",('PRECIOS UNITARIOS'!$AF96*500)/AX96))))</f>
        <v>0</v>
      </c>
      <c r="BA96" s="43">
        <f>'PRECIO REFERENCIA'!AY96</f>
        <v>0</v>
      </c>
      <c r="BB96" s="43" t="str">
        <f>'PRECIO REFERENCIA'!BA96</f>
        <v>NO OFERTADO</v>
      </c>
      <c r="BC96" s="44">
        <f>+IF(BB96="NO OFERTADO",0,IF(BB96="NO CUMPLE EV TECNICA",0,IF(BB96="NO HABILITA",0,IF(BB96="HABILITA",('PRECIOS UNITARIOS'!$AF96*500)/BA96))))</f>
        <v>0</v>
      </c>
      <c r="BD96" s="43">
        <f>'PRECIO REFERENCIA'!BB96</f>
        <v>0</v>
      </c>
      <c r="BE96" s="43" t="str">
        <f>'PRECIO REFERENCIA'!BD96</f>
        <v>NO OFERTADO</v>
      </c>
      <c r="BF96" s="44">
        <f>+IF(BE96="NO OFERTADO",0,IF(BE96="NO CUMPLE EV TECNICA",0,IF(BE96="NO HABILITA",0,IF(BE96="HABILITA",('PRECIOS UNITARIOS'!$AF96*500)/BD96))))</f>
        <v>0</v>
      </c>
      <c r="BG96" s="43">
        <f>'PRECIO REFERENCIA'!BE96</f>
        <v>0</v>
      </c>
      <c r="BH96" s="43" t="str">
        <f>'PRECIO REFERENCIA'!BG96</f>
        <v>NO OFERTADO</v>
      </c>
      <c r="BI96" s="44">
        <f>+IF(BH96="NO OFERTADO",0,IF(BH96="NO CUMPLE EV TECNICA",0,IF(BH96="NO HABILITA",0,IF(BH96="HABILITA",('PRECIOS UNITARIOS'!$AF96*500)/BG96))))</f>
        <v>0</v>
      </c>
      <c r="BJ96" s="43">
        <f>'PRECIO REFERENCIA'!BH96</f>
        <v>0</v>
      </c>
      <c r="BK96" s="43" t="str">
        <f>'PRECIO REFERENCIA'!BJ96</f>
        <v>NO OFERTADO</v>
      </c>
      <c r="BL96" s="44">
        <f>+IF(BK96="NO OFERTADO",0,IF(BK96="NO CUMPLE EV TECNICA",0,IF(BK96="NO HABILITA",0,IF(BK96="HABILITA",('PRECIOS UNITARIOS'!$AF96*500)/BJ96))))</f>
        <v>0</v>
      </c>
      <c r="BM96" s="43">
        <f>'PRECIO REFERENCIA'!BK96</f>
        <v>0</v>
      </c>
      <c r="BN96" s="43" t="str">
        <f>'PRECIO REFERENCIA'!BM96</f>
        <v>NO OFERTADO</v>
      </c>
      <c r="BO96" s="44">
        <f>+IF(BN96="NO OFERTADO",0,IF(BN96="NO CUMPLE EV TECNICA",0,IF(BN96="NO HABILITA",0,IF(BN96="HABILITA",('PRECIOS UNITARIOS'!$AF96*500)/BM96))))</f>
        <v>0</v>
      </c>
      <c r="BP96" s="43">
        <f>'PRECIO REFERENCIA'!BN96</f>
        <v>0</v>
      </c>
      <c r="BQ96" s="43" t="str">
        <f>'PRECIO REFERENCIA'!BP96</f>
        <v>NO OFERTADO</v>
      </c>
      <c r="BR96" s="44">
        <f>+IF(BQ96="NO OFERTADO",0,IF(BQ96="NO CUMPLE EV TECNICA",0,IF(BQ96="NO HABILITA",0,IF(BQ96="HABILITA",('PRECIOS UNITARIOS'!$AF96*500)/BP96))))</f>
        <v>0</v>
      </c>
      <c r="BS96" s="43">
        <f>'PRECIO REFERENCIA'!BQ96</f>
        <v>0</v>
      </c>
      <c r="BT96" s="43" t="str">
        <f>'PRECIO REFERENCIA'!BS96</f>
        <v>NO OFERTADO</v>
      </c>
      <c r="BU96" s="44">
        <f>+IF(BT96="NO OFERTADO",0,IF(BT96="NO CUMPLE EV TECNICA",0,IF(BT96="NO HABILITA",0,IF(BT96="HABILITA",('PRECIOS UNITARIOS'!$AF96*500)/BS96))))</f>
        <v>0</v>
      </c>
      <c r="BV96" s="43">
        <f>'PRECIO REFERENCIA'!BT96</f>
        <v>0</v>
      </c>
      <c r="BW96" s="43" t="str">
        <f>'PRECIO REFERENCIA'!BV96</f>
        <v>NO OFERTADO</v>
      </c>
      <c r="BX96" s="44">
        <f>+IF(BW96="NO OFERTADO",0,IF(BW96="NO CUMPLE EV TECNICA",0,IF(BW96="NO HABILITA",0,IF(BW96="HABILITA",('PRECIOS UNITARIOS'!$AF96*500)/BV96))))</f>
        <v>0</v>
      </c>
      <c r="BY96" s="43">
        <f>'PRECIO REFERENCIA'!BW96</f>
        <v>0</v>
      </c>
      <c r="BZ96" s="43" t="str">
        <f>'PRECIO REFERENCIA'!BY96</f>
        <v>NO OFERTADO</v>
      </c>
      <c r="CA96" s="44">
        <f>+IF(BZ96="NO OFERTADO",0,IF(BZ96="NO CUMPLE EV TECNICA",0,IF(BZ96="NO HABILITA",0,IF(BZ96="HABILITA",('PRECIOS UNITARIOS'!$AF96*500)/BY96))))</f>
        <v>0</v>
      </c>
      <c r="CB96" s="43">
        <f>'PRECIO REFERENCIA'!BZ96</f>
        <v>0</v>
      </c>
      <c r="CC96" s="43" t="str">
        <f>'PRECIO REFERENCIA'!CB96</f>
        <v>NO OFERTADO</v>
      </c>
      <c r="CD96" s="44">
        <f>+IF(CC96="NO OFERTADO",0,IF(CC96="NO CUMPLE EV TECNICA",0,IF(CC96="NO HABILITA",0,IF(CC96="HABILITA",('PRECIOS UNITARIOS'!$AF96*500)/CB96))))</f>
        <v>0</v>
      </c>
      <c r="CE96" s="43">
        <f>'PRECIO REFERENCIA'!CC96</f>
        <v>0</v>
      </c>
      <c r="CF96" s="43" t="str">
        <f>'PRECIO REFERENCIA'!CE96</f>
        <v>NO OFERTADO</v>
      </c>
      <c r="CG96" s="44">
        <f>+IF(CF96="NO OFERTADO",0,IF(CF96="NO CUMPLE EV TECNICA",0,IF(CF96="NO HABILITA",0,IF(CF96="HABILITA",('PRECIOS UNITARIOS'!$AF96*500)/CE96))))</f>
        <v>0</v>
      </c>
      <c r="CH96" s="43">
        <f>'PRECIO REFERENCIA'!CF96</f>
        <v>0</v>
      </c>
      <c r="CI96" s="43" t="str">
        <f>'PRECIO REFERENCIA'!CH96</f>
        <v>NO OFERTADO</v>
      </c>
      <c r="CJ96" s="44">
        <f>+IF(CI96="NO OFERTADO",0,IF(CI96="NO CUMPLE EV TECNICA",0,IF(CI96="NO HABILITA",0,IF(CI96="HABILITA",('PRECIOS UNITARIOS'!$AF96*500)/CH96))))</f>
        <v>0</v>
      </c>
    </row>
    <row r="97" spans="1:88" s="40" customFormat="1" ht="38.25" x14ac:dyDescent="0.2">
      <c r="A97" s="103">
        <v>88</v>
      </c>
      <c r="B97" s="202" t="s">
        <v>163</v>
      </c>
      <c r="C97" s="121" t="s">
        <v>158</v>
      </c>
      <c r="D97" s="24">
        <v>1</v>
      </c>
      <c r="E97" s="166" t="s">
        <v>53</v>
      </c>
      <c r="F97" s="168">
        <v>26.666666666666668</v>
      </c>
      <c r="G97" s="25">
        <v>2199.5365000000002</v>
      </c>
      <c r="H97" s="43">
        <f>'PRECIO REFERENCIA'!F97</f>
        <v>0</v>
      </c>
      <c r="I97" s="43" t="str">
        <f>'PRECIO REFERENCIA'!H97</f>
        <v>NO OFERTADO</v>
      </c>
      <c r="J97" s="44">
        <f>+IF(I97="NO OFERTADO",0,IF(I97="NO CUMPLE EV TECNICA",0,IF(I97="NO HABILITA",0,IF(I97="HABILITA",('PRECIOS UNITARIOS'!$AF97*500)/H97))))</f>
        <v>0</v>
      </c>
      <c r="K97" s="43">
        <f>'PRECIO REFERENCIA'!I97</f>
        <v>0</v>
      </c>
      <c r="L97" s="43" t="str">
        <f>'PRECIO REFERENCIA'!K97</f>
        <v>NO OFERTADO</v>
      </c>
      <c r="M97" s="44">
        <f>+IF(L97="NO OFERTADO",0,IF(L97="NO CUMPLE EV TECNICA",0,IF(L97="NO HABILITA",0,IF(L97="HABILITA",('PRECIOS UNITARIOS'!$AF97*500)/K97))))</f>
        <v>0</v>
      </c>
      <c r="N97" s="43">
        <f>'PRECIO REFERENCIA'!L97</f>
        <v>0</v>
      </c>
      <c r="O97" s="43" t="str">
        <f>'PRECIO REFERENCIA'!N97</f>
        <v>NO OFERTADO</v>
      </c>
      <c r="P97" s="44">
        <f>+IF(O97="NO OFERTADO",0,IF(O97="NO CUMPLE EV TECNICA",0,IF(O97="NO HABILITA",0,IF(O97="HABILITA",('PRECIOS UNITARIOS'!$AF97*500)/N97))))</f>
        <v>0</v>
      </c>
      <c r="Q97" s="43">
        <f>'PRECIO REFERENCIA'!O97</f>
        <v>0</v>
      </c>
      <c r="R97" s="43" t="str">
        <f>'PRECIO REFERENCIA'!Q97</f>
        <v>NO OFERTADO</v>
      </c>
      <c r="S97" s="44">
        <f>+IF(R97="NO OFERTADO",0,IF(R97="NO CUMPLE EV TECNICA",0,IF(R97="NO HABILITA",0,IF(R97="HABILITA",('PRECIOS UNITARIOS'!$AF97*500)/Q97))))</f>
        <v>0</v>
      </c>
      <c r="T97" s="43">
        <f>'PRECIO REFERENCIA'!R97</f>
        <v>0</v>
      </c>
      <c r="U97" s="43" t="str">
        <f>'PRECIO REFERENCIA'!T97</f>
        <v>NO OFERTADO</v>
      </c>
      <c r="V97" s="44">
        <f>+IF(U97="NO OFERTADO",0,IF(U97="NO CUMPLE EV TECNICA",0,IF(U97="NO HABILITA",0,IF(U97="HABILITA",('PRECIOS UNITARIOS'!$AF97*500)/T97))))</f>
        <v>0</v>
      </c>
      <c r="W97" s="43">
        <f>'PRECIO REFERENCIA'!U97</f>
        <v>0</v>
      </c>
      <c r="X97" s="43" t="str">
        <f>'PRECIO REFERENCIA'!W97</f>
        <v>NO OFERTADO</v>
      </c>
      <c r="Y97" s="44">
        <f>+IF(X97="NO OFERTADO",0,IF(X97="NO CUMPLE EV TECNICA",0,IF(X97="NO HABILITA",0,IF(X97="HABILITA",('PRECIOS UNITARIOS'!$AF97*500)/W97))))</f>
        <v>0</v>
      </c>
      <c r="Z97" s="43">
        <f>'PRECIO REFERENCIA'!X97</f>
        <v>0</v>
      </c>
      <c r="AA97" s="43" t="str">
        <f>'PRECIO REFERENCIA'!Z97</f>
        <v>NO OFERTADO</v>
      </c>
      <c r="AB97" s="44">
        <f>+IF(AA97="NO OFERTADO",0,IF(AA97="NO CUMPLE EV TECNICA",0,IF(AA97="NO HABILITA",0,IF(AA97="HABILITA",('PRECIOS UNITARIOS'!$AF97*500)/Z97))))</f>
        <v>0</v>
      </c>
      <c r="AC97" s="43">
        <f>'PRECIO REFERENCIA'!AA97</f>
        <v>0</v>
      </c>
      <c r="AD97" s="43" t="str">
        <f>'PRECIO REFERENCIA'!AC97</f>
        <v>NO OFERTADO</v>
      </c>
      <c r="AE97" s="44">
        <f>+IF(AD97="NO OFERTADO",0,IF(AD97="NO CUMPLE EV TECNICA",0,IF(AD97="NO HABILITA",0,IF(AD97="HABILITA",('PRECIOS UNITARIOS'!$AF97*500)/AC97))))</f>
        <v>0</v>
      </c>
      <c r="AF97" s="43">
        <f>'PRECIO REFERENCIA'!AD97</f>
        <v>2625</v>
      </c>
      <c r="AG97" s="43" t="str">
        <f>'PRECIO REFERENCIA'!AF97</f>
        <v>HABILITA</v>
      </c>
      <c r="AH97" s="44">
        <f>+IF(AG97="NO OFERTADO",0,IF(AG97="NO CUMPLE EV TECNICA",0,IF(AG97="NO HABILITA",0,IF(AG97="HABILITA",('PRECIOS UNITARIOS'!$AF97*500)/AF97))))</f>
        <v>500</v>
      </c>
      <c r="AI97" s="43">
        <f>'PRECIO REFERENCIA'!AG97</f>
        <v>0</v>
      </c>
      <c r="AJ97" s="43" t="str">
        <f>'PRECIO REFERENCIA'!AI97</f>
        <v>NO OFERTADO</v>
      </c>
      <c r="AK97" s="44">
        <f>+IF(AJ97="NO OFERTADO",0,IF(AJ97="NO CUMPLE EV TECNICA",0,IF(AJ97="NO HABILITA",0,IF(AJ97="HABILITA",('PRECIOS UNITARIOS'!$AF97*500)/AI97))))</f>
        <v>0</v>
      </c>
      <c r="AL97" s="43">
        <f>'PRECIO REFERENCIA'!AJ97</f>
        <v>0</v>
      </c>
      <c r="AM97" s="43" t="str">
        <f>'PRECIO REFERENCIA'!AL97</f>
        <v>NO OFERTADO</v>
      </c>
      <c r="AN97" s="44">
        <f>+IF(AM97="NO OFERTADO",0,IF(AM97="NO CUMPLE EV TECNICA",0,IF(AM97="NO HABILITA",0,IF(AM97="HABILITA",('PRECIOS UNITARIOS'!$AF97*500)/AL97))))</f>
        <v>0</v>
      </c>
      <c r="AO97" s="43">
        <f>'PRECIO REFERENCIA'!AM97</f>
        <v>0</v>
      </c>
      <c r="AP97" s="43" t="str">
        <f>'PRECIO REFERENCIA'!AO97</f>
        <v>NO OFERTADO</v>
      </c>
      <c r="AQ97" s="44">
        <f>+IF(AP97="NO OFERTADO",0,IF(AP97="NO CUMPLE EV TECNICA",0,IF(AP97="NO HABILITA",0,IF(AP97="HABILITA",('PRECIOS UNITARIOS'!$AF97*500)/AO97))))</f>
        <v>0</v>
      </c>
      <c r="AR97" s="43">
        <f>'PRECIO REFERENCIA'!AP97</f>
        <v>0</v>
      </c>
      <c r="AS97" s="43" t="str">
        <f>'PRECIO REFERENCIA'!AR97</f>
        <v>NO OFERTADO</v>
      </c>
      <c r="AT97" s="44">
        <f>+IF(AS97="NO OFERTADO",0,IF(AS97="NO CUMPLE EV TECNICA",0,IF(AS97="NO HABILITA",0,IF(AS97="HABILITA",('PRECIOS UNITARIOS'!$AF97*500)/AR97))))</f>
        <v>0</v>
      </c>
      <c r="AU97" s="43">
        <f>'PRECIO REFERENCIA'!AS97</f>
        <v>0</v>
      </c>
      <c r="AV97" s="43" t="str">
        <f>'PRECIO REFERENCIA'!AU97</f>
        <v>NO OFERTADO</v>
      </c>
      <c r="AW97" s="44">
        <f>+IF(AV97="NO OFERTADO",0,IF(AV97="NO CUMPLE EV TECNICA",0,IF(AV97="NO HABILITA",0,IF(AV97="HABILITA",('PRECIOS UNITARIOS'!$AF97*500)/AU97))))</f>
        <v>0</v>
      </c>
      <c r="AX97" s="43">
        <f>'PRECIO REFERENCIA'!AV97</f>
        <v>0</v>
      </c>
      <c r="AY97" s="43" t="str">
        <f>'PRECIO REFERENCIA'!AX97</f>
        <v>NO OFERTADO</v>
      </c>
      <c r="AZ97" s="44">
        <f>+IF(AY97="NO OFERTADO",0,IF(AY97="NO CUMPLE EV TECNICA",0,IF(AY97="NO HABILITA",0,IF(AY97="HABILITA",('PRECIOS UNITARIOS'!$AF97*500)/AX97))))</f>
        <v>0</v>
      </c>
      <c r="BA97" s="43">
        <f>'PRECIO REFERENCIA'!AY97</f>
        <v>0</v>
      </c>
      <c r="BB97" s="43" t="str">
        <f>'PRECIO REFERENCIA'!BA97</f>
        <v>NO OFERTADO</v>
      </c>
      <c r="BC97" s="44">
        <f>+IF(BB97="NO OFERTADO",0,IF(BB97="NO CUMPLE EV TECNICA",0,IF(BB97="NO HABILITA",0,IF(BB97="HABILITA",('PRECIOS UNITARIOS'!$AF97*500)/BA97))))</f>
        <v>0</v>
      </c>
      <c r="BD97" s="43">
        <f>'PRECIO REFERENCIA'!BB97</f>
        <v>0</v>
      </c>
      <c r="BE97" s="43" t="str">
        <f>'PRECIO REFERENCIA'!BD97</f>
        <v>NO OFERTADO</v>
      </c>
      <c r="BF97" s="44">
        <f>+IF(BE97="NO OFERTADO",0,IF(BE97="NO CUMPLE EV TECNICA",0,IF(BE97="NO HABILITA",0,IF(BE97="HABILITA",('PRECIOS UNITARIOS'!$AF97*500)/BD97))))</f>
        <v>0</v>
      </c>
      <c r="BG97" s="43">
        <f>'PRECIO REFERENCIA'!BE97</f>
        <v>0</v>
      </c>
      <c r="BH97" s="43" t="str">
        <f>'PRECIO REFERENCIA'!BG97</f>
        <v>NO OFERTADO</v>
      </c>
      <c r="BI97" s="44">
        <f>+IF(BH97="NO OFERTADO",0,IF(BH97="NO CUMPLE EV TECNICA",0,IF(BH97="NO HABILITA",0,IF(BH97="HABILITA",('PRECIOS UNITARIOS'!$AF97*500)/BG97))))</f>
        <v>0</v>
      </c>
      <c r="BJ97" s="43">
        <f>'PRECIO REFERENCIA'!BH97</f>
        <v>0</v>
      </c>
      <c r="BK97" s="43" t="str">
        <f>'PRECIO REFERENCIA'!BJ97</f>
        <v>NO OFERTADO</v>
      </c>
      <c r="BL97" s="44">
        <f>+IF(BK97="NO OFERTADO",0,IF(BK97="NO CUMPLE EV TECNICA",0,IF(BK97="NO HABILITA",0,IF(BK97="HABILITA",('PRECIOS UNITARIOS'!$AF97*500)/BJ97))))</f>
        <v>0</v>
      </c>
      <c r="BM97" s="43">
        <f>'PRECIO REFERENCIA'!BK97</f>
        <v>0</v>
      </c>
      <c r="BN97" s="43" t="str">
        <f>'PRECIO REFERENCIA'!BM97</f>
        <v>NO OFERTADO</v>
      </c>
      <c r="BO97" s="44">
        <f>+IF(BN97="NO OFERTADO",0,IF(BN97="NO CUMPLE EV TECNICA",0,IF(BN97="NO HABILITA",0,IF(BN97="HABILITA",('PRECIOS UNITARIOS'!$AF97*500)/BM97))))</f>
        <v>0</v>
      </c>
      <c r="BP97" s="43">
        <f>'PRECIO REFERENCIA'!BN97</f>
        <v>0</v>
      </c>
      <c r="BQ97" s="43" t="str">
        <f>'PRECIO REFERENCIA'!BP97</f>
        <v>NO OFERTADO</v>
      </c>
      <c r="BR97" s="44">
        <f>+IF(BQ97="NO OFERTADO",0,IF(BQ97="NO CUMPLE EV TECNICA",0,IF(BQ97="NO HABILITA",0,IF(BQ97="HABILITA",('PRECIOS UNITARIOS'!$AF97*500)/BP97))))</f>
        <v>0</v>
      </c>
      <c r="BS97" s="43">
        <f>'PRECIO REFERENCIA'!BQ97</f>
        <v>0</v>
      </c>
      <c r="BT97" s="43" t="str">
        <f>'PRECIO REFERENCIA'!BS97</f>
        <v>NO OFERTADO</v>
      </c>
      <c r="BU97" s="44">
        <f>+IF(BT97="NO OFERTADO",0,IF(BT97="NO CUMPLE EV TECNICA",0,IF(BT97="NO HABILITA",0,IF(BT97="HABILITA",('PRECIOS UNITARIOS'!$AF97*500)/BS97))))</f>
        <v>0</v>
      </c>
      <c r="BV97" s="43">
        <f>'PRECIO REFERENCIA'!BT97</f>
        <v>0</v>
      </c>
      <c r="BW97" s="43" t="str">
        <f>'PRECIO REFERENCIA'!BV97</f>
        <v>NO OFERTADO</v>
      </c>
      <c r="BX97" s="44">
        <f>+IF(BW97="NO OFERTADO",0,IF(BW97="NO CUMPLE EV TECNICA",0,IF(BW97="NO HABILITA",0,IF(BW97="HABILITA",('PRECIOS UNITARIOS'!$AF97*500)/BV97))))</f>
        <v>0</v>
      </c>
      <c r="BY97" s="43">
        <f>'PRECIO REFERENCIA'!BW97</f>
        <v>0</v>
      </c>
      <c r="BZ97" s="43" t="str">
        <f>'PRECIO REFERENCIA'!BY97</f>
        <v>NO OFERTADO</v>
      </c>
      <c r="CA97" s="44">
        <f>+IF(BZ97="NO OFERTADO",0,IF(BZ97="NO CUMPLE EV TECNICA",0,IF(BZ97="NO HABILITA",0,IF(BZ97="HABILITA",('PRECIOS UNITARIOS'!$AF97*500)/BY97))))</f>
        <v>0</v>
      </c>
      <c r="CB97" s="43">
        <f>'PRECIO REFERENCIA'!BZ97</f>
        <v>0</v>
      </c>
      <c r="CC97" s="43" t="str">
        <f>'PRECIO REFERENCIA'!CB97</f>
        <v>NO OFERTADO</v>
      </c>
      <c r="CD97" s="44">
        <f>+IF(CC97="NO OFERTADO",0,IF(CC97="NO CUMPLE EV TECNICA",0,IF(CC97="NO HABILITA",0,IF(CC97="HABILITA",('PRECIOS UNITARIOS'!$AF97*500)/CB97))))</f>
        <v>0</v>
      </c>
      <c r="CE97" s="43">
        <f>'PRECIO REFERENCIA'!CC97</f>
        <v>0</v>
      </c>
      <c r="CF97" s="43" t="str">
        <f>'PRECIO REFERENCIA'!CE97</f>
        <v>NO OFERTADO</v>
      </c>
      <c r="CG97" s="44">
        <f>+IF(CF97="NO OFERTADO",0,IF(CF97="NO CUMPLE EV TECNICA",0,IF(CF97="NO HABILITA",0,IF(CF97="HABILITA",('PRECIOS UNITARIOS'!$AF97*500)/CE97))))</f>
        <v>0</v>
      </c>
      <c r="CH97" s="43">
        <f>'PRECIO REFERENCIA'!CF97</f>
        <v>0</v>
      </c>
      <c r="CI97" s="43" t="str">
        <f>'PRECIO REFERENCIA'!CH97</f>
        <v>NO OFERTADO</v>
      </c>
      <c r="CJ97" s="44">
        <f>+IF(CI97="NO OFERTADO",0,IF(CI97="NO CUMPLE EV TECNICA",0,IF(CI97="NO HABILITA",0,IF(CI97="HABILITA",('PRECIOS UNITARIOS'!$AF97*500)/CH97))))</f>
        <v>0</v>
      </c>
    </row>
    <row r="98" spans="1:88" s="40" customFormat="1" ht="38.25" x14ac:dyDescent="0.2">
      <c r="A98" s="103">
        <v>89</v>
      </c>
      <c r="B98" s="202" t="s">
        <v>164</v>
      </c>
      <c r="C98" s="121" t="s">
        <v>158</v>
      </c>
      <c r="D98" s="24">
        <v>1</v>
      </c>
      <c r="E98" s="166" t="s">
        <v>53</v>
      </c>
      <c r="F98" s="168">
        <v>70</v>
      </c>
      <c r="G98" s="25">
        <v>2199.5365000000002</v>
      </c>
      <c r="H98" s="43">
        <f>'PRECIO REFERENCIA'!F98</f>
        <v>0</v>
      </c>
      <c r="I98" s="43" t="str">
        <f>'PRECIO REFERENCIA'!H98</f>
        <v>NO OFERTADO</v>
      </c>
      <c r="J98" s="44">
        <f>+IF(I98="NO OFERTADO",0,IF(I98="NO CUMPLE EV TECNICA",0,IF(I98="NO HABILITA",0,IF(I98="HABILITA",('PRECIOS UNITARIOS'!$AF98*500)/H98))))</f>
        <v>0</v>
      </c>
      <c r="K98" s="43">
        <f>'PRECIO REFERENCIA'!I98</f>
        <v>0</v>
      </c>
      <c r="L98" s="43" t="str">
        <f>'PRECIO REFERENCIA'!K98</f>
        <v>NO OFERTADO</v>
      </c>
      <c r="M98" s="44">
        <f>+IF(L98="NO OFERTADO",0,IF(L98="NO CUMPLE EV TECNICA",0,IF(L98="NO HABILITA",0,IF(L98="HABILITA",('PRECIOS UNITARIOS'!$AF98*500)/K98))))</f>
        <v>0</v>
      </c>
      <c r="N98" s="43">
        <f>'PRECIO REFERENCIA'!L98</f>
        <v>0</v>
      </c>
      <c r="O98" s="43" t="str">
        <f>'PRECIO REFERENCIA'!N98</f>
        <v>NO OFERTADO</v>
      </c>
      <c r="P98" s="44">
        <f>+IF(O98="NO OFERTADO",0,IF(O98="NO CUMPLE EV TECNICA",0,IF(O98="NO HABILITA",0,IF(O98="HABILITA",('PRECIOS UNITARIOS'!$AF98*500)/N98))))</f>
        <v>0</v>
      </c>
      <c r="Q98" s="43">
        <f>'PRECIO REFERENCIA'!O98</f>
        <v>0</v>
      </c>
      <c r="R98" s="43" t="str">
        <f>'PRECIO REFERENCIA'!Q98</f>
        <v>NO OFERTADO</v>
      </c>
      <c r="S98" s="44">
        <f>+IF(R98="NO OFERTADO",0,IF(R98="NO CUMPLE EV TECNICA",0,IF(R98="NO HABILITA",0,IF(R98="HABILITA",('PRECIOS UNITARIOS'!$AF98*500)/Q98))))</f>
        <v>0</v>
      </c>
      <c r="T98" s="43">
        <f>'PRECIO REFERENCIA'!R98</f>
        <v>0</v>
      </c>
      <c r="U98" s="43" t="str">
        <f>'PRECIO REFERENCIA'!T98</f>
        <v>NO OFERTADO</v>
      </c>
      <c r="V98" s="44">
        <f>+IF(U98="NO OFERTADO",0,IF(U98="NO CUMPLE EV TECNICA",0,IF(U98="NO HABILITA",0,IF(U98="HABILITA",('PRECIOS UNITARIOS'!$AF98*500)/T98))))</f>
        <v>0</v>
      </c>
      <c r="W98" s="43">
        <f>'PRECIO REFERENCIA'!U98</f>
        <v>0</v>
      </c>
      <c r="X98" s="43" t="str">
        <f>'PRECIO REFERENCIA'!W98</f>
        <v>NO OFERTADO</v>
      </c>
      <c r="Y98" s="44">
        <f>+IF(X98="NO OFERTADO",0,IF(X98="NO CUMPLE EV TECNICA",0,IF(X98="NO HABILITA",0,IF(X98="HABILITA",('PRECIOS UNITARIOS'!$AF98*500)/W98))))</f>
        <v>0</v>
      </c>
      <c r="Z98" s="43">
        <f>'PRECIO REFERENCIA'!X98</f>
        <v>0</v>
      </c>
      <c r="AA98" s="43" t="str">
        <f>'PRECIO REFERENCIA'!Z98</f>
        <v>NO OFERTADO</v>
      </c>
      <c r="AB98" s="44">
        <f>+IF(AA98="NO OFERTADO",0,IF(AA98="NO CUMPLE EV TECNICA",0,IF(AA98="NO HABILITA",0,IF(AA98="HABILITA",('PRECIOS UNITARIOS'!$AF98*500)/Z98))))</f>
        <v>0</v>
      </c>
      <c r="AC98" s="43">
        <f>'PRECIO REFERENCIA'!AA98</f>
        <v>0</v>
      </c>
      <c r="AD98" s="43" t="str">
        <f>'PRECIO REFERENCIA'!AC98</f>
        <v>NO OFERTADO</v>
      </c>
      <c r="AE98" s="44">
        <f>+IF(AD98="NO OFERTADO",0,IF(AD98="NO CUMPLE EV TECNICA",0,IF(AD98="NO HABILITA",0,IF(AD98="HABILITA",('PRECIOS UNITARIOS'!$AF98*500)/AC98))))</f>
        <v>0</v>
      </c>
      <c r="AF98" s="43">
        <f>'PRECIO REFERENCIA'!AD98</f>
        <v>2625</v>
      </c>
      <c r="AG98" s="43" t="str">
        <f>'PRECIO REFERENCIA'!AF98</f>
        <v>HABILITA</v>
      </c>
      <c r="AH98" s="44">
        <f>+IF(AG98="NO OFERTADO",0,IF(AG98="NO CUMPLE EV TECNICA",0,IF(AG98="NO HABILITA",0,IF(AG98="HABILITA",('PRECIOS UNITARIOS'!$AF98*500)/AF98))))</f>
        <v>500</v>
      </c>
      <c r="AI98" s="43">
        <f>'PRECIO REFERENCIA'!AG98</f>
        <v>0</v>
      </c>
      <c r="AJ98" s="43" t="str">
        <f>'PRECIO REFERENCIA'!AI98</f>
        <v>NO OFERTADO</v>
      </c>
      <c r="AK98" s="44">
        <f>+IF(AJ98="NO OFERTADO",0,IF(AJ98="NO CUMPLE EV TECNICA",0,IF(AJ98="NO HABILITA",0,IF(AJ98="HABILITA",('PRECIOS UNITARIOS'!$AF98*500)/AI98))))</f>
        <v>0</v>
      </c>
      <c r="AL98" s="43">
        <f>'PRECIO REFERENCIA'!AJ98</f>
        <v>0</v>
      </c>
      <c r="AM98" s="43" t="str">
        <f>'PRECIO REFERENCIA'!AL98</f>
        <v>NO OFERTADO</v>
      </c>
      <c r="AN98" s="44">
        <f>+IF(AM98="NO OFERTADO",0,IF(AM98="NO CUMPLE EV TECNICA",0,IF(AM98="NO HABILITA",0,IF(AM98="HABILITA",('PRECIOS UNITARIOS'!$AF98*500)/AL98))))</f>
        <v>0</v>
      </c>
      <c r="AO98" s="43">
        <f>'PRECIO REFERENCIA'!AM98</f>
        <v>0</v>
      </c>
      <c r="AP98" s="43" t="str">
        <f>'PRECIO REFERENCIA'!AO98</f>
        <v>NO OFERTADO</v>
      </c>
      <c r="AQ98" s="44">
        <f>+IF(AP98="NO OFERTADO",0,IF(AP98="NO CUMPLE EV TECNICA",0,IF(AP98="NO HABILITA",0,IF(AP98="HABILITA",('PRECIOS UNITARIOS'!$AF98*500)/AO98))))</f>
        <v>0</v>
      </c>
      <c r="AR98" s="43">
        <f>'PRECIO REFERENCIA'!AP98</f>
        <v>0</v>
      </c>
      <c r="AS98" s="43" t="str">
        <f>'PRECIO REFERENCIA'!AR98</f>
        <v>NO OFERTADO</v>
      </c>
      <c r="AT98" s="44">
        <f>+IF(AS98="NO OFERTADO",0,IF(AS98="NO CUMPLE EV TECNICA",0,IF(AS98="NO HABILITA",0,IF(AS98="HABILITA",('PRECIOS UNITARIOS'!$AF98*500)/AR98))))</f>
        <v>0</v>
      </c>
      <c r="AU98" s="43">
        <f>'PRECIO REFERENCIA'!AS98</f>
        <v>0</v>
      </c>
      <c r="AV98" s="43" t="str">
        <f>'PRECIO REFERENCIA'!AU98</f>
        <v>NO OFERTADO</v>
      </c>
      <c r="AW98" s="44">
        <f>+IF(AV98="NO OFERTADO",0,IF(AV98="NO CUMPLE EV TECNICA",0,IF(AV98="NO HABILITA",0,IF(AV98="HABILITA",('PRECIOS UNITARIOS'!$AF98*500)/AU98))))</f>
        <v>0</v>
      </c>
      <c r="AX98" s="43">
        <f>'PRECIO REFERENCIA'!AV98</f>
        <v>0</v>
      </c>
      <c r="AY98" s="43" t="str">
        <f>'PRECIO REFERENCIA'!AX98</f>
        <v>NO OFERTADO</v>
      </c>
      <c r="AZ98" s="44">
        <f>+IF(AY98="NO OFERTADO",0,IF(AY98="NO CUMPLE EV TECNICA",0,IF(AY98="NO HABILITA",0,IF(AY98="HABILITA",('PRECIOS UNITARIOS'!$AF98*500)/AX98))))</f>
        <v>0</v>
      </c>
      <c r="BA98" s="43">
        <f>'PRECIO REFERENCIA'!AY98</f>
        <v>0</v>
      </c>
      <c r="BB98" s="43" t="str">
        <f>'PRECIO REFERENCIA'!BA98</f>
        <v>NO OFERTADO</v>
      </c>
      <c r="BC98" s="44">
        <f>+IF(BB98="NO OFERTADO",0,IF(BB98="NO CUMPLE EV TECNICA",0,IF(BB98="NO HABILITA",0,IF(BB98="HABILITA",('PRECIOS UNITARIOS'!$AF98*500)/BA98))))</f>
        <v>0</v>
      </c>
      <c r="BD98" s="43">
        <f>'PRECIO REFERENCIA'!BB98</f>
        <v>0</v>
      </c>
      <c r="BE98" s="43" t="str">
        <f>'PRECIO REFERENCIA'!BD98</f>
        <v>NO OFERTADO</v>
      </c>
      <c r="BF98" s="44">
        <f>+IF(BE98="NO OFERTADO",0,IF(BE98="NO CUMPLE EV TECNICA",0,IF(BE98="NO HABILITA",0,IF(BE98="HABILITA",('PRECIOS UNITARIOS'!$AF98*500)/BD98))))</f>
        <v>0</v>
      </c>
      <c r="BG98" s="43">
        <f>'PRECIO REFERENCIA'!BE98</f>
        <v>0</v>
      </c>
      <c r="BH98" s="43" t="str">
        <f>'PRECIO REFERENCIA'!BG98</f>
        <v>NO OFERTADO</v>
      </c>
      <c r="BI98" s="44">
        <f>+IF(BH98="NO OFERTADO",0,IF(BH98="NO CUMPLE EV TECNICA",0,IF(BH98="NO HABILITA",0,IF(BH98="HABILITA",('PRECIOS UNITARIOS'!$AF98*500)/BG98))))</f>
        <v>0</v>
      </c>
      <c r="BJ98" s="43">
        <f>'PRECIO REFERENCIA'!BH98</f>
        <v>0</v>
      </c>
      <c r="BK98" s="43" t="str">
        <f>'PRECIO REFERENCIA'!BJ98</f>
        <v>NO OFERTADO</v>
      </c>
      <c r="BL98" s="44">
        <f>+IF(BK98="NO OFERTADO",0,IF(BK98="NO CUMPLE EV TECNICA",0,IF(BK98="NO HABILITA",0,IF(BK98="HABILITA",('PRECIOS UNITARIOS'!$AF98*500)/BJ98))))</f>
        <v>0</v>
      </c>
      <c r="BM98" s="43">
        <f>'PRECIO REFERENCIA'!BK98</f>
        <v>0</v>
      </c>
      <c r="BN98" s="43" t="str">
        <f>'PRECIO REFERENCIA'!BM98</f>
        <v>NO OFERTADO</v>
      </c>
      <c r="BO98" s="44">
        <f>+IF(BN98="NO OFERTADO",0,IF(BN98="NO CUMPLE EV TECNICA",0,IF(BN98="NO HABILITA",0,IF(BN98="HABILITA",('PRECIOS UNITARIOS'!$AF98*500)/BM98))))</f>
        <v>0</v>
      </c>
      <c r="BP98" s="43">
        <f>'PRECIO REFERENCIA'!BN98</f>
        <v>0</v>
      </c>
      <c r="BQ98" s="43" t="str">
        <f>'PRECIO REFERENCIA'!BP98</f>
        <v>NO OFERTADO</v>
      </c>
      <c r="BR98" s="44">
        <f>+IF(BQ98="NO OFERTADO",0,IF(BQ98="NO CUMPLE EV TECNICA",0,IF(BQ98="NO HABILITA",0,IF(BQ98="HABILITA",('PRECIOS UNITARIOS'!$AF98*500)/BP98))))</f>
        <v>0</v>
      </c>
      <c r="BS98" s="43">
        <f>'PRECIO REFERENCIA'!BQ98</f>
        <v>0</v>
      </c>
      <c r="BT98" s="43" t="str">
        <f>'PRECIO REFERENCIA'!BS98</f>
        <v>NO OFERTADO</v>
      </c>
      <c r="BU98" s="44">
        <f>+IF(BT98="NO OFERTADO",0,IF(BT98="NO CUMPLE EV TECNICA",0,IF(BT98="NO HABILITA",0,IF(BT98="HABILITA",('PRECIOS UNITARIOS'!$AF98*500)/BS98))))</f>
        <v>0</v>
      </c>
      <c r="BV98" s="43">
        <f>'PRECIO REFERENCIA'!BT98</f>
        <v>0</v>
      </c>
      <c r="BW98" s="43" t="str">
        <f>'PRECIO REFERENCIA'!BV98</f>
        <v>NO OFERTADO</v>
      </c>
      <c r="BX98" s="44">
        <f>+IF(BW98="NO OFERTADO",0,IF(BW98="NO CUMPLE EV TECNICA",0,IF(BW98="NO HABILITA",0,IF(BW98="HABILITA",('PRECIOS UNITARIOS'!$AF98*500)/BV98))))</f>
        <v>0</v>
      </c>
      <c r="BY98" s="43">
        <f>'PRECIO REFERENCIA'!BW98</f>
        <v>0</v>
      </c>
      <c r="BZ98" s="43" t="str">
        <f>'PRECIO REFERENCIA'!BY98</f>
        <v>NO OFERTADO</v>
      </c>
      <c r="CA98" s="44">
        <f>+IF(BZ98="NO OFERTADO",0,IF(BZ98="NO CUMPLE EV TECNICA",0,IF(BZ98="NO HABILITA",0,IF(BZ98="HABILITA",('PRECIOS UNITARIOS'!$AF98*500)/BY98))))</f>
        <v>0</v>
      </c>
      <c r="CB98" s="43">
        <f>'PRECIO REFERENCIA'!BZ98</f>
        <v>0</v>
      </c>
      <c r="CC98" s="43" t="str">
        <f>'PRECIO REFERENCIA'!CB98</f>
        <v>NO OFERTADO</v>
      </c>
      <c r="CD98" s="44">
        <f>+IF(CC98="NO OFERTADO",0,IF(CC98="NO CUMPLE EV TECNICA",0,IF(CC98="NO HABILITA",0,IF(CC98="HABILITA",('PRECIOS UNITARIOS'!$AF98*500)/CB98))))</f>
        <v>0</v>
      </c>
      <c r="CE98" s="43">
        <f>'PRECIO REFERENCIA'!CC98</f>
        <v>0</v>
      </c>
      <c r="CF98" s="43" t="str">
        <f>'PRECIO REFERENCIA'!CE98</f>
        <v>NO OFERTADO</v>
      </c>
      <c r="CG98" s="44">
        <f>+IF(CF98="NO OFERTADO",0,IF(CF98="NO CUMPLE EV TECNICA",0,IF(CF98="NO HABILITA",0,IF(CF98="HABILITA",('PRECIOS UNITARIOS'!$AF98*500)/CE98))))</f>
        <v>0</v>
      </c>
      <c r="CH98" s="43">
        <f>'PRECIO REFERENCIA'!CF98</f>
        <v>0</v>
      </c>
      <c r="CI98" s="43" t="str">
        <f>'PRECIO REFERENCIA'!CH98</f>
        <v>NO OFERTADO</v>
      </c>
      <c r="CJ98" s="44">
        <f>+IF(CI98="NO OFERTADO",0,IF(CI98="NO CUMPLE EV TECNICA",0,IF(CI98="NO HABILITA",0,IF(CI98="HABILITA",('PRECIOS UNITARIOS'!$AF98*500)/CH98))))</f>
        <v>0</v>
      </c>
    </row>
    <row r="99" spans="1:88" s="40" customFormat="1" ht="38.25" x14ac:dyDescent="0.2">
      <c r="A99" s="103">
        <v>90</v>
      </c>
      <c r="B99" s="202" t="s">
        <v>165</v>
      </c>
      <c r="C99" s="121" t="s">
        <v>166</v>
      </c>
      <c r="D99" s="24">
        <v>1</v>
      </c>
      <c r="E99" s="166" t="s">
        <v>53</v>
      </c>
      <c r="F99" s="168">
        <v>1</v>
      </c>
      <c r="G99" s="25">
        <v>1210711.95</v>
      </c>
      <c r="H99" s="43">
        <f>'PRECIO REFERENCIA'!F99</f>
        <v>0</v>
      </c>
      <c r="I99" s="43" t="str">
        <f>'PRECIO REFERENCIA'!H99</f>
        <v>NO OFERTADO</v>
      </c>
      <c r="J99" s="44">
        <f>+IF(I99="NO OFERTADO",0,IF(I99="NO CUMPLE EV TECNICA",0,IF(I99="NO HABILITA",0,IF(I99="HABILITA",('PRECIOS UNITARIOS'!$AF99*500)/H99))))</f>
        <v>0</v>
      </c>
      <c r="K99" s="43">
        <f>'PRECIO REFERENCIA'!I99</f>
        <v>0</v>
      </c>
      <c r="L99" s="43" t="str">
        <f>'PRECIO REFERENCIA'!K99</f>
        <v>NO OFERTADO</v>
      </c>
      <c r="M99" s="44">
        <f>+IF(L99="NO OFERTADO",0,IF(L99="NO CUMPLE EV TECNICA",0,IF(L99="NO HABILITA",0,IF(L99="HABILITA",('PRECIOS UNITARIOS'!$AF99*500)/K99))))</f>
        <v>0</v>
      </c>
      <c r="N99" s="43">
        <f>'PRECIO REFERENCIA'!L99</f>
        <v>0</v>
      </c>
      <c r="O99" s="43" t="str">
        <f>'PRECIO REFERENCIA'!N99</f>
        <v>NO OFERTADO</v>
      </c>
      <c r="P99" s="44">
        <f>+IF(O99="NO OFERTADO",0,IF(O99="NO CUMPLE EV TECNICA",0,IF(O99="NO HABILITA",0,IF(O99="HABILITA",('PRECIOS UNITARIOS'!$AF99*500)/N99))))</f>
        <v>0</v>
      </c>
      <c r="Q99" s="43">
        <f>'PRECIO REFERENCIA'!O99</f>
        <v>0</v>
      </c>
      <c r="R99" s="43" t="str">
        <f>'PRECIO REFERENCIA'!Q99</f>
        <v>NO OFERTADO</v>
      </c>
      <c r="S99" s="44">
        <f>+IF(R99="NO OFERTADO",0,IF(R99="NO CUMPLE EV TECNICA",0,IF(R99="NO HABILITA",0,IF(R99="HABILITA",('PRECIOS UNITARIOS'!$AF99*500)/Q99))))</f>
        <v>0</v>
      </c>
      <c r="T99" s="43">
        <f>'PRECIO REFERENCIA'!R99</f>
        <v>0</v>
      </c>
      <c r="U99" s="43" t="str">
        <f>'PRECIO REFERENCIA'!T99</f>
        <v>NO OFERTADO</v>
      </c>
      <c r="V99" s="44">
        <f>+IF(U99="NO OFERTADO",0,IF(U99="NO CUMPLE EV TECNICA",0,IF(U99="NO HABILITA",0,IF(U99="HABILITA",('PRECIOS UNITARIOS'!$AF99*500)/T99))))</f>
        <v>0</v>
      </c>
      <c r="W99" s="43">
        <f>'PRECIO REFERENCIA'!U99</f>
        <v>0</v>
      </c>
      <c r="X99" s="43" t="str">
        <f>'PRECIO REFERENCIA'!W99</f>
        <v>NO OFERTADO</v>
      </c>
      <c r="Y99" s="44">
        <f>+IF(X99="NO OFERTADO",0,IF(X99="NO CUMPLE EV TECNICA",0,IF(X99="NO HABILITA",0,IF(X99="HABILITA",('PRECIOS UNITARIOS'!$AF99*500)/W99))))</f>
        <v>0</v>
      </c>
      <c r="Z99" s="43">
        <f>'PRECIO REFERENCIA'!X99</f>
        <v>0</v>
      </c>
      <c r="AA99" s="43" t="str">
        <f>'PRECIO REFERENCIA'!Z99</f>
        <v>NO OFERTADO</v>
      </c>
      <c r="AB99" s="44">
        <f>+IF(AA99="NO OFERTADO",0,IF(AA99="NO CUMPLE EV TECNICA",0,IF(AA99="NO HABILITA",0,IF(AA99="HABILITA",('PRECIOS UNITARIOS'!$AF99*500)/Z99))))</f>
        <v>0</v>
      </c>
      <c r="AC99" s="43">
        <f>'PRECIO REFERENCIA'!AA99</f>
        <v>0</v>
      </c>
      <c r="AD99" s="43" t="str">
        <f>'PRECIO REFERENCIA'!AC99</f>
        <v>NO OFERTADO</v>
      </c>
      <c r="AE99" s="44">
        <f>+IF(AD99="NO OFERTADO",0,IF(AD99="NO CUMPLE EV TECNICA",0,IF(AD99="NO HABILITA",0,IF(AD99="HABILITA",('PRECIOS UNITARIOS'!$AF99*500)/AC99))))</f>
        <v>0</v>
      </c>
      <c r="AF99" s="43">
        <f>'PRECIO REFERENCIA'!AD99</f>
        <v>0</v>
      </c>
      <c r="AG99" s="43" t="str">
        <f>'PRECIO REFERENCIA'!AF99</f>
        <v>NO OFERTADO</v>
      </c>
      <c r="AH99" s="44">
        <f>+IF(AG99="NO OFERTADO",0,IF(AG99="NO CUMPLE EV TECNICA",0,IF(AG99="NO HABILITA",0,IF(AG99="HABILITA",('PRECIOS UNITARIOS'!$AF99*500)/AF99))))</f>
        <v>0</v>
      </c>
      <c r="AI99" s="43">
        <f>'PRECIO REFERENCIA'!AG99</f>
        <v>0</v>
      </c>
      <c r="AJ99" s="43" t="str">
        <f>'PRECIO REFERENCIA'!AI99</f>
        <v>NO OFERTADO</v>
      </c>
      <c r="AK99" s="44">
        <f>+IF(AJ99="NO OFERTADO",0,IF(AJ99="NO CUMPLE EV TECNICA",0,IF(AJ99="NO HABILITA",0,IF(AJ99="HABILITA",('PRECIOS UNITARIOS'!$AF99*500)/AI99))))</f>
        <v>0</v>
      </c>
      <c r="AL99" s="43">
        <f>'PRECIO REFERENCIA'!AJ99</f>
        <v>0</v>
      </c>
      <c r="AM99" s="43" t="str">
        <f>'PRECIO REFERENCIA'!AL99</f>
        <v>NO OFERTADO</v>
      </c>
      <c r="AN99" s="44">
        <f>+IF(AM99="NO OFERTADO",0,IF(AM99="NO CUMPLE EV TECNICA",0,IF(AM99="NO HABILITA",0,IF(AM99="HABILITA",('PRECIOS UNITARIOS'!$AF99*500)/AL99))))</f>
        <v>0</v>
      </c>
      <c r="AO99" s="43">
        <f>'PRECIO REFERENCIA'!AM99</f>
        <v>1084376.79</v>
      </c>
      <c r="AP99" s="43" t="str">
        <f>'PRECIO REFERENCIA'!AO99</f>
        <v>HABILITA</v>
      </c>
      <c r="AQ99" s="44">
        <f>+IF(AP99="NO OFERTADO",0,IF(AP99="NO CUMPLE EV TECNICA",0,IF(AP99="NO HABILITA",0,IF(AP99="HABILITA",('PRECIOS UNITARIOS'!$AF99*500)/AO99))))</f>
        <v>500</v>
      </c>
      <c r="AR99" s="43">
        <f>'PRECIO REFERENCIA'!AP99</f>
        <v>0</v>
      </c>
      <c r="AS99" s="43" t="str">
        <f>'PRECIO REFERENCIA'!AR99</f>
        <v>NO OFERTADO</v>
      </c>
      <c r="AT99" s="44">
        <f>+IF(AS99="NO OFERTADO",0,IF(AS99="NO CUMPLE EV TECNICA",0,IF(AS99="NO HABILITA",0,IF(AS99="HABILITA",('PRECIOS UNITARIOS'!$AF99*500)/AR99))))</f>
        <v>0</v>
      </c>
      <c r="AU99" s="43">
        <f>'PRECIO REFERENCIA'!AS99</f>
        <v>0</v>
      </c>
      <c r="AV99" s="43" t="str">
        <f>'PRECIO REFERENCIA'!AU99</f>
        <v>NO OFERTADO</v>
      </c>
      <c r="AW99" s="44">
        <f>+IF(AV99="NO OFERTADO",0,IF(AV99="NO CUMPLE EV TECNICA",0,IF(AV99="NO HABILITA",0,IF(AV99="HABILITA",('PRECIOS UNITARIOS'!$AF99*500)/AU99))))</f>
        <v>0</v>
      </c>
      <c r="AX99" s="43">
        <f>'PRECIO REFERENCIA'!AV99</f>
        <v>0</v>
      </c>
      <c r="AY99" s="43" t="str">
        <f>'PRECIO REFERENCIA'!AX99</f>
        <v>NO OFERTADO</v>
      </c>
      <c r="AZ99" s="44">
        <f>+IF(AY99="NO OFERTADO",0,IF(AY99="NO CUMPLE EV TECNICA",0,IF(AY99="NO HABILITA",0,IF(AY99="HABILITA",('PRECIOS UNITARIOS'!$AF99*500)/AX99))))</f>
        <v>0</v>
      </c>
      <c r="BA99" s="43">
        <f>'PRECIO REFERENCIA'!AY99</f>
        <v>0</v>
      </c>
      <c r="BB99" s="43" t="str">
        <f>'PRECIO REFERENCIA'!BA99</f>
        <v>NO OFERTADO</v>
      </c>
      <c r="BC99" s="44">
        <f>+IF(BB99="NO OFERTADO",0,IF(BB99="NO CUMPLE EV TECNICA",0,IF(BB99="NO HABILITA",0,IF(BB99="HABILITA",('PRECIOS UNITARIOS'!$AF99*500)/BA99))))</f>
        <v>0</v>
      </c>
      <c r="BD99" s="43">
        <f>'PRECIO REFERENCIA'!BB99</f>
        <v>0</v>
      </c>
      <c r="BE99" s="43" t="str">
        <f>'PRECIO REFERENCIA'!BD99</f>
        <v>NO OFERTADO</v>
      </c>
      <c r="BF99" s="44">
        <f>+IF(BE99="NO OFERTADO",0,IF(BE99="NO CUMPLE EV TECNICA",0,IF(BE99="NO HABILITA",0,IF(BE99="HABILITA",('PRECIOS UNITARIOS'!$AF99*500)/BD99))))</f>
        <v>0</v>
      </c>
      <c r="BG99" s="43">
        <f>'PRECIO REFERENCIA'!BE99</f>
        <v>0</v>
      </c>
      <c r="BH99" s="43" t="str">
        <f>'PRECIO REFERENCIA'!BG99</f>
        <v>NO OFERTADO</v>
      </c>
      <c r="BI99" s="44">
        <f>+IF(BH99="NO OFERTADO",0,IF(BH99="NO CUMPLE EV TECNICA",0,IF(BH99="NO HABILITA",0,IF(BH99="HABILITA",('PRECIOS UNITARIOS'!$AF99*500)/BG99))))</f>
        <v>0</v>
      </c>
      <c r="BJ99" s="43">
        <f>'PRECIO REFERENCIA'!BH99</f>
        <v>0</v>
      </c>
      <c r="BK99" s="43" t="str">
        <f>'PRECIO REFERENCIA'!BJ99</f>
        <v>NO OFERTADO</v>
      </c>
      <c r="BL99" s="44">
        <f>+IF(BK99="NO OFERTADO",0,IF(BK99="NO CUMPLE EV TECNICA",0,IF(BK99="NO HABILITA",0,IF(BK99="HABILITA",('PRECIOS UNITARIOS'!$AF99*500)/BJ99))))</f>
        <v>0</v>
      </c>
      <c r="BM99" s="43">
        <f>'PRECIO REFERENCIA'!BK99</f>
        <v>0</v>
      </c>
      <c r="BN99" s="43" t="str">
        <f>'PRECIO REFERENCIA'!BM99</f>
        <v>NO OFERTADO</v>
      </c>
      <c r="BO99" s="44">
        <f>+IF(BN99="NO OFERTADO",0,IF(BN99="NO CUMPLE EV TECNICA",0,IF(BN99="NO HABILITA",0,IF(BN99="HABILITA",('PRECIOS UNITARIOS'!$AF99*500)/BM99))))</f>
        <v>0</v>
      </c>
      <c r="BP99" s="43">
        <f>'PRECIO REFERENCIA'!BN99</f>
        <v>0</v>
      </c>
      <c r="BQ99" s="43" t="str">
        <f>'PRECIO REFERENCIA'!BP99</f>
        <v>NO OFERTADO</v>
      </c>
      <c r="BR99" s="44">
        <f>+IF(BQ99="NO OFERTADO",0,IF(BQ99="NO CUMPLE EV TECNICA",0,IF(BQ99="NO HABILITA",0,IF(BQ99="HABILITA",('PRECIOS UNITARIOS'!$AF99*500)/BP99))))</f>
        <v>0</v>
      </c>
      <c r="BS99" s="43">
        <f>'PRECIO REFERENCIA'!BQ99</f>
        <v>0</v>
      </c>
      <c r="BT99" s="43" t="str">
        <f>'PRECIO REFERENCIA'!BS99</f>
        <v>NO OFERTADO</v>
      </c>
      <c r="BU99" s="44">
        <f>+IF(BT99="NO OFERTADO",0,IF(BT99="NO CUMPLE EV TECNICA",0,IF(BT99="NO HABILITA",0,IF(BT99="HABILITA",('PRECIOS UNITARIOS'!$AF99*500)/BS99))))</f>
        <v>0</v>
      </c>
      <c r="BV99" s="43">
        <f>'PRECIO REFERENCIA'!BT99</f>
        <v>0</v>
      </c>
      <c r="BW99" s="43" t="str">
        <f>'PRECIO REFERENCIA'!BV99</f>
        <v>NO OFERTADO</v>
      </c>
      <c r="BX99" s="44">
        <f>+IF(BW99="NO OFERTADO",0,IF(BW99="NO CUMPLE EV TECNICA",0,IF(BW99="NO HABILITA",0,IF(BW99="HABILITA",('PRECIOS UNITARIOS'!$AF99*500)/BV99))))</f>
        <v>0</v>
      </c>
      <c r="BY99" s="43">
        <f>'PRECIO REFERENCIA'!BW99</f>
        <v>0</v>
      </c>
      <c r="BZ99" s="43" t="str">
        <f>'PRECIO REFERENCIA'!BY99</f>
        <v>NO OFERTADO</v>
      </c>
      <c r="CA99" s="44">
        <f>+IF(BZ99="NO OFERTADO",0,IF(BZ99="NO CUMPLE EV TECNICA",0,IF(BZ99="NO HABILITA",0,IF(BZ99="HABILITA",('PRECIOS UNITARIOS'!$AF99*500)/BY99))))</f>
        <v>0</v>
      </c>
      <c r="CB99" s="43">
        <f>'PRECIO REFERENCIA'!BZ99</f>
        <v>0</v>
      </c>
      <c r="CC99" s="43" t="str">
        <f>'PRECIO REFERENCIA'!CB99</f>
        <v>NO OFERTADO</v>
      </c>
      <c r="CD99" s="44">
        <f>+IF(CC99="NO OFERTADO",0,IF(CC99="NO CUMPLE EV TECNICA",0,IF(CC99="NO HABILITA",0,IF(CC99="HABILITA",('PRECIOS UNITARIOS'!$AF99*500)/CB99))))</f>
        <v>0</v>
      </c>
      <c r="CE99" s="43">
        <f>'PRECIO REFERENCIA'!CC99</f>
        <v>0</v>
      </c>
      <c r="CF99" s="43" t="str">
        <f>'PRECIO REFERENCIA'!CE99</f>
        <v>NO OFERTADO</v>
      </c>
      <c r="CG99" s="44">
        <f>+IF(CF99="NO OFERTADO",0,IF(CF99="NO CUMPLE EV TECNICA",0,IF(CF99="NO HABILITA",0,IF(CF99="HABILITA",('PRECIOS UNITARIOS'!$AF99*500)/CE99))))</f>
        <v>0</v>
      </c>
      <c r="CH99" s="43">
        <f>'PRECIO REFERENCIA'!CF99</f>
        <v>0</v>
      </c>
      <c r="CI99" s="43" t="str">
        <f>'PRECIO REFERENCIA'!CH99</f>
        <v>NO OFERTADO</v>
      </c>
      <c r="CJ99" s="44">
        <f>+IF(CI99="NO OFERTADO",0,IF(CI99="NO CUMPLE EV TECNICA",0,IF(CI99="NO HABILITA",0,IF(CI99="HABILITA",('PRECIOS UNITARIOS'!$AF99*500)/CH99))))</f>
        <v>0</v>
      </c>
    </row>
    <row r="100" spans="1:88" s="40" customFormat="1" ht="38.25" x14ac:dyDescent="0.2">
      <c r="A100" s="103">
        <v>91</v>
      </c>
      <c r="B100" s="202" t="s">
        <v>167</v>
      </c>
      <c r="C100" s="121" t="s">
        <v>168</v>
      </c>
      <c r="D100" s="24">
        <v>1</v>
      </c>
      <c r="E100" s="166" t="s">
        <v>53</v>
      </c>
      <c r="F100" s="168">
        <v>14</v>
      </c>
      <c r="G100" s="25">
        <v>18023</v>
      </c>
      <c r="H100" s="43">
        <f>'PRECIO REFERENCIA'!F100</f>
        <v>0</v>
      </c>
      <c r="I100" s="43" t="str">
        <f>'PRECIO REFERENCIA'!H100</f>
        <v>NO OFERTADO</v>
      </c>
      <c r="J100" s="44">
        <f>+IF(I100="NO OFERTADO",0,IF(I100="NO CUMPLE EV TECNICA",0,IF(I100="NO HABILITA",0,IF(I100="HABILITA",('PRECIOS UNITARIOS'!$AF100*500)/H100))))</f>
        <v>0</v>
      </c>
      <c r="K100" s="43">
        <f>'PRECIO REFERENCIA'!I100</f>
        <v>0</v>
      </c>
      <c r="L100" s="43" t="str">
        <f>'PRECIO REFERENCIA'!K100</f>
        <v>NO OFERTADO</v>
      </c>
      <c r="M100" s="44">
        <f>+IF(L100="NO OFERTADO",0,IF(L100="NO CUMPLE EV TECNICA",0,IF(L100="NO HABILITA",0,IF(L100="HABILITA",('PRECIOS UNITARIOS'!$AF100*500)/K100))))</f>
        <v>0</v>
      </c>
      <c r="N100" s="43">
        <f>'PRECIO REFERENCIA'!L100</f>
        <v>0</v>
      </c>
      <c r="O100" s="43" t="str">
        <f>'PRECIO REFERENCIA'!N100</f>
        <v>NO OFERTADO</v>
      </c>
      <c r="P100" s="44">
        <f>+IF(O100="NO OFERTADO",0,IF(O100="NO CUMPLE EV TECNICA",0,IF(O100="NO HABILITA",0,IF(O100="HABILITA",('PRECIOS UNITARIOS'!$AF100*500)/N100))))</f>
        <v>0</v>
      </c>
      <c r="Q100" s="43">
        <f>'PRECIO REFERENCIA'!O100</f>
        <v>0</v>
      </c>
      <c r="R100" s="43" t="str">
        <f>'PRECIO REFERENCIA'!Q100</f>
        <v>NO OFERTADO</v>
      </c>
      <c r="S100" s="44">
        <f>+IF(R100="NO OFERTADO",0,IF(R100="NO CUMPLE EV TECNICA",0,IF(R100="NO HABILITA",0,IF(R100="HABILITA",('PRECIOS UNITARIOS'!$AF100*500)/Q100))))</f>
        <v>0</v>
      </c>
      <c r="T100" s="43">
        <f>'PRECIO REFERENCIA'!R100</f>
        <v>0</v>
      </c>
      <c r="U100" s="43" t="str">
        <f>'PRECIO REFERENCIA'!T100</f>
        <v>NO OFERTADO</v>
      </c>
      <c r="V100" s="44">
        <f>+IF(U100="NO OFERTADO",0,IF(U100="NO CUMPLE EV TECNICA",0,IF(U100="NO HABILITA",0,IF(U100="HABILITA",('PRECIOS UNITARIOS'!$AF100*500)/T100))))</f>
        <v>0</v>
      </c>
      <c r="W100" s="43">
        <f>'PRECIO REFERENCIA'!U100</f>
        <v>19050</v>
      </c>
      <c r="X100" s="43" t="str">
        <f>'PRECIO REFERENCIA'!W100</f>
        <v>HABILITA</v>
      </c>
      <c r="Y100" s="44">
        <f>+IF(X100="NO OFERTADO",0,IF(X100="NO CUMPLE EV TECNICA",0,IF(X100="NO HABILITA",0,IF(X100="HABILITA",('PRECIOS UNITARIOS'!$AF100*500)/W100))))</f>
        <v>438.32020997375326</v>
      </c>
      <c r="Z100" s="43">
        <f>'PRECIO REFERENCIA'!X100</f>
        <v>16700</v>
      </c>
      <c r="AA100" s="43" t="str">
        <f>'PRECIO REFERENCIA'!Z100</f>
        <v>HABILITA</v>
      </c>
      <c r="AB100" s="44">
        <f>+IF(AA100="NO OFERTADO",0,IF(AA100="NO CUMPLE EV TECNICA",0,IF(AA100="NO HABILITA",0,IF(AA100="HABILITA",('PRECIOS UNITARIOS'!$AF100*500)/Z100))))</f>
        <v>500</v>
      </c>
      <c r="AC100" s="43">
        <f>'PRECIO REFERENCIA'!AA100</f>
        <v>0</v>
      </c>
      <c r="AD100" s="43" t="str">
        <f>'PRECIO REFERENCIA'!AC100</f>
        <v>NO OFERTADO</v>
      </c>
      <c r="AE100" s="44">
        <f>+IF(AD100="NO OFERTADO",0,IF(AD100="NO CUMPLE EV TECNICA",0,IF(AD100="NO HABILITA",0,IF(AD100="HABILITA",('PRECIOS UNITARIOS'!$AF100*500)/AC100))))</f>
        <v>0</v>
      </c>
      <c r="AF100" s="43">
        <f>'PRECIO REFERENCIA'!AD100</f>
        <v>17614</v>
      </c>
      <c r="AG100" s="43" t="str">
        <f>'PRECIO REFERENCIA'!AF100</f>
        <v>HABILITA</v>
      </c>
      <c r="AH100" s="44">
        <f>+IF(AG100="NO OFERTADO",0,IF(AG100="NO CUMPLE EV TECNICA",0,IF(AG100="NO HABILITA",0,IF(AG100="HABILITA",('PRECIOS UNITARIOS'!$AF100*500)/AF100))))</f>
        <v>474.05472919268766</v>
      </c>
      <c r="AI100" s="43">
        <f>'PRECIO REFERENCIA'!AG100</f>
        <v>0</v>
      </c>
      <c r="AJ100" s="43" t="str">
        <f>'PRECIO REFERENCIA'!AI100</f>
        <v>NO OFERTADO</v>
      </c>
      <c r="AK100" s="44">
        <f>+IF(AJ100="NO OFERTADO",0,IF(AJ100="NO CUMPLE EV TECNICA",0,IF(AJ100="NO HABILITA",0,IF(AJ100="HABILITA",('PRECIOS UNITARIOS'!$AF100*500)/AI100))))</f>
        <v>0</v>
      </c>
      <c r="AL100" s="43">
        <f>'PRECIO REFERENCIA'!AJ100</f>
        <v>0</v>
      </c>
      <c r="AM100" s="43" t="str">
        <f>'PRECIO REFERENCIA'!AL100</f>
        <v>NO OFERTADO</v>
      </c>
      <c r="AN100" s="44">
        <f>+IF(AM100="NO OFERTADO",0,IF(AM100="NO CUMPLE EV TECNICA",0,IF(AM100="NO HABILITA",0,IF(AM100="HABILITA",('PRECIOS UNITARIOS'!$AF100*500)/AL100))))</f>
        <v>0</v>
      </c>
      <c r="AO100" s="43">
        <f>'PRECIO REFERENCIA'!AM100</f>
        <v>0</v>
      </c>
      <c r="AP100" s="43" t="str">
        <f>'PRECIO REFERENCIA'!AO100</f>
        <v>NO OFERTADO</v>
      </c>
      <c r="AQ100" s="44">
        <f>+IF(AP100="NO OFERTADO",0,IF(AP100="NO CUMPLE EV TECNICA",0,IF(AP100="NO HABILITA",0,IF(AP100="HABILITA",('PRECIOS UNITARIOS'!$AF100*500)/AO100))))</f>
        <v>0</v>
      </c>
      <c r="AR100" s="43">
        <f>'PRECIO REFERENCIA'!AP100</f>
        <v>0</v>
      </c>
      <c r="AS100" s="43" t="str">
        <f>'PRECIO REFERENCIA'!AR100</f>
        <v>NO OFERTADO</v>
      </c>
      <c r="AT100" s="44">
        <f>+IF(AS100="NO OFERTADO",0,IF(AS100="NO CUMPLE EV TECNICA",0,IF(AS100="NO HABILITA",0,IF(AS100="HABILITA",('PRECIOS UNITARIOS'!$AF100*500)/AR100))))</f>
        <v>0</v>
      </c>
      <c r="AU100" s="43">
        <f>'PRECIO REFERENCIA'!AS100</f>
        <v>0</v>
      </c>
      <c r="AV100" s="43" t="str">
        <f>'PRECIO REFERENCIA'!AU100</f>
        <v>NO OFERTADO</v>
      </c>
      <c r="AW100" s="44">
        <f>+IF(AV100="NO OFERTADO",0,IF(AV100="NO CUMPLE EV TECNICA",0,IF(AV100="NO HABILITA",0,IF(AV100="HABILITA",('PRECIOS UNITARIOS'!$AF100*500)/AU100))))</f>
        <v>0</v>
      </c>
      <c r="AX100" s="43">
        <f>'PRECIO REFERENCIA'!AV100</f>
        <v>0</v>
      </c>
      <c r="AY100" s="43" t="str">
        <f>'PRECIO REFERENCIA'!AX100</f>
        <v>NO OFERTADO</v>
      </c>
      <c r="AZ100" s="44">
        <f>+IF(AY100="NO OFERTADO",0,IF(AY100="NO CUMPLE EV TECNICA",0,IF(AY100="NO HABILITA",0,IF(AY100="HABILITA",('PRECIOS UNITARIOS'!$AF100*500)/AX100))))</f>
        <v>0</v>
      </c>
      <c r="BA100" s="43">
        <f>'PRECIO REFERENCIA'!AY100</f>
        <v>0</v>
      </c>
      <c r="BB100" s="43" t="str">
        <f>'PRECIO REFERENCIA'!BA100</f>
        <v>NO HABILITA</v>
      </c>
      <c r="BC100" s="44">
        <f>+IF(BB100="NO OFERTADO",0,IF(BB100="NO CUMPLE EV TECNICA",0,IF(BB100="NO HABILITA",0,IF(BB100="HABILITA",('PRECIOS UNITARIOS'!$AF100*500)/BA100))))</f>
        <v>0</v>
      </c>
      <c r="BD100" s="43">
        <f>'PRECIO REFERENCIA'!BB100</f>
        <v>20543</v>
      </c>
      <c r="BE100" s="43" t="str">
        <f>'PRECIO REFERENCIA'!BD100</f>
        <v>HABILITA</v>
      </c>
      <c r="BF100" s="44">
        <f>+IF(BE100="NO OFERTADO",0,IF(BE100="NO CUMPLE EV TECNICA",0,IF(BE100="NO HABILITA",0,IF(BE100="HABILITA",('PRECIOS UNITARIOS'!$AF100*500)/BD100))))</f>
        <v>406.46448912038164</v>
      </c>
      <c r="BG100" s="43">
        <f>'PRECIO REFERENCIA'!BE100</f>
        <v>0</v>
      </c>
      <c r="BH100" s="43" t="str">
        <f>'PRECIO REFERENCIA'!BG100</f>
        <v>NO OFERTADO</v>
      </c>
      <c r="BI100" s="44">
        <f>+IF(BH100="NO OFERTADO",0,IF(BH100="NO CUMPLE EV TECNICA",0,IF(BH100="NO HABILITA",0,IF(BH100="HABILITA",('PRECIOS UNITARIOS'!$AF100*500)/BG100))))</f>
        <v>0</v>
      </c>
      <c r="BJ100" s="43">
        <f>'PRECIO REFERENCIA'!BH100</f>
        <v>18400</v>
      </c>
      <c r="BK100" s="43" t="str">
        <f>'PRECIO REFERENCIA'!BJ100</f>
        <v>HABILITA</v>
      </c>
      <c r="BL100" s="44">
        <f>+IF(BK100="NO OFERTADO",0,IF(BK100="NO CUMPLE EV TECNICA",0,IF(BK100="NO HABILITA",0,IF(BK100="HABILITA",('PRECIOS UNITARIOS'!$AF100*500)/BJ100))))</f>
        <v>453.80434782608694</v>
      </c>
      <c r="BM100" s="43">
        <f>'PRECIO REFERENCIA'!BK100</f>
        <v>0</v>
      </c>
      <c r="BN100" s="43" t="str">
        <f>'PRECIO REFERENCIA'!BM100</f>
        <v>NO OFERTADO</v>
      </c>
      <c r="BO100" s="44">
        <f>+IF(BN100="NO OFERTADO",0,IF(BN100="NO CUMPLE EV TECNICA",0,IF(BN100="NO HABILITA",0,IF(BN100="HABILITA",('PRECIOS UNITARIOS'!$AF100*500)/BM100))))</f>
        <v>0</v>
      </c>
      <c r="BP100" s="43">
        <f>'PRECIO REFERENCIA'!BN100</f>
        <v>0</v>
      </c>
      <c r="BQ100" s="43" t="str">
        <f>'PRECIO REFERENCIA'!BP100</f>
        <v>NO OFERTADO</v>
      </c>
      <c r="BR100" s="44">
        <f>+IF(BQ100="NO OFERTADO",0,IF(BQ100="NO CUMPLE EV TECNICA",0,IF(BQ100="NO HABILITA",0,IF(BQ100="HABILITA",('PRECIOS UNITARIOS'!$AF100*500)/BP100))))</f>
        <v>0</v>
      </c>
      <c r="BS100" s="43">
        <f>'PRECIO REFERENCIA'!BQ100</f>
        <v>17614</v>
      </c>
      <c r="BT100" s="43" t="str">
        <f>'PRECIO REFERENCIA'!BS100</f>
        <v>HABILITA</v>
      </c>
      <c r="BU100" s="44">
        <f>+IF(BT100="NO OFERTADO",0,IF(BT100="NO CUMPLE EV TECNICA",0,IF(BT100="NO HABILITA",0,IF(BT100="HABILITA",('PRECIOS UNITARIOS'!$AF100*500)/BS100))))</f>
        <v>474.05472919268766</v>
      </c>
      <c r="BV100" s="43">
        <f>'PRECIO REFERENCIA'!BT100</f>
        <v>0</v>
      </c>
      <c r="BW100" s="43" t="str">
        <f>'PRECIO REFERENCIA'!BV100</f>
        <v>NO OFERTADO</v>
      </c>
      <c r="BX100" s="44">
        <f>+IF(BW100="NO OFERTADO",0,IF(BW100="NO CUMPLE EV TECNICA",0,IF(BW100="NO HABILITA",0,IF(BW100="HABILITA",('PRECIOS UNITARIOS'!$AF100*500)/BV100))))</f>
        <v>0</v>
      </c>
      <c r="BY100" s="43">
        <f>'PRECIO REFERENCIA'!BW100</f>
        <v>0</v>
      </c>
      <c r="BZ100" s="43" t="str">
        <f>'PRECIO REFERENCIA'!BY100</f>
        <v>NO OFERTADO</v>
      </c>
      <c r="CA100" s="44">
        <f>+IF(BZ100="NO OFERTADO",0,IF(BZ100="NO CUMPLE EV TECNICA",0,IF(BZ100="NO HABILITA",0,IF(BZ100="HABILITA",('PRECIOS UNITARIOS'!$AF100*500)/BY100))))</f>
        <v>0</v>
      </c>
      <c r="CB100" s="43">
        <f>'PRECIO REFERENCIA'!BZ100</f>
        <v>0</v>
      </c>
      <c r="CC100" s="43" t="str">
        <f>'PRECIO REFERENCIA'!CB100</f>
        <v>NO OFERTADO</v>
      </c>
      <c r="CD100" s="44">
        <f>+IF(CC100="NO OFERTADO",0,IF(CC100="NO CUMPLE EV TECNICA",0,IF(CC100="NO HABILITA",0,IF(CC100="HABILITA",('PRECIOS UNITARIOS'!$AF100*500)/CB100))))</f>
        <v>0</v>
      </c>
      <c r="CE100" s="43">
        <f>'PRECIO REFERENCIA'!CC100</f>
        <v>0</v>
      </c>
      <c r="CF100" s="43" t="str">
        <f>'PRECIO REFERENCIA'!CE100</f>
        <v>NO OFERTADO</v>
      </c>
      <c r="CG100" s="44">
        <f>+IF(CF100="NO OFERTADO",0,IF(CF100="NO CUMPLE EV TECNICA",0,IF(CF100="NO HABILITA",0,IF(CF100="HABILITA",('PRECIOS UNITARIOS'!$AF100*500)/CE100))))</f>
        <v>0</v>
      </c>
      <c r="CH100" s="43">
        <f>'PRECIO REFERENCIA'!CF100</f>
        <v>0</v>
      </c>
      <c r="CI100" s="43" t="str">
        <f>'PRECIO REFERENCIA'!CH100</f>
        <v>NO OFERTADO</v>
      </c>
      <c r="CJ100" s="44">
        <f>+IF(CI100="NO OFERTADO",0,IF(CI100="NO CUMPLE EV TECNICA",0,IF(CI100="NO HABILITA",0,IF(CI100="HABILITA",('PRECIOS UNITARIOS'!$AF100*500)/CH100))))</f>
        <v>0</v>
      </c>
    </row>
    <row r="101" spans="1:88" s="40" customFormat="1" ht="38.25" x14ac:dyDescent="0.2">
      <c r="A101" s="103">
        <v>92</v>
      </c>
      <c r="B101" s="202" t="s">
        <v>169</v>
      </c>
      <c r="C101" s="121" t="s">
        <v>168</v>
      </c>
      <c r="D101" s="24">
        <v>1</v>
      </c>
      <c r="E101" s="166" t="s">
        <v>53</v>
      </c>
      <c r="F101" s="168">
        <v>7.666666666666667</v>
      </c>
      <c r="G101" s="25">
        <v>16860</v>
      </c>
      <c r="H101" s="43">
        <f>'PRECIO REFERENCIA'!F101</f>
        <v>0</v>
      </c>
      <c r="I101" s="43" t="str">
        <f>'PRECIO REFERENCIA'!H101</f>
        <v>NO OFERTADO</v>
      </c>
      <c r="J101" s="44">
        <f>+IF(I101="NO OFERTADO",0,IF(I101="NO CUMPLE EV TECNICA",0,IF(I101="NO HABILITA",0,IF(I101="HABILITA",('PRECIOS UNITARIOS'!$AF101*500)/H101))))</f>
        <v>0</v>
      </c>
      <c r="K101" s="43">
        <f>'PRECIO REFERENCIA'!I101</f>
        <v>0</v>
      </c>
      <c r="L101" s="43" t="str">
        <f>'PRECIO REFERENCIA'!K101</f>
        <v>NO OFERTADO</v>
      </c>
      <c r="M101" s="44">
        <f>+IF(L101="NO OFERTADO",0,IF(L101="NO CUMPLE EV TECNICA",0,IF(L101="NO HABILITA",0,IF(L101="HABILITA",('PRECIOS UNITARIOS'!$AF101*500)/K101))))</f>
        <v>0</v>
      </c>
      <c r="N101" s="43">
        <f>'PRECIO REFERENCIA'!L101</f>
        <v>0</v>
      </c>
      <c r="O101" s="43" t="str">
        <f>'PRECIO REFERENCIA'!N101</f>
        <v>NO OFERTADO</v>
      </c>
      <c r="P101" s="44">
        <f>+IF(O101="NO OFERTADO",0,IF(O101="NO CUMPLE EV TECNICA",0,IF(O101="NO HABILITA",0,IF(O101="HABILITA",('PRECIOS UNITARIOS'!$AF101*500)/N101))))</f>
        <v>0</v>
      </c>
      <c r="Q101" s="43">
        <f>'PRECIO REFERENCIA'!O101</f>
        <v>0</v>
      </c>
      <c r="R101" s="43" t="str">
        <f>'PRECIO REFERENCIA'!Q101</f>
        <v>NO OFERTADO</v>
      </c>
      <c r="S101" s="44">
        <f>+IF(R101="NO OFERTADO",0,IF(R101="NO CUMPLE EV TECNICA",0,IF(R101="NO HABILITA",0,IF(R101="HABILITA",('PRECIOS UNITARIOS'!$AF101*500)/Q101))))</f>
        <v>0</v>
      </c>
      <c r="T101" s="43">
        <f>'PRECIO REFERENCIA'!R101</f>
        <v>0</v>
      </c>
      <c r="U101" s="43" t="str">
        <f>'PRECIO REFERENCIA'!T101</f>
        <v>NO OFERTADO</v>
      </c>
      <c r="V101" s="44">
        <f>+IF(U101="NO OFERTADO",0,IF(U101="NO CUMPLE EV TECNICA",0,IF(U101="NO HABILITA",0,IF(U101="HABILITA",('PRECIOS UNITARIOS'!$AF101*500)/T101))))</f>
        <v>0</v>
      </c>
      <c r="W101" s="43">
        <f>'PRECIO REFERENCIA'!U101</f>
        <v>19050</v>
      </c>
      <c r="X101" s="43" t="str">
        <f>'PRECIO REFERENCIA'!W101</f>
        <v>HABILITA</v>
      </c>
      <c r="Y101" s="44">
        <f>+IF(X101="NO OFERTADO",0,IF(X101="NO CUMPLE EV TECNICA",0,IF(X101="NO HABILITA",0,IF(X101="HABILITA",('PRECIOS UNITARIOS'!$AF101*500)/W101))))</f>
        <v>432.46719160104988</v>
      </c>
      <c r="Z101" s="43">
        <f>'PRECIO REFERENCIA'!X101</f>
        <v>16700</v>
      </c>
      <c r="AA101" s="43" t="str">
        <f>'PRECIO REFERENCIA'!Z101</f>
        <v>HABILITA</v>
      </c>
      <c r="AB101" s="44">
        <f>+IF(AA101="NO OFERTADO",0,IF(AA101="NO CUMPLE EV TECNICA",0,IF(AA101="NO HABILITA",0,IF(AA101="HABILITA",('PRECIOS UNITARIOS'!$AF101*500)/Z101))))</f>
        <v>493.32335329341316</v>
      </c>
      <c r="AC101" s="43">
        <f>'PRECIO REFERENCIA'!AA101</f>
        <v>0</v>
      </c>
      <c r="AD101" s="43" t="str">
        <f>'PRECIO REFERENCIA'!AC101</f>
        <v>NO OFERTADO</v>
      </c>
      <c r="AE101" s="44">
        <f>+IF(AD101="NO OFERTADO",0,IF(AD101="NO CUMPLE EV TECNICA",0,IF(AD101="NO HABILITA",0,IF(AD101="HABILITA",('PRECIOS UNITARIOS'!$AF101*500)/AC101))))</f>
        <v>0</v>
      </c>
      <c r="AF101" s="43">
        <f>'PRECIO REFERENCIA'!AD101</f>
        <v>16477</v>
      </c>
      <c r="AG101" s="43" t="str">
        <f>'PRECIO REFERENCIA'!AF101</f>
        <v>HABILITA</v>
      </c>
      <c r="AH101" s="44">
        <f>+IF(AG101="NO OFERTADO",0,IF(AG101="NO CUMPLE EV TECNICA",0,IF(AG101="NO HABILITA",0,IF(AG101="HABILITA",('PRECIOS UNITARIOS'!$AF101*500)/AF101))))</f>
        <v>500</v>
      </c>
      <c r="AI101" s="43">
        <f>'PRECIO REFERENCIA'!AG101</f>
        <v>0</v>
      </c>
      <c r="AJ101" s="43" t="str">
        <f>'PRECIO REFERENCIA'!AI101</f>
        <v>NO OFERTADO</v>
      </c>
      <c r="AK101" s="44">
        <f>+IF(AJ101="NO OFERTADO",0,IF(AJ101="NO CUMPLE EV TECNICA",0,IF(AJ101="NO HABILITA",0,IF(AJ101="HABILITA",('PRECIOS UNITARIOS'!$AF101*500)/AI101))))</f>
        <v>0</v>
      </c>
      <c r="AL101" s="43">
        <f>'PRECIO REFERENCIA'!AJ101</f>
        <v>0</v>
      </c>
      <c r="AM101" s="43" t="str">
        <f>'PRECIO REFERENCIA'!AL101</f>
        <v>NO OFERTADO</v>
      </c>
      <c r="AN101" s="44">
        <f>+IF(AM101="NO OFERTADO",0,IF(AM101="NO CUMPLE EV TECNICA",0,IF(AM101="NO HABILITA",0,IF(AM101="HABILITA",('PRECIOS UNITARIOS'!$AF101*500)/AL101))))</f>
        <v>0</v>
      </c>
      <c r="AO101" s="43">
        <f>'PRECIO REFERENCIA'!AM101</f>
        <v>0</v>
      </c>
      <c r="AP101" s="43" t="str">
        <f>'PRECIO REFERENCIA'!AO101</f>
        <v>NO OFERTADO</v>
      </c>
      <c r="AQ101" s="44">
        <f>+IF(AP101="NO OFERTADO",0,IF(AP101="NO CUMPLE EV TECNICA",0,IF(AP101="NO HABILITA",0,IF(AP101="HABILITA",('PRECIOS UNITARIOS'!$AF101*500)/AO101))))</f>
        <v>0</v>
      </c>
      <c r="AR101" s="43">
        <f>'PRECIO REFERENCIA'!AP101</f>
        <v>0</v>
      </c>
      <c r="AS101" s="43" t="str">
        <f>'PRECIO REFERENCIA'!AR101</f>
        <v>NO OFERTADO</v>
      </c>
      <c r="AT101" s="44">
        <f>+IF(AS101="NO OFERTADO",0,IF(AS101="NO CUMPLE EV TECNICA",0,IF(AS101="NO HABILITA",0,IF(AS101="HABILITA",('PRECIOS UNITARIOS'!$AF101*500)/AR101))))</f>
        <v>0</v>
      </c>
      <c r="AU101" s="43">
        <f>'PRECIO REFERENCIA'!AS101</f>
        <v>0</v>
      </c>
      <c r="AV101" s="43" t="str">
        <f>'PRECIO REFERENCIA'!AU101</f>
        <v>NO OFERTADO</v>
      </c>
      <c r="AW101" s="44">
        <f>+IF(AV101="NO OFERTADO",0,IF(AV101="NO CUMPLE EV TECNICA",0,IF(AV101="NO HABILITA",0,IF(AV101="HABILITA",('PRECIOS UNITARIOS'!$AF101*500)/AU101))))</f>
        <v>0</v>
      </c>
      <c r="AX101" s="43">
        <f>'PRECIO REFERENCIA'!AV101</f>
        <v>0</v>
      </c>
      <c r="AY101" s="43" t="str">
        <f>'PRECIO REFERENCIA'!AX101</f>
        <v>NO OFERTADO</v>
      </c>
      <c r="AZ101" s="44">
        <f>+IF(AY101="NO OFERTADO",0,IF(AY101="NO CUMPLE EV TECNICA",0,IF(AY101="NO HABILITA",0,IF(AY101="HABILITA",('PRECIOS UNITARIOS'!$AF101*500)/AX101))))</f>
        <v>0</v>
      </c>
      <c r="BA101" s="43">
        <f>'PRECIO REFERENCIA'!AY101</f>
        <v>0</v>
      </c>
      <c r="BB101" s="43" t="str">
        <f>'PRECIO REFERENCIA'!BA101</f>
        <v>NO HABILITA</v>
      </c>
      <c r="BC101" s="44">
        <f>+IF(BB101="NO OFERTADO",0,IF(BB101="NO CUMPLE EV TECNICA",0,IF(BB101="NO HABILITA",0,IF(BB101="HABILITA",('PRECIOS UNITARIOS'!$AF101*500)/BA101))))</f>
        <v>0</v>
      </c>
      <c r="BD101" s="43">
        <f>'PRECIO REFERENCIA'!BB101</f>
        <v>19217</v>
      </c>
      <c r="BE101" s="43" t="str">
        <f>'PRECIO REFERENCIA'!BD101</f>
        <v>HABILITA</v>
      </c>
      <c r="BF101" s="44">
        <f>+IF(BE101="NO OFERTADO",0,IF(BE101="NO CUMPLE EV TECNICA",0,IF(BE101="NO HABILITA",0,IF(BE101="HABILITA",('PRECIOS UNITARIOS'!$AF101*500)/BD101))))</f>
        <v>428.70895561221835</v>
      </c>
      <c r="BG101" s="43">
        <f>'PRECIO REFERENCIA'!BE101</f>
        <v>0</v>
      </c>
      <c r="BH101" s="43" t="str">
        <f>'PRECIO REFERENCIA'!BG101</f>
        <v>NO OFERTADO</v>
      </c>
      <c r="BI101" s="44">
        <f>+IF(BH101="NO OFERTADO",0,IF(BH101="NO CUMPLE EV TECNICA",0,IF(BH101="NO HABILITA",0,IF(BH101="HABILITA",('PRECIOS UNITARIOS'!$AF101*500)/BG101))))</f>
        <v>0</v>
      </c>
      <c r="BJ101" s="43">
        <f>'PRECIO REFERENCIA'!BH101</f>
        <v>18400</v>
      </c>
      <c r="BK101" s="43" t="str">
        <f>'PRECIO REFERENCIA'!BJ101</f>
        <v>HABILITA</v>
      </c>
      <c r="BL101" s="44">
        <f>+IF(BK101="NO OFERTADO",0,IF(BK101="NO CUMPLE EV TECNICA",0,IF(BK101="NO HABILITA",0,IF(BK101="HABILITA",('PRECIOS UNITARIOS'!$AF101*500)/BJ101))))</f>
        <v>447.74456521739131</v>
      </c>
      <c r="BM101" s="43">
        <f>'PRECIO REFERENCIA'!BK101</f>
        <v>0</v>
      </c>
      <c r="BN101" s="43" t="str">
        <f>'PRECIO REFERENCIA'!BM101</f>
        <v>NO OFERTADO</v>
      </c>
      <c r="BO101" s="44">
        <f>+IF(BN101="NO OFERTADO",0,IF(BN101="NO CUMPLE EV TECNICA",0,IF(BN101="NO HABILITA",0,IF(BN101="HABILITA",('PRECIOS UNITARIOS'!$AF101*500)/BM101))))</f>
        <v>0</v>
      </c>
      <c r="BP101" s="43">
        <f>'PRECIO REFERENCIA'!BN101</f>
        <v>0</v>
      </c>
      <c r="BQ101" s="43" t="str">
        <f>'PRECIO REFERENCIA'!BP101</f>
        <v>NO OFERTADO</v>
      </c>
      <c r="BR101" s="44">
        <f>+IF(BQ101="NO OFERTADO",0,IF(BQ101="NO CUMPLE EV TECNICA",0,IF(BQ101="NO HABILITA",0,IF(BQ101="HABILITA",('PRECIOS UNITARIOS'!$AF101*500)/BP101))))</f>
        <v>0</v>
      </c>
      <c r="BS101" s="43">
        <f>'PRECIO REFERENCIA'!BQ101</f>
        <v>16477</v>
      </c>
      <c r="BT101" s="43" t="str">
        <f>'PRECIO REFERENCIA'!BS101</f>
        <v>HABILITA</v>
      </c>
      <c r="BU101" s="44">
        <f>+IF(BT101="NO OFERTADO",0,IF(BT101="NO CUMPLE EV TECNICA",0,IF(BT101="NO HABILITA",0,IF(BT101="HABILITA",('PRECIOS UNITARIOS'!$AF101*500)/BS101))))</f>
        <v>500</v>
      </c>
      <c r="BV101" s="43">
        <f>'PRECIO REFERENCIA'!BT101</f>
        <v>0</v>
      </c>
      <c r="BW101" s="43" t="str">
        <f>'PRECIO REFERENCIA'!BV101</f>
        <v>NO OFERTADO</v>
      </c>
      <c r="BX101" s="44">
        <f>+IF(BW101="NO OFERTADO",0,IF(BW101="NO CUMPLE EV TECNICA",0,IF(BW101="NO HABILITA",0,IF(BW101="HABILITA",('PRECIOS UNITARIOS'!$AF101*500)/BV101))))</f>
        <v>0</v>
      </c>
      <c r="BY101" s="43">
        <f>'PRECIO REFERENCIA'!BW101</f>
        <v>0</v>
      </c>
      <c r="BZ101" s="43" t="str">
        <f>'PRECIO REFERENCIA'!BY101</f>
        <v>NO OFERTADO</v>
      </c>
      <c r="CA101" s="44">
        <f>+IF(BZ101="NO OFERTADO",0,IF(BZ101="NO CUMPLE EV TECNICA",0,IF(BZ101="NO HABILITA",0,IF(BZ101="HABILITA",('PRECIOS UNITARIOS'!$AF101*500)/BY101))))</f>
        <v>0</v>
      </c>
      <c r="CB101" s="43">
        <f>'PRECIO REFERENCIA'!BZ101</f>
        <v>0</v>
      </c>
      <c r="CC101" s="43" t="str">
        <f>'PRECIO REFERENCIA'!CB101</f>
        <v>NO OFERTADO</v>
      </c>
      <c r="CD101" s="44">
        <f>+IF(CC101="NO OFERTADO",0,IF(CC101="NO CUMPLE EV TECNICA",0,IF(CC101="NO HABILITA",0,IF(CC101="HABILITA",('PRECIOS UNITARIOS'!$AF101*500)/CB101))))</f>
        <v>0</v>
      </c>
      <c r="CE101" s="43">
        <f>'PRECIO REFERENCIA'!CC101</f>
        <v>0</v>
      </c>
      <c r="CF101" s="43" t="str">
        <f>'PRECIO REFERENCIA'!CE101</f>
        <v>NO OFERTADO</v>
      </c>
      <c r="CG101" s="44">
        <f>+IF(CF101="NO OFERTADO",0,IF(CF101="NO CUMPLE EV TECNICA",0,IF(CF101="NO HABILITA",0,IF(CF101="HABILITA",('PRECIOS UNITARIOS'!$AF101*500)/CE101))))</f>
        <v>0</v>
      </c>
      <c r="CH101" s="43">
        <f>'PRECIO REFERENCIA'!CF101</f>
        <v>0</v>
      </c>
      <c r="CI101" s="43" t="str">
        <f>'PRECIO REFERENCIA'!CH101</f>
        <v>NO OFERTADO</v>
      </c>
      <c r="CJ101" s="44">
        <f>+IF(CI101="NO OFERTADO",0,IF(CI101="NO CUMPLE EV TECNICA",0,IF(CI101="NO HABILITA",0,IF(CI101="HABILITA",('PRECIOS UNITARIOS'!$AF101*500)/CH101))))</f>
        <v>0</v>
      </c>
    </row>
    <row r="102" spans="1:88" s="40" customFormat="1" ht="38.25" x14ac:dyDescent="0.2">
      <c r="A102" s="103">
        <v>93</v>
      </c>
      <c r="B102" s="202" t="s">
        <v>170</v>
      </c>
      <c r="C102" s="121" t="s">
        <v>168</v>
      </c>
      <c r="D102" s="24">
        <v>1</v>
      </c>
      <c r="E102" s="166" t="s">
        <v>53</v>
      </c>
      <c r="F102" s="168">
        <v>5.666666666666667</v>
      </c>
      <c r="G102" s="25">
        <v>16163</v>
      </c>
      <c r="H102" s="43">
        <f>'PRECIO REFERENCIA'!F102</f>
        <v>0</v>
      </c>
      <c r="I102" s="43" t="str">
        <f>'PRECIO REFERENCIA'!H102</f>
        <v>NO OFERTADO</v>
      </c>
      <c r="J102" s="44">
        <f>+IF(I102="NO OFERTADO",0,IF(I102="NO CUMPLE EV TECNICA",0,IF(I102="NO HABILITA",0,IF(I102="HABILITA",('PRECIOS UNITARIOS'!$AF102*500)/H102))))</f>
        <v>0</v>
      </c>
      <c r="K102" s="43">
        <f>'PRECIO REFERENCIA'!I102</f>
        <v>0</v>
      </c>
      <c r="L102" s="43" t="str">
        <f>'PRECIO REFERENCIA'!K102</f>
        <v>NO OFERTADO</v>
      </c>
      <c r="M102" s="44">
        <f>+IF(L102="NO OFERTADO",0,IF(L102="NO CUMPLE EV TECNICA",0,IF(L102="NO HABILITA",0,IF(L102="HABILITA",('PRECIOS UNITARIOS'!$AF102*500)/K102))))</f>
        <v>0</v>
      </c>
      <c r="N102" s="43">
        <f>'PRECIO REFERENCIA'!L102</f>
        <v>0</v>
      </c>
      <c r="O102" s="43" t="str">
        <f>'PRECIO REFERENCIA'!N102</f>
        <v>NO OFERTADO</v>
      </c>
      <c r="P102" s="44">
        <f>+IF(O102="NO OFERTADO",0,IF(O102="NO CUMPLE EV TECNICA",0,IF(O102="NO HABILITA",0,IF(O102="HABILITA",('PRECIOS UNITARIOS'!$AF102*500)/N102))))</f>
        <v>0</v>
      </c>
      <c r="Q102" s="43">
        <f>'PRECIO REFERENCIA'!O102</f>
        <v>0</v>
      </c>
      <c r="R102" s="43" t="str">
        <f>'PRECIO REFERENCIA'!Q102</f>
        <v>NO OFERTADO</v>
      </c>
      <c r="S102" s="44">
        <f>+IF(R102="NO OFERTADO",0,IF(R102="NO CUMPLE EV TECNICA",0,IF(R102="NO HABILITA",0,IF(R102="HABILITA",('PRECIOS UNITARIOS'!$AF102*500)/Q102))))</f>
        <v>0</v>
      </c>
      <c r="T102" s="43">
        <f>'PRECIO REFERENCIA'!R102</f>
        <v>0</v>
      </c>
      <c r="U102" s="43" t="str">
        <f>'PRECIO REFERENCIA'!T102</f>
        <v>NO OFERTADO</v>
      </c>
      <c r="V102" s="44">
        <f>+IF(U102="NO OFERTADO",0,IF(U102="NO CUMPLE EV TECNICA",0,IF(U102="NO HABILITA",0,IF(U102="HABILITA",('PRECIOS UNITARIOS'!$AF102*500)/T102))))</f>
        <v>0</v>
      </c>
      <c r="W102" s="43">
        <f>'PRECIO REFERENCIA'!U102</f>
        <v>19050</v>
      </c>
      <c r="X102" s="43" t="str">
        <f>'PRECIO REFERENCIA'!W102</f>
        <v>HABILITA</v>
      </c>
      <c r="Y102" s="44">
        <f>+IF(X102="NO OFERTADO",0,IF(X102="NO CUMPLE EV TECNICA",0,IF(X102="NO HABILITA",0,IF(X102="HABILITA",('PRECIOS UNITARIOS'!$AF102*500)/W102))))</f>
        <v>414.56692913385825</v>
      </c>
      <c r="Z102" s="43">
        <f>'PRECIO REFERENCIA'!X102</f>
        <v>16700</v>
      </c>
      <c r="AA102" s="43" t="str">
        <f>'PRECIO REFERENCIA'!Z102</f>
        <v>HABILITA</v>
      </c>
      <c r="AB102" s="44">
        <f>+IF(AA102="NO OFERTADO",0,IF(AA102="NO CUMPLE EV TECNICA",0,IF(AA102="NO HABILITA",0,IF(AA102="HABILITA",('PRECIOS UNITARIOS'!$AF102*500)/Z102))))</f>
        <v>472.90419161676647</v>
      </c>
      <c r="AC102" s="43">
        <f>'PRECIO REFERENCIA'!AA102</f>
        <v>0</v>
      </c>
      <c r="AD102" s="43" t="str">
        <f>'PRECIO REFERENCIA'!AC102</f>
        <v>NO OFERTADO</v>
      </c>
      <c r="AE102" s="44">
        <f>+IF(AD102="NO OFERTADO",0,IF(AD102="NO CUMPLE EV TECNICA",0,IF(AD102="NO HABILITA",0,IF(AD102="HABILITA",('PRECIOS UNITARIOS'!$AF102*500)/AC102))))</f>
        <v>0</v>
      </c>
      <c r="AF102" s="43">
        <f>'PRECIO REFERENCIA'!AD102</f>
        <v>15795</v>
      </c>
      <c r="AG102" s="43" t="str">
        <f>'PRECIO REFERENCIA'!AF102</f>
        <v>HABILITA</v>
      </c>
      <c r="AH102" s="44">
        <f>+IF(AG102="NO OFERTADO",0,IF(AG102="NO CUMPLE EV TECNICA",0,IF(AG102="NO HABILITA",0,IF(AG102="HABILITA",('PRECIOS UNITARIOS'!$AF102*500)/AF102))))</f>
        <v>500</v>
      </c>
      <c r="AI102" s="43">
        <f>'PRECIO REFERENCIA'!AG102</f>
        <v>0</v>
      </c>
      <c r="AJ102" s="43" t="str">
        <f>'PRECIO REFERENCIA'!AI102</f>
        <v>NO OFERTADO</v>
      </c>
      <c r="AK102" s="44">
        <f>+IF(AJ102="NO OFERTADO",0,IF(AJ102="NO CUMPLE EV TECNICA",0,IF(AJ102="NO HABILITA",0,IF(AJ102="HABILITA",('PRECIOS UNITARIOS'!$AF102*500)/AI102))))</f>
        <v>0</v>
      </c>
      <c r="AL102" s="43">
        <f>'PRECIO REFERENCIA'!AJ102</f>
        <v>0</v>
      </c>
      <c r="AM102" s="43" t="str">
        <f>'PRECIO REFERENCIA'!AL102</f>
        <v>NO OFERTADO</v>
      </c>
      <c r="AN102" s="44">
        <f>+IF(AM102="NO OFERTADO",0,IF(AM102="NO CUMPLE EV TECNICA",0,IF(AM102="NO HABILITA",0,IF(AM102="HABILITA",('PRECIOS UNITARIOS'!$AF102*500)/AL102))))</f>
        <v>0</v>
      </c>
      <c r="AO102" s="43">
        <f>'PRECIO REFERENCIA'!AM102</f>
        <v>0</v>
      </c>
      <c r="AP102" s="43" t="str">
        <f>'PRECIO REFERENCIA'!AO102</f>
        <v>NO OFERTADO</v>
      </c>
      <c r="AQ102" s="44">
        <f>+IF(AP102="NO OFERTADO",0,IF(AP102="NO CUMPLE EV TECNICA",0,IF(AP102="NO HABILITA",0,IF(AP102="HABILITA",('PRECIOS UNITARIOS'!$AF102*500)/AO102))))</f>
        <v>0</v>
      </c>
      <c r="AR102" s="43">
        <f>'PRECIO REFERENCIA'!AP102</f>
        <v>0</v>
      </c>
      <c r="AS102" s="43" t="str">
        <f>'PRECIO REFERENCIA'!AR102</f>
        <v>NO OFERTADO</v>
      </c>
      <c r="AT102" s="44">
        <f>+IF(AS102="NO OFERTADO",0,IF(AS102="NO CUMPLE EV TECNICA",0,IF(AS102="NO HABILITA",0,IF(AS102="HABILITA",('PRECIOS UNITARIOS'!$AF102*500)/AR102))))</f>
        <v>0</v>
      </c>
      <c r="AU102" s="43">
        <f>'PRECIO REFERENCIA'!AS102</f>
        <v>0</v>
      </c>
      <c r="AV102" s="43" t="str">
        <f>'PRECIO REFERENCIA'!AU102</f>
        <v>NO OFERTADO</v>
      </c>
      <c r="AW102" s="44">
        <f>+IF(AV102="NO OFERTADO",0,IF(AV102="NO CUMPLE EV TECNICA",0,IF(AV102="NO HABILITA",0,IF(AV102="HABILITA",('PRECIOS UNITARIOS'!$AF102*500)/AU102))))</f>
        <v>0</v>
      </c>
      <c r="AX102" s="43">
        <f>'PRECIO REFERENCIA'!AV102</f>
        <v>0</v>
      </c>
      <c r="AY102" s="43" t="str">
        <f>'PRECIO REFERENCIA'!AX102</f>
        <v>NO OFERTADO</v>
      </c>
      <c r="AZ102" s="44">
        <f>+IF(AY102="NO OFERTADO",0,IF(AY102="NO CUMPLE EV TECNICA",0,IF(AY102="NO HABILITA",0,IF(AY102="HABILITA",('PRECIOS UNITARIOS'!$AF102*500)/AX102))))</f>
        <v>0</v>
      </c>
      <c r="BA102" s="43">
        <f>'PRECIO REFERENCIA'!AY102</f>
        <v>0</v>
      </c>
      <c r="BB102" s="43" t="str">
        <f>'PRECIO REFERENCIA'!BA102</f>
        <v>NO HABILITA</v>
      </c>
      <c r="BC102" s="44">
        <f>+IF(BB102="NO OFERTADO",0,IF(BB102="NO CUMPLE EV TECNICA",0,IF(BB102="NO HABILITA",0,IF(BB102="HABILITA",('PRECIOS UNITARIOS'!$AF102*500)/BA102))))</f>
        <v>0</v>
      </c>
      <c r="BD102" s="43">
        <f>'PRECIO REFERENCIA'!BB102</f>
        <v>18422</v>
      </c>
      <c r="BE102" s="43" t="str">
        <f>'PRECIO REFERENCIA'!BD102</f>
        <v>HABILITA</v>
      </c>
      <c r="BF102" s="44">
        <f>+IF(BE102="NO OFERTADO",0,IF(BE102="NO CUMPLE EV TECNICA",0,IF(BE102="NO HABILITA",0,IF(BE102="HABILITA",('PRECIOS UNITARIOS'!$AF102*500)/BD102))))</f>
        <v>428.69938117468246</v>
      </c>
      <c r="BG102" s="43">
        <f>'PRECIO REFERENCIA'!BE102</f>
        <v>0</v>
      </c>
      <c r="BH102" s="43" t="str">
        <f>'PRECIO REFERENCIA'!BG102</f>
        <v>NO OFERTADO</v>
      </c>
      <c r="BI102" s="44">
        <f>+IF(BH102="NO OFERTADO",0,IF(BH102="NO CUMPLE EV TECNICA",0,IF(BH102="NO HABILITA",0,IF(BH102="HABILITA",('PRECIOS UNITARIOS'!$AF102*500)/BG102))))</f>
        <v>0</v>
      </c>
      <c r="BJ102" s="43">
        <f>'PRECIO REFERENCIA'!BH102</f>
        <v>18400</v>
      </c>
      <c r="BK102" s="43" t="str">
        <f>'PRECIO REFERENCIA'!BJ102</f>
        <v>HABILITA</v>
      </c>
      <c r="BL102" s="44">
        <f>+IF(BK102="NO OFERTADO",0,IF(BK102="NO CUMPLE EV TECNICA",0,IF(BK102="NO HABILITA",0,IF(BK102="HABILITA",('PRECIOS UNITARIOS'!$AF102*500)/BJ102))))</f>
        <v>429.21195652173913</v>
      </c>
      <c r="BM102" s="43">
        <f>'PRECIO REFERENCIA'!BK102</f>
        <v>0</v>
      </c>
      <c r="BN102" s="43" t="str">
        <f>'PRECIO REFERENCIA'!BM102</f>
        <v>NO OFERTADO</v>
      </c>
      <c r="BO102" s="44">
        <f>+IF(BN102="NO OFERTADO",0,IF(BN102="NO CUMPLE EV TECNICA",0,IF(BN102="NO HABILITA",0,IF(BN102="HABILITA",('PRECIOS UNITARIOS'!$AF102*500)/BM102))))</f>
        <v>0</v>
      </c>
      <c r="BP102" s="43">
        <f>'PRECIO REFERENCIA'!BN102</f>
        <v>0</v>
      </c>
      <c r="BQ102" s="43" t="str">
        <f>'PRECIO REFERENCIA'!BP102</f>
        <v>NO OFERTADO</v>
      </c>
      <c r="BR102" s="44">
        <f>+IF(BQ102="NO OFERTADO",0,IF(BQ102="NO CUMPLE EV TECNICA",0,IF(BQ102="NO HABILITA",0,IF(BQ102="HABILITA",('PRECIOS UNITARIOS'!$AF102*500)/BP102))))</f>
        <v>0</v>
      </c>
      <c r="BS102" s="43">
        <f>'PRECIO REFERENCIA'!BQ102</f>
        <v>15795</v>
      </c>
      <c r="BT102" s="43" t="str">
        <f>'PRECIO REFERENCIA'!BS102</f>
        <v>HABILITA</v>
      </c>
      <c r="BU102" s="44">
        <f>+IF(BT102="NO OFERTADO",0,IF(BT102="NO CUMPLE EV TECNICA",0,IF(BT102="NO HABILITA",0,IF(BT102="HABILITA",('PRECIOS UNITARIOS'!$AF102*500)/BS102))))</f>
        <v>500</v>
      </c>
      <c r="BV102" s="43">
        <f>'PRECIO REFERENCIA'!BT102</f>
        <v>0</v>
      </c>
      <c r="BW102" s="43" t="str">
        <f>'PRECIO REFERENCIA'!BV102</f>
        <v>NO OFERTADO</v>
      </c>
      <c r="BX102" s="44">
        <f>+IF(BW102="NO OFERTADO",0,IF(BW102="NO CUMPLE EV TECNICA",0,IF(BW102="NO HABILITA",0,IF(BW102="HABILITA",('PRECIOS UNITARIOS'!$AF102*500)/BV102))))</f>
        <v>0</v>
      </c>
      <c r="BY102" s="43">
        <f>'PRECIO REFERENCIA'!BW102</f>
        <v>0</v>
      </c>
      <c r="BZ102" s="43" t="str">
        <f>'PRECIO REFERENCIA'!BY102</f>
        <v>NO OFERTADO</v>
      </c>
      <c r="CA102" s="44">
        <f>+IF(BZ102="NO OFERTADO",0,IF(BZ102="NO CUMPLE EV TECNICA",0,IF(BZ102="NO HABILITA",0,IF(BZ102="HABILITA",('PRECIOS UNITARIOS'!$AF102*500)/BY102))))</f>
        <v>0</v>
      </c>
      <c r="CB102" s="43">
        <f>'PRECIO REFERENCIA'!BZ102</f>
        <v>0</v>
      </c>
      <c r="CC102" s="43" t="str">
        <f>'PRECIO REFERENCIA'!CB102</f>
        <v>NO OFERTADO</v>
      </c>
      <c r="CD102" s="44">
        <f>+IF(CC102="NO OFERTADO",0,IF(CC102="NO CUMPLE EV TECNICA",0,IF(CC102="NO HABILITA",0,IF(CC102="HABILITA",('PRECIOS UNITARIOS'!$AF102*500)/CB102))))</f>
        <v>0</v>
      </c>
      <c r="CE102" s="43">
        <f>'PRECIO REFERENCIA'!CC102</f>
        <v>0</v>
      </c>
      <c r="CF102" s="43" t="str">
        <f>'PRECIO REFERENCIA'!CE102</f>
        <v>NO OFERTADO</v>
      </c>
      <c r="CG102" s="44">
        <f>+IF(CF102="NO OFERTADO",0,IF(CF102="NO CUMPLE EV TECNICA",0,IF(CF102="NO HABILITA",0,IF(CF102="HABILITA",('PRECIOS UNITARIOS'!$AF102*500)/CE102))))</f>
        <v>0</v>
      </c>
      <c r="CH102" s="43">
        <f>'PRECIO REFERENCIA'!CF102</f>
        <v>0</v>
      </c>
      <c r="CI102" s="43" t="str">
        <f>'PRECIO REFERENCIA'!CH102</f>
        <v>NO OFERTADO</v>
      </c>
      <c r="CJ102" s="44">
        <f>+IF(CI102="NO OFERTADO",0,IF(CI102="NO CUMPLE EV TECNICA",0,IF(CI102="NO HABILITA",0,IF(CI102="HABILITA",('PRECIOS UNITARIOS'!$AF102*500)/CH102))))</f>
        <v>0</v>
      </c>
    </row>
    <row r="103" spans="1:88" s="40" customFormat="1" ht="38.25" x14ac:dyDescent="0.2">
      <c r="A103" s="103">
        <v>94</v>
      </c>
      <c r="B103" s="202" t="s">
        <v>171</v>
      </c>
      <c r="C103" s="121" t="s">
        <v>172</v>
      </c>
      <c r="D103" s="24">
        <v>1</v>
      </c>
      <c r="E103" s="166" t="s">
        <v>53</v>
      </c>
      <c r="F103" s="168">
        <v>1</v>
      </c>
      <c r="G103" s="25">
        <v>12400</v>
      </c>
      <c r="H103" s="43">
        <f>'PRECIO REFERENCIA'!F103</f>
        <v>0</v>
      </c>
      <c r="I103" s="43" t="str">
        <f>'PRECIO REFERENCIA'!H103</f>
        <v>NO OFERTADO</v>
      </c>
      <c r="J103" s="44">
        <f>+IF(I103="NO OFERTADO",0,IF(I103="NO CUMPLE EV TECNICA",0,IF(I103="NO HABILITA",0,IF(I103="HABILITA",('PRECIOS UNITARIOS'!$AF103*500)/H103))))</f>
        <v>0</v>
      </c>
      <c r="K103" s="43">
        <f>'PRECIO REFERENCIA'!I103</f>
        <v>0</v>
      </c>
      <c r="L103" s="43" t="str">
        <f>'PRECIO REFERENCIA'!K103</f>
        <v>NO OFERTADO</v>
      </c>
      <c r="M103" s="44">
        <f>+IF(L103="NO OFERTADO",0,IF(L103="NO CUMPLE EV TECNICA",0,IF(L103="NO HABILITA",0,IF(L103="HABILITA",('PRECIOS UNITARIOS'!$AF103*500)/K103))))</f>
        <v>0</v>
      </c>
      <c r="N103" s="43">
        <f>'PRECIO REFERENCIA'!L103</f>
        <v>0</v>
      </c>
      <c r="O103" s="43" t="str">
        <f>'PRECIO REFERENCIA'!N103</f>
        <v>NO OFERTADO</v>
      </c>
      <c r="P103" s="44">
        <f>+IF(O103="NO OFERTADO",0,IF(O103="NO CUMPLE EV TECNICA",0,IF(O103="NO HABILITA",0,IF(O103="HABILITA",('PRECIOS UNITARIOS'!$AF103*500)/N103))))</f>
        <v>0</v>
      </c>
      <c r="Q103" s="43">
        <f>'PRECIO REFERENCIA'!O103</f>
        <v>0</v>
      </c>
      <c r="R103" s="43" t="str">
        <f>'PRECIO REFERENCIA'!Q103</f>
        <v>NO OFERTADO</v>
      </c>
      <c r="S103" s="44">
        <f>+IF(R103="NO OFERTADO",0,IF(R103="NO CUMPLE EV TECNICA",0,IF(R103="NO HABILITA",0,IF(R103="HABILITA",('PRECIOS UNITARIOS'!$AF103*500)/Q103))))</f>
        <v>0</v>
      </c>
      <c r="T103" s="43">
        <f>'PRECIO REFERENCIA'!R103</f>
        <v>0</v>
      </c>
      <c r="U103" s="43" t="str">
        <f>'PRECIO REFERENCIA'!T103</f>
        <v>NO OFERTADO</v>
      </c>
      <c r="V103" s="44">
        <f>+IF(U103="NO OFERTADO",0,IF(U103="NO CUMPLE EV TECNICA",0,IF(U103="NO HABILITA",0,IF(U103="HABILITA",('PRECIOS UNITARIOS'!$AF103*500)/T103))))</f>
        <v>0</v>
      </c>
      <c r="W103" s="43">
        <f>'PRECIO REFERENCIA'!U103</f>
        <v>12400</v>
      </c>
      <c r="X103" s="43" t="str">
        <f>'PRECIO REFERENCIA'!W103</f>
        <v>HABILITA</v>
      </c>
      <c r="Y103" s="44">
        <f>+IF(X103="NO OFERTADO",0,IF(X103="NO CUMPLE EV TECNICA",0,IF(X103="NO HABILITA",0,IF(X103="HABILITA",('PRECIOS UNITARIOS'!$AF103*500)/W103))))</f>
        <v>500</v>
      </c>
      <c r="Z103" s="43">
        <f>'PRECIO REFERENCIA'!X103</f>
        <v>0</v>
      </c>
      <c r="AA103" s="43" t="str">
        <f>'PRECIO REFERENCIA'!Z103</f>
        <v>NO OFERTADO</v>
      </c>
      <c r="AB103" s="44">
        <f>+IF(AA103="NO OFERTADO",0,IF(AA103="NO CUMPLE EV TECNICA",0,IF(AA103="NO HABILITA",0,IF(AA103="HABILITA",('PRECIOS UNITARIOS'!$AF103*500)/Z103))))</f>
        <v>0</v>
      </c>
      <c r="AC103" s="43">
        <f>'PRECIO REFERENCIA'!AA103</f>
        <v>0</v>
      </c>
      <c r="AD103" s="43" t="str">
        <f>'PRECIO REFERENCIA'!AC103</f>
        <v>NO OFERTADO</v>
      </c>
      <c r="AE103" s="44">
        <f>+IF(AD103="NO OFERTADO",0,IF(AD103="NO CUMPLE EV TECNICA",0,IF(AD103="NO HABILITA",0,IF(AD103="HABILITA",('PRECIOS UNITARIOS'!$AF103*500)/AC103))))</f>
        <v>0</v>
      </c>
      <c r="AF103" s="43">
        <f>'PRECIO REFERENCIA'!AD103</f>
        <v>14773</v>
      </c>
      <c r="AG103" s="43" t="str">
        <f>'PRECIO REFERENCIA'!AF103</f>
        <v>HABILITA</v>
      </c>
      <c r="AH103" s="44">
        <f>+IF(AG103="NO OFERTADO",0,IF(AG103="NO CUMPLE EV TECNICA",0,IF(AG103="NO HABILITA",0,IF(AG103="HABILITA",('PRECIOS UNITARIOS'!$AF103*500)/AF103))))</f>
        <v>419.68455966966764</v>
      </c>
      <c r="AI103" s="43">
        <f>'PRECIO REFERENCIA'!AG103</f>
        <v>0</v>
      </c>
      <c r="AJ103" s="43" t="str">
        <f>'PRECIO REFERENCIA'!AI103</f>
        <v>NO OFERTADO</v>
      </c>
      <c r="AK103" s="44">
        <f>+IF(AJ103="NO OFERTADO",0,IF(AJ103="NO CUMPLE EV TECNICA",0,IF(AJ103="NO HABILITA",0,IF(AJ103="HABILITA",('PRECIOS UNITARIOS'!$AF103*500)/AI103))))</f>
        <v>0</v>
      </c>
      <c r="AL103" s="43">
        <f>'PRECIO REFERENCIA'!AJ103</f>
        <v>0</v>
      </c>
      <c r="AM103" s="43" t="str">
        <f>'PRECIO REFERENCIA'!AL103</f>
        <v>NO OFERTADO</v>
      </c>
      <c r="AN103" s="44">
        <f>+IF(AM103="NO OFERTADO",0,IF(AM103="NO CUMPLE EV TECNICA",0,IF(AM103="NO HABILITA",0,IF(AM103="HABILITA",('PRECIOS UNITARIOS'!$AF103*500)/AL103))))</f>
        <v>0</v>
      </c>
      <c r="AO103" s="43">
        <f>'PRECIO REFERENCIA'!AM103</f>
        <v>0</v>
      </c>
      <c r="AP103" s="43" t="str">
        <f>'PRECIO REFERENCIA'!AO103</f>
        <v>NO OFERTADO</v>
      </c>
      <c r="AQ103" s="44">
        <f>+IF(AP103="NO OFERTADO",0,IF(AP103="NO CUMPLE EV TECNICA",0,IF(AP103="NO HABILITA",0,IF(AP103="HABILITA",('PRECIOS UNITARIOS'!$AF103*500)/AO103))))</f>
        <v>0</v>
      </c>
      <c r="AR103" s="43">
        <f>'PRECIO REFERENCIA'!AP103</f>
        <v>0</v>
      </c>
      <c r="AS103" s="43" t="str">
        <f>'PRECIO REFERENCIA'!AR103</f>
        <v>NO OFERTADO</v>
      </c>
      <c r="AT103" s="44">
        <f>+IF(AS103="NO OFERTADO",0,IF(AS103="NO CUMPLE EV TECNICA",0,IF(AS103="NO HABILITA",0,IF(AS103="HABILITA",('PRECIOS UNITARIOS'!$AF103*500)/AR103))))</f>
        <v>0</v>
      </c>
      <c r="AU103" s="43">
        <f>'PRECIO REFERENCIA'!AS103</f>
        <v>0</v>
      </c>
      <c r="AV103" s="43" t="str">
        <f>'PRECIO REFERENCIA'!AU103</f>
        <v>NO OFERTADO</v>
      </c>
      <c r="AW103" s="44">
        <f>+IF(AV103="NO OFERTADO",0,IF(AV103="NO CUMPLE EV TECNICA",0,IF(AV103="NO HABILITA",0,IF(AV103="HABILITA",('PRECIOS UNITARIOS'!$AF103*500)/AU103))))</f>
        <v>0</v>
      </c>
      <c r="AX103" s="43">
        <f>'PRECIO REFERENCIA'!AV103</f>
        <v>0</v>
      </c>
      <c r="AY103" s="43" t="str">
        <f>'PRECIO REFERENCIA'!AX103</f>
        <v>NO OFERTADO</v>
      </c>
      <c r="AZ103" s="44">
        <f>+IF(AY103="NO OFERTADO",0,IF(AY103="NO CUMPLE EV TECNICA",0,IF(AY103="NO HABILITA",0,IF(AY103="HABILITA",('PRECIOS UNITARIOS'!$AF103*500)/AX103))))</f>
        <v>0</v>
      </c>
      <c r="BA103" s="43">
        <f>'PRECIO REFERENCIA'!AY103</f>
        <v>0</v>
      </c>
      <c r="BB103" s="43" t="str">
        <f>'PRECIO REFERENCIA'!BA103</f>
        <v>NO HABILITA</v>
      </c>
      <c r="BC103" s="44">
        <f>+IF(BB103="NO OFERTADO",0,IF(BB103="NO CUMPLE EV TECNICA",0,IF(BB103="NO HABILITA",0,IF(BB103="HABILITA",('PRECIOS UNITARIOS'!$AF103*500)/BA103))))</f>
        <v>0</v>
      </c>
      <c r="BD103" s="43">
        <f>'PRECIO REFERENCIA'!BB103</f>
        <v>17229</v>
      </c>
      <c r="BE103" s="43" t="str">
        <f>'PRECIO REFERENCIA'!BD103</f>
        <v>NO HABILITA</v>
      </c>
      <c r="BF103" s="44">
        <f>+IF(BE103="NO OFERTADO",0,IF(BE103="NO CUMPLE EV TECNICA",0,IF(BE103="NO HABILITA",0,IF(BE103="HABILITA",('PRECIOS UNITARIOS'!$AF103*500)/BD103))))</f>
        <v>0</v>
      </c>
      <c r="BG103" s="43">
        <f>'PRECIO REFERENCIA'!BE103</f>
        <v>0</v>
      </c>
      <c r="BH103" s="43" t="str">
        <f>'PRECIO REFERENCIA'!BG103</f>
        <v>NO OFERTADO</v>
      </c>
      <c r="BI103" s="44">
        <f>+IF(BH103="NO OFERTADO",0,IF(BH103="NO CUMPLE EV TECNICA",0,IF(BH103="NO HABILITA",0,IF(BH103="HABILITA",('PRECIOS UNITARIOS'!$AF103*500)/BG103))))</f>
        <v>0</v>
      </c>
      <c r="BJ103" s="43">
        <f>'PRECIO REFERENCIA'!BH103</f>
        <v>14900</v>
      </c>
      <c r="BK103" s="43" t="str">
        <f>'PRECIO REFERENCIA'!BJ103</f>
        <v>HABILITA</v>
      </c>
      <c r="BL103" s="44">
        <f>+IF(BK103="NO OFERTADO",0,IF(BK103="NO CUMPLE EV TECNICA",0,IF(BK103="NO HABILITA",0,IF(BK103="HABILITA",('PRECIOS UNITARIOS'!$AF103*500)/BJ103))))</f>
        <v>416.10738255033556</v>
      </c>
      <c r="BM103" s="43">
        <f>'PRECIO REFERENCIA'!BK103</f>
        <v>0</v>
      </c>
      <c r="BN103" s="43" t="str">
        <f>'PRECIO REFERENCIA'!BM103</f>
        <v>NO OFERTADO</v>
      </c>
      <c r="BO103" s="44">
        <f>+IF(BN103="NO OFERTADO",0,IF(BN103="NO CUMPLE EV TECNICA",0,IF(BN103="NO HABILITA",0,IF(BN103="HABILITA",('PRECIOS UNITARIOS'!$AF103*500)/BM103))))</f>
        <v>0</v>
      </c>
      <c r="BP103" s="43">
        <f>'PRECIO REFERENCIA'!BN103</f>
        <v>0</v>
      </c>
      <c r="BQ103" s="43" t="str">
        <f>'PRECIO REFERENCIA'!BP103</f>
        <v>NO OFERTADO</v>
      </c>
      <c r="BR103" s="44">
        <f>+IF(BQ103="NO OFERTADO",0,IF(BQ103="NO CUMPLE EV TECNICA",0,IF(BQ103="NO HABILITA",0,IF(BQ103="HABILITA",('PRECIOS UNITARIOS'!$AF103*500)/BP103))))</f>
        <v>0</v>
      </c>
      <c r="BS103" s="43">
        <f>'PRECIO REFERENCIA'!BQ103</f>
        <v>14773</v>
      </c>
      <c r="BT103" s="43" t="str">
        <f>'PRECIO REFERENCIA'!BS103</f>
        <v>HABILITA</v>
      </c>
      <c r="BU103" s="44">
        <f>+IF(BT103="NO OFERTADO",0,IF(BT103="NO CUMPLE EV TECNICA",0,IF(BT103="NO HABILITA",0,IF(BT103="HABILITA",('PRECIOS UNITARIOS'!$AF103*500)/BS103))))</f>
        <v>419.68455966966764</v>
      </c>
      <c r="BV103" s="43">
        <f>'PRECIO REFERENCIA'!BT103</f>
        <v>0</v>
      </c>
      <c r="BW103" s="43" t="str">
        <f>'PRECIO REFERENCIA'!BV103</f>
        <v>NO OFERTADO</v>
      </c>
      <c r="BX103" s="44">
        <f>+IF(BW103="NO OFERTADO",0,IF(BW103="NO CUMPLE EV TECNICA",0,IF(BW103="NO HABILITA",0,IF(BW103="HABILITA",('PRECIOS UNITARIOS'!$AF103*500)/BV103))))</f>
        <v>0</v>
      </c>
      <c r="BY103" s="43">
        <f>'PRECIO REFERENCIA'!BW103</f>
        <v>0</v>
      </c>
      <c r="BZ103" s="43" t="str">
        <f>'PRECIO REFERENCIA'!BY103</f>
        <v>NO OFERTADO</v>
      </c>
      <c r="CA103" s="44">
        <f>+IF(BZ103="NO OFERTADO",0,IF(BZ103="NO CUMPLE EV TECNICA",0,IF(BZ103="NO HABILITA",0,IF(BZ103="HABILITA",('PRECIOS UNITARIOS'!$AF103*500)/BY103))))</f>
        <v>0</v>
      </c>
      <c r="CB103" s="43">
        <f>'PRECIO REFERENCIA'!BZ103</f>
        <v>0</v>
      </c>
      <c r="CC103" s="43" t="str">
        <f>'PRECIO REFERENCIA'!CB103</f>
        <v>NO OFERTADO</v>
      </c>
      <c r="CD103" s="44">
        <f>+IF(CC103="NO OFERTADO",0,IF(CC103="NO CUMPLE EV TECNICA",0,IF(CC103="NO HABILITA",0,IF(CC103="HABILITA",('PRECIOS UNITARIOS'!$AF103*500)/CB103))))</f>
        <v>0</v>
      </c>
      <c r="CE103" s="43">
        <f>'PRECIO REFERENCIA'!CC103</f>
        <v>0</v>
      </c>
      <c r="CF103" s="43" t="str">
        <f>'PRECIO REFERENCIA'!CE103</f>
        <v>NO OFERTADO</v>
      </c>
      <c r="CG103" s="44">
        <f>+IF(CF103="NO OFERTADO",0,IF(CF103="NO CUMPLE EV TECNICA",0,IF(CF103="NO HABILITA",0,IF(CF103="HABILITA",('PRECIOS UNITARIOS'!$AF103*500)/CE103))))</f>
        <v>0</v>
      </c>
      <c r="CH103" s="43">
        <f>'PRECIO REFERENCIA'!CF103</f>
        <v>0</v>
      </c>
      <c r="CI103" s="43" t="str">
        <f>'PRECIO REFERENCIA'!CH103</f>
        <v>NO OFERTADO</v>
      </c>
      <c r="CJ103" s="44">
        <f>+IF(CI103="NO OFERTADO",0,IF(CI103="NO CUMPLE EV TECNICA",0,IF(CI103="NO HABILITA",0,IF(CI103="HABILITA",('PRECIOS UNITARIOS'!$AF103*500)/CH103))))</f>
        <v>0</v>
      </c>
    </row>
    <row r="104" spans="1:88" s="40" customFormat="1" ht="51" x14ac:dyDescent="0.2">
      <c r="A104" s="103">
        <v>95</v>
      </c>
      <c r="B104" s="202" t="s">
        <v>173</v>
      </c>
      <c r="C104" s="121" t="s">
        <v>174</v>
      </c>
      <c r="D104" s="24">
        <v>1</v>
      </c>
      <c r="E104" s="166" t="s">
        <v>53</v>
      </c>
      <c r="F104" s="168">
        <v>32.666666666666664</v>
      </c>
      <c r="G104" s="25">
        <v>70348</v>
      </c>
      <c r="H104" s="43">
        <f>'PRECIO REFERENCIA'!F104</f>
        <v>0</v>
      </c>
      <c r="I104" s="43" t="str">
        <f>'PRECIO REFERENCIA'!H104</f>
        <v>NO OFERTADO</v>
      </c>
      <c r="J104" s="44">
        <f>+IF(I104="NO OFERTADO",0,IF(I104="NO CUMPLE EV TECNICA",0,IF(I104="NO HABILITA",0,IF(I104="HABILITA",('PRECIOS UNITARIOS'!$AF104*500)/H104))))</f>
        <v>0</v>
      </c>
      <c r="K104" s="43">
        <f>'PRECIO REFERENCIA'!I104</f>
        <v>0</v>
      </c>
      <c r="L104" s="43" t="str">
        <f>'PRECIO REFERENCIA'!K104</f>
        <v>NO OFERTADO</v>
      </c>
      <c r="M104" s="44">
        <f>+IF(L104="NO OFERTADO",0,IF(L104="NO CUMPLE EV TECNICA",0,IF(L104="NO HABILITA",0,IF(L104="HABILITA",('PRECIOS UNITARIOS'!$AF104*500)/K104))))</f>
        <v>0</v>
      </c>
      <c r="N104" s="43">
        <f>'PRECIO REFERENCIA'!L104</f>
        <v>0</v>
      </c>
      <c r="O104" s="43" t="str">
        <f>'PRECIO REFERENCIA'!N104</f>
        <v>NO OFERTADO</v>
      </c>
      <c r="P104" s="44">
        <f>+IF(O104="NO OFERTADO",0,IF(O104="NO CUMPLE EV TECNICA",0,IF(O104="NO HABILITA",0,IF(O104="HABILITA",('PRECIOS UNITARIOS'!$AF104*500)/N104))))</f>
        <v>0</v>
      </c>
      <c r="Q104" s="43">
        <f>'PRECIO REFERENCIA'!O104</f>
        <v>0</v>
      </c>
      <c r="R104" s="43" t="str">
        <f>'PRECIO REFERENCIA'!Q104</f>
        <v>NO OFERTADO</v>
      </c>
      <c r="S104" s="44">
        <f>+IF(R104="NO OFERTADO",0,IF(R104="NO CUMPLE EV TECNICA",0,IF(R104="NO HABILITA",0,IF(R104="HABILITA",('PRECIOS UNITARIOS'!$AF104*500)/Q104))))</f>
        <v>0</v>
      </c>
      <c r="T104" s="43">
        <f>'PRECIO REFERENCIA'!R104</f>
        <v>0</v>
      </c>
      <c r="U104" s="43" t="str">
        <f>'PRECIO REFERENCIA'!T104</f>
        <v>NO OFERTADO</v>
      </c>
      <c r="V104" s="44">
        <f>+IF(U104="NO OFERTADO",0,IF(U104="NO CUMPLE EV TECNICA",0,IF(U104="NO HABILITA",0,IF(U104="HABILITA",('PRECIOS UNITARIOS'!$AF104*500)/T104))))</f>
        <v>0</v>
      </c>
      <c r="W104" s="43">
        <f>'PRECIO REFERENCIA'!U104</f>
        <v>0</v>
      </c>
      <c r="X104" s="43" t="str">
        <f>'PRECIO REFERENCIA'!W104</f>
        <v>NO OFERTADO</v>
      </c>
      <c r="Y104" s="44">
        <f>+IF(X104="NO OFERTADO",0,IF(X104="NO CUMPLE EV TECNICA",0,IF(X104="NO HABILITA",0,IF(X104="HABILITA",('PRECIOS UNITARIOS'!$AF104*500)/W104))))</f>
        <v>0</v>
      </c>
      <c r="Z104" s="43">
        <f>'PRECIO REFERENCIA'!X104</f>
        <v>0</v>
      </c>
      <c r="AA104" s="43" t="str">
        <f>'PRECIO REFERENCIA'!Z104</f>
        <v>NO OFERTADO</v>
      </c>
      <c r="AB104" s="44">
        <f>+IF(AA104="NO OFERTADO",0,IF(AA104="NO CUMPLE EV TECNICA",0,IF(AA104="NO HABILITA",0,IF(AA104="HABILITA",('PRECIOS UNITARIOS'!$AF104*500)/Z104))))</f>
        <v>0</v>
      </c>
      <c r="AC104" s="43">
        <f>'PRECIO REFERENCIA'!AA104</f>
        <v>0</v>
      </c>
      <c r="AD104" s="43" t="str">
        <f>'PRECIO REFERENCIA'!AC104</f>
        <v>NO OFERTADO</v>
      </c>
      <c r="AE104" s="44">
        <f>+IF(AD104="NO OFERTADO",0,IF(AD104="NO CUMPLE EV TECNICA",0,IF(AD104="NO HABILITA",0,IF(AD104="HABILITA",('PRECIOS UNITARIOS'!$AF104*500)/AC104))))</f>
        <v>0</v>
      </c>
      <c r="AF104" s="43">
        <f>'PRECIO REFERENCIA'!AD104</f>
        <v>68749</v>
      </c>
      <c r="AG104" s="43" t="str">
        <f>'PRECIO REFERENCIA'!AF104</f>
        <v>HABILITA</v>
      </c>
      <c r="AH104" s="44">
        <f>+IF(AG104="NO OFERTADO",0,IF(AG104="NO CUMPLE EV TECNICA",0,IF(AG104="NO HABILITA",0,IF(AG104="HABILITA",('PRECIOS UNITARIOS'!$AF104*500)/AF104))))</f>
        <v>500</v>
      </c>
      <c r="AI104" s="43">
        <f>'PRECIO REFERENCIA'!AG104</f>
        <v>0</v>
      </c>
      <c r="AJ104" s="43" t="str">
        <f>'PRECIO REFERENCIA'!AI104</f>
        <v>NO OFERTADO</v>
      </c>
      <c r="AK104" s="44">
        <f>+IF(AJ104="NO OFERTADO",0,IF(AJ104="NO CUMPLE EV TECNICA",0,IF(AJ104="NO HABILITA",0,IF(AJ104="HABILITA",('PRECIOS UNITARIOS'!$AF104*500)/AI104))))</f>
        <v>0</v>
      </c>
      <c r="AL104" s="43">
        <f>'PRECIO REFERENCIA'!AJ104</f>
        <v>0</v>
      </c>
      <c r="AM104" s="43" t="str">
        <f>'PRECIO REFERENCIA'!AL104</f>
        <v>NO OFERTADO</v>
      </c>
      <c r="AN104" s="44">
        <f>+IF(AM104="NO OFERTADO",0,IF(AM104="NO CUMPLE EV TECNICA",0,IF(AM104="NO HABILITA",0,IF(AM104="HABILITA",('PRECIOS UNITARIOS'!$AF104*500)/AL104))))</f>
        <v>0</v>
      </c>
      <c r="AO104" s="43">
        <f>'PRECIO REFERENCIA'!AM104</f>
        <v>0</v>
      </c>
      <c r="AP104" s="43" t="str">
        <f>'PRECIO REFERENCIA'!AO104</f>
        <v>NO OFERTADO</v>
      </c>
      <c r="AQ104" s="44">
        <f>+IF(AP104="NO OFERTADO",0,IF(AP104="NO CUMPLE EV TECNICA",0,IF(AP104="NO HABILITA",0,IF(AP104="HABILITA",('PRECIOS UNITARIOS'!$AF104*500)/AO104))))</f>
        <v>0</v>
      </c>
      <c r="AR104" s="43">
        <f>'PRECIO REFERENCIA'!AP104</f>
        <v>199920</v>
      </c>
      <c r="AS104" s="43" t="str">
        <f>'PRECIO REFERENCIA'!AR104</f>
        <v>NO HABILITA</v>
      </c>
      <c r="AT104" s="44">
        <f>+IF(AS104="NO OFERTADO",0,IF(AS104="NO CUMPLE EV TECNICA",0,IF(AS104="NO HABILITA",0,IF(AS104="HABILITA",('PRECIOS UNITARIOS'!$AF104*500)/AR104))))</f>
        <v>0</v>
      </c>
      <c r="AU104" s="43">
        <f>'PRECIO REFERENCIA'!AS104</f>
        <v>326095.7</v>
      </c>
      <c r="AV104" s="43" t="str">
        <f>'PRECIO REFERENCIA'!AU104</f>
        <v>NO HABILITA</v>
      </c>
      <c r="AW104" s="44">
        <f>+IF(AV104="NO OFERTADO",0,IF(AV104="NO CUMPLE EV TECNICA",0,IF(AV104="NO HABILITA",0,IF(AV104="HABILITA",('PRECIOS UNITARIOS'!$AF104*500)/AU104))))</f>
        <v>0</v>
      </c>
      <c r="AX104" s="43">
        <f>'PRECIO REFERENCIA'!AV104</f>
        <v>0</v>
      </c>
      <c r="AY104" s="43" t="str">
        <f>'PRECIO REFERENCIA'!AX104</f>
        <v>NO OFERTADO</v>
      </c>
      <c r="AZ104" s="44">
        <f>+IF(AY104="NO OFERTADO",0,IF(AY104="NO CUMPLE EV TECNICA",0,IF(AY104="NO HABILITA",0,IF(AY104="HABILITA",('PRECIOS UNITARIOS'!$AF104*500)/AX104))))</f>
        <v>0</v>
      </c>
      <c r="BA104" s="43">
        <f>'PRECIO REFERENCIA'!AY104</f>
        <v>0</v>
      </c>
      <c r="BB104" s="43" t="str">
        <f>'PRECIO REFERENCIA'!BA104</f>
        <v>NO OFERTADO</v>
      </c>
      <c r="BC104" s="44">
        <f>+IF(BB104="NO OFERTADO",0,IF(BB104="NO CUMPLE EV TECNICA",0,IF(BB104="NO HABILITA",0,IF(BB104="HABILITA",('PRECIOS UNITARIOS'!$AF104*500)/BA104))))</f>
        <v>0</v>
      </c>
      <c r="BD104" s="43">
        <f>'PRECIO REFERENCIA'!BB104</f>
        <v>184060.87</v>
      </c>
      <c r="BE104" s="43" t="str">
        <f>'PRECIO REFERENCIA'!BD104</f>
        <v>NO HABILITA</v>
      </c>
      <c r="BF104" s="44">
        <f>+IF(BE104="NO OFERTADO",0,IF(BE104="NO CUMPLE EV TECNICA",0,IF(BE104="NO HABILITA",0,IF(BE104="HABILITA",('PRECIOS UNITARIOS'!$AF104*500)/BD104))))</f>
        <v>0</v>
      </c>
      <c r="BG104" s="43">
        <f>'PRECIO REFERENCIA'!BE104</f>
        <v>0</v>
      </c>
      <c r="BH104" s="43" t="str">
        <f>'PRECIO REFERENCIA'!BG104</f>
        <v>NO OFERTADO</v>
      </c>
      <c r="BI104" s="44">
        <f>+IF(BH104="NO OFERTADO",0,IF(BH104="NO CUMPLE EV TECNICA",0,IF(BH104="NO HABILITA",0,IF(BH104="HABILITA",('PRECIOS UNITARIOS'!$AF104*500)/BG104))))</f>
        <v>0</v>
      </c>
      <c r="BJ104" s="43">
        <f>'PRECIO REFERENCIA'!BH104</f>
        <v>0</v>
      </c>
      <c r="BK104" s="43" t="str">
        <f>'PRECIO REFERENCIA'!BJ104</f>
        <v>NO OFERTADO</v>
      </c>
      <c r="BL104" s="44">
        <f>+IF(BK104="NO OFERTADO",0,IF(BK104="NO CUMPLE EV TECNICA",0,IF(BK104="NO HABILITA",0,IF(BK104="HABILITA",('PRECIOS UNITARIOS'!$AF104*500)/BJ104))))</f>
        <v>0</v>
      </c>
      <c r="BM104" s="43">
        <f>'PRECIO REFERENCIA'!BK104</f>
        <v>0</v>
      </c>
      <c r="BN104" s="43" t="str">
        <f>'PRECIO REFERENCIA'!BM104</f>
        <v>NO HABILITA</v>
      </c>
      <c r="BO104" s="44">
        <f>+IF(BN104="NO OFERTADO",0,IF(BN104="NO CUMPLE EV TECNICA",0,IF(BN104="NO HABILITA",0,IF(BN104="HABILITA",('PRECIOS UNITARIOS'!$AF104*500)/BM104))))</f>
        <v>0</v>
      </c>
      <c r="BP104" s="43">
        <f>'PRECIO REFERENCIA'!BN104</f>
        <v>0</v>
      </c>
      <c r="BQ104" s="43" t="str">
        <f>'PRECIO REFERENCIA'!BP104</f>
        <v>NO OFERTADO</v>
      </c>
      <c r="BR104" s="44">
        <f>+IF(BQ104="NO OFERTADO",0,IF(BQ104="NO CUMPLE EV TECNICA",0,IF(BQ104="NO HABILITA",0,IF(BQ104="HABILITA",('PRECIOS UNITARIOS'!$AF104*500)/BP104))))</f>
        <v>0</v>
      </c>
      <c r="BS104" s="43">
        <f>'PRECIO REFERENCIA'!BQ104</f>
        <v>0</v>
      </c>
      <c r="BT104" s="43" t="str">
        <f>'PRECIO REFERENCIA'!BS104</f>
        <v>NO HABILITA</v>
      </c>
      <c r="BU104" s="44">
        <f>+IF(BT104="NO OFERTADO",0,IF(BT104="NO CUMPLE EV TECNICA",0,IF(BT104="NO HABILITA",0,IF(BT104="HABILITA",('PRECIOS UNITARIOS'!$AF104*500)/BS104))))</f>
        <v>0</v>
      </c>
      <c r="BV104" s="43">
        <f>'PRECIO REFERENCIA'!BT104</f>
        <v>0</v>
      </c>
      <c r="BW104" s="43" t="str">
        <f>'PRECIO REFERENCIA'!BV104</f>
        <v>NO OFERTADO</v>
      </c>
      <c r="BX104" s="44">
        <f>+IF(BW104="NO OFERTADO",0,IF(BW104="NO CUMPLE EV TECNICA",0,IF(BW104="NO HABILITA",0,IF(BW104="HABILITA",('PRECIOS UNITARIOS'!$AF104*500)/BV104))))</f>
        <v>0</v>
      </c>
      <c r="BY104" s="43">
        <f>'PRECIO REFERENCIA'!BW104</f>
        <v>0</v>
      </c>
      <c r="BZ104" s="43" t="str">
        <f>'PRECIO REFERENCIA'!BY104</f>
        <v>NO OFERTADO</v>
      </c>
      <c r="CA104" s="44">
        <f>+IF(BZ104="NO OFERTADO",0,IF(BZ104="NO CUMPLE EV TECNICA",0,IF(BZ104="NO HABILITA",0,IF(BZ104="HABILITA",('PRECIOS UNITARIOS'!$AF104*500)/BY104))))</f>
        <v>0</v>
      </c>
      <c r="CB104" s="43">
        <f>'PRECIO REFERENCIA'!BZ104</f>
        <v>0</v>
      </c>
      <c r="CC104" s="43" t="str">
        <f>'PRECIO REFERENCIA'!CB104</f>
        <v>NO OFERTADO</v>
      </c>
      <c r="CD104" s="44">
        <f>+IF(CC104="NO OFERTADO",0,IF(CC104="NO CUMPLE EV TECNICA",0,IF(CC104="NO HABILITA",0,IF(CC104="HABILITA",('PRECIOS UNITARIOS'!$AF104*500)/CB104))))</f>
        <v>0</v>
      </c>
      <c r="CE104" s="43">
        <f>'PRECIO REFERENCIA'!CC104</f>
        <v>0</v>
      </c>
      <c r="CF104" s="43" t="str">
        <f>'PRECIO REFERENCIA'!CE104</f>
        <v>NO OFERTADO</v>
      </c>
      <c r="CG104" s="44">
        <f>+IF(CF104="NO OFERTADO",0,IF(CF104="NO CUMPLE EV TECNICA",0,IF(CF104="NO HABILITA",0,IF(CF104="HABILITA",('PRECIOS UNITARIOS'!$AF104*500)/CE104))))</f>
        <v>0</v>
      </c>
      <c r="CH104" s="43">
        <f>'PRECIO REFERENCIA'!CF104</f>
        <v>0</v>
      </c>
      <c r="CI104" s="43" t="str">
        <f>'PRECIO REFERENCIA'!CH104</f>
        <v>NO OFERTADO</v>
      </c>
      <c r="CJ104" s="44">
        <f>+IF(CI104="NO OFERTADO",0,IF(CI104="NO CUMPLE EV TECNICA",0,IF(CI104="NO HABILITA",0,IF(CI104="HABILITA",('PRECIOS UNITARIOS'!$AF104*500)/CH104))))</f>
        <v>0</v>
      </c>
    </row>
    <row r="105" spans="1:88" s="40" customFormat="1" ht="51" x14ac:dyDescent="0.2">
      <c r="A105" s="103">
        <v>96</v>
      </c>
      <c r="B105" s="202" t="s">
        <v>175</v>
      </c>
      <c r="C105" s="121" t="s">
        <v>176</v>
      </c>
      <c r="D105" s="24">
        <v>1</v>
      </c>
      <c r="E105" s="166" t="s">
        <v>53</v>
      </c>
      <c r="F105" s="168">
        <v>5.333333333333333</v>
      </c>
      <c r="G105" s="25">
        <v>25490</v>
      </c>
      <c r="H105" s="43">
        <f>'PRECIO REFERENCIA'!F105</f>
        <v>0</v>
      </c>
      <c r="I105" s="43" t="str">
        <f>'PRECIO REFERENCIA'!H105</f>
        <v>NO OFERTADO</v>
      </c>
      <c r="J105" s="44">
        <f>+IF(I105="NO OFERTADO",0,IF(I105="NO CUMPLE EV TECNICA",0,IF(I105="NO HABILITA",0,IF(I105="HABILITA",('PRECIOS UNITARIOS'!$AF105*500)/H105))))</f>
        <v>0</v>
      </c>
      <c r="K105" s="43">
        <f>'PRECIO REFERENCIA'!I105</f>
        <v>0</v>
      </c>
      <c r="L105" s="43" t="str">
        <f>'PRECIO REFERENCIA'!K105</f>
        <v>NO OFERTADO</v>
      </c>
      <c r="M105" s="44">
        <f>+IF(L105="NO OFERTADO",0,IF(L105="NO CUMPLE EV TECNICA",0,IF(L105="NO HABILITA",0,IF(L105="HABILITA",('PRECIOS UNITARIOS'!$AF105*500)/K105))))</f>
        <v>0</v>
      </c>
      <c r="N105" s="43">
        <f>'PRECIO REFERENCIA'!L105</f>
        <v>0</v>
      </c>
      <c r="O105" s="43" t="str">
        <f>'PRECIO REFERENCIA'!N105</f>
        <v>NO OFERTADO</v>
      </c>
      <c r="P105" s="44">
        <f>+IF(O105="NO OFERTADO",0,IF(O105="NO CUMPLE EV TECNICA",0,IF(O105="NO HABILITA",0,IF(O105="HABILITA",('PRECIOS UNITARIOS'!$AF105*500)/N105))))</f>
        <v>0</v>
      </c>
      <c r="Q105" s="43">
        <f>'PRECIO REFERENCIA'!O105</f>
        <v>0</v>
      </c>
      <c r="R105" s="43" t="str">
        <f>'PRECIO REFERENCIA'!Q105</f>
        <v>NO HABILITA</v>
      </c>
      <c r="S105" s="44">
        <f>+IF(R105="NO OFERTADO",0,IF(R105="NO CUMPLE EV TECNICA",0,IF(R105="NO HABILITA",0,IF(R105="HABILITA",('PRECIOS UNITARIOS'!$AF105*500)/Q105))))</f>
        <v>0</v>
      </c>
      <c r="T105" s="43">
        <f>'PRECIO REFERENCIA'!R105</f>
        <v>0</v>
      </c>
      <c r="U105" s="43" t="str">
        <f>'PRECIO REFERENCIA'!T105</f>
        <v>NO OFERTADO</v>
      </c>
      <c r="V105" s="44">
        <f>+IF(U105="NO OFERTADO",0,IF(U105="NO CUMPLE EV TECNICA",0,IF(U105="NO HABILITA",0,IF(U105="HABILITA",('PRECIOS UNITARIOS'!$AF105*500)/T105))))</f>
        <v>0</v>
      </c>
      <c r="W105" s="43">
        <f>'PRECIO REFERENCIA'!U105</f>
        <v>0</v>
      </c>
      <c r="X105" s="43" t="str">
        <f>'PRECIO REFERENCIA'!W105</f>
        <v>NO OFERTADO</v>
      </c>
      <c r="Y105" s="44">
        <f>+IF(X105="NO OFERTADO",0,IF(X105="NO CUMPLE EV TECNICA",0,IF(X105="NO HABILITA",0,IF(X105="HABILITA",('PRECIOS UNITARIOS'!$AF105*500)/W105))))</f>
        <v>0</v>
      </c>
      <c r="Z105" s="43">
        <f>'PRECIO REFERENCIA'!X105</f>
        <v>28500</v>
      </c>
      <c r="AA105" s="43" t="str">
        <f>'PRECIO REFERENCIA'!Z105</f>
        <v>HABILITA</v>
      </c>
      <c r="AB105" s="44">
        <f>+IF(AA105="NO OFERTADO",0,IF(AA105="NO CUMPLE EV TECNICA",0,IF(AA105="NO HABILITA",0,IF(AA105="HABILITA",('PRECIOS UNITARIOS'!$AF105*500)/Z105))))</f>
        <v>437.01754385964909</v>
      </c>
      <c r="AC105" s="43">
        <f>'PRECIO REFERENCIA'!AA105</f>
        <v>0</v>
      </c>
      <c r="AD105" s="43" t="str">
        <f>'PRECIO REFERENCIA'!AC105</f>
        <v>NO OFERTADO</v>
      </c>
      <c r="AE105" s="44">
        <f>+IF(AD105="NO OFERTADO",0,IF(AD105="NO CUMPLE EV TECNICA",0,IF(AD105="NO HABILITA",0,IF(AD105="HABILITA",('PRECIOS UNITARIOS'!$AF105*500)/AC105))))</f>
        <v>0</v>
      </c>
      <c r="AF105" s="43">
        <f>'PRECIO REFERENCIA'!AD105</f>
        <v>24910</v>
      </c>
      <c r="AG105" s="43" t="str">
        <f>'PRECIO REFERENCIA'!AF105</f>
        <v>HABILITA</v>
      </c>
      <c r="AH105" s="44">
        <f>+IF(AG105="NO OFERTADO",0,IF(AG105="NO CUMPLE EV TECNICA",0,IF(AG105="NO HABILITA",0,IF(AG105="HABILITA",('PRECIOS UNITARIOS'!$AF105*500)/AF105))))</f>
        <v>500</v>
      </c>
      <c r="AI105" s="43">
        <f>'PRECIO REFERENCIA'!AG105</f>
        <v>0</v>
      </c>
      <c r="AJ105" s="43" t="str">
        <f>'PRECIO REFERENCIA'!AI105</f>
        <v>NO OFERTADO</v>
      </c>
      <c r="AK105" s="44">
        <f>+IF(AJ105="NO OFERTADO",0,IF(AJ105="NO CUMPLE EV TECNICA",0,IF(AJ105="NO HABILITA",0,IF(AJ105="HABILITA",('PRECIOS UNITARIOS'!$AF105*500)/AI105))))</f>
        <v>0</v>
      </c>
      <c r="AL105" s="43">
        <f>'PRECIO REFERENCIA'!AJ105</f>
        <v>0</v>
      </c>
      <c r="AM105" s="43" t="str">
        <f>'PRECIO REFERENCIA'!AL105</f>
        <v>NO OFERTADO</v>
      </c>
      <c r="AN105" s="44">
        <f>+IF(AM105="NO OFERTADO",0,IF(AM105="NO CUMPLE EV TECNICA",0,IF(AM105="NO HABILITA",0,IF(AM105="HABILITA",('PRECIOS UNITARIOS'!$AF105*500)/AL105))))</f>
        <v>0</v>
      </c>
      <c r="AO105" s="43">
        <f>'PRECIO REFERENCIA'!AM105</f>
        <v>0</v>
      </c>
      <c r="AP105" s="43" t="str">
        <f>'PRECIO REFERENCIA'!AO105</f>
        <v>NO OFERTADO</v>
      </c>
      <c r="AQ105" s="44">
        <f>+IF(AP105="NO OFERTADO",0,IF(AP105="NO CUMPLE EV TECNICA",0,IF(AP105="NO HABILITA",0,IF(AP105="HABILITA",('PRECIOS UNITARIOS'!$AF105*500)/AO105))))</f>
        <v>0</v>
      </c>
      <c r="AR105" s="43">
        <f>'PRECIO REFERENCIA'!AP105</f>
        <v>0</v>
      </c>
      <c r="AS105" s="43" t="str">
        <f>'PRECIO REFERENCIA'!AR105</f>
        <v>NO OFERTADO</v>
      </c>
      <c r="AT105" s="44">
        <f>+IF(AS105="NO OFERTADO",0,IF(AS105="NO CUMPLE EV TECNICA",0,IF(AS105="NO HABILITA",0,IF(AS105="HABILITA",('PRECIOS UNITARIOS'!$AF105*500)/AR105))))</f>
        <v>0</v>
      </c>
      <c r="AU105" s="43">
        <f>'PRECIO REFERENCIA'!AS105</f>
        <v>0</v>
      </c>
      <c r="AV105" s="43" t="str">
        <f>'PRECIO REFERENCIA'!AU105</f>
        <v>NO HABILITA</v>
      </c>
      <c r="AW105" s="44">
        <f>+IF(AV105="NO OFERTADO",0,IF(AV105="NO CUMPLE EV TECNICA",0,IF(AV105="NO HABILITA",0,IF(AV105="HABILITA",('PRECIOS UNITARIOS'!$AF105*500)/AU105))))</f>
        <v>0</v>
      </c>
      <c r="AX105" s="43">
        <f>'PRECIO REFERENCIA'!AV105</f>
        <v>0</v>
      </c>
      <c r="AY105" s="43" t="str">
        <f>'PRECIO REFERENCIA'!AX105</f>
        <v>NO OFERTADO</v>
      </c>
      <c r="AZ105" s="44">
        <f>+IF(AY105="NO OFERTADO",0,IF(AY105="NO CUMPLE EV TECNICA",0,IF(AY105="NO HABILITA",0,IF(AY105="HABILITA",('PRECIOS UNITARIOS'!$AF105*500)/AX105))))</f>
        <v>0</v>
      </c>
      <c r="BA105" s="43">
        <f>'PRECIO REFERENCIA'!AY105</f>
        <v>0</v>
      </c>
      <c r="BB105" s="43" t="str">
        <f>'PRECIO REFERENCIA'!BA105</f>
        <v>NO OFERTADO</v>
      </c>
      <c r="BC105" s="44">
        <f>+IF(BB105="NO OFERTADO",0,IF(BB105="NO CUMPLE EV TECNICA",0,IF(BB105="NO HABILITA",0,IF(BB105="HABILITA",('PRECIOS UNITARIOS'!$AF105*500)/BA105))))</f>
        <v>0</v>
      </c>
      <c r="BD105" s="43">
        <f>'PRECIO REFERENCIA'!BB105</f>
        <v>0</v>
      </c>
      <c r="BE105" s="43" t="str">
        <f>'PRECIO REFERENCIA'!BD105</f>
        <v>NO OFERTADO</v>
      </c>
      <c r="BF105" s="44">
        <f>+IF(BE105="NO OFERTADO",0,IF(BE105="NO CUMPLE EV TECNICA",0,IF(BE105="NO HABILITA",0,IF(BE105="HABILITA",('PRECIOS UNITARIOS'!$AF105*500)/BD105))))</f>
        <v>0</v>
      </c>
      <c r="BG105" s="43">
        <f>'PRECIO REFERENCIA'!BE105</f>
        <v>0</v>
      </c>
      <c r="BH105" s="43" t="str">
        <f>'PRECIO REFERENCIA'!BG105</f>
        <v>NO OFERTADO</v>
      </c>
      <c r="BI105" s="44">
        <f>+IF(BH105="NO OFERTADO",0,IF(BH105="NO CUMPLE EV TECNICA",0,IF(BH105="NO HABILITA",0,IF(BH105="HABILITA",('PRECIOS UNITARIOS'!$AF105*500)/BG105))))</f>
        <v>0</v>
      </c>
      <c r="BJ105" s="43">
        <f>'PRECIO REFERENCIA'!BH105</f>
        <v>0</v>
      </c>
      <c r="BK105" s="43" t="str">
        <f>'PRECIO REFERENCIA'!BJ105</f>
        <v>NO OFERTADO</v>
      </c>
      <c r="BL105" s="44">
        <f>+IF(BK105="NO OFERTADO",0,IF(BK105="NO CUMPLE EV TECNICA",0,IF(BK105="NO HABILITA",0,IF(BK105="HABILITA",('PRECIOS UNITARIOS'!$AF105*500)/BJ105))))</f>
        <v>0</v>
      </c>
      <c r="BM105" s="43">
        <f>'PRECIO REFERENCIA'!BK105</f>
        <v>0</v>
      </c>
      <c r="BN105" s="43" t="str">
        <f>'PRECIO REFERENCIA'!BM105</f>
        <v>NO HABILITA</v>
      </c>
      <c r="BO105" s="44">
        <f>+IF(BN105="NO OFERTADO",0,IF(BN105="NO CUMPLE EV TECNICA",0,IF(BN105="NO HABILITA",0,IF(BN105="HABILITA",('PRECIOS UNITARIOS'!$AF105*500)/BM105))))</f>
        <v>0</v>
      </c>
      <c r="BP105" s="43">
        <f>'PRECIO REFERENCIA'!BN105</f>
        <v>0</v>
      </c>
      <c r="BQ105" s="43" t="str">
        <f>'PRECIO REFERENCIA'!BP105</f>
        <v>NO OFERTADO</v>
      </c>
      <c r="BR105" s="44">
        <f>+IF(BQ105="NO OFERTADO",0,IF(BQ105="NO CUMPLE EV TECNICA",0,IF(BQ105="NO HABILITA",0,IF(BQ105="HABILITA",('PRECIOS UNITARIOS'!$AF105*500)/BP105))))</f>
        <v>0</v>
      </c>
      <c r="BS105" s="43">
        <f>'PRECIO REFERENCIA'!BQ105</f>
        <v>0</v>
      </c>
      <c r="BT105" s="43" t="str">
        <f>'PRECIO REFERENCIA'!BS105</f>
        <v>NO HABILITA</v>
      </c>
      <c r="BU105" s="44">
        <f>+IF(BT105="NO OFERTADO",0,IF(BT105="NO CUMPLE EV TECNICA",0,IF(BT105="NO HABILITA",0,IF(BT105="HABILITA",('PRECIOS UNITARIOS'!$AF105*500)/BS105))))</f>
        <v>0</v>
      </c>
      <c r="BV105" s="43">
        <f>'PRECIO REFERENCIA'!BT105</f>
        <v>0</v>
      </c>
      <c r="BW105" s="43" t="str">
        <f>'PRECIO REFERENCIA'!BV105</f>
        <v>NO OFERTADO</v>
      </c>
      <c r="BX105" s="44">
        <f>+IF(BW105="NO OFERTADO",0,IF(BW105="NO CUMPLE EV TECNICA",0,IF(BW105="NO HABILITA",0,IF(BW105="HABILITA",('PRECIOS UNITARIOS'!$AF105*500)/BV105))))</f>
        <v>0</v>
      </c>
      <c r="BY105" s="43">
        <f>'PRECIO REFERENCIA'!BW105</f>
        <v>0</v>
      </c>
      <c r="BZ105" s="43" t="str">
        <f>'PRECIO REFERENCIA'!BY105</f>
        <v>NO OFERTADO</v>
      </c>
      <c r="CA105" s="44">
        <f>+IF(BZ105="NO OFERTADO",0,IF(BZ105="NO CUMPLE EV TECNICA",0,IF(BZ105="NO HABILITA",0,IF(BZ105="HABILITA",('PRECIOS UNITARIOS'!$AF105*500)/BY105))))</f>
        <v>0</v>
      </c>
      <c r="CB105" s="43">
        <f>'PRECIO REFERENCIA'!BZ105</f>
        <v>0</v>
      </c>
      <c r="CC105" s="43" t="str">
        <f>'PRECIO REFERENCIA'!CB105</f>
        <v>NO OFERTADO</v>
      </c>
      <c r="CD105" s="44">
        <f>+IF(CC105="NO OFERTADO",0,IF(CC105="NO CUMPLE EV TECNICA",0,IF(CC105="NO HABILITA",0,IF(CC105="HABILITA",('PRECIOS UNITARIOS'!$AF105*500)/CB105))))</f>
        <v>0</v>
      </c>
      <c r="CE105" s="43">
        <f>'PRECIO REFERENCIA'!CC105</f>
        <v>0</v>
      </c>
      <c r="CF105" s="43" t="str">
        <f>'PRECIO REFERENCIA'!CE105</f>
        <v>NO OFERTADO</v>
      </c>
      <c r="CG105" s="44">
        <f>+IF(CF105="NO OFERTADO",0,IF(CF105="NO CUMPLE EV TECNICA",0,IF(CF105="NO HABILITA",0,IF(CF105="HABILITA",('PRECIOS UNITARIOS'!$AF105*500)/CE105))))</f>
        <v>0</v>
      </c>
      <c r="CH105" s="43">
        <f>'PRECIO REFERENCIA'!CF105</f>
        <v>0</v>
      </c>
      <c r="CI105" s="43" t="str">
        <f>'PRECIO REFERENCIA'!CH105</f>
        <v>NO OFERTADO</v>
      </c>
      <c r="CJ105" s="44">
        <f>+IF(CI105="NO OFERTADO",0,IF(CI105="NO CUMPLE EV TECNICA",0,IF(CI105="NO HABILITA",0,IF(CI105="HABILITA",('PRECIOS UNITARIOS'!$AF105*500)/CH105))))</f>
        <v>0</v>
      </c>
    </row>
    <row r="106" spans="1:88" s="40" customFormat="1" ht="76.5" x14ac:dyDescent="0.2">
      <c r="A106" s="103">
        <v>97</v>
      </c>
      <c r="B106" s="202" t="s">
        <v>177</v>
      </c>
      <c r="C106" s="121" t="s">
        <v>178</v>
      </c>
      <c r="D106" s="24">
        <v>1</v>
      </c>
      <c r="E106" s="166" t="s">
        <v>53</v>
      </c>
      <c r="F106" s="168">
        <v>1</v>
      </c>
      <c r="G106" s="25">
        <v>7666.9558000000006</v>
      </c>
      <c r="H106" s="43">
        <f>'PRECIO REFERENCIA'!F106</f>
        <v>0</v>
      </c>
      <c r="I106" s="43" t="str">
        <f>'PRECIO REFERENCIA'!H106</f>
        <v>NO OFERTADO</v>
      </c>
      <c r="J106" s="44">
        <f>+IF(I106="NO OFERTADO",0,IF(I106="NO CUMPLE EV TECNICA",0,IF(I106="NO HABILITA",0,IF(I106="HABILITA",('PRECIOS UNITARIOS'!$AF106*500)/H106))))</f>
        <v>0</v>
      </c>
      <c r="K106" s="43">
        <f>'PRECIO REFERENCIA'!I106</f>
        <v>0</v>
      </c>
      <c r="L106" s="43" t="str">
        <f>'PRECIO REFERENCIA'!K106</f>
        <v>NO OFERTADO</v>
      </c>
      <c r="M106" s="44">
        <f>+IF(L106="NO OFERTADO",0,IF(L106="NO CUMPLE EV TECNICA",0,IF(L106="NO HABILITA",0,IF(L106="HABILITA",('PRECIOS UNITARIOS'!$AF106*500)/K106))))</f>
        <v>0</v>
      </c>
      <c r="N106" s="43">
        <f>'PRECIO REFERENCIA'!L106</f>
        <v>9600</v>
      </c>
      <c r="O106" s="43" t="str">
        <f>'PRECIO REFERENCIA'!N106</f>
        <v>HABILITA</v>
      </c>
      <c r="P106" s="44">
        <f>+IF(O106="NO OFERTADO",0,IF(O106="NO CUMPLE EV TECNICA",0,IF(O106="NO HABILITA",0,IF(O106="HABILITA",('PRECIOS UNITARIOS'!$AF106*500)/N106))))</f>
        <v>317.70833333333331</v>
      </c>
      <c r="Q106" s="43">
        <f>'PRECIO REFERENCIA'!O106</f>
        <v>0</v>
      </c>
      <c r="R106" s="43" t="str">
        <f>'PRECIO REFERENCIA'!Q106</f>
        <v>NO OFERTADO</v>
      </c>
      <c r="S106" s="44">
        <f>+IF(R106="NO OFERTADO",0,IF(R106="NO CUMPLE EV TECNICA",0,IF(R106="NO HABILITA",0,IF(R106="HABILITA",('PRECIOS UNITARIOS'!$AF106*500)/Q106))))</f>
        <v>0</v>
      </c>
      <c r="T106" s="43">
        <f>'PRECIO REFERENCIA'!R106</f>
        <v>0</v>
      </c>
      <c r="U106" s="43" t="str">
        <f>'PRECIO REFERENCIA'!T106</f>
        <v>NO OFERTADO</v>
      </c>
      <c r="V106" s="44">
        <f>+IF(U106="NO OFERTADO",0,IF(U106="NO CUMPLE EV TECNICA",0,IF(U106="NO HABILITA",0,IF(U106="HABILITA",('PRECIOS UNITARIOS'!$AF106*500)/T106))))</f>
        <v>0</v>
      </c>
      <c r="W106" s="43">
        <f>'PRECIO REFERENCIA'!U106</f>
        <v>0</v>
      </c>
      <c r="X106" s="43" t="str">
        <f>'PRECIO REFERENCIA'!W106</f>
        <v>NO OFERTADO</v>
      </c>
      <c r="Y106" s="44">
        <f>+IF(X106="NO OFERTADO",0,IF(X106="NO CUMPLE EV TECNICA",0,IF(X106="NO HABILITA",0,IF(X106="HABILITA",('PRECIOS UNITARIOS'!$AF106*500)/W106))))</f>
        <v>0</v>
      </c>
      <c r="Z106" s="43">
        <f>'PRECIO REFERENCIA'!X106</f>
        <v>0</v>
      </c>
      <c r="AA106" s="43" t="str">
        <f>'PRECIO REFERENCIA'!Z106</f>
        <v>NO OFERTADO</v>
      </c>
      <c r="AB106" s="44">
        <f>+IF(AA106="NO OFERTADO",0,IF(AA106="NO CUMPLE EV TECNICA",0,IF(AA106="NO HABILITA",0,IF(AA106="HABILITA",('PRECIOS UNITARIOS'!$AF106*500)/Z106))))</f>
        <v>0</v>
      </c>
      <c r="AC106" s="43">
        <f>'PRECIO REFERENCIA'!AA106</f>
        <v>0</v>
      </c>
      <c r="AD106" s="43" t="str">
        <f>'PRECIO REFERENCIA'!AC106</f>
        <v>NO OFERTADO</v>
      </c>
      <c r="AE106" s="44">
        <f>+IF(AD106="NO OFERTADO",0,IF(AD106="NO CUMPLE EV TECNICA",0,IF(AD106="NO HABILITA",0,IF(AD106="HABILITA",('PRECIOS UNITARIOS'!$AF106*500)/AC106))))</f>
        <v>0</v>
      </c>
      <c r="AF106" s="43">
        <f>'PRECIO REFERENCIA'!AD106</f>
        <v>0</v>
      </c>
      <c r="AG106" s="43" t="str">
        <f>'PRECIO REFERENCIA'!AF106</f>
        <v>NO OFERTADO</v>
      </c>
      <c r="AH106" s="44">
        <f>+IF(AG106="NO OFERTADO",0,IF(AG106="NO CUMPLE EV TECNICA",0,IF(AG106="NO HABILITA",0,IF(AG106="HABILITA",('PRECIOS UNITARIOS'!$AF106*500)/AF106))))</f>
        <v>0</v>
      </c>
      <c r="AI106" s="43">
        <f>'PRECIO REFERENCIA'!AG106</f>
        <v>0</v>
      </c>
      <c r="AJ106" s="43" t="str">
        <f>'PRECIO REFERENCIA'!AI106</f>
        <v>NO OFERTADO</v>
      </c>
      <c r="AK106" s="44">
        <f>+IF(AJ106="NO OFERTADO",0,IF(AJ106="NO CUMPLE EV TECNICA",0,IF(AJ106="NO HABILITA",0,IF(AJ106="HABILITA",('PRECIOS UNITARIOS'!$AF106*500)/AI106))))</f>
        <v>0</v>
      </c>
      <c r="AL106" s="43">
        <f>'PRECIO REFERENCIA'!AJ106</f>
        <v>0</v>
      </c>
      <c r="AM106" s="43" t="str">
        <f>'PRECIO REFERENCIA'!AL106</f>
        <v>NO OFERTADO</v>
      </c>
      <c r="AN106" s="44">
        <f>+IF(AM106="NO OFERTADO",0,IF(AM106="NO CUMPLE EV TECNICA",0,IF(AM106="NO HABILITA",0,IF(AM106="HABILITA",('PRECIOS UNITARIOS'!$AF106*500)/AL106))))</f>
        <v>0</v>
      </c>
      <c r="AO106" s="43">
        <f>'PRECIO REFERENCIA'!AM106</f>
        <v>6100</v>
      </c>
      <c r="AP106" s="43" t="str">
        <f>'PRECIO REFERENCIA'!AO106</f>
        <v>HABILITA</v>
      </c>
      <c r="AQ106" s="44">
        <f>+IF(AP106="NO OFERTADO",0,IF(AP106="NO CUMPLE EV TECNICA",0,IF(AP106="NO HABILITA",0,IF(AP106="HABILITA",('PRECIOS UNITARIOS'!$AF106*500)/AO106))))</f>
        <v>500</v>
      </c>
      <c r="AR106" s="43">
        <f>'PRECIO REFERENCIA'!AP106</f>
        <v>0</v>
      </c>
      <c r="AS106" s="43" t="str">
        <f>'PRECIO REFERENCIA'!AR106</f>
        <v>NO OFERTADO</v>
      </c>
      <c r="AT106" s="44">
        <f>+IF(AS106="NO OFERTADO",0,IF(AS106="NO CUMPLE EV TECNICA",0,IF(AS106="NO HABILITA",0,IF(AS106="HABILITA",('PRECIOS UNITARIOS'!$AF106*500)/AR106))))</f>
        <v>0</v>
      </c>
      <c r="AU106" s="43">
        <f>'PRECIO REFERENCIA'!AS106</f>
        <v>0</v>
      </c>
      <c r="AV106" s="43" t="str">
        <f>'PRECIO REFERENCIA'!AU106</f>
        <v>NO OFERTADO</v>
      </c>
      <c r="AW106" s="44">
        <f>+IF(AV106="NO OFERTADO",0,IF(AV106="NO CUMPLE EV TECNICA",0,IF(AV106="NO HABILITA",0,IF(AV106="HABILITA",('PRECIOS UNITARIOS'!$AF106*500)/AU106))))</f>
        <v>0</v>
      </c>
      <c r="AX106" s="43">
        <f>'PRECIO REFERENCIA'!AV106</f>
        <v>0</v>
      </c>
      <c r="AY106" s="43" t="str">
        <f>'PRECIO REFERENCIA'!AX106</f>
        <v>NO OFERTADO</v>
      </c>
      <c r="AZ106" s="44">
        <f>+IF(AY106="NO OFERTADO",0,IF(AY106="NO CUMPLE EV TECNICA",0,IF(AY106="NO HABILITA",0,IF(AY106="HABILITA",('PRECIOS UNITARIOS'!$AF106*500)/AX106))))</f>
        <v>0</v>
      </c>
      <c r="BA106" s="43">
        <f>'PRECIO REFERENCIA'!AY106</f>
        <v>0</v>
      </c>
      <c r="BB106" s="43" t="str">
        <f>'PRECIO REFERENCIA'!BA106</f>
        <v>NO OFERTADO</v>
      </c>
      <c r="BC106" s="44">
        <f>+IF(BB106="NO OFERTADO",0,IF(BB106="NO CUMPLE EV TECNICA",0,IF(BB106="NO HABILITA",0,IF(BB106="HABILITA",('PRECIOS UNITARIOS'!$AF106*500)/BA106))))</f>
        <v>0</v>
      </c>
      <c r="BD106" s="43">
        <f>'PRECIO REFERENCIA'!BB106</f>
        <v>0</v>
      </c>
      <c r="BE106" s="43" t="str">
        <f>'PRECIO REFERENCIA'!BD106</f>
        <v>NO OFERTADO</v>
      </c>
      <c r="BF106" s="44">
        <f>+IF(BE106="NO OFERTADO",0,IF(BE106="NO CUMPLE EV TECNICA",0,IF(BE106="NO HABILITA",0,IF(BE106="HABILITA",('PRECIOS UNITARIOS'!$AF106*500)/BD106))))</f>
        <v>0</v>
      </c>
      <c r="BG106" s="43">
        <f>'PRECIO REFERENCIA'!BE106</f>
        <v>0</v>
      </c>
      <c r="BH106" s="43" t="str">
        <f>'PRECIO REFERENCIA'!BG106</f>
        <v>NO OFERTADO</v>
      </c>
      <c r="BI106" s="44">
        <f>+IF(BH106="NO OFERTADO",0,IF(BH106="NO CUMPLE EV TECNICA",0,IF(BH106="NO HABILITA",0,IF(BH106="HABILITA",('PRECIOS UNITARIOS'!$AF106*500)/BG106))))</f>
        <v>0</v>
      </c>
      <c r="BJ106" s="43">
        <f>'PRECIO REFERENCIA'!BH106</f>
        <v>0</v>
      </c>
      <c r="BK106" s="43" t="str">
        <f>'PRECIO REFERENCIA'!BJ106</f>
        <v>NO OFERTADO</v>
      </c>
      <c r="BL106" s="44">
        <f>+IF(BK106="NO OFERTADO",0,IF(BK106="NO CUMPLE EV TECNICA",0,IF(BK106="NO HABILITA",0,IF(BK106="HABILITA",('PRECIOS UNITARIOS'!$AF106*500)/BJ106))))</f>
        <v>0</v>
      </c>
      <c r="BM106" s="43">
        <f>'PRECIO REFERENCIA'!BK106</f>
        <v>0</v>
      </c>
      <c r="BN106" s="43" t="str">
        <f>'PRECIO REFERENCIA'!BM106</f>
        <v>NO OFERTADO</v>
      </c>
      <c r="BO106" s="44">
        <f>+IF(BN106="NO OFERTADO",0,IF(BN106="NO CUMPLE EV TECNICA",0,IF(BN106="NO HABILITA",0,IF(BN106="HABILITA",('PRECIOS UNITARIOS'!$AF106*500)/BM106))))</f>
        <v>0</v>
      </c>
      <c r="BP106" s="43">
        <f>'PRECIO REFERENCIA'!BN106</f>
        <v>0</v>
      </c>
      <c r="BQ106" s="43" t="str">
        <f>'PRECIO REFERENCIA'!BP106</f>
        <v>NO OFERTADO</v>
      </c>
      <c r="BR106" s="44">
        <f>+IF(BQ106="NO OFERTADO",0,IF(BQ106="NO CUMPLE EV TECNICA",0,IF(BQ106="NO HABILITA",0,IF(BQ106="HABILITA",('PRECIOS UNITARIOS'!$AF106*500)/BP106))))</f>
        <v>0</v>
      </c>
      <c r="BS106" s="43">
        <f>'PRECIO REFERENCIA'!BQ106</f>
        <v>0</v>
      </c>
      <c r="BT106" s="43" t="str">
        <f>'PRECIO REFERENCIA'!BS106</f>
        <v>NO OFERTADO</v>
      </c>
      <c r="BU106" s="44">
        <f>+IF(BT106="NO OFERTADO",0,IF(BT106="NO CUMPLE EV TECNICA",0,IF(BT106="NO HABILITA",0,IF(BT106="HABILITA",('PRECIOS UNITARIOS'!$AF106*500)/BS106))))</f>
        <v>0</v>
      </c>
      <c r="BV106" s="43">
        <f>'PRECIO REFERENCIA'!BT106</f>
        <v>0</v>
      </c>
      <c r="BW106" s="43" t="str">
        <f>'PRECIO REFERENCIA'!BV106</f>
        <v>NO OFERTADO</v>
      </c>
      <c r="BX106" s="44">
        <f>+IF(BW106="NO OFERTADO",0,IF(BW106="NO CUMPLE EV TECNICA",0,IF(BW106="NO HABILITA",0,IF(BW106="HABILITA",('PRECIOS UNITARIOS'!$AF106*500)/BV106))))</f>
        <v>0</v>
      </c>
      <c r="BY106" s="43">
        <f>'PRECIO REFERENCIA'!BW106</f>
        <v>0</v>
      </c>
      <c r="BZ106" s="43" t="str">
        <f>'PRECIO REFERENCIA'!BY106</f>
        <v>NO OFERTADO</v>
      </c>
      <c r="CA106" s="44">
        <f>+IF(BZ106="NO OFERTADO",0,IF(BZ106="NO CUMPLE EV TECNICA",0,IF(BZ106="NO HABILITA",0,IF(BZ106="HABILITA",('PRECIOS UNITARIOS'!$AF106*500)/BY106))))</f>
        <v>0</v>
      </c>
      <c r="CB106" s="43">
        <f>'PRECIO REFERENCIA'!BZ106</f>
        <v>0</v>
      </c>
      <c r="CC106" s="43" t="str">
        <f>'PRECIO REFERENCIA'!CB106</f>
        <v>NO OFERTADO</v>
      </c>
      <c r="CD106" s="44">
        <f>+IF(CC106="NO OFERTADO",0,IF(CC106="NO CUMPLE EV TECNICA",0,IF(CC106="NO HABILITA",0,IF(CC106="HABILITA",('PRECIOS UNITARIOS'!$AF106*500)/CB106))))</f>
        <v>0</v>
      </c>
      <c r="CE106" s="43">
        <f>'PRECIO REFERENCIA'!CC106</f>
        <v>0</v>
      </c>
      <c r="CF106" s="43" t="str">
        <f>'PRECIO REFERENCIA'!CE106</f>
        <v>NO OFERTADO</v>
      </c>
      <c r="CG106" s="44">
        <f>+IF(CF106="NO OFERTADO",0,IF(CF106="NO CUMPLE EV TECNICA",0,IF(CF106="NO HABILITA",0,IF(CF106="HABILITA",('PRECIOS UNITARIOS'!$AF106*500)/CE106))))</f>
        <v>0</v>
      </c>
      <c r="CH106" s="43">
        <f>'PRECIO REFERENCIA'!CF106</f>
        <v>0</v>
      </c>
      <c r="CI106" s="43" t="str">
        <f>'PRECIO REFERENCIA'!CH106</f>
        <v>NO OFERTADO</v>
      </c>
      <c r="CJ106" s="44">
        <f>+IF(CI106="NO OFERTADO",0,IF(CI106="NO CUMPLE EV TECNICA",0,IF(CI106="NO HABILITA",0,IF(CI106="HABILITA",('PRECIOS UNITARIOS'!$AF106*500)/CH106))))</f>
        <v>0</v>
      </c>
    </row>
    <row r="107" spans="1:88" s="40" customFormat="1" ht="76.5" x14ac:dyDescent="0.2">
      <c r="A107" s="103">
        <v>98</v>
      </c>
      <c r="B107" s="202" t="s">
        <v>179</v>
      </c>
      <c r="C107" s="121" t="s">
        <v>178</v>
      </c>
      <c r="D107" s="24">
        <v>1</v>
      </c>
      <c r="E107" s="166" t="s">
        <v>53</v>
      </c>
      <c r="F107" s="168">
        <v>1</v>
      </c>
      <c r="G107" s="25">
        <v>7666.9558000000006</v>
      </c>
      <c r="H107" s="43">
        <f>'PRECIO REFERENCIA'!F107</f>
        <v>0</v>
      </c>
      <c r="I107" s="43" t="str">
        <f>'PRECIO REFERENCIA'!H107</f>
        <v>NO OFERTADO</v>
      </c>
      <c r="J107" s="44">
        <f>+IF(I107="NO OFERTADO",0,IF(I107="NO CUMPLE EV TECNICA",0,IF(I107="NO HABILITA",0,IF(I107="HABILITA",('PRECIOS UNITARIOS'!$AF107*500)/H107))))</f>
        <v>0</v>
      </c>
      <c r="K107" s="43">
        <f>'PRECIO REFERENCIA'!I107</f>
        <v>0</v>
      </c>
      <c r="L107" s="43" t="str">
        <f>'PRECIO REFERENCIA'!K107</f>
        <v>NO OFERTADO</v>
      </c>
      <c r="M107" s="44">
        <f>+IF(L107="NO OFERTADO",0,IF(L107="NO CUMPLE EV TECNICA",0,IF(L107="NO HABILITA",0,IF(L107="HABILITA",('PRECIOS UNITARIOS'!$AF107*500)/K107))))</f>
        <v>0</v>
      </c>
      <c r="N107" s="43">
        <f>'PRECIO REFERENCIA'!L107</f>
        <v>10100</v>
      </c>
      <c r="O107" s="43" t="str">
        <f>'PRECIO REFERENCIA'!N107</f>
        <v>NO HABILITA</v>
      </c>
      <c r="P107" s="44">
        <f>+IF(O107="NO OFERTADO",0,IF(O107="NO CUMPLE EV TECNICA",0,IF(O107="NO HABILITA",0,IF(O107="HABILITA",('PRECIOS UNITARIOS'!$AF107*500)/N107))))</f>
        <v>0</v>
      </c>
      <c r="Q107" s="43">
        <f>'PRECIO REFERENCIA'!O107</f>
        <v>0</v>
      </c>
      <c r="R107" s="43" t="str">
        <f>'PRECIO REFERENCIA'!Q107</f>
        <v>NO OFERTADO</v>
      </c>
      <c r="S107" s="44">
        <f>+IF(R107="NO OFERTADO",0,IF(R107="NO CUMPLE EV TECNICA",0,IF(R107="NO HABILITA",0,IF(R107="HABILITA",('PRECIOS UNITARIOS'!$AF107*500)/Q107))))</f>
        <v>0</v>
      </c>
      <c r="T107" s="43">
        <f>'PRECIO REFERENCIA'!R107</f>
        <v>0</v>
      </c>
      <c r="U107" s="43" t="str">
        <f>'PRECIO REFERENCIA'!T107</f>
        <v>NO OFERTADO</v>
      </c>
      <c r="V107" s="44">
        <f>+IF(U107="NO OFERTADO",0,IF(U107="NO CUMPLE EV TECNICA",0,IF(U107="NO HABILITA",0,IF(U107="HABILITA",('PRECIOS UNITARIOS'!$AF107*500)/T107))))</f>
        <v>0</v>
      </c>
      <c r="W107" s="43">
        <f>'PRECIO REFERENCIA'!U107</f>
        <v>0</v>
      </c>
      <c r="X107" s="43" t="str">
        <f>'PRECIO REFERENCIA'!W107</f>
        <v>NO OFERTADO</v>
      </c>
      <c r="Y107" s="44">
        <f>+IF(X107="NO OFERTADO",0,IF(X107="NO CUMPLE EV TECNICA",0,IF(X107="NO HABILITA",0,IF(X107="HABILITA",('PRECIOS UNITARIOS'!$AF107*500)/W107))))</f>
        <v>0</v>
      </c>
      <c r="Z107" s="43">
        <f>'PRECIO REFERENCIA'!X107</f>
        <v>0</v>
      </c>
      <c r="AA107" s="43" t="str">
        <f>'PRECIO REFERENCIA'!Z107</f>
        <v>NO OFERTADO</v>
      </c>
      <c r="AB107" s="44">
        <f>+IF(AA107="NO OFERTADO",0,IF(AA107="NO CUMPLE EV TECNICA",0,IF(AA107="NO HABILITA",0,IF(AA107="HABILITA",('PRECIOS UNITARIOS'!$AF107*500)/Z107))))</f>
        <v>0</v>
      </c>
      <c r="AC107" s="43">
        <f>'PRECIO REFERENCIA'!AA107</f>
        <v>0</v>
      </c>
      <c r="AD107" s="43" t="str">
        <f>'PRECIO REFERENCIA'!AC107</f>
        <v>NO OFERTADO</v>
      </c>
      <c r="AE107" s="44">
        <f>+IF(AD107="NO OFERTADO",0,IF(AD107="NO CUMPLE EV TECNICA",0,IF(AD107="NO HABILITA",0,IF(AD107="HABILITA",('PRECIOS UNITARIOS'!$AF107*500)/AC107))))</f>
        <v>0</v>
      </c>
      <c r="AF107" s="43">
        <f>'PRECIO REFERENCIA'!AD107</f>
        <v>0</v>
      </c>
      <c r="AG107" s="43" t="str">
        <f>'PRECIO REFERENCIA'!AF107</f>
        <v>NO OFERTADO</v>
      </c>
      <c r="AH107" s="44">
        <f>+IF(AG107="NO OFERTADO",0,IF(AG107="NO CUMPLE EV TECNICA",0,IF(AG107="NO HABILITA",0,IF(AG107="HABILITA",('PRECIOS UNITARIOS'!$AF107*500)/AF107))))</f>
        <v>0</v>
      </c>
      <c r="AI107" s="43">
        <f>'PRECIO REFERENCIA'!AG107</f>
        <v>0</v>
      </c>
      <c r="AJ107" s="43" t="str">
        <f>'PRECIO REFERENCIA'!AI107</f>
        <v>NO OFERTADO</v>
      </c>
      <c r="AK107" s="44">
        <f>+IF(AJ107="NO OFERTADO",0,IF(AJ107="NO CUMPLE EV TECNICA",0,IF(AJ107="NO HABILITA",0,IF(AJ107="HABILITA",('PRECIOS UNITARIOS'!$AF107*500)/AI107))))</f>
        <v>0</v>
      </c>
      <c r="AL107" s="43">
        <f>'PRECIO REFERENCIA'!AJ107</f>
        <v>0</v>
      </c>
      <c r="AM107" s="43" t="str">
        <f>'PRECIO REFERENCIA'!AL107</f>
        <v>NO OFERTADO</v>
      </c>
      <c r="AN107" s="44">
        <f>+IF(AM107="NO OFERTADO",0,IF(AM107="NO CUMPLE EV TECNICA",0,IF(AM107="NO HABILITA",0,IF(AM107="HABILITA",('PRECIOS UNITARIOS'!$AF107*500)/AL107))))</f>
        <v>0</v>
      </c>
      <c r="AO107" s="43">
        <f>'PRECIO REFERENCIA'!AM107</f>
        <v>6100</v>
      </c>
      <c r="AP107" s="43" t="str">
        <f>'PRECIO REFERENCIA'!AO107</f>
        <v>HABILITA</v>
      </c>
      <c r="AQ107" s="44">
        <f>+IF(AP107="NO OFERTADO",0,IF(AP107="NO CUMPLE EV TECNICA",0,IF(AP107="NO HABILITA",0,IF(AP107="HABILITA",('PRECIOS UNITARIOS'!$AF107*500)/AO107))))</f>
        <v>500</v>
      </c>
      <c r="AR107" s="43">
        <f>'PRECIO REFERENCIA'!AP107</f>
        <v>0</v>
      </c>
      <c r="AS107" s="43" t="str">
        <f>'PRECIO REFERENCIA'!AR107</f>
        <v>NO OFERTADO</v>
      </c>
      <c r="AT107" s="44">
        <f>+IF(AS107="NO OFERTADO",0,IF(AS107="NO CUMPLE EV TECNICA",0,IF(AS107="NO HABILITA",0,IF(AS107="HABILITA",('PRECIOS UNITARIOS'!$AF107*500)/AR107))))</f>
        <v>0</v>
      </c>
      <c r="AU107" s="43">
        <f>'PRECIO REFERENCIA'!AS107</f>
        <v>0</v>
      </c>
      <c r="AV107" s="43" t="str">
        <f>'PRECIO REFERENCIA'!AU107</f>
        <v>NO OFERTADO</v>
      </c>
      <c r="AW107" s="44">
        <f>+IF(AV107="NO OFERTADO",0,IF(AV107="NO CUMPLE EV TECNICA",0,IF(AV107="NO HABILITA",0,IF(AV107="HABILITA",('PRECIOS UNITARIOS'!$AF107*500)/AU107))))</f>
        <v>0</v>
      </c>
      <c r="AX107" s="43">
        <f>'PRECIO REFERENCIA'!AV107</f>
        <v>0</v>
      </c>
      <c r="AY107" s="43" t="str">
        <f>'PRECIO REFERENCIA'!AX107</f>
        <v>NO OFERTADO</v>
      </c>
      <c r="AZ107" s="44">
        <f>+IF(AY107="NO OFERTADO",0,IF(AY107="NO CUMPLE EV TECNICA",0,IF(AY107="NO HABILITA",0,IF(AY107="HABILITA",('PRECIOS UNITARIOS'!$AF107*500)/AX107))))</f>
        <v>0</v>
      </c>
      <c r="BA107" s="43">
        <f>'PRECIO REFERENCIA'!AY107</f>
        <v>0</v>
      </c>
      <c r="BB107" s="43" t="str">
        <f>'PRECIO REFERENCIA'!BA107</f>
        <v>NO OFERTADO</v>
      </c>
      <c r="BC107" s="44">
        <f>+IF(BB107="NO OFERTADO",0,IF(BB107="NO CUMPLE EV TECNICA",0,IF(BB107="NO HABILITA",0,IF(BB107="HABILITA",('PRECIOS UNITARIOS'!$AF107*500)/BA107))))</f>
        <v>0</v>
      </c>
      <c r="BD107" s="43">
        <f>'PRECIO REFERENCIA'!BB107</f>
        <v>0</v>
      </c>
      <c r="BE107" s="43" t="str">
        <f>'PRECIO REFERENCIA'!BD107</f>
        <v>NO OFERTADO</v>
      </c>
      <c r="BF107" s="44">
        <f>+IF(BE107="NO OFERTADO",0,IF(BE107="NO CUMPLE EV TECNICA",0,IF(BE107="NO HABILITA",0,IF(BE107="HABILITA",('PRECIOS UNITARIOS'!$AF107*500)/BD107))))</f>
        <v>0</v>
      </c>
      <c r="BG107" s="43">
        <f>'PRECIO REFERENCIA'!BE107</f>
        <v>0</v>
      </c>
      <c r="BH107" s="43" t="str">
        <f>'PRECIO REFERENCIA'!BG107</f>
        <v>NO OFERTADO</v>
      </c>
      <c r="BI107" s="44">
        <f>+IF(BH107="NO OFERTADO",0,IF(BH107="NO CUMPLE EV TECNICA",0,IF(BH107="NO HABILITA",0,IF(BH107="HABILITA",('PRECIOS UNITARIOS'!$AF107*500)/BG107))))</f>
        <v>0</v>
      </c>
      <c r="BJ107" s="43">
        <f>'PRECIO REFERENCIA'!BH107</f>
        <v>0</v>
      </c>
      <c r="BK107" s="43" t="str">
        <f>'PRECIO REFERENCIA'!BJ107</f>
        <v>NO OFERTADO</v>
      </c>
      <c r="BL107" s="44">
        <f>+IF(BK107="NO OFERTADO",0,IF(BK107="NO CUMPLE EV TECNICA",0,IF(BK107="NO HABILITA",0,IF(BK107="HABILITA",('PRECIOS UNITARIOS'!$AF107*500)/BJ107))))</f>
        <v>0</v>
      </c>
      <c r="BM107" s="43">
        <f>'PRECIO REFERENCIA'!BK107</f>
        <v>0</v>
      </c>
      <c r="BN107" s="43" t="str">
        <f>'PRECIO REFERENCIA'!BM107</f>
        <v>NO OFERTADO</v>
      </c>
      <c r="BO107" s="44">
        <f>+IF(BN107="NO OFERTADO",0,IF(BN107="NO CUMPLE EV TECNICA",0,IF(BN107="NO HABILITA",0,IF(BN107="HABILITA",('PRECIOS UNITARIOS'!$AF107*500)/BM107))))</f>
        <v>0</v>
      </c>
      <c r="BP107" s="43">
        <f>'PRECIO REFERENCIA'!BN107</f>
        <v>0</v>
      </c>
      <c r="BQ107" s="43" t="str">
        <f>'PRECIO REFERENCIA'!BP107</f>
        <v>NO OFERTADO</v>
      </c>
      <c r="BR107" s="44">
        <f>+IF(BQ107="NO OFERTADO",0,IF(BQ107="NO CUMPLE EV TECNICA",0,IF(BQ107="NO HABILITA",0,IF(BQ107="HABILITA",('PRECIOS UNITARIOS'!$AF107*500)/BP107))))</f>
        <v>0</v>
      </c>
      <c r="BS107" s="43">
        <f>'PRECIO REFERENCIA'!BQ107</f>
        <v>0</v>
      </c>
      <c r="BT107" s="43" t="str">
        <f>'PRECIO REFERENCIA'!BS107</f>
        <v>NO OFERTADO</v>
      </c>
      <c r="BU107" s="44">
        <f>+IF(BT107="NO OFERTADO",0,IF(BT107="NO CUMPLE EV TECNICA",0,IF(BT107="NO HABILITA",0,IF(BT107="HABILITA",('PRECIOS UNITARIOS'!$AF107*500)/BS107))))</f>
        <v>0</v>
      </c>
      <c r="BV107" s="43">
        <f>'PRECIO REFERENCIA'!BT107</f>
        <v>0</v>
      </c>
      <c r="BW107" s="43" t="str">
        <f>'PRECIO REFERENCIA'!BV107</f>
        <v>NO OFERTADO</v>
      </c>
      <c r="BX107" s="44">
        <f>+IF(BW107="NO OFERTADO",0,IF(BW107="NO CUMPLE EV TECNICA",0,IF(BW107="NO HABILITA",0,IF(BW107="HABILITA",('PRECIOS UNITARIOS'!$AF107*500)/BV107))))</f>
        <v>0</v>
      </c>
      <c r="BY107" s="43">
        <f>'PRECIO REFERENCIA'!BW107</f>
        <v>0</v>
      </c>
      <c r="BZ107" s="43" t="str">
        <f>'PRECIO REFERENCIA'!BY107</f>
        <v>NO OFERTADO</v>
      </c>
      <c r="CA107" s="44">
        <f>+IF(BZ107="NO OFERTADO",0,IF(BZ107="NO CUMPLE EV TECNICA",0,IF(BZ107="NO HABILITA",0,IF(BZ107="HABILITA",('PRECIOS UNITARIOS'!$AF107*500)/BY107))))</f>
        <v>0</v>
      </c>
      <c r="CB107" s="43">
        <f>'PRECIO REFERENCIA'!BZ107</f>
        <v>0</v>
      </c>
      <c r="CC107" s="43" t="str">
        <f>'PRECIO REFERENCIA'!CB107</f>
        <v>NO OFERTADO</v>
      </c>
      <c r="CD107" s="44">
        <f>+IF(CC107="NO OFERTADO",0,IF(CC107="NO CUMPLE EV TECNICA",0,IF(CC107="NO HABILITA",0,IF(CC107="HABILITA",('PRECIOS UNITARIOS'!$AF107*500)/CB107))))</f>
        <v>0</v>
      </c>
      <c r="CE107" s="43">
        <f>'PRECIO REFERENCIA'!CC107</f>
        <v>0</v>
      </c>
      <c r="CF107" s="43" t="str">
        <f>'PRECIO REFERENCIA'!CE107</f>
        <v>NO OFERTADO</v>
      </c>
      <c r="CG107" s="44">
        <f>+IF(CF107="NO OFERTADO",0,IF(CF107="NO CUMPLE EV TECNICA",0,IF(CF107="NO HABILITA",0,IF(CF107="HABILITA",('PRECIOS UNITARIOS'!$AF107*500)/CE107))))</f>
        <v>0</v>
      </c>
      <c r="CH107" s="43">
        <f>'PRECIO REFERENCIA'!CF107</f>
        <v>0</v>
      </c>
      <c r="CI107" s="43" t="str">
        <f>'PRECIO REFERENCIA'!CH107</f>
        <v>NO OFERTADO</v>
      </c>
      <c r="CJ107" s="44">
        <f>+IF(CI107="NO OFERTADO",0,IF(CI107="NO CUMPLE EV TECNICA",0,IF(CI107="NO HABILITA",0,IF(CI107="HABILITA",('PRECIOS UNITARIOS'!$AF107*500)/CH107))))</f>
        <v>0</v>
      </c>
    </row>
    <row r="108" spans="1:88" s="40" customFormat="1" ht="38.25" x14ac:dyDescent="0.2">
      <c r="A108" s="103">
        <v>99</v>
      </c>
      <c r="B108" s="202" t="s">
        <v>180</v>
      </c>
      <c r="C108" s="121" t="s">
        <v>181</v>
      </c>
      <c r="D108" s="24">
        <v>1</v>
      </c>
      <c r="E108" s="166" t="s">
        <v>53</v>
      </c>
      <c r="F108" s="168">
        <v>1.6666666666666667</v>
      </c>
      <c r="G108" s="25">
        <v>371994</v>
      </c>
      <c r="H108" s="43">
        <f>'PRECIO REFERENCIA'!F108</f>
        <v>0</v>
      </c>
      <c r="I108" s="43" t="str">
        <f>'PRECIO REFERENCIA'!H108</f>
        <v>NO OFERTADO</v>
      </c>
      <c r="J108" s="44">
        <f>+IF(I108="NO OFERTADO",0,IF(I108="NO CUMPLE EV TECNICA",0,IF(I108="NO HABILITA",0,IF(I108="HABILITA",('PRECIOS UNITARIOS'!$AF108*500)/H108))))</f>
        <v>0</v>
      </c>
      <c r="K108" s="43">
        <f>'PRECIO REFERENCIA'!I108</f>
        <v>0</v>
      </c>
      <c r="L108" s="43" t="str">
        <f>'PRECIO REFERENCIA'!K108</f>
        <v>NO OFERTADO</v>
      </c>
      <c r="M108" s="44">
        <f>+IF(L108="NO OFERTADO",0,IF(L108="NO CUMPLE EV TECNICA",0,IF(L108="NO HABILITA",0,IF(L108="HABILITA",('PRECIOS UNITARIOS'!$AF108*500)/K108))))</f>
        <v>0</v>
      </c>
      <c r="N108" s="43">
        <f>'PRECIO REFERENCIA'!L108</f>
        <v>0</v>
      </c>
      <c r="O108" s="43" t="str">
        <f>'PRECIO REFERENCIA'!N108</f>
        <v>NO OFERTADO</v>
      </c>
      <c r="P108" s="44">
        <f>+IF(O108="NO OFERTADO",0,IF(O108="NO CUMPLE EV TECNICA",0,IF(O108="NO HABILITA",0,IF(O108="HABILITA",('PRECIOS UNITARIOS'!$AF108*500)/N108))))</f>
        <v>0</v>
      </c>
      <c r="Q108" s="43">
        <f>'PRECIO REFERENCIA'!O108</f>
        <v>0</v>
      </c>
      <c r="R108" s="43" t="str">
        <f>'PRECIO REFERENCIA'!Q108</f>
        <v>NO OFERTADO</v>
      </c>
      <c r="S108" s="44">
        <f>+IF(R108="NO OFERTADO",0,IF(R108="NO CUMPLE EV TECNICA",0,IF(R108="NO HABILITA",0,IF(R108="HABILITA",('PRECIOS UNITARIOS'!$AF108*500)/Q108))))</f>
        <v>0</v>
      </c>
      <c r="T108" s="43">
        <f>'PRECIO REFERENCIA'!R108</f>
        <v>0</v>
      </c>
      <c r="U108" s="43" t="str">
        <f>'PRECIO REFERENCIA'!T108</f>
        <v>NO OFERTADO</v>
      </c>
      <c r="V108" s="44">
        <f>+IF(U108="NO OFERTADO",0,IF(U108="NO CUMPLE EV TECNICA",0,IF(U108="NO HABILITA",0,IF(U108="HABILITA",('PRECIOS UNITARIOS'!$AF108*500)/T108))))</f>
        <v>0</v>
      </c>
      <c r="W108" s="43">
        <f>'PRECIO REFERENCIA'!U108</f>
        <v>0</v>
      </c>
      <c r="X108" s="43" t="str">
        <f>'PRECIO REFERENCIA'!W108</f>
        <v>NO OFERTADO</v>
      </c>
      <c r="Y108" s="44">
        <f>+IF(X108="NO OFERTADO",0,IF(X108="NO CUMPLE EV TECNICA",0,IF(X108="NO HABILITA",0,IF(X108="HABILITA",('PRECIOS UNITARIOS'!$AF108*500)/W108))))</f>
        <v>0</v>
      </c>
      <c r="Z108" s="43">
        <f>'PRECIO REFERENCIA'!X108</f>
        <v>0</v>
      </c>
      <c r="AA108" s="43" t="str">
        <f>'PRECIO REFERENCIA'!Z108</f>
        <v>NO HABILITA</v>
      </c>
      <c r="AB108" s="44">
        <f>+IF(AA108="NO OFERTADO",0,IF(AA108="NO CUMPLE EV TECNICA",0,IF(AA108="NO HABILITA",0,IF(AA108="HABILITA",('PRECIOS UNITARIOS'!$AF108*500)/Z108))))</f>
        <v>0</v>
      </c>
      <c r="AC108" s="43">
        <f>'PRECIO REFERENCIA'!AA108</f>
        <v>0</v>
      </c>
      <c r="AD108" s="43" t="str">
        <f>'PRECIO REFERENCIA'!AC108</f>
        <v>NO OFERTADO</v>
      </c>
      <c r="AE108" s="44">
        <f>+IF(AD108="NO OFERTADO",0,IF(AD108="NO CUMPLE EV TECNICA",0,IF(AD108="NO HABILITA",0,IF(AD108="HABILITA",('PRECIOS UNITARIOS'!$AF108*500)/AC108))))</f>
        <v>0</v>
      </c>
      <c r="AF108" s="43">
        <f>'PRECIO REFERENCIA'!AD108</f>
        <v>0</v>
      </c>
      <c r="AG108" s="43" t="str">
        <f>'PRECIO REFERENCIA'!AF108</f>
        <v>NO OFERTADO</v>
      </c>
      <c r="AH108" s="44">
        <f>+IF(AG108="NO OFERTADO",0,IF(AG108="NO CUMPLE EV TECNICA",0,IF(AG108="NO HABILITA",0,IF(AG108="HABILITA",('PRECIOS UNITARIOS'!$AF108*500)/AF108))))</f>
        <v>0</v>
      </c>
      <c r="AI108" s="43">
        <f>'PRECIO REFERENCIA'!AG108</f>
        <v>0</v>
      </c>
      <c r="AJ108" s="43" t="str">
        <f>'PRECIO REFERENCIA'!AI108</f>
        <v>NO OFERTADO</v>
      </c>
      <c r="AK108" s="44">
        <f>+IF(AJ108="NO OFERTADO",0,IF(AJ108="NO CUMPLE EV TECNICA",0,IF(AJ108="NO HABILITA",0,IF(AJ108="HABILITA",('PRECIOS UNITARIOS'!$AF108*500)/AI108))))</f>
        <v>0</v>
      </c>
      <c r="AL108" s="43">
        <f>'PRECIO REFERENCIA'!AJ108</f>
        <v>0</v>
      </c>
      <c r="AM108" s="43" t="str">
        <f>'PRECIO REFERENCIA'!AL108</f>
        <v>NO OFERTADO</v>
      </c>
      <c r="AN108" s="44">
        <f>+IF(AM108="NO OFERTADO",0,IF(AM108="NO CUMPLE EV TECNICA",0,IF(AM108="NO HABILITA",0,IF(AM108="HABILITA",('PRECIOS UNITARIOS'!$AF108*500)/AL108))))</f>
        <v>0</v>
      </c>
      <c r="AO108" s="43">
        <f>'PRECIO REFERENCIA'!AM108</f>
        <v>0</v>
      </c>
      <c r="AP108" s="43" t="str">
        <f>'PRECIO REFERENCIA'!AO108</f>
        <v>NO OFERTADO</v>
      </c>
      <c r="AQ108" s="44">
        <f>+IF(AP108="NO OFERTADO",0,IF(AP108="NO CUMPLE EV TECNICA",0,IF(AP108="NO HABILITA",0,IF(AP108="HABILITA",('PRECIOS UNITARIOS'!$AF108*500)/AO108))))</f>
        <v>0</v>
      </c>
      <c r="AR108" s="43">
        <f>'PRECIO REFERENCIA'!AP108</f>
        <v>0</v>
      </c>
      <c r="AS108" s="43" t="str">
        <f>'PRECIO REFERENCIA'!AR108</f>
        <v>NO OFERTADO</v>
      </c>
      <c r="AT108" s="44">
        <f>+IF(AS108="NO OFERTADO",0,IF(AS108="NO CUMPLE EV TECNICA",0,IF(AS108="NO HABILITA",0,IF(AS108="HABILITA",('PRECIOS UNITARIOS'!$AF108*500)/AR108))))</f>
        <v>0</v>
      </c>
      <c r="AU108" s="43">
        <f>'PRECIO REFERENCIA'!AS108</f>
        <v>0</v>
      </c>
      <c r="AV108" s="43" t="str">
        <f>'PRECIO REFERENCIA'!AU108</f>
        <v>NO OFERTADO</v>
      </c>
      <c r="AW108" s="44">
        <f>+IF(AV108="NO OFERTADO",0,IF(AV108="NO CUMPLE EV TECNICA",0,IF(AV108="NO HABILITA",0,IF(AV108="HABILITA",('PRECIOS UNITARIOS'!$AF108*500)/AU108))))</f>
        <v>0</v>
      </c>
      <c r="AX108" s="43">
        <f>'PRECIO REFERENCIA'!AV108</f>
        <v>0</v>
      </c>
      <c r="AY108" s="43" t="str">
        <f>'PRECIO REFERENCIA'!AX108</f>
        <v>NO OFERTADO</v>
      </c>
      <c r="AZ108" s="44">
        <f>+IF(AY108="NO OFERTADO",0,IF(AY108="NO CUMPLE EV TECNICA",0,IF(AY108="NO HABILITA",0,IF(AY108="HABILITA",('PRECIOS UNITARIOS'!$AF108*500)/AX108))))</f>
        <v>0</v>
      </c>
      <c r="BA108" s="43">
        <f>'PRECIO REFERENCIA'!AY108</f>
        <v>0</v>
      </c>
      <c r="BB108" s="43" t="str">
        <f>'PRECIO REFERENCIA'!BA108</f>
        <v>NO OFERTADO</v>
      </c>
      <c r="BC108" s="44">
        <f>+IF(BB108="NO OFERTADO",0,IF(BB108="NO CUMPLE EV TECNICA",0,IF(BB108="NO HABILITA",0,IF(BB108="HABILITA",('PRECIOS UNITARIOS'!$AF108*500)/BA108))))</f>
        <v>0</v>
      </c>
      <c r="BD108" s="43">
        <f>'PRECIO REFERENCIA'!BB108</f>
        <v>0</v>
      </c>
      <c r="BE108" s="43" t="str">
        <f>'PRECIO REFERENCIA'!BD108</f>
        <v>NO OFERTADO</v>
      </c>
      <c r="BF108" s="44">
        <f>+IF(BE108="NO OFERTADO",0,IF(BE108="NO CUMPLE EV TECNICA",0,IF(BE108="NO HABILITA",0,IF(BE108="HABILITA",('PRECIOS UNITARIOS'!$AF108*500)/BD108))))</f>
        <v>0</v>
      </c>
      <c r="BG108" s="43">
        <f>'PRECIO REFERENCIA'!BE108</f>
        <v>0</v>
      </c>
      <c r="BH108" s="43" t="str">
        <f>'PRECIO REFERENCIA'!BG108</f>
        <v>NO OFERTADO</v>
      </c>
      <c r="BI108" s="44">
        <f>+IF(BH108="NO OFERTADO",0,IF(BH108="NO CUMPLE EV TECNICA",0,IF(BH108="NO HABILITA",0,IF(BH108="HABILITA",('PRECIOS UNITARIOS'!$AF108*500)/BG108))))</f>
        <v>0</v>
      </c>
      <c r="BJ108" s="43">
        <f>'PRECIO REFERENCIA'!BH108</f>
        <v>0</v>
      </c>
      <c r="BK108" s="43" t="str">
        <f>'PRECIO REFERENCIA'!BJ108</f>
        <v>NO OFERTADO</v>
      </c>
      <c r="BL108" s="44">
        <f>+IF(BK108="NO OFERTADO",0,IF(BK108="NO CUMPLE EV TECNICA",0,IF(BK108="NO HABILITA",0,IF(BK108="HABILITA",('PRECIOS UNITARIOS'!$AF108*500)/BJ108))))</f>
        <v>0</v>
      </c>
      <c r="BM108" s="43">
        <f>'PRECIO REFERENCIA'!BK108</f>
        <v>0</v>
      </c>
      <c r="BN108" s="43" t="str">
        <f>'PRECIO REFERENCIA'!BM108</f>
        <v>NO OFERTADO</v>
      </c>
      <c r="BO108" s="44">
        <f>+IF(BN108="NO OFERTADO",0,IF(BN108="NO CUMPLE EV TECNICA",0,IF(BN108="NO HABILITA",0,IF(BN108="HABILITA",('PRECIOS UNITARIOS'!$AF108*500)/BM108))))</f>
        <v>0</v>
      </c>
      <c r="BP108" s="43">
        <f>'PRECIO REFERENCIA'!BN108</f>
        <v>0</v>
      </c>
      <c r="BQ108" s="43" t="str">
        <f>'PRECIO REFERENCIA'!BP108</f>
        <v>NO OFERTADO</v>
      </c>
      <c r="BR108" s="44">
        <f>+IF(BQ108="NO OFERTADO",0,IF(BQ108="NO CUMPLE EV TECNICA",0,IF(BQ108="NO HABILITA",0,IF(BQ108="HABILITA",('PRECIOS UNITARIOS'!$AF108*500)/BP108))))</f>
        <v>0</v>
      </c>
      <c r="BS108" s="43">
        <f>'PRECIO REFERENCIA'!BQ108</f>
        <v>0</v>
      </c>
      <c r="BT108" s="43" t="str">
        <f>'PRECIO REFERENCIA'!BS108</f>
        <v>NO OFERTADO</v>
      </c>
      <c r="BU108" s="44">
        <f>+IF(BT108="NO OFERTADO",0,IF(BT108="NO CUMPLE EV TECNICA",0,IF(BT108="NO HABILITA",0,IF(BT108="HABILITA",('PRECIOS UNITARIOS'!$AF108*500)/BS108))))</f>
        <v>0</v>
      </c>
      <c r="BV108" s="43">
        <f>'PRECIO REFERENCIA'!BT108</f>
        <v>0</v>
      </c>
      <c r="BW108" s="43" t="str">
        <f>'PRECIO REFERENCIA'!BV108</f>
        <v>NO OFERTADO</v>
      </c>
      <c r="BX108" s="44">
        <f>+IF(BW108="NO OFERTADO",0,IF(BW108="NO CUMPLE EV TECNICA",0,IF(BW108="NO HABILITA",0,IF(BW108="HABILITA",('PRECIOS UNITARIOS'!$AF108*500)/BV108))))</f>
        <v>0</v>
      </c>
      <c r="BY108" s="43">
        <f>'PRECIO REFERENCIA'!BW108</f>
        <v>0</v>
      </c>
      <c r="BZ108" s="43" t="str">
        <f>'PRECIO REFERENCIA'!BY108</f>
        <v>NO OFERTADO</v>
      </c>
      <c r="CA108" s="44">
        <f>+IF(BZ108="NO OFERTADO",0,IF(BZ108="NO CUMPLE EV TECNICA",0,IF(BZ108="NO HABILITA",0,IF(BZ108="HABILITA",('PRECIOS UNITARIOS'!$AF108*500)/BY108))))</f>
        <v>0</v>
      </c>
      <c r="CB108" s="43">
        <f>'PRECIO REFERENCIA'!BZ108</f>
        <v>0</v>
      </c>
      <c r="CC108" s="43" t="str">
        <f>'PRECIO REFERENCIA'!CB108</f>
        <v>NO OFERTADO</v>
      </c>
      <c r="CD108" s="44">
        <f>+IF(CC108="NO OFERTADO",0,IF(CC108="NO CUMPLE EV TECNICA",0,IF(CC108="NO HABILITA",0,IF(CC108="HABILITA",('PRECIOS UNITARIOS'!$AF108*500)/CB108))))</f>
        <v>0</v>
      </c>
      <c r="CE108" s="43">
        <f>'PRECIO REFERENCIA'!CC108</f>
        <v>0</v>
      </c>
      <c r="CF108" s="43" t="str">
        <f>'PRECIO REFERENCIA'!CE108</f>
        <v>NO OFERTADO</v>
      </c>
      <c r="CG108" s="44">
        <f>+IF(CF108="NO OFERTADO",0,IF(CF108="NO CUMPLE EV TECNICA",0,IF(CF108="NO HABILITA",0,IF(CF108="HABILITA",('PRECIOS UNITARIOS'!$AF108*500)/CE108))))</f>
        <v>0</v>
      </c>
      <c r="CH108" s="43">
        <f>'PRECIO REFERENCIA'!CF108</f>
        <v>0</v>
      </c>
      <c r="CI108" s="43" t="str">
        <f>'PRECIO REFERENCIA'!CH108</f>
        <v>NO OFERTADO</v>
      </c>
      <c r="CJ108" s="44">
        <f>+IF(CI108="NO OFERTADO",0,IF(CI108="NO CUMPLE EV TECNICA",0,IF(CI108="NO HABILITA",0,IF(CI108="HABILITA",('PRECIOS UNITARIOS'!$AF108*500)/CH108))))</f>
        <v>0</v>
      </c>
    </row>
    <row r="109" spans="1:88" s="40" customFormat="1" ht="38.25" x14ac:dyDescent="0.2">
      <c r="A109" s="103">
        <v>100</v>
      </c>
      <c r="B109" s="202" t="s">
        <v>182</v>
      </c>
      <c r="C109" s="121" t="s">
        <v>183</v>
      </c>
      <c r="D109" s="24">
        <v>1</v>
      </c>
      <c r="E109" s="166" t="s">
        <v>53</v>
      </c>
      <c r="F109" s="168">
        <v>7</v>
      </c>
      <c r="G109" s="25">
        <v>2739.38</v>
      </c>
      <c r="H109" s="43">
        <f>'PRECIO REFERENCIA'!F109</f>
        <v>0</v>
      </c>
      <c r="I109" s="43" t="str">
        <f>'PRECIO REFERENCIA'!H109</f>
        <v>NO OFERTADO</v>
      </c>
      <c r="J109" s="44">
        <f>+IF(I109="NO OFERTADO",0,IF(I109="NO CUMPLE EV TECNICA",0,IF(I109="NO HABILITA",0,IF(I109="HABILITA",('PRECIOS UNITARIOS'!$AF109*500)/H109))))</f>
        <v>0</v>
      </c>
      <c r="K109" s="43">
        <f>'PRECIO REFERENCIA'!I109</f>
        <v>0</v>
      </c>
      <c r="L109" s="43" t="str">
        <f>'PRECIO REFERENCIA'!K109</f>
        <v>NO OFERTADO</v>
      </c>
      <c r="M109" s="44">
        <f>+IF(L109="NO OFERTADO",0,IF(L109="NO CUMPLE EV TECNICA",0,IF(L109="NO HABILITA",0,IF(L109="HABILITA",('PRECIOS UNITARIOS'!$AF109*500)/K109))))</f>
        <v>0</v>
      </c>
      <c r="N109" s="43">
        <f>'PRECIO REFERENCIA'!L109</f>
        <v>0</v>
      </c>
      <c r="O109" s="43" t="str">
        <f>'PRECIO REFERENCIA'!N109</f>
        <v>NO OFERTADO</v>
      </c>
      <c r="P109" s="44">
        <f>+IF(O109="NO OFERTADO",0,IF(O109="NO CUMPLE EV TECNICA",0,IF(O109="NO HABILITA",0,IF(O109="HABILITA",('PRECIOS UNITARIOS'!$AF109*500)/N109))))</f>
        <v>0</v>
      </c>
      <c r="Q109" s="43">
        <f>'PRECIO REFERENCIA'!O109</f>
        <v>0</v>
      </c>
      <c r="R109" s="43" t="str">
        <f>'PRECIO REFERENCIA'!Q109</f>
        <v>NO OFERTADO</v>
      </c>
      <c r="S109" s="44">
        <f>+IF(R109="NO OFERTADO",0,IF(R109="NO CUMPLE EV TECNICA",0,IF(R109="NO HABILITA",0,IF(R109="HABILITA",('PRECIOS UNITARIOS'!$AF109*500)/Q109))))</f>
        <v>0</v>
      </c>
      <c r="T109" s="43">
        <f>'PRECIO REFERENCIA'!R109</f>
        <v>0</v>
      </c>
      <c r="U109" s="43" t="str">
        <f>'PRECIO REFERENCIA'!T109</f>
        <v>NO OFERTADO</v>
      </c>
      <c r="V109" s="44">
        <f>+IF(U109="NO OFERTADO",0,IF(U109="NO CUMPLE EV TECNICA",0,IF(U109="NO HABILITA",0,IF(U109="HABILITA",('PRECIOS UNITARIOS'!$AF109*500)/T109))))</f>
        <v>0</v>
      </c>
      <c r="W109" s="43">
        <f>'PRECIO REFERENCIA'!U109</f>
        <v>0</v>
      </c>
      <c r="X109" s="43" t="str">
        <f>'PRECIO REFERENCIA'!W109</f>
        <v>NO OFERTADO</v>
      </c>
      <c r="Y109" s="44">
        <f>+IF(X109="NO OFERTADO",0,IF(X109="NO CUMPLE EV TECNICA",0,IF(X109="NO HABILITA",0,IF(X109="HABILITA",('PRECIOS UNITARIOS'!$AF109*500)/W109))))</f>
        <v>0</v>
      </c>
      <c r="Z109" s="43">
        <f>'PRECIO REFERENCIA'!X109</f>
        <v>2867.9</v>
      </c>
      <c r="AA109" s="43" t="str">
        <f>'PRECIO REFERENCIA'!Z109</f>
        <v>HABILITA</v>
      </c>
      <c r="AB109" s="44">
        <f>+IF(AA109="NO OFERTADO",0,IF(AA109="NO CUMPLE EV TECNICA",0,IF(AA109="NO HABILITA",0,IF(AA109="HABILITA",('PRECIOS UNITARIOS'!$AF109*500)/Z109))))</f>
        <v>500</v>
      </c>
      <c r="AC109" s="43">
        <f>'PRECIO REFERENCIA'!AA109</f>
        <v>0</v>
      </c>
      <c r="AD109" s="43" t="str">
        <f>'PRECIO REFERENCIA'!AC109</f>
        <v>NO OFERTADO</v>
      </c>
      <c r="AE109" s="44">
        <f>+IF(AD109="NO OFERTADO",0,IF(AD109="NO CUMPLE EV TECNICA",0,IF(AD109="NO HABILITA",0,IF(AD109="HABILITA",('PRECIOS UNITARIOS'!$AF109*500)/AC109))))</f>
        <v>0</v>
      </c>
      <c r="AF109" s="43">
        <f>'PRECIO REFERENCIA'!AD109</f>
        <v>2891.7</v>
      </c>
      <c r="AG109" s="43" t="str">
        <f>'PRECIO REFERENCIA'!AF109</f>
        <v>HABILITA</v>
      </c>
      <c r="AH109" s="44">
        <f>+IF(AG109="NO OFERTADO",0,IF(AG109="NO CUMPLE EV TECNICA",0,IF(AG109="NO HABILITA",0,IF(AG109="HABILITA",('PRECIOS UNITARIOS'!$AF109*500)/AF109))))</f>
        <v>495.88477366255148</v>
      </c>
      <c r="AI109" s="43">
        <f>'PRECIO REFERENCIA'!AG109</f>
        <v>0</v>
      </c>
      <c r="AJ109" s="43" t="str">
        <f>'PRECIO REFERENCIA'!AI109</f>
        <v>NO OFERTADO</v>
      </c>
      <c r="AK109" s="44">
        <f>+IF(AJ109="NO OFERTADO",0,IF(AJ109="NO CUMPLE EV TECNICA",0,IF(AJ109="NO HABILITA",0,IF(AJ109="HABILITA",('PRECIOS UNITARIOS'!$AF109*500)/AI109))))</f>
        <v>0</v>
      </c>
      <c r="AL109" s="43">
        <f>'PRECIO REFERENCIA'!AJ109</f>
        <v>0</v>
      </c>
      <c r="AM109" s="43" t="str">
        <f>'PRECIO REFERENCIA'!AL109</f>
        <v>NO OFERTADO</v>
      </c>
      <c r="AN109" s="44">
        <f>+IF(AM109="NO OFERTADO",0,IF(AM109="NO CUMPLE EV TECNICA",0,IF(AM109="NO HABILITA",0,IF(AM109="HABILITA",('PRECIOS UNITARIOS'!$AF109*500)/AL109))))</f>
        <v>0</v>
      </c>
      <c r="AO109" s="43">
        <f>'PRECIO REFERENCIA'!AM109</f>
        <v>0</v>
      </c>
      <c r="AP109" s="43" t="str">
        <f>'PRECIO REFERENCIA'!AO109</f>
        <v>NO OFERTADO</v>
      </c>
      <c r="AQ109" s="44">
        <f>+IF(AP109="NO OFERTADO",0,IF(AP109="NO CUMPLE EV TECNICA",0,IF(AP109="NO HABILITA",0,IF(AP109="HABILITA",('PRECIOS UNITARIOS'!$AF109*500)/AO109))))</f>
        <v>0</v>
      </c>
      <c r="AR109" s="43">
        <f>'PRECIO REFERENCIA'!AP109</f>
        <v>0</v>
      </c>
      <c r="AS109" s="43" t="str">
        <f>'PRECIO REFERENCIA'!AR109</f>
        <v>NO OFERTADO</v>
      </c>
      <c r="AT109" s="44">
        <f>+IF(AS109="NO OFERTADO",0,IF(AS109="NO CUMPLE EV TECNICA",0,IF(AS109="NO HABILITA",0,IF(AS109="HABILITA",('PRECIOS UNITARIOS'!$AF109*500)/AR109))))</f>
        <v>0</v>
      </c>
      <c r="AU109" s="43">
        <f>'PRECIO REFERENCIA'!AS109</f>
        <v>0</v>
      </c>
      <c r="AV109" s="43" t="str">
        <f>'PRECIO REFERENCIA'!AU109</f>
        <v>NO OFERTADO</v>
      </c>
      <c r="AW109" s="44">
        <f>+IF(AV109="NO OFERTADO",0,IF(AV109="NO CUMPLE EV TECNICA",0,IF(AV109="NO HABILITA",0,IF(AV109="HABILITA",('PRECIOS UNITARIOS'!$AF109*500)/AU109))))</f>
        <v>0</v>
      </c>
      <c r="AX109" s="43">
        <f>'PRECIO REFERENCIA'!AV109</f>
        <v>0</v>
      </c>
      <c r="AY109" s="43" t="str">
        <f>'PRECIO REFERENCIA'!AX109</f>
        <v>NO OFERTADO</v>
      </c>
      <c r="AZ109" s="44">
        <f>+IF(AY109="NO OFERTADO",0,IF(AY109="NO CUMPLE EV TECNICA",0,IF(AY109="NO HABILITA",0,IF(AY109="HABILITA",('PRECIOS UNITARIOS'!$AF109*500)/AX109))))</f>
        <v>0</v>
      </c>
      <c r="BA109" s="43">
        <f>'PRECIO REFERENCIA'!AY109</f>
        <v>0</v>
      </c>
      <c r="BB109" s="43" t="str">
        <f>'PRECIO REFERENCIA'!BA109</f>
        <v>NO OFERTADO</v>
      </c>
      <c r="BC109" s="44">
        <f>+IF(BB109="NO OFERTADO",0,IF(BB109="NO CUMPLE EV TECNICA",0,IF(BB109="NO HABILITA",0,IF(BB109="HABILITA",('PRECIOS UNITARIOS'!$AF109*500)/BA109))))</f>
        <v>0</v>
      </c>
      <c r="BD109" s="43">
        <f>'PRECIO REFERENCIA'!BB109</f>
        <v>2984.52</v>
      </c>
      <c r="BE109" s="43" t="str">
        <f>'PRECIO REFERENCIA'!BD109</f>
        <v>HABILITA</v>
      </c>
      <c r="BF109" s="44">
        <f>+IF(BE109="NO OFERTADO",0,IF(BE109="NO CUMPLE EV TECNICA",0,IF(BE109="NO HABILITA",0,IF(BE109="HABILITA",('PRECIOS UNITARIOS'!$AF109*500)/BD109))))</f>
        <v>480.46251993620416</v>
      </c>
      <c r="BG109" s="43">
        <f>'PRECIO REFERENCIA'!BE109</f>
        <v>0</v>
      </c>
      <c r="BH109" s="43" t="str">
        <f>'PRECIO REFERENCIA'!BG109</f>
        <v>NO OFERTADO</v>
      </c>
      <c r="BI109" s="44">
        <f>+IF(BH109="NO OFERTADO",0,IF(BH109="NO CUMPLE EV TECNICA",0,IF(BH109="NO HABILITA",0,IF(BH109="HABILITA",('PRECIOS UNITARIOS'!$AF109*500)/BG109))))</f>
        <v>0</v>
      </c>
      <c r="BJ109" s="43">
        <f>'PRECIO REFERENCIA'!BH109</f>
        <v>0</v>
      </c>
      <c r="BK109" s="43" t="str">
        <f>'PRECIO REFERENCIA'!BJ109</f>
        <v>NO HABILITA</v>
      </c>
      <c r="BL109" s="44">
        <f>+IF(BK109="NO OFERTADO",0,IF(BK109="NO CUMPLE EV TECNICA",0,IF(BK109="NO HABILITA",0,IF(BK109="HABILITA",('PRECIOS UNITARIOS'!$AF109*500)/BJ109))))</f>
        <v>0</v>
      </c>
      <c r="BM109" s="43">
        <f>'PRECIO REFERENCIA'!BK109</f>
        <v>0</v>
      </c>
      <c r="BN109" s="43" t="str">
        <f>'PRECIO REFERENCIA'!BM109</f>
        <v>NO OFERTADO</v>
      </c>
      <c r="BO109" s="44">
        <f>+IF(BN109="NO OFERTADO",0,IF(BN109="NO CUMPLE EV TECNICA",0,IF(BN109="NO HABILITA",0,IF(BN109="HABILITA",('PRECIOS UNITARIOS'!$AF109*500)/BM109))))</f>
        <v>0</v>
      </c>
      <c r="BP109" s="43">
        <f>'PRECIO REFERENCIA'!BN109</f>
        <v>0</v>
      </c>
      <c r="BQ109" s="43" t="str">
        <f>'PRECIO REFERENCIA'!BP109</f>
        <v>NO OFERTADO</v>
      </c>
      <c r="BR109" s="44">
        <f>+IF(BQ109="NO OFERTADO",0,IF(BQ109="NO CUMPLE EV TECNICA",0,IF(BQ109="NO HABILITA",0,IF(BQ109="HABILITA",('PRECIOS UNITARIOS'!$AF109*500)/BP109))))</f>
        <v>0</v>
      </c>
      <c r="BS109" s="43">
        <f>'PRECIO REFERENCIA'!BQ109</f>
        <v>0</v>
      </c>
      <c r="BT109" s="43" t="str">
        <f>'PRECIO REFERENCIA'!BS109</f>
        <v>NO OFERTADO</v>
      </c>
      <c r="BU109" s="44">
        <f>+IF(BT109="NO OFERTADO",0,IF(BT109="NO CUMPLE EV TECNICA",0,IF(BT109="NO HABILITA",0,IF(BT109="HABILITA",('PRECIOS UNITARIOS'!$AF109*500)/BS109))))</f>
        <v>0</v>
      </c>
      <c r="BV109" s="43">
        <f>'PRECIO REFERENCIA'!BT109</f>
        <v>0</v>
      </c>
      <c r="BW109" s="43" t="str">
        <f>'PRECIO REFERENCIA'!BV109</f>
        <v>NO OFERTADO</v>
      </c>
      <c r="BX109" s="44">
        <f>+IF(BW109="NO OFERTADO",0,IF(BW109="NO CUMPLE EV TECNICA",0,IF(BW109="NO HABILITA",0,IF(BW109="HABILITA",('PRECIOS UNITARIOS'!$AF109*500)/BV109))))</f>
        <v>0</v>
      </c>
      <c r="BY109" s="43">
        <f>'PRECIO REFERENCIA'!BW109</f>
        <v>0</v>
      </c>
      <c r="BZ109" s="43" t="str">
        <f>'PRECIO REFERENCIA'!BY109</f>
        <v>NO OFERTADO</v>
      </c>
      <c r="CA109" s="44">
        <f>+IF(BZ109="NO OFERTADO",0,IF(BZ109="NO CUMPLE EV TECNICA",0,IF(BZ109="NO HABILITA",0,IF(BZ109="HABILITA",('PRECIOS UNITARIOS'!$AF109*500)/BY109))))</f>
        <v>0</v>
      </c>
      <c r="CB109" s="43">
        <f>'PRECIO REFERENCIA'!BZ109</f>
        <v>0</v>
      </c>
      <c r="CC109" s="43" t="str">
        <f>'PRECIO REFERENCIA'!CB109</f>
        <v>NO OFERTADO</v>
      </c>
      <c r="CD109" s="44">
        <f>+IF(CC109="NO OFERTADO",0,IF(CC109="NO CUMPLE EV TECNICA",0,IF(CC109="NO HABILITA",0,IF(CC109="HABILITA",('PRECIOS UNITARIOS'!$AF109*500)/CB109))))</f>
        <v>0</v>
      </c>
      <c r="CE109" s="43">
        <f>'PRECIO REFERENCIA'!CC109</f>
        <v>0</v>
      </c>
      <c r="CF109" s="43" t="str">
        <f>'PRECIO REFERENCIA'!CE109</f>
        <v>NO OFERTADO</v>
      </c>
      <c r="CG109" s="44">
        <f>+IF(CF109="NO OFERTADO",0,IF(CF109="NO CUMPLE EV TECNICA",0,IF(CF109="NO HABILITA",0,IF(CF109="HABILITA",('PRECIOS UNITARIOS'!$AF109*500)/CE109))))</f>
        <v>0</v>
      </c>
      <c r="CH109" s="43">
        <f>'PRECIO REFERENCIA'!CF109</f>
        <v>0</v>
      </c>
      <c r="CI109" s="43" t="str">
        <f>'PRECIO REFERENCIA'!CH109</f>
        <v>NO OFERTADO</v>
      </c>
      <c r="CJ109" s="44">
        <f>+IF(CI109="NO OFERTADO",0,IF(CI109="NO CUMPLE EV TECNICA",0,IF(CI109="NO HABILITA",0,IF(CI109="HABILITA",('PRECIOS UNITARIOS'!$AF109*500)/CH109))))</f>
        <v>0</v>
      </c>
    </row>
    <row r="110" spans="1:88" s="40" customFormat="1" ht="38.25" x14ac:dyDescent="0.2">
      <c r="A110" s="103">
        <v>101</v>
      </c>
      <c r="B110" s="202" t="s">
        <v>184</v>
      </c>
      <c r="C110" s="121" t="s">
        <v>183</v>
      </c>
      <c r="D110" s="24">
        <v>1</v>
      </c>
      <c r="E110" s="166" t="s">
        <v>53</v>
      </c>
      <c r="F110" s="168">
        <v>22.666666666666668</v>
      </c>
      <c r="G110" s="25">
        <v>2378.81</v>
      </c>
      <c r="H110" s="43">
        <f>'PRECIO REFERENCIA'!F110</f>
        <v>0</v>
      </c>
      <c r="I110" s="43" t="str">
        <f>'PRECIO REFERENCIA'!H110</f>
        <v>NO OFERTADO</v>
      </c>
      <c r="J110" s="44">
        <f>+IF(I110="NO OFERTADO",0,IF(I110="NO CUMPLE EV TECNICA",0,IF(I110="NO HABILITA",0,IF(I110="HABILITA",('PRECIOS UNITARIOS'!$AF110*500)/H110))))</f>
        <v>0</v>
      </c>
      <c r="K110" s="43">
        <f>'PRECIO REFERENCIA'!I110</f>
        <v>0</v>
      </c>
      <c r="L110" s="43" t="str">
        <f>'PRECIO REFERENCIA'!K110</f>
        <v>NO OFERTADO</v>
      </c>
      <c r="M110" s="44">
        <f>+IF(L110="NO OFERTADO",0,IF(L110="NO CUMPLE EV TECNICA",0,IF(L110="NO HABILITA",0,IF(L110="HABILITA",('PRECIOS UNITARIOS'!$AF110*500)/K110))))</f>
        <v>0</v>
      </c>
      <c r="N110" s="43">
        <f>'PRECIO REFERENCIA'!L110</f>
        <v>0</v>
      </c>
      <c r="O110" s="43" t="str">
        <f>'PRECIO REFERENCIA'!N110</f>
        <v>NO OFERTADO</v>
      </c>
      <c r="P110" s="44">
        <f>+IF(O110="NO OFERTADO",0,IF(O110="NO CUMPLE EV TECNICA",0,IF(O110="NO HABILITA",0,IF(O110="HABILITA",('PRECIOS UNITARIOS'!$AF110*500)/N110))))</f>
        <v>0</v>
      </c>
      <c r="Q110" s="43">
        <f>'PRECIO REFERENCIA'!O110</f>
        <v>0</v>
      </c>
      <c r="R110" s="43" t="str">
        <f>'PRECIO REFERENCIA'!Q110</f>
        <v>NO OFERTADO</v>
      </c>
      <c r="S110" s="44">
        <f>+IF(R110="NO OFERTADO",0,IF(R110="NO CUMPLE EV TECNICA",0,IF(R110="NO HABILITA",0,IF(R110="HABILITA",('PRECIOS UNITARIOS'!$AF110*500)/Q110))))</f>
        <v>0</v>
      </c>
      <c r="T110" s="43">
        <f>'PRECIO REFERENCIA'!R110</f>
        <v>0</v>
      </c>
      <c r="U110" s="43" t="str">
        <f>'PRECIO REFERENCIA'!T110</f>
        <v>NO OFERTADO</v>
      </c>
      <c r="V110" s="44">
        <f>+IF(U110="NO OFERTADO",0,IF(U110="NO CUMPLE EV TECNICA",0,IF(U110="NO HABILITA",0,IF(U110="HABILITA",('PRECIOS UNITARIOS'!$AF110*500)/T110))))</f>
        <v>0</v>
      </c>
      <c r="W110" s="43">
        <f>'PRECIO REFERENCIA'!U110</f>
        <v>0</v>
      </c>
      <c r="X110" s="43" t="str">
        <f>'PRECIO REFERENCIA'!W110</f>
        <v>NO OFERTADO</v>
      </c>
      <c r="Y110" s="44">
        <f>+IF(X110="NO OFERTADO",0,IF(X110="NO CUMPLE EV TECNICA",0,IF(X110="NO HABILITA",0,IF(X110="HABILITA",('PRECIOS UNITARIOS'!$AF110*500)/W110))))</f>
        <v>0</v>
      </c>
      <c r="Z110" s="43">
        <f>'PRECIO REFERENCIA'!X110</f>
        <v>2534.6999999999998</v>
      </c>
      <c r="AA110" s="43" t="str">
        <f>'PRECIO REFERENCIA'!Z110</f>
        <v>HABILITA</v>
      </c>
      <c r="AB110" s="44">
        <f>+IF(AA110="NO OFERTADO",0,IF(AA110="NO CUMPLE EV TECNICA",0,IF(AA110="NO HABILITA",0,IF(AA110="HABILITA",('PRECIOS UNITARIOS'!$AF110*500)/Z110))))</f>
        <v>495.5399061032864</v>
      </c>
      <c r="AC110" s="43">
        <f>'PRECIO REFERENCIA'!AA110</f>
        <v>0</v>
      </c>
      <c r="AD110" s="43" t="str">
        <f>'PRECIO REFERENCIA'!AC110</f>
        <v>NO OFERTADO</v>
      </c>
      <c r="AE110" s="44">
        <f>+IF(AD110="NO OFERTADO",0,IF(AD110="NO CUMPLE EV TECNICA",0,IF(AD110="NO HABILITA",0,IF(AD110="HABILITA",('PRECIOS UNITARIOS'!$AF110*500)/AC110))))</f>
        <v>0</v>
      </c>
      <c r="AF110" s="43">
        <f>'PRECIO REFERENCIA'!AD110</f>
        <v>2512.09</v>
      </c>
      <c r="AG110" s="43" t="str">
        <f>'PRECIO REFERENCIA'!AF110</f>
        <v>HABILITA</v>
      </c>
      <c r="AH110" s="44">
        <f>+IF(AG110="NO OFERTADO",0,IF(AG110="NO CUMPLE EV TECNICA",0,IF(AG110="NO HABILITA",0,IF(AG110="HABILITA",('PRECIOS UNITARIOS'!$AF110*500)/AF110))))</f>
        <v>499.99999999999994</v>
      </c>
      <c r="AI110" s="43">
        <f>'PRECIO REFERENCIA'!AG110</f>
        <v>0</v>
      </c>
      <c r="AJ110" s="43" t="str">
        <f>'PRECIO REFERENCIA'!AI110</f>
        <v>NO OFERTADO</v>
      </c>
      <c r="AK110" s="44">
        <f>+IF(AJ110="NO OFERTADO",0,IF(AJ110="NO CUMPLE EV TECNICA",0,IF(AJ110="NO HABILITA",0,IF(AJ110="HABILITA",('PRECIOS UNITARIOS'!$AF110*500)/AI110))))</f>
        <v>0</v>
      </c>
      <c r="AL110" s="43">
        <f>'PRECIO REFERENCIA'!AJ110</f>
        <v>0</v>
      </c>
      <c r="AM110" s="43" t="str">
        <f>'PRECIO REFERENCIA'!AL110</f>
        <v>NO OFERTADO</v>
      </c>
      <c r="AN110" s="44">
        <f>+IF(AM110="NO OFERTADO",0,IF(AM110="NO CUMPLE EV TECNICA",0,IF(AM110="NO HABILITA",0,IF(AM110="HABILITA",('PRECIOS UNITARIOS'!$AF110*500)/AL110))))</f>
        <v>0</v>
      </c>
      <c r="AO110" s="43">
        <f>'PRECIO REFERENCIA'!AM110</f>
        <v>0</v>
      </c>
      <c r="AP110" s="43" t="str">
        <f>'PRECIO REFERENCIA'!AO110</f>
        <v>NO OFERTADO</v>
      </c>
      <c r="AQ110" s="44">
        <f>+IF(AP110="NO OFERTADO",0,IF(AP110="NO CUMPLE EV TECNICA",0,IF(AP110="NO HABILITA",0,IF(AP110="HABILITA",('PRECIOS UNITARIOS'!$AF110*500)/AO110))))</f>
        <v>0</v>
      </c>
      <c r="AR110" s="43">
        <f>'PRECIO REFERENCIA'!AP110</f>
        <v>0</v>
      </c>
      <c r="AS110" s="43" t="str">
        <f>'PRECIO REFERENCIA'!AR110</f>
        <v>NO OFERTADO</v>
      </c>
      <c r="AT110" s="44">
        <f>+IF(AS110="NO OFERTADO",0,IF(AS110="NO CUMPLE EV TECNICA",0,IF(AS110="NO HABILITA",0,IF(AS110="HABILITA",('PRECIOS UNITARIOS'!$AF110*500)/AR110))))</f>
        <v>0</v>
      </c>
      <c r="AU110" s="43">
        <f>'PRECIO REFERENCIA'!AS110</f>
        <v>0</v>
      </c>
      <c r="AV110" s="43" t="str">
        <f>'PRECIO REFERENCIA'!AU110</f>
        <v>NO OFERTADO</v>
      </c>
      <c r="AW110" s="44">
        <f>+IF(AV110="NO OFERTADO",0,IF(AV110="NO CUMPLE EV TECNICA",0,IF(AV110="NO HABILITA",0,IF(AV110="HABILITA",('PRECIOS UNITARIOS'!$AF110*500)/AU110))))</f>
        <v>0</v>
      </c>
      <c r="AX110" s="43">
        <f>'PRECIO REFERENCIA'!AV110</f>
        <v>0</v>
      </c>
      <c r="AY110" s="43" t="str">
        <f>'PRECIO REFERENCIA'!AX110</f>
        <v>NO OFERTADO</v>
      </c>
      <c r="AZ110" s="44">
        <f>+IF(AY110="NO OFERTADO",0,IF(AY110="NO CUMPLE EV TECNICA",0,IF(AY110="NO HABILITA",0,IF(AY110="HABILITA",('PRECIOS UNITARIOS'!$AF110*500)/AX110))))</f>
        <v>0</v>
      </c>
      <c r="BA110" s="43">
        <f>'PRECIO REFERENCIA'!AY110</f>
        <v>0</v>
      </c>
      <c r="BB110" s="43" t="str">
        <f>'PRECIO REFERENCIA'!BA110</f>
        <v>NO OFERTADO</v>
      </c>
      <c r="BC110" s="44">
        <f>+IF(BB110="NO OFERTADO",0,IF(BB110="NO CUMPLE EV TECNICA",0,IF(BB110="NO HABILITA",0,IF(BB110="HABILITA",('PRECIOS UNITARIOS'!$AF110*500)/BA110))))</f>
        <v>0</v>
      </c>
      <c r="BD110" s="43">
        <f>'PRECIO REFERENCIA'!BB110</f>
        <v>2591.8200000000002</v>
      </c>
      <c r="BE110" s="43" t="str">
        <f>'PRECIO REFERENCIA'!BD110</f>
        <v>HABILITA</v>
      </c>
      <c r="BF110" s="44">
        <f>+IF(BE110="NO OFERTADO",0,IF(BE110="NO CUMPLE EV TECNICA",0,IF(BE110="NO HABILITA",0,IF(BE110="HABILITA",('PRECIOS UNITARIOS'!$AF110*500)/BD110))))</f>
        <v>484.61891643709822</v>
      </c>
      <c r="BG110" s="43">
        <f>'PRECIO REFERENCIA'!BE110</f>
        <v>0</v>
      </c>
      <c r="BH110" s="43" t="str">
        <f>'PRECIO REFERENCIA'!BG110</f>
        <v>NO OFERTADO</v>
      </c>
      <c r="BI110" s="44">
        <f>+IF(BH110="NO OFERTADO",0,IF(BH110="NO CUMPLE EV TECNICA",0,IF(BH110="NO HABILITA",0,IF(BH110="HABILITA",('PRECIOS UNITARIOS'!$AF110*500)/BG110))))</f>
        <v>0</v>
      </c>
      <c r="BJ110" s="43">
        <f>'PRECIO REFERENCIA'!BH110</f>
        <v>0</v>
      </c>
      <c r="BK110" s="43" t="str">
        <f>'PRECIO REFERENCIA'!BJ110</f>
        <v>NO HABILITA</v>
      </c>
      <c r="BL110" s="44">
        <f>+IF(BK110="NO OFERTADO",0,IF(BK110="NO CUMPLE EV TECNICA",0,IF(BK110="NO HABILITA",0,IF(BK110="HABILITA",('PRECIOS UNITARIOS'!$AF110*500)/BJ110))))</f>
        <v>0</v>
      </c>
      <c r="BM110" s="43">
        <f>'PRECIO REFERENCIA'!BK110</f>
        <v>0</v>
      </c>
      <c r="BN110" s="43" t="str">
        <f>'PRECIO REFERENCIA'!BM110</f>
        <v>NO OFERTADO</v>
      </c>
      <c r="BO110" s="44">
        <f>+IF(BN110="NO OFERTADO",0,IF(BN110="NO CUMPLE EV TECNICA",0,IF(BN110="NO HABILITA",0,IF(BN110="HABILITA",('PRECIOS UNITARIOS'!$AF110*500)/BM110))))</f>
        <v>0</v>
      </c>
      <c r="BP110" s="43">
        <f>'PRECIO REFERENCIA'!BN110</f>
        <v>0</v>
      </c>
      <c r="BQ110" s="43" t="str">
        <f>'PRECIO REFERENCIA'!BP110</f>
        <v>NO OFERTADO</v>
      </c>
      <c r="BR110" s="44">
        <f>+IF(BQ110="NO OFERTADO",0,IF(BQ110="NO CUMPLE EV TECNICA",0,IF(BQ110="NO HABILITA",0,IF(BQ110="HABILITA",('PRECIOS UNITARIOS'!$AF110*500)/BP110))))</f>
        <v>0</v>
      </c>
      <c r="BS110" s="43">
        <f>'PRECIO REFERENCIA'!BQ110</f>
        <v>0</v>
      </c>
      <c r="BT110" s="43" t="str">
        <f>'PRECIO REFERENCIA'!BS110</f>
        <v>NO OFERTADO</v>
      </c>
      <c r="BU110" s="44">
        <f>+IF(BT110="NO OFERTADO",0,IF(BT110="NO CUMPLE EV TECNICA",0,IF(BT110="NO HABILITA",0,IF(BT110="HABILITA",('PRECIOS UNITARIOS'!$AF110*500)/BS110))))</f>
        <v>0</v>
      </c>
      <c r="BV110" s="43">
        <f>'PRECIO REFERENCIA'!BT110</f>
        <v>0</v>
      </c>
      <c r="BW110" s="43" t="str">
        <f>'PRECIO REFERENCIA'!BV110</f>
        <v>NO OFERTADO</v>
      </c>
      <c r="BX110" s="44">
        <f>+IF(BW110="NO OFERTADO",0,IF(BW110="NO CUMPLE EV TECNICA",0,IF(BW110="NO HABILITA",0,IF(BW110="HABILITA",('PRECIOS UNITARIOS'!$AF110*500)/BV110))))</f>
        <v>0</v>
      </c>
      <c r="BY110" s="43">
        <f>'PRECIO REFERENCIA'!BW110</f>
        <v>0</v>
      </c>
      <c r="BZ110" s="43" t="str">
        <f>'PRECIO REFERENCIA'!BY110</f>
        <v>NO OFERTADO</v>
      </c>
      <c r="CA110" s="44">
        <f>+IF(BZ110="NO OFERTADO",0,IF(BZ110="NO CUMPLE EV TECNICA",0,IF(BZ110="NO HABILITA",0,IF(BZ110="HABILITA",('PRECIOS UNITARIOS'!$AF110*500)/BY110))))</f>
        <v>0</v>
      </c>
      <c r="CB110" s="43">
        <f>'PRECIO REFERENCIA'!BZ110</f>
        <v>0</v>
      </c>
      <c r="CC110" s="43" t="str">
        <f>'PRECIO REFERENCIA'!CB110</f>
        <v>NO OFERTADO</v>
      </c>
      <c r="CD110" s="44">
        <f>+IF(CC110="NO OFERTADO",0,IF(CC110="NO CUMPLE EV TECNICA",0,IF(CC110="NO HABILITA",0,IF(CC110="HABILITA",('PRECIOS UNITARIOS'!$AF110*500)/CB110))))</f>
        <v>0</v>
      </c>
      <c r="CE110" s="43">
        <f>'PRECIO REFERENCIA'!CC110</f>
        <v>0</v>
      </c>
      <c r="CF110" s="43" t="str">
        <f>'PRECIO REFERENCIA'!CE110</f>
        <v>NO OFERTADO</v>
      </c>
      <c r="CG110" s="44">
        <f>+IF(CF110="NO OFERTADO",0,IF(CF110="NO CUMPLE EV TECNICA",0,IF(CF110="NO HABILITA",0,IF(CF110="HABILITA",('PRECIOS UNITARIOS'!$AF110*500)/CE110))))</f>
        <v>0</v>
      </c>
      <c r="CH110" s="43">
        <f>'PRECIO REFERENCIA'!CF110</f>
        <v>0</v>
      </c>
      <c r="CI110" s="43" t="str">
        <f>'PRECIO REFERENCIA'!CH110</f>
        <v>NO OFERTADO</v>
      </c>
      <c r="CJ110" s="44">
        <f>+IF(CI110="NO OFERTADO",0,IF(CI110="NO CUMPLE EV TECNICA",0,IF(CI110="NO HABILITA",0,IF(CI110="HABILITA",('PRECIOS UNITARIOS'!$AF110*500)/CH110))))</f>
        <v>0</v>
      </c>
    </row>
    <row r="111" spans="1:88" s="40" customFormat="1" ht="38.25" x14ac:dyDescent="0.2">
      <c r="A111" s="103">
        <v>102</v>
      </c>
      <c r="B111" s="202" t="s">
        <v>185</v>
      </c>
      <c r="C111" s="121" t="s">
        <v>183</v>
      </c>
      <c r="D111" s="24">
        <v>1</v>
      </c>
      <c r="E111" s="166" t="s">
        <v>53</v>
      </c>
      <c r="F111" s="168">
        <v>8.6666666666666661</v>
      </c>
      <c r="G111" s="25">
        <v>3114.23</v>
      </c>
      <c r="H111" s="43">
        <f>'PRECIO REFERENCIA'!F111</f>
        <v>0</v>
      </c>
      <c r="I111" s="43" t="str">
        <f>'PRECIO REFERENCIA'!H111</f>
        <v>NO OFERTADO</v>
      </c>
      <c r="J111" s="44">
        <f>+IF(I111="NO OFERTADO",0,IF(I111="NO CUMPLE EV TECNICA",0,IF(I111="NO HABILITA",0,IF(I111="HABILITA",('PRECIOS UNITARIOS'!$AF111*500)/H111))))</f>
        <v>0</v>
      </c>
      <c r="K111" s="43">
        <f>'PRECIO REFERENCIA'!I111</f>
        <v>0</v>
      </c>
      <c r="L111" s="43" t="str">
        <f>'PRECIO REFERENCIA'!K111</f>
        <v>NO OFERTADO</v>
      </c>
      <c r="M111" s="44">
        <f>+IF(L111="NO OFERTADO",0,IF(L111="NO CUMPLE EV TECNICA",0,IF(L111="NO HABILITA",0,IF(L111="HABILITA",('PRECIOS UNITARIOS'!$AF111*500)/K111))))</f>
        <v>0</v>
      </c>
      <c r="N111" s="43">
        <f>'PRECIO REFERENCIA'!L111</f>
        <v>0</v>
      </c>
      <c r="O111" s="43" t="str">
        <f>'PRECIO REFERENCIA'!N111</f>
        <v>NO OFERTADO</v>
      </c>
      <c r="P111" s="44">
        <f>+IF(O111="NO OFERTADO",0,IF(O111="NO CUMPLE EV TECNICA",0,IF(O111="NO HABILITA",0,IF(O111="HABILITA",('PRECIOS UNITARIOS'!$AF111*500)/N111))))</f>
        <v>0</v>
      </c>
      <c r="Q111" s="43">
        <f>'PRECIO REFERENCIA'!O111</f>
        <v>0</v>
      </c>
      <c r="R111" s="43" t="str">
        <f>'PRECIO REFERENCIA'!Q111</f>
        <v>NO OFERTADO</v>
      </c>
      <c r="S111" s="44">
        <f>+IF(R111="NO OFERTADO",0,IF(R111="NO CUMPLE EV TECNICA",0,IF(R111="NO HABILITA",0,IF(R111="HABILITA",('PRECIOS UNITARIOS'!$AF111*500)/Q111))))</f>
        <v>0</v>
      </c>
      <c r="T111" s="43">
        <f>'PRECIO REFERENCIA'!R111</f>
        <v>0</v>
      </c>
      <c r="U111" s="43" t="str">
        <f>'PRECIO REFERENCIA'!T111</f>
        <v>NO OFERTADO</v>
      </c>
      <c r="V111" s="44">
        <f>+IF(U111="NO OFERTADO",0,IF(U111="NO CUMPLE EV TECNICA",0,IF(U111="NO HABILITA",0,IF(U111="HABILITA",('PRECIOS UNITARIOS'!$AF111*500)/T111))))</f>
        <v>0</v>
      </c>
      <c r="W111" s="43">
        <f>'PRECIO REFERENCIA'!U111</f>
        <v>0</v>
      </c>
      <c r="X111" s="43" t="str">
        <f>'PRECIO REFERENCIA'!W111</f>
        <v>NO OFERTADO</v>
      </c>
      <c r="Y111" s="44">
        <f>+IF(X111="NO OFERTADO",0,IF(X111="NO CUMPLE EV TECNICA",0,IF(X111="NO HABILITA",0,IF(X111="HABILITA",('PRECIOS UNITARIOS'!$AF111*500)/W111))))</f>
        <v>0</v>
      </c>
      <c r="Z111" s="43">
        <f>'PRECIO REFERENCIA'!X111</f>
        <v>3320.1</v>
      </c>
      <c r="AA111" s="43" t="str">
        <f>'PRECIO REFERENCIA'!Z111</f>
        <v>HABILITA</v>
      </c>
      <c r="AB111" s="44">
        <f>+IF(AA111="NO OFERTADO",0,IF(AA111="NO CUMPLE EV TECNICA",0,IF(AA111="NO HABILITA",0,IF(AA111="HABILITA",('PRECIOS UNITARIOS'!$AF111*500)/Z111))))</f>
        <v>494.98207885304652</v>
      </c>
      <c r="AC111" s="43">
        <f>'PRECIO REFERENCIA'!AA111</f>
        <v>0</v>
      </c>
      <c r="AD111" s="43" t="str">
        <f>'PRECIO REFERENCIA'!AC111</f>
        <v>NO OFERTADO</v>
      </c>
      <c r="AE111" s="44">
        <f>+IF(AD111="NO OFERTADO",0,IF(AD111="NO CUMPLE EV TECNICA",0,IF(AD111="NO HABILITA",0,IF(AD111="HABILITA",('PRECIOS UNITARIOS'!$AF111*500)/AC111))))</f>
        <v>0</v>
      </c>
      <c r="AF111" s="43">
        <f>'PRECIO REFERENCIA'!AD111</f>
        <v>3286.7799999999997</v>
      </c>
      <c r="AG111" s="43" t="str">
        <f>'PRECIO REFERENCIA'!AF111</f>
        <v>HABILITA</v>
      </c>
      <c r="AH111" s="44">
        <f>+IF(AG111="NO OFERTADO",0,IF(AG111="NO CUMPLE EV TECNICA",0,IF(AG111="NO HABILITA",0,IF(AG111="HABILITA",('PRECIOS UNITARIOS'!$AF111*500)/AF111))))</f>
        <v>499.99999999999994</v>
      </c>
      <c r="AI111" s="43">
        <f>'PRECIO REFERENCIA'!AG111</f>
        <v>0</v>
      </c>
      <c r="AJ111" s="43" t="str">
        <f>'PRECIO REFERENCIA'!AI111</f>
        <v>NO OFERTADO</v>
      </c>
      <c r="AK111" s="44">
        <f>+IF(AJ111="NO OFERTADO",0,IF(AJ111="NO CUMPLE EV TECNICA",0,IF(AJ111="NO HABILITA",0,IF(AJ111="HABILITA",('PRECIOS UNITARIOS'!$AF111*500)/AI111))))</f>
        <v>0</v>
      </c>
      <c r="AL111" s="43">
        <f>'PRECIO REFERENCIA'!AJ111</f>
        <v>0</v>
      </c>
      <c r="AM111" s="43" t="str">
        <f>'PRECIO REFERENCIA'!AL111</f>
        <v>NO OFERTADO</v>
      </c>
      <c r="AN111" s="44">
        <f>+IF(AM111="NO OFERTADO",0,IF(AM111="NO CUMPLE EV TECNICA",0,IF(AM111="NO HABILITA",0,IF(AM111="HABILITA",('PRECIOS UNITARIOS'!$AF111*500)/AL111))))</f>
        <v>0</v>
      </c>
      <c r="AO111" s="43">
        <f>'PRECIO REFERENCIA'!AM111</f>
        <v>0</v>
      </c>
      <c r="AP111" s="43" t="str">
        <f>'PRECIO REFERENCIA'!AO111</f>
        <v>NO OFERTADO</v>
      </c>
      <c r="AQ111" s="44">
        <f>+IF(AP111="NO OFERTADO",0,IF(AP111="NO CUMPLE EV TECNICA",0,IF(AP111="NO HABILITA",0,IF(AP111="HABILITA",('PRECIOS UNITARIOS'!$AF111*500)/AO111))))</f>
        <v>0</v>
      </c>
      <c r="AR111" s="43">
        <f>'PRECIO REFERENCIA'!AP111</f>
        <v>0</v>
      </c>
      <c r="AS111" s="43" t="str">
        <f>'PRECIO REFERENCIA'!AR111</f>
        <v>NO OFERTADO</v>
      </c>
      <c r="AT111" s="44">
        <f>+IF(AS111="NO OFERTADO",0,IF(AS111="NO CUMPLE EV TECNICA",0,IF(AS111="NO HABILITA",0,IF(AS111="HABILITA",('PRECIOS UNITARIOS'!$AF111*500)/AR111))))</f>
        <v>0</v>
      </c>
      <c r="AU111" s="43">
        <f>'PRECIO REFERENCIA'!AS111</f>
        <v>0</v>
      </c>
      <c r="AV111" s="43" t="str">
        <f>'PRECIO REFERENCIA'!AU111</f>
        <v>NO OFERTADO</v>
      </c>
      <c r="AW111" s="44">
        <f>+IF(AV111="NO OFERTADO",0,IF(AV111="NO CUMPLE EV TECNICA",0,IF(AV111="NO HABILITA",0,IF(AV111="HABILITA",('PRECIOS UNITARIOS'!$AF111*500)/AU111))))</f>
        <v>0</v>
      </c>
      <c r="AX111" s="43">
        <f>'PRECIO REFERENCIA'!AV111</f>
        <v>0</v>
      </c>
      <c r="AY111" s="43" t="str">
        <f>'PRECIO REFERENCIA'!AX111</f>
        <v>NO OFERTADO</v>
      </c>
      <c r="AZ111" s="44">
        <f>+IF(AY111="NO OFERTADO",0,IF(AY111="NO CUMPLE EV TECNICA",0,IF(AY111="NO HABILITA",0,IF(AY111="HABILITA",('PRECIOS UNITARIOS'!$AF111*500)/AX111))))</f>
        <v>0</v>
      </c>
      <c r="BA111" s="43">
        <f>'PRECIO REFERENCIA'!AY111</f>
        <v>0</v>
      </c>
      <c r="BB111" s="43" t="str">
        <f>'PRECIO REFERENCIA'!BA111</f>
        <v>NO OFERTADO</v>
      </c>
      <c r="BC111" s="44">
        <f>+IF(BB111="NO OFERTADO",0,IF(BB111="NO CUMPLE EV TECNICA",0,IF(BB111="NO HABILITA",0,IF(BB111="HABILITA",('PRECIOS UNITARIOS'!$AF111*500)/BA111))))</f>
        <v>0</v>
      </c>
      <c r="BD111" s="43">
        <f>'PRECIO REFERENCIA'!BB111</f>
        <v>3392.69</v>
      </c>
      <c r="BE111" s="43" t="str">
        <f>'PRECIO REFERENCIA'!BD111</f>
        <v>HABILITA</v>
      </c>
      <c r="BF111" s="44">
        <f>+IF(BE111="NO OFERTADO",0,IF(BE111="NO CUMPLE EV TECNICA",0,IF(BE111="NO HABILITA",0,IF(BE111="HABILITA",('PRECIOS UNITARIOS'!$AF111*500)/BD111))))</f>
        <v>484.39144159943874</v>
      </c>
      <c r="BG111" s="43">
        <f>'PRECIO REFERENCIA'!BE111</f>
        <v>0</v>
      </c>
      <c r="BH111" s="43" t="str">
        <f>'PRECIO REFERENCIA'!BG111</f>
        <v>NO OFERTADO</v>
      </c>
      <c r="BI111" s="44">
        <f>+IF(BH111="NO OFERTADO",0,IF(BH111="NO CUMPLE EV TECNICA",0,IF(BH111="NO HABILITA",0,IF(BH111="HABILITA",('PRECIOS UNITARIOS'!$AF111*500)/BG111))))</f>
        <v>0</v>
      </c>
      <c r="BJ111" s="43">
        <f>'PRECIO REFERENCIA'!BH111</f>
        <v>0</v>
      </c>
      <c r="BK111" s="43" t="str">
        <f>'PRECIO REFERENCIA'!BJ111</f>
        <v>NO HABILITA</v>
      </c>
      <c r="BL111" s="44">
        <f>+IF(BK111="NO OFERTADO",0,IF(BK111="NO CUMPLE EV TECNICA",0,IF(BK111="NO HABILITA",0,IF(BK111="HABILITA",('PRECIOS UNITARIOS'!$AF111*500)/BJ111))))</f>
        <v>0</v>
      </c>
      <c r="BM111" s="43">
        <f>'PRECIO REFERENCIA'!BK111</f>
        <v>0</v>
      </c>
      <c r="BN111" s="43" t="str">
        <f>'PRECIO REFERENCIA'!BM111</f>
        <v>NO OFERTADO</v>
      </c>
      <c r="BO111" s="44">
        <f>+IF(BN111="NO OFERTADO",0,IF(BN111="NO CUMPLE EV TECNICA",0,IF(BN111="NO HABILITA",0,IF(BN111="HABILITA",('PRECIOS UNITARIOS'!$AF111*500)/BM111))))</f>
        <v>0</v>
      </c>
      <c r="BP111" s="43">
        <f>'PRECIO REFERENCIA'!BN111</f>
        <v>0</v>
      </c>
      <c r="BQ111" s="43" t="str">
        <f>'PRECIO REFERENCIA'!BP111</f>
        <v>NO OFERTADO</v>
      </c>
      <c r="BR111" s="44">
        <f>+IF(BQ111="NO OFERTADO",0,IF(BQ111="NO CUMPLE EV TECNICA",0,IF(BQ111="NO HABILITA",0,IF(BQ111="HABILITA",('PRECIOS UNITARIOS'!$AF111*500)/BP111))))</f>
        <v>0</v>
      </c>
      <c r="BS111" s="43">
        <f>'PRECIO REFERENCIA'!BQ111</f>
        <v>0</v>
      </c>
      <c r="BT111" s="43" t="str">
        <f>'PRECIO REFERENCIA'!BS111</f>
        <v>NO OFERTADO</v>
      </c>
      <c r="BU111" s="44">
        <f>+IF(BT111="NO OFERTADO",0,IF(BT111="NO CUMPLE EV TECNICA",0,IF(BT111="NO HABILITA",0,IF(BT111="HABILITA",('PRECIOS UNITARIOS'!$AF111*500)/BS111))))</f>
        <v>0</v>
      </c>
      <c r="BV111" s="43">
        <f>'PRECIO REFERENCIA'!BT111</f>
        <v>0</v>
      </c>
      <c r="BW111" s="43" t="str">
        <f>'PRECIO REFERENCIA'!BV111</f>
        <v>NO OFERTADO</v>
      </c>
      <c r="BX111" s="44">
        <f>+IF(BW111="NO OFERTADO",0,IF(BW111="NO CUMPLE EV TECNICA",0,IF(BW111="NO HABILITA",0,IF(BW111="HABILITA",('PRECIOS UNITARIOS'!$AF111*500)/BV111))))</f>
        <v>0</v>
      </c>
      <c r="BY111" s="43">
        <f>'PRECIO REFERENCIA'!BW111</f>
        <v>0</v>
      </c>
      <c r="BZ111" s="43" t="str">
        <f>'PRECIO REFERENCIA'!BY111</f>
        <v>NO OFERTADO</v>
      </c>
      <c r="CA111" s="44">
        <f>+IF(BZ111="NO OFERTADO",0,IF(BZ111="NO CUMPLE EV TECNICA",0,IF(BZ111="NO HABILITA",0,IF(BZ111="HABILITA",('PRECIOS UNITARIOS'!$AF111*500)/BY111))))</f>
        <v>0</v>
      </c>
      <c r="CB111" s="43">
        <f>'PRECIO REFERENCIA'!BZ111</f>
        <v>0</v>
      </c>
      <c r="CC111" s="43" t="str">
        <f>'PRECIO REFERENCIA'!CB111</f>
        <v>NO OFERTADO</v>
      </c>
      <c r="CD111" s="44">
        <f>+IF(CC111="NO OFERTADO",0,IF(CC111="NO CUMPLE EV TECNICA",0,IF(CC111="NO HABILITA",0,IF(CC111="HABILITA",('PRECIOS UNITARIOS'!$AF111*500)/CB111))))</f>
        <v>0</v>
      </c>
      <c r="CE111" s="43">
        <f>'PRECIO REFERENCIA'!CC111</f>
        <v>0</v>
      </c>
      <c r="CF111" s="43" t="str">
        <f>'PRECIO REFERENCIA'!CE111</f>
        <v>NO OFERTADO</v>
      </c>
      <c r="CG111" s="44">
        <f>+IF(CF111="NO OFERTADO",0,IF(CF111="NO CUMPLE EV TECNICA",0,IF(CF111="NO HABILITA",0,IF(CF111="HABILITA",('PRECIOS UNITARIOS'!$AF111*500)/CE111))))</f>
        <v>0</v>
      </c>
      <c r="CH111" s="43">
        <f>'PRECIO REFERENCIA'!CF111</f>
        <v>0</v>
      </c>
      <c r="CI111" s="43" t="str">
        <f>'PRECIO REFERENCIA'!CH111</f>
        <v>NO OFERTADO</v>
      </c>
      <c r="CJ111" s="44">
        <f>+IF(CI111="NO OFERTADO",0,IF(CI111="NO CUMPLE EV TECNICA",0,IF(CI111="NO HABILITA",0,IF(CI111="HABILITA",('PRECIOS UNITARIOS'!$AF111*500)/CH111))))</f>
        <v>0</v>
      </c>
    </row>
    <row r="112" spans="1:88" s="40" customFormat="1" ht="63.75" x14ac:dyDescent="0.2">
      <c r="A112" s="103">
        <v>103</v>
      </c>
      <c r="B112" s="202" t="s">
        <v>186</v>
      </c>
      <c r="C112" s="121" t="s">
        <v>187</v>
      </c>
      <c r="D112" s="24">
        <v>1</v>
      </c>
      <c r="E112" s="166" t="s">
        <v>53</v>
      </c>
      <c r="F112" s="168">
        <v>1</v>
      </c>
      <c r="G112" s="25">
        <v>116889.65400000001</v>
      </c>
      <c r="H112" s="43">
        <f>'PRECIO REFERENCIA'!F112</f>
        <v>0</v>
      </c>
      <c r="I112" s="43" t="str">
        <f>'PRECIO REFERENCIA'!H112</f>
        <v>NO OFERTADO</v>
      </c>
      <c r="J112" s="44">
        <f>+IF(I112="NO OFERTADO",0,IF(I112="NO CUMPLE EV TECNICA",0,IF(I112="NO HABILITA",0,IF(I112="HABILITA",('PRECIOS UNITARIOS'!$AF112*500)/H112))))</f>
        <v>0</v>
      </c>
      <c r="K112" s="43">
        <f>'PRECIO REFERENCIA'!I112</f>
        <v>0</v>
      </c>
      <c r="L112" s="43" t="str">
        <f>'PRECIO REFERENCIA'!K112</f>
        <v>NO OFERTADO</v>
      </c>
      <c r="M112" s="44">
        <f>+IF(L112="NO OFERTADO",0,IF(L112="NO CUMPLE EV TECNICA",0,IF(L112="NO HABILITA",0,IF(L112="HABILITA",('PRECIOS UNITARIOS'!$AF112*500)/K112))))</f>
        <v>0</v>
      </c>
      <c r="N112" s="43">
        <f>'PRECIO REFERENCIA'!L112</f>
        <v>0</v>
      </c>
      <c r="O112" s="43" t="str">
        <f>'PRECIO REFERENCIA'!N112</f>
        <v>NO OFERTADO</v>
      </c>
      <c r="P112" s="44">
        <f>+IF(O112="NO OFERTADO",0,IF(O112="NO CUMPLE EV TECNICA",0,IF(O112="NO HABILITA",0,IF(O112="HABILITA",('PRECIOS UNITARIOS'!$AF112*500)/N112))))</f>
        <v>0</v>
      </c>
      <c r="Q112" s="43">
        <f>'PRECIO REFERENCIA'!O112</f>
        <v>0</v>
      </c>
      <c r="R112" s="43" t="str">
        <f>'PRECIO REFERENCIA'!Q112</f>
        <v>NO OFERTADO</v>
      </c>
      <c r="S112" s="44">
        <f>+IF(R112="NO OFERTADO",0,IF(R112="NO CUMPLE EV TECNICA",0,IF(R112="NO HABILITA",0,IF(R112="HABILITA",('PRECIOS UNITARIOS'!$AF112*500)/Q112))))</f>
        <v>0</v>
      </c>
      <c r="T112" s="43">
        <f>'PRECIO REFERENCIA'!R112</f>
        <v>0</v>
      </c>
      <c r="U112" s="43" t="str">
        <f>'PRECIO REFERENCIA'!T112</f>
        <v>NO OFERTADO</v>
      </c>
      <c r="V112" s="44">
        <f>+IF(U112="NO OFERTADO",0,IF(U112="NO CUMPLE EV TECNICA",0,IF(U112="NO HABILITA",0,IF(U112="HABILITA",('PRECIOS UNITARIOS'!$AF112*500)/T112))))</f>
        <v>0</v>
      </c>
      <c r="W112" s="43">
        <f>'PRECIO REFERENCIA'!U112</f>
        <v>118524</v>
      </c>
      <c r="X112" s="43" t="str">
        <f>'PRECIO REFERENCIA'!W112</f>
        <v>HABILITA</v>
      </c>
      <c r="Y112" s="44">
        <f>+IF(X112="NO OFERTADO",0,IF(X112="NO CUMPLE EV TECNICA",0,IF(X112="NO HABILITA",0,IF(X112="HABILITA",('PRECIOS UNITARIOS'!$AF112*500)/W112))))</f>
        <v>500</v>
      </c>
      <c r="Z112" s="43">
        <f>'PRECIO REFERENCIA'!X112</f>
        <v>0</v>
      </c>
      <c r="AA112" s="43" t="str">
        <f>'PRECIO REFERENCIA'!Z112</f>
        <v>NO OFERTADO</v>
      </c>
      <c r="AB112" s="44">
        <f>+IF(AA112="NO OFERTADO",0,IF(AA112="NO CUMPLE EV TECNICA",0,IF(AA112="NO HABILITA",0,IF(AA112="HABILITA",('PRECIOS UNITARIOS'!$AF112*500)/Z112))))</f>
        <v>0</v>
      </c>
      <c r="AC112" s="43">
        <f>'PRECIO REFERENCIA'!AA112</f>
        <v>0</v>
      </c>
      <c r="AD112" s="43" t="str">
        <f>'PRECIO REFERENCIA'!AC112</f>
        <v>NO OFERTADO</v>
      </c>
      <c r="AE112" s="44">
        <f>+IF(AD112="NO OFERTADO",0,IF(AD112="NO CUMPLE EV TECNICA",0,IF(AD112="NO HABILITA",0,IF(AD112="HABILITA",('PRECIOS UNITARIOS'!$AF112*500)/AC112))))</f>
        <v>0</v>
      </c>
      <c r="AF112" s="43">
        <f>'PRECIO REFERENCIA'!AD112</f>
        <v>0</v>
      </c>
      <c r="AG112" s="43" t="str">
        <f>'PRECIO REFERENCIA'!AF112</f>
        <v>NO OFERTADO</v>
      </c>
      <c r="AH112" s="44">
        <f>+IF(AG112="NO OFERTADO",0,IF(AG112="NO CUMPLE EV TECNICA",0,IF(AG112="NO HABILITA",0,IF(AG112="HABILITA",('PRECIOS UNITARIOS'!$AF112*500)/AF112))))</f>
        <v>0</v>
      </c>
      <c r="AI112" s="43">
        <f>'PRECIO REFERENCIA'!AG112</f>
        <v>0</v>
      </c>
      <c r="AJ112" s="43" t="str">
        <f>'PRECIO REFERENCIA'!AI112</f>
        <v>NO OFERTADO</v>
      </c>
      <c r="AK112" s="44">
        <f>+IF(AJ112="NO OFERTADO",0,IF(AJ112="NO CUMPLE EV TECNICA",0,IF(AJ112="NO HABILITA",0,IF(AJ112="HABILITA",('PRECIOS UNITARIOS'!$AF112*500)/AI112))))</f>
        <v>0</v>
      </c>
      <c r="AL112" s="43">
        <f>'PRECIO REFERENCIA'!AJ112</f>
        <v>0</v>
      </c>
      <c r="AM112" s="43" t="str">
        <f>'PRECIO REFERENCIA'!AL112</f>
        <v>NO OFERTADO</v>
      </c>
      <c r="AN112" s="44">
        <f>+IF(AM112="NO OFERTADO",0,IF(AM112="NO CUMPLE EV TECNICA",0,IF(AM112="NO HABILITA",0,IF(AM112="HABILITA",('PRECIOS UNITARIOS'!$AF112*500)/AL112))))</f>
        <v>0</v>
      </c>
      <c r="AO112" s="43">
        <f>'PRECIO REFERENCIA'!AM112</f>
        <v>0</v>
      </c>
      <c r="AP112" s="43" t="str">
        <f>'PRECIO REFERENCIA'!AO112</f>
        <v>NO OFERTADO</v>
      </c>
      <c r="AQ112" s="44">
        <f>+IF(AP112="NO OFERTADO",0,IF(AP112="NO CUMPLE EV TECNICA",0,IF(AP112="NO HABILITA",0,IF(AP112="HABILITA",('PRECIOS UNITARIOS'!$AF112*500)/AO112))))</f>
        <v>0</v>
      </c>
      <c r="AR112" s="43">
        <f>'PRECIO REFERENCIA'!AP112</f>
        <v>129710</v>
      </c>
      <c r="AS112" s="43" t="str">
        <f>'PRECIO REFERENCIA'!AR112</f>
        <v>HABILITA</v>
      </c>
      <c r="AT112" s="44">
        <f>+IF(AS112="NO OFERTADO",0,IF(AS112="NO CUMPLE EV TECNICA",0,IF(AS112="NO HABILITA",0,IF(AS112="HABILITA",('PRECIOS UNITARIOS'!$AF112*500)/AR112))))</f>
        <v>456.8807339449541</v>
      </c>
      <c r="AU112" s="43">
        <f>'PRECIO REFERENCIA'!AS112</f>
        <v>0</v>
      </c>
      <c r="AV112" s="43" t="str">
        <f>'PRECIO REFERENCIA'!AU112</f>
        <v>NO OFERTADO</v>
      </c>
      <c r="AW112" s="44">
        <f>+IF(AV112="NO OFERTADO",0,IF(AV112="NO CUMPLE EV TECNICA",0,IF(AV112="NO HABILITA",0,IF(AV112="HABILITA",('PRECIOS UNITARIOS'!$AF112*500)/AU112))))</f>
        <v>0</v>
      </c>
      <c r="AX112" s="43">
        <f>'PRECIO REFERENCIA'!AV112</f>
        <v>0</v>
      </c>
      <c r="AY112" s="43" t="str">
        <f>'PRECIO REFERENCIA'!AX112</f>
        <v>NO OFERTADO</v>
      </c>
      <c r="AZ112" s="44">
        <f>+IF(AY112="NO OFERTADO",0,IF(AY112="NO CUMPLE EV TECNICA",0,IF(AY112="NO HABILITA",0,IF(AY112="HABILITA",('PRECIOS UNITARIOS'!$AF112*500)/AX112))))</f>
        <v>0</v>
      </c>
      <c r="BA112" s="43">
        <f>'PRECIO REFERENCIA'!AY112</f>
        <v>0</v>
      </c>
      <c r="BB112" s="43" t="str">
        <f>'PRECIO REFERENCIA'!BA112</f>
        <v>NO OFERTADO</v>
      </c>
      <c r="BC112" s="44">
        <f>+IF(BB112="NO OFERTADO",0,IF(BB112="NO CUMPLE EV TECNICA",0,IF(BB112="NO HABILITA",0,IF(BB112="HABILITA",('PRECIOS UNITARIOS'!$AF112*500)/BA112))))</f>
        <v>0</v>
      </c>
      <c r="BD112" s="43">
        <f>'PRECIO REFERENCIA'!BB112</f>
        <v>0</v>
      </c>
      <c r="BE112" s="43" t="str">
        <f>'PRECIO REFERENCIA'!BD112</f>
        <v>NO OFERTADO</v>
      </c>
      <c r="BF112" s="44">
        <f>+IF(BE112="NO OFERTADO",0,IF(BE112="NO CUMPLE EV TECNICA",0,IF(BE112="NO HABILITA",0,IF(BE112="HABILITA",('PRECIOS UNITARIOS'!$AF112*500)/BD112))))</f>
        <v>0</v>
      </c>
      <c r="BG112" s="43">
        <f>'PRECIO REFERENCIA'!BE112</f>
        <v>0</v>
      </c>
      <c r="BH112" s="43" t="str">
        <f>'PRECIO REFERENCIA'!BG112</f>
        <v>NO OFERTADO</v>
      </c>
      <c r="BI112" s="44">
        <f>+IF(BH112="NO OFERTADO",0,IF(BH112="NO CUMPLE EV TECNICA",0,IF(BH112="NO HABILITA",0,IF(BH112="HABILITA",('PRECIOS UNITARIOS'!$AF112*500)/BG112))))</f>
        <v>0</v>
      </c>
      <c r="BJ112" s="43">
        <f>'PRECIO REFERENCIA'!BH112</f>
        <v>0</v>
      </c>
      <c r="BK112" s="43" t="str">
        <f>'PRECIO REFERENCIA'!BJ112</f>
        <v>NO OFERTADO</v>
      </c>
      <c r="BL112" s="44">
        <f>+IF(BK112="NO OFERTADO",0,IF(BK112="NO CUMPLE EV TECNICA",0,IF(BK112="NO HABILITA",0,IF(BK112="HABILITA",('PRECIOS UNITARIOS'!$AF112*500)/BJ112))))</f>
        <v>0</v>
      </c>
      <c r="BM112" s="43">
        <f>'PRECIO REFERENCIA'!BK112</f>
        <v>0</v>
      </c>
      <c r="BN112" s="43" t="str">
        <f>'PRECIO REFERENCIA'!BM112</f>
        <v>NO OFERTADO</v>
      </c>
      <c r="BO112" s="44">
        <f>+IF(BN112="NO OFERTADO",0,IF(BN112="NO CUMPLE EV TECNICA",0,IF(BN112="NO HABILITA",0,IF(BN112="HABILITA",('PRECIOS UNITARIOS'!$AF112*500)/BM112))))</f>
        <v>0</v>
      </c>
      <c r="BP112" s="43">
        <f>'PRECIO REFERENCIA'!BN112</f>
        <v>0</v>
      </c>
      <c r="BQ112" s="43" t="str">
        <f>'PRECIO REFERENCIA'!BP112</f>
        <v>NO OFERTADO</v>
      </c>
      <c r="BR112" s="44">
        <f>+IF(BQ112="NO OFERTADO",0,IF(BQ112="NO CUMPLE EV TECNICA",0,IF(BQ112="NO HABILITA",0,IF(BQ112="HABILITA",('PRECIOS UNITARIOS'!$AF112*500)/BP112))))</f>
        <v>0</v>
      </c>
      <c r="BS112" s="43">
        <f>'PRECIO REFERENCIA'!BQ112</f>
        <v>0</v>
      </c>
      <c r="BT112" s="43" t="str">
        <f>'PRECIO REFERENCIA'!BS112</f>
        <v>NO OFERTADO</v>
      </c>
      <c r="BU112" s="44">
        <f>+IF(BT112="NO OFERTADO",0,IF(BT112="NO CUMPLE EV TECNICA",0,IF(BT112="NO HABILITA",0,IF(BT112="HABILITA",('PRECIOS UNITARIOS'!$AF112*500)/BS112))))</f>
        <v>0</v>
      </c>
      <c r="BV112" s="43">
        <f>'PRECIO REFERENCIA'!BT112</f>
        <v>0</v>
      </c>
      <c r="BW112" s="43" t="str">
        <f>'PRECIO REFERENCIA'!BV112</f>
        <v>NO OFERTADO</v>
      </c>
      <c r="BX112" s="44">
        <f>+IF(BW112="NO OFERTADO",0,IF(BW112="NO CUMPLE EV TECNICA",0,IF(BW112="NO HABILITA",0,IF(BW112="HABILITA",('PRECIOS UNITARIOS'!$AF112*500)/BV112))))</f>
        <v>0</v>
      </c>
      <c r="BY112" s="43">
        <f>'PRECIO REFERENCIA'!BW112</f>
        <v>0</v>
      </c>
      <c r="BZ112" s="43" t="str">
        <f>'PRECIO REFERENCIA'!BY112</f>
        <v>NO OFERTADO</v>
      </c>
      <c r="CA112" s="44">
        <f>+IF(BZ112="NO OFERTADO",0,IF(BZ112="NO CUMPLE EV TECNICA",0,IF(BZ112="NO HABILITA",0,IF(BZ112="HABILITA",('PRECIOS UNITARIOS'!$AF112*500)/BY112))))</f>
        <v>0</v>
      </c>
      <c r="CB112" s="43">
        <f>'PRECIO REFERENCIA'!BZ112</f>
        <v>0</v>
      </c>
      <c r="CC112" s="43" t="str">
        <f>'PRECIO REFERENCIA'!CB112</f>
        <v>NO OFERTADO</v>
      </c>
      <c r="CD112" s="44">
        <f>+IF(CC112="NO OFERTADO",0,IF(CC112="NO CUMPLE EV TECNICA",0,IF(CC112="NO HABILITA",0,IF(CC112="HABILITA",('PRECIOS UNITARIOS'!$AF112*500)/CB112))))</f>
        <v>0</v>
      </c>
      <c r="CE112" s="43">
        <f>'PRECIO REFERENCIA'!CC112</f>
        <v>0</v>
      </c>
      <c r="CF112" s="43" t="str">
        <f>'PRECIO REFERENCIA'!CE112</f>
        <v>NO OFERTADO</v>
      </c>
      <c r="CG112" s="44">
        <f>+IF(CF112="NO OFERTADO",0,IF(CF112="NO CUMPLE EV TECNICA",0,IF(CF112="NO HABILITA",0,IF(CF112="HABILITA",('PRECIOS UNITARIOS'!$AF112*500)/CE112))))</f>
        <v>0</v>
      </c>
      <c r="CH112" s="43">
        <f>'PRECIO REFERENCIA'!CF112</f>
        <v>0</v>
      </c>
      <c r="CI112" s="43" t="str">
        <f>'PRECIO REFERENCIA'!CH112</f>
        <v>NO OFERTADO</v>
      </c>
      <c r="CJ112" s="44">
        <f>+IF(CI112="NO OFERTADO",0,IF(CI112="NO CUMPLE EV TECNICA",0,IF(CI112="NO HABILITA",0,IF(CI112="HABILITA",('PRECIOS UNITARIOS'!$AF112*500)/CH112))))</f>
        <v>0</v>
      </c>
    </row>
    <row r="113" spans="1:88" s="40" customFormat="1" ht="38.25" x14ac:dyDescent="0.2">
      <c r="A113" s="103">
        <v>104</v>
      </c>
      <c r="B113" s="202" t="s">
        <v>188</v>
      </c>
      <c r="C113" s="121" t="s">
        <v>189</v>
      </c>
      <c r="D113" s="24">
        <v>1</v>
      </c>
      <c r="E113" s="166" t="s">
        <v>53</v>
      </c>
      <c r="F113" s="168">
        <v>1</v>
      </c>
      <c r="G113" s="25">
        <v>749901.17616399995</v>
      </c>
      <c r="H113" s="43">
        <f>'PRECIO REFERENCIA'!F113</f>
        <v>0</v>
      </c>
      <c r="I113" s="43" t="str">
        <f>'PRECIO REFERENCIA'!H113</f>
        <v>NO OFERTADO</v>
      </c>
      <c r="J113" s="44">
        <f>+IF(I113="NO OFERTADO",0,IF(I113="NO CUMPLE EV TECNICA",0,IF(I113="NO HABILITA",0,IF(I113="HABILITA",('PRECIOS UNITARIOS'!$AF113*500)/H113))))</f>
        <v>0</v>
      </c>
      <c r="K113" s="43">
        <f>'PRECIO REFERENCIA'!I113</f>
        <v>0</v>
      </c>
      <c r="L113" s="43" t="str">
        <f>'PRECIO REFERENCIA'!K113</f>
        <v>NO OFERTADO</v>
      </c>
      <c r="M113" s="44">
        <f>+IF(L113="NO OFERTADO",0,IF(L113="NO CUMPLE EV TECNICA",0,IF(L113="NO HABILITA",0,IF(L113="HABILITA",('PRECIOS UNITARIOS'!$AF113*500)/K113))))</f>
        <v>0</v>
      </c>
      <c r="N113" s="43">
        <f>'PRECIO REFERENCIA'!L113</f>
        <v>0</v>
      </c>
      <c r="O113" s="43" t="str">
        <f>'PRECIO REFERENCIA'!N113</f>
        <v>NO OFERTADO</v>
      </c>
      <c r="P113" s="44">
        <f>+IF(O113="NO OFERTADO",0,IF(O113="NO CUMPLE EV TECNICA",0,IF(O113="NO HABILITA",0,IF(O113="HABILITA",('PRECIOS UNITARIOS'!$AF113*500)/N113))))</f>
        <v>0</v>
      </c>
      <c r="Q113" s="43">
        <f>'PRECIO REFERENCIA'!O113</f>
        <v>0</v>
      </c>
      <c r="R113" s="43" t="str">
        <f>'PRECIO REFERENCIA'!Q113</f>
        <v>NO OFERTADO</v>
      </c>
      <c r="S113" s="44">
        <f>+IF(R113="NO OFERTADO",0,IF(R113="NO CUMPLE EV TECNICA",0,IF(R113="NO HABILITA",0,IF(R113="HABILITA",('PRECIOS UNITARIOS'!$AF113*500)/Q113))))</f>
        <v>0</v>
      </c>
      <c r="T113" s="43">
        <f>'PRECIO REFERENCIA'!R113</f>
        <v>0</v>
      </c>
      <c r="U113" s="43" t="str">
        <f>'PRECIO REFERENCIA'!T113</f>
        <v>NO OFERTADO</v>
      </c>
      <c r="V113" s="44">
        <f>+IF(U113="NO OFERTADO",0,IF(U113="NO CUMPLE EV TECNICA",0,IF(U113="NO HABILITA",0,IF(U113="HABILITA",('PRECIOS UNITARIOS'!$AF113*500)/T113))))</f>
        <v>0</v>
      </c>
      <c r="W113" s="43">
        <f>'PRECIO REFERENCIA'!U113</f>
        <v>0</v>
      </c>
      <c r="X113" s="43" t="str">
        <f>'PRECIO REFERENCIA'!W113</f>
        <v>NO OFERTADO</v>
      </c>
      <c r="Y113" s="44">
        <f>+IF(X113="NO OFERTADO",0,IF(X113="NO CUMPLE EV TECNICA",0,IF(X113="NO HABILITA",0,IF(X113="HABILITA",('PRECIOS UNITARIOS'!$AF113*500)/W113))))</f>
        <v>0</v>
      </c>
      <c r="Z113" s="43">
        <f>'PRECIO REFERENCIA'!X113</f>
        <v>0</v>
      </c>
      <c r="AA113" s="43" t="str">
        <f>'PRECIO REFERENCIA'!Z113</f>
        <v>NO OFERTADO</v>
      </c>
      <c r="AB113" s="44">
        <f>+IF(AA113="NO OFERTADO",0,IF(AA113="NO CUMPLE EV TECNICA",0,IF(AA113="NO HABILITA",0,IF(AA113="HABILITA",('PRECIOS UNITARIOS'!$AF113*500)/Z113))))</f>
        <v>0</v>
      </c>
      <c r="AC113" s="43">
        <f>'PRECIO REFERENCIA'!AA113</f>
        <v>0</v>
      </c>
      <c r="AD113" s="43" t="str">
        <f>'PRECIO REFERENCIA'!AC113</f>
        <v>NO OFERTADO</v>
      </c>
      <c r="AE113" s="44">
        <f>+IF(AD113="NO OFERTADO",0,IF(AD113="NO CUMPLE EV TECNICA",0,IF(AD113="NO HABILITA",0,IF(AD113="HABILITA",('PRECIOS UNITARIOS'!$AF113*500)/AC113))))</f>
        <v>0</v>
      </c>
      <c r="AF113" s="43">
        <f>'PRECIO REFERENCIA'!AD113</f>
        <v>0</v>
      </c>
      <c r="AG113" s="43" t="str">
        <f>'PRECIO REFERENCIA'!AF113</f>
        <v>NO OFERTADO</v>
      </c>
      <c r="AH113" s="44">
        <f>+IF(AG113="NO OFERTADO",0,IF(AG113="NO CUMPLE EV TECNICA",0,IF(AG113="NO HABILITA",0,IF(AG113="HABILITA",('PRECIOS UNITARIOS'!$AF113*500)/AF113))))</f>
        <v>0</v>
      </c>
      <c r="AI113" s="43">
        <f>'PRECIO REFERENCIA'!AG113</f>
        <v>0</v>
      </c>
      <c r="AJ113" s="43" t="str">
        <f>'PRECIO REFERENCIA'!AI113</f>
        <v>NO OFERTADO</v>
      </c>
      <c r="AK113" s="44">
        <f>+IF(AJ113="NO OFERTADO",0,IF(AJ113="NO CUMPLE EV TECNICA",0,IF(AJ113="NO HABILITA",0,IF(AJ113="HABILITA",('PRECIOS UNITARIOS'!$AF113*500)/AI113))))</f>
        <v>0</v>
      </c>
      <c r="AL113" s="43">
        <f>'PRECIO REFERENCIA'!AJ113</f>
        <v>0</v>
      </c>
      <c r="AM113" s="43" t="str">
        <f>'PRECIO REFERENCIA'!AL113</f>
        <v>NO OFERTADO</v>
      </c>
      <c r="AN113" s="44">
        <f>+IF(AM113="NO OFERTADO",0,IF(AM113="NO CUMPLE EV TECNICA",0,IF(AM113="NO HABILITA",0,IF(AM113="HABILITA",('PRECIOS UNITARIOS'!$AF113*500)/AL113))))</f>
        <v>0</v>
      </c>
      <c r="AO113" s="43">
        <f>'PRECIO REFERENCIA'!AM113</f>
        <v>731299.03</v>
      </c>
      <c r="AP113" s="43" t="str">
        <f>'PRECIO REFERENCIA'!AO113</f>
        <v>HABILITA</v>
      </c>
      <c r="AQ113" s="44">
        <f>+IF(AP113="NO OFERTADO",0,IF(AP113="NO CUMPLE EV TECNICA",0,IF(AP113="NO HABILITA",0,IF(AP113="HABILITA",('PRECIOS UNITARIOS'!$AF113*500)/AO113))))</f>
        <v>500</v>
      </c>
      <c r="AR113" s="43">
        <f>'PRECIO REFERENCIA'!AP113</f>
        <v>0</v>
      </c>
      <c r="AS113" s="43" t="str">
        <f>'PRECIO REFERENCIA'!AR113</f>
        <v>NO OFERTADO</v>
      </c>
      <c r="AT113" s="44">
        <f>+IF(AS113="NO OFERTADO",0,IF(AS113="NO CUMPLE EV TECNICA",0,IF(AS113="NO HABILITA",0,IF(AS113="HABILITA",('PRECIOS UNITARIOS'!$AF113*500)/AR113))))</f>
        <v>0</v>
      </c>
      <c r="AU113" s="43">
        <f>'PRECIO REFERENCIA'!AS113</f>
        <v>0</v>
      </c>
      <c r="AV113" s="43" t="str">
        <f>'PRECIO REFERENCIA'!AU113</f>
        <v>NO OFERTADO</v>
      </c>
      <c r="AW113" s="44">
        <f>+IF(AV113="NO OFERTADO",0,IF(AV113="NO CUMPLE EV TECNICA",0,IF(AV113="NO HABILITA",0,IF(AV113="HABILITA",('PRECIOS UNITARIOS'!$AF113*500)/AU113))))</f>
        <v>0</v>
      </c>
      <c r="AX113" s="43">
        <f>'PRECIO REFERENCIA'!AV113</f>
        <v>0</v>
      </c>
      <c r="AY113" s="43" t="str">
        <f>'PRECIO REFERENCIA'!AX113</f>
        <v>NO OFERTADO</v>
      </c>
      <c r="AZ113" s="44">
        <f>+IF(AY113="NO OFERTADO",0,IF(AY113="NO CUMPLE EV TECNICA",0,IF(AY113="NO HABILITA",0,IF(AY113="HABILITA",('PRECIOS UNITARIOS'!$AF113*500)/AX113))))</f>
        <v>0</v>
      </c>
      <c r="BA113" s="43">
        <f>'PRECIO REFERENCIA'!AY113</f>
        <v>0</v>
      </c>
      <c r="BB113" s="43" t="str">
        <f>'PRECIO REFERENCIA'!BA113</f>
        <v>NO OFERTADO</v>
      </c>
      <c r="BC113" s="44">
        <f>+IF(BB113="NO OFERTADO",0,IF(BB113="NO CUMPLE EV TECNICA",0,IF(BB113="NO HABILITA",0,IF(BB113="HABILITA",('PRECIOS UNITARIOS'!$AF113*500)/BA113))))</f>
        <v>0</v>
      </c>
      <c r="BD113" s="43">
        <f>'PRECIO REFERENCIA'!BB113</f>
        <v>0</v>
      </c>
      <c r="BE113" s="43" t="str">
        <f>'PRECIO REFERENCIA'!BD113</f>
        <v>NO OFERTADO</v>
      </c>
      <c r="BF113" s="44">
        <f>+IF(BE113="NO OFERTADO",0,IF(BE113="NO CUMPLE EV TECNICA",0,IF(BE113="NO HABILITA",0,IF(BE113="HABILITA",('PRECIOS UNITARIOS'!$AF113*500)/BD113))))</f>
        <v>0</v>
      </c>
      <c r="BG113" s="43">
        <f>'PRECIO REFERENCIA'!BE113</f>
        <v>0</v>
      </c>
      <c r="BH113" s="43" t="str">
        <f>'PRECIO REFERENCIA'!BG113</f>
        <v>NO OFERTADO</v>
      </c>
      <c r="BI113" s="44">
        <f>+IF(BH113="NO OFERTADO",0,IF(BH113="NO CUMPLE EV TECNICA",0,IF(BH113="NO HABILITA",0,IF(BH113="HABILITA",('PRECIOS UNITARIOS'!$AF113*500)/BG113))))</f>
        <v>0</v>
      </c>
      <c r="BJ113" s="43">
        <f>'PRECIO REFERENCIA'!BH113</f>
        <v>0</v>
      </c>
      <c r="BK113" s="43" t="str">
        <f>'PRECIO REFERENCIA'!BJ113</f>
        <v>NO OFERTADO</v>
      </c>
      <c r="BL113" s="44">
        <f>+IF(BK113="NO OFERTADO",0,IF(BK113="NO CUMPLE EV TECNICA",0,IF(BK113="NO HABILITA",0,IF(BK113="HABILITA",('PRECIOS UNITARIOS'!$AF113*500)/BJ113))))</f>
        <v>0</v>
      </c>
      <c r="BM113" s="43">
        <f>'PRECIO REFERENCIA'!BK113</f>
        <v>0</v>
      </c>
      <c r="BN113" s="43" t="str">
        <f>'PRECIO REFERENCIA'!BM113</f>
        <v>NO OFERTADO</v>
      </c>
      <c r="BO113" s="44">
        <f>+IF(BN113="NO OFERTADO",0,IF(BN113="NO CUMPLE EV TECNICA",0,IF(BN113="NO HABILITA",0,IF(BN113="HABILITA",('PRECIOS UNITARIOS'!$AF113*500)/BM113))))</f>
        <v>0</v>
      </c>
      <c r="BP113" s="43">
        <f>'PRECIO REFERENCIA'!BN113</f>
        <v>0</v>
      </c>
      <c r="BQ113" s="43" t="str">
        <f>'PRECIO REFERENCIA'!BP113</f>
        <v>NO OFERTADO</v>
      </c>
      <c r="BR113" s="44">
        <f>+IF(BQ113="NO OFERTADO",0,IF(BQ113="NO CUMPLE EV TECNICA",0,IF(BQ113="NO HABILITA",0,IF(BQ113="HABILITA",('PRECIOS UNITARIOS'!$AF113*500)/BP113))))</f>
        <v>0</v>
      </c>
      <c r="BS113" s="43">
        <f>'PRECIO REFERENCIA'!BQ113</f>
        <v>0</v>
      </c>
      <c r="BT113" s="43" t="str">
        <f>'PRECIO REFERENCIA'!BS113</f>
        <v>NO OFERTADO</v>
      </c>
      <c r="BU113" s="44">
        <f>+IF(BT113="NO OFERTADO",0,IF(BT113="NO CUMPLE EV TECNICA",0,IF(BT113="NO HABILITA",0,IF(BT113="HABILITA",('PRECIOS UNITARIOS'!$AF113*500)/BS113))))</f>
        <v>0</v>
      </c>
      <c r="BV113" s="43">
        <f>'PRECIO REFERENCIA'!BT113</f>
        <v>0</v>
      </c>
      <c r="BW113" s="43" t="str">
        <f>'PRECIO REFERENCIA'!BV113</f>
        <v>NO HABILITA</v>
      </c>
      <c r="BX113" s="44">
        <f>+IF(BW113="NO OFERTADO",0,IF(BW113="NO CUMPLE EV TECNICA",0,IF(BW113="NO HABILITA",0,IF(BW113="HABILITA",('PRECIOS UNITARIOS'!$AF113*500)/BV113))))</f>
        <v>0</v>
      </c>
      <c r="BY113" s="43">
        <f>'PRECIO REFERENCIA'!BW113</f>
        <v>0</v>
      </c>
      <c r="BZ113" s="43" t="str">
        <f>'PRECIO REFERENCIA'!BY113</f>
        <v>NO OFERTADO</v>
      </c>
      <c r="CA113" s="44">
        <f>+IF(BZ113="NO OFERTADO",0,IF(BZ113="NO CUMPLE EV TECNICA",0,IF(BZ113="NO HABILITA",0,IF(BZ113="HABILITA",('PRECIOS UNITARIOS'!$AF113*500)/BY113))))</f>
        <v>0</v>
      </c>
      <c r="CB113" s="43">
        <f>'PRECIO REFERENCIA'!BZ113</f>
        <v>0</v>
      </c>
      <c r="CC113" s="43" t="str">
        <f>'PRECIO REFERENCIA'!CB113</f>
        <v>NO OFERTADO</v>
      </c>
      <c r="CD113" s="44">
        <f>+IF(CC113="NO OFERTADO",0,IF(CC113="NO CUMPLE EV TECNICA",0,IF(CC113="NO HABILITA",0,IF(CC113="HABILITA",('PRECIOS UNITARIOS'!$AF113*500)/CB113))))</f>
        <v>0</v>
      </c>
      <c r="CE113" s="43">
        <f>'PRECIO REFERENCIA'!CC113</f>
        <v>0</v>
      </c>
      <c r="CF113" s="43" t="str">
        <f>'PRECIO REFERENCIA'!CE113</f>
        <v>NO OFERTADO</v>
      </c>
      <c r="CG113" s="44">
        <f>+IF(CF113="NO OFERTADO",0,IF(CF113="NO CUMPLE EV TECNICA",0,IF(CF113="NO HABILITA",0,IF(CF113="HABILITA",('PRECIOS UNITARIOS'!$AF113*500)/CE113))))</f>
        <v>0</v>
      </c>
      <c r="CH113" s="43">
        <f>'PRECIO REFERENCIA'!CF113</f>
        <v>0</v>
      </c>
      <c r="CI113" s="43" t="str">
        <f>'PRECIO REFERENCIA'!CH113</f>
        <v>NO OFERTADO</v>
      </c>
      <c r="CJ113" s="44">
        <f>+IF(CI113="NO OFERTADO",0,IF(CI113="NO CUMPLE EV TECNICA",0,IF(CI113="NO HABILITA",0,IF(CI113="HABILITA",('PRECIOS UNITARIOS'!$AF113*500)/CH113))))</f>
        <v>0</v>
      </c>
    </row>
    <row r="114" spans="1:88" s="40" customFormat="1" ht="38.25" x14ac:dyDescent="0.2">
      <c r="A114" s="103">
        <v>105</v>
      </c>
      <c r="B114" s="202" t="s">
        <v>190</v>
      </c>
      <c r="C114" s="121" t="s">
        <v>191</v>
      </c>
      <c r="D114" s="24">
        <v>1</v>
      </c>
      <c r="E114" s="166" t="s">
        <v>53</v>
      </c>
      <c r="F114" s="168">
        <v>733.33333333333337</v>
      </c>
      <c r="G114" s="25">
        <v>2199.12</v>
      </c>
      <c r="H114" s="43">
        <f>'PRECIO REFERENCIA'!F114</f>
        <v>0</v>
      </c>
      <c r="I114" s="43" t="str">
        <f>'PRECIO REFERENCIA'!H114</f>
        <v>NO OFERTADO</v>
      </c>
      <c r="J114" s="44">
        <f>+IF(I114="NO OFERTADO",0,IF(I114="NO CUMPLE EV TECNICA",0,IF(I114="NO HABILITA",0,IF(I114="HABILITA",('PRECIOS UNITARIOS'!$AF114*500)/H114))))</f>
        <v>0</v>
      </c>
      <c r="K114" s="43">
        <f>'PRECIO REFERENCIA'!I114</f>
        <v>0</v>
      </c>
      <c r="L114" s="43" t="str">
        <f>'PRECIO REFERENCIA'!K114</f>
        <v>NO OFERTADO</v>
      </c>
      <c r="M114" s="44">
        <f>+IF(L114="NO OFERTADO",0,IF(L114="NO CUMPLE EV TECNICA",0,IF(L114="NO HABILITA",0,IF(L114="HABILITA",('PRECIOS UNITARIOS'!$AF114*500)/K114))))</f>
        <v>0</v>
      </c>
      <c r="N114" s="43">
        <f>'PRECIO REFERENCIA'!L114</f>
        <v>0</v>
      </c>
      <c r="O114" s="43" t="str">
        <f>'PRECIO REFERENCIA'!N114</f>
        <v>NO OFERTADO</v>
      </c>
      <c r="P114" s="44">
        <f>+IF(O114="NO OFERTADO",0,IF(O114="NO CUMPLE EV TECNICA",0,IF(O114="NO HABILITA",0,IF(O114="HABILITA",('PRECIOS UNITARIOS'!$AF114*500)/N114))))</f>
        <v>0</v>
      </c>
      <c r="Q114" s="43">
        <f>'PRECIO REFERENCIA'!O114</f>
        <v>0</v>
      </c>
      <c r="R114" s="43" t="str">
        <f>'PRECIO REFERENCIA'!Q114</f>
        <v>NO OFERTADO</v>
      </c>
      <c r="S114" s="44">
        <f>+IF(R114="NO OFERTADO",0,IF(R114="NO CUMPLE EV TECNICA",0,IF(R114="NO HABILITA",0,IF(R114="HABILITA",('PRECIOS UNITARIOS'!$AF114*500)/Q114))))</f>
        <v>0</v>
      </c>
      <c r="T114" s="43">
        <f>'PRECIO REFERENCIA'!R114</f>
        <v>0</v>
      </c>
      <c r="U114" s="43" t="str">
        <f>'PRECIO REFERENCIA'!T114</f>
        <v>NO OFERTADO</v>
      </c>
      <c r="V114" s="44">
        <f>+IF(U114="NO OFERTADO",0,IF(U114="NO CUMPLE EV TECNICA",0,IF(U114="NO HABILITA",0,IF(U114="HABILITA",('PRECIOS UNITARIOS'!$AF114*500)/T114))))</f>
        <v>0</v>
      </c>
      <c r="W114" s="43">
        <f>'PRECIO REFERENCIA'!U114</f>
        <v>0</v>
      </c>
      <c r="X114" s="43" t="str">
        <f>'PRECIO REFERENCIA'!W114</f>
        <v>NO OFERTADO</v>
      </c>
      <c r="Y114" s="44">
        <f>+IF(X114="NO OFERTADO",0,IF(X114="NO CUMPLE EV TECNICA",0,IF(X114="NO HABILITA",0,IF(X114="HABILITA",('PRECIOS UNITARIOS'!$AF114*500)/W114))))</f>
        <v>0</v>
      </c>
      <c r="Z114" s="43">
        <f>'PRECIO REFERENCIA'!X114</f>
        <v>0</v>
      </c>
      <c r="AA114" s="43" t="str">
        <f>'PRECIO REFERENCIA'!Z114</f>
        <v>NO OFERTADO</v>
      </c>
      <c r="AB114" s="44">
        <f>+IF(AA114="NO OFERTADO",0,IF(AA114="NO CUMPLE EV TECNICA",0,IF(AA114="NO HABILITA",0,IF(AA114="HABILITA",('PRECIOS UNITARIOS'!$AF114*500)/Z114))))</f>
        <v>0</v>
      </c>
      <c r="AC114" s="43">
        <f>'PRECIO REFERENCIA'!AA114</f>
        <v>0</v>
      </c>
      <c r="AD114" s="43" t="str">
        <f>'PRECIO REFERENCIA'!AC114</f>
        <v>NO OFERTADO</v>
      </c>
      <c r="AE114" s="44">
        <f>+IF(AD114="NO OFERTADO",0,IF(AD114="NO CUMPLE EV TECNICA",0,IF(AD114="NO HABILITA",0,IF(AD114="HABILITA",('PRECIOS UNITARIOS'!$AF114*500)/AC114))))</f>
        <v>0</v>
      </c>
      <c r="AF114" s="43">
        <f>'PRECIO REFERENCIA'!AD114</f>
        <v>0</v>
      </c>
      <c r="AG114" s="43" t="str">
        <f>'PRECIO REFERENCIA'!AF114</f>
        <v>NO OFERTADO</v>
      </c>
      <c r="AH114" s="44">
        <f>+IF(AG114="NO OFERTADO",0,IF(AG114="NO CUMPLE EV TECNICA",0,IF(AG114="NO HABILITA",0,IF(AG114="HABILITA",('PRECIOS UNITARIOS'!$AF114*500)/AF114))))</f>
        <v>0</v>
      </c>
      <c r="AI114" s="43">
        <f>'PRECIO REFERENCIA'!AG114</f>
        <v>0</v>
      </c>
      <c r="AJ114" s="43" t="str">
        <f>'PRECIO REFERENCIA'!AI114</f>
        <v>NO OFERTADO</v>
      </c>
      <c r="AK114" s="44">
        <f>+IF(AJ114="NO OFERTADO",0,IF(AJ114="NO CUMPLE EV TECNICA",0,IF(AJ114="NO HABILITA",0,IF(AJ114="HABILITA",('PRECIOS UNITARIOS'!$AF114*500)/AI114))))</f>
        <v>0</v>
      </c>
      <c r="AL114" s="43">
        <f>'PRECIO REFERENCIA'!AJ114</f>
        <v>0</v>
      </c>
      <c r="AM114" s="43" t="str">
        <f>'PRECIO REFERENCIA'!AL114</f>
        <v>NO OFERTADO</v>
      </c>
      <c r="AN114" s="44">
        <f>+IF(AM114="NO OFERTADO",0,IF(AM114="NO CUMPLE EV TECNICA",0,IF(AM114="NO HABILITA",0,IF(AM114="HABILITA",('PRECIOS UNITARIOS'!$AF114*500)/AL114))))</f>
        <v>0</v>
      </c>
      <c r="AO114" s="43">
        <f>'PRECIO REFERENCIA'!AM114</f>
        <v>0</v>
      </c>
      <c r="AP114" s="43" t="str">
        <f>'PRECIO REFERENCIA'!AO114</f>
        <v>NO OFERTADO</v>
      </c>
      <c r="AQ114" s="44">
        <f>+IF(AP114="NO OFERTADO",0,IF(AP114="NO CUMPLE EV TECNICA",0,IF(AP114="NO HABILITA",0,IF(AP114="HABILITA",('PRECIOS UNITARIOS'!$AF114*500)/AO114))))</f>
        <v>0</v>
      </c>
      <c r="AR114" s="43">
        <f>'PRECIO REFERENCIA'!AP114</f>
        <v>2199.12</v>
      </c>
      <c r="AS114" s="43" t="str">
        <f>'PRECIO REFERENCIA'!AR114</f>
        <v>HABILITA</v>
      </c>
      <c r="AT114" s="44">
        <f>+IF(AS114="NO OFERTADO",0,IF(AS114="NO CUMPLE EV TECNICA",0,IF(AS114="NO HABILITA",0,IF(AS114="HABILITA",('PRECIOS UNITARIOS'!$AF114*500)/AR114))))</f>
        <v>500</v>
      </c>
      <c r="AU114" s="43">
        <f>'PRECIO REFERENCIA'!AS114</f>
        <v>0</v>
      </c>
      <c r="AV114" s="43" t="str">
        <f>'PRECIO REFERENCIA'!AU114</f>
        <v>NO OFERTADO</v>
      </c>
      <c r="AW114" s="44">
        <f>+IF(AV114="NO OFERTADO",0,IF(AV114="NO CUMPLE EV TECNICA",0,IF(AV114="NO HABILITA",0,IF(AV114="HABILITA",('PRECIOS UNITARIOS'!$AF114*500)/AU114))))</f>
        <v>0</v>
      </c>
      <c r="AX114" s="43">
        <f>'PRECIO REFERENCIA'!AV114</f>
        <v>0</v>
      </c>
      <c r="AY114" s="43" t="str">
        <f>'PRECIO REFERENCIA'!AX114</f>
        <v>NO OFERTADO</v>
      </c>
      <c r="AZ114" s="44">
        <f>+IF(AY114="NO OFERTADO",0,IF(AY114="NO CUMPLE EV TECNICA",0,IF(AY114="NO HABILITA",0,IF(AY114="HABILITA",('PRECIOS UNITARIOS'!$AF114*500)/AX114))))</f>
        <v>0</v>
      </c>
      <c r="BA114" s="43">
        <f>'PRECIO REFERENCIA'!AY114</f>
        <v>0</v>
      </c>
      <c r="BB114" s="43" t="str">
        <f>'PRECIO REFERENCIA'!BA114</f>
        <v>NO OFERTADO</v>
      </c>
      <c r="BC114" s="44">
        <f>+IF(BB114="NO OFERTADO",0,IF(BB114="NO CUMPLE EV TECNICA",0,IF(BB114="NO HABILITA",0,IF(BB114="HABILITA",('PRECIOS UNITARIOS'!$AF114*500)/BA114))))</f>
        <v>0</v>
      </c>
      <c r="BD114" s="43">
        <f>'PRECIO REFERENCIA'!BB114</f>
        <v>0</v>
      </c>
      <c r="BE114" s="43" t="str">
        <f>'PRECIO REFERENCIA'!BD114</f>
        <v>NO OFERTADO</v>
      </c>
      <c r="BF114" s="44">
        <f>+IF(BE114="NO OFERTADO",0,IF(BE114="NO CUMPLE EV TECNICA",0,IF(BE114="NO HABILITA",0,IF(BE114="HABILITA",('PRECIOS UNITARIOS'!$AF114*500)/BD114))))</f>
        <v>0</v>
      </c>
      <c r="BG114" s="43">
        <f>'PRECIO REFERENCIA'!BE114</f>
        <v>0</v>
      </c>
      <c r="BH114" s="43" t="str">
        <f>'PRECIO REFERENCIA'!BG114</f>
        <v>NO OFERTADO</v>
      </c>
      <c r="BI114" s="44">
        <f>+IF(BH114="NO OFERTADO",0,IF(BH114="NO CUMPLE EV TECNICA",0,IF(BH114="NO HABILITA",0,IF(BH114="HABILITA",('PRECIOS UNITARIOS'!$AF114*500)/BG114))))</f>
        <v>0</v>
      </c>
      <c r="BJ114" s="43">
        <f>'PRECIO REFERENCIA'!BH114</f>
        <v>0</v>
      </c>
      <c r="BK114" s="43" t="str">
        <f>'PRECIO REFERENCIA'!BJ114</f>
        <v>NO OFERTADO</v>
      </c>
      <c r="BL114" s="44">
        <f>+IF(BK114="NO OFERTADO",0,IF(BK114="NO CUMPLE EV TECNICA",0,IF(BK114="NO HABILITA",0,IF(BK114="HABILITA",('PRECIOS UNITARIOS'!$AF114*500)/BJ114))))</f>
        <v>0</v>
      </c>
      <c r="BM114" s="43">
        <f>'PRECIO REFERENCIA'!BK114</f>
        <v>0</v>
      </c>
      <c r="BN114" s="43" t="str">
        <f>'PRECIO REFERENCIA'!BM114</f>
        <v>NO OFERTADO</v>
      </c>
      <c r="BO114" s="44">
        <f>+IF(BN114="NO OFERTADO",0,IF(BN114="NO CUMPLE EV TECNICA",0,IF(BN114="NO HABILITA",0,IF(BN114="HABILITA",('PRECIOS UNITARIOS'!$AF114*500)/BM114))))</f>
        <v>0</v>
      </c>
      <c r="BP114" s="43">
        <f>'PRECIO REFERENCIA'!BN114</f>
        <v>0</v>
      </c>
      <c r="BQ114" s="43" t="str">
        <f>'PRECIO REFERENCIA'!BP114</f>
        <v>NO OFERTADO</v>
      </c>
      <c r="BR114" s="44">
        <f>+IF(BQ114="NO OFERTADO",0,IF(BQ114="NO CUMPLE EV TECNICA",0,IF(BQ114="NO HABILITA",0,IF(BQ114="HABILITA",('PRECIOS UNITARIOS'!$AF114*500)/BP114))))</f>
        <v>0</v>
      </c>
      <c r="BS114" s="43">
        <f>'PRECIO REFERENCIA'!BQ114</f>
        <v>0</v>
      </c>
      <c r="BT114" s="43" t="str">
        <f>'PRECIO REFERENCIA'!BS114</f>
        <v>NO OFERTADO</v>
      </c>
      <c r="BU114" s="44">
        <f>+IF(BT114="NO OFERTADO",0,IF(BT114="NO CUMPLE EV TECNICA",0,IF(BT114="NO HABILITA",0,IF(BT114="HABILITA",('PRECIOS UNITARIOS'!$AF114*500)/BS114))))</f>
        <v>0</v>
      </c>
      <c r="BV114" s="43">
        <f>'PRECIO REFERENCIA'!BT114</f>
        <v>0</v>
      </c>
      <c r="BW114" s="43" t="str">
        <f>'PRECIO REFERENCIA'!BV114</f>
        <v>NO OFERTADO</v>
      </c>
      <c r="BX114" s="44">
        <f>+IF(BW114="NO OFERTADO",0,IF(BW114="NO CUMPLE EV TECNICA",0,IF(BW114="NO HABILITA",0,IF(BW114="HABILITA",('PRECIOS UNITARIOS'!$AF114*500)/BV114))))</f>
        <v>0</v>
      </c>
      <c r="BY114" s="43">
        <f>'PRECIO REFERENCIA'!BW114</f>
        <v>0</v>
      </c>
      <c r="BZ114" s="43" t="str">
        <f>'PRECIO REFERENCIA'!BY114</f>
        <v>NO OFERTADO</v>
      </c>
      <c r="CA114" s="44">
        <f>+IF(BZ114="NO OFERTADO",0,IF(BZ114="NO CUMPLE EV TECNICA",0,IF(BZ114="NO HABILITA",0,IF(BZ114="HABILITA",('PRECIOS UNITARIOS'!$AF114*500)/BY114))))</f>
        <v>0</v>
      </c>
      <c r="CB114" s="43">
        <f>'PRECIO REFERENCIA'!BZ114</f>
        <v>0</v>
      </c>
      <c r="CC114" s="43" t="str">
        <f>'PRECIO REFERENCIA'!CB114</f>
        <v>NO OFERTADO</v>
      </c>
      <c r="CD114" s="44">
        <f>+IF(CC114="NO OFERTADO",0,IF(CC114="NO CUMPLE EV TECNICA",0,IF(CC114="NO HABILITA",0,IF(CC114="HABILITA",('PRECIOS UNITARIOS'!$AF114*500)/CB114))))</f>
        <v>0</v>
      </c>
      <c r="CE114" s="43">
        <f>'PRECIO REFERENCIA'!CC114</f>
        <v>0</v>
      </c>
      <c r="CF114" s="43" t="str">
        <f>'PRECIO REFERENCIA'!CE114</f>
        <v>NO OFERTADO</v>
      </c>
      <c r="CG114" s="44">
        <f>+IF(CF114="NO OFERTADO",0,IF(CF114="NO CUMPLE EV TECNICA",0,IF(CF114="NO HABILITA",0,IF(CF114="HABILITA",('PRECIOS UNITARIOS'!$AF114*500)/CE114))))</f>
        <v>0</v>
      </c>
      <c r="CH114" s="43">
        <f>'PRECIO REFERENCIA'!CF114</f>
        <v>0</v>
      </c>
      <c r="CI114" s="43" t="str">
        <f>'PRECIO REFERENCIA'!CH114</f>
        <v>NO OFERTADO</v>
      </c>
      <c r="CJ114" s="44">
        <f>+IF(CI114="NO OFERTADO",0,IF(CI114="NO CUMPLE EV TECNICA",0,IF(CI114="NO HABILITA",0,IF(CI114="HABILITA",('PRECIOS UNITARIOS'!$AF114*500)/CH114))))</f>
        <v>0</v>
      </c>
    </row>
    <row r="115" spans="1:88" s="40" customFormat="1" ht="38.25" x14ac:dyDescent="0.2">
      <c r="A115" s="103">
        <v>106</v>
      </c>
      <c r="B115" s="202" t="s">
        <v>192</v>
      </c>
      <c r="C115" s="121" t="s">
        <v>191</v>
      </c>
      <c r="D115" s="24">
        <v>1</v>
      </c>
      <c r="E115" s="166" t="s">
        <v>53</v>
      </c>
      <c r="F115" s="168">
        <v>500</v>
      </c>
      <c r="G115" s="25">
        <v>2997.61</v>
      </c>
      <c r="H115" s="43">
        <f>'PRECIO REFERENCIA'!F115</f>
        <v>0</v>
      </c>
      <c r="I115" s="43" t="str">
        <f>'PRECIO REFERENCIA'!H115</f>
        <v>NO OFERTADO</v>
      </c>
      <c r="J115" s="44">
        <f>+IF(I115="NO OFERTADO",0,IF(I115="NO CUMPLE EV TECNICA",0,IF(I115="NO HABILITA",0,IF(I115="HABILITA",('PRECIOS UNITARIOS'!$AF115*500)/H115))))</f>
        <v>0</v>
      </c>
      <c r="K115" s="43">
        <f>'PRECIO REFERENCIA'!I115</f>
        <v>0</v>
      </c>
      <c r="L115" s="43" t="str">
        <f>'PRECIO REFERENCIA'!K115</f>
        <v>NO OFERTADO</v>
      </c>
      <c r="M115" s="44">
        <f>+IF(L115="NO OFERTADO",0,IF(L115="NO CUMPLE EV TECNICA",0,IF(L115="NO HABILITA",0,IF(L115="HABILITA",('PRECIOS UNITARIOS'!$AF115*500)/K115))))</f>
        <v>0</v>
      </c>
      <c r="N115" s="43">
        <f>'PRECIO REFERENCIA'!L115</f>
        <v>0</v>
      </c>
      <c r="O115" s="43" t="str">
        <f>'PRECIO REFERENCIA'!N115</f>
        <v>NO OFERTADO</v>
      </c>
      <c r="P115" s="44">
        <f>+IF(O115="NO OFERTADO",0,IF(O115="NO CUMPLE EV TECNICA",0,IF(O115="NO HABILITA",0,IF(O115="HABILITA",('PRECIOS UNITARIOS'!$AF115*500)/N115))))</f>
        <v>0</v>
      </c>
      <c r="Q115" s="43">
        <f>'PRECIO REFERENCIA'!O115</f>
        <v>0</v>
      </c>
      <c r="R115" s="43" t="str">
        <f>'PRECIO REFERENCIA'!Q115</f>
        <v>NO OFERTADO</v>
      </c>
      <c r="S115" s="44">
        <f>+IF(R115="NO OFERTADO",0,IF(R115="NO CUMPLE EV TECNICA",0,IF(R115="NO HABILITA",0,IF(R115="HABILITA",('PRECIOS UNITARIOS'!$AF115*500)/Q115))))</f>
        <v>0</v>
      </c>
      <c r="T115" s="43">
        <f>'PRECIO REFERENCIA'!R115</f>
        <v>0</v>
      </c>
      <c r="U115" s="43" t="str">
        <f>'PRECIO REFERENCIA'!T115</f>
        <v>NO OFERTADO</v>
      </c>
      <c r="V115" s="44">
        <f>+IF(U115="NO OFERTADO",0,IF(U115="NO CUMPLE EV TECNICA",0,IF(U115="NO HABILITA",0,IF(U115="HABILITA",('PRECIOS UNITARIOS'!$AF115*500)/T115))))</f>
        <v>0</v>
      </c>
      <c r="W115" s="43">
        <f>'PRECIO REFERENCIA'!U115</f>
        <v>0</v>
      </c>
      <c r="X115" s="43" t="str">
        <f>'PRECIO REFERENCIA'!W115</f>
        <v>NO OFERTADO</v>
      </c>
      <c r="Y115" s="44">
        <f>+IF(X115="NO OFERTADO",0,IF(X115="NO CUMPLE EV TECNICA",0,IF(X115="NO HABILITA",0,IF(X115="HABILITA",('PRECIOS UNITARIOS'!$AF115*500)/W115))))</f>
        <v>0</v>
      </c>
      <c r="Z115" s="43">
        <f>'PRECIO REFERENCIA'!X115</f>
        <v>0</v>
      </c>
      <c r="AA115" s="43" t="str">
        <f>'PRECIO REFERENCIA'!Z115</f>
        <v>NO OFERTADO</v>
      </c>
      <c r="AB115" s="44">
        <f>+IF(AA115="NO OFERTADO",0,IF(AA115="NO CUMPLE EV TECNICA",0,IF(AA115="NO HABILITA",0,IF(AA115="HABILITA",('PRECIOS UNITARIOS'!$AF115*500)/Z115))))</f>
        <v>0</v>
      </c>
      <c r="AC115" s="43">
        <f>'PRECIO REFERENCIA'!AA115</f>
        <v>0</v>
      </c>
      <c r="AD115" s="43" t="str">
        <f>'PRECIO REFERENCIA'!AC115</f>
        <v>NO OFERTADO</v>
      </c>
      <c r="AE115" s="44">
        <f>+IF(AD115="NO OFERTADO",0,IF(AD115="NO CUMPLE EV TECNICA",0,IF(AD115="NO HABILITA",0,IF(AD115="HABILITA",('PRECIOS UNITARIOS'!$AF115*500)/AC115))))</f>
        <v>0</v>
      </c>
      <c r="AF115" s="43">
        <f>'PRECIO REFERENCIA'!AD115</f>
        <v>0</v>
      </c>
      <c r="AG115" s="43" t="str">
        <f>'PRECIO REFERENCIA'!AF115</f>
        <v>NO OFERTADO</v>
      </c>
      <c r="AH115" s="44">
        <f>+IF(AG115="NO OFERTADO",0,IF(AG115="NO CUMPLE EV TECNICA",0,IF(AG115="NO HABILITA",0,IF(AG115="HABILITA",('PRECIOS UNITARIOS'!$AF115*500)/AF115))))</f>
        <v>0</v>
      </c>
      <c r="AI115" s="43">
        <f>'PRECIO REFERENCIA'!AG115</f>
        <v>0</v>
      </c>
      <c r="AJ115" s="43" t="str">
        <f>'PRECIO REFERENCIA'!AI115</f>
        <v>NO OFERTADO</v>
      </c>
      <c r="AK115" s="44">
        <f>+IF(AJ115="NO OFERTADO",0,IF(AJ115="NO CUMPLE EV TECNICA",0,IF(AJ115="NO HABILITA",0,IF(AJ115="HABILITA",('PRECIOS UNITARIOS'!$AF115*500)/AI115))))</f>
        <v>0</v>
      </c>
      <c r="AL115" s="43">
        <f>'PRECIO REFERENCIA'!AJ115</f>
        <v>0</v>
      </c>
      <c r="AM115" s="43" t="str">
        <f>'PRECIO REFERENCIA'!AL115</f>
        <v>NO OFERTADO</v>
      </c>
      <c r="AN115" s="44">
        <f>+IF(AM115="NO OFERTADO",0,IF(AM115="NO CUMPLE EV TECNICA",0,IF(AM115="NO HABILITA",0,IF(AM115="HABILITA",('PRECIOS UNITARIOS'!$AF115*500)/AL115))))</f>
        <v>0</v>
      </c>
      <c r="AO115" s="43">
        <f>'PRECIO REFERENCIA'!AM115</f>
        <v>0</v>
      </c>
      <c r="AP115" s="43" t="str">
        <f>'PRECIO REFERENCIA'!AO115</f>
        <v>NO OFERTADO</v>
      </c>
      <c r="AQ115" s="44">
        <f>+IF(AP115="NO OFERTADO",0,IF(AP115="NO CUMPLE EV TECNICA",0,IF(AP115="NO HABILITA",0,IF(AP115="HABILITA",('PRECIOS UNITARIOS'!$AF115*500)/AO115))))</f>
        <v>0</v>
      </c>
      <c r="AR115" s="43">
        <f>'PRECIO REFERENCIA'!AP115</f>
        <v>2997.61</v>
      </c>
      <c r="AS115" s="43" t="str">
        <f>'PRECIO REFERENCIA'!AR115</f>
        <v>HABILITA</v>
      </c>
      <c r="AT115" s="44">
        <f>+IF(AS115="NO OFERTADO",0,IF(AS115="NO CUMPLE EV TECNICA",0,IF(AS115="NO HABILITA",0,IF(AS115="HABILITA",('PRECIOS UNITARIOS'!$AF115*500)/AR115))))</f>
        <v>500</v>
      </c>
      <c r="AU115" s="43">
        <f>'PRECIO REFERENCIA'!AS115</f>
        <v>0</v>
      </c>
      <c r="AV115" s="43" t="str">
        <f>'PRECIO REFERENCIA'!AU115</f>
        <v>NO OFERTADO</v>
      </c>
      <c r="AW115" s="44">
        <f>+IF(AV115="NO OFERTADO",0,IF(AV115="NO CUMPLE EV TECNICA",0,IF(AV115="NO HABILITA",0,IF(AV115="HABILITA",('PRECIOS UNITARIOS'!$AF115*500)/AU115))))</f>
        <v>0</v>
      </c>
      <c r="AX115" s="43">
        <f>'PRECIO REFERENCIA'!AV115</f>
        <v>0</v>
      </c>
      <c r="AY115" s="43" t="str">
        <f>'PRECIO REFERENCIA'!AX115</f>
        <v>NO OFERTADO</v>
      </c>
      <c r="AZ115" s="44">
        <f>+IF(AY115="NO OFERTADO",0,IF(AY115="NO CUMPLE EV TECNICA",0,IF(AY115="NO HABILITA",0,IF(AY115="HABILITA",('PRECIOS UNITARIOS'!$AF115*500)/AX115))))</f>
        <v>0</v>
      </c>
      <c r="BA115" s="43">
        <f>'PRECIO REFERENCIA'!AY115</f>
        <v>0</v>
      </c>
      <c r="BB115" s="43" t="str">
        <f>'PRECIO REFERENCIA'!BA115</f>
        <v>NO OFERTADO</v>
      </c>
      <c r="BC115" s="44">
        <f>+IF(BB115="NO OFERTADO",0,IF(BB115="NO CUMPLE EV TECNICA",0,IF(BB115="NO HABILITA",0,IF(BB115="HABILITA",('PRECIOS UNITARIOS'!$AF115*500)/BA115))))</f>
        <v>0</v>
      </c>
      <c r="BD115" s="43">
        <f>'PRECIO REFERENCIA'!BB115</f>
        <v>0</v>
      </c>
      <c r="BE115" s="43" t="str">
        <f>'PRECIO REFERENCIA'!BD115</f>
        <v>NO OFERTADO</v>
      </c>
      <c r="BF115" s="44">
        <f>+IF(BE115="NO OFERTADO",0,IF(BE115="NO CUMPLE EV TECNICA",0,IF(BE115="NO HABILITA",0,IF(BE115="HABILITA",('PRECIOS UNITARIOS'!$AF115*500)/BD115))))</f>
        <v>0</v>
      </c>
      <c r="BG115" s="43">
        <f>'PRECIO REFERENCIA'!BE115</f>
        <v>0</v>
      </c>
      <c r="BH115" s="43" t="str">
        <f>'PRECIO REFERENCIA'!BG115</f>
        <v>NO OFERTADO</v>
      </c>
      <c r="BI115" s="44">
        <f>+IF(BH115="NO OFERTADO",0,IF(BH115="NO CUMPLE EV TECNICA",0,IF(BH115="NO HABILITA",0,IF(BH115="HABILITA",('PRECIOS UNITARIOS'!$AF115*500)/BG115))))</f>
        <v>0</v>
      </c>
      <c r="BJ115" s="43">
        <f>'PRECIO REFERENCIA'!BH115</f>
        <v>0</v>
      </c>
      <c r="BK115" s="43" t="str">
        <f>'PRECIO REFERENCIA'!BJ115</f>
        <v>NO OFERTADO</v>
      </c>
      <c r="BL115" s="44">
        <f>+IF(BK115="NO OFERTADO",0,IF(BK115="NO CUMPLE EV TECNICA",0,IF(BK115="NO HABILITA",0,IF(BK115="HABILITA",('PRECIOS UNITARIOS'!$AF115*500)/BJ115))))</f>
        <v>0</v>
      </c>
      <c r="BM115" s="43">
        <f>'PRECIO REFERENCIA'!BK115</f>
        <v>0</v>
      </c>
      <c r="BN115" s="43" t="str">
        <f>'PRECIO REFERENCIA'!BM115</f>
        <v>NO OFERTADO</v>
      </c>
      <c r="BO115" s="44">
        <f>+IF(BN115="NO OFERTADO",0,IF(BN115="NO CUMPLE EV TECNICA",0,IF(BN115="NO HABILITA",0,IF(BN115="HABILITA",('PRECIOS UNITARIOS'!$AF115*500)/BM115))))</f>
        <v>0</v>
      </c>
      <c r="BP115" s="43">
        <f>'PRECIO REFERENCIA'!BN115</f>
        <v>0</v>
      </c>
      <c r="BQ115" s="43" t="str">
        <f>'PRECIO REFERENCIA'!BP115</f>
        <v>NO OFERTADO</v>
      </c>
      <c r="BR115" s="44">
        <f>+IF(BQ115="NO OFERTADO",0,IF(BQ115="NO CUMPLE EV TECNICA",0,IF(BQ115="NO HABILITA",0,IF(BQ115="HABILITA",('PRECIOS UNITARIOS'!$AF115*500)/BP115))))</f>
        <v>0</v>
      </c>
      <c r="BS115" s="43">
        <f>'PRECIO REFERENCIA'!BQ115</f>
        <v>0</v>
      </c>
      <c r="BT115" s="43" t="str">
        <f>'PRECIO REFERENCIA'!BS115</f>
        <v>NO OFERTADO</v>
      </c>
      <c r="BU115" s="44">
        <f>+IF(BT115="NO OFERTADO",0,IF(BT115="NO CUMPLE EV TECNICA",0,IF(BT115="NO HABILITA",0,IF(BT115="HABILITA",('PRECIOS UNITARIOS'!$AF115*500)/BS115))))</f>
        <v>0</v>
      </c>
      <c r="BV115" s="43">
        <f>'PRECIO REFERENCIA'!BT115</f>
        <v>0</v>
      </c>
      <c r="BW115" s="43" t="str">
        <f>'PRECIO REFERENCIA'!BV115</f>
        <v>NO OFERTADO</v>
      </c>
      <c r="BX115" s="44">
        <f>+IF(BW115="NO OFERTADO",0,IF(BW115="NO CUMPLE EV TECNICA",0,IF(BW115="NO HABILITA",0,IF(BW115="HABILITA",('PRECIOS UNITARIOS'!$AF115*500)/BV115))))</f>
        <v>0</v>
      </c>
      <c r="BY115" s="43">
        <f>'PRECIO REFERENCIA'!BW115</f>
        <v>0</v>
      </c>
      <c r="BZ115" s="43" t="str">
        <f>'PRECIO REFERENCIA'!BY115</f>
        <v>NO OFERTADO</v>
      </c>
      <c r="CA115" s="44">
        <f>+IF(BZ115="NO OFERTADO",0,IF(BZ115="NO CUMPLE EV TECNICA",0,IF(BZ115="NO HABILITA",0,IF(BZ115="HABILITA",('PRECIOS UNITARIOS'!$AF115*500)/BY115))))</f>
        <v>0</v>
      </c>
      <c r="CB115" s="43">
        <f>'PRECIO REFERENCIA'!BZ115</f>
        <v>0</v>
      </c>
      <c r="CC115" s="43" t="str">
        <f>'PRECIO REFERENCIA'!CB115</f>
        <v>NO OFERTADO</v>
      </c>
      <c r="CD115" s="44">
        <f>+IF(CC115="NO OFERTADO",0,IF(CC115="NO CUMPLE EV TECNICA",0,IF(CC115="NO HABILITA",0,IF(CC115="HABILITA",('PRECIOS UNITARIOS'!$AF115*500)/CB115))))</f>
        <v>0</v>
      </c>
      <c r="CE115" s="43">
        <f>'PRECIO REFERENCIA'!CC115</f>
        <v>0</v>
      </c>
      <c r="CF115" s="43" t="str">
        <f>'PRECIO REFERENCIA'!CE115</f>
        <v>NO OFERTADO</v>
      </c>
      <c r="CG115" s="44">
        <f>+IF(CF115="NO OFERTADO",0,IF(CF115="NO CUMPLE EV TECNICA",0,IF(CF115="NO HABILITA",0,IF(CF115="HABILITA",('PRECIOS UNITARIOS'!$AF115*500)/CE115))))</f>
        <v>0</v>
      </c>
      <c r="CH115" s="43">
        <f>'PRECIO REFERENCIA'!CF115</f>
        <v>0</v>
      </c>
      <c r="CI115" s="43" t="str">
        <f>'PRECIO REFERENCIA'!CH115</f>
        <v>NO OFERTADO</v>
      </c>
      <c r="CJ115" s="44">
        <f>+IF(CI115="NO OFERTADO",0,IF(CI115="NO CUMPLE EV TECNICA",0,IF(CI115="NO HABILITA",0,IF(CI115="HABILITA",('PRECIOS UNITARIOS'!$AF115*500)/CH115))))</f>
        <v>0</v>
      </c>
    </row>
    <row r="116" spans="1:88" s="40" customFormat="1" ht="38.25" x14ac:dyDescent="0.2">
      <c r="A116" s="103">
        <v>107</v>
      </c>
      <c r="B116" s="202" t="s">
        <v>193</v>
      </c>
      <c r="C116" s="121" t="s">
        <v>194</v>
      </c>
      <c r="D116" s="24">
        <v>1</v>
      </c>
      <c r="E116" s="166" t="s">
        <v>53</v>
      </c>
      <c r="F116" s="168">
        <v>1.3333333333333333</v>
      </c>
      <c r="G116" s="25">
        <v>23129.068955999999</v>
      </c>
      <c r="H116" s="43">
        <f>'PRECIO REFERENCIA'!F116</f>
        <v>0</v>
      </c>
      <c r="I116" s="43" t="str">
        <f>'PRECIO REFERENCIA'!H116</f>
        <v>NO OFERTADO</v>
      </c>
      <c r="J116" s="44">
        <f>+IF(I116="NO OFERTADO",0,IF(I116="NO CUMPLE EV TECNICA",0,IF(I116="NO HABILITA",0,IF(I116="HABILITA",('PRECIOS UNITARIOS'!$AF116*500)/H116))))</f>
        <v>0</v>
      </c>
      <c r="K116" s="43">
        <f>'PRECIO REFERENCIA'!I116</f>
        <v>0</v>
      </c>
      <c r="L116" s="43" t="str">
        <f>'PRECIO REFERENCIA'!K116</f>
        <v>NO OFERTADO</v>
      </c>
      <c r="M116" s="44">
        <f>+IF(L116="NO OFERTADO",0,IF(L116="NO CUMPLE EV TECNICA",0,IF(L116="NO HABILITA",0,IF(L116="HABILITA",('PRECIOS UNITARIOS'!$AF116*500)/K116))))</f>
        <v>0</v>
      </c>
      <c r="N116" s="43">
        <f>'PRECIO REFERENCIA'!L116</f>
        <v>0</v>
      </c>
      <c r="O116" s="43" t="str">
        <f>'PRECIO REFERENCIA'!N116</f>
        <v>NO OFERTADO</v>
      </c>
      <c r="P116" s="44">
        <f>+IF(O116="NO OFERTADO",0,IF(O116="NO CUMPLE EV TECNICA",0,IF(O116="NO HABILITA",0,IF(O116="HABILITA",('PRECIOS UNITARIOS'!$AF116*500)/N116))))</f>
        <v>0</v>
      </c>
      <c r="Q116" s="43">
        <f>'PRECIO REFERENCIA'!O116</f>
        <v>0</v>
      </c>
      <c r="R116" s="43" t="str">
        <f>'PRECIO REFERENCIA'!Q116</f>
        <v>NO OFERTADO</v>
      </c>
      <c r="S116" s="44">
        <f>+IF(R116="NO OFERTADO",0,IF(R116="NO CUMPLE EV TECNICA",0,IF(R116="NO HABILITA",0,IF(R116="HABILITA",('PRECIOS UNITARIOS'!$AF116*500)/Q116))))</f>
        <v>0</v>
      </c>
      <c r="T116" s="43">
        <f>'PRECIO REFERENCIA'!R116</f>
        <v>0</v>
      </c>
      <c r="U116" s="43" t="str">
        <f>'PRECIO REFERENCIA'!T116</f>
        <v>NO OFERTADO</v>
      </c>
      <c r="V116" s="44">
        <f>+IF(U116="NO OFERTADO",0,IF(U116="NO CUMPLE EV TECNICA",0,IF(U116="NO HABILITA",0,IF(U116="HABILITA",('PRECIOS UNITARIOS'!$AF116*500)/T116))))</f>
        <v>0</v>
      </c>
      <c r="W116" s="43">
        <f>'PRECIO REFERENCIA'!U116</f>
        <v>0</v>
      </c>
      <c r="X116" s="43" t="str">
        <f>'PRECIO REFERENCIA'!W116</f>
        <v>NO OFERTADO</v>
      </c>
      <c r="Y116" s="44">
        <f>+IF(X116="NO OFERTADO",0,IF(X116="NO CUMPLE EV TECNICA",0,IF(X116="NO HABILITA",0,IF(X116="HABILITA",('PRECIOS UNITARIOS'!$AF116*500)/W116))))</f>
        <v>0</v>
      </c>
      <c r="Z116" s="43">
        <f>'PRECIO REFERENCIA'!X116</f>
        <v>0</v>
      </c>
      <c r="AA116" s="43" t="str">
        <f>'PRECIO REFERENCIA'!Z116</f>
        <v>NO OFERTADO</v>
      </c>
      <c r="AB116" s="44">
        <f>+IF(AA116="NO OFERTADO",0,IF(AA116="NO CUMPLE EV TECNICA",0,IF(AA116="NO HABILITA",0,IF(AA116="HABILITA",('PRECIOS UNITARIOS'!$AF116*500)/Z116))))</f>
        <v>0</v>
      </c>
      <c r="AC116" s="43">
        <f>'PRECIO REFERENCIA'!AA116</f>
        <v>0</v>
      </c>
      <c r="AD116" s="43" t="str">
        <f>'PRECIO REFERENCIA'!AC116</f>
        <v>NO OFERTADO</v>
      </c>
      <c r="AE116" s="44">
        <f>+IF(AD116="NO OFERTADO",0,IF(AD116="NO CUMPLE EV TECNICA",0,IF(AD116="NO HABILITA",0,IF(AD116="HABILITA",('PRECIOS UNITARIOS'!$AF116*500)/AC116))))</f>
        <v>0</v>
      </c>
      <c r="AF116" s="43">
        <f>'PRECIO REFERENCIA'!AD116</f>
        <v>0</v>
      </c>
      <c r="AG116" s="43" t="str">
        <f>'PRECIO REFERENCIA'!AF116</f>
        <v>NO OFERTADO</v>
      </c>
      <c r="AH116" s="44">
        <f>+IF(AG116="NO OFERTADO",0,IF(AG116="NO CUMPLE EV TECNICA",0,IF(AG116="NO HABILITA",0,IF(AG116="HABILITA",('PRECIOS UNITARIOS'!$AF116*500)/AF116))))</f>
        <v>0</v>
      </c>
      <c r="AI116" s="43">
        <f>'PRECIO REFERENCIA'!AG116</f>
        <v>0</v>
      </c>
      <c r="AJ116" s="43" t="str">
        <f>'PRECIO REFERENCIA'!AI116</f>
        <v>NO OFERTADO</v>
      </c>
      <c r="AK116" s="44">
        <f>+IF(AJ116="NO OFERTADO",0,IF(AJ116="NO CUMPLE EV TECNICA",0,IF(AJ116="NO HABILITA",0,IF(AJ116="HABILITA",('PRECIOS UNITARIOS'!$AF116*500)/AI116))))</f>
        <v>0</v>
      </c>
      <c r="AL116" s="43">
        <f>'PRECIO REFERENCIA'!AJ116</f>
        <v>0</v>
      </c>
      <c r="AM116" s="43" t="str">
        <f>'PRECIO REFERENCIA'!AL116</f>
        <v>NO OFERTADO</v>
      </c>
      <c r="AN116" s="44">
        <f>+IF(AM116="NO OFERTADO",0,IF(AM116="NO CUMPLE EV TECNICA",0,IF(AM116="NO HABILITA",0,IF(AM116="HABILITA",('PRECIOS UNITARIOS'!$AF116*500)/AL116))))</f>
        <v>0</v>
      </c>
      <c r="AO116" s="43">
        <f>'PRECIO REFERENCIA'!AM116</f>
        <v>0</v>
      </c>
      <c r="AP116" s="43" t="str">
        <f>'PRECIO REFERENCIA'!AO116</f>
        <v>NO OFERTADO</v>
      </c>
      <c r="AQ116" s="44">
        <f>+IF(AP116="NO OFERTADO",0,IF(AP116="NO CUMPLE EV TECNICA",0,IF(AP116="NO HABILITA",0,IF(AP116="HABILITA",('PRECIOS UNITARIOS'!$AF116*500)/AO116))))</f>
        <v>0</v>
      </c>
      <c r="AR116" s="43">
        <f>'PRECIO REFERENCIA'!AP116</f>
        <v>0</v>
      </c>
      <c r="AS116" s="43" t="str">
        <f>'PRECIO REFERENCIA'!AR116</f>
        <v>NO OFERTADO</v>
      </c>
      <c r="AT116" s="44">
        <f>+IF(AS116="NO OFERTADO",0,IF(AS116="NO CUMPLE EV TECNICA",0,IF(AS116="NO HABILITA",0,IF(AS116="HABILITA",('PRECIOS UNITARIOS'!$AF116*500)/AR116))))</f>
        <v>0</v>
      </c>
      <c r="AU116" s="43">
        <f>'PRECIO REFERENCIA'!AS116</f>
        <v>0</v>
      </c>
      <c r="AV116" s="43" t="str">
        <f>'PRECIO REFERENCIA'!AU116</f>
        <v>NO OFERTADO</v>
      </c>
      <c r="AW116" s="44">
        <f>+IF(AV116="NO OFERTADO",0,IF(AV116="NO CUMPLE EV TECNICA",0,IF(AV116="NO HABILITA",0,IF(AV116="HABILITA",('PRECIOS UNITARIOS'!$AF116*500)/AU116))))</f>
        <v>0</v>
      </c>
      <c r="AX116" s="43">
        <f>'PRECIO REFERENCIA'!AV116</f>
        <v>0</v>
      </c>
      <c r="AY116" s="43" t="str">
        <f>'PRECIO REFERENCIA'!AX116</f>
        <v>NO OFERTADO</v>
      </c>
      <c r="AZ116" s="44">
        <f>+IF(AY116="NO OFERTADO",0,IF(AY116="NO CUMPLE EV TECNICA",0,IF(AY116="NO HABILITA",0,IF(AY116="HABILITA",('PRECIOS UNITARIOS'!$AF116*500)/AX116))))</f>
        <v>0</v>
      </c>
      <c r="BA116" s="43">
        <f>'PRECIO REFERENCIA'!AY116</f>
        <v>0</v>
      </c>
      <c r="BB116" s="43" t="str">
        <f>'PRECIO REFERENCIA'!BA116</f>
        <v>NO OFERTADO</v>
      </c>
      <c r="BC116" s="44">
        <f>+IF(BB116="NO OFERTADO",0,IF(BB116="NO CUMPLE EV TECNICA",0,IF(BB116="NO HABILITA",0,IF(BB116="HABILITA",('PRECIOS UNITARIOS'!$AF116*500)/BA116))))</f>
        <v>0</v>
      </c>
      <c r="BD116" s="43">
        <f>'PRECIO REFERENCIA'!BB116</f>
        <v>0</v>
      </c>
      <c r="BE116" s="43" t="str">
        <f>'PRECIO REFERENCIA'!BD116</f>
        <v>NO OFERTADO</v>
      </c>
      <c r="BF116" s="44">
        <f>+IF(BE116="NO OFERTADO",0,IF(BE116="NO CUMPLE EV TECNICA",0,IF(BE116="NO HABILITA",0,IF(BE116="HABILITA",('PRECIOS UNITARIOS'!$AF116*500)/BD116))))</f>
        <v>0</v>
      </c>
      <c r="BG116" s="43">
        <f>'PRECIO REFERENCIA'!BE116</f>
        <v>0</v>
      </c>
      <c r="BH116" s="43" t="str">
        <f>'PRECIO REFERENCIA'!BG116</f>
        <v>NO OFERTADO</v>
      </c>
      <c r="BI116" s="44">
        <f>+IF(BH116="NO OFERTADO",0,IF(BH116="NO CUMPLE EV TECNICA",0,IF(BH116="NO HABILITA",0,IF(BH116="HABILITA",('PRECIOS UNITARIOS'!$AF116*500)/BG116))))</f>
        <v>0</v>
      </c>
      <c r="BJ116" s="43">
        <f>'PRECIO REFERENCIA'!BH116</f>
        <v>0</v>
      </c>
      <c r="BK116" s="43" t="str">
        <f>'PRECIO REFERENCIA'!BJ116</f>
        <v>NO OFERTADO</v>
      </c>
      <c r="BL116" s="44">
        <f>+IF(BK116="NO OFERTADO",0,IF(BK116="NO CUMPLE EV TECNICA",0,IF(BK116="NO HABILITA",0,IF(BK116="HABILITA",('PRECIOS UNITARIOS'!$AF116*500)/BJ116))))</f>
        <v>0</v>
      </c>
      <c r="BM116" s="43">
        <f>'PRECIO REFERENCIA'!BK116</f>
        <v>0</v>
      </c>
      <c r="BN116" s="43" t="str">
        <f>'PRECIO REFERENCIA'!BM116</f>
        <v>NO OFERTADO</v>
      </c>
      <c r="BO116" s="44">
        <f>+IF(BN116="NO OFERTADO",0,IF(BN116="NO CUMPLE EV TECNICA",0,IF(BN116="NO HABILITA",0,IF(BN116="HABILITA",('PRECIOS UNITARIOS'!$AF116*500)/BM116))))</f>
        <v>0</v>
      </c>
      <c r="BP116" s="43">
        <f>'PRECIO REFERENCIA'!BN116</f>
        <v>0</v>
      </c>
      <c r="BQ116" s="43" t="str">
        <f>'PRECIO REFERENCIA'!BP116</f>
        <v>NO OFERTADO</v>
      </c>
      <c r="BR116" s="44">
        <f>+IF(BQ116="NO OFERTADO",0,IF(BQ116="NO CUMPLE EV TECNICA",0,IF(BQ116="NO HABILITA",0,IF(BQ116="HABILITA",('PRECIOS UNITARIOS'!$AF116*500)/BP116))))</f>
        <v>0</v>
      </c>
      <c r="BS116" s="43">
        <f>'PRECIO REFERENCIA'!BQ116</f>
        <v>0</v>
      </c>
      <c r="BT116" s="43" t="str">
        <f>'PRECIO REFERENCIA'!BS116</f>
        <v>NO OFERTADO</v>
      </c>
      <c r="BU116" s="44">
        <f>+IF(BT116="NO OFERTADO",0,IF(BT116="NO CUMPLE EV TECNICA",0,IF(BT116="NO HABILITA",0,IF(BT116="HABILITA",('PRECIOS UNITARIOS'!$AF116*500)/BS116))))</f>
        <v>0</v>
      </c>
      <c r="BV116" s="43">
        <f>'PRECIO REFERENCIA'!BT116</f>
        <v>0</v>
      </c>
      <c r="BW116" s="43" t="str">
        <f>'PRECIO REFERENCIA'!BV116</f>
        <v>NO OFERTADO</v>
      </c>
      <c r="BX116" s="44">
        <f>+IF(BW116="NO OFERTADO",0,IF(BW116="NO CUMPLE EV TECNICA",0,IF(BW116="NO HABILITA",0,IF(BW116="HABILITA",('PRECIOS UNITARIOS'!$AF116*500)/BV116))))</f>
        <v>0</v>
      </c>
      <c r="BY116" s="43">
        <f>'PRECIO REFERENCIA'!BW116</f>
        <v>0</v>
      </c>
      <c r="BZ116" s="43" t="str">
        <f>'PRECIO REFERENCIA'!BY116</f>
        <v>NO OFERTADO</v>
      </c>
      <c r="CA116" s="44">
        <f>+IF(BZ116="NO OFERTADO",0,IF(BZ116="NO CUMPLE EV TECNICA",0,IF(BZ116="NO HABILITA",0,IF(BZ116="HABILITA",('PRECIOS UNITARIOS'!$AF116*500)/BY116))))</f>
        <v>0</v>
      </c>
      <c r="CB116" s="43">
        <f>'PRECIO REFERENCIA'!BZ116</f>
        <v>0</v>
      </c>
      <c r="CC116" s="43" t="str">
        <f>'PRECIO REFERENCIA'!CB116</f>
        <v>NO OFERTADO</v>
      </c>
      <c r="CD116" s="44">
        <f>+IF(CC116="NO OFERTADO",0,IF(CC116="NO CUMPLE EV TECNICA",0,IF(CC116="NO HABILITA",0,IF(CC116="HABILITA",('PRECIOS UNITARIOS'!$AF116*500)/CB116))))</f>
        <v>0</v>
      </c>
      <c r="CE116" s="43">
        <f>'PRECIO REFERENCIA'!CC116</f>
        <v>0</v>
      </c>
      <c r="CF116" s="43" t="str">
        <f>'PRECIO REFERENCIA'!CE116</f>
        <v>NO OFERTADO</v>
      </c>
      <c r="CG116" s="44">
        <f>+IF(CF116="NO OFERTADO",0,IF(CF116="NO CUMPLE EV TECNICA",0,IF(CF116="NO HABILITA",0,IF(CF116="HABILITA",('PRECIOS UNITARIOS'!$AF116*500)/CE116))))</f>
        <v>0</v>
      </c>
      <c r="CH116" s="43">
        <f>'PRECIO REFERENCIA'!CF116</f>
        <v>0</v>
      </c>
      <c r="CI116" s="43" t="str">
        <f>'PRECIO REFERENCIA'!CH116</f>
        <v>NO OFERTADO</v>
      </c>
      <c r="CJ116" s="44">
        <f>+IF(CI116="NO OFERTADO",0,IF(CI116="NO CUMPLE EV TECNICA",0,IF(CI116="NO HABILITA",0,IF(CI116="HABILITA",('PRECIOS UNITARIOS'!$AF116*500)/CH116))))</f>
        <v>0</v>
      </c>
    </row>
    <row r="117" spans="1:88" s="40" customFormat="1" ht="38.25" x14ac:dyDescent="0.2">
      <c r="A117" s="103">
        <v>108</v>
      </c>
      <c r="B117" s="202" t="s">
        <v>195</v>
      </c>
      <c r="C117" s="121" t="s">
        <v>196</v>
      </c>
      <c r="D117" s="24">
        <v>1</v>
      </c>
      <c r="E117" s="166" t="s">
        <v>53</v>
      </c>
      <c r="F117" s="168">
        <v>74</v>
      </c>
      <c r="G117" s="25">
        <v>10497.445056</v>
      </c>
      <c r="H117" s="43">
        <f>'PRECIO REFERENCIA'!F117</f>
        <v>0</v>
      </c>
      <c r="I117" s="43" t="str">
        <f>'PRECIO REFERENCIA'!H117</f>
        <v>NO OFERTADO</v>
      </c>
      <c r="J117" s="44">
        <f>+IF(I117="NO OFERTADO",0,IF(I117="NO CUMPLE EV TECNICA",0,IF(I117="NO HABILITA",0,IF(I117="HABILITA",('PRECIOS UNITARIOS'!$AF117*500)/H117))))</f>
        <v>0</v>
      </c>
      <c r="K117" s="43">
        <f>'PRECIO REFERENCIA'!I117</f>
        <v>0</v>
      </c>
      <c r="L117" s="43" t="str">
        <f>'PRECIO REFERENCIA'!K117</f>
        <v>NO OFERTADO</v>
      </c>
      <c r="M117" s="44">
        <f>+IF(L117="NO OFERTADO",0,IF(L117="NO CUMPLE EV TECNICA",0,IF(L117="NO HABILITA",0,IF(L117="HABILITA",('PRECIOS UNITARIOS'!$AF117*500)/K117))))</f>
        <v>0</v>
      </c>
      <c r="N117" s="43">
        <f>'PRECIO REFERENCIA'!L117</f>
        <v>0</v>
      </c>
      <c r="O117" s="43" t="str">
        <f>'PRECIO REFERENCIA'!N117</f>
        <v>NO OFERTADO</v>
      </c>
      <c r="P117" s="44">
        <f>+IF(O117="NO OFERTADO",0,IF(O117="NO CUMPLE EV TECNICA",0,IF(O117="NO HABILITA",0,IF(O117="HABILITA",('PRECIOS UNITARIOS'!$AF117*500)/N117))))</f>
        <v>0</v>
      </c>
      <c r="Q117" s="43">
        <f>'PRECIO REFERENCIA'!O117</f>
        <v>0</v>
      </c>
      <c r="R117" s="43" t="str">
        <f>'PRECIO REFERENCIA'!Q117</f>
        <v>NO OFERTADO</v>
      </c>
      <c r="S117" s="44">
        <f>+IF(R117="NO OFERTADO",0,IF(R117="NO CUMPLE EV TECNICA",0,IF(R117="NO HABILITA",0,IF(R117="HABILITA",('PRECIOS UNITARIOS'!$AF117*500)/Q117))))</f>
        <v>0</v>
      </c>
      <c r="T117" s="43">
        <f>'PRECIO REFERENCIA'!R117</f>
        <v>0</v>
      </c>
      <c r="U117" s="43" t="str">
        <f>'PRECIO REFERENCIA'!T117</f>
        <v>NO OFERTADO</v>
      </c>
      <c r="V117" s="44">
        <f>+IF(U117="NO OFERTADO",0,IF(U117="NO CUMPLE EV TECNICA",0,IF(U117="NO HABILITA",0,IF(U117="HABILITA",('PRECIOS UNITARIOS'!$AF117*500)/T117))))</f>
        <v>0</v>
      </c>
      <c r="W117" s="43">
        <f>'PRECIO REFERENCIA'!U117</f>
        <v>0</v>
      </c>
      <c r="X117" s="43" t="str">
        <f>'PRECIO REFERENCIA'!W117</f>
        <v>NO OFERTADO</v>
      </c>
      <c r="Y117" s="44">
        <f>+IF(X117="NO OFERTADO",0,IF(X117="NO CUMPLE EV TECNICA",0,IF(X117="NO HABILITA",0,IF(X117="HABILITA",('PRECIOS UNITARIOS'!$AF117*500)/W117))))</f>
        <v>0</v>
      </c>
      <c r="Z117" s="43">
        <f>'PRECIO REFERENCIA'!X117</f>
        <v>0</v>
      </c>
      <c r="AA117" s="43" t="str">
        <f>'PRECIO REFERENCIA'!Z117</f>
        <v>NO OFERTADO</v>
      </c>
      <c r="AB117" s="44">
        <f>+IF(AA117="NO OFERTADO",0,IF(AA117="NO CUMPLE EV TECNICA",0,IF(AA117="NO HABILITA",0,IF(AA117="HABILITA",('PRECIOS UNITARIOS'!$AF117*500)/Z117))))</f>
        <v>0</v>
      </c>
      <c r="AC117" s="43">
        <f>'PRECIO REFERENCIA'!AA117</f>
        <v>0</v>
      </c>
      <c r="AD117" s="43" t="str">
        <f>'PRECIO REFERENCIA'!AC117</f>
        <v>NO OFERTADO</v>
      </c>
      <c r="AE117" s="44">
        <f>+IF(AD117="NO OFERTADO",0,IF(AD117="NO CUMPLE EV TECNICA",0,IF(AD117="NO HABILITA",0,IF(AD117="HABILITA",('PRECIOS UNITARIOS'!$AF117*500)/AC117))))</f>
        <v>0</v>
      </c>
      <c r="AF117" s="43">
        <f>'PRECIO REFERENCIA'!AD117</f>
        <v>20280</v>
      </c>
      <c r="AG117" s="43" t="str">
        <f>'PRECIO REFERENCIA'!AF117</f>
        <v>NO HABILITA</v>
      </c>
      <c r="AH117" s="44">
        <f>+IF(AG117="NO OFERTADO",0,IF(AG117="NO CUMPLE EV TECNICA",0,IF(AG117="NO HABILITA",0,IF(AG117="HABILITA",('PRECIOS UNITARIOS'!$AF117*500)/AF117))))</f>
        <v>0</v>
      </c>
      <c r="AI117" s="43">
        <f>'PRECIO REFERENCIA'!AG117</f>
        <v>0</v>
      </c>
      <c r="AJ117" s="43" t="str">
        <f>'PRECIO REFERENCIA'!AI117</f>
        <v>NO OFERTADO</v>
      </c>
      <c r="AK117" s="44">
        <f>+IF(AJ117="NO OFERTADO",0,IF(AJ117="NO CUMPLE EV TECNICA",0,IF(AJ117="NO HABILITA",0,IF(AJ117="HABILITA",('PRECIOS UNITARIOS'!$AF117*500)/AI117))))</f>
        <v>0</v>
      </c>
      <c r="AL117" s="43">
        <f>'PRECIO REFERENCIA'!AJ117</f>
        <v>4641</v>
      </c>
      <c r="AM117" s="43" t="str">
        <f>'PRECIO REFERENCIA'!AL117</f>
        <v>HABILITA</v>
      </c>
      <c r="AN117" s="44">
        <f>+IF(AM117="NO OFERTADO",0,IF(AM117="NO CUMPLE EV TECNICA",0,IF(AM117="NO HABILITA",0,IF(AM117="HABILITA",('PRECIOS UNITARIOS'!$AF117*500)/AL117))))</f>
        <v>500</v>
      </c>
      <c r="AO117" s="43">
        <f>'PRECIO REFERENCIA'!AM117</f>
        <v>0</v>
      </c>
      <c r="AP117" s="43" t="str">
        <f>'PRECIO REFERENCIA'!AO117</f>
        <v>NO OFERTADO</v>
      </c>
      <c r="AQ117" s="44">
        <f>+IF(AP117="NO OFERTADO",0,IF(AP117="NO CUMPLE EV TECNICA",0,IF(AP117="NO HABILITA",0,IF(AP117="HABILITA",('PRECIOS UNITARIOS'!$AF117*500)/AO117))))</f>
        <v>0</v>
      </c>
      <c r="AR117" s="43">
        <f>'PRECIO REFERENCIA'!AP117</f>
        <v>13090</v>
      </c>
      <c r="AS117" s="43" t="str">
        <f>'PRECIO REFERENCIA'!AR117</f>
        <v>HABILITA</v>
      </c>
      <c r="AT117" s="44">
        <f>+IF(AS117="NO OFERTADO",0,IF(AS117="NO CUMPLE EV TECNICA",0,IF(AS117="NO HABILITA",0,IF(AS117="HABILITA",('PRECIOS UNITARIOS'!$AF117*500)/AR117))))</f>
        <v>177.27272727272728</v>
      </c>
      <c r="AU117" s="43">
        <f>'PRECIO REFERENCIA'!AS117</f>
        <v>0</v>
      </c>
      <c r="AV117" s="43" t="str">
        <f>'PRECIO REFERENCIA'!AU117</f>
        <v>NO OFERTADO</v>
      </c>
      <c r="AW117" s="44">
        <f>+IF(AV117="NO OFERTADO",0,IF(AV117="NO CUMPLE EV TECNICA",0,IF(AV117="NO HABILITA",0,IF(AV117="HABILITA",('PRECIOS UNITARIOS'!$AF117*500)/AU117))))</f>
        <v>0</v>
      </c>
      <c r="AX117" s="43">
        <f>'PRECIO REFERENCIA'!AV117</f>
        <v>0</v>
      </c>
      <c r="AY117" s="43" t="str">
        <f>'PRECIO REFERENCIA'!AX117</f>
        <v>NO OFERTADO</v>
      </c>
      <c r="AZ117" s="44">
        <f>+IF(AY117="NO OFERTADO",0,IF(AY117="NO CUMPLE EV TECNICA",0,IF(AY117="NO HABILITA",0,IF(AY117="HABILITA",('PRECIOS UNITARIOS'!$AF117*500)/AX117))))</f>
        <v>0</v>
      </c>
      <c r="BA117" s="43">
        <f>'PRECIO REFERENCIA'!AY117</f>
        <v>0</v>
      </c>
      <c r="BB117" s="43" t="str">
        <f>'PRECIO REFERENCIA'!BA117</f>
        <v>NO OFERTADO</v>
      </c>
      <c r="BC117" s="44">
        <f>+IF(BB117="NO OFERTADO",0,IF(BB117="NO CUMPLE EV TECNICA",0,IF(BB117="NO HABILITA",0,IF(BB117="HABILITA",('PRECIOS UNITARIOS'!$AF117*500)/BA117))))</f>
        <v>0</v>
      </c>
      <c r="BD117" s="43">
        <f>'PRECIO REFERENCIA'!BB117</f>
        <v>0</v>
      </c>
      <c r="BE117" s="43" t="str">
        <f>'PRECIO REFERENCIA'!BD117</f>
        <v>NO OFERTADO</v>
      </c>
      <c r="BF117" s="44">
        <f>+IF(BE117="NO OFERTADO",0,IF(BE117="NO CUMPLE EV TECNICA",0,IF(BE117="NO HABILITA",0,IF(BE117="HABILITA",('PRECIOS UNITARIOS'!$AF117*500)/BD117))))</f>
        <v>0</v>
      </c>
      <c r="BG117" s="43">
        <f>'PRECIO REFERENCIA'!BE117</f>
        <v>0</v>
      </c>
      <c r="BH117" s="43" t="str">
        <f>'PRECIO REFERENCIA'!BG117</f>
        <v>NO OFERTADO</v>
      </c>
      <c r="BI117" s="44">
        <f>+IF(BH117="NO OFERTADO",0,IF(BH117="NO CUMPLE EV TECNICA",0,IF(BH117="NO HABILITA",0,IF(BH117="HABILITA",('PRECIOS UNITARIOS'!$AF117*500)/BG117))))</f>
        <v>0</v>
      </c>
      <c r="BJ117" s="43">
        <f>'PRECIO REFERENCIA'!BH117</f>
        <v>0</v>
      </c>
      <c r="BK117" s="43" t="str">
        <f>'PRECIO REFERENCIA'!BJ117</f>
        <v>NO OFERTADO</v>
      </c>
      <c r="BL117" s="44">
        <f>+IF(BK117="NO OFERTADO",0,IF(BK117="NO CUMPLE EV TECNICA",0,IF(BK117="NO HABILITA",0,IF(BK117="HABILITA",('PRECIOS UNITARIOS'!$AF117*500)/BJ117))))</f>
        <v>0</v>
      </c>
      <c r="BM117" s="43">
        <f>'PRECIO REFERENCIA'!BK117</f>
        <v>0</v>
      </c>
      <c r="BN117" s="43" t="str">
        <f>'PRECIO REFERENCIA'!BM117</f>
        <v>NO OFERTADO</v>
      </c>
      <c r="BO117" s="44">
        <f>+IF(BN117="NO OFERTADO",0,IF(BN117="NO CUMPLE EV TECNICA",0,IF(BN117="NO HABILITA",0,IF(BN117="HABILITA",('PRECIOS UNITARIOS'!$AF117*500)/BM117))))</f>
        <v>0</v>
      </c>
      <c r="BP117" s="43">
        <f>'PRECIO REFERENCIA'!BN117</f>
        <v>0</v>
      </c>
      <c r="BQ117" s="43" t="str">
        <f>'PRECIO REFERENCIA'!BP117</f>
        <v>NO OFERTADO</v>
      </c>
      <c r="BR117" s="44">
        <f>+IF(BQ117="NO OFERTADO",0,IF(BQ117="NO CUMPLE EV TECNICA",0,IF(BQ117="NO HABILITA",0,IF(BQ117="HABILITA",('PRECIOS UNITARIOS'!$AF117*500)/BP117))))</f>
        <v>0</v>
      </c>
      <c r="BS117" s="43">
        <f>'PRECIO REFERENCIA'!BQ117</f>
        <v>13162.59</v>
      </c>
      <c r="BT117" s="43" t="str">
        <f>'PRECIO REFERENCIA'!BS117</f>
        <v>HABILITA</v>
      </c>
      <c r="BU117" s="44">
        <f>+IF(BT117="NO OFERTADO",0,IF(BT117="NO CUMPLE EV TECNICA",0,IF(BT117="NO HABILITA",0,IF(BT117="HABILITA",('PRECIOS UNITARIOS'!$AF117*500)/BS117))))</f>
        <v>176.29509085977759</v>
      </c>
      <c r="BV117" s="43">
        <f>'PRECIO REFERENCIA'!BT117</f>
        <v>0</v>
      </c>
      <c r="BW117" s="43" t="str">
        <f>'PRECIO REFERENCIA'!BV117</f>
        <v>NO OFERTADO</v>
      </c>
      <c r="BX117" s="44">
        <f>+IF(BW117="NO OFERTADO",0,IF(BW117="NO CUMPLE EV TECNICA",0,IF(BW117="NO HABILITA",0,IF(BW117="HABILITA",('PRECIOS UNITARIOS'!$AF117*500)/BV117))))</f>
        <v>0</v>
      </c>
      <c r="BY117" s="43">
        <f>'PRECIO REFERENCIA'!BW117</f>
        <v>0</v>
      </c>
      <c r="BZ117" s="43" t="str">
        <f>'PRECIO REFERENCIA'!BY117</f>
        <v>NO OFERTADO</v>
      </c>
      <c r="CA117" s="44">
        <f>+IF(BZ117="NO OFERTADO",0,IF(BZ117="NO CUMPLE EV TECNICA",0,IF(BZ117="NO HABILITA",0,IF(BZ117="HABILITA",('PRECIOS UNITARIOS'!$AF117*500)/BY117))))</f>
        <v>0</v>
      </c>
      <c r="CB117" s="43">
        <f>'PRECIO REFERENCIA'!BZ117</f>
        <v>0</v>
      </c>
      <c r="CC117" s="43" t="str">
        <f>'PRECIO REFERENCIA'!CB117</f>
        <v>NO OFERTADO</v>
      </c>
      <c r="CD117" s="44">
        <f>+IF(CC117="NO OFERTADO",0,IF(CC117="NO CUMPLE EV TECNICA",0,IF(CC117="NO HABILITA",0,IF(CC117="HABILITA",('PRECIOS UNITARIOS'!$AF117*500)/CB117))))</f>
        <v>0</v>
      </c>
      <c r="CE117" s="43">
        <f>'PRECIO REFERENCIA'!CC117</f>
        <v>0</v>
      </c>
      <c r="CF117" s="43" t="str">
        <f>'PRECIO REFERENCIA'!CE117</f>
        <v>NO OFERTADO</v>
      </c>
      <c r="CG117" s="44">
        <f>+IF(CF117="NO OFERTADO",0,IF(CF117="NO CUMPLE EV TECNICA",0,IF(CF117="NO HABILITA",0,IF(CF117="HABILITA",('PRECIOS UNITARIOS'!$AF117*500)/CE117))))</f>
        <v>0</v>
      </c>
      <c r="CH117" s="43">
        <f>'PRECIO REFERENCIA'!CF117</f>
        <v>0</v>
      </c>
      <c r="CI117" s="43" t="str">
        <f>'PRECIO REFERENCIA'!CH117</f>
        <v>NO OFERTADO</v>
      </c>
      <c r="CJ117" s="44">
        <f>+IF(CI117="NO OFERTADO",0,IF(CI117="NO CUMPLE EV TECNICA",0,IF(CI117="NO HABILITA",0,IF(CI117="HABILITA",('PRECIOS UNITARIOS'!$AF117*500)/CH117))))</f>
        <v>0</v>
      </c>
    </row>
    <row r="118" spans="1:88" s="40" customFormat="1" ht="38.25" x14ac:dyDescent="0.2">
      <c r="A118" s="103">
        <v>109</v>
      </c>
      <c r="B118" s="202" t="s">
        <v>197</v>
      </c>
      <c r="C118" s="121" t="s">
        <v>198</v>
      </c>
      <c r="D118" s="24">
        <v>1</v>
      </c>
      <c r="E118" s="166" t="s">
        <v>53</v>
      </c>
      <c r="F118" s="168">
        <v>38.666666666666664</v>
      </c>
      <c r="G118" s="25">
        <v>16581</v>
      </c>
      <c r="H118" s="43">
        <f>'PRECIO REFERENCIA'!F118</f>
        <v>0</v>
      </c>
      <c r="I118" s="43" t="str">
        <f>'PRECIO REFERENCIA'!H118</f>
        <v>NO OFERTADO</v>
      </c>
      <c r="J118" s="44">
        <f>+IF(I118="NO OFERTADO",0,IF(I118="NO CUMPLE EV TECNICA",0,IF(I118="NO HABILITA",0,IF(I118="HABILITA",('PRECIOS UNITARIOS'!$AF118*500)/H118))))</f>
        <v>0</v>
      </c>
      <c r="K118" s="43">
        <f>'PRECIO REFERENCIA'!I118</f>
        <v>0</v>
      </c>
      <c r="L118" s="43" t="str">
        <f>'PRECIO REFERENCIA'!K118</f>
        <v>NO OFERTADO</v>
      </c>
      <c r="M118" s="44">
        <f>+IF(L118="NO OFERTADO",0,IF(L118="NO CUMPLE EV TECNICA",0,IF(L118="NO HABILITA",0,IF(L118="HABILITA",('PRECIOS UNITARIOS'!$AF118*500)/K118))))</f>
        <v>0</v>
      </c>
      <c r="N118" s="43">
        <f>'PRECIO REFERENCIA'!L118</f>
        <v>0</v>
      </c>
      <c r="O118" s="43" t="str">
        <f>'PRECIO REFERENCIA'!N118</f>
        <v>NO OFERTADO</v>
      </c>
      <c r="P118" s="44">
        <f>+IF(O118="NO OFERTADO",0,IF(O118="NO CUMPLE EV TECNICA",0,IF(O118="NO HABILITA",0,IF(O118="HABILITA",('PRECIOS UNITARIOS'!$AF118*500)/N118))))</f>
        <v>0</v>
      </c>
      <c r="Q118" s="43">
        <f>'PRECIO REFERENCIA'!O118</f>
        <v>0</v>
      </c>
      <c r="R118" s="43" t="str">
        <f>'PRECIO REFERENCIA'!Q118</f>
        <v>NO OFERTADO</v>
      </c>
      <c r="S118" s="44">
        <f>+IF(R118="NO OFERTADO",0,IF(R118="NO CUMPLE EV TECNICA",0,IF(R118="NO HABILITA",0,IF(R118="HABILITA",('PRECIOS UNITARIOS'!$AF118*500)/Q118))))</f>
        <v>0</v>
      </c>
      <c r="T118" s="43">
        <f>'PRECIO REFERENCIA'!R118</f>
        <v>0</v>
      </c>
      <c r="U118" s="43" t="str">
        <f>'PRECIO REFERENCIA'!T118</f>
        <v>NO OFERTADO</v>
      </c>
      <c r="V118" s="44">
        <f>+IF(U118="NO OFERTADO",0,IF(U118="NO CUMPLE EV TECNICA",0,IF(U118="NO HABILITA",0,IF(U118="HABILITA",('PRECIOS UNITARIOS'!$AF118*500)/T118))))</f>
        <v>0</v>
      </c>
      <c r="W118" s="43">
        <f>'PRECIO REFERENCIA'!U118</f>
        <v>0</v>
      </c>
      <c r="X118" s="43" t="str">
        <f>'PRECIO REFERENCIA'!W118</f>
        <v>NO OFERTADO</v>
      </c>
      <c r="Y118" s="44">
        <f>+IF(X118="NO OFERTADO",0,IF(X118="NO CUMPLE EV TECNICA",0,IF(X118="NO HABILITA",0,IF(X118="HABILITA",('PRECIOS UNITARIOS'!$AF118*500)/W118))))</f>
        <v>0</v>
      </c>
      <c r="Z118" s="43">
        <f>'PRECIO REFERENCIA'!X118</f>
        <v>0</v>
      </c>
      <c r="AA118" s="43" t="str">
        <f>'PRECIO REFERENCIA'!Z118</f>
        <v>NO HABILITA</v>
      </c>
      <c r="AB118" s="44">
        <f>+IF(AA118="NO OFERTADO",0,IF(AA118="NO CUMPLE EV TECNICA",0,IF(AA118="NO HABILITA",0,IF(AA118="HABILITA",('PRECIOS UNITARIOS'!$AF118*500)/Z118))))</f>
        <v>0</v>
      </c>
      <c r="AC118" s="43">
        <f>'PRECIO REFERENCIA'!AA118</f>
        <v>0</v>
      </c>
      <c r="AD118" s="43" t="str">
        <f>'PRECIO REFERENCIA'!AC118</f>
        <v>NO OFERTADO</v>
      </c>
      <c r="AE118" s="44">
        <f>+IF(AD118="NO OFERTADO",0,IF(AD118="NO CUMPLE EV TECNICA",0,IF(AD118="NO HABILITA",0,IF(AD118="HABILITA",('PRECIOS UNITARIOS'!$AF118*500)/AC118))))</f>
        <v>0</v>
      </c>
      <c r="AF118" s="43">
        <f>'PRECIO REFERENCIA'!AD118</f>
        <v>16205</v>
      </c>
      <c r="AG118" s="43" t="str">
        <f>'PRECIO REFERENCIA'!AF118</f>
        <v>HABILITA</v>
      </c>
      <c r="AH118" s="44">
        <f>+IF(AG118="NO OFERTADO",0,IF(AG118="NO CUMPLE EV TECNICA",0,IF(AG118="NO HABILITA",0,IF(AG118="HABILITA",('PRECIOS UNITARIOS'!$AF118*500)/AF118))))</f>
        <v>500</v>
      </c>
      <c r="AI118" s="43">
        <f>'PRECIO REFERENCIA'!AG118</f>
        <v>0</v>
      </c>
      <c r="AJ118" s="43" t="str">
        <f>'PRECIO REFERENCIA'!AI118</f>
        <v>NO OFERTADO</v>
      </c>
      <c r="AK118" s="44">
        <f>+IF(AJ118="NO OFERTADO",0,IF(AJ118="NO CUMPLE EV TECNICA",0,IF(AJ118="NO HABILITA",0,IF(AJ118="HABILITA",('PRECIOS UNITARIOS'!$AF118*500)/AI118))))</f>
        <v>0</v>
      </c>
      <c r="AL118" s="43">
        <f>'PRECIO REFERENCIA'!AJ118</f>
        <v>0</v>
      </c>
      <c r="AM118" s="43" t="str">
        <f>'PRECIO REFERENCIA'!AL118</f>
        <v>NO OFERTADO</v>
      </c>
      <c r="AN118" s="44">
        <f>+IF(AM118="NO OFERTADO",0,IF(AM118="NO CUMPLE EV TECNICA",0,IF(AM118="NO HABILITA",0,IF(AM118="HABILITA",('PRECIOS UNITARIOS'!$AF118*500)/AL118))))</f>
        <v>0</v>
      </c>
      <c r="AO118" s="43">
        <f>'PRECIO REFERENCIA'!AM118</f>
        <v>0</v>
      </c>
      <c r="AP118" s="43" t="str">
        <f>'PRECIO REFERENCIA'!AO118</f>
        <v>NO OFERTADO</v>
      </c>
      <c r="AQ118" s="44">
        <f>+IF(AP118="NO OFERTADO",0,IF(AP118="NO CUMPLE EV TECNICA",0,IF(AP118="NO HABILITA",0,IF(AP118="HABILITA",('PRECIOS UNITARIOS'!$AF118*500)/AO118))))</f>
        <v>0</v>
      </c>
      <c r="AR118" s="43">
        <f>'PRECIO REFERENCIA'!AP118</f>
        <v>0</v>
      </c>
      <c r="AS118" s="43" t="str">
        <f>'PRECIO REFERENCIA'!AR118</f>
        <v>NO OFERTADO</v>
      </c>
      <c r="AT118" s="44">
        <f>+IF(AS118="NO OFERTADO",0,IF(AS118="NO CUMPLE EV TECNICA",0,IF(AS118="NO HABILITA",0,IF(AS118="HABILITA",('PRECIOS UNITARIOS'!$AF118*500)/AR118))))</f>
        <v>0</v>
      </c>
      <c r="AU118" s="43">
        <f>'PRECIO REFERENCIA'!AS118</f>
        <v>0</v>
      </c>
      <c r="AV118" s="43" t="str">
        <f>'PRECIO REFERENCIA'!AU118</f>
        <v>NO OFERTADO</v>
      </c>
      <c r="AW118" s="44">
        <f>+IF(AV118="NO OFERTADO",0,IF(AV118="NO CUMPLE EV TECNICA",0,IF(AV118="NO HABILITA",0,IF(AV118="HABILITA",('PRECIOS UNITARIOS'!$AF118*500)/AU118))))</f>
        <v>0</v>
      </c>
      <c r="AX118" s="43">
        <f>'PRECIO REFERENCIA'!AV118</f>
        <v>0</v>
      </c>
      <c r="AY118" s="43" t="str">
        <f>'PRECIO REFERENCIA'!AX118</f>
        <v>NO OFERTADO</v>
      </c>
      <c r="AZ118" s="44">
        <f>+IF(AY118="NO OFERTADO",0,IF(AY118="NO CUMPLE EV TECNICA",0,IF(AY118="NO HABILITA",0,IF(AY118="HABILITA",('PRECIOS UNITARIOS'!$AF118*500)/AX118))))</f>
        <v>0</v>
      </c>
      <c r="BA118" s="43">
        <f>'PRECIO REFERENCIA'!AY118</f>
        <v>0</v>
      </c>
      <c r="BB118" s="43" t="str">
        <f>'PRECIO REFERENCIA'!BA118</f>
        <v>NO OFERTADO</v>
      </c>
      <c r="BC118" s="44">
        <f>+IF(BB118="NO OFERTADO",0,IF(BB118="NO CUMPLE EV TECNICA",0,IF(BB118="NO HABILITA",0,IF(BB118="HABILITA",('PRECIOS UNITARIOS'!$AF118*500)/BA118))))</f>
        <v>0</v>
      </c>
      <c r="BD118" s="43">
        <f>'PRECIO REFERENCIA'!BB118</f>
        <v>0</v>
      </c>
      <c r="BE118" s="43" t="str">
        <f>'PRECIO REFERENCIA'!BD118</f>
        <v>NO OFERTADO</v>
      </c>
      <c r="BF118" s="44">
        <f>+IF(BE118="NO OFERTADO",0,IF(BE118="NO CUMPLE EV TECNICA",0,IF(BE118="NO HABILITA",0,IF(BE118="HABILITA",('PRECIOS UNITARIOS'!$AF118*500)/BD118))))</f>
        <v>0</v>
      </c>
      <c r="BG118" s="43">
        <f>'PRECIO REFERENCIA'!BE118</f>
        <v>0</v>
      </c>
      <c r="BH118" s="43" t="str">
        <f>'PRECIO REFERENCIA'!BG118</f>
        <v>NO OFERTADO</v>
      </c>
      <c r="BI118" s="44">
        <f>+IF(BH118="NO OFERTADO",0,IF(BH118="NO CUMPLE EV TECNICA",0,IF(BH118="NO HABILITA",0,IF(BH118="HABILITA",('PRECIOS UNITARIOS'!$AF118*500)/BG118))))</f>
        <v>0</v>
      </c>
      <c r="BJ118" s="43">
        <f>'PRECIO REFERENCIA'!BH118</f>
        <v>18454</v>
      </c>
      <c r="BK118" s="43" t="str">
        <f>'PRECIO REFERENCIA'!BJ118</f>
        <v>HABILITA</v>
      </c>
      <c r="BL118" s="44">
        <f>+IF(BK118="NO OFERTADO",0,IF(BK118="NO CUMPLE EV TECNICA",0,IF(BK118="NO HABILITA",0,IF(BK118="HABILITA",('PRECIOS UNITARIOS'!$AF118*500)/BJ118))))</f>
        <v>439.06470141974637</v>
      </c>
      <c r="BM118" s="43">
        <f>'PRECIO REFERENCIA'!BK118</f>
        <v>0</v>
      </c>
      <c r="BN118" s="43" t="str">
        <f>'PRECIO REFERENCIA'!BM118</f>
        <v>NO OFERTADO</v>
      </c>
      <c r="BO118" s="44">
        <f>+IF(BN118="NO OFERTADO",0,IF(BN118="NO CUMPLE EV TECNICA",0,IF(BN118="NO HABILITA",0,IF(BN118="HABILITA",('PRECIOS UNITARIOS'!$AF118*500)/BM118))))</f>
        <v>0</v>
      </c>
      <c r="BP118" s="43">
        <f>'PRECIO REFERENCIA'!BN118</f>
        <v>0</v>
      </c>
      <c r="BQ118" s="43" t="str">
        <f>'PRECIO REFERENCIA'!BP118</f>
        <v>NO OFERTADO</v>
      </c>
      <c r="BR118" s="44">
        <f>+IF(BQ118="NO OFERTADO",0,IF(BQ118="NO CUMPLE EV TECNICA",0,IF(BQ118="NO HABILITA",0,IF(BQ118="HABILITA",('PRECIOS UNITARIOS'!$AF118*500)/BP118))))</f>
        <v>0</v>
      </c>
      <c r="BS118" s="43">
        <f>'PRECIO REFERENCIA'!BQ118</f>
        <v>17169</v>
      </c>
      <c r="BT118" s="43" t="str">
        <f>'PRECIO REFERENCIA'!BS118</f>
        <v>HABILITA</v>
      </c>
      <c r="BU118" s="44">
        <f>+IF(BT118="NO OFERTADO",0,IF(BT118="NO CUMPLE EV TECNICA",0,IF(BT118="NO HABILITA",0,IF(BT118="HABILITA",('PRECIOS UNITARIOS'!$AF118*500)/BS118))))</f>
        <v>471.92614596074321</v>
      </c>
      <c r="BV118" s="43">
        <f>'PRECIO REFERENCIA'!BT118</f>
        <v>0</v>
      </c>
      <c r="BW118" s="43" t="str">
        <f>'PRECIO REFERENCIA'!BV118</f>
        <v>NO OFERTADO</v>
      </c>
      <c r="BX118" s="44">
        <f>+IF(BW118="NO OFERTADO",0,IF(BW118="NO CUMPLE EV TECNICA",0,IF(BW118="NO HABILITA",0,IF(BW118="HABILITA",('PRECIOS UNITARIOS'!$AF118*500)/BV118))))</f>
        <v>0</v>
      </c>
      <c r="BY118" s="43">
        <f>'PRECIO REFERENCIA'!BW118</f>
        <v>0</v>
      </c>
      <c r="BZ118" s="43" t="str">
        <f>'PRECIO REFERENCIA'!BY118</f>
        <v>NO OFERTADO</v>
      </c>
      <c r="CA118" s="44">
        <f>+IF(BZ118="NO OFERTADO",0,IF(BZ118="NO CUMPLE EV TECNICA",0,IF(BZ118="NO HABILITA",0,IF(BZ118="HABILITA",('PRECIOS UNITARIOS'!$AF118*500)/BY118))))</f>
        <v>0</v>
      </c>
      <c r="CB118" s="43">
        <f>'PRECIO REFERENCIA'!BZ118</f>
        <v>0</v>
      </c>
      <c r="CC118" s="43" t="str">
        <f>'PRECIO REFERENCIA'!CB118</f>
        <v>NO OFERTADO</v>
      </c>
      <c r="CD118" s="44">
        <f>+IF(CC118="NO OFERTADO",0,IF(CC118="NO CUMPLE EV TECNICA",0,IF(CC118="NO HABILITA",0,IF(CC118="HABILITA",('PRECIOS UNITARIOS'!$AF118*500)/CB118))))</f>
        <v>0</v>
      </c>
      <c r="CE118" s="43">
        <f>'PRECIO REFERENCIA'!CC118</f>
        <v>0</v>
      </c>
      <c r="CF118" s="43" t="str">
        <f>'PRECIO REFERENCIA'!CE118</f>
        <v>NO OFERTADO</v>
      </c>
      <c r="CG118" s="44">
        <f>+IF(CF118="NO OFERTADO",0,IF(CF118="NO CUMPLE EV TECNICA",0,IF(CF118="NO HABILITA",0,IF(CF118="HABILITA",('PRECIOS UNITARIOS'!$AF118*500)/CE118))))</f>
        <v>0</v>
      </c>
      <c r="CH118" s="43">
        <f>'PRECIO REFERENCIA'!CF118</f>
        <v>0</v>
      </c>
      <c r="CI118" s="43" t="str">
        <f>'PRECIO REFERENCIA'!CH118</f>
        <v>NO OFERTADO</v>
      </c>
      <c r="CJ118" s="44">
        <f>+IF(CI118="NO OFERTADO",0,IF(CI118="NO CUMPLE EV TECNICA",0,IF(CI118="NO HABILITA",0,IF(CI118="HABILITA",('PRECIOS UNITARIOS'!$AF118*500)/CH118))))</f>
        <v>0</v>
      </c>
    </row>
    <row r="119" spans="1:88" s="40" customFormat="1" ht="38.25" x14ac:dyDescent="0.2">
      <c r="A119" s="103">
        <v>110</v>
      </c>
      <c r="B119" s="202" t="s">
        <v>199</v>
      </c>
      <c r="C119" s="121" t="s">
        <v>200</v>
      </c>
      <c r="D119" s="24">
        <v>1</v>
      </c>
      <c r="E119" s="166" t="s">
        <v>53</v>
      </c>
      <c r="F119" s="168">
        <v>12.666666666666666</v>
      </c>
      <c r="G119" s="25">
        <v>13310.338019999999</v>
      </c>
      <c r="H119" s="43">
        <f>'PRECIO REFERENCIA'!F119</f>
        <v>0</v>
      </c>
      <c r="I119" s="43" t="str">
        <f>'PRECIO REFERENCIA'!H119</f>
        <v>NO OFERTADO</v>
      </c>
      <c r="J119" s="44">
        <f>+IF(I119="NO OFERTADO",0,IF(I119="NO CUMPLE EV TECNICA",0,IF(I119="NO HABILITA",0,IF(I119="HABILITA",('PRECIOS UNITARIOS'!$AF119*500)/H119))))</f>
        <v>0</v>
      </c>
      <c r="K119" s="43">
        <f>'PRECIO REFERENCIA'!I119</f>
        <v>0</v>
      </c>
      <c r="L119" s="43" t="str">
        <f>'PRECIO REFERENCIA'!K119</f>
        <v>NO OFERTADO</v>
      </c>
      <c r="M119" s="44">
        <f>+IF(L119="NO OFERTADO",0,IF(L119="NO CUMPLE EV TECNICA",0,IF(L119="NO HABILITA",0,IF(L119="HABILITA",('PRECIOS UNITARIOS'!$AF119*500)/K119))))</f>
        <v>0</v>
      </c>
      <c r="N119" s="43">
        <f>'PRECIO REFERENCIA'!L119</f>
        <v>0</v>
      </c>
      <c r="O119" s="43" t="str">
        <f>'PRECIO REFERENCIA'!N119</f>
        <v>NO OFERTADO</v>
      </c>
      <c r="P119" s="44">
        <f>+IF(O119="NO OFERTADO",0,IF(O119="NO CUMPLE EV TECNICA",0,IF(O119="NO HABILITA",0,IF(O119="HABILITA",('PRECIOS UNITARIOS'!$AF119*500)/N119))))</f>
        <v>0</v>
      </c>
      <c r="Q119" s="43">
        <f>'PRECIO REFERENCIA'!O119</f>
        <v>0</v>
      </c>
      <c r="R119" s="43" t="str">
        <f>'PRECIO REFERENCIA'!Q119</f>
        <v>NO OFERTADO</v>
      </c>
      <c r="S119" s="44">
        <f>+IF(R119="NO OFERTADO",0,IF(R119="NO CUMPLE EV TECNICA",0,IF(R119="NO HABILITA",0,IF(R119="HABILITA",('PRECIOS UNITARIOS'!$AF119*500)/Q119))))</f>
        <v>0</v>
      </c>
      <c r="T119" s="43">
        <f>'PRECIO REFERENCIA'!R119</f>
        <v>0</v>
      </c>
      <c r="U119" s="43" t="str">
        <f>'PRECIO REFERENCIA'!T119</f>
        <v>NO OFERTADO</v>
      </c>
      <c r="V119" s="44">
        <f>+IF(U119="NO OFERTADO",0,IF(U119="NO CUMPLE EV TECNICA",0,IF(U119="NO HABILITA",0,IF(U119="HABILITA",('PRECIOS UNITARIOS'!$AF119*500)/T119))))</f>
        <v>0</v>
      </c>
      <c r="W119" s="43">
        <f>'PRECIO REFERENCIA'!U119</f>
        <v>0</v>
      </c>
      <c r="X119" s="43" t="str">
        <f>'PRECIO REFERENCIA'!W119</f>
        <v>NO OFERTADO</v>
      </c>
      <c r="Y119" s="44">
        <f>+IF(X119="NO OFERTADO",0,IF(X119="NO CUMPLE EV TECNICA",0,IF(X119="NO HABILITA",0,IF(X119="HABILITA",('PRECIOS UNITARIOS'!$AF119*500)/W119))))</f>
        <v>0</v>
      </c>
      <c r="Z119" s="43">
        <f>'PRECIO REFERENCIA'!X119</f>
        <v>0</v>
      </c>
      <c r="AA119" s="43" t="str">
        <f>'PRECIO REFERENCIA'!Z119</f>
        <v>NO OFERTADO</v>
      </c>
      <c r="AB119" s="44">
        <f>+IF(AA119="NO OFERTADO",0,IF(AA119="NO CUMPLE EV TECNICA",0,IF(AA119="NO HABILITA",0,IF(AA119="HABILITA",('PRECIOS UNITARIOS'!$AF119*500)/Z119))))</f>
        <v>0</v>
      </c>
      <c r="AC119" s="43">
        <f>'PRECIO REFERENCIA'!AA119</f>
        <v>0</v>
      </c>
      <c r="AD119" s="43" t="str">
        <f>'PRECIO REFERENCIA'!AC119</f>
        <v>NO OFERTADO</v>
      </c>
      <c r="AE119" s="44">
        <f>+IF(AD119="NO OFERTADO",0,IF(AD119="NO CUMPLE EV TECNICA",0,IF(AD119="NO HABILITA",0,IF(AD119="HABILITA",('PRECIOS UNITARIOS'!$AF119*500)/AC119))))</f>
        <v>0</v>
      </c>
      <c r="AF119" s="43">
        <f>'PRECIO REFERENCIA'!AD119</f>
        <v>0</v>
      </c>
      <c r="AG119" s="43" t="str">
        <f>'PRECIO REFERENCIA'!AF119</f>
        <v>NO OFERTADO</v>
      </c>
      <c r="AH119" s="44">
        <f>+IF(AG119="NO OFERTADO",0,IF(AG119="NO CUMPLE EV TECNICA",0,IF(AG119="NO HABILITA",0,IF(AG119="HABILITA",('PRECIOS UNITARIOS'!$AF119*500)/AF119))))</f>
        <v>0</v>
      </c>
      <c r="AI119" s="43">
        <f>'PRECIO REFERENCIA'!AG119</f>
        <v>0</v>
      </c>
      <c r="AJ119" s="43" t="str">
        <f>'PRECIO REFERENCIA'!AI119</f>
        <v>NO OFERTADO</v>
      </c>
      <c r="AK119" s="44">
        <f>+IF(AJ119="NO OFERTADO",0,IF(AJ119="NO CUMPLE EV TECNICA",0,IF(AJ119="NO HABILITA",0,IF(AJ119="HABILITA",('PRECIOS UNITARIOS'!$AF119*500)/AI119))))</f>
        <v>0</v>
      </c>
      <c r="AL119" s="43">
        <f>'PRECIO REFERENCIA'!AJ119</f>
        <v>0</v>
      </c>
      <c r="AM119" s="43" t="str">
        <f>'PRECIO REFERENCIA'!AL119</f>
        <v>NO OFERTADO</v>
      </c>
      <c r="AN119" s="44">
        <f>+IF(AM119="NO OFERTADO",0,IF(AM119="NO CUMPLE EV TECNICA",0,IF(AM119="NO HABILITA",0,IF(AM119="HABILITA",('PRECIOS UNITARIOS'!$AF119*500)/AL119))))</f>
        <v>0</v>
      </c>
      <c r="AO119" s="43">
        <f>'PRECIO REFERENCIA'!AM119</f>
        <v>0</v>
      </c>
      <c r="AP119" s="43" t="str">
        <f>'PRECIO REFERENCIA'!AO119</f>
        <v>NO OFERTADO</v>
      </c>
      <c r="AQ119" s="44">
        <f>+IF(AP119="NO OFERTADO",0,IF(AP119="NO CUMPLE EV TECNICA",0,IF(AP119="NO HABILITA",0,IF(AP119="HABILITA",('PRECIOS UNITARIOS'!$AF119*500)/AO119))))</f>
        <v>0</v>
      </c>
      <c r="AR119" s="43">
        <f>'PRECIO REFERENCIA'!AP119</f>
        <v>0</v>
      </c>
      <c r="AS119" s="43" t="str">
        <f>'PRECIO REFERENCIA'!AR119</f>
        <v>NO OFERTADO</v>
      </c>
      <c r="AT119" s="44">
        <f>+IF(AS119="NO OFERTADO",0,IF(AS119="NO CUMPLE EV TECNICA",0,IF(AS119="NO HABILITA",0,IF(AS119="HABILITA",('PRECIOS UNITARIOS'!$AF119*500)/AR119))))</f>
        <v>0</v>
      </c>
      <c r="AU119" s="43">
        <f>'PRECIO REFERENCIA'!AS119</f>
        <v>0</v>
      </c>
      <c r="AV119" s="43" t="str">
        <f>'PRECIO REFERENCIA'!AU119</f>
        <v>NO OFERTADO</v>
      </c>
      <c r="AW119" s="44">
        <f>+IF(AV119="NO OFERTADO",0,IF(AV119="NO CUMPLE EV TECNICA",0,IF(AV119="NO HABILITA",0,IF(AV119="HABILITA",('PRECIOS UNITARIOS'!$AF119*500)/AU119))))</f>
        <v>0</v>
      </c>
      <c r="AX119" s="43">
        <f>'PRECIO REFERENCIA'!AV119</f>
        <v>0</v>
      </c>
      <c r="AY119" s="43" t="str">
        <f>'PRECIO REFERENCIA'!AX119</f>
        <v>NO OFERTADO</v>
      </c>
      <c r="AZ119" s="44">
        <f>+IF(AY119="NO OFERTADO",0,IF(AY119="NO CUMPLE EV TECNICA",0,IF(AY119="NO HABILITA",0,IF(AY119="HABILITA",('PRECIOS UNITARIOS'!$AF119*500)/AX119))))</f>
        <v>0</v>
      </c>
      <c r="BA119" s="43">
        <f>'PRECIO REFERENCIA'!AY119</f>
        <v>0</v>
      </c>
      <c r="BB119" s="43" t="str">
        <f>'PRECIO REFERENCIA'!BA119</f>
        <v>NO OFERTADO</v>
      </c>
      <c r="BC119" s="44">
        <f>+IF(BB119="NO OFERTADO",0,IF(BB119="NO CUMPLE EV TECNICA",0,IF(BB119="NO HABILITA",0,IF(BB119="HABILITA",('PRECIOS UNITARIOS'!$AF119*500)/BA119))))</f>
        <v>0</v>
      </c>
      <c r="BD119" s="43">
        <f>'PRECIO REFERENCIA'!BB119</f>
        <v>0</v>
      </c>
      <c r="BE119" s="43" t="str">
        <f>'PRECIO REFERENCIA'!BD119</f>
        <v>NO OFERTADO</v>
      </c>
      <c r="BF119" s="44">
        <f>+IF(BE119="NO OFERTADO",0,IF(BE119="NO CUMPLE EV TECNICA",0,IF(BE119="NO HABILITA",0,IF(BE119="HABILITA",('PRECIOS UNITARIOS'!$AF119*500)/BD119))))</f>
        <v>0</v>
      </c>
      <c r="BG119" s="43">
        <f>'PRECIO REFERENCIA'!BE119</f>
        <v>0</v>
      </c>
      <c r="BH119" s="43" t="str">
        <f>'PRECIO REFERENCIA'!BG119</f>
        <v>NO OFERTADO</v>
      </c>
      <c r="BI119" s="44">
        <f>+IF(BH119="NO OFERTADO",0,IF(BH119="NO CUMPLE EV TECNICA",0,IF(BH119="NO HABILITA",0,IF(BH119="HABILITA",('PRECIOS UNITARIOS'!$AF119*500)/BG119))))</f>
        <v>0</v>
      </c>
      <c r="BJ119" s="43">
        <f>'PRECIO REFERENCIA'!BH119</f>
        <v>0</v>
      </c>
      <c r="BK119" s="43" t="str">
        <f>'PRECIO REFERENCIA'!BJ119</f>
        <v>NO OFERTADO</v>
      </c>
      <c r="BL119" s="44">
        <f>+IF(BK119="NO OFERTADO",0,IF(BK119="NO CUMPLE EV TECNICA",0,IF(BK119="NO HABILITA",0,IF(BK119="HABILITA",('PRECIOS UNITARIOS'!$AF119*500)/BJ119))))</f>
        <v>0</v>
      </c>
      <c r="BM119" s="43">
        <f>'PRECIO REFERENCIA'!BK119</f>
        <v>0</v>
      </c>
      <c r="BN119" s="43" t="str">
        <f>'PRECIO REFERENCIA'!BM119</f>
        <v>NO OFERTADO</v>
      </c>
      <c r="BO119" s="44">
        <f>+IF(BN119="NO OFERTADO",0,IF(BN119="NO CUMPLE EV TECNICA",0,IF(BN119="NO HABILITA",0,IF(BN119="HABILITA",('PRECIOS UNITARIOS'!$AF119*500)/BM119))))</f>
        <v>0</v>
      </c>
      <c r="BP119" s="43">
        <f>'PRECIO REFERENCIA'!BN119</f>
        <v>0</v>
      </c>
      <c r="BQ119" s="43" t="str">
        <f>'PRECIO REFERENCIA'!BP119</f>
        <v>NO OFERTADO</v>
      </c>
      <c r="BR119" s="44">
        <f>+IF(BQ119="NO OFERTADO",0,IF(BQ119="NO CUMPLE EV TECNICA",0,IF(BQ119="NO HABILITA",0,IF(BQ119="HABILITA",('PRECIOS UNITARIOS'!$AF119*500)/BP119))))</f>
        <v>0</v>
      </c>
      <c r="BS119" s="43">
        <f>'PRECIO REFERENCIA'!BQ119</f>
        <v>0</v>
      </c>
      <c r="BT119" s="43" t="str">
        <f>'PRECIO REFERENCIA'!BS119</f>
        <v>NO OFERTADO</v>
      </c>
      <c r="BU119" s="44">
        <f>+IF(BT119="NO OFERTADO",0,IF(BT119="NO CUMPLE EV TECNICA",0,IF(BT119="NO HABILITA",0,IF(BT119="HABILITA",('PRECIOS UNITARIOS'!$AF119*500)/BS119))))</f>
        <v>0</v>
      </c>
      <c r="BV119" s="43">
        <f>'PRECIO REFERENCIA'!BT119</f>
        <v>0</v>
      </c>
      <c r="BW119" s="43" t="str">
        <f>'PRECIO REFERENCIA'!BV119</f>
        <v>NO OFERTADO</v>
      </c>
      <c r="BX119" s="44">
        <f>+IF(BW119="NO OFERTADO",0,IF(BW119="NO CUMPLE EV TECNICA",0,IF(BW119="NO HABILITA",0,IF(BW119="HABILITA",('PRECIOS UNITARIOS'!$AF119*500)/BV119))))</f>
        <v>0</v>
      </c>
      <c r="BY119" s="43">
        <f>'PRECIO REFERENCIA'!BW119</f>
        <v>0</v>
      </c>
      <c r="BZ119" s="43" t="str">
        <f>'PRECIO REFERENCIA'!BY119</f>
        <v>NO OFERTADO</v>
      </c>
      <c r="CA119" s="44">
        <f>+IF(BZ119="NO OFERTADO",0,IF(BZ119="NO CUMPLE EV TECNICA",0,IF(BZ119="NO HABILITA",0,IF(BZ119="HABILITA",('PRECIOS UNITARIOS'!$AF119*500)/BY119))))</f>
        <v>0</v>
      </c>
      <c r="CB119" s="43">
        <f>'PRECIO REFERENCIA'!BZ119</f>
        <v>0</v>
      </c>
      <c r="CC119" s="43" t="str">
        <f>'PRECIO REFERENCIA'!CB119</f>
        <v>NO OFERTADO</v>
      </c>
      <c r="CD119" s="44">
        <f>+IF(CC119="NO OFERTADO",0,IF(CC119="NO CUMPLE EV TECNICA",0,IF(CC119="NO HABILITA",0,IF(CC119="HABILITA",('PRECIOS UNITARIOS'!$AF119*500)/CB119))))</f>
        <v>0</v>
      </c>
      <c r="CE119" s="43">
        <f>'PRECIO REFERENCIA'!CC119</f>
        <v>0</v>
      </c>
      <c r="CF119" s="43" t="str">
        <f>'PRECIO REFERENCIA'!CE119</f>
        <v>NO OFERTADO</v>
      </c>
      <c r="CG119" s="44">
        <f>+IF(CF119="NO OFERTADO",0,IF(CF119="NO CUMPLE EV TECNICA",0,IF(CF119="NO HABILITA",0,IF(CF119="HABILITA",('PRECIOS UNITARIOS'!$AF119*500)/CE119))))</f>
        <v>0</v>
      </c>
      <c r="CH119" s="43">
        <f>'PRECIO REFERENCIA'!CF119</f>
        <v>0</v>
      </c>
      <c r="CI119" s="43" t="str">
        <f>'PRECIO REFERENCIA'!CH119</f>
        <v>NO OFERTADO</v>
      </c>
      <c r="CJ119" s="44">
        <f>+IF(CI119="NO OFERTADO",0,IF(CI119="NO CUMPLE EV TECNICA",0,IF(CI119="NO HABILITA",0,IF(CI119="HABILITA",('PRECIOS UNITARIOS'!$AF119*500)/CH119))))</f>
        <v>0</v>
      </c>
    </row>
    <row r="120" spans="1:88" s="40" customFormat="1" ht="51" x14ac:dyDescent="0.2">
      <c r="A120" s="103">
        <v>111</v>
      </c>
      <c r="B120" s="202" t="s">
        <v>201</v>
      </c>
      <c r="C120" s="121" t="s">
        <v>202</v>
      </c>
      <c r="D120" s="24">
        <v>1</v>
      </c>
      <c r="E120" s="166" t="s">
        <v>53</v>
      </c>
      <c r="F120" s="168">
        <v>326.33333333333331</v>
      </c>
      <c r="G120" s="25">
        <v>1302</v>
      </c>
      <c r="H120" s="43">
        <f>'PRECIO REFERENCIA'!F120</f>
        <v>0</v>
      </c>
      <c r="I120" s="43" t="str">
        <f>'PRECIO REFERENCIA'!H120</f>
        <v>NO OFERTADO</v>
      </c>
      <c r="J120" s="44">
        <f>+IF(I120="NO OFERTADO",0,IF(I120="NO CUMPLE EV TECNICA",0,IF(I120="NO HABILITA",0,IF(I120="HABILITA",('PRECIOS UNITARIOS'!$AF120*500)/H120))))</f>
        <v>0</v>
      </c>
      <c r="K120" s="43">
        <f>'PRECIO REFERENCIA'!I120</f>
        <v>0</v>
      </c>
      <c r="L120" s="43" t="str">
        <f>'PRECIO REFERENCIA'!K120</f>
        <v>NO OFERTADO</v>
      </c>
      <c r="M120" s="44">
        <f>+IF(L120="NO OFERTADO",0,IF(L120="NO CUMPLE EV TECNICA",0,IF(L120="NO HABILITA",0,IF(L120="HABILITA",('PRECIOS UNITARIOS'!$AF120*500)/K120))))</f>
        <v>0</v>
      </c>
      <c r="N120" s="43">
        <f>'PRECIO REFERENCIA'!L120</f>
        <v>0</v>
      </c>
      <c r="O120" s="43" t="str">
        <f>'PRECIO REFERENCIA'!N120</f>
        <v>NO OFERTADO</v>
      </c>
      <c r="P120" s="44">
        <f>+IF(O120="NO OFERTADO",0,IF(O120="NO CUMPLE EV TECNICA",0,IF(O120="NO HABILITA",0,IF(O120="HABILITA",('PRECIOS UNITARIOS'!$AF120*500)/N120))))</f>
        <v>0</v>
      </c>
      <c r="Q120" s="43">
        <f>'PRECIO REFERENCIA'!O120</f>
        <v>0</v>
      </c>
      <c r="R120" s="43" t="str">
        <f>'PRECIO REFERENCIA'!Q120</f>
        <v>NO OFERTADO</v>
      </c>
      <c r="S120" s="44">
        <f>+IF(R120="NO OFERTADO",0,IF(R120="NO CUMPLE EV TECNICA",0,IF(R120="NO HABILITA",0,IF(R120="HABILITA",('PRECIOS UNITARIOS'!$AF120*500)/Q120))))</f>
        <v>0</v>
      </c>
      <c r="T120" s="43">
        <f>'PRECIO REFERENCIA'!R120</f>
        <v>0</v>
      </c>
      <c r="U120" s="43" t="str">
        <f>'PRECIO REFERENCIA'!T120</f>
        <v>NO OFERTADO</v>
      </c>
      <c r="V120" s="44">
        <f>+IF(U120="NO OFERTADO",0,IF(U120="NO CUMPLE EV TECNICA",0,IF(U120="NO HABILITA",0,IF(U120="HABILITA",('PRECIOS UNITARIOS'!$AF120*500)/T120))))</f>
        <v>0</v>
      </c>
      <c r="W120" s="43">
        <f>'PRECIO REFERENCIA'!U120</f>
        <v>0</v>
      </c>
      <c r="X120" s="43" t="str">
        <f>'PRECIO REFERENCIA'!W120</f>
        <v>NO OFERTADO</v>
      </c>
      <c r="Y120" s="44">
        <f>+IF(X120="NO OFERTADO",0,IF(X120="NO CUMPLE EV TECNICA",0,IF(X120="NO HABILITA",0,IF(X120="HABILITA",('PRECIOS UNITARIOS'!$AF120*500)/W120))))</f>
        <v>0</v>
      </c>
      <c r="Z120" s="43">
        <f>'PRECIO REFERENCIA'!X120</f>
        <v>1991</v>
      </c>
      <c r="AA120" s="43" t="str">
        <f>'PRECIO REFERENCIA'!Z120</f>
        <v>NO HABILITA</v>
      </c>
      <c r="AB120" s="44">
        <f>+IF(AA120="NO OFERTADO",0,IF(AA120="NO CUMPLE EV TECNICA",0,IF(AA120="NO HABILITA",0,IF(AA120="HABILITA",('PRECIOS UNITARIOS'!$AF120*500)/Z120))))</f>
        <v>0</v>
      </c>
      <c r="AC120" s="43">
        <f>'PRECIO REFERENCIA'!AA120</f>
        <v>0</v>
      </c>
      <c r="AD120" s="43" t="str">
        <f>'PRECIO REFERENCIA'!AC120</f>
        <v>NO OFERTADO</v>
      </c>
      <c r="AE120" s="44">
        <f>+IF(AD120="NO OFERTADO",0,IF(AD120="NO CUMPLE EV TECNICA",0,IF(AD120="NO HABILITA",0,IF(AD120="HABILITA",('PRECIOS UNITARIOS'!$AF120*500)/AC120))))</f>
        <v>0</v>
      </c>
      <c r="AF120" s="43">
        <f>'PRECIO REFERENCIA'!AD120</f>
        <v>1273</v>
      </c>
      <c r="AG120" s="43" t="str">
        <f>'PRECIO REFERENCIA'!AF120</f>
        <v>HABILITA</v>
      </c>
      <c r="AH120" s="44">
        <f>+IF(AG120="NO OFERTADO",0,IF(AG120="NO CUMPLE EV TECNICA",0,IF(AG120="NO HABILITA",0,IF(AG120="HABILITA",('PRECIOS UNITARIOS'!$AF120*500)/AF120))))</f>
        <v>500</v>
      </c>
      <c r="AI120" s="43">
        <f>'PRECIO REFERENCIA'!AG120</f>
        <v>0</v>
      </c>
      <c r="AJ120" s="43" t="str">
        <f>'PRECIO REFERENCIA'!AI120</f>
        <v>NO OFERTADO</v>
      </c>
      <c r="AK120" s="44">
        <f>+IF(AJ120="NO OFERTADO",0,IF(AJ120="NO CUMPLE EV TECNICA",0,IF(AJ120="NO HABILITA",0,IF(AJ120="HABILITA",('PRECIOS UNITARIOS'!$AF120*500)/AI120))))</f>
        <v>0</v>
      </c>
      <c r="AL120" s="43">
        <f>'PRECIO REFERENCIA'!AJ120</f>
        <v>0</v>
      </c>
      <c r="AM120" s="43" t="str">
        <f>'PRECIO REFERENCIA'!AL120</f>
        <v>NO OFERTADO</v>
      </c>
      <c r="AN120" s="44">
        <f>+IF(AM120="NO OFERTADO",0,IF(AM120="NO CUMPLE EV TECNICA",0,IF(AM120="NO HABILITA",0,IF(AM120="HABILITA",('PRECIOS UNITARIOS'!$AF120*500)/AL120))))</f>
        <v>0</v>
      </c>
      <c r="AO120" s="43">
        <f>'PRECIO REFERENCIA'!AM120</f>
        <v>0</v>
      </c>
      <c r="AP120" s="43" t="str">
        <f>'PRECIO REFERENCIA'!AO120</f>
        <v>NO OFERTADO</v>
      </c>
      <c r="AQ120" s="44">
        <f>+IF(AP120="NO OFERTADO",0,IF(AP120="NO CUMPLE EV TECNICA",0,IF(AP120="NO HABILITA",0,IF(AP120="HABILITA",('PRECIOS UNITARIOS'!$AF120*500)/AO120))))</f>
        <v>0</v>
      </c>
      <c r="AR120" s="43">
        <f>'PRECIO REFERENCIA'!AP120</f>
        <v>1900</v>
      </c>
      <c r="AS120" s="43" t="str">
        <f>'PRECIO REFERENCIA'!AR120</f>
        <v>NO HABILITA</v>
      </c>
      <c r="AT120" s="44">
        <f>+IF(AS120="NO OFERTADO",0,IF(AS120="NO CUMPLE EV TECNICA",0,IF(AS120="NO HABILITA",0,IF(AS120="HABILITA",('PRECIOS UNITARIOS'!$AF120*500)/AR120))))</f>
        <v>0</v>
      </c>
      <c r="AU120" s="43">
        <f>'PRECIO REFERENCIA'!AS120</f>
        <v>1606.5</v>
      </c>
      <c r="AV120" s="43" t="str">
        <f>'PRECIO REFERENCIA'!AU120</f>
        <v>HABILITA</v>
      </c>
      <c r="AW120" s="44">
        <f>+IF(AV120="NO OFERTADO",0,IF(AV120="NO CUMPLE EV TECNICA",0,IF(AV120="NO HABILITA",0,IF(AV120="HABILITA",('PRECIOS UNITARIOS'!$AF120*500)/AU120))))</f>
        <v>396.20292561469034</v>
      </c>
      <c r="AX120" s="43">
        <f>'PRECIO REFERENCIA'!AV120</f>
        <v>0</v>
      </c>
      <c r="AY120" s="43" t="str">
        <f>'PRECIO REFERENCIA'!AX120</f>
        <v>NO OFERTADO</v>
      </c>
      <c r="AZ120" s="44">
        <f>+IF(AY120="NO OFERTADO",0,IF(AY120="NO CUMPLE EV TECNICA",0,IF(AY120="NO HABILITA",0,IF(AY120="HABILITA",('PRECIOS UNITARIOS'!$AF120*500)/AX120))))</f>
        <v>0</v>
      </c>
      <c r="BA120" s="43">
        <f>'PRECIO REFERENCIA'!AY120</f>
        <v>1281</v>
      </c>
      <c r="BB120" s="43" t="str">
        <f>'PRECIO REFERENCIA'!BA120</f>
        <v>HABILITA</v>
      </c>
      <c r="BC120" s="44">
        <f>+IF(BB120="NO OFERTADO",0,IF(BB120="NO CUMPLE EV TECNICA",0,IF(BB120="NO HABILITA",0,IF(BB120="HABILITA",('PRECIOS UNITARIOS'!$AF120*500)/BA120))))</f>
        <v>496.87743950039032</v>
      </c>
      <c r="BD120" s="43">
        <f>'PRECIO REFERENCIA'!BB120</f>
        <v>0</v>
      </c>
      <c r="BE120" s="43" t="str">
        <f>'PRECIO REFERENCIA'!BD120</f>
        <v>NO OFERTADO</v>
      </c>
      <c r="BF120" s="44">
        <f>+IF(BE120="NO OFERTADO",0,IF(BE120="NO CUMPLE EV TECNICA",0,IF(BE120="NO HABILITA",0,IF(BE120="HABILITA",('PRECIOS UNITARIOS'!$AF120*500)/BD120))))</f>
        <v>0</v>
      </c>
      <c r="BG120" s="43">
        <f>'PRECIO REFERENCIA'!BE120</f>
        <v>0</v>
      </c>
      <c r="BH120" s="43" t="str">
        <f>'PRECIO REFERENCIA'!BG120</f>
        <v>NO OFERTADO</v>
      </c>
      <c r="BI120" s="44">
        <f>+IF(BH120="NO OFERTADO",0,IF(BH120="NO CUMPLE EV TECNICA",0,IF(BH120="NO HABILITA",0,IF(BH120="HABILITA",('PRECIOS UNITARIOS'!$AF120*500)/BG120))))</f>
        <v>0</v>
      </c>
      <c r="BJ120" s="43">
        <f>'PRECIO REFERENCIA'!BH120</f>
        <v>3425</v>
      </c>
      <c r="BK120" s="43" t="str">
        <f>'PRECIO REFERENCIA'!BJ120</f>
        <v>NO HABILITA</v>
      </c>
      <c r="BL120" s="44">
        <f>+IF(BK120="NO OFERTADO",0,IF(BK120="NO CUMPLE EV TECNICA",0,IF(BK120="NO HABILITA",0,IF(BK120="HABILITA",('PRECIOS UNITARIOS'!$AF120*500)/BJ120))))</f>
        <v>0</v>
      </c>
      <c r="BM120" s="43">
        <f>'PRECIO REFERENCIA'!BK120</f>
        <v>0</v>
      </c>
      <c r="BN120" s="43" t="str">
        <f>'PRECIO REFERENCIA'!BM120</f>
        <v>NO OFERTADO</v>
      </c>
      <c r="BO120" s="44">
        <f>+IF(BN120="NO OFERTADO",0,IF(BN120="NO CUMPLE EV TECNICA",0,IF(BN120="NO HABILITA",0,IF(BN120="HABILITA",('PRECIOS UNITARIOS'!$AF120*500)/BM120))))</f>
        <v>0</v>
      </c>
      <c r="BP120" s="43">
        <f>'PRECIO REFERENCIA'!BN120</f>
        <v>0</v>
      </c>
      <c r="BQ120" s="43" t="str">
        <f>'PRECIO REFERENCIA'!BP120</f>
        <v>NO OFERTADO</v>
      </c>
      <c r="BR120" s="44">
        <f>+IF(BQ120="NO OFERTADO",0,IF(BQ120="NO CUMPLE EV TECNICA",0,IF(BQ120="NO HABILITA",0,IF(BQ120="HABILITA",('PRECIOS UNITARIOS'!$AF120*500)/BP120))))</f>
        <v>0</v>
      </c>
      <c r="BS120" s="43">
        <f>'PRECIO REFERENCIA'!BQ120</f>
        <v>1909</v>
      </c>
      <c r="BT120" s="43" t="str">
        <f>'PRECIO REFERENCIA'!BS120</f>
        <v>NO HABILITA</v>
      </c>
      <c r="BU120" s="44">
        <f>+IF(BT120="NO OFERTADO",0,IF(BT120="NO CUMPLE EV TECNICA",0,IF(BT120="NO HABILITA",0,IF(BT120="HABILITA",('PRECIOS UNITARIOS'!$AF120*500)/BS120))))</f>
        <v>0</v>
      </c>
      <c r="BV120" s="43">
        <f>'PRECIO REFERENCIA'!BT120</f>
        <v>0</v>
      </c>
      <c r="BW120" s="43" t="str">
        <f>'PRECIO REFERENCIA'!BV120</f>
        <v>NO OFERTADO</v>
      </c>
      <c r="BX120" s="44">
        <f>+IF(BW120="NO OFERTADO",0,IF(BW120="NO CUMPLE EV TECNICA",0,IF(BW120="NO HABILITA",0,IF(BW120="HABILITA",('PRECIOS UNITARIOS'!$AF120*500)/BV120))))</f>
        <v>0</v>
      </c>
      <c r="BY120" s="43">
        <f>'PRECIO REFERENCIA'!BW120</f>
        <v>0</v>
      </c>
      <c r="BZ120" s="43" t="str">
        <f>'PRECIO REFERENCIA'!BY120</f>
        <v>NO OFERTADO</v>
      </c>
      <c r="CA120" s="44">
        <f>+IF(BZ120="NO OFERTADO",0,IF(BZ120="NO CUMPLE EV TECNICA",0,IF(BZ120="NO HABILITA",0,IF(BZ120="HABILITA",('PRECIOS UNITARIOS'!$AF120*500)/BY120))))</f>
        <v>0</v>
      </c>
      <c r="CB120" s="43">
        <f>'PRECIO REFERENCIA'!BZ120</f>
        <v>0</v>
      </c>
      <c r="CC120" s="43" t="str">
        <f>'PRECIO REFERENCIA'!CB120</f>
        <v>NO OFERTADO</v>
      </c>
      <c r="CD120" s="44">
        <f>+IF(CC120="NO OFERTADO",0,IF(CC120="NO CUMPLE EV TECNICA",0,IF(CC120="NO HABILITA",0,IF(CC120="HABILITA",('PRECIOS UNITARIOS'!$AF120*500)/CB120))))</f>
        <v>0</v>
      </c>
      <c r="CE120" s="43">
        <f>'PRECIO REFERENCIA'!CC120</f>
        <v>0</v>
      </c>
      <c r="CF120" s="43" t="str">
        <f>'PRECIO REFERENCIA'!CE120</f>
        <v>NO OFERTADO</v>
      </c>
      <c r="CG120" s="44">
        <f>+IF(CF120="NO OFERTADO",0,IF(CF120="NO CUMPLE EV TECNICA",0,IF(CF120="NO HABILITA",0,IF(CF120="HABILITA",('PRECIOS UNITARIOS'!$AF120*500)/CE120))))</f>
        <v>0</v>
      </c>
      <c r="CH120" s="43">
        <f>'PRECIO REFERENCIA'!CF120</f>
        <v>0</v>
      </c>
      <c r="CI120" s="43" t="str">
        <f>'PRECIO REFERENCIA'!CH120</f>
        <v>NO OFERTADO</v>
      </c>
      <c r="CJ120" s="44">
        <f>+IF(CI120="NO OFERTADO",0,IF(CI120="NO CUMPLE EV TECNICA",0,IF(CI120="NO HABILITA",0,IF(CI120="HABILITA",('PRECIOS UNITARIOS'!$AF120*500)/CH120))))</f>
        <v>0</v>
      </c>
    </row>
    <row r="121" spans="1:88" s="40" customFormat="1" ht="38.25" x14ac:dyDescent="0.2">
      <c r="A121" s="103">
        <v>112</v>
      </c>
      <c r="B121" s="202" t="s">
        <v>203</v>
      </c>
      <c r="C121" s="121" t="s">
        <v>204</v>
      </c>
      <c r="D121" s="24">
        <v>1</v>
      </c>
      <c r="E121" s="166" t="s">
        <v>53</v>
      </c>
      <c r="F121" s="168">
        <v>333.33333333333331</v>
      </c>
      <c r="G121" s="25">
        <v>806.81999999999994</v>
      </c>
      <c r="H121" s="43">
        <f>'PRECIO REFERENCIA'!F121</f>
        <v>0</v>
      </c>
      <c r="I121" s="43" t="str">
        <f>'PRECIO REFERENCIA'!H121</f>
        <v>NO OFERTADO</v>
      </c>
      <c r="J121" s="44">
        <f>+IF(I121="NO OFERTADO",0,IF(I121="NO CUMPLE EV TECNICA",0,IF(I121="NO HABILITA",0,IF(I121="HABILITA",('PRECIOS UNITARIOS'!$AF121*500)/H121))))</f>
        <v>0</v>
      </c>
      <c r="K121" s="43">
        <f>'PRECIO REFERENCIA'!I121</f>
        <v>0</v>
      </c>
      <c r="L121" s="43" t="str">
        <f>'PRECIO REFERENCIA'!K121</f>
        <v>NO OFERTADO</v>
      </c>
      <c r="M121" s="44">
        <f>+IF(L121="NO OFERTADO",0,IF(L121="NO CUMPLE EV TECNICA",0,IF(L121="NO HABILITA",0,IF(L121="HABILITA",('PRECIOS UNITARIOS'!$AF121*500)/K121))))</f>
        <v>0</v>
      </c>
      <c r="N121" s="43">
        <f>'PRECIO REFERENCIA'!L121</f>
        <v>0</v>
      </c>
      <c r="O121" s="43" t="str">
        <f>'PRECIO REFERENCIA'!N121</f>
        <v>NO OFERTADO</v>
      </c>
      <c r="P121" s="44">
        <f>+IF(O121="NO OFERTADO",0,IF(O121="NO CUMPLE EV TECNICA",0,IF(O121="NO HABILITA",0,IF(O121="HABILITA",('PRECIOS UNITARIOS'!$AF121*500)/N121))))</f>
        <v>0</v>
      </c>
      <c r="Q121" s="43">
        <f>'PRECIO REFERENCIA'!O121</f>
        <v>0</v>
      </c>
      <c r="R121" s="43" t="str">
        <f>'PRECIO REFERENCIA'!Q121</f>
        <v>NO OFERTADO</v>
      </c>
      <c r="S121" s="44">
        <f>+IF(R121="NO OFERTADO",0,IF(R121="NO CUMPLE EV TECNICA",0,IF(R121="NO HABILITA",0,IF(R121="HABILITA",('PRECIOS UNITARIOS'!$AF121*500)/Q121))))</f>
        <v>0</v>
      </c>
      <c r="T121" s="43">
        <f>'PRECIO REFERENCIA'!R121</f>
        <v>0</v>
      </c>
      <c r="U121" s="43" t="str">
        <f>'PRECIO REFERENCIA'!T121</f>
        <v>NO OFERTADO</v>
      </c>
      <c r="V121" s="44">
        <f>+IF(U121="NO OFERTADO",0,IF(U121="NO CUMPLE EV TECNICA",0,IF(U121="NO HABILITA",0,IF(U121="HABILITA",('PRECIOS UNITARIOS'!$AF121*500)/T121))))</f>
        <v>0</v>
      </c>
      <c r="W121" s="43">
        <f>'PRECIO REFERENCIA'!U121</f>
        <v>806.81999999999994</v>
      </c>
      <c r="X121" s="43" t="str">
        <f>'PRECIO REFERENCIA'!W121</f>
        <v>HABILITA</v>
      </c>
      <c r="Y121" s="44">
        <f>+IF(X121="NO OFERTADO",0,IF(X121="NO CUMPLE EV TECNICA",0,IF(X121="NO HABILITA",0,IF(X121="HABILITA",('PRECIOS UNITARIOS'!$AF121*500)/W121))))</f>
        <v>499.99999999999994</v>
      </c>
      <c r="Z121" s="43">
        <f>'PRECIO REFERENCIA'!X121</f>
        <v>917.49</v>
      </c>
      <c r="AA121" s="43" t="str">
        <f>'PRECIO REFERENCIA'!Z121</f>
        <v>HABILITA</v>
      </c>
      <c r="AB121" s="44">
        <f>+IF(AA121="NO OFERTADO",0,IF(AA121="NO CUMPLE EV TECNICA",0,IF(AA121="NO HABILITA",0,IF(AA121="HABILITA",('PRECIOS UNITARIOS'!$AF121*500)/Z121))))</f>
        <v>439.68871595330734</v>
      </c>
      <c r="AC121" s="43">
        <f>'PRECIO REFERENCIA'!AA121</f>
        <v>0</v>
      </c>
      <c r="AD121" s="43" t="str">
        <f>'PRECIO REFERENCIA'!AC121</f>
        <v>NO OFERTADO</v>
      </c>
      <c r="AE121" s="44">
        <f>+IF(AD121="NO OFERTADO",0,IF(AD121="NO CUMPLE EV TECNICA",0,IF(AD121="NO HABILITA",0,IF(AD121="HABILITA",('PRECIOS UNITARIOS'!$AF121*500)/AC121))))</f>
        <v>0</v>
      </c>
      <c r="AF121" s="43">
        <f>'PRECIO REFERENCIA'!AD121</f>
        <v>898.45</v>
      </c>
      <c r="AG121" s="43" t="str">
        <f>'PRECIO REFERENCIA'!AF121</f>
        <v>HABILITA</v>
      </c>
      <c r="AH121" s="44">
        <f>+IF(AG121="NO OFERTADO",0,IF(AG121="NO CUMPLE EV TECNICA",0,IF(AG121="NO HABILITA",0,IF(AG121="HABILITA",('PRECIOS UNITARIOS'!$AF121*500)/AF121))))</f>
        <v>449.00662251655621</v>
      </c>
      <c r="AI121" s="43">
        <f>'PRECIO REFERENCIA'!AG121</f>
        <v>0</v>
      </c>
      <c r="AJ121" s="43" t="str">
        <f>'PRECIO REFERENCIA'!AI121</f>
        <v>NO OFERTADO</v>
      </c>
      <c r="AK121" s="44">
        <f>+IF(AJ121="NO OFERTADO",0,IF(AJ121="NO CUMPLE EV TECNICA",0,IF(AJ121="NO HABILITA",0,IF(AJ121="HABILITA",('PRECIOS UNITARIOS'!$AF121*500)/AI121))))</f>
        <v>0</v>
      </c>
      <c r="AL121" s="43">
        <f>'PRECIO REFERENCIA'!AJ121</f>
        <v>0</v>
      </c>
      <c r="AM121" s="43" t="str">
        <f>'PRECIO REFERENCIA'!AL121</f>
        <v>NO OFERTADO</v>
      </c>
      <c r="AN121" s="44">
        <f>+IF(AM121="NO OFERTADO",0,IF(AM121="NO CUMPLE EV TECNICA",0,IF(AM121="NO HABILITA",0,IF(AM121="HABILITA",('PRECIOS UNITARIOS'!$AF121*500)/AL121))))</f>
        <v>0</v>
      </c>
      <c r="AO121" s="43">
        <f>'PRECIO REFERENCIA'!AM121</f>
        <v>0</v>
      </c>
      <c r="AP121" s="43" t="str">
        <f>'PRECIO REFERENCIA'!AO121</f>
        <v>NO OFERTADO</v>
      </c>
      <c r="AQ121" s="44">
        <f>+IF(AP121="NO OFERTADO",0,IF(AP121="NO CUMPLE EV TECNICA",0,IF(AP121="NO HABILITA",0,IF(AP121="HABILITA",('PRECIOS UNITARIOS'!$AF121*500)/AO121))))</f>
        <v>0</v>
      </c>
      <c r="AR121" s="43">
        <f>'PRECIO REFERENCIA'!AP121</f>
        <v>0</v>
      </c>
      <c r="AS121" s="43" t="str">
        <f>'PRECIO REFERENCIA'!AR121</f>
        <v>NO OFERTADO</v>
      </c>
      <c r="AT121" s="44">
        <f>+IF(AS121="NO OFERTADO",0,IF(AS121="NO CUMPLE EV TECNICA",0,IF(AS121="NO HABILITA",0,IF(AS121="HABILITA",('PRECIOS UNITARIOS'!$AF121*500)/AR121))))</f>
        <v>0</v>
      </c>
      <c r="AU121" s="43">
        <f>'PRECIO REFERENCIA'!AS121</f>
        <v>0</v>
      </c>
      <c r="AV121" s="43" t="str">
        <f>'PRECIO REFERENCIA'!AU121</f>
        <v>NO OFERTADO</v>
      </c>
      <c r="AW121" s="44">
        <f>+IF(AV121="NO OFERTADO",0,IF(AV121="NO CUMPLE EV TECNICA",0,IF(AV121="NO HABILITA",0,IF(AV121="HABILITA",('PRECIOS UNITARIOS'!$AF121*500)/AU121))))</f>
        <v>0</v>
      </c>
      <c r="AX121" s="43">
        <f>'PRECIO REFERENCIA'!AV121</f>
        <v>0</v>
      </c>
      <c r="AY121" s="43" t="str">
        <f>'PRECIO REFERENCIA'!AX121</f>
        <v>NO OFERTADO</v>
      </c>
      <c r="AZ121" s="44">
        <f>+IF(AY121="NO OFERTADO",0,IF(AY121="NO CUMPLE EV TECNICA",0,IF(AY121="NO HABILITA",0,IF(AY121="HABILITA",('PRECIOS UNITARIOS'!$AF121*500)/AX121))))</f>
        <v>0</v>
      </c>
      <c r="BA121" s="43">
        <f>'PRECIO REFERENCIA'!AY121</f>
        <v>0</v>
      </c>
      <c r="BB121" s="43" t="str">
        <f>'PRECIO REFERENCIA'!BA121</f>
        <v>NO OFERTADO</v>
      </c>
      <c r="BC121" s="44">
        <f>+IF(BB121="NO OFERTADO",0,IF(BB121="NO CUMPLE EV TECNICA",0,IF(BB121="NO HABILITA",0,IF(BB121="HABILITA",('PRECIOS UNITARIOS'!$AF121*500)/BA121))))</f>
        <v>0</v>
      </c>
      <c r="BD121" s="43">
        <f>'PRECIO REFERENCIA'!BB121</f>
        <v>1017.45</v>
      </c>
      <c r="BE121" s="43" t="str">
        <f>'PRECIO REFERENCIA'!BD121</f>
        <v>HABILITA</v>
      </c>
      <c r="BF121" s="44">
        <f>+IF(BE121="NO OFERTADO",0,IF(BE121="NO CUMPLE EV TECNICA",0,IF(BE121="NO HABILITA",0,IF(BE121="HABILITA",('PRECIOS UNITARIOS'!$AF121*500)/BD121))))</f>
        <v>396.49122807017534</v>
      </c>
      <c r="BG121" s="43">
        <f>'PRECIO REFERENCIA'!BE121</f>
        <v>0</v>
      </c>
      <c r="BH121" s="43" t="str">
        <f>'PRECIO REFERENCIA'!BG121</f>
        <v>NO OFERTADO</v>
      </c>
      <c r="BI121" s="44">
        <f>+IF(BH121="NO OFERTADO",0,IF(BH121="NO CUMPLE EV TECNICA",0,IF(BH121="NO HABILITA",0,IF(BH121="HABILITA",('PRECIOS UNITARIOS'!$AF121*500)/BG121))))</f>
        <v>0</v>
      </c>
      <c r="BJ121" s="43">
        <f>'PRECIO REFERENCIA'!BH121</f>
        <v>0</v>
      </c>
      <c r="BK121" s="43" t="str">
        <f>'PRECIO REFERENCIA'!BJ121</f>
        <v>NO OFERTADO</v>
      </c>
      <c r="BL121" s="44">
        <f>+IF(BK121="NO OFERTADO",0,IF(BK121="NO CUMPLE EV TECNICA",0,IF(BK121="NO HABILITA",0,IF(BK121="HABILITA",('PRECIOS UNITARIOS'!$AF121*500)/BJ121))))</f>
        <v>0</v>
      </c>
      <c r="BM121" s="43">
        <f>'PRECIO REFERENCIA'!BK121</f>
        <v>0</v>
      </c>
      <c r="BN121" s="43" t="str">
        <f>'PRECIO REFERENCIA'!BM121</f>
        <v>NO OFERTADO</v>
      </c>
      <c r="BO121" s="44">
        <f>+IF(BN121="NO OFERTADO",0,IF(BN121="NO CUMPLE EV TECNICA",0,IF(BN121="NO HABILITA",0,IF(BN121="HABILITA",('PRECIOS UNITARIOS'!$AF121*500)/BM121))))</f>
        <v>0</v>
      </c>
      <c r="BP121" s="43">
        <f>'PRECIO REFERENCIA'!BN121</f>
        <v>0</v>
      </c>
      <c r="BQ121" s="43" t="str">
        <f>'PRECIO REFERENCIA'!BP121</f>
        <v>NO OFERTADO</v>
      </c>
      <c r="BR121" s="44">
        <f>+IF(BQ121="NO OFERTADO",0,IF(BQ121="NO CUMPLE EV TECNICA",0,IF(BQ121="NO HABILITA",0,IF(BQ121="HABILITA",('PRECIOS UNITARIOS'!$AF121*500)/BP121))))</f>
        <v>0</v>
      </c>
      <c r="BS121" s="43">
        <f>'PRECIO REFERENCIA'!BQ121</f>
        <v>898.45</v>
      </c>
      <c r="BT121" s="43" t="str">
        <f>'PRECIO REFERENCIA'!BS121</f>
        <v>HABILITA</v>
      </c>
      <c r="BU121" s="44">
        <f>+IF(BT121="NO OFERTADO",0,IF(BT121="NO CUMPLE EV TECNICA",0,IF(BT121="NO HABILITA",0,IF(BT121="HABILITA",('PRECIOS UNITARIOS'!$AF121*500)/BS121))))</f>
        <v>449.00662251655621</v>
      </c>
      <c r="BV121" s="43">
        <f>'PRECIO REFERENCIA'!BT121</f>
        <v>0</v>
      </c>
      <c r="BW121" s="43" t="str">
        <f>'PRECIO REFERENCIA'!BV121</f>
        <v>NO OFERTADO</v>
      </c>
      <c r="BX121" s="44">
        <f>+IF(BW121="NO OFERTADO",0,IF(BW121="NO CUMPLE EV TECNICA",0,IF(BW121="NO HABILITA",0,IF(BW121="HABILITA",('PRECIOS UNITARIOS'!$AF121*500)/BV121))))</f>
        <v>0</v>
      </c>
      <c r="BY121" s="43">
        <f>'PRECIO REFERENCIA'!BW121</f>
        <v>0</v>
      </c>
      <c r="BZ121" s="43" t="str">
        <f>'PRECIO REFERENCIA'!BY121</f>
        <v>NO OFERTADO</v>
      </c>
      <c r="CA121" s="44">
        <f>+IF(BZ121="NO OFERTADO",0,IF(BZ121="NO CUMPLE EV TECNICA",0,IF(BZ121="NO HABILITA",0,IF(BZ121="HABILITA",('PRECIOS UNITARIOS'!$AF121*500)/BY121))))</f>
        <v>0</v>
      </c>
      <c r="CB121" s="43">
        <f>'PRECIO REFERENCIA'!BZ121</f>
        <v>0</v>
      </c>
      <c r="CC121" s="43" t="str">
        <f>'PRECIO REFERENCIA'!CB121</f>
        <v>NO OFERTADO</v>
      </c>
      <c r="CD121" s="44">
        <f>+IF(CC121="NO OFERTADO",0,IF(CC121="NO CUMPLE EV TECNICA",0,IF(CC121="NO HABILITA",0,IF(CC121="HABILITA",('PRECIOS UNITARIOS'!$AF121*500)/CB121))))</f>
        <v>0</v>
      </c>
      <c r="CE121" s="43">
        <f>'PRECIO REFERENCIA'!CC121</f>
        <v>0</v>
      </c>
      <c r="CF121" s="43" t="str">
        <f>'PRECIO REFERENCIA'!CE121</f>
        <v>NO OFERTADO</v>
      </c>
      <c r="CG121" s="44">
        <f>+IF(CF121="NO OFERTADO",0,IF(CF121="NO CUMPLE EV TECNICA",0,IF(CF121="NO HABILITA",0,IF(CF121="HABILITA",('PRECIOS UNITARIOS'!$AF121*500)/CE121))))</f>
        <v>0</v>
      </c>
      <c r="CH121" s="43">
        <f>'PRECIO REFERENCIA'!CF121</f>
        <v>0</v>
      </c>
      <c r="CI121" s="43" t="str">
        <f>'PRECIO REFERENCIA'!CH121</f>
        <v>NO OFERTADO</v>
      </c>
      <c r="CJ121" s="44">
        <f>+IF(CI121="NO OFERTADO",0,IF(CI121="NO CUMPLE EV TECNICA",0,IF(CI121="NO HABILITA",0,IF(CI121="HABILITA",('PRECIOS UNITARIOS'!$AF121*500)/CH121))))</f>
        <v>0</v>
      </c>
    </row>
    <row r="122" spans="1:88" s="40" customFormat="1" ht="38.25" x14ac:dyDescent="0.2">
      <c r="A122" s="103">
        <v>113</v>
      </c>
      <c r="B122" s="202" t="s">
        <v>205</v>
      </c>
      <c r="C122" s="121" t="s">
        <v>206</v>
      </c>
      <c r="D122" s="24">
        <v>1</v>
      </c>
      <c r="E122" s="166" t="s">
        <v>53</v>
      </c>
      <c r="F122" s="168">
        <v>43.333333333333336</v>
      </c>
      <c r="G122" s="25">
        <v>20700</v>
      </c>
      <c r="H122" s="43">
        <f>'PRECIO REFERENCIA'!F122</f>
        <v>0</v>
      </c>
      <c r="I122" s="43" t="str">
        <f>'PRECIO REFERENCIA'!H122</f>
        <v>NO OFERTADO</v>
      </c>
      <c r="J122" s="44">
        <f>+IF(I122="NO OFERTADO",0,IF(I122="NO CUMPLE EV TECNICA",0,IF(I122="NO HABILITA",0,IF(I122="HABILITA",('PRECIOS UNITARIOS'!$AF122*500)/H122))))</f>
        <v>0</v>
      </c>
      <c r="K122" s="43">
        <f>'PRECIO REFERENCIA'!I122</f>
        <v>0</v>
      </c>
      <c r="L122" s="43" t="str">
        <f>'PRECIO REFERENCIA'!K122</f>
        <v>NO OFERTADO</v>
      </c>
      <c r="M122" s="44">
        <f>+IF(L122="NO OFERTADO",0,IF(L122="NO CUMPLE EV TECNICA",0,IF(L122="NO HABILITA",0,IF(L122="HABILITA",('PRECIOS UNITARIOS'!$AF122*500)/K122))))</f>
        <v>0</v>
      </c>
      <c r="N122" s="43">
        <f>'PRECIO REFERENCIA'!L122</f>
        <v>0</v>
      </c>
      <c r="O122" s="43" t="str">
        <f>'PRECIO REFERENCIA'!N122</f>
        <v>NO OFERTADO</v>
      </c>
      <c r="P122" s="44">
        <f>+IF(O122="NO OFERTADO",0,IF(O122="NO CUMPLE EV TECNICA",0,IF(O122="NO HABILITA",0,IF(O122="HABILITA",('PRECIOS UNITARIOS'!$AF122*500)/N122))))</f>
        <v>0</v>
      </c>
      <c r="Q122" s="43">
        <f>'PRECIO REFERENCIA'!O122</f>
        <v>0</v>
      </c>
      <c r="R122" s="43" t="str">
        <f>'PRECIO REFERENCIA'!Q122</f>
        <v>NO OFERTADO</v>
      </c>
      <c r="S122" s="44">
        <f>+IF(R122="NO OFERTADO",0,IF(R122="NO CUMPLE EV TECNICA",0,IF(R122="NO HABILITA",0,IF(R122="HABILITA",('PRECIOS UNITARIOS'!$AF122*500)/Q122))))</f>
        <v>0</v>
      </c>
      <c r="T122" s="43">
        <f>'PRECIO REFERENCIA'!R122</f>
        <v>0</v>
      </c>
      <c r="U122" s="43" t="str">
        <f>'PRECIO REFERENCIA'!T122</f>
        <v>NO OFERTADO</v>
      </c>
      <c r="V122" s="44">
        <f>+IF(U122="NO OFERTADO",0,IF(U122="NO CUMPLE EV TECNICA",0,IF(U122="NO HABILITA",0,IF(U122="HABILITA",('PRECIOS UNITARIOS'!$AF122*500)/T122))))</f>
        <v>0</v>
      </c>
      <c r="W122" s="43">
        <f>'PRECIO REFERENCIA'!U122</f>
        <v>0</v>
      </c>
      <c r="X122" s="43" t="str">
        <f>'PRECIO REFERENCIA'!W122</f>
        <v>NO OFERTADO</v>
      </c>
      <c r="Y122" s="44">
        <f>+IF(X122="NO OFERTADO",0,IF(X122="NO CUMPLE EV TECNICA",0,IF(X122="NO HABILITA",0,IF(X122="HABILITA",('PRECIOS UNITARIOS'!$AF122*500)/W122))))</f>
        <v>0</v>
      </c>
      <c r="Z122" s="43">
        <f>'PRECIO REFERENCIA'!X122</f>
        <v>0</v>
      </c>
      <c r="AA122" s="43" t="str">
        <f>'PRECIO REFERENCIA'!Z122</f>
        <v>NO OFERTADO</v>
      </c>
      <c r="AB122" s="44">
        <f>+IF(AA122="NO OFERTADO",0,IF(AA122="NO CUMPLE EV TECNICA",0,IF(AA122="NO HABILITA",0,IF(AA122="HABILITA",('PRECIOS UNITARIOS'!$AF122*500)/Z122))))</f>
        <v>0</v>
      </c>
      <c r="AC122" s="43">
        <f>'PRECIO REFERENCIA'!AA122</f>
        <v>0</v>
      </c>
      <c r="AD122" s="43" t="str">
        <f>'PRECIO REFERENCIA'!AC122</f>
        <v>NO HABILITA</v>
      </c>
      <c r="AE122" s="44">
        <f>+IF(AD122="NO OFERTADO",0,IF(AD122="NO CUMPLE EV TECNICA",0,IF(AD122="NO HABILITA",0,IF(AD122="HABILITA",('PRECIOS UNITARIOS'!$AF122*500)/AC122))))</f>
        <v>0</v>
      </c>
      <c r="AF122" s="43">
        <f>'PRECIO REFERENCIA'!AD122</f>
        <v>0</v>
      </c>
      <c r="AG122" s="43" t="str">
        <f>'PRECIO REFERENCIA'!AF122</f>
        <v>NO OFERTADO</v>
      </c>
      <c r="AH122" s="44">
        <f>+IF(AG122="NO OFERTADO",0,IF(AG122="NO CUMPLE EV TECNICA",0,IF(AG122="NO HABILITA",0,IF(AG122="HABILITA",('PRECIOS UNITARIOS'!$AF122*500)/AF122))))</f>
        <v>0</v>
      </c>
      <c r="AI122" s="43">
        <f>'PRECIO REFERENCIA'!AG122</f>
        <v>0</v>
      </c>
      <c r="AJ122" s="43" t="str">
        <f>'PRECIO REFERENCIA'!AI122</f>
        <v>NO OFERTADO</v>
      </c>
      <c r="AK122" s="44">
        <f>+IF(AJ122="NO OFERTADO",0,IF(AJ122="NO CUMPLE EV TECNICA",0,IF(AJ122="NO HABILITA",0,IF(AJ122="HABILITA",('PRECIOS UNITARIOS'!$AF122*500)/AI122))))</f>
        <v>0</v>
      </c>
      <c r="AL122" s="43">
        <f>'PRECIO REFERENCIA'!AJ122</f>
        <v>0</v>
      </c>
      <c r="AM122" s="43" t="str">
        <f>'PRECIO REFERENCIA'!AL122</f>
        <v>NO OFERTADO</v>
      </c>
      <c r="AN122" s="44">
        <f>+IF(AM122="NO OFERTADO",0,IF(AM122="NO CUMPLE EV TECNICA",0,IF(AM122="NO HABILITA",0,IF(AM122="HABILITA",('PRECIOS UNITARIOS'!$AF122*500)/AL122))))</f>
        <v>0</v>
      </c>
      <c r="AO122" s="43">
        <f>'PRECIO REFERENCIA'!AM122</f>
        <v>18000</v>
      </c>
      <c r="AP122" s="43" t="str">
        <f>'PRECIO REFERENCIA'!AO122</f>
        <v>HABILITA</v>
      </c>
      <c r="AQ122" s="44">
        <f>+IF(AP122="NO OFERTADO",0,IF(AP122="NO CUMPLE EV TECNICA",0,IF(AP122="NO HABILITA",0,IF(AP122="HABILITA",('PRECIOS UNITARIOS'!$AF122*500)/AO122))))</f>
        <v>500</v>
      </c>
      <c r="AR122" s="43">
        <f>'PRECIO REFERENCIA'!AP122</f>
        <v>0</v>
      </c>
      <c r="AS122" s="43" t="str">
        <f>'PRECIO REFERENCIA'!AR122</f>
        <v>NO OFERTADO</v>
      </c>
      <c r="AT122" s="44">
        <f>+IF(AS122="NO OFERTADO",0,IF(AS122="NO CUMPLE EV TECNICA",0,IF(AS122="NO HABILITA",0,IF(AS122="HABILITA",('PRECIOS UNITARIOS'!$AF122*500)/AR122))))</f>
        <v>0</v>
      </c>
      <c r="AU122" s="43">
        <f>'PRECIO REFERENCIA'!AS122</f>
        <v>0</v>
      </c>
      <c r="AV122" s="43" t="str">
        <f>'PRECIO REFERENCIA'!AU122</f>
        <v>NO OFERTADO</v>
      </c>
      <c r="AW122" s="44">
        <f>+IF(AV122="NO OFERTADO",0,IF(AV122="NO CUMPLE EV TECNICA",0,IF(AV122="NO HABILITA",0,IF(AV122="HABILITA",('PRECIOS UNITARIOS'!$AF122*500)/AU122))))</f>
        <v>0</v>
      </c>
      <c r="AX122" s="43">
        <f>'PRECIO REFERENCIA'!AV122</f>
        <v>0</v>
      </c>
      <c r="AY122" s="43" t="str">
        <f>'PRECIO REFERENCIA'!AX122</f>
        <v>NO OFERTADO</v>
      </c>
      <c r="AZ122" s="44">
        <f>+IF(AY122="NO OFERTADO",0,IF(AY122="NO CUMPLE EV TECNICA",0,IF(AY122="NO HABILITA",0,IF(AY122="HABILITA",('PRECIOS UNITARIOS'!$AF122*500)/AX122))))</f>
        <v>0</v>
      </c>
      <c r="BA122" s="43">
        <f>'PRECIO REFERENCIA'!AY122</f>
        <v>0</v>
      </c>
      <c r="BB122" s="43" t="str">
        <f>'PRECIO REFERENCIA'!BA122</f>
        <v>NO OFERTADO</v>
      </c>
      <c r="BC122" s="44">
        <f>+IF(BB122="NO OFERTADO",0,IF(BB122="NO CUMPLE EV TECNICA",0,IF(BB122="NO HABILITA",0,IF(BB122="HABILITA",('PRECIOS UNITARIOS'!$AF122*500)/BA122))))</f>
        <v>0</v>
      </c>
      <c r="BD122" s="43">
        <f>'PRECIO REFERENCIA'!BB122</f>
        <v>0</v>
      </c>
      <c r="BE122" s="43" t="str">
        <f>'PRECIO REFERENCIA'!BD122</f>
        <v>NO OFERTADO</v>
      </c>
      <c r="BF122" s="44">
        <f>+IF(BE122="NO OFERTADO",0,IF(BE122="NO CUMPLE EV TECNICA",0,IF(BE122="NO HABILITA",0,IF(BE122="HABILITA",('PRECIOS UNITARIOS'!$AF122*500)/BD122))))</f>
        <v>0</v>
      </c>
      <c r="BG122" s="43">
        <f>'PRECIO REFERENCIA'!BE122</f>
        <v>0</v>
      </c>
      <c r="BH122" s="43" t="str">
        <f>'PRECIO REFERENCIA'!BG122</f>
        <v>NO OFERTADO</v>
      </c>
      <c r="BI122" s="44">
        <f>+IF(BH122="NO OFERTADO",0,IF(BH122="NO CUMPLE EV TECNICA",0,IF(BH122="NO HABILITA",0,IF(BH122="HABILITA",('PRECIOS UNITARIOS'!$AF122*500)/BG122))))</f>
        <v>0</v>
      </c>
      <c r="BJ122" s="43">
        <f>'PRECIO REFERENCIA'!BH122</f>
        <v>0</v>
      </c>
      <c r="BK122" s="43" t="str">
        <f>'PRECIO REFERENCIA'!BJ122</f>
        <v>NO OFERTADO</v>
      </c>
      <c r="BL122" s="44">
        <f>+IF(BK122="NO OFERTADO",0,IF(BK122="NO CUMPLE EV TECNICA",0,IF(BK122="NO HABILITA",0,IF(BK122="HABILITA",('PRECIOS UNITARIOS'!$AF122*500)/BJ122))))</f>
        <v>0</v>
      </c>
      <c r="BM122" s="43">
        <f>'PRECIO REFERENCIA'!BK122</f>
        <v>0</v>
      </c>
      <c r="BN122" s="43" t="str">
        <f>'PRECIO REFERENCIA'!BM122</f>
        <v>NO OFERTADO</v>
      </c>
      <c r="BO122" s="44">
        <f>+IF(BN122="NO OFERTADO",0,IF(BN122="NO CUMPLE EV TECNICA",0,IF(BN122="NO HABILITA",0,IF(BN122="HABILITA",('PRECIOS UNITARIOS'!$AF122*500)/BM122))))</f>
        <v>0</v>
      </c>
      <c r="BP122" s="43">
        <f>'PRECIO REFERENCIA'!BN122</f>
        <v>0</v>
      </c>
      <c r="BQ122" s="43" t="str">
        <f>'PRECIO REFERENCIA'!BP122</f>
        <v>NO OFERTADO</v>
      </c>
      <c r="BR122" s="44">
        <f>+IF(BQ122="NO OFERTADO",0,IF(BQ122="NO CUMPLE EV TECNICA",0,IF(BQ122="NO HABILITA",0,IF(BQ122="HABILITA",('PRECIOS UNITARIOS'!$AF122*500)/BP122))))</f>
        <v>0</v>
      </c>
      <c r="BS122" s="43">
        <f>'PRECIO REFERENCIA'!BQ122</f>
        <v>0</v>
      </c>
      <c r="BT122" s="43" t="str">
        <f>'PRECIO REFERENCIA'!BS122</f>
        <v>NO OFERTADO</v>
      </c>
      <c r="BU122" s="44">
        <f>+IF(BT122="NO OFERTADO",0,IF(BT122="NO CUMPLE EV TECNICA",0,IF(BT122="NO HABILITA",0,IF(BT122="HABILITA",('PRECIOS UNITARIOS'!$AF122*500)/BS122))))</f>
        <v>0</v>
      </c>
      <c r="BV122" s="43">
        <f>'PRECIO REFERENCIA'!BT122</f>
        <v>0</v>
      </c>
      <c r="BW122" s="43" t="str">
        <f>'PRECIO REFERENCIA'!BV122</f>
        <v>NO OFERTADO</v>
      </c>
      <c r="BX122" s="44">
        <f>+IF(BW122="NO OFERTADO",0,IF(BW122="NO CUMPLE EV TECNICA",0,IF(BW122="NO HABILITA",0,IF(BW122="HABILITA",('PRECIOS UNITARIOS'!$AF122*500)/BV122))))</f>
        <v>0</v>
      </c>
      <c r="BY122" s="43">
        <f>'PRECIO REFERENCIA'!BW122</f>
        <v>0</v>
      </c>
      <c r="BZ122" s="43" t="str">
        <f>'PRECIO REFERENCIA'!BY122</f>
        <v>NO OFERTADO</v>
      </c>
      <c r="CA122" s="44">
        <f>+IF(BZ122="NO OFERTADO",0,IF(BZ122="NO CUMPLE EV TECNICA",0,IF(BZ122="NO HABILITA",0,IF(BZ122="HABILITA",('PRECIOS UNITARIOS'!$AF122*500)/BY122))))</f>
        <v>0</v>
      </c>
      <c r="CB122" s="43">
        <f>'PRECIO REFERENCIA'!BZ122</f>
        <v>0</v>
      </c>
      <c r="CC122" s="43" t="str">
        <f>'PRECIO REFERENCIA'!CB122</f>
        <v>NO OFERTADO</v>
      </c>
      <c r="CD122" s="44">
        <f>+IF(CC122="NO OFERTADO",0,IF(CC122="NO CUMPLE EV TECNICA",0,IF(CC122="NO HABILITA",0,IF(CC122="HABILITA",('PRECIOS UNITARIOS'!$AF122*500)/CB122))))</f>
        <v>0</v>
      </c>
      <c r="CE122" s="43">
        <f>'PRECIO REFERENCIA'!CC122</f>
        <v>0</v>
      </c>
      <c r="CF122" s="43" t="str">
        <f>'PRECIO REFERENCIA'!CE122</f>
        <v>NO OFERTADO</v>
      </c>
      <c r="CG122" s="44">
        <f>+IF(CF122="NO OFERTADO",0,IF(CF122="NO CUMPLE EV TECNICA",0,IF(CF122="NO HABILITA",0,IF(CF122="HABILITA",('PRECIOS UNITARIOS'!$AF122*500)/CE122))))</f>
        <v>0</v>
      </c>
      <c r="CH122" s="43">
        <f>'PRECIO REFERENCIA'!CF122</f>
        <v>0</v>
      </c>
      <c r="CI122" s="43" t="str">
        <f>'PRECIO REFERENCIA'!CH122</f>
        <v>NO OFERTADO</v>
      </c>
      <c r="CJ122" s="44">
        <f>+IF(CI122="NO OFERTADO",0,IF(CI122="NO CUMPLE EV TECNICA",0,IF(CI122="NO HABILITA",0,IF(CI122="HABILITA",('PRECIOS UNITARIOS'!$AF122*500)/CH122))))</f>
        <v>0</v>
      </c>
    </row>
    <row r="123" spans="1:88" s="40" customFormat="1" ht="38.25" x14ac:dyDescent="0.2">
      <c r="A123" s="103">
        <v>114</v>
      </c>
      <c r="B123" s="202" t="s">
        <v>207</v>
      </c>
      <c r="C123" s="121" t="s">
        <v>208</v>
      </c>
      <c r="D123" s="24">
        <v>1</v>
      </c>
      <c r="E123" s="166" t="s">
        <v>53</v>
      </c>
      <c r="F123" s="168">
        <v>1</v>
      </c>
      <c r="G123" s="25">
        <v>20700</v>
      </c>
      <c r="H123" s="43">
        <f>'PRECIO REFERENCIA'!F123</f>
        <v>0</v>
      </c>
      <c r="I123" s="43" t="str">
        <f>'PRECIO REFERENCIA'!H123</f>
        <v>NO OFERTADO</v>
      </c>
      <c r="J123" s="44">
        <f>+IF(I123="NO OFERTADO",0,IF(I123="NO CUMPLE EV TECNICA",0,IF(I123="NO HABILITA",0,IF(I123="HABILITA",('PRECIOS UNITARIOS'!$AF123*500)/H123))))</f>
        <v>0</v>
      </c>
      <c r="K123" s="43">
        <f>'PRECIO REFERENCIA'!I123</f>
        <v>0</v>
      </c>
      <c r="L123" s="43" t="str">
        <f>'PRECIO REFERENCIA'!K123</f>
        <v>NO OFERTADO</v>
      </c>
      <c r="M123" s="44">
        <f>+IF(L123="NO OFERTADO",0,IF(L123="NO CUMPLE EV TECNICA",0,IF(L123="NO HABILITA",0,IF(L123="HABILITA",('PRECIOS UNITARIOS'!$AF123*500)/K123))))</f>
        <v>0</v>
      </c>
      <c r="N123" s="43">
        <f>'PRECIO REFERENCIA'!L123</f>
        <v>0</v>
      </c>
      <c r="O123" s="43" t="str">
        <f>'PRECIO REFERENCIA'!N123</f>
        <v>NO OFERTADO</v>
      </c>
      <c r="P123" s="44">
        <f>+IF(O123="NO OFERTADO",0,IF(O123="NO CUMPLE EV TECNICA",0,IF(O123="NO HABILITA",0,IF(O123="HABILITA",('PRECIOS UNITARIOS'!$AF123*500)/N123))))</f>
        <v>0</v>
      </c>
      <c r="Q123" s="43">
        <f>'PRECIO REFERENCIA'!O123</f>
        <v>0</v>
      </c>
      <c r="R123" s="43" t="str">
        <f>'PRECIO REFERENCIA'!Q123</f>
        <v>NO OFERTADO</v>
      </c>
      <c r="S123" s="44">
        <f>+IF(R123="NO OFERTADO",0,IF(R123="NO CUMPLE EV TECNICA",0,IF(R123="NO HABILITA",0,IF(R123="HABILITA",('PRECIOS UNITARIOS'!$AF123*500)/Q123))))</f>
        <v>0</v>
      </c>
      <c r="T123" s="43">
        <f>'PRECIO REFERENCIA'!R123</f>
        <v>0</v>
      </c>
      <c r="U123" s="43" t="str">
        <f>'PRECIO REFERENCIA'!T123</f>
        <v>NO OFERTADO</v>
      </c>
      <c r="V123" s="44">
        <f>+IF(U123="NO OFERTADO",0,IF(U123="NO CUMPLE EV TECNICA",0,IF(U123="NO HABILITA",0,IF(U123="HABILITA",('PRECIOS UNITARIOS'!$AF123*500)/T123))))</f>
        <v>0</v>
      </c>
      <c r="W123" s="43">
        <f>'PRECIO REFERENCIA'!U123</f>
        <v>0</v>
      </c>
      <c r="X123" s="43" t="str">
        <f>'PRECIO REFERENCIA'!W123</f>
        <v>NO OFERTADO</v>
      </c>
      <c r="Y123" s="44">
        <f>+IF(X123="NO OFERTADO",0,IF(X123="NO CUMPLE EV TECNICA",0,IF(X123="NO HABILITA",0,IF(X123="HABILITA",('PRECIOS UNITARIOS'!$AF123*500)/W123))))</f>
        <v>0</v>
      </c>
      <c r="Z123" s="43">
        <f>'PRECIO REFERENCIA'!X123</f>
        <v>0</v>
      </c>
      <c r="AA123" s="43" t="str">
        <f>'PRECIO REFERENCIA'!Z123</f>
        <v>NO HABILITA</v>
      </c>
      <c r="AB123" s="44">
        <f>+IF(AA123="NO OFERTADO",0,IF(AA123="NO CUMPLE EV TECNICA",0,IF(AA123="NO HABILITA",0,IF(AA123="HABILITA",('PRECIOS UNITARIOS'!$AF123*500)/Z123))))</f>
        <v>0</v>
      </c>
      <c r="AC123" s="43">
        <f>'PRECIO REFERENCIA'!AA123</f>
        <v>0</v>
      </c>
      <c r="AD123" s="43" t="str">
        <f>'PRECIO REFERENCIA'!AC123</f>
        <v>NO HABILITA</v>
      </c>
      <c r="AE123" s="44">
        <f>+IF(AD123="NO OFERTADO",0,IF(AD123="NO CUMPLE EV TECNICA",0,IF(AD123="NO HABILITA",0,IF(AD123="HABILITA",('PRECIOS UNITARIOS'!$AF123*500)/AC123))))</f>
        <v>0</v>
      </c>
      <c r="AF123" s="43">
        <f>'PRECIO REFERENCIA'!AD123</f>
        <v>0</v>
      </c>
      <c r="AG123" s="43" t="str">
        <f>'PRECIO REFERENCIA'!AF123</f>
        <v>NO OFERTADO</v>
      </c>
      <c r="AH123" s="44">
        <f>+IF(AG123="NO OFERTADO",0,IF(AG123="NO CUMPLE EV TECNICA",0,IF(AG123="NO HABILITA",0,IF(AG123="HABILITA",('PRECIOS UNITARIOS'!$AF123*500)/AF123))))</f>
        <v>0</v>
      </c>
      <c r="AI123" s="43">
        <f>'PRECIO REFERENCIA'!AG123</f>
        <v>0</v>
      </c>
      <c r="AJ123" s="43" t="str">
        <f>'PRECIO REFERENCIA'!AI123</f>
        <v>NO OFERTADO</v>
      </c>
      <c r="AK123" s="44">
        <f>+IF(AJ123="NO OFERTADO",0,IF(AJ123="NO CUMPLE EV TECNICA",0,IF(AJ123="NO HABILITA",0,IF(AJ123="HABILITA",('PRECIOS UNITARIOS'!$AF123*500)/AI123))))</f>
        <v>0</v>
      </c>
      <c r="AL123" s="43">
        <f>'PRECIO REFERENCIA'!AJ123</f>
        <v>0</v>
      </c>
      <c r="AM123" s="43" t="str">
        <f>'PRECIO REFERENCIA'!AL123</f>
        <v>NO OFERTADO</v>
      </c>
      <c r="AN123" s="44">
        <f>+IF(AM123="NO OFERTADO",0,IF(AM123="NO CUMPLE EV TECNICA",0,IF(AM123="NO HABILITA",0,IF(AM123="HABILITA",('PRECIOS UNITARIOS'!$AF123*500)/AL123))))</f>
        <v>0</v>
      </c>
      <c r="AO123" s="43">
        <f>'PRECIO REFERENCIA'!AM123</f>
        <v>18000</v>
      </c>
      <c r="AP123" s="43" t="str">
        <f>'PRECIO REFERENCIA'!AO123</f>
        <v>HABILITA</v>
      </c>
      <c r="AQ123" s="44">
        <f>+IF(AP123="NO OFERTADO",0,IF(AP123="NO CUMPLE EV TECNICA",0,IF(AP123="NO HABILITA",0,IF(AP123="HABILITA",('PRECIOS UNITARIOS'!$AF123*500)/AO123))))</f>
        <v>500</v>
      </c>
      <c r="AR123" s="43">
        <f>'PRECIO REFERENCIA'!AP123</f>
        <v>0</v>
      </c>
      <c r="AS123" s="43" t="str">
        <f>'PRECIO REFERENCIA'!AR123</f>
        <v>NO OFERTADO</v>
      </c>
      <c r="AT123" s="44">
        <f>+IF(AS123="NO OFERTADO",0,IF(AS123="NO CUMPLE EV TECNICA",0,IF(AS123="NO HABILITA",0,IF(AS123="HABILITA",('PRECIOS UNITARIOS'!$AF123*500)/AR123))))</f>
        <v>0</v>
      </c>
      <c r="AU123" s="43">
        <f>'PRECIO REFERENCIA'!AS123</f>
        <v>0</v>
      </c>
      <c r="AV123" s="43" t="str">
        <f>'PRECIO REFERENCIA'!AU123</f>
        <v>NO OFERTADO</v>
      </c>
      <c r="AW123" s="44">
        <f>+IF(AV123="NO OFERTADO",0,IF(AV123="NO CUMPLE EV TECNICA",0,IF(AV123="NO HABILITA",0,IF(AV123="HABILITA",('PRECIOS UNITARIOS'!$AF123*500)/AU123))))</f>
        <v>0</v>
      </c>
      <c r="AX123" s="43">
        <f>'PRECIO REFERENCIA'!AV123</f>
        <v>0</v>
      </c>
      <c r="AY123" s="43" t="str">
        <f>'PRECIO REFERENCIA'!AX123</f>
        <v>NO OFERTADO</v>
      </c>
      <c r="AZ123" s="44">
        <f>+IF(AY123="NO OFERTADO",0,IF(AY123="NO CUMPLE EV TECNICA",0,IF(AY123="NO HABILITA",0,IF(AY123="HABILITA",('PRECIOS UNITARIOS'!$AF123*500)/AX123))))</f>
        <v>0</v>
      </c>
      <c r="BA123" s="43">
        <f>'PRECIO REFERENCIA'!AY123</f>
        <v>0</v>
      </c>
      <c r="BB123" s="43" t="str">
        <f>'PRECIO REFERENCIA'!BA123</f>
        <v>NO OFERTADO</v>
      </c>
      <c r="BC123" s="44">
        <f>+IF(BB123="NO OFERTADO",0,IF(BB123="NO CUMPLE EV TECNICA",0,IF(BB123="NO HABILITA",0,IF(BB123="HABILITA",('PRECIOS UNITARIOS'!$AF123*500)/BA123))))</f>
        <v>0</v>
      </c>
      <c r="BD123" s="43">
        <f>'PRECIO REFERENCIA'!BB123</f>
        <v>0</v>
      </c>
      <c r="BE123" s="43" t="str">
        <f>'PRECIO REFERENCIA'!BD123</f>
        <v>NO OFERTADO</v>
      </c>
      <c r="BF123" s="44">
        <f>+IF(BE123="NO OFERTADO",0,IF(BE123="NO CUMPLE EV TECNICA",0,IF(BE123="NO HABILITA",0,IF(BE123="HABILITA",('PRECIOS UNITARIOS'!$AF123*500)/BD123))))</f>
        <v>0</v>
      </c>
      <c r="BG123" s="43">
        <f>'PRECIO REFERENCIA'!BE123</f>
        <v>0</v>
      </c>
      <c r="BH123" s="43" t="str">
        <f>'PRECIO REFERENCIA'!BG123</f>
        <v>NO OFERTADO</v>
      </c>
      <c r="BI123" s="44">
        <f>+IF(BH123="NO OFERTADO",0,IF(BH123="NO CUMPLE EV TECNICA",0,IF(BH123="NO HABILITA",0,IF(BH123="HABILITA",('PRECIOS UNITARIOS'!$AF123*500)/BG123))))</f>
        <v>0</v>
      </c>
      <c r="BJ123" s="43">
        <f>'PRECIO REFERENCIA'!BH123</f>
        <v>0</v>
      </c>
      <c r="BK123" s="43" t="str">
        <f>'PRECIO REFERENCIA'!BJ123</f>
        <v>NO OFERTADO</v>
      </c>
      <c r="BL123" s="44">
        <f>+IF(BK123="NO OFERTADO",0,IF(BK123="NO CUMPLE EV TECNICA",0,IF(BK123="NO HABILITA",0,IF(BK123="HABILITA",('PRECIOS UNITARIOS'!$AF123*500)/BJ123))))</f>
        <v>0</v>
      </c>
      <c r="BM123" s="43">
        <f>'PRECIO REFERENCIA'!BK123</f>
        <v>0</v>
      </c>
      <c r="BN123" s="43" t="str">
        <f>'PRECIO REFERENCIA'!BM123</f>
        <v>NO OFERTADO</v>
      </c>
      <c r="BO123" s="44">
        <f>+IF(BN123="NO OFERTADO",0,IF(BN123="NO CUMPLE EV TECNICA",0,IF(BN123="NO HABILITA",0,IF(BN123="HABILITA",('PRECIOS UNITARIOS'!$AF123*500)/BM123))))</f>
        <v>0</v>
      </c>
      <c r="BP123" s="43">
        <f>'PRECIO REFERENCIA'!BN123</f>
        <v>0</v>
      </c>
      <c r="BQ123" s="43" t="str">
        <f>'PRECIO REFERENCIA'!BP123</f>
        <v>NO OFERTADO</v>
      </c>
      <c r="BR123" s="44">
        <f>+IF(BQ123="NO OFERTADO",0,IF(BQ123="NO CUMPLE EV TECNICA",0,IF(BQ123="NO HABILITA",0,IF(BQ123="HABILITA",('PRECIOS UNITARIOS'!$AF123*500)/BP123))))</f>
        <v>0</v>
      </c>
      <c r="BS123" s="43">
        <f>'PRECIO REFERENCIA'!BQ123</f>
        <v>0</v>
      </c>
      <c r="BT123" s="43" t="str">
        <f>'PRECIO REFERENCIA'!BS123</f>
        <v>NO OFERTADO</v>
      </c>
      <c r="BU123" s="44">
        <f>+IF(BT123="NO OFERTADO",0,IF(BT123="NO CUMPLE EV TECNICA",0,IF(BT123="NO HABILITA",0,IF(BT123="HABILITA",('PRECIOS UNITARIOS'!$AF123*500)/BS123))))</f>
        <v>0</v>
      </c>
      <c r="BV123" s="43">
        <f>'PRECIO REFERENCIA'!BT123</f>
        <v>0</v>
      </c>
      <c r="BW123" s="43" t="str">
        <f>'PRECIO REFERENCIA'!BV123</f>
        <v>NO OFERTADO</v>
      </c>
      <c r="BX123" s="44">
        <f>+IF(BW123="NO OFERTADO",0,IF(BW123="NO CUMPLE EV TECNICA",0,IF(BW123="NO HABILITA",0,IF(BW123="HABILITA",('PRECIOS UNITARIOS'!$AF123*500)/BV123))))</f>
        <v>0</v>
      </c>
      <c r="BY123" s="43">
        <f>'PRECIO REFERENCIA'!BW123</f>
        <v>0</v>
      </c>
      <c r="BZ123" s="43" t="str">
        <f>'PRECIO REFERENCIA'!BY123</f>
        <v>NO OFERTADO</v>
      </c>
      <c r="CA123" s="44">
        <f>+IF(BZ123="NO OFERTADO",0,IF(BZ123="NO CUMPLE EV TECNICA",0,IF(BZ123="NO HABILITA",0,IF(BZ123="HABILITA",('PRECIOS UNITARIOS'!$AF123*500)/BY123))))</f>
        <v>0</v>
      </c>
      <c r="CB123" s="43">
        <f>'PRECIO REFERENCIA'!BZ123</f>
        <v>0</v>
      </c>
      <c r="CC123" s="43" t="str">
        <f>'PRECIO REFERENCIA'!CB123</f>
        <v>NO OFERTADO</v>
      </c>
      <c r="CD123" s="44">
        <f>+IF(CC123="NO OFERTADO",0,IF(CC123="NO CUMPLE EV TECNICA",0,IF(CC123="NO HABILITA",0,IF(CC123="HABILITA",('PRECIOS UNITARIOS'!$AF123*500)/CB123))))</f>
        <v>0</v>
      </c>
      <c r="CE123" s="43">
        <f>'PRECIO REFERENCIA'!CC123</f>
        <v>0</v>
      </c>
      <c r="CF123" s="43" t="str">
        <f>'PRECIO REFERENCIA'!CE123</f>
        <v>NO OFERTADO</v>
      </c>
      <c r="CG123" s="44">
        <f>+IF(CF123="NO OFERTADO",0,IF(CF123="NO CUMPLE EV TECNICA",0,IF(CF123="NO HABILITA",0,IF(CF123="HABILITA",('PRECIOS UNITARIOS'!$AF123*500)/CE123))))</f>
        <v>0</v>
      </c>
      <c r="CH123" s="43">
        <f>'PRECIO REFERENCIA'!CF123</f>
        <v>0</v>
      </c>
      <c r="CI123" s="43" t="str">
        <f>'PRECIO REFERENCIA'!CH123</f>
        <v>NO OFERTADO</v>
      </c>
      <c r="CJ123" s="44">
        <f>+IF(CI123="NO OFERTADO",0,IF(CI123="NO CUMPLE EV TECNICA",0,IF(CI123="NO HABILITA",0,IF(CI123="HABILITA",('PRECIOS UNITARIOS'!$AF123*500)/CH123))))</f>
        <v>0</v>
      </c>
    </row>
    <row r="124" spans="1:88" s="40" customFormat="1" ht="38.25" x14ac:dyDescent="0.2">
      <c r="A124" s="103">
        <v>115</v>
      </c>
      <c r="B124" s="202" t="s">
        <v>209</v>
      </c>
      <c r="C124" s="121" t="s">
        <v>208</v>
      </c>
      <c r="D124" s="24">
        <v>1</v>
      </c>
      <c r="E124" s="166" t="s">
        <v>53</v>
      </c>
      <c r="F124" s="168">
        <v>9</v>
      </c>
      <c r="G124" s="25">
        <v>53417.315000000002</v>
      </c>
      <c r="H124" s="43">
        <f>'PRECIO REFERENCIA'!F124</f>
        <v>0</v>
      </c>
      <c r="I124" s="43" t="str">
        <f>'PRECIO REFERENCIA'!H124</f>
        <v>NO OFERTADO</v>
      </c>
      <c r="J124" s="44">
        <f>+IF(I124="NO OFERTADO",0,IF(I124="NO CUMPLE EV TECNICA",0,IF(I124="NO HABILITA",0,IF(I124="HABILITA",('PRECIOS UNITARIOS'!$AF124*500)/H124))))</f>
        <v>0</v>
      </c>
      <c r="K124" s="43">
        <f>'PRECIO REFERENCIA'!I124</f>
        <v>0</v>
      </c>
      <c r="L124" s="43" t="str">
        <f>'PRECIO REFERENCIA'!K124</f>
        <v>NO OFERTADO</v>
      </c>
      <c r="M124" s="44">
        <f>+IF(L124="NO OFERTADO",0,IF(L124="NO CUMPLE EV TECNICA",0,IF(L124="NO HABILITA",0,IF(L124="HABILITA",('PRECIOS UNITARIOS'!$AF124*500)/K124))))</f>
        <v>0</v>
      </c>
      <c r="N124" s="43">
        <f>'PRECIO REFERENCIA'!L124</f>
        <v>0</v>
      </c>
      <c r="O124" s="43" t="str">
        <f>'PRECIO REFERENCIA'!N124</f>
        <v>NO OFERTADO</v>
      </c>
      <c r="P124" s="44">
        <f>+IF(O124="NO OFERTADO",0,IF(O124="NO CUMPLE EV TECNICA",0,IF(O124="NO HABILITA",0,IF(O124="HABILITA",('PRECIOS UNITARIOS'!$AF124*500)/N124))))</f>
        <v>0</v>
      </c>
      <c r="Q124" s="43">
        <f>'PRECIO REFERENCIA'!O124</f>
        <v>0</v>
      </c>
      <c r="R124" s="43" t="str">
        <f>'PRECIO REFERENCIA'!Q124</f>
        <v>NO HABILITA</v>
      </c>
      <c r="S124" s="44">
        <f>+IF(R124="NO OFERTADO",0,IF(R124="NO CUMPLE EV TECNICA",0,IF(R124="NO HABILITA",0,IF(R124="HABILITA",('PRECIOS UNITARIOS'!$AF124*500)/Q124))))</f>
        <v>0</v>
      </c>
      <c r="T124" s="43">
        <f>'PRECIO REFERENCIA'!R124</f>
        <v>0</v>
      </c>
      <c r="U124" s="43" t="str">
        <f>'PRECIO REFERENCIA'!T124</f>
        <v>NO OFERTADO</v>
      </c>
      <c r="V124" s="44">
        <f>+IF(U124="NO OFERTADO",0,IF(U124="NO CUMPLE EV TECNICA",0,IF(U124="NO HABILITA",0,IF(U124="HABILITA",('PRECIOS UNITARIOS'!$AF124*500)/T124))))</f>
        <v>0</v>
      </c>
      <c r="W124" s="43">
        <f>'PRECIO REFERENCIA'!U124</f>
        <v>0</v>
      </c>
      <c r="X124" s="43" t="str">
        <f>'PRECIO REFERENCIA'!W124</f>
        <v>NO OFERTADO</v>
      </c>
      <c r="Y124" s="44">
        <f>+IF(X124="NO OFERTADO",0,IF(X124="NO CUMPLE EV TECNICA",0,IF(X124="NO HABILITA",0,IF(X124="HABILITA",('PRECIOS UNITARIOS'!$AF124*500)/W124))))</f>
        <v>0</v>
      </c>
      <c r="Z124" s="43">
        <f>'PRECIO REFERENCIA'!X124</f>
        <v>0</v>
      </c>
      <c r="AA124" s="43" t="str">
        <f>'PRECIO REFERENCIA'!Z124</f>
        <v>NO OFERTADO</v>
      </c>
      <c r="AB124" s="44">
        <f>+IF(AA124="NO OFERTADO",0,IF(AA124="NO CUMPLE EV TECNICA",0,IF(AA124="NO HABILITA",0,IF(AA124="HABILITA",('PRECIOS UNITARIOS'!$AF124*500)/Z124))))</f>
        <v>0</v>
      </c>
      <c r="AC124" s="43">
        <f>'PRECIO REFERENCIA'!AA124</f>
        <v>0</v>
      </c>
      <c r="AD124" s="43" t="str">
        <f>'PRECIO REFERENCIA'!AC124</f>
        <v>NO OFERTADO</v>
      </c>
      <c r="AE124" s="44">
        <f>+IF(AD124="NO OFERTADO",0,IF(AD124="NO CUMPLE EV TECNICA",0,IF(AD124="NO HABILITA",0,IF(AD124="HABILITA",('PRECIOS UNITARIOS'!$AF124*500)/AC124))))</f>
        <v>0</v>
      </c>
      <c r="AF124" s="43">
        <f>'PRECIO REFERENCIA'!AD124</f>
        <v>0</v>
      </c>
      <c r="AG124" s="43" t="str">
        <f>'PRECIO REFERENCIA'!AF124</f>
        <v>NO OFERTADO</v>
      </c>
      <c r="AH124" s="44">
        <f>+IF(AG124="NO OFERTADO",0,IF(AG124="NO CUMPLE EV TECNICA",0,IF(AG124="NO HABILITA",0,IF(AG124="HABILITA",('PRECIOS UNITARIOS'!$AF124*500)/AF124))))</f>
        <v>0</v>
      </c>
      <c r="AI124" s="43">
        <f>'PRECIO REFERENCIA'!AG124</f>
        <v>0</v>
      </c>
      <c r="AJ124" s="43" t="str">
        <f>'PRECIO REFERENCIA'!AI124</f>
        <v>NO OFERTADO</v>
      </c>
      <c r="AK124" s="44">
        <f>+IF(AJ124="NO OFERTADO",0,IF(AJ124="NO CUMPLE EV TECNICA",0,IF(AJ124="NO HABILITA",0,IF(AJ124="HABILITA",('PRECIOS UNITARIOS'!$AF124*500)/AI124))))</f>
        <v>0</v>
      </c>
      <c r="AL124" s="43">
        <f>'PRECIO REFERENCIA'!AJ124</f>
        <v>0</v>
      </c>
      <c r="AM124" s="43" t="str">
        <f>'PRECIO REFERENCIA'!AL124</f>
        <v>NO OFERTADO</v>
      </c>
      <c r="AN124" s="44">
        <f>+IF(AM124="NO OFERTADO",0,IF(AM124="NO CUMPLE EV TECNICA",0,IF(AM124="NO HABILITA",0,IF(AM124="HABILITA",('PRECIOS UNITARIOS'!$AF124*500)/AL124))))</f>
        <v>0</v>
      </c>
      <c r="AO124" s="43">
        <f>'PRECIO REFERENCIA'!AM124</f>
        <v>0</v>
      </c>
      <c r="AP124" s="43" t="str">
        <f>'PRECIO REFERENCIA'!AO124</f>
        <v>NO OFERTADO</v>
      </c>
      <c r="AQ124" s="44">
        <f>+IF(AP124="NO OFERTADO",0,IF(AP124="NO CUMPLE EV TECNICA",0,IF(AP124="NO HABILITA",0,IF(AP124="HABILITA",('PRECIOS UNITARIOS'!$AF124*500)/AO124))))</f>
        <v>0</v>
      </c>
      <c r="AR124" s="43">
        <f>'PRECIO REFERENCIA'!AP124</f>
        <v>0</v>
      </c>
      <c r="AS124" s="43" t="str">
        <f>'PRECIO REFERENCIA'!AR124</f>
        <v>NO HABILITA</v>
      </c>
      <c r="AT124" s="44">
        <f>+IF(AS124="NO OFERTADO",0,IF(AS124="NO CUMPLE EV TECNICA",0,IF(AS124="NO HABILITA",0,IF(AS124="HABILITA",('PRECIOS UNITARIOS'!$AF124*500)/AR124))))</f>
        <v>0</v>
      </c>
      <c r="AU124" s="43">
        <f>'PRECIO REFERENCIA'!AS124</f>
        <v>0</v>
      </c>
      <c r="AV124" s="43" t="str">
        <f>'PRECIO REFERENCIA'!AU124</f>
        <v>NO OFERTADO</v>
      </c>
      <c r="AW124" s="44">
        <f>+IF(AV124="NO OFERTADO",0,IF(AV124="NO CUMPLE EV TECNICA",0,IF(AV124="NO HABILITA",0,IF(AV124="HABILITA",('PRECIOS UNITARIOS'!$AF124*500)/AU124))))</f>
        <v>0</v>
      </c>
      <c r="AX124" s="43">
        <f>'PRECIO REFERENCIA'!AV124</f>
        <v>0</v>
      </c>
      <c r="AY124" s="43" t="str">
        <f>'PRECIO REFERENCIA'!AX124</f>
        <v>NO OFERTADO</v>
      </c>
      <c r="AZ124" s="44">
        <f>+IF(AY124="NO OFERTADO",0,IF(AY124="NO CUMPLE EV TECNICA",0,IF(AY124="NO HABILITA",0,IF(AY124="HABILITA",('PRECIOS UNITARIOS'!$AF124*500)/AX124))))</f>
        <v>0</v>
      </c>
      <c r="BA124" s="43">
        <f>'PRECIO REFERENCIA'!AY124</f>
        <v>0</v>
      </c>
      <c r="BB124" s="43" t="str">
        <f>'PRECIO REFERENCIA'!BA124</f>
        <v>NO OFERTADO</v>
      </c>
      <c r="BC124" s="44">
        <f>+IF(BB124="NO OFERTADO",0,IF(BB124="NO CUMPLE EV TECNICA",0,IF(BB124="NO HABILITA",0,IF(BB124="HABILITA",('PRECIOS UNITARIOS'!$AF124*500)/BA124))))</f>
        <v>0</v>
      </c>
      <c r="BD124" s="43">
        <f>'PRECIO REFERENCIA'!BB124</f>
        <v>0</v>
      </c>
      <c r="BE124" s="43" t="str">
        <f>'PRECIO REFERENCIA'!BD124</f>
        <v>NO OFERTADO</v>
      </c>
      <c r="BF124" s="44">
        <f>+IF(BE124="NO OFERTADO",0,IF(BE124="NO CUMPLE EV TECNICA",0,IF(BE124="NO HABILITA",0,IF(BE124="HABILITA",('PRECIOS UNITARIOS'!$AF124*500)/BD124))))</f>
        <v>0</v>
      </c>
      <c r="BG124" s="43">
        <f>'PRECIO REFERENCIA'!BE124</f>
        <v>0</v>
      </c>
      <c r="BH124" s="43" t="str">
        <f>'PRECIO REFERENCIA'!BG124</f>
        <v>NO OFERTADO</v>
      </c>
      <c r="BI124" s="44">
        <f>+IF(BH124="NO OFERTADO",0,IF(BH124="NO CUMPLE EV TECNICA",0,IF(BH124="NO HABILITA",0,IF(BH124="HABILITA",('PRECIOS UNITARIOS'!$AF124*500)/BG124))))</f>
        <v>0</v>
      </c>
      <c r="BJ124" s="43">
        <f>'PRECIO REFERENCIA'!BH124</f>
        <v>0</v>
      </c>
      <c r="BK124" s="43" t="str">
        <f>'PRECIO REFERENCIA'!BJ124</f>
        <v>NO OFERTADO</v>
      </c>
      <c r="BL124" s="44">
        <f>+IF(BK124="NO OFERTADO",0,IF(BK124="NO CUMPLE EV TECNICA",0,IF(BK124="NO HABILITA",0,IF(BK124="HABILITA",('PRECIOS UNITARIOS'!$AF124*500)/BJ124))))</f>
        <v>0</v>
      </c>
      <c r="BM124" s="43">
        <f>'PRECIO REFERENCIA'!BK124</f>
        <v>0</v>
      </c>
      <c r="BN124" s="43" t="str">
        <f>'PRECIO REFERENCIA'!BM124</f>
        <v>NO OFERTADO</v>
      </c>
      <c r="BO124" s="44">
        <f>+IF(BN124="NO OFERTADO",0,IF(BN124="NO CUMPLE EV TECNICA",0,IF(BN124="NO HABILITA",0,IF(BN124="HABILITA",('PRECIOS UNITARIOS'!$AF124*500)/BM124))))</f>
        <v>0</v>
      </c>
      <c r="BP124" s="43">
        <f>'PRECIO REFERENCIA'!BN124</f>
        <v>0</v>
      </c>
      <c r="BQ124" s="43" t="str">
        <f>'PRECIO REFERENCIA'!BP124</f>
        <v>NO OFERTADO</v>
      </c>
      <c r="BR124" s="44">
        <f>+IF(BQ124="NO OFERTADO",0,IF(BQ124="NO CUMPLE EV TECNICA",0,IF(BQ124="NO HABILITA",0,IF(BQ124="HABILITA",('PRECIOS UNITARIOS'!$AF124*500)/BP124))))</f>
        <v>0</v>
      </c>
      <c r="BS124" s="43">
        <f>'PRECIO REFERENCIA'!BQ124</f>
        <v>0</v>
      </c>
      <c r="BT124" s="43" t="str">
        <f>'PRECIO REFERENCIA'!BS124</f>
        <v>NO HABILITA</v>
      </c>
      <c r="BU124" s="44">
        <f>+IF(BT124="NO OFERTADO",0,IF(BT124="NO CUMPLE EV TECNICA",0,IF(BT124="NO HABILITA",0,IF(BT124="HABILITA",('PRECIOS UNITARIOS'!$AF124*500)/BS124))))</f>
        <v>0</v>
      </c>
      <c r="BV124" s="43">
        <f>'PRECIO REFERENCIA'!BT124</f>
        <v>0</v>
      </c>
      <c r="BW124" s="43" t="str">
        <f>'PRECIO REFERENCIA'!BV124</f>
        <v>NO OFERTADO</v>
      </c>
      <c r="BX124" s="44">
        <f>+IF(BW124="NO OFERTADO",0,IF(BW124="NO CUMPLE EV TECNICA",0,IF(BW124="NO HABILITA",0,IF(BW124="HABILITA",('PRECIOS UNITARIOS'!$AF124*500)/BV124))))</f>
        <v>0</v>
      </c>
      <c r="BY124" s="43">
        <f>'PRECIO REFERENCIA'!BW124</f>
        <v>0</v>
      </c>
      <c r="BZ124" s="43" t="str">
        <f>'PRECIO REFERENCIA'!BY124</f>
        <v>NO OFERTADO</v>
      </c>
      <c r="CA124" s="44">
        <f>+IF(BZ124="NO OFERTADO",0,IF(BZ124="NO CUMPLE EV TECNICA",0,IF(BZ124="NO HABILITA",0,IF(BZ124="HABILITA",('PRECIOS UNITARIOS'!$AF124*500)/BY124))))</f>
        <v>0</v>
      </c>
      <c r="CB124" s="43">
        <f>'PRECIO REFERENCIA'!BZ124</f>
        <v>0</v>
      </c>
      <c r="CC124" s="43" t="str">
        <f>'PRECIO REFERENCIA'!CB124</f>
        <v>NO OFERTADO</v>
      </c>
      <c r="CD124" s="44">
        <f>+IF(CC124="NO OFERTADO",0,IF(CC124="NO CUMPLE EV TECNICA",0,IF(CC124="NO HABILITA",0,IF(CC124="HABILITA",('PRECIOS UNITARIOS'!$AF124*500)/CB124))))</f>
        <v>0</v>
      </c>
      <c r="CE124" s="43">
        <f>'PRECIO REFERENCIA'!CC124</f>
        <v>0</v>
      </c>
      <c r="CF124" s="43" t="str">
        <f>'PRECIO REFERENCIA'!CE124</f>
        <v>NO OFERTADO</v>
      </c>
      <c r="CG124" s="44">
        <f>+IF(CF124="NO OFERTADO",0,IF(CF124="NO CUMPLE EV TECNICA",0,IF(CF124="NO HABILITA",0,IF(CF124="HABILITA",('PRECIOS UNITARIOS'!$AF124*500)/CE124))))</f>
        <v>0</v>
      </c>
      <c r="CH124" s="43">
        <f>'PRECIO REFERENCIA'!CF124</f>
        <v>0</v>
      </c>
      <c r="CI124" s="43" t="str">
        <f>'PRECIO REFERENCIA'!CH124</f>
        <v>NO OFERTADO</v>
      </c>
      <c r="CJ124" s="44">
        <f>+IF(CI124="NO OFERTADO",0,IF(CI124="NO CUMPLE EV TECNICA",0,IF(CI124="NO HABILITA",0,IF(CI124="HABILITA",('PRECIOS UNITARIOS'!$AF124*500)/CH124))))</f>
        <v>0</v>
      </c>
    </row>
    <row r="125" spans="1:88" s="40" customFormat="1" ht="38.25" x14ac:dyDescent="0.2">
      <c r="A125" s="103">
        <v>116</v>
      </c>
      <c r="B125" s="202" t="s">
        <v>210</v>
      </c>
      <c r="C125" s="121" t="s">
        <v>211</v>
      </c>
      <c r="D125" s="24">
        <v>1</v>
      </c>
      <c r="E125" s="166" t="s">
        <v>53</v>
      </c>
      <c r="F125" s="168">
        <v>1</v>
      </c>
      <c r="G125" s="25">
        <v>4635.05</v>
      </c>
      <c r="H125" s="43">
        <f>'PRECIO REFERENCIA'!F125</f>
        <v>0</v>
      </c>
      <c r="I125" s="43" t="str">
        <f>'PRECIO REFERENCIA'!H125</f>
        <v>NO OFERTADO</v>
      </c>
      <c r="J125" s="44">
        <f>+IF(I125="NO OFERTADO",0,IF(I125="NO CUMPLE EV TECNICA",0,IF(I125="NO HABILITA",0,IF(I125="HABILITA",('PRECIOS UNITARIOS'!$AF125*500)/H125))))</f>
        <v>0</v>
      </c>
      <c r="K125" s="43">
        <f>'PRECIO REFERENCIA'!I125</f>
        <v>0</v>
      </c>
      <c r="L125" s="43" t="str">
        <f>'PRECIO REFERENCIA'!K125</f>
        <v>NO OFERTADO</v>
      </c>
      <c r="M125" s="44">
        <f>+IF(L125="NO OFERTADO",0,IF(L125="NO CUMPLE EV TECNICA",0,IF(L125="NO HABILITA",0,IF(L125="HABILITA",('PRECIOS UNITARIOS'!$AF125*500)/K125))))</f>
        <v>0</v>
      </c>
      <c r="N125" s="43">
        <f>'PRECIO REFERENCIA'!L125</f>
        <v>0</v>
      </c>
      <c r="O125" s="43" t="str">
        <f>'PRECIO REFERENCIA'!N125</f>
        <v>NO OFERTADO</v>
      </c>
      <c r="P125" s="44">
        <f>+IF(O125="NO OFERTADO",0,IF(O125="NO CUMPLE EV TECNICA",0,IF(O125="NO HABILITA",0,IF(O125="HABILITA",('PRECIOS UNITARIOS'!$AF125*500)/N125))))</f>
        <v>0</v>
      </c>
      <c r="Q125" s="43">
        <f>'PRECIO REFERENCIA'!O125</f>
        <v>0</v>
      </c>
      <c r="R125" s="43" t="str">
        <f>'PRECIO REFERENCIA'!Q125</f>
        <v>NO OFERTADO</v>
      </c>
      <c r="S125" s="44">
        <f>+IF(R125="NO OFERTADO",0,IF(R125="NO CUMPLE EV TECNICA",0,IF(R125="NO HABILITA",0,IF(R125="HABILITA",('PRECIOS UNITARIOS'!$AF125*500)/Q125))))</f>
        <v>0</v>
      </c>
      <c r="T125" s="43">
        <f>'PRECIO REFERENCIA'!R125</f>
        <v>0</v>
      </c>
      <c r="U125" s="43" t="str">
        <f>'PRECIO REFERENCIA'!T125</f>
        <v>NO OFERTADO</v>
      </c>
      <c r="V125" s="44">
        <f>+IF(U125="NO OFERTADO",0,IF(U125="NO CUMPLE EV TECNICA",0,IF(U125="NO HABILITA",0,IF(U125="HABILITA",('PRECIOS UNITARIOS'!$AF125*500)/T125))))</f>
        <v>0</v>
      </c>
      <c r="W125" s="43">
        <f>'PRECIO REFERENCIA'!U125</f>
        <v>0</v>
      </c>
      <c r="X125" s="43" t="str">
        <f>'PRECIO REFERENCIA'!W125</f>
        <v>NO OFERTADO</v>
      </c>
      <c r="Y125" s="44">
        <f>+IF(X125="NO OFERTADO",0,IF(X125="NO CUMPLE EV TECNICA",0,IF(X125="NO HABILITA",0,IF(X125="HABILITA",('PRECIOS UNITARIOS'!$AF125*500)/W125))))</f>
        <v>0</v>
      </c>
      <c r="Z125" s="43">
        <f>'PRECIO REFERENCIA'!X125</f>
        <v>4425.6099999999997</v>
      </c>
      <c r="AA125" s="43" t="str">
        <f>'PRECIO REFERENCIA'!Z125</f>
        <v>HABILITA</v>
      </c>
      <c r="AB125" s="44">
        <f>+IF(AA125="NO OFERTADO",0,IF(AA125="NO CUMPLE EV TECNICA",0,IF(AA125="NO HABILITA",0,IF(AA125="HABILITA",('PRECIOS UNITARIOS'!$AF125*500)/Z125))))</f>
        <v>500.00000000000006</v>
      </c>
      <c r="AC125" s="43">
        <f>'PRECIO REFERENCIA'!AA125</f>
        <v>0</v>
      </c>
      <c r="AD125" s="43" t="str">
        <f>'PRECIO REFERENCIA'!AC125</f>
        <v>NO OFERTADO</v>
      </c>
      <c r="AE125" s="44">
        <f>+IF(AD125="NO OFERTADO",0,IF(AD125="NO CUMPLE EV TECNICA",0,IF(AD125="NO HABILITA",0,IF(AD125="HABILITA",('PRECIOS UNITARIOS'!$AF125*500)/AC125))))</f>
        <v>0</v>
      </c>
      <c r="AF125" s="43">
        <f>'PRECIO REFERENCIA'!AD125</f>
        <v>5125.33</v>
      </c>
      <c r="AG125" s="43" t="str">
        <f>'PRECIO REFERENCIA'!AF125</f>
        <v>HABILITA</v>
      </c>
      <c r="AH125" s="44">
        <f>+IF(AG125="NO OFERTADO",0,IF(AG125="NO CUMPLE EV TECNICA",0,IF(AG125="NO HABILITA",0,IF(AG125="HABILITA",('PRECIOS UNITARIOS'!$AF125*500)/AF125))))</f>
        <v>431.7390294868818</v>
      </c>
      <c r="AI125" s="43">
        <f>'PRECIO REFERENCIA'!AG125</f>
        <v>0</v>
      </c>
      <c r="AJ125" s="43" t="str">
        <f>'PRECIO REFERENCIA'!AI125</f>
        <v>NO OFERTADO</v>
      </c>
      <c r="AK125" s="44">
        <f>+IF(AJ125="NO OFERTADO",0,IF(AJ125="NO CUMPLE EV TECNICA",0,IF(AJ125="NO HABILITA",0,IF(AJ125="HABILITA",('PRECIOS UNITARIOS'!$AF125*500)/AI125))))</f>
        <v>0</v>
      </c>
      <c r="AL125" s="43">
        <f>'PRECIO REFERENCIA'!AJ125</f>
        <v>0</v>
      </c>
      <c r="AM125" s="43" t="str">
        <f>'PRECIO REFERENCIA'!AL125</f>
        <v>NO OFERTADO</v>
      </c>
      <c r="AN125" s="44">
        <f>+IF(AM125="NO OFERTADO",0,IF(AM125="NO CUMPLE EV TECNICA",0,IF(AM125="NO HABILITA",0,IF(AM125="HABILITA",('PRECIOS UNITARIOS'!$AF125*500)/AL125))))</f>
        <v>0</v>
      </c>
      <c r="AO125" s="43">
        <f>'PRECIO REFERENCIA'!AM125</f>
        <v>0</v>
      </c>
      <c r="AP125" s="43" t="str">
        <f>'PRECIO REFERENCIA'!AO125</f>
        <v>NO OFERTADO</v>
      </c>
      <c r="AQ125" s="44">
        <f>+IF(AP125="NO OFERTADO",0,IF(AP125="NO CUMPLE EV TECNICA",0,IF(AP125="NO HABILITA",0,IF(AP125="HABILITA",('PRECIOS UNITARIOS'!$AF125*500)/AO125))))</f>
        <v>0</v>
      </c>
      <c r="AR125" s="43">
        <f>'PRECIO REFERENCIA'!AP125</f>
        <v>0</v>
      </c>
      <c r="AS125" s="43" t="str">
        <f>'PRECIO REFERENCIA'!AR125</f>
        <v>NO OFERTADO</v>
      </c>
      <c r="AT125" s="44">
        <f>+IF(AS125="NO OFERTADO",0,IF(AS125="NO CUMPLE EV TECNICA",0,IF(AS125="NO HABILITA",0,IF(AS125="HABILITA",('PRECIOS UNITARIOS'!$AF125*500)/AR125))))</f>
        <v>0</v>
      </c>
      <c r="AU125" s="43">
        <f>'PRECIO REFERENCIA'!AS125</f>
        <v>0</v>
      </c>
      <c r="AV125" s="43" t="str">
        <f>'PRECIO REFERENCIA'!AU125</f>
        <v>NO OFERTADO</v>
      </c>
      <c r="AW125" s="44">
        <f>+IF(AV125="NO OFERTADO",0,IF(AV125="NO CUMPLE EV TECNICA",0,IF(AV125="NO HABILITA",0,IF(AV125="HABILITA",('PRECIOS UNITARIOS'!$AF125*500)/AU125))))</f>
        <v>0</v>
      </c>
      <c r="AX125" s="43">
        <f>'PRECIO REFERENCIA'!AV125</f>
        <v>0</v>
      </c>
      <c r="AY125" s="43" t="str">
        <f>'PRECIO REFERENCIA'!AX125</f>
        <v>NO OFERTADO</v>
      </c>
      <c r="AZ125" s="44">
        <f>+IF(AY125="NO OFERTADO",0,IF(AY125="NO CUMPLE EV TECNICA",0,IF(AY125="NO HABILITA",0,IF(AY125="HABILITA",('PRECIOS UNITARIOS'!$AF125*500)/AX125))))</f>
        <v>0</v>
      </c>
      <c r="BA125" s="43">
        <f>'PRECIO REFERENCIA'!AY125</f>
        <v>0</v>
      </c>
      <c r="BB125" s="43" t="str">
        <f>'PRECIO REFERENCIA'!BA125</f>
        <v>NO OFERTADO</v>
      </c>
      <c r="BC125" s="44">
        <f>+IF(BB125="NO OFERTADO",0,IF(BB125="NO CUMPLE EV TECNICA",0,IF(BB125="NO HABILITA",0,IF(BB125="HABILITA",('PRECIOS UNITARIOS'!$AF125*500)/BA125))))</f>
        <v>0</v>
      </c>
      <c r="BD125" s="43">
        <f>'PRECIO REFERENCIA'!BB125</f>
        <v>4631.4799999999996</v>
      </c>
      <c r="BE125" s="43" t="str">
        <f>'PRECIO REFERENCIA'!BD125</f>
        <v>HABILITA</v>
      </c>
      <c r="BF125" s="44">
        <f>+IF(BE125="NO OFERTADO",0,IF(BE125="NO CUMPLE EV TECNICA",0,IF(BE125="NO HABILITA",0,IF(BE125="HABILITA",('PRECIOS UNITARIOS'!$AF125*500)/BD125))))</f>
        <v>477.77492291880787</v>
      </c>
      <c r="BG125" s="43">
        <f>'PRECIO REFERENCIA'!BE125</f>
        <v>0</v>
      </c>
      <c r="BH125" s="43" t="str">
        <f>'PRECIO REFERENCIA'!BG125</f>
        <v>NO OFERTADO</v>
      </c>
      <c r="BI125" s="44">
        <f>+IF(BH125="NO OFERTADO",0,IF(BH125="NO CUMPLE EV TECNICA",0,IF(BH125="NO HABILITA",0,IF(BH125="HABILITA",('PRECIOS UNITARIOS'!$AF125*500)/BG125))))</f>
        <v>0</v>
      </c>
      <c r="BJ125" s="43">
        <f>'PRECIO REFERENCIA'!BH125</f>
        <v>0</v>
      </c>
      <c r="BK125" s="43" t="str">
        <f>'PRECIO REFERENCIA'!BJ125</f>
        <v>NO OFERTADO</v>
      </c>
      <c r="BL125" s="44">
        <f>+IF(BK125="NO OFERTADO",0,IF(BK125="NO CUMPLE EV TECNICA",0,IF(BK125="NO HABILITA",0,IF(BK125="HABILITA",('PRECIOS UNITARIOS'!$AF125*500)/BJ125))))</f>
        <v>0</v>
      </c>
      <c r="BM125" s="43">
        <f>'PRECIO REFERENCIA'!BK125</f>
        <v>0</v>
      </c>
      <c r="BN125" s="43" t="str">
        <f>'PRECIO REFERENCIA'!BM125</f>
        <v>NO OFERTADO</v>
      </c>
      <c r="BO125" s="44">
        <f>+IF(BN125="NO OFERTADO",0,IF(BN125="NO CUMPLE EV TECNICA",0,IF(BN125="NO HABILITA",0,IF(BN125="HABILITA",('PRECIOS UNITARIOS'!$AF125*500)/BM125))))</f>
        <v>0</v>
      </c>
      <c r="BP125" s="43">
        <f>'PRECIO REFERENCIA'!BN125</f>
        <v>4498.2</v>
      </c>
      <c r="BQ125" s="43" t="str">
        <f>'PRECIO REFERENCIA'!BP125</f>
        <v>HABILITA</v>
      </c>
      <c r="BR125" s="44">
        <f>+IF(BQ125="NO OFERTADO",0,IF(BQ125="NO CUMPLE EV TECNICA",0,IF(BQ125="NO HABILITA",0,IF(BQ125="HABILITA",('PRECIOS UNITARIOS'!$AF125*500)/BP125))))</f>
        <v>491.93121693121697</v>
      </c>
      <c r="BS125" s="43">
        <f>'PRECIO REFERENCIA'!BQ125</f>
        <v>5125.33</v>
      </c>
      <c r="BT125" s="43" t="str">
        <f>'PRECIO REFERENCIA'!BS125</f>
        <v>HABILITA</v>
      </c>
      <c r="BU125" s="44">
        <f>+IF(BT125="NO OFERTADO",0,IF(BT125="NO CUMPLE EV TECNICA",0,IF(BT125="NO HABILITA",0,IF(BT125="HABILITA",('PRECIOS UNITARIOS'!$AF125*500)/BS125))))</f>
        <v>431.7390294868818</v>
      </c>
      <c r="BV125" s="43">
        <f>'PRECIO REFERENCIA'!BT125</f>
        <v>0</v>
      </c>
      <c r="BW125" s="43" t="str">
        <f>'PRECIO REFERENCIA'!BV125</f>
        <v>NO OFERTADO</v>
      </c>
      <c r="BX125" s="44">
        <f>+IF(BW125="NO OFERTADO",0,IF(BW125="NO CUMPLE EV TECNICA",0,IF(BW125="NO HABILITA",0,IF(BW125="HABILITA",('PRECIOS UNITARIOS'!$AF125*500)/BV125))))</f>
        <v>0</v>
      </c>
      <c r="BY125" s="43">
        <f>'PRECIO REFERENCIA'!BW125</f>
        <v>0</v>
      </c>
      <c r="BZ125" s="43" t="str">
        <f>'PRECIO REFERENCIA'!BY125</f>
        <v>NO OFERTADO</v>
      </c>
      <c r="CA125" s="44">
        <f>+IF(BZ125="NO OFERTADO",0,IF(BZ125="NO CUMPLE EV TECNICA",0,IF(BZ125="NO HABILITA",0,IF(BZ125="HABILITA",('PRECIOS UNITARIOS'!$AF125*500)/BY125))))</f>
        <v>0</v>
      </c>
      <c r="CB125" s="43">
        <f>'PRECIO REFERENCIA'!BZ125</f>
        <v>0</v>
      </c>
      <c r="CC125" s="43" t="str">
        <f>'PRECIO REFERENCIA'!CB125</f>
        <v>NO OFERTADO</v>
      </c>
      <c r="CD125" s="44">
        <f>+IF(CC125="NO OFERTADO",0,IF(CC125="NO CUMPLE EV TECNICA",0,IF(CC125="NO HABILITA",0,IF(CC125="HABILITA",('PRECIOS UNITARIOS'!$AF125*500)/CB125))))</f>
        <v>0</v>
      </c>
      <c r="CE125" s="43">
        <f>'PRECIO REFERENCIA'!CC125</f>
        <v>0</v>
      </c>
      <c r="CF125" s="43" t="str">
        <f>'PRECIO REFERENCIA'!CE125</f>
        <v>NO OFERTADO</v>
      </c>
      <c r="CG125" s="44">
        <f>+IF(CF125="NO OFERTADO",0,IF(CF125="NO CUMPLE EV TECNICA",0,IF(CF125="NO HABILITA",0,IF(CF125="HABILITA",('PRECIOS UNITARIOS'!$AF125*500)/CE125))))</f>
        <v>0</v>
      </c>
      <c r="CH125" s="43">
        <f>'PRECIO REFERENCIA'!CF125</f>
        <v>0</v>
      </c>
      <c r="CI125" s="43" t="str">
        <f>'PRECIO REFERENCIA'!CH125</f>
        <v>NO OFERTADO</v>
      </c>
      <c r="CJ125" s="44">
        <f>+IF(CI125="NO OFERTADO",0,IF(CI125="NO CUMPLE EV TECNICA",0,IF(CI125="NO HABILITA",0,IF(CI125="HABILITA",('PRECIOS UNITARIOS'!$AF125*500)/CH125))))</f>
        <v>0</v>
      </c>
    </row>
    <row r="126" spans="1:88" s="40" customFormat="1" ht="51" x14ac:dyDescent="0.2">
      <c r="A126" s="103">
        <v>117</v>
      </c>
      <c r="B126" s="202" t="s">
        <v>212</v>
      </c>
      <c r="C126" s="121" t="s">
        <v>213</v>
      </c>
      <c r="D126" s="24">
        <v>1</v>
      </c>
      <c r="E126" s="166" t="s">
        <v>53</v>
      </c>
      <c r="F126" s="168">
        <v>1</v>
      </c>
      <c r="G126" s="25">
        <v>65921.994222000008</v>
      </c>
      <c r="H126" s="43">
        <f>'PRECIO REFERENCIA'!F126</f>
        <v>0</v>
      </c>
      <c r="I126" s="43" t="str">
        <f>'PRECIO REFERENCIA'!H126</f>
        <v>NO OFERTADO</v>
      </c>
      <c r="J126" s="44">
        <f>+IF(I126="NO OFERTADO",0,IF(I126="NO CUMPLE EV TECNICA",0,IF(I126="NO HABILITA",0,IF(I126="HABILITA",('PRECIOS UNITARIOS'!$AF126*500)/H126))))</f>
        <v>0</v>
      </c>
      <c r="K126" s="43">
        <f>'PRECIO REFERENCIA'!I126</f>
        <v>0</v>
      </c>
      <c r="L126" s="43" t="str">
        <f>'PRECIO REFERENCIA'!K126</f>
        <v>NO OFERTADO</v>
      </c>
      <c r="M126" s="44">
        <f>+IF(L126="NO OFERTADO",0,IF(L126="NO CUMPLE EV TECNICA",0,IF(L126="NO HABILITA",0,IF(L126="HABILITA",('PRECIOS UNITARIOS'!$AF126*500)/K126))))</f>
        <v>0</v>
      </c>
      <c r="N126" s="43">
        <f>'PRECIO REFERENCIA'!L126</f>
        <v>0</v>
      </c>
      <c r="O126" s="43" t="str">
        <f>'PRECIO REFERENCIA'!N126</f>
        <v>NO OFERTADO</v>
      </c>
      <c r="P126" s="44">
        <f>+IF(O126="NO OFERTADO",0,IF(O126="NO CUMPLE EV TECNICA",0,IF(O126="NO HABILITA",0,IF(O126="HABILITA",('PRECIOS UNITARIOS'!$AF126*500)/N126))))</f>
        <v>0</v>
      </c>
      <c r="Q126" s="43">
        <f>'PRECIO REFERENCIA'!O126</f>
        <v>0</v>
      </c>
      <c r="R126" s="43" t="str">
        <f>'PRECIO REFERENCIA'!Q126</f>
        <v>NO OFERTADO</v>
      </c>
      <c r="S126" s="44">
        <f>+IF(R126="NO OFERTADO",0,IF(R126="NO CUMPLE EV TECNICA",0,IF(R126="NO HABILITA",0,IF(R126="HABILITA",('PRECIOS UNITARIOS'!$AF126*500)/Q126))))</f>
        <v>0</v>
      </c>
      <c r="T126" s="43">
        <f>'PRECIO REFERENCIA'!R126</f>
        <v>0</v>
      </c>
      <c r="U126" s="43" t="str">
        <f>'PRECIO REFERENCIA'!T126</f>
        <v>NO OFERTADO</v>
      </c>
      <c r="V126" s="44">
        <f>+IF(U126="NO OFERTADO",0,IF(U126="NO CUMPLE EV TECNICA",0,IF(U126="NO HABILITA",0,IF(U126="HABILITA",('PRECIOS UNITARIOS'!$AF126*500)/T126))))</f>
        <v>0</v>
      </c>
      <c r="W126" s="43">
        <f>'PRECIO REFERENCIA'!U126</f>
        <v>0</v>
      </c>
      <c r="X126" s="43" t="str">
        <f>'PRECIO REFERENCIA'!W126</f>
        <v>NO OFERTADO</v>
      </c>
      <c r="Y126" s="44">
        <f>+IF(X126="NO OFERTADO",0,IF(X126="NO CUMPLE EV TECNICA",0,IF(X126="NO HABILITA",0,IF(X126="HABILITA",('PRECIOS UNITARIOS'!$AF126*500)/W126))))</f>
        <v>0</v>
      </c>
      <c r="Z126" s="43">
        <f>'PRECIO REFERENCIA'!X126</f>
        <v>0</v>
      </c>
      <c r="AA126" s="43" t="str">
        <f>'PRECIO REFERENCIA'!Z126</f>
        <v>NO OFERTADO</v>
      </c>
      <c r="AB126" s="44">
        <f>+IF(AA126="NO OFERTADO",0,IF(AA126="NO CUMPLE EV TECNICA",0,IF(AA126="NO HABILITA",0,IF(AA126="HABILITA",('PRECIOS UNITARIOS'!$AF126*500)/Z126))))</f>
        <v>0</v>
      </c>
      <c r="AC126" s="43">
        <f>'PRECIO REFERENCIA'!AA126</f>
        <v>0</v>
      </c>
      <c r="AD126" s="43" t="str">
        <f>'PRECIO REFERENCIA'!AC126</f>
        <v>NO OFERTADO</v>
      </c>
      <c r="AE126" s="44">
        <f>+IF(AD126="NO OFERTADO",0,IF(AD126="NO CUMPLE EV TECNICA",0,IF(AD126="NO HABILITA",0,IF(AD126="HABILITA",('PRECIOS UNITARIOS'!$AF126*500)/AC126))))</f>
        <v>0</v>
      </c>
      <c r="AF126" s="43">
        <f>'PRECIO REFERENCIA'!AD126</f>
        <v>77392</v>
      </c>
      <c r="AG126" s="43" t="str">
        <f>'PRECIO REFERENCIA'!AF126</f>
        <v>HABILITA</v>
      </c>
      <c r="AH126" s="44">
        <f>+IF(AG126="NO OFERTADO",0,IF(AG126="NO CUMPLE EV TECNICA",0,IF(AG126="NO HABILITA",0,IF(AG126="HABILITA",('PRECIOS UNITARIOS'!$AF126*500)/AF126))))</f>
        <v>500</v>
      </c>
      <c r="AI126" s="43">
        <f>'PRECIO REFERENCIA'!AG126</f>
        <v>0</v>
      </c>
      <c r="AJ126" s="43" t="str">
        <f>'PRECIO REFERENCIA'!AI126</f>
        <v>NO OFERTADO</v>
      </c>
      <c r="AK126" s="44">
        <f>+IF(AJ126="NO OFERTADO",0,IF(AJ126="NO CUMPLE EV TECNICA",0,IF(AJ126="NO HABILITA",0,IF(AJ126="HABILITA",('PRECIOS UNITARIOS'!$AF126*500)/AI126))))</f>
        <v>0</v>
      </c>
      <c r="AL126" s="43">
        <f>'PRECIO REFERENCIA'!AJ126</f>
        <v>0</v>
      </c>
      <c r="AM126" s="43" t="str">
        <f>'PRECIO REFERENCIA'!AL126</f>
        <v>NO OFERTADO</v>
      </c>
      <c r="AN126" s="44">
        <f>+IF(AM126="NO OFERTADO",0,IF(AM126="NO CUMPLE EV TECNICA",0,IF(AM126="NO HABILITA",0,IF(AM126="HABILITA",('PRECIOS UNITARIOS'!$AF126*500)/AL126))))</f>
        <v>0</v>
      </c>
      <c r="AO126" s="43">
        <f>'PRECIO REFERENCIA'!AM126</f>
        <v>0</v>
      </c>
      <c r="AP126" s="43" t="str">
        <f>'PRECIO REFERENCIA'!AO126</f>
        <v>NO OFERTADO</v>
      </c>
      <c r="AQ126" s="44">
        <f>+IF(AP126="NO OFERTADO",0,IF(AP126="NO CUMPLE EV TECNICA",0,IF(AP126="NO HABILITA",0,IF(AP126="HABILITA",('PRECIOS UNITARIOS'!$AF126*500)/AO126))))</f>
        <v>0</v>
      </c>
      <c r="AR126" s="43">
        <f>'PRECIO REFERENCIA'!AP126</f>
        <v>0</v>
      </c>
      <c r="AS126" s="43" t="str">
        <f>'PRECIO REFERENCIA'!AR126</f>
        <v>NO OFERTADO</v>
      </c>
      <c r="AT126" s="44">
        <f>+IF(AS126="NO OFERTADO",0,IF(AS126="NO CUMPLE EV TECNICA",0,IF(AS126="NO HABILITA",0,IF(AS126="HABILITA",('PRECIOS UNITARIOS'!$AF126*500)/AR126))))</f>
        <v>0</v>
      </c>
      <c r="AU126" s="43">
        <f>'PRECIO REFERENCIA'!AS126</f>
        <v>0</v>
      </c>
      <c r="AV126" s="43" t="str">
        <f>'PRECIO REFERENCIA'!AU126</f>
        <v>NO OFERTADO</v>
      </c>
      <c r="AW126" s="44">
        <f>+IF(AV126="NO OFERTADO",0,IF(AV126="NO CUMPLE EV TECNICA",0,IF(AV126="NO HABILITA",0,IF(AV126="HABILITA",('PRECIOS UNITARIOS'!$AF126*500)/AU126))))</f>
        <v>0</v>
      </c>
      <c r="AX126" s="43">
        <f>'PRECIO REFERENCIA'!AV126</f>
        <v>0</v>
      </c>
      <c r="AY126" s="43" t="str">
        <f>'PRECIO REFERENCIA'!AX126</f>
        <v>NO OFERTADO</v>
      </c>
      <c r="AZ126" s="44">
        <f>+IF(AY126="NO OFERTADO",0,IF(AY126="NO CUMPLE EV TECNICA",0,IF(AY126="NO HABILITA",0,IF(AY126="HABILITA",('PRECIOS UNITARIOS'!$AF126*500)/AX126))))</f>
        <v>0</v>
      </c>
      <c r="BA126" s="43">
        <f>'PRECIO REFERENCIA'!AY126</f>
        <v>0</v>
      </c>
      <c r="BB126" s="43" t="str">
        <f>'PRECIO REFERENCIA'!BA126</f>
        <v>NO OFERTADO</v>
      </c>
      <c r="BC126" s="44">
        <f>+IF(BB126="NO OFERTADO",0,IF(BB126="NO CUMPLE EV TECNICA",0,IF(BB126="NO HABILITA",0,IF(BB126="HABILITA",('PRECIOS UNITARIOS'!$AF126*500)/BA126))))</f>
        <v>0</v>
      </c>
      <c r="BD126" s="43">
        <f>'PRECIO REFERENCIA'!BB126</f>
        <v>0</v>
      </c>
      <c r="BE126" s="43" t="str">
        <f>'PRECIO REFERENCIA'!BD126</f>
        <v>NO OFERTADO</v>
      </c>
      <c r="BF126" s="44">
        <f>+IF(BE126="NO OFERTADO",0,IF(BE126="NO CUMPLE EV TECNICA",0,IF(BE126="NO HABILITA",0,IF(BE126="HABILITA",('PRECIOS UNITARIOS'!$AF126*500)/BD126))))</f>
        <v>0</v>
      </c>
      <c r="BG126" s="43">
        <f>'PRECIO REFERENCIA'!BE126</f>
        <v>0</v>
      </c>
      <c r="BH126" s="43" t="str">
        <f>'PRECIO REFERENCIA'!BG126</f>
        <v>NO OFERTADO</v>
      </c>
      <c r="BI126" s="44">
        <f>+IF(BH126="NO OFERTADO",0,IF(BH126="NO CUMPLE EV TECNICA",0,IF(BH126="NO HABILITA",0,IF(BH126="HABILITA",('PRECIOS UNITARIOS'!$AF126*500)/BG126))))</f>
        <v>0</v>
      </c>
      <c r="BJ126" s="43">
        <f>'PRECIO REFERENCIA'!BH126</f>
        <v>0</v>
      </c>
      <c r="BK126" s="43" t="str">
        <f>'PRECIO REFERENCIA'!BJ126</f>
        <v>NO OFERTADO</v>
      </c>
      <c r="BL126" s="44">
        <f>+IF(BK126="NO OFERTADO",0,IF(BK126="NO CUMPLE EV TECNICA",0,IF(BK126="NO HABILITA",0,IF(BK126="HABILITA",('PRECIOS UNITARIOS'!$AF126*500)/BJ126))))</f>
        <v>0</v>
      </c>
      <c r="BM126" s="43">
        <f>'PRECIO REFERENCIA'!BK126</f>
        <v>0</v>
      </c>
      <c r="BN126" s="43" t="str">
        <f>'PRECIO REFERENCIA'!BM126</f>
        <v>NO OFERTADO</v>
      </c>
      <c r="BO126" s="44">
        <f>+IF(BN126="NO OFERTADO",0,IF(BN126="NO CUMPLE EV TECNICA",0,IF(BN126="NO HABILITA",0,IF(BN126="HABILITA",('PRECIOS UNITARIOS'!$AF126*500)/BM126))))</f>
        <v>0</v>
      </c>
      <c r="BP126" s="43">
        <f>'PRECIO REFERENCIA'!BN126</f>
        <v>0</v>
      </c>
      <c r="BQ126" s="43" t="str">
        <f>'PRECIO REFERENCIA'!BP126</f>
        <v>NO OFERTADO</v>
      </c>
      <c r="BR126" s="44">
        <f>+IF(BQ126="NO OFERTADO",0,IF(BQ126="NO CUMPLE EV TECNICA",0,IF(BQ126="NO HABILITA",0,IF(BQ126="HABILITA",('PRECIOS UNITARIOS'!$AF126*500)/BP126))))</f>
        <v>0</v>
      </c>
      <c r="BS126" s="43">
        <f>'PRECIO REFERENCIA'!BQ126</f>
        <v>0</v>
      </c>
      <c r="BT126" s="43" t="str">
        <f>'PRECIO REFERENCIA'!BS126</f>
        <v>NO OFERTADO</v>
      </c>
      <c r="BU126" s="44">
        <f>+IF(BT126="NO OFERTADO",0,IF(BT126="NO CUMPLE EV TECNICA",0,IF(BT126="NO HABILITA",0,IF(BT126="HABILITA",('PRECIOS UNITARIOS'!$AF126*500)/BS126))))</f>
        <v>0</v>
      </c>
      <c r="BV126" s="43">
        <f>'PRECIO REFERENCIA'!BT126</f>
        <v>0</v>
      </c>
      <c r="BW126" s="43" t="str">
        <f>'PRECIO REFERENCIA'!BV126</f>
        <v>NO OFERTADO</v>
      </c>
      <c r="BX126" s="44">
        <f>+IF(BW126="NO OFERTADO",0,IF(BW126="NO CUMPLE EV TECNICA",0,IF(BW126="NO HABILITA",0,IF(BW126="HABILITA",('PRECIOS UNITARIOS'!$AF126*500)/BV126))))</f>
        <v>0</v>
      </c>
      <c r="BY126" s="43">
        <f>'PRECIO REFERENCIA'!BW126</f>
        <v>0</v>
      </c>
      <c r="BZ126" s="43" t="str">
        <f>'PRECIO REFERENCIA'!BY126</f>
        <v>NO OFERTADO</v>
      </c>
      <c r="CA126" s="44">
        <f>+IF(BZ126="NO OFERTADO",0,IF(BZ126="NO CUMPLE EV TECNICA",0,IF(BZ126="NO HABILITA",0,IF(BZ126="HABILITA",('PRECIOS UNITARIOS'!$AF126*500)/BY126))))</f>
        <v>0</v>
      </c>
      <c r="CB126" s="43">
        <f>'PRECIO REFERENCIA'!BZ126</f>
        <v>0</v>
      </c>
      <c r="CC126" s="43" t="str">
        <f>'PRECIO REFERENCIA'!CB126</f>
        <v>NO OFERTADO</v>
      </c>
      <c r="CD126" s="44">
        <f>+IF(CC126="NO OFERTADO",0,IF(CC126="NO CUMPLE EV TECNICA",0,IF(CC126="NO HABILITA",0,IF(CC126="HABILITA",('PRECIOS UNITARIOS'!$AF126*500)/CB126))))</f>
        <v>0</v>
      </c>
      <c r="CE126" s="43">
        <f>'PRECIO REFERENCIA'!CC126</f>
        <v>92936</v>
      </c>
      <c r="CF126" s="43" t="str">
        <f>'PRECIO REFERENCIA'!CE126</f>
        <v>NO HABILITA</v>
      </c>
      <c r="CG126" s="44">
        <f>+IF(CF126="NO OFERTADO",0,IF(CF126="NO CUMPLE EV TECNICA",0,IF(CF126="NO HABILITA",0,IF(CF126="HABILITA",('PRECIOS UNITARIOS'!$AF126*500)/CE126))))</f>
        <v>0</v>
      </c>
      <c r="CH126" s="43">
        <f>'PRECIO REFERENCIA'!CF126</f>
        <v>0</v>
      </c>
      <c r="CI126" s="43" t="str">
        <f>'PRECIO REFERENCIA'!CH126</f>
        <v>NO OFERTADO</v>
      </c>
      <c r="CJ126" s="44">
        <f>+IF(CI126="NO OFERTADO",0,IF(CI126="NO CUMPLE EV TECNICA",0,IF(CI126="NO HABILITA",0,IF(CI126="HABILITA",('PRECIOS UNITARIOS'!$AF126*500)/CH126))))</f>
        <v>0</v>
      </c>
    </row>
    <row r="127" spans="1:88" s="40" customFormat="1" ht="38.25" x14ac:dyDescent="0.2">
      <c r="A127" s="103">
        <v>118</v>
      </c>
      <c r="B127" s="202" t="s">
        <v>214</v>
      </c>
      <c r="C127" s="121" t="s">
        <v>215</v>
      </c>
      <c r="D127" s="24">
        <v>1</v>
      </c>
      <c r="E127" s="166" t="s">
        <v>53</v>
      </c>
      <c r="F127" s="168">
        <v>1223.6666666666667</v>
      </c>
      <c r="G127" s="25">
        <v>775</v>
      </c>
      <c r="H127" s="43">
        <f>'PRECIO REFERENCIA'!F127</f>
        <v>0</v>
      </c>
      <c r="I127" s="43" t="str">
        <f>'PRECIO REFERENCIA'!H127</f>
        <v>NO OFERTADO</v>
      </c>
      <c r="J127" s="44">
        <f>+IF(I127="NO OFERTADO",0,IF(I127="NO CUMPLE EV TECNICA",0,IF(I127="NO HABILITA",0,IF(I127="HABILITA",('PRECIOS UNITARIOS'!$AF127*500)/H127))))</f>
        <v>0</v>
      </c>
      <c r="K127" s="43">
        <f>'PRECIO REFERENCIA'!I127</f>
        <v>0</v>
      </c>
      <c r="L127" s="43" t="str">
        <f>'PRECIO REFERENCIA'!K127</f>
        <v>NO OFERTADO</v>
      </c>
      <c r="M127" s="44">
        <f>+IF(L127="NO OFERTADO",0,IF(L127="NO CUMPLE EV TECNICA",0,IF(L127="NO HABILITA",0,IF(L127="HABILITA",('PRECIOS UNITARIOS'!$AF127*500)/K127))))</f>
        <v>0</v>
      </c>
      <c r="N127" s="43">
        <f>'PRECIO REFERENCIA'!L127</f>
        <v>0</v>
      </c>
      <c r="O127" s="43" t="str">
        <f>'PRECIO REFERENCIA'!N127</f>
        <v>NO OFERTADO</v>
      </c>
      <c r="P127" s="44">
        <f>+IF(O127="NO OFERTADO",0,IF(O127="NO CUMPLE EV TECNICA",0,IF(O127="NO HABILITA",0,IF(O127="HABILITA",('PRECIOS UNITARIOS'!$AF127*500)/N127))))</f>
        <v>0</v>
      </c>
      <c r="Q127" s="43">
        <f>'PRECIO REFERENCIA'!O127</f>
        <v>0</v>
      </c>
      <c r="R127" s="43" t="str">
        <f>'PRECIO REFERENCIA'!Q127</f>
        <v>NO OFERTADO</v>
      </c>
      <c r="S127" s="44">
        <f>+IF(R127="NO OFERTADO",0,IF(R127="NO CUMPLE EV TECNICA",0,IF(R127="NO HABILITA",0,IF(R127="HABILITA",('PRECIOS UNITARIOS'!$AF127*500)/Q127))))</f>
        <v>0</v>
      </c>
      <c r="T127" s="43">
        <f>'PRECIO REFERENCIA'!R127</f>
        <v>0</v>
      </c>
      <c r="U127" s="43" t="str">
        <f>'PRECIO REFERENCIA'!T127</f>
        <v>NO OFERTADO</v>
      </c>
      <c r="V127" s="44">
        <f>+IF(U127="NO OFERTADO",0,IF(U127="NO CUMPLE EV TECNICA",0,IF(U127="NO HABILITA",0,IF(U127="HABILITA",('PRECIOS UNITARIOS'!$AF127*500)/T127))))</f>
        <v>0</v>
      </c>
      <c r="W127" s="43">
        <f>'PRECIO REFERENCIA'!U127</f>
        <v>775</v>
      </c>
      <c r="X127" s="43" t="str">
        <f>'PRECIO REFERENCIA'!W127</f>
        <v>HABILITA</v>
      </c>
      <c r="Y127" s="44">
        <f>+IF(X127="NO OFERTADO",0,IF(X127="NO CUMPLE EV TECNICA",0,IF(X127="NO HABILITA",0,IF(X127="HABILITA",('PRECIOS UNITARIOS'!$AF127*500)/W127))))</f>
        <v>500</v>
      </c>
      <c r="Z127" s="43">
        <f>'PRECIO REFERENCIA'!X127</f>
        <v>790</v>
      </c>
      <c r="AA127" s="43" t="str">
        <f>'PRECIO REFERENCIA'!Z127</f>
        <v>HABILITA</v>
      </c>
      <c r="AB127" s="44">
        <f>+IF(AA127="NO OFERTADO",0,IF(AA127="NO CUMPLE EV TECNICA",0,IF(AA127="NO HABILITA",0,IF(AA127="HABILITA",('PRECIOS UNITARIOS'!$AF127*500)/Z127))))</f>
        <v>490.50632911392404</v>
      </c>
      <c r="AC127" s="43">
        <f>'PRECIO REFERENCIA'!AA127</f>
        <v>0</v>
      </c>
      <c r="AD127" s="43" t="str">
        <f>'PRECIO REFERENCIA'!AC127</f>
        <v>NO OFERTADO</v>
      </c>
      <c r="AE127" s="44">
        <f>+IF(AD127="NO OFERTADO",0,IF(AD127="NO CUMPLE EV TECNICA",0,IF(AD127="NO HABILITA",0,IF(AD127="HABILITA",('PRECIOS UNITARIOS'!$AF127*500)/AC127))))</f>
        <v>0</v>
      </c>
      <c r="AF127" s="43">
        <f>'PRECIO REFERENCIA'!AD127</f>
        <v>988</v>
      </c>
      <c r="AG127" s="43" t="str">
        <f>'PRECIO REFERENCIA'!AF127</f>
        <v>HABILITA</v>
      </c>
      <c r="AH127" s="44">
        <f>+IF(AG127="NO OFERTADO",0,IF(AG127="NO CUMPLE EV TECNICA",0,IF(AG127="NO HABILITA",0,IF(AG127="HABILITA",('PRECIOS UNITARIOS'!$AF127*500)/AF127))))</f>
        <v>392.20647773279353</v>
      </c>
      <c r="AI127" s="43">
        <f>'PRECIO REFERENCIA'!AG127</f>
        <v>0</v>
      </c>
      <c r="AJ127" s="43" t="str">
        <f>'PRECIO REFERENCIA'!AI127</f>
        <v>NO OFERTADO</v>
      </c>
      <c r="AK127" s="44">
        <f>+IF(AJ127="NO OFERTADO",0,IF(AJ127="NO CUMPLE EV TECNICA",0,IF(AJ127="NO HABILITA",0,IF(AJ127="HABILITA",('PRECIOS UNITARIOS'!$AF127*500)/AI127))))</f>
        <v>0</v>
      </c>
      <c r="AL127" s="43">
        <f>'PRECIO REFERENCIA'!AJ127</f>
        <v>0</v>
      </c>
      <c r="AM127" s="43" t="str">
        <f>'PRECIO REFERENCIA'!AL127</f>
        <v>NO OFERTADO</v>
      </c>
      <c r="AN127" s="44">
        <f>+IF(AM127="NO OFERTADO",0,IF(AM127="NO CUMPLE EV TECNICA",0,IF(AM127="NO HABILITA",0,IF(AM127="HABILITA",('PRECIOS UNITARIOS'!$AF127*500)/AL127))))</f>
        <v>0</v>
      </c>
      <c r="AO127" s="43">
        <f>'PRECIO REFERENCIA'!AM127</f>
        <v>0</v>
      </c>
      <c r="AP127" s="43" t="str">
        <f>'PRECIO REFERENCIA'!AO127</f>
        <v>NO OFERTADO</v>
      </c>
      <c r="AQ127" s="44">
        <f>+IF(AP127="NO OFERTADO",0,IF(AP127="NO CUMPLE EV TECNICA",0,IF(AP127="NO HABILITA",0,IF(AP127="HABILITA",('PRECIOS UNITARIOS'!$AF127*500)/AO127))))</f>
        <v>0</v>
      </c>
      <c r="AR127" s="43">
        <f>'PRECIO REFERENCIA'!AP127</f>
        <v>0</v>
      </c>
      <c r="AS127" s="43" t="str">
        <f>'PRECIO REFERENCIA'!AR127</f>
        <v>NO OFERTADO</v>
      </c>
      <c r="AT127" s="44">
        <f>+IF(AS127="NO OFERTADO",0,IF(AS127="NO CUMPLE EV TECNICA",0,IF(AS127="NO HABILITA",0,IF(AS127="HABILITA",('PRECIOS UNITARIOS'!$AF127*500)/AR127))))</f>
        <v>0</v>
      </c>
      <c r="AU127" s="43">
        <f>'PRECIO REFERENCIA'!AS127</f>
        <v>0</v>
      </c>
      <c r="AV127" s="43" t="str">
        <f>'PRECIO REFERENCIA'!AU127</f>
        <v>NO OFERTADO</v>
      </c>
      <c r="AW127" s="44">
        <f>+IF(AV127="NO OFERTADO",0,IF(AV127="NO CUMPLE EV TECNICA",0,IF(AV127="NO HABILITA",0,IF(AV127="HABILITA",('PRECIOS UNITARIOS'!$AF127*500)/AU127))))</f>
        <v>0</v>
      </c>
      <c r="AX127" s="43">
        <f>'PRECIO REFERENCIA'!AV127</f>
        <v>0</v>
      </c>
      <c r="AY127" s="43" t="str">
        <f>'PRECIO REFERENCIA'!AX127</f>
        <v>NO OFERTADO</v>
      </c>
      <c r="AZ127" s="44">
        <f>+IF(AY127="NO OFERTADO",0,IF(AY127="NO CUMPLE EV TECNICA",0,IF(AY127="NO HABILITA",0,IF(AY127="HABILITA",('PRECIOS UNITARIOS'!$AF127*500)/AX127))))</f>
        <v>0</v>
      </c>
      <c r="BA127" s="43">
        <f>'PRECIO REFERENCIA'!AY127</f>
        <v>0</v>
      </c>
      <c r="BB127" s="43" t="str">
        <f>'PRECIO REFERENCIA'!BA127</f>
        <v>NO OFERTADO</v>
      </c>
      <c r="BC127" s="44">
        <f>+IF(BB127="NO OFERTADO",0,IF(BB127="NO CUMPLE EV TECNICA",0,IF(BB127="NO HABILITA",0,IF(BB127="HABILITA",('PRECIOS UNITARIOS'!$AF127*500)/BA127))))</f>
        <v>0</v>
      </c>
      <c r="BD127" s="43">
        <f>'PRECIO REFERENCIA'!BB127</f>
        <v>0</v>
      </c>
      <c r="BE127" s="43" t="str">
        <f>'PRECIO REFERENCIA'!BD127</f>
        <v>NO OFERTADO</v>
      </c>
      <c r="BF127" s="44">
        <f>+IF(BE127="NO OFERTADO",0,IF(BE127="NO CUMPLE EV TECNICA",0,IF(BE127="NO HABILITA",0,IF(BE127="HABILITA",('PRECIOS UNITARIOS'!$AF127*500)/BD127))))</f>
        <v>0</v>
      </c>
      <c r="BG127" s="43">
        <f>'PRECIO REFERENCIA'!BE127</f>
        <v>0</v>
      </c>
      <c r="BH127" s="43" t="str">
        <f>'PRECIO REFERENCIA'!BG127</f>
        <v>NO OFERTADO</v>
      </c>
      <c r="BI127" s="44">
        <f>+IF(BH127="NO OFERTADO",0,IF(BH127="NO CUMPLE EV TECNICA",0,IF(BH127="NO HABILITA",0,IF(BH127="HABILITA",('PRECIOS UNITARIOS'!$AF127*500)/BG127))))</f>
        <v>0</v>
      </c>
      <c r="BJ127" s="43">
        <f>'PRECIO REFERENCIA'!BH127</f>
        <v>0</v>
      </c>
      <c r="BK127" s="43" t="str">
        <f>'PRECIO REFERENCIA'!BJ127</f>
        <v>NO OFERTADO</v>
      </c>
      <c r="BL127" s="44">
        <f>+IF(BK127="NO OFERTADO",0,IF(BK127="NO CUMPLE EV TECNICA",0,IF(BK127="NO HABILITA",0,IF(BK127="HABILITA",('PRECIOS UNITARIOS'!$AF127*500)/BJ127))))</f>
        <v>0</v>
      </c>
      <c r="BM127" s="43">
        <f>'PRECIO REFERENCIA'!BK127</f>
        <v>0</v>
      </c>
      <c r="BN127" s="43" t="str">
        <f>'PRECIO REFERENCIA'!BM127</f>
        <v>NO OFERTADO</v>
      </c>
      <c r="BO127" s="44">
        <f>+IF(BN127="NO OFERTADO",0,IF(BN127="NO CUMPLE EV TECNICA",0,IF(BN127="NO HABILITA",0,IF(BN127="HABILITA",('PRECIOS UNITARIOS'!$AF127*500)/BM127))))</f>
        <v>0</v>
      </c>
      <c r="BP127" s="43">
        <f>'PRECIO REFERENCIA'!BN127</f>
        <v>0</v>
      </c>
      <c r="BQ127" s="43" t="str">
        <f>'PRECIO REFERENCIA'!BP127</f>
        <v>NO OFERTADO</v>
      </c>
      <c r="BR127" s="44">
        <f>+IF(BQ127="NO OFERTADO",0,IF(BQ127="NO CUMPLE EV TECNICA",0,IF(BQ127="NO HABILITA",0,IF(BQ127="HABILITA",('PRECIOS UNITARIOS'!$AF127*500)/BP127))))</f>
        <v>0</v>
      </c>
      <c r="BS127" s="43">
        <f>'PRECIO REFERENCIA'!BQ127</f>
        <v>0</v>
      </c>
      <c r="BT127" s="43" t="str">
        <f>'PRECIO REFERENCIA'!BS127</f>
        <v>NO OFERTADO</v>
      </c>
      <c r="BU127" s="44">
        <f>+IF(BT127="NO OFERTADO",0,IF(BT127="NO CUMPLE EV TECNICA",0,IF(BT127="NO HABILITA",0,IF(BT127="HABILITA",('PRECIOS UNITARIOS'!$AF127*500)/BS127))))</f>
        <v>0</v>
      </c>
      <c r="BV127" s="43">
        <f>'PRECIO REFERENCIA'!BT127</f>
        <v>0</v>
      </c>
      <c r="BW127" s="43" t="str">
        <f>'PRECIO REFERENCIA'!BV127</f>
        <v>NO OFERTADO</v>
      </c>
      <c r="BX127" s="44">
        <f>+IF(BW127="NO OFERTADO",0,IF(BW127="NO CUMPLE EV TECNICA",0,IF(BW127="NO HABILITA",0,IF(BW127="HABILITA",('PRECIOS UNITARIOS'!$AF127*500)/BV127))))</f>
        <v>0</v>
      </c>
      <c r="BY127" s="43">
        <f>'PRECIO REFERENCIA'!BW127</f>
        <v>0</v>
      </c>
      <c r="BZ127" s="43" t="str">
        <f>'PRECIO REFERENCIA'!BY127</f>
        <v>NO OFERTADO</v>
      </c>
      <c r="CA127" s="44">
        <f>+IF(BZ127="NO OFERTADO",0,IF(BZ127="NO CUMPLE EV TECNICA",0,IF(BZ127="NO HABILITA",0,IF(BZ127="HABILITA",('PRECIOS UNITARIOS'!$AF127*500)/BY127))))</f>
        <v>0</v>
      </c>
      <c r="CB127" s="43">
        <f>'PRECIO REFERENCIA'!BZ127</f>
        <v>0</v>
      </c>
      <c r="CC127" s="43" t="str">
        <f>'PRECIO REFERENCIA'!CB127</f>
        <v>NO OFERTADO</v>
      </c>
      <c r="CD127" s="44">
        <f>+IF(CC127="NO OFERTADO",0,IF(CC127="NO CUMPLE EV TECNICA",0,IF(CC127="NO HABILITA",0,IF(CC127="HABILITA",('PRECIOS UNITARIOS'!$AF127*500)/CB127))))</f>
        <v>0</v>
      </c>
      <c r="CE127" s="43">
        <f>'PRECIO REFERENCIA'!CC127</f>
        <v>0</v>
      </c>
      <c r="CF127" s="43" t="str">
        <f>'PRECIO REFERENCIA'!CE127</f>
        <v>NO OFERTADO</v>
      </c>
      <c r="CG127" s="44">
        <f>+IF(CF127="NO OFERTADO",0,IF(CF127="NO CUMPLE EV TECNICA",0,IF(CF127="NO HABILITA",0,IF(CF127="HABILITA",('PRECIOS UNITARIOS'!$AF127*500)/CE127))))</f>
        <v>0</v>
      </c>
      <c r="CH127" s="43">
        <f>'PRECIO REFERENCIA'!CF127</f>
        <v>0</v>
      </c>
      <c r="CI127" s="43" t="str">
        <f>'PRECIO REFERENCIA'!CH127</f>
        <v>NO OFERTADO</v>
      </c>
      <c r="CJ127" s="44">
        <f>+IF(CI127="NO OFERTADO",0,IF(CI127="NO CUMPLE EV TECNICA",0,IF(CI127="NO HABILITA",0,IF(CI127="HABILITA",('PRECIOS UNITARIOS'!$AF127*500)/CH127))))</f>
        <v>0</v>
      </c>
    </row>
    <row r="128" spans="1:88" s="40" customFormat="1" ht="38.25" x14ac:dyDescent="0.2">
      <c r="A128" s="103">
        <v>119</v>
      </c>
      <c r="B128" s="202" t="s">
        <v>216</v>
      </c>
      <c r="C128" s="121" t="s">
        <v>215</v>
      </c>
      <c r="D128" s="24">
        <v>1</v>
      </c>
      <c r="E128" s="166" t="s">
        <v>53</v>
      </c>
      <c r="F128" s="168">
        <v>8.6666666666666661</v>
      </c>
      <c r="G128" s="25">
        <v>1065.05</v>
      </c>
      <c r="H128" s="43">
        <f>'PRECIO REFERENCIA'!F128</f>
        <v>0</v>
      </c>
      <c r="I128" s="43" t="str">
        <f>'PRECIO REFERENCIA'!H128</f>
        <v>NO OFERTADO</v>
      </c>
      <c r="J128" s="44">
        <f>+IF(I128="NO OFERTADO",0,IF(I128="NO CUMPLE EV TECNICA",0,IF(I128="NO HABILITA",0,IF(I128="HABILITA",('PRECIOS UNITARIOS'!$AF128*500)/H128))))</f>
        <v>0</v>
      </c>
      <c r="K128" s="43">
        <f>'PRECIO REFERENCIA'!I128</f>
        <v>0</v>
      </c>
      <c r="L128" s="43" t="str">
        <f>'PRECIO REFERENCIA'!K128</f>
        <v>NO OFERTADO</v>
      </c>
      <c r="M128" s="44">
        <f>+IF(L128="NO OFERTADO",0,IF(L128="NO CUMPLE EV TECNICA",0,IF(L128="NO HABILITA",0,IF(L128="HABILITA",('PRECIOS UNITARIOS'!$AF128*500)/K128))))</f>
        <v>0</v>
      </c>
      <c r="N128" s="43">
        <f>'PRECIO REFERENCIA'!L128</f>
        <v>0</v>
      </c>
      <c r="O128" s="43" t="str">
        <f>'PRECIO REFERENCIA'!N128</f>
        <v>NO OFERTADO</v>
      </c>
      <c r="P128" s="44">
        <f>+IF(O128="NO OFERTADO",0,IF(O128="NO CUMPLE EV TECNICA",0,IF(O128="NO HABILITA",0,IF(O128="HABILITA",('PRECIOS UNITARIOS'!$AF128*500)/N128))))</f>
        <v>0</v>
      </c>
      <c r="Q128" s="43">
        <f>'PRECIO REFERENCIA'!O128</f>
        <v>0</v>
      </c>
      <c r="R128" s="43" t="str">
        <f>'PRECIO REFERENCIA'!Q128</f>
        <v>NO OFERTADO</v>
      </c>
      <c r="S128" s="44">
        <f>+IF(R128="NO OFERTADO",0,IF(R128="NO CUMPLE EV TECNICA",0,IF(R128="NO HABILITA",0,IF(R128="HABILITA",('PRECIOS UNITARIOS'!$AF128*500)/Q128))))</f>
        <v>0</v>
      </c>
      <c r="T128" s="43">
        <f>'PRECIO REFERENCIA'!R128</f>
        <v>0</v>
      </c>
      <c r="U128" s="43" t="str">
        <f>'PRECIO REFERENCIA'!T128</f>
        <v>NO OFERTADO</v>
      </c>
      <c r="V128" s="44">
        <f>+IF(U128="NO OFERTADO",0,IF(U128="NO CUMPLE EV TECNICA",0,IF(U128="NO HABILITA",0,IF(U128="HABILITA",('PRECIOS UNITARIOS'!$AF128*500)/T128))))</f>
        <v>0</v>
      </c>
      <c r="W128" s="43">
        <f>'PRECIO REFERENCIA'!U128</f>
        <v>1065.05</v>
      </c>
      <c r="X128" s="43" t="str">
        <f>'PRECIO REFERENCIA'!W128</f>
        <v>HABILITA</v>
      </c>
      <c r="Y128" s="44">
        <f>+IF(X128="NO OFERTADO",0,IF(X128="NO CUMPLE EV TECNICA",0,IF(X128="NO HABILITA",0,IF(X128="HABILITA",('PRECIOS UNITARIOS'!$AF128*500)/W128))))</f>
        <v>500</v>
      </c>
      <c r="Z128" s="43">
        <f>'PRECIO REFERENCIA'!X128</f>
        <v>1228.08</v>
      </c>
      <c r="AA128" s="43" t="str">
        <f>'PRECIO REFERENCIA'!Z128</f>
        <v>HABILITA</v>
      </c>
      <c r="AB128" s="44">
        <f>+IF(AA128="NO OFERTADO",0,IF(AA128="NO CUMPLE EV TECNICA",0,IF(AA128="NO HABILITA",0,IF(AA128="HABILITA",('PRECIOS UNITARIOS'!$AF128*500)/Z128))))</f>
        <v>433.62403100775197</v>
      </c>
      <c r="AC128" s="43">
        <f>'PRECIO REFERENCIA'!AA128</f>
        <v>0</v>
      </c>
      <c r="AD128" s="43" t="str">
        <f>'PRECIO REFERENCIA'!AC128</f>
        <v>NO OFERTADO</v>
      </c>
      <c r="AE128" s="44">
        <f>+IF(AD128="NO OFERTADO",0,IF(AD128="NO CUMPLE EV TECNICA",0,IF(AD128="NO HABILITA",0,IF(AD128="HABILITA",('PRECIOS UNITARIOS'!$AF128*500)/AC128))))</f>
        <v>0</v>
      </c>
      <c r="AF128" s="43">
        <f>'PRECIO REFERENCIA'!AD128</f>
        <v>0</v>
      </c>
      <c r="AG128" s="43" t="str">
        <f>'PRECIO REFERENCIA'!AF128</f>
        <v>NO HABILITA</v>
      </c>
      <c r="AH128" s="44">
        <f>+IF(AG128="NO OFERTADO",0,IF(AG128="NO CUMPLE EV TECNICA",0,IF(AG128="NO HABILITA",0,IF(AG128="HABILITA",('PRECIOS UNITARIOS'!$AF128*500)/AF128))))</f>
        <v>0</v>
      </c>
      <c r="AI128" s="43">
        <f>'PRECIO REFERENCIA'!AG128</f>
        <v>0</v>
      </c>
      <c r="AJ128" s="43" t="str">
        <f>'PRECIO REFERENCIA'!AI128</f>
        <v>NO OFERTADO</v>
      </c>
      <c r="AK128" s="44">
        <f>+IF(AJ128="NO OFERTADO",0,IF(AJ128="NO CUMPLE EV TECNICA",0,IF(AJ128="NO HABILITA",0,IF(AJ128="HABILITA",('PRECIOS UNITARIOS'!$AF128*500)/AI128))))</f>
        <v>0</v>
      </c>
      <c r="AL128" s="43">
        <f>'PRECIO REFERENCIA'!AJ128</f>
        <v>0</v>
      </c>
      <c r="AM128" s="43" t="str">
        <f>'PRECIO REFERENCIA'!AL128</f>
        <v>NO OFERTADO</v>
      </c>
      <c r="AN128" s="44">
        <f>+IF(AM128="NO OFERTADO",0,IF(AM128="NO CUMPLE EV TECNICA",0,IF(AM128="NO HABILITA",0,IF(AM128="HABILITA",('PRECIOS UNITARIOS'!$AF128*500)/AL128))))</f>
        <v>0</v>
      </c>
      <c r="AO128" s="43">
        <f>'PRECIO REFERENCIA'!AM128</f>
        <v>0</v>
      </c>
      <c r="AP128" s="43" t="str">
        <f>'PRECIO REFERENCIA'!AO128</f>
        <v>NO OFERTADO</v>
      </c>
      <c r="AQ128" s="44">
        <f>+IF(AP128="NO OFERTADO",0,IF(AP128="NO CUMPLE EV TECNICA",0,IF(AP128="NO HABILITA",0,IF(AP128="HABILITA",('PRECIOS UNITARIOS'!$AF128*500)/AO128))))</f>
        <v>0</v>
      </c>
      <c r="AR128" s="43">
        <f>'PRECIO REFERENCIA'!AP128</f>
        <v>0</v>
      </c>
      <c r="AS128" s="43" t="str">
        <f>'PRECIO REFERENCIA'!AR128</f>
        <v>NO OFERTADO</v>
      </c>
      <c r="AT128" s="44">
        <f>+IF(AS128="NO OFERTADO",0,IF(AS128="NO CUMPLE EV TECNICA",0,IF(AS128="NO HABILITA",0,IF(AS128="HABILITA",('PRECIOS UNITARIOS'!$AF128*500)/AR128))))</f>
        <v>0</v>
      </c>
      <c r="AU128" s="43">
        <f>'PRECIO REFERENCIA'!AS128</f>
        <v>0</v>
      </c>
      <c r="AV128" s="43" t="str">
        <f>'PRECIO REFERENCIA'!AU128</f>
        <v>NO OFERTADO</v>
      </c>
      <c r="AW128" s="44">
        <f>+IF(AV128="NO OFERTADO",0,IF(AV128="NO CUMPLE EV TECNICA",0,IF(AV128="NO HABILITA",0,IF(AV128="HABILITA",('PRECIOS UNITARIOS'!$AF128*500)/AU128))))</f>
        <v>0</v>
      </c>
      <c r="AX128" s="43">
        <f>'PRECIO REFERENCIA'!AV128</f>
        <v>0</v>
      </c>
      <c r="AY128" s="43" t="str">
        <f>'PRECIO REFERENCIA'!AX128</f>
        <v>NO OFERTADO</v>
      </c>
      <c r="AZ128" s="44">
        <f>+IF(AY128="NO OFERTADO",0,IF(AY128="NO CUMPLE EV TECNICA",0,IF(AY128="NO HABILITA",0,IF(AY128="HABILITA",('PRECIOS UNITARIOS'!$AF128*500)/AX128))))</f>
        <v>0</v>
      </c>
      <c r="BA128" s="43">
        <f>'PRECIO REFERENCIA'!AY128</f>
        <v>0</v>
      </c>
      <c r="BB128" s="43" t="str">
        <f>'PRECIO REFERENCIA'!BA128</f>
        <v>NO OFERTADO</v>
      </c>
      <c r="BC128" s="44">
        <f>+IF(BB128="NO OFERTADO",0,IF(BB128="NO CUMPLE EV TECNICA",0,IF(BB128="NO HABILITA",0,IF(BB128="HABILITA",('PRECIOS UNITARIOS'!$AF128*500)/BA128))))</f>
        <v>0</v>
      </c>
      <c r="BD128" s="43">
        <f>'PRECIO REFERENCIA'!BB128</f>
        <v>0</v>
      </c>
      <c r="BE128" s="43" t="str">
        <f>'PRECIO REFERENCIA'!BD128</f>
        <v>NO OFERTADO</v>
      </c>
      <c r="BF128" s="44">
        <f>+IF(BE128="NO OFERTADO",0,IF(BE128="NO CUMPLE EV TECNICA",0,IF(BE128="NO HABILITA",0,IF(BE128="HABILITA",('PRECIOS UNITARIOS'!$AF128*500)/BD128))))</f>
        <v>0</v>
      </c>
      <c r="BG128" s="43">
        <f>'PRECIO REFERENCIA'!BE128</f>
        <v>0</v>
      </c>
      <c r="BH128" s="43" t="str">
        <f>'PRECIO REFERENCIA'!BG128</f>
        <v>NO OFERTADO</v>
      </c>
      <c r="BI128" s="44">
        <f>+IF(BH128="NO OFERTADO",0,IF(BH128="NO CUMPLE EV TECNICA",0,IF(BH128="NO HABILITA",0,IF(BH128="HABILITA",('PRECIOS UNITARIOS'!$AF128*500)/BG128))))</f>
        <v>0</v>
      </c>
      <c r="BJ128" s="43">
        <f>'PRECIO REFERENCIA'!BH128</f>
        <v>0</v>
      </c>
      <c r="BK128" s="43" t="str">
        <f>'PRECIO REFERENCIA'!BJ128</f>
        <v>NO OFERTADO</v>
      </c>
      <c r="BL128" s="44">
        <f>+IF(BK128="NO OFERTADO",0,IF(BK128="NO CUMPLE EV TECNICA",0,IF(BK128="NO HABILITA",0,IF(BK128="HABILITA",('PRECIOS UNITARIOS'!$AF128*500)/BJ128))))</f>
        <v>0</v>
      </c>
      <c r="BM128" s="43">
        <f>'PRECIO REFERENCIA'!BK128</f>
        <v>0</v>
      </c>
      <c r="BN128" s="43" t="str">
        <f>'PRECIO REFERENCIA'!BM128</f>
        <v>NO OFERTADO</v>
      </c>
      <c r="BO128" s="44">
        <f>+IF(BN128="NO OFERTADO",0,IF(BN128="NO CUMPLE EV TECNICA",0,IF(BN128="NO HABILITA",0,IF(BN128="HABILITA",('PRECIOS UNITARIOS'!$AF128*500)/BM128))))</f>
        <v>0</v>
      </c>
      <c r="BP128" s="43">
        <f>'PRECIO REFERENCIA'!BN128</f>
        <v>0</v>
      </c>
      <c r="BQ128" s="43" t="str">
        <f>'PRECIO REFERENCIA'!BP128</f>
        <v>NO OFERTADO</v>
      </c>
      <c r="BR128" s="44">
        <f>+IF(BQ128="NO OFERTADO",0,IF(BQ128="NO CUMPLE EV TECNICA",0,IF(BQ128="NO HABILITA",0,IF(BQ128="HABILITA",('PRECIOS UNITARIOS'!$AF128*500)/BP128))))</f>
        <v>0</v>
      </c>
      <c r="BS128" s="43">
        <f>'PRECIO REFERENCIA'!BQ128</f>
        <v>0</v>
      </c>
      <c r="BT128" s="43" t="str">
        <f>'PRECIO REFERENCIA'!BS128</f>
        <v>NO OFERTADO</v>
      </c>
      <c r="BU128" s="44">
        <f>+IF(BT128="NO OFERTADO",0,IF(BT128="NO CUMPLE EV TECNICA",0,IF(BT128="NO HABILITA",0,IF(BT128="HABILITA",('PRECIOS UNITARIOS'!$AF128*500)/BS128))))</f>
        <v>0</v>
      </c>
      <c r="BV128" s="43">
        <f>'PRECIO REFERENCIA'!BT128</f>
        <v>0</v>
      </c>
      <c r="BW128" s="43" t="str">
        <f>'PRECIO REFERENCIA'!BV128</f>
        <v>NO OFERTADO</v>
      </c>
      <c r="BX128" s="44">
        <f>+IF(BW128="NO OFERTADO",0,IF(BW128="NO CUMPLE EV TECNICA",0,IF(BW128="NO HABILITA",0,IF(BW128="HABILITA",('PRECIOS UNITARIOS'!$AF128*500)/BV128))))</f>
        <v>0</v>
      </c>
      <c r="BY128" s="43">
        <f>'PRECIO REFERENCIA'!BW128</f>
        <v>0</v>
      </c>
      <c r="BZ128" s="43" t="str">
        <f>'PRECIO REFERENCIA'!BY128</f>
        <v>NO OFERTADO</v>
      </c>
      <c r="CA128" s="44">
        <f>+IF(BZ128="NO OFERTADO",0,IF(BZ128="NO CUMPLE EV TECNICA",0,IF(BZ128="NO HABILITA",0,IF(BZ128="HABILITA",('PRECIOS UNITARIOS'!$AF128*500)/BY128))))</f>
        <v>0</v>
      </c>
      <c r="CB128" s="43">
        <f>'PRECIO REFERENCIA'!BZ128</f>
        <v>0</v>
      </c>
      <c r="CC128" s="43" t="str">
        <f>'PRECIO REFERENCIA'!CB128</f>
        <v>NO OFERTADO</v>
      </c>
      <c r="CD128" s="44">
        <f>+IF(CC128="NO OFERTADO",0,IF(CC128="NO CUMPLE EV TECNICA",0,IF(CC128="NO HABILITA",0,IF(CC128="HABILITA",('PRECIOS UNITARIOS'!$AF128*500)/CB128))))</f>
        <v>0</v>
      </c>
      <c r="CE128" s="43">
        <f>'PRECIO REFERENCIA'!CC128</f>
        <v>0</v>
      </c>
      <c r="CF128" s="43" t="str">
        <f>'PRECIO REFERENCIA'!CE128</f>
        <v>NO OFERTADO</v>
      </c>
      <c r="CG128" s="44">
        <f>+IF(CF128="NO OFERTADO",0,IF(CF128="NO CUMPLE EV TECNICA",0,IF(CF128="NO HABILITA",0,IF(CF128="HABILITA",('PRECIOS UNITARIOS'!$AF128*500)/CE128))))</f>
        <v>0</v>
      </c>
      <c r="CH128" s="43">
        <f>'PRECIO REFERENCIA'!CF128</f>
        <v>0</v>
      </c>
      <c r="CI128" s="43" t="str">
        <f>'PRECIO REFERENCIA'!CH128</f>
        <v>NO OFERTADO</v>
      </c>
      <c r="CJ128" s="44">
        <f>+IF(CI128="NO OFERTADO",0,IF(CI128="NO CUMPLE EV TECNICA",0,IF(CI128="NO HABILITA",0,IF(CI128="HABILITA",('PRECIOS UNITARIOS'!$AF128*500)/CH128))))</f>
        <v>0</v>
      </c>
    </row>
    <row r="129" spans="1:88" s="40" customFormat="1" ht="38.25" x14ac:dyDescent="0.2">
      <c r="A129" s="103">
        <v>120</v>
      </c>
      <c r="B129" s="202" t="s">
        <v>217</v>
      </c>
      <c r="C129" s="121" t="s">
        <v>218</v>
      </c>
      <c r="D129" s="24">
        <v>1</v>
      </c>
      <c r="E129" s="166" t="s">
        <v>53</v>
      </c>
      <c r="F129" s="168">
        <v>3.6666666666666665</v>
      </c>
      <c r="G129" s="25">
        <v>479796.1</v>
      </c>
      <c r="H129" s="43">
        <f>'PRECIO REFERENCIA'!F129</f>
        <v>0</v>
      </c>
      <c r="I129" s="43" t="str">
        <f>'PRECIO REFERENCIA'!H129</f>
        <v>NO OFERTADO</v>
      </c>
      <c r="J129" s="44">
        <f>+IF(I129="NO OFERTADO",0,IF(I129="NO CUMPLE EV TECNICA",0,IF(I129="NO HABILITA",0,IF(I129="HABILITA",('PRECIOS UNITARIOS'!$AF129*500)/H129))))</f>
        <v>0</v>
      </c>
      <c r="K129" s="43">
        <f>'PRECIO REFERENCIA'!I129</f>
        <v>0</v>
      </c>
      <c r="L129" s="43" t="str">
        <f>'PRECIO REFERENCIA'!K129</f>
        <v>NO OFERTADO</v>
      </c>
      <c r="M129" s="44">
        <f>+IF(L129="NO OFERTADO",0,IF(L129="NO CUMPLE EV TECNICA",0,IF(L129="NO HABILITA",0,IF(L129="HABILITA",('PRECIOS UNITARIOS'!$AF129*500)/K129))))</f>
        <v>0</v>
      </c>
      <c r="N129" s="43">
        <f>'PRECIO REFERENCIA'!L129</f>
        <v>0</v>
      </c>
      <c r="O129" s="43" t="str">
        <f>'PRECIO REFERENCIA'!N129</f>
        <v>NO OFERTADO</v>
      </c>
      <c r="P129" s="44">
        <f>+IF(O129="NO OFERTADO",0,IF(O129="NO CUMPLE EV TECNICA",0,IF(O129="NO HABILITA",0,IF(O129="HABILITA",('PRECIOS UNITARIOS'!$AF129*500)/N129))))</f>
        <v>0</v>
      </c>
      <c r="Q129" s="43">
        <f>'PRECIO REFERENCIA'!O129</f>
        <v>0</v>
      </c>
      <c r="R129" s="43" t="str">
        <f>'PRECIO REFERENCIA'!Q129</f>
        <v>NO OFERTADO</v>
      </c>
      <c r="S129" s="44">
        <f>+IF(R129="NO OFERTADO",0,IF(R129="NO CUMPLE EV TECNICA",0,IF(R129="NO HABILITA",0,IF(R129="HABILITA",('PRECIOS UNITARIOS'!$AF129*500)/Q129))))</f>
        <v>0</v>
      </c>
      <c r="T129" s="43">
        <f>'PRECIO REFERENCIA'!R129</f>
        <v>0</v>
      </c>
      <c r="U129" s="43" t="str">
        <f>'PRECIO REFERENCIA'!T129</f>
        <v>NO OFERTADO</v>
      </c>
      <c r="V129" s="44">
        <f>+IF(U129="NO OFERTADO",0,IF(U129="NO CUMPLE EV TECNICA",0,IF(U129="NO HABILITA",0,IF(U129="HABILITA",('PRECIOS UNITARIOS'!$AF129*500)/T129))))</f>
        <v>0</v>
      </c>
      <c r="W129" s="43">
        <f>'PRECIO REFERENCIA'!U129</f>
        <v>0</v>
      </c>
      <c r="X129" s="43" t="str">
        <f>'PRECIO REFERENCIA'!W129</f>
        <v>NO OFERTADO</v>
      </c>
      <c r="Y129" s="44">
        <f>+IF(X129="NO OFERTADO",0,IF(X129="NO CUMPLE EV TECNICA",0,IF(X129="NO HABILITA",0,IF(X129="HABILITA",('PRECIOS UNITARIOS'!$AF129*500)/W129))))</f>
        <v>0</v>
      </c>
      <c r="Z129" s="43">
        <f>'PRECIO REFERENCIA'!X129</f>
        <v>0</v>
      </c>
      <c r="AA129" s="43" t="str">
        <f>'PRECIO REFERENCIA'!Z129</f>
        <v>NO OFERTADO</v>
      </c>
      <c r="AB129" s="44">
        <f>+IF(AA129="NO OFERTADO",0,IF(AA129="NO CUMPLE EV TECNICA",0,IF(AA129="NO HABILITA",0,IF(AA129="HABILITA",('PRECIOS UNITARIOS'!$AF129*500)/Z129))))</f>
        <v>0</v>
      </c>
      <c r="AC129" s="43">
        <f>'PRECIO REFERENCIA'!AA129</f>
        <v>0</v>
      </c>
      <c r="AD129" s="43" t="str">
        <f>'PRECIO REFERENCIA'!AC129</f>
        <v>NO OFERTADO</v>
      </c>
      <c r="AE129" s="44">
        <f>+IF(AD129="NO OFERTADO",0,IF(AD129="NO CUMPLE EV TECNICA",0,IF(AD129="NO HABILITA",0,IF(AD129="HABILITA",('PRECIOS UNITARIOS'!$AF129*500)/AC129))))</f>
        <v>0</v>
      </c>
      <c r="AF129" s="43">
        <f>'PRECIO REFERENCIA'!AD129</f>
        <v>701570.45</v>
      </c>
      <c r="AG129" s="43" t="str">
        <f>'PRECIO REFERENCIA'!AF129</f>
        <v>NO HABILITA</v>
      </c>
      <c r="AH129" s="44">
        <f>+IF(AG129="NO OFERTADO",0,IF(AG129="NO CUMPLE EV TECNICA",0,IF(AG129="NO HABILITA",0,IF(AG129="HABILITA",('PRECIOS UNITARIOS'!$AF129*500)/AF129))))</f>
        <v>0</v>
      </c>
      <c r="AI129" s="43">
        <f>'PRECIO REFERENCIA'!AG129</f>
        <v>0</v>
      </c>
      <c r="AJ129" s="43" t="str">
        <f>'PRECIO REFERENCIA'!AI129</f>
        <v>NO OFERTADO</v>
      </c>
      <c r="AK129" s="44">
        <f>+IF(AJ129="NO OFERTADO",0,IF(AJ129="NO CUMPLE EV TECNICA",0,IF(AJ129="NO HABILITA",0,IF(AJ129="HABILITA",('PRECIOS UNITARIOS'!$AF129*500)/AI129))))</f>
        <v>0</v>
      </c>
      <c r="AL129" s="43">
        <f>'PRECIO REFERENCIA'!AJ129</f>
        <v>0</v>
      </c>
      <c r="AM129" s="43" t="str">
        <f>'PRECIO REFERENCIA'!AL129</f>
        <v>NO OFERTADO</v>
      </c>
      <c r="AN129" s="44">
        <f>+IF(AM129="NO OFERTADO",0,IF(AM129="NO CUMPLE EV TECNICA",0,IF(AM129="NO HABILITA",0,IF(AM129="HABILITA",('PRECIOS UNITARIOS'!$AF129*500)/AL129))))</f>
        <v>0</v>
      </c>
      <c r="AO129" s="43">
        <f>'PRECIO REFERENCIA'!AM129</f>
        <v>417214</v>
      </c>
      <c r="AP129" s="43" t="str">
        <f>'PRECIO REFERENCIA'!AO129</f>
        <v>HABILITA</v>
      </c>
      <c r="AQ129" s="44">
        <f>+IF(AP129="NO OFERTADO",0,IF(AP129="NO CUMPLE EV TECNICA",0,IF(AP129="NO HABILITA",0,IF(AP129="HABILITA",('PRECIOS UNITARIOS'!$AF129*500)/AO129))))</f>
        <v>500</v>
      </c>
      <c r="AR129" s="43">
        <f>'PRECIO REFERENCIA'!AP129</f>
        <v>0</v>
      </c>
      <c r="AS129" s="43" t="str">
        <f>'PRECIO REFERENCIA'!AR129</f>
        <v>NO OFERTADO</v>
      </c>
      <c r="AT129" s="44">
        <f>+IF(AS129="NO OFERTADO",0,IF(AS129="NO CUMPLE EV TECNICA",0,IF(AS129="NO HABILITA",0,IF(AS129="HABILITA",('PRECIOS UNITARIOS'!$AF129*500)/AR129))))</f>
        <v>0</v>
      </c>
      <c r="AU129" s="43">
        <f>'PRECIO REFERENCIA'!AS129</f>
        <v>0</v>
      </c>
      <c r="AV129" s="43" t="str">
        <f>'PRECIO REFERENCIA'!AU129</f>
        <v>NO OFERTADO</v>
      </c>
      <c r="AW129" s="44">
        <f>+IF(AV129="NO OFERTADO",0,IF(AV129="NO CUMPLE EV TECNICA",0,IF(AV129="NO HABILITA",0,IF(AV129="HABILITA",('PRECIOS UNITARIOS'!$AF129*500)/AU129))))</f>
        <v>0</v>
      </c>
      <c r="AX129" s="43">
        <f>'PRECIO REFERENCIA'!AV129</f>
        <v>0</v>
      </c>
      <c r="AY129" s="43" t="str">
        <f>'PRECIO REFERENCIA'!AX129</f>
        <v>NO OFERTADO</v>
      </c>
      <c r="AZ129" s="44">
        <f>+IF(AY129="NO OFERTADO",0,IF(AY129="NO CUMPLE EV TECNICA",0,IF(AY129="NO HABILITA",0,IF(AY129="HABILITA",('PRECIOS UNITARIOS'!$AF129*500)/AX129))))</f>
        <v>0</v>
      </c>
      <c r="BA129" s="43">
        <f>'PRECIO REFERENCIA'!AY129</f>
        <v>0</v>
      </c>
      <c r="BB129" s="43" t="str">
        <f>'PRECIO REFERENCIA'!BA129</f>
        <v>NO OFERTADO</v>
      </c>
      <c r="BC129" s="44">
        <f>+IF(BB129="NO OFERTADO",0,IF(BB129="NO CUMPLE EV TECNICA",0,IF(BB129="NO HABILITA",0,IF(BB129="HABILITA",('PRECIOS UNITARIOS'!$AF129*500)/BA129))))</f>
        <v>0</v>
      </c>
      <c r="BD129" s="43">
        <f>'PRECIO REFERENCIA'!BB129</f>
        <v>0</v>
      </c>
      <c r="BE129" s="43" t="str">
        <f>'PRECIO REFERENCIA'!BD129</f>
        <v>NO OFERTADO</v>
      </c>
      <c r="BF129" s="44">
        <f>+IF(BE129="NO OFERTADO",0,IF(BE129="NO CUMPLE EV TECNICA",0,IF(BE129="NO HABILITA",0,IF(BE129="HABILITA",('PRECIOS UNITARIOS'!$AF129*500)/BD129))))</f>
        <v>0</v>
      </c>
      <c r="BG129" s="43">
        <f>'PRECIO REFERENCIA'!BE129</f>
        <v>0</v>
      </c>
      <c r="BH129" s="43" t="str">
        <f>'PRECIO REFERENCIA'!BG129</f>
        <v>NO OFERTADO</v>
      </c>
      <c r="BI129" s="44">
        <f>+IF(BH129="NO OFERTADO",0,IF(BH129="NO CUMPLE EV TECNICA",0,IF(BH129="NO HABILITA",0,IF(BH129="HABILITA",('PRECIOS UNITARIOS'!$AF129*500)/BG129))))</f>
        <v>0</v>
      </c>
      <c r="BJ129" s="43">
        <f>'PRECIO REFERENCIA'!BH129</f>
        <v>0</v>
      </c>
      <c r="BK129" s="43" t="str">
        <f>'PRECIO REFERENCIA'!BJ129</f>
        <v>NO OFERTADO</v>
      </c>
      <c r="BL129" s="44">
        <f>+IF(BK129="NO OFERTADO",0,IF(BK129="NO CUMPLE EV TECNICA",0,IF(BK129="NO HABILITA",0,IF(BK129="HABILITA",('PRECIOS UNITARIOS'!$AF129*500)/BJ129))))</f>
        <v>0</v>
      </c>
      <c r="BM129" s="43">
        <f>'PRECIO REFERENCIA'!BK129</f>
        <v>0</v>
      </c>
      <c r="BN129" s="43" t="str">
        <f>'PRECIO REFERENCIA'!BM129</f>
        <v>NO OFERTADO</v>
      </c>
      <c r="BO129" s="44">
        <f>+IF(BN129="NO OFERTADO",0,IF(BN129="NO CUMPLE EV TECNICA",0,IF(BN129="NO HABILITA",0,IF(BN129="HABILITA",('PRECIOS UNITARIOS'!$AF129*500)/BM129))))</f>
        <v>0</v>
      </c>
      <c r="BP129" s="43">
        <f>'PRECIO REFERENCIA'!BN129</f>
        <v>0</v>
      </c>
      <c r="BQ129" s="43" t="str">
        <f>'PRECIO REFERENCIA'!BP129</f>
        <v>NO OFERTADO</v>
      </c>
      <c r="BR129" s="44">
        <f>+IF(BQ129="NO OFERTADO",0,IF(BQ129="NO CUMPLE EV TECNICA",0,IF(BQ129="NO HABILITA",0,IF(BQ129="HABILITA",('PRECIOS UNITARIOS'!$AF129*500)/BP129))))</f>
        <v>0</v>
      </c>
      <c r="BS129" s="43">
        <f>'PRECIO REFERENCIA'!BQ129</f>
        <v>0</v>
      </c>
      <c r="BT129" s="43" t="str">
        <f>'PRECIO REFERENCIA'!BS129</f>
        <v>NO OFERTADO</v>
      </c>
      <c r="BU129" s="44">
        <f>+IF(BT129="NO OFERTADO",0,IF(BT129="NO CUMPLE EV TECNICA",0,IF(BT129="NO HABILITA",0,IF(BT129="HABILITA",('PRECIOS UNITARIOS'!$AF129*500)/BS129))))</f>
        <v>0</v>
      </c>
      <c r="BV129" s="43">
        <f>'PRECIO REFERENCIA'!BT129</f>
        <v>0</v>
      </c>
      <c r="BW129" s="43" t="str">
        <f>'PRECIO REFERENCIA'!BV129</f>
        <v>NO OFERTADO</v>
      </c>
      <c r="BX129" s="44">
        <f>+IF(BW129="NO OFERTADO",0,IF(BW129="NO CUMPLE EV TECNICA",0,IF(BW129="NO HABILITA",0,IF(BW129="HABILITA",('PRECIOS UNITARIOS'!$AF129*500)/BV129))))</f>
        <v>0</v>
      </c>
      <c r="BY129" s="43">
        <f>'PRECIO REFERENCIA'!BW129</f>
        <v>0</v>
      </c>
      <c r="BZ129" s="43" t="str">
        <f>'PRECIO REFERENCIA'!BY129</f>
        <v>NO OFERTADO</v>
      </c>
      <c r="CA129" s="44">
        <f>+IF(BZ129="NO OFERTADO",0,IF(BZ129="NO CUMPLE EV TECNICA",0,IF(BZ129="NO HABILITA",0,IF(BZ129="HABILITA",('PRECIOS UNITARIOS'!$AF129*500)/BY129))))</f>
        <v>0</v>
      </c>
      <c r="CB129" s="43">
        <f>'PRECIO REFERENCIA'!BZ129</f>
        <v>0</v>
      </c>
      <c r="CC129" s="43" t="str">
        <f>'PRECIO REFERENCIA'!CB129</f>
        <v>NO OFERTADO</v>
      </c>
      <c r="CD129" s="44">
        <f>+IF(CC129="NO OFERTADO",0,IF(CC129="NO CUMPLE EV TECNICA",0,IF(CC129="NO HABILITA",0,IF(CC129="HABILITA",('PRECIOS UNITARIOS'!$AF129*500)/CB129))))</f>
        <v>0</v>
      </c>
      <c r="CE129" s="43">
        <f>'PRECIO REFERENCIA'!CC129</f>
        <v>0</v>
      </c>
      <c r="CF129" s="43" t="str">
        <f>'PRECIO REFERENCIA'!CE129</f>
        <v>NO OFERTADO</v>
      </c>
      <c r="CG129" s="44">
        <f>+IF(CF129="NO OFERTADO",0,IF(CF129="NO CUMPLE EV TECNICA",0,IF(CF129="NO HABILITA",0,IF(CF129="HABILITA",('PRECIOS UNITARIOS'!$AF129*500)/CE129))))</f>
        <v>0</v>
      </c>
      <c r="CH129" s="43">
        <f>'PRECIO REFERENCIA'!CF129</f>
        <v>889300</v>
      </c>
      <c r="CI129" s="43" t="str">
        <f>'PRECIO REFERENCIA'!CH129</f>
        <v>NO HABILITA</v>
      </c>
      <c r="CJ129" s="44">
        <f>+IF(CI129="NO OFERTADO",0,IF(CI129="NO CUMPLE EV TECNICA",0,IF(CI129="NO HABILITA",0,IF(CI129="HABILITA",('PRECIOS UNITARIOS'!$AF129*500)/CH129))))</f>
        <v>0</v>
      </c>
    </row>
    <row r="130" spans="1:88" s="40" customFormat="1" ht="38.25" x14ac:dyDescent="0.2">
      <c r="A130" s="103">
        <v>121</v>
      </c>
      <c r="B130" s="202" t="s">
        <v>219</v>
      </c>
      <c r="C130" s="121" t="s">
        <v>218</v>
      </c>
      <c r="D130" s="24">
        <v>1</v>
      </c>
      <c r="E130" s="166" t="s">
        <v>53</v>
      </c>
      <c r="F130" s="168">
        <v>1</v>
      </c>
      <c r="G130" s="25">
        <v>886377.45</v>
      </c>
      <c r="H130" s="43">
        <f>'PRECIO REFERENCIA'!F130</f>
        <v>0</v>
      </c>
      <c r="I130" s="43" t="str">
        <f>'PRECIO REFERENCIA'!H130</f>
        <v>NO OFERTADO</v>
      </c>
      <c r="J130" s="44">
        <f>+IF(I130="NO OFERTADO",0,IF(I130="NO CUMPLE EV TECNICA",0,IF(I130="NO HABILITA",0,IF(I130="HABILITA",('PRECIOS UNITARIOS'!$AF130*500)/H130))))</f>
        <v>0</v>
      </c>
      <c r="K130" s="43">
        <f>'PRECIO REFERENCIA'!I130</f>
        <v>0</v>
      </c>
      <c r="L130" s="43" t="str">
        <f>'PRECIO REFERENCIA'!K130</f>
        <v>NO OFERTADO</v>
      </c>
      <c r="M130" s="44">
        <f>+IF(L130="NO OFERTADO",0,IF(L130="NO CUMPLE EV TECNICA",0,IF(L130="NO HABILITA",0,IF(L130="HABILITA",('PRECIOS UNITARIOS'!$AF130*500)/K130))))</f>
        <v>0</v>
      </c>
      <c r="N130" s="43">
        <f>'PRECIO REFERENCIA'!L130</f>
        <v>0</v>
      </c>
      <c r="O130" s="43" t="str">
        <f>'PRECIO REFERENCIA'!N130</f>
        <v>NO OFERTADO</v>
      </c>
      <c r="P130" s="44">
        <f>+IF(O130="NO OFERTADO",0,IF(O130="NO CUMPLE EV TECNICA",0,IF(O130="NO HABILITA",0,IF(O130="HABILITA",('PRECIOS UNITARIOS'!$AF130*500)/N130))))</f>
        <v>0</v>
      </c>
      <c r="Q130" s="43">
        <f>'PRECIO REFERENCIA'!O130</f>
        <v>0</v>
      </c>
      <c r="R130" s="43" t="str">
        <f>'PRECIO REFERENCIA'!Q130</f>
        <v>NO OFERTADO</v>
      </c>
      <c r="S130" s="44">
        <f>+IF(R130="NO OFERTADO",0,IF(R130="NO CUMPLE EV TECNICA",0,IF(R130="NO HABILITA",0,IF(R130="HABILITA",('PRECIOS UNITARIOS'!$AF130*500)/Q130))))</f>
        <v>0</v>
      </c>
      <c r="T130" s="43">
        <f>'PRECIO REFERENCIA'!R130</f>
        <v>0</v>
      </c>
      <c r="U130" s="43" t="str">
        <f>'PRECIO REFERENCIA'!T130</f>
        <v>NO OFERTADO</v>
      </c>
      <c r="V130" s="44">
        <f>+IF(U130="NO OFERTADO",0,IF(U130="NO CUMPLE EV TECNICA",0,IF(U130="NO HABILITA",0,IF(U130="HABILITA",('PRECIOS UNITARIOS'!$AF130*500)/T130))))</f>
        <v>0</v>
      </c>
      <c r="W130" s="43">
        <f>'PRECIO REFERENCIA'!U130</f>
        <v>0</v>
      </c>
      <c r="X130" s="43" t="str">
        <f>'PRECIO REFERENCIA'!W130</f>
        <v>NO OFERTADO</v>
      </c>
      <c r="Y130" s="44">
        <f>+IF(X130="NO OFERTADO",0,IF(X130="NO CUMPLE EV TECNICA",0,IF(X130="NO HABILITA",0,IF(X130="HABILITA",('PRECIOS UNITARIOS'!$AF130*500)/W130))))</f>
        <v>0</v>
      </c>
      <c r="Z130" s="43">
        <f>'PRECIO REFERENCIA'!X130</f>
        <v>0</v>
      </c>
      <c r="AA130" s="43" t="str">
        <f>'PRECIO REFERENCIA'!Z130</f>
        <v>NO OFERTADO</v>
      </c>
      <c r="AB130" s="44">
        <f>+IF(AA130="NO OFERTADO",0,IF(AA130="NO CUMPLE EV TECNICA",0,IF(AA130="NO HABILITA",0,IF(AA130="HABILITA",('PRECIOS UNITARIOS'!$AF130*500)/Z130))))</f>
        <v>0</v>
      </c>
      <c r="AC130" s="43">
        <f>'PRECIO REFERENCIA'!AA130</f>
        <v>0</v>
      </c>
      <c r="AD130" s="43" t="str">
        <f>'PRECIO REFERENCIA'!AC130</f>
        <v>NO OFERTADO</v>
      </c>
      <c r="AE130" s="44">
        <f>+IF(AD130="NO OFERTADO",0,IF(AD130="NO CUMPLE EV TECNICA",0,IF(AD130="NO HABILITA",0,IF(AD130="HABILITA",('PRECIOS UNITARIOS'!$AF130*500)/AC130))))</f>
        <v>0</v>
      </c>
      <c r="AF130" s="43">
        <f>'PRECIO REFERENCIA'!AD130</f>
        <v>1381472.19</v>
      </c>
      <c r="AG130" s="43" t="str">
        <f>'PRECIO REFERENCIA'!AF130</f>
        <v>NO HABILITA</v>
      </c>
      <c r="AH130" s="44">
        <f>+IF(AG130="NO OFERTADO",0,IF(AG130="NO CUMPLE EV TECNICA",0,IF(AG130="NO HABILITA",0,IF(AG130="HABILITA",('PRECIOS UNITARIOS'!$AF130*500)/AF130))))</f>
        <v>0</v>
      </c>
      <c r="AI130" s="43">
        <f>'PRECIO REFERENCIA'!AG130</f>
        <v>0</v>
      </c>
      <c r="AJ130" s="43" t="str">
        <f>'PRECIO REFERENCIA'!AI130</f>
        <v>NO OFERTADO</v>
      </c>
      <c r="AK130" s="44">
        <f>+IF(AJ130="NO OFERTADO",0,IF(AJ130="NO CUMPLE EV TECNICA",0,IF(AJ130="NO HABILITA",0,IF(AJ130="HABILITA",('PRECIOS UNITARIOS'!$AF130*500)/AI130))))</f>
        <v>0</v>
      </c>
      <c r="AL130" s="43">
        <f>'PRECIO REFERENCIA'!AJ130</f>
        <v>0</v>
      </c>
      <c r="AM130" s="43" t="str">
        <f>'PRECIO REFERENCIA'!AL130</f>
        <v>NO OFERTADO</v>
      </c>
      <c r="AN130" s="44">
        <f>+IF(AM130="NO OFERTADO",0,IF(AM130="NO CUMPLE EV TECNICA",0,IF(AM130="NO HABILITA",0,IF(AM130="HABILITA",('PRECIOS UNITARIOS'!$AF130*500)/AL130))))</f>
        <v>0</v>
      </c>
      <c r="AO130" s="43">
        <f>'PRECIO REFERENCIA'!AM130</f>
        <v>770763</v>
      </c>
      <c r="AP130" s="43" t="str">
        <f>'PRECIO REFERENCIA'!AO130</f>
        <v>HABILITA</v>
      </c>
      <c r="AQ130" s="44">
        <f>+IF(AP130="NO OFERTADO",0,IF(AP130="NO CUMPLE EV TECNICA",0,IF(AP130="NO HABILITA",0,IF(AP130="HABILITA",('PRECIOS UNITARIOS'!$AF130*500)/AO130))))</f>
        <v>500</v>
      </c>
      <c r="AR130" s="43">
        <f>'PRECIO REFERENCIA'!AP130</f>
        <v>0</v>
      </c>
      <c r="AS130" s="43" t="str">
        <f>'PRECIO REFERENCIA'!AR130</f>
        <v>NO OFERTADO</v>
      </c>
      <c r="AT130" s="44">
        <f>+IF(AS130="NO OFERTADO",0,IF(AS130="NO CUMPLE EV TECNICA",0,IF(AS130="NO HABILITA",0,IF(AS130="HABILITA",('PRECIOS UNITARIOS'!$AF130*500)/AR130))))</f>
        <v>0</v>
      </c>
      <c r="AU130" s="43">
        <f>'PRECIO REFERENCIA'!AS130</f>
        <v>0</v>
      </c>
      <c r="AV130" s="43" t="str">
        <f>'PRECIO REFERENCIA'!AU130</f>
        <v>NO OFERTADO</v>
      </c>
      <c r="AW130" s="44">
        <f>+IF(AV130="NO OFERTADO",0,IF(AV130="NO CUMPLE EV TECNICA",0,IF(AV130="NO HABILITA",0,IF(AV130="HABILITA",('PRECIOS UNITARIOS'!$AF130*500)/AU130))))</f>
        <v>0</v>
      </c>
      <c r="AX130" s="43">
        <f>'PRECIO REFERENCIA'!AV130</f>
        <v>0</v>
      </c>
      <c r="AY130" s="43" t="str">
        <f>'PRECIO REFERENCIA'!AX130</f>
        <v>NO OFERTADO</v>
      </c>
      <c r="AZ130" s="44">
        <f>+IF(AY130="NO OFERTADO",0,IF(AY130="NO CUMPLE EV TECNICA",0,IF(AY130="NO HABILITA",0,IF(AY130="HABILITA",('PRECIOS UNITARIOS'!$AF130*500)/AX130))))</f>
        <v>0</v>
      </c>
      <c r="BA130" s="43">
        <f>'PRECIO REFERENCIA'!AY130</f>
        <v>0</v>
      </c>
      <c r="BB130" s="43" t="str">
        <f>'PRECIO REFERENCIA'!BA130</f>
        <v>NO OFERTADO</v>
      </c>
      <c r="BC130" s="44">
        <f>+IF(BB130="NO OFERTADO",0,IF(BB130="NO CUMPLE EV TECNICA",0,IF(BB130="NO HABILITA",0,IF(BB130="HABILITA",('PRECIOS UNITARIOS'!$AF130*500)/BA130))))</f>
        <v>0</v>
      </c>
      <c r="BD130" s="43">
        <f>'PRECIO REFERENCIA'!BB130</f>
        <v>1411027.03</v>
      </c>
      <c r="BE130" s="43" t="str">
        <f>'PRECIO REFERENCIA'!BD130</f>
        <v>NO HABILITA</v>
      </c>
      <c r="BF130" s="44">
        <f>+IF(BE130="NO OFERTADO",0,IF(BE130="NO CUMPLE EV TECNICA",0,IF(BE130="NO HABILITA",0,IF(BE130="HABILITA",('PRECIOS UNITARIOS'!$AF130*500)/BD130))))</f>
        <v>0</v>
      </c>
      <c r="BG130" s="43">
        <f>'PRECIO REFERENCIA'!BE130</f>
        <v>0</v>
      </c>
      <c r="BH130" s="43" t="str">
        <f>'PRECIO REFERENCIA'!BG130</f>
        <v>NO OFERTADO</v>
      </c>
      <c r="BI130" s="44">
        <f>+IF(BH130="NO OFERTADO",0,IF(BH130="NO CUMPLE EV TECNICA",0,IF(BH130="NO HABILITA",0,IF(BH130="HABILITA",('PRECIOS UNITARIOS'!$AF130*500)/BG130))))</f>
        <v>0</v>
      </c>
      <c r="BJ130" s="43">
        <f>'PRECIO REFERENCIA'!BH130</f>
        <v>0</v>
      </c>
      <c r="BK130" s="43" t="str">
        <f>'PRECIO REFERENCIA'!BJ130</f>
        <v>NO OFERTADO</v>
      </c>
      <c r="BL130" s="44">
        <f>+IF(BK130="NO OFERTADO",0,IF(BK130="NO CUMPLE EV TECNICA",0,IF(BK130="NO HABILITA",0,IF(BK130="HABILITA",('PRECIOS UNITARIOS'!$AF130*500)/BJ130))))</f>
        <v>0</v>
      </c>
      <c r="BM130" s="43">
        <f>'PRECIO REFERENCIA'!BK130</f>
        <v>0</v>
      </c>
      <c r="BN130" s="43" t="str">
        <f>'PRECIO REFERENCIA'!BM130</f>
        <v>NO OFERTADO</v>
      </c>
      <c r="BO130" s="44">
        <f>+IF(BN130="NO OFERTADO",0,IF(BN130="NO CUMPLE EV TECNICA",0,IF(BN130="NO HABILITA",0,IF(BN130="HABILITA",('PRECIOS UNITARIOS'!$AF130*500)/BM130))))</f>
        <v>0</v>
      </c>
      <c r="BP130" s="43">
        <f>'PRECIO REFERENCIA'!BN130</f>
        <v>0</v>
      </c>
      <c r="BQ130" s="43" t="str">
        <f>'PRECIO REFERENCIA'!BP130</f>
        <v>NO OFERTADO</v>
      </c>
      <c r="BR130" s="44">
        <f>+IF(BQ130="NO OFERTADO",0,IF(BQ130="NO CUMPLE EV TECNICA",0,IF(BQ130="NO HABILITA",0,IF(BQ130="HABILITA",('PRECIOS UNITARIOS'!$AF130*500)/BP130))))</f>
        <v>0</v>
      </c>
      <c r="BS130" s="43">
        <f>'PRECIO REFERENCIA'!BQ130</f>
        <v>0</v>
      </c>
      <c r="BT130" s="43" t="str">
        <f>'PRECIO REFERENCIA'!BS130</f>
        <v>NO OFERTADO</v>
      </c>
      <c r="BU130" s="44">
        <f>+IF(BT130="NO OFERTADO",0,IF(BT130="NO CUMPLE EV TECNICA",0,IF(BT130="NO HABILITA",0,IF(BT130="HABILITA",('PRECIOS UNITARIOS'!$AF130*500)/BS130))))</f>
        <v>0</v>
      </c>
      <c r="BV130" s="43">
        <f>'PRECIO REFERENCIA'!BT130</f>
        <v>0</v>
      </c>
      <c r="BW130" s="43" t="str">
        <f>'PRECIO REFERENCIA'!BV130</f>
        <v>NO OFERTADO</v>
      </c>
      <c r="BX130" s="44">
        <f>+IF(BW130="NO OFERTADO",0,IF(BW130="NO CUMPLE EV TECNICA",0,IF(BW130="NO HABILITA",0,IF(BW130="HABILITA",('PRECIOS UNITARIOS'!$AF130*500)/BV130))))</f>
        <v>0</v>
      </c>
      <c r="BY130" s="43">
        <f>'PRECIO REFERENCIA'!BW130</f>
        <v>0</v>
      </c>
      <c r="BZ130" s="43" t="str">
        <f>'PRECIO REFERENCIA'!BY130</f>
        <v>NO OFERTADO</v>
      </c>
      <c r="CA130" s="44">
        <f>+IF(BZ130="NO OFERTADO",0,IF(BZ130="NO CUMPLE EV TECNICA",0,IF(BZ130="NO HABILITA",0,IF(BZ130="HABILITA",('PRECIOS UNITARIOS'!$AF130*500)/BY130))))</f>
        <v>0</v>
      </c>
      <c r="CB130" s="43">
        <f>'PRECIO REFERENCIA'!BZ130</f>
        <v>0</v>
      </c>
      <c r="CC130" s="43" t="str">
        <f>'PRECIO REFERENCIA'!CB130</f>
        <v>NO OFERTADO</v>
      </c>
      <c r="CD130" s="44">
        <f>+IF(CC130="NO OFERTADO",0,IF(CC130="NO CUMPLE EV TECNICA",0,IF(CC130="NO HABILITA",0,IF(CC130="HABILITA",('PRECIOS UNITARIOS'!$AF130*500)/CB130))))</f>
        <v>0</v>
      </c>
      <c r="CE130" s="43">
        <f>'PRECIO REFERENCIA'!CC130</f>
        <v>0</v>
      </c>
      <c r="CF130" s="43" t="str">
        <f>'PRECIO REFERENCIA'!CE130</f>
        <v>NO OFERTADO</v>
      </c>
      <c r="CG130" s="44">
        <f>+IF(CF130="NO OFERTADO",0,IF(CF130="NO CUMPLE EV TECNICA",0,IF(CF130="NO HABILITA",0,IF(CF130="HABILITA",('PRECIOS UNITARIOS'!$AF130*500)/CE130))))</f>
        <v>0</v>
      </c>
      <c r="CH130" s="43">
        <f>'PRECIO REFERENCIA'!CF130</f>
        <v>1007600</v>
      </c>
      <c r="CI130" s="43" t="str">
        <f>'PRECIO REFERENCIA'!CH130</f>
        <v>HABILITA</v>
      </c>
      <c r="CJ130" s="44">
        <f>+IF(CI130="NO OFERTADO",0,IF(CI130="NO CUMPLE EV TECNICA",0,IF(CI130="NO HABILITA",0,IF(CI130="HABILITA",('PRECIOS UNITARIOS'!$AF130*500)/CH130))))</f>
        <v>382.47469233822943</v>
      </c>
    </row>
    <row r="131" spans="1:88" s="40" customFormat="1" ht="38.25" x14ac:dyDescent="0.2">
      <c r="A131" s="103">
        <v>122</v>
      </c>
      <c r="B131" s="202" t="s">
        <v>220</v>
      </c>
      <c r="C131" s="121" t="s">
        <v>221</v>
      </c>
      <c r="D131" s="24">
        <v>1</v>
      </c>
      <c r="E131" s="166" t="s">
        <v>53</v>
      </c>
      <c r="F131" s="168">
        <v>31</v>
      </c>
      <c r="G131" s="25">
        <v>88655</v>
      </c>
      <c r="H131" s="43">
        <f>'PRECIO REFERENCIA'!F131</f>
        <v>0</v>
      </c>
      <c r="I131" s="43" t="str">
        <f>'PRECIO REFERENCIA'!H131</f>
        <v>NO OFERTADO</v>
      </c>
      <c r="J131" s="44">
        <f>+IF(I131="NO OFERTADO",0,IF(I131="NO CUMPLE EV TECNICA",0,IF(I131="NO HABILITA",0,IF(I131="HABILITA",('PRECIOS UNITARIOS'!$AF131*500)/H131))))</f>
        <v>0</v>
      </c>
      <c r="K131" s="43">
        <f>'PRECIO REFERENCIA'!I131</f>
        <v>0</v>
      </c>
      <c r="L131" s="43" t="str">
        <f>'PRECIO REFERENCIA'!K131</f>
        <v>NO OFERTADO</v>
      </c>
      <c r="M131" s="44">
        <f>+IF(L131="NO OFERTADO",0,IF(L131="NO CUMPLE EV TECNICA",0,IF(L131="NO HABILITA",0,IF(L131="HABILITA",('PRECIOS UNITARIOS'!$AF131*500)/K131))))</f>
        <v>0</v>
      </c>
      <c r="N131" s="43">
        <f>'PRECIO REFERENCIA'!L131</f>
        <v>0</v>
      </c>
      <c r="O131" s="43" t="str">
        <f>'PRECIO REFERENCIA'!N131</f>
        <v>NO OFERTADO</v>
      </c>
      <c r="P131" s="44">
        <f>+IF(O131="NO OFERTADO",0,IF(O131="NO CUMPLE EV TECNICA",0,IF(O131="NO HABILITA",0,IF(O131="HABILITA",('PRECIOS UNITARIOS'!$AF131*500)/N131))))</f>
        <v>0</v>
      </c>
      <c r="Q131" s="43">
        <f>'PRECIO REFERENCIA'!O131</f>
        <v>0</v>
      </c>
      <c r="R131" s="43" t="str">
        <f>'PRECIO REFERENCIA'!Q131</f>
        <v>NO OFERTADO</v>
      </c>
      <c r="S131" s="44">
        <f>+IF(R131="NO OFERTADO",0,IF(R131="NO CUMPLE EV TECNICA",0,IF(R131="NO HABILITA",0,IF(R131="HABILITA",('PRECIOS UNITARIOS'!$AF131*500)/Q131))))</f>
        <v>0</v>
      </c>
      <c r="T131" s="43">
        <f>'PRECIO REFERENCIA'!R131</f>
        <v>0</v>
      </c>
      <c r="U131" s="43" t="str">
        <f>'PRECIO REFERENCIA'!T131</f>
        <v>NO OFERTADO</v>
      </c>
      <c r="V131" s="44">
        <f>+IF(U131="NO OFERTADO",0,IF(U131="NO CUMPLE EV TECNICA",0,IF(U131="NO HABILITA",0,IF(U131="HABILITA",('PRECIOS UNITARIOS'!$AF131*500)/T131))))</f>
        <v>0</v>
      </c>
      <c r="W131" s="43">
        <f>'PRECIO REFERENCIA'!U131</f>
        <v>0</v>
      </c>
      <c r="X131" s="43" t="str">
        <f>'PRECIO REFERENCIA'!W131</f>
        <v>NO OFERTADO</v>
      </c>
      <c r="Y131" s="44">
        <f>+IF(X131="NO OFERTADO",0,IF(X131="NO CUMPLE EV TECNICA",0,IF(X131="NO HABILITA",0,IF(X131="HABILITA",('PRECIOS UNITARIOS'!$AF131*500)/W131))))</f>
        <v>0</v>
      </c>
      <c r="Z131" s="43">
        <f>'PRECIO REFERENCIA'!X131</f>
        <v>0</v>
      </c>
      <c r="AA131" s="43" t="str">
        <f>'PRECIO REFERENCIA'!Z131</f>
        <v>NO OFERTADO</v>
      </c>
      <c r="AB131" s="44">
        <f>+IF(AA131="NO OFERTADO",0,IF(AA131="NO CUMPLE EV TECNICA",0,IF(AA131="NO HABILITA",0,IF(AA131="HABILITA",('PRECIOS UNITARIOS'!$AF131*500)/Z131))))</f>
        <v>0</v>
      </c>
      <c r="AC131" s="43">
        <f>'PRECIO REFERENCIA'!AA131</f>
        <v>0</v>
      </c>
      <c r="AD131" s="43" t="str">
        <f>'PRECIO REFERENCIA'!AC131</f>
        <v>NO OFERTADO</v>
      </c>
      <c r="AE131" s="44">
        <f>+IF(AD131="NO OFERTADO",0,IF(AD131="NO CUMPLE EV TECNICA",0,IF(AD131="NO HABILITA",0,IF(AD131="HABILITA",('PRECIOS UNITARIOS'!$AF131*500)/AC131))))</f>
        <v>0</v>
      </c>
      <c r="AF131" s="43">
        <f>'PRECIO REFERENCIA'!AD131</f>
        <v>0</v>
      </c>
      <c r="AG131" s="43" t="str">
        <f>'PRECIO REFERENCIA'!AF131</f>
        <v>NO OFERTADO</v>
      </c>
      <c r="AH131" s="44">
        <f>+IF(AG131="NO OFERTADO",0,IF(AG131="NO CUMPLE EV TECNICA",0,IF(AG131="NO HABILITA",0,IF(AG131="HABILITA",('PRECIOS UNITARIOS'!$AF131*500)/AF131))))</f>
        <v>0</v>
      </c>
      <c r="AI131" s="43">
        <f>'PRECIO REFERENCIA'!AG131</f>
        <v>0</v>
      </c>
      <c r="AJ131" s="43" t="str">
        <f>'PRECIO REFERENCIA'!AI131</f>
        <v>NO OFERTADO</v>
      </c>
      <c r="AK131" s="44">
        <f>+IF(AJ131="NO OFERTADO",0,IF(AJ131="NO CUMPLE EV TECNICA",0,IF(AJ131="NO HABILITA",0,IF(AJ131="HABILITA",('PRECIOS UNITARIOS'!$AF131*500)/AI131))))</f>
        <v>0</v>
      </c>
      <c r="AL131" s="43">
        <f>'PRECIO REFERENCIA'!AJ131</f>
        <v>0</v>
      </c>
      <c r="AM131" s="43" t="str">
        <f>'PRECIO REFERENCIA'!AL131</f>
        <v>NO OFERTADO</v>
      </c>
      <c r="AN131" s="44">
        <f>+IF(AM131="NO OFERTADO",0,IF(AM131="NO CUMPLE EV TECNICA",0,IF(AM131="NO HABILITA",0,IF(AM131="HABILITA",('PRECIOS UNITARIOS'!$AF131*500)/AL131))))</f>
        <v>0</v>
      </c>
      <c r="AO131" s="43">
        <f>'PRECIO REFERENCIA'!AM131</f>
        <v>0</v>
      </c>
      <c r="AP131" s="43" t="str">
        <f>'PRECIO REFERENCIA'!AO131</f>
        <v>NO OFERTADO</v>
      </c>
      <c r="AQ131" s="44">
        <f>+IF(AP131="NO OFERTADO",0,IF(AP131="NO CUMPLE EV TECNICA",0,IF(AP131="NO HABILITA",0,IF(AP131="HABILITA",('PRECIOS UNITARIOS'!$AF131*500)/AO131))))</f>
        <v>0</v>
      </c>
      <c r="AR131" s="43">
        <f>'PRECIO REFERENCIA'!AP131</f>
        <v>0</v>
      </c>
      <c r="AS131" s="43" t="str">
        <f>'PRECIO REFERENCIA'!AR131</f>
        <v>NO OFERTADO</v>
      </c>
      <c r="AT131" s="44">
        <f>+IF(AS131="NO OFERTADO",0,IF(AS131="NO CUMPLE EV TECNICA",0,IF(AS131="NO HABILITA",0,IF(AS131="HABILITA",('PRECIOS UNITARIOS'!$AF131*500)/AR131))))</f>
        <v>0</v>
      </c>
      <c r="AU131" s="43">
        <f>'PRECIO REFERENCIA'!AS131</f>
        <v>0</v>
      </c>
      <c r="AV131" s="43" t="str">
        <f>'PRECIO REFERENCIA'!AU131</f>
        <v>NO OFERTADO</v>
      </c>
      <c r="AW131" s="44">
        <f>+IF(AV131="NO OFERTADO",0,IF(AV131="NO CUMPLE EV TECNICA",0,IF(AV131="NO HABILITA",0,IF(AV131="HABILITA",('PRECIOS UNITARIOS'!$AF131*500)/AU131))))</f>
        <v>0</v>
      </c>
      <c r="AX131" s="43">
        <f>'PRECIO REFERENCIA'!AV131</f>
        <v>0</v>
      </c>
      <c r="AY131" s="43" t="str">
        <f>'PRECIO REFERENCIA'!AX131</f>
        <v>NO OFERTADO</v>
      </c>
      <c r="AZ131" s="44">
        <f>+IF(AY131="NO OFERTADO",0,IF(AY131="NO CUMPLE EV TECNICA",0,IF(AY131="NO HABILITA",0,IF(AY131="HABILITA",('PRECIOS UNITARIOS'!$AF131*500)/AX131))))</f>
        <v>0</v>
      </c>
      <c r="BA131" s="43">
        <f>'PRECIO REFERENCIA'!AY131</f>
        <v>0</v>
      </c>
      <c r="BB131" s="43" t="str">
        <f>'PRECIO REFERENCIA'!BA131</f>
        <v>NO OFERTADO</v>
      </c>
      <c r="BC131" s="44">
        <f>+IF(BB131="NO OFERTADO",0,IF(BB131="NO CUMPLE EV TECNICA",0,IF(BB131="NO HABILITA",0,IF(BB131="HABILITA",('PRECIOS UNITARIOS'!$AF131*500)/BA131))))</f>
        <v>0</v>
      </c>
      <c r="BD131" s="43">
        <f>'PRECIO REFERENCIA'!BB131</f>
        <v>0</v>
      </c>
      <c r="BE131" s="43" t="str">
        <f>'PRECIO REFERENCIA'!BD131</f>
        <v>NO OFERTADO</v>
      </c>
      <c r="BF131" s="44">
        <f>+IF(BE131="NO OFERTADO",0,IF(BE131="NO CUMPLE EV TECNICA",0,IF(BE131="NO HABILITA",0,IF(BE131="HABILITA",('PRECIOS UNITARIOS'!$AF131*500)/BD131))))</f>
        <v>0</v>
      </c>
      <c r="BG131" s="43">
        <f>'PRECIO REFERENCIA'!BE131</f>
        <v>0</v>
      </c>
      <c r="BH131" s="43" t="str">
        <f>'PRECIO REFERENCIA'!BG131</f>
        <v>NO OFERTADO</v>
      </c>
      <c r="BI131" s="44">
        <f>+IF(BH131="NO OFERTADO",0,IF(BH131="NO CUMPLE EV TECNICA",0,IF(BH131="NO HABILITA",0,IF(BH131="HABILITA",('PRECIOS UNITARIOS'!$AF131*500)/BG131))))</f>
        <v>0</v>
      </c>
      <c r="BJ131" s="43">
        <f>'PRECIO REFERENCIA'!BH131</f>
        <v>0</v>
      </c>
      <c r="BK131" s="43" t="str">
        <f>'PRECIO REFERENCIA'!BJ131</f>
        <v>NO OFERTADO</v>
      </c>
      <c r="BL131" s="44">
        <f>+IF(BK131="NO OFERTADO",0,IF(BK131="NO CUMPLE EV TECNICA",0,IF(BK131="NO HABILITA",0,IF(BK131="HABILITA",('PRECIOS UNITARIOS'!$AF131*500)/BJ131))))</f>
        <v>0</v>
      </c>
      <c r="BM131" s="43">
        <f>'PRECIO REFERENCIA'!BK131</f>
        <v>0</v>
      </c>
      <c r="BN131" s="43" t="str">
        <f>'PRECIO REFERENCIA'!BM131</f>
        <v>NO OFERTADO</v>
      </c>
      <c r="BO131" s="44">
        <f>+IF(BN131="NO OFERTADO",0,IF(BN131="NO CUMPLE EV TECNICA",0,IF(BN131="NO HABILITA",0,IF(BN131="HABILITA",('PRECIOS UNITARIOS'!$AF131*500)/BM131))))</f>
        <v>0</v>
      </c>
      <c r="BP131" s="43">
        <f>'PRECIO REFERENCIA'!BN131</f>
        <v>0</v>
      </c>
      <c r="BQ131" s="43" t="str">
        <f>'PRECIO REFERENCIA'!BP131</f>
        <v>NO OFERTADO</v>
      </c>
      <c r="BR131" s="44">
        <f>+IF(BQ131="NO OFERTADO",0,IF(BQ131="NO CUMPLE EV TECNICA",0,IF(BQ131="NO HABILITA",0,IF(BQ131="HABILITA",('PRECIOS UNITARIOS'!$AF131*500)/BP131))))</f>
        <v>0</v>
      </c>
      <c r="BS131" s="43">
        <f>'PRECIO REFERENCIA'!BQ131</f>
        <v>0</v>
      </c>
      <c r="BT131" s="43" t="str">
        <f>'PRECIO REFERENCIA'!BS131</f>
        <v>NO OFERTADO</v>
      </c>
      <c r="BU131" s="44">
        <f>+IF(BT131="NO OFERTADO",0,IF(BT131="NO CUMPLE EV TECNICA",0,IF(BT131="NO HABILITA",0,IF(BT131="HABILITA",('PRECIOS UNITARIOS'!$AF131*500)/BS131))))</f>
        <v>0</v>
      </c>
      <c r="BV131" s="43">
        <f>'PRECIO REFERENCIA'!BT131</f>
        <v>0</v>
      </c>
      <c r="BW131" s="43" t="str">
        <f>'PRECIO REFERENCIA'!BV131</f>
        <v>NO OFERTADO</v>
      </c>
      <c r="BX131" s="44">
        <f>+IF(BW131="NO OFERTADO",0,IF(BW131="NO CUMPLE EV TECNICA",0,IF(BW131="NO HABILITA",0,IF(BW131="HABILITA",('PRECIOS UNITARIOS'!$AF131*500)/BV131))))</f>
        <v>0</v>
      </c>
      <c r="BY131" s="43">
        <f>'PRECIO REFERENCIA'!BW131</f>
        <v>0</v>
      </c>
      <c r="BZ131" s="43" t="str">
        <f>'PRECIO REFERENCIA'!BY131</f>
        <v>NO OFERTADO</v>
      </c>
      <c r="CA131" s="44">
        <f>+IF(BZ131="NO OFERTADO",0,IF(BZ131="NO CUMPLE EV TECNICA",0,IF(BZ131="NO HABILITA",0,IF(BZ131="HABILITA",('PRECIOS UNITARIOS'!$AF131*500)/BY131))))</f>
        <v>0</v>
      </c>
      <c r="CB131" s="43">
        <f>'PRECIO REFERENCIA'!BZ131</f>
        <v>0</v>
      </c>
      <c r="CC131" s="43" t="str">
        <f>'PRECIO REFERENCIA'!CB131</f>
        <v>NO OFERTADO</v>
      </c>
      <c r="CD131" s="44">
        <f>+IF(CC131="NO OFERTADO",0,IF(CC131="NO CUMPLE EV TECNICA",0,IF(CC131="NO HABILITA",0,IF(CC131="HABILITA",('PRECIOS UNITARIOS'!$AF131*500)/CB131))))</f>
        <v>0</v>
      </c>
      <c r="CE131" s="43">
        <f>'PRECIO REFERENCIA'!CC131</f>
        <v>0</v>
      </c>
      <c r="CF131" s="43" t="str">
        <f>'PRECIO REFERENCIA'!CE131</f>
        <v>NO OFERTADO</v>
      </c>
      <c r="CG131" s="44">
        <f>+IF(CF131="NO OFERTADO",0,IF(CF131="NO CUMPLE EV TECNICA",0,IF(CF131="NO HABILITA",0,IF(CF131="HABILITA",('PRECIOS UNITARIOS'!$AF131*500)/CE131))))</f>
        <v>0</v>
      </c>
      <c r="CH131" s="43">
        <f>'PRECIO REFERENCIA'!CF131</f>
        <v>105910</v>
      </c>
      <c r="CI131" s="43" t="str">
        <f>'PRECIO REFERENCIA'!CH131</f>
        <v>HABILITA</v>
      </c>
      <c r="CJ131" s="44">
        <f>+IF(CI131="NO OFERTADO",0,IF(CI131="NO CUMPLE EV TECNICA",0,IF(CI131="NO HABILITA",0,IF(CI131="HABILITA",('PRECIOS UNITARIOS'!$AF131*500)/CH131))))</f>
        <v>500</v>
      </c>
    </row>
    <row r="132" spans="1:88" s="40" customFormat="1" ht="38.25" x14ac:dyDescent="0.2">
      <c r="A132" s="103">
        <v>123</v>
      </c>
      <c r="B132" s="202" t="s">
        <v>222</v>
      </c>
      <c r="C132" s="121" t="s">
        <v>221</v>
      </c>
      <c r="D132" s="24">
        <v>1</v>
      </c>
      <c r="E132" s="166" t="s">
        <v>53</v>
      </c>
      <c r="F132" s="168">
        <v>998</v>
      </c>
      <c r="G132" s="25">
        <v>4658.8500000000004</v>
      </c>
      <c r="H132" s="43">
        <f>'PRECIO REFERENCIA'!F132</f>
        <v>0</v>
      </c>
      <c r="I132" s="43" t="str">
        <f>'PRECIO REFERENCIA'!H132</f>
        <v>NO OFERTADO</v>
      </c>
      <c r="J132" s="44">
        <f>+IF(I132="NO OFERTADO",0,IF(I132="NO CUMPLE EV TECNICA",0,IF(I132="NO HABILITA",0,IF(I132="HABILITA",('PRECIOS UNITARIOS'!$AF132*500)/H132))))</f>
        <v>0</v>
      </c>
      <c r="K132" s="43">
        <f>'PRECIO REFERENCIA'!I132</f>
        <v>0</v>
      </c>
      <c r="L132" s="43" t="str">
        <f>'PRECIO REFERENCIA'!K132</f>
        <v>NO OFERTADO</v>
      </c>
      <c r="M132" s="44">
        <f>+IF(L132="NO OFERTADO",0,IF(L132="NO CUMPLE EV TECNICA",0,IF(L132="NO HABILITA",0,IF(L132="HABILITA",('PRECIOS UNITARIOS'!$AF132*500)/K132))))</f>
        <v>0</v>
      </c>
      <c r="N132" s="43">
        <f>'PRECIO REFERENCIA'!L132</f>
        <v>0</v>
      </c>
      <c r="O132" s="43" t="str">
        <f>'PRECIO REFERENCIA'!N132</f>
        <v>NO OFERTADO</v>
      </c>
      <c r="P132" s="44">
        <f>+IF(O132="NO OFERTADO",0,IF(O132="NO CUMPLE EV TECNICA",0,IF(O132="NO HABILITA",0,IF(O132="HABILITA",('PRECIOS UNITARIOS'!$AF132*500)/N132))))</f>
        <v>0</v>
      </c>
      <c r="Q132" s="43">
        <f>'PRECIO REFERENCIA'!O132</f>
        <v>0</v>
      </c>
      <c r="R132" s="43" t="str">
        <f>'PRECIO REFERENCIA'!Q132</f>
        <v>NO OFERTADO</v>
      </c>
      <c r="S132" s="44">
        <f>+IF(R132="NO OFERTADO",0,IF(R132="NO CUMPLE EV TECNICA",0,IF(R132="NO HABILITA",0,IF(R132="HABILITA",('PRECIOS UNITARIOS'!$AF132*500)/Q132))))</f>
        <v>0</v>
      </c>
      <c r="T132" s="43">
        <f>'PRECIO REFERENCIA'!R132</f>
        <v>0</v>
      </c>
      <c r="U132" s="43" t="str">
        <f>'PRECIO REFERENCIA'!T132</f>
        <v>NO OFERTADO</v>
      </c>
      <c r="V132" s="44">
        <f>+IF(U132="NO OFERTADO",0,IF(U132="NO CUMPLE EV TECNICA",0,IF(U132="NO HABILITA",0,IF(U132="HABILITA",('PRECIOS UNITARIOS'!$AF132*500)/T132))))</f>
        <v>0</v>
      </c>
      <c r="W132" s="43">
        <f>'PRECIO REFERENCIA'!U132</f>
        <v>0</v>
      </c>
      <c r="X132" s="43" t="str">
        <f>'PRECIO REFERENCIA'!W132</f>
        <v>NO OFERTADO</v>
      </c>
      <c r="Y132" s="44">
        <f>+IF(X132="NO OFERTADO",0,IF(X132="NO CUMPLE EV TECNICA",0,IF(X132="NO HABILITA",0,IF(X132="HABILITA",('PRECIOS UNITARIOS'!$AF132*500)/W132))))</f>
        <v>0</v>
      </c>
      <c r="Z132" s="43">
        <f>'PRECIO REFERENCIA'!X132</f>
        <v>0</v>
      </c>
      <c r="AA132" s="43" t="str">
        <f>'PRECIO REFERENCIA'!Z132</f>
        <v>NO OFERTADO</v>
      </c>
      <c r="AB132" s="44">
        <f>+IF(AA132="NO OFERTADO",0,IF(AA132="NO CUMPLE EV TECNICA",0,IF(AA132="NO HABILITA",0,IF(AA132="HABILITA",('PRECIOS UNITARIOS'!$AF132*500)/Z132))))</f>
        <v>0</v>
      </c>
      <c r="AC132" s="43">
        <f>'PRECIO REFERENCIA'!AA132</f>
        <v>0</v>
      </c>
      <c r="AD132" s="43" t="str">
        <f>'PRECIO REFERENCIA'!AC132</f>
        <v>NO OFERTADO</v>
      </c>
      <c r="AE132" s="44">
        <f>+IF(AD132="NO OFERTADO",0,IF(AD132="NO CUMPLE EV TECNICA",0,IF(AD132="NO HABILITA",0,IF(AD132="HABILITA",('PRECIOS UNITARIOS'!$AF132*500)/AC132))))</f>
        <v>0</v>
      </c>
      <c r="AF132" s="43">
        <f>'PRECIO REFERENCIA'!AD132</f>
        <v>5878.6</v>
      </c>
      <c r="AG132" s="43" t="str">
        <f>'PRECIO REFERENCIA'!AF132</f>
        <v>HABILITA</v>
      </c>
      <c r="AH132" s="44">
        <f>+IF(AG132="NO OFERTADO",0,IF(AG132="NO CUMPLE EV TECNICA",0,IF(AG132="NO HABILITA",0,IF(AG132="HABILITA",('PRECIOS UNITARIOS'!$AF132*500)/AF132))))</f>
        <v>391.497975708502</v>
      </c>
      <c r="AI132" s="43">
        <f>'PRECIO REFERENCIA'!AG132</f>
        <v>0</v>
      </c>
      <c r="AJ132" s="43" t="str">
        <f>'PRECIO REFERENCIA'!AI132</f>
        <v>NO OFERTADO</v>
      </c>
      <c r="AK132" s="44">
        <f>+IF(AJ132="NO OFERTADO",0,IF(AJ132="NO CUMPLE EV TECNICA",0,IF(AJ132="NO HABILITA",0,IF(AJ132="HABILITA",('PRECIOS UNITARIOS'!$AF132*500)/AI132))))</f>
        <v>0</v>
      </c>
      <c r="AL132" s="43">
        <f>'PRECIO REFERENCIA'!AJ132</f>
        <v>5712</v>
      </c>
      <c r="AM132" s="43" t="str">
        <f>'PRECIO REFERENCIA'!AL132</f>
        <v>HABILITA</v>
      </c>
      <c r="AN132" s="44">
        <f>+IF(AM132="NO OFERTADO",0,IF(AM132="NO CUMPLE EV TECNICA",0,IF(AM132="NO HABILITA",0,IF(AM132="HABILITA",('PRECIOS UNITARIOS'!$AF132*500)/AL132))))</f>
        <v>402.91666666666669</v>
      </c>
      <c r="AO132" s="43">
        <f>'PRECIO REFERENCIA'!AM132</f>
        <v>0</v>
      </c>
      <c r="AP132" s="43" t="str">
        <f>'PRECIO REFERENCIA'!AO132</f>
        <v>NO OFERTADO</v>
      </c>
      <c r="AQ132" s="44">
        <f>+IF(AP132="NO OFERTADO",0,IF(AP132="NO CUMPLE EV TECNICA",0,IF(AP132="NO HABILITA",0,IF(AP132="HABILITA",('PRECIOS UNITARIOS'!$AF132*500)/AO132))))</f>
        <v>0</v>
      </c>
      <c r="AR132" s="43">
        <f>'PRECIO REFERENCIA'!AP132</f>
        <v>4998</v>
      </c>
      <c r="AS132" s="43" t="str">
        <f>'PRECIO REFERENCIA'!AR132</f>
        <v>HABILITA</v>
      </c>
      <c r="AT132" s="44">
        <f>+IF(AS132="NO OFERTADO",0,IF(AS132="NO CUMPLE EV TECNICA",0,IF(AS132="NO HABILITA",0,IF(AS132="HABILITA",('PRECIOS UNITARIOS'!$AF132*500)/AR132))))</f>
        <v>460.47619047619048</v>
      </c>
      <c r="AU132" s="43">
        <f>'PRECIO REFERENCIA'!AS132</f>
        <v>0</v>
      </c>
      <c r="AV132" s="43" t="str">
        <f>'PRECIO REFERENCIA'!AU132</f>
        <v>NO OFERTADO</v>
      </c>
      <c r="AW132" s="44">
        <f>+IF(AV132="NO OFERTADO",0,IF(AV132="NO CUMPLE EV TECNICA",0,IF(AV132="NO HABILITA",0,IF(AV132="HABILITA",('PRECIOS UNITARIOS'!$AF132*500)/AU132))))</f>
        <v>0</v>
      </c>
      <c r="AX132" s="43">
        <f>'PRECIO REFERENCIA'!AV132</f>
        <v>0</v>
      </c>
      <c r="AY132" s="43" t="str">
        <f>'PRECIO REFERENCIA'!AX132</f>
        <v>NO OFERTADO</v>
      </c>
      <c r="AZ132" s="44">
        <f>+IF(AY132="NO OFERTADO",0,IF(AY132="NO CUMPLE EV TECNICA",0,IF(AY132="NO HABILITA",0,IF(AY132="HABILITA",('PRECIOS UNITARIOS'!$AF132*500)/AX132))))</f>
        <v>0</v>
      </c>
      <c r="BA132" s="43">
        <f>'PRECIO REFERENCIA'!AY132</f>
        <v>0</v>
      </c>
      <c r="BB132" s="43" t="str">
        <f>'PRECIO REFERENCIA'!BA132</f>
        <v>NO OFERTADO</v>
      </c>
      <c r="BC132" s="44">
        <f>+IF(BB132="NO OFERTADO",0,IF(BB132="NO CUMPLE EV TECNICA",0,IF(BB132="NO HABILITA",0,IF(BB132="HABILITA",('PRECIOS UNITARIOS'!$AF132*500)/BA132))))</f>
        <v>0</v>
      </c>
      <c r="BD132" s="43">
        <f>'PRECIO REFERENCIA'!BB132</f>
        <v>4602.92</v>
      </c>
      <c r="BE132" s="43" t="str">
        <f>'PRECIO REFERENCIA'!BD132</f>
        <v>HABILITA</v>
      </c>
      <c r="BF132" s="44">
        <f>+IF(BE132="NO OFERTADO",0,IF(BE132="NO CUMPLE EV TECNICA",0,IF(BE132="NO HABILITA",0,IF(BE132="HABILITA",('PRECIOS UNITARIOS'!$AF132*500)/BD132))))</f>
        <v>500</v>
      </c>
      <c r="BG132" s="43">
        <f>'PRECIO REFERENCIA'!BE132</f>
        <v>0</v>
      </c>
      <c r="BH132" s="43" t="str">
        <f>'PRECIO REFERENCIA'!BG132</f>
        <v>NO OFERTADO</v>
      </c>
      <c r="BI132" s="44">
        <f>+IF(BH132="NO OFERTADO",0,IF(BH132="NO CUMPLE EV TECNICA",0,IF(BH132="NO HABILITA",0,IF(BH132="HABILITA",('PRECIOS UNITARIOS'!$AF132*500)/BG132))))</f>
        <v>0</v>
      </c>
      <c r="BJ132" s="43">
        <f>'PRECIO REFERENCIA'!BH132</f>
        <v>0</v>
      </c>
      <c r="BK132" s="43" t="str">
        <f>'PRECIO REFERENCIA'!BJ132</f>
        <v>NO HABILITA</v>
      </c>
      <c r="BL132" s="44">
        <f>+IF(BK132="NO OFERTADO",0,IF(BK132="NO CUMPLE EV TECNICA",0,IF(BK132="NO HABILITA",0,IF(BK132="HABILITA",('PRECIOS UNITARIOS'!$AF132*500)/BJ132))))</f>
        <v>0</v>
      </c>
      <c r="BM132" s="43">
        <f>'PRECIO REFERENCIA'!BK132</f>
        <v>0</v>
      </c>
      <c r="BN132" s="43" t="str">
        <f>'PRECIO REFERENCIA'!BM132</f>
        <v>NO OFERTADO</v>
      </c>
      <c r="BO132" s="44">
        <f>+IF(BN132="NO OFERTADO",0,IF(BN132="NO CUMPLE EV TECNICA",0,IF(BN132="NO HABILITA",0,IF(BN132="HABILITA",('PRECIOS UNITARIOS'!$AF132*500)/BM132))))</f>
        <v>0</v>
      </c>
      <c r="BP132" s="43">
        <f>'PRECIO REFERENCIA'!BN132</f>
        <v>5700.1</v>
      </c>
      <c r="BQ132" s="43" t="str">
        <f>'PRECIO REFERENCIA'!BP132</f>
        <v>HABILITA</v>
      </c>
      <c r="BR132" s="44">
        <f>+IF(BQ132="NO OFERTADO",0,IF(BQ132="NO CUMPLE EV TECNICA",0,IF(BQ132="NO HABILITA",0,IF(BQ132="HABILITA",('PRECIOS UNITARIOS'!$AF132*500)/BP132))))</f>
        <v>403.75782881002084</v>
      </c>
      <c r="BS132" s="43">
        <f>'PRECIO REFERENCIA'!BQ132</f>
        <v>6041.63</v>
      </c>
      <c r="BT132" s="43" t="str">
        <f>'PRECIO REFERENCIA'!BS132</f>
        <v>HABILITA</v>
      </c>
      <c r="BU132" s="44">
        <f>+IF(BT132="NO OFERTADO",0,IF(BT132="NO CUMPLE EV TECNICA",0,IF(BT132="NO HABILITA",0,IF(BT132="HABILITA",('PRECIOS UNITARIOS'!$AF132*500)/BS132))))</f>
        <v>380.9336222178452</v>
      </c>
      <c r="BV132" s="43">
        <f>'PRECIO REFERENCIA'!BT132</f>
        <v>0</v>
      </c>
      <c r="BW132" s="43" t="str">
        <f>'PRECIO REFERENCIA'!BV132</f>
        <v>NO OFERTADO</v>
      </c>
      <c r="BX132" s="44">
        <f>+IF(BW132="NO OFERTADO",0,IF(BW132="NO CUMPLE EV TECNICA",0,IF(BW132="NO HABILITA",0,IF(BW132="HABILITA",('PRECIOS UNITARIOS'!$AF132*500)/BV132))))</f>
        <v>0</v>
      </c>
      <c r="BY132" s="43">
        <f>'PRECIO REFERENCIA'!BW132</f>
        <v>0</v>
      </c>
      <c r="BZ132" s="43" t="str">
        <f>'PRECIO REFERENCIA'!BY132</f>
        <v>NO OFERTADO</v>
      </c>
      <c r="CA132" s="44">
        <f>+IF(BZ132="NO OFERTADO",0,IF(BZ132="NO CUMPLE EV TECNICA",0,IF(BZ132="NO HABILITA",0,IF(BZ132="HABILITA",('PRECIOS UNITARIOS'!$AF132*500)/BY132))))</f>
        <v>0</v>
      </c>
      <c r="CB132" s="43">
        <f>'PRECIO REFERENCIA'!BZ132</f>
        <v>0</v>
      </c>
      <c r="CC132" s="43" t="str">
        <f>'PRECIO REFERENCIA'!CB132</f>
        <v>NO OFERTADO</v>
      </c>
      <c r="CD132" s="44">
        <f>+IF(CC132="NO OFERTADO",0,IF(CC132="NO CUMPLE EV TECNICA",0,IF(CC132="NO HABILITA",0,IF(CC132="HABILITA",('PRECIOS UNITARIOS'!$AF132*500)/CB132))))</f>
        <v>0</v>
      </c>
      <c r="CE132" s="43">
        <f>'PRECIO REFERENCIA'!CC132</f>
        <v>0</v>
      </c>
      <c r="CF132" s="43" t="str">
        <f>'PRECIO REFERENCIA'!CE132</f>
        <v>NO OFERTADO</v>
      </c>
      <c r="CG132" s="44">
        <f>+IF(CF132="NO OFERTADO",0,IF(CF132="NO CUMPLE EV TECNICA",0,IF(CF132="NO HABILITA",0,IF(CF132="HABILITA",('PRECIOS UNITARIOS'!$AF132*500)/CE132))))</f>
        <v>0</v>
      </c>
      <c r="CH132" s="43">
        <f>'PRECIO REFERENCIA'!CF132</f>
        <v>0</v>
      </c>
      <c r="CI132" s="43" t="str">
        <f>'PRECIO REFERENCIA'!CH132</f>
        <v>NO OFERTADO</v>
      </c>
      <c r="CJ132" s="44">
        <f>+IF(CI132="NO OFERTADO",0,IF(CI132="NO CUMPLE EV TECNICA",0,IF(CI132="NO HABILITA",0,IF(CI132="HABILITA",('PRECIOS UNITARIOS'!$AF132*500)/CH132))))</f>
        <v>0</v>
      </c>
    </row>
    <row r="133" spans="1:88" s="40" customFormat="1" ht="38.25" x14ac:dyDescent="0.2">
      <c r="A133" s="103">
        <v>124</v>
      </c>
      <c r="B133" s="202" t="s">
        <v>223</v>
      </c>
      <c r="C133" s="121" t="s">
        <v>221</v>
      </c>
      <c r="D133" s="24">
        <v>1</v>
      </c>
      <c r="E133" s="166" t="s">
        <v>53</v>
      </c>
      <c r="F133" s="168">
        <v>1</v>
      </c>
      <c r="G133" s="25">
        <v>25704</v>
      </c>
      <c r="H133" s="43">
        <f>'PRECIO REFERENCIA'!F133</f>
        <v>0</v>
      </c>
      <c r="I133" s="43" t="str">
        <f>'PRECIO REFERENCIA'!H133</f>
        <v>NO OFERTADO</v>
      </c>
      <c r="J133" s="44">
        <f>+IF(I133="NO OFERTADO",0,IF(I133="NO CUMPLE EV TECNICA",0,IF(I133="NO HABILITA",0,IF(I133="HABILITA",('PRECIOS UNITARIOS'!$AF133*500)/H133))))</f>
        <v>0</v>
      </c>
      <c r="K133" s="43">
        <f>'PRECIO REFERENCIA'!I133</f>
        <v>0</v>
      </c>
      <c r="L133" s="43" t="str">
        <f>'PRECIO REFERENCIA'!K133</f>
        <v>NO OFERTADO</v>
      </c>
      <c r="M133" s="44">
        <f>+IF(L133="NO OFERTADO",0,IF(L133="NO CUMPLE EV TECNICA",0,IF(L133="NO HABILITA",0,IF(L133="HABILITA",('PRECIOS UNITARIOS'!$AF133*500)/K133))))</f>
        <v>0</v>
      </c>
      <c r="N133" s="43">
        <f>'PRECIO REFERENCIA'!L133</f>
        <v>0</v>
      </c>
      <c r="O133" s="43" t="str">
        <f>'PRECIO REFERENCIA'!N133</f>
        <v>NO OFERTADO</v>
      </c>
      <c r="P133" s="44">
        <f>+IF(O133="NO OFERTADO",0,IF(O133="NO CUMPLE EV TECNICA",0,IF(O133="NO HABILITA",0,IF(O133="HABILITA",('PRECIOS UNITARIOS'!$AF133*500)/N133))))</f>
        <v>0</v>
      </c>
      <c r="Q133" s="43">
        <f>'PRECIO REFERENCIA'!O133</f>
        <v>0</v>
      </c>
      <c r="R133" s="43" t="str">
        <f>'PRECIO REFERENCIA'!Q133</f>
        <v>NO OFERTADO</v>
      </c>
      <c r="S133" s="44">
        <f>+IF(R133="NO OFERTADO",0,IF(R133="NO CUMPLE EV TECNICA",0,IF(R133="NO HABILITA",0,IF(R133="HABILITA",('PRECIOS UNITARIOS'!$AF133*500)/Q133))))</f>
        <v>0</v>
      </c>
      <c r="T133" s="43">
        <f>'PRECIO REFERENCIA'!R133</f>
        <v>0</v>
      </c>
      <c r="U133" s="43" t="str">
        <f>'PRECIO REFERENCIA'!T133</f>
        <v>NO OFERTADO</v>
      </c>
      <c r="V133" s="44">
        <f>+IF(U133="NO OFERTADO",0,IF(U133="NO CUMPLE EV TECNICA",0,IF(U133="NO HABILITA",0,IF(U133="HABILITA",('PRECIOS UNITARIOS'!$AF133*500)/T133))))</f>
        <v>0</v>
      </c>
      <c r="W133" s="43">
        <f>'PRECIO REFERENCIA'!U133</f>
        <v>0</v>
      </c>
      <c r="X133" s="43" t="str">
        <f>'PRECIO REFERENCIA'!W133</f>
        <v>NO OFERTADO</v>
      </c>
      <c r="Y133" s="44">
        <f>+IF(X133="NO OFERTADO",0,IF(X133="NO CUMPLE EV TECNICA",0,IF(X133="NO HABILITA",0,IF(X133="HABILITA",('PRECIOS UNITARIOS'!$AF133*500)/W133))))</f>
        <v>0</v>
      </c>
      <c r="Z133" s="43">
        <f>'PRECIO REFERENCIA'!X133</f>
        <v>0</v>
      </c>
      <c r="AA133" s="43" t="str">
        <f>'PRECIO REFERENCIA'!Z133</f>
        <v>NO OFERTADO</v>
      </c>
      <c r="AB133" s="44">
        <f>+IF(AA133="NO OFERTADO",0,IF(AA133="NO CUMPLE EV TECNICA",0,IF(AA133="NO HABILITA",0,IF(AA133="HABILITA",('PRECIOS UNITARIOS'!$AF133*500)/Z133))))</f>
        <v>0</v>
      </c>
      <c r="AC133" s="43">
        <f>'PRECIO REFERENCIA'!AA133</f>
        <v>0</v>
      </c>
      <c r="AD133" s="43" t="str">
        <f>'PRECIO REFERENCIA'!AC133</f>
        <v>NO OFERTADO</v>
      </c>
      <c r="AE133" s="44">
        <f>+IF(AD133="NO OFERTADO",0,IF(AD133="NO CUMPLE EV TECNICA",0,IF(AD133="NO HABILITA",0,IF(AD133="HABILITA",('PRECIOS UNITARIOS'!$AF133*500)/AC133))))</f>
        <v>0</v>
      </c>
      <c r="AF133" s="43">
        <f>'PRECIO REFERENCIA'!AD133</f>
        <v>0</v>
      </c>
      <c r="AG133" s="43" t="str">
        <f>'PRECIO REFERENCIA'!AF133</f>
        <v>NO OFERTADO</v>
      </c>
      <c r="AH133" s="44">
        <f>+IF(AG133="NO OFERTADO",0,IF(AG133="NO CUMPLE EV TECNICA",0,IF(AG133="NO HABILITA",0,IF(AG133="HABILITA",('PRECIOS UNITARIOS'!$AF133*500)/AF133))))</f>
        <v>0</v>
      </c>
      <c r="AI133" s="43">
        <f>'PRECIO REFERENCIA'!AG133</f>
        <v>0</v>
      </c>
      <c r="AJ133" s="43" t="str">
        <f>'PRECIO REFERENCIA'!AI133</f>
        <v>NO OFERTADO</v>
      </c>
      <c r="AK133" s="44">
        <f>+IF(AJ133="NO OFERTADO",0,IF(AJ133="NO CUMPLE EV TECNICA",0,IF(AJ133="NO HABILITA",0,IF(AJ133="HABILITA",('PRECIOS UNITARIOS'!$AF133*500)/AI133))))</f>
        <v>0</v>
      </c>
      <c r="AL133" s="43">
        <f>'PRECIO REFERENCIA'!AJ133</f>
        <v>0</v>
      </c>
      <c r="AM133" s="43" t="str">
        <f>'PRECIO REFERENCIA'!AL133</f>
        <v>NO OFERTADO</v>
      </c>
      <c r="AN133" s="44">
        <f>+IF(AM133="NO OFERTADO",0,IF(AM133="NO CUMPLE EV TECNICA",0,IF(AM133="NO HABILITA",0,IF(AM133="HABILITA",('PRECIOS UNITARIOS'!$AF133*500)/AL133))))</f>
        <v>0</v>
      </c>
      <c r="AO133" s="43">
        <f>'PRECIO REFERENCIA'!AM133</f>
        <v>0</v>
      </c>
      <c r="AP133" s="43" t="str">
        <f>'PRECIO REFERENCIA'!AO133</f>
        <v>NO OFERTADO</v>
      </c>
      <c r="AQ133" s="44">
        <f>+IF(AP133="NO OFERTADO",0,IF(AP133="NO CUMPLE EV TECNICA",0,IF(AP133="NO HABILITA",0,IF(AP133="HABILITA",('PRECIOS UNITARIOS'!$AF133*500)/AO133))))</f>
        <v>0</v>
      </c>
      <c r="AR133" s="43">
        <f>'PRECIO REFERENCIA'!AP133</f>
        <v>0</v>
      </c>
      <c r="AS133" s="43" t="str">
        <f>'PRECIO REFERENCIA'!AR133</f>
        <v>NO OFERTADO</v>
      </c>
      <c r="AT133" s="44">
        <f>+IF(AS133="NO OFERTADO",0,IF(AS133="NO CUMPLE EV TECNICA",0,IF(AS133="NO HABILITA",0,IF(AS133="HABILITA",('PRECIOS UNITARIOS'!$AF133*500)/AR133))))</f>
        <v>0</v>
      </c>
      <c r="AU133" s="43">
        <f>'PRECIO REFERENCIA'!AS133</f>
        <v>0</v>
      </c>
      <c r="AV133" s="43" t="str">
        <f>'PRECIO REFERENCIA'!AU133</f>
        <v>NO OFERTADO</v>
      </c>
      <c r="AW133" s="44">
        <f>+IF(AV133="NO OFERTADO",0,IF(AV133="NO CUMPLE EV TECNICA",0,IF(AV133="NO HABILITA",0,IF(AV133="HABILITA",('PRECIOS UNITARIOS'!$AF133*500)/AU133))))</f>
        <v>0</v>
      </c>
      <c r="AX133" s="43">
        <f>'PRECIO REFERENCIA'!AV133</f>
        <v>0</v>
      </c>
      <c r="AY133" s="43" t="str">
        <f>'PRECIO REFERENCIA'!AX133</f>
        <v>NO OFERTADO</v>
      </c>
      <c r="AZ133" s="44">
        <f>+IF(AY133="NO OFERTADO",0,IF(AY133="NO CUMPLE EV TECNICA",0,IF(AY133="NO HABILITA",0,IF(AY133="HABILITA",('PRECIOS UNITARIOS'!$AF133*500)/AX133))))</f>
        <v>0</v>
      </c>
      <c r="BA133" s="43">
        <f>'PRECIO REFERENCIA'!AY133</f>
        <v>0</v>
      </c>
      <c r="BB133" s="43" t="str">
        <f>'PRECIO REFERENCIA'!BA133</f>
        <v>NO OFERTADO</v>
      </c>
      <c r="BC133" s="44">
        <f>+IF(BB133="NO OFERTADO",0,IF(BB133="NO CUMPLE EV TECNICA",0,IF(BB133="NO HABILITA",0,IF(BB133="HABILITA",('PRECIOS UNITARIOS'!$AF133*500)/BA133))))</f>
        <v>0</v>
      </c>
      <c r="BD133" s="43">
        <f>'PRECIO REFERENCIA'!BB133</f>
        <v>0</v>
      </c>
      <c r="BE133" s="43" t="str">
        <f>'PRECIO REFERENCIA'!BD133</f>
        <v>NO OFERTADO</v>
      </c>
      <c r="BF133" s="44">
        <f>+IF(BE133="NO OFERTADO",0,IF(BE133="NO CUMPLE EV TECNICA",0,IF(BE133="NO HABILITA",0,IF(BE133="HABILITA",('PRECIOS UNITARIOS'!$AF133*500)/BD133))))</f>
        <v>0</v>
      </c>
      <c r="BG133" s="43">
        <f>'PRECIO REFERENCIA'!BE133</f>
        <v>0</v>
      </c>
      <c r="BH133" s="43" t="str">
        <f>'PRECIO REFERENCIA'!BG133</f>
        <v>NO OFERTADO</v>
      </c>
      <c r="BI133" s="44">
        <f>+IF(BH133="NO OFERTADO",0,IF(BH133="NO CUMPLE EV TECNICA",0,IF(BH133="NO HABILITA",0,IF(BH133="HABILITA",('PRECIOS UNITARIOS'!$AF133*500)/BG133))))</f>
        <v>0</v>
      </c>
      <c r="BJ133" s="43">
        <f>'PRECIO REFERENCIA'!BH133</f>
        <v>0</v>
      </c>
      <c r="BK133" s="43" t="str">
        <f>'PRECIO REFERENCIA'!BJ133</f>
        <v>NO OFERTADO</v>
      </c>
      <c r="BL133" s="44">
        <f>+IF(BK133="NO OFERTADO",0,IF(BK133="NO CUMPLE EV TECNICA",0,IF(BK133="NO HABILITA",0,IF(BK133="HABILITA",('PRECIOS UNITARIOS'!$AF133*500)/BJ133))))</f>
        <v>0</v>
      </c>
      <c r="BM133" s="43">
        <f>'PRECIO REFERENCIA'!BK133</f>
        <v>0</v>
      </c>
      <c r="BN133" s="43" t="str">
        <f>'PRECIO REFERENCIA'!BM133</f>
        <v>NO OFERTADO</v>
      </c>
      <c r="BO133" s="44">
        <f>+IF(BN133="NO OFERTADO",0,IF(BN133="NO CUMPLE EV TECNICA",0,IF(BN133="NO HABILITA",0,IF(BN133="HABILITA",('PRECIOS UNITARIOS'!$AF133*500)/BM133))))</f>
        <v>0</v>
      </c>
      <c r="BP133" s="43">
        <f>'PRECIO REFERENCIA'!BN133</f>
        <v>0</v>
      </c>
      <c r="BQ133" s="43" t="str">
        <f>'PRECIO REFERENCIA'!BP133</f>
        <v>NO OFERTADO</v>
      </c>
      <c r="BR133" s="44">
        <f>+IF(BQ133="NO OFERTADO",0,IF(BQ133="NO CUMPLE EV TECNICA",0,IF(BQ133="NO HABILITA",0,IF(BQ133="HABILITA",('PRECIOS UNITARIOS'!$AF133*500)/BP133))))</f>
        <v>0</v>
      </c>
      <c r="BS133" s="43">
        <f>'PRECIO REFERENCIA'!BQ133</f>
        <v>0</v>
      </c>
      <c r="BT133" s="43" t="str">
        <f>'PRECIO REFERENCIA'!BS133</f>
        <v>NO OFERTADO</v>
      </c>
      <c r="BU133" s="44">
        <f>+IF(BT133="NO OFERTADO",0,IF(BT133="NO CUMPLE EV TECNICA",0,IF(BT133="NO HABILITA",0,IF(BT133="HABILITA",('PRECIOS UNITARIOS'!$AF133*500)/BS133))))</f>
        <v>0</v>
      </c>
      <c r="BV133" s="43">
        <f>'PRECIO REFERENCIA'!BT133</f>
        <v>0</v>
      </c>
      <c r="BW133" s="43" t="str">
        <f>'PRECIO REFERENCIA'!BV133</f>
        <v>NO OFERTADO</v>
      </c>
      <c r="BX133" s="44">
        <f>+IF(BW133="NO OFERTADO",0,IF(BW133="NO CUMPLE EV TECNICA",0,IF(BW133="NO HABILITA",0,IF(BW133="HABILITA",('PRECIOS UNITARIOS'!$AF133*500)/BV133))))</f>
        <v>0</v>
      </c>
      <c r="BY133" s="43">
        <f>'PRECIO REFERENCIA'!BW133</f>
        <v>0</v>
      </c>
      <c r="BZ133" s="43" t="str">
        <f>'PRECIO REFERENCIA'!BY133</f>
        <v>NO OFERTADO</v>
      </c>
      <c r="CA133" s="44">
        <f>+IF(BZ133="NO OFERTADO",0,IF(BZ133="NO CUMPLE EV TECNICA",0,IF(BZ133="NO HABILITA",0,IF(BZ133="HABILITA",('PRECIOS UNITARIOS'!$AF133*500)/BY133))))</f>
        <v>0</v>
      </c>
      <c r="CB133" s="43">
        <f>'PRECIO REFERENCIA'!BZ133</f>
        <v>0</v>
      </c>
      <c r="CC133" s="43" t="str">
        <f>'PRECIO REFERENCIA'!CB133</f>
        <v>NO OFERTADO</v>
      </c>
      <c r="CD133" s="44">
        <f>+IF(CC133="NO OFERTADO",0,IF(CC133="NO CUMPLE EV TECNICA",0,IF(CC133="NO HABILITA",0,IF(CC133="HABILITA",('PRECIOS UNITARIOS'!$AF133*500)/CB133))))</f>
        <v>0</v>
      </c>
      <c r="CE133" s="43">
        <f>'PRECIO REFERENCIA'!CC133</f>
        <v>0</v>
      </c>
      <c r="CF133" s="43" t="str">
        <f>'PRECIO REFERENCIA'!CE133</f>
        <v>NO OFERTADO</v>
      </c>
      <c r="CG133" s="44">
        <f>+IF(CF133="NO OFERTADO",0,IF(CF133="NO CUMPLE EV TECNICA",0,IF(CF133="NO HABILITA",0,IF(CF133="HABILITA",('PRECIOS UNITARIOS'!$AF133*500)/CE133))))</f>
        <v>0</v>
      </c>
      <c r="CH133" s="43">
        <f>'PRECIO REFERENCIA'!CF133</f>
        <v>0</v>
      </c>
      <c r="CI133" s="43" t="str">
        <f>'PRECIO REFERENCIA'!CH133</f>
        <v>NO OFERTADO</v>
      </c>
      <c r="CJ133" s="44">
        <f>+IF(CI133="NO OFERTADO",0,IF(CI133="NO CUMPLE EV TECNICA",0,IF(CI133="NO HABILITA",0,IF(CI133="HABILITA",('PRECIOS UNITARIOS'!$AF133*500)/CH133))))</f>
        <v>0</v>
      </c>
    </row>
    <row r="134" spans="1:88" s="40" customFormat="1" ht="51" x14ac:dyDescent="0.2">
      <c r="A134" s="103">
        <v>125</v>
      </c>
      <c r="B134" s="202" t="s">
        <v>224</v>
      </c>
      <c r="C134" s="121" t="s">
        <v>225</v>
      </c>
      <c r="D134" s="24">
        <v>1</v>
      </c>
      <c r="E134" s="166" t="s">
        <v>53</v>
      </c>
      <c r="F134" s="168">
        <v>4958.333333333333</v>
      </c>
      <c r="G134" s="25">
        <v>199.92000000000002</v>
      </c>
      <c r="H134" s="43">
        <f>'PRECIO REFERENCIA'!F134</f>
        <v>0</v>
      </c>
      <c r="I134" s="43" t="str">
        <f>'PRECIO REFERENCIA'!H134</f>
        <v>NO OFERTADO</v>
      </c>
      <c r="J134" s="44">
        <f>+IF(I134="NO OFERTADO",0,IF(I134="NO CUMPLE EV TECNICA",0,IF(I134="NO HABILITA",0,IF(I134="HABILITA",('PRECIOS UNITARIOS'!$AF134*500)/H134))))</f>
        <v>0</v>
      </c>
      <c r="K134" s="43">
        <f>'PRECIO REFERENCIA'!I134</f>
        <v>0</v>
      </c>
      <c r="L134" s="43" t="str">
        <f>'PRECIO REFERENCIA'!K134</f>
        <v>NO OFERTADO</v>
      </c>
      <c r="M134" s="44">
        <f>+IF(L134="NO OFERTADO",0,IF(L134="NO CUMPLE EV TECNICA",0,IF(L134="NO HABILITA",0,IF(L134="HABILITA",('PRECIOS UNITARIOS'!$AF134*500)/K134))))</f>
        <v>0</v>
      </c>
      <c r="N134" s="43">
        <f>'PRECIO REFERENCIA'!L134</f>
        <v>0</v>
      </c>
      <c r="O134" s="43" t="str">
        <f>'PRECIO REFERENCIA'!N134</f>
        <v>NO OFERTADO</v>
      </c>
      <c r="P134" s="44">
        <f>+IF(O134="NO OFERTADO",0,IF(O134="NO CUMPLE EV TECNICA",0,IF(O134="NO HABILITA",0,IF(O134="HABILITA",('PRECIOS UNITARIOS'!$AF134*500)/N134))))</f>
        <v>0</v>
      </c>
      <c r="Q134" s="43">
        <f>'PRECIO REFERENCIA'!O134</f>
        <v>0</v>
      </c>
      <c r="R134" s="43" t="str">
        <f>'PRECIO REFERENCIA'!Q134</f>
        <v>NO OFERTADO</v>
      </c>
      <c r="S134" s="44">
        <f>+IF(R134="NO OFERTADO",0,IF(R134="NO CUMPLE EV TECNICA",0,IF(R134="NO HABILITA",0,IF(R134="HABILITA",('PRECIOS UNITARIOS'!$AF134*500)/Q134))))</f>
        <v>0</v>
      </c>
      <c r="T134" s="43">
        <f>'PRECIO REFERENCIA'!R134</f>
        <v>0</v>
      </c>
      <c r="U134" s="43" t="str">
        <f>'PRECIO REFERENCIA'!T134</f>
        <v>NO OFERTADO</v>
      </c>
      <c r="V134" s="44">
        <f>+IF(U134="NO OFERTADO",0,IF(U134="NO CUMPLE EV TECNICA",0,IF(U134="NO HABILITA",0,IF(U134="HABILITA",('PRECIOS UNITARIOS'!$AF134*500)/T134))))</f>
        <v>0</v>
      </c>
      <c r="W134" s="43">
        <f>'PRECIO REFERENCIA'!U134</f>
        <v>199.92000000000002</v>
      </c>
      <c r="X134" s="43" t="str">
        <f>'PRECIO REFERENCIA'!W134</f>
        <v>HABILITA</v>
      </c>
      <c r="Y134" s="44">
        <f>+IF(X134="NO OFERTADO",0,IF(X134="NO CUMPLE EV TECNICA",0,IF(X134="NO HABILITA",0,IF(X134="HABILITA",('PRECIOS UNITARIOS'!$AF134*500)/W134))))</f>
        <v>500.00000000000006</v>
      </c>
      <c r="Z134" s="43">
        <f>'PRECIO REFERENCIA'!X134</f>
        <v>209.44</v>
      </c>
      <c r="AA134" s="43" t="str">
        <f>'PRECIO REFERENCIA'!Z134</f>
        <v>HABILITA</v>
      </c>
      <c r="AB134" s="44">
        <f>+IF(AA134="NO OFERTADO",0,IF(AA134="NO CUMPLE EV TECNICA",0,IF(AA134="NO HABILITA",0,IF(AA134="HABILITA",('PRECIOS UNITARIOS'!$AF134*500)/Z134))))</f>
        <v>477.27272727272737</v>
      </c>
      <c r="AC134" s="43">
        <f>'PRECIO REFERENCIA'!AA134</f>
        <v>0</v>
      </c>
      <c r="AD134" s="43" t="str">
        <f>'PRECIO REFERENCIA'!AC134</f>
        <v>NO OFERTADO</v>
      </c>
      <c r="AE134" s="44">
        <f>+IF(AD134="NO OFERTADO",0,IF(AD134="NO CUMPLE EV TECNICA",0,IF(AD134="NO HABILITA",0,IF(AD134="HABILITA",('PRECIOS UNITARIOS'!$AF134*500)/AC134))))</f>
        <v>0</v>
      </c>
      <c r="AF134" s="43">
        <f>'PRECIO REFERENCIA'!AD134</f>
        <v>258.23</v>
      </c>
      <c r="AG134" s="43" t="str">
        <f>'PRECIO REFERENCIA'!AF134</f>
        <v>HABILITA</v>
      </c>
      <c r="AH134" s="44">
        <f>+IF(AG134="NO OFERTADO",0,IF(AG134="NO CUMPLE EV TECNICA",0,IF(AG134="NO HABILITA",0,IF(AG134="HABILITA",('PRECIOS UNITARIOS'!$AF134*500)/AF134))))</f>
        <v>387.09677419354841</v>
      </c>
      <c r="AI134" s="43">
        <f>'PRECIO REFERENCIA'!AG134</f>
        <v>0</v>
      </c>
      <c r="AJ134" s="43" t="str">
        <f>'PRECIO REFERENCIA'!AI134</f>
        <v>NO OFERTADO</v>
      </c>
      <c r="AK134" s="44">
        <f>+IF(AJ134="NO OFERTADO",0,IF(AJ134="NO CUMPLE EV TECNICA",0,IF(AJ134="NO HABILITA",0,IF(AJ134="HABILITA",('PRECIOS UNITARIOS'!$AF134*500)/AI134))))</f>
        <v>0</v>
      </c>
      <c r="AL134" s="43">
        <f>'PRECIO REFERENCIA'!AJ134</f>
        <v>0</v>
      </c>
      <c r="AM134" s="43" t="str">
        <f>'PRECIO REFERENCIA'!AL134</f>
        <v>NO OFERTADO</v>
      </c>
      <c r="AN134" s="44">
        <f>+IF(AM134="NO OFERTADO",0,IF(AM134="NO CUMPLE EV TECNICA",0,IF(AM134="NO HABILITA",0,IF(AM134="HABILITA",('PRECIOS UNITARIOS'!$AF134*500)/AL134))))</f>
        <v>0</v>
      </c>
      <c r="AO134" s="43">
        <f>'PRECIO REFERENCIA'!AM134</f>
        <v>0</v>
      </c>
      <c r="AP134" s="43" t="str">
        <f>'PRECIO REFERENCIA'!AO134</f>
        <v>NO OFERTADO</v>
      </c>
      <c r="AQ134" s="44">
        <f>+IF(AP134="NO OFERTADO",0,IF(AP134="NO CUMPLE EV TECNICA",0,IF(AP134="NO HABILITA",0,IF(AP134="HABILITA",('PRECIOS UNITARIOS'!$AF134*500)/AO134))))</f>
        <v>0</v>
      </c>
      <c r="AR134" s="43">
        <f>'PRECIO REFERENCIA'!AP134</f>
        <v>0</v>
      </c>
      <c r="AS134" s="43" t="str">
        <f>'PRECIO REFERENCIA'!AR134</f>
        <v>NO OFERTADO</v>
      </c>
      <c r="AT134" s="44">
        <f>+IF(AS134="NO OFERTADO",0,IF(AS134="NO CUMPLE EV TECNICA",0,IF(AS134="NO HABILITA",0,IF(AS134="HABILITA",('PRECIOS UNITARIOS'!$AF134*500)/AR134))))</f>
        <v>0</v>
      </c>
      <c r="AU134" s="43">
        <f>'PRECIO REFERENCIA'!AS134</f>
        <v>242.46250000000001</v>
      </c>
      <c r="AV134" s="43" t="str">
        <f>'PRECIO REFERENCIA'!AU134</f>
        <v>HABILITA</v>
      </c>
      <c r="AW134" s="44">
        <f>+IF(AV134="NO OFERTADO",0,IF(AV134="NO CUMPLE EV TECNICA",0,IF(AV134="NO HABILITA",0,IF(AV134="HABILITA",('PRECIOS UNITARIOS'!$AF134*500)/AU134))))</f>
        <v>412.26993865030681</v>
      </c>
      <c r="AX134" s="43">
        <f>'PRECIO REFERENCIA'!AV134</f>
        <v>0</v>
      </c>
      <c r="AY134" s="43" t="str">
        <f>'PRECIO REFERENCIA'!AX134</f>
        <v>NO OFERTADO</v>
      </c>
      <c r="AZ134" s="44">
        <f>+IF(AY134="NO OFERTADO",0,IF(AY134="NO CUMPLE EV TECNICA",0,IF(AY134="NO HABILITA",0,IF(AY134="HABILITA",('PRECIOS UNITARIOS'!$AF134*500)/AX134))))</f>
        <v>0</v>
      </c>
      <c r="BA134" s="43">
        <f>'PRECIO REFERENCIA'!AY134</f>
        <v>0</v>
      </c>
      <c r="BB134" s="43" t="str">
        <f>'PRECIO REFERENCIA'!BA134</f>
        <v>NO OFERTADO</v>
      </c>
      <c r="BC134" s="44">
        <f>+IF(BB134="NO OFERTADO",0,IF(BB134="NO CUMPLE EV TECNICA",0,IF(BB134="NO HABILITA",0,IF(BB134="HABILITA",('PRECIOS UNITARIOS'!$AF134*500)/BA134))))</f>
        <v>0</v>
      </c>
      <c r="BD134" s="43">
        <f>'PRECIO REFERENCIA'!BB134</f>
        <v>238</v>
      </c>
      <c r="BE134" s="43" t="str">
        <f>'PRECIO REFERENCIA'!BD134</f>
        <v>HABILITA</v>
      </c>
      <c r="BF134" s="44">
        <f>+IF(BE134="NO OFERTADO",0,IF(BE134="NO CUMPLE EV TECNICA",0,IF(BE134="NO HABILITA",0,IF(BE134="HABILITA",('PRECIOS UNITARIOS'!$AF134*500)/BD134))))</f>
        <v>420.00000000000006</v>
      </c>
      <c r="BG134" s="43">
        <f>'PRECIO REFERENCIA'!BE134</f>
        <v>0</v>
      </c>
      <c r="BH134" s="43" t="str">
        <f>'PRECIO REFERENCIA'!BG134</f>
        <v>NO OFERTADO</v>
      </c>
      <c r="BI134" s="44">
        <f>+IF(BH134="NO OFERTADO",0,IF(BH134="NO CUMPLE EV TECNICA",0,IF(BH134="NO HABILITA",0,IF(BH134="HABILITA",('PRECIOS UNITARIOS'!$AF134*500)/BG134))))</f>
        <v>0</v>
      </c>
      <c r="BJ134" s="43">
        <f>'PRECIO REFERENCIA'!BH134</f>
        <v>0</v>
      </c>
      <c r="BK134" s="43" t="str">
        <f>'PRECIO REFERENCIA'!BJ134</f>
        <v>NO HABILITA</v>
      </c>
      <c r="BL134" s="44">
        <f>+IF(BK134="NO OFERTADO",0,IF(BK134="NO CUMPLE EV TECNICA",0,IF(BK134="NO HABILITA",0,IF(BK134="HABILITA",('PRECIOS UNITARIOS'!$AF134*500)/BJ134))))</f>
        <v>0</v>
      </c>
      <c r="BM134" s="43">
        <f>'PRECIO REFERENCIA'!BK134</f>
        <v>0</v>
      </c>
      <c r="BN134" s="43" t="str">
        <f>'PRECIO REFERENCIA'!BM134</f>
        <v>NO OFERTADO</v>
      </c>
      <c r="BO134" s="44">
        <f>+IF(BN134="NO OFERTADO",0,IF(BN134="NO CUMPLE EV TECNICA",0,IF(BN134="NO HABILITA",0,IF(BN134="HABILITA",('PRECIOS UNITARIOS'!$AF134*500)/BM134))))</f>
        <v>0</v>
      </c>
      <c r="BP134" s="43">
        <f>'PRECIO REFERENCIA'!BN134</f>
        <v>0</v>
      </c>
      <c r="BQ134" s="43" t="str">
        <f>'PRECIO REFERENCIA'!BP134</f>
        <v>NO OFERTADO</v>
      </c>
      <c r="BR134" s="44">
        <f>+IF(BQ134="NO OFERTADO",0,IF(BQ134="NO CUMPLE EV TECNICA",0,IF(BQ134="NO HABILITA",0,IF(BQ134="HABILITA",('PRECIOS UNITARIOS'!$AF134*500)/BP134))))</f>
        <v>0</v>
      </c>
      <c r="BS134" s="43">
        <f>'PRECIO REFERENCIA'!BQ134</f>
        <v>0</v>
      </c>
      <c r="BT134" s="43" t="str">
        <f>'PRECIO REFERENCIA'!BS134</f>
        <v>NO OFERTADO</v>
      </c>
      <c r="BU134" s="44">
        <f>+IF(BT134="NO OFERTADO",0,IF(BT134="NO CUMPLE EV TECNICA",0,IF(BT134="NO HABILITA",0,IF(BT134="HABILITA",('PRECIOS UNITARIOS'!$AF134*500)/BS134))))</f>
        <v>0</v>
      </c>
      <c r="BV134" s="43">
        <f>'PRECIO REFERENCIA'!BT134</f>
        <v>0</v>
      </c>
      <c r="BW134" s="43" t="str">
        <f>'PRECIO REFERENCIA'!BV134</f>
        <v>NO OFERTADO</v>
      </c>
      <c r="BX134" s="44">
        <f>+IF(BW134="NO OFERTADO",0,IF(BW134="NO CUMPLE EV TECNICA",0,IF(BW134="NO HABILITA",0,IF(BW134="HABILITA",('PRECIOS UNITARIOS'!$AF134*500)/BV134))))</f>
        <v>0</v>
      </c>
      <c r="BY134" s="43">
        <f>'PRECIO REFERENCIA'!BW134</f>
        <v>0</v>
      </c>
      <c r="BZ134" s="43" t="str">
        <f>'PRECIO REFERENCIA'!BY134</f>
        <v>NO OFERTADO</v>
      </c>
      <c r="CA134" s="44">
        <f>+IF(BZ134="NO OFERTADO",0,IF(BZ134="NO CUMPLE EV TECNICA",0,IF(BZ134="NO HABILITA",0,IF(BZ134="HABILITA",('PRECIOS UNITARIOS'!$AF134*500)/BY134))))</f>
        <v>0</v>
      </c>
      <c r="CB134" s="43">
        <f>'PRECIO REFERENCIA'!BZ134</f>
        <v>0</v>
      </c>
      <c r="CC134" s="43" t="str">
        <f>'PRECIO REFERENCIA'!CB134</f>
        <v>NO OFERTADO</v>
      </c>
      <c r="CD134" s="44">
        <f>+IF(CC134="NO OFERTADO",0,IF(CC134="NO CUMPLE EV TECNICA",0,IF(CC134="NO HABILITA",0,IF(CC134="HABILITA",('PRECIOS UNITARIOS'!$AF134*500)/CB134))))</f>
        <v>0</v>
      </c>
      <c r="CE134" s="43">
        <f>'PRECIO REFERENCIA'!CC134</f>
        <v>0</v>
      </c>
      <c r="CF134" s="43" t="str">
        <f>'PRECIO REFERENCIA'!CE134</f>
        <v>NO OFERTADO</v>
      </c>
      <c r="CG134" s="44">
        <f>+IF(CF134="NO OFERTADO",0,IF(CF134="NO CUMPLE EV TECNICA",0,IF(CF134="NO HABILITA",0,IF(CF134="HABILITA",('PRECIOS UNITARIOS'!$AF134*500)/CE134))))</f>
        <v>0</v>
      </c>
      <c r="CH134" s="43">
        <f>'PRECIO REFERENCIA'!CF134</f>
        <v>0</v>
      </c>
      <c r="CI134" s="43" t="str">
        <f>'PRECIO REFERENCIA'!CH134</f>
        <v>NO OFERTADO</v>
      </c>
      <c r="CJ134" s="44">
        <f>+IF(CI134="NO OFERTADO",0,IF(CI134="NO CUMPLE EV TECNICA",0,IF(CI134="NO HABILITA",0,IF(CI134="HABILITA",('PRECIOS UNITARIOS'!$AF134*500)/CH134))))</f>
        <v>0</v>
      </c>
    </row>
    <row r="135" spans="1:88" s="40" customFormat="1" ht="51" x14ac:dyDescent="0.2">
      <c r="A135" s="103">
        <v>126</v>
      </c>
      <c r="B135" s="202" t="s">
        <v>226</v>
      </c>
      <c r="C135" s="121" t="s">
        <v>227</v>
      </c>
      <c r="D135" s="24">
        <v>1</v>
      </c>
      <c r="E135" s="166" t="s">
        <v>53</v>
      </c>
      <c r="F135" s="168">
        <v>118</v>
      </c>
      <c r="G135" s="25">
        <v>37128</v>
      </c>
      <c r="H135" s="43">
        <f>'PRECIO REFERENCIA'!F135</f>
        <v>0</v>
      </c>
      <c r="I135" s="43" t="str">
        <f>'PRECIO REFERENCIA'!H135</f>
        <v>NO OFERTADO</v>
      </c>
      <c r="J135" s="44">
        <f>+IF(I135="NO OFERTADO",0,IF(I135="NO CUMPLE EV TECNICA",0,IF(I135="NO HABILITA",0,IF(I135="HABILITA",('PRECIOS UNITARIOS'!$AF135*500)/H135))))</f>
        <v>0</v>
      </c>
      <c r="K135" s="43">
        <f>'PRECIO REFERENCIA'!I135</f>
        <v>0</v>
      </c>
      <c r="L135" s="43" t="str">
        <f>'PRECIO REFERENCIA'!K135</f>
        <v>NO OFERTADO</v>
      </c>
      <c r="M135" s="44">
        <f>+IF(L135="NO OFERTADO",0,IF(L135="NO CUMPLE EV TECNICA",0,IF(L135="NO HABILITA",0,IF(L135="HABILITA",('PRECIOS UNITARIOS'!$AF135*500)/K135))))</f>
        <v>0</v>
      </c>
      <c r="N135" s="43">
        <f>'PRECIO REFERENCIA'!L135</f>
        <v>0</v>
      </c>
      <c r="O135" s="43" t="str">
        <f>'PRECIO REFERENCIA'!N135</f>
        <v>NO OFERTADO</v>
      </c>
      <c r="P135" s="44">
        <f>+IF(O135="NO OFERTADO",0,IF(O135="NO CUMPLE EV TECNICA",0,IF(O135="NO HABILITA",0,IF(O135="HABILITA",('PRECIOS UNITARIOS'!$AF135*500)/N135))))</f>
        <v>0</v>
      </c>
      <c r="Q135" s="43">
        <f>'PRECIO REFERENCIA'!O135</f>
        <v>0</v>
      </c>
      <c r="R135" s="43" t="str">
        <f>'PRECIO REFERENCIA'!Q135</f>
        <v>NO OFERTADO</v>
      </c>
      <c r="S135" s="44">
        <f>+IF(R135="NO OFERTADO",0,IF(R135="NO CUMPLE EV TECNICA",0,IF(R135="NO HABILITA",0,IF(R135="HABILITA",('PRECIOS UNITARIOS'!$AF135*500)/Q135))))</f>
        <v>0</v>
      </c>
      <c r="T135" s="43">
        <f>'PRECIO REFERENCIA'!R135</f>
        <v>0</v>
      </c>
      <c r="U135" s="43" t="str">
        <f>'PRECIO REFERENCIA'!T135</f>
        <v>NO OFERTADO</v>
      </c>
      <c r="V135" s="44">
        <f>+IF(U135="NO OFERTADO",0,IF(U135="NO CUMPLE EV TECNICA",0,IF(U135="NO HABILITA",0,IF(U135="HABILITA",('PRECIOS UNITARIOS'!$AF135*500)/T135))))</f>
        <v>0</v>
      </c>
      <c r="W135" s="43">
        <f>'PRECIO REFERENCIA'!U135</f>
        <v>0</v>
      </c>
      <c r="X135" s="43" t="str">
        <f>'PRECIO REFERENCIA'!W135</f>
        <v>NO OFERTADO</v>
      </c>
      <c r="Y135" s="44">
        <f>+IF(X135="NO OFERTADO",0,IF(X135="NO CUMPLE EV TECNICA",0,IF(X135="NO HABILITA",0,IF(X135="HABILITA",('PRECIOS UNITARIOS'!$AF135*500)/W135))))</f>
        <v>0</v>
      </c>
      <c r="Z135" s="43">
        <f>'PRECIO REFERENCIA'!X135</f>
        <v>0</v>
      </c>
      <c r="AA135" s="43" t="str">
        <f>'PRECIO REFERENCIA'!Z135</f>
        <v>NO OFERTADO</v>
      </c>
      <c r="AB135" s="44">
        <f>+IF(AA135="NO OFERTADO",0,IF(AA135="NO CUMPLE EV TECNICA",0,IF(AA135="NO HABILITA",0,IF(AA135="HABILITA",('PRECIOS UNITARIOS'!$AF135*500)/Z135))))</f>
        <v>0</v>
      </c>
      <c r="AC135" s="43">
        <f>'PRECIO REFERENCIA'!AA135</f>
        <v>0</v>
      </c>
      <c r="AD135" s="43" t="str">
        <f>'PRECIO REFERENCIA'!AC135</f>
        <v>NO OFERTADO</v>
      </c>
      <c r="AE135" s="44">
        <f>+IF(AD135="NO OFERTADO",0,IF(AD135="NO CUMPLE EV TECNICA",0,IF(AD135="NO HABILITA",0,IF(AD135="HABILITA",('PRECIOS UNITARIOS'!$AF135*500)/AC135))))</f>
        <v>0</v>
      </c>
      <c r="AF135" s="43">
        <f>'PRECIO REFERENCIA'!AD135</f>
        <v>0</v>
      </c>
      <c r="AG135" s="43" t="str">
        <f>'PRECIO REFERENCIA'!AF135</f>
        <v>NO OFERTADO</v>
      </c>
      <c r="AH135" s="44">
        <f>+IF(AG135="NO OFERTADO",0,IF(AG135="NO CUMPLE EV TECNICA",0,IF(AG135="NO HABILITA",0,IF(AG135="HABILITA",('PRECIOS UNITARIOS'!$AF135*500)/AF135))))</f>
        <v>0</v>
      </c>
      <c r="AI135" s="43">
        <f>'PRECIO REFERENCIA'!AG135</f>
        <v>0</v>
      </c>
      <c r="AJ135" s="43" t="str">
        <f>'PRECIO REFERENCIA'!AI135</f>
        <v>NO OFERTADO</v>
      </c>
      <c r="AK135" s="44">
        <f>+IF(AJ135="NO OFERTADO",0,IF(AJ135="NO CUMPLE EV TECNICA",0,IF(AJ135="NO HABILITA",0,IF(AJ135="HABILITA",('PRECIOS UNITARIOS'!$AF135*500)/AI135))))</f>
        <v>0</v>
      </c>
      <c r="AL135" s="43">
        <f>'PRECIO REFERENCIA'!AJ135</f>
        <v>0</v>
      </c>
      <c r="AM135" s="43" t="str">
        <f>'PRECIO REFERENCIA'!AL135</f>
        <v>NO OFERTADO</v>
      </c>
      <c r="AN135" s="44">
        <f>+IF(AM135="NO OFERTADO",0,IF(AM135="NO CUMPLE EV TECNICA",0,IF(AM135="NO HABILITA",0,IF(AM135="HABILITA",('PRECIOS UNITARIOS'!$AF135*500)/AL135))))</f>
        <v>0</v>
      </c>
      <c r="AO135" s="43">
        <f>'PRECIO REFERENCIA'!AM135</f>
        <v>0</v>
      </c>
      <c r="AP135" s="43" t="str">
        <f>'PRECIO REFERENCIA'!AO135</f>
        <v>NO OFERTADO</v>
      </c>
      <c r="AQ135" s="44">
        <f>+IF(AP135="NO OFERTADO",0,IF(AP135="NO CUMPLE EV TECNICA",0,IF(AP135="NO HABILITA",0,IF(AP135="HABILITA",('PRECIOS UNITARIOS'!$AF135*500)/AO135))))</f>
        <v>0</v>
      </c>
      <c r="AR135" s="43">
        <f>'PRECIO REFERENCIA'!AP135</f>
        <v>0</v>
      </c>
      <c r="AS135" s="43" t="str">
        <f>'PRECIO REFERENCIA'!AR135</f>
        <v>NO OFERTADO</v>
      </c>
      <c r="AT135" s="44">
        <f>+IF(AS135="NO OFERTADO",0,IF(AS135="NO CUMPLE EV TECNICA",0,IF(AS135="NO HABILITA",0,IF(AS135="HABILITA",('PRECIOS UNITARIOS'!$AF135*500)/AR135))))</f>
        <v>0</v>
      </c>
      <c r="AU135" s="43">
        <f>'PRECIO REFERENCIA'!AS135</f>
        <v>0</v>
      </c>
      <c r="AV135" s="43" t="str">
        <f>'PRECIO REFERENCIA'!AU135</f>
        <v>NO OFERTADO</v>
      </c>
      <c r="AW135" s="44">
        <f>+IF(AV135="NO OFERTADO",0,IF(AV135="NO CUMPLE EV TECNICA",0,IF(AV135="NO HABILITA",0,IF(AV135="HABILITA",('PRECIOS UNITARIOS'!$AF135*500)/AU135))))</f>
        <v>0</v>
      </c>
      <c r="AX135" s="43">
        <f>'PRECIO REFERENCIA'!AV135</f>
        <v>0</v>
      </c>
      <c r="AY135" s="43" t="str">
        <f>'PRECIO REFERENCIA'!AX135</f>
        <v>NO OFERTADO</v>
      </c>
      <c r="AZ135" s="44">
        <f>+IF(AY135="NO OFERTADO",0,IF(AY135="NO CUMPLE EV TECNICA",0,IF(AY135="NO HABILITA",0,IF(AY135="HABILITA",('PRECIOS UNITARIOS'!$AF135*500)/AX135))))</f>
        <v>0</v>
      </c>
      <c r="BA135" s="43">
        <f>'PRECIO REFERENCIA'!AY135</f>
        <v>0</v>
      </c>
      <c r="BB135" s="43" t="str">
        <f>'PRECIO REFERENCIA'!BA135</f>
        <v>NO OFERTADO</v>
      </c>
      <c r="BC135" s="44">
        <f>+IF(BB135="NO OFERTADO",0,IF(BB135="NO CUMPLE EV TECNICA",0,IF(BB135="NO HABILITA",0,IF(BB135="HABILITA",('PRECIOS UNITARIOS'!$AF135*500)/BA135))))</f>
        <v>0</v>
      </c>
      <c r="BD135" s="43">
        <f>'PRECIO REFERENCIA'!BB135</f>
        <v>0</v>
      </c>
      <c r="BE135" s="43" t="str">
        <f>'PRECIO REFERENCIA'!BD135</f>
        <v>NO OFERTADO</v>
      </c>
      <c r="BF135" s="44">
        <f>+IF(BE135="NO OFERTADO",0,IF(BE135="NO CUMPLE EV TECNICA",0,IF(BE135="NO HABILITA",0,IF(BE135="HABILITA",('PRECIOS UNITARIOS'!$AF135*500)/BD135))))</f>
        <v>0</v>
      </c>
      <c r="BG135" s="43">
        <f>'PRECIO REFERENCIA'!BE135</f>
        <v>0</v>
      </c>
      <c r="BH135" s="43" t="str">
        <f>'PRECIO REFERENCIA'!BG135</f>
        <v>NO OFERTADO</v>
      </c>
      <c r="BI135" s="44">
        <f>+IF(BH135="NO OFERTADO",0,IF(BH135="NO CUMPLE EV TECNICA",0,IF(BH135="NO HABILITA",0,IF(BH135="HABILITA",('PRECIOS UNITARIOS'!$AF135*500)/BG135))))</f>
        <v>0</v>
      </c>
      <c r="BJ135" s="43">
        <f>'PRECIO REFERENCIA'!BH135</f>
        <v>0</v>
      </c>
      <c r="BK135" s="43" t="str">
        <f>'PRECIO REFERENCIA'!BJ135</f>
        <v>NO OFERTADO</v>
      </c>
      <c r="BL135" s="44">
        <f>+IF(BK135="NO OFERTADO",0,IF(BK135="NO CUMPLE EV TECNICA",0,IF(BK135="NO HABILITA",0,IF(BK135="HABILITA",('PRECIOS UNITARIOS'!$AF135*500)/BJ135))))</f>
        <v>0</v>
      </c>
      <c r="BM135" s="43">
        <f>'PRECIO REFERENCIA'!BK135</f>
        <v>0</v>
      </c>
      <c r="BN135" s="43" t="str">
        <f>'PRECIO REFERENCIA'!BM135</f>
        <v>NO OFERTADO</v>
      </c>
      <c r="BO135" s="44">
        <f>+IF(BN135="NO OFERTADO",0,IF(BN135="NO CUMPLE EV TECNICA",0,IF(BN135="NO HABILITA",0,IF(BN135="HABILITA",('PRECIOS UNITARIOS'!$AF135*500)/BM135))))</f>
        <v>0</v>
      </c>
      <c r="BP135" s="43">
        <f>'PRECIO REFERENCIA'!BN135</f>
        <v>0</v>
      </c>
      <c r="BQ135" s="43" t="str">
        <f>'PRECIO REFERENCIA'!BP135</f>
        <v>NO OFERTADO</v>
      </c>
      <c r="BR135" s="44">
        <f>+IF(BQ135="NO OFERTADO",0,IF(BQ135="NO CUMPLE EV TECNICA",0,IF(BQ135="NO HABILITA",0,IF(BQ135="HABILITA",('PRECIOS UNITARIOS'!$AF135*500)/BP135))))</f>
        <v>0</v>
      </c>
      <c r="BS135" s="43">
        <f>'PRECIO REFERENCIA'!BQ135</f>
        <v>0</v>
      </c>
      <c r="BT135" s="43" t="str">
        <f>'PRECIO REFERENCIA'!BS135</f>
        <v>NO OFERTADO</v>
      </c>
      <c r="BU135" s="44">
        <f>+IF(BT135="NO OFERTADO",0,IF(BT135="NO CUMPLE EV TECNICA",0,IF(BT135="NO HABILITA",0,IF(BT135="HABILITA",('PRECIOS UNITARIOS'!$AF135*500)/BS135))))</f>
        <v>0</v>
      </c>
      <c r="BV135" s="43">
        <f>'PRECIO REFERENCIA'!BT135</f>
        <v>0</v>
      </c>
      <c r="BW135" s="43" t="str">
        <f>'PRECIO REFERENCIA'!BV135</f>
        <v>NO OFERTADO</v>
      </c>
      <c r="BX135" s="44">
        <f>+IF(BW135="NO OFERTADO",0,IF(BW135="NO CUMPLE EV TECNICA",0,IF(BW135="NO HABILITA",0,IF(BW135="HABILITA",('PRECIOS UNITARIOS'!$AF135*500)/BV135))))</f>
        <v>0</v>
      </c>
      <c r="BY135" s="43">
        <f>'PRECIO REFERENCIA'!BW135</f>
        <v>0</v>
      </c>
      <c r="BZ135" s="43" t="str">
        <f>'PRECIO REFERENCIA'!BY135</f>
        <v>NO OFERTADO</v>
      </c>
      <c r="CA135" s="44">
        <f>+IF(BZ135="NO OFERTADO",0,IF(BZ135="NO CUMPLE EV TECNICA",0,IF(BZ135="NO HABILITA",0,IF(BZ135="HABILITA",('PRECIOS UNITARIOS'!$AF135*500)/BY135))))</f>
        <v>0</v>
      </c>
      <c r="CB135" s="43">
        <f>'PRECIO REFERENCIA'!BZ135</f>
        <v>0</v>
      </c>
      <c r="CC135" s="43" t="str">
        <f>'PRECIO REFERENCIA'!CB135</f>
        <v>NO OFERTADO</v>
      </c>
      <c r="CD135" s="44">
        <f>+IF(CC135="NO OFERTADO",0,IF(CC135="NO CUMPLE EV TECNICA",0,IF(CC135="NO HABILITA",0,IF(CC135="HABILITA",('PRECIOS UNITARIOS'!$AF135*500)/CB135))))</f>
        <v>0</v>
      </c>
      <c r="CE135" s="43">
        <f>'PRECIO REFERENCIA'!CC135</f>
        <v>0</v>
      </c>
      <c r="CF135" s="43" t="str">
        <f>'PRECIO REFERENCIA'!CE135</f>
        <v>NO OFERTADO</v>
      </c>
      <c r="CG135" s="44">
        <f>+IF(CF135="NO OFERTADO",0,IF(CF135="NO CUMPLE EV TECNICA",0,IF(CF135="NO HABILITA",0,IF(CF135="HABILITA",('PRECIOS UNITARIOS'!$AF135*500)/CE135))))</f>
        <v>0</v>
      </c>
      <c r="CH135" s="43">
        <f>'PRECIO REFERENCIA'!CF135</f>
        <v>37128</v>
      </c>
      <c r="CI135" s="43" t="str">
        <f>'PRECIO REFERENCIA'!CH135</f>
        <v>HABILITA</v>
      </c>
      <c r="CJ135" s="44">
        <f>+IF(CI135="NO OFERTADO",0,IF(CI135="NO CUMPLE EV TECNICA",0,IF(CI135="NO HABILITA",0,IF(CI135="HABILITA",('PRECIOS UNITARIOS'!$AF135*500)/CH135))))</f>
        <v>500</v>
      </c>
    </row>
    <row r="136" spans="1:88" s="40" customFormat="1" ht="38.25" x14ac:dyDescent="0.2">
      <c r="A136" s="103">
        <v>127</v>
      </c>
      <c r="B136" s="202" t="s">
        <v>228</v>
      </c>
      <c r="C136" s="121" t="s">
        <v>229</v>
      </c>
      <c r="D136" s="24">
        <v>1</v>
      </c>
      <c r="E136" s="166" t="s">
        <v>53</v>
      </c>
      <c r="F136" s="168">
        <v>5307.666666666667</v>
      </c>
      <c r="G136" s="25">
        <v>285.311306</v>
      </c>
      <c r="H136" s="43">
        <f>'PRECIO REFERENCIA'!F136</f>
        <v>220</v>
      </c>
      <c r="I136" s="43" t="str">
        <f>'PRECIO REFERENCIA'!H136</f>
        <v>HABILITA</v>
      </c>
      <c r="J136" s="44">
        <f>+IF(I136="NO OFERTADO",0,IF(I136="NO CUMPLE EV TECNICA",0,IF(I136="NO HABILITA",0,IF(I136="HABILITA",('PRECIOS UNITARIOS'!$AF136*500)/H136))))</f>
        <v>500</v>
      </c>
      <c r="K136" s="43">
        <f>'PRECIO REFERENCIA'!I136</f>
        <v>0</v>
      </c>
      <c r="L136" s="43" t="str">
        <f>'PRECIO REFERENCIA'!K136</f>
        <v>NO OFERTADO</v>
      </c>
      <c r="M136" s="44">
        <f>+IF(L136="NO OFERTADO",0,IF(L136="NO CUMPLE EV TECNICA",0,IF(L136="NO HABILITA",0,IF(L136="HABILITA",('PRECIOS UNITARIOS'!$AF136*500)/K136))))</f>
        <v>0</v>
      </c>
      <c r="N136" s="43">
        <f>'PRECIO REFERENCIA'!L136</f>
        <v>0</v>
      </c>
      <c r="O136" s="43" t="str">
        <f>'PRECIO REFERENCIA'!N136</f>
        <v>NO OFERTADO</v>
      </c>
      <c r="P136" s="44">
        <f>+IF(O136="NO OFERTADO",0,IF(O136="NO CUMPLE EV TECNICA",0,IF(O136="NO HABILITA",0,IF(O136="HABILITA",('PRECIOS UNITARIOS'!$AF136*500)/N136))))</f>
        <v>0</v>
      </c>
      <c r="Q136" s="43">
        <f>'PRECIO REFERENCIA'!O136</f>
        <v>0</v>
      </c>
      <c r="R136" s="43" t="str">
        <f>'PRECIO REFERENCIA'!Q136</f>
        <v>NO OFERTADO</v>
      </c>
      <c r="S136" s="44">
        <f>+IF(R136="NO OFERTADO",0,IF(R136="NO CUMPLE EV TECNICA",0,IF(R136="NO HABILITA",0,IF(R136="HABILITA",('PRECIOS UNITARIOS'!$AF136*500)/Q136))))</f>
        <v>0</v>
      </c>
      <c r="T136" s="43">
        <f>'PRECIO REFERENCIA'!R136</f>
        <v>0</v>
      </c>
      <c r="U136" s="43" t="str">
        <f>'PRECIO REFERENCIA'!T136</f>
        <v>NO OFERTADO</v>
      </c>
      <c r="V136" s="44">
        <f>+IF(U136="NO OFERTADO",0,IF(U136="NO CUMPLE EV TECNICA",0,IF(U136="NO HABILITA",0,IF(U136="HABILITA",('PRECIOS UNITARIOS'!$AF136*500)/T136))))</f>
        <v>0</v>
      </c>
      <c r="W136" s="43">
        <f>'PRECIO REFERENCIA'!U136</f>
        <v>0</v>
      </c>
      <c r="X136" s="43" t="str">
        <f>'PRECIO REFERENCIA'!W136</f>
        <v>NO OFERTADO</v>
      </c>
      <c r="Y136" s="44">
        <f>+IF(X136="NO OFERTADO",0,IF(X136="NO CUMPLE EV TECNICA",0,IF(X136="NO HABILITA",0,IF(X136="HABILITA",('PRECIOS UNITARIOS'!$AF136*500)/W136))))</f>
        <v>0</v>
      </c>
      <c r="Z136" s="43">
        <f>'PRECIO REFERENCIA'!X136</f>
        <v>0</v>
      </c>
      <c r="AA136" s="43" t="str">
        <f>'PRECIO REFERENCIA'!Z136</f>
        <v>NO OFERTADO</v>
      </c>
      <c r="AB136" s="44">
        <f>+IF(AA136="NO OFERTADO",0,IF(AA136="NO CUMPLE EV TECNICA",0,IF(AA136="NO HABILITA",0,IF(AA136="HABILITA",('PRECIOS UNITARIOS'!$AF136*500)/Z136))))</f>
        <v>0</v>
      </c>
      <c r="AC136" s="43">
        <f>'PRECIO REFERENCIA'!AA136</f>
        <v>0</v>
      </c>
      <c r="AD136" s="43" t="str">
        <f>'PRECIO REFERENCIA'!AC136</f>
        <v>NO OFERTADO</v>
      </c>
      <c r="AE136" s="44">
        <f>+IF(AD136="NO OFERTADO",0,IF(AD136="NO CUMPLE EV TECNICA",0,IF(AD136="NO HABILITA",0,IF(AD136="HABILITA",('PRECIOS UNITARIOS'!$AF136*500)/AC136))))</f>
        <v>0</v>
      </c>
      <c r="AF136" s="43">
        <f>'PRECIO REFERENCIA'!AD136</f>
        <v>0</v>
      </c>
      <c r="AG136" s="43" t="str">
        <f>'PRECIO REFERENCIA'!AF136</f>
        <v>NO HABILITA</v>
      </c>
      <c r="AH136" s="44">
        <f>+IF(AG136="NO OFERTADO",0,IF(AG136="NO CUMPLE EV TECNICA",0,IF(AG136="NO HABILITA",0,IF(AG136="HABILITA",('PRECIOS UNITARIOS'!$AF136*500)/AF136))))</f>
        <v>0</v>
      </c>
      <c r="AI136" s="43">
        <f>'PRECIO REFERENCIA'!AG136</f>
        <v>0</v>
      </c>
      <c r="AJ136" s="43" t="str">
        <f>'PRECIO REFERENCIA'!AI136</f>
        <v>NO OFERTADO</v>
      </c>
      <c r="AK136" s="44">
        <f>+IF(AJ136="NO OFERTADO",0,IF(AJ136="NO CUMPLE EV TECNICA",0,IF(AJ136="NO HABILITA",0,IF(AJ136="HABILITA",('PRECIOS UNITARIOS'!$AF136*500)/AI136))))</f>
        <v>0</v>
      </c>
      <c r="AL136" s="43">
        <f>'PRECIO REFERENCIA'!AJ136</f>
        <v>0</v>
      </c>
      <c r="AM136" s="43" t="str">
        <f>'PRECIO REFERENCIA'!AL136</f>
        <v>NO OFERTADO</v>
      </c>
      <c r="AN136" s="44">
        <f>+IF(AM136="NO OFERTADO",0,IF(AM136="NO CUMPLE EV TECNICA",0,IF(AM136="NO HABILITA",0,IF(AM136="HABILITA",('PRECIOS UNITARIOS'!$AF136*500)/AL136))))</f>
        <v>0</v>
      </c>
      <c r="AO136" s="43">
        <f>'PRECIO REFERENCIA'!AM136</f>
        <v>0</v>
      </c>
      <c r="AP136" s="43" t="str">
        <f>'PRECIO REFERENCIA'!AO136</f>
        <v>NO OFERTADO</v>
      </c>
      <c r="AQ136" s="44">
        <f>+IF(AP136="NO OFERTADO",0,IF(AP136="NO CUMPLE EV TECNICA",0,IF(AP136="NO HABILITA",0,IF(AP136="HABILITA",('PRECIOS UNITARIOS'!$AF136*500)/AO136))))</f>
        <v>0</v>
      </c>
      <c r="AR136" s="43">
        <f>'PRECIO REFERENCIA'!AP136</f>
        <v>0</v>
      </c>
      <c r="AS136" s="43" t="str">
        <f>'PRECIO REFERENCIA'!AR136</f>
        <v>NO OFERTADO</v>
      </c>
      <c r="AT136" s="44">
        <f>+IF(AS136="NO OFERTADO",0,IF(AS136="NO CUMPLE EV TECNICA",0,IF(AS136="NO HABILITA",0,IF(AS136="HABILITA",('PRECIOS UNITARIOS'!$AF136*500)/AR136))))</f>
        <v>0</v>
      </c>
      <c r="AU136" s="43">
        <f>'PRECIO REFERENCIA'!AS136</f>
        <v>0</v>
      </c>
      <c r="AV136" s="43" t="str">
        <f>'PRECIO REFERENCIA'!AU136</f>
        <v>NO HABILITA</v>
      </c>
      <c r="AW136" s="44">
        <f>+IF(AV136="NO OFERTADO",0,IF(AV136="NO CUMPLE EV TECNICA",0,IF(AV136="NO HABILITA",0,IF(AV136="HABILITA",('PRECIOS UNITARIOS'!$AF136*500)/AU136))))</f>
        <v>0</v>
      </c>
      <c r="AX136" s="43">
        <f>'PRECIO REFERENCIA'!AV136</f>
        <v>0</v>
      </c>
      <c r="AY136" s="43" t="str">
        <f>'PRECIO REFERENCIA'!AX136</f>
        <v>NO OFERTADO</v>
      </c>
      <c r="AZ136" s="44">
        <f>+IF(AY136="NO OFERTADO",0,IF(AY136="NO CUMPLE EV TECNICA",0,IF(AY136="NO HABILITA",0,IF(AY136="HABILITA",('PRECIOS UNITARIOS'!$AF136*500)/AX136))))</f>
        <v>0</v>
      </c>
      <c r="BA136" s="43">
        <f>'PRECIO REFERENCIA'!AY136</f>
        <v>0</v>
      </c>
      <c r="BB136" s="43" t="str">
        <f>'PRECIO REFERENCIA'!BA136</f>
        <v>NO HABILITA</v>
      </c>
      <c r="BC136" s="44">
        <f>+IF(BB136="NO OFERTADO",0,IF(BB136="NO CUMPLE EV TECNICA",0,IF(BB136="NO HABILITA",0,IF(BB136="HABILITA",('PRECIOS UNITARIOS'!$AF136*500)/BA136))))</f>
        <v>0</v>
      </c>
      <c r="BD136" s="43">
        <f>'PRECIO REFERENCIA'!BB136</f>
        <v>0</v>
      </c>
      <c r="BE136" s="43" t="str">
        <f>'PRECIO REFERENCIA'!BD136</f>
        <v>NO OFERTADO</v>
      </c>
      <c r="BF136" s="44">
        <f>+IF(BE136="NO OFERTADO",0,IF(BE136="NO CUMPLE EV TECNICA",0,IF(BE136="NO HABILITA",0,IF(BE136="HABILITA",('PRECIOS UNITARIOS'!$AF136*500)/BD136))))</f>
        <v>0</v>
      </c>
      <c r="BG136" s="43">
        <f>'PRECIO REFERENCIA'!BE136</f>
        <v>0</v>
      </c>
      <c r="BH136" s="43" t="str">
        <f>'PRECIO REFERENCIA'!BG136</f>
        <v>NO OFERTADO</v>
      </c>
      <c r="BI136" s="44">
        <f>+IF(BH136="NO OFERTADO",0,IF(BH136="NO CUMPLE EV TECNICA",0,IF(BH136="NO HABILITA",0,IF(BH136="HABILITA",('PRECIOS UNITARIOS'!$AF136*500)/BG136))))</f>
        <v>0</v>
      </c>
      <c r="BJ136" s="43">
        <f>'PRECIO REFERENCIA'!BH136</f>
        <v>0</v>
      </c>
      <c r="BK136" s="43" t="str">
        <f>'PRECIO REFERENCIA'!BJ136</f>
        <v>NO OFERTADO</v>
      </c>
      <c r="BL136" s="44">
        <f>+IF(BK136="NO OFERTADO",0,IF(BK136="NO CUMPLE EV TECNICA",0,IF(BK136="NO HABILITA",0,IF(BK136="HABILITA",('PRECIOS UNITARIOS'!$AF136*500)/BJ136))))</f>
        <v>0</v>
      </c>
      <c r="BM136" s="43">
        <f>'PRECIO REFERENCIA'!BK136</f>
        <v>0</v>
      </c>
      <c r="BN136" s="43" t="str">
        <f>'PRECIO REFERENCIA'!BM136</f>
        <v>NO OFERTADO</v>
      </c>
      <c r="BO136" s="44">
        <f>+IF(BN136="NO OFERTADO",0,IF(BN136="NO CUMPLE EV TECNICA",0,IF(BN136="NO HABILITA",0,IF(BN136="HABILITA",('PRECIOS UNITARIOS'!$AF136*500)/BM136))))</f>
        <v>0</v>
      </c>
      <c r="BP136" s="43">
        <f>'PRECIO REFERENCIA'!BN136</f>
        <v>0</v>
      </c>
      <c r="BQ136" s="43" t="str">
        <f>'PRECIO REFERENCIA'!BP136</f>
        <v>NO OFERTADO</v>
      </c>
      <c r="BR136" s="44">
        <f>+IF(BQ136="NO OFERTADO",0,IF(BQ136="NO CUMPLE EV TECNICA",0,IF(BQ136="NO HABILITA",0,IF(BQ136="HABILITA",('PRECIOS UNITARIOS'!$AF136*500)/BP136))))</f>
        <v>0</v>
      </c>
      <c r="BS136" s="43">
        <f>'PRECIO REFERENCIA'!BQ136</f>
        <v>0</v>
      </c>
      <c r="BT136" s="43" t="str">
        <f>'PRECIO REFERENCIA'!BS136</f>
        <v>NO OFERTADO</v>
      </c>
      <c r="BU136" s="44">
        <f>+IF(BT136="NO OFERTADO",0,IF(BT136="NO CUMPLE EV TECNICA",0,IF(BT136="NO HABILITA",0,IF(BT136="HABILITA",('PRECIOS UNITARIOS'!$AF136*500)/BS136))))</f>
        <v>0</v>
      </c>
      <c r="BV136" s="43">
        <f>'PRECIO REFERENCIA'!BT136</f>
        <v>0</v>
      </c>
      <c r="BW136" s="43" t="str">
        <f>'PRECIO REFERENCIA'!BV136</f>
        <v>NO OFERTADO</v>
      </c>
      <c r="BX136" s="44">
        <f>+IF(BW136="NO OFERTADO",0,IF(BW136="NO CUMPLE EV TECNICA",0,IF(BW136="NO HABILITA",0,IF(BW136="HABILITA",('PRECIOS UNITARIOS'!$AF136*500)/BV136))))</f>
        <v>0</v>
      </c>
      <c r="BY136" s="43">
        <f>'PRECIO REFERENCIA'!BW136</f>
        <v>0</v>
      </c>
      <c r="BZ136" s="43" t="str">
        <f>'PRECIO REFERENCIA'!BY136</f>
        <v>NO OFERTADO</v>
      </c>
      <c r="CA136" s="44">
        <f>+IF(BZ136="NO OFERTADO",0,IF(BZ136="NO CUMPLE EV TECNICA",0,IF(BZ136="NO HABILITA",0,IF(BZ136="HABILITA",('PRECIOS UNITARIOS'!$AF136*500)/BY136))))</f>
        <v>0</v>
      </c>
      <c r="CB136" s="43">
        <f>'PRECIO REFERENCIA'!BZ136</f>
        <v>0</v>
      </c>
      <c r="CC136" s="43" t="str">
        <f>'PRECIO REFERENCIA'!CB136</f>
        <v>NO OFERTADO</v>
      </c>
      <c r="CD136" s="44">
        <f>+IF(CC136="NO OFERTADO",0,IF(CC136="NO CUMPLE EV TECNICA",0,IF(CC136="NO HABILITA",0,IF(CC136="HABILITA",('PRECIOS UNITARIOS'!$AF136*500)/CB136))))</f>
        <v>0</v>
      </c>
      <c r="CE136" s="43">
        <f>'PRECIO REFERENCIA'!CC136</f>
        <v>0</v>
      </c>
      <c r="CF136" s="43" t="str">
        <f>'PRECIO REFERENCIA'!CE136</f>
        <v>NO OFERTADO</v>
      </c>
      <c r="CG136" s="44">
        <f>+IF(CF136="NO OFERTADO",0,IF(CF136="NO CUMPLE EV TECNICA",0,IF(CF136="NO HABILITA",0,IF(CF136="HABILITA",('PRECIOS UNITARIOS'!$AF136*500)/CE136))))</f>
        <v>0</v>
      </c>
      <c r="CH136" s="43">
        <f>'PRECIO REFERENCIA'!CF136</f>
        <v>0</v>
      </c>
      <c r="CI136" s="43" t="str">
        <f>'PRECIO REFERENCIA'!CH136</f>
        <v>NO OFERTADO</v>
      </c>
      <c r="CJ136" s="44">
        <f>+IF(CI136="NO OFERTADO",0,IF(CI136="NO CUMPLE EV TECNICA",0,IF(CI136="NO HABILITA",0,IF(CI136="HABILITA",('PRECIOS UNITARIOS'!$AF136*500)/CH136))))</f>
        <v>0</v>
      </c>
    </row>
    <row r="137" spans="1:88" s="40" customFormat="1" ht="38.25" x14ac:dyDescent="0.2">
      <c r="A137" s="103">
        <v>128</v>
      </c>
      <c r="B137" s="202" t="s">
        <v>230</v>
      </c>
      <c r="C137" s="121" t="s">
        <v>229</v>
      </c>
      <c r="D137" s="24">
        <v>1</v>
      </c>
      <c r="E137" s="166" t="s">
        <v>53</v>
      </c>
      <c r="F137" s="168">
        <v>1</v>
      </c>
      <c r="G137" s="25">
        <v>33.935706000000003</v>
      </c>
      <c r="H137" s="43">
        <f>'PRECIO REFERENCIA'!F137</f>
        <v>63</v>
      </c>
      <c r="I137" s="43" t="str">
        <f>'PRECIO REFERENCIA'!H137</f>
        <v>NO HABILITA</v>
      </c>
      <c r="J137" s="44">
        <f>+IF(I137="NO OFERTADO",0,IF(I137="NO CUMPLE EV TECNICA",0,IF(I137="NO HABILITA",0,IF(I137="HABILITA",('PRECIOS UNITARIOS'!$AF137*500)/H137))))</f>
        <v>0</v>
      </c>
      <c r="K137" s="43">
        <f>'PRECIO REFERENCIA'!I137</f>
        <v>0</v>
      </c>
      <c r="L137" s="43" t="str">
        <f>'PRECIO REFERENCIA'!K137</f>
        <v>NO OFERTADO</v>
      </c>
      <c r="M137" s="44">
        <f>+IF(L137="NO OFERTADO",0,IF(L137="NO CUMPLE EV TECNICA",0,IF(L137="NO HABILITA",0,IF(L137="HABILITA",('PRECIOS UNITARIOS'!$AF137*500)/K137))))</f>
        <v>0</v>
      </c>
      <c r="N137" s="43">
        <f>'PRECIO REFERENCIA'!L137</f>
        <v>0</v>
      </c>
      <c r="O137" s="43" t="str">
        <f>'PRECIO REFERENCIA'!N137</f>
        <v>NO OFERTADO</v>
      </c>
      <c r="P137" s="44">
        <f>+IF(O137="NO OFERTADO",0,IF(O137="NO CUMPLE EV TECNICA",0,IF(O137="NO HABILITA",0,IF(O137="HABILITA",('PRECIOS UNITARIOS'!$AF137*500)/N137))))</f>
        <v>0</v>
      </c>
      <c r="Q137" s="43">
        <f>'PRECIO REFERENCIA'!O137</f>
        <v>0</v>
      </c>
      <c r="R137" s="43" t="str">
        <f>'PRECIO REFERENCIA'!Q137</f>
        <v>NO OFERTADO</v>
      </c>
      <c r="S137" s="44">
        <f>+IF(R137="NO OFERTADO",0,IF(R137="NO CUMPLE EV TECNICA",0,IF(R137="NO HABILITA",0,IF(R137="HABILITA",('PRECIOS UNITARIOS'!$AF137*500)/Q137))))</f>
        <v>0</v>
      </c>
      <c r="T137" s="43">
        <f>'PRECIO REFERENCIA'!R137</f>
        <v>0</v>
      </c>
      <c r="U137" s="43" t="str">
        <f>'PRECIO REFERENCIA'!T137</f>
        <v>NO OFERTADO</v>
      </c>
      <c r="V137" s="44">
        <f>+IF(U137="NO OFERTADO",0,IF(U137="NO CUMPLE EV TECNICA",0,IF(U137="NO HABILITA",0,IF(U137="HABILITA",('PRECIOS UNITARIOS'!$AF137*500)/T137))))</f>
        <v>0</v>
      </c>
      <c r="W137" s="43">
        <f>'PRECIO REFERENCIA'!U137</f>
        <v>65</v>
      </c>
      <c r="X137" s="43" t="str">
        <f>'PRECIO REFERENCIA'!W137</f>
        <v>NO HABILITA</v>
      </c>
      <c r="Y137" s="44">
        <f>+IF(X137="NO OFERTADO",0,IF(X137="NO CUMPLE EV TECNICA",0,IF(X137="NO HABILITA",0,IF(X137="HABILITA",('PRECIOS UNITARIOS'!$AF137*500)/W137))))</f>
        <v>0</v>
      </c>
      <c r="Z137" s="43">
        <f>'PRECIO REFERENCIA'!X137</f>
        <v>0</v>
      </c>
      <c r="AA137" s="43" t="str">
        <f>'PRECIO REFERENCIA'!Z137</f>
        <v>NO OFERTADO</v>
      </c>
      <c r="AB137" s="44">
        <f>+IF(AA137="NO OFERTADO",0,IF(AA137="NO CUMPLE EV TECNICA",0,IF(AA137="NO HABILITA",0,IF(AA137="HABILITA",('PRECIOS UNITARIOS'!$AF137*500)/Z137))))</f>
        <v>0</v>
      </c>
      <c r="AC137" s="43">
        <f>'PRECIO REFERENCIA'!AA137</f>
        <v>0</v>
      </c>
      <c r="AD137" s="43" t="str">
        <f>'PRECIO REFERENCIA'!AC137</f>
        <v>NO OFERTADO</v>
      </c>
      <c r="AE137" s="44">
        <f>+IF(AD137="NO OFERTADO",0,IF(AD137="NO CUMPLE EV TECNICA",0,IF(AD137="NO HABILITA",0,IF(AD137="HABILITA",('PRECIOS UNITARIOS'!$AF137*500)/AC137))))</f>
        <v>0</v>
      </c>
      <c r="AF137" s="43">
        <f>'PRECIO REFERENCIA'!AD137</f>
        <v>0</v>
      </c>
      <c r="AG137" s="43" t="str">
        <f>'PRECIO REFERENCIA'!AF137</f>
        <v>NO HABILITA</v>
      </c>
      <c r="AH137" s="44">
        <f>+IF(AG137="NO OFERTADO",0,IF(AG137="NO CUMPLE EV TECNICA",0,IF(AG137="NO HABILITA",0,IF(AG137="HABILITA",('PRECIOS UNITARIOS'!$AF137*500)/AF137))))</f>
        <v>0</v>
      </c>
      <c r="AI137" s="43">
        <f>'PRECIO REFERENCIA'!AG137</f>
        <v>0</v>
      </c>
      <c r="AJ137" s="43" t="str">
        <f>'PRECIO REFERENCIA'!AI137</f>
        <v>NO OFERTADO</v>
      </c>
      <c r="AK137" s="44">
        <f>+IF(AJ137="NO OFERTADO",0,IF(AJ137="NO CUMPLE EV TECNICA",0,IF(AJ137="NO HABILITA",0,IF(AJ137="HABILITA",('PRECIOS UNITARIOS'!$AF137*500)/AI137))))</f>
        <v>0</v>
      </c>
      <c r="AL137" s="43">
        <f>'PRECIO REFERENCIA'!AJ137</f>
        <v>0</v>
      </c>
      <c r="AM137" s="43" t="str">
        <f>'PRECIO REFERENCIA'!AL137</f>
        <v>NO OFERTADO</v>
      </c>
      <c r="AN137" s="44">
        <f>+IF(AM137="NO OFERTADO",0,IF(AM137="NO CUMPLE EV TECNICA",0,IF(AM137="NO HABILITA",0,IF(AM137="HABILITA",('PRECIOS UNITARIOS'!$AF137*500)/AL137))))</f>
        <v>0</v>
      </c>
      <c r="AO137" s="43">
        <f>'PRECIO REFERENCIA'!AM137</f>
        <v>0</v>
      </c>
      <c r="AP137" s="43" t="str">
        <f>'PRECIO REFERENCIA'!AO137</f>
        <v>NO OFERTADO</v>
      </c>
      <c r="AQ137" s="44">
        <f>+IF(AP137="NO OFERTADO",0,IF(AP137="NO CUMPLE EV TECNICA",0,IF(AP137="NO HABILITA",0,IF(AP137="HABILITA",('PRECIOS UNITARIOS'!$AF137*500)/AO137))))</f>
        <v>0</v>
      </c>
      <c r="AR137" s="43">
        <f>'PRECIO REFERENCIA'!AP137</f>
        <v>0</v>
      </c>
      <c r="AS137" s="43" t="str">
        <f>'PRECIO REFERENCIA'!AR137</f>
        <v>NO OFERTADO</v>
      </c>
      <c r="AT137" s="44">
        <f>+IF(AS137="NO OFERTADO",0,IF(AS137="NO CUMPLE EV TECNICA",0,IF(AS137="NO HABILITA",0,IF(AS137="HABILITA",('PRECIOS UNITARIOS'!$AF137*500)/AR137))))</f>
        <v>0</v>
      </c>
      <c r="AU137" s="43">
        <f>'PRECIO REFERENCIA'!AS137</f>
        <v>0</v>
      </c>
      <c r="AV137" s="43" t="str">
        <f>'PRECIO REFERENCIA'!AU137</f>
        <v>NO OFERTADO</v>
      </c>
      <c r="AW137" s="44">
        <f>+IF(AV137="NO OFERTADO",0,IF(AV137="NO CUMPLE EV TECNICA",0,IF(AV137="NO HABILITA",0,IF(AV137="HABILITA",('PRECIOS UNITARIOS'!$AF137*500)/AU137))))</f>
        <v>0</v>
      </c>
      <c r="AX137" s="43">
        <f>'PRECIO REFERENCIA'!AV137</f>
        <v>0</v>
      </c>
      <c r="AY137" s="43" t="str">
        <f>'PRECIO REFERENCIA'!AX137</f>
        <v>NO OFERTADO</v>
      </c>
      <c r="AZ137" s="44">
        <f>+IF(AY137="NO OFERTADO",0,IF(AY137="NO CUMPLE EV TECNICA",0,IF(AY137="NO HABILITA",0,IF(AY137="HABILITA",('PRECIOS UNITARIOS'!$AF137*500)/AX137))))</f>
        <v>0</v>
      </c>
      <c r="BA137" s="43">
        <f>'PRECIO REFERENCIA'!AY137</f>
        <v>0</v>
      </c>
      <c r="BB137" s="43" t="str">
        <f>'PRECIO REFERENCIA'!BA137</f>
        <v>NO OFERTADO</v>
      </c>
      <c r="BC137" s="44">
        <f>+IF(BB137="NO OFERTADO",0,IF(BB137="NO CUMPLE EV TECNICA",0,IF(BB137="NO HABILITA",0,IF(BB137="HABILITA",('PRECIOS UNITARIOS'!$AF137*500)/BA137))))</f>
        <v>0</v>
      </c>
      <c r="BD137" s="43">
        <f>'PRECIO REFERENCIA'!BB137</f>
        <v>0</v>
      </c>
      <c r="BE137" s="43" t="str">
        <f>'PRECIO REFERENCIA'!BD137</f>
        <v>NO OFERTADO</v>
      </c>
      <c r="BF137" s="44">
        <f>+IF(BE137="NO OFERTADO",0,IF(BE137="NO CUMPLE EV TECNICA",0,IF(BE137="NO HABILITA",0,IF(BE137="HABILITA",('PRECIOS UNITARIOS'!$AF137*500)/BD137))))</f>
        <v>0</v>
      </c>
      <c r="BG137" s="43">
        <f>'PRECIO REFERENCIA'!BE137</f>
        <v>0</v>
      </c>
      <c r="BH137" s="43" t="str">
        <f>'PRECIO REFERENCIA'!BG137</f>
        <v>NO OFERTADO</v>
      </c>
      <c r="BI137" s="44">
        <f>+IF(BH137="NO OFERTADO",0,IF(BH137="NO CUMPLE EV TECNICA",0,IF(BH137="NO HABILITA",0,IF(BH137="HABILITA",('PRECIOS UNITARIOS'!$AF137*500)/BG137))))</f>
        <v>0</v>
      </c>
      <c r="BJ137" s="43">
        <f>'PRECIO REFERENCIA'!BH137</f>
        <v>0</v>
      </c>
      <c r="BK137" s="43" t="str">
        <f>'PRECIO REFERENCIA'!BJ137</f>
        <v>NO HABILITA</v>
      </c>
      <c r="BL137" s="44">
        <f>+IF(BK137="NO OFERTADO",0,IF(BK137="NO CUMPLE EV TECNICA",0,IF(BK137="NO HABILITA",0,IF(BK137="HABILITA",('PRECIOS UNITARIOS'!$AF137*500)/BJ137))))</f>
        <v>0</v>
      </c>
      <c r="BM137" s="43">
        <f>'PRECIO REFERENCIA'!BK137</f>
        <v>0</v>
      </c>
      <c r="BN137" s="43" t="str">
        <f>'PRECIO REFERENCIA'!BM137</f>
        <v>NO OFERTADO</v>
      </c>
      <c r="BO137" s="44">
        <f>+IF(BN137="NO OFERTADO",0,IF(BN137="NO CUMPLE EV TECNICA",0,IF(BN137="NO HABILITA",0,IF(BN137="HABILITA",('PRECIOS UNITARIOS'!$AF137*500)/BM137))))</f>
        <v>0</v>
      </c>
      <c r="BP137" s="43">
        <f>'PRECIO REFERENCIA'!BN137</f>
        <v>0</v>
      </c>
      <c r="BQ137" s="43" t="str">
        <f>'PRECIO REFERENCIA'!BP137</f>
        <v>NO OFERTADO</v>
      </c>
      <c r="BR137" s="44">
        <f>+IF(BQ137="NO OFERTADO",0,IF(BQ137="NO CUMPLE EV TECNICA",0,IF(BQ137="NO HABILITA",0,IF(BQ137="HABILITA",('PRECIOS UNITARIOS'!$AF137*500)/BP137))))</f>
        <v>0</v>
      </c>
      <c r="BS137" s="43">
        <f>'PRECIO REFERENCIA'!BQ137</f>
        <v>0</v>
      </c>
      <c r="BT137" s="43" t="str">
        <f>'PRECIO REFERENCIA'!BS137</f>
        <v>NO OFERTADO</v>
      </c>
      <c r="BU137" s="44">
        <f>+IF(BT137="NO OFERTADO",0,IF(BT137="NO CUMPLE EV TECNICA",0,IF(BT137="NO HABILITA",0,IF(BT137="HABILITA",('PRECIOS UNITARIOS'!$AF137*500)/BS137))))</f>
        <v>0</v>
      </c>
      <c r="BV137" s="43">
        <f>'PRECIO REFERENCIA'!BT137</f>
        <v>0</v>
      </c>
      <c r="BW137" s="43" t="str">
        <f>'PRECIO REFERENCIA'!BV137</f>
        <v>NO OFERTADO</v>
      </c>
      <c r="BX137" s="44">
        <f>+IF(BW137="NO OFERTADO",0,IF(BW137="NO CUMPLE EV TECNICA",0,IF(BW137="NO HABILITA",0,IF(BW137="HABILITA",('PRECIOS UNITARIOS'!$AF137*500)/BV137))))</f>
        <v>0</v>
      </c>
      <c r="BY137" s="43">
        <f>'PRECIO REFERENCIA'!BW137</f>
        <v>0</v>
      </c>
      <c r="BZ137" s="43" t="str">
        <f>'PRECIO REFERENCIA'!BY137</f>
        <v>NO OFERTADO</v>
      </c>
      <c r="CA137" s="44">
        <f>+IF(BZ137="NO OFERTADO",0,IF(BZ137="NO CUMPLE EV TECNICA",0,IF(BZ137="NO HABILITA",0,IF(BZ137="HABILITA",('PRECIOS UNITARIOS'!$AF137*500)/BY137))))</f>
        <v>0</v>
      </c>
      <c r="CB137" s="43">
        <f>'PRECIO REFERENCIA'!BZ137</f>
        <v>0</v>
      </c>
      <c r="CC137" s="43" t="str">
        <f>'PRECIO REFERENCIA'!CB137</f>
        <v>NO OFERTADO</v>
      </c>
      <c r="CD137" s="44">
        <f>+IF(CC137="NO OFERTADO",0,IF(CC137="NO CUMPLE EV TECNICA",0,IF(CC137="NO HABILITA",0,IF(CC137="HABILITA",('PRECIOS UNITARIOS'!$AF137*500)/CB137))))</f>
        <v>0</v>
      </c>
      <c r="CE137" s="43">
        <f>'PRECIO REFERENCIA'!CC137</f>
        <v>0</v>
      </c>
      <c r="CF137" s="43" t="str">
        <f>'PRECIO REFERENCIA'!CE137</f>
        <v>NO OFERTADO</v>
      </c>
      <c r="CG137" s="44">
        <f>+IF(CF137="NO OFERTADO",0,IF(CF137="NO CUMPLE EV TECNICA",0,IF(CF137="NO HABILITA",0,IF(CF137="HABILITA",('PRECIOS UNITARIOS'!$AF137*500)/CE137))))</f>
        <v>0</v>
      </c>
      <c r="CH137" s="43">
        <f>'PRECIO REFERENCIA'!CF137</f>
        <v>0</v>
      </c>
      <c r="CI137" s="43" t="str">
        <f>'PRECIO REFERENCIA'!CH137</f>
        <v>NO OFERTADO</v>
      </c>
      <c r="CJ137" s="44">
        <f>+IF(CI137="NO OFERTADO",0,IF(CI137="NO CUMPLE EV TECNICA",0,IF(CI137="NO HABILITA",0,IF(CI137="HABILITA",('PRECIOS UNITARIOS'!$AF137*500)/CH137))))</f>
        <v>0</v>
      </c>
    </row>
    <row r="138" spans="1:88" s="40" customFormat="1" ht="38.25" x14ac:dyDescent="0.2">
      <c r="A138" s="103">
        <v>129</v>
      </c>
      <c r="B138" s="202" t="s">
        <v>231</v>
      </c>
      <c r="C138" s="121" t="s">
        <v>232</v>
      </c>
      <c r="D138" s="24">
        <v>1</v>
      </c>
      <c r="E138" s="166" t="s">
        <v>53</v>
      </c>
      <c r="F138" s="168">
        <v>36276.333333333336</v>
      </c>
      <c r="G138" s="25">
        <v>135.66</v>
      </c>
      <c r="H138" s="43">
        <f>'PRECIO REFERENCIA'!F138</f>
        <v>130.9</v>
      </c>
      <c r="I138" s="43" t="str">
        <f>'PRECIO REFERENCIA'!H138</f>
        <v>HABILITA</v>
      </c>
      <c r="J138" s="44">
        <f>+IF(I138="NO OFERTADO",0,IF(I138="NO CUMPLE EV TECNICA",0,IF(I138="NO HABILITA",0,IF(I138="HABILITA",('PRECIOS UNITARIOS'!$AF138*500)/H138))))</f>
        <v>500</v>
      </c>
      <c r="K138" s="43">
        <f>'PRECIO REFERENCIA'!I138</f>
        <v>0</v>
      </c>
      <c r="L138" s="43" t="str">
        <f>'PRECIO REFERENCIA'!K138</f>
        <v>NO OFERTADO</v>
      </c>
      <c r="M138" s="44">
        <f>+IF(L138="NO OFERTADO",0,IF(L138="NO CUMPLE EV TECNICA",0,IF(L138="NO HABILITA",0,IF(L138="HABILITA",('PRECIOS UNITARIOS'!$AF138*500)/K138))))</f>
        <v>0</v>
      </c>
      <c r="N138" s="43">
        <f>'PRECIO REFERENCIA'!L138</f>
        <v>0</v>
      </c>
      <c r="O138" s="43" t="str">
        <f>'PRECIO REFERENCIA'!N138</f>
        <v>NO OFERTADO</v>
      </c>
      <c r="P138" s="44">
        <f>+IF(O138="NO OFERTADO",0,IF(O138="NO CUMPLE EV TECNICA",0,IF(O138="NO HABILITA",0,IF(O138="HABILITA",('PRECIOS UNITARIOS'!$AF138*500)/N138))))</f>
        <v>0</v>
      </c>
      <c r="Q138" s="43">
        <f>'PRECIO REFERENCIA'!O138</f>
        <v>0</v>
      </c>
      <c r="R138" s="43" t="str">
        <f>'PRECIO REFERENCIA'!Q138</f>
        <v>NO OFERTADO</v>
      </c>
      <c r="S138" s="44">
        <f>+IF(R138="NO OFERTADO",0,IF(R138="NO CUMPLE EV TECNICA",0,IF(R138="NO HABILITA",0,IF(R138="HABILITA",('PRECIOS UNITARIOS'!$AF138*500)/Q138))))</f>
        <v>0</v>
      </c>
      <c r="T138" s="43">
        <f>'PRECIO REFERENCIA'!R138</f>
        <v>0</v>
      </c>
      <c r="U138" s="43" t="str">
        <f>'PRECIO REFERENCIA'!T138</f>
        <v>NO OFERTADO</v>
      </c>
      <c r="V138" s="44">
        <f>+IF(U138="NO OFERTADO",0,IF(U138="NO CUMPLE EV TECNICA",0,IF(U138="NO HABILITA",0,IF(U138="HABILITA",('PRECIOS UNITARIOS'!$AF138*500)/T138))))</f>
        <v>0</v>
      </c>
      <c r="W138" s="43">
        <f>'PRECIO REFERENCIA'!U138</f>
        <v>135.66</v>
      </c>
      <c r="X138" s="43" t="str">
        <f>'PRECIO REFERENCIA'!W138</f>
        <v>HABILITA</v>
      </c>
      <c r="Y138" s="44">
        <f>+IF(X138="NO OFERTADO",0,IF(X138="NO CUMPLE EV TECNICA",0,IF(X138="NO HABILITA",0,IF(X138="HABILITA",('PRECIOS UNITARIOS'!$AF138*500)/W138))))</f>
        <v>482.45614035087721</v>
      </c>
      <c r="Z138" s="43">
        <f>'PRECIO REFERENCIA'!X138</f>
        <v>202.3</v>
      </c>
      <c r="AA138" s="43" t="str">
        <f>'PRECIO REFERENCIA'!Z138</f>
        <v>NO HABILITA</v>
      </c>
      <c r="AB138" s="44">
        <f>+IF(AA138="NO OFERTADO",0,IF(AA138="NO CUMPLE EV TECNICA",0,IF(AA138="NO HABILITA",0,IF(AA138="HABILITA",('PRECIOS UNITARIOS'!$AF138*500)/Z138))))</f>
        <v>0</v>
      </c>
      <c r="AC138" s="43">
        <f>'PRECIO REFERENCIA'!AA138</f>
        <v>0</v>
      </c>
      <c r="AD138" s="43" t="str">
        <f>'PRECIO REFERENCIA'!AC138</f>
        <v>NO OFERTADO</v>
      </c>
      <c r="AE138" s="44">
        <f>+IF(AD138="NO OFERTADO",0,IF(AD138="NO CUMPLE EV TECNICA",0,IF(AD138="NO HABILITA",0,IF(AD138="HABILITA",('PRECIOS UNITARIOS'!$AF138*500)/AC138))))</f>
        <v>0</v>
      </c>
      <c r="AF138" s="43">
        <f>'PRECIO REFERENCIA'!AD138</f>
        <v>135.66</v>
      </c>
      <c r="AG138" s="43" t="str">
        <f>'PRECIO REFERENCIA'!AF138</f>
        <v>HABILITA</v>
      </c>
      <c r="AH138" s="44">
        <f>+IF(AG138="NO OFERTADO",0,IF(AG138="NO CUMPLE EV TECNICA",0,IF(AG138="NO HABILITA",0,IF(AG138="HABILITA",('PRECIOS UNITARIOS'!$AF138*500)/AF138))))</f>
        <v>482.45614035087721</v>
      </c>
      <c r="AI138" s="43">
        <f>'PRECIO REFERENCIA'!AG138</f>
        <v>0</v>
      </c>
      <c r="AJ138" s="43" t="str">
        <f>'PRECIO REFERENCIA'!AI138</f>
        <v>NO OFERTADO</v>
      </c>
      <c r="AK138" s="44">
        <f>+IF(AJ138="NO OFERTADO",0,IF(AJ138="NO CUMPLE EV TECNICA",0,IF(AJ138="NO HABILITA",0,IF(AJ138="HABILITA",('PRECIOS UNITARIOS'!$AF138*500)/AI138))))</f>
        <v>0</v>
      </c>
      <c r="AL138" s="43">
        <f>'PRECIO REFERENCIA'!AJ138</f>
        <v>0</v>
      </c>
      <c r="AM138" s="43" t="str">
        <f>'PRECIO REFERENCIA'!AL138</f>
        <v>NO OFERTADO</v>
      </c>
      <c r="AN138" s="44">
        <f>+IF(AM138="NO OFERTADO",0,IF(AM138="NO CUMPLE EV TECNICA",0,IF(AM138="NO HABILITA",0,IF(AM138="HABILITA",('PRECIOS UNITARIOS'!$AF138*500)/AL138))))</f>
        <v>0</v>
      </c>
      <c r="AO138" s="43">
        <f>'PRECIO REFERENCIA'!AM138</f>
        <v>0</v>
      </c>
      <c r="AP138" s="43" t="str">
        <f>'PRECIO REFERENCIA'!AO138</f>
        <v>NO OFERTADO</v>
      </c>
      <c r="AQ138" s="44">
        <f>+IF(AP138="NO OFERTADO",0,IF(AP138="NO CUMPLE EV TECNICA",0,IF(AP138="NO HABILITA",0,IF(AP138="HABILITA",('PRECIOS UNITARIOS'!$AF138*500)/AO138))))</f>
        <v>0</v>
      </c>
      <c r="AR138" s="43">
        <f>'PRECIO REFERENCIA'!AP138</f>
        <v>291.55</v>
      </c>
      <c r="AS138" s="43" t="str">
        <f>'PRECIO REFERENCIA'!AR138</f>
        <v>NO HABILITA</v>
      </c>
      <c r="AT138" s="44">
        <f>+IF(AS138="NO OFERTADO",0,IF(AS138="NO CUMPLE EV TECNICA",0,IF(AS138="NO HABILITA",0,IF(AS138="HABILITA",('PRECIOS UNITARIOS'!$AF138*500)/AR138))))</f>
        <v>0</v>
      </c>
      <c r="AU138" s="43">
        <f>'PRECIO REFERENCIA'!AS138</f>
        <v>142.80000000000001</v>
      </c>
      <c r="AV138" s="43" t="str">
        <f>'PRECIO REFERENCIA'!AU138</f>
        <v>HABILITA</v>
      </c>
      <c r="AW138" s="44">
        <f>+IF(AV138="NO OFERTADO",0,IF(AV138="NO CUMPLE EV TECNICA",0,IF(AV138="NO HABILITA",0,IF(AV138="HABILITA",('PRECIOS UNITARIOS'!$AF138*500)/AU138))))</f>
        <v>458.33333333333331</v>
      </c>
      <c r="AX138" s="43">
        <f>'PRECIO REFERENCIA'!AV138</f>
        <v>0</v>
      </c>
      <c r="AY138" s="43" t="str">
        <f>'PRECIO REFERENCIA'!AX138</f>
        <v>NO OFERTADO</v>
      </c>
      <c r="AZ138" s="44">
        <f>+IF(AY138="NO OFERTADO",0,IF(AY138="NO CUMPLE EV TECNICA",0,IF(AY138="NO HABILITA",0,IF(AY138="HABILITA",('PRECIOS UNITARIOS'!$AF138*500)/AX138))))</f>
        <v>0</v>
      </c>
      <c r="BA138" s="43">
        <f>'PRECIO REFERENCIA'!AY138</f>
        <v>170.17000000000002</v>
      </c>
      <c r="BB138" s="43" t="str">
        <f>'PRECIO REFERENCIA'!BA138</f>
        <v>HABILITA</v>
      </c>
      <c r="BC138" s="44">
        <f>+IF(BB138="NO OFERTADO",0,IF(BB138="NO CUMPLE EV TECNICA",0,IF(BB138="NO HABILITA",0,IF(BB138="HABILITA",('PRECIOS UNITARIOS'!$AF138*500)/BA138))))</f>
        <v>384.61538461538458</v>
      </c>
      <c r="BD138" s="43">
        <f>'PRECIO REFERENCIA'!BB138</f>
        <v>215.39</v>
      </c>
      <c r="BE138" s="43" t="str">
        <f>'PRECIO REFERENCIA'!BD138</f>
        <v>NO HABILITA</v>
      </c>
      <c r="BF138" s="44">
        <f>+IF(BE138="NO OFERTADO",0,IF(BE138="NO CUMPLE EV TECNICA",0,IF(BE138="NO HABILITA",0,IF(BE138="HABILITA",('PRECIOS UNITARIOS'!$AF138*500)/BD138))))</f>
        <v>0</v>
      </c>
      <c r="BG138" s="43">
        <f>'PRECIO REFERENCIA'!BE138</f>
        <v>0</v>
      </c>
      <c r="BH138" s="43" t="str">
        <f>'PRECIO REFERENCIA'!BG138</f>
        <v>NO OFERTADO</v>
      </c>
      <c r="BI138" s="44">
        <f>+IF(BH138="NO OFERTADO",0,IF(BH138="NO CUMPLE EV TECNICA",0,IF(BH138="NO HABILITA",0,IF(BH138="HABILITA",('PRECIOS UNITARIOS'!$AF138*500)/BG138))))</f>
        <v>0</v>
      </c>
      <c r="BJ138" s="43">
        <f>'PRECIO REFERENCIA'!BH138</f>
        <v>139.22999999999999</v>
      </c>
      <c r="BK138" s="43" t="str">
        <f>'PRECIO REFERENCIA'!BJ138</f>
        <v>HABILITA</v>
      </c>
      <c r="BL138" s="44">
        <f>+IF(BK138="NO OFERTADO",0,IF(BK138="NO CUMPLE EV TECNICA",0,IF(BK138="NO HABILITA",0,IF(BK138="HABILITA",('PRECIOS UNITARIOS'!$AF138*500)/BJ138))))</f>
        <v>470.08547008547009</v>
      </c>
      <c r="BM138" s="43">
        <f>'PRECIO REFERENCIA'!BK138</f>
        <v>0</v>
      </c>
      <c r="BN138" s="43" t="str">
        <f>'PRECIO REFERENCIA'!BM138</f>
        <v>NO OFERTADO</v>
      </c>
      <c r="BO138" s="44">
        <f>+IF(BN138="NO OFERTADO",0,IF(BN138="NO CUMPLE EV TECNICA",0,IF(BN138="NO HABILITA",0,IF(BN138="HABILITA",('PRECIOS UNITARIOS'!$AF138*500)/BM138))))</f>
        <v>0</v>
      </c>
      <c r="BP138" s="43">
        <f>'PRECIO REFERENCIA'!BN138</f>
        <v>0</v>
      </c>
      <c r="BQ138" s="43" t="str">
        <f>'PRECIO REFERENCIA'!BP138</f>
        <v>NO OFERTADO</v>
      </c>
      <c r="BR138" s="44">
        <f>+IF(BQ138="NO OFERTADO",0,IF(BQ138="NO CUMPLE EV TECNICA",0,IF(BQ138="NO HABILITA",0,IF(BQ138="HABILITA",('PRECIOS UNITARIOS'!$AF138*500)/BP138))))</f>
        <v>0</v>
      </c>
      <c r="BS138" s="43">
        <f>'PRECIO REFERENCIA'!BQ138</f>
        <v>135.66</v>
      </c>
      <c r="BT138" s="43" t="str">
        <f>'PRECIO REFERENCIA'!BS138</f>
        <v>HABILITA</v>
      </c>
      <c r="BU138" s="44">
        <f>+IF(BT138="NO OFERTADO",0,IF(BT138="NO CUMPLE EV TECNICA",0,IF(BT138="NO HABILITA",0,IF(BT138="HABILITA",('PRECIOS UNITARIOS'!$AF138*500)/BS138))))</f>
        <v>482.45614035087721</v>
      </c>
      <c r="BV138" s="43">
        <f>'PRECIO REFERENCIA'!BT138</f>
        <v>0</v>
      </c>
      <c r="BW138" s="43" t="str">
        <f>'PRECIO REFERENCIA'!BV138</f>
        <v>NO OFERTADO</v>
      </c>
      <c r="BX138" s="44">
        <f>+IF(BW138="NO OFERTADO",0,IF(BW138="NO CUMPLE EV TECNICA",0,IF(BW138="NO HABILITA",0,IF(BW138="HABILITA",('PRECIOS UNITARIOS'!$AF138*500)/BV138))))</f>
        <v>0</v>
      </c>
      <c r="BY138" s="43">
        <f>'PRECIO REFERENCIA'!BW138</f>
        <v>0</v>
      </c>
      <c r="BZ138" s="43" t="str">
        <f>'PRECIO REFERENCIA'!BY138</f>
        <v>NO OFERTADO</v>
      </c>
      <c r="CA138" s="44">
        <f>+IF(BZ138="NO OFERTADO",0,IF(BZ138="NO CUMPLE EV TECNICA",0,IF(BZ138="NO HABILITA",0,IF(BZ138="HABILITA",('PRECIOS UNITARIOS'!$AF138*500)/BY138))))</f>
        <v>0</v>
      </c>
      <c r="CB138" s="43">
        <f>'PRECIO REFERENCIA'!BZ138</f>
        <v>0</v>
      </c>
      <c r="CC138" s="43" t="str">
        <f>'PRECIO REFERENCIA'!CB138</f>
        <v>NO OFERTADO</v>
      </c>
      <c r="CD138" s="44">
        <f>+IF(CC138="NO OFERTADO",0,IF(CC138="NO CUMPLE EV TECNICA",0,IF(CC138="NO HABILITA",0,IF(CC138="HABILITA",('PRECIOS UNITARIOS'!$AF138*500)/CB138))))</f>
        <v>0</v>
      </c>
      <c r="CE138" s="43">
        <f>'PRECIO REFERENCIA'!CC138</f>
        <v>0</v>
      </c>
      <c r="CF138" s="43" t="str">
        <f>'PRECIO REFERENCIA'!CE138</f>
        <v>NO OFERTADO</v>
      </c>
      <c r="CG138" s="44">
        <f>+IF(CF138="NO OFERTADO",0,IF(CF138="NO CUMPLE EV TECNICA",0,IF(CF138="NO HABILITA",0,IF(CF138="HABILITA",('PRECIOS UNITARIOS'!$AF138*500)/CE138))))</f>
        <v>0</v>
      </c>
      <c r="CH138" s="43">
        <f>'PRECIO REFERENCIA'!CF138</f>
        <v>0</v>
      </c>
      <c r="CI138" s="43" t="str">
        <f>'PRECIO REFERENCIA'!CH138</f>
        <v>NO OFERTADO</v>
      </c>
      <c r="CJ138" s="44">
        <f>+IF(CI138="NO OFERTADO",0,IF(CI138="NO CUMPLE EV TECNICA",0,IF(CI138="NO HABILITA",0,IF(CI138="HABILITA",('PRECIOS UNITARIOS'!$AF138*500)/CH138))))</f>
        <v>0</v>
      </c>
    </row>
    <row r="139" spans="1:88" s="40" customFormat="1" ht="38.25" x14ac:dyDescent="0.2">
      <c r="A139" s="103">
        <v>130</v>
      </c>
      <c r="B139" s="202" t="s">
        <v>233</v>
      </c>
      <c r="C139" s="121" t="s">
        <v>234</v>
      </c>
      <c r="D139" s="24">
        <v>1</v>
      </c>
      <c r="E139" s="166" t="s">
        <v>53</v>
      </c>
      <c r="F139" s="168">
        <v>1</v>
      </c>
      <c r="G139" s="25">
        <v>1066937.3397619999</v>
      </c>
      <c r="H139" s="43">
        <f>'PRECIO REFERENCIA'!F139</f>
        <v>0</v>
      </c>
      <c r="I139" s="43" t="str">
        <f>'PRECIO REFERENCIA'!H139</f>
        <v>NO OFERTADO</v>
      </c>
      <c r="J139" s="44">
        <f>+IF(I139="NO OFERTADO",0,IF(I139="NO CUMPLE EV TECNICA",0,IF(I139="NO HABILITA",0,IF(I139="HABILITA",('PRECIOS UNITARIOS'!$AF139*500)/H139))))</f>
        <v>0</v>
      </c>
      <c r="K139" s="43">
        <f>'PRECIO REFERENCIA'!I139</f>
        <v>0</v>
      </c>
      <c r="L139" s="43" t="str">
        <f>'PRECIO REFERENCIA'!K139</f>
        <v>NO OFERTADO</v>
      </c>
      <c r="M139" s="44">
        <f>+IF(L139="NO OFERTADO",0,IF(L139="NO CUMPLE EV TECNICA",0,IF(L139="NO HABILITA",0,IF(L139="HABILITA",('PRECIOS UNITARIOS'!$AF139*500)/K139))))</f>
        <v>0</v>
      </c>
      <c r="N139" s="43">
        <f>'PRECIO REFERENCIA'!L139</f>
        <v>0</v>
      </c>
      <c r="O139" s="43" t="str">
        <f>'PRECIO REFERENCIA'!N139</f>
        <v>NO OFERTADO</v>
      </c>
      <c r="P139" s="44">
        <f>+IF(O139="NO OFERTADO",0,IF(O139="NO CUMPLE EV TECNICA",0,IF(O139="NO HABILITA",0,IF(O139="HABILITA",('PRECIOS UNITARIOS'!$AF139*500)/N139))))</f>
        <v>0</v>
      </c>
      <c r="Q139" s="43">
        <f>'PRECIO REFERENCIA'!O139</f>
        <v>0</v>
      </c>
      <c r="R139" s="43" t="str">
        <f>'PRECIO REFERENCIA'!Q139</f>
        <v>NO OFERTADO</v>
      </c>
      <c r="S139" s="44">
        <f>+IF(R139="NO OFERTADO",0,IF(R139="NO CUMPLE EV TECNICA",0,IF(R139="NO HABILITA",0,IF(R139="HABILITA",('PRECIOS UNITARIOS'!$AF139*500)/Q139))))</f>
        <v>0</v>
      </c>
      <c r="T139" s="43">
        <f>'PRECIO REFERENCIA'!R139</f>
        <v>0</v>
      </c>
      <c r="U139" s="43" t="str">
        <f>'PRECIO REFERENCIA'!T139</f>
        <v>NO OFERTADO</v>
      </c>
      <c r="V139" s="44">
        <f>+IF(U139="NO OFERTADO",0,IF(U139="NO CUMPLE EV TECNICA",0,IF(U139="NO HABILITA",0,IF(U139="HABILITA",('PRECIOS UNITARIOS'!$AF139*500)/T139))))</f>
        <v>0</v>
      </c>
      <c r="W139" s="43">
        <f>'PRECIO REFERENCIA'!U139</f>
        <v>0</v>
      </c>
      <c r="X139" s="43" t="str">
        <f>'PRECIO REFERENCIA'!W139</f>
        <v>NO OFERTADO</v>
      </c>
      <c r="Y139" s="44">
        <f>+IF(X139="NO OFERTADO",0,IF(X139="NO CUMPLE EV TECNICA",0,IF(X139="NO HABILITA",0,IF(X139="HABILITA",('PRECIOS UNITARIOS'!$AF139*500)/W139))))</f>
        <v>0</v>
      </c>
      <c r="Z139" s="43">
        <f>'PRECIO REFERENCIA'!X139</f>
        <v>0</v>
      </c>
      <c r="AA139" s="43" t="str">
        <f>'PRECIO REFERENCIA'!Z139</f>
        <v>NO OFERTADO</v>
      </c>
      <c r="AB139" s="44">
        <f>+IF(AA139="NO OFERTADO",0,IF(AA139="NO CUMPLE EV TECNICA",0,IF(AA139="NO HABILITA",0,IF(AA139="HABILITA",('PRECIOS UNITARIOS'!$AF139*500)/Z139))))</f>
        <v>0</v>
      </c>
      <c r="AC139" s="43">
        <f>'PRECIO REFERENCIA'!AA139</f>
        <v>0</v>
      </c>
      <c r="AD139" s="43" t="str">
        <f>'PRECIO REFERENCIA'!AC139</f>
        <v>NO OFERTADO</v>
      </c>
      <c r="AE139" s="44">
        <f>+IF(AD139="NO OFERTADO",0,IF(AD139="NO CUMPLE EV TECNICA",0,IF(AD139="NO HABILITA",0,IF(AD139="HABILITA",('PRECIOS UNITARIOS'!$AF139*500)/AC139))))</f>
        <v>0</v>
      </c>
      <c r="AF139" s="43">
        <f>'PRECIO REFERENCIA'!AD139</f>
        <v>2393042.4</v>
      </c>
      <c r="AG139" s="43" t="str">
        <f>'PRECIO REFERENCIA'!AF139</f>
        <v>NO HABILITA</v>
      </c>
      <c r="AH139" s="44">
        <f>+IF(AG139="NO OFERTADO",0,IF(AG139="NO CUMPLE EV TECNICA",0,IF(AG139="NO HABILITA",0,IF(AG139="HABILITA",('PRECIOS UNITARIOS'!$AF139*500)/AF139))))</f>
        <v>0</v>
      </c>
      <c r="AI139" s="43">
        <f>'PRECIO REFERENCIA'!AG139</f>
        <v>0</v>
      </c>
      <c r="AJ139" s="43" t="str">
        <f>'PRECIO REFERENCIA'!AI139</f>
        <v>NO OFERTADO</v>
      </c>
      <c r="AK139" s="44">
        <f>+IF(AJ139="NO OFERTADO",0,IF(AJ139="NO CUMPLE EV TECNICA",0,IF(AJ139="NO HABILITA",0,IF(AJ139="HABILITA",('PRECIOS UNITARIOS'!$AF139*500)/AI139))))</f>
        <v>0</v>
      </c>
      <c r="AL139" s="43">
        <f>'PRECIO REFERENCIA'!AJ139</f>
        <v>0</v>
      </c>
      <c r="AM139" s="43" t="str">
        <f>'PRECIO REFERENCIA'!AL139</f>
        <v>NO OFERTADO</v>
      </c>
      <c r="AN139" s="44">
        <f>+IF(AM139="NO OFERTADO",0,IF(AM139="NO CUMPLE EV TECNICA",0,IF(AM139="NO HABILITA",0,IF(AM139="HABILITA",('PRECIOS UNITARIOS'!$AF139*500)/AL139))))</f>
        <v>0</v>
      </c>
      <c r="AO139" s="43">
        <f>'PRECIO REFERENCIA'!AM139</f>
        <v>1010166.01</v>
      </c>
      <c r="AP139" s="43" t="str">
        <f>'PRECIO REFERENCIA'!AO139</f>
        <v>HABILITA</v>
      </c>
      <c r="AQ139" s="44">
        <f>+IF(AP139="NO OFERTADO",0,IF(AP139="NO CUMPLE EV TECNICA",0,IF(AP139="NO HABILITA",0,IF(AP139="HABILITA",('PRECIOS UNITARIOS'!$AF139*500)/AO139))))</f>
        <v>500</v>
      </c>
      <c r="AR139" s="43">
        <f>'PRECIO REFERENCIA'!AP139</f>
        <v>0</v>
      </c>
      <c r="AS139" s="43" t="str">
        <f>'PRECIO REFERENCIA'!AR139</f>
        <v>NO OFERTADO</v>
      </c>
      <c r="AT139" s="44">
        <f>+IF(AS139="NO OFERTADO",0,IF(AS139="NO CUMPLE EV TECNICA",0,IF(AS139="NO HABILITA",0,IF(AS139="HABILITA",('PRECIOS UNITARIOS'!$AF139*500)/AR139))))</f>
        <v>0</v>
      </c>
      <c r="AU139" s="43">
        <f>'PRECIO REFERENCIA'!AS139</f>
        <v>0</v>
      </c>
      <c r="AV139" s="43" t="str">
        <f>'PRECIO REFERENCIA'!AU139</f>
        <v>NO OFERTADO</v>
      </c>
      <c r="AW139" s="44">
        <f>+IF(AV139="NO OFERTADO",0,IF(AV139="NO CUMPLE EV TECNICA",0,IF(AV139="NO HABILITA",0,IF(AV139="HABILITA",('PRECIOS UNITARIOS'!$AF139*500)/AU139))))</f>
        <v>0</v>
      </c>
      <c r="AX139" s="43">
        <f>'PRECIO REFERENCIA'!AV139</f>
        <v>0</v>
      </c>
      <c r="AY139" s="43" t="str">
        <f>'PRECIO REFERENCIA'!AX139</f>
        <v>NO OFERTADO</v>
      </c>
      <c r="AZ139" s="44">
        <f>+IF(AY139="NO OFERTADO",0,IF(AY139="NO CUMPLE EV TECNICA",0,IF(AY139="NO HABILITA",0,IF(AY139="HABILITA",('PRECIOS UNITARIOS'!$AF139*500)/AX139))))</f>
        <v>0</v>
      </c>
      <c r="BA139" s="43">
        <f>'PRECIO REFERENCIA'!AY139</f>
        <v>0</v>
      </c>
      <c r="BB139" s="43" t="str">
        <f>'PRECIO REFERENCIA'!BA139</f>
        <v>NO OFERTADO</v>
      </c>
      <c r="BC139" s="44">
        <f>+IF(BB139="NO OFERTADO",0,IF(BB139="NO CUMPLE EV TECNICA",0,IF(BB139="NO HABILITA",0,IF(BB139="HABILITA",('PRECIOS UNITARIOS'!$AF139*500)/BA139))))</f>
        <v>0</v>
      </c>
      <c r="BD139" s="43">
        <f>'PRECIO REFERENCIA'!BB139</f>
        <v>0</v>
      </c>
      <c r="BE139" s="43" t="str">
        <f>'PRECIO REFERENCIA'!BD139</f>
        <v>NO OFERTADO</v>
      </c>
      <c r="BF139" s="44">
        <f>+IF(BE139="NO OFERTADO",0,IF(BE139="NO CUMPLE EV TECNICA",0,IF(BE139="NO HABILITA",0,IF(BE139="HABILITA",('PRECIOS UNITARIOS'!$AF139*500)/BD139))))</f>
        <v>0</v>
      </c>
      <c r="BG139" s="43">
        <f>'PRECIO REFERENCIA'!BE139</f>
        <v>0</v>
      </c>
      <c r="BH139" s="43" t="str">
        <f>'PRECIO REFERENCIA'!BG139</f>
        <v>NO OFERTADO</v>
      </c>
      <c r="BI139" s="44">
        <f>+IF(BH139="NO OFERTADO",0,IF(BH139="NO CUMPLE EV TECNICA",0,IF(BH139="NO HABILITA",0,IF(BH139="HABILITA",('PRECIOS UNITARIOS'!$AF139*500)/BG139))))</f>
        <v>0</v>
      </c>
      <c r="BJ139" s="43">
        <f>'PRECIO REFERENCIA'!BH139</f>
        <v>0</v>
      </c>
      <c r="BK139" s="43" t="str">
        <f>'PRECIO REFERENCIA'!BJ139</f>
        <v>NO OFERTADO</v>
      </c>
      <c r="BL139" s="44">
        <f>+IF(BK139="NO OFERTADO",0,IF(BK139="NO CUMPLE EV TECNICA",0,IF(BK139="NO HABILITA",0,IF(BK139="HABILITA",('PRECIOS UNITARIOS'!$AF139*500)/BJ139))))</f>
        <v>0</v>
      </c>
      <c r="BM139" s="43">
        <f>'PRECIO REFERENCIA'!BK139</f>
        <v>0</v>
      </c>
      <c r="BN139" s="43" t="str">
        <f>'PRECIO REFERENCIA'!BM139</f>
        <v>NO OFERTADO</v>
      </c>
      <c r="BO139" s="44">
        <f>+IF(BN139="NO OFERTADO",0,IF(BN139="NO CUMPLE EV TECNICA",0,IF(BN139="NO HABILITA",0,IF(BN139="HABILITA",('PRECIOS UNITARIOS'!$AF139*500)/BM139))))</f>
        <v>0</v>
      </c>
      <c r="BP139" s="43">
        <f>'PRECIO REFERENCIA'!BN139</f>
        <v>0</v>
      </c>
      <c r="BQ139" s="43" t="str">
        <f>'PRECIO REFERENCIA'!BP139</f>
        <v>NO OFERTADO</v>
      </c>
      <c r="BR139" s="44">
        <f>+IF(BQ139="NO OFERTADO",0,IF(BQ139="NO CUMPLE EV TECNICA",0,IF(BQ139="NO HABILITA",0,IF(BQ139="HABILITA",('PRECIOS UNITARIOS'!$AF139*500)/BP139))))</f>
        <v>0</v>
      </c>
      <c r="BS139" s="43">
        <f>'PRECIO REFERENCIA'!BQ139</f>
        <v>0</v>
      </c>
      <c r="BT139" s="43" t="str">
        <f>'PRECIO REFERENCIA'!BS139</f>
        <v>NO OFERTADO</v>
      </c>
      <c r="BU139" s="44">
        <f>+IF(BT139="NO OFERTADO",0,IF(BT139="NO CUMPLE EV TECNICA",0,IF(BT139="NO HABILITA",0,IF(BT139="HABILITA",('PRECIOS UNITARIOS'!$AF139*500)/BS139))))</f>
        <v>0</v>
      </c>
      <c r="BV139" s="43">
        <f>'PRECIO REFERENCIA'!BT139</f>
        <v>0</v>
      </c>
      <c r="BW139" s="43" t="str">
        <f>'PRECIO REFERENCIA'!BV139</f>
        <v>NO HABILITA</v>
      </c>
      <c r="BX139" s="44">
        <f>+IF(BW139="NO OFERTADO",0,IF(BW139="NO CUMPLE EV TECNICA",0,IF(BW139="NO HABILITA",0,IF(BW139="HABILITA",('PRECIOS UNITARIOS'!$AF139*500)/BV139))))</f>
        <v>0</v>
      </c>
      <c r="BY139" s="43">
        <f>'PRECIO REFERENCIA'!BW139</f>
        <v>0</v>
      </c>
      <c r="BZ139" s="43" t="str">
        <f>'PRECIO REFERENCIA'!BY139</f>
        <v>NO OFERTADO</v>
      </c>
      <c r="CA139" s="44">
        <f>+IF(BZ139="NO OFERTADO",0,IF(BZ139="NO CUMPLE EV TECNICA",0,IF(BZ139="NO HABILITA",0,IF(BZ139="HABILITA",('PRECIOS UNITARIOS'!$AF139*500)/BY139))))</f>
        <v>0</v>
      </c>
      <c r="CB139" s="43">
        <f>'PRECIO REFERENCIA'!BZ139</f>
        <v>0</v>
      </c>
      <c r="CC139" s="43" t="str">
        <f>'PRECIO REFERENCIA'!CB139</f>
        <v>NO OFERTADO</v>
      </c>
      <c r="CD139" s="44">
        <f>+IF(CC139="NO OFERTADO",0,IF(CC139="NO CUMPLE EV TECNICA",0,IF(CC139="NO HABILITA",0,IF(CC139="HABILITA",('PRECIOS UNITARIOS'!$AF139*500)/CB139))))</f>
        <v>0</v>
      </c>
      <c r="CE139" s="43">
        <f>'PRECIO REFERENCIA'!CC139</f>
        <v>0</v>
      </c>
      <c r="CF139" s="43" t="str">
        <f>'PRECIO REFERENCIA'!CE139</f>
        <v>NO OFERTADO</v>
      </c>
      <c r="CG139" s="44">
        <f>+IF(CF139="NO OFERTADO",0,IF(CF139="NO CUMPLE EV TECNICA",0,IF(CF139="NO HABILITA",0,IF(CF139="HABILITA",('PRECIOS UNITARIOS'!$AF139*500)/CE139))))</f>
        <v>0</v>
      </c>
      <c r="CH139" s="43">
        <f>'PRECIO REFERENCIA'!CF139</f>
        <v>0</v>
      </c>
      <c r="CI139" s="43" t="str">
        <f>'PRECIO REFERENCIA'!CH139</f>
        <v>NO OFERTADO</v>
      </c>
      <c r="CJ139" s="44">
        <f>+IF(CI139="NO OFERTADO",0,IF(CI139="NO CUMPLE EV TECNICA",0,IF(CI139="NO HABILITA",0,IF(CI139="HABILITA",('PRECIOS UNITARIOS'!$AF139*500)/CH139))))</f>
        <v>0</v>
      </c>
    </row>
    <row r="140" spans="1:88" s="40" customFormat="1" ht="38.25" x14ac:dyDescent="0.2">
      <c r="A140" s="103">
        <v>131</v>
      </c>
      <c r="B140" s="202" t="s">
        <v>235</v>
      </c>
      <c r="C140" s="121" t="s">
        <v>234</v>
      </c>
      <c r="D140" s="24">
        <v>1</v>
      </c>
      <c r="E140" s="166" t="s">
        <v>53</v>
      </c>
      <c r="F140" s="168">
        <v>0.66666666666666663</v>
      </c>
      <c r="G140" s="25">
        <v>1452113.9815000002</v>
      </c>
      <c r="H140" s="43">
        <f>'PRECIO REFERENCIA'!F140</f>
        <v>0</v>
      </c>
      <c r="I140" s="43" t="str">
        <f>'PRECIO REFERENCIA'!H140</f>
        <v>NO OFERTADO</v>
      </c>
      <c r="J140" s="44">
        <f>+IF(I140="NO OFERTADO",0,IF(I140="NO CUMPLE EV TECNICA",0,IF(I140="NO HABILITA",0,IF(I140="HABILITA",('PRECIOS UNITARIOS'!$AF140*500)/H140))))</f>
        <v>0</v>
      </c>
      <c r="K140" s="43">
        <f>'PRECIO REFERENCIA'!I140</f>
        <v>0</v>
      </c>
      <c r="L140" s="43" t="str">
        <f>'PRECIO REFERENCIA'!K140</f>
        <v>NO OFERTADO</v>
      </c>
      <c r="M140" s="44">
        <f>+IF(L140="NO OFERTADO",0,IF(L140="NO CUMPLE EV TECNICA",0,IF(L140="NO HABILITA",0,IF(L140="HABILITA",('PRECIOS UNITARIOS'!$AF140*500)/K140))))</f>
        <v>0</v>
      </c>
      <c r="N140" s="43">
        <f>'PRECIO REFERENCIA'!L140</f>
        <v>0</v>
      </c>
      <c r="O140" s="43" t="str">
        <f>'PRECIO REFERENCIA'!N140</f>
        <v>NO OFERTADO</v>
      </c>
      <c r="P140" s="44">
        <f>+IF(O140="NO OFERTADO",0,IF(O140="NO CUMPLE EV TECNICA",0,IF(O140="NO HABILITA",0,IF(O140="HABILITA",('PRECIOS UNITARIOS'!$AF140*500)/N140))))</f>
        <v>0</v>
      </c>
      <c r="Q140" s="43">
        <f>'PRECIO REFERENCIA'!O140</f>
        <v>0</v>
      </c>
      <c r="R140" s="43" t="str">
        <f>'PRECIO REFERENCIA'!Q140</f>
        <v>NO OFERTADO</v>
      </c>
      <c r="S140" s="44">
        <f>+IF(R140="NO OFERTADO",0,IF(R140="NO CUMPLE EV TECNICA",0,IF(R140="NO HABILITA",0,IF(R140="HABILITA",('PRECIOS UNITARIOS'!$AF140*500)/Q140))))</f>
        <v>0</v>
      </c>
      <c r="T140" s="43">
        <f>'PRECIO REFERENCIA'!R140</f>
        <v>0</v>
      </c>
      <c r="U140" s="43" t="str">
        <f>'PRECIO REFERENCIA'!T140</f>
        <v>NO OFERTADO</v>
      </c>
      <c r="V140" s="44">
        <f>+IF(U140="NO OFERTADO",0,IF(U140="NO CUMPLE EV TECNICA",0,IF(U140="NO HABILITA",0,IF(U140="HABILITA",('PRECIOS UNITARIOS'!$AF140*500)/T140))))</f>
        <v>0</v>
      </c>
      <c r="W140" s="43">
        <f>'PRECIO REFERENCIA'!U140</f>
        <v>0</v>
      </c>
      <c r="X140" s="43" t="str">
        <f>'PRECIO REFERENCIA'!W140</f>
        <v>NO OFERTADO</v>
      </c>
      <c r="Y140" s="44">
        <f>+IF(X140="NO OFERTADO",0,IF(X140="NO CUMPLE EV TECNICA",0,IF(X140="NO HABILITA",0,IF(X140="HABILITA",('PRECIOS UNITARIOS'!$AF140*500)/W140))))</f>
        <v>0</v>
      </c>
      <c r="Z140" s="43">
        <f>'PRECIO REFERENCIA'!X140</f>
        <v>0</v>
      </c>
      <c r="AA140" s="43" t="str">
        <f>'PRECIO REFERENCIA'!Z140</f>
        <v>NO OFERTADO</v>
      </c>
      <c r="AB140" s="44">
        <f>+IF(AA140="NO OFERTADO",0,IF(AA140="NO CUMPLE EV TECNICA",0,IF(AA140="NO HABILITA",0,IF(AA140="HABILITA",('PRECIOS UNITARIOS'!$AF140*500)/Z140))))</f>
        <v>0</v>
      </c>
      <c r="AC140" s="43">
        <f>'PRECIO REFERENCIA'!AA140</f>
        <v>0</v>
      </c>
      <c r="AD140" s="43" t="str">
        <f>'PRECIO REFERENCIA'!AC140</f>
        <v>NO OFERTADO</v>
      </c>
      <c r="AE140" s="44">
        <f>+IF(AD140="NO OFERTADO",0,IF(AD140="NO CUMPLE EV TECNICA",0,IF(AD140="NO HABILITA",0,IF(AD140="HABILITA",('PRECIOS UNITARIOS'!$AF140*500)/AC140))))</f>
        <v>0</v>
      </c>
      <c r="AF140" s="43">
        <f>'PRECIO REFERENCIA'!AD140</f>
        <v>0</v>
      </c>
      <c r="AG140" s="43" t="str">
        <f>'PRECIO REFERENCIA'!AF140</f>
        <v>NO OFERTADO</v>
      </c>
      <c r="AH140" s="44">
        <f>+IF(AG140="NO OFERTADO",0,IF(AG140="NO CUMPLE EV TECNICA",0,IF(AG140="NO HABILITA",0,IF(AG140="HABILITA",('PRECIOS UNITARIOS'!$AF140*500)/AF140))))</f>
        <v>0</v>
      </c>
      <c r="AI140" s="43">
        <f>'PRECIO REFERENCIA'!AG140</f>
        <v>0</v>
      </c>
      <c r="AJ140" s="43" t="str">
        <f>'PRECIO REFERENCIA'!AI140</f>
        <v>NO OFERTADO</v>
      </c>
      <c r="AK140" s="44">
        <f>+IF(AJ140="NO OFERTADO",0,IF(AJ140="NO CUMPLE EV TECNICA",0,IF(AJ140="NO HABILITA",0,IF(AJ140="HABILITA",('PRECIOS UNITARIOS'!$AF140*500)/AI140))))</f>
        <v>0</v>
      </c>
      <c r="AL140" s="43">
        <f>'PRECIO REFERENCIA'!AJ140</f>
        <v>0</v>
      </c>
      <c r="AM140" s="43" t="str">
        <f>'PRECIO REFERENCIA'!AL140</f>
        <v>NO OFERTADO</v>
      </c>
      <c r="AN140" s="44">
        <f>+IF(AM140="NO OFERTADO",0,IF(AM140="NO CUMPLE EV TECNICA",0,IF(AM140="NO HABILITA",0,IF(AM140="HABILITA",('PRECIOS UNITARIOS'!$AF140*500)/AL140))))</f>
        <v>0</v>
      </c>
      <c r="AO140" s="43">
        <f>'PRECIO REFERENCIA'!AM140</f>
        <v>1262707.81</v>
      </c>
      <c r="AP140" s="43" t="str">
        <f>'PRECIO REFERENCIA'!AO140</f>
        <v>HABILITA</v>
      </c>
      <c r="AQ140" s="44">
        <f>+IF(AP140="NO OFERTADO",0,IF(AP140="NO CUMPLE EV TECNICA",0,IF(AP140="NO HABILITA",0,IF(AP140="HABILITA",('PRECIOS UNITARIOS'!$AF140*500)/AO140))))</f>
        <v>500</v>
      </c>
      <c r="AR140" s="43">
        <f>'PRECIO REFERENCIA'!AP140</f>
        <v>0</v>
      </c>
      <c r="AS140" s="43" t="str">
        <f>'PRECIO REFERENCIA'!AR140</f>
        <v>NO OFERTADO</v>
      </c>
      <c r="AT140" s="44">
        <f>+IF(AS140="NO OFERTADO",0,IF(AS140="NO CUMPLE EV TECNICA",0,IF(AS140="NO HABILITA",0,IF(AS140="HABILITA",('PRECIOS UNITARIOS'!$AF140*500)/AR140))))</f>
        <v>0</v>
      </c>
      <c r="AU140" s="43">
        <f>'PRECIO REFERENCIA'!AS140</f>
        <v>0</v>
      </c>
      <c r="AV140" s="43" t="str">
        <f>'PRECIO REFERENCIA'!AU140</f>
        <v>NO OFERTADO</v>
      </c>
      <c r="AW140" s="44">
        <f>+IF(AV140="NO OFERTADO",0,IF(AV140="NO CUMPLE EV TECNICA",0,IF(AV140="NO HABILITA",0,IF(AV140="HABILITA",('PRECIOS UNITARIOS'!$AF140*500)/AU140))))</f>
        <v>0</v>
      </c>
      <c r="AX140" s="43">
        <f>'PRECIO REFERENCIA'!AV140</f>
        <v>0</v>
      </c>
      <c r="AY140" s="43" t="str">
        <f>'PRECIO REFERENCIA'!AX140</f>
        <v>NO OFERTADO</v>
      </c>
      <c r="AZ140" s="44">
        <f>+IF(AY140="NO OFERTADO",0,IF(AY140="NO CUMPLE EV TECNICA",0,IF(AY140="NO HABILITA",0,IF(AY140="HABILITA",('PRECIOS UNITARIOS'!$AF140*500)/AX140))))</f>
        <v>0</v>
      </c>
      <c r="BA140" s="43">
        <f>'PRECIO REFERENCIA'!AY140</f>
        <v>0</v>
      </c>
      <c r="BB140" s="43" t="str">
        <f>'PRECIO REFERENCIA'!BA140</f>
        <v>NO OFERTADO</v>
      </c>
      <c r="BC140" s="44">
        <f>+IF(BB140="NO OFERTADO",0,IF(BB140="NO CUMPLE EV TECNICA",0,IF(BB140="NO HABILITA",0,IF(BB140="HABILITA",('PRECIOS UNITARIOS'!$AF140*500)/BA140))))</f>
        <v>0</v>
      </c>
      <c r="BD140" s="43">
        <f>'PRECIO REFERENCIA'!BB140</f>
        <v>0</v>
      </c>
      <c r="BE140" s="43" t="str">
        <f>'PRECIO REFERENCIA'!BD140</f>
        <v>NO OFERTADO</v>
      </c>
      <c r="BF140" s="44">
        <f>+IF(BE140="NO OFERTADO",0,IF(BE140="NO CUMPLE EV TECNICA",0,IF(BE140="NO HABILITA",0,IF(BE140="HABILITA",('PRECIOS UNITARIOS'!$AF140*500)/BD140))))</f>
        <v>0</v>
      </c>
      <c r="BG140" s="43">
        <f>'PRECIO REFERENCIA'!BE140</f>
        <v>0</v>
      </c>
      <c r="BH140" s="43" t="str">
        <f>'PRECIO REFERENCIA'!BG140</f>
        <v>NO OFERTADO</v>
      </c>
      <c r="BI140" s="44">
        <f>+IF(BH140="NO OFERTADO",0,IF(BH140="NO CUMPLE EV TECNICA",0,IF(BH140="NO HABILITA",0,IF(BH140="HABILITA",('PRECIOS UNITARIOS'!$AF140*500)/BG140))))</f>
        <v>0</v>
      </c>
      <c r="BJ140" s="43">
        <f>'PRECIO REFERENCIA'!BH140</f>
        <v>0</v>
      </c>
      <c r="BK140" s="43" t="str">
        <f>'PRECIO REFERENCIA'!BJ140</f>
        <v>NO OFERTADO</v>
      </c>
      <c r="BL140" s="44">
        <f>+IF(BK140="NO OFERTADO",0,IF(BK140="NO CUMPLE EV TECNICA",0,IF(BK140="NO HABILITA",0,IF(BK140="HABILITA",('PRECIOS UNITARIOS'!$AF140*500)/BJ140))))</f>
        <v>0</v>
      </c>
      <c r="BM140" s="43">
        <f>'PRECIO REFERENCIA'!BK140</f>
        <v>0</v>
      </c>
      <c r="BN140" s="43" t="str">
        <f>'PRECIO REFERENCIA'!BM140</f>
        <v>NO OFERTADO</v>
      </c>
      <c r="BO140" s="44">
        <f>+IF(BN140="NO OFERTADO",0,IF(BN140="NO CUMPLE EV TECNICA",0,IF(BN140="NO HABILITA",0,IF(BN140="HABILITA",('PRECIOS UNITARIOS'!$AF140*500)/BM140))))</f>
        <v>0</v>
      </c>
      <c r="BP140" s="43">
        <f>'PRECIO REFERENCIA'!BN140</f>
        <v>0</v>
      </c>
      <c r="BQ140" s="43" t="str">
        <f>'PRECIO REFERENCIA'!BP140</f>
        <v>NO OFERTADO</v>
      </c>
      <c r="BR140" s="44">
        <f>+IF(BQ140="NO OFERTADO",0,IF(BQ140="NO CUMPLE EV TECNICA",0,IF(BQ140="NO HABILITA",0,IF(BQ140="HABILITA",('PRECIOS UNITARIOS'!$AF140*500)/BP140))))</f>
        <v>0</v>
      </c>
      <c r="BS140" s="43">
        <f>'PRECIO REFERENCIA'!BQ140</f>
        <v>0</v>
      </c>
      <c r="BT140" s="43" t="str">
        <f>'PRECIO REFERENCIA'!BS140</f>
        <v>NO OFERTADO</v>
      </c>
      <c r="BU140" s="44">
        <f>+IF(BT140="NO OFERTADO",0,IF(BT140="NO CUMPLE EV TECNICA",0,IF(BT140="NO HABILITA",0,IF(BT140="HABILITA",('PRECIOS UNITARIOS'!$AF140*500)/BS140))))</f>
        <v>0</v>
      </c>
      <c r="BV140" s="43">
        <f>'PRECIO REFERENCIA'!BT140</f>
        <v>0</v>
      </c>
      <c r="BW140" s="43" t="str">
        <f>'PRECIO REFERENCIA'!BV140</f>
        <v>NO HABILITA</v>
      </c>
      <c r="BX140" s="44">
        <f>+IF(BW140="NO OFERTADO",0,IF(BW140="NO CUMPLE EV TECNICA",0,IF(BW140="NO HABILITA",0,IF(BW140="HABILITA",('PRECIOS UNITARIOS'!$AF140*500)/BV140))))</f>
        <v>0</v>
      </c>
      <c r="BY140" s="43">
        <f>'PRECIO REFERENCIA'!BW140</f>
        <v>0</v>
      </c>
      <c r="BZ140" s="43" t="str">
        <f>'PRECIO REFERENCIA'!BY140</f>
        <v>NO OFERTADO</v>
      </c>
      <c r="CA140" s="44">
        <f>+IF(BZ140="NO OFERTADO",0,IF(BZ140="NO CUMPLE EV TECNICA",0,IF(BZ140="NO HABILITA",0,IF(BZ140="HABILITA",('PRECIOS UNITARIOS'!$AF140*500)/BY140))))</f>
        <v>0</v>
      </c>
      <c r="CB140" s="43">
        <f>'PRECIO REFERENCIA'!BZ140</f>
        <v>0</v>
      </c>
      <c r="CC140" s="43" t="str">
        <f>'PRECIO REFERENCIA'!CB140</f>
        <v>NO OFERTADO</v>
      </c>
      <c r="CD140" s="44">
        <f>+IF(CC140="NO OFERTADO",0,IF(CC140="NO CUMPLE EV TECNICA",0,IF(CC140="NO HABILITA",0,IF(CC140="HABILITA",('PRECIOS UNITARIOS'!$AF140*500)/CB140))))</f>
        <v>0</v>
      </c>
      <c r="CE140" s="43">
        <f>'PRECIO REFERENCIA'!CC140</f>
        <v>0</v>
      </c>
      <c r="CF140" s="43" t="str">
        <f>'PRECIO REFERENCIA'!CE140</f>
        <v>NO OFERTADO</v>
      </c>
      <c r="CG140" s="44">
        <f>+IF(CF140="NO OFERTADO",0,IF(CF140="NO CUMPLE EV TECNICA",0,IF(CF140="NO HABILITA",0,IF(CF140="HABILITA",('PRECIOS UNITARIOS'!$AF140*500)/CE140))))</f>
        <v>0</v>
      </c>
      <c r="CH140" s="43">
        <f>'PRECIO REFERENCIA'!CF140</f>
        <v>0</v>
      </c>
      <c r="CI140" s="43" t="str">
        <f>'PRECIO REFERENCIA'!CH140</f>
        <v>NO OFERTADO</v>
      </c>
      <c r="CJ140" s="44">
        <f>+IF(CI140="NO OFERTADO",0,IF(CI140="NO CUMPLE EV TECNICA",0,IF(CI140="NO HABILITA",0,IF(CI140="HABILITA",('PRECIOS UNITARIOS'!$AF140*500)/CH140))))</f>
        <v>0</v>
      </c>
    </row>
    <row r="141" spans="1:88" s="40" customFormat="1" ht="38.25" x14ac:dyDescent="0.2">
      <c r="A141" s="103">
        <v>132</v>
      </c>
      <c r="B141" s="202" t="s">
        <v>236</v>
      </c>
      <c r="C141" s="121" t="s">
        <v>234</v>
      </c>
      <c r="D141" s="24">
        <v>1</v>
      </c>
      <c r="E141" s="166" t="s">
        <v>53</v>
      </c>
      <c r="F141" s="168">
        <v>1</v>
      </c>
      <c r="G141" s="25">
        <v>1207498.7120000001</v>
      </c>
      <c r="H141" s="43">
        <f>'PRECIO REFERENCIA'!F141</f>
        <v>0</v>
      </c>
      <c r="I141" s="43" t="str">
        <f>'PRECIO REFERENCIA'!H141</f>
        <v>NO OFERTADO</v>
      </c>
      <c r="J141" s="44">
        <f>+IF(I141="NO OFERTADO",0,IF(I141="NO CUMPLE EV TECNICA",0,IF(I141="NO HABILITA",0,IF(I141="HABILITA",('PRECIOS UNITARIOS'!$AF141*500)/H141))))</f>
        <v>0</v>
      </c>
      <c r="K141" s="43">
        <f>'PRECIO REFERENCIA'!I141</f>
        <v>0</v>
      </c>
      <c r="L141" s="43" t="str">
        <f>'PRECIO REFERENCIA'!K141</f>
        <v>NO OFERTADO</v>
      </c>
      <c r="M141" s="44">
        <f>+IF(L141="NO OFERTADO",0,IF(L141="NO CUMPLE EV TECNICA",0,IF(L141="NO HABILITA",0,IF(L141="HABILITA",('PRECIOS UNITARIOS'!$AF141*500)/K141))))</f>
        <v>0</v>
      </c>
      <c r="N141" s="43">
        <f>'PRECIO REFERENCIA'!L141</f>
        <v>0</v>
      </c>
      <c r="O141" s="43" t="str">
        <f>'PRECIO REFERENCIA'!N141</f>
        <v>NO OFERTADO</v>
      </c>
      <c r="P141" s="44">
        <f>+IF(O141="NO OFERTADO",0,IF(O141="NO CUMPLE EV TECNICA",0,IF(O141="NO HABILITA",0,IF(O141="HABILITA",('PRECIOS UNITARIOS'!$AF141*500)/N141))))</f>
        <v>0</v>
      </c>
      <c r="Q141" s="43">
        <f>'PRECIO REFERENCIA'!O141</f>
        <v>0</v>
      </c>
      <c r="R141" s="43" t="str">
        <f>'PRECIO REFERENCIA'!Q141</f>
        <v>NO OFERTADO</v>
      </c>
      <c r="S141" s="44">
        <f>+IF(R141="NO OFERTADO",0,IF(R141="NO CUMPLE EV TECNICA",0,IF(R141="NO HABILITA",0,IF(R141="HABILITA",('PRECIOS UNITARIOS'!$AF141*500)/Q141))))</f>
        <v>0</v>
      </c>
      <c r="T141" s="43">
        <f>'PRECIO REFERENCIA'!R141</f>
        <v>0</v>
      </c>
      <c r="U141" s="43" t="str">
        <f>'PRECIO REFERENCIA'!T141</f>
        <v>NO OFERTADO</v>
      </c>
      <c r="V141" s="44">
        <f>+IF(U141="NO OFERTADO",0,IF(U141="NO CUMPLE EV TECNICA",0,IF(U141="NO HABILITA",0,IF(U141="HABILITA",('PRECIOS UNITARIOS'!$AF141*500)/T141))))</f>
        <v>0</v>
      </c>
      <c r="W141" s="43">
        <f>'PRECIO REFERENCIA'!U141</f>
        <v>0</v>
      </c>
      <c r="X141" s="43" t="str">
        <f>'PRECIO REFERENCIA'!W141</f>
        <v>NO OFERTADO</v>
      </c>
      <c r="Y141" s="44">
        <f>+IF(X141="NO OFERTADO",0,IF(X141="NO CUMPLE EV TECNICA",0,IF(X141="NO HABILITA",0,IF(X141="HABILITA",('PRECIOS UNITARIOS'!$AF141*500)/W141))))</f>
        <v>0</v>
      </c>
      <c r="Z141" s="43">
        <f>'PRECIO REFERENCIA'!X141</f>
        <v>0</v>
      </c>
      <c r="AA141" s="43" t="str">
        <f>'PRECIO REFERENCIA'!Z141</f>
        <v>NO OFERTADO</v>
      </c>
      <c r="AB141" s="44">
        <f>+IF(AA141="NO OFERTADO",0,IF(AA141="NO CUMPLE EV TECNICA",0,IF(AA141="NO HABILITA",0,IF(AA141="HABILITA",('PRECIOS UNITARIOS'!$AF141*500)/Z141))))</f>
        <v>0</v>
      </c>
      <c r="AC141" s="43">
        <f>'PRECIO REFERENCIA'!AA141</f>
        <v>0</v>
      </c>
      <c r="AD141" s="43" t="str">
        <f>'PRECIO REFERENCIA'!AC141</f>
        <v>NO OFERTADO</v>
      </c>
      <c r="AE141" s="44">
        <f>+IF(AD141="NO OFERTADO",0,IF(AD141="NO CUMPLE EV TECNICA",0,IF(AD141="NO HABILITA",0,IF(AD141="HABILITA",('PRECIOS UNITARIOS'!$AF141*500)/AC141))))</f>
        <v>0</v>
      </c>
      <c r="AF141" s="43">
        <f>'PRECIO REFERENCIA'!AD141</f>
        <v>2300379.48</v>
      </c>
      <c r="AG141" s="43" t="str">
        <f>'PRECIO REFERENCIA'!AF141</f>
        <v>NO HABILITA</v>
      </c>
      <c r="AH141" s="44">
        <f>+IF(AG141="NO OFERTADO",0,IF(AG141="NO CUMPLE EV TECNICA",0,IF(AG141="NO HABILITA",0,IF(AG141="HABILITA",('PRECIOS UNITARIOS'!$AF141*500)/AF141))))</f>
        <v>0</v>
      </c>
      <c r="AI141" s="43">
        <f>'PRECIO REFERENCIA'!AG141</f>
        <v>0</v>
      </c>
      <c r="AJ141" s="43" t="str">
        <f>'PRECIO REFERENCIA'!AI141</f>
        <v>NO OFERTADO</v>
      </c>
      <c r="AK141" s="44">
        <f>+IF(AJ141="NO OFERTADO",0,IF(AJ141="NO CUMPLE EV TECNICA",0,IF(AJ141="NO HABILITA",0,IF(AJ141="HABILITA",('PRECIOS UNITARIOS'!$AF141*500)/AI141))))</f>
        <v>0</v>
      </c>
      <c r="AL141" s="43">
        <f>'PRECIO REFERENCIA'!AJ141</f>
        <v>0</v>
      </c>
      <c r="AM141" s="43" t="str">
        <f>'PRECIO REFERENCIA'!AL141</f>
        <v>NO OFERTADO</v>
      </c>
      <c r="AN141" s="44">
        <f>+IF(AM141="NO OFERTADO",0,IF(AM141="NO CUMPLE EV TECNICA",0,IF(AM141="NO HABILITA",0,IF(AM141="HABILITA",('PRECIOS UNITARIOS'!$AF141*500)/AL141))))</f>
        <v>0</v>
      </c>
      <c r="AO141" s="43">
        <f>'PRECIO REFERENCIA'!AM141</f>
        <v>1049998.8799999999</v>
      </c>
      <c r="AP141" s="43" t="str">
        <f>'PRECIO REFERENCIA'!AO141</f>
        <v>HABILITA</v>
      </c>
      <c r="AQ141" s="44">
        <f>+IF(AP141="NO OFERTADO",0,IF(AP141="NO CUMPLE EV TECNICA",0,IF(AP141="NO HABILITA",0,IF(AP141="HABILITA",('PRECIOS UNITARIOS'!$AF141*500)/AO141))))</f>
        <v>500</v>
      </c>
      <c r="AR141" s="43">
        <f>'PRECIO REFERENCIA'!AP141</f>
        <v>0</v>
      </c>
      <c r="AS141" s="43" t="str">
        <f>'PRECIO REFERENCIA'!AR141</f>
        <v>NO OFERTADO</v>
      </c>
      <c r="AT141" s="44">
        <f>+IF(AS141="NO OFERTADO",0,IF(AS141="NO CUMPLE EV TECNICA",0,IF(AS141="NO HABILITA",0,IF(AS141="HABILITA",('PRECIOS UNITARIOS'!$AF141*500)/AR141))))</f>
        <v>0</v>
      </c>
      <c r="AU141" s="43">
        <f>'PRECIO REFERENCIA'!AS141</f>
        <v>0</v>
      </c>
      <c r="AV141" s="43" t="str">
        <f>'PRECIO REFERENCIA'!AU141</f>
        <v>NO OFERTADO</v>
      </c>
      <c r="AW141" s="44">
        <f>+IF(AV141="NO OFERTADO",0,IF(AV141="NO CUMPLE EV TECNICA",0,IF(AV141="NO HABILITA",0,IF(AV141="HABILITA",('PRECIOS UNITARIOS'!$AF141*500)/AU141))))</f>
        <v>0</v>
      </c>
      <c r="AX141" s="43">
        <f>'PRECIO REFERENCIA'!AV141</f>
        <v>0</v>
      </c>
      <c r="AY141" s="43" t="str">
        <f>'PRECIO REFERENCIA'!AX141</f>
        <v>NO OFERTADO</v>
      </c>
      <c r="AZ141" s="44">
        <f>+IF(AY141="NO OFERTADO",0,IF(AY141="NO CUMPLE EV TECNICA",0,IF(AY141="NO HABILITA",0,IF(AY141="HABILITA",('PRECIOS UNITARIOS'!$AF141*500)/AX141))))</f>
        <v>0</v>
      </c>
      <c r="BA141" s="43">
        <f>'PRECIO REFERENCIA'!AY141</f>
        <v>0</v>
      </c>
      <c r="BB141" s="43" t="str">
        <f>'PRECIO REFERENCIA'!BA141</f>
        <v>NO OFERTADO</v>
      </c>
      <c r="BC141" s="44">
        <f>+IF(BB141="NO OFERTADO",0,IF(BB141="NO CUMPLE EV TECNICA",0,IF(BB141="NO HABILITA",0,IF(BB141="HABILITA",('PRECIOS UNITARIOS'!$AF141*500)/BA141))))</f>
        <v>0</v>
      </c>
      <c r="BD141" s="43">
        <f>'PRECIO REFERENCIA'!BB141</f>
        <v>0</v>
      </c>
      <c r="BE141" s="43" t="str">
        <f>'PRECIO REFERENCIA'!BD141</f>
        <v>NO OFERTADO</v>
      </c>
      <c r="BF141" s="44">
        <f>+IF(BE141="NO OFERTADO",0,IF(BE141="NO CUMPLE EV TECNICA",0,IF(BE141="NO HABILITA",0,IF(BE141="HABILITA",('PRECIOS UNITARIOS'!$AF141*500)/BD141))))</f>
        <v>0</v>
      </c>
      <c r="BG141" s="43">
        <f>'PRECIO REFERENCIA'!BE141</f>
        <v>0</v>
      </c>
      <c r="BH141" s="43" t="str">
        <f>'PRECIO REFERENCIA'!BG141</f>
        <v>NO OFERTADO</v>
      </c>
      <c r="BI141" s="44">
        <f>+IF(BH141="NO OFERTADO",0,IF(BH141="NO CUMPLE EV TECNICA",0,IF(BH141="NO HABILITA",0,IF(BH141="HABILITA",('PRECIOS UNITARIOS'!$AF141*500)/BG141))))</f>
        <v>0</v>
      </c>
      <c r="BJ141" s="43">
        <f>'PRECIO REFERENCIA'!BH141</f>
        <v>0</v>
      </c>
      <c r="BK141" s="43" t="str">
        <f>'PRECIO REFERENCIA'!BJ141</f>
        <v>NO OFERTADO</v>
      </c>
      <c r="BL141" s="44">
        <f>+IF(BK141="NO OFERTADO",0,IF(BK141="NO CUMPLE EV TECNICA",0,IF(BK141="NO HABILITA",0,IF(BK141="HABILITA",('PRECIOS UNITARIOS'!$AF141*500)/BJ141))))</f>
        <v>0</v>
      </c>
      <c r="BM141" s="43">
        <f>'PRECIO REFERENCIA'!BK141</f>
        <v>0</v>
      </c>
      <c r="BN141" s="43" t="str">
        <f>'PRECIO REFERENCIA'!BM141</f>
        <v>NO OFERTADO</v>
      </c>
      <c r="BO141" s="44">
        <f>+IF(BN141="NO OFERTADO",0,IF(BN141="NO CUMPLE EV TECNICA",0,IF(BN141="NO HABILITA",0,IF(BN141="HABILITA",('PRECIOS UNITARIOS'!$AF141*500)/BM141))))</f>
        <v>0</v>
      </c>
      <c r="BP141" s="43">
        <f>'PRECIO REFERENCIA'!BN141</f>
        <v>0</v>
      </c>
      <c r="BQ141" s="43" t="str">
        <f>'PRECIO REFERENCIA'!BP141</f>
        <v>NO OFERTADO</v>
      </c>
      <c r="BR141" s="44">
        <f>+IF(BQ141="NO OFERTADO",0,IF(BQ141="NO CUMPLE EV TECNICA",0,IF(BQ141="NO HABILITA",0,IF(BQ141="HABILITA",('PRECIOS UNITARIOS'!$AF141*500)/BP141))))</f>
        <v>0</v>
      </c>
      <c r="BS141" s="43">
        <f>'PRECIO REFERENCIA'!BQ141</f>
        <v>0</v>
      </c>
      <c r="BT141" s="43" t="str">
        <f>'PRECIO REFERENCIA'!BS141</f>
        <v>NO OFERTADO</v>
      </c>
      <c r="BU141" s="44">
        <f>+IF(BT141="NO OFERTADO",0,IF(BT141="NO CUMPLE EV TECNICA",0,IF(BT141="NO HABILITA",0,IF(BT141="HABILITA",('PRECIOS UNITARIOS'!$AF141*500)/BS141))))</f>
        <v>0</v>
      </c>
      <c r="BV141" s="43">
        <f>'PRECIO REFERENCIA'!BT141</f>
        <v>0</v>
      </c>
      <c r="BW141" s="43" t="str">
        <f>'PRECIO REFERENCIA'!BV141</f>
        <v>NO HABILITA</v>
      </c>
      <c r="BX141" s="44">
        <f>+IF(BW141="NO OFERTADO",0,IF(BW141="NO CUMPLE EV TECNICA",0,IF(BW141="NO HABILITA",0,IF(BW141="HABILITA",('PRECIOS UNITARIOS'!$AF141*500)/BV141))))</f>
        <v>0</v>
      </c>
      <c r="BY141" s="43">
        <f>'PRECIO REFERENCIA'!BW141</f>
        <v>0</v>
      </c>
      <c r="BZ141" s="43" t="str">
        <f>'PRECIO REFERENCIA'!BY141</f>
        <v>NO OFERTADO</v>
      </c>
      <c r="CA141" s="44">
        <f>+IF(BZ141="NO OFERTADO",0,IF(BZ141="NO CUMPLE EV TECNICA",0,IF(BZ141="NO HABILITA",0,IF(BZ141="HABILITA",('PRECIOS UNITARIOS'!$AF141*500)/BY141))))</f>
        <v>0</v>
      </c>
      <c r="CB141" s="43">
        <f>'PRECIO REFERENCIA'!BZ141</f>
        <v>0</v>
      </c>
      <c r="CC141" s="43" t="str">
        <f>'PRECIO REFERENCIA'!CB141</f>
        <v>NO OFERTADO</v>
      </c>
      <c r="CD141" s="44">
        <f>+IF(CC141="NO OFERTADO",0,IF(CC141="NO CUMPLE EV TECNICA",0,IF(CC141="NO HABILITA",0,IF(CC141="HABILITA",('PRECIOS UNITARIOS'!$AF141*500)/CB141))))</f>
        <v>0</v>
      </c>
      <c r="CE141" s="43">
        <f>'PRECIO REFERENCIA'!CC141</f>
        <v>0</v>
      </c>
      <c r="CF141" s="43" t="str">
        <f>'PRECIO REFERENCIA'!CE141</f>
        <v>NO OFERTADO</v>
      </c>
      <c r="CG141" s="44">
        <f>+IF(CF141="NO OFERTADO",0,IF(CF141="NO CUMPLE EV TECNICA",0,IF(CF141="NO HABILITA",0,IF(CF141="HABILITA",('PRECIOS UNITARIOS'!$AF141*500)/CE141))))</f>
        <v>0</v>
      </c>
      <c r="CH141" s="43">
        <f>'PRECIO REFERENCIA'!CF141</f>
        <v>0</v>
      </c>
      <c r="CI141" s="43" t="str">
        <f>'PRECIO REFERENCIA'!CH141</f>
        <v>NO OFERTADO</v>
      </c>
      <c r="CJ141" s="44">
        <f>+IF(CI141="NO OFERTADO",0,IF(CI141="NO CUMPLE EV TECNICA",0,IF(CI141="NO HABILITA",0,IF(CI141="HABILITA",('PRECIOS UNITARIOS'!$AF141*500)/CH141))))</f>
        <v>0</v>
      </c>
    </row>
    <row r="142" spans="1:88" s="40" customFormat="1" ht="38.25" x14ac:dyDescent="0.2">
      <c r="A142" s="103">
        <v>133</v>
      </c>
      <c r="B142" s="202" t="s">
        <v>237</v>
      </c>
      <c r="C142" s="121" t="s">
        <v>234</v>
      </c>
      <c r="D142" s="24">
        <v>1</v>
      </c>
      <c r="E142" s="166" t="s">
        <v>53</v>
      </c>
      <c r="F142" s="168">
        <v>1</v>
      </c>
      <c r="G142" s="25">
        <v>412573</v>
      </c>
      <c r="H142" s="43">
        <f>'PRECIO REFERENCIA'!F142</f>
        <v>0</v>
      </c>
      <c r="I142" s="43" t="str">
        <f>'PRECIO REFERENCIA'!H142</f>
        <v>NO OFERTADO</v>
      </c>
      <c r="J142" s="44">
        <f>+IF(I142="NO OFERTADO",0,IF(I142="NO CUMPLE EV TECNICA",0,IF(I142="NO HABILITA",0,IF(I142="HABILITA",('PRECIOS UNITARIOS'!$AF142*500)/H142))))</f>
        <v>0</v>
      </c>
      <c r="K142" s="43">
        <f>'PRECIO REFERENCIA'!I142</f>
        <v>0</v>
      </c>
      <c r="L142" s="43" t="str">
        <f>'PRECIO REFERENCIA'!K142</f>
        <v>NO OFERTADO</v>
      </c>
      <c r="M142" s="44">
        <f>+IF(L142="NO OFERTADO",0,IF(L142="NO CUMPLE EV TECNICA",0,IF(L142="NO HABILITA",0,IF(L142="HABILITA",('PRECIOS UNITARIOS'!$AF142*500)/K142))))</f>
        <v>0</v>
      </c>
      <c r="N142" s="43">
        <f>'PRECIO REFERENCIA'!L142</f>
        <v>0</v>
      </c>
      <c r="O142" s="43" t="str">
        <f>'PRECIO REFERENCIA'!N142</f>
        <v>NO OFERTADO</v>
      </c>
      <c r="P142" s="44">
        <f>+IF(O142="NO OFERTADO",0,IF(O142="NO CUMPLE EV TECNICA",0,IF(O142="NO HABILITA",0,IF(O142="HABILITA",('PRECIOS UNITARIOS'!$AF142*500)/N142))))</f>
        <v>0</v>
      </c>
      <c r="Q142" s="43">
        <f>'PRECIO REFERENCIA'!O142</f>
        <v>0</v>
      </c>
      <c r="R142" s="43" t="str">
        <f>'PRECIO REFERENCIA'!Q142</f>
        <v>NO OFERTADO</v>
      </c>
      <c r="S142" s="44">
        <f>+IF(R142="NO OFERTADO",0,IF(R142="NO CUMPLE EV TECNICA",0,IF(R142="NO HABILITA",0,IF(R142="HABILITA",('PRECIOS UNITARIOS'!$AF142*500)/Q142))))</f>
        <v>0</v>
      </c>
      <c r="T142" s="43">
        <f>'PRECIO REFERENCIA'!R142</f>
        <v>0</v>
      </c>
      <c r="U142" s="43" t="str">
        <f>'PRECIO REFERENCIA'!T142</f>
        <v>NO OFERTADO</v>
      </c>
      <c r="V142" s="44">
        <f>+IF(U142="NO OFERTADO",0,IF(U142="NO CUMPLE EV TECNICA",0,IF(U142="NO HABILITA",0,IF(U142="HABILITA",('PRECIOS UNITARIOS'!$AF142*500)/T142))))</f>
        <v>0</v>
      </c>
      <c r="W142" s="43">
        <f>'PRECIO REFERENCIA'!U142</f>
        <v>0</v>
      </c>
      <c r="X142" s="43" t="str">
        <f>'PRECIO REFERENCIA'!W142</f>
        <v>NO OFERTADO</v>
      </c>
      <c r="Y142" s="44">
        <f>+IF(X142="NO OFERTADO",0,IF(X142="NO CUMPLE EV TECNICA",0,IF(X142="NO HABILITA",0,IF(X142="HABILITA",('PRECIOS UNITARIOS'!$AF142*500)/W142))))</f>
        <v>0</v>
      </c>
      <c r="Z142" s="43">
        <f>'PRECIO REFERENCIA'!X142</f>
        <v>0</v>
      </c>
      <c r="AA142" s="43" t="str">
        <f>'PRECIO REFERENCIA'!Z142</f>
        <v>NO OFERTADO</v>
      </c>
      <c r="AB142" s="44">
        <f>+IF(AA142="NO OFERTADO",0,IF(AA142="NO CUMPLE EV TECNICA",0,IF(AA142="NO HABILITA",0,IF(AA142="HABILITA",('PRECIOS UNITARIOS'!$AF142*500)/Z142))))</f>
        <v>0</v>
      </c>
      <c r="AC142" s="43">
        <f>'PRECIO REFERENCIA'!AA142</f>
        <v>0</v>
      </c>
      <c r="AD142" s="43" t="str">
        <f>'PRECIO REFERENCIA'!AC142</f>
        <v>NO OFERTADO</v>
      </c>
      <c r="AE142" s="44">
        <f>+IF(AD142="NO OFERTADO",0,IF(AD142="NO CUMPLE EV TECNICA",0,IF(AD142="NO HABILITA",0,IF(AD142="HABILITA",('PRECIOS UNITARIOS'!$AF142*500)/AC142))))</f>
        <v>0</v>
      </c>
      <c r="AF142" s="43">
        <f>'PRECIO REFERENCIA'!AD142</f>
        <v>838014.66</v>
      </c>
      <c r="AG142" s="43" t="str">
        <f>'PRECIO REFERENCIA'!AF142</f>
        <v>NO HABILITA</v>
      </c>
      <c r="AH142" s="44">
        <f>+IF(AG142="NO OFERTADO",0,IF(AG142="NO CUMPLE EV TECNICA",0,IF(AG142="NO HABILITA",0,IF(AG142="HABILITA",('PRECIOS UNITARIOS'!$AF142*500)/AF142))))</f>
        <v>0</v>
      </c>
      <c r="AI142" s="43">
        <f>'PRECIO REFERENCIA'!AG142</f>
        <v>0</v>
      </c>
      <c r="AJ142" s="43" t="str">
        <f>'PRECIO REFERENCIA'!AI142</f>
        <v>NO OFERTADO</v>
      </c>
      <c r="AK142" s="44">
        <f>+IF(AJ142="NO OFERTADO",0,IF(AJ142="NO CUMPLE EV TECNICA",0,IF(AJ142="NO HABILITA",0,IF(AJ142="HABILITA",('PRECIOS UNITARIOS'!$AF142*500)/AI142))))</f>
        <v>0</v>
      </c>
      <c r="AL142" s="43">
        <f>'PRECIO REFERENCIA'!AJ142</f>
        <v>0</v>
      </c>
      <c r="AM142" s="43" t="str">
        <f>'PRECIO REFERENCIA'!AL142</f>
        <v>NO OFERTADO</v>
      </c>
      <c r="AN142" s="44">
        <f>+IF(AM142="NO OFERTADO",0,IF(AM142="NO CUMPLE EV TECNICA",0,IF(AM142="NO HABILITA",0,IF(AM142="HABILITA",('PRECIOS UNITARIOS'!$AF142*500)/AL142))))</f>
        <v>0</v>
      </c>
      <c r="AO142" s="43">
        <f>'PRECIO REFERENCIA'!AM142</f>
        <v>379610</v>
      </c>
      <c r="AP142" s="43" t="str">
        <f>'PRECIO REFERENCIA'!AO142</f>
        <v>HABILITA</v>
      </c>
      <c r="AQ142" s="44">
        <f>+IF(AP142="NO OFERTADO",0,IF(AP142="NO CUMPLE EV TECNICA",0,IF(AP142="NO HABILITA",0,IF(AP142="HABILITA",('PRECIOS UNITARIOS'!$AF142*500)/AO142))))</f>
        <v>500</v>
      </c>
      <c r="AR142" s="43">
        <f>'PRECIO REFERENCIA'!AP142</f>
        <v>0</v>
      </c>
      <c r="AS142" s="43" t="str">
        <f>'PRECIO REFERENCIA'!AR142</f>
        <v>NO OFERTADO</v>
      </c>
      <c r="AT142" s="44">
        <f>+IF(AS142="NO OFERTADO",0,IF(AS142="NO CUMPLE EV TECNICA",0,IF(AS142="NO HABILITA",0,IF(AS142="HABILITA",('PRECIOS UNITARIOS'!$AF142*500)/AR142))))</f>
        <v>0</v>
      </c>
      <c r="AU142" s="43">
        <f>'PRECIO REFERENCIA'!AS142</f>
        <v>0</v>
      </c>
      <c r="AV142" s="43" t="str">
        <f>'PRECIO REFERENCIA'!AU142</f>
        <v>NO OFERTADO</v>
      </c>
      <c r="AW142" s="44">
        <f>+IF(AV142="NO OFERTADO",0,IF(AV142="NO CUMPLE EV TECNICA",0,IF(AV142="NO HABILITA",0,IF(AV142="HABILITA",('PRECIOS UNITARIOS'!$AF142*500)/AU142))))</f>
        <v>0</v>
      </c>
      <c r="AX142" s="43">
        <f>'PRECIO REFERENCIA'!AV142</f>
        <v>0</v>
      </c>
      <c r="AY142" s="43" t="str">
        <f>'PRECIO REFERENCIA'!AX142</f>
        <v>NO OFERTADO</v>
      </c>
      <c r="AZ142" s="44">
        <f>+IF(AY142="NO OFERTADO",0,IF(AY142="NO CUMPLE EV TECNICA",0,IF(AY142="NO HABILITA",0,IF(AY142="HABILITA",('PRECIOS UNITARIOS'!$AF142*500)/AX142))))</f>
        <v>0</v>
      </c>
      <c r="BA142" s="43">
        <f>'PRECIO REFERENCIA'!AY142</f>
        <v>0</v>
      </c>
      <c r="BB142" s="43" t="str">
        <f>'PRECIO REFERENCIA'!BA142</f>
        <v>NO OFERTADO</v>
      </c>
      <c r="BC142" s="44">
        <f>+IF(BB142="NO OFERTADO",0,IF(BB142="NO CUMPLE EV TECNICA",0,IF(BB142="NO HABILITA",0,IF(BB142="HABILITA",('PRECIOS UNITARIOS'!$AF142*500)/BA142))))</f>
        <v>0</v>
      </c>
      <c r="BD142" s="43">
        <f>'PRECIO REFERENCIA'!BB142</f>
        <v>0</v>
      </c>
      <c r="BE142" s="43" t="str">
        <f>'PRECIO REFERENCIA'!BD142</f>
        <v>NO OFERTADO</v>
      </c>
      <c r="BF142" s="44">
        <f>+IF(BE142="NO OFERTADO",0,IF(BE142="NO CUMPLE EV TECNICA",0,IF(BE142="NO HABILITA",0,IF(BE142="HABILITA",('PRECIOS UNITARIOS'!$AF142*500)/BD142))))</f>
        <v>0</v>
      </c>
      <c r="BG142" s="43">
        <f>'PRECIO REFERENCIA'!BE142</f>
        <v>0</v>
      </c>
      <c r="BH142" s="43" t="str">
        <f>'PRECIO REFERENCIA'!BG142</f>
        <v>NO OFERTADO</v>
      </c>
      <c r="BI142" s="44">
        <f>+IF(BH142="NO OFERTADO",0,IF(BH142="NO CUMPLE EV TECNICA",0,IF(BH142="NO HABILITA",0,IF(BH142="HABILITA",('PRECIOS UNITARIOS'!$AF142*500)/BG142))))</f>
        <v>0</v>
      </c>
      <c r="BJ142" s="43">
        <f>'PRECIO REFERENCIA'!BH142</f>
        <v>0</v>
      </c>
      <c r="BK142" s="43" t="str">
        <f>'PRECIO REFERENCIA'!BJ142</f>
        <v>NO OFERTADO</v>
      </c>
      <c r="BL142" s="44">
        <f>+IF(BK142="NO OFERTADO",0,IF(BK142="NO CUMPLE EV TECNICA",0,IF(BK142="NO HABILITA",0,IF(BK142="HABILITA",('PRECIOS UNITARIOS'!$AF142*500)/BJ142))))</f>
        <v>0</v>
      </c>
      <c r="BM142" s="43">
        <f>'PRECIO REFERENCIA'!BK142</f>
        <v>0</v>
      </c>
      <c r="BN142" s="43" t="str">
        <f>'PRECIO REFERENCIA'!BM142</f>
        <v>NO OFERTADO</v>
      </c>
      <c r="BO142" s="44">
        <f>+IF(BN142="NO OFERTADO",0,IF(BN142="NO CUMPLE EV TECNICA",0,IF(BN142="NO HABILITA",0,IF(BN142="HABILITA",('PRECIOS UNITARIOS'!$AF142*500)/BM142))))</f>
        <v>0</v>
      </c>
      <c r="BP142" s="43">
        <f>'PRECIO REFERENCIA'!BN142</f>
        <v>0</v>
      </c>
      <c r="BQ142" s="43" t="str">
        <f>'PRECIO REFERENCIA'!BP142</f>
        <v>NO OFERTADO</v>
      </c>
      <c r="BR142" s="44">
        <f>+IF(BQ142="NO OFERTADO",0,IF(BQ142="NO CUMPLE EV TECNICA",0,IF(BQ142="NO HABILITA",0,IF(BQ142="HABILITA",('PRECIOS UNITARIOS'!$AF142*500)/BP142))))</f>
        <v>0</v>
      </c>
      <c r="BS142" s="43">
        <f>'PRECIO REFERENCIA'!BQ142</f>
        <v>0</v>
      </c>
      <c r="BT142" s="43" t="str">
        <f>'PRECIO REFERENCIA'!BS142</f>
        <v>NO OFERTADO</v>
      </c>
      <c r="BU142" s="44">
        <f>+IF(BT142="NO OFERTADO",0,IF(BT142="NO CUMPLE EV TECNICA",0,IF(BT142="NO HABILITA",0,IF(BT142="HABILITA",('PRECIOS UNITARIOS'!$AF142*500)/BS142))))</f>
        <v>0</v>
      </c>
      <c r="BV142" s="43">
        <f>'PRECIO REFERENCIA'!BT142</f>
        <v>0</v>
      </c>
      <c r="BW142" s="43" t="str">
        <f>'PRECIO REFERENCIA'!BV142</f>
        <v>NO HABILITA</v>
      </c>
      <c r="BX142" s="44">
        <f>+IF(BW142="NO OFERTADO",0,IF(BW142="NO CUMPLE EV TECNICA",0,IF(BW142="NO HABILITA",0,IF(BW142="HABILITA",('PRECIOS UNITARIOS'!$AF142*500)/BV142))))</f>
        <v>0</v>
      </c>
      <c r="BY142" s="43">
        <f>'PRECIO REFERENCIA'!BW142</f>
        <v>0</v>
      </c>
      <c r="BZ142" s="43" t="str">
        <f>'PRECIO REFERENCIA'!BY142</f>
        <v>NO OFERTADO</v>
      </c>
      <c r="CA142" s="44">
        <f>+IF(BZ142="NO OFERTADO",0,IF(BZ142="NO CUMPLE EV TECNICA",0,IF(BZ142="NO HABILITA",0,IF(BZ142="HABILITA",('PRECIOS UNITARIOS'!$AF142*500)/BY142))))</f>
        <v>0</v>
      </c>
      <c r="CB142" s="43">
        <f>'PRECIO REFERENCIA'!BZ142</f>
        <v>0</v>
      </c>
      <c r="CC142" s="43" t="str">
        <f>'PRECIO REFERENCIA'!CB142</f>
        <v>NO OFERTADO</v>
      </c>
      <c r="CD142" s="44">
        <f>+IF(CC142="NO OFERTADO",0,IF(CC142="NO CUMPLE EV TECNICA",0,IF(CC142="NO HABILITA",0,IF(CC142="HABILITA",('PRECIOS UNITARIOS'!$AF142*500)/CB142))))</f>
        <v>0</v>
      </c>
      <c r="CE142" s="43">
        <f>'PRECIO REFERENCIA'!CC142</f>
        <v>0</v>
      </c>
      <c r="CF142" s="43" t="str">
        <f>'PRECIO REFERENCIA'!CE142</f>
        <v>NO OFERTADO</v>
      </c>
      <c r="CG142" s="44">
        <f>+IF(CF142="NO OFERTADO",0,IF(CF142="NO CUMPLE EV TECNICA",0,IF(CF142="NO HABILITA",0,IF(CF142="HABILITA",('PRECIOS UNITARIOS'!$AF142*500)/CE142))))</f>
        <v>0</v>
      </c>
      <c r="CH142" s="43">
        <f>'PRECIO REFERENCIA'!CF142</f>
        <v>0</v>
      </c>
      <c r="CI142" s="43" t="str">
        <f>'PRECIO REFERENCIA'!CH142</f>
        <v>NO OFERTADO</v>
      </c>
      <c r="CJ142" s="44">
        <f>+IF(CI142="NO OFERTADO",0,IF(CI142="NO CUMPLE EV TECNICA",0,IF(CI142="NO HABILITA",0,IF(CI142="HABILITA",('PRECIOS UNITARIOS'!$AF142*500)/CH142))))</f>
        <v>0</v>
      </c>
    </row>
    <row r="143" spans="1:88" s="40" customFormat="1" ht="38.25" x14ac:dyDescent="0.2">
      <c r="A143" s="103">
        <v>134</v>
      </c>
      <c r="B143" s="202" t="s">
        <v>238</v>
      </c>
      <c r="C143" s="121" t="s">
        <v>234</v>
      </c>
      <c r="D143" s="24">
        <v>1</v>
      </c>
      <c r="E143" s="166" t="s">
        <v>53</v>
      </c>
      <c r="F143" s="168">
        <v>18.666666666666668</v>
      </c>
      <c r="G143" s="25">
        <v>474458.95</v>
      </c>
      <c r="H143" s="43">
        <f>'PRECIO REFERENCIA'!F143</f>
        <v>0</v>
      </c>
      <c r="I143" s="43" t="str">
        <f>'PRECIO REFERENCIA'!H143</f>
        <v>NO OFERTADO</v>
      </c>
      <c r="J143" s="44">
        <f>+IF(I143="NO OFERTADO",0,IF(I143="NO CUMPLE EV TECNICA",0,IF(I143="NO HABILITA",0,IF(I143="HABILITA",('PRECIOS UNITARIOS'!$AF143*500)/H143))))</f>
        <v>0</v>
      </c>
      <c r="K143" s="43">
        <f>'PRECIO REFERENCIA'!I143</f>
        <v>0</v>
      </c>
      <c r="L143" s="43" t="str">
        <f>'PRECIO REFERENCIA'!K143</f>
        <v>NO OFERTADO</v>
      </c>
      <c r="M143" s="44">
        <f>+IF(L143="NO OFERTADO",0,IF(L143="NO CUMPLE EV TECNICA",0,IF(L143="NO HABILITA",0,IF(L143="HABILITA",('PRECIOS UNITARIOS'!$AF143*500)/K143))))</f>
        <v>0</v>
      </c>
      <c r="N143" s="43">
        <f>'PRECIO REFERENCIA'!L143</f>
        <v>0</v>
      </c>
      <c r="O143" s="43" t="str">
        <f>'PRECIO REFERENCIA'!N143</f>
        <v>NO OFERTADO</v>
      </c>
      <c r="P143" s="44">
        <f>+IF(O143="NO OFERTADO",0,IF(O143="NO CUMPLE EV TECNICA",0,IF(O143="NO HABILITA",0,IF(O143="HABILITA",('PRECIOS UNITARIOS'!$AF143*500)/N143))))</f>
        <v>0</v>
      </c>
      <c r="Q143" s="43">
        <f>'PRECIO REFERENCIA'!O143</f>
        <v>0</v>
      </c>
      <c r="R143" s="43" t="str">
        <f>'PRECIO REFERENCIA'!Q143</f>
        <v>NO OFERTADO</v>
      </c>
      <c r="S143" s="44">
        <f>+IF(R143="NO OFERTADO",0,IF(R143="NO CUMPLE EV TECNICA",0,IF(R143="NO HABILITA",0,IF(R143="HABILITA",('PRECIOS UNITARIOS'!$AF143*500)/Q143))))</f>
        <v>0</v>
      </c>
      <c r="T143" s="43">
        <f>'PRECIO REFERENCIA'!R143</f>
        <v>0</v>
      </c>
      <c r="U143" s="43" t="str">
        <f>'PRECIO REFERENCIA'!T143</f>
        <v>NO OFERTADO</v>
      </c>
      <c r="V143" s="44">
        <f>+IF(U143="NO OFERTADO",0,IF(U143="NO CUMPLE EV TECNICA",0,IF(U143="NO HABILITA",0,IF(U143="HABILITA",('PRECIOS UNITARIOS'!$AF143*500)/T143))))</f>
        <v>0</v>
      </c>
      <c r="W143" s="43">
        <f>'PRECIO REFERENCIA'!U143</f>
        <v>0</v>
      </c>
      <c r="X143" s="43" t="str">
        <f>'PRECIO REFERENCIA'!W143</f>
        <v>NO OFERTADO</v>
      </c>
      <c r="Y143" s="44">
        <f>+IF(X143="NO OFERTADO",0,IF(X143="NO CUMPLE EV TECNICA",0,IF(X143="NO HABILITA",0,IF(X143="HABILITA",('PRECIOS UNITARIOS'!$AF143*500)/W143))))</f>
        <v>0</v>
      </c>
      <c r="Z143" s="43">
        <f>'PRECIO REFERENCIA'!X143</f>
        <v>0</v>
      </c>
      <c r="AA143" s="43" t="str">
        <f>'PRECIO REFERENCIA'!Z143</f>
        <v>NO OFERTADO</v>
      </c>
      <c r="AB143" s="44">
        <f>+IF(AA143="NO OFERTADO",0,IF(AA143="NO CUMPLE EV TECNICA",0,IF(AA143="NO HABILITA",0,IF(AA143="HABILITA",('PRECIOS UNITARIOS'!$AF143*500)/Z143))))</f>
        <v>0</v>
      </c>
      <c r="AC143" s="43">
        <f>'PRECIO REFERENCIA'!AA143</f>
        <v>0</v>
      </c>
      <c r="AD143" s="43" t="str">
        <f>'PRECIO REFERENCIA'!AC143</f>
        <v>NO OFERTADO</v>
      </c>
      <c r="AE143" s="44">
        <f>+IF(AD143="NO OFERTADO",0,IF(AD143="NO CUMPLE EV TECNICA",0,IF(AD143="NO HABILITA",0,IF(AD143="HABILITA",('PRECIOS UNITARIOS'!$AF143*500)/AC143))))</f>
        <v>0</v>
      </c>
      <c r="AF143" s="43">
        <f>'PRECIO REFERENCIA'!AD143</f>
        <v>838014.66</v>
      </c>
      <c r="AG143" s="43" t="str">
        <f>'PRECIO REFERENCIA'!AF143</f>
        <v>NO HABILITA</v>
      </c>
      <c r="AH143" s="44">
        <f>+IF(AG143="NO OFERTADO",0,IF(AG143="NO CUMPLE EV TECNICA",0,IF(AG143="NO HABILITA",0,IF(AG143="HABILITA",('PRECIOS UNITARIOS'!$AF143*500)/AF143))))</f>
        <v>0</v>
      </c>
      <c r="AI143" s="43">
        <f>'PRECIO REFERENCIA'!AG143</f>
        <v>0</v>
      </c>
      <c r="AJ143" s="43" t="str">
        <f>'PRECIO REFERENCIA'!AI143</f>
        <v>NO OFERTADO</v>
      </c>
      <c r="AK143" s="44">
        <f>+IF(AJ143="NO OFERTADO",0,IF(AJ143="NO CUMPLE EV TECNICA",0,IF(AJ143="NO HABILITA",0,IF(AJ143="HABILITA",('PRECIOS UNITARIOS'!$AF143*500)/AI143))))</f>
        <v>0</v>
      </c>
      <c r="AL143" s="43">
        <f>'PRECIO REFERENCIA'!AJ143</f>
        <v>0</v>
      </c>
      <c r="AM143" s="43" t="str">
        <f>'PRECIO REFERENCIA'!AL143</f>
        <v>NO OFERTADO</v>
      </c>
      <c r="AN143" s="44">
        <f>+IF(AM143="NO OFERTADO",0,IF(AM143="NO CUMPLE EV TECNICA",0,IF(AM143="NO HABILITA",0,IF(AM143="HABILITA",('PRECIOS UNITARIOS'!$AF143*500)/AL143))))</f>
        <v>0</v>
      </c>
      <c r="AO143" s="43">
        <f>'PRECIO REFERENCIA'!AM143</f>
        <v>424950.19</v>
      </c>
      <c r="AP143" s="43" t="str">
        <f>'PRECIO REFERENCIA'!AO143</f>
        <v>HABILITA</v>
      </c>
      <c r="AQ143" s="44">
        <f>+IF(AP143="NO OFERTADO",0,IF(AP143="NO CUMPLE EV TECNICA",0,IF(AP143="NO HABILITA",0,IF(AP143="HABILITA",('PRECIOS UNITARIOS'!$AF143*500)/AO143))))</f>
        <v>500</v>
      </c>
      <c r="AR143" s="43">
        <f>'PRECIO REFERENCIA'!AP143</f>
        <v>0</v>
      </c>
      <c r="AS143" s="43" t="str">
        <f>'PRECIO REFERENCIA'!AR143</f>
        <v>NO OFERTADO</v>
      </c>
      <c r="AT143" s="44">
        <f>+IF(AS143="NO OFERTADO",0,IF(AS143="NO CUMPLE EV TECNICA",0,IF(AS143="NO HABILITA",0,IF(AS143="HABILITA",('PRECIOS UNITARIOS'!$AF143*500)/AR143))))</f>
        <v>0</v>
      </c>
      <c r="AU143" s="43">
        <f>'PRECIO REFERENCIA'!AS143</f>
        <v>0</v>
      </c>
      <c r="AV143" s="43" t="str">
        <f>'PRECIO REFERENCIA'!AU143</f>
        <v>NO OFERTADO</v>
      </c>
      <c r="AW143" s="44">
        <f>+IF(AV143="NO OFERTADO",0,IF(AV143="NO CUMPLE EV TECNICA",0,IF(AV143="NO HABILITA",0,IF(AV143="HABILITA",('PRECIOS UNITARIOS'!$AF143*500)/AU143))))</f>
        <v>0</v>
      </c>
      <c r="AX143" s="43">
        <f>'PRECIO REFERENCIA'!AV143</f>
        <v>0</v>
      </c>
      <c r="AY143" s="43" t="str">
        <f>'PRECIO REFERENCIA'!AX143</f>
        <v>NO OFERTADO</v>
      </c>
      <c r="AZ143" s="44">
        <f>+IF(AY143="NO OFERTADO",0,IF(AY143="NO CUMPLE EV TECNICA",0,IF(AY143="NO HABILITA",0,IF(AY143="HABILITA",('PRECIOS UNITARIOS'!$AF143*500)/AX143))))</f>
        <v>0</v>
      </c>
      <c r="BA143" s="43">
        <f>'PRECIO REFERENCIA'!AY143</f>
        <v>0</v>
      </c>
      <c r="BB143" s="43" t="str">
        <f>'PRECIO REFERENCIA'!BA143</f>
        <v>NO OFERTADO</v>
      </c>
      <c r="BC143" s="44">
        <f>+IF(BB143="NO OFERTADO",0,IF(BB143="NO CUMPLE EV TECNICA",0,IF(BB143="NO HABILITA",0,IF(BB143="HABILITA",('PRECIOS UNITARIOS'!$AF143*500)/BA143))))</f>
        <v>0</v>
      </c>
      <c r="BD143" s="43">
        <f>'PRECIO REFERENCIA'!BB143</f>
        <v>0</v>
      </c>
      <c r="BE143" s="43" t="str">
        <f>'PRECIO REFERENCIA'!BD143</f>
        <v>NO OFERTADO</v>
      </c>
      <c r="BF143" s="44">
        <f>+IF(BE143="NO OFERTADO",0,IF(BE143="NO CUMPLE EV TECNICA",0,IF(BE143="NO HABILITA",0,IF(BE143="HABILITA",('PRECIOS UNITARIOS'!$AF143*500)/BD143))))</f>
        <v>0</v>
      </c>
      <c r="BG143" s="43">
        <f>'PRECIO REFERENCIA'!BE143</f>
        <v>0</v>
      </c>
      <c r="BH143" s="43" t="str">
        <f>'PRECIO REFERENCIA'!BG143</f>
        <v>NO OFERTADO</v>
      </c>
      <c r="BI143" s="44">
        <f>+IF(BH143="NO OFERTADO",0,IF(BH143="NO CUMPLE EV TECNICA",0,IF(BH143="NO HABILITA",0,IF(BH143="HABILITA",('PRECIOS UNITARIOS'!$AF143*500)/BG143))))</f>
        <v>0</v>
      </c>
      <c r="BJ143" s="43">
        <f>'PRECIO REFERENCIA'!BH143</f>
        <v>0</v>
      </c>
      <c r="BK143" s="43" t="str">
        <f>'PRECIO REFERENCIA'!BJ143</f>
        <v>NO OFERTADO</v>
      </c>
      <c r="BL143" s="44">
        <f>+IF(BK143="NO OFERTADO",0,IF(BK143="NO CUMPLE EV TECNICA",0,IF(BK143="NO HABILITA",0,IF(BK143="HABILITA",('PRECIOS UNITARIOS'!$AF143*500)/BJ143))))</f>
        <v>0</v>
      </c>
      <c r="BM143" s="43">
        <f>'PRECIO REFERENCIA'!BK143</f>
        <v>0</v>
      </c>
      <c r="BN143" s="43" t="str">
        <f>'PRECIO REFERENCIA'!BM143</f>
        <v>NO OFERTADO</v>
      </c>
      <c r="BO143" s="44">
        <f>+IF(BN143="NO OFERTADO",0,IF(BN143="NO CUMPLE EV TECNICA",0,IF(BN143="NO HABILITA",0,IF(BN143="HABILITA",('PRECIOS UNITARIOS'!$AF143*500)/BM143))))</f>
        <v>0</v>
      </c>
      <c r="BP143" s="43">
        <f>'PRECIO REFERENCIA'!BN143</f>
        <v>0</v>
      </c>
      <c r="BQ143" s="43" t="str">
        <f>'PRECIO REFERENCIA'!BP143</f>
        <v>NO OFERTADO</v>
      </c>
      <c r="BR143" s="44">
        <f>+IF(BQ143="NO OFERTADO",0,IF(BQ143="NO CUMPLE EV TECNICA",0,IF(BQ143="NO HABILITA",0,IF(BQ143="HABILITA",('PRECIOS UNITARIOS'!$AF143*500)/BP143))))</f>
        <v>0</v>
      </c>
      <c r="BS143" s="43">
        <f>'PRECIO REFERENCIA'!BQ143</f>
        <v>0</v>
      </c>
      <c r="BT143" s="43" t="str">
        <f>'PRECIO REFERENCIA'!BS143</f>
        <v>NO OFERTADO</v>
      </c>
      <c r="BU143" s="44">
        <f>+IF(BT143="NO OFERTADO",0,IF(BT143="NO CUMPLE EV TECNICA",0,IF(BT143="NO HABILITA",0,IF(BT143="HABILITA",('PRECIOS UNITARIOS'!$AF143*500)/BS143))))</f>
        <v>0</v>
      </c>
      <c r="BV143" s="43">
        <f>'PRECIO REFERENCIA'!BT143</f>
        <v>0</v>
      </c>
      <c r="BW143" s="43" t="str">
        <f>'PRECIO REFERENCIA'!BV143</f>
        <v>NO HABILITA</v>
      </c>
      <c r="BX143" s="44">
        <f>+IF(BW143="NO OFERTADO",0,IF(BW143="NO CUMPLE EV TECNICA",0,IF(BW143="NO HABILITA",0,IF(BW143="HABILITA",('PRECIOS UNITARIOS'!$AF143*500)/BV143))))</f>
        <v>0</v>
      </c>
      <c r="BY143" s="43">
        <f>'PRECIO REFERENCIA'!BW143</f>
        <v>0</v>
      </c>
      <c r="BZ143" s="43" t="str">
        <f>'PRECIO REFERENCIA'!BY143</f>
        <v>NO OFERTADO</v>
      </c>
      <c r="CA143" s="44">
        <f>+IF(BZ143="NO OFERTADO",0,IF(BZ143="NO CUMPLE EV TECNICA",0,IF(BZ143="NO HABILITA",0,IF(BZ143="HABILITA",('PRECIOS UNITARIOS'!$AF143*500)/BY143))))</f>
        <v>0</v>
      </c>
      <c r="CB143" s="43">
        <f>'PRECIO REFERENCIA'!BZ143</f>
        <v>0</v>
      </c>
      <c r="CC143" s="43" t="str">
        <f>'PRECIO REFERENCIA'!CB143</f>
        <v>NO OFERTADO</v>
      </c>
      <c r="CD143" s="44">
        <f>+IF(CC143="NO OFERTADO",0,IF(CC143="NO CUMPLE EV TECNICA",0,IF(CC143="NO HABILITA",0,IF(CC143="HABILITA",('PRECIOS UNITARIOS'!$AF143*500)/CB143))))</f>
        <v>0</v>
      </c>
      <c r="CE143" s="43">
        <f>'PRECIO REFERENCIA'!CC143</f>
        <v>0</v>
      </c>
      <c r="CF143" s="43" t="str">
        <f>'PRECIO REFERENCIA'!CE143</f>
        <v>NO OFERTADO</v>
      </c>
      <c r="CG143" s="44">
        <f>+IF(CF143="NO OFERTADO",0,IF(CF143="NO CUMPLE EV TECNICA",0,IF(CF143="NO HABILITA",0,IF(CF143="HABILITA",('PRECIOS UNITARIOS'!$AF143*500)/CE143))))</f>
        <v>0</v>
      </c>
      <c r="CH143" s="43">
        <f>'PRECIO REFERENCIA'!CF143</f>
        <v>0</v>
      </c>
      <c r="CI143" s="43" t="str">
        <f>'PRECIO REFERENCIA'!CH143</f>
        <v>NO OFERTADO</v>
      </c>
      <c r="CJ143" s="44">
        <f>+IF(CI143="NO OFERTADO",0,IF(CI143="NO CUMPLE EV TECNICA",0,IF(CI143="NO HABILITA",0,IF(CI143="HABILITA",('PRECIOS UNITARIOS'!$AF143*500)/CH143))))</f>
        <v>0</v>
      </c>
    </row>
    <row r="144" spans="1:88" s="40" customFormat="1" ht="38.25" x14ac:dyDescent="0.2">
      <c r="A144" s="103">
        <v>135</v>
      </c>
      <c r="B144" s="202" t="s">
        <v>239</v>
      </c>
      <c r="C144" s="121" t="s">
        <v>240</v>
      </c>
      <c r="D144" s="24">
        <v>1</v>
      </c>
      <c r="E144" s="166" t="s">
        <v>53</v>
      </c>
      <c r="F144" s="168">
        <v>3</v>
      </c>
      <c r="G144" s="25">
        <v>4427.981194</v>
      </c>
      <c r="H144" s="43">
        <f>'PRECIO REFERENCIA'!F144</f>
        <v>0</v>
      </c>
      <c r="I144" s="43" t="str">
        <f>'PRECIO REFERENCIA'!H144</f>
        <v>NO OFERTADO</v>
      </c>
      <c r="J144" s="44">
        <f>+IF(I144="NO OFERTADO",0,IF(I144="NO CUMPLE EV TECNICA",0,IF(I144="NO HABILITA",0,IF(I144="HABILITA",('PRECIOS UNITARIOS'!$AF144*500)/H144))))</f>
        <v>0</v>
      </c>
      <c r="K144" s="43">
        <f>'PRECIO REFERENCIA'!I144</f>
        <v>0</v>
      </c>
      <c r="L144" s="43" t="str">
        <f>'PRECIO REFERENCIA'!K144</f>
        <v>NO OFERTADO</v>
      </c>
      <c r="M144" s="44">
        <f>+IF(L144="NO OFERTADO",0,IF(L144="NO CUMPLE EV TECNICA",0,IF(L144="NO HABILITA",0,IF(L144="HABILITA",('PRECIOS UNITARIOS'!$AF144*500)/K144))))</f>
        <v>0</v>
      </c>
      <c r="N144" s="43">
        <f>'PRECIO REFERENCIA'!L144</f>
        <v>0</v>
      </c>
      <c r="O144" s="43" t="str">
        <f>'PRECIO REFERENCIA'!N144</f>
        <v>NO OFERTADO</v>
      </c>
      <c r="P144" s="44">
        <f>+IF(O144="NO OFERTADO",0,IF(O144="NO CUMPLE EV TECNICA",0,IF(O144="NO HABILITA",0,IF(O144="HABILITA",('PRECIOS UNITARIOS'!$AF144*500)/N144))))</f>
        <v>0</v>
      </c>
      <c r="Q144" s="43">
        <f>'PRECIO REFERENCIA'!O144</f>
        <v>0</v>
      </c>
      <c r="R144" s="43" t="str">
        <f>'PRECIO REFERENCIA'!Q144</f>
        <v>NO OFERTADO</v>
      </c>
      <c r="S144" s="44">
        <f>+IF(R144="NO OFERTADO",0,IF(R144="NO CUMPLE EV TECNICA",0,IF(R144="NO HABILITA",0,IF(R144="HABILITA",('PRECIOS UNITARIOS'!$AF144*500)/Q144))))</f>
        <v>0</v>
      </c>
      <c r="T144" s="43">
        <f>'PRECIO REFERENCIA'!R144</f>
        <v>0</v>
      </c>
      <c r="U144" s="43" t="str">
        <f>'PRECIO REFERENCIA'!T144</f>
        <v>NO OFERTADO</v>
      </c>
      <c r="V144" s="44">
        <f>+IF(U144="NO OFERTADO",0,IF(U144="NO CUMPLE EV TECNICA",0,IF(U144="NO HABILITA",0,IF(U144="HABILITA",('PRECIOS UNITARIOS'!$AF144*500)/T144))))</f>
        <v>0</v>
      </c>
      <c r="W144" s="43">
        <f>'PRECIO REFERENCIA'!U144</f>
        <v>0</v>
      </c>
      <c r="X144" s="43" t="str">
        <f>'PRECIO REFERENCIA'!W144</f>
        <v>NO OFERTADO</v>
      </c>
      <c r="Y144" s="44">
        <f>+IF(X144="NO OFERTADO",0,IF(X144="NO CUMPLE EV TECNICA",0,IF(X144="NO HABILITA",0,IF(X144="HABILITA",('PRECIOS UNITARIOS'!$AF144*500)/W144))))</f>
        <v>0</v>
      </c>
      <c r="Z144" s="43">
        <f>'PRECIO REFERENCIA'!X144</f>
        <v>4425.6099999999997</v>
      </c>
      <c r="AA144" s="43" t="str">
        <f>'PRECIO REFERENCIA'!Z144</f>
        <v>HABILITA</v>
      </c>
      <c r="AB144" s="44">
        <f>+IF(AA144="NO OFERTADO",0,IF(AA144="NO CUMPLE EV TECNICA",0,IF(AA144="NO HABILITA",0,IF(AA144="HABILITA",('PRECIOS UNITARIOS'!$AF144*500)/Z144))))</f>
        <v>500.00000000000006</v>
      </c>
      <c r="AC144" s="43">
        <f>'PRECIO REFERENCIA'!AA144</f>
        <v>0</v>
      </c>
      <c r="AD144" s="43" t="str">
        <f>'PRECIO REFERENCIA'!AC144</f>
        <v>NO OFERTADO</v>
      </c>
      <c r="AE144" s="44">
        <f>+IF(AD144="NO OFERTADO",0,IF(AD144="NO CUMPLE EV TECNICA",0,IF(AD144="NO HABILITA",0,IF(AD144="HABILITA",('PRECIOS UNITARIOS'!$AF144*500)/AC144))))</f>
        <v>0</v>
      </c>
      <c r="AF144" s="43">
        <f>'PRECIO REFERENCIA'!AD144</f>
        <v>0</v>
      </c>
      <c r="AG144" s="43" t="str">
        <f>'PRECIO REFERENCIA'!AF144</f>
        <v>NO OFERTADO</v>
      </c>
      <c r="AH144" s="44">
        <f>+IF(AG144="NO OFERTADO",0,IF(AG144="NO CUMPLE EV TECNICA",0,IF(AG144="NO HABILITA",0,IF(AG144="HABILITA",('PRECIOS UNITARIOS'!$AF144*500)/AF144))))</f>
        <v>0</v>
      </c>
      <c r="AI144" s="43">
        <f>'PRECIO REFERENCIA'!AG144</f>
        <v>0</v>
      </c>
      <c r="AJ144" s="43" t="str">
        <f>'PRECIO REFERENCIA'!AI144</f>
        <v>NO OFERTADO</v>
      </c>
      <c r="AK144" s="44">
        <f>+IF(AJ144="NO OFERTADO",0,IF(AJ144="NO CUMPLE EV TECNICA",0,IF(AJ144="NO HABILITA",0,IF(AJ144="HABILITA",('PRECIOS UNITARIOS'!$AF144*500)/AI144))))</f>
        <v>0</v>
      </c>
      <c r="AL144" s="43">
        <f>'PRECIO REFERENCIA'!AJ144</f>
        <v>0</v>
      </c>
      <c r="AM144" s="43" t="str">
        <f>'PRECIO REFERENCIA'!AL144</f>
        <v>NO OFERTADO</v>
      </c>
      <c r="AN144" s="44">
        <f>+IF(AM144="NO OFERTADO",0,IF(AM144="NO CUMPLE EV TECNICA",0,IF(AM144="NO HABILITA",0,IF(AM144="HABILITA",('PRECIOS UNITARIOS'!$AF144*500)/AL144))))</f>
        <v>0</v>
      </c>
      <c r="AO144" s="43">
        <f>'PRECIO REFERENCIA'!AM144</f>
        <v>0</v>
      </c>
      <c r="AP144" s="43" t="str">
        <f>'PRECIO REFERENCIA'!AO144</f>
        <v>NO OFERTADO</v>
      </c>
      <c r="AQ144" s="44">
        <f>+IF(AP144="NO OFERTADO",0,IF(AP144="NO CUMPLE EV TECNICA",0,IF(AP144="NO HABILITA",0,IF(AP144="HABILITA",('PRECIOS UNITARIOS'!$AF144*500)/AO144))))</f>
        <v>0</v>
      </c>
      <c r="AR144" s="43">
        <f>'PRECIO REFERENCIA'!AP144</f>
        <v>0</v>
      </c>
      <c r="AS144" s="43" t="str">
        <f>'PRECIO REFERENCIA'!AR144</f>
        <v>NO OFERTADO</v>
      </c>
      <c r="AT144" s="44">
        <f>+IF(AS144="NO OFERTADO",0,IF(AS144="NO CUMPLE EV TECNICA",0,IF(AS144="NO HABILITA",0,IF(AS144="HABILITA",('PRECIOS UNITARIOS'!$AF144*500)/AR144))))</f>
        <v>0</v>
      </c>
      <c r="AU144" s="43">
        <f>'PRECIO REFERENCIA'!AS144</f>
        <v>0</v>
      </c>
      <c r="AV144" s="43" t="str">
        <f>'PRECIO REFERENCIA'!AU144</f>
        <v>NO OFERTADO</v>
      </c>
      <c r="AW144" s="44">
        <f>+IF(AV144="NO OFERTADO",0,IF(AV144="NO CUMPLE EV TECNICA",0,IF(AV144="NO HABILITA",0,IF(AV144="HABILITA",('PRECIOS UNITARIOS'!$AF144*500)/AU144))))</f>
        <v>0</v>
      </c>
      <c r="AX144" s="43">
        <f>'PRECIO REFERENCIA'!AV144</f>
        <v>0</v>
      </c>
      <c r="AY144" s="43" t="str">
        <f>'PRECIO REFERENCIA'!AX144</f>
        <v>NO OFERTADO</v>
      </c>
      <c r="AZ144" s="44">
        <f>+IF(AY144="NO OFERTADO",0,IF(AY144="NO CUMPLE EV TECNICA",0,IF(AY144="NO HABILITA",0,IF(AY144="HABILITA",('PRECIOS UNITARIOS'!$AF144*500)/AX144))))</f>
        <v>0</v>
      </c>
      <c r="BA144" s="43">
        <f>'PRECIO REFERENCIA'!AY144</f>
        <v>0</v>
      </c>
      <c r="BB144" s="43" t="str">
        <f>'PRECIO REFERENCIA'!BA144</f>
        <v>NO OFERTADO</v>
      </c>
      <c r="BC144" s="44">
        <f>+IF(BB144="NO OFERTADO",0,IF(BB144="NO CUMPLE EV TECNICA",0,IF(BB144="NO HABILITA",0,IF(BB144="HABILITA",('PRECIOS UNITARIOS'!$AF144*500)/BA144))))</f>
        <v>0</v>
      </c>
      <c r="BD144" s="43">
        <f>'PRECIO REFERENCIA'!BB144</f>
        <v>0</v>
      </c>
      <c r="BE144" s="43" t="str">
        <f>'PRECIO REFERENCIA'!BD144</f>
        <v>NO OFERTADO</v>
      </c>
      <c r="BF144" s="44">
        <f>+IF(BE144="NO OFERTADO",0,IF(BE144="NO CUMPLE EV TECNICA",0,IF(BE144="NO HABILITA",0,IF(BE144="HABILITA",('PRECIOS UNITARIOS'!$AF144*500)/BD144))))</f>
        <v>0</v>
      </c>
      <c r="BG144" s="43">
        <f>'PRECIO REFERENCIA'!BE144</f>
        <v>0</v>
      </c>
      <c r="BH144" s="43" t="str">
        <f>'PRECIO REFERENCIA'!BG144</f>
        <v>NO OFERTADO</v>
      </c>
      <c r="BI144" s="44">
        <f>+IF(BH144="NO OFERTADO",0,IF(BH144="NO CUMPLE EV TECNICA",0,IF(BH144="NO HABILITA",0,IF(BH144="HABILITA",('PRECIOS UNITARIOS'!$AF144*500)/BG144))))</f>
        <v>0</v>
      </c>
      <c r="BJ144" s="43">
        <f>'PRECIO REFERENCIA'!BH144</f>
        <v>0</v>
      </c>
      <c r="BK144" s="43" t="str">
        <f>'PRECIO REFERENCIA'!BJ144</f>
        <v>NO OFERTADO</v>
      </c>
      <c r="BL144" s="44">
        <f>+IF(BK144="NO OFERTADO",0,IF(BK144="NO CUMPLE EV TECNICA",0,IF(BK144="NO HABILITA",0,IF(BK144="HABILITA",('PRECIOS UNITARIOS'!$AF144*500)/BJ144))))</f>
        <v>0</v>
      </c>
      <c r="BM144" s="43">
        <f>'PRECIO REFERENCIA'!BK144</f>
        <v>0</v>
      </c>
      <c r="BN144" s="43" t="str">
        <f>'PRECIO REFERENCIA'!BM144</f>
        <v>NO OFERTADO</v>
      </c>
      <c r="BO144" s="44">
        <f>+IF(BN144="NO OFERTADO",0,IF(BN144="NO CUMPLE EV TECNICA",0,IF(BN144="NO HABILITA",0,IF(BN144="HABILITA",('PRECIOS UNITARIOS'!$AF144*500)/BM144))))</f>
        <v>0</v>
      </c>
      <c r="BP144" s="43">
        <f>'PRECIO REFERENCIA'!BN144</f>
        <v>0</v>
      </c>
      <c r="BQ144" s="43" t="str">
        <f>'PRECIO REFERENCIA'!BP144</f>
        <v>NO OFERTADO</v>
      </c>
      <c r="BR144" s="44">
        <f>+IF(BQ144="NO OFERTADO",0,IF(BQ144="NO CUMPLE EV TECNICA",0,IF(BQ144="NO HABILITA",0,IF(BQ144="HABILITA",('PRECIOS UNITARIOS'!$AF144*500)/BP144))))</f>
        <v>0</v>
      </c>
      <c r="BS144" s="43">
        <f>'PRECIO REFERENCIA'!BQ144</f>
        <v>0</v>
      </c>
      <c r="BT144" s="43" t="str">
        <f>'PRECIO REFERENCIA'!BS144</f>
        <v>NO OFERTADO</v>
      </c>
      <c r="BU144" s="44">
        <f>+IF(BT144="NO OFERTADO",0,IF(BT144="NO CUMPLE EV TECNICA",0,IF(BT144="NO HABILITA",0,IF(BT144="HABILITA",('PRECIOS UNITARIOS'!$AF144*500)/BS144))))</f>
        <v>0</v>
      </c>
      <c r="BV144" s="43">
        <f>'PRECIO REFERENCIA'!BT144</f>
        <v>0</v>
      </c>
      <c r="BW144" s="43" t="str">
        <f>'PRECIO REFERENCIA'!BV144</f>
        <v>NO OFERTADO</v>
      </c>
      <c r="BX144" s="44">
        <f>+IF(BW144="NO OFERTADO",0,IF(BW144="NO CUMPLE EV TECNICA",0,IF(BW144="NO HABILITA",0,IF(BW144="HABILITA",('PRECIOS UNITARIOS'!$AF144*500)/BV144))))</f>
        <v>0</v>
      </c>
      <c r="BY144" s="43">
        <f>'PRECIO REFERENCIA'!BW144</f>
        <v>0</v>
      </c>
      <c r="BZ144" s="43" t="str">
        <f>'PRECIO REFERENCIA'!BY144</f>
        <v>NO OFERTADO</v>
      </c>
      <c r="CA144" s="44">
        <f>+IF(BZ144="NO OFERTADO",0,IF(BZ144="NO CUMPLE EV TECNICA",0,IF(BZ144="NO HABILITA",0,IF(BZ144="HABILITA",('PRECIOS UNITARIOS'!$AF144*500)/BY144))))</f>
        <v>0</v>
      </c>
      <c r="CB144" s="43">
        <f>'PRECIO REFERENCIA'!BZ144</f>
        <v>0</v>
      </c>
      <c r="CC144" s="43" t="str">
        <f>'PRECIO REFERENCIA'!CB144</f>
        <v>NO OFERTADO</v>
      </c>
      <c r="CD144" s="44">
        <f>+IF(CC144="NO OFERTADO",0,IF(CC144="NO CUMPLE EV TECNICA",0,IF(CC144="NO HABILITA",0,IF(CC144="HABILITA",('PRECIOS UNITARIOS'!$AF144*500)/CB144))))</f>
        <v>0</v>
      </c>
      <c r="CE144" s="43">
        <f>'PRECIO REFERENCIA'!CC144</f>
        <v>0</v>
      </c>
      <c r="CF144" s="43" t="str">
        <f>'PRECIO REFERENCIA'!CE144</f>
        <v>NO OFERTADO</v>
      </c>
      <c r="CG144" s="44">
        <f>+IF(CF144="NO OFERTADO",0,IF(CF144="NO CUMPLE EV TECNICA",0,IF(CF144="NO HABILITA",0,IF(CF144="HABILITA",('PRECIOS UNITARIOS'!$AF144*500)/CE144))))</f>
        <v>0</v>
      </c>
      <c r="CH144" s="43">
        <f>'PRECIO REFERENCIA'!CF144</f>
        <v>0</v>
      </c>
      <c r="CI144" s="43" t="str">
        <f>'PRECIO REFERENCIA'!CH144</f>
        <v>NO OFERTADO</v>
      </c>
      <c r="CJ144" s="44">
        <f>+IF(CI144="NO OFERTADO",0,IF(CI144="NO CUMPLE EV TECNICA",0,IF(CI144="NO HABILITA",0,IF(CI144="HABILITA",('PRECIOS UNITARIOS'!$AF144*500)/CH144))))</f>
        <v>0</v>
      </c>
    </row>
    <row r="145" spans="1:88" s="40" customFormat="1" ht="38.25" x14ac:dyDescent="0.2">
      <c r="A145" s="103">
        <v>136</v>
      </c>
      <c r="B145" s="202" t="s">
        <v>241</v>
      </c>
      <c r="C145" s="121" t="s">
        <v>242</v>
      </c>
      <c r="D145" s="24">
        <v>1</v>
      </c>
      <c r="E145" s="166" t="s">
        <v>53</v>
      </c>
      <c r="F145" s="168">
        <v>1</v>
      </c>
      <c r="G145" s="25">
        <v>4453509.55</v>
      </c>
      <c r="H145" s="43">
        <f>'PRECIO REFERENCIA'!F145</f>
        <v>0</v>
      </c>
      <c r="I145" s="43" t="str">
        <f>'PRECIO REFERENCIA'!H145</f>
        <v>NO OFERTADO</v>
      </c>
      <c r="J145" s="44">
        <f>+IF(I145="NO OFERTADO",0,IF(I145="NO CUMPLE EV TECNICA",0,IF(I145="NO HABILITA",0,IF(I145="HABILITA",('PRECIOS UNITARIOS'!$AF145*500)/H145))))</f>
        <v>0</v>
      </c>
      <c r="K145" s="43">
        <f>'PRECIO REFERENCIA'!I145</f>
        <v>0</v>
      </c>
      <c r="L145" s="43" t="str">
        <f>'PRECIO REFERENCIA'!K145</f>
        <v>NO OFERTADO</v>
      </c>
      <c r="M145" s="44">
        <f>+IF(L145="NO OFERTADO",0,IF(L145="NO CUMPLE EV TECNICA",0,IF(L145="NO HABILITA",0,IF(L145="HABILITA",('PRECIOS UNITARIOS'!$AF145*500)/K145))))</f>
        <v>0</v>
      </c>
      <c r="N145" s="43">
        <f>'PRECIO REFERENCIA'!L145</f>
        <v>0</v>
      </c>
      <c r="O145" s="43" t="str">
        <f>'PRECIO REFERENCIA'!N145</f>
        <v>NO OFERTADO</v>
      </c>
      <c r="P145" s="44">
        <f>+IF(O145="NO OFERTADO",0,IF(O145="NO CUMPLE EV TECNICA",0,IF(O145="NO HABILITA",0,IF(O145="HABILITA",('PRECIOS UNITARIOS'!$AF145*500)/N145))))</f>
        <v>0</v>
      </c>
      <c r="Q145" s="43">
        <f>'PRECIO REFERENCIA'!O145</f>
        <v>0</v>
      </c>
      <c r="R145" s="43" t="str">
        <f>'PRECIO REFERENCIA'!Q145</f>
        <v>NO OFERTADO</v>
      </c>
      <c r="S145" s="44">
        <f>+IF(R145="NO OFERTADO",0,IF(R145="NO CUMPLE EV TECNICA",0,IF(R145="NO HABILITA",0,IF(R145="HABILITA",('PRECIOS UNITARIOS'!$AF145*500)/Q145))))</f>
        <v>0</v>
      </c>
      <c r="T145" s="43">
        <f>'PRECIO REFERENCIA'!R145</f>
        <v>0</v>
      </c>
      <c r="U145" s="43" t="str">
        <f>'PRECIO REFERENCIA'!T145</f>
        <v>NO OFERTADO</v>
      </c>
      <c r="V145" s="44">
        <f>+IF(U145="NO OFERTADO",0,IF(U145="NO CUMPLE EV TECNICA",0,IF(U145="NO HABILITA",0,IF(U145="HABILITA",('PRECIOS UNITARIOS'!$AF145*500)/T145))))</f>
        <v>0</v>
      </c>
      <c r="W145" s="43">
        <f>'PRECIO REFERENCIA'!U145</f>
        <v>0</v>
      </c>
      <c r="X145" s="43" t="str">
        <f>'PRECIO REFERENCIA'!W145</f>
        <v>NO OFERTADO</v>
      </c>
      <c r="Y145" s="44">
        <f>+IF(X145="NO OFERTADO",0,IF(X145="NO CUMPLE EV TECNICA",0,IF(X145="NO HABILITA",0,IF(X145="HABILITA",('PRECIOS UNITARIOS'!$AF145*500)/W145))))</f>
        <v>0</v>
      </c>
      <c r="Z145" s="43">
        <f>'PRECIO REFERENCIA'!X145</f>
        <v>0</v>
      </c>
      <c r="AA145" s="43" t="str">
        <f>'PRECIO REFERENCIA'!Z145</f>
        <v>NO OFERTADO</v>
      </c>
      <c r="AB145" s="44">
        <f>+IF(AA145="NO OFERTADO",0,IF(AA145="NO CUMPLE EV TECNICA",0,IF(AA145="NO HABILITA",0,IF(AA145="HABILITA",('PRECIOS UNITARIOS'!$AF145*500)/Z145))))</f>
        <v>0</v>
      </c>
      <c r="AC145" s="43">
        <f>'PRECIO REFERENCIA'!AA145</f>
        <v>0</v>
      </c>
      <c r="AD145" s="43" t="str">
        <f>'PRECIO REFERENCIA'!AC145</f>
        <v>NO OFERTADO</v>
      </c>
      <c r="AE145" s="44">
        <f>+IF(AD145="NO OFERTADO",0,IF(AD145="NO CUMPLE EV TECNICA",0,IF(AD145="NO HABILITA",0,IF(AD145="HABILITA",('PRECIOS UNITARIOS'!$AF145*500)/AC145))))</f>
        <v>0</v>
      </c>
      <c r="AF145" s="43">
        <f>'PRECIO REFERENCIA'!AD145</f>
        <v>2741862.34</v>
      </c>
      <c r="AG145" s="43" t="str">
        <f>'PRECIO REFERENCIA'!AF145</f>
        <v>HABILITA</v>
      </c>
      <c r="AH145" s="44">
        <f>+IF(AG145="NO OFERTADO",0,IF(AG145="NO CUMPLE EV TECNICA",0,IF(AG145="NO HABILITA",0,IF(AG145="HABILITA",('PRECIOS UNITARIOS'!$AF145*500)/AF145))))</f>
        <v>500</v>
      </c>
      <c r="AI145" s="43">
        <f>'PRECIO REFERENCIA'!AG145</f>
        <v>0</v>
      </c>
      <c r="AJ145" s="43" t="str">
        <f>'PRECIO REFERENCIA'!AI145</f>
        <v>NO OFERTADO</v>
      </c>
      <c r="AK145" s="44">
        <f>+IF(AJ145="NO OFERTADO",0,IF(AJ145="NO CUMPLE EV TECNICA",0,IF(AJ145="NO HABILITA",0,IF(AJ145="HABILITA",('PRECIOS UNITARIOS'!$AF145*500)/AI145))))</f>
        <v>0</v>
      </c>
      <c r="AL145" s="43">
        <f>'PRECIO REFERENCIA'!AJ145</f>
        <v>0</v>
      </c>
      <c r="AM145" s="43" t="str">
        <f>'PRECIO REFERENCIA'!AL145</f>
        <v>NO OFERTADO</v>
      </c>
      <c r="AN145" s="44">
        <f>+IF(AM145="NO OFERTADO",0,IF(AM145="NO CUMPLE EV TECNICA",0,IF(AM145="NO HABILITA",0,IF(AM145="HABILITA",('PRECIOS UNITARIOS'!$AF145*500)/AL145))))</f>
        <v>0</v>
      </c>
      <c r="AO145" s="43">
        <f>'PRECIO REFERENCIA'!AM145</f>
        <v>3872617</v>
      </c>
      <c r="AP145" s="43" t="str">
        <f>'PRECIO REFERENCIA'!AO145</f>
        <v>HABILITA</v>
      </c>
      <c r="AQ145" s="44">
        <f>+IF(AP145="NO OFERTADO",0,IF(AP145="NO CUMPLE EV TECNICA",0,IF(AP145="NO HABILITA",0,IF(AP145="HABILITA",('PRECIOS UNITARIOS'!$AF145*500)/AO145))))</f>
        <v>354.00639154349631</v>
      </c>
      <c r="AR145" s="43">
        <f>'PRECIO REFERENCIA'!AP145</f>
        <v>0</v>
      </c>
      <c r="AS145" s="43" t="str">
        <f>'PRECIO REFERENCIA'!AR145</f>
        <v>NO OFERTADO</v>
      </c>
      <c r="AT145" s="44">
        <f>+IF(AS145="NO OFERTADO",0,IF(AS145="NO CUMPLE EV TECNICA",0,IF(AS145="NO HABILITA",0,IF(AS145="HABILITA",('PRECIOS UNITARIOS'!$AF145*500)/AR145))))</f>
        <v>0</v>
      </c>
      <c r="AU145" s="43">
        <f>'PRECIO REFERENCIA'!AS145</f>
        <v>0</v>
      </c>
      <c r="AV145" s="43" t="str">
        <f>'PRECIO REFERENCIA'!AU145</f>
        <v>NO OFERTADO</v>
      </c>
      <c r="AW145" s="44">
        <f>+IF(AV145="NO OFERTADO",0,IF(AV145="NO CUMPLE EV TECNICA",0,IF(AV145="NO HABILITA",0,IF(AV145="HABILITA",('PRECIOS UNITARIOS'!$AF145*500)/AU145))))</f>
        <v>0</v>
      </c>
      <c r="AX145" s="43">
        <f>'PRECIO REFERENCIA'!AV145</f>
        <v>0</v>
      </c>
      <c r="AY145" s="43" t="str">
        <f>'PRECIO REFERENCIA'!AX145</f>
        <v>NO OFERTADO</v>
      </c>
      <c r="AZ145" s="44">
        <f>+IF(AY145="NO OFERTADO",0,IF(AY145="NO CUMPLE EV TECNICA",0,IF(AY145="NO HABILITA",0,IF(AY145="HABILITA",('PRECIOS UNITARIOS'!$AF145*500)/AX145))))</f>
        <v>0</v>
      </c>
      <c r="BA145" s="43">
        <f>'PRECIO REFERENCIA'!AY145</f>
        <v>0</v>
      </c>
      <c r="BB145" s="43" t="str">
        <f>'PRECIO REFERENCIA'!BA145</f>
        <v>NO OFERTADO</v>
      </c>
      <c r="BC145" s="44">
        <f>+IF(BB145="NO OFERTADO",0,IF(BB145="NO CUMPLE EV TECNICA",0,IF(BB145="NO HABILITA",0,IF(BB145="HABILITA",('PRECIOS UNITARIOS'!$AF145*500)/BA145))))</f>
        <v>0</v>
      </c>
      <c r="BD145" s="43">
        <f>'PRECIO REFERENCIA'!BB145</f>
        <v>0</v>
      </c>
      <c r="BE145" s="43" t="str">
        <f>'PRECIO REFERENCIA'!BD145</f>
        <v>NO OFERTADO</v>
      </c>
      <c r="BF145" s="44">
        <f>+IF(BE145="NO OFERTADO",0,IF(BE145="NO CUMPLE EV TECNICA",0,IF(BE145="NO HABILITA",0,IF(BE145="HABILITA",('PRECIOS UNITARIOS'!$AF145*500)/BD145))))</f>
        <v>0</v>
      </c>
      <c r="BG145" s="43">
        <f>'PRECIO REFERENCIA'!BE145</f>
        <v>0</v>
      </c>
      <c r="BH145" s="43" t="str">
        <f>'PRECIO REFERENCIA'!BG145</f>
        <v>NO OFERTADO</v>
      </c>
      <c r="BI145" s="44">
        <f>+IF(BH145="NO OFERTADO",0,IF(BH145="NO CUMPLE EV TECNICA",0,IF(BH145="NO HABILITA",0,IF(BH145="HABILITA",('PRECIOS UNITARIOS'!$AF145*500)/BG145))))</f>
        <v>0</v>
      </c>
      <c r="BJ145" s="43">
        <f>'PRECIO REFERENCIA'!BH145</f>
        <v>0</v>
      </c>
      <c r="BK145" s="43" t="str">
        <f>'PRECIO REFERENCIA'!BJ145</f>
        <v>NO OFERTADO</v>
      </c>
      <c r="BL145" s="44">
        <f>+IF(BK145="NO OFERTADO",0,IF(BK145="NO CUMPLE EV TECNICA",0,IF(BK145="NO HABILITA",0,IF(BK145="HABILITA",('PRECIOS UNITARIOS'!$AF145*500)/BJ145))))</f>
        <v>0</v>
      </c>
      <c r="BM145" s="43">
        <f>'PRECIO REFERENCIA'!BK145</f>
        <v>0</v>
      </c>
      <c r="BN145" s="43" t="str">
        <f>'PRECIO REFERENCIA'!BM145</f>
        <v>NO OFERTADO</v>
      </c>
      <c r="BO145" s="44">
        <f>+IF(BN145="NO OFERTADO",0,IF(BN145="NO CUMPLE EV TECNICA",0,IF(BN145="NO HABILITA",0,IF(BN145="HABILITA",('PRECIOS UNITARIOS'!$AF145*500)/BM145))))</f>
        <v>0</v>
      </c>
      <c r="BP145" s="43">
        <f>'PRECIO REFERENCIA'!BN145</f>
        <v>0</v>
      </c>
      <c r="BQ145" s="43" t="str">
        <f>'PRECIO REFERENCIA'!BP145</f>
        <v>NO OFERTADO</v>
      </c>
      <c r="BR145" s="44">
        <f>+IF(BQ145="NO OFERTADO",0,IF(BQ145="NO CUMPLE EV TECNICA",0,IF(BQ145="NO HABILITA",0,IF(BQ145="HABILITA",('PRECIOS UNITARIOS'!$AF145*500)/BP145))))</f>
        <v>0</v>
      </c>
      <c r="BS145" s="43">
        <f>'PRECIO REFERENCIA'!BQ145</f>
        <v>0</v>
      </c>
      <c r="BT145" s="43" t="str">
        <f>'PRECIO REFERENCIA'!BS145</f>
        <v>NO OFERTADO</v>
      </c>
      <c r="BU145" s="44">
        <f>+IF(BT145="NO OFERTADO",0,IF(BT145="NO CUMPLE EV TECNICA",0,IF(BT145="NO HABILITA",0,IF(BT145="HABILITA",('PRECIOS UNITARIOS'!$AF145*500)/BS145))))</f>
        <v>0</v>
      </c>
      <c r="BV145" s="43">
        <f>'PRECIO REFERENCIA'!BT145</f>
        <v>0</v>
      </c>
      <c r="BW145" s="43" t="str">
        <f>'PRECIO REFERENCIA'!BV145</f>
        <v>NO OFERTADO</v>
      </c>
      <c r="BX145" s="44">
        <f>+IF(BW145="NO OFERTADO",0,IF(BW145="NO CUMPLE EV TECNICA",0,IF(BW145="NO HABILITA",0,IF(BW145="HABILITA",('PRECIOS UNITARIOS'!$AF145*500)/BV145))))</f>
        <v>0</v>
      </c>
      <c r="BY145" s="43">
        <f>'PRECIO REFERENCIA'!BW145</f>
        <v>0</v>
      </c>
      <c r="BZ145" s="43" t="str">
        <f>'PRECIO REFERENCIA'!BY145</f>
        <v>NO OFERTADO</v>
      </c>
      <c r="CA145" s="44">
        <f>+IF(BZ145="NO OFERTADO",0,IF(BZ145="NO CUMPLE EV TECNICA",0,IF(BZ145="NO HABILITA",0,IF(BZ145="HABILITA",('PRECIOS UNITARIOS'!$AF145*500)/BY145))))</f>
        <v>0</v>
      </c>
      <c r="CB145" s="43">
        <f>'PRECIO REFERENCIA'!BZ145</f>
        <v>0</v>
      </c>
      <c r="CC145" s="43" t="str">
        <f>'PRECIO REFERENCIA'!CB145</f>
        <v>NO OFERTADO</v>
      </c>
      <c r="CD145" s="44">
        <f>+IF(CC145="NO OFERTADO",0,IF(CC145="NO CUMPLE EV TECNICA",0,IF(CC145="NO HABILITA",0,IF(CC145="HABILITA",('PRECIOS UNITARIOS'!$AF145*500)/CB145))))</f>
        <v>0</v>
      </c>
      <c r="CE145" s="43">
        <f>'PRECIO REFERENCIA'!CC145</f>
        <v>0</v>
      </c>
      <c r="CF145" s="43" t="str">
        <f>'PRECIO REFERENCIA'!CE145</f>
        <v>NO OFERTADO</v>
      </c>
      <c r="CG145" s="44">
        <f>+IF(CF145="NO OFERTADO",0,IF(CF145="NO CUMPLE EV TECNICA",0,IF(CF145="NO HABILITA",0,IF(CF145="HABILITA",('PRECIOS UNITARIOS'!$AF145*500)/CE145))))</f>
        <v>0</v>
      </c>
      <c r="CH145" s="43">
        <f>'PRECIO REFERENCIA'!CF145</f>
        <v>0</v>
      </c>
      <c r="CI145" s="43" t="str">
        <f>'PRECIO REFERENCIA'!CH145</f>
        <v>NO OFERTADO</v>
      </c>
      <c r="CJ145" s="44">
        <f>+IF(CI145="NO OFERTADO",0,IF(CI145="NO CUMPLE EV TECNICA",0,IF(CI145="NO HABILITA",0,IF(CI145="HABILITA",('PRECIOS UNITARIOS'!$AF145*500)/CH145))))</f>
        <v>0</v>
      </c>
    </row>
    <row r="146" spans="1:88" s="40" customFormat="1" ht="38.25" x14ac:dyDescent="0.2">
      <c r="A146" s="103">
        <v>137</v>
      </c>
      <c r="B146" s="202" t="s">
        <v>243</v>
      </c>
      <c r="C146" s="121" t="s">
        <v>244</v>
      </c>
      <c r="D146" s="24">
        <v>1</v>
      </c>
      <c r="E146" s="166" t="s">
        <v>53</v>
      </c>
      <c r="F146" s="168">
        <v>23.333333333333332</v>
      </c>
      <c r="G146" s="25">
        <v>118800</v>
      </c>
      <c r="H146" s="43">
        <f>'PRECIO REFERENCIA'!F146</f>
        <v>0</v>
      </c>
      <c r="I146" s="43" t="str">
        <f>'PRECIO REFERENCIA'!H146</f>
        <v>NO OFERTADO</v>
      </c>
      <c r="J146" s="44">
        <f>+IF(I146="NO OFERTADO",0,IF(I146="NO CUMPLE EV TECNICA",0,IF(I146="NO HABILITA",0,IF(I146="HABILITA",('PRECIOS UNITARIOS'!$AF146*500)/H146))))</f>
        <v>0</v>
      </c>
      <c r="K146" s="43">
        <f>'PRECIO REFERENCIA'!I146</f>
        <v>0</v>
      </c>
      <c r="L146" s="43" t="str">
        <f>'PRECIO REFERENCIA'!K146</f>
        <v>NO OFERTADO</v>
      </c>
      <c r="M146" s="44">
        <f>+IF(L146="NO OFERTADO",0,IF(L146="NO CUMPLE EV TECNICA",0,IF(L146="NO HABILITA",0,IF(L146="HABILITA",('PRECIOS UNITARIOS'!$AF146*500)/K146))))</f>
        <v>0</v>
      </c>
      <c r="N146" s="43">
        <f>'PRECIO REFERENCIA'!L146</f>
        <v>0</v>
      </c>
      <c r="O146" s="43" t="str">
        <f>'PRECIO REFERENCIA'!N146</f>
        <v>NO OFERTADO</v>
      </c>
      <c r="P146" s="44">
        <f>+IF(O146="NO OFERTADO",0,IF(O146="NO CUMPLE EV TECNICA",0,IF(O146="NO HABILITA",0,IF(O146="HABILITA",('PRECIOS UNITARIOS'!$AF146*500)/N146))))</f>
        <v>0</v>
      </c>
      <c r="Q146" s="43">
        <f>'PRECIO REFERENCIA'!O146</f>
        <v>0</v>
      </c>
      <c r="R146" s="43" t="str">
        <f>'PRECIO REFERENCIA'!Q146</f>
        <v>NO OFERTADO</v>
      </c>
      <c r="S146" s="44">
        <f>+IF(R146="NO OFERTADO",0,IF(R146="NO CUMPLE EV TECNICA",0,IF(R146="NO HABILITA",0,IF(R146="HABILITA",('PRECIOS UNITARIOS'!$AF146*500)/Q146))))</f>
        <v>0</v>
      </c>
      <c r="T146" s="43">
        <f>'PRECIO REFERENCIA'!R146</f>
        <v>0</v>
      </c>
      <c r="U146" s="43" t="str">
        <f>'PRECIO REFERENCIA'!T146</f>
        <v>NO OFERTADO</v>
      </c>
      <c r="V146" s="44">
        <f>+IF(U146="NO OFERTADO",0,IF(U146="NO CUMPLE EV TECNICA",0,IF(U146="NO HABILITA",0,IF(U146="HABILITA",('PRECIOS UNITARIOS'!$AF146*500)/T146))))</f>
        <v>0</v>
      </c>
      <c r="W146" s="43">
        <f>'PRECIO REFERENCIA'!U146</f>
        <v>0</v>
      </c>
      <c r="X146" s="43" t="str">
        <f>'PRECIO REFERENCIA'!W146</f>
        <v>NO OFERTADO</v>
      </c>
      <c r="Y146" s="44">
        <f>+IF(X146="NO OFERTADO",0,IF(X146="NO CUMPLE EV TECNICA",0,IF(X146="NO HABILITA",0,IF(X146="HABILITA",('PRECIOS UNITARIOS'!$AF146*500)/W146))))</f>
        <v>0</v>
      </c>
      <c r="Z146" s="43">
        <f>'PRECIO REFERENCIA'!X146</f>
        <v>0</v>
      </c>
      <c r="AA146" s="43" t="str">
        <f>'PRECIO REFERENCIA'!Z146</f>
        <v>NO OFERTADO</v>
      </c>
      <c r="AB146" s="44">
        <f>+IF(AA146="NO OFERTADO",0,IF(AA146="NO CUMPLE EV TECNICA",0,IF(AA146="NO HABILITA",0,IF(AA146="HABILITA",('PRECIOS UNITARIOS'!$AF146*500)/Z146))))</f>
        <v>0</v>
      </c>
      <c r="AC146" s="43">
        <f>'PRECIO REFERENCIA'!AA146</f>
        <v>0</v>
      </c>
      <c r="AD146" s="43" t="str">
        <f>'PRECIO REFERENCIA'!AC146</f>
        <v>NO OFERTADO</v>
      </c>
      <c r="AE146" s="44">
        <f>+IF(AD146="NO OFERTADO",0,IF(AD146="NO CUMPLE EV TECNICA",0,IF(AD146="NO HABILITA",0,IF(AD146="HABILITA",('PRECIOS UNITARIOS'!$AF146*500)/AC146))))</f>
        <v>0</v>
      </c>
      <c r="AF146" s="43">
        <f>'PRECIO REFERENCIA'!AD146</f>
        <v>0</v>
      </c>
      <c r="AG146" s="43" t="str">
        <f>'PRECIO REFERENCIA'!AF146</f>
        <v>NO OFERTADO</v>
      </c>
      <c r="AH146" s="44">
        <f>+IF(AG146="NO OFERTADO",0,IF(AG146="NO CUMPLE EV TECNICA",0,IF(AG146="NO HABILITA",0,IF(AG146="HABILITA",('PRECIOS UNITARIOS'!$AF146*500)/AF146))))</f>
        <v>0</v>
      </c>
      <c r="AI146" s="43">
        <f>'PRECIO REFERENCIA'!AG146</f>
        <v>0</v>
      </c>
      <c r="AJ146" s="43" t="str">
        <f>'PRECIO REFERENCIA'!AI146</f>
        <v>NO OFERTADO</v>
      </c>
      <c r="AK146" s="44">
        <f>+IF(AJ146="NO OFERTADO",0,IF(AJ146="NO CUMPLE EV TECNICA",0,IF(AJ146="NO HABILITA",0,IF(AJ146="HABILITA",('PRECIOS UNITARIOS'!$AF146*500)/AI146))))</f>
        <v>0</v>
      </c>
      <c r="AL146" s="43">
        <f>'PRECIO REFERENCIA'!AJ146</f>
        <v>0</v>
      </c>
      <c r="AM146" s="43" t="str">
        <f>'PRECIO REFERENCIA'!AL146</f>
        <v>NO OFERTADO</v>
      </c>
      <c r="AN146" s="44">
        <f>+IF(AM146="NO OFERTADO",0,IF(AM146="NO CUMPLE EV TECNICA",0,IF(AM146="NO HABILITA",0,IF(AM146="HABILITA",('PRECIOS UNITARIOS'!$AF146*500)/AL146))))</f>
        <v>0</v>
      </c>
      <c r="AO146" s="43">
        <f>'PRECIO REFERENCIA'!AM146</f>
        <v>142000</v>
      </c>
      <c r="AP146" s="43" t="str">
        <f>'PRECIO REFERENCIA'!AO146</f>
        <v>HABILITA</v>
      </c>
      <c r="AQ146" s="44">
        <f>+IF(AP146="NO OFERTADO",0,IF(AP146="NO CUMPLE EV TECNICA",0,IF(AP146="NO HABILITA",0,IF(AP146="HABILITA",('PRECIOS UNITARIOS'!$AF146*500)/AO146))))</f>
        <v>418.3098591549296</v>
      </c>
      <c r="AR146" s="43">
        <f>'PRECIO REFERENCIA'!AP146</f>
        <v>0</v>
      </c>
      <c r="AS146" s="43" t="str">
        <f>'PRECIO REFERENCIA'!AR146</f>
        <v>NO OFERTADO</v>
      </c>
      <c r="AT146" s="44">
        <f>+IF(AS146="NO OFERTADO",0,IF(AS146="NO CUMPLE EV TECNICA",0,IF(AS146="NO HABILITA",0,IF(AS146="HABILITA",('PRECIOS UNITARIOS'!$AF146*500)/AR146))))</f>
        <v>0</v>
      </c>
      <c r="AU146" s="43">
        <f>'PRECIO REFERENCIA'!AS146</f>
        <v>0</v>
      </c>
      <c r="AV146" s="43" t="str">
        <f>'PRECIO REFERENCIA'!AU146</f>
        <v>NO OFERTADO</v>
      </c>
      <c r="AW146" s="44">
        <f>+IF(AV146="NO OFERTADO",0,IF(AV146="NO CUMPLE EV TECNICA",0,IF(AV146="NO HABILITA",0,IF(AV146="HABILITA",('PRECIOS UNITARIOS'!$AF146*500)/AU146))))</f>
        <v>0</v>
      </c>
      <c r="AX146" s="43">
        <f>'PRECIO REFERENCIA'!AV146</f>
        <v>0</v>
      </c>
      <c r="AY146" s="43" t="str">
        <f>'PRECIO REFERENCIA'!AX146</f>
        <v>NO OFERTADO</v>
      </c>
      <c r="AZ146" s="44">
        <f>+IF(AY146="NO OFERTADO",0,IF(AY146="NO CUMPLE EV TECNICA",0,IF(AY146="NO HABILITA",0,IF(AY146="HABILITA",('PRECIOS UNITARIOS'!$AF146*500)/AX146))))</f>
        <v>0</v>
      </c>
      <c r="BA146" s="43">
        <f>'PRECIO REFERENCIA'!AY146</f>
        <v>0</v>
      </c>
      <c r="BB146" s="43" t="str">
        <f>'PRECIO REFERENCIA'!BA146</f>
        <v>NO OFERTADO</v>
      </c>
      <c r="BC146" s="44">
        <f>+IF(BB146="NO OFERTADO",0,IF(BB146="NO CUMPLE EV TECNICA",0,IF(BB146="NO HABILITA",0,IF(BB146="HABILITA",('PRECIOS UNITARIOS'!$AF146*500)/BA146))))</f>
        <v>0</v>
      </c>
      <c r="BD146" s="43">
        <f>'PRECIO REFERENCIA'!BB146</f>
        <v>0</v>
      </c>
      <c r="BE146" s="43" t="str">
        <f>'PRECIO REFERENCIA'!BD146</f>
        <v>NO OFERTADO</v>
      </c>
      <c r="BF146" s="44">
        <f>+IF(BE146="NO OFERTADO",0,IF(BE146="NO CUMPLE EV TECNICA",0,IF(BE146="NO HABILITA",0,IF(BE146="HABILITA",('PRECIOS UNITARIOS'!$AF146*500)/BD146))))</f>
        <v>0</v>
      </c>
      <c r="BG146" s="43">
        <f>'PRECIO REFERENCIA'!BE146</f>
        <v>0</v>
      </c>
      <c r="BH146" s="43" t="str">
        <f>'PRECIO REFERENCIA'!BG146</f>
        <v>NO OFERTADO</v>
      </c>
      <c r="BI146" s="44">
        <f>+IF(BH146="NO OFERTADO",0,IF(BH146="NO CUMPLE EV TECNICA",0,IF(BH146="NO HABILITA",0,IF(BH146="HABILITA",('PRECIOS UNITARIOS'!$AF146*500)/BG146))))</f>
        <v>0</v>
      </c>
      <c r="BJ146" s="43">
        <f>'PRECIO REFERENCIA'!BH146</f>
        <v>0</v>
      </c>
      <c r="BK146" s="43" t="str">
        <f>'PRECIO REFERENCIA'!BJ146</f>
        <v>NO OFERTADO</v>
      </c>
      <c r="BL146" s="44">
        <f>+IF(BK146="NO OFERTADO",0,IF(BK146="NO CUMPLE EV TECNICA",0,IF(BK146="NO HABILITA",0,IF(BK146="HABILITA",('PRECIOS UNITARIOS'!$AF146*500)/BJ146))))</f>
        <v>0</v>
      </c>
      <c r="BM146" s="43">
        <f>'PRECIO REFERENCIA'!BK146</f>
        <v>0</v>
      </c>
      <c r="BN146" s="43" t="str">
        <f>'PRECIO REFERENCIA'!BM146</f>
        <v>NO OFERTADO</v>
      </c>
      <c r="BO146" s="44">
        <f>+IF(BN146="NO OFERTADO",0,IF(BN146="NO CUMPLE EV TECNICA",0,IF(BN146="NO HABILITA",0,IF(BN146="HABILITA",('PRECIOS UNITARIOS'!$AF146*500)/BM146))))</f>
        <v>0</v>
      </c>
      <c r="BP146" s="43">
        <f>'PRECIO REFERENCIA'!BN146</f>
        <v>0</v>
      </c>
      <c r="BQ146" s="43" t="str">
        <f>'PRECIO REFERENCIA'!BP146</f>
        <v>NO OFERTADO</v>
      </c>
      <c r="BR146" s="44">
        <f>+IF(BQ146="NO OFERTADO",0,IF(BQ146="NO CUMPLE EV TECNICA",0,IF(BQ146="NO HABILITA",0,IF(BQ146="HABILITA",('PRECIOS UNITARIOS'!$AF146*500)/BP146))))</f>
        <v>0</v>
      </c>
      <c r="BS146" s="43">
        <f>'PRECIO REFERENCIA'!BQ146</f>
        <v>0</v>
      </c>
      <c r="BT146" s="43" t="str">
        <f>'PRECIO REFERENCIA'!BS146</f>
        <v>NO OFERTADO</v>
      </c>
      <c r="BU146" s="44">
        <f>+IF(BT146="NO OFERTADO",0,IF(BT146="NO CUMPLE EV TECNICA",0,IF(BT146="NO HABILITA",0,IF(BT146="HABILITA",('PRECIOS UNITARIOS'!$AF146*500)/BS146))))</f>
        <v>0</v>
      </c>
      <c r="BV146" s="43">
        <f>'PRECIO REFERENCIA'!BT146</f>
        <v>0</v>
      </c>
      <c r="BW146" s="43" t="str">
        <f>'PRECIO REFERENCIA'!BV146</f>
        <v>NO OFERTADO</v>
      </c>
      <c r="BX146" s="44">
        <f>+IF(BW146="NO OFERTADO",0,IF(BW146="NO CUMPLE EV TECNICA",0,IF(BW146="NO HABILITA",0,IF(BW146="HABILITA",('PRECIOS UNITARIOS'!$AF146*500)/BV146))))</f>
        <v>0</v>
      </c>
      <c r="BY146" s="43">
        <f>'PRECIO REFERENCIA'!BW146</f>
        <v>0</v>
      </c>
      <c r="BZ146" s="43" t="str">
        <f>'PRECIO REFERENCIA'!BY146</f>
        <v>NO OFERTADO</v>
      </c>
      <c r="CA146" s="44">
        <f>+IF(BZ146="NO OFERTADO",0,IF(BZ146="NO CUMPLE EV TECNICA",0,IF(BZ146="NO HABILITA",0,IF(BZ146="HABILITA",('PRECIOS UNITARIOS'!$AF146*500)/BY146))))</f>
        <v>0</v>
      </c>
      <c r="CB146" s="43">
        <f>'PRECIO REFERENCIA'!BZ146</f>
        <v>0</v>
      </c>
      <c r="CC146" s="43" t="str">
        <f>'PRECIO REFERENCIA'!CB146</f>
        <v>NO OFERTADO</v>
      </c>
      <c r="CD146" s="44">
        <f>+IF(CC146="NO OFERTADO",0,IF(CC146="NO CUMPLE EV TECNICA",0,IF(CC146="NO HABILITA",0,IF(CC146="HABILITA",('PRECIOS UNITARIOS'!$AF146*500)/CB146))))</f>
        <v>0</v>
      </c>
      <c r="CE146" s="43">
        <f>'PRECIO REFERENCIA'!CC146</f>
        <v>0</v>
      </c>
      <c r="CF146" s="43" t="str">
        <f>'PRECIO REFERENCIA'!CE146</f>
        <v>NO OFERTADO</v>
      </c>
      <c r="CG146" s="44">
        <f>+IF(CF146="NO OFERTADO",0,IF(CF146="NO CUMPLE EV TECNICA",0,IF(CF146="NO HABILITA",0,IF(CF146="HABILITA",('PRECIOS UNITARIOS'!$AF146*500)/CE146))))</f>
        <v>0</v>
      </c>
      <c r="CH146" s="43">
        <f>'PRECIO REFERENCIA'!CF146</f>
        <v>118800</v>
      </c>
      <c r="CI146" s="43" t="str">
        <f>'PRECIO REFERENCIA'!CH146</f>
        <v>HABILITA</v>
      </c>
      <c r="CJ146" s="44">
        <f>+IF(CI146="NO OFERTADO",0,IF(CI146="NO CUMPLE EV TECNICA",0,IF(CI146="NO HABILITA",0,IF(CI146="HABILITA",('PRECIOS UNITARIOS'!$AF146*500)/CH146))))</f>
        <v>500</v>
      </c>
    </row>
    <row r="147" spans="1:88" s="40" customFormat="1" ht="38.25" x14ac:dyDescent="0.2">
      <c r="A147" s="103">
        <v>138</v>
      </c>
      <c r="B147" s="202" t="s">
        <v>245</v>
      </c>
      <c r="C147" s="121" t="s">
        <v>244</v>
      </c>
      <c r="D147" s="24">
        <v>1</v>
      </c>
      <c r="E147" s="166" t="s">
        <v>53</v>
      </c>
      <c r="F147" s="168">
        <v>1</v>
      </c>
      <c r="G147" s="25">
        <v>57500</v>
      </c>
      <c r="H147" s="43">
        <f>'PRECIO REFERENCIA'!F147</f>
        <v>0</v>
      </c>
      <c r="I147" s="43" t="str">
        <f>'PRECIO REFERENCIA'!H147</f>
        <v>NO OFERTADO</v>
      </c>
      <c r="J147" s="44">
        <f>+IF(I147="NO OFERTADO",0,IF(I147="NO CUMPLE EV TECNICA",0,IF(I147="NO HABILITA",0,IF(I147="HABILITA",('PRECIOS UNITARIOS'!$AF147*500)/H147))))</f>
        <v>0</v>
      </c>
      <c r="K147" s="43">
        <f>'PRECIO REFERENCIA'!I147</f>
        <v>0</v>
      </c>
      <c r="L147" s="43" t="str">
        <f>'PRECIO REFERENCIA'!K147</f>
        <v>NO OFERTADO</v>
      </c>
      <c r="M147" s="44">
        <f>+IF(L147="NO OFERTADO",0,IF(L147="NO CUMPLE EV TECNICA",0,IF(L147="NO HABILITA",0,IF(L147="HABILITA",('PRECIOS UNITARIOS'!$AF147*500)/K147))))</f>
        <v>0</v>
      </c>
      <c r="N147" s="43">
        <f>'PRECIO REFERENCIA'!L147</f>
        <v>0</v>
      </c>
      <c r="O147" s="43" t="str">
        <f>'PRECIO REFERENCIA'!N147</f>
        <v>NO OFERTADO</v>
      </c>
      <c r="P147" s="44">
        <f>+IF(O147="NO OFERTADO",0,IF(O147="NO CUMPLE EV TECNICA",0,IF(O147="NO HABILITA",0,IF(O147="HABILITA",('PRECIOS UNITARIOS'!$AF147*500)/N147))))</f>
        <v>0</v>
      </c>
      <c r="Q147" s="43">
        <f>'PRECIO REFERENCIA'!O147</f>
        <v>0</v>
      </c>
      <c r="R147" s="43" t="str">
        <f>'PRECIO REFERENCIA'!Q147</f>
        <v>NO OFERTADO</v>
      </c>
      <c r="S147" s="44">
        <f>+IF(R147="NO OFERTADO",0,IF(R147="NO CUMPLE EV TECNICA",0,IF(R147="NO HABILITA",0,IF(R147="HABILITA",('PRECIOS UNITARIOS'!$AF147*500)/Q147))))</f>
        <v>0</v>
      </c>
      <c r="T147" s="43">
        <f>'PRECIO REFERENCIA'!R147</f>
        <v>0</v>
      </c>
      <c r="U147" s="43" t="str">
        <f>'PRECIO REFERENCIA'!T147</f>
        <v>NO OFERTADO</v>
      </c>
      <c r="V147" s="44">
        <f>+IF(U147="NO OFERTADO",0,IF(U147="NO CUMPLE EV TECNICA",0,IF(U147="NO HABILITA",0,IF(U147="HABILITA",('PRECIOS UNITARIOS'!$AF147*500)/T147))))</f>
        <v>0</v>
      </c>
      <c r="W147" s="43">
        <f>'PRECIO REFERENCIA'!U147</f>
        <v>0</v>
      </c>
      <c r="X147" s="43" t="str">
        <f>'PRECIO REFERENCIA'!W147</f>
        <v>NO OFERTADO</v>
      </c>
      <c r="Y147" s="44">
        <f>+IF(X147="NO OFERTADO",0,IF(X147="NO CUMPLE EV TECNICA",0,IF(X147="NO HABILITA",0,IF(X147="HABILITA",('PRECIOS UNITARIOS'!$AF147*500)/W147))))</f>
        <v>0</v>
      </c>
      <c r="Z147" s="43">
        <f>'PRECIO REFERENCIA'!X147</f>
        <v>0</v>
      </c>
      <c r="AA147" s="43" t="str">
        <f>'PRECIO REFERENCIA'!Z147</f>
        <v>NO OFERTADO</v>
      </c>
      <c r="AB147" s="44">
        <f>+IF(AA147="NO OFERTADO",0,IF(AA147="NO CUMPLE EV TECNICA",0,IF(AA147="NO HABILITA",0,IF(AA147="HABILITA",('PRECIOS UNITARIOS'!$AF147*500)/Z147))))</f>
        <v>0</v>
      </c>
      <c r="AC147" s="43">
        <f>'PRECIO REFERENCIA'!AA147</f>
        <v>0</v>
      </c>
      <c r="AD147" s="43" t="str">
        <f>'PRECIO REFERENCIA'!AC147</f>
        <v>NO OFERTADO</v>
      </c>
      <c r="AE147" s="44">
        <f>+IF(AD147="NO OFERTADO",0,IF(AD147="NO CUMPLE EV TECNICA",0,IF(AD147="NO HABILITA",0,IF(AD147="HABILITA",('PRECIOS UNITARIOS'!$AF147*500)/AC147))))</f>
        <v>0</v>
      </c>
      <c r="AF147" s="43">
        <f>'PRECIO REFERENCIA'!AD147</f>
        <v>0</v>
      </c>
      <c r="AG147" s="43" t="str">
        <f>'PRECIO REFERENCIA'!AF147</f>
        <v>NO OFERTADO</v>
      </c>
      <c r="AH147" s="44">
        <f>+IF(AG147="NO OFERTADO",0,IF(AG147="NO CUMPLE EV TECNICA",0,IF(AG147="NO HABILITA",0,IF(AG147="HABILITA",('PRECIOS UNITARIOS'!$AF147*500)/AF147))))</f>
        <v>0</v>
      </c>
      <c r="AI147" s="43">
        <f>'PRECIO REFERENCIA'!AG147</f>
        <v>0</v>
      </c>
      <c r="AJ147" s="43" t="str">
        <f>'PRECIO REFERENCIA'!AI147</f>
        <v>NO OFERTADO</v>
      </c>
      <c r="AK147" s="44">
        <f>+IF(AJ147="NO OFERTADO",0,IF(AJ147="NO CUMPLE EV TECNICA",0,IF(AJ147="NO HABILITA",0,IF(AJ147="HABILITA",('PRECIOS UNITARIOS'!$AF147*500)/AI147))))</f>
        <v>0</v>
      </c>
      <c r="AL147" s="43">
        <f>'PRECIO REFERENCIA'!AJ147</f>
        <v>0</v>
      </c>
      <c r="AM147" s="43" t="str">
        <f>'PRECIO REFERENCIA'!AL147</f>
        <v>NO OFERTADO</v>
      </c>
      <c r="AN147" s="44">
        <f>+IF(AM147="NO OFERTADO",0,IF(AM147="NO CUMPLE EV TECNICA",0,IF(AM147="NO HABILITA",0,IF(AM147="HABILITA",('PRECIOS UNITARIOS'!$AF147*500)/AL147))))</f>
        <v>0</v>
      </c>
      <c r="AO147" s="43">
        <f>'PRECIO REFERENCIA'!AM147</f>
        <v>50000</v>
      </c>
      <c r="AP147" s="43" t="str">
        <f>'PRECIO REFERENCIA'!AO147</f>
        <v>HABILITA</v>
      </c>
      <c r="AQ147" s="44">
        <f>+IF(AP147="NO OFERTADO",0,IF(AP147="NO CUMPLE EV TECNICA",0,IF(AP147="NO HABILITA",0,IF(AP147="HABILITA",('PRECIOS UNITARIOS'!$AF147*500)/AO147))))</f>
        <v>500</v>
      </c>
      <c r="AR147" s="43">
        <f>'PRECIO REFERENCIA'!AP147</f>
        <v>0</v>
      </c>
      <c r="AS147" s="43" t="str">
        <f>'PRECIO REFERENCIA'!AR147</f>
        <v>NO OFERTADO</v>
      </c>
      <c r="AT147" s="44">
        <f>+IF(AS147="NO OFERTADO",0,IF(AS147="NO CUMPLE EV TECNICA",0,IF(AS147="NO HABILITA",0,IF(AS147="HABILITA",('PRECIOS UNITARIOS'!$AF147*500)/AR147))))</f>
        <v>0</v>
      </c>
      <c r="AU147" s="43">
        <f>'PRECIO REFERENCIA'!AS147</f>
        <v>0</v>
      </c>
      <c r="AV147" s="43" t="str">
        <f>'PRECIO REFERENCIA'!AU147</f>
        <v>NO OFERTADO</v>
      </c>
      <c r="AW147" s="44">
        <f>+IF(AV147="NO OFERTADO",0,IF(AV147="NO CUMPLE EV TECNICA",0,IF(AV147="NO HABILITA",0,IF(AV147="HABILITA",('PRECIOS UNITARIOS'!$AF147*500)/AU147))))</f>
        <v>0</v>
      </c>
      <c r="AX147" s="43">
        <f>'PRECIO REFERENCIA'!AV147</f>
        <v>0</v>
      </c>
      <c r="AY147" s="43" t="str">
        <f>'PRECIO REFERENCIA'!AX147</f>
        <v>NO OFERTADO</v>
      </c>
      <c r="AZ147" s="44">
        <f>+IF(AY147="NO OFERTADO",0,IF(AY147="NO CUMPLE EV TECNICA",0,IF(AY147="NO HABILITA",0,IF(AY147="HABILITA",('PRECIOS UNITARIOS'!$AF147*500)/AX147))))</f>
        <v>0</v>
      </c>
      <c r="BA147" s="43">
        <f>'PRECIO REFERENCIA'!AY147</f>
        <v>0</v>
      </c>
      <c r="BB147" s="43" t="str">
        <f>'PRECIO REFERENCIA'!BA147</f>
        <v>NO OFERTADO</v>
      </c>
      <c r="BC147" s="44">
        <f>+IF(BB147="NO OFERTADO",0,IF(BB147="NO CUMPLE EV TECNICA",0,IF(BB147="NO HABILITA",0,IF(BB147="HABILITA",('PRECIOS UNITARIOS'!$AF147*500)/BA147))))</f>
        <v>0</v>
      </c>
      <c r="BD147" s="43">
        <f>'PRECIO REFERENCIA'!BB147</f>
        <v>0</v>
      </c>
      <c r="BE147" s="43" t="str">
        <f>'PRECIO REFERENCIA'!BD147</f>
        <v>NO OFERTADO</v>
      </c>
      <c r="BF147" s="44">
        <f>+IF(BE147="NO OFERTADO",0,IF(BE147="NO CUMPLE EV TECNICA",0,IF(BE147="NO HABILITA",0,IF(BE147="HABILITA",('PRECIOS UNITARIOS'!$AF147*500)/BD147))))</f>
        <v>0</v>
      </c>
      <c r="BG147" s="43">
        <f>'PRECIO REFERENCIA'!BE147</f>
        <v>0</v>
      </c>
      <c r="BH147" s="43" t="str">
        <f>'PRECIO REFERENCIA'!BG147</f>
        <v>NO OFERTADO</v>
      </c>
      <c r="BI147" s="44">
        <f>+IF(BH147="NO OFERTADO",0,IF(BH147="NO CUMPLE EV TECNICA",0,IF(BH147="NO HABILITA",0,IF(BH147="HABILITA",('PRECIOS UNITARIOS'!$AF147*500)/BG147))))</f>
        <v>0</v>
      </c>
      <c r="BJ147" s="43">
        <f>'PRECIO REFERENCIA'!BH147</f>
        <v>0</v>
      </c>
      <c r="BK147" s="43" t="str">
        <f>'PRECIO REFERENCIA'!BJ147</f>
        <v>NO OFERTADO</v>
      </c>
      <c r="BL147" s="44">
        <f>+IF(BK147="NO OFERTADO",0,IF(BK147="NO CUMPLE EV TECNICA",0,IF(BK147="NO HABILITA",0,IF(BK147="HABILITA",('PRECIOS UNITARIOS'!$AF147*500)/BJ147))))</f>
        <v>0</v>
      </c>
      <c r="BM147" s="43">
        <f>'PRECIO REFERENCIA'!BK147</f>
        <v>0</v>
      </c>
      <c r="BN147" s="43" t="str">
        <f>'PRECIO REFERENCIA'!BM147</f>
        <v>NO OFERTADO</v>
      </c>
      <c r="BO147" s="44">
        <f>+IF(BN147="NO OFERTADO",0,IF(BN147="NO CUMPLE EV TECNICA",0,IF(BN147="NO HABILITA",0,IF(BN147="HABILITA",('PRECIOS UNITARIOS'!$AF147*500)/BM147))))</f>
        <v>0</v>
      </c>
      <c r="BP147" s="43">
        <f>'PRECIO REFERENCIA'!BN147</f>
        <v>0</v>
      </c>
      <c r="BQ147" s="43" t="str">
        <f>'PRECIO REFERENCIA'!BP147</f>
        <v>NO OFERTADO</v>
      </c>
      <c r="BR147" s="44">
        <f>+IF(BQ147="NO OFERTADO",0,IF(BQ147="NO CUMPLE EV TECNICA",0,IF(BQ147="NO HABILITA",0,IF(BQ147="HABILITA",('PRECIOS UNITARIOS'!$AF147*500)/BP147))))</f>
        <v>0</v>
      </c>
      <c r="BS147" s="43">
        <f>'PRECIO REFERENCIA'!BQ147</f>
        <v>0</v>
      </c>
      <c r="BT147" s="43" t="str">
        <f>'PRECIO REFERENCIA'!BS147</f>
        <v>NO OFERTADO</v>
      </c>
      <c r="BU147" s="44">
        <f>+IF(BT147="NO OFERTADO",0,IF(BT147="NO CUMPLE EV TECNICA",0,IF(BT147="NO HABILITA",0,IF(BT147="HABILITA",('PRECIOS UNITARIOS'!$AF147*500)/BS147))))</f>
        <v>0</v>
      </c>
      <c r="BV147" s="43">
        <f>'PRECIO REFERENCIA'!BT147</f>
        <v>0</v>
      </c>
      <c r="BW147" s="43" t="str">
        <f>'PRECIO REFERENCIA'!BV147</f>
        <v>NO OFERTADO</v>
      </c>
      <c r="BX147" s="44">
        <f>+IF(BW147="NO OFERTADO",0,IF(BW147="NO CUMPLE EV TECNICA",0,IF(BW147="NO HABILITA",0,IF(BW147="HABILITA",('PRECIOS UNITARIOS'!$AF147*500)/BV147))))</f>
        <v>0</v>
      </c>
      <c r="BY147" s="43">
        <f>'PRECIO REFERENCIA'!BW147</f>
        <v>0</v>
      </c>
      <c r="BZ147" s="43" t="str">
        <f>'PRECIO REFERENCIA'!BY147</f>
        <v>NO OFERTADO</v>
      </c>
      <c r="CA147" s="44">
        <f>+IF(BZ147="NO OFERTADO",0,IF(BZ147="NO CUMPLE EV TECNICA",0,IF(BZ147="NO HABILITA",0,IF(BZ147="HABILITA",('PRECIOS UNITARIOS'!$AF147*500)/BY147))))</f>
        <v>0</v>
      </c>
      <c r="CB147" s="43">
        <f>'PRECIO REFERENCIA'!BZ147</f>
        <v>0</v>
      </c>
      <c r="CC147" s="43" t="str">
        <f>'PRECIO REFERENCIA'!CB147</f>
        <v>NO OFERTADO</v>
      </c>
      <c r="CD147" s="44">
        <f>+IF(CC147="NO OFERTADO",0,IF(CC147="NO CUMPLE EV TECNICA",0,IF(CC147="NO HABILITA",0,IF(CC147="HABILITA",('PRECIOS UNITARIOS'!$AF147*500)/CB147))))</f>
        <v>0</v>
      </c>
      <c r="CE147" s="43">
        <f>'PRECIO REFERENCIA'!CC147</f>
        <v>0</v>
      </c>
      <c r="CF147" s="43" t="str">
        <f>'PRECIO REFERENCIA'!CE147</f>
        <v>NO OFERTADO</v>
      </c>
      <c r="CG147" s="44">
        <f>+IF(CF147="NO OFERTADO",0,IF(CF147="NO CUMPLE EV TECNICA",0,IF(CF147="NO HABILITA",0,IF(CF147="HABILITA",('PRECIOS UNITARIOS'!$AF147*500)/CE147))))</f>
        <v>0</v>
      </c>
      <c r="CH147" s="43">
        <f>'PRECIO REFERENCIA'!CF147</f>
        <v>57000</v>
      </c>
      <c r="CI147" s="43" t="str">
        <f>'PRECIO REFERENCIA'!CH147</f>
        <v>HABILITA</v>
      </c>
      <c r="CJ147" s="44">
        <f>+IF(CI147="NO OFERTADO",0,IF(CI147="NO CUMPLE EV TECNICA",0,IF(CI147="NO HABILITA",0,IF(CI147="HABILITA",('PRECIOS UNITARIOS'!$AF147*500)/CH147))))</f>
        <v>438.59649122807019</v>
      </c>
    </row>
    <row r="148" spans="1:88" s="40" customFormat="1" ht="38.25" x14ac:dyDescent="0.2">
      <c r="A148" s="103">
        <v>139</v>
      </c>
      <c r="B148" s="202" t="s">
        <v>246</v>
      </c>
      <c r="C148" s="121" t="s">
        <v>244</v>
      </c>
      <c r="D148" s="24">
        <v>1</v>
      </c>
      <c r="E148" s="166" t="s">
        <v>53</v>
      </c>
      <c r="F148" s="168">
        <v>1</v>
      </c>
      <c r="G148" s="25">
        <v>236670</v>
      </c>
      <c r="H148" s="43">
        <f>'PRECIO REFERENCIA'!F148</f>
        <v>0</v>
      </c>
      <c r="I148" s="43" t="str">
        <f>'PRECIO REFERENCIA'!H148</f>
        <v>NO OFERTADO</v>
      </c>
      <c r="J148" s="44">
        <f>+IF(I148="NO OFERTADO",0,IF(I148="NO CUMPLE EV TECNICA",0,IF(I148="NO HABILITA",0,IF(I148="HABILITA",('PRECIOS UNITARIOS'!$AF148*500)/H148))))</f>
        <v>0</v>
      </c>
      <c r="K148" s="43">
        <f>'PRECIO REFERENCIA'!I148</f>
        <v>0</v>
      </c>
      <c r="L148" s="43" t="str">
        <f>'PRECIO REFERENCIA'!K148</f>
        <v>NO OFERTADO</v>
      </c>
      <c r="M148" s="44">
        <f>+IF(L148="NO OFERTADO",0,IF(L148="NO CUMPLE EV TECNICA",0,IF(L148="NO HABILITA",0,IF(L148="HABILITA",('PRECIOS UNITARIOS'!$AF148*500)/K148))))</f>
        <v>0</v>
      </c>
      <c r="N148" s="43">
        <f>'PRECIO REFERENCIA'!L148</f>
        <v>0</v>
      </c>
      <c r="O148" s="43" t="str">
        <f>'PRECIO REFERENCIA'!N148</f>
        <v>NO OFERTADO</v>
      </c>
      <c r="P148" s="44">
        <f>+IF(O148="NO OFERTADO",0,IF(O148="NO CUMPLE EV TECNICA",0,IF(O148="NO HABILITA",0,IF(O148="HABILITA",('PRECIOS UNITARIOS'!$AF148*500)/N148))))</f>
        <v>0</v>
      </c>
      <c r="Q148" s="43">
        <f>'PRECIO REFERENCIA'!O148</f>
        <v>0</v>
      </c>
      <c r="R148" s="43" t="str">
        <f>'PRECIO REFERENCIA'!Q148</f>
        <v>NO OFERTADO</v>
      </c>
      <c r="S148" s="44">
        <f>+IF(R148="NO OFERTADO",0,IF(R148="NO CUMPLE EV TECNICA",0,IF(R148="NO HABILITA",0,IF(R148="HABILITA",('PRECIOS UNITARIOS'!$AF148*500)/Q148))))</f>
        <v>0</v>
      </c>
      <c r="T148" s="43">
        <f>'PRECIO REFERENCIA'!R148</f>
        <v>0</v>
      </c>
      <c r="U148" s="43" t="str">
        <f>'PRECIO REFERENCIA'!T148</f>
        <v>NO OFERTADO</v>
      </c>
      <c r="V148" s="44">
        <f>+IF(U148="NO OFERTADO",0,IF(U148="NO CUMPLE EV TECNICA",0,IF(U148="NO HABILITA",0,IF(U148="HABILITA",('PRECIOS UNITARIOS'!$AF148*500)/T148))))</f>
        <v>0</v>
      </c>
      <c r="W148" s="43">
        <f>'PRECIO REFERENCIA'!U148</f>
        <v>0</v>
      </c>
      <c r="X148" s="43" t="str">
        <f>'PRECIO REFERENCIA'!W148</f>
        <v>NO OFERTADO</v>
      </c>
      <c r="Y148" s="44">
        <f>+IF(X148="NO OFERTADO",0,IF(X148="NO CUMPLE EV TECNICA",0,IF(X148="NO HABILITA",0,IF(X148="HABILITA",('PRECIOS UNITARIOS'!$AF148*500)/W148))))</f>
        <v>0</v>
      </c>
      <c r="Z148" s="43">
        <f>'PRECIO REFERENCIA'!X148</f>
        <v>0</v>
      </c>
      <c r="AA148" s="43" t="str">
        <f>'PRECIO REFERENCIA'!Z148</f>
        <v>NO OFERTADO</v>
      </c>
      <c r="AB148" s="44">
        <f>+IF(AA148="NO OFERTADO",0,IF(AA148="NO CUMPLE EV TECNICA",0,IF(AA148="NO HABILITA",0,IF(AA148="HABILITA",('PRECIOS UNITARIOS'!$AF148*500)/Z148))))</f>
        <v>0</v>
      </c>
      <c r="AC148" s="43">
        <f>'PRECIO REFERENCIA'!AA148</f>
        <v>0</v>
      </c>
      <c r="AD148" s="43" t="str">
        <f>'PRECIO REFERENCIA'!AC148</f>
        <v>NO HABILITA</v>
      </c>
      <c r="AE148" s="44">
        <f>+IF(AD148="NO OFERTADO",0,IF(AD148="NO CUMPLE EV TECNICA",0,IF(AD148="NO HABILITA",0,IF(AD148="HABILITA",('PRECIOS UNITARIOS'!$AF148*500)/AC148))))</f>
        <v>0</v>
      </c>
      <c r="AF148" s="43">
        <f>'PRECIO REFERENCIA'!AD148</f>
        <v>0</v>
      </c>
      <c r="AG148" s="43" t="str">
        <f>'PRECIO REFERENCIA'!AF148</f>
        <v>NO OFERTADO</v>
      </c>
      <c r="AH148" s="44">
        <f>+IF(AG148="NO OFERTADO",0,IF(AG148="NO CUMPLE EV TECNICA",0,IF(AG148="NO HABILITA",0,IF(AG148="HABILITA",('PRECIOS UNITARIOS'!$AF148*500)/AF148))))</f>
        <v>0</v>
      </c>
      <c r="AI148" s="43">
        <f>'PRECIO REFERENCIA'!AG148</f>
        <v>0</v>
      </c>
      <c r="AJ148" s="43" t="str">
        <f>'PRECIO REFERENCIA'!AI148</f>
        <v>NO OFERTADO</v>
      </c>
      <c r="AK148" s="44">
        <f>+IF(AJ148="NO OFERTADO",0,IF(AJ148="NO CUMPLE EV TECNICA",0,IF(AJ148="NO HABILITA",0,IF(AJ148="HABILITA",('PRECIOS UNITARIOS'!$AF148*500)/AI148))))</f>
        <v>0</v>
      </c>
      <c r="AL148" s="43">
        <f>'PRECIO REFERENCIA'!AJ148</f>
        <v>0</v>
      </c>
      <c r="AM148" s="43" t="str">
        <f>'PRECIO REFERENCIA'!AL148</f>
        <v>NO OFERTADO</v>
      </c>
      <c r="AN148" s="44">
        <f>+IF(AM148="NO OFERTADO",0,IF(AM148="NO CUMPLE EV TECNICA",0,IF(AM148="NO HABILITA",0,IF(AM148="HABILITA",('PRECIOS UNITARIOS'!$AF148*500)/AL148))))</f>
        <v>0</v>
      </c>
      <c r="AO148" s="43">
        <f>'PRECIO REFERENCIA'!AM148</f>
        <v>205800</v>
      </c>
      <c r="AP148" s="43" t="str">
        <f>'PRECIO REFERENCIA'!AO148</f>
        <v>HABILITA</v>
      </c>
      <c r="AQ148" s="44">
        <f>+IF(AP148="NO OFERTADO",0,IF(AP148="NO CUMPLE EV TECNICA",0,IF(AP148="NO HABILITA",0,IF(AP148="HABILITA",('PRECIOS UNITARIOS'!$AF148*500)/AO148))))</f>
        <v>500</v>
      </c>
      <c r="AR148" s="43">
        <f>'PRECIO REFERENCIA'!AP148</f>
        <v>0</v>
      </c>
      <c r="AS148" s="43" t="str">
        <f>'PRECIO REFERENCIA'!AR148</f>
        <v>NO OFERTADO</v>
      </c>
      <c r="AT148" s="44">
        <f>+IF(AS148="NO OFERTADO",0,IF(AS148="NO CUMPLE EV TECNICA",0,IF(AS148="NO HABILITA",0,IF(AS148="HABILITA",('PRECIOS UNITARIOS'!$AF148*500)/AR148))))</f>
        <v>0</v>
      </c>
      <c r="AU148" s="43">
        <f>'PRECIO REFERENCIA'!AS148</f>
        <v>0</v>
      </c>
      <c r="AV148" s="43" t="str">
        <f>'PRECIO REFERENCIA'!AU148</f>
        <v>NO OFERTADO</v>
      </c>
      <c r="AW148" s="44">
        <f>+IF(AV148="NO OFERTADO",0,IF(AV148="NO CUMPLE EV TECNICA",0,IF(AV148="NO HABILITA",0,IF(AV148="HABILITA",('PRECIOS UNITARIOS'!$AF148*500)/AU148))))</f>
        <v>0</v>
      </c>
      <c r="AX148" s="43">
        <f>'PRECIO REFERENCIA'!AV148</f>
        <v>0</v>
      </c>
      <c r="AY148" s="43" t="str">
        <f>'PRECIO REFERENCIA'!AX148</f>
        <v>NO OFERTADO</v>
      </c>
      <c r="AZ148" s="44">
        <f>+IF(AY148="NO OFERTADO",0,IF(AY148="NO CUMPLE EV TECNICA",0,IF(AY148="NO HABILITA",0,IF(AY148="HABILITA",('PRECIOS UNITARIOS'!$AF148*500)/AX148))))</f>
        <v>0</v>
      </c>
      <c r="BA148" s="43">
        <f>'PRECIO REFERENCIA'!AY148</f>
        <v>0</v>
      </c>
      <c r="BB148" s="43" t="str">
        <f>'PRECIO REFERENCIA'!BA148</f>
        <v>NO OFERTADO</v>
      </c>
      <c r="BC148" s="44">
        <f>+IF(BB148="NO OFERTADO",0,IF(BB148="NO CUMPLE EV TECNICA",0,IF(BB148="NO HABILITA",0,IF(BB148="HABILITA",('PRECIOS UNITARIOS'!$AF148*500)/BA148))))</f>
        <v>0</v>
      </c>
      <c r="BD148" s="43">
        <f>'PRECIO REFERENCIA'!BB148</f>
        <v>0</v>
      </c>
      <c r="BE148" s="43" t="str">
        <f>'PRECIO REFERENCIA'!BD148</f>
        <v>NO OFERTADO</v>
      </c>
      <c r="BF148" s="44">
        <f>+IF(BE148="NO OFERTADO",0,IF(BE148="NO CUMPLE EV TECNICA",0,IF(BE148="NO HABILITA",0,IF(BE148="HABILITA",('PRECIOS UNITARIOS'!$AF148*500)/BD148))))</f>
        <v>0</v>
      </c>
      <c r="BG148" s="43">
        <f>'PRECIO REFERENCIA'!BE148</f>
        <v>0</v>
      </c>
      <c r="BH148" s="43" t="str">
        <f>'PRECIO REFERENCIA'!BG148</f>
        <v>NO OFERTADO</v>
      </c>
      <c r="BI148" s="44">
        <f>+IF(BH148="NO OFERTADO",0,IF(BH148="NO CUMPLE EV TECNICA",0,IF(BH148="NO HABILITA",0,IF(BH148="HABILITA",('PRECIOS UNITARIOS'!$AF148*500)/BG148))))</f>
        <v>0</v>
      </c>
      <c r="BJ148" s="43">
        <f>'PRECIO REFERENCIA'!BH148</f>
        <v>0</v>
      </c>
      <c r="BK148" s="43" t="str">
        <f>'PRECIO REFERENCIA'!BJ148</f>
        <v>NO OFERTADO</v>
      </c>
      <c r="BL148" s="44">
        <f>+IF(BK148="NO OFERTADO",0,IF(BK148="NO CUMPLE EV TECNICA",0,IF(BK148="NO HABILITA",0,IF(BK148="HABILITA",('PRECIOS UNITARIOS'!$AF148*500)/BJ148))))</f>
        <v>0</v>
      </c>
      <c r="BM148" s="43">
        <f>'PRECIO REFERENCIA'!BK148</f>
        <v>0</v>
      </c>
      <c r="BN148" s="43" t="str">
        <f>'PRECIO REFERENCIA'!BM148</f>
        <v>NO OFERTADO</v>
      </c>
      <c r="BO148" s="44">
        <f>+IF(BN148="NO OFERTADO",0,IF(BN148="NO CUMPLE EV TECNICA",0,IF(BN148="NO HABILITA",0,IF(BN148="HABILITA",('PRECIOS UNITARIOS'!$AF148*500)/BM148))))</f>
        <v>0</v>
      </c>
      <c r="BP148" s="43">
        <f>'PRECIO REFERENCIA'!BN148</f>
        <v>0</v>
      </c>
      <c r="BQ148" s="43" t="str">
        <f>'PRECIO REFERENCIA'!BP148</f>
        <v>NO OFERTADO</v>
      </c>
      <c r="BR148" s="44">
        <f>+IF(BQ148="NO OFERTADO",0,IF(BQ148="NO CUMPLE EV TECNICA",0,IF(BQ148="NO HABILITA",0,IF(BQ148="HABILITA",('PRECIOS UNITARIOS'!$AF148*500)/BP148))))</f>
        <v>0</v>
      </c>
      <c r="BS148" s="43">
        <f>'PRECIO REFERENCIA'!BQ148</f>
        <v>0</v>
      </c>
      <c r="BT148" s="43" t="str">
        <f>'PRECIO REFERENCIA'!BS148</f>
        <v>NO OFERTADO</v>
      </c>
      <c r="BU148" s="44">
        <f>+IF(BT148="NO OFERTADO",0,IF(BT148="NO CUMPLE EV TECNICA",0,IF(BT148="NO HABILITA",0,IF(BT148="HABILITA",('PRECIOS UNITARIOS'!$AF148*500)/BS148))))</f>
        <v>0</v>
      </c>
      <c r="BV148" s="43">
        <f>'PRECIO REFERENCIA'!BT148</f>
        <v>0</v>
      </c>
      <c r="BW148" s="43" t="str">
        <f>'PRECIO REFERENCIA'!BV148</f>
        <v>NO OFERTADO</v>
      </c>
      <c r="BX148" s="44">
        <f>+IF(BW148="NO OFERTADO",0,IF(BW148="NO CUMPLE EV TECNICA",0,IF(BW148="NO HABILITA",0,IF(BW148="HABILITA",('PRECIOS UNITARIOS'!$AF148*500)/BV148))))</f>
        <v>0</v>
      </c>
      <c r="BY148" s="43">
        <f>'PRECIO REFERENCIA'!BW148</f>
        <v>0</v>
      </c>
      <c r="BZ148" s="43" t="str">
        <f>'PRECIO REFERENCIA'!BY148</f>
        <v>NO OFERTADO</v>
      </c>
      <c r="CA148" s="44">
        <f>+IF(BZ148="NO OFERTADO",0,IF(BZ148="NO CUMPLE EV TECNICA",0,IF(BZ148="NO HABILITA",0,IF(BZ148="HABILITA",('PRECIOS UNITARIOS'!$AF148*500)/BY148))))</f>
        <v>0</v>
      </c>
      <c r="CB148" s="43">
        <f>'PRECIO REFERENCIA'!BZ148</f>
        <v>0</v>
      </c>
      <c r="CC148" s="43" t="str">
        <f>'PRECIO REFERENCIA'!CB148</f>
        <v>NO OFERTADO</v>
      </c>
      <c r="CD148" s="44">
        <f>+IF(CC148="NO OFERTADO",0,IF(CC148="NO CUMPLE EV TECNICA",0,IF(CC148="NO HABILITA",0,IF(CC148="HABILITA",('PRECIOS UNITARIOS'!$AF148*500)/CB148))))</f>
        <v>0</v>
      </c>
      <c r="CE148" s="43">
        <f>'PRECIO REFERENCIA'!CC148</f>
        <v>0</v>
      </c>
      <c r="CF148" s="43" t="str">
        <f>'PRECIO REFERENCIA'!CE148</f>
        <v>NO OFERTADO</v>
      </c>
      <c r="CG148" s="44">
        <f>+IF(CF148="NO OFERTADO",0,IF(CF148="NO CUMPLE EV TECNICA",0,IF(CF148="NO HABILITA",0,IF(CF148="HABILITA",('PRECIOS UNITARIOS'!$AF148*500)/CE148))))</f>
        <v>0</v>
      </c>
      <c r="CH148" s="43">
        <f>'PRECIO REFERENCIA'!CF148</f>
        <v>235500</v>
      </c>
      <c r="CI148" s="43" t="str">
        <f>'PRECIO REFERENCIA'!CH148</f>
        <v>HABILITA</v>
      </c>
      <c r="CJ148" s="44">
        <f>+IF(CI148="NO OFERTADO",0,IF(CI148="NO CUMPLE EV TECNICA",0,IF(CI148="NO HABILITA",0,IF(CI148="HABILITA",('PRECIOS UNITARIOS'!$AF148*500)/CH148))))</f>
        <v>436.94267515923565</v>
      </c>
    </row>
    <row r="149" spans="1:88" s="40" customFormat="1" ht="38.25" x14ac:dyDescent="0.2">
      <c r="A149" s="103">
        <v>140</v>
      </c>
      <c r="B149" s="202" t="s">
        <v>247</v>
      </c>
      <c r="C149" s="121" t="s">
        <v>244</v>
      </c>
      <c r="D149" s="24">
        <v>1</v>
      </c>
      <c r="E149" s="166" t="s">
        <v>53</v>
      </c>
      <c r="F149" s="168">
        <v>26.666666666666668</v>
      </c>
      <c r="G149" s="25">
        <v>97747.368421052641</v>
      </c>
      <c r="H149" s="43">
        <f>'PRECIO REFERENCIA'!F149</f>
        <v>0</v>
      </c>
      <c r="I149" s="43" t="str">
        <f>'PRECIO REFERENCIA'!H149</f>
        <v>NO OFERTADO</v>
      </c>
      <c r="J149" s="44">
        <f>+IF(I149="NO OFERTADO",0,IF(I149="NO CUMPLE EV TECNICA",0,IF(I149="NO HABILITA",0,IF(I149="HABILITA",('PRECIOS UNITARIOS'!$AF149*500)/H149))))</f>
        <v>0</v>
      </c>
      <c r="K149" s="43">
        <f>'PRECIO REFERENCIA'!I149</f>
        <v>0</v>
      </c>
      <c r="L149" s="43" t="str">
        <f>'PRECIO REFERENCIA'!K149</f>
        <v>NO OFERTADO</v>
      </c>
      <c r="M149" s="44">
        <f>+IF(L149="NO OFERTADO",0,IF(L149="NO CUMPLE EV TECNICA",0,IF(L149="NO HABILITA",0,IF(L149="HABILITA",('PRECIOS UNITARIOS'!$AF149*500)/K149))))</f>
        <v>0</v>
      </c>
      <c r="N149" s="43">
        <f>'PRECIO REFERENCIA'!L149</f>
        <v>0</v>
      </c>
      <c r="O149" s="43" t="str">
        <f>'PRECIO REFERENCIA'!N149</f>
        <v>NO OFERTADO</v>
      </c>
      <c r="P149" s="44">
        <f>+IF(O149="NO OFERTADO",0,IF(O149="NO CUMPLE EV TECNICA",0,IF(O149="NO HABILITA",0,IF(O149="HABILITA",('PRECIOS UNITARIOS'!$AF149*500)/N149))))</f>
        <v>0</v>
      </c>
      <c r="Q149" s="43">
        <f>'PRECIO REFERENCIA'!O149</f>
        <v>0</v>
      </c>
      <c r="R149" s="43" t="str">
        <f>'PRECIO REFERENCIA'!Q149</f>
        <v>NO OFERTADO</v>
      </c>
      <c r="S149" s="44">
        <f>+IF(R149="NO OFERTADO",0,IF(R149="NO CUMPLE EV TECNICA",0,IF(R149="NO HABILITA",0,IF(R149="HABILITA",('PRECIOS UNITARIOS'!$AF149*500)/Q149))))</f>
        <v>0</v>
      </c>
      <c r="T149" s="43">
        <f>'PRECIO REFERENCIA'!R149</f>
        <v>0</v>
      </c>
      <c r="U149" s="43" t="str">
        <f>'PRECIO REFERENCIA'!T149</f>
        <v>NO OFERTADO</v>
      </c>
      <c r="V149" s="44">
        <f>+IF(U149="NO OFERTADO",0,IF(U149="NO CUMPLE EV TECNICA",0,IF(U149="NO HABILITA",0,IF(U149="HABILITA",('PRECIOS UNITARIOS'!$AF149*500)/T149))))</f>
        <v>0</v>
      </c>
      <c r="W149" s="43">
        <f>'PRECIO REFERENCIA'!U149</f>
        <v>0</v>
      </c>
      <c r="X149" s="43" t="str">
        <f>'PRECIO REFERENCIA'!W149</f>
        <v>NO OFERTADO</v>
      </c>
      <c r="Y149" s="44">
        <f>+IF(X149="NO OFERTADO",0,IF(X149="NO CUMPLE EV TECNICA",0,IF(X149="NO HABILITA",0,IF(X149="HABILITA",('PRECIOS UNITARIOS'!$AF149*500)/W149))))</f>
        <v>0</v>
      </c>
      <c r="Z149" s="43">
        <f>'PRECIO REFERENCIA'!X149</f>
        <v>0</v>
      </c>
      <c r="AA149" s="43" t="str">
        <f>'PRECIO REFERENCIA'!Z149</f>
        <v>NO OFERTADO</v>
      </c>
      <c r="AB149" s="44">
        <f>+IF(AA149="NO OFERTADO",0,IF(AA149="NO CUMPLE EV TECNICA",0,IF(AA149="NO HABILITA",0,IF(AA149="HABILITA",('PRECIOS UNITARIOS'!$AF149*500)/Z149))))</f>
        <v>0</v>
      </c>
      <c r="AC149" s="43">
        <f>'PRECIO REFERENCIA'!AA149</f>
        <v>0</v>
      </c>
      <c r="AD149" s="43" t="str">
        <f>'PRECIO REFERENCIA'!AC149</f>
        <v>NO HABILITA</v>
      </c>
      <c r="AE149" s="44">
        <f>+IF(AD149="NO OFERTADO",0,IF(AD149="NO CUMPLE EV TECNICA",0,IF(AD149="NO HABILITA",0,IF(AD149="HABILITA",('PRECIOS UNITARIOS'!$AF149*500)/AC149))))</f>
        <v>0</v>
      </c>
      <c r="AF149" s="43">
        <f>'PRECIO REFERENCIA'!AD149</f>
        <v>0</v>
      </c>
      <c r="AG149" s="43" t="str">
        <f>'PRECIO REFERENCIA'!AF149</f>
        <v>NO OFERTADO</v>
      </c>
      <c r="AH149" s="44">
        <f>+IF(AG149="NO OFERTADO",0,IF(AG149="NO CUMPLE EV TECNICA",0,IF(AG149="NO HABILITA",0,IF(AG149="HABILITA",('PRECIOS UNITARIOS'!$AF149*500)/AF149))))</f>
        <v>0</v>
      </c>
      <c r="AI149" s="43">
        <f>'PRECIO REFERENCIA'!AG149</f>
        <v>0</v>
      </c>
      <c r="AJ149" s="43" t="str">
        <f>'PRECIO REFERENCIA'!AI149</f>
        <v>NO OFERTADO</v>
      </c>
      <c r="AK149" s="44">
        <f>+IF(AJ149="NO OFERTADO",0,IF(AJ149="NO CUMPLE EV TECNICA",0,IF(AJ149="NO HABILITA",0,IF(AJ149="HABILITA",('PRECIOS UNITARIOS'!$AF149*500)/AI149))))</f>
        <v>0</v>
      </c>
      <c r="AL149" s="43">
        <f>'PRECIO REFERENCIA'!AJ149</f>
        <v>0</v>
      </c>
      <c r="AM149" s="43" t="str">
        <f>'PRECIO REFERENCIA'!AL149</f>
        <v>NO OFERTADO</v>
      </c>
      <c r="AN149" s="44">
        <f>+IF(AM149="NO OFERTADO",0,IF(AM149="NO CUMPLE EV TECNICA",0,IF(AM149="NO HABILITA",0,IF(AM149="HABILITA",('PRECIOS UNITARIOS'!$AF149*500)/AL149))))</f>
        <v>0</v>
      </c>
      <c r="AO149" s="43">
        <f>'PRECIO REFERENCIA'!AM149</f>
        <v>89000</v>
      </c>
      <c r="AP149" s="43" t="str">
        <f>'PRECIO REFERENCIA'!AO149</f>
        <v>HABILITA</v>
      </c>
      <c r="AQ149" s="44">
        <f>+IF(AP149="NO OFERTADO",0,IF(AP149="NO CUMPLE EV TECNICA",0,IF(AP149="NO HABILITA",0,IF(AP149="HABILITA",('PRECIOS UNITARIOS'!$AF149*500)/AO149))))</f>
        <v>500</v>
      </c>
      <c r="AR149" s="43">
        <f>'PRECIO REFERENCIA'!AP149</f>
        <v>0</v>
      </c>
      <c r="AS149" s="43" t="str">
        <f>'PRECIO REFERENCIA'!AR149</f>
        <v>NO OFERTADO</v>
      </c>
      <c r="AT149" s="44">
        <f>+IF(AS149="NO OFERTADO",0,IF(AS149="NO CUMPLE EV TECNICA",0,IF(AS149="NO HABILITA",0,IF(AS149="HABILITA",('PRECIOS UNITARIOS'!$AF149*500)/AR149))))</f>
        <v>0</v>
      </c>
      <c r="AU149" s="43">
        <f>'PRECIO REFERENCIA'!AS149</f>
        <v>0</v>
      </c>
      <c r="AV149" s="43" t="str">
        <f>'PRECIO REFERENCIA'!AU149</f>
        <v>NO OFERTADO</v>
      </c>
      <c r="AW149" s="44">
        <f>+IF(AV149="NO OFERTADO",0,IF(AV149="NO CUMPLE EV TECNICA",0,IF(AV149="NO HABILITA",0,IF(AV149="HABILITA",('PRECIOS UNITARIOS'!$AF149*500)/AU149))))</f>
        <v>0</v>
      </c>
      <c r="AX149" s="43">
        <f>'PRECIO REFERENCIA'!AV149</f>
        <v>0</v>
      </c>
      <c r="AY149" s="43" t="str">
        <f>'PRECIO REFERENCIA'!AX149</f>
        <v>NO OFERTADO</v>
      </c>
      <c r="AZ149" s="44">
        <f>+IF(AY149="NO OFERTADO",0,IF(AY149="NO CUMPLE EV TECNICA",0,IF(AY149="NO HABILITA",0,IF(AY149="HABILITA",('PRECIOS UNITARIOS'!$AF149*500)/AX149))))</f>
        <v>0</v>
      </c>
      <c r="BA149" s="43">
        <f>'PRECIO REFERENCIA'!AY149</f>
        <v>0</v>
      </c>
      <c r="BB149" s="43" t="str">
        <f>'PRECIO REFERENCIA'!BA149</f>
        <v>NO OFERTADO</v>
      </c>
      <c r="BC149" s="44">
        <f>+IF(BB149="NO OFERTADO",0,IF(BB149="NO CUMPLE EV TECNICA",0,IF(BB149="NO HABILITA",0,IF(BB149="HABILITA",('PRECIOS UNITARIOS'!$AF149*500)/BA149))))</f>
        <v>0</v>
      </c>
      <c r="BD149" s="43">
        <f>'PRECIO REFERENCIA'!BB149</f>
        <v>0</v>
      </c>
      <c r="BE149" s="43" t="str">
        <f>'PRECIO REFERENCIA'!BD149</f>
        <v>NO OFERTADO</v>
      </c>
      <c r="BF149" s="44">
        <f>+IF(BE149="NO OFERTADO",0,IF(BE149="NO CUMPLE EV TECNICA",0,IF(BE149="NO HABILITA",0,IF(BE149="HABILITA",('PRECIOS UNITARIOS'!$AF149*500)/BD149))))</f>
        <v>0</v>
      </c>
      <c r="BG149" s="43">
        <f>'PRECIO REFERENCIA'!BE149</f>
        <v>0</v>
      </c>
      <c r="BH149" s="43" t="str">
        <f>'PRECIO REFERENCIA'!BG149</f>
        <v>NO OFERTADO</v>
      </c>
      <c r="BI149" s="44">
        <f>+IF(BH149="NO OFERTADO",0,IF(BH149="NO CUMPLE EV TECNICA",0,IF(BH149="NO HABILITA",0,IF(BH149="HABILITA",('PRECIOS UNITARIOS'!$AF149*500)/BG149))))</f>
        <v>0</v>
      </c>
      <c r="BJ149" s="43">
        <f>'PRECIO REFERENCIA'!BH149</f>
        <v>0</v>
      </c>
      <c r="BK149" s="43" t="str">
        <f>'PRECIO REFERENCIA'!BJ149</f>
        <v>NO OFERTADO</v>
      </c>
      <c r="BL149" s="44">
        <f>+IF(BK149="NO OFERTADO",0,IF(BK149="NO CUMPLE EV TECNICA",0,IF(BK149="NO HABILITA",0,IF(BK149="HABILITA",('PRECIOS UNITARIOS'!$AF149*500)/BJ149))))</f>
        <v>0</v>
      </c>
      <c r="BM149" s="43">
        <f>'PRECIO REFERENCIA'!BK149</f>
        <v>0</v>
      </c>
      <c r="BN149" s="43" t="str">
        <f>'PRECIO REFERENCIA'!BM149</f>
        <v>NO OFERTADO</v>
      </c>
      <c r="BO149" s="44">
        <f>+IF(BN149="NO OFERTADO",0,IF(BN149="NO CUMPLE EV TECNICA",0,IF(BN149="NO HABILITA",0,IF(BN149="HABILITA",('PRECIOS UNITARIOS'!$AF149*500)/BM149))))</f>
        <v>0</v>
      </c>
      <c r="BP149" s="43">
        <f>'PRECIO REFERENCIA'!BN149</f>
        <v>0</v>
      </c>
      <c r="BQ149" s="43" t="str">
        <f>'PRECIO REFERENCIA'!BP149</f>
        <v>NO OFERTADO</v>
      </c>
      <c r="BR149" s="44">
        <f>+IF(BQ149="NO OFERTADO",0,IF(BQ149="NO CUMPLE EV TECNICA",0,IF(BQ149="NO HABILITA",0,IF(BQ149="HABILITA",('PRECIOS UNITARIOS'!$AF149*500)/BP149))))</f>
        <v>0</v>
      </c>
      <c r="BS149" s="43">
        <f>'PRECIO REFERENCIA'!BQ149</f>
        <v>0</v>
      </c>
      <c r="BT149" s="43" t="str">
        <f>'PRECIO REFERENCIA'!BS149</f>
        <v>NO OFERTADO</v>
      </c>
      <c r="BU149" s="44">
        <f>+IF(BT149="NO OFERTADO",0,IF(BT149="NO CUMPLE EV TECNICA",0,IF(BT149="NO HABILITA",0,IF(BT149="HABILITA",('PRECIOS UNITARIOS'!$AF149*500)/BS149))))</f>
        <v>0</v>
      </c>
      <c r="BV149" s="43">
        <f>'PRECIO REFERENCIA'!BT149</f>
        <v>0</v>
      </c>
      <c r="BW149" s="43" t="str">
        <f>'PRECIO REFERENCIA'!BV149</f>
        <v>NO OFERTADO</v>
      </c>
      <c r="BX149" s="44">
        <f>+IF(BW149="NO OFERTADO",0,IF(BW149="NO CUMPLE EV TECNICA",0,IF(BW149="NO HABILITA",0,IF(BW149="HABILITA",('PRECIOS UNITARIOS'!$AF149*500)/BV149))))</f>
        <v>0</v>
      </c>
      <c r="BY149" s="43">
        <f>'PRECIO REFERENCIA'!BW149</f>
        <v>0</v>
      </c>
      <c r="BZ149" s="43" t="str">
        <f>'PRECIO REFERENCIA'!BY149</f>
        <v>NO OFERTADO</v>
      </c>
      <c r="CA149" s="44">
        <f>+IF(BZ149="NO OFERTADO",0,IF(BZ149="NO CUMPLE EV TECNICA",0,IF(BZ149="NO HABILITA",0,IF(BZ149="HABILITA",('PRECIOS UNITARIOS'!$AF149*500)/BY149))))</f>
        <v>0</v>
      </c>
      <c r="CB149" s="43">
        <f>'PRECIO REFERENCIA'!BZ149</f>
        <v>0</v>
      </c>
      <c r="CC149" s="43" t="str">
        <f>'PRECIO REFERENCIA'!CB149</f>
        <v>NO OFERTADO</v>
      </c>
      <c r="CD149" s="44">
        <f>+IF(CC149="NO OFERTADO",0,IF(CC149="NO CUMPLE EV TECNICA",0,IF(CC149="NO HABILITA",0,IF(CC149="HABILITA",('PRECIOS UNITARIOS'!$AF149*500)/CB149))))</f>
        <v>0</v>
      </c>
      <c r="CE149" s="43">
        <f>'PRECIO REFERENCIA'!CC149</f>
        <v>0</v>
      </c>
      <c r="CF149" s="43" t="str">
        <f>'PRECIO REFERENCIA'!CE149</f>
        <v>NO OFERTADO</v>
      </c>
      <c r="CG149" s="44">
        <f>+IF(CF149="NO OFERTADO",0,IF(CF149="NO CUMPLE EV TECNICA",0,IF(CF149="NO HABILITA",0,IF(CF149="HABILITA",('PRECIOS UNITARIOS'!$AF149*500)/CE149))))</f>
        <v>0</v>
      </c>
      <c r="CH149" s="43">
        <f>'PRECIO REFERENCIA'!CF149</f>
        <v>125000</v>
      </c>
      <c r="CI149" s="43" t="str">
        <f>'PRECIO REFERENCIA'!CH149</f>
        <v>HABILITA</v>
      </c>
      <c r="CJ149" s="44">
        <f>+IF(CI149="NO OFERTADO",0,IF(CI149="NO CUMPLE EV TECNICA",0,IF(CI149="NO HABILITA",0,IF(CI149="HABILITA",('PRECIOS UNITARIOS'!$AF149*500)/CH149))))</f>
        <v>356</v>
      </c>
    </row>
    <row r="150" spans="1:88" s="40" customFormat="1" ht="38.25" x14ac:dyDescent="0.2">
      <c r="A150" s="103">
        <v>141</v>
      </c>
      <c r="B150" s="202" t="s">
        <v>248</v>
      </c>
      <c r="C150" s="121" t="s">
        <v>244</v>
      </c>
      <c r="D150" s="24">
        <v>1</v>
      </c>
      <c r="E150" s="166" t="s">
        <v>53</v>
      </c>
      <c r="F150" s="168">
        <v>1</v>
      </c>
      <c r="G150" s="25">
        <v>142002</v>
      </c>
      <c r="H150" s="43">
        <f>'PRECIO REFERENCIA'!F150</f>
        <v>0</v>
      </c>
      <c r="I150" s="43" t="str">
        <f>'PRECIO REFERENCIA'!H150</f>
        <v>NO OFERTADO</v>
      </c>
      <c r="J150" s="44">
        <f>+IF(I150="NO OFERTADO",0,IF(I150="NO CUMPLE EV TECNICA",0,IF(I150="NO HABILITA",0,IF(I150="HABILITA",('PRECIOS UNITARIOS'!$AF150*500)/H150))))</f>
        <v>0</v>
      </c>
      <c r="K150" s="43">
        <f>'PRECIO REFERENCIA'!I150</f>
        <v>0</v>
      </c>
      <c r="L150" s="43" t="str">
        <f>'PRECIO REFERENCIA'!K150</f>
        <v>NO OFERTADO</v>
      </c>
      <c r="M150" s="44">
        <f>+IF(L150="NO OFERTADO",0,IF(L150="NO CUMPLE EV TECNICA",0,IF(L150="NO HABILITA",0,IF(L150="HABILITA",('PRECIOS UNITARIOS'!$AF150*500)/K150))))</f>
        <v>0</v>
      </c>
      <c r="N150" s="43">
        <f>'PRECIO REFERENCIA'!L150</f>
        <v>0</v>
      </c>
      <c r="O150" s="43" t="str">
        <f>'PRECIO REFERENCIA'!N150</f>
        <v>NO OFERTADO</v>
      </c>
      <c r="P150" s="44">
        <f>+IF(O150="NO OFERTADO",0,IF(O150="NO CUMPLE EV TECNICA",0,IF(O150="NO HABILITA",0,IF(O150="HABILITA",('PRECIOS UNITARIOS'!$AF150*500)/N150))))</f>
        <v>0</v>
      </c>
      <c r="Q150" s="43">
        <f>'PRECIO REFERENCIA'!O150</f>
        <v>0</v>
      </c>
      <c r="R150" s="43" t="str">
        <f>'PRECIO REFERENCIA'!Q150</f>
        <v>NO OFERTADO</v>
      </c>
      <c r="S150" s="44">
        <f>+IF(R150="NO OFERTADO",0,IF(R150="NO CUMPLE EV TECNICA",0,IF(R150="NO HABILITA",0,IF(R150="HABILITA",('PRECIOS UNITARIOS'!$AF150*500)/Q150))))</f>
        <v>0</v>
      </c>
      <c r="T150" s="43">
        <f>'PRECIO REFERENCIA'!R150</f>
        <v>0</v>
      </c>
      <c r="U150" s="43" t="str">
        <f>'PRECIO REFERENCIA'!T150</f>
        <v>NO OFERTADO</v>
      </c>
      <c r="V150" s="44">
        <f>+IF(U150="NO OFERTADO",0,IF(U150="NO CUMPLE EV TECNICA",0,IF(U150="NO HABILITA",0,IF(U150="HABILITA",('PRECIOS UNITARIOS'!$AF150*500)/T150))))</f>
        <v>0</v>
      </c>
      <c r="W150" s="43">
        <f>'PRECIO REFERENCIA'!U150</f>
        <v>0</v>
      </c>
      <c r="X150" s="43" t="str">
        <f>'PRECIO REFERENCIA'!W150</f>
        <v>NO OFERTADO</v>
      </c>
      <c r="Y150" s="44">
        <f>+IF(X150="NO OFERTADO",0,IF(X150="NO CUMPLE EV TECNICA",0,IF(X150="NO HABILITA",0,IF(X150="HABILITA",('PRECIOS UNITARIOS'!$AF150*500)/W150))))</f>
        <v>0</v>
      </c>
      <c r="Z150" s="43">
        <f>'PRECIO REFERENCIA'!X150</f>
        <v>0</v>
      </c>
      <c r="AA150" s="43" t="str">
        <f>'PRECIO REFERENCIA'!Z150</f>
        <v>NO OFERTADO</v>
      </c>
      <c r="AB150" s="44">
        <f>+IF(AA150="NO OFERTADO",0,IF(AA150="NO CUMPLE EV TECNICA",0,IF(AA150="NO HABILITA",0,IF(AA150="HABILITA",('PRECIOS UNITARIOS'!$AF150*500)/Z150))))</f>
        <v>0</v>
      </c>
      <c r="AC150" s="43">
        <f>'PRECIO REFERENCIA'!AA150</f>
        <v>0</v>
      </c>
      <c r="AD150" s="43" t="str">
        <f>'PRECIO REFERENCIA'!AC150</f>
        <v>NO HABILITA</v>
      </c>
      <c r="AE150" s="44">
        <f>+IF(AD150="NO OFERTADO",0,IF(AD150="NO CUMPLE EV TECNICA",0,IF(AD150="NO HABILITA",0,IF(AD150="HABILITA",('PRECIOS UNITARIOS'!$AF150*500)/AC150))))</f>
        <v>0</v>
      </c>
      <c r="AF150" s="43">
        <f>'PRECIO REFERENCIA'!AD150</f>
        <v>0</v>
      </c>
      <c r="AG150" s="43" t="str">
        <f>'PRECIO REFERENCIA'!AF150</f>
        <v>NO OFERTADO</v>
      </c>
      <c r="AH150" s="44">
        <f>+IF(AG150="NO OFERTADO",0,IF(AG150="NO CUMPLE EV TECNICA",0,IF(AG150="NO HABILITA",0,IF(AG150="HABILITA",('PRECIOS UNITARIOS'!$AF150*500)/AF150))))</f>
        <v>0</v>
      </c>
      <c r="AI150" s="43">
        <f>'PRECIO REFERENCIA'!AG150</f>
        <v>0</v>
      </c>
      <c r="AJ150" s="43" t="str">
        <f>'PRECIO REFERENCIA'!AI150</f>
        <v>NO OFERTADO</v>
      </c>
      <c r="AK150" s="44">
        <f>+IF(AJ150="NO OFERTADO",0,IF(AJ150="NO CUMPLE EV TECNICA",0,IF(AJ150="NO HABILITA",0,IF(AJ150="HABILITA",('PRECIOS UNITARIOS'!$AF150*500)/AI150))))</f>
        <v>0</v>
      </c>
      <c r="AL150" s="43">
        <f>'PRECIO REFERENCIA'!AJ150</f>
        <v>0</v>
      </c>
      <c r="AM150" s="43" t="str">
        <f>'PRECIO REFERENCIA'!AL150</f>
        <v>NO OFERTADO</v>
      </c>
      <c r="AN150" s="44">
        <f>+IF(AM150="NO OFERTADO",0,IF(AM150="NO CUMPLE EV TECNICA",0,IF(AM150="NO HABILITA",0,IF(AM150="HABILITA",('PRECIOS UNITARIOS'!$AF150*500)/AL150))))</f>
        <v>0</v>
      </c>
      <c r="AO150" s="43">
        <f>'PRECIO REFERENCIA'!AM150</f>
        <v>123480</v>
      </c>
      <c r="AP150" s="43" t="str">
        <f>'PRECIO REFERENCIA'!AO150</f>
        <v>HABILITA</v>
      </c>
      <c r="AQ150" s="44">
        <f>+IF(AP150="NO OFERTADO",0,IF(AP150="NO CUMPLE EV TECNICA",0,IF(AP150="NO HABILITA",0,IF(AP150="HABILITA",('PRECIOS UNITARIOS'!$AF150*500)/AO150))))</f>
        <v>500</v>
      </c>
      <c r="AR150" s="43">
        <f>'PRECIO REFERENCIA'!AP150</f>
        <v>0</v>
      </c>
      <c r="AS150" s="43" t="str">
        <f>'PRECIO REFERENCIA'!AR150</f>
        <v>NO OFERTADO</v>
      </c>
      <c r="AT150" s="44">
        <f>+IF(AS150="NO OFERTADO",0,IF(AS150="NO CUMPLE EV TECNICA",0,IF(AS150="NO HABILITA",0,IF(AS150="HABILITA",('PRECIOS UNITARIOS'!$AF150*500)/AR150))))</f>
        <v>0</v>
      </c>
      <c r="AU150" s="43">
        <f>'PRECIO REFERENCIA'!AS150</f>
        <v>0</v>
      </c>
      <c r="AV150" s="43" t="str">
        <f>'PRECIO REFERENCIA'!AU150</f>
        <v>NO OFERTADO</v>
      </c>
      <c r="AW150" s="44">
        <f>+IF(AV150="NO OFERTADO",0,IF(AV150="NO CUMPLE EV TECNICA",0,IF(AV150="NO HABILITA",0,IF(AV150="HABILITA",('PRECIOS UNITARIOS'!$AF150*500)/AU150))))</f>
        <v>0</v>
      </c>
      <c r="AX150" s="43">
        <f>'PRECIO REFERENCIA'!AV150</f>
        <v>0</v>
      </c>
      <c r="AY150" s="43" t="str">
        <f>'PRECIO REFERENCIA'!AX150</f>
        <v>NO OFERTADO</v>
      </c>
      <c r="AZ150" s="44">
        <f>+IF(AY150="NO OFERTADO",0,IF(AY150="NO CUMPLE EV TECNICA",0,IF(AY150="NO HABILITA",0,IF(AY150="HABILITA",('PRECIOS UNITARIOS'!$AF150*500)/AX150))))</f>
        <v>0</v>
      </c>
      <c r="BA150" s="43">
        <f>'PRECIO REFERENCIA'!AY150</f>
        <v>0</v>
      </c>
      <c r="BB150" s="43" t="str">
        <f>'PRECIO REFERENCIA'!BA150</f>
        <v>NO OFERTADO</v>
      </c>
      <c r="BC150" s="44">
        <f>+IF(BB150="NO OFERTADO",0,IF(BB150="NO CUMPLE EV TECNICA",0,IF(BB150="NO HABILITA",0,IF(BB150="HABILITA",('PRECIOS UNITARIOS'!$AF150*500)/BA150))))</f>
        <v>0</v>
      </c>
      <c r="BD150" s="43">
        <f>'PRECIO REFERENCIA'!BB150</f>
        <v>0</v>
      </c>
      <c r="BE150" s="43" t="str">
        <f>'PRECIO REFERENCIA'!BD150</f>
        <v>NO OFERTADO</v>
      </c>
      <c r="BF150" s="44">
        <f>+IF(BE150="NO OFERTADO",0,IF(BE150="NO CUMPLE EV TECNICA",0,IF(BE150="NO HABILITA",0,IF(BE150="HABILITA",('PRECIOS UNITARIOS'!$AF150*500)/BD150))))</f>
        <v>0</v>
      </c>
      <c r="BG150" s="43">
        <f>'PRECIO REFERENCIA'!BE150</f>
        <v>0</v>
      </c>
      <c r="BH150" s="43" t="str">
        <f>'PRECIO REFERENCIA'!BG150</f>
        <v>NO OFERTADO</v>
      </c>
      <c r="BI150" s="44">
        <f>+IF(BH150="NO OFERTADO",0,IF(BH150="NO CUMPLE EV TECNICA",0,IF(BH150="NO HABILITA",0,IF(BH150="HABILITA",('PRECIOS UNITARIOS'!$AF150*500)/BG150))))</f>
        <v>0</v>
      </c>
      <c r="BJ150" s="43">
        <f>'PRECIO REFERENCIA'!BH150</f>
        <v>0</v>
      </c>
      <c r="BK150" s="43" t="str">
        <f>'PRECIO REFERENCIA'!BJ150</f>
        <v>NO OFERTADO</v>
      </c>
      <c r="BL150" s="44">
        <f>+IF(BK150="NO OFERTADO",0,IF(BK150="NO CUMPLE EV TECNICA",0,IF(BK150="NO HABILITA",0,IF(BK150="HABILITA",('PRECIOS UNITARIOS'!$AF150*500)/BJ150))))</f>
        <v>0</v>
      </c>
      <c r="BM150" s="43">
        <f>'PRECIO REFERENCIA'!BK150</f>
        <v>0</v>
      </c>
      <c r="BN150" s="43" t="str">
        <f>'PRECIO REFERENCIA'!BM150</f>
        <v>NO OFERTADO</v>
      </c>
      <c r="BO150" s="44">
        <f>+IF(BN150="NO OFERTADO",0,IF(BN150="NO CUMPLE EV TECNICA",0,IF(BN150="NO HABILITA",0,IF(BN150="HABILITA",('PRECIOS UNITARIOS'!$AF150*500)/BM150))))</f>
        <v>0</v>
      </c>
      <c r="BP150" s="43">
        <f>'PRECIO REFERENCIA'!BN150</f>
        <v>0</v>
      </c>
      <c r="BQ150" s="43" t="str">
        <f>'PRECIO REFERENCIA'!BP150</f>
        <v>NO OFERTADO</v>
      </c>
      <c r="BR150" s="44">
        <f>+IF(BQ150="NO OFERTADO",0,IF(BQ150="NO CUMPLE EV TECNICA",0,IF(BQ150="NO HABILITA",0,IF(BQ150="HABILITA",('PRECIOS UNITARIOS'!$AF150*500)/BP150))))</f>
        <v>0</v>
      </c>
      <c r="BS150" s="43">
        <f>'PRECIO REFERENCIA'!BQ150</f>
        <v>0</v>
      </c>
      <c r="BT150" s="43" t="str">
        <f>'PRECIO REFERENCIA'!BS150</f>
        <v>NO OFERTADO</v>
      </c>
      <c r="BU150" s="44">
        <f>+IF(BT150="NO OFERTADO",0,IF(BT150="NO CUMPLE EV TECNICA",0,IF(BT150="NO HABILITA",0,IF(BT150="HABILITA",('PRECIOS UNITARIOS'!$AF150*500)/BS150))))</f>
        <v>0</v>
      </c>
      <c r="BV150" s="43">
        <f>'PRECIO REFERENCIA'!BT150</f>
        <v>0</v>
      </c>
      <c r="BW150" s="43" t="str">
        <f>'PRECIO REFERENCIA'!BV150</f>
        <v>NO OFERTADO</v>
      </c>
      <c r="BX150" s="44">
        <f>+IF(BW150="NO OFERTADO",0,IF(BW150="NO CUMPLE EV TECNICA",0,IF(BW150="NO HABILITA",0,IF(BW150="HABILITA",('PRECIOS UNITARIOS'!$AF150*500)/BV150))))</f>
        <v>0</v>
      </c>
      <c r="BY150" s="43">
        <f>'PRECIO REFERENCIA'!BW150</f>
        <v>0</v>
      </c>
      <c r="BZ150" s="43" t="str">
        <f>'PRECIO REFERENCIA'!BY150</f>
        <v>NO OFERTADO</v>
      </c>
      <c r="CA150" s="44">
        <f>+IF(BZ150="NO OFERTADO",0,IF(BZ150="NO CUMPLE EV TECNICA",0,IF(BZ150="NO HABILITA",0,IF(BZ150="HABILITA",('PRECIOS UNITARIOS'!$AF150*500)/BY150))))</f>
        <v>0</v>
      </c>
      <c r="CB150" s="43">
        <f>'PRECIO REFERENCIA'!BZ150</f>
        <v>0</v>
      </c>
      <c r="CC150" s="43" t="str">
        <f>'PRECIO REFERENCIA'!CB150</f>
        <v>NO OFERTADO</v>
      </c>
      <c r="CD150" s="44">
        <f>+IF(CC150="NO OFERTADO",0,IF(CC150="NO CUMPLE EV TECNICA",0,IF(CC150="NO HABILITA",0,IF(CC150="HABILITA",('PRECIOS UNITARIOS'!$AF150*500)/CB150))))</f>
        <v>0</v>
      </c>
      <c r="CE150" s="43">
        <f>'PRECIO REFERENCIA'!CC150</f>
        <v>0</v>
      </c>
      <c r="CF150" s="43" t="str">
        <f>'PRECIO REFERENCIA'!CE150</f>
        <v>NO OFERTADO</v>
      </c>
      <c r="CG150" s="44">
        <f>+IF(CF150="NO OFERTADO",0,IF(CF150="NO CUMPLE EV TECNICA",0,IF(CF150="NO HABILITA",0,IF(CF150="HABILITA",('PRECIOS UNITARIOS'!$AF150*500)/CE150))))</f>
        <v>0</v>
      </c>
      <c r="CH150" s="43">
        <f>'PRECIO REFERENCIA'!CF150</f>
        <v>170000</v>
      </c>
      <c r="CI150" s="43" t="str">
        <f>'PRECIO REFERENCIA'!CH150</f>
        <v>HABILITA</v>
      </c>
      <c r="CJ150" s="44">
        <f>+IF(CI150="NO OFERTADO",0,IF(CI150="NO CUMPLE EV TECNICA",0,IF(CI150="NO HABILITA",0,IF(CI150="HABILITA",('PRECIOS UNITARIOS'!$AF150*500)/CH150))))</f>
        <v>363.1764705882353</v>
      </c>
    </row>
    <row r="151" spans="1:88" s="40" customFormat="1" ht="38.25" x14ac:dyDescent="0.2">
      <c r="A151" s="103">
        <v>142</v>
      </c>
      <c r="B151" s="202" t="s">
        <v>249</v>
      </c>
      <c r="C151" s="121" t="s">
        <v>244</v>
      </c>
      <c r="D151" s="24">
        <v>1</v>
      </c>
      <c r="E151" s="166" t="s">
        <v>53</v>
      </c>
      <c r="F151" s="168">
        <v>8.3333333333333339</v>
      </c>
      <c r="G151" s="25">
        <v>236670</v>
      </c>
      <c r="H151" s="43">
        <f>'PRECIO REFERENCIA'!F151</f>
        <v>0</v>
      </c>
      <c r="I151" s="43" t="str">
        <f>'PRECIO REFERENCIA'!H151</f>
        <v>NO OFERTADO</v>
      </c>
      <c r="J151" s="44">
        <f>+IF(I151="NO OFERTADO",0,IF(I151="NO CUMPLE EV TECNICA",0,IF(I151="NO HABILITA",0,IF(I151="HABILITA",('PRECIOS UNITARIOS'!$AF151*500)/H151))))</f>
        <v>0</v>
      </c>
      <c r="K151" s="43">
        <f>'PRECIO REFERENCIA'!I151</f>
        <v>0</v>
      </c>
      <c r="L151" s="43" t="str">
        <f>'PRECIO REFERENCIA'!K151</f>
        <v>NO OFERTADO</v>
      </c>
      <c r="M151" s="44">
        <f>+IF(L151="NO OFERTADO",0,IF(L151="NO CUMPLE EV TECNICA",0,IF(L151="NO HABILITA",0,IF(L151="HABILITA",('PRECIOS UNITARIOS'!$AF151*500)/K151))))</f>
        <v>0</v>
      </c>
      <c r="N151" s="43">
        <f>'PRECIO REFERENCIA'!L151</f>
        <v>0</v>
      </c>
      <c r="O151" s="43" t="str">
        <f>'PRECIO REFERENCIA'!N151</f>
        <v>NO OFERTADO</v>
      </c>
      <c r="P151" s="44">
        <f>+IF(O151="NO OFERTADO",0,IF(O151="NO CUMPLE EV TECNICA",0,IF(O151="NO HABILITA",0,IF(O151="HABILITA",('PRECIOS UNITARIOS'!$AF151*500)/N151))))</f>
        <v>0</v>
      </c>
      <c r="Q151" s="43">
        <f>'PRECIO REFERENCIA'!O151</f>
        <v>0</v>
      </c>
      <c r="R151" s="43" t="str">
        <f>'PRECIO REFERENCIA'!Q151</f>
        <v>NO OFERTADO</v>
      </c>
      <c r="S151" s="44">
        <f>+IF(R151="NO OFERTADO",0,IF(R151="NO CUMPLE EV TECNICA",0,IF(R151="NO HABILITA",0,IF(R151="HABILITA",('PRECIOS UNITARIOS'!$AF151*500)/Q151))))</f>
        <v>0</v>
      </c>
      <c r="T151" s="43">
        <f>'PRECIO REFERENCIA'!R151</f>
        <v>0</v>
      </c>
      <c r="U151" s="43" t="str">
        <f>'PRECIO REFERENCIA'!T151</f>
        <v>NO OFERTADO</v>
      </c>
      <c r="V151" s="44">
        <f>+IF(U151="NO OFERTADO",0,IF(U151="NO CUMPLE EV TECNICA",0,IF(U151="NO HABILITA",0,IF(U151="HABILITA",('PRECIOS UNITARIOS'!$AF151*500)/T151))))</f>
        <v>0</v>
      </c>
      <c r="W151" s="43">
        <f>'PRECIO REFERENCIA'!U151</f>
        <v>0</v>
      </c>
      <c r="X151" s="43" t="str">
        <f>'PRECIO REFERENCIA'!W151</f>
        <v>NO OFERTADO</v>
      </c>
      <c r="Y151" s="44">
        <f>+IF(X151="NO OFERTADO",0,IF(X151="NO CUMPLE EV TECNICA",0,IF(X151="NO HABILITA",0,IF(X151="HABILITA",('PRECIOS UNITARIOS'!$AF151*500)/W151))))</f>
        <v>0</v>
      </c>
      <c r="Z151" s="43">
        <f>'PRECIO REFERENCIA'!X151</f>
        <v>0</v>
      </c>
      <c r="AA151" s="43" t="str">
        <f>'PRECIO REFERENCIA'!Z151</f>
        <v>NO OFERTADO</v>
      </c>
      <c r="AB151" s="44">
        <f>+IF(AA151="NO OFERTADO",0,IF(AA151="NO CUMPLE EV TECNICA",0,IF(AA151="NO HABILITA",0,IF(AA151="HABILITA",('PRECIOS UNITARIOS'!$AF151*500)/Z151))))</f>
        <v>0</v>
      </c>
      <c r="AC151" s="43">
        <f>'PRECIO REFERENCIA'!AA151</f>
        <v>0</v>
      </c>
      <c r="AD151" s="43" t="str">
        <f>'PRECIO REFERENCIA'!AC151</f>
        <v>NO HABILITA</v>
      </c>
      <c r="AE151" s="44">
        <f>+IF(AD151="NO OFERTADO",0,IF(AD151="NO CUMPLE EV TECNICA",0,IF(AD151="NO HABILITA",0,IF(AD151="HABILITA",('PRECIOS UNITARIOS'!$AF151*500)/AC151))))</f>
        <v>0</v>
      </c>
      <c r="AF151" s="43">
        <f>'PRECIO REFERENCIA'!AD151</f>
        <v>0</v>
      </c>
      <c r="AG151" s="43" t="str">
        <f>'PRECIO REFERENCIA'!AF151</f>
        <v>NO OFERTADO</v>
      </c>
      <c r="AH151" s="44">
        <f>+IF(AG151="NO OFERTADO",0,IF(AG151="NO CUMPLE EV TECNICA",0,IF(AG151="NO HABILITA",0,IF(AG151="HABILITA",('PRECIOS UNITARIOS'!$AF151*500)/AF151))))</f>
        <v>0</v>
      </c>
      <c r="AI151" s="43">
        <f>'PRECIO REFERENCIA'!AG151</f>
        <v>0</v>
      </c>
      <c r="AJ151" s="43" t="str">
        <f>'PRECIO REFERENCIA'!AI151</f>
        <v>NO OFERTADO</v>
      </c>
      <c r="AK151" s="44">
        <f>+IF(AJ151="NO OFERTADO",0,IF(AJ151="NO CUMPLE EV TECNICA",0,IF(AJ151="NO HABILITA",0,IF(AJ151="HABILITA",('PRECIOS UNITARIOS'!$AF151*500)/AI151))))</f>
        <v>0</v>
      </c>
      <c r="AL151" s="43">
        <f>'PRECIO REFERENCIA'!AJ151</f>
        <v>0</v>
      </c>
      <c r="AM151" s="43" t="str">
        <f>'PRECIO REFERENCIA'!AL151</f>
        <v>NO OFERTADO</v>
      </c>
      <c r="AN151" s="44">
        <f>+IF(AM151="NO OFERTADO",0,IF(AM151="NO CUMPLE EV TECNICA",0,IF(AM151="NO HABILITA",0,IF(AM151="HABILITA",('PRECIOS UNITARIOS'!$AF151*500)/AL151))))</f>
        <v>0</v>
      </c>
      <c r="AO151" s="43">
        <f>'PRECIO REFERENCIA'!AM151</f>
        <v>205800</v>
      </c>
      <c r="AP151" s="43" t="str">
        <f>'PRECIO REFERENCIA'!AO151</f>
        <v>HABILITA</v>
      </c>
      <c r="AQ151" s="44">
        <f>+IF(AP151="NO OFERTADO",0,IF(AP151="NO CUMPLE EV TECNICA",0,IF(AP151="NO HABILITA",0,IF(AP151="HABILITA",('PRECIOS UNITARIOS'!$AF151*500)/AO151))))</f>
        <v>500</v>
      </c>
      <c r="AR151" s="43">
        <f>'PRECIO REFERENCIA'!AP151</f>
        <v>0</v>
      </c>
      <c r="AS151" s="43" t="str">
        <f>'PRECIO REFERENCIA'!AR151</f>
        <v>NO OFERTADO</v>
      </c>
      <c r="AT151" s="44">
        <f>+IF(AS151="NO OFERTADO",0,IF(AS151="NO CUMPLE EV TECNICA",0,IF(AS151="NO HABILITA",0,IF(AS151="HABILITA",('PRECIOS UNITARIOS'!$AF151*500)/AR151))))</f>
        <v>0</v>
      </c>
      <c r="AU151" s="43">
        <f>'PRECIO REFERENCIA'!AS151</f>
        <v>0</v>
      </c>
      <c r="AV151" s="43" t="str">
        <f>'PRECIO REFERENCIA'!AU151</f>
        <v>NO OFERTADO</v>
      </c>
      <c r="AW151" s="44">
        <f>+IF(AV151="NO OFERTADO",0,IF(AV151="NO CUMPLE EV TECNICA",0,IF(AV151="NO HABILITA",0,IF(AV151="HABILITA",('PRECIOS UNITARIOS'!$AF151*500)/AU151))))</f>
        <v>0</v>
      </c>
      <c r="AX151" s="43">
        <f>'PRECIO REFERENCIA'!AV151</f>
        <v>0</v>
      </c>
      <c r="AY151" s="43" t="str">
        <f>'PRECIO REFERENCIA'!AX151</f>
        <v>NO OFERTADO</v>
      </c>
      <c r="AZ151" s="44">
        <f>+IF(AY151="NO OFERTADO",0,IF(AY151="NO CUMPLE EV TECNICA",0,IF(AY151="NO HABILITA",0,IF(AY151="HABILITA",('PRECIOS UNITARIOS'!$AF151*500)/AX151))))</f>
        <v>0</v>
      </c>
      <c r="BA151" s="43">
        <f>'PRECIO REFERENCIA'!AY151</f>
        <v>0</v>
      </c>
      <c r="BB151" s="43" t="str">
        <f>'PRECIO REFERENCIA'!BA151</f>
        <v>NO OFERTADO</v>
      </c>
      <c r="BC151" s="44">
        <f>+IF(BB151="NO OFERTADO",0,IF(BB151="NO CUMPLE EV TECNICA",0,IF(BB151="NO HABILITA",0,IF(BB151="HABILITA",('PRECIOS UNITARIOS'!$AF151*500)/BA151))))</f>
        <v>0</v>
      </c>
      <c r="BD151" s="43">
        <f>'PRECIO REFERENCIA'!BB151</f>
        <v>0</v>
      </c>
      <c r="BE151" s="43" t="str">
        <f>'PRECIO REFERENCIA'!BD151</f>
        <v>NO OFERTADO</v>
      </c>
      <c r="BF151" s="44">
        <f>+IF(BE151="NO OFERTADO",0,IF(BE151="NO CUMPLE EV TECNICA",0,IF(BE151="NO HABILITA",0,IF(BE151="HABILITA",('PRECIOS UNITARIOS'!$AF151*500)/BD151))))</f>
        <v>0</v>
      </c>
      <c r="BG151" s="43">
        <f>'PRECIO REFERENCIA'!BE151</f>
        <v>0</v>
      </c>
      <c r="BH151" s="43" t="str">
        <f>'PRECIO REFERENCIA'!BG151</f>
        <v>NO OFERTADO</v>
      </c>
      <c r="BI151" s="44">
        <f>+IF(BH151="NO OFERTADO",0,IF(BH151="NO CUMPLE EV TECNICA",0,IF(BH151="NO HABILITA",0,IF(BH151="HABILITA",('PRECIOS UNITARIOS'!$AF151*500)/BG151))))</f>
        <v>0</v>
      </c>
      <c r="BJ151" s="43">
        <f>'PRECIO REFERENCIA'!BH151</f>
        <v>0</v>
      </c>
      <c r="BK151" s="43" t="str">
        <f>'PRECIO REFERENCIA'!BJ151</f>
        <v>NO OFERTADO</v>
      </c>
      <c r="BL151" s="44">
        <f>+IF(BK151="NO OFERTADO",0,IF(BK151="NO CUMPLE EV TECNICA",0,IF(BK151="NO HABILITA",0,IF(BK151="HABILITA",('PRECIOS UNITARIOS'!$AF151*500)/BJ151))))</f>
        <v>0</v>
      </c>
      <c r="BM151" s="43">
        <f>'PRECIO REFERENCIA'!BK151</f>
        <v>0</v>
      </c>
      <c r="BN151" s="43" t="str">
        <f>'PRECIO REFERENCIA'!BM151</f>
        <v>NO OFERTADO</v>
      </c>
      <c r="BO151" s="44">
        <f>+IF(BN151="NO OFERTADO",0,IF(BN151="NO CUMPLE EV TECNICA",0,IF(BN151="NO HABILITA",0,IF(BN151="HABILITA",('PRECIOS UNITARIOS'!$AF151*500)/BM151))))</f>
        <v>0</v>
      </c>
      <c r="BP151" s="43">
        <f>'PRECIO REFERENCIA'!BN151</f>
        <v>0</v>
      </c>
      <c r="BQ151" s="43" t="str">
        <f>'PRECIO REFERENCIA'!BP151</f>
        <v>NO OFERTADO</v>
      </c>
      <c r="BR151" s="44">
        <f>+IF(BQ151="NO OFERTADO",0,IF(BQ151="NO CUMPLE EV TECNICA",0,IF(BQ151="NO HABILITA",0,IF(BQ151="HABILITA",('PRECIOS UNITARIOS'!$AF151*500)/BP151))))</f>
        <v>0</v>
      </c>
      <c r="BS151" s="43">
        <f>'PRECIO REFERENCIA'!BQ151</f>
        <v>0</v>
      </c>
      <c r="BT151" s="43" t="str">
        <f>'PRECIO REFERENCIA'!BS151</f>
        <v>NO OFERTADO</v>
      </c>
      <c r="BU151" s="44">
        <f>+IF(BT151="NO OFERTADO",0,IF(BT151="NO CUMPLE EV TECNICA",0,IF(BT151="NO HABILITA",0,IF(BT151="HABILITA",('PRECIOS UNITARIOS'!$AF151*500)/BS151))))</f>
        <v>0</v>
      </c>
      <c r="BV151" s="43">
        <f>'PRECIO REFERENCIA'!BT151</f>
        <v>0</v>
      </c>
      <c r="BW151" s="43" t="str">
        <f>'PRECIO REFERENCIA'!BV151</f>
        <v>NO OFERTADO</v>
      </c>
      <c r="BX151" s="44">
        <f>+IF(BW151="NO OFERTADO",0,IF(BW151="NO CUMPLE EV TECNICA",0,IF(BW151="NO HABILITA",0,IF(BW151="HABILITA",('PRECIOS UNITARIOS'!$AF151*500)/BV151))))</f>
        <v>0</v>
      </c>
      <c r="BY151" s="43">
        <f>'PRECIO REFERENCIA'!BW151</f>
        <v>0</v>
      </c>
      <c r="BZ151" s="43" t="str">
        <f>'PRECIO REFERENCIA'!BY151</f>
        <v>NO OFERTADO</v>
      </c>
      <c r="CA151" s="44">
        <f>+IF(BZ151="NO OFERTADO",0,IF(BZ151="NO CUMPLE EV TECNICA",0,IF(BZ151="NO HABILITA",0,IF(BZ151="HABILITA",('PRECIOS UNITARIOS'!$AF151*500)/BY151))))</f>
        <v>0</v>
      </c>
      <c r="CB151" s="43">
        <f>'PRECIO REFERENCIA'!BZ151</f>
        <v>0</v>
      </c>
      <c r="CC151" s="43" t="str">
        <f>'PRECIO REFERENCIA'!CB151</f>
        <v>NO OFERTADO</v>
      </c>
      <c r="CD151" s="44">
        <f>+IF(CC151="NO OFERTADO",0,IF(CC151="NO CUMPLE EV TECNICA",0,IF(CC151="NO HABILITA",0,IF(CC151="HABILITA",('PRECIOS UNITARIOS'!$AF151*500)/CB151))))</f>
        <v>0</v>
      </c>
      <c r="CE151" s="43">
        <f>'PRECIO REFERENCIA'!CC151</f>
        <v>0</v>
      </c>
      <c r="CF151" s="43" t="str">
        <f>'PRECIO REFERENCIA'!CE151</f>
        <v>NO OFERTADO</v>
      </c>
      <c r="CG151" s="44">
        <f>+IF(CF151="NO OFERTADO",0,IF(CF151="NO CUMPLE EV TECNICA",0,IF(CF151="NO HABILITA",0,IF(CF151="HABILITA",('PRECIOS UNITARIOS'!$AF151*500)/CE151))))</f>
        <v>0</v>
      </c>
      <c r="CH151" s="43">
        <f>'PRECIO REFERENCIA'!CF151</f>
        <v>235500</v>
      </c>
      <c r="CI151" s="43" t="str">
        <f>'PRECIO REFERENCIA'!CH151</f>
        <v>HABILITA</v>
      </c>
      <c r="CJ151" s="44">
        <f>+IF(CI151="NO OFERTADO",0,IF(CI151="NO CUMPLE EV TECNICA",0,IF(CI151="NO HABILITA",0,IF(CI151="HABILITA",('PRECIOS UNITARIOS'!$AF151*500)/CH151))))</f>
        <v>436.94267515923565</v>
      </c>
    </row>
    <row r="152" spans="1:88" s="40" customFormat="1" ht="51" x14ac:dyDescent="0.2">
      <c r="A152" s="103">
        <v>143</v>
      </c>
      <c r="B152" s="202" t="s">
        <v>250</v>
      </c>
      <c r="C152" s="121" t="s">
        <v>251</v>
      </c>
      <c r="D152" s="24">
        <v>1</v>
      </c>
      <c r="E152" s="166" t="s">
        <v>53</v>
      </c>
      <c r="F152" s="168">
        <v>74.333333333333329</v>
      </c>
      <c r="G152" s="25">
        <v>13570</v>
      </c>
      <c r="H152" s="43">
        <f>'PRECIO REFERENCIA'!F152</f>
        <v>0</v>
      </c>
      <c r="I152" s="43" t="str">
        <f>'PRECIO REFERENCIA'!H152</f>
        <v>NO OFERTADO</v>
      </c>
      <c r="J152" s="44">
        <f>+IF(I152="NO OFERTADO",0,IF(I152="NO CUMPLE EV TECNICA",0,IF(I152="NO HABILITA",0,IF(I152="HABILITA",('PRECIOS UNITARIOS'!$AF152*500)/H152))))</f>
        <v>0</v>
      </c>
      <c r="K152" s="43">
        <f>'PRECIO REFERENCIA'!I152</f>
        <v>0</v>
      </c>
      <c r="L152" s="43" t="str">
        <f>'PRECIO REFERENCIA'!K152</f>
        <v>NO OFERTADO</v>
      </c>
      <c r="M152" s="44">
        <f>+IF(L152="NO OFERTADO",0,IF(L152="NO CUMPLE EV TECNICA",0,IF(L152="NO HABILITA",0,IF(L152="HABILITA",('PRECIOS UNITARIOS'!$AF152*500)/K152))))</f>
        <v>0</v>
      </c>
      <c r="N152" s="43">
        <f>'PRECIO REFERENCIA'!L152</f>
        <v>0</v>
      </c>
      <c r="O152" s="43" t="str">
        <f>'PRECIO REFERENCIA'!N152</f>
        <v>NO OFERTADO</v>
      </c>
      <c r="P152" s="44">
        <f>+IF(O152="NO OFERTADO",0,IF(O152="NO CUMPLE EV TECNICA",0,IF(O152="NO HABILITA",0,IF(O152="HABILITA",('PRECIOS UNITARIOS'!$AF152*500)/N152))))</f>
        <v>0</v>
      </c>
      <c r="Q152" s="43">
        <f>'PRECIO REFERENCIA'!O152</f>
        <v>0</v>
      </c>
      <c r="R152" s="43" t="str">
        <f>'PRECIO REFERENCIA'!Q152</f>
        <v>NO OFERTADO</v>
      </c>
      <c r="S152" s="44">
        <f>+IF(R152="NO OFERTADO",0,IF(R152="NO CUMPLE EV TECNICA",0,IF(R152="NO HABILITA",0,IF(R152="HABILITA",('PRECIOS UNITARIOS'!$AF152*500)/Q152))))</f>
        <v>0</v>
      </c>
      <c r="T152" s="43">
        <f>'PRECIO REFERENCIA'!R152</f>
        <v>0</v>
      </c>
      <c r="U152" s="43" t="str">
        <f>'PRECIO REFERENCIA'!T152</f>
        <v>NO OFERTADO</v>
      </c>
      <c r="V152" s="44">
        <f>+IF(U152="NO OFERTADO",0,IF(U152="NO CUMPLE EV TECNICA",0,IF(U152="NO HABILITA",0,IF(U152="HABILITA",('PRECIOS UNITARIOS'!$AF152*500)/T152))))</f>
        <v>0</v>
      </c>
      <c r="W152" s="43">
        <f>'PRECIO REFERENCIA'!U152</f>
        <v>17219.3</v>
      </c>
      <c r="X152" s="43" t="str">
        <f>'PRECIO REFERENCIA'!W152</f>
        <v>HABILITA</v>
      </c>
      <c r="Y152" s="44">
        <f>+IF(X152="NO OFERTADO",0,IF(X152="NO CUMPLE EV TECNICA",0,IF(X152="NO HABILITA",0,IF(X152="HABILITA",('PRECIOS UNITARIOS'!$AF152*500)/W152))))</f>
        <v>458.22391154111961</v>
      </c>
      <c r="Z152" s="43">
        <f>'PRECIO REFERENCIA'!X152</f>
        <v>20587</v>
      </c>
      <c r="AA152" s="43" t="str">
        <f>'PRECIO REFERENCIA'!Z152</f>
        <v>NO HABILITA</v>
      </c>
      <c r="AB152" s="44">
        <f>+IF(AA152="NO OFERTADO",0,IF(AA152="NO CUMPLE EV TECNICA",0,IF(AA152="NO HABILITA",0,IF(AA152="HABILITA",('PRECIOS UNITARIOS'!$AF152*500)/Z152))))</f>
        <v>0</v>
      </c>
      <c r="AC152" s="43">
        <f>'PRECIO REFERENCIA'!AA152</f>
        <v>0</v>
      </c>
      <c r="AD152" s="43" t="str">
        <f>'PRECIO REFERENCIA'!AC152</f>
        <v>NO OFERTADO</v>
      </c>
      <c r="AE152" s="44">
        <f>+IF(AD152="NO OFERTADO",0,IF(AD152="NO CUMPLE EV TECNICA",0,IF(AD152="NO HABILITA",0,IF(AD152="HABILITA",('PRECIOS UNITARIOS'!$AF152*500)/AC152))))</f>
        <v>0</v>
      </c>
      <c r="AF152" s="43">
        <f>'PRECIO REFERENCIA'!AD152</f>
        <v>15780.59</v>
      </c>
      <c r="AG152" s="43" t="str">
        <f>'PRECIO REFERENCIA'!AF152</f>
        <v>HABILITA</v>
      </c>
      <c r="AH152" s="44">
        <f>+IF(AG152="NO OFERTADO",0,IF(AG152="NO CUMPLE EV TECNICA",0,IF(AG152="NO HABILITA",0,IF(AG152="HABILITA",('PRECIOS UNITARIOS'!$AF152*500)/AF152))))</f>
        <v>500</v>
      </c>
      <c r="AI152" s="43">
        <f>'PRECIO REFERENCIA'!AG152</f>
        <v>0</v>
      </c>
      <c r="AJ152" s="43" t="str">
        <f>'PRECIO REFERENCIA'!AI152</f>
        <v>NO OFERTADO</v>
      </c>
      <c r="AK152" s="44">
        <f>+IF(AJ152="NO OFERTADO",0,IF(AJ152="NO CUMPLE EV TECNICA",0,IF(AJ152="NO HABILITA",0,IF(AJ152="HABILITA",('PRECIOS UNITARIOS'!$AF152*500)/AI152))))</f>
        <v>0</v>
      </c>
      <c r="AL152" s="43">
        <f>'PRECIO REFERENCIA'!AJ152</f>
        <v>0</v>
      </c>
      <c r="AM152" s="43" t="str">
        <f>'PRECIO REFERENCIA'!AL152</f>
        <v>NO OFERTADO</v>
      </c>
      <c r="AN152" s="44">
        <f>+IF(AM152="NO OFERTADO",0,IF(AM152="NO CUMPLE EV TECNICA",0,IF(AM152="NO HABILITA",0,IF(AM152="HABILITA",('PRECIOS UNITARIOS'!$AF152*500)/AL152))))</f>
        <v>0</v>
      </c>
      <c r="AO152" s="43">
        <f>'PRECIO REFERENCIA'!AM152</f>
        <v>0</v>
      </c>
      <c r="AP152" s="43" t="str">
        <f>'PRECIO REFERENCIA'!AO152</f>
        <v>NO OFERTADO</v>
      </c>
      <c r="AQ152" s="44">
        <f>+IF(AP152="NO OFERTADO",0,IF(AP152="NO CUMPLE EV TECNICA",0,IF(AP152="NO HABILITA",0,IF(AP152="HABILITA",('PRECIOS UNITARIOS'!$AF152*500)/AO152))))</f>
        <v>0</v>
      </c>
      <c r="AR152" s="43">
        <f>'PRECIO REFERENCIA'!AP152</f>
        <v>0</v>
      </c>
      <c r="AS152" s="43" t="str">
        <f>'PRECIO REFERENCIA'!AR152</f>
        <v>NO OFERTADO</v>
      </c>
      <c r="AT152" s="44">
        <f>+IF(AS152="NO OFERTADO",0,IF(AS152="NO CUMPLE EV TECNICA",0,IF(AS152="NO HABILITA",0,IF(AS152="HABILITA",('PRECIOS UNITARIOS'!$AF152*500)/AR152))))</f>
        <v>0</v>
      </c>
      <c r="AU152" s="43">
        <f>'PRECIO REFERENCIA'!AS152</f>
        <v>0</v>
      </c>
      <c r="AV152" s="43" t="str">
        <f>'PRECIO REFERENCIA'!AU152</f>
        <v>NO OFERTADO</v>
      </c>
      <c r="AW152" s="44">
        <f>+IF(AV152="NO OFERTADO",0,IF(AV152="NO CUMPLE EV TECNICA",0,IF(AV152="NO HABILITA",0,IF(AV152="HABILITA",('PRECIOS UNITARIOS'!$AF152*500)/AU152))))</f>
        <v>0</v>
      </c>
      <c r="AX152" s="43">
        <f>'PRECIO REFERENCIA'!AV152</f>
        <v>0</v>
      </c>
      <c r="AY152" s="43" t="str">
        <f>'PRECIO REFERENCIA'!AX152</f>
        <v>NO OFERTADO</v>
      </c>
      <c r="AZ152" s="44">
        <f>+IF(AY152="NO OFERTADO",0,IF(AY152="NO CUMPLE EV TECNICA",0,IF(AY152="NO HABILITA",0,IF(AY152="HABILITA",('PRECIOS UNITARIOS'!$AF152*500)/AX152))))</f>
        <v>0</v>
      </c>
      <c r="BA152" s="43">
        <f>'PRECIO REFERENCIA'!AY152</f>
        <v>0</v>
      </c>
      <c r="BB152" s="43" t="str">
        <f>'PRECIO REFERENCIA'!BA152</f>
        <v>NO OFERTADO</v>
      </c>
      <c r="BC152" s="44">
        <f>+IF(BB152="NO OFERTADO",0,IF(BB152="NO CUMPLE EV TECNICA",0,IF(BB152="NO HABILITA",0,IF(BB152="HABILITA",('PRECIOS UNITARIOS'!$AF152*500)/BA152))))</f>
        <v>0</v>
      </c>
      <c r="BD152" s="43">
        <f>'PRECIO REFERENCIA'!BB152</f>
        <v>0</v>
      </c>
      <c r="BE152" s="43" t="str">
        <f>'PRECIO REFERENCIA'!BD152</f>
        <v>NO OFERTADO</v>
      </c>
      <c r="BF152" s="44">
        <f>+IF(BE152="NO OFERTADO",0,IF(BE152="NO CUMPLE EV TECNICA",0,IF(BE152="NO HABILITA",0,IF(BE152="HABILITA",('PRECIOS UNITARIOS'!$AF152*500)/BD152))))</f>
        <v>0</v>
      </c>
      <c r="BG152" s="43">
        <f>'PRECIO REFERENCIA'!BE152</f>
        <v>0</v>
      </c>
      <c r="BH152" s="43" t="str">
        <f>'PRECIO REFERENCIA'!BG152</f>
        <v>NO OFERTADO</v>
      </c>
      <c r="BI152" s="44">
        <f>+IF(BH152="NO OFERTADO",0,IF(BH152="NO CUMPLE EV TECNICA",0,IF(BH152="NO HABILITA",0,IF(BH152="HABILITA",('PRECIOS UNITARIOS'!$AF152*500)/BG152))))</f>
        <v>0</v>
      </c>
      <c r="BJ152" s="43">
        <f>'PRECIO REFERENCIA'!BH152</f>
        <v>0</v>
      </c>
      <c r="BK152" s="43" t="str">
        <f>'PRECIO REFERENCIA'!BJ152</f>
        <v>NO HABILITA</v>
      </c>
      <c r="BL152" s="44">
        <f>+IF(BK152="NO OFERTADO",0,IF(BK152="NO CUMPLE EV TECNICA",0,IF(BK152="NO HABILITA",0,IF(BK152="HABILITA",('PRECIOS UNITARIOS'!$AF152*500)/BJ152))))</f>
        <v>0</v>
      </c>
      <c r="BM152" s="43">
        <f>'PRECIO REFERENCIA'!BK152</f>
        <v>0</v>
      </c>
      <c r="BN152" s="43" t="str">
        <f>'PRECIO REFERENCIA'!BM152</f>
        <v>NO OFERTADO</v>
      </c>
      <c r="BO152" s="44">
        <f>+IF(BN152="NO OFERTADO",0,IF(BN152="NO CUMPLE EV TECNICA",0,IF(BN152="NO HABILITA",0,IF(BN152="HABILITA",('PRECIOS UNITARIOS'!$AF152*500)/BM152))))</f>
        <v>0</v>
      </c>
      <c r="BP152" s="43">
        <f>'PRECIO REFERENCIA'!BN152</f>
        <v>0</v>
      </c>
      <c r="BQ152" s="43" t="str">
        <f>'PRECIO REFERENCIA'!BP152</f>
        <v>NO OFERTADO</v>
      </c>
      <c r="BR152" s="44">
        <f>+IF(BQ152="NO OFERTADO",0,IF(BQ152="NO CUMPLE EV TECNICA",0,IF(BQ152="NO HABILITA",0,IF(BQ152="HABILITA",('PRECIOS UNITARIOS'!$AF152*500)/BP152))))</f>
        <v>0</v>
      </c>
      <c r="BS152" s="43">
        <f>'PRECIO REFERENCIA'!BQ152</f>
        <v>0</v>
      </c>
      <c r="BT152" s="43" t="str">
        <f>'PRECIO REFERENCIA'!BS152</f>
        <v>NO OFERTADO</v>
      </c>
      <c r="BU152" s="44">
        <f>+IF(BT152="NO OFERTADO",0,IF(BT152="NO CUMPLE EV TECNICA",0,IF(BT152="NO HABILITA",0,IF(BT152="HABILITA",('PRECIOS UNITARIOS'!$AF152*500)/BS152))))</f>
        <v>0</v>
      </c>
      <c r="BV152" s="43">
        <f>'PRECIO REFERENCIA'!BT152</f>
        <v>0</v>
      </c>
      <c r="BW152" s="43" t="str">
        <f>'PRECIO REFERENCIA'!BV152</f>
        <v>NO OFERTADO</v>
      </c>
      <c r="BX152" s="44">
        <f>+IF(BW152="NO OFERTADO",0,IF(BW152="NO CUMPLE EV TECNICA",0,IF(BW152="NO HABILITA",0,IF(BW152="HABILITA",('PRECIOS UNITARIOS'!$AF152*500)/BV152))))</f>
        <v>0</v>
      </c>
      <c r="BY152" s="43">
        <f>'PRECIO REFERENCIA'!BW152</f>
        <v>0</v>
      </c>
      <c r="BZ152" s="43" t="str">
        <f>'PRECIO REFERENCIA'!BY152</f>
        <v>NO OFERTADO</v>
      </c>
      <c r="CA152" s="44">
        <f>+IF(BZ152="NO OFERTADO",0,IF(BZ152="NO CUMPLE EV TECNICA",0,IF(BZ152="NO HABILITA",0,IF(BZ152="HABILITA",('PRECIOS UNITARIOS'!$AF152*500)/BY152))))</f>
        <v>0</v>
      </c>
      <c r="CB152" s="43">
        <f>'PRECIO REFERENCIA'!BZ152</f>
        <v>0</v>
      </c>
      <c r="CC152" s="43" t="str">
        <f>'PRECIO REFERENCIA'!CB152</f>
        <v>NO OFERTADO</v>
      </c>
      <c r="CD152" s="44">
        <f>+IF(CC152="NO OFERTADO",0,IF(CC152="NO CUMPLE EV TECNICA",0,IF(CC152="NO HABILITA",0,IF(CC152="HABILITA",('PRECIOS UNITARIOS'!$AF152*500)/CB152))))</f>
        <v>0</v>
      </c>
      <c r="CE152" s="43">
        <f>'PRECIO REFERENCIA'!CC152</f>
        <v>0</v>
      </c>
      <c r="CF152" s="43" t="str">
        <f>'PRECIO REFERENCIA'!CE152</f>
        <v>NO OFERTADO</v>
      </c>
      <c r="CG152" s="44">
        <f>+IF(CF152="NO OFERTADO",0,IF(CF152="NO CUMPLE EV TECNICA",0,IF(CF152="NO HABILITA",0,IF(CF152="HABILITA",('PRECIOS UNITARIOS'!$AF152*500)/CE152))))</f>
        <v>0</v>
      </c>
      <c r="CH152" s="43">
        <f>'PRECIO REFERENCIA'!CF152</f>
        <v>0</v>
      </c>
      <c r="CI152" s="43" t="str">
        <f>'PRECIO REFERENCIA'!CH152</f>
        <v>NO OFERTADO</v>
      </c>
      <c r="CJ152" s="44">
        <f>+IF(CI152="NO OFERTADO",0,IF(CI152="NO CUMPLE EV TECNICA",0,IF(CI152="NO HABILITA",0,IF(CI152="HABILITA",('PRECIOS UNITARIOS'!$AF152*500)/CH152))))</f>
        <v>0</v>
      </c>
    </row>
    <row r="153" spans="1:88" s="40" customFormat="1" ht="38.25" x14ac:dyDescent="0.2">
      <c r="A153" s="103">
        <v>144</v>
      </c>
      <c r="B153" s="202" t="s">
        <v>252</v>
      </c>
      <c r="C153" s="121" t="s">
        <v>253</v>
      </c>
      <c r="D153" s="24">
        <v>1</v>
      </c>
      <c r="E153" s="166" t="s">
        <v>53</v>
      </c>
      <c r="F153" s="168">
        <v>1484</v>
      </c>
      <c r="G153" s="25">
        <v>277.27</v>
      </c>
      <c r="H153" s="43">
        <f>'PRECIO REFERENCIA'!F153</f>
        <v>0</v>
      </c>
      <c r="I153" s="43" t="str">
        <f>'PRECIO REFERENCIA'!H153</f>
        <v>NO OFERTADO</v>
      </c>
      <c r="J153" s="44">
        <f>+IF(I153="NO OFERTADO",0,IF(I153="NO CUMPLE EV TECNICA",0,IF(I153="NO HABILITA",0,IF(I153="HABILITA",('PRECIOS UNITARIOS'!$AF153*500)/H153))))</f>
        <v>0</v>
      </c>
      <c r="K153" s="43">
        <f>'PRECIO REFERENCIA'!I153</f>
        <v>0</v>
      </c>
      <c r="L153" s="43" t="str">
        <f>'PRECIO REFERENCIA'!K153</f>
        <v>NO OFERTADO</v>
      </c>
      <c r="M153" s="44">
        <f>+IF(L153="NO OFERTADO",0,IF(L153="NO CUMPLE EV TECNICA",0,IF(L153="NO HABILITA",0,IF(L153="HABILITA",('PRECIOS UNITARIOS'!$AF153*500)/K153))))</f>
        <v>0</v>
      </c>
      <c r="N153" s="43">
        <f>'PRECIO REFERENCIA'!L153</f>
        <v>0</v>
      </c>
      <c r="O153" s="43" t="str">
        <f>'PRECIO REFERENCIA'!N153</f>
        <v>NO OFERTADO</v>
      </c>
      <c r="P153" s="44">
        <f>+IF(O153="NO OFERTADO",0,IF(O153="NO CUMPLE EV TECNICA",0,IF(O153="NO HABILITA",0,IF(O153="HABILITA",('PRECIOS UNITARIOS'!$AF153*500)/N153))))</f>
        <v>0</v>
      </c>
      <c r="Q153" s="43">
        <f>'PRECIO REFERENCIA'!O153</f>
        <v>0</v>
      </c>
      <c r="R153" s="43" t="str">
        <f>'PRECIO REFERENCIA'!Q153</f>
        <v>NO OFERTADO</v>
      </c>
      <c r="S153" s="44">
        <f>+IF(R153="NO OFERTADO",0,IF(R153="NO CUMPLE EV TECNICA",0,IF(R153="NO HABILITA",0,IF(R153="HABILITA",('PRECIOS UNITARIOS'!$AF153*500)/Q153))))</f>
        <v>0</v>
      </c>
      <c r="T153" s="43">
        <f>'PRECIO REFERENCIA'!R153</f>
        <v>0</v>
      </c>
      <c r="U153" s="43" t="str">
        <f>'PRECIO REFERENCIA'!T153</f>
        <v>NO OFERTADO</v>
      </c>
      <c r="V153" s="44">
        <f>+IF(U153="NO OFERTADO",0,IF(U153="NO CUMPLE EV TECNICA",0,IF(U153="NO HABILITA",0,IF(U153="HABILITA",('PRECIOS UNITARIOS'!$AF153*500)/T153))))</f>
        <v>0</v>
      </c>
      <c r="W153" s="43">
        <f>'PRECIO REFERENCIA'!U153</f>
        <v>0</v>
      </c>
      <c r="X153" s="43" t="str">
        <f>'PRECIO REFERENCIA'!W153</f>
        <v>NO OFERTADO</v>
      </c>
      <c r="Y153" s="44">
        <f>+IF(X153="NO OFERTADO",0,IF(X153="NO CUMPLE EV TECNICA",0,IF(X153="NO HABILITA",0,IF(X153="HABILITA",('PRECIOS UNITARIOS'!$AF153*500)/W153))))</f>
        <v>0</v>
      </c>
      <c r="Z153" s="43">
        <f>'PRECIO REFERENCIA'!X153</f>
        <v>267.75</v>
      </c>
      <c r="AA153" s="43" t="str">
        <f>'PRECIO REFERENCIA'!Z153</f>
        <v>HABILITA</v>
      </c>
      <c r="AB153" s="44">
        <f>+IF(AA153="NO OFERTADO",0,IF(AA153="NO CUMPLE EV TECNICA",0,IF(AA153="NO HABILITA",0,IF(AA153="HABILITA",('PRECIOS UNITARIOS'!$AF153*500)/Z153))))</f>
        <v>500</v>
      </c>
      <c r="AC153" s="43">
        <f>'PRECIO REFERENCIA'!AA153</f>
        <v>0</v>
      </c>
      <c r="AD153" s="43" t="str">
        <f>'PRECIO REFERENCIA'!AC153</f>
        <v>NO OFERTADO</v>
      </c>
      <c r="AE153" s="44">
        <f>+IF(AD153="NO OFERTADO",0,IF(AD153="NO CUMPLE EV TECNICA",0,IF(AD153="NO HABILITA",0,IF(AD153="HABILITA",('PRECIOS UNITARIOS'!$AF153*500)/AC153))))</f>
        <v>0</v>
      </c>
      <c r="AF153" s="43">
        <f>'PRECIO REFERENCIA'!AD153</f>
        <v>286.79000000000002</v>
      </c>
      <c r="AG153" s="43" t="str">
        <f>'PRECIO REFERENCIA'!AF153</f>
        <v>HABILITA</v>
      </c>
      <c r="AH153" s="44">
        <f>+IF(AG153="NO OFERTADO",0,IF(AG153="NO CUMPLE EV TECNICA",0,IF(AG153="NO HABILITA",0,IF(AG153="HABILITA",('PRECIOS UNITARIOS'!$AF153*500)/AF153))))</f>
        <v>466.80497925311198</v>
      </c>
      <c r="AI153" s="43">
        <f>'PRECIO REFERENCIA'!AG153</f>
        <v>0</v>
      </c>
      <c r="AJ153" s="43" t="str">
        <f>'PRECIO REFERENCIA'!AI153</f>
        <v>NO OFERTADO</v>
      </c>
      <c r="AK153" s="44">
        <f>+IF(AJ153="NO OFERTADO",0,IF(AJ153="NO CUMPLE EV TECNICA",0,IF(AJ153="NO HABILITA",0,IF(AJ153="HABILITA",('PRECIOS UNITARIOS'!$AF153*500)/AI153))))</f>
        <v>0</v>
      </c>
      <c r="AL153" s="43">
        <f>'PRECIO REFERENCIA'!AJ153</f>
        <v>0</v>
      </c>
      <c r="AM153" s="43" t="str">
        <f>'PRECIO REFERENCIA'!AL153</f>
        <v>NO OFERTADO</v>
      </c>
      <c r="AN153" s="44">
        <f>+IF(AM153="NO OFERTADO",0,IF(AM153="NO CUMPLE EV TECNICA",0,IF(AM153="NO HABILITA",0,IF(AM153="HABILITA",('PRECIOS UNITARIOS'!$AF153*500)/AL153))))</f>
        <v>0</v>
      </c>
      <c r="AO153" s="43">
        <f>'PRECIO REFERENCIA'!AM153</f>
        <v>0</v>
      </c>
      <c r="AP153" s="43" t="str">
        <f>'PRECIO REFERENCIA'!AO153</f>
        <v>NO OFERTADO</v>
      </c>
      <c r="AQ153" s="44">
        <f>+IF(AP153="NO OFERTADO",0,IF(AP153="NO CUMPLE EV TECNICA",0,IF(AP153="NO HABILITA",0,IF(AP153="HABILITA",('PRECIOS UNITARIOS'!$AF153*500)/AO153))))</f>
        <v>0</v>
      </c>
      <c r="AR153" s="43">
        <f>'PRECIO REFERENCIA'!AP153</f>
        <v>0</v>
      </c>
      <c r="AS153" s="43" t="str">
        <f>'PRECIO REFERENCIA'!AR153</f>
        <v>NO OFERTADO</v>
      </c>
      <c r="AT153" s="44">
        <f>+IF(AS153="NO OFERTADO",0,IF(AS153="NO CUMPLE EV TECNICA",0,IF(AS153="NO HABILITA",0,IF(AS153="HABILITA",('PRECIOS UNITARIOS'!$AF153*500)/AR153))))</f>
        <v>0</v>
      </c>
      <c r="AU153" s="43">
        <f>'PRECIO REFERENCIA'!AS153</f>
        <v>0</v>
      </c>
      <c r="AV153" s="43" t="str">
        <f>'PRECIO REFERENCIA'!AU153</f>
        <v>NO OFERTADO</v>
      </c>
      <c r="AW153" s="44">
        <f>+IF(AV153="NO OFERTADO",0,IF(AV153="NO CUMPLE EV TECNICA",0,IF(AV153="NO HABILITA",0,IF(AV153="HABILITA",('PRECIOS UNITARIOS'!$AF153*500)/AU153))))</f>
        <v>0</v>
      </c>
      <c r="AX153" s="43">
        <f>'PRECIO REFERENCIA'!AV153</f>
        <v>0</v>
      </c>
      <c r="AY153" s="43" t="str">
        <f>'PRECIO REFERENCIA'!AX153</f>
        <v>NO OFERTADO</v>
      </c>
      <c r="AZ153" s="44">
        <f>+IF(AY153="NO OFERTADO",0,IF(AY153="NO CUMPLE EV TECNICA",0,IF(AY153="NO HABILITA",0,IF(AY153="HABILITA",('PRECIOS UNITARIOS'!$AF153*500)/AX153))))</f>
        <v>0</v>
      </c>
      <c r="BA153" s="43">
        <f>'PRECIO REFERENCIA'!AY153</f>
        <v>0</v>
      </c>
      <c r="BB153" s="43" t="str">
        <f>'PRECIO REFERENCIA'!BA153</f>
        <v>NO OFERTADO</v>
      </c>
      <c r="BC153" s="44">
        <f>+IF(BB153="NO OFERTADO",0,IF(BB153="NO CUMPLE EV TECNICA",0,IF(BB153="NO HABILITA",0,IF(BB153="HABILITA",('PRECIOS UNITARIOS'!$AF153*500)/BA153))))</f>
        <v>0</v>
      </c>
      <c r="BD153" s="43">
        <f>'PRECIO REFERENCIA'!BB153</f>
        <v>309.39999999999998</v>
      </c>
      <c r="BE153" s="43" t="str">
        <f>'PRECIO REFERENCIA'!BD153</f>
        <v>HABILITA</v>
      </c>
      <c r="BF153" s="44">
        <f>+IF(BE153="NO OFERTADO",0,IF(BE153="NO CUMPLE EV TECNICA",0,IF(BE153="NO HABILITA",0,IF(BE153="HABILITA",('PRECIOS UNITARIOS'!$AF153*500)/BD153))))</f>
        <v>432.69230769230774</v>
      </c>
      <c r="BG153" s="43">
        <f>'PRECIO REFERENCIA'!BE153</f>
        <v>0</v>
      </c>
      <c r="BH153" s="43" t="str">
        <f>'PRECIO REFERENCIA'!BG153</f>
        <v>NO OFERTADO</v>
      </c>
      <c r="BI153" s="44">
        <f>+IF(BH153="NO OFERTADO",0,IF(BH153="NO CUMPLE EV TECNICA",0,IF(BH153="NO HABILITA",0,IF(BH153="HABILITA",('PRECIOS UNITARIOS'!$AF153*500)/BG153))))</f>
        <v>0</v>
      </c>
      <c r="BJ153" s="43">
        <f>'PRECIO REFERENCIA'!BH153</f>
        <v>0</v>
      </c>
      <c r="BK153" s="43" t="str">
        <f>'PRECIO REFERENCIA'!BJ153</f>
        <v>NO HABILITA</v>
      </c>
      <c r="BL153" s="44">
        <f>+IF(BK153="NO OFERTADO",0,IF(BK153="NO CUMPLE EV TECNICA",0,IF(BK153="NO HABILITA",0,IF(BK153="HABILITA",('PRECIOS UNITARIOS'!$AF153*500)/BJ153))))</f>
        <v>0</v>
      </c>
      <c r="BM153" s="43">
        <f>'PRECIO REFERENCIA'!BK153</f>
        <v>0</v>
      </c>
      <c r="BN153" s="43" t="str">
        <f>'PRECIO REFERENCIA'!BM153</f>
        <v>NO OFERTADO</v>
      </c>
      <c r="BO153" s="44">
        <f>+IF(BN153="NO OFERTADO",0,IF(BN153="NO CUMPLE EV TECNICA",0,IF(BN153="NO HABILITA",0,IF(BN153="HABILITA",('PRECIOS UNITARIOS'!$AF153*500)/BM153))))</f>
        <v>0</v>
      </c>
      <c r="BP153" s="43">
        <f>'PRECIO REFERENCIA'!BN153</f>
        <v>0</v>
      </c>
      <c r="BQ153" s="43" t="str">
        <f>'PRECIO REFERENCIA'!BP153</f>
        <v>NO OFERTADO</v>
      </c>
      <c r="BR153" s="44">
        <f>+IF(BQ153="NO OFERTADO",0,IF(BQ153="NO CUMPLE EV TECNICA",0,IF(BQ153="NO HABILITA",0,IF(BQ153="HABILITA",('PRECIOS UNITARIOS'!$AF153*500)/BP153))))</f>
        <v>0</v>
      </c>
      <c r="BS153" s="43">
        <f>'PRECIO REFERENCIA'!BQ153</f>
        <v>0</v>
      </c>
      <c r="BT153" s="43" t="str">
        <f>'PRECIO REFERENCIA'!BS153</f>
        <v>NO OFERTADO</v>
      </c>
      <c r="BU153" s="44">
        <f>+IF(BT153="NO OFERTADO",0,IF(BT153="NO CUMPLE EV TECNICA",0,IF(BT153="NO HABILITA",0,IF(BT153="HABILITA",('PRECIOS UNITARIOS'!$AF153*500)/BS153))))</f>
        <v>0</v>
      </c>
      <c r="BV153" s="43">
        <f>'PRECIO REFERENCIA'!BT153</f>
        <v>0</v>
      </c>
      <c r="BW153" s="43" t="str">
        <f>'PRECIO REFERENCIA'!BV153</f>
        <v>NO OFERTADO</v>
      </c>
      <c r="BX153" s="44">
        <f>+IF(BW153="NO OFERTADO",0,IF(BW153="NO CUMPLE EV TECNICA",0,IF(BW153="NO HABILITA",0,IF(BW153="HABILITA",('PRECIOS UNITARIOS'!$AF153*500)/BV153))))</f>
        <v>0</v>
      </c>
      <c r="BY153" s="43">
        <f>'PRECIO REFERENCIA'!BW153</f>
        <v>0</v>
      </c>
      <c r="BZ153" s="43" t="str">
        <f>'PRECIO REFERENCIA'!BY153</f>
        <v>NO OFERTADO</v>
      </c>
      <c r="CA153" s="44">
        <f>+IF(BZ153="NO OFERTADO",0,IF(BZ153="NO CUMPLE EV TECNICA",0,IF(BZ153="NO HABILITA",0,IF(BZ153="HABILITA",('PRECIOS UNITARIOS'!$AF153*500)/BY153))))</f>
        <v>0</v>
      </c>
      <c r="CB153" s="43">
        <f>'PRECIO REFERENCIA'!BZ153</f>
        <v>0</v>
      </c>
      <c r="CC153" s="43" t="str">
        <f>'PRECIO REFERENCIA'!CB153</f>
        <v>NO OFERTADO</v>
      </c>
      <c r="CD153" s="44">
        <f>+IF(CC153="NO OFERTADO",0,IF(CC153="NO CUMPLE EV TECNICA",0,IF(CC153="NO HABILITA",0,IF(CC153="HABILITA",('PRECIOS UNITARIOS'!$AF153*500)/CB153))))</f>
        <v>0</v>
      </c>
      <c r="CE153" s="43">
        <f>'PRECIO REFERENCIA'!CC153</f>
        <v>0</v>
      </c>
      <c r="CF153" s="43" t="str">
        <f>'PRECIO REFERENCIA'!CE153</f>
        <v>NO OFERTADO</v>
      </c>
      <c r="CG153" s="44">
        <f>+IF(CF153="NO OFERTADO",0,IF(CF153="NO CUMPLE EV TECNICA",0,IF(CF153="NO HABILITA",0,IF(CF153="HABILITA",('PRECIOS UNITARIOS'!$AF153*500)/CE153))))</f>
        <v>0</v>
      </c>
      <c r="CH153" s="43">
        <f>'PRECIO REFERENCIA'!CF153</f>
        <v>0</v>
      </c>
      <c r="CI153" s="43" t="str">
        <f>'PRECIO REFERENCIA'!CH153</f>
        <v>NO OFERTADO</v>
      </c>
      <c r="CJ153" s="44">
        <f>+IF(CI153="NO OFERTADO",0,IF(CI153="NO CUMPLE EV TECNICA",0,IF(CI153="NO HABILITA",0,IF(CI153="HABILITA",('PRECIOS UNITARIOS'!$AF153*500)/CH153))))</f>
        <v>0</v>
      </c>
    </row>
    <row r="154" spans="1:88" s="40" customFormat="1" ht="51" x14ac:dyDescent="0.2">
      <c r="A154" s="103">
        <v>145</v>
      </c>
      <c r="B154" s="202" t="s">
        <v>254</v>
      </c>
      <c r="C154" s="121" t="s">
        <v>255</v>
      </c>
      <c r="D154" s="24">
        <v>1</v>
      </c>
      <c r="E154" s="166" t="s">
        <v>53</v>
      </c>
      <c r="F154" s="168">
        <v>1</v>
      </c>
      <c r="G154" s="25">
        <v>53417.315000000002</v>
      </c>
      <c r="H154" s="43">
        <f>'PRECIO REFERENCIA'!F154</f>
        <v>0</v>
      </c>
      <c r="I154" s="43" t="str">
        <f>'PRECIO REFERENCIA'!H154</f>
        <v>NO OFERTADO</v>
      </c>
      <c r="J154" s="44">
        <f>+IF(I154="NO OFERTADO",0,IF(I154="NO CUMPLE EV TECNICA",0,IF(I154="NO HABILITA",0,IF(I154="HABILITA",('PRECIOS UNITARIOS'!$AF154*500)/H154))))</f>
        <v>0</v>
      </c>
      <c r="K154" s="43">
        <f>'PRECIO REFERENCIA'!I154</f>
        <v>0</v>
      </c>
      <c r="L154" s="43" t="str">
        <f>'PRECIO REFERENCIA'!K154</f>
        <v>NO OFERTADO</v>
      </c>
      <c r="M154" s="44">
        <f>+IF(L154="NO OFERTADO",0,IF(L154="NO CUMPLE EV TECNICA",0,IF(L154="NO HABILITA",0,IF(L154="HABILITA",('PRECIOS UNITARIOS'!$AF154*500)/K154))))</f>
        <v>0</v>
      </c>
      <c r="N154" s="43">
        <f>'PRECIO REFERENCIA'!L154</f>
        <v>0</v>
      </c>
      <c r="O154" s="43" t="str">
        <f>'PRECIO REFERENCIA'!N154</f>
        <v>NO OFERTADO</v>
      </c>
      <c r="P154" s="44">
        <f>+IF(O154="NO OFERTADO",0,IF(O154="NO CUMPLE EV TECNICA",0,IF(O154="NO HABILITA",0,IF(O154="HABILITA",('PRECIOS UNITARIOS'!$AF154*500)/N154))))</f>
        <v>0</v>
      </c>
      <c r="Q154" s="43">
        <f>'PRECIO REFERENCIA'!O154</f>
        <v>0</v>
      </c>
      <c r="R154" s="43" t="str">
        <f>'PRECIO REFERENCIA'!Q154</f>
        <v>NO OFERTADO</v>
      </c>
      <c r="S154" s="44">
        <f>+IF(R154="NO OFERTADO",0,IF(R154="NO CUMPLE EV TECNICA",0,IF(R154="NO HABILITA",0,IF(R154="HABILITA",('PRECIOS UNITARIOS'!$AF154*500)/Q154))))</f>
        <v>0</v>
      </c>
      <c r="T154" s="43">
        <f>'PRECIO REFERENCIA'!R154</f>
        <v>0</v>
      </c>
      <c r="U154" s="43" t="str">
        <f>'PRECIO REFERENCIA'!T154</f>
        <v>NO OFERTADO</v>
      </c>
      <c r="V154" s="44">
        <f>+IF(U154="NO OFERTADO",0,IF(U154="NO CUMPLE EV TECNICA",0,IF(U154="NO HABILITA",0,IF(U154="HABILITA",('PRECIOS UNITARIOS'!$AF154*500)/T154))))</f>
        <v>0</v>
      </c>
      <c r="W154" s="43">
        <f>'PRECIO REFERENCIA'!U154</f>
        <v>0</v>
      </c>
      <c r="X154" s="43" t="str">
        <f>'PRECIO REFERENCIA'!W154</f>
        <v>NO OFERTADO</v>
      </c>
      <c r="Y154" s="44">
        <f>+IF(X154="NO OFERTADO",0,IF(X154="NO CUMPLE EV TECNICA",0,IF(X154="NO HABILITA",0,IF(X154="HABILITA",('PRECIOS UNITARIOS'!$AF154*500)/W154))))</f>
        <v>0</v>
      </c>
      <c r="Z154" s="43">
        <f>'PRECIO REFERENCIA'!X154</f>
        <v>0</v>
      </c>
      <c r="AA154" s="43" t="str">
        <f>'PRECIO REFERENCIA'!Z154</f>
        <v>NO OFERTADO</v>
      </c>
      <c r="AB154" s="44">
        <f>+IF(AA154="NO OFERTADO",0,IF(AA154="NO CUMPLE EV TECNICA",0,IF(AA154="NO HABILITA",0,IF(AA154="HABILITA",('PRECIOS UNITARIOS'!$AF154*500)/Z154))))</f>
        <v>0</v>
      </c>
      <c r="AC154" s="43">
        <f>'PRECIO REFERENCIA'!AA154</f>
        <v>0</v>
      </c>
      <c r="AD154" s="43" t="str">
        <f>'PRECIO REFERENCIA'!AC154</f>
        <v>NO OFERTADO</v>
      </c>
      <c r="AE154" s="44">
        <f>+IF(AD154="NO OFERTADO",0,IF(AD154="NO CUMPLE EV TECNICA",0,IF(AD154="NO HABILITA",0,IF(AD154="HABILITA",('PRECIOS UNITARIOS'!$AF154*500)/AC154))))</f>
        <v>0</v>
      </c>
      <c r="AF154" s="43">
        <f>'PRECIO REFERENCIA'!AD154</f>
        <v>0</v>
      </c>
      <c r="AG154" s="43" t="str">
        <f>'PRECIO REFERENCIA'!AF154</f>
        <v>NO OFERTADO</v>
      </c>
      <c r="AH154" s="44">
        <f>+IF(AG154="NO OFERTADO",0,IF(AG154="NO CUMPLE EV TECNICA",0,IF(AG154="NO HABILITA",0,IF(AG154="HABILITA",('PRECIOS UNITARIOS'!$AF154*500)/AF154))))</f>
        <v>0</v>
      </c>
      <c r="AI154" s="43">
        <f>'PRECIO REFERENCIA'!AG154</f>
        <v>0</v>
      </c>
      <c r="AJ154" s="43" t="str">
        <f>'PRECIO REFERENCIA'!AI154</f>
        <v>NO OFERTADO</v>
      </c>
      <c r="AK154" s="44">
        <f>+IF(AJ154="NO OFERTADO",0,IF(AJ154="NO CUMPLE EV TECNICA",0,IF(AJ154="NO HABILITA",0,IF(AJ154="HABILITA",('PRECIOS UNITARIOS'!$AF154*500)/AI154))))</f>
        <v>0</v>
      </c>
      <c r="AL154" s="43">
        <f>'PRECIO REFERENCIA'!AJ154</f>
        <v>0</v>
      </c>
      <c r="AM154" s="43" t="str">
        <f>'PRECIO REFERENCIA'!AL154</f>
        <v>NO OFERTADO</v>
      </c>
      <c r="AN154" s="44">
        <f>+IF(AM154="NO OFERTADO",0,IF(AM154="NO CUMPLE EV TECNICA",0,IF(AM154="NO HABILITA",0,IF(AM154="HABILITA",('PRECIOS UNITARIOS'!$AF154*500)/AL154))))</f>
        <v>0</v>
      </c>
      <c r="AO154" s="43">
        <f>'PRECIO REFERENCIA'!AM154</f>
        <v>0</v>
      </c>
      <c r="AP154" s="43" t="str">
        <f>'PRECIO REFERENCIA'!AO154</f>
        <v>NO OFERTADO</v>
      </c>
      <c r="AQ154" s="44">
        <f>+IF(AP154="NO OFERTADO",0,IF(AP154="NO CUMPLE EV TECNICA",0,IF(AP154="NO HABILITA",0,IF(AP154="HABILITA",('PRECIOS UNITARIOS'!$AF154*500)/AO154))))</f>
        <v>0</v>
      </c>
      <c r="AR154" s="43">
        <f>'PRECIO REFERENCIA'!AP154</f>
        <v>0</v>
      </c>
      <c r="AS154" s="43" t="str">
        <f>'PRECIO REFERENCIA'!AR154</f>
        <v>NO OFERTADO</v>
      </c>
      <c r="AT154" s="44">
        <f>+IF(AS154="NO OFERTADO",0,IF(AS154="NO CUMPLE EV TECNICA",0,IF(AS154="NO HABILITA",0,IF(AS154="HABILITA",('PRECIOS UNITARIOS'!$AF154*500)/AR154))))</f>
        <v>0</v>
      </c>
      <c r="AU154" s="43">
        <f>'PRECIO REFERENCIA'!AS154</f>
        <v>0</v>
      </c>
      <c r="AV154" s="43" t="str">
        <f>'PRECIO REFERENCIA'!AU154</f>
        <v>NO OFERTADO</v>
      </c>
      <c r="AW154" s="44">
        <f>+IF(AV154="NO OFERTADO",0,IF(AV154="NO CUMPLE EV TECNICA",0,IF(AV154="NO HABILITA",0,IF(AV154="HABILITA",('PRECIOS UNITARIOS'!$AF154*500)/AU154))))</f>
        <v>0</v>
      </c>
      <c r="AX154" s="43">
        <f>'PRECIO REFERENCIA'!AV154</f>
        <v>0</v>
      </c>
      <c r="AY154" s="43" t="str">
        <f>'PRECIO REFERENCIA'!AX154</f>
        <v>NO OFERTADO</v>
      </c>
      <c r="AZ154" s="44">
        <f>+IF(AY154="NO OFERTADO",0,IF(AY154="NO CUMPLE EV TECNICA",0,IF(AY154="NO HABILITA",0,IF(AY154="HABILITA",('PRECIOS UNITARIOS'!$AF154*500)/AX154))))</f>
        <v>0</v>
      </c>
      <c r="BA154" s="43">
        <f>'PRECIO REFERENCIA'!AY154</f>
        <v>0</v>
      </c>
      <c r="BB154" s="43" t="str">
        <f>'PRECIO REFERENCIA'!BA154</f>
        <v>NO OFERTADO</v>
      </c>
      <c r="BC154" s="44">
        <f>+IF(BB154="NO OFERTADO",0,IF(BB154="NO CUMPLE EV TECNICA",0,IF(BB154="NO HABILITA",0,IF(BB154="HABILITA",('PRECIOS UNITARIOS'!$AF154*500)/BA154))))</f>
        <v>0</v>
      </c>
      <c r="BD154" s="43">
        <f>'PRECIO REFERENCIA'!BB154</f>
        <v>0</v>
      </c>
      <c r="BE154" s="43" t="str">
        <f>'PRECIO REFERENCIA'!BD154</f>
        <v>NO OFERTADO</v>
      </c>
      <c r="BF154" s="44">
        <f>+IF(BE154="NO OFERTADO",0,IF(BE154="NO CUMPLE EV TECNICA",0,IF(BE154="NO HABILITA",0,IF(BE154="HABILITA",('PRECIOS UNITARIOS'!$AF154*500)/BD154))))</f>
        <v>0</v>
      </c>
      <c r="BG154" s="43">
        <f>'PRECIO REFERENCIA'!BE154</f>
        <v>0</v>
      </c>
      <c r="BH154" s="43" t="str">
        <f>'PRECIO REFERENCIA'!BG154</f>
        <v>NO OFERTADO</v>
      </c>
      <c r="BI154" s="44">
        <f>+IF(BH154="NO OFERTADO",0,IF(BH154="NO CUMPLE EV TECNICA",0,IF(BH154="NO HABILITA",0,IF(BH154="HABILITA",('PRECIOS UNITARIOS'!$AF154*500)/BG154))))</f>
        <v>0</v>
      </c>
      <c r="BJ154" s="43">
        <f>'PRECIO REFERENCIA'!BH154</f>
        <v>0</v>
      </c>
      <c r="BK154" s="43" t="str">
        <f>'PRECIO REFERENCIA'!BJ154</f>
        <v>NO OFERTADO</v>
      </c>
      <c r="BL154" s="44">
        <f>+IF(BK154="NO OFERTADO",0,IF(BK154="NO CUMPLE EV TECNICA",0,IF(BK154="NO HABILITA",0,IF(BK154="HABILITA",('PRECIOS UNITARIOS'!$AF154*500)/BJ154))))</f>
        <v>0</v>
      </c>
      <c r="BM154" s="43">
        <f>'PRECIO REFERENCIA'!BK154</f>
        <v>0</v>
      </c>
      <c r="BN154" s="43" t="str">
        <f>'PRECIO REFERENCIA'!BM154</f>
        <v>NO OFERTADO</v>
      </c>
      <c r="BO154" s="44">
        <f>+IF(BN154="NO OFERTADO",0,IF(BN154="NO CUMPLE EV TECNICA",0,IF(BN154="NO HABILITA",0,IF(BN154="HABILITA",('PRECIOS UNITARIOS'!$AF154*500)/BM154))))</f>
        <v>0</v>
      </c>
      <c r="BP154" s="43">
        <f>'PRECIO REFERENCIA'!BN154</f>
        <v>0</v>
      </c>
      <c r="BQ154" s="43" t="str">
        <f>'PRECIO REFERENCIA'!BP154</f>
        <v>NO OFERTADO</v>
      </c>
      <c r="BR154" s="44">
        <f>+IF(BQ154="NO OFERTADO",0,IF(BQ154="NO CUMPLE EV TECNICA",0,IF(BQ154="NO HABILITA",0,IF(BQ154="HABILITA",('PRECIOS UNITARIOS'!$AF154*500)/BP154))))</f>
        <v>0</v>
      </c>
      <c r="BS154" s="43">
        <f>'PRECIO REFERENCIA'!BQ154</f>
        <v>0</v>
      </c>
      <c r="BT154" s="43" t="str">
        <f>'PRECIO REFERENCIA'!BS154</f>
        <v>NO OFERTADO</v>
      </c>
      <c r="BU154" s="44">
        <f>+IF(BT154="NO OFERTADO",0,IF(BT154="NO CUMPLE EV TECNICA",0,IF(BT154="NO HABILITA",0,IF(BT154="HABILITA",('PRECIOS UNITARIOS'!$AF154*500)/BS154))))</f>
        <v>0</v>
      </c>
      <c r="BV154" s="43">
        <f>'PRECIO REFERENCIA'!BT154</f>
        <v>0</v>
      </c>
      <c r="BW154" s="43" t="str">
        <f>'PRECIO REFERENCIA'!BV154</f>
        <v>NO OFERTADO</v>
      </c>
      <c r="BX154" s="44">
        <f>+IF(BW154="NO OFERTADO",0,IF(BW154="NO CUMPLE EV TECNICA",0,IF(BW154="NO HABILITA",0,IF(BW154="HABILITA",('PRECIOS UNITARIOS'!$AF154*500)/BV154))))</f>
        <v>0</v>
      </c>
      <c r="BY154" s="43">
        <f>'PRECIO REFERENCIA'!BW154</f>
        <v>0</v>
      </c>
      <c r="BZ154" s="43" t="str">
        <f>'PRECIO REFERENCIA'!BY154</f>
        <v>NO OFERTADO</v>
      </c>
      <c r="CA154" s="44">
        <f>+IF(BZ154="NO OFERTADO",0,IF(BZ154="NO CUMPLE EV TECNICA",0,IF(BZ154="NO HABILITA",0,IF(BZ154="HABILITA",('PRECIOS UNITARIOS'!$AF154*500)/BY154))))</f>
        <v>0</v>
      </c>
      <c r="CB154" s="43">
        <f>'PRECIO REFERENCIA'!BZ154</f>
        <v>0</v>
      </c>
      <c r="CC154" s="43" t="str">
        <f>'PRECIO REFERENCIA'!CB154</f>
        <v>NO OFERTADO</v>
      </c>
      <c r="CD154" s="44">
        <f>+IF(CC154="NO OFERTADO",0,IF(CC154="NO CUMPLE EV TECNICA",0,IF(CC154="NO HABILITA",0,IF(CC154="HABILITA",('PRECIOS UNITARIOS'!$AF154*500)/CB154))))</f>
        <v>0</v>
      </c>
      <c r="CE154" s="43">
        <f>'PRECIO REFERENCIA'!CC154</f>
        <v>0</v>
      </c>
      <c r="CF154" s="43" t="str">
        <f>'PRECIO REFERENCIA'!CE154</f>
        <v>NO OFERTADO</v>
      </c>
      <c r="CG154" s="44">
        <f>+IF(CF154="NO OFERTADO",0,IF(CF154="NO CUMPLE EV TECNICA",0,IF(CF154="NO HABILITA",0,IF(CF154="HABILITA",('PRECIOS UNITARIOS'!$AF154*500)/CE154))))</f>
        <v>0</v>
      </c>
      <c r="CH154" s="43">
        <f>'PRECIO REFERENCIA'!CF154</f>
        <v>0</v>
      </c>
      <c r="CI154" s="43" t="str">
        <f>'PRECIO REFERENCIA'!CH154</f>
        <v>NO OFERTADO</v>
      </c>
      <c r="CJ154" s="44">
        <f>+IF(CI154="NO OFERTADO",0,IF(CI154="NO CUMPLE EV TECNICA",0,IF(CI154="NO HABILITA",0,IF(CI154="HABILITA",('PRECIOS UNITARIOS'!$AF154*500)/CH154))))</f>
        <v>0</v>
      </c>
    </row>
    <row r="155" spans="1:88" s="40" customFormat="1" ht="38.25" x14ac:dyDescent="0.2">
      <c r="A155" s="103">
        <v>146</v>
      </c>
      <c r="B155" s="202" t="s">
        <v>256</v>
      </c>
      <c r="C155" s="121" t="s">
        <v>257</v>
      </c>
      <c r="D155" s="24">
        <v>1</v>
      </c>
      <c r="E155" s="166" t="s">
        <v>53</v>
      </c>
      <c r="F155" s="168">
        <v>103</v>
      </c>
      <c r="G155" s="25">
        <v>7705.25</v>
      </c>
      <c r="H155" s="43">
        <f>'PRECIO REFERENCIA'!F155</f>
        <v>0</v>
      </c>
      <c r="I155" s="43" t="str">
        <f>'PRECIO REFERENCIA'!H155</f>
        <v>NO OFERTADO</v>
      </c>
      <c r="J155" s="44">
        <f>+IF(I155="NO OFERTADO",0,IF(I155="NO CUMPLE EV TECNICA",0,IF(I155="NO HABILITA",0,IF(I155="HABILITA",('PRECIOS UNITARIOS'!$AF155*500)/H155))))</f>
        <v>0</v>
      </c>
      <c r="K155" s="43">
        <f>'PRECIO REFERENCIA'!I155</f>
        <v>0</v>
      </c>
      <c r="L155" s="43" t="str">
        <f>'PRECIO REFERENCIA'!K155</f>
        <v>NO OFERTADO</v>
      </c>
      <c r="M155" s="44">
        <f>+IF(L155="NO OFERTADO",0,IF(L155="NO CUMPLE EV TECNICA",0,IF(L155="NO HABILITA",0,IF(L155="HABILITA",('PRECIOS UNITARIOS'!$AF155*500)/K155))))</f>
        <v>0</v>
      </c>
      <c r="N155" s="43">
        <f>'PRECIO REFERENCIA'!L155</f>
        <v>0</v>
      </c>
      <c r="O155" s="43" t="str">
        <f>'PRECIO REFERENCIA'!N155</f>
        <v>NO OFERTADO</v>
      </c>
      <c r="P155" s="44">
        <f>+IF(O155="NO OFERTADO",0,IF(O155="NO CUMPLE EV TECNICA",0,IF(O155="NO HABILITA",0,IF(O155="HABILITA",('PRECIOS UNITARIOS'!$AF155*500)/N155))))</f>
        <v>0</v>
      </c>
      <c r="Q155" s="43">
        <f>'PRECIO REFERENCIA'!O155</f>
        <v>0</v>
      </c>
      <c r="R155" s="43" t="str">
        <f>'PRECIO REFERENCIA'!Q155</f>
        <v>NO OFERTADO</v>
      </c>
      <c r="S155" s="44">
        <f>+IF(R155="NO OFERTADO",0,IF(R155="NO CUMPLE EV TECNICA",0,IF(R155="NO HABILITA",0,IF(R155="HABILITA",('PRECIOS UNITARIOS'!$AF155*500)/Q155))))</f>
        <v>0</v>
      </c>
      <c r="T155" s="43">
        <f>'PRECIO REFERENCIA'!R155</f>
        <v>0</v>
      </c>
      <c r="U155" s="43" t="str">
        <f>'PRECIO REFERENCIA'!T155</f>
        <v>NO OFERTADO</v>
      </c>
      <c r="V155" s="44">
        <f>+IF(U155="NO OFERTADO",0,IF(U155="NO CUMPLE EV TECNICA",0,IF(U155="NO HABILITA",0,IF(U155="HABILITA",('PRECIOS UNITARIOS'!$AF155*500)/T155))))</f>
        <v>0</v>
      </c>
      <c r="W155" s="43">
        <f>'PRECIO REFERENCIA'!U155</f>
        <v>7705.25</v>
      </c>
      <c r="X155" s="43" t="str">
        <f>'PRECIO REFERENCIA'!W155</f>
        <v>HABILITA</v>
      </c>
      <c r="Y155" s="44">
        <f>+IF(X155="NO OFERTADO",0,IF(X155="NO CUMPLE EV TECNICA",0,IF(X155="NO HABILITA",0,IF(X155="HABILITA",('PRECIOS UNITARIOS'!$AF155*500)/W155))))</f>
        <v>500</v>
      </c>
      <c r="Z155" s="43">
        <f>'PRECIO REFERENCIA'!X155</f>
        <v>8363.32</v>
      </c>
      <c r="AA155" s="43" t="str">
        <f>'PRECIO REFERENCIA'!Z155</f>
        <v>HABILITA</v>
      </c>
      <c r="AB155" s="44">
        <f>+IF(AA155="NO OFERTADO",0,IF(AA155="NO CUMPLE EV TECNICA",0,IF(AA155="NO HABILITA",0,IF(AA155="HABILITA",('PRECIOS UNITARIOS'!$AF155*500)/Z155))))</f>
        <v>460.65737051792831</v>
      </c>
      <c r="AC155" s="43">
        <f>'PRECIO REFERENCIA'!AA155</f>
        <v>0</v>
      </c>
      <c r="AD155" s="43" t="str">
        <f>'PRECIO REFERENCIA'!AC155</f>
        <v>NO OFERTADO</v>
      </c>
      <c r="AE155" s="44">
        <f>+IF(AD155="NO OFERTADO",0,IF(AD155="NO CUMPLE EV TECNICA",0,IF(AD155="NO HABILITA",0,IF(AD155="HABILITA",('PRECIOS UNITARIOS'!$AF155*500)/AC155))))</f>
        <v>0</v>
      </c>
      <c r="AF155" s="43">
        <f>'PRECIO REFERENCIA'!AD155</f>
        <v>10412.5</v>
      </c>
      <c r="AG155" s="43" t="str">
        <f>'PRECIO REFERENCIA'!AF155</f>
        <v>NO HABILITA</v>
      </c>
      <c r="AH155" s="44">
        <f>+IF(AG155="NO OFERTADO",0,IF(AG155="NO CUMPLE EV TECNICA",0,IF(AG155="NO HABILITA",0,IF(AG155="HABILITA",('PRECIOS UNITARIOS'!$AF155*500)/AF155))))</f>
        <v>0</v>
      </c>
      <c r="AI155" s="43">
        <f>'PRECIO REFERENCIA'!AG155</f>
        <v>0</v>
      </c>
      <c r="AJ155" s="43" t="str">
        <f>'PRECIO REFERENCIA'!AI155</f>
        <v>NO OFERTADO</v>
      </c>
      <c r="AK155" s="44">
        <f>+IF(AJ155="NO OFERTADO",0,IF(AJ155="NO CUMPLE EV TECNICA",0,IF(AJ155="NO HABILITA",0,IF(AJ155="HABILITA",('PRECIOS UNITARIOS'!$AF155*500)/AI155))))</f>
        <v>0</v>
      </c>
      <c r="AL155" s="43">
        <f>'PRECIO REFERENCIA'!AJ155</f>
        <v>0</v>
      </c>
      <c r="AM155" s="43" t="str">
        <f>'PRECIO REFERENCIA'!AL155</f>
        <v>NO OFERTADO</v>
      </c>
      <c r="AN155" s="44">
        <f>+IF(AM155="NO OFERTADO",0,IF(AM155="NO CUMPLE EV TECNICA",0,IF(AM155="NO HABILITA",0,IF(AM155="HABILITA",('PRECIOS UNITARIOS'!$AF155*500)/AL155))))</f>
        <v>0</v>
      </c>
      <c r="AO155" s="43">
        <f>'PRECIO REFERENCIA'!AM155</f>
        <v>0</v>
      </c>
      <c r="AP155" s="43" t="str">
        <f>'PRECIO REFERENCIA'!AO155</f>
        <v>NO OFERTADO</v>
      </c>
      <c r="AQ155" s="44">
        <f>+IF(AP155="NO OFERTADO",0,IF(AP155="NO CUMPLE EV TECNICA",0,IF(AP155="NO HABILITA",0,IF(AP155="HABILITA",('PRECIOS UNITARIOS'!$AF155*500)/AO155))))</f>
        <v>0</v>
      </c>
      <c r="AR155" s="43">
        <f>'PRECIO REFERENCIA'!AP155</f>
        <v>0</v>
      </c>
      <c r="AS155" s="43" t="str">
        <f>'PRECIO REFERENCIA'!AR155</f>
        <v>NO OFERTADO</v>
      </c>
      <c r="AT155" s="44">
        <f>+IF(AS155="NO OFERTADO",0,IF(AS155="NO CUMPLE EV TECNICA",0,IF(AS155="NO HABILITA",0,IF(AS155="HABILITA",('PRECIOS UNITARIOS'!$AF155*500)/AR155))))</f>
        <v>0</v>
      </c>
      <c r="AU155" s="43">
        <f>'PRECIO REFERENCIA'!AS155</f>
        <v>12643.75</v>
      </c>
      <c r="AV155" s="43" t="str">
        <f>'PRECIO REFERENCIA'!AU155</f>
        <v>NO HABILITA</v>
      </c>
      <c r="AW155" s="44">
        <f>+IF(AV155="NO OFERTADO",0,IF(AV155="NO CUMPLE EV TECNICA",0,IF(AV155="NO HABILITA",0,IF(AV155="HABILITA",('PRECIOS UNITARIOS'!$AF155*500)/AU155))))</f>
        <v>0</v>
      </c>
      <c r="AX155" s="43">
        <f>'PRECIO REFERENCIA'!AV155</f>
        <v>0</v>
      </c>
      <c r="AY155" s="43" t="str">
        <f>'PRECIO REFERENCIA'!AX155</f>
        <v>NO OFERTADO</v>
      </c>
      <c r="AZ155" s="44">
        <f>+IF(AY155="NO OFERTADO",0,IF(AY155="NO CUMPLE EV TECNICA",0,IF(AY155="NO HABILITA",0,IF(AY155="HABILITA",('PRECIOS UNITARIOS'!$AF155*500)/AX155))))</f>
        <v>0</v>
      </c>
      <c r="BA155" s="43">
        <f>'PRECIO REFERENCIA'!AY155</f>
        <v>0</v>
      </c>
      <c r="BB155" s="43" t="str">
        <f>'PRECIO REFERENCIA'!BA155</f>
        <v>NO OFERTADO</v>
      </c>
      <c r="BC155" s="44">
        <f>+IF(BB155="NO OFERTADO",0,IF(BB155="NO CUMPLE EV TECNICA",0,IF(BB155="NO HABILITA",0,IF(BB155="HABILITA",('PRECIOS UNITARIOS'!$AF155*500)/BA155))))</f>
        <v>0</v>
      </c>
      <c r="BD155" s="43">
        <f>'PRECIO REFERENCIA'!BB155</f>
        <v>14338.31</v>
      </c>
      <c r="BE155" s="43" t="str">
        <f>'PRECIO REFERENCIA'!BD155</f>
        <v>NO HABILITA</v>
      </c>
      <c r="BF155" s="44">
        <f>+IF(BE155="NO OFERTADO",0,IF(BE155="NO CUMPLE EV TECNICA",0,IF(BE155="NO HABILITA",0,IF(BE155="HABILITA",('PRECIOS UNITARIOS'!$AF155*500)/BD155))))</f>
        <v>0</v>
      </c>
      <c r="BG155" s="43">
        <f>'PRECIO REFERENCIA'!BE155</f>
        <v>0</v>
      </c>
      <c r="BH155" s="43" t="str">
        <f>'PRECIO REFERENCIA'!BG155</f>
        <v>NO OFERTADO</v>
      </c>
      <c r="BI155" s="44">
        <f>+IF(BH155="NO OFERTADO",0,IF(BH155="NO CUMPLE EV TECNICA",0,IF(BH155="NO HABILITA",0,IF(BH155="HABILITA",('PRECIOS UNITARIOS'!$AF155*500)/BG155))))</f>
        <v>0</v>
      </c>
      <c r="BJ155" s="43">
        <f>'PRECIO REFERENCIA'!BH155</f>
        <v>10531.5</v>
      </c>
      <c r="BK155" s="43" t="str">
        <f>'PRECIO REFERENCIA'!BJ155</f>
        <v>NO HABILITA</v>
      </c>
      <c r="BL155" s="44">
        <f>+IF(BK155="NO OFERTADO",0,IF(BK155="NO CUMPLE EV TECNICA",0,IF(BK155="NO HABILITA",0,IF(BK155="HABILITA",('PRECIOS UNITARIOS'!$AF155*500)/BJ155))))</f>
        <v>0</v>
      </c>
      <c r="BM155" s="43">
        <f>'PRECIO REFERENCIA'!BK155</f>
        <v>0</v>
      </c>
      <c r="BN155" s="43" t="str">
        <f>'PRECIO REFERENCIA'!BM155</f>
        <v>NO OFERTADO</v>
      </c>
      <c r="BO155" s="44">
        <f>+IF(BN155="NO OFERTADO",0,IF(BN155="NO CUMPLE EV TECNICA",0,IF(BN155="NO HABILITA",0,IF(BN155="HABILITA",('PRECIOS UNITARIOS'!$AF155*500)/BM155))))</f>
        <v>0</v>
      </c>
      <c r="BP155" s="43">
        <f>'PRECIO REFERENCIA'!BN155</f>
        <v>0</v>
      </c>
      <c r="BQ155" s="43" t="str">
        <f>'PRECIO REFERENCIA'!BP155</f>
        <v>NO OFERTADO</v>
      </c>
      <c r="BR155" s="44">
        <f>+IF(BQ155="NO OFERTADO",0,IF(BQ155="NO CUMPLE EV TECNICA",0,IF(BQ155="NO HABILITA",0,IF(BQ155="HABILITA",('PRECIOS UNITARIOS'!$AF155*500)/BP155))))</f>
        <v>0</v>
      </c>
      <c r="BS155" s="43">
        <f>'PRECIO REFERENCIA'!BQ155</f>
        <v>0</v>
      </c>
      <c r="BT155" s="43" t="str">
        <f>'PRECIO REFERENCIA'!BS155</f>
        <v>NO OFERTADO</v>
      </c>
      <c r="BU155" s="44">
        <f>+IF(BT155="NO OFERTADO",0,IF(BT155="NO CUMPLE EV TECNICA",0,IF(BT155="NO HABILITA",0,IF(BT155="HABILITA",('PRECIOS UNITARIOS'!$AF155*500)/BS155))))</f>
        <v>0</v>
      </c>
      <c r="BV155" s="43">
        <f>'PRECIO REFERENCIA'!BT155</f>
        <v>0</v>
      </c>
      <c r="BW155" s="43" t="str">
        <f>'PRECIO REFERENCIA'!BV155</f>
        <v>NO OFERTADO</v>
      </c>
      <c r="BX155" s="44">
        <f>+IF(BW155="NO OFERTADO",0,IF(BW155="NO CUMPLE EV TECNICA",0,IF(BW155="NO HABILITA",0,IF(BW155="HABILITA",('PRECIOS UNITARIOS'!$AF155*500)/BV155))))</f>
        <v>0</v>
      </c>
      <c r="BY155" s="43">
        <f>'PRECIO REFERENCIA'!BW155</f>
        <v>0</v>
      </c>
      <c r="BZ155" s="43" t="str">
        <f>'PRECIO REFERENCIA'!BY155</f>
        <v>NO OFERTADO</v>
      </c>
      <c r="CA155" s="44">
        <f>+IF(BZ155="NO OFERTADO",0,IF(BZ155="NO CUMPLE EV TECNICA",0,IF(BZ155="NO HABILITA",0,IF(BZ155="HABILITA",('PRECIOS UNITARIOS'!$AF155*500)/BY155))))</f>
        <v>0</v>
      </c>
      <c r="CB155" s="43">
        <f>'PRECIO REFERENCIA'!BZ155</f>
        <v>0</v>
      </c>
      <c r="CC155" s="43" t="str">
        <f>'PRECIO REFERENCIA'!CB155</f>
        <v>NO OFERTADO</v>
      </c>
      <c r="CD155" s="44">
        <f>+IF(CC155="NO OFERTADO",0,IF(CC155="NO CUMPLE EV TECNICA",0,IF(CC155="NO HABILITA",0,IF(CC155="HABILITA",('PRECIOS UNITARIOS'!$AF155*500)/CB155))))</f>
        <v>0</v>
      </c>
      <c r="CE155" s="43">
        <f>'PRECIO REFERENCIA'!CC155</f>
        <v>0</v>
      </c>
      <c r="CF155" s="43" t="str">
        <f>'PRECIO REFERENCIA'!CE155</f>
        <v>NO OFERTADO</v>
      </c>
      <c r="CG155" s="44">
        <f>+IF(CF155="NO OFERTADO",0,IF(CF155="NO CUMPLE EV TECNICA",0,IF(CF155="NO HABILITA",0,IF(CF155="HABILITA",('PRECIOS UNITARIOS'!$AF155*500)/CE155))))</f>
        <v>0</v>
      </c>
      <c r="CH155" s="43">
        <f>'PRECIO REFERENCIA'!CF155</f>
        <v>0</v>
      </c>
      <c r="CI155" s="43" t="str">
        <f>'PRECIO REFERENCIA'!CH155</f>
        <v>NO OFERTADO</v>
      </c>
      <c r="CJ155" s="44">
        <f>+IF(CI155="NO OFERTADO",0,IF(CI155="NO CUMPLE EV TECNICA",0,IF(CI155="NO HABILITA",0,IF(CI155="HABILITA",('PRECIOS UNITARIOS'!$AF155*500)/CH155))))</f>
        <v>0</v>
      </c>
    </row>
    <row r="156" spans="1:88" s="40" customFormat="1" ht="51" x14ac:dyDescent="0.2">
      <c r="A156" s="103">
        <v>147</v>
      </c>
      <c r="B156" s="202" t="s">
        <v>258</v>
      </c>
      <c r="C156" s="121" t="s">
        <v>259</v>
      </c>
      <c r="D156" s="24">
        <v>1</v>
      </c>
      <c r="E156" s="166" t="s">
        <v>53</v>
      </c>
      <c r="F156" s="168">
        <v>1583.3333333333333</v>
      </c>
      <c r="G156" s="25">
        <v>175.96292</v>
      </c>
      <c r="H156" s="43">
        <f>'PRECIO REFERENCIA'!F156</f>
        <v>0</v>
      </c>
      <c r="I156" s="43" t="str">
        <f>'PRECIO REFERENCIA'!H156</f>
        <v>NO OFERTADO</v>
      </c>
      <c r="J156" s="44">
        <f>+IF(I156="NO OFERTADO",0,IF(I156="NO CUMPLE EV TECNICA",0,IF(I156="NO HABILITA",0,IF(I156="HABILITA",('PRECIOS UNITARIOS'!$AF156*500)/H156))))</f>
        <v>0</v>
      </c>
      <c r="K156" s="43">
        <f>'PRECIO REFERENCIA'!I156</f>
        <v>0</v>
      </c>
      <c r="L156" s="43" t="str">
        <f>'PRECIO REFERENCIA'!K156</f>
        <v>NO OFERTADO</v>
      </c>
      <c r="M156" s="44">
        <f>+IF(L156="NO OFERTADO",0,IF(L156="NO CUMPLE EV TECNICA",0,IF(L156="NO HABILITA",0,IF(L156="HABILITA",('PRECIOS UNITARIOS'!$AF156*500)/K156))))</f>
        <v>0</v>
      </c>
      <c r="N156" s="43">
        <f>'PRECIO REFERENCIA'!L156</f>
        <v>0</v>
      </c>
      <c r="O156" s="43" t="str">
        <f>'PRECIO REFERENCIA'!N156</f>
        <v>NO OFERTADO</v>
      </c>
      <c r="P156" s="44">
        <f>+IF(O156="NO OFERTADO",0,IF(O156="NO CUMPLE EV TECNICA",0,IF(O156="NO HABILITA",0,IF(O156="HABILITA",('PRECIOS UNITARIOS'!$AF156*500)/N156))))</f>
        <v>0</v>
      </c>
      <c r="Q156" s="43">
        <f>'PRECIO REFERENCIA'!O156</f>
        <v>0</v>
      </c>
      <c r="R156" s="43" t="str">
        <f>'PRECIO REFERENCIA'!Q156</f>
        <v>NO OFERTADO</v>
      </c>
      <c r="S156" s="44">
        <f>+IF(R156="NO OFERTADO",0,IF(R156="NO CUMPLE EV TECNICA",0,IF(R156="NO HABILITA",0,IF(R156="HABILITA",('PRECIOS UNITARIOS'!$AF156*500)/Q156))))</f>
        <v>0</v>
      </c>
      <c r="T156" s="43">
        <f>'PRECIO REFERENCIA'!R156</f>
        <v>0</v>
      </c>
      <c r="U156" s="43" t="str">
        <f>'PRECIO REFERENCIA'!T156</f>
        <v>NO OFERTADO</v>
      </c>
      <c r="V156" s="44">
        <f>+IF(U156="NO OFERTADO",0,IF(U156="NO CUMPLE EV TECNICA",0,IF(U156="NO HABILITA",0,IF(U156="HABILITA",('PRECIOS UNITARIOS'!$AF156*500)/T156))))</f>
        <v>0</v>
      </c>
      <c r="W156" s="43">
        <f>'PRECIO REFERENCIA'!U156</f>
        <v>202.3</v>
      </c>
      <c r="X156" s="43" t="str">
        <f>'PRECIO REFERENCIA'!W156</f>
        <v>HABILITA</v>
      </c>
      <c r="Y156" s="44">
        <f>+IF(X156="NO OFERTADO",0,IF(X156="NO CUMPLE EV TECNICA",0,IF(X156="NO HABILITA",0,IF(X156="HABILITA",('PRECIOS UNITARIOS'!$AF156*500)/W156))))</f>
        <v>500</v>
      </c>
      <c r="Z156" s="43">
        <f>'PRECIO REFERENCIA'!X156</f>
        <v>0</v>
      </c>
      <c r="AA156" s="43" t="str">
        <f>'PRECIO REFERENCIA'!Z156</f>
        <v>NO OFERTADO</v>
      </c>
      <c r="AB156" s="44">
        <f>+IF(AA156="NO OFERTADO",0,IF(AA156="NO CUMPLE EV TECNICA",0,IF(AA156="NO HABILITA",0,IF(AA156="HABILITA",('PRECIOS UNITARIOS'!$AF156*500)/Z156))))</f>
        <v>0</v>
      </c>
      <c r="AC156" s="43">
        <f>'PRECIO REFERENCIA'!AA156</f>
        <v>0</v>
      </c>
      <c r="AD156" s="43" t="str">
        <f>'PRECIO REFERENCIA'!AC156</f>
        <v>NO OFERTADO</v>
      </c>
      <c r="AE156" s="44">
        <f>+IF(AD156="NO OFERTADO",0,IF(AD156="NO CUMPLE EV TECNICA",0,IF(AD156="NO HABILITA",0,IF(AD156="HABILITA",('PRECIOS UNITARIOS'!$AF156*500)/AC156))))</f>
        <v>0</v>
      </c>
      <c r="AF156" s="43">
        <f>'PRECIO REFERENCIA'!AD156</f>
        <v>0</v>
      </c>
      <c r="AG156" s="43" t="str">
        <f>'PRECIO REFERENCIA'!AF156</f>
        <v>NO OFERTADO</v>
      </c>
      <c r="AH156" s="44">
        <f>+IF(AG156="NO OFERTADO",0,IF(AG156="NO CUMPLE EV TECNICA",0,IF(AG156="NO HABILITA",0,IF(AG156="HABILITA",('PRECIOS UNITARIOS'!$AF156*500)/AF156))))</f>
        <v>0</v>
      </c>
      <c r="AI156" s="43">
        <f>'PRECIO REFERENCIA'!AG156</f>
        <v>0</v>
      </c>
      <c r="AJ156" s="43" t="str">
        <f>'PRECIO REFERENCIA'!AI156</f>
        <v>NO OFERTADO</v>
      </c>
      <c r="AK156" s="44">
        <f>+IF(AJ156="NO OFERTADO",0,IF(AJ156="NO CUMPLE EV TECNICA",0,IF(AJ156="NO HABILITA",0,IF(AJ156="HABILITA",('PRECIOS UNITARIOS'!$AF156*500)/AI156))))</f>
        <v>0</v>
      </c>
      <c r="AL156" s="43">
        <f>'PRECIO REFERENCIA'!AJ156</f>
        <v>0</v>
      </c>
      <c r="AM156" s="43" t="str">
        <f>'PRECIO REFERENCIA'!AL156</f>
        <v>NO OFERTADO</v>
      </c>
      <c r="AN156" s="44">
        <f>+IF(AM156="NO OFERTADO",0,IF(AM156="NO CUMPLE EV TECNICA",0,IF(AM156="NO HABILITA",0,IF(AM156="HABILITA",('PRECIOS UNITARIOS'!$AF156*500)/AL156))))</f>
        <v>0</v>
      </c>
      <c r="AO156" s="43">
        <f>'PRECIO REFERENCIA'!AM156</f>
        <v>0</v>
      </c>
      <c r="AP156" s="43" t="str">
        <f>'PRECIO REFERENCIA'!AO156</f>
        <v>NO OFERTADO</v>
      </c>
      <c r="AQ156" s="44">
        <f>+IF(AP156="NO OFERTADO",0,IF(AP156="NO CUMPLE EV TECNICA",0,IF(AP156="NO HABILITA",0,IF(AP156="HABILITA",('PRECIOS UNITARIOS'!$AF156*500)/AO156))))</f>
        <v>0</v>
      </c>
      <c r="AR156" s="43">
        <f>'PRECIO REFERENCIA'!AP156</f>
        <v>209.44</v>
      </c>
      <c r="AS156" s="43" t="str">
        <f>'PRECIO REFERENCIA'!AR156</f>
        <v>HABILITA</v>
      </c>
      <c r="AT156" s="44">
        <f>+IF(AS156="NO OFERTADO",0,IF(AS156="NO CUMPLE EV TECNICA",0,IF(AS156="NO HABILITA",0,IF(AS156="HABILITA",('PRECIOS UNITARIOS'!$AF156*500)/AR156))))</f>
        <v>482.95454545454544</v>
      </c>
      <c r="AU156" s="43">
        <f>'PRECIO REFERENCIA'!AS156</f>
        <v>0</v>
      </c>
      <c r="AV156" s="43" t="str">
        <f>'PRECIO REFERENCIA'!AU156</f>
        <v>NO OFERTADO</v>
      </c>
      <c r="AW156" s="44">
        <f>+IF(AV156="NO OFERTADO",0,IF(AV156="NO CUMPLE EV TECNICA",0,IF(AV156="NO HABILITA",0,IF(AV156="HABILITA",('PRECIOS UNITARIOS'!$AF156*500)/AU156))))</f>
        <v>0</v>
      </c>
      <c r="AX156" s="43">
        <f>'PRECIO REFERENCIA'!AV156</f>
        <v>0</v>
      </c>
      <c r="AY156" s="43" t="str">
        <f>'PRECIO REFERENCIA'!AX156</f>
        <v>NO OFERTADO</v>
      </c>
      <c r="AZ156" s="44">
        <f>+IF(AY156="NO OFERTADO",0,IF(AY156="NO CUMPLE EV TECNICA",0,IF(AY156="NO HABILITA",0,IF(AY156="HABILITA",('PRECIOS UNITARIOS'!$AF156*500)/AX156))))</f>
        <v>0</v>
      </c>
      <c r="BA156" s="43">
        <f>'PRECIO REFERENCIA'!AY156</f>
        <v>0</v>
      </c>
      <c r="BB156" s="43" t="str">
        <f>'PRECIO REFERENCIA'!BA156</f>
        <v>NO OFERTADO</v>
      </c>
      <c r="BC156" s="44">
        <f>+IF(BB156="NO OFERTADO",0,IF(BB156="NO CUMPLE EV TECNICA",0,IF(BB156="NO HABILITA",0,IF(BB156="HABILITA",('PRECIOS UNITARIOS'!$AF156*500)/BA156))))</f>
        <v>0</v>
      </c>
      <c r="BD156" s="43">
        <f>'PRECIO REFERENCIA'!BB156</f>
        <v>0</v>
      </c>
      <c r="BE156" s="43" t="str">
        <f>'PRECIO REFERENCIA'!BD156</f>
        <v>NO OFERTADO</v>
      </c>
      <c r="BF156" s="44">
        <f>+IF(BE156="NO OFERTADO",0,IF(BE156="NO CUMPLE EV TECNICA",0,IF(BE156="NO HABILITA",0,IF(BE156="HABILITA",('PRECIOS UNITARIOS'!$AF156*500)/BD156))))</f>
        <v>0</v>
      </c>
      <c r="BG156" s="43">
        <f>'PRECIO REFERENCIA'!BE156</f>
        <v>0</v>
      </c>
      <c r="BH156" s="43" t="str">
        <f>'PRECIO REFERENCIA'!BG156</f>
        <v>NO OFERTADO</v>
      </c>
      <c r="BI156" s="44">
        <f>+IF(BH156="NO OFERTADO",0,IF(BH156="NO CUMPLE EV TECNICA",0,IF(BH156="NO HABILITA",0,IF(BH156="HABILITA",('PRECIOS UNITARIOS'!$AF156*500)/BG156))))</f>
        <v>0</v>
      </c>
      <c r="BJ156" s="43">
        <f>'PRECIO REFERENCIA'!BH156</f>
        <v>0</v>
      </c>
      <c r="BK156" s="43" t="str">
        <f>'PRECIO REFERENCIA'!BJ156</f>
        <v>NO OFERTADO</v>
      </c>
      <c r="BL156" s="44">
        <f>+IF(BK156="NO OFERTADO",0,IF(BK156="NO CUMPLE EV TECNICA",0,IF(BK156="NO HABILITA",0,IF(BK156="HABILITA",('PRECIOS UNITARIOS'!$AF156*500)/BJ156))))</f>
        <v>0</v>
      </c>
      <c r="BM156" s="43">
        <f>'PRECIO REFERENCIA'!BK156</f>
        <v>0</v>
      </c>
      <c r="BN156" s="43" t="str">
        <f>'PRECIO REFERENCIA'!BM156</f>
        <v>NO OFERTADO</v>
      </c>
      <c r="BO156" s="44">
        <f>+IF(BN156="NO OFERTADO",0,IF(BN156="NO CUMPLE EV TECNICA",0,IF(BN156="NO HABILITA",0,IF(BN156="HABILITA",('PRECIOS UNITARIOS'!$AF156*500)/BM156))))</f>
        <v>0</v>
      </c>
      <c r="BP156" s="43">
        <f>'PRECIO REFERENCIA'!BN156</f>
        <v>0</v>
      </c>
      <c r="BQ156" s="43" t="str">
        <f>'PRECIO REFERENCIA'!BP156</f>
        <v>NO OFERTADO</v>
      </c>
      <c r="BR156" s="44">
        <f>+IF(BQ156="NO OFERTADO",0,IF(BQ156="NO CUMPLE EV TECNICA",0,IF(BQ156="NO HABILITA",0,IF(BQ156="HABILITA",('PRECIOS UNITARIOS'!$AF156*500)/BP156))))</f>
        <v>0</v>
      </c>
      <c r="BS156" s="43">
        <f>'PRECIO REFERENCIA'!BQ156</f>
        <v>447.44</v>
      </c>
      <c r="BT156" s="43" t="str">
        <f>'PRECIO REFERENCIA'!BS156</f>
        <v>NO HABILITA</v>
      </c>
      <c r="BU156" s="44">
        <f>+IF(BT156="NO OFERTADO",0,IF(BT156="NO CUMPLE EV TECNICA",0,IF(BT156="NO HABILITA",0,IF(BT156="HABILITA",('PRECIOS UNITARIOS'!$AF156*500)/BS156))))</f>
        <v>0</v>
      </c>
      <c r="BV156" s="43">
        <f>'PRECIO REFERENCIA'!BT156</f>
        <v>0</v>
      </c>
      <c r="BW156" s="43" t="str">
        <f>'PRECIO REFERENCIA'!BV156</f>
        <v>NO OFERTADO</v>
      </c>
      <c r="BX156" s="44">
        <f>+IF(BW156="NO OFERTADO",0,IF(BW156="NO CUMPLE EV TECNICA",0,IF(BW156="NO HABILITA",0,IF(BW156="HABILITA",('PRECIOS UNITARIOS'!$AF156*500)/BV156))))</f>
        <v>0</v>
      </c>
      <c r="BY156" s="43">
        <f>'PRECIO REFERENCIA'!BW156</f>
        <v>0</v>
      </c>
      <c r="BZ156" s="43" t="str">
        <f>'PRECIO REFERENCIA'!BY156</f>
        <v>NO OFERTADO</v>
      </c>
      <c r="CA156" s="44">
        <f>+IF(BZ156="NO OFERTADO",0,IF(BZ156="NO CUMPLE EV TECNICA",0,IF(BZ156="NO HABILITA",0,IF(BZ156="HABILITA",('PRECIOS UNITARIOS'!$AF156*500)/BY156))))</f>
        <v>0</v>
      </c>
      <c r="CB156" s="43">
        <f>'PRECIO REFERENCIA'!BZ156</f>
        <v>0</v>
      </c>
      <c r="CC156" s="43" t="str">
        <f>'PRECIO REFERENCIA'!CB156</f>
        <v>NO OFERTADO</v>
      </c>
      <c r="CD156" s="44">
        <f>+IF(CC156="NO OFERTADO",0,IF(CC156="NO CUMPLE EV TECNICA",0,IF(CC156="NO HABILITA",0,IF(CC156="HABILITA",('PRECIOS UNITARIOS'!$AF156*500)/CB156))))</f>
        <v>0</v>
      </c>
      <c r="CE156" s="43">
        <f>'PRECIO REFERENCIA'!CC156</f>
        <v>0</v>
      </c>
      <c r="CF156" s="43" t="str">
        <f>'PRECIO REFERENCIA'!CE156</f>
        <v>NO OFERTADO</v>
      </c>
      <c r="CG156" s="44">
        <f>+IF(CF156="NO OFERTADO",0,IF(CF156="NO CUMPLE EV TECNICA",0,IF(CF156="NO HABILITA",0,IF(CF156="HABILITA",('PRECIOS UNITARIOS'!$AF156*500)/CE156))))</f>
        <v>0</v>
      </c>
      <c r="CH156" s="43">
        <f>'PRECIO REFERENCIA'!CF156</f>
        <v>0</v>
      </c>
      <c r="CI156" s="43" t="str">
        <f>'PRECIO REFERENCIA'!CH156</f>
        <v>NO OFERTADO</v>
      </c>
      <c r="CJ156" s="44">
        <f>+IF(CI156="NO OFERTADO",0,IF(CI156="NO CUMPLE EV TECNICA",0,IF(CI156="NO HABILITA",0,IF(CI156="HABILITA",('PRECIOS UNITARIOS'!$AF156*500)/CH156))))</f>
        <v>0</v>
      </c>
    </row>
    <row r="157" spans="1:88" s="40" customFormat="1" ht="38.25" x14ac:dyDescent="0.2">
      <c r="A157" s="103">
        <v>148</v>
      </c>
      <c r="B157" s="202" t="s">
        <v>260</v>
      </c>
      <c r="C157" s="121" t="s">
        <v>261</v>
      </c>
      <c r="D157" s="24">
        <v>1</v>
      </c>
      <c r="E157" s="166" t="s">
        <v>53</v>
      </c>
      <c r="F157" s="168">
        <v>1</v>
      </c>
      <c r="G157" s="25">
        <v>15498</v>
      </c>
      <c r="H157" s="43">
        <f>'PRECIO REFERENCIA'!F157</f>
        <v>0</v>
      </c>
      <c r="I157" s="43" t="str">
        <f>'PRECIO REFERENCIA'!H157</f>
        <v>NO OFERTADO</v>
      </c>
      <c r="J157" s="44">
        <f>+IF(I157="NO OFERTADO",0,IF(I157="NO CUMPLE EV TECNICA",0,IF(I157="NO HABILITA",0,IF(I157="HABILITA",('PRECIOS UNITARIOS'!$AF157*500)/H157))))</f>
        <v>0</v>
      </c>
      <c r="K157" s="43">
        <f>'PRECIO REFERENCIA'!I157</f>
        <v>0</v>
      </c>
      <c r="L157" s="43" t="str">
        <f>'PRECIO REFERENCIA'!K157</f>
        <v>NO OFERTADO</v>
      </c>
      <c r="M157" s="44">
        <f>+IF(L157="NO OFERTADO",0,IF(L157="NO CUMPLE EV TECNICA",0,IF(L157="NO HABILITA",0,IF(L157="HABILITA",('PRECIOS UNITARIOS'!$AF157*500)/K157))))</f>
        <v>0</v>
      </c>
      <c r="N157" s="43">
        <f>'PRECIO REFERENCIA'!L157</f>
        <v>0</v>
      </c>
      <c r="O157" s="43" t="str">
        <f>'PRECIO REFERENCIA'!N157</f>
        <v>NO OFERTADO</v>
      </c>
      <c r="P157" s="44">
        <f>+IF(O157="NO OFERTADO",0,IF(O157="NO CUMPLE EV TECNICA",0,IF(O157="NO HABILITA",0,IF(O157="HABILITA",('PRECIOS UNITARIOS'!$AF157*500)/N157))))</f>
        <v>0</v>
      </c>
      <c r="Q157" s="43">
        <f>'PRECIO REFERENCIA'!O157</f>
        <v>0</v>
      </c>
      <c r="R157" s="43" t="str">
        <f>'PRECIO REFERENCIA'!Q157</f>
        <v>NO OFERTADO</v>
      </c>
      <c r="S157" s="44">
        <f>+IF(R157="NO OFERTADO",0,IF(R157="NO CUMPLE EV TECNICA",0,IF(R157="NO HABILITA",0,IF(R157="HABILITA",('PRECIOS UNITARIOS'!$AF157*500)/Q157))))</f>
        <v>0</v>
      </c>
      <c r="T157" s="43">
        <f>'PRECIO REFERENCIA'!R157</f>
        <v>0</v>
      </c>
      <c r="U157" s="43" t="str">
        <f>'PRECIO REFERENCIA'!T157</f>
        <v>NO OFERTADO</v>
      </c>
      <c r="V157" s="44">
        <f>+IF(U157="NO OFERTADO",0,IF(U157="NO CUMPLE EV TECNICA",0,IF(U157="NO HABILITA",0,IF(U157="HABILITA",('PRECIOS UNITARIOS'!$AF157*500)/T157))))</f>
        <v>0</v>
      </c>
      <c r="W157" s="43">
        <f>'PRECIO REFERENCIA'!U157</f>
        <v>19710</v>
      </c>
      <c r="X157" s="43" t="str">
        <f>'PRECIO REFERENCIA'!W157</f>
        <v>HABILITA</v>
      </c>
      <c r="Y157" s="44">
        <f>+IF(X157="NO OFERTADO",0,IF(X157="NO CUMPLE EV TECNICA",0,IF(X157="NO HABILITA",0,IF(X157="HABILITA",('PRECIOS UNITARIOS'!$AF157*500)/W157))))</f>
        <v>489.59918822932519</v>
      </c>
      <c r="Z157" s="43">
        <f>'PRECIO REFERENCIA'!X157</f>
        <v>19300</v>
      </c>
      <c r="AA157" s="43" t="str">
        <f>'PRECIO REFERENCIA'!Z157</f>
        <v>HABILITA</v>
      </c>
      <c r="AB157" s="44">
        <f>+IF(AA157="NO OFERTADO",0,IF(AA157="NO CUMPLE EV TECNICA",0,IF(AA157="NO HABILITA",0,IF(AA157="HABILITA",('PRECIOS UNITARIOS'!$AF157*500)/Z157))))</f>
        <v>500</v>
      </c>
      <c r="AC157" s="43">
        <f>'PRECIO REFERENCIA'!AA157</f>
        <v>0</v>
      </c>
      <c r="AD157" s="43" t="str">
        <f>'PRECIO REFERENCIA'!AC157</f>
        <v>NO OFERTADO</v>
      </c>
      <c r="AE157" s="44">
        <f>+IF(AD157="NO OFERTADO",0,IF(AD157="NO CUMPLE EV TECNICA",0,IF(AD157="NO HABILITA",0,IF(AD157="HABILITA",('PRECIOS UNITARIOS'!$AF157*500)/AC157))))</f>
        <v>0</v>
      </c>
      <c r="AF157" s="43">
        <f>'PRECIO REFERENCIA'!AD157</f>
        <v>22045</v>
      </c>
      <c r="AG157" s="43" t="str">
        <f>'PRECIO REFERENCIA'!AF157</f>
        <v>NO HABILITA</v>
      </c>
      <c r="AH157" s="44">
        <f>+IF(AG157="NO OFERTADO",0,IF(AG157="NO CUMPLE EV TECNICA",0,IF(AG157="NO HABILITA",0,IF(AG157="HABILITA",('PRECIOS UNITARIOS'!$AF157*500)/AF157))))</f>
        <v>0</v>
      </c>
      <c r="AI157" s="43">
        <f>'PRECIO REFERENCIA'!AG157</f>
        <v>0</v>
      </c>
      <c r="AJ157" s="43" t="str">
        <f>'PRECIO REFERENCIA'!AI157</f>
        <v>NO OFERTADO</v>
      </c>
      <c r="AK157" s="44">
        <f>+IF(AJ157="NO OFERTADO",0,IF(AJ157="NO CUMPLE EV TECNICA",0,IF(AJ157="NO HABILITA",0,IF(AJ157="HABILITA",('PRECIOS UNITARIOS'!$AF157*500)/AI157))))</f>
        <v>0</v>
      </c>
      <c r="AL157" s="43">
        <f>'PRECIO REFERENCIA'!AJ157</f>
        <v>0</v>
      </c>
      <c r="AM157" s="43" t="str">
        <f>'PRECIO REFERENCIA'!AL157</f>
        <v>NO OFERTADO</v>
      </c>
      <c r="AN157" s="44">
        <f>+IF(AM157="NO OFERTADO",0,IF(AM157="NO CUMPLE EV TECNICA",0,IF(AM157="NO HABILITA",0,IF(AM157="HABILITA",('PRECIOS UNITARIOS'!$AF157*500)/AL157))))</f>
        <v>0</v>
      </c>
      <c r="AO157" s="43">
        <f>'PRECIO REFERENCIA'!AM157</f>
        <v>0</v>
      </c>
      <c r="AP157" s="43" t="str">
        <f>'PRECIO REFERENCIA'!AO157</f>
        <v>NO OFERTADO</v>
      </c>
      <c r="AQ157" s="44">
        <f>+IF(AP157="NO OFERTADO",0,IF(AP157="NO CUMPLE EV TECNICA",0,IF(AP157="NO HABILITA",0,IF(AP157="HABILITA",('PRECIOS UNITARIOS'!$AF157*500)/AO157))))</f>
        <v>0</v>
      </c>
      <c r="AR157" s="43">
        <f>'PRECIO REFERENCIA'!AP157</f>
        <v>0</v>
      </c>
      <c r="AS157" s="43" t="str">
        <f>'PRECIO REFERENCIA'!AR157</f>
        <v>NO OFERTADO</v>
      </c>
      <c r="AT157" s="44">
        <f>+IF(AS157="NO OFERTADO",0,IF(AS157="NO CUMPLE EV TECNICA",0,IF(AS157="NO HABILITA",0,IF(AS157="HABILITA",('PRECIOS UNITARIOS'!$AF157*500)/AR157))))</f>
        <v>0</v>
      </c>
      <c r="AU157" s="43">
        <f>'PRECIO REFERENCIA'!AS157</f>
        <v>0</v>
      </c>
      <c r="AV157" s="43" t="str">
        <f>'PRECIO REFERENCIA'!AU157</f>
        <v>NO OFERTADO</v>
      </c>
      <c r="AW157" s="44">
        <f>+IF(AV157="NO OFERTADO",0,IF(AV157="NO CUMPLE EV TECNICA",0,IF(AV157="NO HABILITA",0,IF(AV157="HABILITA",('PRECIOS UNITARIOS'!$AF157*500)/AU157))))</f>
        <v>0</v>
      </c>
      <c r="AX157" s="43">
        <f>'PRECIO REFERENCIA'!AV157</f>
        <v>0</v>
      </c>
      <c r="AY157" s="43" t="str">
        <f>'PRECIO REFERENCIA'!AX157</f>
        <v>NO OFERTADO</v>
      </c>
      <c r="AZ157" s="44">
        <f>+IF(AY157="NO OFERTADO",0,IF(AY157="NO CUMPLE EV TECNICA",0,IF(AY157="NO HABILITA",0,IF(AY157="HABILITA",('PRECIOS UNITARIOS'!$AF157*500)/AX157))))</f>
        <v>0</v>
      </c>
      <c r="BA157" s="43">
        <f>'PRECIO REFERENCIA'!AY157</f>
        <v>0</v>
      </c>
      <c r="BB157" s="43" t="str">
        <f>'PRECIO REFERENCIA'!BA157</f>
        <v>NO OFERTADO</v>
      </c>
      <c r="BC157" s="44">
        <f>+IF(BB157="NO OFERTADO",0,IF(BB157="NO CUMPLE EV TECNICA",0,IF(BB157="NO HABILITA",0,IF(BB157="HABILITA",('PRECIOS UNITARIOS'!$AF157*500)/BA157))))</f>
        <v>0</v>
      </c>
      <c r="BD157" s="43">
        <f>'PRECIO REFERENCIA'!BB157</f>
        <v>21441</v>
      </c>
      <c r="BE157" s="43" t="str">
        <f>'PRECIO REFERENCIA'!BD157</f>
        <v>NO HABILITA</v>
      </c>
      <c r="BF157" s="44">
        <f>+IF(BE157="NO OFERTADO",0,IF(BE157="NO CUMPLE EV TECNICA",0,IF(BE157="NO HABILITA",0,IF(BE157="HABILITA",('PRECIOS UNITARIOS'!$AF157*500)/BD157))))</f>
        <v>0</v>
      </c>
      <c r="BG157" s="43">
        <f>'PRECIO REFERENCIA'!BE157</f>
        <v>0</v>
      </c>
      <c r="BH157" s="43" t="str">
        <f>'PRECIO REFERENCIA'!BG157</f>
        <v>NO OFERTADO</v>
      </c>
      <c r="BI157" s="44">
        <f>+IF(BH157="NO OFERTADO",0,IF(BH157="NO CUMPLE EV TECNICA",0,IF(BH157="NO HABILITA",0,IF(BH157="HABILITA",('PRECIOS UNITARIOS'!$AF157*500)/BG157))))</f>
        <v>0</v>
      </c>
      <c r="BJ157" s="43">
        <f>'PRECIO REFERENCIA'!BH157</f>
        <v>22590</v>
      </c>
      <c r="BK157" s="43" t="str">
        <f>'PRECIO REFERENCIA'!BJ157</f>
        <v>NO HABILITA</v>
      </c>
      <c r="BL157" s="44">
        <f>+IF(BK157="NO OFERTADO",0,IF(BK157="NO CUMPLE EV TECNICA",0,IF(BK157="NO HABILITA",0,IF(BK157="HABILITA",('PRECIOS UNITARIOS'!$AF157*500)/BJ157))))</f>
        <v>0</v>
      </c>
      <c r="BM157" s="43">
        <f>'PRECIO REFERENCIA'!BK157</f>
        <v>0</v>
      </c>
      <c r="BN157" s="43" t="str">
        <f>'PRECIO REFERENCIA'!BM157</f>
        <v>NO OFERTADO</v>
      </c>
      <c r="BO157" s="44">
        <f>+IF(BN157="NO OFERTADO",0,IF(BN157="NO CUMPLE EV TECNICA",0,IF(BN157="NO HABILITA",0,IF(BN157="HABILITA",('PRECIOS UNITARIOS'!$AF157*500)/BM157))))</f>
        <v>0</v>
      </c>
      <c r="BP157" s="43">
        <f>'PRECIO REFERENCIA'!BN157</f>
        <v>0</v>
      </c>
      <c r="BQ157" s="43" t="str">
        <f>'PRECIO REFERENCIA'!BP157</f>
        <v>NO OFERTADO</v>
      </c>
      <c r="BR157" s="44">
        <f>+IF(BQ157="NO OFERTADO",0,IF(BQ157="NO CUMPLE EV TECNICA",0,IF(BQ157="NO HABILITA",0,IF(BQ157="HABILITA",('PRECIOS UNITARIOS'!$AF157*500)/BP157))))</f>
        <v>0</v>
      </c>
      <c r="BS157" s="43">
        <f>'PRECIO REFERENCIA'!BQ157</f>
        <v>0</v>
      </c>
      <c r="BT157" s="43" t="str">
        <f>'PRECIO REFERENCIA'!BS157</f>
        <v>NO OFERTADO</v>
      </c>
      <c r="BU157" s="44">
        <f>+IF(BT157="NO OFERTADO",0,IF(BT157="NO CUMPLE EV TECNICA",0,IF(BT157="NO HABILITA",0,IF(BT157="HABILITA",('PRECIOS UNITARIOS'!$AF157*500)/BS157))))</f>
        <v>0</v>
      </c>
      <c r="BV157" s="43">
        <f>'PRECIO REFERENCIA'!BT157</f>
        <v>0</v>
      </c>
      <c r="BW157" s="43" t="str">
        <f>'PRECIO REFERENCIA'!BV157</f>
        <v>NO OFERTADO</v>
      </c>
      <c r="BX157" s="44">
        <f>+IF(BW157="NO OFERTADO",0,IF(BW157="NO CUMPLE EV TECNICA",0,IF(BW157="NO HABILITA",0,IF(BW157="HABILITA",('PRECIOS UNITARIOS'!$AF157*500)/BV157))))</f>
        <v>0</v>
      </c>
      <c r="BY157" s="43">
        <f>'PRECIO REFERENCIA'!BW157</f>
        <v>0</v>
      </c>
      <c r="BZ157" s="43" t="str">
        <f>'PRECIO REFERENCIA'!BY157</f>
        <v>NO OFERTADO</v>
      </c>
      <c r="CA157" s="44">
        <f>+IF(BZ157="NO OFERTADO",0,IF(BZ157="NO CUMPLE EV TECNICA",0,IF(BZ157="NO HABILITA",0,IF(BZ157="HABILITA",('PRECIOS UNITARIOS'!$AF157*500)/BY157))))</f>
        <v>0</v>
      </c>
      <c r="CB157" s="43">
        <f>'PRECIO REFERENCIA'!BZ157</f>
        <v>0</v>
      </c>
      <c r="CC157" s="43" t="str">
        <f>'PRECIO REFERENCIA'!CB157</f>
        <v>NO OFERTADO</v>
      </c>
      <c r="CD157" s="44">
        <f>+IF(CC157="NO OFERTADO",0,IF(CC157="NO CUMPLE EV TECNICA",0,IF(CC157="NO HABILITA",0,IF(CC157="HABILITA",('PRECIOS UNITARIOS'!$AF157*500)/CB157))))</f>
        <v>0</v>
      </c>
      <c r="CE157" s="43">
        <f>'PRECIO REFERENCIA'!CC157</f>
        <v>0</v>
      </c>
      <c r="CF157" s="43" t="str">
        <f>'PRECIO REFERENCIA'!CE157</f>
        <v>NO OFERTADO</v>
      </c>
      <c r="CG157" s="44">
        <f>+IF(CF157="NO OFERTADO",0,IF(CF157="NO CUMPLE EV TECNICA",0,IF(CF157="NO HABILITA",0,IF(CF157="HABILITA",('PRECIOS UNITARIOS'!$AF157*500)/CE157))))</f>
        <v>0</v>
      </c>
      <c r="CH157" s="43">
        <f>'PRECIO REFERENCIA'!CF157</f>
        <v>0</v>
      </c>
      <c r="CI157" s="43" t="str">
        <f>'PRECIO REFERENCIA'!CH157</f>
        <v>NO OFERTADO</v>
      </c>
      <c r="CJ157" s="44">
        <f>+IF(CI157="NO OFERTADO",0,IF(CI157="NO CUMPLE EV TECNICA",0,IF(CI157="NO HABILITA",0,IF(CI157="HABILITA",('PRECIOS UNITARIOS'!$AF157*500)/CH157))))</f>
        <v>0</v>
      </c>
    </row>
    <row r="158" spans="1:88" s="40" customFormat="1" ht="38.25" x14ac:dyDescent="0.2">
      <c r="A158" s="103">
        <v>149</v>
      </c>
      <c r="B158" s="202" t="s">
        <v>262</v>
      </c>
      <c r="C158" s="121" t="s">
        <v>263</v>
      </c>
      <c r="D158" s="24">
        <v>1</v>
      </c>
      <c r="E158" s="166" t="s">
        <v>53</v>
      </c>
      <c r="F158" s="168">
        <v>1</v>
      </c>
      <c r="G158" s="25">
        <v>16780</v>
      </c>
      <c r="H158" s="43">
        <f>'PRECIO REFERENCIA'!F158</f>
        <v>0</v>
      </c>
      <c r="I158" s="43" t="str">
        <f>'PRECIO REFERENCIA'!H158</f>
        <v>NO OFERTADO</v>
      </c>
      <c r="J158" s="44">
        <f>+IF(I158="NO OFERTADO",0,IF(I158="NO CUMPLE EV TECNICA",0,IF(I158="NO HABILITA",0,IF(I158="HABILITA",('PRECIOS UNITARIOS'!$AF158*500)/H158))))</f>
        <v>0</v>
      </c>
      <c r="K158" s="43">
        <f>'PRECIO REFERENCIA'!I158</f>
        <v>0</v>
      </c>
      <c r="L158" s="43" t="str">
        <f>'PRECIO REFERENCIA'!K158</f>
        <v>NO OFERTADO</v>
      </c>
      <c r="M158" s="44">
        <f>+IF(L158="NO OFERTADO",0,IF(L158="NO CUMPLE EV TECNICA",0,IF(L158="NO HABILITA",0,IF(L158="HABILITA",('PRECIOS UNITARIOS'!$AF158*500)/K158))))</f>
        <v>0</v>
      </c>
      <c r="N158" s="43">
        <f>'PRECIO REFERENCIA'!L158</f>
        <v>0</v>
      </c>
      <c r="O158" s="43" t="str">
        <f>'PRECIO REFERENCIA'!N158</f>
        <v>NO OFERTADO</v>
      </c>
      <c r="P158" s="44">
        <f>+IF(O158="NO OFERTADO",0,IF(O158="NO CUMPLE EV TECNICA",0,IF(O158="NO HABILITA",0,IF(O158="HABILITA",('PRECIOS UNITARIOS'!$AF158*500)/N158))))</f>
        <v>0</v>
      </c>
      <c r="Q158" s="43">
        <f>'PRECIO REFERENCIA'!O158</f>
        <v>0</v>
      </c>
      <c r="R158" s="43" t="str">
        <f>'PRECIO REFERENCIA'!Q158</f>
        <v>NO OFERTADO</v>
      </c>
      <c r="S158" s="44">
        <f>+IF(R158="NO OFERTADO",0,IF(R158="NO CUMPLE EV TECNICA",0,IF(R158="NO HABILITA",0,IF(R158="HABILITA",('PRECIOS UNITARIOS'!$AF158*500)/Q158))))</f>
        <v>0</v>
      </c>
      <c r="T158" s="43">
        <f>'PRECIO REFERENCIA'!R158</f>
        <v>0</v>
      </c>
      <c r="U158" s="43" t="str">
        <f>'PRECIO REFERENCIA'!T158</f>
        <v>NO OFERTADO</v>
      </c>
      <c r="V158" s="44">
        <f>+IF(U158="NO OFERTADO",0,IF(U158="NO CUMPLE EV TECNICA",0,IF(U158="NO HABILITA",0,IF(U158="HABILITA",('PRECIOS UNITARIOS'!$AF158*500)/T158))))</f>
        <v>0</v>
      </c>
      <c r="W158" s="43">
        <f>'PRECIO REFERENCIA'!U158</f>
        <v>16780</v>
      </c>
      <c r="X158" s="43" t="str">
        <f>'PRECIO REFERENCIA'!W158</f>
        <v>HABILITA</v>
      </c>
      <c r="Y158" s="44">
        <f>+IF(X158="NO OFERTADO",0,IF(X158="NO CUMPLE EV TECNICA",0,IF(X158="NO HABILITA",0,IF(X158="HABILITA",('PRECIOS UNITARIOS'!$AF158*500)/W158))))</f>
        <v>500</v>
      </c>
      <c r="Z158" s="43">
        <f>'PRECIO REFERENCIA'!X158</f>
        <v>18000</v>
      </c>
      <c r="AA158" s="43" t="str">
        <f>'PRECIO REFERENCIA'!Z158</f>
        <v>HABILITA</v>
      </c>
      <c r="AB158" s="44">
        <f>+IF(AA158="NO OFERTADO",0,IF(AA158="NO CUMPLE EV TECNICA",0,IF(AA158="NO HABILITA",0,IF(AA158="HABILITA",('PRECIOS UNITARIOS'!$AF158*500)/Z158))))</f>
        <v>466.11111111111109</v>
      </c>
      <c r="AC158" s="43">
        <f>'PRECIO REFERENCIA'!AA158</f>
        <v>0</v>
      </c>
      <c r="AD158" s="43" t="str">
        <f>'PRECIO REFERENCIA'!AC158</f>
        <v>NO OFERTADO</v>
      </c>
      <c r="AE158" s="44">
        <f>+IF(AD158="NO OFERTADO",0,IF(AD158="NO CUMPLE EV TECNICA",0,IF(AD158="NO HABILITA",0,IF(AD158="HABILITA",('PRECIOS UNITARIOS'!$AF158*500)/AC158))))</f>
        <v>0</v>
      </c>
      <c r="AF158" s="43">
        <f>'PRECIO REFERENCIA'!AD158</f>
        <v>18182</v>
      </c>
      <c r="AG158" s="43" t="str">
        <f>'PRECIO REFERENCIA'!AF158</f>
        <v>HABILITA</v>
      </c>
      <c r="AH158" s="44">
        <f>+IF(AG158="NO OFERTADO",0,IF(AG158="NO CUMPLE EV TECNICA",0,IF(AG158="NO HABILITA",0,IF(AG158="HABILITA",('PRECIOS UNITARIOS'!$AF158*500)/AF158))))</f>
        <v>461.44538554614456</v>
      </c>
      <c r="AI158" s="43">
        <f>'PRECIO REFERENCIA'!AG158</f>
        <v>0</v>
      </c>
      <c r="AJ158" s="43" t="str">
        <f>'PRECIO REFERENCIA'!AI158</f>
        <v>NO OFERTADO</v>
      </c>
      <c r="AK158" s="44">
        <f>+IF(AJ158="NO OFERTADO",0,IF(AJ158="NO CUMPLE EV TECNICA",0,IF(AJ158="NO HABILITA",0,IF(AJ158="HABILITA",('PRECIOS UNITARIOS'!$AF158*500)/AI158))))</f>
        <v>0</v>
      </c>
      <c r="AL158" s="43">
        <f>'PRECIO REFERENCIA'!AJ158</f>
        <v>0</v>
      </c>
      <c r="AM158" s="43" t="str">
        <f>'PRECIO REFERENCIA'!AL158</f>
        <v>NO OFERTADO</v>
      </c>
      <c r="AN158" s="44">
        <f>+IF(AM158="NO OFERTADO",0,IF(AM158="NO CUMPLE EV TECNICA",0,IF(AM158="NO HABILITA",0,IF(AM158="HABILITA",('PRECIOS UNITARIOS'!$AF158*500)/AL158))))</f>
        <v>0</v>
      </c>
      <c r="AO158" s="43">
        <f>'PRECIO REFERENCIA'!AM158</f>
        <v>0</v>
      </c>
      <c r="AP158" s="43" t="str">
        <f>'PRECIO REFERENCIA'!AO158</f>
        <v>NO OFERTADO</v>
      </c>
      <c r="AQ158" s="44">
        <f>+IF(AP158="NO OFERTADO",0,IF(AP158="NO CUMPLE EV TECNICA",0,IF(AP158="NO HABILITA",0,IF(AP158="HABILITA",('PRECIOS UNITARIOS'!$AF158*500)/AO158))))</f>
        <v>0</v>
      </c>
      <c r="AR158" s="43">
        <f>'PRECIO REFERENCIA'!AP158</f>
        <v>0</v>
      </c>
      <c r="AS158" s="43" t="str">
        <f>'PRECIO REFERENCIA'!AR158</f>
        <v>NO OFERTADO</v>
      </c>
      <c r="AT158" s="44">
        <f>+IF(AS158="NO OFERTADO",0,IF(AS158="NO CUMPLE EV TECNICA",0,IF(AS158="NO HABILITA",0,IF(AS158="HABILITA",('PRECIOS UNITARIOS'!$AF158*500)/AR158))))</f>
        <v>0</v>
      </c>
      <c r="AU158" s="43">
        <f>'PRECIO REFERENCIA'!AS158</f>
        <v>0</v>
      </c>
      <c r="AV158" s="43" t="str">
        <f>'PRECIO REFERENCIA'!AU158</f>
        <v>NO OFERTADO</v>
      </c>
      <c r="AW158" s="44">
        <f>+IF(AV158="NO OFERTADO",0,IF(AV158="NO CUMPLE EV TECNICA",0,IF(AV158="NO HABILITA",0,IF(AV158="HABILITA",('PRECIOS UNITARIOS'!$AF158*500)/AU158))))</f>
        <v>0</v>
      </c>
      <c r="AX158" s="43">
        <f>'PRECIO REFERENCIA'!AV158</f>
        <v>0</v>
      </c>
      <c r="AY158" s="43" t="str">
        <f>'PRECIO REFERENCIA'!AX158</f>
        <v>NO OFERTADO</v>
      </c>
      <c r="AZ158" s="44">
        <f>+IF(AY158="NO OFERTADO",0,IF(AY158="NO CUMPLE EV TECNICA",0,IF(AY158="NO HABILITA",0,IF(AY158="HABILITA",('PRECIOS UNITARIOS'!$AF158*500)/AX158))))</f>
        <v>0</v>
      </c>
      <c r="BA158" s="43">
        <f>'PRECIO REFERENCIA'!AY158</f>
        <v>0</v>
      </c>
      <c r="BB158" s="43" t="str">
        <f>'PRECIO REFERENCIA'!BA158</f>
        <v>NO OFERTADO</v>
      </c>
      <c r="BC158" s="44">
        <f>+IF(BB158="NO OFERTADO",0,IF(BB158="NO CUMPLE EV TECNICA",0,IF(BB158="NO HABILITA",0,IF(BB158="HABILITA",('PRECIOS UNITARIOS'!$AF158*500)/BA158))))</f>
        <v>0</v>
      </c>
      <c r="BD158" s="43">
        <f>'PRECIO REFERENCIA'!BB158</f>
        <v>22531</v>
      </c>
      <c r="BE158" s="43" t="str">
        <f>'PRECIO REFERENCIA'!BD158</f>
        <v>NO HABILITA</v>
      </c>
      <c r="BF158" s="44">
        <f>+IF(BE158="NO OFERTADO",0,IF(BE158="NO CUMPLE EV TECNICA",0,IF(BE158="NO HABILITA",0,IF(BE158="HABILITA",('PRECIOS UNITARIOS'!$AF158*500)/BD158))))</f>
        <v>0</v>
      </c>
      <c r="BG158" s="43">
        <f>'PRECIO REFERENCIA'!BE158</f>
        <v>0</v>
      </c>
      <c r="BH158" s="43" t="str">
        <f>'PRECIO REFERENCIA'!BG158</f>
        <v>NO OFERTADO</v>
      </c>
      <c r="BI158" s="44">
        <f>+IF(BH158="NO OFERTADO",0,IF(BH158="NO CUMPLE EV TECNICA",0,IF(BH158="NO HABILITA",0,IF(BH158="HABILITA",('PRECIOS UNITARIOS'!$AF158*500)/BG158))))</f>
        <v>0</v>
      </c>
      <c r="BJ158" s="43">
        <f>'PRECIO REFERENCIA'!BH158</f>
        <v>0</v>
      </c>
      <c r="BK158" s="43" t="str">
        <f>'PRECIO REFERENCIA'!BJ158</f>
        <v>NO HABILITA</v>
      </c>
      <c r="BL158" s="44">
        <f>+IF(BK158="NO OFERTADO",0,IF(BK158="NO CUMPLE EV TECNICA",0,IF(BK158="NO HABILITA",0,IF(BK158="HABILITA",('PRECIOS UNITARIOS'!$AF158*500)/BJ158))))</f>
        <v>0</v>
      </c>
      <c r="BM158" s="43">
        <f>'PRECIO REFERENCIA'!BK158</f>
        <v>0</v>
      </c>
      <c r="BN158" s="43" t="str">
        <f>'PRECIO REFERENCIA'!BM158</f>
        <v>NO OFERTADO</v>
      </c>
      <c r="BO158" s="44">
        <f>+IF(BN158="NO OFERTADO",0,IF(BN158="NO CUMPLE EV TECNICA",0,IF(BN158="NO HABILITA",0,IF(BN158="HABILITA",('PRECIOS UNITARIOS'!$AF158*500)/BM158))))</f>
        <v>0</v>
      </c>
      <c r="BP158" s="43">
        <f>'PRECIO REFERENCIA'!BN158</f>
        <v>0</v>
      </c>
      <c r="BQ158" s="43" t="str">
        <f>'PRECIO REFERENCIA'!BP158</f>
        <v>NO OFERTADO</v>
      </c>
      <c r="BR158" s="44">
        <f>+IF(BQ158="NO OFERTADO",0,IF(BQ158="NO CUMPLE EV TECNICA",0,IF(BQ158="NO HABILITA",0,IF(BQ158="HABILITA",('PRECIOS UNITARIOS'!$AF158*500)/BP158))))</f>
        <v>0</v>
      </c>
      <c r="BS158" s="43">
        <f>'PRECIO REFERENCIA'!BQ158</f>
        <v>0</v>
      </c>
      <c r="BT158" s="43" t="str">
        <f>'PRECIO REFERENCIA'!BS158</f>
        <v>NO OFERTADO</v>
      </c>
      <c r="BU158" s="44">
        <f>+IF(BT158="NO OFERTADO",0,IF(BT158="NO CUMPLE EV TECNICA",0,IF(BT158="NO HABILITA",0,IF(BT158="HABILITA",('PRECIOS UNITARIOS'!$AF158*500)/BS158))))</f>
        <v>0</v>
      </c>
      <c r="BV158" s="43">
        <f>'PRECIO REFERENCIA'!BT158</f>
        <v>0</v>
      </c>
      <c r="BW158" s="43" t="str">
        <f>'PRECIO REFERENCIA'!BV158</f>
        <v>NO OFERTADO</v>
      </c>
      <c r="BX158" s="44">
        <f>+IF(BW158="NO OFERTADO",0,IF(BW158="NO CUMPLE EV TECNICA",0,IF(BW158="NO HABILITA",0,IF(BW158="HABILITA",('PRECIOS UNITARIOS'!$AF158*500)/BV158))))</f>
        <v>0</v>
      </c>
      <c r="BY158" s="43">
        <f>'PRECIO REFERENCIA'!BW158</f>
        <v>0</v>
      </c>
      <c r="BZ158" s="43" t="str">
        <f>'PRECIO REFERENCIA'!BY158</f>
        <v>NO OFERTADO</v>
      </c>
      <c r="CA158" s="44">
        <f>+IF(BZ158="NO OFERTADO",0,IF(BZ158="NO CUMPLE EV TECNICA",0,IF(BZ158="NO HABILITA",0,IF(BZ158="HABILITA",('PRECIOS UNITARIOS'!$AF158*500)/BY158))))</f>
        <v>0</v>
      </c>
      <c r="CB158" s="43">
        <f>'PRECIO REFERENCIA'!BZ158</f>
        <v>0</v>
      </c>
      <c r="CC158" s="43" t="str">
        <f>'PRECIO REFERENCIA'!CB158</f>
        <v>NO OFERTADO</v>
      </c>
      <c r="CD158" s="44">
        <f>+IF(CC158="NO OFERTADO",0,IF(CC158="NO CUMPLE EV TECNICA",0,IF(CC158="NO HABILITA",0,IF(CC158="HABILITA",('PRECIOS UNITARIOS'!$AF158*500)/CB158))))</f>
        <v>0</v>
      </c>
      <c r="CE158" s="43">
        <f>'PRECIO REFERENCIA'!CC158</f>
        <v>0</v>
      </c>
      <c r="CF158" s="43" t="str">
        <f>'PRECIO REFERENCIA'!CE158</f>
        <v>NO OFERTADO</v>
      </c>
      <c r="CG158" s="44">
        <f>+IF(CF158="NO OFERTADO",0,IF(CF158="NO CUMPLE EV TECNICA",0,IF(CF158="NO HABILITA",0,IF(CF158="HABILITA",('PRECIOS UNITARIOS'!$AF158*500)/CE158))))</f>
        <v>0</v>
      </c>
      <c r="CH158" s="43">
        <f>'PRECIO REFERENCIA'!CF158</f>
        <v>0</v>
      </c>
      <c r="CI158" s="43" t="str">
        <f>'PRECIO REFERENCIA'!CH158</f>
        <v>NO OFERTADO</v>
      </c>
      <c r="CJ158" s="44">
        <f>+IF(CI158="NO OFERTADO",0,IF(CI158="NO CUMPLE EV TECNICA",0,IF(CI158="NO HABILITA",0,IF(CI158="HABILITA",('PRECIOS UNITARIOS'!$AF158*500)/CH158))))</f>
        <v>0</v>
      </c>
    </row>
    <row r="159" spans="1:88" s="40" customFormat="1" ht="38.25" x14ac:dyDescent="0.2">
      <c r="A159" s="103">
        <v>150</v>
      </c>
      <c r="B159" s="202" t="s">
        <v>264</v>
      </c>
      <c r="C159" s="121" t="s">
        <v>265</v>
      </c>
      <c r="D159" s="24">
        <v>1</v>
      </c>
      <c r="E159" s="166" t="s">
        <v>53</v>
      </c>
      <c r="F159" s="168">
        <v>1</v>
      </c>
      <c r="G159" s="25">
        <v>5378.8</v>
      </c>
      <c r="H159" s="43">
        <f>'PRECIO REFERENCIA'!F159</f>
        <v>0</v>
      </c>
      <c r="I159" s="43" t="str">
        <f>'PRECIO REFERENCIA'!H159</f>
        <v>NO OFERTADO</v>
      </c>
      <c r="J159" s="44">
        <f>+IF(I159="NO OFERTADO",0,IF(I159="NO CUMPLE EV TECNICA",0,IF(I159="NO HABILITA",0,IF(I159="HABILITA",('PRECIOS UNITARIOS'!$AF159*500)/H159))))</f>
        <v>0</v>
      </c>
      <c r="K159" s="43">
        <f>'PRECIO REFERENCIA'!I159</f>
        <v>0</v>
      </c>
      <c r="L159" s="43" t="str">
        <f>'PRECIO REFERENCIA'!K159</f>
        <v>NO OFERTADO</v>
      </c>
      <c r="M159" s="44">
        <f>+IF(L159="NO OFERTADO",0,IF(L159="NO CUMPLE EV TECNICA",0,IF(L159="NO HABILITA",0,IF(L159="HABILITA",('PRECIOS UNITARIOS'!$AF159*500)/K159))))</f>
        <v>0</v>
      </c>
      <c r="N159" s="43">
        <f>'PRECIO REFERENCIA'!L159</f>
        <v>0</v>
      </c>
      <c r="O159" s="43" t="str">
        <f>'PRECIO REFERENCIA'!N159</f>
        <v>NO OFERTADO</v>
      </c>
      <c r="P159" s="44">
        <f>+IF(O159="NO OFERTADO",0,IF(O159="NO CUMPLE EV TECNICA",0,IF(O159="NO HABILITA",0,IF(O159="HABILITA",('PRECIOS UNITARIOS'!$AF159*500)/N159))))</f>
        <v>0</v>
      </c>
      <c r="Q159" s="43">
        <f>'PRECIO REFERENCIA'!O159</f>
        <v>0</v>
      </c>
      <c r="R159" s="43" t="str">
        <f>'PRECIO REFERENCIA'!Q159</f>
        <v>NO OFERTADO</v>
      </c>
      <c r="S159" s="44">
        <f>+IF(R159="NO OFERTADO",0,IF(R159="NO CUMPLE EV TECNICA",0,IF(R159="NO HABILITA",0,IF(R159="HABILITA",('PRECIOS UNITARIOS'!$AF159*500)/Q159))))</f>
        <v>0</v>
      </c>
      <c r="T159" s="43">
        <f>'PRECIO REFERENCIA'!R159</f>
        <v>0</v>
      </c>
      <c r="U159" s="43" t="str">
        <f>'PRECIO REFERENCIA'!T159</f>
        <v>NO OFERTADO</v>
      </c>
      <c r="V159" s="44">
        <f>+IF(U159="NO OFERTADO",0,IF(U159="NO CUMPLE EV TECNICA",0,IF(U159="NO HABILITA",0,IF(U159="HABILITA",('PRECIOS UNITARIOS'!$AF159*500)/T159))))</f>
        <v>0</v>
      </c>
      <c r="W159" s="43">
        <f>'PRECIO REFERENCIA'!U159</f>
        <v>0</v>
      </c>
      <c r="X159" s="43" t="str">
        <f>'PRECIO REFERENCIA'!W159</f>
        <v>NO OFERTADO</v>
      </c>
      <c r="Y159" s="44">
        <f>+IF(X159="NO OFERTADO",0,IF(X159="NO CUMPLE EV TECNICA",0,IF(X159="NO HABILITA",0,IF(X159="HABILITA",('PRECIOS UNITARIOS'!$AF159*500)/W159))))</f>
        <v>0</v>
      </c>
      <c r="Z159" s="43">
        <f>'PRECIO REFERENCIA'!X159</f>
        <v>5343.1</v>
      </c>
      <c r="AA159" s="43" t="str">
        <f>'PRECIO REFERENCIA'!Z159</f>
        <v>HABILITA</v>
      </c>
      <c r="AB159" s="44">
        <f>+IF(AA159="NO OFERTADO",0,IF(AA159="NO CUMPLE EV TECNICA",0,IF(AA159="NO HABILITA",0,IF(AA159="HABILITA",('PRECIOS UNITARIOS'!$AF159*500)/Z159))))</f>
        <v>499.99999999999994</v>
      </c>
      <c r="AC159" s="43">
        <f>'PRECIO REFERENCIA'!AA159</f>
        <v>0</v>
      </c>
      <c r="AD159" s="43" t="str">
        <f>'PRECIO REFERENCIA'!AC159</f>
        <v>NO OFERTADO</v>
      </c>
      <c r="AE159" s="44">
        <f>+IF(AD159="NO OFERTADO",0,IF(AD159="NO CUMPLE EV TECNICA",0,IF(AD159="NO HABILITA",0,IF(AD159="HABILITA",('PRECIOS UNITARIOS'!$AF159*500)/AC159))))</f>
        <v>0</v>
      </c>
      <c r="AF159" s="43">
        <f>'PRECIO REFERENCIA'!AD159</f>
        <v>0</v>
      </c>
      <c r="AG159" s="43" t="str">
        <f>'PRECIO REFERENCIA'!AF159</f>
        <v>NO OFERTADO</v>
      </c>
      <c r="AH159" s="44">
        <f>+IF(AG159="NO OFERTADO",0,IF(AG159="NO CUMPLE EV TECNICA",0,IF(AG159="NO HABILITA",0,IF(AG159="HABILITA",('PRECIOS UNITARIOS'!$AF159*500)/AF159))))</f>
        <v>0</v>
      </c>
      <c r="AI159" s="43">
        <f>'PRECIO REFERENCIA'!AG159</f>
        <v>0</v>
      </c>
      <c r="AJ159" s="43" t="str">
        <f>'PRECIO REFERENCIA'!AI159</f>
        <v>NO OFERTADO</v>
      </c>
      <c r="AK159" s="44">
        <f>+IF(AJ159="NO OFERTADO",0,IF(AJ159="NO CUMPLE EV TECNICA",0,IF(AJ159="NO HABILITA",0,IF(AJ159="HABILITA",('PRECIOS UNITARIOS'!$AF159*500)/AI159))))</f>
        <v>0</v>
      </c>
      <c r="AL159" s="43">
        <f>'PRECIO REFERENCIA'!AJ159</f>
        <v>0</v>
      </c>
      <c r="AM159" s="43" t="str">
        <f>'PRECIO REFERENCIA'!AL159</f>
        <v>NO OFERTADO</v>
      </c>
      <c r="AN159" s="44">
        <f>+IF(AM159="NO OFERTADO",0,IF(AM159="NO CUMPLE EV TECNICA",0,IF(AM159="NO HABILITA",0,IF(AM159="HABILITA",('PRECIOS UNITARIOS'!$AF159*500)/AL159))))</f>
        <v>0</v>
      </c>
      <c r="AO159" s="43">
        <f>'PRECIO REFERENCIA'!AM159</f>
        <v>0</v>
      </c>
      <c r="AP159" s="43" t="str">
        <f>'PRECIO REFERENCIA'!AO159</f>
        <v>NO OFERTADO</v>
      </c>
      <c r="AQ159" s="44">
        <f>+IF(AP159="NO OFERTADO",0,IF(AP159="NO CUMPLE EV TECNICA",0,IF(AP159="NO HABILITA",0,IF(AP159="HABILITA",('PRECIOS UNITARIOS'!$AF159*500)/AO159))))</f>
        <v>0</v>
      </c>
      <c r="AR159" s="43">
        <f>'PRECIO REFERENCIA'!AP159</f>
        <v>0</v>
      </c>
      <c r="AS159" s="43" t="str">
        <f>'PRECIO REFERENCIA'!AR159</f>
        <v>NO OFERTADO</v>
      </c>
      <c r="AT159" s="44">
        <f>+IF(AS159="NO OFERTADO",0,IF(AS159="NO CUMPLE EV TECNICA",0,IF(AS159="NO HABILITA",0,IF(AS159="HABILITA",('PRECIOS UNITARIOS'!$AF159*500)/AR159))))</f>
        <v>0</v>
      </c>
      <c r="AU159" s="43">
        <f>'PRECIO REFERENCIA'!AS159</f>
        <v>0</v>
      </c>
      <c r="AV159" s="43" t="str">
        <f>'PRECIO REFERENCIA'!AU159</f>
        <v>NO OFERTADO</v>
      </c>
      <c r="AW159" s="44">
        <f>+IF(AV159="NO OFERTADO",0,IF(AV159="NO CUMPLE EV TECNICA",0,IF(AV159="NO HABILITA",0,IF(AV159="HABILITA",('PRECIOS UNITARIOS'!$AF159*500)/AU159))))</f>
        <v>0</v>
      </c>
      <c r="AX159" s="43">
        <f>'PRECIO REFERENCIA'!AV159</f>
        <v>5378.8</v>
      </c>
      <c r="AY159" s="43" t="str">
        <f>'PRECIO REFERENCIA'!AX159</f>
        <v>HABILITA</v>
      </c>
      <c r="AZ159" s="44">
        <f>+IF(AY159="NO OFERTADO",0,IF(AY159="NO CUMPLE EV TECNICA",0,IF(AY159="NO HABILITA",0,IF(AY159="HABILITA",('PRECIOS UNITARIOS'!$AF159*500)/AX159))))</f>
        <v>496.68141592920352</v>
      </c>
      <c r="BA159" s="43">
        <f>'PRECIO REFERENCIA'!AY159</f>
        <v>0</v>
      </c>
      <c r="BB159" s="43" t="str">
        <f>'PRECIO REFERENCIA'!BA159</f>
        <v>NO OFERTADO</v>
      </c>
      <c r="BC159" s="44">
        <f>+IF(BB159="NO OFERTADO",0,IF(BB159="NO CUMPLE EV TECNICA",0,IF(BB159="NO HABILITA",0,IF(BB159="HABILITA",('PRECIOS UNITARIOS'!$AF159*500)/BA159))))</f>
        <v>0</v>
      </c>
      <c r="BD159" s="43">
        <f>'PRECIO REFERENCIA'!BB159</f>
        <v>0</v>
      </c>
      <c r="BE159" s="43" t="str">
        <f>'PRECIO REFERENCIA'!BD159</f>
        <v>NO OFERTADO</v>
      </c>
      <c r="BF159" s="44">
        <f>+IF(BE159="NO OFERTADO",0,IF(BE159="NO CUMPLE EV TECNICA",0,IF(BE159="NO HABILITA",0,IF(BE159="HABILITA",('PRECIOS UNITARIOS'!$AF159*500)/BD159))))</f>
        <v>0</v>
      </c>
      <c r="BG159" s="43">
        <f>'PRECIO REFERENCIA'!BE159</f>
        <v>0</v>
      </c>
      <c r="BH159" s="43" t="str">
        <f>'PRECIO REFERENCIA'!BG159</f>
        <v>NO OFERTADO</v>
      </c>
      <c r="BI159" s="44">
        <f>+IF(BH159="NO OFERTADO",0,IF(BH159="NO CUMPLE EV TECNICA",0,IF(BH159="NO HABILITA",0,IF(BH159="HABILITA",('PRECIOS UNITARIOS'!$AF159*500)/BG159))))</f>
        <v>0</v>
      </c>
      <c r="BJ159" s="43">
        <f>'PRECIO REFERENCIA'!BH159</f>
        <v>0</v>
      </c>
      <c r="BK159" s="43" t="str">
        <f>'PRECIO REFERENCIA'!BJ159</f>
        <v>NO OFERTADO</v>
      </c>
      <c r="BL159" s="44">
        <f>+IF(BK159="NO OFERTADO",0,IF(BK159="NO CUMPLE EV TECNICA",0,IF(BK159="NO HABILITA",0,IF(BK159="HABILITA",('PRECIOS UNITARIOS'!$AF159*500)/BJ159))))</f>
        <v>0</v>
      </c>
      <c r="BM159" s="43">
        <f>'PRECIO REFERENCIA'!BK159</f>
        <v>0</v>
      </c>
      <c r="BN159" s="43" t="str">
        <f>'PRECIO REFERENCIA'!BM159</f>
        <v>NO OFERTADO</v>
      </c>
      <c r="BO159" s="44">
        <f>+IF(BN159="NO OFERTADO",0,IF(BN159="NO CUMPLE EV TECNICA",0,IF(BN159="NO HABILITA",0,IF(BN159="HABILITA",('PRECIOS UNITARIOS'!$AF159*500)/BM159))))</f>
        <v>0</v>
      </c>
      <c r="BP159" s="43">
        <f>'PRECIO REFERENCIA'!BN159</f>
        <v>0</v>
      </c>
      <c r="BQ159" s="43" t="str">
        <f>'PRECIO REFERENCIA'!BP159</f>
        <v>NO OFERTADO</v>
      </c>
      <c r="BR159" s="44">
        <f>+IF(BQ159="NO OFERTADO",0,IF(BQ159="NO CUMPLE EV TECNICA",0,IF(BQ159="NO HABILITA",0,IF(BQ159="HABILITA",('PRECIOS UNITARIOS'!$AF159*500)/BP159))))</f>
        <v>0</v>
      </c>
      <c r="BS159" s="43">
        <f>'PRECIO REFERENCIA'!BQ159</f>
        <v>0</v>
      </c>
      <c r="BT159" s="43" t="str">
        <f>'PRECIO REFERENCIA'!BS159</f>
        <v>NO OFERTADO</v>
      </c>
      <c r="BU159" s="44">
        <f>+IF(BT159="NO OFERTADO",0,IF(BT159="NO CUMPLE EV TECNICA",0,IF(BT159="NO HABILITA",0,IF(BT159="HABILITA",('PRECIOS UNITARIOS'!$AF159*500)/BS159))))</f>
        <v>0</v>
      </c>
      <c r="BV159" s="43">
        <f>'PRECIO REFERENCIA'!BT159</f>
        <v>0</v>
      </c>
      <c r="BW159" s="43" t="str">
        <f>'PRECIO REFERENCIA'!BV159</f>
        <v>NO OFERTADO</v>
      </c>
      <c r="BX159" s="44">
        <f>+IF(BW159="NO OFERTADO",0,IF(BW159="NO CUMPLE EV TECNICA",0,IF(BW159="NO HABILITA",0,IF(BW159="HABILITA",('PRECIOS UNITARIOS'!$AF159*500)/BV159))))</f>
        <v>0</v>
      </c>
      <c r="BY159" s="43">
        <f>'PRECIO REFERENCIA'!BW159</f>
        <v>0</v>
      </c>
      <c r="BZ159" s="43" t="str">
        <f>'PRECIO REFERENCIA'!BY159</f>
        <v>NO OFERTADO</v>
      </c>
      <c r="CA159" s="44">
        <f>+IF(BZ159="NO OFERTADO",0,IF(BZ159="NO CUMPLE EV TECNICA",0,IF(BZ159="NO HABILITA",0,IF(BZ159="HABILITA",('PRECIOS UNITARIOS'!$AF159*500)/BY159))))</f>
        <v>0</v>
      </c>
      <c r="CB159" s="43">
        <f>'PRECIO REFERENCIA'!BZ159</f>
        <v>0</v>
      </c>
      <c r="CC159" s="43" t="str">
        <f>'PRECIO REFERENCIA'!CB159</f>
        <v>NO OFERTADO</v>
      </c>
      <c r="CD159" s="44">
        <f>+IF(CC159="NO OFERTADO",0,IF(CC159="NO CUMPLE EV TECNICA",0,IF(CC159="NO HABILITA",0,IF(CC159="HABILITA",('PRECIOS UNITARIOS'!$AF159*500)/CB159))))</f>
        <v>0</v>
      </c>
      <c r="CE159" s="43">
        <f>'PRECIO REFERENCIA'!CC159</f>
        <v>0</v>
      </c>
      <c r="CF159" s="43" t="str">
        <f>'PRECIO REFERENCIA'!CE159</f>
        <v>NO OFERTADO</v>
      </c>
      <c r="CG159" s="44">
        <f>+IF(CF159="NO OFERTADO",0,IF(CF159="NO CUMPLE EV TECNICA",0,IF(CF159="NO HABILITA",0,IF(CF159="HABILITA",('PRECIOS UNITARIOS'!$AF159*500)/CE159))))</f>
        <v>0</v>
      </c>
      <c r="CH159" s="43">
        <f>'PRECIO REFERENCIA'!CF159</f>
        <v>0</v>
      </c>
      <c r="CI159" s="43" t="str">
        <f>'PRECIO REFERENCIA'!CH159</f>
        <v>NO OFERTADO</v>
      </c>
      <c r="CJ159" s="44">
        <f>+IF(CI159="NO OFERTADO",0,IF(CI159="NO CUMPLE EV TECNICA",0,IF(CI159="NO HABILITA",0,IF(CI159="HABILITA",('PRECIOS UNITARIOS'!$AF159*500)/CH159))))</f>
        <v>0</v>
      </c>
    </row>
    <row r="160" spans="1:88" s="40" customFormat="1" ht="38.25" x14ac:dyDescent="0.2">
      <c r="A160" s="103">
        <v>151</v>
      </c>
      <c r="B160" s="202" t="s">
        <v>266</v>
      </c>
      <c r="C160" s="121" t="s">
        <v>265</v>
      </c>
      <c r="D160" s="24">
        <v>1</v>
      </c>
      <c r="E160" s="166" t="s">
        <v>53</v>
      </c>
      <c r="F160" s="168">
        <v>416</v>
      </c>
      <c r="G160" s="25">
        <v>1023.4</v>
      </c>
      <c r="H160" s="43">
        <f>'PRECIO REFERENCIA'!F160</f>
        <v>1118.5999999999999</v>
      </c>
      <c r="I160" s="43" t="str">
        <f>'PRECIO REFERENCIA'!H160</f>
        <v>HABILITA</v>
      </c>
      <c r="J160" s="44">
        <f>+IF(I160="NO OFERTADO",0,IF(I160="NO CUMPLE EV TECNICA",0,IF(I160="NO HABILITA",0,IF(I160="HABILITA",('PRECIOS UNITARIOS'!$AF160*500)/H160))))</f>
        <v>468.08510638297878</v>
      </c>
      <c r="K160" s="43">
        <f>'PRECIO REFERENCIA'!I160</f>
        <v>0</v>
      </c>
      <c r="L160" s="43" t="str">
        <f>'PRECIO REFERENCIA'!K160</f>
        <v>NO OFERTADO</v>
      </c>
      <c r="M160" s="44">
        <f>+IF(L160="NO OFERTADO",0,IF(L160="NO CUMPLE EV TECNICA",0,IF(L160="NO HABILITA",0,IF(L160="HABILITA",('PRECIOS UNITARIOS'!$AF160*500)/K160))))</f>
        <v>0</v>
      </c>
      <c r="N160" s="43">
        <f>'PRECIO REFERENCIA'!L160</f>
        <v>0</v>
      </c>
      <c r="O160" s="43" t="str">
        <f>'PRECIO REFERENCIA'!N160</f>
        <v>NO OFERTADO</v>
      </c>
      <c r="P160" s="44">
        <f>+IF(O160="NO OFERTADO",0,IF(O160="NO CUMPLE EV TECNICA",0,IF(O160="NO HABILITA",0,IF(O160="HABILITA",('PRECIOS UNITARIOS'!$AF160*500)/N160))))</f>
        <v>0</v>
      </c>
      <c r="Q160" s="43">
        <f>'PRECIO REFERENCIA'!O160</f>
        <v>0</v>
      </c>
      <c r="R160" s="43" t="str">
        <f>'PRECIO REFERENCIA'!Q160</f>
        <v>NO OFERTADO</v>
      </c>
      <c r="S160" s="44">
        <f>+IF(R160="NO OFERTADO",0,IF(R160="NO CUMPLE EV TECNICA",0,IF(R160="NO HABILITA",0,IF(R160="HABILITA",('PRECIOS UNITARIOS'!$AF160*500)/Q160))))</f>
        <v>0</v>
      </c>
      <c r="T160" s="43">
        <f>'PRECIO REFERENCIA'!R160</f>
        <v>0</v>
      </c>
      <c r="U160" s="43" t="str">
        <f>'PRECIO REFERENCIA'!T160</f>
        <v>NO OFERTADO</v>
      </c>
      <c r="V160" s="44">
        <f>+IF(U160="NO OFERTADO",0,IF(U160="NO CUMPLE EV TECNICA",0,IF(U160="NO HABILITA",0,IF(U160="HABILITA",('PRECIOS UNITARIOS'!$AF160*500)/T160))))</f>
        <v>0</v>
      </c>
      <c r="W160" s="43">
        <f>'PRECIO REFERENCIA'!U160</f>
        <v>0</v>
      </c>
      <c r="X160" s="43" t="str">
        <f>'PRECIO REFERENCIA'!W160</f>
        <v>NO OFERTADO</v>
      </c>
      <c r="Y160" s="44">
        <f>+IF(X160="NO OFERTADO",0,IF(X160="NO CUMPLE EV TECNICA",0,IF(X160="NO HABILITA",0,IF(X160="HABILITA",('PRECIOS UNITARIOS'!$AF160*500)/W160))))</f>
        <v>0</v>
      </c>
      <c r="Z160" s="43">
        <f>'PRECIO REFERENCIA'!X160</f>
        <v>1047.2</v>
      </c>
      <c r="AA160" s="43" t="str">
        <f>'PRECIO REFERENCIA'!Z160</f>
        <v>HABILITA</v>
      </c>
      <c r="AB160" s="44">
        <f>+IF(AA160="NO OFERTADO",0,IF(AA160="NO CUMPLE EV TECNICA",0,IF(AA160="NO HABILITA",0,IF(AA160="HABILITA",('PRECIOS UNITARIOS'!$AF160*500)/Z160))))</f>
        <v>500</v>
      </c>
      <c r="AC160" s="43">
        <f>'PRECIO REFERENCIA'!AA160</f>
        <v>0</v>
      </c>
      <c r="AD160" s="43" t="str">
        <f>'PRECIO REFERENCIA'!AC160</f>
        <v>NO OFERTADO</v>
      </c>
      <c r="AE160" s="44">
        <f>+IF(AD160="NO OFERTADO",0,IF(AD160="NO CUMPLE EV TECNICA",0,IF(AD160="NO HABILITA",0,IF(AD160="HABILITA",('PRECIOS UNITARIOS'!$AF160*500)/AC160))))</f>
        <v>0</v>
      </c>
      <c r="AF160" s="43">
        <f>'PRECIO REFERENCIA'!AD160</f>
        <v>1054.3399999999999</v>
      </c>
      <c r="AG160" s="43" t="str">
        <f>'PRECIO REFERENCIA'!AF160</f>
        <v>HABILITA</v>
      </c>
      <c r="AH160" s="44">
        <f>+IF(AG160="NO OFERTADO",0,IF(AG160="NO CUMPLE EV TECNICA",0,IF(AG160="NO HABILITA",0,IF(AG160="HABILITA",('PRECIOS UNITARIOS'!$AF160*500)/AF160))))</f>
        <v>496.61399548532734</v>
      </c>
      <c r="AI160" s="43">
        <f>'PRECIO REFERENCIA'!AG160</f>
        <v>0</v>
      </c>
      <c r="AJ160" s="43" t="str">
        <f>'PRECIO REFERENCIA'!AI160</f>
        <v>NO OFERTADO</v>
      </c>
      <c r="AK160" s="44">
        <f>+IF(AJ160="NO OFERTADO",0,IF(AJ160="NO CUMPLE EV TECNICA",0,IF(AJ160="NO HABILITA",0,IF(AJ160="HABILITA",('PRECIOS UNITARIOS'!$AF160*500)/AI160))))</f>
        <v>0</v>
      </c>
      <c r="AL160" s="43">
        <f>'PRECIO REFERENCIA'!AJ160</f>
        <v>0</v>
      </c>
      <c r="AM160" s="43" t="str">
        <f>'PRECIO REFERENCIA'!AL160</f>
        <v>NO OFERTADO</v>
      </c>
      <c r="AN160" s="44">
        <f>+IF(AM160="NO OFERTADO",0,IF(AM160="NO CUMPLE EV TECNICA",0,IF(AM160="NO HABILITA",0,IF(AM160="HABILITA",('PRECIOS UNITARIOS'!$AF160*500)/AL160))))</f>
        <v>0</v>
      </c>
      <c r="AO160" s="43">
        <f>'PRECIO REFERENCIA'!AM160</f>
        <v>0</v>
      </c>
      <c r="AP160" s="43" t="str">
        <f>'PRECIO REFERENCIA'!AO160</f>
        <v>NO OFERTADO</v>
      </c>
      <c r="AQ160" s="44">
        <f>+IF(AP160="NO OFERTADO",0,IF(AP160="NO CUMPLE EV TECNICA",0,IF(AP160="NO HABILITA",0,IF(AP160="HABILITA",('PRECIOS UNITARIOS'!$AF160*500)/AO160))))</f>
        <v>0</v>
      </c>
      <c r="AR160" s="43">
        <f>'PRECIO REFERENCIA'!AP160</f>
        <v>0</v>
      </c>
      <c r="AS160" s="43" t="str">
        <f>'PRECIO REFERENCIA'!AR160</f>
        <v>NO OFERTADO</v>
      </c>
      <c r="AT160" s="44">
        <f>+IF(AS160="NO OFERTADO",0,IF(AS160="NO CUMPLE EV TECNICA",0,IF(AS160="NO HABILITA",0,IF(AS160="HABILITA",('PRECIOS UNITARIOS'!$AF160*500)/AR160))))</f>
        <v>0</v>
      </c>
      <c r="AU160" s="43">
        <f>'PRECIO REFERENCIA'!AS160</f>
        <v>1457.75</v>
      </c>
      <c r="AV160" s="43" t="str">
        <f>'PRECIO REFERENCIA'!AU160</f>
        <v>NO HABILITA</v>
      </c>
      <c r="AW160" s="44">
        <f>+IF(AV160="NO OFERTADO",0,IF(AV160="NO CUMPLE EV TECNICA",0,IF(AV160="NO HABILITA",0,IF(AV160="HABILITA",('PRECIOS UNITARIOS'!$AF160*500)/AU160))))</f>
        <v>0</v>
      </c>
      <c r="AX160" s="43">
        <f>'PRECIO REFERENCIA'!AV160</f>
        <v>0</v>
      </c>
      <c r="AY160" s="43" t="str">
        <f>'PRECIO REFERENCIA'!AX160</f>
        <v>NO OFERTADO</v>
      </c>
      <c r="AZ160" s="44">
        <f>+IF(AY160="NO OFERTADO",0,IF(AY160="NO CUMPLE EV TECNICA",0,IF(AY160="NO HABILITA",0,IF(AY160="HABILITA",('PRECIOS UNITARIOS'!$AF160*500)/AX160))))</f>
        <v>0</v>
      </c>
      <c r="BA160" s="43">
        <f>'PRECIO REFERENCIA'!AY160</f>
        <v>1270.92</v>
      </c>
      <c r="BB160" s="43" t="str">
        <f>'PRECIO REFERENCIA'!BA160</f>
        <v>HABILITA</v>
      </c>
      <c r="BC160" s="44">
        <f>+IF(BB160="NO OFERTADO",0,IF(BB160="NO CUMPLE EV TECNICA",0,IF(BB160="NO HABILITA",0,IF(BB160="HABILITA",('PRECIOS UNITARIOS'!$AF160*500)/BA160))))</f>
        <v>411.98501872659176</v>
      </c>
      <c r="BD160" s="43">
        <f>'PRECIO REFERENCIA'!BB160</f>
        <v>1506.54</v>
      </c>
      <c r="BE160" s="43" t="str">
        <f>'PRECIO REFERENCIA'!BD160</f>
        <v>NO HABILITA</v>
      </c>
      <c r="BF160" s="44">
        <f>+IF(BE160="NO OFERTADO",0,IF(BE160="NO CUMPLE EV TECNICA",0,IF(BE160="NO HABILITA",0,IF(BE160="HABILITA",('PRECIOS UNITARIOS'!$AF160*500)/BD160))))</f>
        <v>0</v>
      </c>
      <c r="BG160" s="43">
        <f>'PRECIO REFERENCIA'!BE160</f>
        <v>1071</v>
      </c>
      <c r="BH160" s="43" t="str">
        <f>'PRECIO REFERENCIA'!BG160</f>
        <v>HABILITA</v>
      </c>
      <c r="BI160" s="44">
        <f>+IF(BH160="NO OFERTADO",0,IF(BH160="NO CUMPLE EV TECNICA",0,IF(BH160="NO HABILITA",0,IF(BH160="HABILITA",('PRECIOS UNITARIOS'!$AF160*500)/BG160))))</f>
        <v>488.88888888888891</v>
      </c>
      <c r="BJ160" s="43">
        <f>'PRECIO REFERENCIA'!BH160</f>
        <v>0</v>
      </c>
      <c r="BK160" s="43" t="str">
        <f>'PRECIO REFERENCIA'!BJ160</f>
        <v>NO HABILITA</v>
      </c>
      <c r="BL160" s="44">
        <f>+IF(BK160="NO OFERTADO",0,IF(BK160="NO CUMPLE EV TECNICA",0,IF(BK160="NO HABILITA",0,IF(BK160="HABILITA",('PRECIOS UNITARIOS'!$AF160*500)/BJ160))))</f>
        <v>0</v>
      </c>
      <c r="BM160" s="43">
        <f>'PRECIO REFERENCIA'!BK160</f>
        <v>0</v>
      </c>
      <c r="BN160" s="43" t="str">
        <f>'PRECIO REFERENCIA'!BM160</f>
        <v>NO OFERTADO</v>
      </c>
      <c r="BO160" s="44">
        <f>+IF(BN160="NO OFERTADO",0,IF(BN160="NO CUMPLE EV TECNICA",0,IF(BN160="NO HABILITA",0,IF(BN160="HABILITA",('PRECIOS UNITARIOS'!$AF160*500)/BM160))))</f>
        <v>0</v>
      </c>
      <c r="BP160" s="43">
        <f>'PRECIO REFERENCIA'!BN160</f>
        <v>0</v>
      </c>
      <c r="BQ160" s="43" t="str">
        <f>'PRECIO REFERENCIA'!BP160</f>
        <v>NO OFERTADO</v>
      </c>
      <c r="BR160" s="44">
        <f>+IF(BQ160="NO OFERTADO",0,IF(BQ160="NO CUMPLE EV TECNICA",0,IF(BQ160="NO HABILITA",0,IF(BQ160="HABILITA",('PRECIOS UNITARIOS'!$AF160*500)/BP160))))</f>
        <v>0</v>
      </c>
      <c r="BS160" s="43">
        <f>'PRECIO REFERENCIA'!BQ160</f>
        <v>0</v>
      </c>
      <c r="BT160" s="43" t="str">
        <f>'PRECIO REFERENCIA'!BS160</f>
        <v>NO OFERTADO</v>
      </c>
      <c r="BU160" s="44">
        <f>+IF(BT160="NO OFERTADO",0,IF(BT160="NO CUMPLE EV TECNICA",0,IF(BT160="NO HABILITA",0,IF(BT160="HABILITA",('PRECIOS UNITARIOS'!$AF160*500)/BS160))))</f>
        <v>0</v>
      </c>
      <c r="BV160" s="43">
        <f>'PRECIO REFERENCIA'!BT160</f>
        <v>0</v>
      </c>
      <c r="BW160" s="43" t="str">
        <f>'PRECIO REFERENCIA'!BV160</f>
        <v>NO OFERTADO</v>
      </c>
      <c r="BX160" s="44">
        <f>+IF(BW160="NO OFERTADO",0,IF(BW160="NO CUMPLE EV TECNICA",0,IF(BW160="NO HABILITA",0,IF(BW160="HABILITA",('PRECIOS UNITARIOS'!$AF160*500)/BV160))))</f>
        <v>0</v>
      </c>
      <c r="BY160" s="43">
        <f>'PRECIO REFERENCIA'!BW160</f>
        <v>0</v>
      </c>
      <c r="BZ160" s="43" t="str">
        <f>'PRECIO REFERENCIA'!BY160</f>
        <v>NO OFERTADO</v>
      </c>
      <c r="CA160" s="44">
        <f>+IF(BZ160="NO OFERTADO",0,IF(BZ160="NO CUMPLE EV TECNICA",0,IF(BZ160="NO HABILITA",0,IF(BZ160="HABILITA",('PRECIOS UNITARIOS'!$AF160*500)/BY160))))</f>
        <v>0</v>
      </c>
      <c r="CB160" s="43">
        <f>'PRECIO REFERENCIA'!BZ160</f>
        <v>0</v>
      </c>
      <c r="CC160" s="43" t="str">
        <f>'PRECIO REFERENCIA'!CB160</f>
        <v>NO OFERTADO</v>
      </c>
      <c r="CD160" s="44">
        <f>+IF(CC160="NO OFERTADO",0,IF(CC160="NO CUMPLE EV TECNICA",0,IF(CC160="NO HABILITA",0,IF(CC160="HABILITA",('PRECIOS UNITARIOS'!$AF160*500)/CB160))))</f>
        <v>0</v>
      </c>
      <c r="CE160" s="43">
        <f>'PRECIO REFERENCIA'!CC160</f>
        <v>0</v>
      </c>
      <c r="CF160" s="43" t="str">
        <f>'PRECIO REFERENCIA'!CE160</f>
        <v>NO OFERTADO</v>
      </c>
      <c r="CG160" s="44">
        <f>+IF(CF160="NO OFERTADO",0,IF(CF160="NO CUMPLE EV TECNICA",0,IF(CF160="NO HABILITA",0,IF(CF160="HABILITA",('PRECIOS UNITARIOS'!$AF160*500)/CE160))))</f>
        <v>0</v>
      </c>
      <c r="CH160" s="43">
        <f>'PRECIO REFERENCIA'!CF160</f>
        <v>0</v>
      </c>
      <c r="CI160" s="43" t="str">
        <f>'PRECIO REFERENCIA'!CH160</f>
        <v>NO OFERTADO</v>
      </c>
      <c r="CJ160" s="44">
        <f>+IF(CI160="NO OFERTADO",0,IF(CI160="NO CUMPLE EV TECNICA",0,IF(CI160="NO HABILITA",0,IF(CI160="HABILITA",('PRECIOS UNITARIOS'!$AF160*500)/CH160))))</f>
        <v>0</v>
      </c>
    </row>
    <row r="161" spans="1:88" s="40" customFormat="1" ht="38.25" x14ac:dyDescent="0.2">
      <c r="A161" s="103">
        <v>152</v>
      </c>
      <c r="B161" s="202" t="s">
        <v>267</v>
      </c>
      <c r="C161" s="121" t="s">
        <v>265</v>
      </c>
      <c r="D161" s="24">
        <v>1</v>
      </c>
      <c r="E161" s="166" t="s">
        <v>53</v>
      </c>
      <c r="F161" s="168">
        <v>1</v>
      </c>
      <c r="G161" s="25">
        <v>2948.82</v>
      </c>
      <c r="H161" s="43">
        <f>'PRECIO REFERENCIA'!F161</f>
        <v>0</v>
      </c>
      <c r="I161" s="43" t="str">
        <f>'PRECIO REFERENCIA'!H161</f>
        <v>NO OFERTADO</v>
      </c>
      <c r="J161" s="44">
        <f>+IF(I161="NO OFERTADO",0,IF(I161="NO CUMPLE EV TECNICA",0,IF(I161="NO HABILITA",0,IF(I161="HABILITA",('PRECIOS UNITARIOS'!$AF161*500)/H161))))</f>
        <v>0</v>
      </c>
      <c r="K161" s="43">
        <f>'PRECIO REFERENCIA'!I161</f>
        <v>0</v>
      </c>
      <c r="L161" s="43" t="str">
        <f>'PRECIO REFERENCIA'!K161</f>
        <v>NO OFERTADO</v>
      </c>
      <c r="M161" s="44">
        <f>+IF(L161="NO OFERTADO",0,IF(L161="NO CUMPLE EV TECNICA",0,IF(L161="NO HABILITA",0,IF(L161="HABILITA",('PRECIOS UNITARIOS'!$AF161*500)/K161))))</f>
        <v>0</v>
      </c>
      <c r="N161" s="43">
        <f>'PRECIO REFERENCIA'!L161</f>
        <v>0</v>
      </c>
      <c r="O161" s="43" t="str">
        <f>'PRECIO REFERENCIA'!N161</f>
        <v>NO OFERTADO</v>
      </c>
      <c r="P161" s="44">
        <f>+IF(O161="NO OFERTADO",0,IF(O161="NO CUMPLE EV TECNICA",0,IF(O161="NO HABILITA",0,IF(O161="HABILITA",('PRECIOS UNITARIOS'!$AF161*500)/N161))))</f>
        <v>0</v>
      </c>
      <c r="Q161" s="43">
        <f>'PRECIO REFERENCIA'!O161</f>
        <v>0</v>
      </c>
      <c r="R161" s="43" t="str">
        <f>'PRECIO REFERENCIA'!Q161</f>
        <v>NO OFERTADO</v>
      </c>
      <c r="S161" s="44">
        <f>+IF(R161="NO OFERTADO",0,IF(R161="NO CUMPLE EV TECNICA",0,IF(R161="NO HABILITA",0,IF(R161="HABILITA",('PRECIOS UNITARIOS'!$AF161*500)/Q161))))</f>
        <v>0</v>
      </c>
      <c r="T161" s="43">
        <f>'PRECIO REFERENCIA'!R161</f>
        <v>2791.74</v>
      </c>
      <c r="U161" s="43" t="str">
        <f>'PRECIO REFERENCIA'!T161</f>
        <v>HABILITA</v>
      </c>
      <c r="V161" s="44">
        <f>+IF(U161="NO OFERTADO",0,IF(U161="NO CUMPLE EV TECNICA",0,IF(U161="NO HABILITA",0,IF(U161="HABILITA",('PRECIOS UNITARIOS'!$AF161*500)/T161))))</f>
        <v>426.25745950554136</v>
      </c>
      <c r="W161" s="43">
        <f>'PRECIO REFERENCIA'!U161</f>
        <v>0</v>
      </c>
      <c r="X161" s="43" t="str">
        <f>'PRECIO REFERENCIA'!W161</f>
        <v>NO OFERTADO</v>
      </c>
      <c r="Y161" s="44">
        <f>+IF(X161="NO OFERTADO",0,IF(X161="NO CUMPLE EV TECNICA",0,IF(X161="NO HABILITA",0,IF(X161="HABILITA",('PRECIOS UNITARIOS'!$AF161*500)/W161))))</f>
        <v>0</v>
      </c>
      <c r="Z161" s="43">
        <f>'PRECIO REFERENCIA'!X161</f>
        <v>0</v>
      </c>
      <c r="AA161" s="43" t="str">
        <f>'PRECIO REFERENCIA'!Z161</f>
        <v>NO OFERTADO</v>
      </c>
      <c r="AB161" s="44">
        <f>+IF(AA161="NO OFERTADO",0,IF(AA161="NO CUMPLE EV TECNICA",0,IF(AA161="NO HABILITA",0,IF(AA161="HABILITA",('PRECIOS UNITARIOS'!$AF161*500)/Z161))))</f>
        <v>0</v>
      </c>
      <c r="AC161" s="43">
        <f>'PRECIO REFERENCIA'!AA161</f>
        <v>0</v>
      </c>
      <c r="AD161" s="43" t="str">
        <f>'PRECIO REFERENCIA'!AC161</f>
        <v>NO OFERTADO</v>
      </c>
      <c r="AE161" s="44">
        <f>+IF(AD161="NO OFERTADO",0,IF(AD161="NO CUMPLE EV TECNICA",0,IF(AD161="NO HABILITA",0,IF(AD161="HABILITA",('PRECIOS UNITARIOS'!$AF161*500)/AC161))))</f>
        <v>0</v>
      </c>
      <c r="AF161" s="43">
        <f>'PRECIO REFERENCIA'!AD161</f>
        <v>2882.18</v>
      </c>
      <c r="AG161" s="43" t="str">
        <f>'PRECIO REFERENCIA'!AF161</f>
        <v>HABILITA</v>
      </c>
      <c r="AH161" s="44">
        <f>+IF(AG161="NO OFERTADO",0,IF(AG161="NO CUMPLE EV TECNICA",0,IF(AG161="NO HABILITA",0,IF(AG161="HABILITA",('PRECIOS UNITARIOS'!$AF161*500)/AF161))))</f>
        <v>412.8819157720892</v>
      </c>
      <c r="AI161" s="43">
        <f>'PRECIO REFERENCIA'!AG161</f>
        <v>0</v>
      </c>
      <c r="AJ161" s="43" t="str">
        <f>'PRECIO REFERENCIA'!AI161</f>
        <v>NO OFERTADO</v>
      </c>
      <c r="AK161" s="44">
        <f>+IF(AJ161="NO OFERTADO",0,IF(AJ161="NO CUMPLE EV TECNICA",0,IF(AJ161="NO HABILITA",0,IF(AJ161="HABILITA",('PRECIOS UNITARIOS'!$AF161*500)/AI161))))</f>
        <v>0</v>
      </c>
      <c r="AL161" s="43">
        <f>'PRECIO REFERENCIA'!AJ161</f>
        <v>0</v>
      </c>
      <c r="AM161" s="43" t="str">
        <f>'PRECIO REFERENCIA'!AL161</f>
        <v>NO OFERTADO</v>
      </c>
      <c r="AN161" s="44">
        <f>+IF(AM161="NO OFERTADO",0,IF(AM161="NO CUMPLE EV TECNICA",0,IF(AM161="NO HABILITA",0,IF(AM161="HABILITA",('PRECIOS UNITARIOS'!$AF161*500)/AL161))))</f>
        <v>0</v>
      </c>
      <c r="AO161" s="43">
        <f>'PRECIO REFERENCIA'!AM161</f>
        <v>0</v>
      </c>
      <c r="AP161" s="43" t="str">
        <f>'PRECIO REFERENCIA'!AO161</f>
        <v>NO OFERTADO</v>
      </c>
      <c r="AQ161" s="44">
        <f>+IF(AP161="NO OFERTADO",0,IF(AP161="NO CUMPLE EV TECNICA",0,IF(AP161="NO HABILITA",0,IF(AP161="HABILITA",('PRECIOS UNITARIOS'!$AF161*500)/AO161))))</f>
        <v>0</v>
      </c>
      <c r="AR161" s="43">
        <f>'PRECIO REFERENCIA'!AP161</f>
        <v>0</v>
      </c>
      <c r="AS161" s="43" t="str">
        <f>'PRECIO REFERENCIA'!AR161</f>
        <v>NO OFERTADO</v>
      </c>
      <c r="AT161" s="44">
        <f>+IF(AS161="NO OFERTADO",0,IF(AS161="NO CUMPLE EV TECNICA",0,IF(AS161="NO HABILITA",0,IF(AS161="HABILITA",('PRECIOS UNITARIOS'!$AF161*500)/AR161))))</f>
        <v>0</v>
      </c>
      <c r="AU161" s="43">
        <f>'PRECIO REFERENCIA'!AS161</f>
        <v>3268.0374999999999</v>
      </c>
      <c r="AV161" s="43" t="str">
        <f>'PRECIO REFERENCIA'!AU161</f>
        <v>HABILITA</v>
      </c>
      <c r="AW161" s="44">
        <f>+IF(AV161="NO OFERTADO",0,IF(AV161="NO CUMPLE EV TECNICA",0,IF(AV161="NO HABILITA",0,IF(AV161="HABILITA",('PRECIOS UNITARIOS'!$AF161*500)/AU161))))</f>
        <v>364.13290851160673</v>
      </c>
      <c r="AX161" s="43">
        <f>'PRECIO REFERENCIA'!AV161</f>
        <v>0</v>
      </c>
      <c r="AY161" s="43" t="str">
        <f>'PRECIO REFERENCIA'!AX161</f>
        <v>NO OFERTADO</v>
      </c>
      <c r="AZ161" s="44">
        <f>+IF(AY161="NO OFERTADO",0,IF(AY161="NO CUMPLE EV TECNICA",0,IF(AY161="NO HABILITA",0,IF(AY161="HABILITA",('PRECIOS UNITARIOS'!$AF161*500)/AX161))))</f>
        <v>0</v>
      </c>
      <c r="BA161" s="43">
        <f>'PRECIO REFERENCIA'!AY161</f>
        <v>0</v>
      </c>
      <c r="BB161" s="43" t="str">
        <f>'PRECIO REFERENCIA'!BA161</f>
        <v>NO OFERTADO</v>
      </c>
      <c r="BC161" s="44">
        <f>+IF(BB161="NO OFERTADO",0,IF(BB161="NO CUMPLE EV TECNICA",0,IF(BB161="NO HABILITA",0,IF(BB161="HABILITA",('PRECIOS UNITARIOS'!$AF161*500)/BA161))))</f>
        <v>0</v>
      </c>
      <c r="BD161" s="43">
        <f>'PRECIO REFERENCIA'!BB161</f>
        <v>0</v>
      </c>
      <c r="BE161" s="43" t="str">
        <f>'PRECIO REFERENCIA'!BD161</f>
        <v>NO OFERTADO</v>
      </c>
      <c r="BF161" s="44">
        <f>+IF(BE161="NO OFERTADO",0,IF(BE161="NO CUMPLE EV TECNICA",0,IF(BE161="NO HABILITA",0,IF(BE161="HABILITA",('PRECIOS UNITARIOS'!$AF161*500)/BD161))))</f>
        <v>0</v>
      </c>
      <c r="BG161" s="43">
        <f>'PRECIO REFERENCIA'!BE161</f>
        <v>2380</v>
      </c>
      <c r="BH161" s="43" t="str">
        <f>'PRECIO REFERENCIA'!BG161</f>
        <v>HABILITA</v>
      </c>
      <c r="BI161" s="44">
        <f>+IF(BH161="NO OFERTADO",0,IF(BH161="NO CUMPLE EV TECNICA",0,IF(BH161="NO HABILITA",0,IF(BH161="HABILITA",('PRECIOS UNITARIOS'!$AF161*500)/BG161))))</f>
        <v>500</v>
      </c>
      <c r="BJ161" s="43">
        <f>'PRECIO REFERENCIA'!BH161</f>
        <v>0</v>
      </c>
      <c r="BK161" s="43" t="str">
        <f>'PRECIO REFERENCIA'!BJ161</f>
        <v>NO HABILITA</v>
      </c>
      <c r="BL161" s="44">
        <f>+IF(BK161="NO OFERTADO",0,IF(BK161="NO CUMPLE EV TECNICA",0,IF(BK161="NO HABILITA",0,IF(BK161="HABILITA",('PRECIOS UNITARIOS'!$AF161*500)/BJ161))))</f>
        <v>0</v>
      </c>
      <c r="BM161" s="43">
        <f>'PRECIO REFERENCIA'!BK161</f>
        <v>0</v>
      </c>
      <c r="BN161" s="43" t="str">
        <f>'PRECIO REFERENCIA'!BM161</f>
        <v>NO OFERTADO</v>
      </c>
      <c r="BO161" s="44">
        <f>+IF(BN161="NO OFERTADO",0,IF(BN161="NO CUMPLE EV TECNICA",0,IF(BN161="NO HABILITA",0,IF(BN161="HABILITA",('PRECIOS UNITARIOS'!$AF161*500)/BM161))))</f>
        <v>0</v>
      </c>
      <c r="BP161" s="43">
        <f>'PRECIO REFERENCIA'!BN161</f>
        <v>0</v>
      </c>
      <c r="BQ161" s="43" t="str">
        <f>'PRECIO REFERENCIA'!BP161</f>
        <v>NO OFERTADO</v>
      </c>
      <c r="BR161" s="44">
        <f>+IF(BQ161="NO OFERTADO",0,IF(BQ161="NO CUMPLE EV TECNICA",0,IF(BQ161="NO HABILITA",0,IF(BQ161="HABILITA",('PRECIOS UNITARIOS'!$AF161*500)/BP161))))</f>
        <v>0</v>
      </c>
      <c r="BS161" s="43">
        <f>'PRECIO REFERENCIA'!BQ161</f>
        <v>0</v>
      </c>
      <c r="BT161" s="43" t="str">
        <f>'PRECIO REFERENCIA'!BS161</f>
        <v>NO OFERTADO</v>
      </c>
      <c r="BU161" s="44">
        <f>+IF(BT161="NO OFERTADO",0,IF(BT161="NO CUMPLE EV TECNICA",0,IF(BT161="NO HABILITA",0,IF(BT161="HABILITA",('PRECIOS UNITARIOS'!$AF161*500)/BS161))))</f>
        <v>0</v>
      </c>
      <c r="BV161" s="43">
        <f>'PRECIO REFERENCIA'!BT161</f>
        <v>2948</v>
      </c>
      <c r="BW161" s="43" t="str">
        <f>'PRECIO REFERENCIA'!BV161</f>
        <v>HABILITA</v>
      </c>
      <c r="BX161" s="44">
        <f>+IF(BW161="NO OFERTADO",0,IF(BW161="NO CUMPLE EV TECNICA",0,IF(BW161="NO HABILITA",0,IF(BW161="HABILITA",('PRECIOS UNITARIOS'!$AF161*500)/BV161))))</f>
        <v>403.66350067842603</v>
      </c>
      <c r="BY161" s="43">
        <f>'PRECIO REFERENCIA'!BW161</f>
        <v>0</v>
      </c>
      <c r="BZ161" s="43" t="str">
        <f>'PRECIO REFERENCIA'!BY161</f>
        <v>NO OFERTADO</v>
      </c>
      <c r="CA161" s="44">
        <f>+IF(BZ161="NO OFERTADO",0,IF(BZ161="NO CUMPLE EV TECNICA",0,IF(BZ161="NO HABILITA",0,IF(BZ161="HABILITA",('PRECIOS UNITARIOS'!$AF161*500)/BY161))))</f>
        <v>0</v>
      </c>
      <c r="CB161" s="43">
        <f>'PRECIO REFERENCIA'!BZ161</f>
        <v>0</v>
      </c>
      <c r="CC161" s="43" t="str">
        <f>'PRECIO REFERENCIA'!CB161</f>
        <v>NO OFERTADO</v>
      </c>
      <c r="CD161" s="44">
        <f>+IF(CC161="NO OFERTADO",0,IF(CC161="NO CUMPLE EV TECNICA",0,IF(CC161="NO HABILITA",0,IF(CC161="HABILITA",('PRECIOS UNITARIOS'!$AF161*500)/CB161))))</f>
        <v>0</v>
      </c>
      <c r="CE161" s="43">
        <f>'PRECIO REFERENCIA'!CC161</f>
        <v>0</v>
      </c>
      <c r="CF161" s="43" t="str">
        <f>'PRECIO REFERENCIA'!CE161</f>
        <v>NO OFERTADO</v>
      </c>
      <c r="CG161" s="44">
        <f>+IF(CF161="NO OFERTADO",0,IF(CF161="NO CUMPLE EV TECNICA",0,IF(CF161="NO HABILITA",0,IF(CF161="HABILITA",('PRECIOS UNITARIOS'!$AF161*500)/CE161))))</f>
        <v>0</v>
      </c>
      <c r="CH161" s="43">
        <f>'PRECIO REFERENCIA'!CF161</f>
        <v>0</v>
      </c>
      <c r="CI161" s="43" t="str">
        <f>'PRECIO REFERENCIA'!CH161</f>
        <v>NO OFERTADO</v>
      </c>
      <c r="CJ161" s="44">
        <f>+IF(CI161="NO OFERTADO",0,IF(CI161="NO CUMPLE EV TECNICA",0,IF(CI161="NO HABILITA",0,IF(CI161="HABILITA",('PRECIOS UNITARIOS'!$AF161*500)/CH161))))</f>
        <v>0</v>
      </c>
    </row>
    <row r="162" spans="1:88" s="40" customFormat="1" ht="38.25" x14ac:dyDescent="0.2">
      <c r="A162" s="103">
        <v>153</v>
      </c>
      <c r="B162" s="202" t="s">
        <v>268</v>
      </c>
      <c r="C162" s="121" t="s">
        <v>265</v>
      </c>
      <c r="D162" s="24">
        <v>1</v>
      </c>
      <c r="E162" s="166" t="s">
        <v>53</v>
      </c>
      <c r="F162" s="168">
        <v>4077.3333333333335</v>
      </c>
      <c r="G162" s="25">
        <v>3094</v>
      </c>
      <c r="H162" s="43">
        <f>'PRECIO REFERENCIA'!F162</f>
        <v>0</v>
      </c>
      <c r="I162" s="43" t="str">
        <f>'PRECIO REFERENCIA'!H162</f>
        <v>NO OFERTADO</v>
      </c>
      <c r="J162" s="44">
        <f>+IF(I162="NO OFERTADO",0,IF(I162="NO CUMPLE EV TECNICA",0,IF(I162="NO HABILITA",0,IF(I162="HABILITA",('PRECIOS UNITARIOS'!$AF162*500)/H162))))</f>
        <v>0</v>
      </c>
      <c r="K162" s="43">
        <f>'PRECIO REFERENCIA'!I162</f>
        <v>0</v>
      </c>
      <c r="L162" s="43" t="str">
        <f>'PRECIO REFERENCIA'!K162</f>
        <v>NO OFERTADO</v>
      </c>
      <c r="M162" s="44">
        <f>+IF(L162="NO OFERTADO",0,IF(L162="NO CUMPLE EV TECNICA",0,IF(L162="NO HABILITA",0,IF(L162="HABILITA",('PRECIOS UNITARIOS'!$AF162*500)/K162))))</f>
        <v>0</v>
      </c>
      <c r="N162" s="43">
        <f>'PRECIO REFERENCIA'!L162</f>
        <v>0</v>
      </c>
      <c r="O162" s="43" t="str">
        <f>'PRECIO REFERENCIA'!N162</f>
        <v>NO OFERTADO</v>
      </c>
      <c r="P162" s="44">
        <f>+IF(O162="NO OFERTADO",0,IF(O162="NO CUMPLE EV TECNICA",0,IF(O162="NO HABILITA",0,IF(O162="HABILITA",('PRECIOS UNITARIOS'!$AF162*500)/N162))))</f>
        <v>0</v>
      </c>
      <c r="Q162" s="43">
        <f>'PRECIO REFERENCIA'!O162</f>
        <v>0</v>
      </c>
      <c r="R162" s="43" t="str">
        <f>'PRECIO REFERENCIA'!Q162</f>
        <v>NO OFERTADO</v>
      </c>
      <c r="S162" s="44">
        <f>+IF(R162="NO OFERTADO",0,IF(R162="NO CUMPLE EV TECNICA",0,IF(R162="NO HABILITA",0,IF(R162="HABILITA",('PRECIOS UNITARIOS'!$AF162*500)/Q162))))</f>
        <v>0</v>
      </c>
      <c r="T162" s="43">
        <f>'PRECIO REFERENCIA'!R162</f>
        <v>2791.74</v>
      </c>
      <c r="U162" s="43" t="str">
        <f>'PRECIO REFERENCIA'!T162</f>
        <v>HABILITA</v>
      </c>
      <c r="V162" s="44">
        <f>+IF(U162="NO OFERTADO",0,IF(U162="NO CUMPLE EV TECNICA",0,IF(U162="NO HABILITA",0,IF(U162="HABILITA",('PRECIOS UNITARIOS'!$AF162*500)/T162))))</f>
        <v>426.25745950554136</v>
      </c>
      <c r="W162" s="43">
        <f>'PRECIO REFERENCIA'!U162</f>
        <v>0</v>
      </c>
      <c r="X162" s="43" t="str">
        <f>'PRECIO REFERENCIA'!W162</f>
        <v>NO OFERTADO</v>
      </c>
      <c r="Y162" s="44">
        <f>+IF(X162="NO OFERTADO",0,IF(X162="NO CUMPLE EV TECNICA",0,IF(X162="NO HABILITA",0,IF(X162="HABILITA",('PRECIOS UNITARIOS'!$AF162*500)/W162))))</f>
        <v>0</v>
      </c>
      <c r="Z162" s="43">
        <f>'PRECIO REFERENCIA'!X162</f>
        <v>0</v>
      </c>
      <c r="AA162" s="43" t="str">
        <f>'PRECIO REFERENCIA'!Z162</f>
        <v>NO OFERTADO</v>
      </c>
      <c r="AB162" s="44">
        <f>+IF(AA162="NO OFERTADO",0,IF(AA162="NO CUMPLE EV TECNICA",0,IF(AA162="NO HABILITA",0,IF(AA162="HABILITA",('PRECIOS UNITARIOS'!$AF162*500)/Z162))))</f>
        <v>0</v>
      </c>
      <c r="AC162" s="43">
        <f>'PRECIO REFERENCIA'!AA162</f>
        <v>0</v>
      </c>
      <c r="AD162" s="43" t="str">
        <f>'PRECIO REFERENCIA'!AC162</f>
        <v>NO OFERTADO</v>
      </c>
      <c r="AE162" s="44">
        <f>+IF(AD162="NO OFERTADO",0,IF(AD162="NO CUMPLE EV TECNICA",0,IF(AD162="NO HABILITA",0,IF(AD162="HABILITA",('PRECIOS UNITARIOS'!$AF162*500)/AC162))))</f>
        <v>0</v>
      </c>
      <c r="AF162" s="43">
        <f>'PRECIO REFERENCIA'!AD162</f>
        <v>3265.36</v>
      </c>
      <c r="AG162" s="43" t="str">
        <f>'PRECIO REFERENCIA'!AF162</f>
        <v>HABILITA</v>
      </c>
      <c r="AH162" s="44">
        <f>+IF(AG162="NO OFERTADO",0,IF(AG162="NO CUMPLE EV TECNICA",0,IF(AG162="NO HABILITA",0,IF(AG162="HABILITA",('PRECIOS UNITARIOS'!$AF162*500)/AF162))))</f>
        <v>364.43148688046648</v>
      </c>
      <c r="AI162" s="43">
        <f>'PRECIO REFERENCIA'!AG162</f>
        <v>0</v>
      </c>
      <c r="AJ162" s="43" t="str">
        <f>'PRECIO REFERENCIA'!AI162</f>
        <v>NO OFERTADO</v>
      </c>
      <c r="AK162" s="44">
        <f>+IF(AJ162="NO OFERTADO",0,IF(AJ162="NO CUMPLE EV TECNICA",0,IF(AJ162="NO HABILITA",0,IF(AJ162="HABILITA",('PRECIOS UNITARIOS'!$AF162*500)/AI162))))</f>
        <v>0</v>
      </c>
      <c r="AL162" s="43">
        <f>'PRECIO REFERENCIA'!AJ162</f>
        <v>0</v>
      </c>
      <c r="AM162" s="43" t="str">
        <f>'PRECIO REFERENCIA'!AL162</f>
        <v>NO OFERTADO</v>
      </c>
      <c r="AN162" s="44">
        <f>+IF(AM162="NO OFERTADO",0,IF(AM162="NO CUMPLE EV TECNICA",0,IF(AM162="NO HABILITA",0,IF(AM162="HABILITA",('PRECIOS UNITARIOS'!$AF162*500)/AL162))))</f>
        <v>0</v>
      </c>
      <c r="AO162" s="43">
        <f>'PRECIO REFERENCIA'!AM162</f>
        <v>0</v>
      </c>
      <c r="AP162" s="43" t="str">
        <f>'PRECIO REFERENCIA'!AO162</f>
        <v>NO OFERTADO</v>
      </c>
      <c r="AQ162" s="44">
        <f>+IF(AP162="NO OFERTADO",0,IF(AP162="NO CUMPLE EV TECNICA",0,IF(AP162="NO HABILITA",0,IF(AP162="HABILITA",('PRECIOS UNITARIOS'!$AF162*500)/AO162))))</f>
        <v>0</v>
      </c>
      <c r="AR162" s="43">
        <f>'PRECIO REFERENCIA'!AP162</f>
        <v>0</v>
      </c>
      <c r="AS162" s="43" t="str">
        <f>'PRECIO REFERENCIA'!AR162</f>
        <v>NO OFERTADO</v>
      </c>
      <c r="AT162" s="44">
        <f>+IF(AS162="NO OFERTADO",0,IF(AS162="NO CUMPLE EV TECNICA",0,IF(AS162="NO HABILITA",0,IF(AS162="HABILITA",('PRECIOS UNITARIOS'!$AF162*500)/AR162))))</f>
        <v>0</v>
      </c>
      <c r="AU162" s="43">
        <f>'PRECIO REFERENCIA'!AS162</f>
        <v>3336.4625000000001</v>
      </c>
      <c r="AV162" s="43" t="str">
        <f>'PRECIO REFERENCIA'!AU162</f>
        <v>HABILITA</v>
      </c>
      <c r="AW162" s="44">
        <f>+IF(AV162="NO OFERTADO",0,IF(AV162="NO CUMPLE EV TECNICA",0,IF(AV162="NO HABILITA",0,IF(AV162="HABILITA",('PRECIOS UNITARIOS'!$AF162*500)/AU162))))</f>
        <v>356.66518056174766</v>
      </c>
      <c r="AX162" s="43">
        <f>'PRECIO REFERENCIA'!AV162</f>
        <v>0</v>
      </c>
      <c r="AY162" s="43" t="str">
        <f>'PRECIO REFERENCIA'!AX162</f>
        <v>NO OFERTADO</v>
      </c>
      <c r="AZ162" s="44">
        <f>+IF(AY162="NO OFERTADO",0,IF(AY162="NO CUMPLE EV TECNICA",0,IF(AY162="NO HABILITA",0,IF(AY162="HABILITA",('PRECIOS UNITARIOS'!$AF162*500)/AX162))))</f>
        <v>0</v>
      </c>
      <c r="BA162" s="43">
        <f>'PRECIO REFERENCIA'!AY162</f>
        <v>0</v>
      </c>
      <c r="BB162" s="43" t="str">
        <f>'PRECIO REFERENCIA'!BA162</f>
        <v>NO OFERTADO</v>
      </c>
      <c r="BC162" s="44">
        <f>+IF(BB162="NO OFERTADO",0,IF(BB162="NO CUMPLE EV TECNICA",0,IF(BB162="NO HABILITA",0,IF(BB162="HABILITA",('PRECIOS UNITARIOS'!$AF162*500)/BA162))))</f>
        <v>0</v>
      </c>
      <c r="BD162" s="43">
        <f>'PRECIO REFERENCIA'!BB162</f>
        <v>0</v>
      </c>
      <c r="BE162" s="43" t="str">
        <f>'PRECIO REFERENCIA'!BD162</f>
        <v>NO OFERTADO</v>
      </c>
      <c r="BF162" s="44">
        <f>+IF(BE162="NO OFERTADO",0,IF(BE162="NO CUMPLE EV TECNICA",0,IF(BE162="NO HABILITA",0,IF(BE162="HABILITA",('PRECIOS UNITARIOS'!$AF162*500)/BD162))))</f>
        <v>0</v>
      </c>
      <c r="BG162" s="43">
        <f>'PRECIO REFERENCIA'!BE162</f>
        <v>2380</v>
      </c>
      <c r="BH162" s="43" t="str">
        <f>'PRECIO REFERENCIA'!BG162</f>
        <v>HABILITA</v>
      </c>
      <c r="BI162" s="44">
        <f>+IF(BH162="NO OFERTADO",0,IF(BH162="NO CUMPLE EV TECNICA",0,IF(BH162="NO HABILITA",0,IF(BH162="HABILITA",('PRECIOS UNITARIOS'!$AF162*500)/BG162))))</f>
        <v>500</v>
      </c>
      <c r="BJ162" s="43">
        <f>'PRECIO REFERENCIA'!BH162</f>
        <v>0</v>
      </c>
      <c r="BK162" s="43" t="str">
        <f>'PRECIO REFERENCIA'!BJ162</f>
        <v>NO HABILITA</v>
      </c>
      <c r="BL162" s="44">
        <f>+IF(BK162="NO OFERTADO",0,IF(BK162="NO CUMPLE EV TECNICA",0,IF(BK162="NO HABILITA",0,IF(BK162="HABILITA",('PRECIOS UNITARIOS'!$AF162*500)/BJ162))))</f>
        <v>0</v>
      </c>
      <c r="BM162" s="43">
        <f>'PRECIO REFERENCIA'!BK162</f>
        <v>0</v>
      </c>
      <c r="BN162" s="43" t="str">
        <f>'PRECIO REFERENCIA'!BM162</f>
        <v>NO OFERTADO</v>
      </c>
      <c r="BO162" s="44">
        <f>+IF(BN162="NO OFERTADO",0,IF(BN162="NO CUMPLE EV TECNICA",0,IF(BN162="NO HABILITA",0,IF(BN162="HABILITA",('PRECIOS UNITARIOS'!$AF162*500)/BM162))))</f>
        <v>0</v>
      </c>
      <c r="BP162" s="43">
        <f>'PRECIO REFERENCIA'!BN162</f>
        <v>0</v>
      </c>
      <c r="BQ162" s="43" t="str">
        <f>'PRECIO REFERENCIA'!BP162</f>
        <v>NO OFERTADO</v>
      </c>
      <c r="BR162" s="44">
        <f>+IF(BQ162="NO OFERTADO",0,IF(BQ162="NO CUMPLE EV TECNICA",0,IF(BQ162="NO HABILITA",0,IF(BQ162="HABILITA",('PRECIOS UNITARIOS'!$AF162*500)/BP162))))</f>
        <v>0</v>
      </c>
      <c r="BS162" s="43">
        <f>'PRECIO REFERENCIA'!BQ162</f>
        <v>0</v>
      </c>
      <c r="BT162" s="43" t="str">
        <f>'PRECIO REFERENCIA'!BS162</f>
        <v>NO OFERTADO</v>
      </c>
      <c r="BU162" s="44">
        <f>+IF(BT162="NO OFERTADO",0,IF(BT162="NO CUMPLE EV TECNICA",0,IF(BT162="NO HABILITA",0,IF(BT162="HABILITA",('PRECIOS UNITARIOS'!$AF162*500)/BS162))))</f>
        <v>0</v>
      </c>
      <c r="BV162" s="43">
        <f>'PRECIO REFERENCIA'!BT162</f>
        <v>2915</v>
      </c>
      <c r="BW162" s="43" t="str">
        <f>'PRECIO REFERENCIA'!BV162</f>
        <v>HABILITA</v>
      </c>
      <c r="BX162" s="44">
        <f>+IF(BW162="NO OFERTADO",0,IF(BW162="NO CUMPLE EV TECNICA",0,IF(BW162="NO HABILITA",0,IF(BW162="HABILITA",('PRECIOS UNITARIOS'!$AF162*500)/BV162))))</f>
        <v>408.23327615780448</v>
      </c>
      <c r="BY162" s="43">
        <f>'PRECIO REFERENCIA'!BW162</f>
        <v>0</v>
      </c>
      <c r="BZ162" s="43" t="str">
        <f>'PRECIO REFERENCIA'!BY162</f>
        <v>NO OFERTADO</v>
      </c>
      <c r="CA162" s="44">
        <f>+IF(BZ162="NO OFERTADO",0,IF(BZ162="NO CUMPLE EV TECNICA",0,IF(BZ162="NO HABILITA",0,IF(BZ162="HABILITA",('PRECIOS UNITARIOS'!$AF162*500)/BY162))))</f>
        <v>0</v>
      </c>
      <c r="CB162" s="43">
        <f>'PRECIO REFERENCIA'!BZ162</f>
        <v>0</v>
      </c>
      <c r="CC162" s="43" t="str">
        <f>'PRECIO REFERENCIA'!CB162</f>
        <v>NO OFERTADO</v>
      </c>
      <c r="CD162" s="44">
        <f>+IF(CC162="NO OFERTADO",0,IF(CC162="NO CUMPLE EV TECNICA",0,IF(CC162="NO HABILITA",0,IF(CC162="HABILITA",('PRECIOS UNITARIOS'!$AF162*500)/CB162))))</f>
        <v>0</v>
      </c>
      <c r="CE162" s="43">
        <f>'PRECIO REFERENCIA'!CC162</f>
        <v>0</v>
      </c>
      <c r="CF162" s="43" t="str">
        <f>'PRECIO REFERENCIA'!CE162</f>
        <v>NO OFERTADO</v>
      </c>
      <c r="CG162" s="44">
        <f>+IF(CF162="NO OFERTADO",0,IF(CF162="NO CUMPLE EV TECNICA",0,IF(CF162="NO HABILITA",0,IF(CF162="HABILITA",('PRECIOS UNITARIOS'!$AF162*500)/CE162))))</f>
        <v>0</v>
      </c>
      <c r="CH162" s="43">
        <f>'PRECIO REFERENCIA'!CF162</f>
        <v>0</v>
      </c>
      <c r="CI162" s="43" t="str">
        <f>'PRECIO REFERENCIA'!CH162</f>
        <v>NO OFERTADO</v>
      </c>
      <c r="CJ162" s="44">
        <f>+IF(CI162="NO OFERTADO",0,IF(CI162="NO CUMPLE EV TECNICA",0,IF(CI162="NO HABILITA",0,IF(CI162="HABILITA",('PRECIOS UNITARIOS'!$AF162*500)/CH162))))</f>
        <v>0</v>
      </c>
    </row>
    <row r="163" spans="1:88" s="40" customFormat="1" ht="76.5" x14ac:dyDescent="0.2">
      <c r="A163" s="103">
        <v>154</v>
      </c>
      <c r="B163" s="202" t="s">
        <v>269</v>
      </c>
      <c r="C163" s="121" t="s">
        <v>270</v>
      </c>
      <c r="D163" s="24">
        <v>1</v>
      </c>
      <c r="E163" s="166" t="s">
        <v>53</v>
      </c>
      <c r="F163" s="168">
        <v>1</v>
      </c>
      <c r="G163" s="25">
        <v>133814</v>
      </c>
      <c r="H163" s="43">
        <f>'PRECIO REFERENCIA'!F163</f>
        <v>0</v>
      </c>
      <c r="I163" s="43" t="str">
        <f>'PRECIO REFERENCIA'!H163</f>
        <v>NO OFERTADO</v>
      </c>
      <c r="J163" s="44">
        <f>+IF(I163="NO OFERTADO",0,IF(I163="NO CUMPLE EV TECNICA",0,IF(I163="NO HABILITA",0,IF(I163="HABILITA",('PRECIOS UNITARIOS'!$AF163*500)/H163))))</f>
        <v>0</v>
      </c>
      <c r="K163" s="43">
        <f>'PRECIO REFERENCIA'!I163</f>
        <v>0</v>
      </c>
      <c r="L163" s="43" t="str">
        <f>'PRECIO REFERENCIA'!K163</f>
        <v>NO OFERTADO</v>
      </c>
      <c r="M163" s="44">
        <f>+IF(L163="NO OFERTADO",0,IF(L163="NO CUMPLE EV TECNICA",0,IF(L163="NO HABILITA",0,IF(L163="HABILITA",('PRECIOS UNITARIOS'!$AF163*500)/K163))))</f>
        <v>0</v>
      </c>
      <c r="N163" s="43">
        <f>'PRECIO REFERENCIA'!L163</f>
        <v>0</v>
      </c>
      <c r="O163" s="43" t="str">
        <f>'PRECIO REFERENCIA'!N163</f>
        <v>NO OFERTADO</v>
      </c>
      <c r="P163" s="44">
        <f>+IF(O163="NO OFERTADO",0,IF(O163="NO CUMPLE EV TECNICA",0,IF(O163="NO HABILITA",0,IF(O163="HABILITA",('PRECIOS UNITARIOS'!$AF163*500)/N163))))</f>
        <v>0</v>
      </c>
      <c r="Q163" s="43">
        <f>'PRECIO REFERENCIA'!O163</f>
        <v>0</v>
      </c>
      <c r="R163" s="43" t="str">
        <f>'PRECIO REFERENCIA'!Q163</f>
        <v>NO OFERTADO</v>
      </c>
      <c r="S163" s="44">
        <f>+IF(R163="NO OFERTADO",0,IF(R163="NO CUMPLE EV TECNICA",0,IF(R163="NO HABILITA",0,IF(R163="HABILITA",('PRECIOS UNITARIOS'!$AF163*500)/Q163))))</f>
        <v>0</v>
      </c>
      <c r="T163" s="43">
        <f>'PRECIO REFERENCIA'!R163</f>
        <v>0</v>
      </c>
      <c r="U163" s="43" t="str">
        <f>'PRECIO REFERENCIA'!T163</f>
        <v>NO OFERTADO</v>
      </c>
      <c r="V163" s="44">
        <f>+IF(U163="NO OFERTADO",0,IF(U163="NO CUMPLE EV TECNICA",0,IF(U163="NO HABILITA",0,IF(U163="HABILITA",('PRECIOS UNITARIOS'!$AF163*500)/T163))))</f>
        <v>0</v>
      </c>
      <c r="W163" s="43">
        <f>'PRECIO REFERENCIA'!U163</f>
        <v>0</v>
      </c>
      <c r="X163" s="43" t="str">
        <f>'PRECIO REFERENCIA'!W163</f>
        <v>NO OFERTADO</v>
      </c>
      <c r="Y163" s="44">
        <f>+IF(X163="NO OFERTADO",0,IF(X163="NO CUMPLE EV TECNICA",0,IF(X163="NO HABILITA",0,IF(X163="HABILITA",('PRECIOS UNITARIOS'!$AF163*500)/W163))))</f>
        <v>0</v>
      </c>
      <c r="Z163" s="43">
        <f>'PRECIO REFERENCIA'!X163</f>
        <v>0</v>
      </c>
      <c r="AA163" s="43" t="str">
        <f>'PRECIO REFERENCIA'!Z163</f>
        <v>NO OFERTADO</v>
      </c>
      <c r="AB163" s="44">
        <f>+IF(AA163="NO OFERTADO",0,IF(AA163="NO CUMPLE EV TECNICA",0,IF(AA163="NO HABILITA",0,IF(AA163="HABILITA",('PRECIOS UNITARIOS'!$AF163*500)/Z163))))</f>
        <v>0</v>
      </c>
      <c r="AC163" s="43">
        <f>'PRECIO REFERENCIA'!AA163</f>
        <v>95000</v>
      </c>
      <c r="AD163" s="43" t="str">
        <f>'PRECIO REFERENCIA'!AC163</f>
        <v>HABILITA</v>
      </c>
      <c r="AE163" s="44">
        <f>+IF(AD163="NO OFERTADO",0,IF(AD163="NO CUMPLE EV TECNICA",0,IF(AD163="NO HABILITA",0,IF(AD163="HABILITA",('PRECIOS UNITARIOS'!$AF163*500)/AC163))))</f>
        <v>500</v>
      </c>
      <c r="AF163" s="43">
        <f>'PRECIO REFERENCIA'!AD163</f>
        <v>130773</v>
      </c>
      <c r="AG163" s="43" t="str">
        <f>'PRECIO REFERENCIA'!AF163</f>
        <v>HABILITA</v>
      </c>
      <c r="AH163" s="44">
        <f>+IF(AG163="NO OFERTADO",0,IF(AG163="NO CUMPLE EV TECNICA",0,IF(AG163="NO HABILITA",0,IF(AG163="HABILITA",('PRECIOS UNITARIOS'!$AF163*500)/AF163))))</f>
        <v>363.22482469622935</v>
      </c>
      <c r="AI163" s="43">
        <f>'PRECIO REFERENCIA'!AG163</f>
        <v>0</v>
      </c>
      <c r="AJ163" s="43" t="str">
        <f>'PRECIO REFERENCIA'!AI163</f>
        <v>NO OFERTADO</v>
      </c>
      <c r="AK163" s="44">
        <f>+IF(AJ163="NO OFERTADO",0,IF(AJ163="NO CUMPLE EV TECNICA",0,IF(AJ163="NO HABILITA",0,IF(AJ163="HABILITA",('PRECIOS UNITARIOS'!$AF163*500)/AI163))))</f>
        <v>0</v>
      </c>
      <c r="AL163" s="43">
        <f>'PRECIO REFERENCIA'!AJ163</f>
        <v>0</v>
      </c>
      <c r="AM163" s="43" t="str">
        <f>'PRECIO REFERENCIA'!AL163</f>
        <v>NO OFERTADO</v>
      </c>
      <c r="AN163" s="44">
        <f>+IF(AM163="NO OFERTADO",0,IF(AM163="NO CUMPLE EV TECNICA",0,IF(AM163="NO HABILITA",0,IF(AM163="HABILITA",('PRECIOS UNITARIOS'!$AF163*500)/AL163))))</f>
        <v>0</v>
      </c>
      <c r="AO163" s="43">
        <f>'PRECIO REFERENCIA'!AM163</f>
        <v>0</v>
      </c>
      <c r="AP163" s="43" t="str">
        <f>'PRECIO REFERENCIA'!AO163</f>
        <v>NO OFERTADO</v>
      </c>
      <c r="AQ163" s="44">
        <f>+IF(AP163="NO OFERTADO",0,IF(AP163="NO CUMPLE EV TECNICA",0,IF(AP163="NO HABILITA",0,IF(AP163="HABILITA",('PRECIOS UNITARIOS'!$AF163*500)/AO163))))</f>
        <v>0</v>
      </c>
      <c r="AR163" s="43">
        <f>'PRECIO REFERENCIA'!AP163</f>
        <v>0</v>
      </c>
      <c r="AS163" s="43" t="str">
        <f>'PRECIO REFERENCIA'!AR163</f>
        <v>NO OFERTADO</v>
      </c>
      <c r="AT163" s="44">
        <f>+IF(AS163="NO OFERTADO",0,IF(AS163="NO CUMPLE EV TECNICA",0,IF(AS163="NO HABILITA",0,IF(AS163="HABILITA",('PRECIOS UNITARIOS'!$AF163*500)/AR163))))</f>
        <v>0</v>
      </c>
      <c r="AU163" s="43">
        <f>'PRECIO REFERENCIA'!AS163</f>
        <v>0</v>
      </c>
      <c r="AV163" s="43" t="str">
        <f>'PRECIO REFERENCIA'!AU163</f>
        <v>NO OFERTADO</v>
      </c>
      <c r="AW163" s="44">
        <f>+IF(AV163="NO OFERTADO",0,IF(AV163="NO CUMPLE EV TECNICA",0,IF(AV163="NO HABILITA",0,IF(AV163="HABILITA",('PRECIOS UNITARIOS'!$AF163*500)/AU163))))</f>
        <v>0</v>
      </c>
      <c r="AX163" s="43">
        <f>'PRECIO REFERENCIA'!AV163</f>
        <v>0</v>
      </c>
      <c r="AY163" s="43" t="str">
        <f>'PRECIO REFERENCIA'!AX163</f>
        <v>NO OFERTADO</v>
      </c>
      <c r="AZ163" s="44">
        <f>+IF(AY163="NO OFERTADO",0,IF(AY163="NO CUMPLE EV TECNICA",0,IF(AY163="NO HABILITA",0,IF(AY163="HABILITA",('PRECIOS UNITARIOS'!$AF163*500)/AX163))))</f>
        <v>0</v>
      </c>
      <c r="BA163" s="43">
        <f>'PRECIO REFERENCIA'!AY163</f>
        <v>0</v>
      </c>
      <c r="BB163" s="43" t="str">
        <f>'PRECIO REFERENCIA'!BA163</f>
        <v>NO OFERTADO</v>
      </c>
      <c r="BC163" s="44">
        <f>+IF(BB163="NO OFERTADO",0,IF(BB163="NO CUMPLE EV TECNICA",0,IF(BB163="NO HABILITA",0,IF(BB163="HABILITA",('PRECIOS UNITARIOS'!$AF163*500)/BA163))))</f>
        <v>0</v>
      </c>
      <c r="BD163" s="43">
        <f>'PRECIO REFERENCIA'!BB163</f>
        <v>0</v>
      </c>
      <c r="BE163" s="43" t="str">
        <f>'PRECIO REFERENCIA'!BD163</f>
        <v>NO OFERTADO</v>
      </c>
      <c r="BF163" s="44">
        <f>+IF(BE163="NO OFERTADO",0,IF(BE163="NO CUMPLE EV TECNICA",0,IF(BE163="NO HABILITA",0,IF(BE163="HABILITA",('PRECIOS UNITARIOS'!$AF163*500)/BD163))))</f>
        <v>0</v>
      </c>
      <c r="BG163" s="43">
        <f>'PRECIO REFERENCIA'!BE163</f>
        <v>0</v>
      </c>
      <c r="BH163" s="43" t="str">
        <f>'PRECIO REFERENCIA'!BG163</f>
        <v>NO OFERTADO</v>
      </c>
      <c r="BI163" s="44">
        <f>+IF(BH163="NO OFERTADO",0,IF(BH163="NO CUMPLE EV TECNICA",0,IF(BH163="NO HABILITA",0,IF(BH163="HABILITA",('PRECIOS UNITARIOS'!$AF163*500)/BG163))))</f>
        <v>0</v>
      </c>
      <c r="BJ163" s="43">
        <f>'PRECIO REFERENCIA'!BH163</f>
        <v>0</v>
      </c>
      <c r="BK163" s="43" t="str">
        <f>'PRECIO REFERENCIA'!BJ163</f>
        <v>NO OFERTADO</v>
      </c>
      <c r="BL163" s="44">
        <f>+IF(BK163="NO OFERTADO",0,IF(BK163="NO CUMPLE EV TECNICA",0,IF(BK163="NO HABILITA",0,IF(BK163="HABILITA",('PRECIOS UNITARIOS'!$AF163*500)/BJ163))))</f>
        <v>0</v>
      </c>
      <c r="BM163" s="43">
        <f>'PRECIO REFERENCIA'!BK163</f>
        <v>0</v>
      </c>
      <c r="BN163" s="43" t="str">
        <f>'PRECIO REFERENCIA'!BM163</f>
        <v>NO OFERTADO</v>
      </c>
      <c r="BO163" s="44">
        <f>+IF(BN163="NO OFERTADO",0,IF(BN163="NO CUMPLE EV TECNICA",0,IF(BN163="NO HABILITA",0,IF(BN163="HABILITA",('PRECIOS UNITARIOS'!$AF163*500)/BM163))))</f>
        <v>0</v>
      </c>
      <c r="BP163" s="43">
        <f>'PRECIO REFERENCIA'!BN163</f>
        <v>0</v>
      </c>
      <c r="BQ163" s="43" t="str">
        <f>'PRECIO REFERENCIA'!BP163</f>
        <v>NO OFERTADO</v>
      </c>
      <c r="BR163" s="44">
        <f>+IF(BQ163="NO OFERTADO",0,IF(BQ163="NO CUMPLE EV TECNICA",0,IF(BQ163="NO HABILITA",0,IF(BQ163="HABILITA",('PRECIOS UNITARIOS'!$AF163*500)/BP163))))</f>
        <v>0</v>
      </c>
      <c r="BS163" s="43">
        <f>'PRECIO REFERENCIA'!BQ163</f>
        <v>0</v>
      </c>
      <c r="BT163" s="43" t="str">
        <f>'PRECIO REFERENCIA'!BS163</f>
        <v>NO OFERTADO</v>
      </c>
      <c r="BU163" s="44">
        <f>+IF(BT163="NO OFERTADO",0,IF(BT163="NO CUMPLE EV TECNICA",0,IF(BT163="NO HABILITA",0,IF(BT163="HABILITA",('PRECIOS UNITARIOS'!$AF163*500)/BS163))))</f>
        <v>0</v>
      </c>
      <c r="BV163" s="43">
        <f>'PRECIO REFERENCIA'!BT163</f>
        <v>0</v>
      </c>
      <c r="BW163" s="43" t="str">
        <f>'PRECIO REFERENCIA'!BV163</f>
        <v>NO OFERTADO</v>
      </c>
      <c r="BX163" s="44">
        <f>+IF(BW163="NO OFERTADO",0,IF(BW163="NO CUMPLE EV TECNICA",0,IF(BW163="NO HABILITA",0,IF(BW163="HABILITA",('PRECIOS UNITARIOS'!$AF163*500)/BV163))))</f>
        <v>0</v>
      </c>
      <c r="BY163" s="43">
        <f>'PRECIO REFERENCIA'!BW163</f>
        <v>0</v>
      </c>
      <c r="BZ163" s="43" t="str">
        <f>'PRECIO REFERENCIA'!BY163</f>
        <v>NO OFERTADO</v>
      </c>
      <c r="CA163" s="44">
        <f>+IF(BZ163="NO OFERTADO",0,IF(BZ163="NO CUMPLE EV TECNICA",0,IF(BZ163="NO HABILITA",0,IF(BZ163="HABILITA",('PRECIOS UNITARIOS'!$AF163*500)/BY163))))</f>
        <v>0</v>
      </c>
      <c r="CB163" s="43">
        <f>'PRECIO REFERENCIA'!BZ163</f>
        <v>0</v>
      </c>
      <c r="CC163" s="43" t="str">
        <f>'PRECIO REFERENCIA'!CB163</f>
        <v>NO OFERTADO</v>
      </c>
      <c r="CD163" s="44">
        <f>+IF(CC163="NO OFERTADO",0,IF(CC163="NO CUMPLE EV TECNICA",0,IF(CC163="NO HABILITA",0,IF(CC163="HABILITA",('PRECIOS UNITARIOS'!$AF163*500)/CB163))))</f>
        <v>0</v>
      </c>
      <c r="CE163" s="43">
        <f>'PRECIO REFERENCIA'!CC163</f>
        <v>0</v>
      </c>
      <c r="CF163" s="43" t="str">
        <f>'PRECIO REFERENCIA'!CE163</f>
        <v>NO OFERTADO</v>
      </c>
      <c r="CG163" s="44">
        <f>+IF(CF163="NO OFERTADO",0,IF(CF163="NO CUMPLE EV TECNICA",0,IF(CF163="NO HABILITA",0,IF(CF163="HABILITA",('PRECIOS UNITARIOS'!$AF163*500)/CE163))))</f>
        <v>0</v>
      </c>
      <c r="CH163" s="43">
        <f>'PRECIO REFERENCIA'!CF163</f>
        <v>0</v>
      </c>
      <c r="CI163" s="43" t="str">
        <f>'PRECIO REFERENCIA'!CH163</f>
        <v>NO OFERTADO</v>
      </c>
      <c r="CJ163" s="44">
        <f>+IF(CI163="NO OFERTADO",0,IF(CI163="NO CUMPLE EV TECNICA",0,IF(CI163="NO HABILITA",0,IF(CI163="HABILITA",('PRECIOS UNITARIOS'!$AF163*500)/CH163))))</f>
        <v>0</v>
      </c>
    </row>
    <row r="164" spans="1:88" s="40" customFormat="1" ht="76.5" x14ac:dyDescent="0.2">
      <c r="A164" s="103">
        <v>155</v>
      </c>
      <c r="B164" s="202" t="s">
        <v>271</v>
      </c>
      <c r="C164" s="121" t="s">
        <v>270</v>
      </c>
      <c r="D164" s="24">
        <v>1</v>
      </c>
      <c r="E164" s="166" t="s">
        <v>53</v>
      </c>
      <c r="F164" s="168">
        <v>1</v>
      </c>
      <c r="G164" s="25">
        <v>133814</v>
      </c>
      <c r="H164" s="43">
        <f>'PRECIO REFERENCIA'!F164</f>
        <v>0</v>
      </c>
      <c r="I164" s="43" t="str">
        <f>'PRECIO REFERENCIA'!H164</f>
        <v>NO OFERTADO</v>
      </c>
      <c r="J164" s="44">
        <f>+IF(I164="NO OFERTADO",0,IF(I164="NO CUMPLE EV TECNICA",0,IF(I164="NO HABILITA",0,IF(I164="HABILITA",('PRECIOS UNITARIOS'!$AF164*500)/H164))))</f>
        <v>0</v>
      </c>
      <c r="K164" s="43">
        <f>'PRECIO REFERENCIA'!I164</f>
        <v>0</v>
      </c>
      <c r="L164" s="43" t="str">
        <f>'PRECIO REFERENCIA'!K164</f>
        <v>NO OFERTADO</v>
      </c>
      <c r="M164" s="44">
        <f>+IF(L164="NO OFERTADO",0,IF(L164="NO CUMPLE EV TECNICA",0,IF(L164="NO HABILITA",0,IF(L164="HABILITA",('PRECIOS UNITARIOS'!$AF164*500)/K164))))</f>
        <v>0</v>
      </c>
      <c r="N164" s="43">
        <f>'PRECIO REFERENCIA'!L164</f>
        <v>0</v>
      </c>
      <c r="O164" s="43" t="str">
        <f>'PRECIO REFERENCIA'!N164</f>
        <v>NO OFERTADO</v>
      </c>
      <c r="P164" s="44">
        <f>+IF(O164="NO OFERTADO",0,IF(O164="NO CUMPLE EV TECNICA",0,IF(O164="NO HABILITA",0,IF(O164="HABILITA",('PRECIOS UNITARIOS'!$AF164*500)/N164))))</f>
        <v>0</v>
      </c>
      <c r="Q164" s="43">
        <f>'PRECIO REFERENCIA'!O164</f>
        <v>0</v>
      </c>
      <c r="R164" s="43" t="str">
        <f>'PRECIO REFERENCIA'!Q164</f>
        <v>NO OFERTADO</v>
      </c>
      <c r="S164" s="44">
        <f>+IF(R164="NO OFERTADO",0,IF(R164="NO CUMPLE EV TECNICA",0,IF(R164="NO HABILITA",0,IF(R164="HABILITA",('PRECIOS UNITARIOS'!$AF164*500)/Q164))))</f>
        <v>0</v>
      </c>
      <c r="T164" s="43">
        <f>'PRECIO REFERENCIA'!R164</f>
        <v>0</v>
      </c>
      <c r="U164" s="43" t="str">
        <f>'PRECIO REFERENCIA'!T164</f>
        <v>NO OFERTADO</v>
      </c>
      <c r="V164" s="44">
        <f>+IF(U164="NO OFERTADO",0,IF(U164="NO CUMPLE EV TECNICA",0,IF(U164="NO HABILITA",0,IF(U164="HABILITA",('PRECIOS UNITARIOS'!$AF164*500)/T164))))</f>
        <v>0</v>
      </c>
      <c r="W164" s="43">
        <f>'PRECIO REFERENCIA'!U164</f>
        <v>0</v>
      </c>
      <c r="X164" s="43" t="str">
        <f>'PRECIO REFERENCIA'!W164</f>
        <v>NO OFERTADO</v>
      </c>
      <c r="Y164" s="44">
        <f>+IF(X164="NO OFERTADO",0,IF(X164="NO CUMPLE EV TECNICA",0,IF(X164="NO HABILITA",0,IF(X164="HABILITA",('PRECIOS UNITARIOS'!$AF164*500)/W164))))</f>
        <v>0</v>
      </c>
      <c r="Z164" s="43">
        <f>'PRECIO REFERENCIA'!X164</f>
        <v>0</v>
      </c>
      <c r="AA164" s="43" t="str">
        <f>'PRECIO REFERENCIA'!Z164</f>
        <v>NO OFERTADO</v>
      </c>
      <c r="AB164" s="44">
        <f>+IF(AA164="NO OFERTADO",0,IF(AA164="NO CUMPLE EV TECNICA",0,IF(AA164="NO HABILITA",0,IF(AA164="HABILITA",('PRECIOS UNITARIOS'!$AF164*500)/Z164))))</f>
        <v>0</v>
      </c>
      <c r="AC164" s="43">
        <f>'PRECIO REFERENCIA'!AA164</f>
        <v>95000</v>
      </c>
      <c r="AD164" s="43" t="str">
        <f>'PRECIO REFERENCIA'!AC164</f>
        <v>HABILITA</v>
      </c>
      <c r="AE164" s="44">
        <f>+IF(AD164="NO OFERTADO",0,IF(AD164="NO CUMPLE EV TECNICA",0,IF(AD164="NO HABILITA",0,IF(AD164="HABILITA",('PRECIOS UNITARIOS'!$AF164*500)/AC164))))</f>
        <v>500</v>
      </c>
      <c r="AF164" s="43">
        <f>'PRECIO REFERENCIA'!AD164</f>
        <v>130773</v>
      </c>
      <c r="AG164" s="43" t="str">
        <f>'PRECIO REFERENCIA'!AF164</f>
        <v>HABILITA</v>
      </c>
      <c r="AH164" s="44">
        <f>+IF(AG164="NO OFERTADO",0,IF(AG164="NO CUMPLE EV TECNICA",0,IF(AG164="NO HABILITA",0,IF(AG164="HABILITA",('PRECIOS UNITARIOS'!$AF164*500)/AF164))))</f>
        <v>363.22482469622935</v>
      </c>
      <c r="AI164" s="43">
        <f>'PRECIO REFERENCIA'!AG164</f>
        <v>0</v>
      </c>
      <c r="AJ164" s="43" t="str">
        <f>'PRECIO REFERENCIA'!AI164</f>
        <v>NO OFERTADO</v>
      </c>
      <c r="AK164" s="44">
        <f>+IF(AJ164="NO OFERTADO",0,IF(AJ164="NO CUMPLE EV TECNICA",0,IF(AJ164="NO HABILITA",0,IF(AJ164="HABILITA",('PRECIOS UNITARIOS'!$AF164*500)/AI164))))</f>
        <v>0</v>
      </c>
      <c r="AL164" s="43">
        <f>'PRECIO REFERENCIA'!AJ164</f>
        <v>0</v>
      </c>
      <c r="AM164" s="43" t="str">
        <f>'PRECIO REFERENCIA'!AL164</f>
        <v>NO OFERTADO</v>
      </c>
      <c r="AN164" s="44">
        <f>+IF(AM164="NO OFERTADO",0,IF(AM164="NO CUMPLE EV TECNICA",0,IF(AM164="NO HABILITA",0,IF(AM164="HABILITA",('PRECIOS UNITARIOS'!$AF164*500)/AL164))))</f>
        <v>0</v>
      </c>
      <c r="AO164" s="43">
        <f>'PRECIO REFERENCIA'!AM164</f>
        <v>0</v>
      </c>
      <c r="AP164" s="43" t="str">
        <f>'PRECIO REFERENCIA'!AO164</f>
        <v>NO OFERTADO</v>
      </c>
      <c r="AQ164" s="44">
        <f>+IF(AP164="NO OFERTADO",0,IF(AP164="NO CUMPLE EV TECNICA",0,IF(AP164="NO HABILITA",0,IF(AP164="HABILITA",('PRECIOS UNITARIOS'!$AF164*500)/AO164))))</f>
        <v>0</v>
      </c>
      <c r="AR164" s="43">
        <f>'PRECIO REFERENCIA'!AP164</f>
        <v>0</v>
      </c>
      <c r="AS164" s="43" t="str">
        <f>'PRECIO REFERENCIA'!AR164</f>
        <v>NO OFERTADO</v>
      </c>
      <c r="AT164" s="44">
        <f>+IF(AS164="NO OFERTADO",0,IF(AS164="NO CUMPLE EV TECNICA",0,IF(AS164="NO HABILITA",0,IF(AS164="HABILITA",('PRECIOS UNITARIOS'!$AF164*500)/AR164))))</f>
        <v>0</v>
      </c>
      <c r="AU164" s="43">
        <f>'PRECIO REFERENCIA'!AS164</f>
        <v>0</v>
      </c>
      <c r="AV164" s="43" t="str">
        <f>'PRECIO REFERENCIA'!AU164</f>
        <v>NO OFERTADO</v>
      </c>
      <c r="AW164" s="44">
        <f>+IF(AV164="NO OFERTADO",0,IF(AV164="NO CUMPLE EV TECNICA",0,IF(AV164="NO HABILITA",0,IF(AV164="HABILITA",('PRECIOS UNITARIOS'!$AF164*500)/AU164))))</f>
        <v>0</v>
      </c>
      <c r="AX164" s="43">
        <f>'PRECIO REFERENCIA'!AV164</f>
        <v>0</v>
      </c>
      <c r="AY164" s="43" t="str">
        <f>'PRECIO REFERENCIA'!AX164</f>
        <v>NO OFERTADO</v>
      </c>
      <c r="AZ164" s="44">
        <f>+IF(AY164="NO OFERTADO",0,IF(AY164="NO CUMPLE EV TECNICA",0,IF(AY164="NO HABILITA",0,IF(AY164="HABILITA",('PRECIOS UNITARIOS'!$AF164*500)/AX164))))</f>
        <v>0</v>
      </c>
      <c r="BA164" s="43">
        <f>'PRECIO REFERENCIA'!AY164</f>
        <v>0</v>
      </c>
      <c r="BB164" s="43" t="str">
        <f>'PRECIO REFERENCIA'!BA164</f>
        <v>NO OFERTADO</v>
      </c>
      <c r="BC164" s="44">
        <f>+IF(BB164="NO OFERTADO",0,IF(BB164="NO CUMPLE EV TECNICA",0,IF(BB164="NO HABILITA",0,IF(BB164="HABILITA",('PRECIOS UNITARIOS'!$AF164*500)/BA164))))</f>
        <v>0</v>
      </c>
      <c r="BD164" s="43">
        <f>'PRECIO REFERENCIA'!BB164</f>
        <v>0</v>
      </c>
      <c r="BE164" s="43" t="str">
        <f>'PRECIO REFERENCIA'!BD164</f>
        <v>NO OFERTADO</v>
      </c>
      <c r="BF164" s="44">
        <f>+IF(BE164="NO OFERTADO",0,IF(BE164="NO CUMPLE EV TECNICA",0,IF(BE164="NO HABILITA",0,IF(BE164="HABILITA",('PRECIOS UNITARIOS'!$AF164*500)/BD164))))</f>
        <v>0</v>
      </c>
      <c r="BG164" s="43">
        <f>'PRECIO REFERENCIA'!BE164</f>
        <v>0</v>
      </c>
      <c r="BH164" s="43" t="str">
        <f>'PRECIO REFERENCIA'!BG164</f>
        <v>NO OFERTADO</v>
      </c>
      <c r="BI164" s="44">
        <f>+IF(BH164="NO OFERTADO",0,IF(BH164="NO CUMPLE EV TECNICA",0,IF(BH164="NO HABILITA",0,IF(BH164="HABILITA",('PRECIOS UNITARIOS'!$AF164*500)/BG164))))</f>
        <v>0</v>
      </c>
      <c r="BJ164" s="43">
        <f>'PRECIO REFERENCIA'!BH164</f>
        <v>0</v>
      </c>
      <c r="BK164" s="43" t="str">
        <f>'PRECIO REFERENCIA'!BJ164</f>
        <v>NO OFERTADO</v>
      </c>
      <c r="BL164" s="44">
        <f>+IF(BK164="NO OFERTADO",0,IF(BK164="NO CUMPLE EV TECNICA",0,IF(BK164="NO HABILITA",0,IF(BK164="HABILITA",('PRECIOS UNITARIOS'!$AF164*500)/BJ164))))</f>
        <v>0</v>
      </c>
      <c r="BM164" s="43">
        <f>'PRECIO REFERENCIA'!BK164</f>
        <v>0</v>
      </c>
      <c r="BN164" s="43" t="str">
        <f>'PRECIO REFERENCIA'!BM164</f>
        <v>NO OFERTADO</v>
      </c>
      <c r="BO164" s="44">
        <f>+IF(BN164="NO OFERTADO",0,IF(BN164="NO CUMPLE EV TECNICA",0,IF(BN164="NO HABILITA",0,IF(BN164="HABILITA",('PRECIOS UNITARIOS'!$AF164*500)/BM164))))</f>
        <v>0</v>
      </c>
      <c r="BP164" s="43">
        <f>'PRECIO REFERENCIA'!BN164</f>
        <v>0</v>
      </c>
      <c r="BQ164" s="43" t="str">
        <f>'PRECIO REFERENCIA'!BP164</f>
        <v>NO OFERTADO</v>
      </c>
      <c r="BR164" s="44">
        <f>+IF(BQ164="NO OFERTADO",0,IF(BQ164="NO CUMPLE EV TECNICA",0,IF(BQ164="NO HABILITA",0,IF(BQ164="HABILITA",('PRECIOS UNITARIOS'!$AF164*500)/BP164))))</f>
        <v>0</v>
      </c>
      <c r="BS164" s="43">
        <f>'PRECIO REFERENCIA'!BQ164</f>
        <v>0</v>
      </c>
      <c r="BT164" s="43" t="str">
        <f>'PRECIO REFERENCIA'!BS164</f>
        <v>NO OFERTADO</v>
      </c>
      <c r="BU164" s="44">
        <f>+IF(BT164="NO OFERTADO",0,IF(BT164="NO CUMPLE EV TECNICA",0,IF(BT164="NO HABILITA",0,IF(BT164="HABILITA",('PRECIOS UNITARIOS'!$AF164*500)/BS164))))</f>
        <v>0</v>
      </c>
      <c r="BV164" s="43">
        <f>'PRECIO REFERENCIA'!BT164</f>
        <v>0</v>
      </c>
      <c r="BW164" s="43" t="str">
        <f>'PRECIO REFERENCIA'!BV164</f>
        <v>NO OFERTADO</v>
      </c>
      <c r="BX164" s="44">
        <f>+IF(BW164="NO OFERTADO",0,IF(BW164="NO CUMPLE EV TECNICA",0,IF(BW164="NO HABILITA",0,IF(BW164="HABILITA",('PRECIOS UNITARIOS'!$AF164*500)/BV164))))</f>
        <v>0</v>
      </c>
      <c r="BY164" s="43">
        <f>'PRECIO REFERENCIA'!BW164</f>
        <v>0</v>
      </c>
      <c r="BZ164" s="43" t="str">
        <f>'PRECIO REFERENCIA'!BY164</f>
        <v>NO OFERTADO</v>
      </c>
      <c r="CA164" s="44">
        <f>+IF(BZ164="NO OFERTADO",0,IF(BZ164="NO CUMPLE EV TECNICA",0,IF(BZ164="NO HABILITA",0,IF(BZ164="HABILITA",('PRECIOS UNITARIOS'!$AF164*500)/BY164))))</f>
        <v>0</v>
      </c>
      <c r="CB164" s="43">
        <f>'PRECIO REFERENCIA'!BZ164</f>
        <v>0</v>
      </c>
      <c r="CC164" s="43" t="str">
        <f>'PRECIO REFERENCIA'!CB164</f>
        <v>NO OFERTADO</v>
      </c>
      <c r="CD164" s="44">
        <f>+IF(CC164="NO OFERTADO",0,IF(CC164="NO CUMPLE EV TECNICA",0,IF(CC164="NO HABILITA",0,IF(CC164="HABILITA",('PRECIOS UNITARIOS'!$AF164*500)/CB164))))</f>
        <v>0</v>
      </c>
      <c r="CE164" s="43">
        <f>'PRECIO REFERENCIA'!CC164</f>
        <v>0</v>
      </c>
      <c r="CF164" s="43" t="str">
        <f>'PRECIO REFERENCIA'!CE164</f>
        <v>NO OFERTADO</v>
      </c>
      <c r="CG164" s="44">
        <f>+IF(CF164="NO OFERTADO",0,IF(CF164="NO CUMPLE EV TECNICA",0,IF(CF164="NO HABILITA",0,IF(CF164="HABILITA",('PRECIOS UNITARIOS'!$AF164*500)/CE164))))</f>
        <v>0</v>
      </c>
      <c r="CH164" s="43">
        <f>'PRECIO REFERENCIA'!CF164</f>
        <v>0</v>
      </c>
      <c r="CI164" s="43" t="str">
        <f>'PRECIO REFERENCIA'!CH164</f>
        <v>NO OFERTADO</v>
      </c>
      <c r="CJ164" s="44">
        <f>+IF(CI164="NO OFERTADO",0,IF(CI164="NO CUMPLE EV TECNICA",0,IF(CI164="NO HABILITA",0,IF(CI164="HABILITA",('PRECIOS UNITARIOS'!$AF164*500)/CH164))))</f>
        <v>0</v>
      </c>
    </row>
    <row r="165" spans="1:88" s="40" customFormat="1" ht="153" x14ac:dyDescent="0.2">
      <c r="A165" s="103">
        <v>156</v>
      </c>
      <c r="B165" s="202" t="s">
        <v>272</v>
      </c>
      <c r="C165" s="121" t="s">
        <v>273</v>
      </c>
      <c r="D165" s="24">
        <v>1</v>
      </c>
      <c r="E165" s="166" t="s">
        <v>53</v>
      </c>
      <c r="F165" s="168">
        <v>26</v>
      </c>
      <c r="G165" s="25">
        <v>2552.5500000000002</v>
      </c>
      <c r="H165" s="43">
        <f>'PRECIO REFERENCIA'!F165</f>
        <v>0</v>
      </c>
      <c r="I165" s="43" t="str">
        <f>'PRECIO REFERENCIA'!H165</f>
        <v>NO OFERTADO</v>
      </c>
      <c r="J165" s="44">
        <f>+IF(I165="NO OFERTADO",0,IF(I165="NO CUMPLE EV TECNICA",0,IF(I165="NO HABILITA",0,IF(I165="HABILITA",('PRECIOS UNITARIOS'!$AF165*500)/H165))))</f>
        <v>0</v>
      </c>
      <c r="K165" s="43">
        <f>'PRECIO REFERENCIA'!I165</f>
        <v>0</v>
      </c>
      <c r="L165" s="43" t="str">
        <f>'PRECIO REFERENCIA'!K165</f>
        <v>NO OFERTADO</v>
      </c>
      <c r="M165" s="44">
        <f>+IF(L165="NO OFERTADO",0,IF(L165="NO CUMPLE EV TECNICA",0,IF(L165="NO HABILITA",0,IF(L165="HABILITA",('PRECIOS UNITARIOS'!$AF165*500)/K165))))</f>
        <v>0</v>
      </c>
      <c r="N165" s="43">
        <f>'PRECIO REFERENCIA'!L165</f>
        <v>0</v>
      </c>
      <c r="O165" s="43" t="str">
        <f>'PRECIO REFERENCIA'!N165</f>
        <v>NO OFERTADO</v>
      </c>
      <c r="P165" s="44">
        <f>+IF(O165="NO OFERTADO",0,IF(O165="NO CUMPLE EV TECNICA",0,IF(O165="NO HABILITA",0,IF(O165="HABILITA",('PRECIOS UNITARIOS'!$AF165*500)/N165))))</f>
        <v>0</v>
      </c>
      <c r="Q165" s="43">
        <f>'PRECIO REFERENCIA'!O165</f>
        <v>0</v>
      </c>
      <c r="R165" s="43" t="str">
        <f>'PRECIO REFERENCIA'!Q165</f>
        <v>NO OFERTADO</v>
      </c>
      <c r="S165" s="44">
        <f>+IF(R165="NO OFERTADO",0,IF(R165="NO CUMPLE EV TECNICA",0,IF(R165="NO HABILITA",0,IF(R165="HABILITA",('PRECIOS UNITARIOS'!$AF165*500)/Q165))))</f>
        <v>0</v>
      </c>
      <c r="T165" s="43">
        <f>'PRECIO REFERENCIA'!R165</f>
        <v>0</v>
      </c>
      <c r="U165" s="43" t="str">
        <f>'PRECIO REFERENCIA'!T165</f>
        <v>NO OFERTADO</v>
      </c>
      <c r="V165" s="44">
        <f>+IF(U165="NO OFERTADO",0,IF(U165="NO CUMPLE EV TECNICA",0,IF(U165="NO HABILITA",0,IF(U165="HABILITA",('PRECIOS UNITARIOS'!$AF165*500)/T165))))</f>
        <v>0</v>
      </c>
      <c r="W165" s="43">
        <f>'PRECIO REFERENCIA'!U165</f>
        <v>2552.5500000000002</v>
      </c>
      <c r="X165" s="43" t="str">
        <f>'PRECIO REFERENCIA'!W165</f>
        <v>HABILITA</v>
      </c>
      <c r="Y165" s="44">
        <f>+IF(X165="NO OFERTADO",0,IF(X165="NO CUMPLE EV TECNICA",0,IF(X165="NO HABILITA",0,IF(X165="HABILITA",('PRECIOS UNITARIOS'!$AF165*500)/W165))))</f>
        <v>466.20046620046617</v>
      </c>
      <c r="Z165" s="43">
        <f>'PRECIO REFERENCIA'!X165</f>
        <v>0</v>
      </c>
      <c r="AA165" s="43" t="str">
        <f>'PRECIO REFERENCIA'!Z165</f>
        <v>NO OFERTADO</v>
      </c>
      <c r="AB165" s="44">
        <f>+IF(AA165="NO OFERTADO",0,IF(AA165="NO CUMPLE EV TECNICA",0,IF(AA165="NO HABILITA",0,IF(AA165="HABILITA",('PRECIOS UNITARIOS'!$AF165*500)/Z165))))</f>
        <v>0</v>
      </c>
      <c r="AC165" s="43">
        <f>'PRECIO REFERENCIA'!AA165</f>
        <v>0</v>
      </c>
      <c r="AD165" s="43" t="str">
        <f>'PRECIO REFERENCIA'!AC165</f>
        <v>NO OFERTADO</v>
      </c>
      <c r="AE165" s="44">
        <f>+IF(AD165="NO OFERTADO",0,IF(AD165="NO CUMPLE EV TECNICA",0,IF(AD165="NO HABILITA",0,IF(AD165="HABILITA",('PRECIOS UNITARIOS'!$AF165*500)/AC165))))</f>
        <v>0</v>
      </c>
      <c r="AF165" s="43">
        <f>'PRECIO REFERENCIA'!AD165</f>
        <v>3786.58</v>
      </c>
      <c r="AG165" s="43" t="str">
        <f>'PRECIO REFERENCIA'!AF165</f>
        <v>NO HABILITA</v>
      </c>
      <c r="AH165" s="44">
        <f>+IF(AG165="NO OFERTADO",0,IF(AG165="NO CUMPLE EV TECNICA",0,IF(AG165="NO HABILITA",0,IF(AG165="HABILITA",('PRECIOS UNITARIOS'!$AF165*500)/AF165))))</f>
        <v>0</v>
      </c>
      <c r="AI165" s="43">
        <f>'PRECIO REFERENCIA'!AG165</f>
        <v>0</v>
      </c>
      <c r="AJ165" s="43" t="str">
        <f>'PRECIO REFERENCIA'!AI165</f>
        <v>NO OFERTADO</v>
      </c>
      <c r="AK165" s="44">
        <f>+IF(AJ165="NO OFERTADO",0,IF(AJ165="NO CUMPLE EV TECNICA",0,IF(AJ165="NO HABILITA",0,IF(AJ165="HABILITA",('PRECIOS UNITARIOS'!$AF165*500)/AI165))))</f>
        <v>0</v>
      </c>
      <c r="AL165" s="43">
        <f>'PRECIO REFERENCIA'!AJ165</f>
        <v>0</v>
      </c>
      <c r="AM165" s="43" t="str">
        <f>'PRECIO REFERENCIA'!AL165</f>
        <v>NO OFERTADO</v>
      </c>
      <c r="AN165" s="44">
        <f>+IF(AM165="NO OFERTADO",0,IF(AM165="NO CUMPLE EV TECNICA",0,IF(AM165="NO HABILITA",0,IF(AM165="HABILITA",('PRECIOS UNITARIOS'!$AF165*500)/AL165))))</f>
        <v>0</v>
      </c>
      <c r="AO165" s="43">
        <f>'PRECIO REFERENCIA'!AM165</f>
        <v>0</v>
      </c>
      <c r="AP165" s="43" t="str">
        <f>'PRECIO REFERENCIA'!AO165</f>
        <v>NO OFERTADO</v>
      </c>
      <c r="AQ165" s="44">
        <f>+IF(AP165="NO OFERTADO",0,IF(AP165="NO CUMPLE EV TECNICA",0,IF(AP165="NO HABILITA",0,IF(AP165="HABILITA",('PRECIOS UNITARIOS'!$AF165*500)/AO165))))</f>
        <v>0</v>
      </c>
      <c r="AR165" s="43">
        <f>'PRECIO REFERENCIA'!AP165</f>
        <v>2380</v>
      </c>
      <c r="AS165" s="43" t="str">
        <f>'PRECIO REFERENCIA'!AR165</f>
        <v>HABILITA</v>
      </c>
      <c r="AT165" s="44">
        <f>+IF(AS165="NO OFERTADO",0,IF(AS165="NO CUMPLE EV TECNICA",0,IF(AS165="NO HABILITA",0,IF(AS165="HABILITA",('PRECIOS UNITARIOS'!$AF165*500)/AR165))))</f>
        <v>500</v>
      </c>
      <c r="AU165" s="43">
        <f>'PRECIO REFERENCIA'!AS165</f>
        <v>0</v>
      </c>
      <c r="AV165" s="43" t="str">
        <f>'PRECIO REFERENCIA'!AU165</f>
        <v>NO OFERTADO</v>
      </c>
      <c r="AW165" s="44">
        <f>+IF(AV165="NO OFERTADO",0,IF(AV165="NO CUMPLE EV TECNICA",0,IF(AV165="NO HABILITA",0,IF(AV165="HABILITA",('PRECIOS UNITARIOS'!$AF165*500)/AU165))))</f>
        <v>0</v>
      </c>
      <c r="AX165" s="43">
        <f>'PRECIO REFERENCIA'!AV165</f>
        <v>0</v>
      </c>
      <c r="AY165" s="43" t="str">
        <f>'PRECIO REFERENCIA'!AX165</f>
        <v>NO OFERTADO</v>
      </c>
      <c r="AZ165" s="44">
        <f>+IF(AY165="NO OFERTADO",0,IF(AY165="NO CUMPLE EV TECNICA",0,IF(AY165="NO HABILITA",0,IF(AY165="HABILITA",('PRECIOS UNITARIOS'!$AF165*500)/AX165))))</f>
        <v>0</v>
      </c>
      <c r="BA165" s="43">
        <f>'PRECIO REFERENCIA'!AY165</f>
        <v>3228.4700000000003</v>
      </c>
      <c r="BB165" s="43" t="str">
        <f>'PRECIO REFERENCIA'!BA165</f>
        <v>HABILITA</v>
      </c>
      <c r="BC165" s="44">
        <f>+IF(BB165="NO OFERTADO",0,IF(BB165="NO CUMPLE EV TECNICA",0,IF(BB165="NO HABILITA",0,IF(BB165="HABILITA",('PRECIOS UNITARIOS'!$AF165*500)/BA165))))</f>
        <v>368.59565057132323</v>
      </c>
      <c r="BD165" s="43">
        <f>'PRECIO REFERENCIA'!BB165</f>
        <v>3873.45</v>
      </c>
      <c r="BE165" s="43" t="str">
        <f>'PRECIO REFERENCIA'!BD165</f>
        <v>NO HABILITA</v>
      </c>
      <c r="BF165" s="44">
        <f>+IF(BE165="NO OFERTADO",0,IF(BE165="NO CUMPLE EV TECNICA",0,IF(BE165="NO HABILITA",0,IF(BE165="HABILITA",('PRECIOS UNITARIOS'!$AF165*500)/BD165))))</f>
        <v>0</v>
      </c>
      <c r="BG165" s="43">
        <f>'PRECIO REFERENCIA'!BE165</f>
        <v>0</v>
      </c>
      <c r="BH165" s="43" t="str">
        <f>'PRECIO REFERENCIA'!BG165</f>
        <v>NO OFERTADO</v>
      </c>
      <c r="BI165" s="44">
        <f>+IF(BH165="NO OFERTADO",0,IF(BH165="NO CUMPLE EV TECNICA",0,IF(BH165="NO HABILITA",0,IF(BH165="HABILITA",('PRECIOS UNITARIOS'!$AF165*500)/BG165))))</f>
        <v>0</v>
      </c>
      <c r="BJ165" s="43">
        <f>'PRECIO REFERENCIA'!BH165</f>
        <v>0</v>
      </c>
      <c r="BK165" s="43" t="str">
        <f>'PRECIO REFERENCIA'!BJ165</f>
        <v>NO HABILITA</v>
      </c>
      <c r="BL165" s="44">
        <f>+IF(BK165="NO OFERTADO",0,IF(BK165="NO CUMPLE EV TECNICA",0,IF(BK165="NO HABILITA",0,IF(BK165="HABILITA",('PRECIOS UNITARIOS'!$AF165*500)/BJ165))))</f>
        <v>0</v>
      </c>
      <c r="BM165" s="43">
        <f>'PRECIO REFERENCIA'!BK165</f>
        <v>0</v>
      </c>
      <c r="BN165" s="43" t="str">
        <f>'PRECIO REFERENCIA'!BM165</f>
        <v>NO OFERTADO</v>
      </c>
      <c r="BO165" s="44">
        <f>+IF(BN165="NO OFERTADO",0,IF(BN165="NO CUMPLE EV TECNICA",0,IF(BN165="NO HABILITA",0,IF(BN165="HABILITA",('PRECIOS UNITARIOS'!$AF165*500)/BM165))))</f>
        <v>0</v>
      </c>
      <c r="BP165" s="43">
        <f>'PRECIO REFERENCIA'!BN165</f>
        <v>0</v>
      </c>
      <c r="BQ165" s="43" t="str">
        <f>'PRECIO REFERENCIA'!BP165</f>
        <v>NO OFERTADO</v>
      </c>
      <c r="BR165" s="44">
        <f>+IF(BQ165="NO OFERTADO",0,IF(BQ165="NO CUMPLE EV TECNICA",0,IF(BQ165="NO HABILITA",0,IF(BQ165="HABILITA",('PRECIOS UNITARIOS'!$AF165*500)/BP165))))</f>
        <v>0</v>
      </c>
      <c r="BS165" s="43">
        <f>'PRECIO REFERENCIA'!BQ165</f>
        <v>2806.02</v>
      </c>
      <c r="BT165" s="43" t="str">
        <f>'PRECIO REFERENCIA'!BS165</f>
        <v>HABILITA</v>
      </c>
      <c r="BU165" s="44">
        <f>+IF(BT165="NO OFERTADO",0,IF(BT165="NO CUMPLE EV TECNICA",0,IF(BT165="NO HABILITA",0,IF(BT165="HABILITA",('PRECIOS UNITARIOS'!$AF165*500)/BS165))))</f>
        <v>424.08821034775235</v>
      </c>
      <c r="BV165" s="43">
        <f>'PRECIO REFERENCIA'!BT165</f>
        <v>0</v>
      </c>
      <c r="BW165" s="43" t="str">
        <f>'PRECIO REFERENCIA'!BV165</f>
        <v>NO OFERTADO</v>
      </c>
      <c r="BX165" s="44">
        <f>+IF(BW165="NO OFERTADO",0,IF(BW165="NO CUMPLE EV TECNICA",0,IF(BW165="NO HABILITA",0,IF(BW165="HABILITA",('PRECIOS UNITARIOS'!$AF165*500)/BV165))))</f>
        <v>0</v>
      </c>
      <c r="BY165" s="43">
        <f>'PRECIO REFERENCIA'!BW165</f>
        <v>0</v>
      </c>
      <c r="BZ165" s="43" t="str">
        <f>'PRECIO REFERENCIA'!BY165</f>
        <v>NO OFERTADO</v>
      </c>
      <c r="CA165" s="44">
        <f>+IF(BZ165="NO OFERTADO",0,IF(BZ165="NO CUMPLE EV TECNICA",0,IF(BZ165="NO HABILITA",0,IF(BZ165="HABILITA",('PRECIOS UNITARIOS'!$AF165*500)/BY165))))</f>
        <v>0</v>
      </c>
      <c r="CB165" s="43">
        <f>'PRECIO REFERENCIA'!BZ165</f>
        <v>0</v>
      </c>
      <c r="CC165" s="43" t="str">
        <f>'PRECIO REFERENCIA'!CB165</f>
        <v>NO OFERTADO</v>
      </c>
      <c r="CD165" s="44">
        <f>+IF(CC165="NO OFERTADO",0,IF(CC165="NO CUMPLE EV TECNICA",0,IF(CC165="NO HABILITA",0,IF(CC165="HABILITA",('PRECIOS UNITARIOS'!$AF165*500)/CB165))))</f>
        <v>0</v>
      </c>
      <c r="CE165" s="43">
        <f>'PRECIO REFERENCIA'!CC165</f>
        <v>0</v>
      </c>
      <c r="CF165" s="43" t="str">
        <f>'PRECIO REFERENCIA'!CE165</f>
        <v>NO OFERTADO</v>
      </c>
      <c r="CG165" s="44">
        <f>+IF(CF165="NO OFERTADO",0,IF(CF165="NO CUMPLE EV TECNICA",0,IF(CF165="NO HABILITA",0,IF(CF165="HABILITA",('PRECIOS UNITARIOS'!$AF165*500)/CE165))))</f>
        <v>0</v>
      </c>
      <c r="CH165" s="43">
        <f>'PRECIO REFERENCIA'!CF165</f>
        <v>0</v>
      </c>
      <c r="CI165" s="43" t="str">
        <f>'PRECIO REFERENCIA'!CH165</f>
        <v>NO OFERTADO</v>
      </c>
      <c r="CJ165" s="44">
        <f>+IF(CI165="NO OFERTADO",0,IF(CI165="NO CUMPLE EV TECNICA",0,IF(CI165="NO HABILITA",0,IF(CI165="HABILITA",('PRECIOS UNITARIOS'!$AF165*500)/CH165))))</f>
        <v>0</v>
      </c>
    </row>
    <row r="166" spans="1:88" s="40" customFormat="1" ht="153" x14ac:dyDescent="0.2">
      <c r="A166" s="103">
        <v>157</v>
      </c>
      <c r="B166" s="202" t="s">
        <v>274</v>
      </c>
      <c r="C166" s="121" t="s">
        <v>273</v>
      </c>
      <c r="D166" s="24">
        <v>1</v>
      </c>
      <c r="E166" s="166" t="s">
        <v>53</v>
      </c>
      <c r="F166" s="168">
        <v>88.333333333333329</v>
      </c>
      <c r="G166" s="25">
        <v>2552.5500000000002</v>
      </c>
      <c r="H166" s="43">
        <f>'PRECIO REFERENCIA'!F166</f>
        <v>0</v>
      </c>
      <c r="I166" s="43" t="str">
        <f>'PRECIO REFERENCIA'!H166</f>
        <v>NO OFERTADO</v>
      </c>
      <c r="J166" s="44">
        <f>+IF(I166="NO OFERTADO",0,IF(I166="NO CUMPLE EV TECNICA",0,IF(I166="NO HABILITA",0,IF(I166="HABILITA",('PRECIOS UNITARIOS'!$AF166*500)/H166))))</f>
        <v>0</v>
      </c>
      <c r="K166" s="43">
        <f>'PRECIO REFERENCIA'!I166</f>
        <v>0</v>
      </c>
      <c r="L166" s="43" t="str">
        <f>'PRECIO REFERENCIA'!K166</f>
        <v>NO OFERTADO</v>
      </c>
      <c r="M166" s="44">
        <f>+IF(L166="NO OFERTADO",0,IF(L166="NO CUMPLE EV TECNICA",0,IF(L166="NO HABILITA",0,IF(L166="HABILITA",('PRECIOS UNITARIOS'!$AF166*500)/K166))))</f>
        <v>0</v>
      </c>
      <c r="N166" s="43">
        <f>'PRECIO REFERENCIA'!L166</f>
        <v>0</v>
      </c>
      <c r="O166" s="43" t="str">
        <f>'PRECIO REFERENCIA'!N166</f>
        <v>NO OFERTADO</v>
      </c>
      <c r="P166" s="44">
        <f>+IF(O166="NO OFERTADO",0,IF(O166="NO CUMPLE EV TECNICA",0,IF(O166="NO HABILITA",0,IF(O166="HABILITA",('PRECIOS UNITARIOS'!$AF166*500)/N166))))</f>
        <v>0</v>
      </c>
      <c r="Q166" s="43">
        <f>'PRECIO REFERENCIA'!O166</f>
        <v>0</v>
      </c>
      <c r="R166" s="43" t="str">
        <f>'PRECIO REFERENCIA'!Q166</f>
        <v>NO OFERTADO</v>
      </c>
      <c r="S166" s="44">
        <f>+IF(R166="NO OFERTADO",0,IF(R166="NO CUMPLE EV TECNICA",0,IF(R166="NO HABILITA",0,IF(R166="HABILITA",('PRECIOS UNITARIOS'!$AF166*500)/Q166))))</f>
        <v>0</v>
      </c>
      <c r="T166" s="43">
        <f>'PRECIO REFERENCIA'!R166</f>
        <v>0</v>
      </c>
      <c r="U166" s="43" t="str">
        <f>'PRECIO REFERENCIA'!T166</f>
        <v>NO OFERTADO</v>
      </c>
      <c r="V166" s="44">
        <f>+IF(U166="NO OFERTADO",0,IF(U166="NO CUMPLE EV TECNICA",0,IF(U166="NO HABILITA",0,IF(U166="HABILITA",('PRECIOS UNITARIOS'!$AF166*500)/T166))))</f>
        <v>0</v>
      </c>
      <c r="W166" s="43">
        <f>'PRECIO REFERENCIA'!U166</f>
        <v>2552.5500000000002</v>
      </c>
      <c r="X166" s="43" t="str">
        <f>'PRECIO REFERENCIA'!W166</f>
        <v>HABILITA</v>
      </c>
      <c r="Y166" s="44">
        <f>+IF(X166="NO OFERTADO",0,IF(X166="NO CUMPLE EV TECNICA",0,IF(X166="NO HABILITA",0,IF(X166="HABILITA",('PRECIOS UNITARIOS'!$AF166*500)/W166))))</f>
        <v>466.20046620046617</v>
      </c>
      <c r="Z166" s="43">
        <f>'PRECIO REFERENCIA'!X166</f>
        <v>0</v>
      </c>
      <c r="AA166" s="43" t="str">
        <f>'PRECIO REFERENCIA'!Z166</f>
        <v>NO OFERTADO</v>
      </c>
      <c r="AB166" s="44">
        <f>+IF(AA166="NO OFERTADO",0,IF(AA166="NO CUMPLE EV TECNICA",0,IF(AA166="NO HABILITA",0,IF(AA166="HABILITA",('PRECIOS UNITARIOS'!$AF166*500)/Z166))))</f>
        <v>0</v>
      </c>
      <c r="AC166" s="43">
        <f>'PRECIO REFERENCIA'!AA166</f>
        <v>0</v>
      </c>
      <c r="AD166" s="43" t="str">
        <f>'PRECIO REFERENCIA'!AC166</f>
        <v>NO OFERTADO</v>
      </c>
      <c r="AE166" s="44">
        <f>+IF(AD166="NO OFERTADO",0,IF(AD166="NO CUMPLE EV TECNICA",0,IF(AD166="NO HABILITA",0,IF(AD166="HABILITA",('PRECIOS UNITARIOS'!$AF166*500)/AC166))))</f>
        <v>0</v>
      </c>
      <c r="AF166" s="43">
        <f>'PRECIO REFERENCIA'!AD166</f>
        <v>3380.79</v>
      </c>
      <c r="AG166" s="43" t="str">
        <f>'PRECIO REFERENCIA'!AF166</f>
        <v>NO HABILITA</v>
      </c>
      <c r="AH166" s="44">
        <f>+IF(AG166="NO OFERTADO",0,IF(AG166="NO CUMPLE EV TECNICA",0,IF(AG166="NO HABILITA",0,IF(AG166="HABILITA",('PRECIOS UNITARIOS'!$AF166*500)/AF166))))</f>
        <v>0</v>
      </c>
      <c r="AI166" s="43">
        <f>'PRECIO REFERENCIA'!AG166</f>
        <v>0</v>
      </c>
      <c r="AJ166" s="43" t="str">
        <f>'PRECIO REFERENCIA'!AI166</f>
        <v>NO OFERTADO</v>
      </c>
      <c r="AK166" s="44">
        <f>+IF(AJ166="NO OFERTADO",0,IF(AJ166="NO CUMPLE EV TECNICA",0,IF(AJ166="NO HABILITA",0,IF(AJ166="HABILITA",('PRECIOS UNITARIOS'!$AF166*500)/AI166))))</f>
        <v>0</v>
      </c>
      <c r="AL166" s="43">
        <f>'PRECIO REFERENCIA'!AJ166</f>
        <v>0</v>
      </c>
      <c r="AM166" s="43" t="str">
        <f>'PRECIO REFERENCIA'!AL166</f>
        <v>NO OFERTADO</v>
      </c>
      <c r="AN166" s="44">
        <f>+IF(AM166="NO OFERTADO",0,IF(AM166="NO CUMPLE EV TECNICA",0,IF(AM166="NO HABILITA",0,IF(AM166="HABILITA",('PRECIOS UNITARIOS'!$AF166*500)/AL166))))</f>
        <v>0</v>
      </c>
      <c r="AO166" s="43">
        <f>'PRECIO REFERENCIA'!AM166</f>
        <v>0</v>
      </c>
      <c r="AP166" s="43" t="str">
        <f>'PRECIO REFERENCIA'!AO166</f>
        <v>NO OFERTADO</v>
      </c>
      <c r="AQ166" s="44">
        <f>+IF(AP166="NO OFERTADO",0,IF(AP166="NO CUMPLE EV TECNICA",0,IF(AP166="NO HABILITA",0,IF(AP166="HABILITA",('PRECIOS UNITARIOS'!$AF166*500)/AO166))))</f>
        <v>0</v>
      </c>
      <c r="AR166" s="43">
        <f>'PRECIO REFERENCIA'!AP166</f>
        <v>2380</v>
      </c>
      <c r="AS166" s="43" t="str">
        <f>'PRECIO REFERENCIA'!AR166</f>
        <v>HABILITA</v>
      </c>
      <c r="AT166" s="44">
        <f>+IF(AS166="NO OFERTADO",0,IF(AS166="NO CUMPLE EV TECNICA",0,IF(AS166="NO HABILITA",0,IF(AS166="HABILITA",('PRECIOS UNITARIOS'!$AF166*500)/AR166))))</f>
        <v>500</v>
      </c>
      <c r="AU166" s="43">
        <f>'PRECIO REFERENCIA'!AS166</f>
        <v>0</v>
      </c>
      <c r="AV166" s="43" t="str">
        <f>'PRECIO REFERENCIA'!AU166</f>
        <v>NO OFERTADO</v>
      </c>
      <c r="AW166" s="44">
        <f>+IF(AV166="NO OFERTADO",0,IF(AV166="NO CUMPLE EV TECNICA",0,IF(AV166="NO HABILITA",0,IF(AV166="HABILITA",('PRECIOS UNITARIOS'!$AF166*500)/AU166))))</f>
        <v>0</v>
      </c>
      <c r="AX166" s="43">
        <f>'PRECIO REFERENCIA'!AV166</f>
        <v>0</v>
      </c>
      <c r="AY166" s="43" t="str">
        <f>'PRECIO REFERENCIA'!AX166</f>
        <v>NO OFERTADO</v>
      </c>
      <c r="AZ166" s="44">
        <f>+IF(AY166="NO OFERTADO",0,IF(AY166="NO CUMPLE EV TECNICA",0,IF(AY166="NO HABILITA",0,IF(AY166="HABILITA",('PRECIOS UNITARIOS'!$AF166*500)/AX166))))</f>
        <v>0</v>
      </c>
      <c r="BA166" s="43">
        <f>'PRECIO REFERENCIA'!AY166</f>
        <v>3228.4700000000003</v>
      </c>
      <c r="BB166" s="43" t="str">
        <f>'PRECIO REFERENCIA'!BA166</f>
        <v>HABILITA</v>
      </c>
      <c r="BC166" s="44">
        <f>+IF(BB166="NO OFERTADO",0,IF(BB166="NO CUMPLE EV TECNICA",0,IF(BB166="NO HABILITA",0,IF(BB166="HABILITA",('PRECIOS UNITARIOS'!$AF166*500)/BA166))))</f>
        <v>368.59565057132323</v>
      </c>
      <c r="BD166" s="43">
        <f>'PRECIO REFERENCIA'!BB166</f>
        <v>4055.52</v>
      </c>
      <c r="BE166" s="43" t="str">
        <f>'PRECIO REFERENCIA'!BD166</f>
        <v>NO HABILITA</v>
      </c>
      <c r="BF166" s="44">
        <f>+IF(BE166="NO OFERTADO",0,IF(BE166="NO CUMPLE EV TECNICA",0,IF(BE166="NO HABILITA",0,IF(BE166="HABILITA",('PRECIOS UNITARIOS'!$AF166*500)/BD166))))</f>
        <v>0</v>
      </c>
      <c r="BG166" s="43">
        <f>'PRECIO REFERENCIA'!BE166</f>
        <v>0</v>
      </c>
      <c r="BH166" s="43" t="str">
        <f>'PRECIO REFERENCIA'!BG166</f>
        <v>NO OFERTADO</v>
      </c>
      <c r="BI166" s="44">
        <f>+IF(BH166="NO OFERTADO",0,IF(BH166="NO CUMPLE EV TECNICA",0,IF(BH166="NO HABILITA",0,IF(BH166="HABILITA",('PRECIOS UNITARIOS'!$AF166*500)/BG166))))</f>
        <v>0</v>
      </c>
      <c r="BJ166" s="43">
        <f>'PRECIO REFERENCIA'!BH166</f>
        <v>0</v>
      </c>
      <c r="BK166" s="43" t="str">
        <f>'PRECIO REFERENCIA'!BJ166</f>
        <v>NO HABILITA</v>
      </c>
      <c r="BL166" s="44">
        <f>+IF(BK166="NO OFERTADO",0,IF(BK166="NO CUMPLE EV TECNICA",0,IF(BK166="NO HABILITA",0,IF(BK166="HABILITA",('PRECIOS UNITARIOS'!$AF166*500)/BJ166))))</f>
        <v>0</v>
      </c>
      <c r="BM166" s="43">
        <f>'PRECIO REFERENCIA'!BK166</f>
        <v>0</v>
      </c>
      <c r="BN166" s="43" t="str">
        <f>'PRECIO REFERENCIA'!BM166</f>
        <v>NO OFERTADO</v>
      </c>
      <c r="BO166" s="44">
        <f>+IF(BN166="NO OFERTADO",0,IF(BN166="NO CUMPLE EV TECNICA",0,IF(BN166="NO HABILITA",0,IF(BN166="HABILITA",('PRECIOS UNITARIOS'!$AF166*500)/BM166))))</f>
        <v>0</v>
      </c>
      <c r="BP166" s="43">
        <f>'PRECIO REFERENCIA'!BN166</f>
        <v>0</v>
      </c>
      <c r="BQ166" s="43" t="str">
        <f>'PRECIO REFERENCIA'!BP166</f>
        <v>NO OFERTADO</v>
      </c>
      <c r="BR166" s="44">
        <f>+IF(BQ166="NO OFERTADO",0,IF(BQ166="NO CUMPLE EV TECNICA",0,IF(BQ166="NO HABILITA",0,IF(BQ166="HABILITA",('PRECIOS UNITARIOS'!$AF166*500)/BP166))))</f>
        <v>0</v>
      </c>
      <c r="BS166" s="43">
        <f>'PRECIO REFERENCIA'!BQ166</f>
        <v>2806.02</v>
      </c>
      <c r="BT166" s="43" t="str">
        <f>'PRECIO REFERENCIA'!BS166</f>
        <v>HABILITA</v>
      </c>
      <c r="BU166" s="44">
        <f>+IF(BT166="NO OFERTADO",0,IF(BT166="NO CUMPLE EV TECNICA",0,IF(BT166="NO HABILITA",0,IF(BT166="HABILITA",('PRECIOS UNITARIOS'!$AF166*500)/BS166))))</f>
        <v>424.08821034775235</v>
      </c>
      <c r="BV166" s="43">
        <f>'PRECIO REFERENCIA'!BT166</f>
        <v>0</v>
      </c>
      <c r="BW166" s="43" t="str">
        <f>'PRECIO REFERENCIA'!BV166</f>
        <v>NO OFERTADO</v>
      </c>
      <c r="BX166" s="44">
        <f>+IF(BW166="NO OFERTADO",0,IF(BW166="NO CUMPLE EV TECNICA",0,IF(BW166="NO HABILITA",0,IF(BW166="HABILITA",('PRECIOS UNITARIOS'!$AF166*500)/BV166))))</f>
        <v>0</v>
      </c>
      <c r="BY166" s="43">
        <f>'PRECIO REFERENCIA'!BW166</f>
        <v>0</v>
      </c>
      <c r="BZ166" s="43" t="str">
        <f>'PRECIO REFERENCIA'!BY166</f>
        <v>NO OFERTADO</v>
      </c>
      <c r="CA166" s="44">
        <f>+IF(BZ166="NO OFERTADO",0,IF(BZ166="NO CUMPLE EV TECNICA",0,IF(BZ166="NO HABILITA",0,IF(BZ166="HABILITA",('PRECIOS UNITARIOS'!$AF166*500)/BY166))))</f>
        <v>0</v>
      </c>
      <c r="CB166" s="43">
        <f>'PRECIO REFERENCIA'!BZ166</f>
        <v>0</v>
      </c>
      <c r="CC166" s="43" t="str">
        <f>'PRECIO REFERENCIA'!CB166</f>
        <v>NO OFERTADO</v>
      </c>
      <c r="CD166" s="44">
        <f>+IF(CC166="NO OFERTADO",0,IF(CC166="NO CUMPLE EV TECNICA",0,IF(CC166="NO HABILITA",0,IF(CC166="HABILITA",('PRECIOS UNITARIOS'!$AF166*500)/CB166))))</f>
        <v>0</v>
      </c>
      <c r="CE166" s="43">
        <f>'PRECIO REFERENCIA'!CC166</f>
        <v>0</v>
      </c>
      <c r="CF166" s="43" t="str">
        <f>'PRECIO REFERENCIA'!CE166</f>
        <v>NO OFERTADO</v>
      </c>
      <c r="CG166" s="44">
        <f>+IF(CF166="NO OFERTADO",0,IF(CF166="NO CUMPLE EV TECNICA",0,IF(CF166="NO HABILITA",0,IF(CF166="HABILITA",('PRECIOS UNITARIOS'!$AF166*500)/CE166))))</f>
        <v>0</v>
      </c>
      <c r="CH166" s="43">
        <f>'PRECIO REFERENCIA'!CF166</f>
        <v>0</v>
      </c>
      <c r="CI166" s="43" t="str">
        <f>'PRECIO REFERENCIA'!CH166</f>
        <v>NO OFERTADO</v>
      </c>
      <c r="CJ166" s="44">
        <f>+IF(CI166="NO OFERTADO",0,IF(CI166="NO CUMPLE EV TECNICA",0,IF(CI166="NO HABILITA",0,IF(CI166="HABILITA",('PRECIOS UNITARIOS'!$AF166*500)/CH166))))</f>
        <v>0</v>
      </c>
    </row>
    <row r="167" spans="1:88" s="40" customFormat="1" ht="89.25" x14ac:dyDescent="0.2">
      <c r="A167" s="103">
        <v>158</v>
      </c>
      <c r="B167" s="202" t="s">
        <v>275</v>
      </c>
      <c r="C167" s="121" t="s">
        <v>276</v>
      </c>
      <c r="D167" s="24">
        <v>1</v>
      </c>
      <c r="E167" s="166" t="s">
        <v>53</v>
      </c>
      <c r="F167" s="168">
        <v>2</v>
      </c>
      <c r="G167" s="25">
        <v>1242594.8384080001</v>
      </c>
      <c r="H167" s="43">
        <f>'PRECIO REFERENCIA'!F167</f>
        <v>0</v>
      </c>
      <c r="I167" s="43" t="str">
        <f>'PRECIO REFERENCIA'!H167</f>
        <v>NO OFERTADO</v>
      </c>
      <c r="J167" s="44">
        <f>+IF(I167="NO OFERTADO",0,IF(I167="NO CUMPLE EV TECNICA",0,IF(I167="NO HABILITA",0,IF(I167="HABILITA",('PRECIOS UNITARIOS'!$AF167*500)/H167))))</f>
        <v>0</v>
      </c>
      <c r="K167" s="43">
        <f>'PRECIO REFERENCIA'!I167</f>
        <v>0</v>
      </c>
      <c r="L167" s="43" t="str">
        <f>'PRECIO REFERENCIA'!K167</f>
        <v>NO OFERTADO</v>
      </c>
      <c r="M167" s="44">
        <f>+IF(L167="NO OFERTADO",0,IF(L167="NO CUMPLE EV TECNICA",0,IF(L167="NO HABILITA",0,IF(L167="HABILITA",('PRECIOS UNITARIOS'!$AF167*500)/K167))))</f>
        <v>0</v>
      </c>
      <c r="N167" s="43">
        <f>'PRECIO REFERENCIA'!L167</f>
        <v>0</v>
      </c>
      <c r="O167" s="43" t="str">
        <f>'PRECIO REFERENCIA'!N167</f>
        <v>NO OFERTADO</v>
      </c>
      <c r="P167" s="44">
        <f>+IF(O167="NO OFERTADO",0,IF(O167="NO CUMPLE EV TECNICA",0,IF(O167="NO HABILITA",0,IF(O167="HABILITA",('PRECIOS UNITARIOS'!$AF167*500)/N167))))</f>
        <v>0</v>
      </c>
      <c r="Q167" s="43">
        <f>'PRECIO REFERENCIA'!O167</f>
        <v>0</v>
      </c>
      <c r="R167" s="43" t="str">
        <f>'PRECIO REFERENCIA'!Q167</f>
        <v>NO OFERTADO</v>
      </c>
      <c r="S167" s="44">
        <f>+IF(R167="NO OFERTADO",0,IF(R167="NO CUMPLE EV TECNICA",0,IF(R167="NO HABILITA",0,IF(R167="HABILITA",('PRECIOS UNITARIOS'!$AF167*500)/Q167))))</f>
        <v>0</v>
      </c>
      <c r="T167" s="43">
        <f>'PRECIO REFERENCIA'!R167</f>
        <v>0</v>
      </c>
      <c r="U167" s="43" t="str">
        <f>'PRECIO REFERENCIA'!T167</f>
        <v>NO OFERTADO</v>
      </c>
      <c r="V167" s="44">
        <f>+IF(U167="NO OFERTADO",0,IF(U167="NO CUMPLE EV TECNICA",0,IF(U167="NO HABILITA",0,IF(U167="HABILITA",('PRECIOS UNITARIOS'!$AF167*500)/T167))))</f>
        <v>0</v>
      </c>
      <c r="W167" s="43">
        <f>'PRECIO REFERENCIA'!U167</f>
        <v>0</v>
      </c>
      <c r="X167" s="43" t="str">
        <f>'PRECIO REFERENCIA'!W167</f>
        <v>NO OFERTADO</v>
      </c>
      <c r="Y167" s="44">
        <f>+IF(X167="NO OFERTADO",0,IF(X167="NO CUMPLE EV TECNICA",0,IF(X167="NO HABILITA",0,IF(X167="HABILITA",('PRECIOS UNITARIOS'!$AF167*500)/W167))))</f>
        <v>0</v>
      </c>
      <c r="Z167" s="43">
        <f>'PRECIO REFERENCIA'!X167</f>
        <v>1241170</v>
      </c>
      <c r="AA167" s="43" t="str">
        <f>'PRECIO REFERENCIA'!Z167</f>
        <v>HABILITA</v>
      </c>
      <c r="AB167" s="44">
        <f>+IF(AA167="NO OFERTADO",0,IF(AA167="NO CUMPLE EV TECNICA",0,IF(AA167="NO HABILITA",0,IF(AA167="HABILITA",('PRECIOS UNITARIOS'!$AF167*500)/Z167))))</f>
        <v>500</v>
      </c>
      <c r="AC167" s="43">
        <f>'PRECIO REFERENCIA'!AA167</f>
        <v>0</v>
      </c>
      <c r="AD167" s="43" t="str">
        <f>'PRECIO REFERENCIA'!AC167</f>
        <v>NO OFERTADO</v>
      </c>
      <c r="AE167" s="44">
        <f>+IF(AD167="NO OFERTADO",0,IF(AD167="NO CUMPLE EV TECNICA",0,IF(AD167="NO HABILITA",0,IF(AD167="HABILITA",('PRECIOS UNITARIOS'!$AF167*500)/AC167))))</f>
        <v>0</v>
      </c>
      <c r="AF167" s="43">
        <f>'PRECIO REFERENCIA'!AD167</f>
        <v>0</v>
      </c>
      <c r="AG167" s="43" t="str">
        <f>'PRECIO REFERENCIA'!AF167</f>
        <v>NO OFERTADO</v>
      </c>
      <c r="AH167" s="44">
        <f>+IF(AG167="NO OFERTADO",0,IF(AG167="NO CUMPLE EV TECNICA",0,IF(AG167="NO HABILITA",0,IF(AG167="HABILITA",('PRECIOS UNITARIOS'!$AF167*500)/AF167))))</f>
        <v>0</v>
      </c>
      <c r="AI167" s="43">
        <f>'PRECIO REFERENCIA'!AG167</f>
        <v>0</v>
      </c>
      <c r="AJ167" s="43" t="str">
        <f>'PRECIO REFERENCIA'!AI167</f>
        <v>NO OFERTADO</v>
      </c>
      <c r="AK167" s="44">
        <f>+IF(AJ167="NO OFERTADO",0,IF(AJ167="NO CUMPLE EV TECNICA",0,IF(AJ167="NO HABILITA",0,IF(AJ167="HABILITA",('PRECIOS UNITARIOS'!$AF167*500)/AI167))))</f>
        <v>0</v>
      </c>
      <c r="AL167" s="43">
        <f>'PRECIO REFERENCIA'!AJ167</f>
        <v>0</v>
      </c>
      <c r="AM167" s="43" t="str">
        <f>'PRECIO REFERENCIA'!AL167</f>
        <v>NO OFERTADO</v>
      </c>
      <c r="AN167" s="44">
        <f>+IF(AM167="NO OFERTADO",0,IF(AM167="NO CUMPLE EV TECNICA",0,IF(AM167="NO HABILITA",0,IF(AM167="HABILITA",('PRECIOS UNITARIOS'!$AF167*500)/AL167))))</f>
        <v>0</v>
      </c>
      <c r="AO167" s="43">
        <f>'PRECIO REFERENCIA'!AM167</f>
        <v>0</v>
      </c>
      <c r="AP167" s="43" t="str">
        <f>'PRECIO REFERENCIA'!AO167</f>
        <v>NO OFERTADO</v>
      </c>
      <c r="AQ167" s="44">
        <f>+IF(AP167="NO OFERTADO",0,IF(AP167="NO CUMPLE EV TECNICA",0,IF(AP167="NO HABILITA",0,IF(AP167="HABILITA",('PRECIOS UNITARIOS'!$AF167*500)/AO167))))</f>
        <v>0</v>
      </c>
      <c r="AR167" s="43">
        <f>'PRECIO REFERENCIA'!AP167</f>
        <v>0</v>
      </c>
      <c r="AS167" s="43" t="str">
        <f>'PRECIO REFERENCIA'!AR167</f>
        <v>NO OFERTADO</v>
      </c>
      <c r="AT167" s="44">
        <f>+IF(AS167="NO OFERTADO",0,IF(AS167="NO CUMPLE EV TECNICA",0,IF(AS167="NO HABILITA",0,IF(AS167="HABILITA",('PRECIOS UNITARIOS'!$AF167*500)/AR167))))</f>
        <v>0</v>
      </c>
      <c r="AU167" s="43">
        <f>'PRECIO REFERENCIA'!AS167</f>
        <v>0</v>
      </c>
      <c r="AV167" s="43" t="str">
        <f>'PRECIO REFERENCIA'!AU167</f>
        <v>NO OFERTADO</v>
      </c>
      <c r="AW167" s="44">
        <f>+IF(AV167="NO OFERTADO",0,IF(AV167="NO CUMPLE EV TECNICA",0,IF(AV167="NO HABILITA",0,IF(AV167="HABILITA",('PRECIOS UNITARIOS'!$AF167*500)/AU167))))</f>
        <v>0</v>
      </c>
      <c r="AX167" s="43">
        <f>'PRECIO REFERENCIA'!AV167</f>
        <v>0</v>
      </c>
      <c r="AY167" s="43" t="str">
        <f>'PRECIO REFERENCIA'!AX167</f>
        <v>NO OFERTADO</v>
      </c>
      <c r="AZ167" s="44">
        <f>+IF(AY167="NO OFERTADO",0,IF(AY167="NO CUMPLE EV TECNICA",0,IF(AY167="NO HABILITA",0,IF(AY167="HABILITA",('PRECIOS UNITARIOS'!$AF167*500)/AX167))))</f>
        <v>0</v>
      </c>
      <c r="BA167" s="43">
        <f>'PRECIO REFERENCIA'!AY167</f>
        <v>0</v>
      </c>
      <c r="BB167" s="43" t="str">
        <f>'PRECIO REFERENCIA'!BA167</f>
        <v>NO OFERTADO</v>
      </c>
      <c r="BC167" s="44">
        <f>+IF(BB167="NO OFERTADO",0,IF(BB167="NO CUMPLE EV TECNICA",0,IF(BB167="NO HABILITA",0,IF(BB167="HABILITA",('PRECIOS UNITARIOS'!$AF167*500)/BA167))))</f>
        <v>0</v>
      </c>
      <c r="BD167" s="43">
        <f>'PRECIO REFERENCIA'!BB167</f>
        <v>1407787.85</v>
      </c>
      <c r="BE167" s="43" t="str">
        <f>'PRECIO REFERENCIA'!BD167</f>
        <v>HABILITA</v>
      </c>
      <c r="BF167" s="44">
        <f>+IF(BE167="NO OFERTADO",0,IF(BE167="NO CUMPLE EV TECNICA",0,IF(BE167="NO HABILITA",0,IF(BE167="HABILITA",('PRECIOS UNITARIOS'!$AF167*500)/BD167))))</f>
        <v>440.82281289755412</v>
      </c>
      <c r="BG167" s="43">
        <f>'PRECIO REFERENCIA'!BE167</f>
        <v>0</v>
      </c>
      <c r="BH167" s="43" t="str">
        <f>'PRECIO REFERENCIA'!BG167</f>
        <v>NO OFERTADO</v>
      </c>
      <c r="BI167" s="44">
        <f>+IF(BH167="NO OFERTADO",0,IF(BH167="NO CUMPLE EV TECNICA",0,IF(BH167="NO HABILITA",0,IF(BH167="HABILITA",('PRECIOS UNITARIOS'!$AF167*500)/BG167))))</f>
        <v>0</v>
      </c>
      <c r="BJ167" s="43">
        <f>'PRECIO REFERENCIA'!BH167</f>
        <v>0</v>
      </c>
      <c r="BK167" s="43" t="str">
        <f>'PRECIO REFERENCIA'!BJ167</f>
        <v>NO HABILITA</v>
      </c>
      <c r="BL167" s="44">
        <f>+IF(BK167="NO OFERTADO",0,IF(BK167="NO CUMPLE EV TECNICA",0,IF(BK167="NO HABILITA",0,IF(BK167="HABILITA",('PRECIOS UNITARIOS'!$AF167*500)/BJ167))))</f>
        <v>0</v>
      </c>
      <c r="BM167" s="43">
        <f>'PRECIO REFERENCIA'!BK167</f>
        <v>0</v>
      </c>
      <c r="BN167" s="43" t="str">
        <f>'PRECIO REFERENCIA'!BM167</f>
        <v>NO OFERTADO</v>
      </c>
      <c r="BO167" s="44">
        <f>+IF(BN167="NO OFERTADO",0,IF(BN167="NO CUMPLE EV TECNICA",0,IF(BN167="NO HABILITA",0,IF(BN167="HABILITA",('PRECIOS UNITARIOS'!$AF167*500)/BM167))))</f>
        <v>0</v>
      </c>
      <c r="BP167" s="43">
        <f>'PRECIO REFERENCIA'!BN167</f>
        <v>0</v>
      </c>
      <c r="BQ167" s="43" t="str">
        <f>'PRECIO REFERENCIA'!BP167</f>
        <v>NO OFERTADO</v>
      </c>
      <c r="BR167" s="44">
        <f>+IF(BQ167="NO OFERTADO",0,IF(BQ167="NO CUMPLE EV TECNICA",0,IF(BQ167="NO HABILITA",0,IF(BQ167="HABILITA",('PRECIOS UNITARIOS'!$AF167*500)/BP167))))</f>
        <v>0</v>
      </c>
      <c r="BS167" s="43">
        <f>'PRECIO REFERENCIA'!BQ167</f>
        <v>0</v>
      </c>
      <c r="BT167" s="43" t="str">
        <f>'PRECIO REFERENCIA'!BS167</f>
        <v>NO OFERTADO</v>
      </c>
      <c r="BU167" s="44">
        <f>+IF(BT167="NO OFERTADO",0,IF(BT167="NO CUMPLE EV TECNICA",0,IF(BT167="NO HABILITA",0,IF(BT167="HABILITA",('PRECIOS UNITARIOS'!$AF167*500)/BS167))))</f>
        <v>0</v>
      </c>
      <c r="BV167" s="43">
        <f>'PRECIO REFERENCIA'!BT167</f>
        <v>0</v>
      </c>
      <c r="BW167" s="43" t="str">
        <f>'PRECIO REFERENCIA'!BV167</f>
        <v>NO OFERTADO</v>
      </c>
      <c r="BX167" s="44">
        <f>+IF(BW167="NO OFERTADO",0,IF(BW167="NO CUMPLE EV TECNICA",0,IF(BW167="NO HABILITA",0,IF(BW167="HABILITA",('PRECIOS UNITARIOS'!$AF167*500)/BV167))))</f>
        <v>0</v>
      </c>
      <c r="BY167" s="43">
        <f>'PRECIO REFERENCIA'!BW167</f>
        <v>0</v>
      </c>
      <c r="BZ167" s="43" t="str">
        <f>'PRECIO REFERENCIA'!BY167</f>
        <v>NO OFERTADO</v>
      </c>
      <c r="CA167" s="44">
        <f>+IF(BZ167="NO OFERTADO",0,IF(BZ167="NO CUMPLE EV TECNICA",0,IF(BZ167="NO HABILITA",0,IF(BZ167="HABILITA",('PRECIOS UNITARIOS'!$AF167*500)/BY167))))</f>
        <v>0</v>
      </c>
      <c r="CB167" s="43">
        <f>'PRECIO REFERENCIA'!BZ167</f>
        <v>0</v>
      </c>
      <c r="CC167" s="43" t="str">
        <f>'PRECIO REFERENCIA'!CB167</f>
        <v>NO OFERTADO</v>
      </c>
      <c r="CD167" s="44">
        <f>+IF(CC167="NO OFERTADO",0,IF(CC167="NO CUMPLE EV TECNICA",0,IF(CC167="NO HABILITA",0,IF(CC167="HABILITA",('PRECIOS UNITARIOS'!$AF167*500)/CB167))))</f>
        <v>0</v>
      </c>
      <c r="CE167" s="43">
        <f>'PRECIO REFERENCIA'!CC167</f>
        <v>0</v>
      </c>
      <c r="CF167" s="43" t="str">
        <f>'PRECIO REFERENCIA'!CE167</f>
        <v>NO OFERTADO</v>
      </c>
      <c r="CG167" s="44">
        <f>+IF(CF167="NO OFERTADO",0,IF(CF167="NO CUMPLE EV TECNICA",0,IF(CF167="NO HABILITA",0,IF(CF167="HABILITA",('PRECIOS UNITARIOS'!$AF167*500)/CE167))))</f>
        <v>0</v>
      </c>
      <c r="CH167" s="43">
        <f>'PRECIO REFERENCIA'!CF167</f>
        <v>0</v>
      </c>
      <c r="CI167" s="43" t="str">
        <f>'PRECIO REFERENCIA'!CH167</f>
        <v>NO OFERTADO</v>
      </c>
      <c r="CJ167" s="44">
        <f>+IF(CI167="NO OFERTADO",0,IF(CI167="NO CUMPLE EV TECNICA",0,IF(CI167="NO HABILITA",0,IF(CI167="HABILITA",('PRECIOS UNITARIOS'!$AF167*500)/CH167))))</f>
        <v>0</v>
      </c>
    </row>
    <row r="168" spans="1:88" s="40" customFormat="1" ht="76.5" x14ac:dyDescent="0.2">
      <c r="A168" s="103">
        <v>159</v>
      </c>
      <c r="B168" s="202" t="s">
        <v>277</v>
      </c>
      <c r="C168" s="121" t="s">
        <v>270</v>
      </c>
      <c r="D168" s="24">
        <v>1</v>
      </c>
      <c r="E168" s="166" t="s">
        <v>53</v>
      </c>
      <c r="F168" s="168">
        <v>1</v>
      </c>
      <c r="G168" s="25">
        <v>133814</v>
      </c>
      <c r="H168" s="43">
        <f>'PRECIO REFERENCIA'!F168</f>
        <v>0</v>
      </c>
      <c r="I168" s="43" t="str">
        <f>'PRECIO REFERENCIA'!H168</f>
        <v>NO OFERTADO</v>
      </c>
      <c r="J168" s="44">
        <f>+IF(I168="NO OFERTADO",0,IF(I168="NO CUMPLE EV TECNICA",0,IF(I168="NO HABILITA",0,IF(I168="HABILITA",('PRECIOS UNITARIOS'!$AF168*500)/H168))))</f>
        <v>0</v>
      </c>
      <c r="K168" s="43">
        <f>'PRECIO REFERENCIA'!I168</f>
        <v>0</v>
      </c>
      <c r="L168" s="43" t="str">
        <f>'PRECIO REFERENCIA'!K168</f>
        <v>NO OFERTADO</v>
      </c>
      <c r="M168" s="44">
        <f>+IF(L168="NO OFERTADO",0,IF(L168="NO CUMPLE EV TECNICA",0,IF(L168="NO HABILITA",0,IF(L168="HABILITA",('PRECIOS UNITARIOS'!$AF168*500)/K168))))</f>
        <v>0</v>
      </c>
      <c r="N168" s="43">
        <f>'PRECIO REFERENCIA'!L168</f>
        <v>0</v>
      </c>
      <c r="O168" s="43" t="str">
        <f>'PRECIO REFERENCIA'!N168</f>
        <v>NO OFERTADO</v>
      </c>
      <c r="P168" s="44">
        <f>+IF(O168="NO OFERTADO",0,IF(O168="NO CUMPLE EV TECNICA",0,IF(O168="NO HABILITA",0,IF(O168="HABILITA",('PRECIOS UNITARIOS'!$AF168*500)/N168))))</f>
        <v>0</v>
      </c>
      <c r="Q168" s="43">
        <f>'PRECIO REFERENCIA'!O168</f>
        <v>0</v>
      </c>
      <c r="R168" s="43" t="str">
        <f>'PRECIO REFERENCIA'!Q168</f>
        <v>NO OFERTADO</v>
      </c>
      <c r="S168" s="44">
        <f>+IF(R168="NO OFERTADO",0,IF(R168="NO CUMPLE EV TECNICA",0,IF(R168="NO HABILITA",0,IF(R168="HABILITA",('PRECIOS UNITARIOS'!$AF168*500)/Q168))))</f>
        <v>0</v>
      </c>
      <c r="T168" s="43">
        <f>'PRECIO REFERENCIA'!R168</f>
        <v>0</v>
      </c>
      <c r="U168" s="43" t="str">
        <f>'PRECIO REFERENCIA'!T168</f>
        <v>NO OFERTADO</v>
      </c>
      <c r="V168" s="44">
        <f>+IF(U168="NO OFERTADO",0,IF(U168="NO CUMPLE EV TECNICA",0,IF(U168="NO HABILITA",0,IF(U168="HABILITA",('PRECIOS UNITARIOS'!$AF168*500)/T168))))</f>
        <v>0</v>
      </c>
      <c r="W168" s="43">
        <f>'PRECIO REFERENCIA'!U168</f>
        <v>0</v>
      </c>
      <c r="X168" s="43" t="str">
        <f>'PRECIO REFERENCIA'!W168</f>
        <v>NO OFERTADO</v>
      </c>
      <c r="Y168" s="44">
        <f>+IF(X168="NO OFERTADO",0,IF(X168="NO CUMPLE EV TECNICA",0,IF(X168="NO HABILITA",0,IF(X168="HABILITA",('PRECIOS UNITARIOS'!$AF168*500)/W168))))</f>
        <v>0</v>
      </c>
      <c r="Z168" s="43">
        <f>'PRECIO REFERENCIA'!X168</f>
        <v>0</v>
      </c>
      <c r="AA168" s="43" t="str">
        <f>'PRECIO REFERENCIA'!Z168</f>
        <v>NO OFERTADO</v>
      </c>
      <c r="AB168" s="44">
        <f>+IF(AA168="NO OFERTADO",0,IF(AA168="NO CUMPLE EV TECNICA",0,IF(AA168="NO HABILITA",0,IF(AA168="HABILITA",('PRECIOS UNITARIOS'!$AF168*500)/Z168))))</f>
        <v>0</v>
      </c>
      <c r="AC168" s="43">
        <f>'PRECIO REFERENCIA'!AA168</f>
        <v>95000</v>
      </c>
      <c r="AD168" s="43" t="str">
        <f>'PRECIO REFERENCIA'!AC168</f>
        <v>HABILITA</v>
      </c>
      <c r="AE168" s="44">
        <f>+IF(AD168="NO OFERTADO",0,IF(AD168="NO CUMPLE EV TECNICA",0,IF(AD168="NO HABILITA",0,IF(AD168="HABILITA",('PRECIOS UNITARIOS'!$AF168*500)/AC168))))</f>
        <v>500</v>
      </c>
      <c r="AF168" s="43">
        <f>'PRECIO REFERENCIA'!AD168</f>
        <v>130773</v>
      </c>
      <c r="AG168" s="43" t="str">
        <f>'PRECIO REFERENCIA'!AF168</f>
        <v>HABILITA</v>
      </c>
      <c r="AH168" s="44">
        <f>+IF(AG168="NO OFERTADO",0,IF(AG168="NO CUMPLE EV TECNICA",0,IF(AG168="NO HABILITA",0,IF(AG168="HABILITA",('PRECIOS UNITARIOS'!$AF168*500)/AF168))))</f>
        <v>363.22482469622935</v>
      </c>
      <c r="AI168" s="43">
        <f>'PRECIO REFERENCIA'!AG168</f>
        <v>0</v>
      </c>
      <c r="AJ168" s="43" t="str">
        <f>'PRECIO REFERENCIA'!AI168</f>
        <v>NO OFERTADO</v>
      </c>
      <c r="AK168" s="44">
        <f>+IF(AJ168="NO OFERTADO",0,IF(AJ168="NO CUMPLE EV TECNICA",0,IF(AJ168="NO HABILITA",0,IF(AJ168="HABILITA",('PRECIOS UNITARIOS'!$AF168*500)/AI168))))</f>
        <v>0</v>
      </c>
      <c r="AL168" s="43">
        <f>'PRECIO REFERENCIA'!AJ168</f>
        <v>0</v>
      </c>
      <c r="AM168" s="43" t="str">
        <f>'PRECIO REFERENCIA'!AL168</f>
        <v>NO OFERTADO</v>
      </c>
      <c r="AN168" s="44">
        <f>+IF(AM168="NO OFERTADO",0,IF(AM168="NO CUMPLE EV TECNICA",0,IF(AM168="NO HABILITA",0,IF(AM168="HABILITA",('PRECIOS UNITARIOS'!$AF168*500)/AL168))))</f>
        <v>0</v>
      </c>
      <c r="AO168" s="43">
        <f>'PRECIO REFERENCIA'!AM168</f>
        <v>0</v>
      </c>
      <c r="AP168" s="43" t="str">
        <f>'PRECIO REFERENCIA'!AO168</f>
        <v>NO OFERTADO</v>
      </c>
      <c r="AQ168" s="44">
        <f>+IF(AP168="NO OFERTADO",0,IF(AP168="NO CUMPLE EV TECNICA",0,IF(AP168="NO HABILITA",0,IF(AP168="HABILITA",('PRECIOS UNITARIOS'!$AF168*500)/AO168))))</f>
        <v>0</v>
      </c>
      <c r="AR168" s="43">
        <f>'PRECIO REFERENCIA'!AP168</f>
        <v>0</v>
      </c>
      <c r="AS168" s="43" t="str">
        <f>'PRECIO REFERENCIA'!AR168</f>
        <v>NO OFERTADO</v>
      </c>
      <c r="AT168" s="44">
        <f>+IF(AS168="NO OFERTADO",0,IF(AS168="NO CUMPLE EV TECNICA",0,IF(AS168="NO HABILITA",0,IF(AS168="HABILITA",('PRECIOS UNITARIOS'!$AF168*500)/AR168))))</f>
        <v>0</v>
      </c>
      <c r="AU168" s="43">
        <f>'PRECIO REFERENCIA'!AS168</f>
        <v>0</v>
      </c>
      <c r="AV168" s="43" t="str">
        <f>'PRECIO REFERENCIA'!AU168</f>
        <v>NO OFERTADO</v>
      </c>
      <c r="AW168" s="44">
        <f>+IF(AV168="NO OFERTADO",0,IF(AV168="NO CUMPLE EV TECNICA",0,IF(AV168="NO HABILITA",0,IF(AV168="HABILITA",('PRECIOS UNITARIOS'!$AF168*500)/AU168))))</f>
        <v>0</v>
      </c>
      <c r="AX168" s="43">
        <f>'PRECIO REFERENCIA'!AV168</f>
        <v>0</v>
      </c>
      <c r="AY168" s="43" t="str">
        <f>'PRECIO REFERENCIA'!AX168</f>
        <v>NO OFERTADO</v>
      </c>
      <c r="AZ168" s="44">
        <f>+IF(AY168="NO OFERTADO",0,IF(AY168="NO CUMPLE EV TECNICA",0,IF(AY168="NO HABILITA",0,IF(AY168="HABILITA",('PRECIOS UNITARIOS'!$AF168*500)/AX168))))</f>
        <v>0</v>
      </c>
      <c r="BA168" s="43">
        <f>'PRECIO REFERENCIA'!AY168</f>
        <v>0</v>
      </c>
      <c r="BB168" s="43" t="str">
        <f>'PRECIO REFERENCIA'!BA168</f>
        <v>NO OFERTADO</v>
      </c>
      <c r="BC168" s="44">
        <f>+IF(BB168="NO OFERTADO",0,IF(BB168="NO CUMPLE EV TECNICA",0,IF(BB168="NO HABILITA",0,IF(BB168="HABILITA",('PRECIOS UNITARIOS'!$AF168*500)/BA168))))</f>
        <v>0</v>
      </c>
      <c r="BD168" s="43">
        <f>'PRECIO REFERENCIA'!BB168</f>
        <v>0</v>
      </c>
      <c r="BE168" s="43" t="str">
        <f>'PRECIO REFERENCIA'!BD168</f>
        <v>NO OFERTADO</v>
      </c>
      <c r="BF168" s="44">
        <f>+IF(BE168="NO OFERTADO",0,IF(BE168="NO CUMPLE EV TECNICA",0,IF(BE168="NO HABILITA",0,IF(BE168="HABILITA",('PRECIOS UNITARIOS'!$AF168*500)/BD168))))</f>
        <v>0</v>
      </c>
      <c r="BG168" s="43">
        <f>'PRECIO REFERENCIA'!BE168</f>
        <v>0</v>
      </c>
      <c r="BH168" s="43" t="str">
        <f>'PRECIO REFERENCIA'!BG168</f>
        <v>NO OFERTADO</v>
      </c>
      <c r="BI168" s="44">
        <f>+IF(BH168="NO OFERTADO",0,IF(BH168="NO CUMPLE EV TECNICA",0,IF(BH168="NO HABILITA",0,IF(BH168="HABILITA",('PRECIOS UNITARIOS'!$AF168*500)/BG168))))</f>
        <v>0</v>
      </c>
      <c r="BJ168" s="43">
        <f>'PRECIO REFERENCIA'!BH168</f>
        <v>0</v>
      </c>
      <c r="BK168" s="43" t="str">
        <f>'PRECIO REFERENCIA'!BJ168</f>
        <v>NO OFERTADO</v>
      </c>
      <c r="BL168" s="44">
        <f>+IF(BK168="NO OFERTADO",0,IF(BK168="NO CUMPLE EV TECNICA",0,IF(BK168="NO HABILITA",0,IF(BK168="HABILITA",('PRECIOS UNITARIOS'!$AF168*500)/BJ168))))</f>
        <v>0</v>
      </c>
      <c r="BM168" s="43">
        <f>'PRECIO REFERENCIA'!BK168</f>
        <v>0</v>
      </c>
      <c r="BN168" s="43" t="str">
        <f>'PRECIO REFERENCIA'!BM168</f>
        <v>NO OFERTADO</v>
      </c>
      <c r="BO168" s="44">
        <f>+IF(BN168="NO OFERTADO",0,IF(BN168="NO CUMPLE EV TECNICA",0,IF(BN168="NO HABILITA",0,IF(BN168="HABILITA",('PRECIOS UNITARIOS'!$AF168*500)/BM168))))</f>
        <v>0</v>
      </c>
      <c r="BP168" s="43">
        <f>'PRECIO REFERENCIA'!BN168</f>
        <v>0</v>
      </c>
      <c r="BQ168" s="43" t="str">
        <f>'PRECIO REFERENCIA'!BP168</f>
        <v>NO OFERTADO</v>
      </c>
      <c r="BR168" s="44">
        <f>+IF(BQ168="NO OFERTADO",0,IF(BQ168="NO CUMPLE EV TECNICA",0,IF(BQ168="NO HABILITA",0,IF(BQ168="HABILITA",('PRECIOS UNITARIOS'!$AF168*500)/BP168))))</f>
        <v>0</v>
      </c>
      <c r="BS168" s="43">
        <f>'PRECIO REFERENCIA'!BQ168</f>
        <v>0</v>
      </c>
      <c r="BT168" s="43" t="str">
        <f>'PRECIO REFERENCIA'!BS168</f>
        <v>NO OFERTADO</v>
      </c>
      <c r="BU168" s="44">
        <f>+IF(BT168="NO OFERTADO",0,IF(BT168="NO CUMPLE EV TECNICA",0,IF(BT168="NO HABILITA",0,IF(BT168="HABILITA",('PRECIOS UNITARIOS'!$AF168*500)/BS168))))</f>
        <v>0</v>
      </c>
      <c r="BV168" s="43">
        <f>'PRECIO REFERENCIA'!BT168</f>
        <v>0</v>
      </c>
      <c r="BW168" s="43" t="str">
        <f>'PRECIO REFERENCIA'!BV168</f>
        <v>NO OFERTADO</v>
      </c>
      <c r="BX168" s="44">
        <f>+IF(BW168="NO OFERTADO",0,IF(BW168="NO CUMPLE EV TECNICA",0,IF(BW168="NO HABILITA",0,IF(BW168="HABILITA",('PRECIOS UNITARIOS'!$AF168*500)/BV168))))</f>
        <v>0</v>
      </c>
      <c r="BY168" s="43">
        <f>'PRECIO REFERENCIA'!BW168</f>
        <v>0</v>
      </c>
      <c r="BZ168" s="43" t="str">
        <f>'PRECIO REFERENCIA'!BY168</f>
        <v>NO OFERTADO</v>
      </c>
      <c r="CA168" s="44">
        <f>+IF(BZ168="NO OFERTADO",0,IF(BZ168="NO CUMPLE EV TECNICA",0,IF(BZ168="NO HABILITA",0,IF(BZ168="HABILITA",('PRECIOS UNITARIOS'!$AF168*500)/BY168))))</f>
        <v>0</v>
      </c>
      <c r="CB168" s="43">
        <f>'PRECIO REFERENCIA'!BZ168</f>
        <v>0</v>
      </c>
      <c r="CC168" s="43" t="str">
        <f>'PRECIO REFERENCIA'!CB168</f>
        <v>NO OFERTADO</v>
      </c>
      <c r="CD168" s="44">
        <f>+IF(CC168="NO OFERTADO",0,IF(CC168="NO CUMPLE EV TECNICA",0,IF(CC168="NO HABILITA",0,IF(CC168="HABILITA",('PRECIOS UNITARIOS'!$AF168*500)/CB168))))</f>
        <v>0</v>
      </c>
      <c r="CE168" s="43">
        <f>'PRECIO REFERENCIA'!CC168</f>
        <v>0</v>
      </c>
      <c r="CF168" s="43" t="str">
        <f>'PRECIO REFERENCIA'!CE168</f>
        <v>NO OFERTADO</v>
      </c>
      <c r="CG168" s="44">
        <f>+IF(CF168="NO OFERTADO",0,IF(CF168="NO CUMPLE EV TECNICA",0,IF(CF168="NO HABILITA",0,IF(CF168="HABILITA",('PRECIOS UNITARIOS'!$AF168*500)/CE168))))</f>
        <v>0</v>
      </c>
      <c r="CH168" s="43">
        <f>'PRECIO REFERENCIA'!CF168</f>
        <v>0</v>
      </c>
      <c r="CI168" s="43" t="str">
        <f>'PRECIO REFERENCIA'!CH168</f>
        <v>NO OFERTADO</v>
      </c>
      <c r="CJ168" s="44">
        <f>+IF(CI168="NO OFERTADO",0,IF(CI168="NO CUMPLE EV TECNICA",0,IF(CI168="NO HABILITA",0,IF(CI168="HABILITA",('PRECIOS UNITARIOS'!$AF168*500)/CH168))))</f>
        <v>0</v>
      </c>
    </row>
    <row r="169" spans="1:88" s="40" customFormat="1" ht="153" x14ac:dyDescent="0.2">
      <c r="A169" s="103">
        <v>160</v>
      </c>
      <c r="B169" s="202" t="s">
        <v>278</v>
      </c>
      <c r="C169" s="121" t="s">
        <v>273</v>
      </c>
      <c r="D169" s="24">
        <v>1</v>
      </c>
      <c r="E169" s="166" t="s">
        <v>53</v>
      </c>
      <c r="F169" s="168">
        <v>1</v>
      </c>
      <c r="G169" s="25">
        <v>3142.1950000000002</v>
      </c>
      <c r="H169" s="43">
        <f>'PRECIO REFERENCIA'!F169</f>
        <v>0</v>
      </c>
      <c r="I169" s="43" t="str">
        <f>'PRECIO REFERENCIA'!H169</f>
        <v>NO OFERTADO</v>
      </c>
      <c r="J169" s="44">
        <f>+IF(I169="NO OFERTADO",0,IF(I169="NO CUMPLE EV TECNICA",0,IF(I169="NO HABILITA",0,IF(I169="HABILITA",('PRECIOS UNITARIOS'!$AF169*500)/H169))))</f>
        <v>0</v>
      </c>
      <c r="K169" s="43">
        <f>'PRECIO REFERENCIA'!I169</f>
        <v>0</v>
      </c>
      <c r="L169" s="43" t="str">
        <f>'PRECIO REFERENCIA'!K169</f>
        <v>NO OFERTADO</v>
      </c>
      <c r="M169" s="44">
        <f>+IF(L169="NO OFERTADO",0,IF(L169="NO CUMPLE EV TECNICA",0,IF(L169="NO HABILITA",0,IF(L169="HABILITA",('PRECIOS UNITARIOS'!$AF169*500)/K169))))</f>
        <v>0</v>
      </c>
      <c r="N169" s="43">
        <f>'PRECIO REFERENCIA'!L169</f>
        <v>0</v>
      </c>
      <c r="O169" s="43" t="str">
        <f>'PRECIO REFERENCIA'!N169</f>
        <v>NO OFERTADO</v>
      </c>
      <c r="P169" s="44">
        <f>+IF(O169="NO OFERTADO",0,IF(O169="NO CUMPLE EV TECNICA",0,IF(O169="NO HABILITA",0,IF(O169="HABILITA",('PRECIOS UNITARIOS'!$AF169*500)/N169))))</f>
        <v>0</v>
      </c>
      <c r="Q169" s="43">
        <f>'PRECIO REFERENCIA'!O169</f>
        <v>0</v>
      </c>
      <c r="R169" s="43" t="str">
        <f>'PRECIO REFERENCIA'!Q169</f>
        <v>NO OFERTADO</v>
      </c>
      <c r="S169" s="44">
        <f>+IF(R169="NO OFERTADO",0,IF(R169="NO CUMPLE EV TECNICA",0,IF(R169="NO HABILITA",0,IF(R169="HABILITA",('PRECIOS UNITARIOS'!$AF169*500)/Q169))))</f>
        <v>0</v>
      </c>
      <c r="T169" s="43">
        <f>'PRECIO REFERENCIA'!R169</f>
        <v>0</v>
      </c>
      <c r="U169" s="43" t="str">
        <f>'PRECIO REFERENCIA'!T169</f>
        <v>NO OFERTADO</v>
      </c>
      <c r="V169" s="44">
        <f>+IF(U169="NO OFERTADO",0,IF(U169="NO CUMPLE EV TECNICA",0,IF(U169="NO HABILITA",0,IF(U169="HABILITA",('PRECIOS UNITARIOS'!$AF169*500)/T169))))</f>
        <v>0</v>
      </c>
      <c r="W169" s="43">
        <f>'PRECIO REFERENCIA'!U169</f>
        <v>0</v>
      </c>
      <c r="X169" s="43" t="str">
        <f>'PRECIO REFERENCIA'!W169</f>
        <v>NO OFERTADO</v>
      </c>
      <c r="Y169" s="44">
        <f>+IF(X169="NO OFERTADO",0,IF(X169="NO CUMPLE EV TECNICA",0,IF(X169="NO HABILITA",0,IF(X169="HABILITA",('PRECIOS UNITARIOS'!$AF169*500)/W169))))</f>
        <v>0</v>
      </c>
      <c r="Z169" s="43">
        <f>'PRECIO REFERENCIA'!X169</f>
        <v>0</v>
      </c>
      <c r="AA169" s="43" t="str">
        <f>'PRECIO REFERENCIA'!Z169</f>
        <v>NO OFERTADO</v>
      </c>
      <c r="AB169" s="44">
        <f>+IF(AA169="NO OFERTADO",0,IF(AA169="NO CUMPLE EV TECNICA",0,IF(AA169="NO HABILITA",0,IF(AA169="HABILITA",('PRECIOS UNITARIOS'!$AF169*500)/Z169))))</f>
        <v>0</v>
      </c>
      <c r="AC169" s="43">
        <f>'PRECIO REFERENCIA'!AA169</f>
        <v>0</v>
      </c>
      <c r="AD169" s="43" t="str">
        <f>'PRECIO REFERENCIA'!AC169</f>
        <v>NO OFERTADO</v>
      </c>
      <c r="AE169" s="44">
        <f>+IF(AD169="NO OFERTADO",0,IF(AD169="NO CUMPLE EV TECNICA",0,IF(AD169="NO HABILITA",0,IF(AD169="HABILITA",('PRECIOS UNITARIOS'!$AF169*500)/AC169))))</f>
        <v>0</v>
      </c>
      <c r="AF169" s="43">
        <f>'PRECIO REFERENCIA'!AD169</f>
        <v>3812.76</v>
      </c>
      <c r="AG169" s="43" t="str">
        <f>'PRECIO REFERENCIA'!AF169</f>
        <v>HABILITA</v>
      </c>
      <c r="AH169" s="44">
        <f>+IF(AG169="NO OFERTADO",0,IF(AG169="NO CUMPLE EV TECNICA",0,IF(AG169="NO HABILITA",0,IF(AG169="HABILITA",('PRECIOS UNITARIOS'!$AF169*500)/AF169))))</f>
        <v>423.37702871410738</v>
      </c>
      <c r="AI169" s="43">
        <f>'PRECIO REFERENCIA'!AG169</f>
        <v>0</v>
      </c>
      <c r="AJ169" s="43" t="str">
        <f>'PRECIO REFERENCIA'!AI169</f>
        <v>NO OFERTADO</v>
      </c>
      <c r="AK169" s="44">
        <f>+IF(AJ169="NO OFERTADO",0,IF(AJ169="NO CUMPLE EV TECNICA",0,IF(AJ169="NO HABILITA",0,IF(AJ169="HABILITA",('PRECIOS UNITARIOS'!$AF169*500)/AI169))))</f>
        <v>0</v>
      </c>
      <c r="AL169" s="43">
        <f>'PRECIO REFERENCIA'!AJ169</f>
        <v>0</v>
      </c>
      <c r="AM169" s="43" t="str">
        <f>'PRECIO REFERENCIA'!AL169</f>
        <v>NO OFERTADO</v>
      </c>
      <c r="AN169" s="44">
        <f>+IF(AM169="NO OFERTADO",0,IF(AM169="NO CUMPLE EV TECNICA",0,IF(AM169="NO HABILITA",0,IF(AM169="HABILITA",('PRECIOS UNITARIOS'!$AF169*500)/AL169))))</f>
        <v>0</v>
      </c>
      <c r="AO169" s="43">
        <f>'PRECIO REFERENCIA'!AM169</f>
        <v>0</v>
      </c>
      <c r="AP169" s="43" t="str">
        <f>'PRECIO REFERENCIA'!AO169</f>
        <v>NO OFERTADO</v>
      </c>
      <c r="AQ169" s="44">
        <f>+IF(AP169="NO OFERTADO",0,IF(AP169="NO CUMPLE EV TECNICA",0,IF(AP169="NO HABILITA",0,IF(AP169="HABILITA",('PRECIOS UNITARIOS'!$AF169*500)/AO169))))</f>
        <v>0</v>
      </c>
      <c r="AR169" s="43">
        <f>'PRECIO REFERENCIA'!AP169</f>
        <v>0</v>
      </c>
      <c r="AS169" s="43" t="str">
        <f>'PRECIO REFERENCIA'!AR169</f>
        <v>NO OFERTADO</v>
      </c>
      <c r="AT169" s="44">
        <f>+IF(AS169="NO OFERTADO",0,IF(AS169="NO CUMPLE EV TECNICA",0,IF(AS169="NO HABILITA",0,IF(AS169="HABILITA",('PRECIOS UNITARIOS'!$AF169*500)/AR169))))</f>
        <v>0</v>
      </c>
      <c r="AU169" s="43">
        <f>'PRECIO REFERENCIA'!AS169</f>
        <v>0</v>
      </c>
      <c r="AV169" s="43" t="str">
        <f>'PRECIO REFERENCIA'!AU169</f>
        <v>NO OFERTADO</v>
      </c>
      <c r="AW169" s="44">
        <f>+IF(AV169="NO OFERTADO",0,IF(AV169="NO CUMPLE EV TECNICA",0,IF(AV169="NO HABILITA",0,IF(AV169="HABILITA",('PRECIOS UNITARIOS'!$AF169*500)/AU169))))</f>
        <v>0</v>
      </c>
      <c r="AX169" s="43">
        <f>'PRECIO REFERENCIA'!AV169</f>
        <v>0</v>
      </c>
      <c r="AY169" s="43" t="str">
        <f>'PRECIO REFERENCIA'!AX169</f>
        <v>NO OFERTADO</v>
      </c>
      <c r="AZ169" s="44">
        <f>+IF(AY169="NO OFERTADO",0,IF(AY169="NO CUMPLE EV TECNICA",0,IF(AY169="NO HABILITA",0,IF(AY169="HABILITA",('PRECIOS UNITARIOS'!$AF169*500)/AX169))))</f>
        <v>0</v>
      </c>
      <c r="BA169" s="43">
        <f>'PRECIO REFERENCIA'!AY169</f>
        <v>3228.4700000000003</v>
      </c>
      <c r="BB169" s="43" t="str">
        <f>'PRECIO REFERENCIA'!BA169</f>
        <v>HABILITA</v>
      </c>
      <c r="BC169" s="44">
        <f>+IF(BB169="NO OFERTADO",0,IF(BB169="NO CUMPLE EV TECNICA",0,IF(BB169="NO HABILITA",0,IF(BB169="HABILITA",('PRECIOS UNITARIOS'!$AF169*500)/BA169))))</f>
        <v>500.00000000000006</v>
      </c>
      <c r="BD169" s="43">
        <f>'PRECIO REFERENCIA'!BB169</f>
        <v>4042.4300000000003</v>
      </c>
      <c r="BE169" s="43" t="str">
        <f>'PRECIO REFERENCIA'!BD169</f>
        <v>HABILITA</v>
      </c>
      <c r="BF169" s="44">
        <f>+IF(BE169="NO OFERTADO",0,IF(BE169="NO CUMPLE EV TECNICA",0,IF(BE169="NO HABILITA",0,IF(BE169="HABILITA",('PRECIOS UNITARIOS'!$AF169*500)/BD169))))</f>
        <v>399.32293199882253</v>
      </c>
      <c r="BG169" s="43">
        <f>'PRECIO REFERENCIA'!BE169</f>
        <v>0</v>
      </c>
      <c r="BH169" s="43" t="str">
        <f>'PRECIO REFERENCIA'!BG169</f>
        <v>NO OFERTADO</v>
      </c>
      <c r="BI169" s="44">
        <f>+IF(BH169="NO OFERTADO",0,IF(BH169="NO CUMPLE EV TECNICA",0,IF(BH169="NO HABILITA",0,IF(BH169="HABILITA",('PRECIOS UNITARIOS'!$AF169*500)/BG169))))</f>
        <v>0</v>
      </c>
      <c r="BJ169" s="43">
        <f>'PRECIO REFERENCIA'!BH169</f>
        <v>0</v>
      </c>
      <c r="BK169" s="43" t="str">
        <f>'PRECIO REFERENCIA'!BJ169</f>
        <v>NO OFERTADO</v>
      </c>
      <c r="BL169" s="44">
        <f>+IF(BK169="NO OFERTADO",0,IF(BK169="NO CUMPLE EV TECNICA",0,IF(BK169="NO HABILITA",0,IF(BK169="HABILITA",('PRECIOS UNITARIOS'!$AF169*500)/BJ169))))</f>
        <v>0</v>
      </c>
      <c r="BM169" s="43">
        <f>'PRECIO REFERENCIA'!BK169</f>
        <v>0</v>
      </c>
      <c r="BN169" s="43" t="str">
        <f>'PRECIO REFERENCIA'!BM169</f>
        <v>NO OFERTADO</v>
      </c>
      <c r="BO169" s="44">
        <f>+IF(BN169="NO OFERTADO",0,IF(BN169="NO CUMPLE EV TECNICA",0,IF(BN169="NO HABILITA",0,IF(BN169="HABILITA",('PRECIOS UNITARIOS'!$AF169*500)/BM169))))</f>
        <v>0</v>
      </c>
      <c r="BP169" s="43">
        <f>'PRECIO REFERENCIA'!BN169</f>
        <v>0</v>
      </c>
      <c r="BQ169" s="43" t="str">
        <f>'PRECIO REFERENCIA'!BP169</f>
        <v>NO OFERTADO</v>
      </c>
      <c r="BR169" s="44">
        <f>+IF(BQ169="NO OFERTADO",0,IF(BQ169="NO CUMPLE EV TECNICA",0,IF(BQ169="NO HABILITA",0,IF(BQ169="HABILITA",('PRECIOS UNITARIOS'!$AF169*500)/BP169))))</f>
        <v>0</v>
      </c>
      <c r="BS169" s="43">
        <f>'PRECIO REFERENCIA'!BQ169</f>
        <v>0</v>
      </c>
      <c r="BT169" s="43" t="str">
        <f>'PRECIO REFERENCIA'!BS169</f>
        <v>NO OFERTADO</v>
      </c>
      <c r="BU169" s="44">
        <f>+IF(BT169="NO OFERTADO",0,IF(BT169="NO CUMPLE EV TECNICA",0,IF(BT169="NO HABILITA",0,IF(BT169="HABILITA",('PRECIOS UNITARIOS'!$AF169*500)/BS169))))</f>
        <v>0</v>
      </c>
      <c r="BV169" s="43">
        <f>'PRECIO REFERENCIA'!BT169</f>
        <v>0</v>
      </c>
      <c r="BW169" s="43" t="str">
        <f>'PRECIO REFERENCIA'!BV169</f>
        <v>NO OFERTADO</v>
      </c>
      <c r="BX169" s="44">
        <f>+IF(BW169="NO OFERTADO",0,IF(BW169="NO CUMPLE EV TECNICA",0,IF(BW169="NO HABILITA",0,IF(BW169="HABILITA",('PRECIOS UNITARIOS'!$AF169*500)/BV169))))</f>
        <v>0</v>
      </c>
      <c r="BY169" s="43">
        <f>'PRECIO REFERENCIA'!BW169</f>
        <v>0</v>
      </c>
      <c r="BZ169" s="43" t="str">
        <f>'PRECIO REFERENCIA'!BY169</f>
        <v>NO OFERTADO</v>
      </c>
      <c r="CA169" s="44">
        <f>+IF(BZ169="NO OFERTADO",0,IF(BZ169="NO CUMPLE EV TECNICA",0,IF(BZ169="NO HABILITA",0,IF(BZ169="HABILITA",('PRECIOS UNITARIOS'!$AF169*500)/BY169))))</f>
        <v>0</v>
      </c>
      <c r="CB169" s="43">
        <f>'PRECIO REFERENCIA'!BZ169</f>
        <v>0</v>
      </c>
      <c r="CC169" s="43" t="str">
        <f>'PRECIO REFERENCIA'!CB169</f>
        <v>NO OFERTADO</v>
      </c>
      <c r="CD169" s="44">
        <f>+IF(CC169="NO OFERTADO",0,IF(CC169="NO CUMPLE EV TECNICA",0,IF(CC169="NO HABILITA",0,IF(CC169="HABILITA",('PRECIOS UNITARIOS'!$AF169*500)/CB169))))</f>
        <v>0</v>
      </c>
      <c r="CE169" s="43">
        <f>'PRECIO REFERENCIA'!CC169</f>
        <v>0</v>
      </c>
      <c r="CF169" s="43" t="str">
        <f>'PRECIO REFERENCIA'!CE169</f>
        <v>NO OFERTADO</v>
      </c>
      <c r="CG169" s="44">
        <f>+IF(CF169="NO OFERTADO",0,IF(CF169="NO CUMPLE EV TECNICA",0,IF(CF169="NO HABILITA",0,IF(CF169="HABILITA",('PRECIOS UNITARIOS'!$AF169*500)/CE169))))</f>
        <v>0</v>
      </c>
      <c r="CH169" s="43">
        <f>'PRECIO REFERENCIA'!CF169</f>
        <v>0</v>
      </c>
      <c r="CI169" s="43" t="str">
        <f>'PRECIO REFERENCIA'!CH169</f>
        <v>NO OFERTADO</v>
      </c>
      <c r="CJ169" s="44">
        <f>+IF(CI169="NO OFERTADO",0,IF(CI169="NO CUMPLE EV TECNICA",0,IF(CI169="NO HABILITA",0,IF(CI169="HABILITA",('PRECIOS UNITARIOS'!$AF169*500)/CH169))))</f>
        <v>0</v>
      </c>
    </row>
    <row r="170" spans="1:88" s="40" customFormat="1" ht="76.5" x14ac:dyDescent="0.2">
      <c r="A170" s="103">
        <v>161</v>
      </c>
      <c r="B170" s="202" t="s">
        <v>279</v>
      </c>
      <c r="C170" s="121" t="s">
        <v>280</v>
      </c>
      <c r="D170" s="24">
        <v>1</v>
      </c>
      <c r="E170" s="166" t="s">
        <v>53</v>
      </c>
      <c r="F170" s="168">
        <v>111.33333333333333</v>
      </c>
      <c r="G170" s="25">
        <v>377230</v>
      </c>
      <c r="H170" s="43">
        <f>'PRECIO REFERENCIA'!F170</f>
        <v>0</v>
      </c>
      <c r="I170" s="43" t="str">
        <f>'PRECIO REFERENCIA'!H170</f>
        <v>NO OFERTADO</v>
      </c>
      <c r="J170" s="44">
        <f>+IF(I170="NO OFERTADO",0,IF(I170="NO CUMPLE EV TECNICA",0,IF(I170="NO HABILITA",0,IF(I170="HABILITA",('PRECIOS UNITARIOS'!$AF170*500)/H170))))</f>
        <v>0</v>
      </c>
      <c r="K170" s="43">
        <f>'PRECIO REFERENCIA'!I170</f>
        <v>0</v>
      </c>
      <c r="L170" s="43" t="str">
        <f>'PRECIO REFERENCIA'!K170</f>
        <v>NO OFERTADO</v>
      </c>
      <c r="M170" s="44">
        <f>+IF(L170="NO OFERTADO",0,IF(L170="NO CUMPLE EV TECNICA",0,IF(L170="NO HABILITA",0,IF(L170="HABILITA",('PRECIOS UNITARIOS'!$AF170*500)/K170))))</f>
        <v>0</v>
      </c>
      <c r="N170" s="43">
        <f>'PRECIO REFERENCIA'!L170</f>
        <v>0</v>
      </c>
      <c r="O170" s="43" t="str">
        <f>'PRECIO REFERENCIA'!N170</f>
        <v>NO OFERTADO</v>
      </c>
      <c r="P170" s="44">
        <f>+IF(O170="NO OFERTADO",0,IF(O170="NO CUMPLE EV TECNICA",0,IF(O170="NO HABILITA",0,IF(O170="HABILITA",('PRECIOS UNITARIOS'!$AF170*500)/N170))))</f>
        <v>0</v>
      </c>
      <c r="Q170" s="43">
        <f>'PRECIO REFERENCIA'!O170</f>
        <v>0</v>
      </c>
      <c r="R170" s="43" t="str">
        <f>'PRECIO REFERENCIA'!Q170</f>
        <v>NO OFERTADO</v>
      </c>
      <c r="S170" s="44">
        <f>+IF(R170="NO OFERTADO",0,IF(R170="NO CUMPLE EV TECNICA",0,IF(R170="NO HABILITA",0,IF(R170="HABILITA",('PRECIOS UNITARIOS'!$AF170*500)/Q170))))</f>
        <v>0</v>
      </c>
      <c r="T170" s="43">
        <f>'PRECIO REFERENCIA'!R170</f>
        <v>0</v>
      </c>
      <c r="U170" s="43" t="str">
        <f>'PRECIO REFERENCIA'!T170</f>
        <v>NO OFERTADO</v>
      </c>
      <c r="V170" s="44">
        <f>+IF(U170="NO OFERTADO",0,IF(U170="NO CUMPLE EV TECNICA",0,IF(U170="NO HABILITA",0,IF(U170="HABILITA",('PRECIOS UNITARIOS'!$AF170*500)/T170))))</f>
        <v>0</v>
      </c>
      <c r="W170" s="43">
        <f>'PRECIO REFERENCIA'!U170</f>
        <v>0</v>
      </c>
      <c r="X170" s="43" t="str">
        <f>'PRECIO REFERENCIA'!W170</f>
        <v>NO OFERTADO</v>
      </c>
      <c r="Y170" s="44">
        <f>+IF(X170="NO OFERTADO",0,IF(X170="NO CUMPLE EV TECNICA",0,IF(X170="NO HABILITA",0,IF(X170="HABILITA",('PRECIOS UNITARIOS'!$AF170*500)/W170))))</f>
        <v>0</v>
      </c>
      <c r="Z170" s="43">
        <f>'PRECIO REFERENCIA'!X170</f>
        <v>0</v>
      </c>
      <c r="AA170" s="43" t="str">
        <f>'PRECIO REFERENCIA'!Z170</f>
        <v>NO OFERTADO</v>
      </c>
      <c r="AB170" s="44">
        <f>+IF(AA170="NO OFERTADO",0,IF(AA170="NO CUMPLE EV TECNICA",0,IF(AA170="NO HABILITA",0,IF(AA170="HABILITA",('PRECIOS UNITARIOS'!$AF170*500)/Z170))))</f>
        <v>0</v>
      </c>
      <c r="AC170" s="43">
        <f>'PRECIO REFERENCIA'!AA170</f>
        <v>0</v>
      </c>
      <c r="AD170" s="43" t="str">
        <f>'PRECIO REFERENCIA'!AC170</f>
        <v>NO OFERTADO</v>
      </c>
      <c r="AE170" s="44">
        <f>+IF(AD170="NO OFERTADO",0,IF(AD170="NO CUMPLE EV TECNICA",0,IF(AD170="NO HABILITA",0,IF(AD170="HABILITA",('PRECIOS UNITARIOS'!$AF170*500)/AC170))))</f>
        <v>0</v>
      </c>
      <c r="AF170" s="43">
        <f>'PRECIO REFERENCIA'!AD170</f>
        <v>0</v>
      </c>
      <c r="AG170" s="43" t="str">
        <f>'PRECIO REFERENCIA'!AF170</f>
        <v>NO OFERTADO</v>
      </c>
      <c r="AH170" s="44">
        <f>+IF(AG170="NO OFERTADO",0,IF(AG170="NO CUMPLE EV TECNICA",0,IF(AG170="NO HABILITA",0,IF(AG170="HABILITA",('PRECIOS UNITARIOS'!$AF170*500)/AF170))))</f>
        <v>0</v>
      </c>
      <c r="AI170" s="43">
        <f>'PRECIO REFERENCIA'!AG170</f>
        <v>0</v>
      </c>
      <c r="AJ170" s="43" t="str">
        <f>'PRECIO REFERENCIA'!AI170</f>
        <v>NO OFERTADO</v>
      </c>
      <c r="AK170" s="44">
        <f>+IF(AJ170="NO OFERTADO",0,IF(AJ170="NO CUMPLE EV TECNICA",0,IF(AJ170="NO HABILITA",0,IF(AJ170="HABILITA",('PRECIOS UNITARIOS'!$AF170*500)/AI170))))</f>
        <v>0</v>
      </c>
      <c r="AL170" s="43">
        <f>'PRECIO REFERENCIA'!AJ170</f>
        <v>0</v>
      </c>
      <c r="AM170" s="43" t="str">
        <f>'PRECIO REFERENCIA'!AL170</f>
        <v>NO OFERTADO</v>
      </c>
      <c r="AN170" s="44">
        <f>+IF(AM170="NO OFERTADO",0,IF(AM170="NO CUMPLE EV TECNICA",0,IF(AM170="NO HABILITA",0,IF(AM170="HABILITA",('PRECIOS UNITARIOS'!$AF170*500)/AL170))))</f>
        <v>0</v>
      </c>
      <c r="AO170" s="43">
        <f>'PRECIO REFERENCIA'!AM170</f>
        <v>374850</v>
      </c>
      <c r="AP170" s="43" t="str">
        <f>'PRECIO REFERENCIA'!AO170</f>
        <v>HABILITA</v>
      </c>
      <c r="AQ170" s="44">
        <f>+IF(AP170="NO OFERTADO",0,IF(AP170="NO CUMPLE EV TECNICA",0,IF(AP170="NO HABILITA",0,IF(AP170="HABILITA",('PRECIOS UNITARIOS'!$AF170*500)/AO170))))</f>
        <v>492.06349206349205</v>
      </c>
      <c r="AR170" s="43">
        <f>'PRECIO REFERENCIA'!AP170</f>
        <v>0</v>
      </c>
      <c r="AS170" s="43" t="str">
        <f>'PRECIO REFERENCIA'!AR170</f>
        <v>NO OFERTADO</v>
      </c>
      <c r="AT170" s="44">
        <f>+IF(AS170="NO OFERTADO",0,IF(AS170="NO CUMPLE EV TECNICA",0,IF(AS170="NO HABILITA",0,IF(AS170="HABILITA",('PRECIOS UNITARIOS'!$AF170*500)/AR170))))</f>
        <v>0</v>
      </c>
      <c r="AU170" s="43">
        <f>'PRECIO REFERENCIA'!AS170</f>
        <v>0</v>
      </c>
      <c r="AV170" s="43" t="str">
        <f>'PRECIO REFERENCIA'!AU170</f>
        <v>NO OFERTADO</v>
      </c>
      <c r="AW170" s="44">
        <f>+IF(AV170="NO OFERTADO",0,IF(AV170="NO CUMPLE EV TECNICA",0,IF(AV170="NO HABILITA",0,IF(AV170="HABILITA",('PRECIOS UNITARIOS'!$AF170*500)/AU170))))</f>
        <v>0</v>
      </c>
      <c r="AX170" s="43">
        <f>'PRECIO REFERENCIA'!AV170</f>
        <v>0</v>
      </c>
      <c r="AY170" s="43" t="str">
        <f>'PRECIO REFERENCIA'!AX170</f>
        <v>NO OFERTADO</v>
      </c>
      <c r="AZ170" s="44">
        <f>+IF(AY170="NO OFERTADO",0,IF(AY170="NO CUMPLE EV TECNICA",0,IF(AY170="NO HABILITA",0,IF(AY170="HABILITA",('PRECIOS UNITARIOS'!$AF170*500)/AX170))))</f>
        <v>0</v>
      </c>
      <c r="BA170" s="43">
        <f>'PRECIO REFERENCIA'!AY170</f>
        <v>0</v>
      </c>
      <c r="BB170" s="43" t="str">
        <f>'PRECIO REFERENCIA'!BA170</f>
        <v>NO OFERTADO</v>
      </c>
      <c r="BC170" s="44">
        <f>+IF(BB170="NO OFERTADO",0,IF(BB170="NO CUMPLE EV TECNICA",0,IF(BB170="NO HABILITA",0,IF(BB170="HABILITA",('PRECIOS UNITARIOS'!$AF170*500)/BA170))))</f>
        <v>0</v>
      </c>
      <c r="BD170" s="43">
        <f>'PRECIO REFERENCIA'!BB170</f>
        <v>0</v>
      </c>
      <c r="BE170" s="43" t="str">
        <f>'PRECIO REFERENCIA'!BD170</f>
        <v>NO OFERTADO</v>
      </c>
      <c r="BF170" s="44">
        <f>+IF(BE170="NO OFERTADO",0,IF(BE170="NO CUMPLE EV TECNICA",0,IF(BE170="NO HABILITA",0,IF(BE170="HABILITA",('PRECIOS UNITARIOS'!$AF170*500)/BD170))))</f>
        <v>0</v>
      </c>
      <c r="BG170" s="43">
        <f>'PRECIO REFERENCIA'!BE170</f>
        <v>0</v>
      </c>
      <c r="BH170" s="43" t="str">
        <f>'PRECIO REFERENCIA'!BG170</f>
        <v>NO OFERTADO</v>
      </c>
      <c r="BI170" s="44">
        <f>+IF(BH170="NO OFERTADO",0,IF(BH170="NO CUMPLE EV TECNICA",0,IF(BH170="NO HABILITA",0,IF(BH170="HABILITA",('PRECIOS UNITARIOS'!$AF170*500)/BG170))))</f>
        <v>0</v>
      </c>
      <c r="BJ170" s="43">
        <f>'PRECIO REFERENCIA'!BH170</f>
        <v>0</v>
      </c>
      <c r="BK170" s="43" t="str">
        <f>'PRECIO REFERENCIA'!BJ170</f>
        <v>NO OFERTADO</v>
      </c>
      <c r="BL170" s="44">
        <f>+IF(BK170="NO OFERTADO",0,IF(BK170="NO CUMPLE EV TECNICA",0,IF(BK170="NO HABILITA",0,IF(BK170="HABILITA",('PRECIOS UNITARIOS'!$AF170*500)/BJ170))))</f>
        <v>0</v>
      </c>
      <c r="BM170" s="43">
        <f>'PRECIO REFERENCIA'!BK170</f>
        <v>0</v>
      </c>
      <c r="BN170" s="43" t="str">
        <f>'PRECIO REFERENCIA'!BM170</f>
        <v>NO OFERTADO</v>
      </c>
      <c r="BO170" s="44">
        <f>+IF(BN170="NO OFERTADO",0,IF(BN170="NO CUMPLE EV TECNICA",0,IF(BN170="NO HABILITA",0,IF(BN170="HABILITA",('PRECIOS UNITARIOS'!$AF170*500)/BM170))))</f>
        <v>0</v>
      </c>
      <c r="BP170" s="43">
        <f>'PRECIO REFERENCIA'!BN170</f>
        <v>0</v>
      </c>
      <c r="BQ170" s="43" t="str">
        <f>'PRECIO REFERENCIA'!BP170</f>
        <v>NO OFERTADO</v>
      </c>
      <c r="BR170" s="44">
        <f>+IF(BQ170="NO OFERTADO",0,IF(BQ170="NO CUMPLE EV TECNICA",0,IF(BQ170="NO HABILITA",0,IF(BQ170="HABILITA",('PRECIOS UNITARIOS'!$AF170*500)/BP170))))</f>
        <v>0</v>
      </c>
      <c r="BS170" s="43">
        <f>'PRECIO REFERENCIA'!BQ170</f>
        <v>0</v>
      </c>
      <c r="BT170" s="43" t="str">
        <f>'PRECIO REFERENCIA'!BS170</f>
        <v>NO OFERTADO</v>
      </c>
      <c r="BU170" s="44">
        <f>+IF(BT170="NO OFERTADO",0,IF(BT170="NO CUMPLE EV TECNICA",0,IF(BT170="NO HABILITA",0,IF(BT170="HABILITA",('PRECIOS UNITARIOS'!$AF170*500)/BS170))))</f>
        <v>0</v>
      </c>
      <c r="BV170" s="43">
        <f>'PRECIO REFERENCIA'!BT170</f>
        <v>0</v>
      </c>
      <c r="BW170" s="43" t="str">
        <f>'PRECIO REFERENCIA'!BV170</f>
        <v>NO OFERTADO</v>
      </c>
      <c r="BX170" s="44">
        <f>+IF(BW170="NO OFERTADO",0,IF(BW170="NO CUMPLE EV TECNICA",0,IF(BW170="NO HABILITA",0,IF(BW170="HABILITA",('PRECIOS UNITARIOS'!$AF170*500)/BV170))))</f>
        <v>0</v>
      </c>
      <c r="BY170" s="43">
        <f>'PRECIO REFERENCIA'!BW170</f>
        <v>0</v>
      </c>
      <c r="BZ170" s="43" t="str">
        <f>'PRECIO REFERENCIA'!BY170</f>
        <v>NO OFERTADO</v>
      </c>
      <c r="CA170" s="44">
        <f>+IF(BZ170="NO OFERTADO",0,IF(BZ170="NO CUMPLE EV TECNICA",0,IF(BZ170="NO HABILITA",0,IF(BZ170="HABILITA",('PRECIOS UNITARIOS'!$AF170*500)/BY170))))</f>
        <v>0</v>
      </c>
      <c r="CB170" s="43">
        <f>'PRECIO REFERENCIA'!BZ170</f>
        <v>0</v>
      </c>
      <c r="CC170" s="43" t="str">
        <f>'PRECIO REFERENCIA'!CB170</f>
        <v>NO OFERTADO</v>
      </c>
      <c r="CD170" s="44">
        <f>+IF(CC170="NO OFERTADO",0,IF(CC170="NO CUMPLE EV TECNICA",0,IF(CC170="NO HABILITA",0,IF(CC170="HABILITA",('PRECIOS UNITARIOS'!$AF170*500)/CB170))))</f>
        <v>0</v>
      </c>
      <c r="CE170" s="43">
        <f>'PRECIO REFERENCIA'!CC170</f>
        <v>0</v>
      </c>
      <c r="CF170" s="43" t="str">
        <f>'PRECIO REFERENCIA'!CE170</f>
        <v>NO OFERTADO</v>
      </c>
      <c r="CG170" s="44">
        <f>+IF(CF170="NO OFERTADO",0,IF(CF170="NO CUMPLE EV TECNICA",0,IF(CF170="NO HABILITA",0,IF(CF170="HABILITA",('PRECIOS UNITARIOS'!$AF170*500)/CE170))))</f>
        <v>0</v>
      </c>
      <c r="CH170" s="43">
        <f>'PRECIO REFERENCIA'!CF170</f>
        <v>368900</v>
      </c>
      <c r="CI170" s="43" t="str">
        <f>'PRECIO REFERENCIA'!CH170</f>
        <v>HABILITA</v>
      </c>
      <c r="CJ170" s="44">
        <f>+IF(CI170="NO OFERTADO",0,IF(CI170="NO CUMPLE EV TECNICA",0,IF(CI170="NO HABILITA",0,IF(CI170="HABILITA",('PRECIOS UNITARIOS'!$AF170*500)/CH170))))</f>
        <v>500</v>
      </c>
    </row>
    <row r="171" spans="1:88" s="40" customFormat="1" ht="127.5" x14ac:dyDescent="0.2">
      <c r="A171" s="103">
        <v>162</v>
      </c>
      <c r="B171" s="202" t="s">
        <v>281</v>
      </c>
      <c r="C171" s="121" t="s">
        <v>282</v>
      </c>
      <c r="D171" s="24">
        <v>1</v>
      </c>
      <c r="E171" s="166" t="s">
        <v>53</v>
      </c>
      <c r="F171" s="168">
        <v>42</v>
      </c>
      <c r="G171" s="25">
        <v>3201.1</v>
      </c>
      <c r="H171" s="43">
        <f>'PRECIO REFERENCIA'!F171</f>
        <v>0</v>
      </c>
      <c r="I171" s="43" t="str">
        <f>'PRECIO REFERENCIA'!H171</f>
        <v>NO OFERTADO</v>
      </c>
      <c r="J171" s="44">
        <f>+IF(I171="NO OFERTADO",0,IF(I171="NO CUMPLE EV TECNICA",0,IF(I171="NO HABILITA",0,IF(I171="HABILITA",('PRECIOS UNITARIOS'!$AF171*500)/H171))))</f>
        <v>0</v>
      </c>
      <c r="K171" s="43">
        <f>'PRECIO REFERENCIA'!I171</f>
        <v>0</v>
      </c>
      <c r="L171" s="43" t="str">
        <f>'PRECIO REFERENCIA'!K171</f>
        <v>NO OFERTADO</v>
      </c>
      <c r="M171" s="44">
        <f>+IF(L171="NO OFERTADO",0,IF(L171="NO CUMPLE EV TECNICA",0,IF(L171="NO HABILITA",0,IF(L171="HABILITA",('PRECIOS UNITARIOS'!$AF171*500)/K171))))</f>
        <v>0</v>
      </c>
      <c r="N171" s="43">
        <f>'PRECIO REFERENCIA'!L171</f>
        <v>0</v>
      </c>
      <c r="O171" s="43" t="str">
        <f>'PRECIO REFERENCIA'!N171</f>
        <v>NO OFERTADO</v>
      </c>
      <c r="P171" s="44">
        <f>+IF(O171="NO OFERTADO",0,IF(O171="NO CUMPLE EV TECNICA",0,IF(O171="NO HABILITA",0,IF(O171="HABILITA",('PRECIOS UNITARIOS'!$AF171*500)/N171))))</f>
        <v>0</v>
      </c>
      <c r="Q171" s="43">
        <f>'PRECIO REFERENCIA'!O171</f>
        <v>0</v>
      </c>
      <c r="R171" s="43" t="str">
        <f>'PRECIO REFERENCIA'!Q171</f>
        <v>NO OFERTADO</v>
      </c>
      <c r="S171" s="44">
        <f>+IF(R171="NO OFERTADO",0,IF(R171="NO CUMPLE EV TECNICA",0,IF(R171="NO HABILITA",0,IF(R171="HABILITA",('PRECIOS UNITARIOS'!$AF171*500)/Q171))))</f>
        <v>0</v>
      </c>
      <c r="T171" s="43">
        <f>'PRECIO REFERENCIA'!R171</f>
        <v>0</v>
      </c>
      <c r="U171" s="43" t="str">
        <f>'PRECIO REFERENCIA'!T171</f>
        <v>NO OFERTADO</v>
      </c>
      <c r="V171" s="44">
        <f>+IF(U171="NO OFERTADO",0,IF(U171="NO CUMPLE EV TECNICA",0,IF(U171="NO HABILITA",0,IF(U171="HABILITA",('PRECIOS UNITARIOS'!$AF171*500)/T171))))</f>
        <v>0</v>
      </c>
      <c r="W171" s="43">
        <f>'PRECIO REFERENCIA'!U171</f>
        <v>3195.15</v>
      </c>
      <c r="X171" s="43" t="str">
        <f>'PRECIO REFERENCIA'!W171</f>
        <v>HABILITA</v>
      </c>
      <c r="Y171" s="44">
        <f>+IF(X171="NO OFERTADO",0,IF(X171="NO CUMPLE EV TECNICA",0,IF(X171="NO HABILITA",0,IF(X171="HABILITA",('PRECIOS UNITARIOS'!$AF171*500)/W171))))</f>
        <v>489.38547486033519</v>
      </c>
      <c r="Z171" s="43">
        <f>'PRECIO REFERENCIA'!X171</f>
        <v>3896.06</v>
      </c>
      <c r="AA171" s="43" t="str">
        <f>'PRECIO REFERENCIA'!Z171</f>
        <v>HABILITA</v>
      </c>
      <c r="AB171" s="44">
        <f>+IF(AA171="NO OFERTADO",0,IF(AA171="NO CUMPLE EV TECNICA",0,IF(AA171="NO HABILITA",0,IF(AA171="HABILITA",('PRECIOS UNITARIOS'!$AF171*500)/Z171))))</f>
        <v>401.34392180818571</v>
      </c>
      <c r="AC171" s="43">
        <f>'PRECIO REFERENCIA'!AA171</f>
        <v>0</v>
      </c>
      <c r="AD171" s="43" t="str">
        <f>'PRECIO REFERENCIA'!AC171</f>
        <v>NO OFERTADO</v>
      </c>
      <c r="AE171" s="44">
        <f>+IF(AD171="NO OFERTADO",0,IF(AD171="NO CUMPLE EV TECNICA",0,IF(AD171="NO HABILITA",0,IF(AD171="HABILITA",('PRECIOS UNITARIOS'!$AF171*500)/AC171))))</f>
        <v>0</v>
      </c>
      <c r="AF171" s="43">
        <f>'PRECIO REFERENCIA'!AD171</f>
        <v>3127.32</v>
      </c>
      <c r="AG171" s="43" t="str">
        <f>'PRECIO REFERENCIA'!AF171</f>
        <v>HABILITA</v>
      </c>
      <c r="AH171" s="44">
        <f>+IF(AG171="NO OFERTADO",0,IF(AG171="NO CUMPLE EV TECNICA",0,IF(AG171="NO HABILITA",0,IF(AG171="HABILITA",('PRECIOS UNITARIOS'!$AF171*500)/AF171))))</f>
        <v>500</v>
      </c>
      <c r="AI171" s="43">
        <f>'PRECIO REFERENCIA'!AG171</f>
        <v>0</v>
      </c>
      <c r="AJ171" s="43" t="str">
        <f>'PRECIO REFERENCIA'!AI171</f>
        <v>NO OFERTADO</v>
      </c>
      <c r="AK171" s="44">
        <f>+IF(AJ171="NO OFERTADO",0,IF(AJ171="NO CUMPLE EV TECNICA",0,IF(AJ171="NO HABILITA",0,IF(AJ171="HABILITA",('PRECIOS UNITARIOS'!$AF171*500)/AI171))))</f>
        <v>0</v>
      </c>
      <c r="AL171" s="43">
        <f>'PRECIO REFERENCIA'!AJ171</f>
        <v>0</v>
      </c>
      <c r="AM171" s="43" t="str">
        <f>'PRECIO REFERENCIA'!AL171</f>
        <v>NO OFERTADO</v>
      </c>
      <c r="AN171" s="44">
        <f>+IF(AM171="NO OFERTADO",0,IF(AM171="NO CUMPLE EV TECNICA",0,IF(AM171="NO HABILITA",0,IF(AM171="HABILITA",('PRECIOS UNITARIOS'!$AF171*500)/AL171))))</f>
        <v>0</v>
      </c>
      <c r="AO171" s="43">
        <f>'PRECIO REFERENCIA'!AM171</f>
        <v>0</v>
      </c>
      <c r="AP171" s="43" t="str">
        <f>'PRECIO REFERENCIA'!AO171</f>
        <v>NO OFERTADO</v>
      </c>
      <c r="AQ171" s="44">
        <f>+IF(AP171="NO OFERTADO",0,IF(AP171="NO CUMPLE EV TECNICA",0,IF(AP171="NO HABILITA",0,IF(AP171="HABILITA",('PRECIOS UNITARIOS'!$AF171*500)/AO171))))</f>
        <v>0</v>
      </c>
      <c r="AR171" s="43">
        <f>'PRECIO REFERENCIA'!AP171</f>
        <v>3570</v>
      </c>
      <c r="AS171" s="43" t="str">
        <f>'PRECIO REFERENCIA'!AR171</f>
        <v>HABILITA</v>
      </c>
      <c r="AT171" s="44">
        <f>+IF(AS171="NO OFERTADO",0,IF(AS171="NO CUMPLE EV TECNICA",0,IF(AS171="NO HABILITA",0,IF(AS171="HABILITA",('PRECIOS UNITARIOS'!$AF171*500)/AR171))))</f>
        <v>438</v>
      </c>
      <c r="AU171" s="43">
        <f>'PRECIO REFERENCIA'!AS171</f>
        <v>0</v>
      </c>
      <c r="AV171" s="43" t="str">
        <f>'PRECIO REFERENCIA'!AU171</f>
        <v>NO OFERTADO</v>
      </c>
      <c r="AW171" s="44">
        <f>+IF(AV171="NO OFERTADO",0,IF(AV171="NO CUMPLE EV TECNICA",0,IF(AV171="NO HABILITA",0,IF(AV171="HABILITA",('PRECIOS UNITARIOS'!$AF171*500)/AU171))))</f>
        <v>0</v>
      </c>
      <c r="AX171" s="43">
        <f>'PRECIO REFERENCIA'!AV171</f>
        <v>0</v>
      </c>
      <c r="AY171" s="43" t="str">
        <f>'PRECIO REFERENCIA'!AX171</f>
        <v>NO OFERTADO</v>
      </c>
      <c r="AZ171" s="44">
        <f>+IF(AY171="NO OFERTADO",0,IF(AY171="NO CUMPLE EV TECNICA",0,IF(AY171="NO HABILITA",0,IF(AY171="HABILITA",('PRECIOS UNITARIOS'!$AF171*500)/AX171))))</f>
        <v>0</v>
      </c>
      <c r="BA171" s="43">
        <f>'PRECIO REFERENCIA'!AY171</f>
        <v>3405.7799999999997</v>
      </c>
      <c r="BB171" s="43" t="str">
        <f>'PRECIO REFERENCIA'!BA171</f>
        <v>HABILITA</v>
      </c>
      <c r="BC171" s="44">
        <f>+IF(BB171="NO OFERTADO",0,IF(BB171="NO CUMPLE EV TECNICA",0,IF(BB171="NO HABILITA",0,IF(BB171="HABILITA",('PRECIOS UNITARIOS'!$AF171*500)/BA171))))</f>
        <v>459.11949685534597</v>
      </c>
      <c r="BD171" s="43">
        <f>'PRECIO REFERENCIA'!BB171</f>
        <v>6450.99</v>
      </c>
      <c r="BE171" s="43" t="str">
        <f>'PRECIO REFERENCIA'!BD171</f>
        <v>NO HABILITA</v>
      </c>
      <c r="BF171" s="44">
        <f>+IF(BE171="NO OFERTADO",0,IF(BE171="NO CUMPLE EV TECNICA",0,IF(BE171="NO HABILITA",0,IF(BE171="HABILITA",('PRECIOS UNITARIOS'!$AF171*500)/BD171))))</f>
        <v>0</v>
      </c>
      <c r="BG171" s="43">
        <f>'PRECIO REFERENCIA'!BE171</f>
        <v>0</v>
      </c>
      <c r="BH171" s="43" t="str">
        <f>'PRECIO REFERENCIA'!BG171</f>
        <v>NO OFERTADO</v>
      </c>
      <c r="BI171" s="44">
        <f>+IF(BH171="NO OFERTADO",0,IF(BH171="NO CUMPLE EV TECNICA",0,IF(BH171="NO HABILITA",0,IF(BH171="HABILITA",('PRECIOS UNITARIOS'!$AF171*500)/BG171))))</f>
        <v>0</v>
      </c>
      <c r="BJ171" s="43">
        <f>'PRECIO REFERENCIA'!BH171</f>
        <v>0</v>
      </c>
      <c r="BK171" s="43" t="str">
        <f>'PRECIO REFERENCIA'!BJ171</f>
        <v>NO HABILITA</v>
      </c>
      <c r="BL171" s="44">
        <f>+IF(BK171="NO OFERTADO",0,IF(BK171="NO CUMPLE EV TECNICA",0,IF(BK171="NO HABILITA",0,IF(BK171="HABILITA",('PRECIOS UNITARIOS'!$AF171*500)/BJ171))))</f>
        <v>0</v>
      </c>
      <c r="BM171" s="43">
        <f>'PRECIO REFERENCIA'!BK171</f>
        <v>0</v>
      </c>
      <c r="BN171" s="43" t="str">
        <f>'PRECIO REFERENCIA'!BM171</f>
        <v>NO OFERTADO</v>
      </c>
      <c r="BO171" s="44">
        <f>+IF(BN171="NO OFERTADO",0,IF(BN171="NO CUMPLE EV TECNICA",0,IF(BN171="NO HABILITA",0,IF(BN171="HABILITA",('PRECIOS UNITARIOS'!$AF171*500)/BM171))))</f>
        <v>0</v>
      </c>
      <c r="BP171" s="43">
        <f>'PRECIO REFERENCIA'!BN171</f>
        <v>0</v>
      </c>
      <c r="BQ171" s="43" t="str">
        <f>'PRECIO REFERENCIA'!BP171</f>
        <v>NO OFERTADO</v>
      </c>
      <c r="BR171" s="44">
        <f>+IF(BQ171="NO OFERTADO",0,IF(BQ171="NO CUMPLE EV TECNICA",0,IF(BQ171="NO HABILITA",0,IF(BQ171="HABILITA",('PRECIOS UNITARIOS'!$AF171*500)/BP171))))</f>
        <v>0</v>
      </c>
      <c r="BS171" s="43">
        <f>'PRECIO REFERENCIA'!BQ171</f>
        <v>3921.05</v>
      </c>
      <c r="BT171" s="43" t="str">
        <f>'PRECIO REFERENCIA'!BS171</f>
        <v>HABILITA</v>
      </c>
      <c r="BU171" s="44">
        <f>+IF(BT171="NO OFERTADO",0,IF(BT171="NO CUMPLE EV TECNICA",0,IF(BT171="NO HABILITA",0,IF(BT171="HABILITA",('PRECIOS UNITARIOS'!$AF171*500)/BS171))))</f>
        <v>398.78603945371776</v>
      </c>
      <c r="BV171" s="43">
        <f>'PRECIO REFERENCIA'!BT171</f>
        <v>0</v>
      </c>
      <c r="BW171" s="43" t="str">
        <f>'PRECIO REFERENCIA'!BV171</f>
        <v>NO OFERTADO</v>
      </c>
      <c r="BX171" s="44">
        <f>+IF(BW171="NO OFERTADO",0,IF(BW171="NO CUMPLE EV TECNICA",0,IF(BW171="NO HABILITA",0,IF(BW171="HABILITA",('PRECIOS UNITARIOS'!$AF171*500)/BV171))))</f>
        <v>0</v>
      </c>
      <c r="BY171" s="43">
        <f>'PRECIO REFERENCIA'!BW171</f>
        <v>0</v>
      </c>
      <c r="BZ171" s="43" t="str">
        <f>'PRECIO REFERENCIA'!BY171</f>
        <v>NO OFERTADO</v>
      </c>
      <c r="CA171" s="44">
        <f>+IF(BZ171="NO OFERTADO",0,IF(BZ171="NO CUMPLE EV TECNICA",0,IF(BZ171="NO HABILITA",0,IF(BZ171="HABILITA",('PRECIOS UNITARIOS'!$AF171*500)/BY171))))</f>
        <v>0</v>
      </c>
      <c r="CB171" s="43">
        <f>'PRECIO REFERENCIA'!BZ171</f>
        <v>0</v>
      </c>
      <c r="CC171" s="43" t="str">
        <f>'PRECIO REFERENCIA'!CB171</f>
        <v>NO OFERTADO</v>
      </c>
      <c r="CD171" s="44">
        <f>+IF(CC171="NO OFERTADO",0,IF(CC171="NO CUMPLE EV TECNICA",0,IF(CC171="NO HABILITA",0,IF(CC171="HABILITA",('PRECIOS UNITARIOS'!$AF171*500)/CB171))))</f>
        <v>0</v>
      </c>
      <c r="CE171" s="43">
        <f>'PRECIO REFERENCIA'!CC171</f>
        <v>0</v>
      </c>
      <c r="CF171" s="43" t="str">
        <f>'PRECIO REFERENCIA'!CE171</f>
        <v>NO OFERTADO</v>
      </c>
      <c r="CG171" s="44">
        <f>+IF(CF171="NO OFERTADO",0,IF(CF171="NO CUMPLE EV TECNICA",0,IF(CF171="NO HABILITA",0,IF(CF171="HABILITA",('PRECIOS UNITARIOS'!$AF171*500)/CE171))))</f>
        <v>0</v>
      </c>
      <c r="CH171" s="43">
        <f>'PRECIO REFERENCIA'!CF171</f>
        <v>0</v>
      </c>
      <c r="CI171" s="43" t="str">
        <f>'PRECIO REFERENCIA'!CH171</f>
        <v>NO OFERTADO</v>
      </c>
      <c r="CJ171" s="44">
        <f>+IF(CI171="NO OFERTADO",0,IF(CI171="NO CUMPLE EV TECNICA",0,IF(CI171="NO HABILITA",0,IF(CI171="HABILITA",('PRECIOS UNITARIOS'!$AF171*500)/CH171))))</f>
        <v>0</v>
      </c>
    </row>
    <row r="172" spans="1:88" s="40" customFormat="1" ht="127.5" x14ac:dyDescent="0.2">
      <c r="A172" s="103">
        <v>163</v>
      </c>
      <c r="B172" s="202" t="s">
        <v>283</v>
      </c>
      <c r="C172" s="121" t="s">
        <v>282</v>
      </c>
      <c r="D172" s="24">
        <v>1</v>
      </c>
      <c r="E172" s="166" t="s">
        <v>53</v>
      </c>
      <c r="F172" s="168">
        <v>71.333333333333329</v>
      </c>
      <c r="G172" s="25">
        <v>3201.1</v>
      </c>
      <c r="H172" s="43">
        <f>'PRECIO REFERENCIA'!F172</f>
        <v>0</v>
      </c>
      <c r="I172" s="43" t="str">
        <f>'PRECIO REFERENCIA'!H172</f>
        <v>NO OFERTADO</v>
      </c>
      <c r="J172" s="44">
        <f>+IF(I172="NO OFERTADO",0,IF(I172="NO CUMPLE EV TECNICA",0,IF(I172="NO HABILITA",0,IF(I172="HABILITA",('PRECIOS UNITARIOS'!$AF172*500)/H172))))</f>
        <v>0</v>
      </c>
      <c r="K172" s="43">
        <f>'PRECIO REFERENCIA'!I172</f>
        <v>0</v>
      </c>
      <c r="L172" s="43" t="str">
        <f>'PRECIO REFERENCIA'!K172</f>
        <v>NO OFERTADO</v>
      </c>
      <c r="M172" s="44">
        <f>+IF(L172="NO OFERTADO",0,IF(L172="NO CUMPLE EV TECNICA",0,IF(L172="NO HABILITA",0,IF(L172="HABILITA",('PRECIOS UNITARIOS'!$AF172*500)/K172))))</f>
        <v>0</v>
      </c>
      <c r="N172" s="43">
        <f>'PRECIO REFERENCIA'!L172</f>
        <v>0</v>
      </c>
      <c r="O172" s="43" t="str">
        <f>'PRECIO REFERENCIA'!N172</f>
        <v>NO OFERTADO</v>
      </c>
      <c r="P172" s="44">
        <f>+IF(O172="NO OFERTADO",0,IF(O172="NO CUMPLE EV TECNICA",0,IF(O172="NO HABILITA",0,IF(O172="HABILITA",('PRECIOS UNITARIOS'!$AF172*500)/N172))))</f>
        <v>0</v>
      </c>
      <c r="Q172" s="43">
        <f>'PRECIO REFERENCIA'!O172</f>
        <v>0</v>
      </c>
      <c r="R172" s="43" t="str">
        <f>'PRECIO REFERENCIA'!Q172</f>
        <v>NO OFERTADO</v>
      </c>
      <c r="S172" s="44">
        <f>+IF(R172="NO OFERTADO",0,IF(R172="NO CUMPLE EV TECNICA",0,IF(R172="NO HABILITA",0,IF(R172="HABILITA",('PRECIOS UNITARIOS'!$AF172*500)/Q172))))</f>
        <v>0</v>
      </c>
      <c r="T172" s="43">
        <f>'PRECIO REFERENCIA'!R172</f>
        <v>0</v>
      </c>
      <c r="U172" s="43" t="str">
        <f>'PRECIO REFERENCIA'!T172</f>
        <v>NO OFERTADO</v>
      </c>
      <c r="V172" s="44">
        <f>+IF(U172="NO OFERTADO",0,IF(U172="NO CUMPLE EV TECNICA",0,IF(U172="NO HABILITA",0,IF(U172="HABILITA",('PRECIOS UNITARIOS'!$AF172*500)/T172))))</f>
        <v>0</v>
      </c>
      <c r="W172" s="43">
        <f>'PRECIO REFERENCIA'!U172</f>
        <v>3195.15</v>
      </c>
      <c r="X172" s="43" t="str">
        <f>'PRECIO REFERENCIA'!W172</f>
        <v>HABILITA</v>
      </c>
      <c r="Y172" s="44">
        <f>+IF(X172="NO OFERTADO",0,IF(X172="NO CUMPLE EV TECNICA",0,IF(X172="NO HABILITA",0,IF(X172="HABILITA",('PRECIOS UNITARIOS'!$AF172*500)/W172))))</f>
        <v>489.38547486033519</v>
      </c>
      <c r="Z172" s="43">
        <f>'PRECIO REFERENCIA'!X172</f>
        <v>0</v>
      </c>
      <c r="AA172" s="43" t="str">
        <f>'PRECIO REFERENCIA'!Z172</f>
        <v>NO OFERTADO</v>
      </c>
      <c r="AB172" s="44">
        <f>+IF(AA172="NO OFERTADO",0,IF(AA172="NO CUMPLE EV TECNICA",0,IF(AA172="NO HABILITA",0,IF(AA172="HABILITA",('PRECIOS UNITARIOS'!$AF172*500)/Z172))))</f>
        <v>0</v>
      </c>
      <c r="AC172" s="43">
        <f>'PRECIO REFERENCIA'!AA172</f>
        <v>0</v>
      </c>
      <c r="AD172" s="43" t="str">
        <f>'PRECIO REFERENCIA'!AC172</f>
        <v>NO OFERTADO</v>
      </c>
      <c r="AE172" s="44">
        <f>+IF(AD172="NO OFERTADO",0,IF(AD172="NO CUMPLE EV TECNICA",0,IF(AD172="NO HABILITA",0,IF(AD172="HABILITA",('PRECIOS UNITARIOS'!$AF172*500)/AC172))))</f>
        <v>0</v>
      </c>
      <c r="AF172" s="43">
        <f>'PRECIO REFERENCIA'!AD172</f>
        <v>3127.32</v>
      </c>
      <c r="AG172" s="43" t="str">
        <f>'PRECIO REFERENCIA'!AF172</f>
        <v>HABILITA</v>
      </c>
      <c r="AH172" s="44">
        <f>+IF(AG172="NO OFERTADO",0,IF(AG172="NO CUMPLE EV TECNICA",0,IF(AG172="NO HABILITA",0,IF(AG172="HABILITA",('PRECIOS UNITARIOS'!$AF172*500)/AF172))))</f>
        <v>500</v>
      </c>
      <c r="AI172" s="43">
        <f>'PRECIO REFERENCIA'!AG172</f>
        <v>0</v>
      </c>
      <c r="AJ172" s="43" t="str">
        <f>'PRECIO REFERENCIA'!AI172</f>
        <v>NO OFERTADO</v>
      </c>
      <c r="AK172" s="44">
        <f>+IF(AJ172="NO OFERTADO",0,IF(AJ172="NO CUMPLE EV TECNICA",0,IF(AJ172="NO HABILITA",0,IF(AJ172="HABILITA",('PRECIOS UNITARIOS'!$AF172*500)/AI172))))</f>
        <v>0</v>
      </c>
      <c r="AL172" s="43">
        <f>'PRECIO REFERENCIA'!AJ172</f>
        <v>0</v>
      </c>
      <c r="AM172" s="43" t="str">
        <f>'PRECIO REFERENCIA'!AL172</f>
        <v>NO OFERTADO</v>
      </c>
      <c r="AN172" s="44">
        <f>+IF(AM172="NO OFERTADO",0,IF(AM172="NO CUMPLE EV TECNICA",0,IF(AM172="NO HABILITA",0,IF(AM172="HABILITA",('PRECIOS UNITARIOS'!$AF172*500)/AL172))))</f>
        <v>0</v>
      </c>
      <c r="AO172" s="43">
        <f>'PRECIO REFERENCIA'!AM172</f>
        <v>0</v>
      </c>
      <c r="AP172" s="43" t="str">
        <f>'PRECIO REFERENCIA'!AO172</f>
        <v>NO OFERTADO</v>
      </c>
      <c r="AQ172" s="44">
        <f>+IF(AP172="NO OFERTADO",0,IF(AP172="NO CUMPLE EV TECNICA",0,IF(AP172="NO HABILITA",0,IF(AP172="HABILITA",('PRECIOS UNITARIOS'!$AF172*500)/AO172))))</f>
        <v>0</v>
      </c>
      <c r="AR172" s="43">
        <f>'PRECIO REFERENCIA'!AP172</f>
        <v>3570</v>
      </c>
      <c r="AS172" s="43" t="str">
        <f>'PRECIO REFERENCIA'!AR172</f>
        <v>HABILITA</v>
      </c>
      <c r="AT172" s="44">
        <f>+IF(AS172="NO OFERTADO",0,IF(AS172="NO CUMPLE EV TECNICA",0,IF(AS172="NO HABILITA",0,IF(AS172="HABILITA",('PRECIOS UNITARIOS'!$AF172*500)/AR172))))</f>
        <v>438</v>
      </c>
      <c r="AU172" s="43">
        <f>'PRECIO REFERENCIA'!AS172</f>
        <v>0</v>
      </c>
      <c r="AV172" s="43" t="str">
        <f>'PRECIO REFERENCIA'!AU172</f>
        <v>NO OFERTADO</v>
      </c>
      <c r="AW172" s="44">
        <f>+IF(AV172="NO OFERTADO",0,IF(AV172="NO CUMPLE EV TECNICA",0,IF(AV172="NO HABILITA",0,IF(AV172="HABILITA",('PRECIOS UNITARIOS'!$AF172*500)/AU172))))</f>
        <v>0</v>
      </c>
      <c r="AX172" s="43">
        <f>'PRECIO REFERENCIA'!AV172</f>
        <v>0</v>
      </c>
      <c r="AY172" s="43" t="str">
        <f>'PRECIO REFERENCIA'!AX172</f>
        <v>NO OFERTADO</v>
      </c>
      <c r="AZ172" s="44">
        <f>+IF(AY172="NO OFERTADO",0,IF(AY172="NO CUMPLE EV TECNICA",0,IF(AY172="NO HABILITA",0,IF(AY172="HABILITA",('PRECIOS UNITARIOS'!$AF172*500)/AX172))))</f>
        <v>0</v>
      </c>
      <c r="BA172" s="43">
        <f>'PRECIO REFERENCIA'!AY172</f>
        <v>3405.7799999999997</v>
      </c>
      <c r="BB172" s="43" t="str">
        <f>'PRECIO REFERENCIA'!BA172</f>
        <v>HABILITA</v>
      </c>
      <c r="BC172" s="44">
        <f>+IF(BB172="NO OFERTADO",0,IF(BB172="NO CUMPLE EV TECNICA",0,IF(BB172="NO HABILITA",0,IF(BB172="HABILITA",('PRECIOS UNITARIOS'!$AF172*500)/BA172))))</f>
        <v>459.11949685534597</v>
      </c>
      <c r="BD172" s="43">
        <f>'PRECIO REFERENCIA'!BB172</f>
        <v>6781.8099999999995</v>
      </c>
      <c r="BE172" s="43" t="str">
        <f>'PRECIO REFERENCIA'!BD172</f>
        <v>NO HABILITA</v>
      </c>
      <c r="BF172" s="44">
        <f>+IF(BE172="NO OFERTADO",0,IF(BE172="NO CUMPLE EV TECNICA",0,IF(BE172="NO HABILITA",0,IF(BE172="HABILITA",('PRECIOS UNITARIOS'!$AF172*500)/BD172))))</f>
        <v>0</v>
      </c>
      <c r="BG172" s="43">
        <f>'PRECIO REFERENCIA'!BE172</f>
        <v>0</v>
      </c>
      <c r="BH172" s="43" t="str">
        <f>'PRECIO REFERENCIA'!BG172</f>
        <v>NO OFERTADO</v>
      </c>
      <c r="BI172" s="44">
        <f>+IF(BH172="NO OFERTADO",0,IF(BH172="NO CUMPLE EV TECNICA",0,IF(BH172="NO HABILITA",0,IF(BH172="HABILITA",('PRECIOS UNITARIOS'!$AF172*500)/BG172))))</f>
        <v>0</v>
      </c>
      <c r="BJ172" s="43">
        <f>'PRECIO REFERENCIA'!BH172</f>
        <v>0</v>
      </c>
      <c r="BK172" s="43" t="str">
        <f>'PRECIO REFERENCIA'!BJ172</f>
        <v>NO HABILITA</v>
      </c>
      <c r="BL172" s="44">
        <f>+IF(BK172="NO OFERTADO",0,IF(BK172="NO CUMPLE EV TECNICA",0,IF(BK172="NO HABILITA",0,IF(BK172="HABILITA",('PRECIOS UNITARIOS'!$AF172*500)/BJ172))))</f>
        <v>0</v>
      </c>
      <c r="BM172" s="43">
        <f>'PRECIO REFERENCIA'!BK172</f>
        <v>0</v>
      </c>
      <c r="BN172" s="43" t="str">
        <f>'PRECIO REFERENCIA'!BM172</f>
        <v>NO OFERTADO</v>
      </c>
      <c r="BO172" s="44">
        <f>+IF(BN172="NO OFERTADO",0,IF(BN172="NO CUMPLE EV TECNICA",0,IF(BN172="NO HABILITA",0,IF(BN172="HABILITA",('PRECIOS UNITARIOS'!$AF172*500)/BM172))))</f>
        <v>0</v>
      </c>
      <c r="BP172" s="43">
        <f>'PRECIO REFERENCIA'!BN172</f>
        <v>0</v>
      </c>
      <c r="BQ172" s="43" t="str">
        <f>'PRECIO REFERENCIA'!BP172</f>
        <v>NO OFERTADO</v>
      </c>
      <c r="BR172" s="44">
        <f>+IF(BQ172="NO OFERTADO",0,IF(BQ172="NO CUMPLE EV TECNICA",0,IF(BQ172="NO HABILITA",0,IF(BQ172="HABILITA",('PRECIOS UNITARIOS'!$AF172*500)/BP172))))</f>
        <v>0</v>
      </c>
      <c r="BS172" s="43">
        <f>'PRECIO REFERENCIA'!BQ172</f>
        <v>3921.05</v>
      </c>
      <c r="BT172" s="43" t="str">
        <f>'PRECIO REFERENCIA'!BS172</f>
        <v>HABILITA</v>
      </c>
      <c r="BU172" s="44">
        <f>+IF(BT172="NO OFERTADO",0,IF(BT172="NO CUMPLE EV TECNICA",0,IF(BT172="NO HABILITA",0,IF(BT172="HABILITA",('PRECIOS UNITARIOS'!$AF172*500)/BS172))))</f>
        <v>398.78603945371776</v>
      </c>
      <c r="BV172" s="43">
        <f>'PRECIO REFERENCIA'!BT172</f>
        <v>0</v>
      </c>
      <c r="BW172" s="43" t="str">
        <f>'PRECIO REFERENCIA'!BV172</f>
        <v>NO OFERTADO</v>
      </c>
      <c r="BX172" s="44">
        <f>+IF(BW172="NO OFERTADO",0,IF(BW172="NO CUMPLE EV TECNICA",0,IF(BW172="NO HABILITA",0,IF(BW172="HABILITA",('PRECIOS UNITARIOS'!$AF172*500)/BV172))))</f>
        <v>0</v>
      </c>
      <c r="BY172" s="43">
        <f>'PRECIO REFERENCIA'!BW172</f>
        <v>0</v>
      </c>
      <c r="BZ172" s="43" t="str">
        <f>'PRECIO REFERENCIA'!BY172</f>
        <v>NO OFERTADO</v>
      </c>
      <c r="CA172" s="44">
        <f>+IF(BZ172="NO OFERTADO",0,IF(BZ172="NO CUMPLE EV TECNICA",0,IF(BZ172="NO HABILITA",0,IF(BZ172="HABILITA",('PRECIOS UNITARIOS'!$AF172*500)/BY172))))</f>
        <v>0</v>
      </c>
      <c r="CB172" s="43">
        <f>'PRECIO REFERENCIA'!BZ172</f>
        <v>0</v>
      </c>
      <c r="CC172" s="43" t="str">
        <f>'PRECIO REFERENCIA'!CB172</f>
        <v>NO OFERTADO</v>
      </c>
      <c r="CD172" s="44">
        <f>+IF(CC172="NO OFERTADO",0,IF(CC172="NO CUMPLE EV TECNICA",0,IF(CC172="NO HABILITA",0,IF(CC172="HABILITA",('PRECIOS UNITARIOS'!$AF172*500)/CB172))))</f>
        <v>0</v>
      </c>
      <c r="CE172" s="43">
        <f>'PRECIO REFERENCIA'!CC172</f>
        <v>0</v>
      </c>
      <c r="CF172" s="43" t="str">
        <f>'PRECIO REFERENCIA'!CE172</f>
        <v>NO OFERTADO</v>
      </c>
      <c r="CG172" s="44">
        <f>+IF(CF172="NO OFERTADO",0,IF(CF172="NO CUMPLE EV TECNICA",0,IF(CF172="NO HABILITA",0,IF(CF172="HABILITA",('PRECIOS UNITARIOS'!$AF172*500)/CE172))))</f>
        <v>0</v>
      </c>
      <c r="CH172" s="43">
        <f>'PRECIO REFERENCIA'!CF172</f>
        <v>0</v>
      </c>
      <c r="CI172" s="43" t="str">
        <f>'PRECIO REFERENCIA'!CH172</f>
        <v>NO OFERTADO</v>
      </c>
      <c r="CJ172" s="44">
        <f>+IF(CI172="NO OFERTADO",0,IF(CI172="NO CUMPLE EV TECNICA",0,IF(CI172="NO HABILITA",0,IF(CI172="HABILITA",('PRECIOS UNITARIOS'!$AF172*500)/CH172))))</f>
        <v>0</v>
      </c>
    </row>
    <row r="173" spans="1:88" s="40" customFormat="1" ht="38.25" x14ac:dyDescent="0.2">
      <c r="A173" s="103">
        <v>164</v>
      </c>
      <c r="B173" s="202" t="s">
        <v>284</v>
      </c>
      <c r="C173" s="121" t="s">
        <v>285</v>
      </c>
      <c r="D173" s="24">
        <v>1</v>
      </c>
      <c r="E173" s="166" t="s">
        <v>53</v>
      </c>
      <c r="F173" s="168">
        <v>1</v>
      </c>
      <c r="G173" s="25">
        <v>17166</v>
      </c>
      <c r="H173" s="43">
        <f>'PRECIO REFERENCIA'!F173</f>
        <v>0</v>
      </c>
      <c r="I173" s="43" t="str">
        <f>'PRECIO REFERENCIA'!H173</f>
        <v>NO OFERTADO</v>
      </c>
      <c r="J173" s="44">
        <f>+IF(I173="NO OFERTADO",0,IF(I173="NO CUMPLE EV TECNICA",0,IF(I173="NO HABILITA",0,IF(I173="HABILITA",('PRECIOS UNITARIOS'!$AF173*500)/H173))))</f>
        <v>0</v>
      </c>
      <c r="K173" s="43">
        <f>'PRECIO REFERENCIA'!I173</f>
        <v>0</v>
      </c>
      <c r="L173" s="43" t="str">
        <f>'PRECIO REFERENCIA'!K173</f>
        <v>NO OFERTADO</v>
      </c>
      <c r="M173" s="44">
        <f>+IF(L173="NO OFERTADO",0,IF(L173="NO CUMPLE EV TECNICA",0,IF(L173="NO HABILITA",0,IF(L173="HABILITA",('PRECIOS UNITARIOS'!$AF173*500)/K173))))</f>
        <v>0</v>
      </c>
      <c r="N173" s="43">
        <f>'PRECIO REFERENCIA'!L173</f>
        <v>0</v>
      </c>
      <c r="O173" s="43" t="str">
        <f>'PRECIO REFERENCIA'!N173</f>
        <v>NO OFERTADO</v>
      </c>
      <c r="P173" s="44">
        <f>+IF(O173="NO OFERTADO",0,IF(O173="NO CUMPLE EV TECNICA",0,IF(O173="NO HABILITA",0,IF(O173="HABILITA",('PRECIOS UNITARIOS'!$AF173*500)/N173))))</f>
        <v>0</v>
      </c>
      <c r="Q173" s="43">
        <f>'PRECIO REFERENCIA'!O173</f>
        <v>21087</v>
      </c>
      <c r="R173" s="43" t="str">
        <f>'PRECIO REFERENCIA'!Q173</f>
        <v>HABILITA</v>
      </c>
      <c r="S173" s="44">
        <f>+IF(R173="NO OFERTADO",0,IF(R173="NO CUMPLE EV TECNICA",0,IF(R173="NO HABILITA",0,IF(R173="HABILITA",('PRECIOS UNITARIOS'!$AF173*500)/Q173))))</f>
        <v>379.38066107080192</v>
      </c>
      <c r="T173" s="43">
        <f>'PRECIO REFERENCIA'!R173</f>
        <v>0</v>
      </c>
      <c r="U173" s="43" t="str">
        <f>'PRECIO REFERENCIA'!T173</f>
        <v>NO OFERTADO</v>
      </c>
      <c r="V173" s="44">
        <f>+IF(U173="NO OFERTADO",0,IF(U173="NO CUMPLE EV TECNICA",0,IF(U173="NO HABILITA",0,IF(U173="HABILITA",('PRECIOS UNITARIOS'!$AF173*500)/T173))))</f>
        <v>0</v>
      </c>
      <c r="W173" s="43">
        <f>'PRECIO REFERENCIA'!U173</f>
        <v>0</v>
      </c>
      <c r="X173" s="43" t="str">
        <f>'PRECIO REFERENCIA'!W173</f>
        <v>NO OFERTADO</v>
      </c>
      <c r="Y173" s="44">
        <f>+IF(X173="NO OFERTADO",0,IF(X173="NO CUMPLE EV TECNICA",0,IF(X173="NO HABILITA",0,IF(X173="HABILITA",('PRECIOS UNITARIOS'!$AF173*500)/W173))))</f>
        <v>0</v>
      </c>
      <c r="Z173" s="43">
        <f>'PRECIO REFERENCIA'!X173</f>
        <v>0</v>
      </c>
      <c r="AA173" s="43" t="str">
        <f>'PRECIO REFERENCIA'!Z173</f>
        <v>NO OFERTADO</v>
      </c>
      <c r="AB173" s="44">
        <f>+IF(AA173="NO OFERTADO",0,IF(AA173="NO CUMPLE EV TECNICA",0,IF(AA173="NO HABILITA",0,IF(AA173="HABILITA",('PRECIOS UNITARIOS'!$AF173*500)/Z173))))</f>
        <v>0</v>
      </c>
      <c r="AC173" s="43">
        <f>'PRECIO REFERENCIA'!AA173</f>
        <v>16000</v>
      </c>
      <c r="AD173" s="43" t="str">
        <f>'PRECIO REFERENCIA'!AC173</f>
        <v>HABILITA</v>
      </c>
      <c r="AE173" s="44">
        <f>+IF(AD173="NO OFERTADO",0,IF(AD173="NO CUMPLE EV TECNICA",0,IF(AD173="NO HABILITA",0,IF(AD173="HABILITA",('PRECIOS UNITARIOS'!$AF173*500)/AC173))))</f>
        <v>500</v>
      </c>
      <c r="AF173" s="43">
        <f>'PRECIO REFERENCIA'!AD173</f>
        <v>0</v>
      </c>
      <c r="AG173" s="43" t="str">
        <f>'PRECIO REFERENCIA'!AF173</f>
        <v>NO OFERTADO</v>
      </c>
      <c r="AH173" s="44">
        <f>+IF(AG173="NO OFERTADO",0,IF(AG173="NO CUMPLE EV TECNICA",0,IF(AG173="NO HABILITA",0,IF(AG173="HABILITA",('PRECIOS UNITARIOS'!$AF173*500)/AF173))))</f>
        <v>0</v>
      </c>
      <c r="AI173" s="43">
        <f>'PRECIO REFERENCIA'!AG173</f>
        <v>0</v>
      </c>
      <c r="AJ173" s="43" t="str">
        <f>'PRECIO REFERENCIA'!AI173</f>
        <v>NO OFERTADO</v>
      </c>
      <c r="AK173" s="44">
        <f>+IF(AJ173="NO OFERTADO",0,IF(AJ173="NO CUMPLE EV TECNICA",0,IF(AJ173="NO HABILITA",0,IF(AJ173="HABILITA",('PRECIOS UNITARIOS'!$AF173*500)/AI173))))</f>
        <v>0</v>
      </c>
      <c r="AL173" s="43">
        <f>'PRECIO REFERENCIA'!AJ173</f>
        <v>0</v>
      </c>
      <c r="AM173" s="43" t="str">
        <f>'PRECIO REFERENCIA'!AL173</f>
        <v>NO OFERTADO</v>
      </c>
      <c r="AN173" s="44">
        <f>+IF(AM173="NO OFERTADO",0,IF(AM173="NO CUMPLE EV TECNICA",0,IF(AM173="NO HABILITA",0,IF(AM173="HABILITA",('PRECIOS UNITARIOS'!$AF173*500)/AL173))))</f>
        <v>0</v>
      </c>
      <c r="AO173" s="43">
        <f>'PRECIO REFERENCIA'!AM173</f>
        <v>0</v>
      </c>
      <c r="AP173" s="43" t="str">
        <f>'PRECIO REFERENCIA'!AO173</f>
        <v>NO OFERTADO</v>
      </c>
      <c r="AQ173" s="44">
        <f>+IF(AP173="NO OFERTADO",0,IF(AP173="NO CUMPLE EV TECNICA",0,IF(AP173="NO HABILITA",0,IF(AP173="HABILITA",('PRECIOS UNITARIOS'!$AF173*500)/AO173))))</f>
        <v>0</v>
      </c>
      <c r="AR173" s="43">
        <f>'PRECIO REFERENCIA'!AP173</f>
        <v>22500</v>
      </c>
      <c r="AS173" s="43" t="str">
        <f>'PRECIO REFERENCIA'!AR173</f>
        <v>NO HABILITA</v>
      </c>
      <c r="AT173" s="44">
        <f>+IF(AS173="NO OFERTADO",0,IF(AS173="NO CUMPLE EV TECNICA",0,IF(AS173="NO HABILITA",0,IF(AS173="HABILITA",('PRECIOS UNITARIOS'!$AF173*500)/AR173))))</f>
        <v>0</v>
      </c>
      <c r="AU173" s="43">
        <f>'PRECIO REFERENCIA'!AS173</f>
        <v>0</v>
      </c>
      <c r="AV173" s="43" t="str">
        <f>'PRECIO REFERENCIA'!AU173</f>
        <v>NO OFERTADO</v>
      </c>
      <c r="AW173" s="44">
        <f>+IF(AV173="NO OFERTADO",0,IF(AV173="NO CUMPLE EV TECNICA",0,IF(AV173="NO HABILITA",0,IF(AV173="HABILITA",('PRECIOS UNITARIOS'!$AF173*500)/AU173))))</f>
        <v>0</v>
      </c>
      <c r="AX173" s="43">
        <f>'PRECIO REFERENCIA'!AV173</f>
        <v>0</v>
      </c>
      <c r="AY173" s="43" t="str">
        <f>'PRECIO REFERENCIA'!AX173</f>
        <v>NO OFERTADO</v>
      </c>
      <c r="AZ173" s="44">
        <f>+IF(AY173="NO OFERTADO",0,IF(AY173="NO CUMPLE EV TECNICA",0,IF(AY173="NO HABILITA",0,IF(AY173="HABILITA",('PRECIOS UNITARIOS'!$AF173*500)/AX173))))</f>
        <v>0</v>
      </c>
      <c r="BA173" s="43">
        <f>'PRECIO REFERENCIA'!AY173</f>
        <v>0</v>
      </c>
      <c r="BB173" s="43" t="str">
        <f>'PRECIO REFERENCIA'!BA173</f>
        <v>NO OFERTADO</v>
      </c>
      <c r="BC173" s="44">
        <f>+IF(BB173="NO OFERTADO",0,IF(BB173="NO CUMPLE EV TECNICA",0,IF(BB173="NO HABILITA",0,IF(BB173="HABILITA",('PRECIOS UNITARIOS'!$AF173*500)/BA173))))</f>
        <v>0</v>
      </c>
      <c r="BD173" s="43">
        <f>'PRECIO REFERENCIA'!BB173</f>
        <v>0</v>
      </c>
      <c r="BE173" s="43" t="str">
        <f>'PRECIO REFERENCIA'!BD173</f>
        <v>NO OFERTADO</v>
      </c>
      <c r="BF173" s="44">
        <f>+IF(BE173="NO OFERTADO",0,IF(BE173="NO CUMPLE EV TECNICA",0,IF(BE173="NO HABILITA",0,IF(BE173="HABILITA",('PRECIOS UNITARIOS'!$AF173*500)/BD173))))</f>
        <v>0</v>
      </c>
      <c r="BG173" s="43">
        <f>'PRECIO REFERENCIA'!BE173</f>
        <v>0</v>
      </c>
      <c r="BH173" s="43" t="str">
        <f>'PRECIO REFERENCIA'!BG173</f>
        <v>NO OFERTADO</v>
      </c>
      <c r="BI173" s="44">
        <f>+IF(BH173="NO OFERTADO",0,IF(BH173="NO CUMPLE EV TECNICA",0,IF(BH173="NO HABILITA",0,IF(BH173="HABILITA",('PRECIOS UNITARIOS'!$AF173*500)/BG173))))</f>
        <v>0</v>
      </c>
      <c r="BJ173" s="43">
        <f>'PRECIO REFERENCIA'!BH173</f>
        <v>0</v>
      </c>
      <c r="BK173" s="43" t="str">
        <f>'PRECIO REFERENCIA'!BJ173</f>
        <v>NO OFERTADO</v>
      </c>
      <c r="BL173" s="44">
        <f>+IF(BK173="NO OFERTADO",0,IF(BK173="NO CUMPLE EV TECNICA",0,IF(BK173="NO HABILITA",0,IF(BK173="HABILITA",('PRECIOS UNITARIOS'!$AF173*500)/BJ173))))</f>
        <v>0</v>
      </c>
      <c r="BM173" s="43">
        <f>'PRECIO REFERENCIA'!BK173</f>
        <v>0</v>
      </c>
      <c r="BN173" s="43" t="str">
        <f>'PRECIO REFERENCIA'!BM173</f>
        <v>NO OFERTADO</v>
      </c>
      <c r="BO173" s="44">
        <f>+IF(BN173="NO OFERTADO",0,IF(BN173="NO CUMPLE EV TECNICA",0,IF(BN173="NO HABILITA",0,IF(BN173="HABILITA",('PRECIOS UNITARIOS'!$AF173*500)/BM173))))</f>
        <v>0</v>
      </c>
      <c r="BP173" s="43">
        <f>'PRECIO REFERENCIA'!BN173</f>
        <v>0</v>
      </c>
      <c r="BQ173" s="43" t="str">
        <f>'PRECIO REFERENCIA'!BP173</f>
        <v>NO OFERTADO</v>
      </c>
      <c r="BR173" s="44">
        <f>+IF(BQ173="NO OFERTADO",0,IF(BQ173="NO CUMPLE EV TECNICA",0,IF(BQ173="NO HABILITA",0,IF(BQ173="HABILITA",('PRECIOS UNITARIOS'!$AF173*500)/BP173))))</f>
        <v>0</v>
      </c>
      <c r="BS173" s="43">
        <f>'PRECIO REFERENCIA'!BQ173</f>
        <v>0</v>
      </c>
      <c r="BT173" s="43" t="str">
        <f>'PRECIO REFERENCIA'!BS173</f>
        <v>NO OFERTADO</v>
      </c>
      <c r="BU173" s="44">
        <f>+IF(BT173="NO OFERTADO",0,IF(BT173="NO CUMPLE EV TECNICA",0,IF(BT173="NO HABILITA",0,IF(BT173="HABILITA",('PRECIOS UNITARIOS'!$AF173*500)/BS173))))</f>
        <v>0</v>
      </c>
      <c r="BV173" s="43">
        <f>'PRECIO REFERENCIA'!BT173</f>
        <v>17166</v>
      </c>
      <c r="BW173" s="43" t="str">
        <f>'PRECIO REFERENCIA'!BV173</f>
        <v>HABILITA</v>
      </c>
      <c r="BX173" s="44">
        <f>+IF(BW173="NO OFERTADO",0,IF(BW173="NO CUMPLE EV TECNICA",0,IF(BW173="NO HABILITA",0,IF(BW173="HABILITA",('PRECIOS UNITARIOS'!$AF173*500)/BV173))))</f>
        <v>466.03751602003962</v>
      </c>
      <c r="BY173" s="43">
        <f>'PRECIO REFERENCIA'!BW173</f>
        <v>0</v>
      </c>
      <c r="BZ173" s="43" t="str">
        <f>'PRECIO REFERENCIA'!BY173</f>
        <v>NO OFERTADO</v>
      </c>
      <c r="CA173" s="44">
        <f>+IF(BZ173="NO OFERTADO",0,IF(BZ173="NO CUMPLE EV TECNICA",0,IF(BZ173="NO HABILITA",0,IF(BZ173="HABILITA",('PRECIOS UNITARIOS'!$AF173*500)/BY173))))</f>
        <v>0</v>
      </c>
      <c r="CB173" s="43">
        <f>'PRECIO REFERENCIA'!BZ173</f>
        <v>0</v>
      </c>
      <c r="CC173" s="43" t="str">
        <f>'PRECIO REFERENCIA'!CB173</f>
        <v>NO OFERTADO</v>
      </c>
      <c r="CD173" s="44">
        <f>+IF(CC173="NO OFERTADO",0,IF(CC173="NO CUMPLE EV TECNICA",0,IF(CC173="NO HABILITA",0,IF(CC173="HABILITA",('PRECIOS UNITARIOS'!$AF173*500)/CB173))))</f>
        <v>0</v>
      </c>
      <c r="CE173" s="43">
        <f>'PRECIO REFERENCIA'!CC173</f>
        <v>0</v>
      </c>
      <c r="CF173" s="43" t="str">
        <f>'PRECIO REFERENCIA'!CE173</f>
        <v>NO OFERTADO</v>
      </c>
      <c r="CG173" s="44">
        <f>+IF(CF173="NO OFERTADO",0,IF(CF173="NO CUMPLE EV TECNICA",0,IF(CF173="NO HABILITA",0,IF(CF173="HABILITA",('PRECIOS UNITARIOS'!$AF173*500)/CE173))))</f>
        <v>0</v>
      </c>
      <c r="CH173" s="43">
        <f>'PRECIO REFERENCIA'!CF173</f>
        <v>0</v>
      </c>
      <c r="CI173" s="43" t="str">
        <f>'PRECIO REFERENCIA'!CH173</f>
        <v>NO OFERTADO</v>
      </c>
      <c r="CJ173" s="44">
        <f>+IF(CI173="NO OFERTADO",0,IF(CI173="NO CUMPLE EV TECNICA",0,IF(CI173="NO HABILITA",0,IF(CI173="HABILITA",('PRECIOS UNITARIOS'!$AF173*500)/CH173))))</f>
        <v>0</v>
      </c>
    </row>
    <row r="174" spans="1:88" s="40" customFormat="1" ht="38.25" x14ac:dyDescent="0.2">
      <c r="A174" s="103">
        <v>165</v>
      </c>
      <c r="B174" s="202" t="s">
        <v>286</v>
      </c>
      <c r="C174" s="121" t="s">
        <v>285</v>
      </c>
      <c r="D174" s="24">
        <v>1</v>
      </c>
      <c r="E174" s="166" t="s">
        <v>53</v>
      </c>
      <c r="F174" s="168">
        <v>13.666666666666666</v>
      </c>
      <c r="G174" s="25">
        <v>17166</v>
      </c>
      <c r="H174" s="43">
        <f>'PRECIO REFERENCIA'!F174</f>
        <v>0</v>
      </c>
      <c r="I174" s="43" t="str">
        <f>'PRECIO REFERENCIA'!H174</f>
        <v>NO OFERTADO</v>
      </c>
      <c r="J174" s="44">
        <f>+IF(I174="NO OFERTADO",0,IF(I174="NO CUMPLE EV TECNICA",0,IF(I174="NO HABILITA",0,IF(I174="HABILITA",('PRECIOS UNITARIOS'!$AF174*500)/H174))))</f>
        <v>0</v>
      </c>
      <c r="K174" s="43">
        <f>'PRECIO REFERENCIA'!I174</f>
        <v>0</v>
      </c>
      <c r="L174" s="43" t="str">
        <f>'PRECIO REFERENCIA'!K174</f>
        <v>NO OFERTADO</v>
      </c>
      <c r="M174" s="44">
        <f>+IF(L174="NO OFERTADO",0,IF(L174="NO CUMPLE EV TECNICA",0,IF(L174="NO HABILITA",0,IF(L174="HABILITA",('PRECIOS UNITARIOS'!$AF174*500)/K174))))</f>
        <v>0</v>
      </c>
      <c r="N174" s="43">
        <f>'PRECIO REFERENCIA'!L174</f>
        <v>0</v>
      </c>
      <c r="O174" s="43" t="str">
        <f>'PRECIO REFERENCIA'!N174</f>
        <v>NO OFERTADO</v>
      </c>
      <c r="P174" s="44">
        <f>+IF(O174="NO OFERTADO",0,IF(O174="NO CUMPLE EV TECNICA",0,IF(O174="NO HABILITA",0,IF(O174="HABILITA",('PRECIOS UNITARIOS'!$AF174*500)/N174))))</f>
        <v>0</v>
      </c>
      <c r="Q174" s="43">
        <f>'PRECIO REFERENCIA'!O174</f>
        <v>14850</v>
      </c>
      <c r="R174" s="43" t="str">
        <f>'PRECIO REFERENCIA'!Q174</f>
        <v>HABILITA</v>
      </c>
      <c r="S174" s="44">
        <f>+IF(R174="NO OFERTADO",0,IF(R174="NO CUMPLE EV TECNICA",0,IF(R174="NO HABILITA",0,IF(R174="HABILITA",('PRECIOS UNITARIOS'!$AF174*500)/Q174))))</f>
        <v>491.58249158249157</v>
      </c>
      <c r="T174" s="43">
        <f>'PRECIO REFERENCIA'!R174</f>
        <v>0</v>
      </c>
      <c r="U174" s="43" t="str">
        <f>'PRECIO REFERENCIA'!T174</f>
        <v>NO OFERTADO</v>
      </c>
      <c r="V174" s="44">
        <f>+IF(U174="NO OFERTADO",0,IF(U174="NO CUMPLE EV TECNICA",0,IF(U174="NO HABILITA",0,IF(U174="HABILITA",('PRECIOS UNITARIOS'!$AF174*500)/T174))))</f>
        <v>0</v>
      </c>
      <c r="W174" s="43">
        <f>'PRECIO REFERENCIA'!U174</f>
        <v>0</v>
      </c>
      <c r="X174" s="43" t="str">
        <f>'PRECIO REFERENCIA'!W174</f>
        <v>NO OFERTADO</v>
      </c>
      <c r="Y174" s="44">
        <f>+IF(X174="NO OFERTADO",0,IF(X174="NO CUMPLE EV TECNICA",0,IF(X174="NO HABILITA",0,IF(X174="HABILITA",('PRECIOS UNITARIOS'!$AF174*500)/W174))))</f>
        <v>0</v>
      </c>
      <c r="Z174" s="43">
        <f>'PRECIO REFERENCIA'!X174</f>
        <v>0</v>
      </c>
      <c r="AA174" s="43" t="str">
        <f>'PRECIO REFERENCIA'!Z174</f>
        <v>NO OFERTADO</v>
      </c>
      <c r="AB174" s="44">
        <f>+IF(AA174="NO OFERTADO",0,IF(AA174="NO CUMPLE EV TECNICA",0,IF(AA174="NO HABILITA",0,IF(AA174="HABILITA",('PRECIOS UNITARIOS'!$AF174*500)/Z174))))</f>
        <v>0</v>
      </c>
      <c r="AC174" s="43">
        <f>'PRECIO REFERENCIA'!AA174</f>
        <v>16000</v>
      </c>
      <c r="AD174" s="43" t="str">
        <f>'PRECIO REFERENCIA'!AC174</f>
        <v>HABILITA</v>
      </c>
      <c r="AE174" s="44">
        <f>+IF(AD174="NO OFERTADO",0,IF(AD174="NO CUMPLE EV TECNICA",0,IF(AD174="NO HABILITA",0,IF(AD174="HABILITA",('PRECIOS UNITARIOS'!$AF174*500)/AC174))))</f>
        <v>456.25</v>
      </c>
      <c r="AF174" s="43">
        <f>'PRECIO REFERENCIA'!AD174</f>
        <v>0</v>
      </c>
      <c r="AG174" s="43" t="str">
        <f>'PRECIO REFERENCIA'!AF174</f>
        <v>NO OFERTADO</v>
      </c>
      <c r="AH174" s="44">
        <f>+IF(AG174="NO OFERTADO",0,IF(AG174="NO CUMPLE EV TECNICA",0,IF(AG174="NO HABILITA",0,IF(AG174="HABILITA",('PRECIOS UNITARIOS'!$AF174*500)/AF174))))</f>
        <v>0</v>
      </c>
      <c r="AI174" s="43">
        <f>'PRECIO REFERENCIA'!AG174</f>
        <v>0</v>
      </c>
      <c r="AJ174" s="43" t="str">
        <f>'PRECIO REFERENCIA'!AI174</f>
        <v>NO OFERTADO</v>
      </c>
      <c r="AK174" s="44">
        <f>+IF(AJ174="NO OFERTADO",0,IF(AJ174="NO CUMPLE EV TECNICA",0,IF(AJ174="NO HABILITA",0,IF(AJ174="HABILITA",('PRECIOS UNITARIOS'!$AF174*500)/AI174))))</f>
        <v>0</v>
      </c>
      <c r="AL174" s="43">
        <f>'PRECIO REFERENCIA'!AJ174</f>
        <v>0</v>
      </c>
      <c r="AM174" s="43" t="str">
        <f>'PRECIO REFERENCIA'!AL174</f>
        <v>NO OFERTADO</v>
      </c>
      <c r="AN174" s="44">
        <f>+IF(AM174="NO OFERTADO",0,IF(AM174="NO CUMPLE EV TECNICA",0,IF(AM174="NO HABILITA",0,IF(AM174="HABILITA",('PRECIOS UNITARIOS'!$AF174*500)/AL174))))</f>
        <v>0</v>
      </c>
      <c r="AO174" s="43">
        <f>'PRECIO REFERENCIA'!AM174</f>
        <v>0</v>
      </c>
      <c r="AP174" s="43" t="str">
        <f>'PRECIO REFERENCIA'!AO174</f>
        <v>NO OFERTADO</v>
      </c>
      <c r="AQ174" s="44">
        <f>+IF(AP174="NO OFERTADO",0,IF(AP174="NO CUMPLE EV TECNICA",0,IF(AP174="NO HABILITA",0,IF(AP174="HABILITA",('PRECIOS UNITARIOS'!$AF174*500)/AO174))))</f>
        <v>0</v>
      </c>
      <c r="AR174" s="43">
        <f>'PRECIO REFERENCIA'!AP174</f>
        <v>15840</v>
      </c>
      <c r="AS174" s="43" t="str">
        <f>'PRECIO REFERENCIA'!AR174</f>
        <v>HABILITA</v>
      </c>
      <c r="AT174" s="44">
        <f>+IF(AS174="NO OFERTADO",0,IF(AS174="NO CUMPLE EV TECNICA",0,IF(AS174="NO HABILITA",0,IF(AS174="HABILITA",('PRECIOS UNITARIOS'!$AF174*500)/AR174))))</f>
        <v>460.85858585858585</v>
      </c>
      <c r="AU174" s="43">
        <f>'PRECIO REFERENCIA'!AS174</f>
        <v>0</v>
      </c>
      <c r="AV174" s="43" t="str">
        <f>'PRECIO REFERENCIA'!AU174</f>
        <v>NO OFERTADO</v>
      </c>
      <c r="AW174" s="44">
        <f>+IF(AV174="NO OFERTADO",0,IF(AV174="NO CUMPLE EV TECNICA",0,IF(AV174="NO HABILITA",0,IF(AV174="HABILITA",('PRECIOS UNITARIOS'!$AF174*500)/AU174))))</f>
        <v>0</v>
      </c>
      <c r="AX174" s="43">
        <f>'PRECIO REFERENCIA'!AV174</f>
        <v>0</v>
      </c>
      <c r="AY174" s="43" t="str">
        <f>'PRECIO REFERENCIA'!AX174</f>
        <v>NO OFERTADO</v>
      </c>
      <c r="AZ174" s="44">
        <f>+IF(AY174="NO OFERTADO",0,IF(AY174="NO CUMPLE EV TECNICA",0,IF(AY174="NO HABILITA",0,IF(AY174="HABILITA",('PRECIOS UNITARIOS'!$AF174*500)/AX174))))</f>
        <v>0</v>
      </c>
      <c r="BA174" s="43">
        <f>'PRECIO REFERENCIA'!AY174</f>
        <v>0</v>
      </c>
      <c r="BB174" s="43" t="str">
        <f>'PRECIO REFERENCIA'!BA174</f>
        <v>NO OFERTADO</v>
      </c>
      <c r="BC174" s="44">
        <f>+IF(BB174="NO OFERTADO",0,IF(BB174="NO CUMPLE EV TECNICA",0,IF(BB174="NO HABILITA",0,IF(BB174="HABILITA",('PRECIOS UNITARIOS'!$AF174*500)/BA174))))</f>
        <v>0</v>
      </c>
      <c r="BD174" s="43">
        <f>'PRECIO REFERENCIA'!BB174</f>
        <v>0</v>
      </c>
      <c r="BE174" s="43" t="str">
        <f>'PRECIO REFERENCIA'!BD174</f>
        <v>NO OFERTADO</v>
      </c>
      <c r="BF174" s="44">
        <f>+IF(BE174="NO OFERTADO",0,IF(BE174="NO CUMPLE EV TECNICA",0,IF(BE174="NO HABILITA",0,IF(BE174="HABILITA",('PRECIOS UNITARIOS'!$AF174*500)/BD174))))</f>
        <v>0</v>
      </c>
      <c r="BG174" s="43">
        <f>'PRECIO REFERENCIA'!BE174</f>
        <v>0</v>
      </c>
      <c r="BH174" s="43" t="str">
        <f>'PRECIO REFERENCIA'!BG174</f>
        <v>NO OFERTADO</v>
      </c>
      <c r="BI174" s="44">
        <f>+IF(BH174="NO OFERTADO",0,IF(BH174="NO CUMPLE EV TECNICA",0,IF(BH174="NO HABILITA",0,IF(BH174="HABILITA",('PRECIOS UNITARIOS'!$AF174*500)/BG174))))</f>
        <v>0</v>
      </c>
      <c r="BJ174" s="43">
        <f>'PRECIO REFERENCIA'!BH174</f>
        <v>0</v>
      </c>
      <c r="BK174" s="43" t="str">
        <f>'PRECIO REFERENCIA'!BJ174</f>
        <v>NO OFERTADO</v>
      </c>
      <c r="BL174" s="44">
        <f>+IF(BK174="NO OFERTADO",0,IF(BK174="NO CUMPLE EV TECNICA",0,IF(BK174="NO HABILITA",0,IF(BK174="HABILITA",('PRECIOS UNITARIOS'!$AF174*500)/BJ174))))</f>
        <v>0</v>
      </c>
      <c r="BM174" s="43">
        <f>'PRECIO REFERENCIA'!BK174</f>
        <v>0</v>
      </c>
      <c r="BN174" s="43" t="str">
        <f>'PRECIO REFERENCIA'!BM174</f>
        <v>NO OFERTADO</v>
      </c>
      <c r="BO174" s="44">
        <f>+IF(BN174="NO OFERTADO",0,IF(BN174="NO CUMPLE EV TECNICA",0,IF(BN174="NO HABILITA",0,IF(BN174="HABILITA",('PRECIOS UNITARIOS'!$AF174*500)/BM174))))</f>
        <v>0</v>
      </c>
      <c r="BP174" s="43">
        <f>'PRECIO REFERENCIA'!BN174</f>
        <v>0</v>
      </c>
      <c r="BQ174" s="43" t="str">
        <f>'PRECIO REFERENCIA'!BP174</f>
        <v>NO OFERTADO</v>
      </c>
      <c r="BR174" s="44">
        <f>+IF(BQ174="NO OFERTADO",0,IF(BQ174="NO CUMPLE EV TECNICA",0,IF(BQ174="NO HABILITA",0,IF(BQ174="HABILITA",('PRECIOS UNITARIOS'!$AF174*500)/BP174))))</f>
        <v>0</v>
      </c>
      <c r="BS174" s="43">
        <f>'PRECIO REFERENCIA'!BQ174</f>
        <v>0</v>
      </c>
      <c r="BT174" s="43" t="str">
        <f>'PRECIO REFERENCIA'!BS174</f>
        <v>NO OFERTADO</v>
      </c>
      <c r="BU174" s="44">
        <f>+IF(BT174="NO OFERTADO",0,IF(BT174="NO CUMPLE EV TECNICA",0,IF(BT174="NO HABILITA",0,IF(BT174="HABILITA",('PRECIOS UNITARIOS'!$AF174*500)/BS174))))</f>
        <v>0</v>
      </c>
      <c r="BV174" s="43">
        <f>'PRECIO REFERENCIA'!BT174</f>
        <v>14600</v>
      </c>
      <c r="BW174" s="43" t="str">
        <f>'PRECIO REFERENCIA'!BV174</f>
        <v>HABILITA</v>
      </c>
      <c r="BX174" s="44">
        <f>+IF(BW174="NO OFERTADO",0,IF(BW174="NO CUMPLE EV TECNICA",0,IF(BW174="NO HABILITA",0,IF(BW174="HABILITA",('PRECIOS UNITARIOS'!$AF174*500)/BV174))))</f>
        <v>500</v>
      </c>
      <c r="BY174" s="43">
        <f>'PRECIO REFERENCIA'!BW174</f>
        <v>0</v>
      </c>
      <c r="BZ174" s="43" t="str">
        <f>'PRECIO REFERENCIA'!BY174</f>
        <v>NO OFERTADO</v>
      </c>
      <c r="CA174" s="44">
        <f>+IF(BZ174="NO OFERTADO",0,IF(BZ174="NO CUMPLE EV TECNICA",0,IF(BZ174="NO HABILITA",0,IF(BZ174="HABILITA",('PRECIOS UNITARIOS'!$AF174*500)/BY174))))</f>
        <v>0</v>
      </c>
      <c r="CB174" s="43">
        <f>'PRECIO REFERENCIA'!BZ174</f>
        <v>0</v>
      </c>
      <c r="CC174" s="43" t="str">
        <f>'PRECIO REFERENCIA'!CB174</f>
        <v>NO OFERTADO</v>
      </c>
      <c r="CD174" s="44">
        <f>+IF(CC174="NO OFERTADO",0,IF(CC174="NO CUMPLE EV TECNICA",0,IF(CC174="NO HABILITA",0,IF(CC174="HABILITA",('PRECIOS UNITARIOS'!$AF174*500)/CB174))))</f>
        <v>0</v>
      </c>
      <c r="CE174" s="43">
        <f>'PRECIO REFERENCIA'!CC174</f>
        <v>0</v>
      </c>
      <c r="CF174" s="43" t="str">
        <f>'PRECIO REFERENCIA'!CE174</f>
        <v>NO OFERTADO</v>
      </c>
      <c r="CG174" s="44">
        <f>+IF(CF174="NO OFERTADO",0,IF(CF174="NO CUMPLE EV TECNICA",0,IF(CF174="NO HABILITA",0,IF(CF174="HABILITA",('PRECIOS UNITARIOS'!$AF174*500)/CE174))))</f>
        <v>0</v>
      </c>
      <c r="CH174" s="43">
        <f>'PRECIO REFERENCIA'!CF174</f>
        <v>0</v>
      </c>
      <c r="CI174" s="43" t="str">
        <f>'PRECIO REFERENCIA'!CH174</f>
        <v>NO OFERTADO</v>
      </c>
      <c r="CJ174" s="44">
        <f>+IF(CI174="NO OFERTADO",0,IF(CI174="NO CUMPLE EV TECNICA",0,IF(CI174="NO HABILITA",0,IF(CI174="HABILITA",('PRECIOS UNITARIOS'!$AF174*500)/CH174))))</f>
        <v>0</v>
      </c>
    </row>
    <row r="175" spans="1:88" s="40" customFormat="1" ht="51" x14ac:dyDescent="0.2">
      <c r="A175" s="103">
        <v>166</v>
      </c>
      <c r="B175" s="202" t="s">
        <v>287</v>
      </c>
      <c r="C175" s="121" t="s">
        <v>285</v>
      </c>
      <c r="D175" s="24">
        <v>1</v>
      </c>
      <c r="E175" s="166" t="s">
        <v>53</v>
      </c>
      <c r="F175" s="168">
        <v>1</v>
      </c>
      <c r="G175" s="25">
        <v>76926</v>
      </c>
      <c r="H175" s="43">
        <f>'PRECIO REFERENCIA'!F175</f>
        <v>0</v>
      </c>
      <c r="I175" s="43" t="str">
        <f>'PRECIO REFERENCIA'!H175</f>
        <v>NO OFERTADO</v>
      </c>
      <c r="J175" s="44">
        <f>+IF(I175="NO OFERTADO",0,IF(I175="NO CUMPLE EV TECNICA",0,IF(I175="NO HABILITA",0,IF(I175="HABILITA",('PRECIOS UNITARIOS'!$AF175*500)/H175))))</f>
        <v>0</v>
      </c>
      <c r="K175" s="43">
        <f>'PRECIO REFERENCIA'!I175</f>
        <v>0</v>
      </c>
      <c r="L175" s="43" t="str">
        <f>'PRECIO REFERENCIA'!K175</f>
        <v>NO OFERTADO</v>
      </c>
      <c r="M175" s="44">
        <f>+IF(L175="NO OFERTADO",0,IF(L175="NO CUMPLE EV TECNICA",0,IF(L175="NO HABILITA",0,IF(L175="HABILITA",('PRECIOS UNITARIOS'!$AF175*500)/K175))))</f>
        <v>0</v>
      </c>
      <c r="N175" s="43">
        <f>'PRECIO REFERENCIA'!L175</f>
        <v>0</v>
      </c>
      <c r="O175" s="43" t="str">
        <f>'PRECIO REFERENCIA'!N175</f>
        <v>NO OFERTADO</v>
      </c>
      <c r="P175" s="44">
        <f>+IF(O175="NO OFERTADO",0,IF(O175="NO CUMPLE EV TECNICA",0,IF(O175="NO HABILITA",0,IF(O175="HABILITA",('PRECIOS UNITARIOS'!$AF175*500)/N175))))</f>
        <v>0</v>
      </c>
      <c r="Q175" s="43">
        <f>'PRECIO REFERENCIA'!O175</f>
        <v>76608</v>
      </c>
      <c r="R175" s="43" t="str">
        <f>'PRECIO REFERENCIA'!Q175</f>
        <v>HABILITA</v>
      </c>
      <c r="S175" s="44">
        <f>+IF(R175="NO OFERTADO",0,IF(R175="NO CUMPLE EV TECNICA",0,IF(R175="NO HABILITA",0,IF(R175="HABILITA",('PRECIOS UNITARIOS'!$AF175*500)/Q175))))</f>
        <v>437.29114452798666</v>
      </c>
      <c r="T175" s="43">
        <f>'PRECIO REFERENCIA'!R175</f>
        <v>0</v>
      </c>
      <c r="U175" s="43" t="str">
        <f>'PRECIO REFERENCIA'!T175</f>
        <v>NO OFERTADO</v>
      </c>
      <c r="V175" s="44">
        <f>+IF(U175="NO OFERTADO",0,IF(U175="NO CUMPLE EV TECNICA",0,IF(U175="NO HABILITA",0,IF(U175="HABILITA",('PRECIOS UNITARIOS'!$AF175*500)/T175))))</f>
        <v>0</v>
      </c>
      <c r="W175" s="43">
        <f>'PRECIO REFERENCIA'!U175</f>
        <v>0</v>
      </c>
      <c r="X175" s="43" t="str">
        <f>'PRECIO REFERENCIA'!W175</f>
        <v>NO OFERTADO</v>
      </c>
      <c r="Y175" s="44">
        <f>+IF(X175="NO OFERTADO",0,IF(X175="NO CUMPLE EV TECNICA",0,IF(X175="NO HABILITA",0,IF(X175="HABILITA",('PRECIOS UNITARIOS'!$AF175*500)/W175))))</f>
        <v>0</v>
      </c>
      <c r="Z175" s="43">
        <f>'PRECIO REFERENCIA'!X175</f>
        <v>0</v>
      </c>
      <c r="AA175" s="43" t="str">
        <f>'PRECIO REFERENCIA'!Z175</f>
        <v>NO OFERTADO</v>
      </c>
      <c r="AB175" s="44">
        <f>+IF(AA175="NO OFERTADO",0,IF(AA175="NO CUMPLE EV TECNICA",0,IF(AA175="NO HABILITA",0,IF(AA175="HABILITA",('PRECIOS UNITARIOS'!$AF175*500)/Z175))))</f>
        <v>0</v>
      </c>
      <c r="AC175" s="43">
        <f>'PRECIO REFERENCIA'!AA175</f>
        <v>76926</v>
      </c>
      <c r="AD175" s="43" t="str">
        <f>'PRECIO REFERENCIA'!AC175</f>
        <v>HABILITA</v>
      </c>
      <c r="AE175" s="44">
        <f>+IF(AD175="NO OFERTADO",0,IF(AD175="NO CUMPLE EV TECNICA",0,IF(AD175="NO HABILITA",0,IF(AD175="HABILITA",('PRECIOS UNITARIOS'!$AF175*500)/AC175))))</f>
        <v>435.48345162883811</v>
      </c>
      <c r="AF175" s="43">
        <f>'PRECIO REFERENCIA'!AD175</f>
        <v>0</v>
      </c>
      <c r="AG175" s="43" t="str">
        <f>'PRECIO REFERENCIA'!AF175</f>
        <v>NO HABILITA</v>
      </c>
      <c r="AH175" s="44">
        <f>+IF(AG175="NO OFERTADO",0,IF(AG175="NO CUMPLE EV TECNICA",0,IF(AG175="NO HABILITA",0,IF(AG175="HABILITA",('PRECIOS UNITARIOS'!$AF175*500)/AF175))))</f>
        <v>0</v>
      </c>
      <c r="AI175" s="43">
        <f>'PRECIO REFERENCIA'!AG175</f>
        <v>0</v>
      </c>
      <c r="AJ175" s="43" t="str">
        <f>'PRECIO REFERENCIA'!AI175</f>
        <v>NO OFERTADO</v>
      </c>
      <c r="AK175" s="44">
        <f>+IF(AJ175="NO OFERTADO",0,IF(AJ175="NO CUMPLE EV TECNICA",0,IF(AJ175="NO HABILITA",0,IF(AJ175="HABILITA",('PRECIOS UNITARIOS'!$AF175*500)/AI175))))</f>
        <v>0</v>
      </c>
      <c r="AL175" s="43">
        <f>'PRECIO REFERENCIA'!AJ175</f>
        <v>0</v>
      </c>
      <c r="AM175" s="43" t="str">
        <f>'PRECIO REFERENCIA'!AL175</f>
        <v>NO OFERTADO</v>
      </c>
      <c r="AN175" s="44">
        <f>+IF(AM175="NO OFERTADO",0,IF(AM175="NO CUMPLE EV TECNICA",0,IF(AM175="NO HABILITA",0,IF(AM175="HABILITA",('PRECIOS UNITARIOS'!$AF175*500)/AL175))))</f>
        <v>0</v>
      </c>
      <c r="AO175" s="43">
        <f>'PRECIO REFERENCIA'!AM175</f>
        <v>0</v>
      </c>
      <c r="AP175" s="43" t="str">
        <f>'PRECIO REFERENCIA'!AO175</f>
        <v>NO OFERTADO</v>
      </c>
      <c r="AQ175" s="44">
        <f>+IF(AP175="NO OFERTADO",0,IF(AP175="NO CUMPLE EV TECNICA",0,IF(AP175="NO HABILITA",0,IF(AP175="HABILITA",('PRECIOS UNITARIOS'!$AF175*500)/AO175))))</f>
        <v>0</v>
      </c>
      <c r="AR175" s="43">
        <f>'PRECIO REFERENCIA'!AP175</f>
        <v>83040</v>
      </c>
      <c r="AS175" s="43" t="str">
        <f>'PRECIO REFERENCIA'!AR175</f>
        <v>HABILITA</v>
      </c>
      <c r="AT175" s="44">
        <f>+IF(AS175="NO OFERTADO",0,IF(AS175="NO CUMPLE EV TECNICA",0,IF(AS175="NO HABILITA",0,IF(AS175="HABILITA",('PRECIOS UNITARIOS'!$AF175*500)/AR175))))</f>
        <v>403.42003853564546</v>
      </c>
      <c r="AU175" s="43">
        <f>'PRECIO REFERENCIA'!AS175</f>
        <v>0</v>
      </c>
      <c r="AV175" s="43" t="str">
        <f>'PRECIO REFERENCIA'!AU175</f>
        <v>NO OFERTADO</v>
      </c>
      <c r="AW175" s="44">
        <f>+IF(AV175="NO OFERTADO",0,IF(AV175="NO CUMPLE EV TECNICA",0,IF(AV175="NO HABILITA",0,IF(AV175="HABILITA",('PRECIOS UNITARIOS'!$AF175*500)/AU175))))</f>
        <v>0</v>
      </c>
      <c r="AX175" s="43">
        <f>'PRECIO REFERENCIA'!AV175</f>
        <v>0</v>
      </c>
      <c r="AY175" s="43" t="str">
        <f>'PRECIO REFERENCIA'!AX175</f>
        <v>NO OFERTADO</v>
      </c>
      <c r="AZ175" s="44">
        <f>+IF(AY175="NO OFERTADO",0,IF(AY175="NO CUMPLE EV TECNICA",0,IF(AY175="NO HABILITA",0,IF(AY175="HABILITA",('PRECIOS UNITARIOS'!$AF175*500)/AX175))))</f>
        <v>0</v>
      </c>
      <c r="BA175" s="43">
        <f>'PRECIO REFERENCIA'!AY175</f>
        <v>0</v>
      </c>
      <c r="BB175" s="43" t="str">
        <f>'PRECIO REFERENCIA'!BA175</f>
        <v>NO OFERTADO</v>
      </c>
      <c r="BC175" s="44">
        <f>+IF(BB175="NO OFERTADO",0,IF(BB175="NO CUMPLE EV TECNICA",0,IF(BB175="NO HABILITA",0,IF(BB175="HABILITA",('PRECIOS UNITARIOS'!$AF175*500)/BA175))))</f>
        <v>0</v>
      </c>
      <c r="BD175" s="43">
        <f>'PRECIO REFERENCIA'!BB175</f>
        <v>0</v>
      </c>
      <c r="BE175" s="43" t="str">
        <f>'PRECIO REFERENCIA'!BD175</f>
        <v>NO OFERTADO</v>
      </c>
      <c r="BF175" s="44">
        <f>+IF(BE175="NO OFERTADO",0,IF(BE175="NO CUMPLE EV TECNICA",0,IF(BE175="NO HABILITA",0,IF(BE175="HABILITA",('PRECIOS UNITARIOS'!$AF175*500)/BD175))))</f>
        <v>0</v>
      </c>
      <c r="BG175" s="43">
        <f>'PRECIO REFERENCIA'!BE175</f>
        <v>0</v>
      </c>
      <c r="BH175" s="43" t="str">
        <f>'PRECIO REFERENCIA'!BG175</f>
        <v>NO OFERTADO</v>
      </c>
      <c r="BI175" s="44">
        <f>+IF(BH175="NO OFERTADO",0,IF(BH175="NO CUMPLE EV TECNICA",0,IF(BH175="NO HABILITA",0,IF(BH175="HABILITA",('PRECIOS UNITARIOS'!$AF175*500)/BG175))))</f>
        <v>0</v>
      </c>
      <c r="BJ175" s="43">
        <f>'PRECIO REFERENCIA'!BH175</f>
        <v>0</v>
      </c>
      <c r="BK175" s="43" t="str">
        <f>'PRECIO REFERENCIA'!BJ175</f>
        <v>NO OFERTADO</v>
      </c>
      <c r="BL175" s="44">
        <f>+IF(BK175="NO OFERTADO",0,IF(BK175="NO CUMPLE EV TECNICA",0,IF(BK175="NO HABILITA",0,IF(BK175="HABILITA",('PRECIOS UNITARIOS'!$AF175*500)/BJ175))))</f>
        <v>0</v>
      </c>
      <c r="BM175" s="43">
        <f>'PRECIO REFERENCIA'!BK175</f>
        <v>0</v>
      </c>
      <c r="BN175" s="43" t="str">
        <f>'PRECIO REFERENCIA'!BM175</f>
        <v>NO OFERTADO</v>
      </c>
      <c r="BO175" s="44">
        <f>+IF(BN175="NO OFERTADO",0,IF(BN175="NO CUMPLE EV TECNICA",0,IF(BN175="NO HABILITA",0,IF(BN175="HABILITA",('PRECIOS UNITARIOS'!$AF175*500)/BM175))))</f>
        <v>0</v>
      </c>
      <c r="BP175" s="43">
        <f>'PRECIO REFERENCIA'!BN175</f>
        <v>0</v>
      </c>
      <c r="BQ175" s="43" t="str">
        <f>'PRECIO REFERENCIA'!BP175</f>
        <v>NO OFERTADO</v>
      </c>
      <c r="BR175" s="44">
        <f>+IF(BQ175="NO OFERTADO",0,IF(BQ175="NO CUMPLE EV TECNICA",0,IF(BQ175="NO HABILITA",0,IF(BQ175="HABILITA",('PRECIOS UNITARIOS'!$AF175*500)/BP175))))</f>
        <v>0</v>
      </c>
      <c r="BS175" s="43">
        <f>'PRECIO REFERENCIA'!BQ175</f>
        <v>0</v>
      </c>
      <c r="BT175" s="43" t="str">
        <f>'PRECIO REFERENCIA'!BS175</f>
        <v>NO OFERTADO</v>
      </c>
      <c r="BU175" s="44">
        <f>+IF(BT175="NO OFERTADO",0,IF(BT175="NO CUMPLE EV TECNICA",0,IF(BT175="NO HABILITA",0,IF(BT175="HABILITA",('PRECIOS UNITARIOS'!$AF175*500)/BS175))))</f>
        <v>0</v>
      </c>
      <c r="BV175" s="43">
        <f>'PRECIO REFERENCIA'!BT175</f>
        <v>67000</v>
      </c>
      <c r="BW175" s="43" t="str">
        <f>'PRECIO REFERENCIA'!BV175</f>
        <v>HABILITA</v>
      </c>
      <c r="BX175" s="44">
        <f>+IF(BW175="NO OFERTADO",0,IF(BW175="NO CUMPLE EV TECNICA",0,IF(BW175="NO HABILITA",0,IF(BW175="HABILITA",('PRECIOS UNITARIOS'!$AF175*500)/BV175))))</f>
        <v>500</v>
      </c>
      <c r="BY175" s="43">
        <f>'PRECIO REFERENCIA'!BW175</f>
        <v>0</v>
      </c>
      <c r="BZ175" s="43" t="str">
        <f>'PRECIO REFERENCIA'!BY175</f>
        <v>NO OFERTADO</v>
      </c>
      <c r="CA175" s="44">
        <f>+IF(BZ175="NO OFERTADO",0,IF(BZ175="NO CUMPLE EV TECNICA",0,IF(BZ175="NO HABILITA",0,IF(BZ175="HABILITA",('PRECIOS UNITARIOS'!$AF175*500)/BY175))))</f>
        <v>0</v>
      </c>
      <c r="CB175" s="43">
        <f>'PRECIO REFERENCIA'!BZ175</f>
        <v>0</v>
      </c>
      <c r="CC175" s="43" t="str">
        <f>'PRECIO REFERENCIA'!CB175</f>
        <v>NO OFERTADO</v>
      </c>
      <c r="CD175" s="44">
        <f>+IF(CC175="NO OFERTADO",0,IF(CC175="NO CUMPLE EV TECNICA",0,IF(CC175="NO HABILITA",0,IF(CC175="HABILITA",('PRECIOS UNITARIOS'!$AF175*500)/CB175))))</f>
        <v>0</v>
      </c>
      <c r="CE175" s="43">
        <f>'PRECIO REFERENCIA'!CC175</f>
        <v>0</v>
      </c>
      <c r="CF175" s="43" t="str">
        <f>'PRECIO REFERENCIA'!CE175</f>
        <v>NO OFERTADO</v>
      </c>
      <c r="CG175" s="44">
        <f>+IF(CF175="NO OFERTADO",0,IF(CF175="NO CUMPLE EV TECNICA",0,IF(CF175="NO HABILITA",0,IF(CF175="HABILITA",('PRECIOS UNITARIOS'!$AF175*500)/CE175))))</f>
        <v>0</v>
      </c>
      <c r="CH175" s="43">
        <f>'PRECIO REFERENCIA'!CF175</f>
        <v>0</v>
      </c>
      <c r="CI175" s="43" t="str">
        <f>'PRECIO REFERENCIA'!CH175</f>
        <v>NO OFERTADO</v>
      </c>
      <c r="CJ175" s="44">
        <f>+IF(CI175="NO OFERTADO",0,IF(CI175="NO CUMPLE EV TECNICA",0,IF(CI175="NO HABILITA",0,IF(CI175="HABILITA",('PRECIOS UNITARIOS'!$AF175*500)/CH175))))</f>
        <v>0</v>
      </c>
    </row>
    <row r="176" spans="1:88" s="40" customFormat="1" ht="51" x14ac:dyDescent="0.2">
      <c r="A176" s="103">
        <v>167</v>
      </c>
      <c r="B176" s="202" t="s">
        <v>288</v>
      </c>
      <c r="C176" s="121" t="s">
        <v>285</v>
      </c>
      <c r="D176" s="24">
        <v>1</v>
      </c>
      <c r="E176" s="166" t="s">
        <v>53</v>
      </c>
      <c r="F176" s="168">
        <v>13</v>
      </c>
      <c r="G176" s="25">
        <v>76926</v>
      </c>
      <c r="H176" s="43">
        <f>'PRECIO REFERENCIA'!F176</f>
        <v>0</v>
      </c>
      <c r="I176" s="43" t="str">
        <f>'PRECIO REFERENCIA'!H176</f>
        <v>NO OFERTADO</v>
      </c>
      <c r="J176" s="44">
        <f>+IF(I176="NO OFERTADO",0,IF(I176="NO CUMPLE EV TECNICA",0,IF(I176="NO HABILITA",0,IF(I176="HABILITA",('PRECIOS UNITARIOS'!$AF176*500)/H176))))</f>
        <v>0</v>
      </c>
      <c r="K176" s="43">
        <f>'PRECIO REFERENCIA'!I176</f>
        <v>0</v>
      </c>
      <c r="L176" s="43" t="str">
        <f>'PRECIO REFERENCIA'!K176</f>
        <v>NO OFERTADO</v>
      </c>
      <c r="M176" s="44">
        <f>+IF(L176="NO OFERTADO",0,IF(L176="NO CUMPLE EV TECNICA",0,IF(L176="NO HABILITA",0,IF(L176="HABILITA",('PRECIOS UNITARIOS'!$AF176*500)/K176))))</f>
        <v>0</v>
      </c>
      <c r="N176" s="43">
        <f>'PRECIO REFERENCIA'!L176</f>
        <v>0</v>
      </c>
      <c r="O176" s="43" t="str">
        <f>'PRECIO REFERENCIA'!N176</f>
        <v>NO OFERTADO</v>
      </c>
      <c r="P176" s="44">
        <f>+IF(O176="NO OFERTADO",0,IF(O176="NO CUMPLE EV TECNICA",0,IF(O176="NO HABILITA",0,IF(O176="HABILITA",('PRECIOS UNITARIOS'!$AF176*500)/N176))))</f>
        <v>0</v>
      </c>
      <c r="Q176" s="43">
        <f>'PRECIO REFERENCIA'!O176</f>
        <v>76608</v>
      </c>
      <c r="R176" s="43" t="str">
        <f>'PRECIO REFERENCIA'!Q176</f>
        <v>HABILITA</v>
      </c>
      <c r="S176" s="44">
        <f>+IF(R176="NO OFERTADO",0,IF(R176="NO CUMPLE EV TECNICA",0,IF(R176="NO HABILITA",0,IF(R176="HABILITA",('PRECIOS UNITARIOS'!$AF176*500)/Q176))))</f>
        <v>443.81787802840432</v>
      </c>
      <c r="T176" s="43">
        <f>'PRECIO REFERENCIA'!R176</f>
        <v>0</v>
      </c>
      <c r="U176" s="43" t="str">
        <f>'PRECIO REFERENCIA'!T176</f>
        <v>NO OFERTADO</v>
      </c>
      <c r="V176" s="44">
        <f>+IF(U176="NO OFERTADO",0,IF(U176="NO CUMPLE EV TECNICA",0,IF(U176="NO HABILITA",0,IF(U176="HABILITA",('PRECIOS UNITARIOS'!$AF176*500)/T176))))</f>
        <v>0</v>
      </c>
      <c r="W176" s="43">
        <f>'PRECIO REFERENCIA'!U176</f>
        <v>0</v>
      </c>
      <c r="X176" s="43" t="str">
        <f>'PRECIO REFERENCIA'!W176</f>
        <v>NO OFERTADO</v>
      </c>
      <c r="Y176" s="44">
        <f>+IF(X176="NO OFERTADO",0,IF(X176="NO CUMPLE EV TECNICA",0,IF(X176="NO HABILITA",0,IF(X176="HABILITA",('PRECIOS UNITARIOS'!$AF176*500)/W176))))</f>
        <v>0</v>
      </c>
      <c r="Z176" s="43">
        <f>'PRECIO REFERENCIA'!X176</f>
        <v>0</v>
      </c>
      <c r="AA176" s="43" t="str">
        <f>'PRECIO REFERENCIA'!Z176</f>
        <v>NO OFERTADO</v>
      </c>
      <c r="AB176" s="44">
        <f>+IF(AA176="NO OFERTADO",0,IF(AA176="NO CUMPLE EV TECNICA",0,IF(AA176="NO HABILITA",0,IF(AA176="HABILITA",('PRECIOS UNITARIOS'!$AF176*500)/Z176))))</f>
        <v>0</v>
      </c>
      <c r="AC176" s="43">
        <f>'PRECIO REFERENCIA'!AA176</f>
        <v>76926</v>
      </c>
      <c r="AD176" s="43" t="str">
        <f>'PRECIO REFERENCIA'!AC176</f>
        <v>HABILITA</v>
      </c>
      <c r="AE176" s="44">
        <f>+IF(AD176="NO OFERTADO",0,IF(AD176="NO CUMPLE EV TECNICA",0,IF(AD176="NO HABILITA",0,IF(AD176="HABILITA",('PRECIOS UNITARIOS'!$AF176*500)/AC176))))</f>
        <v>441.98320463822375</v>
      </c>
      <c r="AF176" s="43">
        <f>'PRECIO REFERENCIA'!AD176</f>
        <v>0</v>
      </c>
      <c r="AG176" s="43" t="str">
        <f>'PRECIO REFERENCIA'!AF176</f>
        <v>NO HABILITA</v>
      </c>
      <c r="AH176" s="44">
        <f>+IF(AG176="NO OFERTADO",0,IF(AG176="NO CUMPLE EV TECNICA",0,IF(AG176="NO HABILITA",0,IF(AG176="HABILITA",('PRECIOS UNITARIOS'!$AF176*500)/AF176))))</f>
        <v>0</v>
      </c>
      <c r="AI176" s="43">
        <f>'PRECIO REFERENCIA'!AG176</f>
        <v>0</v>
      </c>
      <c r="AJ176" s="43" t="str">
        <f>'PRECIO REFERENCIA'!AI176</f>
        <v>NO OFERTADO</v>
      </c>
      <c r="AK176" s="44">
        <f>+IF(AJ176="NO OFERTADO",0,IF(AJ176="NO CUMPLE EV TECNICA",0,IF(AJ176="NO HABILITA",0,IF(AJ176="HABILITA",('PRECIOS UNITARIOS'!$AF176*500)/AI176))))</f>
        <v>0</v>
      </c>
      <c r="AL176" s="43">
        <f>'PRECIO REFERENCIA'!AJ176</f>
        <v>0</v>
      </c>
      <c r="AM176" s="43" t="str">
        <f>'PRECIO REFERENCIA'!AL176</f>
        <v>NO OFERTADO</v>
      </c>
      <c r="AN176" s="44">
        <f>+IF(AM176="NO OFERTADO",0,IF(AM176="NO CUMPLE EV TECNICA",0,IF(AM176="NO HABILITA",0,IF(AM176="HABILITA",('PRECIOS UNITARIOS'!$AF176*500)/AL176))))</f>
        <v>0</v>
      </c>
      <c r="AO176" s="43">
        <f>'PRECIO REFERENCIA'!AM176</f>
        <v>0</v>
      </c>
      <c r="AP176" s="43" t="str">
        <f>'PRECIO REFERENCIA'!AO176</f>
        <v>NO OFERTADO</v>
      </c>
      <c r="AQ176" s="44">
        <f>+IF(AP176="NO OFERTADO",0,IF(AP176="NO CUMPLE EV TECNICA",0,IF(AP176="NO HABILITA",0,IF(AP176="HABILITA",('PRECIOS UNITARIOS'!$AF176*500)/AO176))))</f>
        <v>0</v>
      </c>
      <c r="AR176" s="43">
        <f>'PRECIO REFERENCIA'!AP176</f>
        <v>83040</v>
      </c>
      <c r="AS176" s="43" t="str">
        <f>'PRECIO REFERENCIA'!AR176</f>
        <v>HABILITA</v>
      </c>
      <c r="AT176" s="44">
        <f>+IF(AS176="NO OFERTADO",0,IF(AS176="NO CUMPLE EV TECNICA",0,IF(AS176="NO HABILITA",0,IF(AS176="HABILITA",('PRECIOS UNITARIOS'!$AF176*500)/AR176))))</f>
        <v>409.44123314065513</v>
      </c>
      <c r="AU176" s="43">
        <f>'PRECIO REFERENCIA'!AS176</f>
        <v>0</v>
      </c>
      <c r="AV176" s="43" t="str">
        <f>'PRECIO REFERENCIA'!AU176</f>
        <v>NO OFERTADO</v>
      </c>
      <c r="AW176" s="44">
        <f>+IF(AV176="NO OFERTADO",0,IF(AV176="NO CUMPLE EV TECNICA",0,IF(AV176="NO HABILITA",0,IF(AV176="HABILITA",('PRECIOS UNITARIOS'!$AF176*500)/AU176))))</f>
        <v>0</v>
      </c>
      <c r="AX176" s="43">
        <f>'PRECIO REFERENCIA'!AV176</f>
        <v>0</v>
      </c>
      <c r="AY176" s="43" t="str">
        <f>'PRECIO REFERENCIA'!AX176</f>
        <v>NO OFERTADO</v>
      </c>
      <c r="AZ176" s="44">
        <f>+IF(AY176="NO OFERTADO",0,IF(AY176="NO CUMPLE EV TECNICA",0,IF(AY176="NO HABILITA",0,IF(AY176="HABILITA",('PRECIOS UNITARIOS'!$AF176*500)/AX176))))</f>
        <v>0</v>
      </c>
      <c r="BA176" s="43">
        <f>'PRECIO REFERENCIA'!AY176</f>
        <v>0</v>
      </c>
      <c r="BB176" s="43" t="str">
        <f>'PRECIO REFERENCIA'!BA176</f>
        <v>NO OFERTADO</v>
      </c>
      <c r="BC176" s="44">
        <f>+IF(BB176="NO OFERTADO",0,IF(BB176="NO CUMPLE EV TECNICA",0,IF(BB176="NO HABILITA",0,IF(BB176="HABILITA",('PRECIOS UNITARIOS'!$AF176*500)/BA176))))</f>
        <v>0</v>
      </c>
      <c r="BD176" s="43">
        <f>'PRECIO REFERENCIA'!BB176</f>
        <v>0</v>
      </c>
      <c r="BE176" s="43" t="str">
        <f>'PRECIO REFERENCIA'!BD176</f>
        <v>NO OFERTADO</v>
      </c>
      <c r="BF176" s="44">
        <f>+IF(BE176="NO OFERTADO",0,IF(BE176="NO CUMPLE EV TECNICA",0,IF(BE176="NO HABILITA",0,IF(BE176="HABILITA",('PRECIOS UNITARIOS'!$AF176*500)/BD176))))</f>
        <v>0</v>
      </c>
      <c r="BG176" s="43">
        <f>'PRECIO REFERENCIA'!BE176</f>
        <v>0</v>
      </c>
      <c r="BH176" s="43" t="str">
        <f>'PRECIO REFERENCIA'!BG176</f>
        <v>NO OFERTADO</v>
      </c>
      <c r="BI176" s="44">
        <f>+IF(BH176="NO OFERTADO",0,IF(BH176="NO CUMPLE EV TECNICA",0,IF(BH176="NO HABILITA",0,IF(BH176="HABILITA",('PRECIOS UNITARIOS'!$AF176*500)/BG176))))</f>
        <v>0</v>
      </c>
      <c r="BJ176" s="43">
        <f>'PRECIO REFERENCIA'!BH176</f>
        <v>0</v>
      </c>
      <c r="BK176" s="43" t="str">
        <f>'PRECIO REFERENCIA'!BJ176</f>
        <v>NO OFERTADO</v>
      </c>
      <c r="BL176" s="44">
        <f>+IF(BK176="NO OFERTADO",0,IF(BK176="NO CUMPLE EV TECNICA",0,IF(BK176="NO HABILITA",0,IF(BK176="HABILITA",('PRECIOS UNITARIOS'!$AF176*500)/BJ176))))</f>
        <v>0</v>
      </c>
      <c r="BM176" s="43">
        <f>'PRECIO REFERENCIA'!BK176</f>
        <v>0</v>
      </c>
      <c r="BN176" s="43" t="str">
        <f>'PRECIO REFERENCIA'!BM176</f>
        <v>NO OFERTADO</v>
      </c>
      <c r="BO176" s="44">
        <f>+IF(BN176="NO OFERTADO",0,IF(BN176="NO CUMPLE EV TECNICA",0,IF(BN176="NO HABILITA",0,IF(BN176="HABILITA",('PRECIOS UNITARIOS'!$AF176*500)/BM176))))</f>
        <v>0</v>
      </c>
      <c r="BP176" s="43">
        <f>'PRECIO REFERENCIA'!BN176</f>
        <v>0</v>
      </c>
      <c r="BQ176" s="43" t="str">
        <f>'PRECIO REFERENCIA'!BP176</f>
        <v>NO OFERTADO</v>
      </c>
      <c r="BR176" s="44">
        <f>+IF(BQ176="NO OFERTADO",0,IF(BQ176="NO CUMPLE EV TECNICA",0,IF(BQ176="NO HABILITA",0,IF(BQ176="HABILITA",('PRECIOS UNITARIOS'!$AF176*500)/BP176))))</f>
        <v>0</v>
      </c>
      <c r="BS176" s="43">
        <f>'PRECIO REFERENCIA'!BQ176</f>
        <v>0</v>
      </c>
      <c r="BT176" s="43" t="str">
        <f>'PRECIO REFERENCIA'!BS176</f>
        <v>NO OFERTADO</v>
      </c>
      <c r="BU176" s="44">
        <f>+IF(BT176="NO OFERTADO",0,IF(BT176="NO CUMPLE EV TECNICA",0,IF(BT176="NO HABILITA",0,IF(BT176="HABILITA",('PRECIOS UNITARIOS'!$AF176*500)/BS176))))</f>
        <v>0</v>
      </c>
      <c r="BV176" s="43">
        <f>'PRECIO REFERENCIA'!BT176</f>
        <v>68000</v>
      </c>
      <c r="BW176" s="43" t="str">
        <f>'PRECIO REFERENCIA'!BV176</f>
        <v>HABILITA</v>
      </c>
      <c r="BX176" s="44">
        <f>+IF(BW176="NO OFERTADO",0,IF(BW176="NO CUMPLE EV TECNICA",0,IF(BW176="NO HABILITA",0,IF(BW176="HABILITA",('PRECIOS UNITARIOS'!$AF176*500)/BV176))))</f>
        <v>500</v>
      </c>
      <c r="BY176" s="43">
        <f>'PRECIO REFERENCIA'!BW176</f>
        <v>0</v>
      </c>
      <c r="BZ176" s="43" t="str">
        <f>'PRECIO REFERENCIA'!BY176</f>
        <v>NO OFERTADO</v>
      </c>
      <c r="CA176" s="44">
        <f>+IF(BZ176="NO OFERTADO",0,IF(BZ176="NO CUMPLE EV TECNICA",0,IF(BZ176="NO HABILITA",0,IF(BZ176="HABILITA",('PRECIOS UNITARIOS'!$AF176*500)/BY176))))</f>
        <v>0</v>
      </c>
      <c r="CB176" s="43">
        <f>'PRECIO REFERENCIA'!BZ176</f>
        <v>0</v>
      </c>
      <c r="CC176" s="43" t="str">
        <f>'PRECIO REFERENCIA'!CB176</f>
        <v>NO OFERTADO</v>
      </c>
      <c r="CD176" s="44">
        <f>+IF(CC176="NO OFERTADO",0,IF(CC176="NO CUMPLE EV TECNICA",0,IF(CC176="NO HABILITA",0,IF(CC176="HABILITA",('PRECIOS UNITARIOS'!$AF176*500)/CB176))))</f>
        <v>0</v>
      </c>
      <c r="CE176" s="43">
        <f>'PRECIO REFERENCIA'!CC176</f>
        <v>0</v>
      </c>
      <c r="CF176" s="43" t="str">
        <f>'PRECIO REFERENCIA'!CE176</f>
        <v>NO OFERTADO</v>
      </c>
      <c r="CG176" s="44">
        <f>+IF(CF176="NO OFERTADO",0,IF(CF176="NO CUMPLE EV TECNICA",0,IF(CF176="NO HABILITA",0,IF(CF176="HABILITA",('PRECIOS UNITARIOS'!$AF176*500)/CE176))))</f>
        <v>0</v>
      </c>
      <c r="CH176" s="43">
        <f>'PRECIO REFERENCIA'!CF176</f>
        <v>0</v>
      </c>
      <c r="CI176" s="43" t="str">
        <f>'PRECIO REFERENCIA'!CH176</f>
        <v>NO OFERTADO</v>
      </c>
      <c r="CJ176" s="44">
        <f>+IF(CI176="NO OFERTADO",0,IF(CI176="NO CUMPLE EV TECNICA",0,IF(CI176="NO HABILITA",0,IF(CI176="HABILITA",('PRECIOS UNITARIOS'!$AF176*500)/CH176))))</f>
        <v>0</v>
      </c>
    </row>
    <row r="177" spans="1:88" s="40" customFormat="1" ht="51" x14ac:dyDescent="0.2">
      <c r="A177" s="103">
        <v>168</v>
      </c>
      <c r="B177" s="202" t="s">
        <v>289</v>
      </c>
      <c r="C177" s="121" t="s">
        <v>285</v>
      </c>
      <c r="D177" s="24">
        <v>1</v>
      </c>
      <c r="E177" s="166" t="s">
        <v>53</v>
      </c>
      <c r="F177" s="168">
        <v>11</v>
      </c>
      <c r="G177" s="25">
        <v>107142</v>
      </c>
      <c r="H177" s="43">
        <f>'PRECIO REFERENCIA'!F177</f>
        <v>0</v>
      </c>
      <c r="I177" s="43" t="str">
        <f>'PRECIO REFERENCIA'!H177</f>
        <v>NO OFERTADO</v>
      </c>
      <c r="J177" s="44">
        <f>+IF(I177="NO OFERTADO",0,IF(I177="NO CUMPLE EV TECNICA",0,IF(I177="NO HABILITA",0,IF(I177="HABILITA",('PRECIOS UNITARIOS'!$AF177*500)/H177))))</f>
        <v>0</v>
      </c>
      <c r="K177" s="43">
        <f>'PRECIO REFERENCIA'!I177</f>
        <v>0</v>
      </c>
      <c r="L177" s="43" t="str">
        <f>'PRECIO REFERENCIA'!K177</f>
        <v>NO OFERTADO</v>
      </c>
      <c r="M177" s="44">
        <f>+IF(L177="NO OFERTADO",0,IF(L177="NO CUMPLE EV TECNICA",0,IF(L177="NO HABILITA",0,IF(L177="HABILITA",('PRECIOS UNITARIOS'!$AF177*500)/K177))))</f>
        <v>0</v>
      </c>
      <c r="N177" s="43">
        <f>'PRECIO REFERENCIA'!L177</f>
        <v>0</v>
      </c>
      <c r="O177" s="43" t="str">
        <f>'PRECIO REFERENCIA'!N177</f>
        <v>NO OFERTADO</v>
      </c>
      <c r="P177" s="44">
        <f>+IF(O177="NO OFERTADO",0,IF(O177="NO CUMPLE EV TECNICA",0,IF(O177="NO HABILITA",0,IF(O177="HABILITA",('PRECIOS UNITARIOS'!$AF177*500)/N177))))</f>
        <v>0</v>
      </c>
      <c r="Q177" s="43">
        <f>'PRECIO REFERENCIA'!O177</f>
        <v>106071</v>
      </c>
      <c r="R177" s="43" t="str">
        <f>'PRECIO REFERENCIA'!Q177</f>
        <v>HABILITA</v>
      </c>
      <c r="S177" s="44">
        <f>+IF(R177="NO OFERTADO",0,IF(R177="NO CUMPLE EV TECNICA",0,IF(R177="NO HABILITA",0,IF(R177="HABILITA",('PRECIOS UNITARIOS'!$AF177*500)/Q177))))</f>
        <v>325.25383940945215</v>
      </c>
      <c r="T177" s="43">
        <f>'PRECIO REFERENCIA'!R177</f>
        <v>0</v>
      </c>
      <c r="U177" s="43" t="str">
        <f>'PRECIO REFERENCIA'!T177</f>
        <v>NO OFERTADO</v>
      </c>
      <c r="V177" s="44">
        <f>+IF(U177="NO OFERTADO",0,IF(U177="NO CUMPLE EV TECNICA",0,IF(U177="NO HABILITA",0,IF(U177="HABILITA",('PRECIOS UNITARIOS'!$AF177*500)/T177))))</f>
        <v>0</v>
      </c>
      <c r="W177" s="43">
        <f>'PRECIO REFERENCIA'!U177</f>
        <v>0</v>
      </c>
      <c r="X177" s="43" t="str">
        <f>'PRECIO REFERENCIA'!W177</f>
        <v>NO OFERTADO</v>
      </c>
      <c r="Y177" s="44">
        <f>+IF(X177="NO OFERTADO",0,IF(X177="NO CUMPLE EV TECNICA",0,IF(X177="NO HABILITA",0,IF(X177="HABILITA",('PRECIOS UNITARIOS'!$AF177*500)/W177))))</f>
        <v>0</v>
      </c>
      <c r="Z177" s="43">
        <f>'PRECIO REFERENCIA'!X177</f>
        <v>0</v>
      </c>
      <c r="AA177" s="43" t="str">
        <f>'PRECIO REFERENCIA'!Z177</f>
        <v>NO OFERTADO</v>
      </c>
      <c r="AB177" s="44">
        <f>+IF(AA177="NO OFERTADO",0,IF(AA177="NO CUMPLE EV TECNICA",0,IF(AA177="NO HABILITA",0,IF(AA177="HABILITA",('PRECIOS UNITARIOS'!$AF177*500)/Z177))))</f>
        <v>0</v>
      </c>
      <c r="AC177" s="43">
        <f>'PRECIO REFERENCIA'!AA177</f>
        <v>106000</v>
      </c>
      <c r="AD177" s="43" t="str">
        <f>'PRECIO REFERENCIA'!AC177</f>
        <v>HABILITA</v>
      </c>
      <c r="AE177" s="44">
        <f>+IF(AD177="NO OFERTADO",0,IF(AD177="NO CUMPLE EV TECNICA",0,IF(AD177="NO HABILITA",0,IF(AD177="HABILITA",('PRECIOS UNITARIOS'!$AF177*500)/AC177))))</f>
        <v>325.47169811320754</v>
      </c>
      <c r="AF177" s="43">
        <f>'PRECIO REFERENCIA'!AD177</f>
        <v>0</v>
      </c>
      <c r="AG177" s="43" t="str">
        <f>'PRECIO REFERENCIA'!AF177</f>
        <v>NO HABILITA</v>
      </c>
      <c r="AH177" s="44">
        <f>+IF(AG177="NO OFERTADO",0,IF(AG177="NO CUMPLE EV TECNICA",0,IF(AG177="NO HABILITA",0,IF(AG177="HABILITA",('PRECIOS UNITARIOS'!$AF177*500)/AF177))))</f>
        <v>0</v>
      </c>
      <c r="AI177" s="43">
        <f>'PRECIO REFERENCIA'!AG177</f>
        <v>0</v>
      </c>
      <c r="AJ177" s="43" t="str">
        <f>'PRECIO REFERENCIA'!AI177</f>
        <v>NO OFERTADO</v>
      </c>
      <c r="AK177" s="44">
        <f>+IF(AJ177="NO OFERTADO",0,IF(AJ177="NO CUMPLE EV TECNICA",0,IF(AJ177="NO HABILITA",0,IF(AJ177="HABILITA",('PRECIOS UNITARIOS'!$AF177*500)/AI177))))</f>
        <v>0</v>
      </c>
      <c r="AL177" s="43">
        <f>'PRECIO REFERENCIA'!AJ177</f>
        <v>0</v>
      </c>
      <c r="AM177" s="43" t="str">
        <f>'PRECIO REFERENCIA'!AL177</f>
        <v>NO OFERTADO</v>
      </c>
      <c r="AN177" s="44">
        <f>+IF(AM177="NO OFERTADO",0,IF(AM177="NO CUMPLE EV TECNICA",0,IF(AM177="NO HABILITA",0,IF(AM177="HABILITA",('PRECIOS UNITARIOS'!$AF177*500)/AL177))))</f>
        <v>0</v>
      </c>
      <c r="AO177" s="43">
        <f>'PRECIO REFERENCIA'!AM177</f>
        <v>0</v>
      </c>
      <c r="AP177" s="43" t="str">
        <f>'PRECIO REFERENCIA'!AO177</f>
        <v>NO OFERTADO</v>
      </c>
      <c r="AQ177" s="44">
        <f>+IF(AP177="NO OFERTADO",0,IF(AP177="NO CUMPLE EV TECNICA",0,IF(AP177="NO HABILITA",0,IF(AP177="HABILITA",('PRECIOS UNITARIOS'!$AF177*500)/AO177))))</f>
        <v>0</v>
      </c>
      <c r="AR177" s="43">
        <f>'PRECIO REFERENCIA'!AP177</f>
        <v>113250</v>
      </c>
      <c r="AS177" s="43" t="str">
        <f>'PRECIO REFERENCIA'!AR177</f>
        <v>HABILITA</v>
      </c>
      <c r="AT177" s="44">
        <f>+IF(AS177="NO OFERTADO",0,IF(AS177="NO CUMPLE EV TECNICA",0,IF(AS177="NO HABILITA",0,IF(AS177="HABILITA",('PRECIOS UNITARIOS'!$AF177*500)/AR177))))</f>
        <v>304.63576158940396</v>
      </c>
      <c r="AU177" s="43">
        <f>'PRECIO REFERENCIA'!AS177</f>
        <v>0</v>
      </c>
      <c r="AV177" s="43" t="str">
        <f>'PRECIO REFERENCIA'!AU177</f>
        <v>NO OFERTADO</v>
      </c>
      <c r="AW177" s="44">
        <f>+IF(AV177="NO OFERTADO",0,IF(AV177="NO CUMPLE EV TECNICA",0,IF(AV177="NO HABILITA",0,IF(AV177="HABILITA",('PRECIOS UNITARIOS'!$AF177*500)/AU177))))</f>
        <v>0</v>
      </c>
      <c r="AX177" s="43">
        <f>'PRECIO REFERENCIA'!AV177</f>
        <v>0</v>
      </c>
      <c r="AY177" s="43" t="str">
        <f>'PRECIO REFERENCIA'!AX177</f>
        <v>NO OFERTADO</v>
      </c>
      <c r="AZ177" s="44">
        <f>+IF(AY177="NO OFERTADO",0,IF(AY177="NO CUMPLE EV TECNICA",0,IF(AY177="NO HABILITA",0,IF(AY177="HABILITA",('PRECIOS UNITARIOS'!$AF177*500)/AX177))))</f>
        <v>0</v>
      </c>
      <c r="BA177" s="43">
        <f>'PRECIO REFERENCIA'!AY177</f>
        <v>0</v>
      </c>
      <c r="BB177" s="43" t="str">
        <f>'PRECIO REFERENCIA'!BA177</f>
        <v>NO OFERTADO</v>
      </c>
      <c r="BC177" s="44">
        <f>+IF(BB177="NO OFERTADO",0,IF(BB177="NO CUMPLE EV TECNICA",0,IF(BB177="NO HABILITA",0,IF(BB177="HABILITA",('PRECIOS UNITARIOS'!$AF177*500)/BA177))))</f>
        <v>0</v>
      </c>
      <c r="BD177" s="43">
        <f>'PRECIO REFERENCIA'!BB177</f>
        <v>0</v>
      </c>
      <c r="BE177" s="43" t="str">
        <f>'PRECIO REFERENCIA'!BD177</f>
        <v>NO OFERTADO</v>
      </c>
      <c r="BF177" s="44">
        <f>+IF(BE177="NO OFERTADO",0,IF(BE177="NO CUMPLE EV TECNICA",0,IF(BE177="NO HABILITA",0,IF(BE177="HABILITA",('PRECIOS UNITARIOS'!$AF177*500)/BD177))))</f>
        <v>0</v>
      </c>
      <c r="BG177" s="43">
        <f>'PRECIO REFERENCIA'!BE177</f>
        <v>0</v>
      </c>
      <c r="BH177" s="43" t="str">
        <f>'PRECIO REFERENCIA'!BG177</f>
        <v>NO OFERTADO</v>
      </c>
      <c r="BI177" s="44">
        <f>+IF(BH177="NO OFERTADO",0,IF(BH177="NO CUMPLE EV TECNICA",0,IF(BH177="NO HABILITA",0,IF(BH177="HABILITA",('PRECIOS UNITARIOS'!$AF177*500)/BG177))))</f>
        <v>0</v>
      </c>
      <c r="BJ177" s="43">
        <f>'PRECIO REFERENCIA'!BH177</f>
        <v>0</v>
      </c>
      <c r="BK177" s="43" t="str">
        <f>'PRECIO REFERENCIA'!BJ177</f>
        <v>NO OFERTADO</v>
      </c>
      <c r="BL177" s="44">
        <f>+IF(BK177="NO OFERTADO",0,IF(BK177="NO CUMPLE EV TECNICA",0,IF(BK177="NO HABILITA",0,IF(BK177="HABILITA",('PRECIOS UNITARIOS'!$AF177*500)/BJ177))))</f>
        <v>0</v>
      </c>
      <c r="BM177" s="43">
        <f>'PRECIO REFERENCIA'!BK177</f>
        <v>0</v>
      </c>
      <c r="BN177" s="43" t="str">
        <f>'PRECIO REFERENCIA'!BM177</f>
        <v>NO OFERTADO</v>
      </c>
      <c r="BO177" s="44">
        <f>+IF(BN177="NO OFERTADO",0,IF(BN177="NO CUMPLE EV TECNICA",0,IF(BN177="NO HABILITA",0,IF(BN177="HABILITA",('PRECIOS UNITARIOS'!$AF177*500)/BM177))))</f>
        <v>0</v>
      </c>
      <c r="BP177" s="43">
        <f>'PRECIO REFERENCIA'!BN177</f>
        <v>0</v>
      </c>
      <c r="BQ177" s="43" t="str">
        <f>'PRECIO REFERENCIA'!BP177</f>
        <v>NO OFERTADO</v>
      </c>
      <c r="BR177" s="44">
        <f>+IF(BQ177="NO OFERTADO",0,IF(BQ177="NO CUMPLE EV TECNICA",0,IF(BQ177="NO HABILITA",0,IF(BQ177="HABILITA",('PRECIOS UNITARIOS'!$AF177*500)/BP177))))</f>
        <v>0</v>
      </c>
      <c r="BS177" s="43">
        <f>'PRECIO REFERENCIA'!BQ177</f>
        <v>0</v>
      </c>
      <c r="BT177" s="43" t="str">
        <f>'PRECIO REFERENCIA'!BS177</f>
        <v>NO OFERTADO</v>
      </c>
      <c r="BU177" s="44">
        <f>+IF(BT177="NO OFERTADO",0,IF(BT177="NO CUMPLE EV TECNICA",0,IF(BT177="NO HABILITA",0,IF(BT177="HABILITA",('PRECIOS UNITARIOS'!$AF177*500)/BS177))))</f>
        <v>0</v>
      </c>
      <c r="BV177" s="43">
        <f>'PRECIO REFERENCIA'!BT177</f>
        <v>69000</v>
      </c>
      <c r="BW177" s="43" t="str">
        <f>'PRECIO REFERENCIA'!BV177</f>
        <v>HABILITA</v>
      </c>
      <c r="BX177" s="44">
        <f>+IF(BW177="NO OFERTADO",0,IF(BW177="NO CUMPLE EV TECNICA",0,IF(BW177="NO HABILITA",0,IF(BW177="HABILITA",('PRECIOS UNITARIOS'!$AF177*500)/BV177))))</f>
        <v>500</v>
      </c>
      <c r="BY177" s="43">
        <f>'PRECIO REFERENCIA'!BW177</f>
        <v>0</v>
      </c>
      <c r="BZ177" s="43" t="str">
        <f>'PRECIO REFERENCIA'!BY177</f>
        <v>NO OFERTADO</v>
      </c>
      <c r="CA177" s="44">
        <f>+IF(BZ177="NO OFERTADO",0,IF(BZ177="NO CUMPLE EV TECNICA",0,IF(BZ177="NO HABILITA",0,IF(BZ177="HABILITA",('PRECIOS UNITARIOS'!$AF177*500)/BY177))))</f>
        <v>0</v>
      </c>
      <c r="CB177" s="43">
        <f>'PRECIO REFERENCIA'!BZ177</f>
        <v>0</v>
      </c>
      <c r="CC177" s="43" t="str">
        <f>'PRECIO REFERENCIA'!CB177</f>
        <v>NO OFERTADO</v>
      </c>
      <c r="CD177" s="44">
        <f>+IF(CC177="NO OFERTADO",0,IF(CC177="NO CUMPLE EV TECNICA",0,IF(CC177="NO HABILITA",0,IF(CC177="HABILITA",('PRECIOS UNITARIOS'!$AF177*500)/CB177))))</f>
        <v>0</v>
      </c>
      <c r="CE177" s="43">
        <f>'PRECIO REFERENCIA'!CC177</f>
        <v>0</v>
      </c>
      <c r="CF177" s="43" t="str">
        <f>'PRECIO REFERENCIA'!CE177</f>
        <v>NO OFERTADO</v>
      </c>
      <c r="CG177" s="44">
        <f>+IF(CF177="NO OFERTADO",0,IF(CF177="NO CUMPLE EV TECNICA",0,IF(CF177="NO HABILITA",0,IF(CF177="HABILITA",('PRECIOS UNITARIOS'!$AF177*500)/CE177))))</f>
        <v>0</v>
      </c>
      <c r="CH177" s="43">
        <f>'PRECIO REFERENCIA'!CF177</f>
        <v>0</v>
      </c>
      <c r="CI177" s="43" t="str">
        <f>'PRECIO REFERENCIA'!CH177</f>
        <v>NO OFERTADO</v>
      </c>
      <c r="CJ177" s="44">
        <f>+IF(CI177="NO OFERTADO",0,IF(CI177="NO CUMPLE EV TECNICA",0,IF(CI177="NO HABILITA",0,IF(CI177="HABILITA",('PRECIOS UNITARIOS'!$AF177*500)/CH177))))</f>
        <v>0</v>
      </c>
    </row>
    <row r="178" spans="1:88" s="40" customFormat="1" ht="38.25" x14ac:dyDescent="0.2">
      <c r="A178" s="103">
        <v>169</v>
      </c>
      <c r="B178" s="202" t="s">
        <v>290</v>
      </c>
      <c r="C178" s="121" t="s">
        <v>291</v>
      </c>
      <c r="D178" s="24">
        <v>1</v>
      </c>
      <c r="E178" s="166" t="s">
        <v>53</v>
      </c>
      <c r="F178" s="168">
        <v>1</v>
      </c>
      <c r="G178" s="25">
        <v>2136.6925999999999</v>
      </c>
      <c r="H178" s="43">
        <f>'PRECIO REFERENCIA'!F178</f>
        <v>0</v>
      </c>
      <c r="I178" s="43" t="str">
        <f>'PRECIO REFERENCIA'!H178</f>
        <v>NO OFERTADO</v>
      </c>
      <c r="J178" s="44">
        <f>+IF(I178="NO OFERTADO",0,IF(I178="NO CUMPLE EV TECNICA",0,IF(I178="NO HABILITA",0,IF(I178="HABILITA",('PRECIOS UNITARIOS'!$AF178*500)/H178))))</f>
        <v>0</v>
      </c>
      <c r="K178" s="43">
        <f>'PRECIO REFERENCIA'!I178</f>
        <v>0</v>
      </c>
      <c r="L178" s="43" t="str">
        <f>'PRECIO REFERENCIA'!K178</f>
        <v>NO OFERTADO</v>
      </c>
      <c r="M178" s="44">
        <f>+IF(L178="NO OFERTADO",0,IF(L178="NO CUMPLE EV TECNICA",0,IF(L178="NO HABILITA",0,IF(L178="HABILITA",('PRECIOS UNITARIOS'!$AF178*500)/K178))))</f>
        <v>0</v>
      </c>
      <c r="N178" s="43">
        <f>'PRECIO REFERENCIA'!L178</f>
        <v>0</v>
      </c>
      <c r="O178" s="43" t="str">
        <f>'PRECIO REFERENCIA'!N178</f>
        <v>NO OFERTADO</v>
      </c>
      <c r="P178" s="44">
        <f>+IF(O178="NO OFERTADO",0,IF(O178="NO CUMPLE EV TECNICA",0,IF(O178="NO HABILITA",0,IF(O178="HABILITA",('PRECIOS UNITARIOS'!$AF178*500)/N178))))</f>
        <v>0</v>
      </c>
      <c r="Q178" s="43">
        <f>'PRECIO REFERENCIA'!O178</f>
        <v>0</v>
      </c>
      <c r="R178" s="43" t="str">
        <f>'PRECIO REFERENCIA'!Q178</f>
        <v>NO OFERTADO</v>
      </c>
      <c r="S178" s="44">
        <f>+IF(R178="NO OFERTADO",0,IF(R178="NO CUMPLE EV TECNICA",0,IF(R178="NO HABILITA",0,IF(R178="HABILITA",('PRECIOS UNITARIOS'!$AF178*500)/Q178))))</f>
        <v>0</v>
      </c>
      <c r="T178" s="43">
        <f>'PRECIO REFERENCIA'!R178</f>
        <v>0</v>
      </c>
      <c r="U178" s="43" t="str">
        <f>'PRECIO REFERENCIA'!T178</f>
        <v>NO OFERTADO</v>
      </c>
      <c r="V178" s="44">
        <f>+IF(U178="NO OFERTADO",0,IF(U178="NO CUMPLE EV TECNICA",0,IF(U178="NO HABILITA",0,IF(U178="HABILITA",('PRECIOS UNITARIOS'!$AF178*500)/T178))))</f>
        <v>0</v>
      </c>
      <c r="W178" s="43">
        <f>'PRECIO REFERENCIA'!U178</f>
        <v>0</v>
      </c>
      <c r="X178" s="43" t="str">
        <f>'PRECIO REFERENCIA'!W178</f>
        <v>NO OFERTADO</v>
      </c>
      <c r="Y178" s="44">
        <f>+IF(X178="NO OFERTADO",0,IF(X178="NO CUMPLE EV TECNICA",0,IF(X178="NO HABILITA",0,IF(X178="HABILITA",('PRECIOS UNITARIOS'!$AF178*500)/W178))))</f>
        <v>0</v>
      </c>
      <c r="Z178" s="43">
        <f>'PRECIO REFERENCIA'!X178</f>
        <v>0</v>
      </c>
      <c r="AA178" s="43" t="str">
        <f>'PRECIO REFERENCIA'!Z178</f>
        <v>NO OFERTADO</v>
      </c>
      <c r="AB178" s="44">
        <f>+IF(AA178="NO OFERTADO",0,IF(AA178="NO CUMPLE EV TECNICA",0,IF(AA178="NO HABILITA",0,IF(AA178="HABILITA",('PRECIOS UNITARIOS'!$AF178*500)/Z178))))</f>
        <v>0</v>
      </c>
      <c r="AC178" s="43">
        <f>'PRECIO REFERENCIA'!AA178</f>
        <v>0</v>
      </c>
      <c r="AD178" s="43" t="str">
        <f>'PRECIO REFERENCIA'!AC178</f>
        <v>NO OFERTADO</v>
      </c>
      <c r="AE178" s="44">
        <f>+IF(AD178="NO OFERTADO",0,IF(AD178="NO CUMPLE EV TECNICA",0,IF(AD178="NO HABILITA",0,IF(AD178="HABILITA",('PRECIOS UNITARIOS'!$AF178*500)/AC178))))</f>
        <v>0</v>
      </c>
      <c r="AF178" s="43">
        <f>'PRECIO REFERENCIA'!AD178</f>
        <v>0</v>
      </c>
      <c r="AG178" s="43" t="str">
        <f>'PRECIO REFERENCIA'!AF178</f>
        <v>NO OFERTADO</v>
      </c>
      <c r="AH178" s="44">
        <f>+IF(AG178="NO OFERTADO",0,IF(AG178="NO CUMPLE EV TECNICA",0,IF(AG178="NO HABILITA",0,IF(AG178="HABILITA",('PRECIOS UNITARIOS'!$AF178*500)/AF178))))</f>
        <v>0</v>
      </c>
      <c r="AI178" s="43">
        <f>'PRECIO REFERENCIA'!AG178</f>
        <v>0</v>
      </c>
      <c r="AJ178" s="43" t="str">
        <f>'PRECIO REFERENCIA'!AI178</f>
        <v>NO OFERTADO</v>
      </c>
      <c r="AK178" s="44">
        <f>+IF(AJ178="NO OFERTADO",0,IF(AJ178="NO CUMPLE EV TECNICA",0,IF(AJ178="NO HABILITA",0,IF(AJ178="HABILITA",('PRECIOS UNITARIOS'!$AF178*500)/AI178))))</f>
        <v>0</v>
      </c>
      <c r="AL178" s="43">
        <f>'PRECIO REFERENCIA'!AJ178</f>
        <v>133280</v>
      </c>
      <c r="AM178" s="43" t="str">
        <f>'PRECIO REFERENCIA'!AL178</f>
        <v>NO HABILITA</v>
      </c>
      <c r="AN178" s="44">
        <f>+IF(AM178="NO OFERTADO",0,IF(AM178="NO CUMPLE EV TECNICA",0,IF(AM178="NO HABILITA",0,IF(AM178="HABILITA",('PRECIOS UNITARIOS'!$AF178*500)/AL178))))</f>
        <v>0</v>
      </c>
      <c r="AO178" s="43">
        <f>'PRECIO REFERENCIA'!AM178</f>
        <v>0</v>
      </c>
      <c r="AP178" s="43" t="str">
        <f>'PRECIO REFERENCIA'!AO178</f>
        <v>NO OFERTADO</v>
      </c>
      <c r="AQ178" s="44">
        <f>+IF(AP178="NO OFERTADO",0,IF(AP178="NO CUMPLE EV TECNICA",0,IF(AP178="NO HABILITA",0,IF(AP178="HABILITA",('PRECIOS UNITARIOS'!$AF178*500)/AO178))))</f>
        <v>0</v>
      </c>
      <c r="AR178" s="43">
        <f>'PRECIO REFERENCIA'!AP178</f>
        <v>0</v>
      </c>
      <c r="AS178" s="43" t="str">
        <f>'PRECIO REFERENCIA'!AR178</f>
        <v>NO OFERTADO</v>
      </c>
      <c r="AT178" s="44">
        <f>+IF(AS178="NO OFERTADO",0,IF(AS178="NO CUMPLE EV TECNICA",0,IF(AS178="NO HABILITA",0,IF(AS178="HABILITA",('PRECIOS UNITARIOS'!$AF178*500)/AR178))))</f>
        <v>0</v>
      </c>
      <c r="AU178" s="43">
        <f>'PRECIO REFERENCIA'!AS178</f>
        <v>0</v>
      </c>
      <c r="AV178" s="43" t="str">
        <f>'PRECIO REFERENCIA'!AU178</f>
        <v>NO OFERTADO</v>
      </c>
      <c r="AW178" s="44">
        <f>+IF(AV178="NO OFERTADO",0,IF(AV178="NO CUMPLE EV TECNICA",0,IF(AV178="NO HABILITA",0,IF(AV178="HABILITA",('PRECIOS UNITARIOS'!$AF178*500)/AU178))))</f>
        <v>0</v>
      </c>
      <c r="AX178" s="43">
        <f>'PRECIO REFERENCIA'!AV178</f>
        <v>0</v>
      </c>
      <c r="AY178" s="43" t="str">
        <f>'PRECIO REFERENCIA'!AX178</f>
        <v>NO OFERTADO</v>
      </c>
      <c r="AZ178" s="44">
        <f>+IF(AY178="NO OFERTADO",0,IF(AY178="NO CUMPLE EV TECNICA",0,IF(AY178="NO HABILITA",0,IF(AY178="HABILITA",('PRECIOS UNITARIOS'!$AF178*500)/AX178))))</f>
        <v>0</v>
      </c>
      <c r="BA178" s="43">
        <f>'PRECIO REFERENCIA'!AY178</f>
        <v>0</v>
      </c>
      <c r="BB178" s="43" t="str">
        <f>'PRECIO REFERENCIA'!BA178</f>
        <v>NO OFERTADO</v>
      </c>
      <c r="BC178" s="44">
        <f>+IF(BB178="NO OFERTADO",0,IF(BB178="NO CUMPLE EV TECNICA",0,IF(BB178="NO HABILITA",0,IF(BB178="HABILITA",('PRECIOS UNITARIOS'!$AF178*500)/BA178))))</f>
        <v>0</v>
      </c>
      <c r="BD178" s="43">
        <f>'PRECIO REFERENCIA'!BB178</f>
        <v>0</v>
      </c>
      <c r="BE178" s="43" t="str">
        <f>'PRECIO REFERENCIA'!BD178</f>
        <v>NO OFERTADO</v>
      </c>
      <c r="BF178" s="44">
        <f>+IF(BE178="NO OFERTADO",0,IF(BE178="NO CUMPLE EV TECNICA",0,IF(BE178="NO HABILITA",0,IF(BE178="HABILITA",('PRECIOS UNITARIOS'!$AF178*500)/BD178))))</f>
        <v>0</v>
      </c>
      <c r="BG178" s="43">
        <f>'PRECIO REFERENCIA'!BE178</f>
        <v>0</v>
      </c>
      <c r="BH178" s="43" t="str">
        <f>'PRECIO REFERENCIA'!BG178</f>
        <v>NO OFERTADO</v>
      </c>
      <c r="BI178" s="44">
        <f>+IF(BH178="NO OFERTADO",0,IF(BH178="NO CUMPLE EV TECNICA",0,IF(BH178="NO HABILITA",0,IF(BH178="HABILITA",('PRECIOS UNITARIOS'!$AF178*500)/BG178))))</f>
        <v>0</v>
      </c>
      <c r="BJ178" s="43">
        <f>'PRECIO REFERENCIA'!BH178</f>
        <v>0</v>
      </c>
      <c r="BK178" s="43" t="str">
        <f>'PRECIO REFERENCIA'!BJ178</f>
        <v>NO OFERTADO</v>
      </c>
      <c r="BL178" s="44">
        <f>+IF(BK178="NO OFERTADO",0,IF(BK178="NO CUMPLE EV TECNICA",0,IF(BK178="NO HABILITA",0,IF(BK178="HABILITA",('PRECIOS UNITARIOS'!$AF178*500)/BJ178))))</f>
        <v>0</v>
      </c>
      <c r="BM178" s="43">
        <f>'PRECIO REFERENCIA'!BK178</f>
        <v>0</v>
      </c>
      <c r="BN178" s="43" t="str">
        <f>'PRECIO REFERENCIA'!BM178</f>
        <v>NO OFERTADO</v>
      </c>
      <c r="BO178" s="44">
        <f>+IF(BN178="NO OFERTADO",0,IF(BN178="NO CUMPLE EV TECNICA",0,IF(BN178="NO HABILITA",0,IF(BN178="HABILITA",('PRECIOS UNITARIOS'!$AF178*500)/BM178))))</f>
        <v>0</v>
      </c>
      <c r="BP178" s="43">
        <f>'PRECIO REFERENCIA'!BN178</f>
        <v>0</v>
      </c>
      <c r="BQ178" s="43" t="str">
        <f>'PRECIO REFERENCIA'!BP178</f>
        <v>NO OFERTADO</v>
      </c>
      <c r="BR178" s="44">
        <f>+IF(BQ178="NO OFERTADO",0,IF(BQ178="NO CUMPLE EV TECNICA",0,IF(BQ178="NO HABILITA",0,IF(BQ178="HABILITA",('PRECIOS UNITARIOS'!$AF178*500)/BP178))))</f>
        <v>0</v>
      </c>
      <c r="BS178" s="43">
        <f>'PRECIO REFERENCIA'!BQ178</f>
        <v>0</v>
      </c>
      <c r="BT178" s="43" t="str">
        <f>'PRECIO REFERENCIA'!BS178</f>
        <v>NO OFERTADO</v>
      </c>
      <c r="BU178" s="44">
        <f>+IF(BT178="NO OFERTADO",0,IF(BT178="NO CUMPLE EV TECNICA",0,IF(BT178="NO HABILITA",0,IF(BT178="HABILITA",('PRECIOS UNITARIOS'!$AF178*500)/BS178))))</f>
        <v>0</v>
      </c>
      <c r="BV178" s="43">
        <f>'PRECIO REFERENCIA'!BT178</f>
        <v>0</v>
      </c>
      <c r="BW178" s="43" t="str">
        <f>'PRECIO REFERENCIA'!BV178</f>
        <v>NO OFERTADO</v>
      </c>
      <c r="BX178" s="44">
        <f>+IF(BW178="NO OFERTADO",0,IF(BW178="NO CUMPLE EV TECNICA",0,IF(BW178="NO HABILITA",0,IF(BW178="HABILITA",('PRECIOS UNITARIOS'!$AF178*500)/BV178))))</f>
        <v>0</v>
      </c>
      <c r="BY178" s="43">
        <f>'PRECIO REFERENCIA'!BW178</f>
        <v>0</v>
      </c>
      <c r="BZ178" s="43" t="str">
        <f>'PRECIO REFERENCIA'!BY178</f>
        <v>NO OFERTADO</v>
      </c>
      <c r="CA178" s="44">
        <f>+IF(BZ178="NO OFERTADO",0,IF(BZ178="NO CUMPLE EV TECNICA",0,IF(BZ178="NO HABILITA",0,IF(BZ178="HABILITA",('PRECIOS UNITARIOS'!$AF178*500)/BY178))))</f>
        <v>0</v>
      </c>
      <c r="CB178" s="43">
        <f>'PRECIO REFERENCIA'!BZ178</f>
        <v>0</v>
      </c>
      <c r="CC178" s="43" t="str">
        <f>'PRECIO REFERENCIA'!CB178</f>
        <v>NO OFERTADO</v>
      </c>
      <c r="CD178" s="44">
        <f>+IF(CC178="NO OFERTADO",0,IF(CC178="NO CUMPLE EV TECNICA",0,IF(CC178="NO HABILITA",0,IF(CC178="HABILITA",('PRECIOS UNITARIOS'!$AF178*500)/CB178))))</f>
        <v>0</v>
      </c>
      <c r="CE178" s="43">
        <f>'PRECIO REFERENCIA'!CC178</f>
        <v>0</v>
      </c>
      <c r="CF178" s="43" t="str">
        <f>'PRECIO REFERENCIA'!CE178</f>
        <v>NO OFERTADO</v>
      </c>
      <c r="CG178" s="44">
        <f>+IF(CF178="NO OFERTADO",0,IF(CF178="NO CUMPLE EV TECNICA",0,IF(CF178="NO HABILITA",0,IF(CF178="HABILITA",('PRECIOS UNITARIOS'!$AF178*500)/CE178))))</f>
        <v>0</v>
      </c>
      <c r="CH178" s="43">
        <f>'PRECIO REFERENCIA'!CF178</f>
        <v>0</v>
      </c>
      <c r="CI178" s="43" t="str">
        <f>'PRECIO REFERENCIA'!CH178</f>
        <v>NO OFERTADO</v>
      </c>
      <c r="CJ178" s="44">
        <f>+IF(CI178="NO OFERTADO",0,IF(CI178="NO CUMPLE EV TECNICA",0,IF(CI178="NO HABILITA",0,IF(CI178="HABILITA",('PRECIOS UNITARIOS'!$AF178*500)/CH178))))</f>
        <v>0</v>
      </c>
    </row>
    <row r="179" spans="1:88" s="40" customFormat="1" ht="38.25" x14ac:dyDescent="0.2">
      <c r="A179" s="103">
        <v>170</v>
      </c>
      <c r="B179" s="202" t="s">
        <v>292</v>
      </c>
      <c r="C179" s="121" t="s">
        <v>291</v>
      </c>
      <c r="D179" s="24">
        <v>1</v>
      </c>
      <c r="E179" s="166" t="s">
        <v>53</v>
      </c>
      <c r="F179" s="168">
        <v>99.666666666666671</v>
      </c>
      <c r="G179" s="25">
        <v>2136.6925999999999</v>
      </c>
      <c r="H179" s="43">
        <f>'PRECIO REFERENCIA'!F179</f>
        <v>0</v>
      </c>
      <c r="I179" s="43" t="str">
        <f>'PRECIO REFERENCIA'!H179</f>
        <v>NO OFERTADO</v>
      </c>
      <c r="J179" s="44">
        <f>+IF(I179="NO OFERTADO",0,IF(I179="NO CUMPLE EV TECNICA",0,IF(I179="NO HABILITA",0,IF(I179="HABILITA",('PRECIOS UNITARIOS'!$AF179*500)/H179))))</f>
        <v>0</v>
      </c>
      <c r="K179" s="43">
        <f>'PRECIO REFERENCIA'!I179</f>
        <v>0</v>
      </c>
      <c r="L179" s="43" t="str">
        <f>'PRECIO REFERENCIA'!K179</f>
        <v>NO OFERTADO</v>
      </c>
      <c r="M179" s="44">
        <f>+IF(L179="NO OFERTADO",0,IF(L179="NO CUMPLE EV TECNICA",0,IF(L179="NO HABILITA",0,IF(L179="HABILITA",('PRECIOS UNITARIOS'!$AF179*500)/K179))))</f>
        <v>0</v>
      </c>
      <c r="N179" s="43">
        <f>'PRECIO REFERENCIA'!L179</f>
        <v>0</v>
      </c>
      <c r="O179" s="43" t="str">
        <f>'PRECIO REFERENCIA'!N179</f>
        <v>NO OFERTADO</v>
      </c>
      <c r="P179" s="44">
        <f>+IF(O179="NO OFERTADO",0,IF(O179="NO CUMPLE EV TECNICA",0,IF(O179="NO HABILITA",0,IF(O179="HABILITA",('PRECIOS UNITARIOS'!$AF179*500)/N179))))</f>
        <v>0</v>
      </c>
      <c r="Q179" s="43">
        <f>'PRECIO REFERENCIA'!O179</f>
        <v>0</v>
      </c>
      <c r="R179" s="43" t="str">
        <f>'PRECIO REFERENCIA'!Q179</f>
        <v>NO OFERTADO</v>
      </c>
      <c r="S179" s="44">
        <f>+IF(R179="NO OFERTADO",0,IF(R179="NO CUMPLE EV TECNICA",0,IF(R179="NO HABILITA",0,IF(R179="HABILITA",('PRECIOS UNITARIOS'!$AF179*500)/Q179))))</f>
        <v>0</v>
      </c>
      <c r="T179" s="43">
        <f>'PRECIO REFERENCIA'!R179</f>
        <v>0</v>
      </c>
      <c r="U179" s="43" t="str">
        <f>'PRECIO REFERENCIA'!T179</f>
        <v>NO OFERTADO</v>
      </c>
      <c r="V179" s="44">
        <f>+IF(U179="NO OFERTADO",0,IF(U179="NO CUMPLE EV TECNICA",0,IF(U179="NO HABILITA",0,IF(U179="HABILITA",('PRECIOS UNITARIOS'!$AF179*500)/T179))))</f>
        <v>0</v>
      </c>
      <c r="W179" s="43">
        <f>'PRECIO REFERENCIA'!U179</f>
        <v>0</v>
      </c>
      <c r="X179" s="43" t="str">
        <f>'PRECIO REFERENCIA'!W179</f>
        <v>NO OFERTADO</v>
      </c>
      <c r="Y179" s="44">
        <f>+IF(X179="NO OFERTADO",0,IF(X179="NO CUMPLE EV TECNICA",0,IF(X179="NO HABILITA",0,IF(X179="HABILITA",('PRECIOS UNITARIOS'!$AF179*500)/W179))))</f>
        <v>0</v>
      </c>
      <c r="Z179" s="43">
        <f>'PRECIO REFERENCIA'!X179</f>
        <v>0</v>
      </c>
      <c r="AA179" s="43" t="str">
        <f>'PRECIO REFERENCIA'!Z179</f>
        <v>NO OFERTADO</v>
      </c>
      <c r="AB179" s="44">
        <f>+IF(AA179="NO OFERTADO",0,IF(AA179="NO CUMPLE EV TECNICA",0,IF(AA179="NO HABILITA",0,IF(AA179="HABILITA",('PRECIOS UNITARIOS'!$AF179*500)/Z179))))</f>
        <v>0</v>
      </c>
      <c r="AC179" s="43">
        <f>'PRECIO REFERENCIA'!AA179</f>
        <v>0</v>
      </c>
      <c r="AD179" s="43" t="str">
        <f>'PRECIO REFERENCIA'!AC179</f>
        <v>NO OFERTADO</v>
      </c>
      <c r="AE179" s="44">
        <f>+IF(AD179="NO OFERTADO",0,IF(AD179="NO CUMPLE EV TECNICA",0,IF(AD179="NO HABILITA",0,IF(AD179="HABILITA",('PRECIOS UNITARIOS'!$AF179*500)/AC179))))</f>
        <v>0</v>
      </c>
      <c r="AF179" s="43">
        <f>'PRECIO REFERENCIA'!AD179</f>
        <v>0</v>
      </c>
      <c r="AG179" s="43" t="str">
        <f>'PRECIO REFERENCIA'!AF179</f>
        <v>NO OFERTADO</v>
      </c>
      <c r="AH179" s="44">
        <f>+IF(AG179="NO OFERTADO",0,IF(AG179="NO CUMPLE EV TECNICA",0,IF(AG179="NO HABILITA",0,IF(AG179="HABILITA",('PRECIOS UNITARIOS'!$AF179*500)/AF179))))</f>
        <v>0</v>
      </c>
      <c r="AI179" s="43">
        <f>'PRECIO REFERENCIA'!AG179</f>
        <v>0</v>
      </c>
      <c r="AJ179" s="43" t="str">
        <f>'PRECIO REFERENCIA'!AI179</f>
        <v>NO OFERTADO</v>
      </c>
      <c r="AK179" s="44">
        <f>+IF(AJ179="NO OFERTADO",0,IF(AJ179="NO CUMPLE EV TECNICA",0,IF(AJ179="NO HABILITA",0,IF(AJ179="HABILITA",('PRECIOS UNITARIOS'!$AF179*500)/AI179))))</f>
        <v>0</v>
      </c>
      <c r="AL179" s="43">
        <f>'PRECIO REFERENCIA'!AJ179</f>
        <v>0</v>
      </c>
      <c r="AM179" s="43" t="str">
        <f>'PRECIO REFERENCIA'!AL179</f>
        <v>NO OFERTADO</v>
      </c>
      <c r="AN179" s="44">
        <f>+IF(AM179="NO OFERTADO",0,IF(AM179="NO CUMPLE EV TECNICA",0,IF(AM179="NO HABILITA",0,IF(AM179="HABILITA",('PRECIOS UNITARIOS'!$AF179*500)/AL179))))</f>
        <v>0</v>
      </c>
      <c r="AO179" s="43">
        <f>'PRECIO REFERENCIA'!AM179</f>
        <v>0</v>
      </c>
      <c r="AP179" s="43" t="str">
        <f>'PRECIO REFERENCIA'!AO179</f>
        <v>NO OFERTADO</v>
      </c>
      <c r="AQ179" s="44">
        <f>+IF(AP179="NO OFERTADO",0,IF(AP179="NO CUMPLE EV TECNICA",0,IF(AP179="NO HABILITA",0,IF(AP179="HABILITA",('PRECIOS UNITARIOS'!$AF179*500)/AO179))))</f>
        <v>0</v>
      </c>
      <c r="AR179" s="43">
        <f>'PRECIO REFERENCIA'!AP179</f>
        <v>0</v>
      </c>
      <c r="AS179" s="43" t="str">
        <f>'PRECIO REFERENCIA'!AR179</f>
        <v>NO OFERTADO</v>
      </c>
      <c r="AT179" s="44">
        <f>+IF(AS179="NO OFERTADO",0,IF(AS179="NO CUMPLE EV TECNICA",0,IF(AS179="NO HABILITA",0,IF(AS179="HABILITA",('PRECIOS UNITARIOS'!$AF179*500)/AR179))))</f>
        <v>0</v>
      </c>
      <c r="AU179" s="43">
        <f>'PRECIO REFERENCIA'!AS179</f>
        <v>0</v>
      </c>
      <c r="AV179" s="43" t="str">
        <f>'PRECIO REFERENCIA'!AU179</f>
        <v>NO OFERTADO</v>
      </c>
      <c r="AW179" s="44">
        <f>+IF(AV179="NO OFERTADO",0,IF(AV179="NO CUMPLE EV TECNICA",0,IF(AV179="NO HABILITA",0,IF(AV179="HABILITA",('PRECIOS UNITARIOS'!$AF179*500)/AU179))))</f>
        <v>0</v>
      </c>
      <c r="AX179" s="43">
        <f>'PRECIO REFERENCIA'!AV179</f>
        <v>0</v>
      </c>
      <c r="AY179" s="43" t="str">
        <f>'PRECIO REFERENCIA'!AX179</f>
        <v>NO OFERTADO</v>
      </c>
      <c r="AZ179" s="44">
        <f>+IF(AY179="NO OFERTADO",0,IF(AY179="NO CUMPLE EV TECNICA",0,IF(AY179="NO HABILITA",0,IF(AY179="HABILITA",('PRECIOS UNITARIOS'!$AF179*500)/AX179))))</f>
        <v>0</v>
      </c>
      <c r="BA179" s="43">
        <f>'PRECIO REFERENCIA'!AY179</f>
        <v>0</v>
      </c>
      <c r="BB179" s="43" t="str">
        <f>'PRECIO REFERENCIA'!BA179</f>
        <v>NO OFERTADO</v>
      </c>
      <c r="BC179" s="44">
        <f>+IF(BB179="NO OFERTADO",0,IF(BB179="NO CUMPLE EV TECNICA",0,IF(BB179="NO HABILITA",0,IF(BB179="HABILITA",('PRECIOS UNITARIOS'!$AF179*500)/BA179))))</f>
        <v>0</v>
      </c>
      <c r="BD179" s="43">
        <f>'PRECIO REFERENCIA'!BB179</f>
        <v>0</v>
      </c>
      <c r="BE179" s="43" t="str">
        <f>'PRECIO REFERENCIA'!BD179</f>
        <v>NO OFERTADO</v>
      </c>
      <c r="BF179" s="44">
        <f>+IF(BE179="NO OFERTADO",0,IF(BE179="NO CUMPLE EV TECNICA",0,IF(BE179="NO HABILITA",0,IF(BE179="HABILITA",('PRECIOS UNITARIOS'!$AF179*500)/BD179))))</f>
        <v>0</v>
      </c>
      <c r="BG179" s="43">
        <f>'PRECIO REFERENCIA'!BE179</f>
        <v>0</v>
      </c>
      <c r="BH179" s="43" t="str">
        <f>'PRECIO REFERENCIA'!BG179</f>
        <v>NO OFERTADO</v>
      </c>
      <c r="BI179" s="44">
        <f>+IF(BH179="NO OFERTADO",0,IF(BH179="NO CUMPLE EV TECNICA",0,IF(BH179="NO HABILITA",0,IF(BH179="HABILITA",('PRECIOS UNITARIOS'!$AF179*500)/BG179))))</f>
        <v>0</v>
      </c>
      <c r="BJ179" s="43">
        <f>'PRECIO REFERENCIA'!BH179</f>
        <v>0</v>
      </c>
      <c r="BK179" s="43" t="str">
        <f>'PRECIO REFERENCIA'!BJ179</f>
        <v>NO OFERTADO</v>
      </c>
      <c r="BL179" s="44">
        <f>+IF(BK179="NO OFERTADO",0,IF(BK179="NO CUMPLE EV TECNICA",0,IF(BK179="NO HABILITA",0,IF(BK179="HABILITA",('PRECIOS UNITARIOS'!$AF179*500)/BJ179))))</f>
        <v>0</v>
      </c>
      <c r="BM179" s="43">
        <f>'PRECIO REFERENCIA'!BK179</f>
        <v>0</v>
      </c>
      <c r="BN179" s="43" t="str">
        <f>'PRECIO REFERENCIA'!BM179</f>
        <v>NO OFERTADO</v>
      </c>
      <c r="BO179" s="44">
        <f>+IF(BN179="NO OFERTADO",0,IF(BN179="NO CUMPLE EV TECNICA",0,IF(BN179="NO HABILITA",0,IF(BN179="HABILITA",('PRECIOS UNITARIOS'!$AF179*500)/BM179))))</f>
        <v>0</v>
      </c>
      <c r="BP179" s="43">
        <f>'PRECIO REFERENCIA'!BN179</f>
        <v>0</v>
      </c>
      <c r="BQ179" s="43" t="str">
        <f>'PRECIO REFERENCIA'!BP179</f>
        <v>NO OFERTADO</v>
      </c>
      <c r="BR179" s="44">
        <f>+IF(BQ179="NO OFERTADO",0,IF(BQ179="NO CUMPLE EV TECNICA",0,IF(BQ179="NO HABILITA",0,IF(BQ179="HABILITA",('PRECIOS UNITARIOS'!$AF179*500)/BP179))))</f>
        <v>0</v>
      </c>
      <c r="BS179" s="43">
        <f>'PRECIO REFERENCIA'!BQ179</f>
        <v>0</v>
      </c>
      <c r="BT179" s="43" t="str">
        <f>'PRECIO REFERENCIA'!BS179</f>
        <v>NO OFERTADO</v>
      </c>
      <c r="BU179" s="44">
        <f>+IF(BT179="NO OFERTADO",0,IF(BT179="NO CUMPLE EV TECNICA",0,IF(BT179="NO HABILITA",0,IF(BT179="HABILITA",('PRECIOS UNITARIOS'!$AF179*500)/BS179))))</f>
        <v>0</v>
      </c>
      <c r="BV179" s="43">
        <f>'PRECIO REFERENCIA'!BT179</f>
        <v>0</v>
      </c>
      <c r="BW179" s="43" t="str">
        <f>'PRECIO REFERENCIA'!BV179</f>
        <v>NO OFERTADO</v>
      </c>
      <c r="BX179" s="44">
        <f>+IF(BW179="NO OFERTADO",0,IF(BW179="NO CUMPLE EV TECNICA",0,IF(BW179="NO HABILITA",0,IF(BW179="HABILITA",('PRECIOS UNITARIOS'!$AF179*500)/BV179))))</f>
        <v>0</v>
      </c>
      <c r="BY179" s="43">
        <f>'PRECIO REFERENCIA'!BW179</f>
        <v>0</v>
      </c>
      <c r="BZ179" s="43" t="str">
        <f>'PRECIO REFERENCIA'!BY179</f>
        <v>NO OFERTADO</v>
      </c>
      <c r="CA179" s="44">
        <f>+IF(BZ179="NO OFERTADO",0,IF(BZ179="NO CUMPLE EV TECNICA",0,IF(BZ179="NO HABILITA",0,IF(BZ179="HABILITA",('PRECIOS UNITARIOS'!$AF179*500)/BY179))))</f>
        <v>0</v>
      </c>
      <c r="CB179" s="43">
        <f>'PRECIO REFERENCIA'!BZ179</f>
        <v>0</v>
      </c>
      <c r="CC179" s="43" t="str">
        <f>'PRECIO REFERENCIA'!CB179</f>
        <v>NO OFERTADO</v>
      </c>
      <c r="CD179" s="44">
        <f>+IF(CC179="NO OFERTADO",0,IF(CC179="NO CUMPLE EV TECNICA",0,IF(CC179="NO HABILITA",0,IF(CC179="HABILITA",('PRECIOS UNITARIOS'!$AF179*500)/CB179))))</f>
        <v>0</v>
      </c>
      <c r="CE179" s="43">
        <f>'PRECIO REFERENCIA'!CC179</f>
        <v>0</v>
      </c>
      <c r="CF179" s="43" t="str">
        <f>'PRECIO REFERENCIA'!CE179</f>
        <v>NO OFERTADO</v>
      </c>
      <c r="CG179" s="44">
        <f>+IF(CF179="NO OFERTADO",0,IF(CF179="NO CUMPLE EV TECNICA",0,IF(CF179="NO HABILITA",0,IF(CF179="HABILITA",('PRECIOS UNITARIOS'!$AF179*500)/CE179))))</f>
        <v>0</v>
      </c>
      <c r="CH179" s="43">
        <f>'PRECIO REFERENCIA'!CF179</f>
        <v>0</v>
      </c>
      <c r="CI179" s="43" t="str">
        <f>'PRECIO REFERENCIA'!CH179</f>
        <v>NO OFERTADO</v>
      </c>
      <c r="CJ179" s="44">
        <f>+IF(CI179="NO OFERTADO",0,IF(CI179="NO CUMPLE EV TECNICA",0,IF(CI179="NO HABILITA",0,IF(CI179="HABILITA",('PRECIOS UNITARIOS'!$AF179*500)/CH179))))</f>
        <v>0</v>
      </c>
    </row>
    <row r="180" spans="1:88" s="40" customFormat="1" ht="38.25" x14ac:dyDescent="0.2">
      <c r="A180" s="103">
        <v>171</v>
      </c>
      <c r="B180" s="202" t="s">
        <v>293</v>
      </c>
      <c r="C180" s="121" t="s">
        <v>294</v>
      </c>
      <c r="D180" s="24">
        <v>1</v>
      </c>
      <c r="E180" s="166" t="s">
        <v>53</v>
      </c>
      <c r="F180" s="168">
        <v>2.3333333333333335</v>
      </c>
      <c r="G180" s="25">
        <v>470000</v>
      </c>
      <c r="H180" s="43">
        <f>'PRECIO REFERENCIA'!F180</f>
        <v>0</v>
      </c>
      <c r="I180" s="43" t="str">
        <f>'PRECIO REFERENCIA'!H180</f>
        <v>NO OFERTADO</v>
      </c>
      <c r="J180" s="44">
        <f>+IF(I180="NO OFERTADO",0,IF(I180="NO CUMPLE EV TECNICA",0,IF(I180="NO HABILITA",0,IF(I180="HABILITA",('PRECIOS UNITARIOS'!$AF180*500)/H180))))</f>
        <v>0</v>
      </c>
      <c r="K180" s="43">
        <f>'PRECIO REFERENCIA'!I180</f>
        <v>0</v>
      </c>
      <c r="L180" s="43" t="str">
        <f>'PRECIO REFERENCIA'!K180</f>
        <v>NO OFERTADO</v>
      </c>
      <c r="M180" s="44">
        <f>+IF(L180="NO OFERTADO",0,IF(L180="NO CUMPLE EV TECNICA",0,IF(L180="NO HABILITA",0,IF(L180="HABILITA",('PRECIOS UNITARIOS'!$AF180*500)/K180))))</f>
        <v>0</v>
      </c>
      <c r="N180" s="43">
        <f>'PRECIO REFERENCIA'!L180</f>
        <v>0</v>
      </c>
      <c r="O180" s="43" t="str">
        <f>'PRECIO REFERENCIA'!N180</f>
        <v>NO OFERTADO</v>
      </c>
      <c r="P180" s="44">
        <f>+IF(O180="NO OFERTADO",0,IF(O180="NO CUMPLE EV TECNICA",0,IF(O180="NO HABILITA",0,IF(O180="HABILITA",('PRECIOS UNITARIOS'!$AF180*500)/N180))))</f>
        <v>0</v>
      </c>
      <c r="Q180" s="43">
        <f>'PRECIO REFERENCIA'!O180</f>
        <v>0</v>
      </c>
      <c r="R180" s="43" t="str">
        <f>'PRECIO REFERENCIA'!Q180</f>
        <v>NO OFERTADO</v>
      </c>
      <c r="S180" s="44">
        <f>+IF(R180="NO OFERTADO",0,IF(R180="NO CUMPLE EV TECNICA",0,IF(R180="NO HABILITA",0,IF(R180="HABILITA",('PRECIOS UNITARIOS'!$AF180*500)/Q180))))</f>
        <v>0</v>
      </c>
      <c r="T180" s="43">
        <f>'PRECIO REFERENCIA'!R180</f>
        <v>0</v>
      </c>
      <c r="U180" s="43" t="str">
        <f>'PRECIO REFERENCIA'!T180</f>
        <v>NO OFERTADO</v>
      </c>
      <c r="V180" s="44">
        <f>+IF(U180="NO OFERTADO",0,IF(U180="NO CUMPLE EV TECNICA",0,IF(U180="NO HABILITA",0,IF(U180="HABILITA",('PRECIOS UNITARIOS'!$AF180*500)/T180))))</f>
        <v>0</v>
      </c>
      <c r="W180" s="43">
        <f>'PRECIO REFERENCIA'!U180</f>
        <v>0</v>
      </c>
      <c r="X180" s="43" t="str">
        <f>'PRECIO REFERENCIA'!W180</f>
        <v>NO OFERTADO</v>
      </c>
      <c r="Y180" s="44">
        <f>+IF(X180="NO OFERTADO",0,IF(X180="NO CUMPLE EV TECNICA",0,IF(X180="NO HABILITA",0,IF(X180="HABILITA",('PRECIOS UNITARIOS'!$AF180*500)/W180))))</f>
        <v>0</v>
      </c>
      <c r="Z180" s="43">
        <f>'PRECIO REFERENCIA'!X180</f>
        <v>0</v>
      </c>
      <c r="AA180" s="43" t="str">
        <f>'PRECIO REFERENCIA'!Z180</f>
        <v>NO OFERTADO</v>
      </c>
      <c r="AB180" s="44">
        <f>+IF(AA180="NO OFERTADO",0,IF(AA180="NO CUMPLE EV TECNICA",0,IF(AA180="NO HABILITA",0,IF(AA180="HABILITA",('PRECIOS UNITARIOS'!$AF180*500)/Z180))))</f>
        <v>0</v>
      </c>
      <c r="AC180" s="43">
        <f>'PRECIO REFERENCIA'!AA180</f>
        <v>0</v>
      </c>
      <c r="AD180" s="43" t="str">
        <f>'PRECIO REFERENCIA'!AC180</f>
        <v>NO OFERTADO</v>
      </c>
      <c r="AE180" s="44">
        <f>+IF(AD180="NO OFERTADO",0,IF(AD180="NO CUMPLE EV TECNICA",0,IF(AD180="NO HABILITA",0,IF(AD180="HABILITA",('PRECIOS UNITARIOS'!$AF180*500)/AC180))))</f>
        <v>0</v>
      </c>
      <c r="AF180" s="43">
        <f>'PRECIO REFERENCIA'!AD180</f>
        <v>0</v>
      </c>
      <c r="AG180" s="43" t="str">
        <f>'PRECIO REFERENCIA'!AF180</f>
        <v>NO OFERTADO</v>
      </c>
      <c r="AH180" s="44">
        <f>+IF(AG180="NO OFERTADO",0,IF(AG180="NO CUMPLE EV TECNICA",0,IF(AG180="NO HABILITA",0,IF(AG180="HABILITA",('PRECIOS UNITARIOS'!$AF180*500)/AF180))))</f>
        <v>0</v>
      </c>
      <c r="AI180" s="43">
        <f>'PRECIO REFERENCIA'!AG180</f>
        <v>0</v>
      </c>
      <c r="AJ180" s="43" t="str">
        <f>'PRECIO REFERENCIA'!AI180</f>
        <v>NO OFERTADO</v>
      </c>
      <c r="AK180" s="44">
        <f>+IF(AJ180="NO OFERTADO",0,IF(AJ180="NO CUMPLE EV TECNICA",0,IF(AJ180="NO HABILITA",0,IF(AJ180="HABILITA",('PRECIOS UNITARIOS'!$AF180*500)/AI180))))</f>
        <v>0</v>
      </c>
      <c r="AL180" s="43">
        <f>'PRECIO REFERENCIA'!AJ180</f>
        <v>0</v>
      </c>
      <c r="AM180" s="43" t="str">
        <f>'PRECIO REFERENCIA'!AL180</f>
        <v>NO OFERTADO</v>
      </c>
      <c r="AN180" s="44">
        <f>+IF(AM180="NO OFERTADO",0,IF(AM180="NO CUMPLE EV TECNICA",0,IF(AM180="NO HABILITA",0,IF(AM180="HABILITA",('PRECIOS UNITARIOS'!$AF180*500)/AL180))))</f>
        <v>0</v>
      </c>
      <c r="AO180" s="43">
        <f>'PRECIO REFERENCIA'!AM180</f>
        <v>0</v>
      </c>
      <c r="AP180" s="43" t="str">
        <f>'PRECIO REFERENCIA'!AO180</f>
        <v>NO OFERTADO</v>
      </c>
      <c r="AQ180" s="44">
        <f>+IF(AP180="NO OFERTADO",0,IF(AP180="NO CUMPLE EV TECNICA",0,IF(AP180="NO HABILITA",0,IF(AP180="HABILITA",('PRECIOS UNITARIOS'!$AF180*500)/AO180))))</f>
        <v>0</v>
      </c>
      <c r="AR180" s="43">
        <f>'PRECIO REFERENCIA'!AP180</f>
        <v>0</v>
      </c>
      <c r="AS180" s="43" t="str">
        <f>'PRECIO REFERENCIA'!AR180</f>
        <v>NO OFERTADO</v>
      </c>
      <c r="AT180" s="44">
        <f>+IF(AS180="NO OFERTADO",0,IF(AS180="NO CUMPLE EV TECNICA",0,IF(AS180="NO HABILITA",0,IF(AS180="HABILITA",('PRECIOS UNITARIOS'!$AF180*500)/AR180))))</f>
        <v>0</v>
      </c>
      <c r="AU180" s="43">
        <f>'PRECIO REFERENCIA'!AS180</f>
        <v>0</v>
      </c>
      <c r="AV180" s="43" t="str">
        <f>'PRECIO REFERENCIA'!AU180</f>
        <v>NO OFERTADO</v>
      </c>
      <c r="AW180" s="44">
        <f>+IF(AV180="NO OFERTADO",0,IF(AV180="NO CUMPLE EV TECNICA",0,IF(AV180="NO HABILITA",0,IF(AV180="HABILITA",('PRECIOS UNITARIOS'!$AF180*500)/AU180))))</f>
        <v>0</v>
      </c>
      <c r="AX180" s="43">
        <f>'PRECIO REFERENCIA'!AV180</f>
        <v>0</v>
      </c>
      <c r="AY180" s="43" t="str">
        <f>'PRECIO REFERENCIA'!AX180</f>
        <v>NO OFERTADO</v>
      </c>
      <c r="AZ180" s="44">
        <f>+IF(AY180="NO OFERTADO",0,IF(AY180="NO CUMPLE EV TECNICA",0,IF(AY180="NO HABILITA",0,IF(AY180="HABILITA",('PRECIOS UNITARIOS'!$AF180*500)/AX180))))</f>
        <v>0</v>
      </c>
      <c r="BA180" s="43">
        <f>'PRECIO REFERENCIA'!AY180</f>
        <v>0</v>
      </c>
      <c r="BB180" s="43" t="str">
        <f>'PRECIO REFERENCIA'!BA180</f>
        <v>NO OFERTADO</v>
      </c>
      <c r="BC180" s="44">
        <f>+IF(BB180="NO OFERTADO",0,IF(BB180="NO CUMPLE EV TECNICA",0,IF(BB180="NO HABILITA",0,IF(BB180="HABILITA",('PRECIOS UNITARIOS'!$AF180*500)/BA180))))</f>
        <v>0</v>
      </c>
      <c r="BD180" s="43">
        <f>'PRECIO REFERENCIA'!BB180</f>
        <v>0</v>
      </c>
      <c r="BE180" s="43" t="str">
        <f>'PRECIO REFERENCIA'!BD180</f>
        <v>NO OFERTADO</v>
      </c>
      <c r="BF180" s="44">
        <f>+IF(BE180="NO OFERTADO",0,IF(BE180="NO CUMPLE EV TECNICA",0,IF(BE180="NO HABILITA",0,IF(BE180="HABILITA",('PRECIOS UNITARIOS'!$AF180*500)/BD180))))</f>
        <v>0</v>
      </c>
      <c r="BG180" s="43">
        <f>'PRECIO REFERENCIA'!BE180</f>
        <v>0</v>
      </c>
      <c r="BH180" s="43" t="str">
        <f>'PRECIO REFERENCIA'!BG180</f>
        <v>NO OFERTADO</v>
      </c>
      <c r="BI180" s="44">
        <f>+IF(BH180="NO OFERTADO",0,IF(BH180="NO CUMPLE EV TECNICA",0,IF(BH180="NO HABILITA",0,IF(BH180="HABILITA",('PRECIOS UNITARIOS'!$AF180*500)/BG180))))</f>
        <v>0</v>
      </c>
      <c r="BJ180" s="43">
        <f>'PRECIO REFERENCIA'!BH180</f>
        <v>0</v>
      </c>
      <c r="BK180" s="43" t="str">
        <f>'PRECIO REFERENCIA'!BJ180</f>
        <v>NO OFERTADO</v>
      </c>
      <c r="BL180" s="44">
        <f>+IF(BK180="NO OFERTADO",0,IF(BK180="NO CUMPLE EV TECNICA",0,IF(BK180="NO HABILITA",0,IF(BK180="HABILITA",('PRECIOS UNITARIOS'!$AF180*500)/BJ180))))</f>
        <v>0</v>
      </c>
      <c r="BM180" s="43">
        <f>'PRECIO REFERENCIA'!BK180</f>
        <v>0</v>
      </c>
      <c r="BN180" s="43" t="str">
        <f>'PRECIO REFERENCIA'!BM180</f>
        <v>NO OFERTADO</v>
      </c>
      <c r="BO180" s="44">
        <f>+IF(BN180="NO OFERTADO",0,IF(BN180="NO CUMPLE EV TECNICA",0,IF(BN180="NO HABILITA",0,IF(BN180="HABILITA",('PRECIOS UNITARIOS'!$AF180*500)/BM180))))</f>
        <v>0</v>
      </c>
      <c r="BP180" s="43">
        <f>'PRECIO REFERENCIA'!BN180</f>
        <v>0</v>
      </c>
      <c r="BQ180" s="43" t="str">
        <f>'PRECIO REFERENCIA'!BP180</f>
        <v>NO OFERTADO</v>
      </c>
      <c r="BR180" s="44">
        <f>+IF(BQ180="NO OFERTADO",0,IF(BQ180="NO CUMPLE EV TECNICA",0,IF(BQ180="NO HABILITA",0,IF(BQ180="HABILITA",('PRECIOS UNITARIOS'!$AF180*500)/BP180))))</f>
        <v>0</v>
      </c>
      <c r="BS180" s="43">
        <f>'PRECIO REFERENCIA'!BQ180</f>
        <v>0</v>
      </c>
      <c r="BT180" s="43" t="str">
        <f>'PRECIO REFERENCIA'!BS180</f>
        <v>NO OFERTADO</v>
      </c>
      <c r="BU180" s="44">
        <f>+IF(BT180="NO OFERTADO",0,IF(BT180="NO CUMPLE EV TECNICA",0,IF(BT180="NO HABILITA",0,IF(BT180="HABILITA",('PRECIOS UNITARIOS'!$AF180*500)/BS180))))</f>
        <v>0</v>
      </c>
      <c r="BV180" s="43">
        <f>'PRECIO REFERENCIA'!BT180</f>
        <v>0</v>
      </c>
      <c r="BW180" s="43" t="str">
        <f>'PRECIO REFERENCIA'!BV180</f>
        <v>NO OFERTADO</v>
      </c>
      <c r="BX180" s="44">
        <f>+IF(BW180="NO OFERTADO",0,IF(BW180="NO CUMPLE EV TECNICA",0,IF(BW180="NO HABILITA",0,IF(BW180="HABILITA",('PRECIOS UNITARIOS'!$AF180*500)/BV180))))</f>
        <v>0</v>
      </c>
      <c r="BY180" s="43">
        <f>'PRECIO REFERENCIA'!BW180</f>
        <v>0</v>
      </c>
      <c r="BZ180" s="43" t="str">
        <f>'PRECIO REFERENCIA'!BY180</f>
        <v>NO OFERTADO</v>
      </c>
      <c r="CA180" s="44">
        <f>+IF(BZ180="NO OFERTADO",0,IF(BZ180="NO CUMPLE EV TECNICA",0,IF(BZ180="NO HABILITA",0,IF(BZ180="HABILITA",('PRECIOS UNITARIOS'!$AF180*500)/BY180))))</f>
        <v>0</v>
      </c>
      <c r="CB180" s="43">
        <f>'PRECIO REFERENCIA'!BZ180</f>
        <v>0</v>
      </c>
      <c r="CC180" s="43" t="str">
        <f>'PRECIO REFERENCIA'!CB180</f>
        <v>NO OFERTADO</v>
      </c>
      <c r="CD180" s="44">
        <f>+IF(CC180="NO OFERTADO",0,IF(CC180="NO CUMPLE EV TECNICA",0,IF(CC180="NO HABILITA",0,IF(CC180="HABILITA",('PRECIOS UNITARIOS'!$AF180*500)/CB180))))</f>
        <v>0</v>
      </c>
      <c r="CE180" s="43">
        <f>'PRECIO REFERENCIA'!CC180</f>
        <v>280000</v>
      </c>
      <c r="CF180" s="43" t="str">
        <f>'PRECIO REFERENCIA'!CE180</f>
        <v>HABILITA</v>
      </c>
      <c r="CG180" s="44">
        <f>+IF(CF180="NO OFERTADO",0,IF(CF180="NO CUMPLE EV TECNICA",0,IF(CF180="NO HABILITA",0,IF(CF180="HABILITA",('PRECIOS UNITARIOS'!$AF180*500)/CE180))))</f>
        <v>500</v>
      </c>
      <c r="CH180" s="43">
        <f>'PRECIO REFERENCIA'!CF180</f>
        <v>470000</v>
      </c>
      <c r="CI180" s="43" t="str">
        <f>'PRECIO REFERENCIA'!CH180</f>
        <v>HABILITA</v>
      </c>
      <c r="CJ180" s="44">
        <f>+IF(CI180="NO OFERTADO",0,IF(CI180="NO CUMPLE EV TECNICA",0,IF(CI180="NO HABILITA",0,IF(CI180="HABILITA",('PRECIOS UNITARIOS'!$AF180*500)/CH180))))</f>
        <v>297.87234042553189</v>
      </c>
    </row>
    <row r="181" spans="1:88" s="40" customFormat="1" ht="38.25" x14ac:dyDescent="0.2">
      <c r="A181" s="103">
        <v>172</v>
      </c>
      <c r="B181" s="202" t="s">
        <v>295</v>
      </c>
      <c r="C181" s="121" t="s">
        <v>294</v>
      </c>
      <c r="D181" s="24">
        <v>1</v>
      </c>
      <c r="E181" s="166" t="s">
        <v>53</v>
      </c>
      <c r="F181" s="168">
        <v>4</v>
      </c>
      <c r="G181" s="25">
        <v>470000</v>
      </c>
      <c r="H181" s="43">
        <f>'PRECIO REFERENCIA'!F181</f>
        <v>0</v>
      </c>
      <c r="I181" s="43" t="str">
        <f>'PRECIO REFERENCIA'!H181</f>
        <v>NO OFERTADO</v>
      </c>
      <c r="J181" s="44">
        <f>+IF(I181="NO OFERTADO",0,IF(I181="NO CUMPLE EV TECNICA",0,IF(I181="NO HABILITA",0,IF(I181="HABILITA",('PRECIOS UNITARIOS'!$AF181*500)/H181))))</f>
        <v>0</v>
      </c>
      <c r="K181" s="43">
        <f>'PRECIO REFERENCIA'!I181</f>
        <v>0</v>
      </c>
      <c r="L181" s="43" t="str">
        <f>'PRECIO REFERENCIA'!K181</f>
        <v>NO OFERTADO</v>
      </c>
      <c r="M181" s="44">
        <f>+IF(L181="NO OFERTADO",0,IF(L181="NO CUMPLE EV TECNICA",0,IF(L181="NO HABILITA",0,IF(L181="HABILITA",('PRECIOS UNITARIOS'!$AF181*500)/K181))))</f>
        <v>0</v>
      </c>
      <c r="N181" s="43">
        <f>'PRECIO REFERENCIA'!L181</f>
        <v>0</v>
      </c>
      <c r="O181" s="43" t="str">
        <f>'PRECIO REFERENCIA'!N181</f>
        <v>NO OFERTADO</v>
      </c>
      <c r="P181" s="44">
        <f>+IF(O181="NO OFERTADO",0,IF(O181="NO CUMPLE EV TECNICA",0,IF(O181="NO HABILITA",0,IF(O181="HABILITA",('PRECIOS UNITARIOS'!$AF181*500)/N181))))</f>
        <v>0</v>
      </c>
      <c r="Q181" s="43">
        <f>'PRECIO REFERENCIA'!O181</f>
        <v>0</v>
      </c>
      <c r="R181" s="43" t="str">
        <f>'PRECIO REFERENCIA'!Q181</f>
        <v>NO OFERTADO</v>
      </c>
      <c r="S181" s="44">
        <f>+IF(R181="NO OFERTADO",0,IF(R181="NO CUMPLE EV TECNICA",0,IF(R181="NO HABILITA",0,IF(R181="HABILITA",('PRECIOS UNITARIOS'!$AF181*500)/Q181))))</f>
        <v>0</v>
      </c>
      <c r="T181" s="43">
        <f>'PRECIO REFERENCIA'!R181</f>
        <v>0</v>
      </c>
      <c r="U181" s="43" t="str">
        <f>'PRECIO REFERENCIA'!T181</f>
        <v>NO OFERTADO</v>
      </c>
      <c r="V181" s="44">
        <f>+IF(U181="NO OFERTADO",0,IF(U181="NO CUMPLE EV TECNICA",0,IF(U181="NO HABILITA",0,IF(U181="HABILITA",('PRECIOS UNITARIOS'!$AF181*500)/T181))))</f>
        <v>0</v>
      </c>
      <c r="W181" s="43">
        <f>'PRECIO REFERENCIA'!U181</f>
        <v>0</v>
      </c>
      <c r="X181" s="43" t="str">
        <f>'PRECIO REFERENCIA'!W181</f>
        <v>NO OFERTADO</v>
      </c>
      <c r="Y181" s="44">
        <f>+IF(X181="NO OFERTADO",0,IF(X181="NO CUMPLE EV TECNICA",0,IF(X181="NO HABILITA",0,IF(X181="HABILITA",('PRECIOS UNITARIOS'!$AF181*500)/W181))))</f>
        <v>0</v>
      </c>
      <c r="Z181" s="43">
        <f>'PRECIO REFERENCIA'!X181</f>
        <v>0</v>
      </c>
      <c r="AA181" s="43" t="str">
        <f>'PRECIO REFERENCIA'!Z181</f>
        <v>NO OFERTADO</v>
      </c>
      <c r="AB181" s="44">
        <f>+IF(AA181="NO OFERTADO",0,IF(AA181="NO CUMPLE EV TECNICA",0,IF(AA181="NO HABILITA",0,IF(AA181="HABILITA",('PRECIOS UNITARIOS'!$AF181*500)/Z181))))</f>
        <v>0</v>
      </c>
      <c r="AC181" s="43">
        <f>'PRECIO REFERENCIA'!AA181</f>
        <v>0</v>
      </c>
      <c r="AD181" s="43" t="str">
        <f>'PRECIO REFERENCIA'!AC181</f>
        <v>NO OFERTADO</v>
      </c>
      <c r="AE181" s="44">
        <f>+IF(AD181="NO OFERTADO",0,IF(AD181="NO CUMPLE EV TECNICA",0,IF(AD181="NO HABILITA",0,IF(AD181="HABILITA",('PRECIOS UNITARIOS'!$AF181*500)/AC181))))</f>
        <v>0</v>
      </c>
      <c r="AF181" s="43">
        <f>'PRECIO REFERENCIA'!AD181</f>
        <v>0</v>
      </c>
      <c r="AG181" s="43" t="str">
        <f>'PRECIO REFERENCIA'!AF181</f>
        <v>NO OFERTADO</v>
      </c>
      <c r="AH181" s="44">
        <f>+IF(AG181="NO OFERTADO",0,IF(AG181="NO CUMPLE EV TECNICA",0,IF(AG181="NO HABILITA",0,IF(AG181="HABILITA",('PRECIOS UNITARIOS'!$AF181*500)/AF181))))</f>
        <v>0</v>
      </c>
      <c r="AI181" s="43">
        <f>'PRECIO REFERENCIA'!AG181</f>
        <v>0</v>
      </c>
      <c r="AJ181" s="43" t="str">
        <f>'PRECIO REFERENCIA'!AI181</f>
        <v>NO OFERTADO</v>
      </c>
      <c r="AK181" s="44">
        <f>+IF(AJ181="NO OFERTADO",0,IF(AJ181="NO CUMPLE EV TECNICA",0,IF(AJ181="NO HABILITA",0,IF(AJ181="HABILITA",('PRECIOS UNITARIOS'!$AF181*500)/AI181))))</f>
        <v>0</v>
      </c>
      <c r="AL181" s="43">
        <f>'PRECIO REFERENCIA'!AJ181</f>
        <v>0</v>
      </c>
      <c r="AM181" s="43" t="str">
        <f>'PRECIO REFERENCIA'!AL181</f>
        <v>NO OFERTADO</v>
      </c>
      <c r="AN181" s="44">
        <f>+IF(AM181="NO OFERTADO",0,IF(AM181="NO CUMPLE EV TECNICA",0,IF(AM181="NO HABILITA",0,IF(AM181="HABILITA",('PRECIOS UNITARIOS'!$AF181*500)/AL181))))</f>
        <v>0</v>
      </c>
      <c r="AO181" s="43">
        <f>'PRECIO REFERENCIA'!AM181</f>
        <v>0</v>
      </c>
      <c r="AP181" s="43" t="str">
        <f>'PRECIO REFERENCIA'!AO181</f>
        <v>NO OFERTADO</v>
      </c>
      <c r="AQ181" s="44">
        <f>+IF(AP181="NO OFERTADO",0,IF(AP181="NO CUMPLE EV TECNICA",0,IF(AP181="NO HABILITA",0,IF(AP181="HABILITA",('PRECIOS UNITARIOS'!$AF181*500)/AO181))))</f>
        <v>0</v>
      </c>
      <c r="AR181" s="43">
        <f>'PRECIO REFERENCIA'!AP181</f>
        <v>0</v>
      </c>
      <c r="AS181" s="43" t="str">
        <f>'PRECIO REFERENCIA'!AR181</f>
        <v>NO OFERTADO</v>
      </c>
      <c r="AT181" s="44">
        <f>+IF(AS181="NO OFERTADO",0,IF(AS181="NO CUMPLE EV TECNICA",0,IF(AS181="NO HABILITA",0,IF(AS181="HABILITA",('PRECIOS UNITARIOS'!$AF181*500)/AR181))))</f>
        <v>0</v>
      </c>
      <c r="AU181" s="43">
        <f>'PRECIO REFERENCIA'!AS181</f>
        <v>0</v>
      </c>
      <c r="AV181" s="43" t="str">
        <f>'PRECIO REFERENCIA'!AU181</f>
        <v>NO OFERTADO</v>
      </c>
      <c r="AW181" s="44">
        <f>+IF(AV181="NO OFERTADO",0,IF(AV181="NO CUMPLE EV TECNICA",0,IF(AV181="NO HABILITA",0,IF(AV181="HABILITA",('PRECIOS UNITARIOS'!$AF181*500)/AU181))))</f>
        <v>0</v>
      </c>
      <c r="AX181" s="43">
        <f>'PRECIO REFERENCIA'!AV181</f>
        <v>0</v>
      </c>
      <c r="AY181" s="43" t="str">
        <f>'PRECIO REFERENCIA'!AX181</f>
        <v>NO OFERTADO</v>
      </c>
      <c r="AZ181" s="44">
        <f>+IF(AY181="NO OFERTADO",0,IF(AY181="NO CUMPLE EV TECNICA",0,IF(AY181="NO HABILITA",0,IF(AY181="HABILITA",('PRECIOS UNITARIOS'!$AF181*500)/AX181))))</f>
        <v>0</v>
      </c>
      <c r="BA181" s="43">
        <f>'PRECIO REFERENCIA'!AY181</f>
        <v>0</v>
      </c>
      <c r="BB181" s="43" t="str">
        <f>'PRECIO REFERENCIA'!BA181</f>
        <v>NO OFERTADO</v>
      </c>
      <c r="BC181" s="44">
        <f>+IF(BB181="NO OFERTADO",0,IF(BB181="NO CUMPLE EV TECNICA",0,IF(BB181="NO HABILITA",0,IF(BB181="HABILITA",('PRECIOS UNITARIOS'!$AF181*500)/BA181))))</f>
        <v>0</v>
      </c>
      <c r="BD181" s="43">
        <f>'PRECIO REFERENCIA'!BB181</f>
        <v>0</v>
      </c>
      <c r="BE181" s="43" t="str">
        <f>'PRECIO REFERENCIA'!BD181</f>
        <v>NO OFERTADO</v>
      </c>
      <c r="BF181" s="44">
        <f>+IF(BE181="NO OFERTADO",0,IF(BE181="NO CUMPLE EV TECNICA",0,IF(BE181="NO HABILITA",0,IF(BE181="HABILITA",('PRECIOS UNITARIOS'!$AF181*500)/BD181))))</f>
        <v>0</v>
      </c>
      <c r="BG181" s="43">
        <f>'PRECIO REFERENCIA'!BE181</f>
        <v>0</v>
      </c>
      <c r="BH181" s="43" t="str">
        <f>'PRECIO REFERENCIA'!BG181</f>
        <v>NO OFERTADO</v>
      </c>
      <c r="BI181" s="44">
        <f>+IF(BH181="NO OFERTADO",0,IF(BH181="NO CUMPLE EV TECNICA",0,IF(BH181="NO HABILITA",0,IF(BH181="HABILITA",('PRECIOS UNITARIOS'!$AF181*500)/BG181))))</f>
        <v>0</v>
      </c>
      <c r="BJ181" s="43">
        <f>'PRECIO REFERENCIA'!BH181</f>
        <v>0</v>
      </c>
      <c r="BK181" s="43" t="str">
        <f>'PRECIO REFERENCIA'!BJ181</f>
        <v>NO OFERTADO</v>
      </c>
      <c r="BL181" s="44">
        <f>+IF(BK181="NO OFERTADO",0,IF(BK181="NO CUMPLE EV TECNICA",0,IF(BK181="NO HABILITA",0,IF(BK181="HABILITA",('PRECIOS UNITARIOS'!$AF181*500)/BJ181))))</f>
        <v>0</v>
      </c>
      <c r="BM181" s="43">
        <f>'PRECIO REFERENCIA'!BK181</f>
        <v>0</v>
      </c>
      <c r="BN181" s="43" t="str">
        <f>'PRECIO REFERENCIA'!BM181</f>
        <v>NO OFERTADO</v>
      </c>
      <c r="BO181" s="44">
        <f>+IF(BN181="NO OFERTADO",0,IF(BN181="NO CUMPLE EV TECNICA",0,IF(BN181="NO HABILITA",0,IF(BN181="HABILITA",('PRECIOS UNITARIOS'!$AF181*500)/BM181))))</f>
        <v>0</v>
      </c>
      <c r="BP181" s="43">
        <f>'PRECIO REFERENCIA'!BN181</f>
        <v>0</v>
      </c>
      <c r="BQ181" s="43" t="str">
        <f>'PRECIO REFERENCIA'!BP181</f>
        <v>NO OFERTADO</v>
      </c>
      <c r="BR181" s="44">
        <f>+IF(BQ181="NO OFERTADO",0,IF(BQ181="NO CUMPLE EV TECNICA",0,IF(BQ181="NO HABILITA",0,IF(BQ181="HABILITA",('PRECIOS UNITARIOS'!$AF181*500)/BP181))))</f>
        <v>0</v>
      </c>
      <c r="BS181" s="43">
        <f>'PRECIO REFERENCIA'!BQ181</f>
        <v>0</v>
      </c>
      <c r="BT181" s="43" t="str">
        <f>'PRECIO REFERENCIA'!BS181</f>
        <v>NO OFERTADO</v>
      </c>
      <c r="BU181" s="44">
        <f>+IF(BT181="NO OFERTADO",0,IF(BT181="NO CUMPLE EV TECNICA",0,IF(BT181="NO HABILITA",0,IF(BT181="HABILITA",('PRECIOS UNITARIOS'!$AF181*500)/BS181))))</f>
        <v>0</v>
      </c>
      <c r="BV181" s="43">
        <f>'PRECIO REFERENCIA'!BT181</f>
        <v>0</v>
      </c>
      <c r="BW181" s="43" t="str">
        <f>'PRECIO REFERENCIA'!BV181</f>
        <v>NO OFERTADO</v>
      </c>
      <c r="BX181" s="44">
        <f>+IF(BW181="NO OFERTADO",0,IF(BW181="NO CUMPLE EV TECNICA",0,IF(BW181="NO HABILITA",0,IF(BW181="HABILITA",('PRECIOS UNITARIOS'!$AF181*500)/BV181))))</f>
        <v>0</v>
      </c>
      <c r="BY181" s="43">
        <f>'PRECIO REFERENCIA'!BW181</f>
        <v>0</v>
      </c>
      <c r="BZ181" s="43" t="str">
        <f>'PRECIO REFERENCIA'!BY181</f>
        <v>NO OFERTADO</v>
      </c>
      <c r="CA181" s="44">
        <f>+IF(BZ181="NO OFERTADO",0,IF(BZ181="NO CUMPLE EV TECNICA",0,IF(BZ181="NO HABILITA",0,IF(BZ181="HABILITA",('PRECIOS UNITARIOS'!$AF181*500)/BY181))))</f>
        <v>0</v>
      </c>
      <c r="CB181" s="43">
        <f>'PRECIO REFERENCIA'!BZ181</f>
        <v>0</v>
      </c>
      <c r="CC181" s="43" t="str">
        <f>'PRECIO REFERENCIA'!CB181</f>
        <v>NO OFERTADO</v>
      </c>
      <c r="CD181" s="44">
        <f>+IF(CC181="NO OFERTADO",0,IF(CC181="NO CUMPLE EV TECNICA",0,IF(CC181="NO HABILITA",0,IF(CC181="HABILITA",('PRECIOS UNITARIOS'!$AF181*500)/CB181))))</f>
        <v>0</v>
      </c>
      <c r="CE181" s="43">
        <f>'PRECIO REFERENCIA'!CC181</f>
        <v>280000</v>
      </c>
      <c r="CF181" s="43" t="str">
        <f>'PRECIO REFERENCIA'!CE181</f>
        <v>HABILITA</v>
      </c>
      <c r="CG181" s="44">
        <f>+IF(CF181="NO OFERTADO",0,IF(CF181="NO CUMPLE EV TECNICA",0,IF(CF181="NO HABILITA",0,IF(CF181="HABILITA",('PRECIOS UNITARIOS'!$AF181*500)/CE181))))</f>
        <v>500</v>
      </c>
      <c r="CH181" s="43">
        <f>'PRECIO REFERENCIA'!CF181</f>
        <v>470000</v>
      </c>
      <c r="CI181" s="43" t="str">
        <f>'PRECIO REFERENCIA'!CH181</f>
        <v>HABILITA</v>
      </c>
      <c r="CJ181" s="44">
        <f>+IF(CI181="NO OFERTADO",0,IF(CI181="NO CUMPLE EV TECNICA",0,IF(CI181="NO HABILITA",0,IF(CI181="HABILITA",('PRECIOS UNITARIOS'!$AF181*500)/CH181))))</f>
        <v>297.87234042553189</v>
      </c>
    </row>
    <row r="182" spans="1:88" s="40" customFormat="1" ht="76.5" x14ac:dyDescent="0.2">
      <c r="A182" s="103">
        <v>173</v>
      </c>
      <c r="B182" s="202" t="s">
        <v>296</v>
      </c>
      <c r="C182" s="121" t="s">
        <v>294</v>
      </c>
      <c r="D182" s="24">
        <v>1</v>
      </c>
      <c r="E182" s="166" t="s">
        <v>53</v>
      </c>
      <c r="F182" s="168">
        <v>1</v>
      </c>
      <c r="G182" s="25">
        <v>4370000</v>
      </c>
      <c r="H182" s="43">
        <f>'PRECIO REFERENCIA'!F182</f>
        <v>0</v>
      </c>
      <c r="I182" s="43" t="str">
        <f>'PRECIO REFERENCIA'!H182</f>
        <v>NO OFERTADO</v>
      </c>
      <c r="J182" s="44">
        <f>+IF(I182="NO OFERTADO",0,IF(I182="NO CUMPLE EV TECNICA",0,IF(I182="NO HABILITA",0,IF(I182="HABILITA",('PRECIOS UNITARIOS'!$AF182*500)/H182))))</f>
        <v>0</v>
      </c>
      <c r="K182" s="43">
        <f>'PRECIO REFERENCIA'!I182</f>
        <v>0</v>
      </c>
      <c r="L182" s="43" t="str">
        <f>'PRECIO REFERENCIA'!K182</f>
        <v>NO OFERTADO</v>
      </c>
      <c r="M182" s="44">
        <f>+IF(L182="NO OFERTADO",0,IF(L182="NO CUMPLE EV TECNICA",0,IF(L182="NO HABILITA",0,IF(L182="HABILITA",('PRECIOS UNITARIOS'!$AF182*500)/K182))))</f>
        <v>0</v>
      </c>
      <c r="N182" s="43">
        <f>'PRECIO REFERENCIA'!L182</f>
        <v>0</v>
      </c>
      <c r="O182" s="43" t="str">
        <f>'PRECIO REFERENCIA'!N182</f>
        <v>NO OFERTADO</v>
      </c>
      <c r="P182" s="44">
        <f>+IF(O182="NO OFERTADO",0,IF(O182="NO CUMPLE EV TECNICA",0,IF(O182="NO HABILITA",0,IF(O182="HABILITA",('PRECIOS UNITARIOS'!$AF182*500)/N182))))</f>
        <v>0</v>
      </c>
      <c r="Q182" s="43">
        <f>'PRECIO REFERENCIA'!O182</f>
        <v>0</v>
      </c>
      <c r="R182" s="43" t="str">
        <f>'PRECIO REFERENCIA'!Q182</f>
        <v>NO OFERTADO</v>
      </c>
      <c r="S182" s="44">
        <f>+IF(R182="NO OFERTADO",0,IF(R182="NO CUMPLE EV TECNICA",0,IF(R182="NO HABILITA",0,IF(R182="HABILITA",('PRECIOS UNITARIOS'!$AF182*500)/Q182))))</f>
        <v>0</v>
      </c>
      <c r="T182" s="43">
        <f>'PRECIO REFERENCIA'!R182</f>
        <v>0</v>
      </c>
      <c r="U182" s="43" t="str">
        <f>'PRECIO REFERENCIA'!T182</f>
        <v>NO OFERTADO</v>
      </c>
      <c r="V182" s="44">
        <f>+IF(U182="NO OFERTADO",0,IF(U182="NO CUMPLE EV TECNICA",0,IF(U182="NO HABILITA",0,IF(U182="HABILITA",('PRECIOS UNITARIOS'!$AF182*500)/T182))))</f>
        <v>0</v>
      </c>
      <c r="W182" s="43">
        <f>'PRECIO REFERENCIA'!U182</f>
        <v>0</v>
      </c>
      <c r="X182" s="43" t="str">
        <f>'PRECIO REFERENCIA'!W182</f>
        <v>NO OFERTADO</v>
      </c>
      <c r="Y182" s="44">
        <f>+IF(X182="NO OFERTADO",0,IF(X182="NO CUMPLE EV TECNICA",0,IF(X182="NO HABILITA",0,IF(X182="HABILITA",('PRECIOS UNITARIOS'!$AF182*500)/W182))))</f>
        <v>0</v>
      </c>
      <c r="Z182" s="43">
        <f>'PRECIO REFERENCIA'!X182</f>
        <v>0</v>
      </c>
      <c r="AA182" s="43" t="str">
        <f>'PRECIO REFERENCIA'!Z182</f>
        <v>NO OFERTADO</v>
      </c>
      <c r="AB182" s="44">
        <f>+IF(AA182="NO OFERTADO",0,IF(AA182="NO CUMPLE EV TECNICA",0,IF(AA182="NO HABILITA",0,IF(AA182="HABILITA",('PRECIOS UNITARIOS'!$AF182*500)/Z182))))</f>
        <v>0</v>
      </c>
      <c r="AC182" s="43">
        <f>'PRECIO REFERENCIA'!AA182</f>
        <v>0</v>
      </c>
      <c r="AD182" s="43" t="str">
        <f>'PRECIO REFERENCIA'!AC182</f>
        <v>NO OFERTADO</v>
      </c>
      <c r="AE182" s="44">
        <f>+IF(AD182="NO OFERTADO",0,IF(AD182="NO CUMPLE EV TECNICA",0,IF(AD182="NO HABILITA",0,IF(AD182="HABILITA",('PRECIOS UNITARIOS'!$AF182*500)/AC182))))</f>
        <v>0</v>
      </c>
      <c r="AF182" s="43">
        <f>'PRECIO REFERENCIA'!AD182</f>
        <v>7933213</v>
      </c>
      <c r="AG182" s="43" t="str">
        <f>'PRECIO REFERENCIA'!AF182</f>
        <v>NO HABILITA</v>
      </c>
      <c r="AH182" s="44">
        <f>+IF(AG182="NO OFERTADO",0,IF(AG182="NO CUMPLE EV TECNICA",0,IF(AG182="NO HABILITA",0,IF(AG182="HABILITA",('PRECIOS UNITARIOS'!$AF182*500)/AF182))))</f>
        <v>0</v>
      </c>
      <c r="AI182" s="43">
        <f>'PRECIO REFERENCIA'!AG182</f>
        <v>0</v>
      </c>
      <c r="AJ182" s="43" t="str">
        <f>'PRECIO REFERENCIA'!AI182</f>
        <v>NO OFERTADO</v>
      </c>
      <c r="AK182" s="44">
        <f>+IF(AJ182="NO OFERTADO",0,IF(AJ182="NO CUMPLE EV TECNICA",0,IF(AJ182="NO HABILITA",0,IF(AJ182="HABILITA",('PRECIOS UNITARIOS'!$AF182*500)/AI182))))</f>
        <v>0</v>
      </c>
      <c r="AL182" s="43">
        <f>'PRECIO REFERENCIA'!AJ182</f>
        <v>0</v>
      </c>
      <c r="AM182" s="43" t="str">
        <f>'PRECIO REFERENCIA'!AL182</f>
        <v>NO OFERTADO</v>
      </c>
      <c r="AN182" s="44">
        <f>+IF(AM182="NO OFERTADO",0,IF(AM182="NO CUMPLE EV TECNICA",0,IF(AM182="NO HABILITA",0,IF(AM182="HABILITA",('PRECIOS UNITARIOS'!$AF182*500)/AL182))))</f>
        <v>0</v>
      </c>
      <c r="AO182" s="43">
        <f>'PRECIO REFERENCIA'!AM182</f>
        <v>3800000</v>
      </c>
      <c r="AP182" s="43" t="str">
        <f>'PRECIO REFERENCIA'!AO182</f>
        <v>HABILITA</v>
      </c>
      <c r="AQ182" s="44">
        <f>+IF(AP182="NO OFERTADO",0,IF(AP182="NO CUMPLE EV TECNICA",0,IF(AP182="NO HABILITA",0,IF(AP182="HABILITA",('PRECIOS UNITARIOS'!$AF182*500)/AO182))))</f>
        <v>500</v>
      </c>
      <c r="AR182" s="43">
        <f>'PRECIO REFERENCIA'!AP182</f>
        <v>0</v>
      </c>
      <c r="AS182" s="43" t="str">
        <f>'PRECIO REFERENCIA'!AR182</f>
        <v>NO OFERTADO</v>
      </c>
      <c r="AT182" s="44">
        <f>+IF(AS182="NO OFERTADO",0,IF(AS182="NO CUMPLE EV TECNICA",0,IF(AS182="NO HABILITA",0,IF(AS182="HABILITA",('PRECIOS UNITARIOS'!$AF182*500)/AR182))))</f>
        <v>0</v>
      </c>
      <c r="AU182" s="43">
        <f>'PRECIO REFERENCIA'!AS182</f>
        <v>0</v>
      </c>
      <c r="AV182" s="43" t="str">
        <f>'PRECIO REFERENCIA'!AU182</f>
        <v>NO OFERTADO</v>
      </c>
      <c r="AW182" s="44">
        <f>+IF(AV182="NO OFERTADO",0,IF(AV182="NO CUMPLE EV TECNICA",0,IF(AV182="NO HABILITA",0,IF(AV182="HABILITA",('PRECIOS UNITARIOS'!$AF182*500)/AU182))))</f>
        <v>0</v>
      </c>
      <c r="AX182" s="43">
        <f>'PRECIO REFERENCIA'!AV182</f>
        <v>0</v>
      </c>
      <c r="AY182" s="43" t="str">
        <f>'PRECIO REFERENCIA'!AX182</f>
        <v>NO OFERTADO</v>
      </c>
      <c r="AZ182" s="44">
        <f>+IF(AY182="NO OFERTADO",0,IF(AY182="NO CUMPLE EV TECNICA",0,IF(AY182="NO HABILITA",0,IF(AY182="HABILITA",('PRECIOS UNITARIOS'!$AF182*500)/AX182))))</f>
        <v>0</v>
      </c>
      <c r="BA182" s="43">
        <f>'PRECIO REFERENCIA'!AY182</f>
        <v>0</v>
      </c>
      <c r="BB182" s="43" t="str">
        <f>'PRECIO REFERENCIA'!BA182</f>
        <v>NO OFERTADO</v>
      </c>
      <c r="BC182" s="44">
        <f>+IF(BB182="NO OFERTADO",0,IF(BB182="NO CUMPLE EV TECNICA",0,IF(BB182="NO HABILITA",0,IF(BB182="HABILITA",('PRECIOS UNITARIOS'!$AF182*500)/BA182))))</f>
        <v>0</v>
      </c>
      <c r="BD182" s="43">
        <f>'PRECIO REFERENCIA'!BB182</f>
        <v>0</v>
      </c>
      <c r="BE182" s="43" t="str">
        <f>'PRECIO REFERENCIA'!BD182</f>
        <v>NO OFERTADO</v>
      </c>
      <c r="BF182" s="44">
        <f>+IF(BE182="NO OFERTADO",0,IF(BE182="NO CUMPLE EV TECNICA",0,IF(BE182="NO HABILITA",0,IF(BE182="HABILITA",('PRECIOS UNITARIOS'!$AF182*500)/BD182))))</f>
        <v>0</v>
      </c>
      <c r="BG182" s="43">
        <f>'PRECIO REFERENCIA'!BE182</f>
        <v>0</v>
      </c>
      <c r="BH182" s="43" t="str">
        <f>'PRECIO REFERENCIA'!BG182</f>
        <v>NO OFERTADO</v>
      </c>
      <c r="BI182" s="44">
        <f>+IF(BH182="NO OFERTADO",0,IF(BH182="NO CUMPLE EV TECNICA",0,IF(BH182="NO HABILITA",0,IF(BH182="HABILITA",('PRECIOS UNITARIOS'!$AF182*500)/BG182))))</f>
        <v>0</v>
      </c>
      <c r="BJ182" s="43">
        <f>'PRECIO REFERENCIA'!BH182</f>
        <v>0</v>
      </c>
      <c r="BK182" s="43" t="str">
        <f>'PRECIO REFERENCIA'!BJ182</f>
        <v>NO OFERTADO</v>
      </c>
      <c r="BL182" s="44">
        <f>+IF(BK182="NO OFERTADO",0,IF(BK182="NO CUMPLE EV TECNICA",0,IF(BK182="NO HABILITA",0,IF(BK182="HABILITA",('PRECIOS UNITARIOS'!$AF182*500)/BJ182))))</f>
        <v>0</v>
      </c>
      <c r="BM182" s="43">
        <f>'PRECIO REFERENCIA'!BK182</f>
        <v>0</v>
      </c>
      <c r="BN182" s="43" t="str">
        <f>'PRECIO REFERENCIA'!BM182</f>
        <v>NO OFERTADO</v>
      </c>
      <c r="BO182" s="44">
        <f>+IF(BN182="NO OFERTADO",0,IF(BN182="NO CUMPLE EV TECNICA",0,IF(BN182="NO HABILITA",0,IF(BN182="HABILITA",('PRECIOS UNITARIOS'!$AF182*500)/BM182))))</f>
        <v>0</v>
      </c>
      <c r="BP182" s="43">
        <f>'PRECIO REFERENCIA'!BN182</f>
        <v>0</v>
      </c>
      <c r="BQ182" s="43" t="str">
        <f>'PRECIO REFERENCIA'!BP182</f>
        <v>NO OFERTADO</v>
      </c>
      <c r="BR182" s="44">
        <f>+IF(BQ182="NO OFERTADO",0,IF(BQ182="NO CUMPLE EV TECNICA",0,IF(BQ182="NO HABILITA",0,IF(BQ182="HABILITA",('PRECIOS UNITARIOS'!$AF182*500)/BP182))))</f>
        <v>0</v>
      </c>
      <c r="BS182" s="43">
        <f>'PRECIO REFERENCIA'!BQ182</f>
        <v>0</v>
      </c>
      <c r="BT182" s="43" t="str">
        <f>'PRECIO REFERENCIA'!BS182</f>
        <v>NO OFERTADO</v>
      </c>
      <c r="BU182" s="44">
        <f>+IF(BT182="NO OFERTADO",0,IF(BT182="NO CUMPLE EV TECNICA",0,IF(BT182="NO HABILITA",0,IF(BT182="HABILITA",('PRECIOS UNITARIOS'!$AF182*500)/BS182))))</f>
        <v>0</v>
      </c>
      <c r="BV182" s="43">
        <f>'PRECIO REFERENCIA'!BT182</f>
        <v>0</v>
      </c>
      <c r="BW182" s="43" t="str">
        <f>'PRECIO REFERENCIA'!BV182</f>
        <v>NO OFERTADO</v>
      </c>
      <c r="BX182" s="44">
        <f>+IF(BW182="NO OFERTADO",0,IF(BW182="NO CUMPLE EV TECNICA",0,IF(BW182="NO HABILITA",0,IF(BW182="HABILITA",('PRECIOS UNITARIOS'!$AF182*500)/BV182))))</f>
        <v>0</v>
      </c>
      <c r="BY182" s="43">
        <f>'PRECIO REFERENCIA'!BW182</f>
        <v>0</v>
      </c>
      <c r="BZ182" s="43" t="str">
        <f>'PRECIO REFERENCIA'!BY182</f>
        <v>NO OFERTADO</v>
      </c>
      <c r="CA182" s="44">
        <f>+IF(BZ182="NO OFERTADO",0,IF(BZ182="NO CUMPLE EV TECNICA",0,IF(BZ182="NO HABILITA",0,IF(BZ182="HABILITA",('PRECIOS UNITARIOS'!$AF182*500)/BY182))))</f>
        <v>0</v>
      </c>
      <c r="CB182" s="43">
        <f>'PRECIO REFERENCIA'!BZ182</f>
        <v>0</v>
      </c>
      <c r="CC182" s="43" t="str">
        <f>'PRECIO REFERENCIA'!CB182</f>
        <v>NO OFERTADO</v>
      </c>
      <c r="CD182" s="44">
        <f>+IF(CC182="NO OFERTADO",0,IF(CC182="NO CUMPLE EV TECNICA",0,IF(CC182="NO HABILITA",0,IF(CC182="HABILITA",('PRECIOS UNITARIOS'!$AF182*500)/CB182))))</f>
        <v>0</v>
      </c>
      <c r="CE182" s="43">
        <f>'PRECIO REFERENCIA'!CC182</f>
        <v>0</v>
      </c>
      <c r="CF182" s="43" t="str">
        <f>'PRECIO REFERENCIA'!CE182</f>
        <v>NO OFERTADO</v>
      </c>
      <c r="CG182" s="44">
        <f>+IF(CF182="NO OFERTADO",0,IF(CF182="NO CUMPLE EV TECNICA",0,IF(CF182="NO HABILITA",0,IF(CF182="HABILITA",('PRECIOS UNITARIOS'!$AF182*500)/CE182))))</f>
        <v>0</v>
      </c>
      <c r="CH182" s="43">
        <f>'PRECIO REFERENCIA'!CF182</f>
        <v>0</v>
      </c>
      <c r="CI182" s="43" t="str">
        <f>'PRECIO REFERENCIA'!CH182</f>
        <v>NO OFERTADO</v>
      </c>
      <c r="CJ182" s="44">
        <f>+IF(CI182="NO OFERTADO",0,IF(CI182="NO CUMPLE EV TECNICA",0,IF(CI182="NO HABILITA",0,IF(CI182="HABILITA",('PRECIOS UNITARIOS'!$AF182*500)/CH182))))</f>
        <v>0</v>
      </c>
    </row>
    <row r="183" spans="1:88" s="40" customFormat="1" ht="76.5" x14ac:dyDescent="0.2">
      <c r="A183" s="103">
        <v>174</v>
      </c>
      <c r="B183" s="202" t="s">
        <v>297</v>
      </c>
      <c r="C183" s="121" t="s">
        <v>294</v>
      </c>
      <c r="D183" s="24">
        <v>1</v>
      </c>
      <c r="E183" s="166" t="s">
        <v>53</v>
      </c>
      <c r="F183" s="168">
        <v>1</v>
      </c>
      <c r="G183" s="25">
        <v>4013000</v>
      </c>
      <c r="H183" s="43">
        <f>'PRECIO REFERENCIA'!F183</f>
        <v>0</v>
      </c>
      <c r="I183" s="43" t="str">
        <f>'PRECIO REFERENCIA'!H183</f>
        <v>NO OFERTADO</v>
      </c>
      <c r="J183" s="44">
        <f>+IF(I183="NO OFERTADO",0,IF(I183="NO CUMPLE EV TECNICA",0,IF(I183="NO HABILITA",0,IF(I183="HABILITA",('PRECIOS UNITARIOS'!$AF183*500)/H183))))</f>
        <v>0</v>
      </c>
      <c r="K183" s="43">
        <f>'PRECIO REFERENCIA'!I183</f>
        <v>0</v>
      </c>
      <c r="L183" s="43" t="str">
        <f>'PRECIO REFERENCIA'!K183</f>
        <v>NO OFERTADO</v>
      </c>
      <c r="M183" s="44">
        <f>+IF(L183="NO OFERTADO",0,IF(L183="NO CUMPLE EV TECNICA",0,IF(L183="NO HABILITA",0,IF(L183="HABILITA",('PRECIOS UNITARIOS'!$AF183*500)/K183))))</f>
        <v>0</v>
      </c>
      <c r="N183" s="43">
        <f>'PRECIO REFERENCIA'!L183</f>
        <v>0</v>
      </c>
      <c r="O183" s="43" t="str">
        <f>'PRECIO REFERENCIA'!N183</f>
        <v>NO OFERTADO</v>
      </c>
      <c r="P183" s="44">
        <f>+IF(O183="NO OFERTADO",0,IF(O183="NO CUMPLE EV TECNICA",0,IF(O183="NO HABILITA",0,IF(O183="HABILITA",('PRECIOS UNITARIOS'!$AF183*500)/N183))))</f>
        <v>0</v>
      </c>
      <c r="Q183" s="43">
        <f>'PRECIO REFERENCIA'!O183</f>
        <v>0</v>
      </c>
      <c r="R183" s="43" t="str">
        <f>'PRECIO REFERENCIA'!Q183</f>
        <v>NO OFERTADO</v>
      </c>
      <c r="S183" s="44">
        <f>+IF(R183="NO OFERTADO",0,IF(R183="NO CUMPLE EV TECNICA",0,IF(R183="NO HABILITA",0,IF(R183="HABILITA",('PRECIOS UNITARIOS'!$AF183*500)/Q183))))</f>
        <v>0</v>
      </c>
      <c r="T183" s="43">
        <f>'PRECIO REFERENCIA'!R183</f>
        <v>0</v>
      </c>
      <c r="U183" s="43" t="str">
        <f>'PRECIO REFERENCIA'!T183</f>
        <v>NO OFERTADO</v>
      </c>
      <c r="V183" s="44">
        <f>+IF(U183="NO OFERTADO",0,IF(U183="NO CUMPLE EV TECNICA",0,IF(U183="NO HABILITA",0,IF(U183="HABILITA",('PRECIOS UNITARIOS'!$AF183*500)/T183))))</f>
        <v>0</v>
      </c>
      <c r="W183" s="43">
        <f>'PRECIO REFERENCIA'!U183</f>
        <v>0</v>
      </c>
      <c r="X183" s="43" t="str">
        <f>'PRECIO REFERENCIA'!W183</f>
        <v>NO OFERTADO</v>
      </c>
      <c r="Y183" s="44">
        <f>+IF(X183="NO OFERTADO",0,IF(X183="NO CUMPLE EV TECNICA",0,IF(X183="NO HABILITA",0,IF(X183="HABILITA",('PRECIOS UNITARIOS'!$AF183*500)/W183))))</f>
        <v>0</v>
      </c>
      <c r="Z183" s="43">
        <f>'PRECIO REFERENCIA'!X183</f>
        <v>0</v>
      </c>
      <c r="AA183" s="43" t="str">
        <f>'PRECIO REFERENCIA'!Z183</f>
        <v>NO OFERTADO</v>
      </c>
      <c r="AB183" s="44">
        <f>+IF(AA183="NO OFERTADO",0,IF(AA183="NO CUMPLE EV TECNICA",0,IF(AA183="NO HABILITA",0,IF(AA183="HABILITA",('PRECIOS UNITARIOS'!$AF183*500)/Z183))))</f>
        <v>0</v>
      </c>
      <c r="AC183" s="43">
        <f>'PRECIO REFERENCIA'!AA183</f>
        <v>0</v>
      </c>
      <c r="AD183" s="43" t="str">
        <f>'PRECIO REFERENCIA'!AC183</f>
        <v>NO OFERTADO</v>
      </c>
      <c r="AE183" s="44">
        <f>+IF(AD183="NO OFERTADO",0,IF(AD183="NO CUMPLE EV TECNICA",0,IF(AD183="NO HABILITA",0,IF(AD183="HABILITA",('PRECIOS UNITARIOS'!$AF183*500)/AC183))))</f>
        <v>0</v>
      </c>
      <c r="AF183" s="43">
        <f>'PRECIO REFERENCIA'!AD183</f>
        <v>0</v>
      </c>
      <c r="AG183" s="43" t="str">
        <f>'PRECIO REFERENCIA'!AF183</f>
        <v>NO OFERTADO</v>
      </c>
      <c r="AH183" s="44">
        <f>+IF(AG183="NO OFERTADO",0,IF(AG183="NO CUMPLE EV TECNICA",0,IF(AG183="NO HABILITA",0,IF(AG183="HABILITA",('PRECIOS UNITARIOS'!$AF183*500)/AF183))))</f>
        <v>0</v>
      </c>
      <c r="AI183" s="43">
        <f>'PRECIO REFERENCIA'!AG183</f>
        <v>0</v>
      </c>
      <c r="AJ183" s="43" t="str">
        <f>'PRECIO REFERENCIA'!AI183</f>
        <v>NO OFERTADO</v>
      </c>
      <c r="AK183" s="44">
        <f>+IF(AJ183="NO OFERTADO",0,IF(AJ183="NO CUMPLE EV TECNICA",0,IF(AJ183="NO HABILITA",0,IF(AJ183="HABILITA",('PRECIOS UNITARIOS'!$AF183*500)/AI183))))</f>
        <v>0</v>
      </c>
      <c r="AL183" s="43">
        <f>'PRECIO REFERENCIA'!AJ183</f>
        <v>0</v>
      </c>
      <c r="AM183" s="43" t="str">
        <f>'PRECIO REFERENCIA'!AL183</f>
        <v>NO OFERTADO</v>
      </c>
      <c r="AN183" s="44">
        <f>+IF(AM183="NO OFERTADO",0,IF(AM183="NO CUMPLE EV TECNICA",0,IF(AM183="NO HABILITA",0,IF(AM183="HABILITA",('PRECIOS UNITARIOS'!$AF183*500)/AL183))))</f>
        <v>0</v>
      </c>
      <c r="AO183" s="43">
        <f>'PRECIO REFERENCIA'!AM183</f>
        <v>0</v>
      </c>
      <c r="AP183" s="43" t="str">
        <f>'PRECIO REFERENCIA'!AO183</f>
        <v>NO OFERTADO</v>
      </c>
      <c r="AQ183" s="44">
        <f>+IF(AP183="NO OFERTADO",0,IF(AP183="NO CUMPLE EV TECNICA",0,IF(AP183="NO HABILITA",0,IF(AP183="HABILITA",('PRECIOS UNITARIOS'!$AF183*500)/AO183))))</f>
        <v>0</v>
      </c>
      <c r="AR183" s="43">
        <f>'PRECIO REFERENCIA'!AP183</f>
        <v>0</v>
      </c>
      <c r="AS183" s="43" t="str">
        <f>'PRECIO REFERENCIA'!AR183</f>
        <v>NO OFERTADO</v>
      </c>
      <c r="AT183" s="44">
        <f>+IF(AS183="NO OFERTADO",0,IF(AS183="NO CUMPLE EV TECNICA",0,IF(AS183="NO HABILITA",0,IF(AS183="HABILITA",('PRECIOS UNITARIOS'!$AF183*500)/AR183))))</f>
        <v>0</v>
      </c>
      <c r="AU183" s="43">
        <f>'PRECIO REFERENCIA'!AS183</f>
        <v>0</v>
      </c>
      <c r="AV183" s="43" t="str">
        <f>'PRECIO REFERENCIA'!AU183</f>
        <v>NO OFERTADO</v>
      </c>
      <c r="AW183" s="44">
        <f>+IF(AV183="NO OFERTADO",0,IF(AV183="NO CUMPLE EV TECNICA",0,IF(AV183="NO HABILITA",0,IF(AV183="HABILITA",('PRECIOS UNITARIOS'!$AF183*500)/AU183))))</f>
        <v>0</v>
      </c>
      <c r="AX183" s="43">
        <f>'PRECIO REFERENCIA'!AV183</f>
        <v>0</v>
      </c>
      <c r="AY183" s="43" t="str">
        <f>'PRECIO REFERENCIA'!AX183</f>
        <v>NO OFERTADO</v>
      </c>
      <c r="AZ183" s="44">
        <f>+IF(AY183="NO OFERTADO",0,IF(AY183="NO CUMPLE EV TECNICA",0,IF(AY183="NO HABILITA",0,IF(AY183="HABILITA",('PRECIOS UNITARIOS'!$AF183*500)/AX183))))</f>
        <v>0</v>
      </c>
      <c r="BA183" s="43">
        <f>'PRECIO REFERENCIA'!AY183</f>
        <v>0</v>
      </c>
      <c r="BB183" s="43" t="str">
        <f>'PRECIO REFERENCIA'!BA183</f>
        <v>NO OFERTADO</v>
      </c>
      <c r="BC183" s="44">
        <f>+IF(BB183="NO OFERTADO",0,IF(BB183="NO CUMPLE EV TECNICA",0,IF(BB183="NO HABILITA",0,IF(BB183="HABILITA",('PRECIOS UNITARIOS'!$AF183*500)/BA183))))</f>
        <v>0</v>
      </c>
      <c r="BD183" s="43">
        <f>'PRECIO REFERENCIA'!BB183</f>
        <v>0</v>
      </c>
      <c r="BE183" s="43" t="str">
        <f>'PRECIO REFERENCIA'!BD183</f>
        <v>NO OFERTADO</v>
      </c>
      <c r="BF183" s="44">
        <f>+IF(BE183="NO OFERTADO",0,IF(BE183="NO CUMPLE EV TECNICA",0,IF(BE183="NO HABILITA",0,IF(BE183="HABILITA",('PRECIOS UNITARIOS'!$AF183*500)/BD183))))</f>
        <v>0</v>
      </c>
      <c r="BG183" s="43">
        <f>'PRECIO REFERENCIA'!BE183</f>
        <v>0</v>
      </c>
      <c r="BH183" s="43" t="str">
        <f>'PRECIO REFERENCIA'!BG183</f>
        <v>NO OFERTADO</v>
      </c>
      <c r="BI183" s="44">
        <f>+IF(BH183="NO OFERTADO",0,IF(BH183="NO CUMPLE EV TECNICA",0,IF(BH183="NO HABILITA",0,IF(BH183="HABILITA",('PRECIOS UNITARIOS'!$AF183*500)/BG183))))</f>
        <v>0</v>
      </c>
      <c r="BJ183" s="43">
        <f>'PRECIO REFERENCIA'!BH183</f>
        <v>0</v>
      </c>
      <c r="BK183" s="43" t="str">
        <f>'PRECIO REFERENCIA'!BJ183</f>
        <v>NO OFERTADO</v>
      </c>
      <c r="BL183" s="44">
        <f>+IF(BK183="NO OFERTADO",0,IF(BK183="NO CUMPLE EV TECNICA",0,IF(BK183="NO HABILITA",0,IF(BK183="HABILITA",('PRECIOS UNITARIOS'!$AF183*500)/BJ183))))</f>
        <v>0</v>
      </c>
      <c r="BM183" s="43">
        <f>'PRECIO REFERENCIA'!BK183</f>
        <v>0</v>
      </c>
      <c r="BN183" s="43" t="str">
        <f>'PRECIO REFERENCIA'!BM183</f>
        <v>NO OFERTADO</v>
      </c>
      <c r="BO183" s="44">
        <f>+IF(BN183="NO OFERTADO",0,IF(BN183="NO CUMPLE EV TECNICA",0,IF(BN183="NO HABILITA",0,IF(BN183="HABILITA",('PRECIOS UNITARIOS'!$AF183*500)/BM183))))</f>
        <v>0</v>
      </c>
      <c r="BP183" s="43">
        <f>'PRECIO REFERENCIA'!BN183</f>
        <v>0</v>
      </c>
      <c r="BQ183" s="43" t="str">
        <f>'PRECIO REFERENCIA'!BP183</f>
        <v>NO OFERTADO</v>
      </c>
      <c r="BR183" s="44">
        <f>+IF(BQ183="NO OFERTADO",0,IF(BQ183="NO CUMPLE EV TECNICA",0,IF(BQ183="NO HABILITA",0,IF(BQ183="HABILITA",('PRECIOS UNITARIOS'!$AF183*500)/BP183))))</f>
        <v>0</v>
      </c>
      <c r="BS183" s="43">
        <f>'PRECIO REFERENCIA'!BQ183</f>
        <v>0</v>
      </c>
      <c r="BT183" s="43" t="str">
        <f>'PRECIO REFERENCIA'!BS183</f>
        <v>NO OFERTADO</v>
      </c>
      <c r="BU183" s="44">
        <f>+IF(BT183="NO OFERTADO",0,IF(BT183="NO CUMPLE EV TECNICA",0,IF(BT183="NO HABILITA",0,IF(BT183="HABILITA",('PRECIOS UNITARIOS'!$AF183*500)/BS183))))</f>
        <v>0</v>
      </c>
      <c r="BV183" s="43">
        <f>'PRECIO REFERENCIA'!BT183</f>
        <v>0</v>
      </c>
      <c r="BW183" s="43" t="str">
        <f>'PRECIO REFERENCIA'!BV183</f>
        <v>NO OFERTADO</v>
      </c>
      <c r="BX183" s="44">
        <f>+IF(BW183="NO OFERTADO",0,IF(BW183="NO CUMPLE EV TECNICA",0,IF(BW183="NO HABILITA",0,IF(BW183="HABILITA",('PRECIOS UNITARIOS'!$AF183*500)/BV183))))</f>
        <v>0</v>
      </c>
      <c r="BY183" s="43">
        <f>'PRECIO REFERENCIA'!BW183</f>
        <v>0</v>
      </c>
      <c r="BZ183" s="43" t="str">
        <f>'PRECIO REFERENCIA'!BY183</f>
        <v>NO OFERTADO</v>
      </c>
      <c r="CA183" s="44">
        <f>+IF(BZ183="NO OFERTADO",0,IF(BZ183="NO CUMPLE EV TECNICA",0,IF(BZ183="NO HABILITA",0,IF(BZ183="HABILITA",('PRECIOS UNITARIOS'!$AF183*500)/BY183))))</f>
        <v>0</v>
      </c>
      <c r="CB183" s="43">
        <f>'PRECIO REFERENCIA'!BZ183</f>
        <v>0</v>
      </c>
      <c r="CC183" s="43" t="str">
        <f>'PRECIO REFERENCIA'!CB183</f>
        <v>NO OFERTADO</v>
      </c>
      <c r="CD183" s="44">
        <f>+IF(CC183="NO OFERTADO",0,IF(CC183="NO CUMPLE EV TECNICA",0,IF(CC183="NO HABILITA",0,IF(CC183="HABILITA",('PRECIOS UNITARIOS'!$AF183*500)/CB183))))</f>
        <v>0</v>
      </c>
      <c r="CE183" s="43">
        <f>'PRECIO REFERENCIA'!CC183</f>
        <v>0</v>
      </c>
      <c r="CF183" s="43" t="str">
        <f>'PRECIO REFERENCIA'!CE183</f>
        <v>NO OFERTADO</v>
      </c>
      <c r="CG183" s="44">
        <f>+IF(CF183="NO OFERTADO",0,IF(CF183="NO CUMPLE EV TECNICA",0,IF(CF183="NO HABILITA",0,IF(CF183="HABILITA",('PRECIOS UNITARIOS'!$AF183*500)/CE183))))</f>
        <v>0</v>
      </c>
      <c r="CH183" s="43">
        <f>'PRECIO REFERENCIA'!CF183</f>
        <v>3999000</v>
      </c>
      <c r="CI183" s="43" t="str">
        <f>'PRECIO REFERENCIA'!CH183</f>
        <v>HABILITA</v>
      </c>
      <c r="CJ183" s="44">
        <f>+IF(CI183="NO OFERTADO",0,IF(CI183="NO CUMPLE EV TECNICA",0,IF(CI183="NO HABILITA",0,IF(CI183="HABILITA",('PRECIOS UNITARIOS'!$AF183*500)/CH183))))</f>
        <v>500</v>
      </c>
    </row>
    <row r="184" spans="1:88" s="40" customFormat="1" ht="51" x14ac:dyDescent="0.2">
      <c r="A184" s="103">
        <v>175</v>
      </c>
      <c r="B184" s="202" t="s">
        <v>298</v>
      </c>
      <c r="C184" s="121" t="s">
        <v>294</v>
      </c>
      <c r="D184" s="24">
        <v>1</v>
      </c>
      <c r="E184" s="166" t="s">
        <v>53</v>
      </c>
      <c r="F184" s="168">
        <v>2.3333333333333335</v>
      </c>
      <c r="G184" s="25">
        <v>144900</v>
      </c>
      <c r="H184" s="43">
        <f>'PRECIO REFERENCIA'!F184</f>
        <v>0</v>
      </c>
      <c r="I184" s="43" t="str">
        <f>'PRECIO REFERENCIA'!H184</f>
        <v>NO OFERTADO</v>
      </c>
      <c r="J184" s="44">
        <f>+IF(I184="NO OFERTADO",0,IF(I184="NO CUMPLE EV TECNICA",0,IF(I184="NO HABILITA",0,IF(I184="HABILITA",('PRECIOS UNITARIOS'!$AF184*500)/H184))))</f>
        <v>0</v>
      </c>
      <c r="K184" s="43">
        <f>'PRECIO REFERENCIA'!I184</f>
        <v>0</v>
      </c>
      <c r="L184" s="43" t="str">
        <f>'PRECIO REFERENCIA'!K184</f>
        <v>NO OFERTADO</v>
      </c>
      <c r="M184" s="44">
        <f>+IF(L184="NO OFERTADO",0,IF(L184="NO CUMPLE EV TECNICA",0,IF(L184="NO HABILITA",0,IF(L184="HABILITA",('PRECIOS UNITARIOS'!$AF184*500)/K184))))</f>
        <v>0</v>
      </c>
      <c r="N184" s="43">
        <f>'PRECIO REFERENCIA'!L184</f>
        <v>0</v>
      </c>
      <c r="O184" s="43" t="str">
        <f>'PRECIO REFERENCIA'!N184</f>
        <v>NO OFERTADO</v>
      </c>
      <c r="P184" s="44">
        <f>+IF(O184="NO OFERTADO",0,IF(O184="NO CUMPLE EV TECNICA",0,IF(O184="NO HABILITA",0,IF(O184="HABILITA",('PRECIOS UNITARIOS'!$AF184*500)/N184))))</f>
        <v>0</v>
      </c>
      <c r="Q184" s="43">
        <f>'PRECIO REFERENCIA'!O184</f>
        <v>0</v>
      </c>
      <c r="R184" s="43" t="str">
        <f>'PRECIO REFERENCIA'!Q184</f>
        <v>NO OFERTADO</v>
      </c>
      <c r="S184" s="44">
        <f>+IF(R184="NO OFERTADO",0,IF(R184="NO CUMPLE EV TECNICA",0,IF(R184="NO HABILITA",0,IF(R184="HABILITA",('PRECIOS UNITARIOS'!$AF184*500)/Q184))))</f>
        <v>0</v>
      </c>
      <c r="T184" s="43">
        <f>'PRECIO REFERENCIA'!R184</f>
        <v>0</v>
      </c>
      <c r="U184" s="43" t="str">
        <f>'PRECIO REFERENCIA'!T184</f>
        <v>NO OFERTADO</v>
      </c>
      <c r="V184" s="44">
        <f>+IF(U184="NO OFERTADO",0,IF(U184="NO CUMPLE EV TECNICA",0,IF(U184="NO HABILITA",0,IF(U184="HABILITA",('PRECIOS UNITARIOS'!$AF184*500)/T184))))</f>
        <v>0</v>
      </c>
      <c r="W184" s="43">
        <f>'PRECIO REFERENCIA'!U184</f>
        <v>0</v>
      </c>
      <c r="X184" s="43" t="str">
        <f>'PRECIO REFERENCIA'!W184</f>
        <v>NO OFERTADO</v>
      </c>
      <c r="Y184" s="44">
        <f>+IF(X184="NO OFERTADO",0,IF(X184="NO CUMPLE EV TECNICA",0,IF(X184="NO HABILITA",0,IF(X184="HABILITA",('PRECIOS UNITARIOS'!$AF184*500)/W184))))</f>
        <v>0</v>
      </c>
      <c r="Z184" s="43">
        <f>'PRECIO REFERENCIA'!X184</f>
        <v>0</v>
      </c>
      <c r="AA184" s="43" t="str">
        <f>'PRECIO REFERENCIA'!Z184</f>
        <v>NO OFERTADO</v>
      </c>
      <c r="AB184" s="44">
        <f>+IF(AA184="NO OFERTADO",0,IF(AA184="NO CUMPLE EV TECNICA",0,IF(AA184="NO HABILITA",0,IF(AA184="HABILITA",('PRECIOS UNITARIOS'!$AF184*500)/Z184))))</f>
        <v>0</v>
      </c>
      <c r="AC184" s="43">
        <f>'PRECIO REFERENCIA'!AA184</f>
        <v>0</v>
      </c>
      <c r="AD184" s="43" t="str">
        <f>'PRECIO REFERENCIA'!AC184</f>
        <v>NO OFERTADO</v>
      </c>
      <c r="AE184" s="44">
        <f>+IF(AD184="NO OFERTADO",0,IF(AD184="NO CUMPLE EV TECNICA",0,IF(AD184="NO HABILITA",0,IF(AD184="HABILITA",('PRECIOS UNITARIOS'!$AF184*500)/AC184))))</f>
        <v>0</v>
      </c>
      <c r="AF184" s="43">
        <f>'PRECIO REFERENCIA'!AD184</f>
        <v>303380</v>
      </c>
      <c r="AG184" s="43" t="str">
        <f>'PRECIO REFERENCIA'!AF184</f>
        <v>NO HABILITA</v>
      </c>
      <c r="AH184" s="44">
        <f>+IF(AG184="NO OFERTADO",0,IF(AG184="NO CUMPLE EV TECNICA",0,IF(AG184="NO HABILITA",0,IF(AG184="HABILITA",('PRECIOS UNITARIOS'!$AF184*500)/AF184))))</f>
        <v>0</v>
      </c>
      <c r="AI184" s="43">
        <f>'PRECIO REFERENCIA'!AG184</f>
        <v>0</v>
      </c>
      <c r="AJ184" s="43" t="str">
        <f>'PRECIO REFERENCIA'!AI184</f>
        <v>NO OFERTADO</v>
      </c>
      <c r="AK184" s="44">
        <f>+IF(AJ184="NO OFERTADO",0,IF(AJ184="NO CUMPLE EV TECNICA",0,IF(AJ184="NO HABILITA",0,IF(AJ184="HABILITA",('PRECIOS UNITARIOS'!$AF184*500)/AI184))))</f>
        <v>0</v>
      </c>
      <c r="AL184" s="43">
        <f>'PRECIO REFERENCIA'!AJ184</f>
        <v>0</v>
      </c>
      <c r="AM184" s="43" t="str">
        <f>'PRECIO REFERENCIA'!AL184</f>
        <v>NO OFERTADO</v>
      </c>
      <c r="AN184" s="44">
        <f>+IF(AM184="NO OFERTADO",0,IF(AM184="NO CUMPLE EV TECNICA",0,IF(AM184="NO HABILITA",0,IF(AM184="HABILITA",('PRECIOS UNITARIOS'!$AF184*500)/AL184))))</f>
        <v>0</v>
      </c>
      <c r="AO184" s="43">
        <f>'PRECIO REFERENCIA'!AM184</f>
        <v>126000</v>
      </c>
      <c r="AP184" s="43" t="str">
        <f>'PRECIO REFERENCIA'!AO184</f>
        <v>HABILITA</v>
      </c>
      <c r="AQ184" s="44">
        <f>+IF(AP184="NO OFERTADO",0,IF(AP184="NO CUMPLE EV TECNICA",0,IF(AP184="NO HABILITA",0,IF(AP184="HABILITA",('PRECIOS UNITARIOS'!$AF184*500)/AO184))))</f>
        <v>500</v>
      </c>
      <c r="AR184" s="43">
        <f>'PRECIO REFERENCIA'!AP184</f>
        <v>0</v>
      </c>
      <c r="AS184" s="43" t="str">
        <f>'PRECIO REFERENCIA'!AR184</f>
        <v>NO OFERTADO</v>
      </c>
      <c r="AT184" s="44">
        <f>+IF(AS184="NO OFERTADO",0,IF(AS184="NO CUMPLE EV TECNICA",0,IF(AS184="NO HABILITA",0,IF(AS184="HABILITA",('PRECIOS UNITARIOS'!$AF184*500)/AR184))))</f>
        <v>0</v>
      </c>
      <c r="AU184" s="43">
        <f>'PRECIO REFERENCIA'!AS184</f>
        <v>0</v>
      </c>
      <c r="AV184" s="43" t="str">
        <f>'PRECIO REFERENCIA'!AU184</f>
        <v>NO OFERTADO</v>
      </c>
      <c r="AW184" s="44">
        <f>+IF(AV184="NO OFERTADO",0,IF(AV184="NO CUMPLE EV TECNICA",0,IF(AV184="NO HABILITA",0,IF(AV184="HABILITA",('PRECIOS UNITARIOS'!$AF184*500)/AU184))))</f>
        <v>0</v>
      </c>
      <c r="AX184" s="43">
        <f>'PRECIO REFERENCIA'!AV184</f>
        <v>0</v>
      </c>
      <c r="AY184" s="43" t="str">
        <f>'PRECIO REFERENCIA'!AX184</f>
        <v>NO OFERTADO</v>
      </c>
      <c r="AZ184" s="44">
        <f>+IF(AY184="NO OFERTADO",0,IF(AY184="NO CUMPLE EV TECNICA",0,IF(AY184="NO HABILITA",0,IF(AY184="HABILITA",('PRECIOS UNITARIOS'!$AF184*500)/AX184))))</f>
        <v>0</v>
      </c>
      <c r="BA184" s="43">
        <f>'PRECIO REFERENCIA'!AY184</f>
        <v>0</v>
      </c>
      <c r="BB184" s="43" t="str">
        <f>'PRECIO REFERENCIA'!BA184</f>
        <v>NO OFERTADO</v>
      </c>
      <c r="BC184" s="44">
        <f>+IF(BB184="NO OFERTADO",0,IF(BB184="NO CUMPLE EV TECNICA",0,IF(BB184="NO HABILITA",0,IF(BB184="HABILITA",('PRECIOS UNITARIOS'!$AF184*500)/BA184))))</f>
        <v>0</v>
      </c>
      <c r="BD184" s="43">
        <f>'PRECIO REFERENCIA'!BB184</f>
        <v>0</v>
      </c>
      <c r="BE184" s="43" t="str">
        <f>'PRECIO REFERENCIA'!BD184</f>
        <v>NO OFERTADO</v>
      </c>
      <c r="BF184" s="44">
        <f>+IF(BE184="NO OFERTADO",0,IF(BE184="NO CUMPLE EV TECNICA",0,IF(BE184="NO HABILITA",0,IF(BE184="HABILITA",('PRECIOS UNITARIOS'!$AF184*500)/BD184))))</f>
        <v>0</v>
      </c>
      <c r="BG184" s="43">
        <f>'PRECIO REFERENCIA'!BE184</f>
        <v>0</v>
      </c>
      <c r="BH184" s="43" t="str">
        <f>'PRECIO REFERENCIA'!BG184</f>
        <v>NO OFERTADO</v>
      </c>
      <c r="BI184" s="44">
        <f>+IF(BH184="NO OFERTADO",0,IF(BH184="NO CUMPLE EV TECNICA",0,IF(BH184="NO HABILITA",0,IF(BH184="HABILITA",('PRECIOS UNITARIOS'!$AF184*500)/BG184))))</f>
        <v>0</v>
      </c>
      <c r="BJ184" s="43">
        <f>'PRECIO REFERENCIA'!BH184</f>
        <v>0</v>
      </c>
      <c r="BK184" s="43" t="str">
        <f>'PRECIO REFERENCIA'!BJ184</f>
        <v>NO OFERTADO</v>
      </c>
      <c r="BL184" s="44">
        <f>+IF(BK184="NO OFERTADO",0,IF(BK184="NO CUMPLE EV TECNICA",0,IF(BK184="NO HABILITA",0,IF(BK184="HABILITA",('PRECIOS UNITARIOS'!$AF184*500)/BJ184))))</f>
        <v>0</v>
      </c>
      <c r="BM184" s="43">
        <f>'PRECIO REFERENCIA'!BK184</f>
        <v>0</v>
      </c>
      <c r="BN184" s="43" t="str">
        <f>'PRECIO REFERENCIA'!BM184</f>
        <v>NO OFERTADO</v>
      </c>
      <c r="BO184" s="44">
        <f>+IF(BN184="NO OFERTADO",0,IF(BN184="NO CUMPLE EV TECNICA",0,IF(BN184="NO HABILITA",0,IF(BN184="HABILITA",('PRECIOS UNITARIOS'!$AF184*500)/BM184))))</f>
        <v>0</v>
      </c>
      <c r="BP184" s="43">
        <f>'PRECIO REFERENCIA'!BN184</f>
        <v>0</v>
      </c>
      <c r="BQ184" s="43" t="str">
        <f>'PRECIO REFERENCIA'!BP184</f>
        <v>NO OFERTADO</v>
      </c>
      <c r="BR184" s="44">
        <f>+IF(BQ184="NO OFERTADO",0,IF(BQ184="NO CUMPLE EV TECNICA",0,IF(BQ184="NO HABILITA",0,IF(BQ184="HABILITA",('PRECIOS UNITARIOS'!$AF184*500)/BP184))))</f>
        <v>0</v>
      </c>
      <c r="BS184" s="43">
        <f>'PRECIO REFERENCIA'!BQ184</f>
        <v>0</v>
      </c>
      <c r="BT184" s="43" t="str">
        <f>'PRECIO REFERENCIA'!BS184</f>
        <v>NO OFERTADO</v>
      </c>
      <c r="BU184" s="44">
        <f>+IF(BT184="NO OFERTADO",0,IF(BT184="NO CUMPLE EV TECNICA",0,IF(BT184="NO HABILITA",0,IF(BT184="HABILITA",('PRECIOS UNITARIOS'!$AF184*500)/BS184))))</f>
        <v>0</v>
      </c>
      <c r="BV184" s="43">
        <f>'PRECIO REFERENCIA'!BT184</f>
        <v>0</v>
      </c>
      <c r="BW184" s="43" t="str">
        <f>'PRECIO REFERENCIA'!BV184</f>
        <v>NO OFERTADO</v>
      </c>
      <c r="BX184" s="44">
        <f>+IF(BW184="NO OFERTADO",0,IF(BW184="NO CUMPLE EV TECNICA",0,IF(BW184="NO HABILITA",0,IF(BW184="HABILITA",('PRECIOS UNITARIOS'!$AF184*500)/BV184))))</f>
        <v>0</v>
      </c>
      <c r="BY184" s="43">
        <f>'PRECIO REFERENCIA'!BW184</f>
        <v>0</v>
      </c>
      <c r="BZ184" s="43" t="str">
        <f>'PRECIO REFERENCIA'!BY184</f>
        <v>NO OFERTADO</v>
      </c>
      <c r="CA184" s="44">
        <f>+IF(BZ184="NO OFERTADO",0,IF(BZ184="NO CUMPLE EV TECNICA",0,IF(BZ184="NO HABILITA",0,IF(BZ184="HABILITA",('PRECIOS UNITARIOS'!$AF184*500)/BY184))))</f>
        <v>0</v>
      </c>
      <c r="CB184" s="43">
        <f>'PRECIO REFERENCIA'!BZ184</f>
        <v>0</v>
      </c>
      <c r="CC184" s="43" t="str">
        <f>'PRECIO REFERENCIA'!CB184</f>
        <v>NO OFERTADO</v>
      </c>
      <c r="CD184" s="44">
        <f>+IF(CC184="NO OFERTADO",0,IF(CC184="NO CUMPLE EV TECNICA",0,IF(CC184="NO HABILITA",0,IF(CC184="HABILITA",('PRECIOS UNITARIOS'!$AF184*500)/CB184))))</f>
        <v>0</v>
      </c>
      <c r="CE184" s="43">
        <f>'PRECIO REFERENCIA'!CC184</f>
        <v>0</v>
      </c>
      <c r="CF184" s="43" t="str">
        <f>'PRECIO REFERENCIA'!CE184</f>
        <v>NO OFERTADO</v>
      </c>
      <c r="CG184" s="44">
        <f>+IF(CF184="NO OFERTADO",0,IF(CF184="NO CUMPLE EV TECNICA",0,IF(CF184="NO HABILITA",0,IF(CF184="HABILITA",('PRECIOS UNITARIOS'!$AF184*500)/CE184))))</f>
        <v>0</v>
      </c>
      <c r="CH184" s="43">
        <f>'PRECIO REFERENCIA'!CF184</f>
        <v>0</v>
      </c>
      <c r="CI184" s="43" t="str">
        <f>'PRECIO REFERENCIA'!CH184</f>
        <v>NO OFERTADO</v>
      </c>
      <c r="CJ184" s="44">
        <f>+IF(CI184="NO OFERTADO",0,IF(CI184="NO CUMPLE EV TECNICA",0,IF(CI184="NO HABILITA",0,IF(CI184="HABILITA",('PRECIOS UNITARIOS'!$AF184*500)/CH184))))</f>
        <v>0</v>
      </c>
    </row>
    <row r="185" spans="1:88" s="40" customFormat="1" ht="38.25" x14ac:dyDescent="0.2">
      <c r="A185" s="103">
        <v>176</v>
      </c>
      <c r="B185" s="202" t="s">
        <v>299</v>
      </c>
      <c r="C185" s="121" t="s">
        <v>294</v>
      </c>
      <c r="D185" s="24">
        <v>1</v>
      </c>
      <c r="E185" s="166" t="s">
        <v>53</v>
      </c>
      <c r="F185" s="168">
        <v>1</v>
      </c>
      <c r="G185" s="25">
        <v>100542</v>
      </c>
      <c r="H185" s="43">
        <f>'PRECIO REFERENCIA'!F185</f>
        <v>0</v>
      </c>
      <c r="I185" s="43" t="str">
        <f>'PRECIO REFERENCIA'!H185</f>
        <v>NO OFERTADO</v>
      </c>
      <c r="J185" s="44">
        <f>+IF(I185="NO OFERTADO",0,IF(I185="NO CUMPLE EV TECNICA",0,IF(I185="NO HABILITA",0,IF(I185="HABILITA",('PRECIOS UNITARIOS'!$AF185*500)/H185))))</f>
        <v>0</v>
      </c>
      <c r="K185" s="43">
        <f>'PRECIO REFERENCIA'!I185</f>
        <v>0</v>
      </c>
      <c r="L185" s="43" t="str">
        <f>'PRECIO REFERENCIA'!K185</f>
        <v>NO OFERTADO</v>
      </c>
      <c r="M185" s="44">
        <f>+IF(L185="NO OFERTADO",0,IF(L185="NO CUMPLE EV TECNICA",0,IF(L185="NO HABILITA",0,IF(L185="HABILITA",('PRECIOS UNITARIOS'!$AF185*500)/K185))))</f>
        <v>0</v>
      </c>
      <c r="N185" s="43">
        <f>'PRECIO REFERENCIA'!L185</f>
        <v>0</v>
      </c>
      <c r="O185" s="43" t="str">
        <f>'PRECIO REFERENCIA'!N185</f>
        <v>NO OFERTADO</v>
      </c>
      <c r="P185" s="44">
        <f>+IF(O185="NO OFERTADO",0,IF(O185="NO CUMPLE EV TECNICA",0,IF(O185="NO HABILITA",0,IF(O185="HABILITA",('PRECIOS UNITARIOS'!$AF185*500)/N185))))</f>
        <v>0</v>
      </c>
      <c r="Q185" s="43">
        <f>'PRECIO REFERENCIA'!O185</f>
        <v>0</v>
      </c>
      <c r="R185" s="43" t="str">
        <f>'PRECIO REFERENCIA'!Q185</f>
        <v>NO OFERTADO</v>
      </c>
      <c r="S185" s="44">
        <f>+IF(R185="NO OFERTADO",0,IF(R185="NO CUMPLE EV TECNICA",0,IF(R185="NO HABILITA",0,IF(R185="HABILITA",('PRECIOS UNITARIOS'!$AF185*500)/Q185))))</f>
        <v>0</v>
      </c>
      <c r="T185" s="43">
        <f>'PRECIO REFERENCIA'!R185</f>
        <v>0</v>
      </c>
      <c r="U185" s="43" t="str">
        <f>'PRECIO REFERENCIA'!T185</f>
        <v>NO OFERTADO</v>
      </c>
      <c r="V185" s="44">
        <f>+IF(U185="NO OFERTADO",0,IF(U185="NO CUMPLE EV TECNICA",0,IF(U185="NO HABILITA",0,IF(U185="HABILITA",('PRECIOS UNITARIOS'!$AF185*500)/T185))))</f>
        <v>0</v>
      </c>
      <c r="W185" s="43">
        <f>'PRECIO REFERENCIA'!U185</f>
        <v>0</v>
      </c>
      <c r="X185" s="43" t="str">
        <f>'PRECIO REFERENCIA'!W185</f>
        <v>NO OFERTADO</v>
      </c>
      <c r="Y185" s="44">
        <f>+IF(X185="NO OFERTADO",0,IF(X185="NO CUMPLE EV TECNICA",0,IF(X185="NO HABILITA",0,IF(X185="HABILITA",('PRECIOS UNITARIOS'!$AF185*500)/W185))))</f>
        <v>0</v>
      </c>
      <c r="Z185" s="43">
        <f>'PRECIO REFERENCIA'!X185</f>
        <v>0</v>
      </c>
      <c r="AA185" s="43" t="str">
        <f>'PRECIO REFERENCIA'!Z185</f>
        <v>NO OFERTADO</v>
      </c>
      <c r="AB185" s="44">
        <f>+IF(AA185="NO OFERTADO",0,IF(AA185="NO CUMPLE EV TECNICA",0,IF(AA185="NO HABILITA",0,IF(AA185="HABILITA",('PRECIOS UNITARIOS'!$AF185*500)/Z185))))</f>
        <v>0</v>
      </c>
      <c r="AC185" s="43">
        <f>'PRECIO REFERENCIA'!AA185</f>
        <v>0</v>
      </c>
      <c r="AD185" s="43" t="str">
        <f>'PRECIO REFERENCIA'!AC185</f>
        <v>NO OFERTADO</v>
      </c>
      <c r="AE185" s="44">
        <f>+IF(AD185="NO OFERTADO",0,IF(AD185="NO CUMPLE EV TECNICA",0,IF(AD185="NO HABILITA",0,IF(AD185="HABILITA",('PRECIOS UNITARIOS'!$AF185*500)/AC185))))</f>
        <v>0</v>
      </c>
      <c r="AF185" s="43">
        <f>'PRECIO REFERENCIA'!AD185</f>
        <v>0</v>
      </c>
      <c r="AG185" s="43" t="str">
        <f>'PRECIO REFERENCIA'!AF185</f>
        <v>NO OFERTADO</v>
      </c>
      <c r="AH185" s="44">
        <f>+IF(AG185="NO OFERTADO",0,IF(AG185="NO CUMPLE EV TECNICA",0,IF(AG185="NO HABILITA",0,IF(AG185="HABILITA",('PRECIOS UNITARIOS'!$AF185*500)/AF185))))</f>
        <v>0</v>
      </c>
      <c r="AI185" s="43">
        <f>'PRECIO REFERENCIA'!AG185</f>
        <v>0</v>
      </c>
      <c r="AJ185" s="43" t="str">
        <f>'PRECIO REFERENCIA'!AI185</f>
        <v>NO OFERTADO</v>
      </c>
      <c r="AK185" s="44">
        <f>+IF(AJ185="NO OFERTADO",0,IF(AJ185="NO CUMPLE EV TECNICA",0,IF(AJ185="NO HABILITA",0,IF(AJ185="HABILITA",('PRECIOS UNITARIOS'!$AF185*500)/AI185))))</f>
        <v>0</v>
      </c>
      <c r="AL185" s="43">
        <f>'PRECIO REFERENCIA'!AJ185</f>
        <v>0</v>
      </c>
      <c r="AM185" s="43" t="str">
        <f>'PRECIO REFERENCIA'!AL185</f>
        <v>NO OFERTADO</v>
      </c>
      <c r="AN185" s="44">
        <f>+IF(AM185="NO OFERTADO",0,IF(AM185="NO CUMPLE EV TECNICA",0,IF(AM185="NO HABILITA",0,IF(AM185="HABILITA",('PRECIOS UNITARIOS'!$AF185*500)/AL185))))</f>
        <v>0</v>
      </c>
      <c r="AO185" s="43">
        <f>'PRECIO REFERENCIA'!AM185</f>
        <v>0</v>
      </c>
      <c r="AP185" s="43" t="str">
        <f>'PRECIO REFERENCIA'!AO185</f>
        <v>NO OFERTADO</v>
      </c>
      <c r="AQ185" s="44">
        <f>+IF(AP185="NO OFERTADO",0,IF(AP185="NO CUMPLE EV TECNICA",0,IF(AP185="NO HABILITA",0,IF(AP185="HABILITA",('PRECIOS UNITARIOS'!$AF185*500)/AO185))))</f>
        <v>0</v>
      </c>
      <c r="AR185" s="43">
        <f>'PRECIO REFERENCIA'!AP185</f>
        <v>0</v>
      </c>
      <c r="AS185" s="43" t="str">
        <f>'PRECIO REFERENCIA'!AR185</f>
        <v>NO OFERTADO</v>
      </c>
      <c r="AT185" s="44">
        <f>+IF(AS185="NO OFERTADO",0,IF(AS185="NO CUMPLE EV TECNICA",0,IF(AS185="NO HABILITA",0,IF(AS185="HABILITA",('PRECIOS UNITARIOS'!$AF185*500)/AR185))))</f>
        <v>0</v>
      </c>
      <c r="AU185" s="43">
        <f>'PRECIO REFERENCIA'!AS185</f>
        <v>0</v>
      </c>
      <c r="AV185" s="43" t="str">
        <f>'PRECIO REFERENCIA'!AU185</f>
        <v>NO OFERTADO</v>
      </c>
      <c r="AW185" s="44">
        <f>+IF(AV185="NO OFERTADO",0,IF(AV185="NO CUMPLE EV TECNICA",0,IF(AV185="NO HABILITA",0,IF(AV185="HABILITA",('PRECIOS UNITARIOS'!$AF185*500)/AU185))))</f>
        <v>0</v>
      </c>
      <c r="AX185" s="43">
        <f>'PRECIO REFERENCIA'!AV185</f>
        <v>0</v>
      </c>
      <c r="AY185" s="43" t="str">
        <f>'PRECIO REFERENCIA'!AX185</f>
        <v>NO OFERTADO</v>
      </c>
      <c r="AZ185" s="44">
        <f>+IF(AY185="NO OFERTADO",0,IF(AY185="NO CUMPLE EV TECNICA",0,IF(AY185="NO HABILITA",0,IF(AY185="HABILITA",('PRECIOS UNITARIOS'!$AF185*500)/AX185))))</f>
        <v>0</v>
      </c>
      <c r="BA185" s="43">
        <f>'PRECIO REFERENCIA'!AY185</f>
        <v>0</v>
      </c>
      <c r="BB185" s="43" t="str">
        <f>'PRECIO REFERENCIA'!BA185</f>
        <v>NO OFERTADO</v>
      </c>
      <c r="BC185" s="44">
        <f>+IF(BB185="NO OFERTADO",0,IF(BB185="NO CUMPLE EV TECNICA",0,IF(BB185="NO HABILITA",0,IF(BB185="HABILITA",('PRECIOS UNITARIOS'!$AF185*500)/BA185))))</f>
        <v>0</v>
      </c>
      <c r="BD185" s="43">
        <f>'PRECIO REFERENCIA'!BB185</f>
        <v>0</v>
      </c>
      <c r="BE185" s="43" t="str">
        <f>'PRECIO REFERENCIA'!BD185</f>
        <v>NO OFERTADO</v>
      </c>
      <c r="BF185" s="44">
        <f>+IF(BE185="NO OFERTADO",0,IF(BE185="NO CUMPLE EV TECNICA",0,IF(BE185="NO HABILITA",0,IF(BE185="HABILITA",('PRECIOS UNITARIOS'!$AF185*500)/BD185))))</f>
        <v>0</v>
      </c>
      <c r="BG185" s="43">
        <f>'PRECIO REFERENCIA'!BE185</f>
        <v>0</v>
      </c>
      <c r="BH185" s="43" t="str">
        <f>'PRECIO REFERENCIA'!BG185</f>
        <v>NO OFERTADO</v>
      </c>
      <c r="BI185" s="44">
        <f>+IF(BH185="NO OFERTADO",0,IF(BH185="NO CUMPLE EV TECNICA",0,IF(BH185="NO HABILITA",0,IF(BH185="HABILITA",('PRECIOS UNITARIOS'!$AF185*500)/BG185))))</f>
        <v>0</v>
      </c>
      <c r="BJ185" s="43">
        <f>'PRECIO REFERENCIA'!BH185</f>
        <v>0</v>
      </c>
      <c r="BK185" s="43" t="str">
        <f>'PRECIO REFERENCIA'!BJ185</f>
        <v>NO OFERTADO</v>
      </c>
      <c r="BL185" s="44">
        <f>+IF(BK185="NO OFERTADO",0,IF(BK185="NO CUMPLE EV TECNICA",0,IF(BK185="NO HABILITA",0,IF(BK185="HABILITA",('PRECIOS UNITARIOS'!$AF185*500)/BJ185))))</f>
        <v>0</v>
      </c>
      <c r="BM185" s="43">
        <f>'PRECIO REFERENCIA'!BK185</f>
        <v>0</v>
      </c>
      <c r="BN185" s="43" t="str">
        <f>'PRECIO REFERENCIA'!BM185</f>
        <v>NO OFERTADO</v>
      </c>
      <c r="BO185" s="44">
        <f>+IF(BN185="NO OFERTADO",0,IF(BN185="NO CUMPLE EV TECNICA",0,IF(BN185="NO HABILITA",0,IF(BN185="HABILITA",('PRECIOS UNITARIOS'!$AF185*500)/BM185))))</f>
        <v>0</v>
      </c>
      <c r="BP185" s="43">
        <f>'PRECIO REFERENCIA'!BN185</f>
        <v>0</v>
      </c>
      <c r="BQ185" s="43" t="str">
        <f>'PRECIO REFERENCIA'!BP185</f>
        <v>NO OFERTADO</v>
      </c>
      <c r="BR185" s="44">
        <f>+IF(BQ185="NO OFERTADO",0,IF(BQ185="NO CUMPLE EV TECNICA",0,IF(BQ185="NO HABILITA",0,IF(BQ185="HABILITA",('PRECIOS UNITARIOS'!$AF185*500)/BP185))))</f>
        <v>0</v>
      </c>
      <c r="BS185" s="43">
        <f>'PRECIO REFERENCIA'!BQ185</f>
        <v>0</v>
      </c>
      <c r="BT185" s="43" t="str">
        <f>'PRECIO REFERENCIA'!BS185</f>
        <v>NO OFERTADO</v>
      </c>
      <c r="BU185" s="44">
        <f>+IF(BT185="NO OFERTADO",0,IF(BT185="NO CUMPLE EV TECNICA",0,IF(BT185="NO HABILITA",0,IF(BT185="HABILITA",('PRECIOS UNITARIOS'!$AF185*500)/BS185))))</f>
        <v>0</v>
      </c>
      <c r="BV185" s="43">
        <f>'PRECIO REFERENCIA'!BT185</f>
        <v>0</v>
      </c>
      <c r="BW185" s="43" t="str">
        <f>'PRECIO REFERENCIA'!BV185</f>
        <v>NO OFERTADO</v>
      </c>
      <c r="BX185" s="44">
        <f>+IF(BW185="NO OFERTADO",0,IF(BW185="NO CUMPLE EV TECNICA",0,IF(BW185="NO HABILITA",0,IF(BW185="HABILITA",('PRECIOS UNITARIOS'!$AF185*500)/BV185))))</f>
        <v>0</v>
      </c>
      <c r="BY185" s="43">
        <f>'PRECIO REFERENCIA'!BW185</f>
        <v>0</v>
      </c>
      <c r="BZ185" s="43" t="str">
        <f>'PRECIO REFERENCIA'!BY185</f>
        <v>NO OFERTADO</v>
      </c>
      <c r="CA185" s="44">
        <f>+IF(BZ185="NO OFERTADO",0,IF(BZ185="NO CUMPLE EV TECNICA",0,IF(BZ185="NO HABILITA",0,IF(BZ185="HABILITA",('PRECIOS UNITARIOS'!$AF185*500)/BY185))))</f>
        <v>0</v>
      </c>
      <c r="CB185" s="43">
        <f>'PRECIO REFERENCIA'!BZ185</f>
        <v>0</v>
      </c>
      <c r="CC185" s="43" t="str">
        <f>'PRECIO REFERENCIA'!CB185</f>
        <v>NO OFERTADO</v>
      </c>
      <c r="CD185" s="44">
        <f>+IF(CC185="NO OFERTADO",0,IF(CC185="NO CUMPLE EV TECNICA",0,IF(CC185="NO HABILITA",0,IF(CC185="HABILITA",('PRECIOS UNITARIOS'!$AF185*500)/CB185))))</f>
        <v>0</v>
      </c>
      <c r="CE185" s="43">
        <f>'PRECIO REFERENCIA'!CC185</f>
        <v>0</v>
      </c>
      <c r="CF185" s="43" t="str">
        <f>'PRECIO REFERENCIA'!CE185</f>
        <v>NO OFERTADO</v>
      </c>
      <c r="CG185" s="44">
        <f>+IF(CF185="NO OFERTADO",0,IF(CF185="NO CUMPLE EV TECNICA",0,IF(CF185="NO HABILITA",0,IF(CF185="HABILITA",('PRECIOS UNITARIOS'!$AF185*500)/CE185))))</f>
        <v>0</v>
      </c>
      <c r="CH185" s="43">
        <f>'PRECIO REFERENCIA'!CF185</f>
        <v>121500</v>
      </c>
      <c r="CI185" s="43" t="str">
        <f>'PRECIO REFERENCIA'!CH185</f>
        <v>HABILITA</v>
      </c>
      <c r="CJ185" s="44">
        <f>+IF(CI185="NO OFERTADO",0,IF(CI185="NO CUMPLE EV TECNICA",0,IF(CI185="NO HABILITA",0,IF(CI185="HABILITA",('PRECIOS UNITARIOS'!$AF185*500)/CH185))))</f>
        <v>500</v>
      </c>
    </row>
    <row r="186" spans="1:88" s="40" customFormat="1" ht="38.25" x14ac:dyDescent="0.2">
      <c r="A186" s="103">
        <v>177</v>
      </c>
      <c r="B186" s="202" t="s">
        <v>300</v>
      </c>
      <c r="C186" s="121" t="s">
        <v>294</v>
      </c>
      <c r="D186" s="24">
        <v>1</v>
      </c>
      <c r="E186" s="166" t="s">
        <v>53</v>
      </c>
      <c r="F186" s="168">
        <v>2.3333333333333335</v>
      </c>
      <c r="G186" s="25">
        <v>805000</v>
      </c>
      <c r="H186" s="43">
        <f>'PRECIO REFERENCIA'!F186</f>
        <v>0</v>
      </c>
      <c r="I186" s="43" t="str">
        <f>'PRECIO REFERENCIA'!H186</f>
        <v>NO OFERTADO</v>
      </c>
      <c r="J186" s="44">
        <f>+IF(I186="NO OFERTADO",0,IF(I186="NO CUMPLE EV TECNICA",0,IF(I186="NO HABILITA",0,IF(I186="HABILITA",('PRECIOS UNITARIOS'!$AF186*500)/H186))))</f>
        <v>0</v>
      </c>
      <c r="K186" s="43">
        <f>'PRECIO REFERENCIA'!I186</f>
        <v>0</v>
      </c>
      <c r="L186" s="43" t="str">
        <f>'PRECIO REFERENCIA'!K186</f>
        <v>NO OFERTADO</v>
      </c>
      <c r="M186" s="44">
        <f>+IF(L186="NO OFERTADO",0,IF(L186="NO CUMPLE EV TECNICA",0,IF(L186="NO HABILITA",0,IF(L186="HABILITA",('PRECIOS UNITARIOS'!$AF186*500)/K186))))</f>
        <v>0</v>
      </c>
      <c r="N186" s="43">
        <f>'PRECIO REFERENCIA'!L186</f>
        <v>0</v>
      </c>
      <c r="O186" s="43" t="str">
        <f>'PRECIO REFERENCIA'!N186</f>
        <v>NO OFERTADO</v>
      </c>
      <c r="P186" s="44">
        <f>+IF(O186="NO OFERTADO",0,IF(O186="NO CUMPLE EV TECNICA",0,IF(O186="NO HABILITA",0,IF(O186="HABILITA",('PRECIOS UNITARIOS'!$AF186*500)/N186))))</f>
        <v>0</v>
      </c>
      <c r="Q186" s="43">
        <f>'PRECIO REFERENCIA'!O186</f>
        <v>0</v>
      </c>
      <c r="R186" s="43" t="str">
        <f>'PRECIO REFERENCIA'!Q186</f>
        <v>NO OFERTADO</v>
      </c>
      <c r="S186" s="44">
        <f>+IF(R186="NO OFERTADO",0,IF(R186="NO CUMPLE EV TECNICA",0,IF(R186="NO HABILITA",0,IF(R186="HABILITA",('PRECIOS UNITARIOS'!$AF186*500)/Q186))))</f>
        <v>0</v>
      </c>
      <c r="T186" s="43">
        <f>'PRECIO REFERENCIA'!R186</f>
        <v>0</v>
      </c>
      <c r="U186" s="43" t="str">
        <f>'PRECIO REFERENCIA'!T186</f>
        <v>NO OFERTADO</v>
      </c>
      <c r="V186" s="44">
        <f>+IF(U186="NO OFERTADO",0,IF(U186="NO CUMPLE EV TECNICA",0,IF(U186="NO HABILITA",0,IF(U186="HABILITA",('PRECIOS UNITARIOS'!$AF186*500)/T186))))</f>
        <v>0</v>
      </c>
      <c r="W186" s="43">
        <f>'PRECIO REFERENCIA'!U186</f>
        <v>0</v>
      </c>
      <c r="X186" s="43" t="str">
        <f>'PRECIO REFERENCIA'!W186</f>
        <v>NO OFERTADO</v>
      </c>
      <c r="Y186" s="44">
        <f>+IF(X186="NO OFERTADO",0,IF(X186="NO CUMPLE EV TECNICA",0,IF(X186="NO HABILITA",0,IF(X186="HABILITA",('PRECIOS UNITARIOS'!$AF186*500)/W186))))</f>
        <v>0</v>
      </c>
      <c r="Z186" s="43">
        <f>'PRECIO REFERENCIA'!X186</f>
        <v>0</v>
      </c>
      <c r="AA186" s="43" t="str">
        <f>'PRECIO REFERENCIA'!Z186</f>
        <v>NO OFERTADO</v>
      </c>
      <c r="AB186" s="44">
        <f>+IF(AA186="NO OFERTADO",0,IF(AA186="NO CUMPLE EV TECNICA",0,IF(AA186="NO HABILITA",0,IF(AA186="HABILITA",('PRECIOS UNITARIOS'!$AF186*500)/Z186))))</f>
        <v>0</v>
      </c>
      <c r="AC186" s="43">
        <f>'PRECIO REFERENCIA'!AA186</f>
        <v>0</v>
      </c>
      <c r="AD186" s="43" t="str">
        <f>'PRECIO REFERENCIA'!AC186</f>
        <v>NO OFERTADO</v>
      </c>
      <c r="AE186" s="44">
        <f>+IF(AD186="NO OFERTADO",0,IF(AD186="NO CUMPLE EV TECNICA",0,IF(AD186="NO HABILITA",0,IF(AD186="HABILITA",('PRECIOS UNITARIOS'!$AF186*500)/AC186))))</f>
        <v>0</v>
      </c>
      <c r="AF186" s="43">
        <f>'PRECIO REFERENCIA'!AD186</f>
        <v>0</v>
      </c>
      <c r="AG186" s="43" t="str">
        <f>'PRECIO REFERENCIA'!AF186</f>
        <v>NO OFERTADO</v>
      </c>
      <c r="AH186" s="44">
        <f>+IF(AG186="NO OFERTADO",0,IF(AG186="NO CUMPLE EV TECNICA",0,IF(AG186="NO HABILITA",0,IF(AG186="HABILITA",('PRECIOS UNITARIOS'!$AF186*500)/AF186))))</f>
        <v>0</v>
      </c>
      <c r="AI186" s="43">
        <f>'PRECIO REFERENCIA'!AG186</f>
        <v>0</v>
      </c>
      <c r="AJ186" s="43" t="str">
        <f>'PRECIO REFERENCIA'!AI186</f>
        <v>NO OFERTADO</v>
      </c>
      <c r="AK186" s="44">
        <f>+IF(AJ186="NO OFERTADO",0,IF(AJ186="NO CUMPLE EV TECNICA",0,IF(AJ186="NO HABILITA",0,IF(AJ186="HABILITA",('PRECIOS UNITARIOS'!$AF186*500)/AI186))))</f>
        <v>0</v>
      </c>
      <c r="AL186" s="43">
        <f>'PRECIO REFERENCIA'!AJ186</f>
        <v>0</v>
      </c>
      <c r="AM186" s="43" t="str">
        <f>'PRECIO REFERENCIA'!AL186</f>
        <v>NO OFERTADO</v>
      </c>
      <c r="AN186" s="44">
        <f>+IF(AM186="NO OFERTADO",0,IF(AM186="NO CUMPLE EV TECNICA",0,IF(AM186="NO HABILITA",0,IF(AM186="HABILITA",('PRECIOS UNITARIOS'!$AF186*500)/AL186))))</f>
        <v>0</v>
      </c>
      <c r="AO186" s="43">
        <f>'PRECIO REFERENCIA'!AM186</f>
        <v>0</v>
      </c>
      <c r="AP186" s="43" t="str">
        <f>'PRECIO REFERENCIA'!AO186</f>
        <v>NO OFERTADO</v>
      </c>
      <c r="AQ186" s="44">
        <f>+IF(AP186="NO OFERTADO",0,IF(AP186="NO CUMPLE EV TECNICA",0,IF(AP186="NO HABILITA",0,IF(AP186="HABILITA",('PRECIOS UNITARIOS'!$AF186*500)/AO186))))</f>
        <v>0</v>
      </c>
      <c r="AR186" s="43">
        <f>'PRECIO REFERENCIA'!AP186</f>
        <v>0</v>
      </c>
      <c r="AS186" s="43" t="str">
        <f>'PRECIO REFERENCIA'!AR186</f>
        <v>NO OFERTADO</v>
      </c>
      <c r="AT186" s="44">
        <f>+IF(AS186="NO OFERTADO",0,IF(AS186="NO CUMPLE EV TECNICA",0,IF(AS186="NO HABILITA",0,IF(AS186="HABILITA",('PRECIOS UNITARIOS'!$AF186*500)/AR186))))</f>
        <v>0</v>
      </c>
      <c r="AU186" s="43">
        <f>'PRECIO REFERENCIA'!AS186</f>
        <v>0</v>
      </c>
      <c r="AV186" s="43" t="str">
        <f>'PRECIO REFERENCIA'!AU186</f>
        <v>NO OFERTADO</v>
      </c>
      <c r="AW186" s="44">
        <f>+IF(AV186="NO OFERTADO",0,IF(AV186="NO CUMPLE EV TECNICA",0,IF(AV186="NO HABILITA",0,IF(AV186="HABILITA",('PRECIOS UNITARIOS'!$AF186*500)/AU186))))</f>
        <v>0</v>
      </c>
      <c r="AX186" s="43">
        <f>'PRECIO REFERENCIA'!AV186</f>
        <v>0</v>
      </c>
      <c r="AY186" s="43" t="str">
        <f>'PRECIO REFERENCIA'!AX186</f>
        <v>NO OFERTADO</v>
      </c>
      <c r="AZ186" s="44">
        <f>+IF(AY186="NO OFERTADO",0,IF(AY186="NO CUMPLE EV TECNICA",0,IF(AY186="NO HABILITA",0,IF(AY186="HABILITA",('PRECIOS UNITARIOS'!$AF186*500)/AX186))))</f>
        <v>0</v>
      </c>
      <c r="BA186" s="43">
        <f>'PRECIO REFERENCIA'!AY186</f>
        <v>0</v>
      </c>
      <c r="BB186" s="43" t="str">
        <f>'PRECIO REFERENCIA'!BA186</f>
        <v>NO OFERTADO</v>
      </c>
      <c r="BC186" s="44">
        <f>+IF(BB186="NO OFERTADO",0,IF(BB186="NO CUMPLE EV TECNICA",0,IF(BB186="NO HABILITA",0,IF(BB186="HABILITA",('PRECIOS UNITARIOS'!$AF186*500)/BA186))))</f>
        <v>0</v>
      </c>
      <c r="BD186" s="43">
        <f>'PRECIO REFERENCIA'!BB186</f>
        <v>0</v>
      </c>
      <c r="BE186" s="43" t="str">
        <f>'PRECIO REFERENCIA'!BD186</f>
        <v>NO OFERTADO</v>
      </c>
      <c r="BF186" s="44">
        <f>+IF(BE186="NO OFERTADO",0,IF(BE186="NO CUMPLE EV TECNICA",0,IF(BE186="NO HABILITA",0,IF(BE186="HABILITA",('PRECIOS UNITARIOS'!$AF186*500)/BD186))))</f>
        <v>0</v>
      </c>
      <c r="BG186" s="43">
        <f>'PRECIO REFERENCIA'!BE186</f>
        <v>0</v>
      </c>
      <c r="BH186" s="43" t="str">
        <f>'PRECIO REFERENCIA'!BG186</f>
        <v>NO OFERTADO</v>
      </c>
      <c r="BI186" s="44">
        <f>+IF(BH186="NO OFERTADO",0,IF(BH186="NO CUMPLE EV TECNICA",0,IF(BH186="NO HABILITA",0,IF(BH186="HABILITA",('PRECIOS UNITARIOS'!$AF186*500)/BG186))))</f>
        <v>0</v>
      </c>
      <c r="BJ186" s="43">
        <f>'PRECIO REFERENCIA'!BH186</f>
        <v>0</v>
      </c>
      <c r="BK186" s="43" t="str">
        <f>'PRECIO REFERENCIA'!BJ186</f>
        <v>NO OFERTADO</v>
      </c>
      <c r="BL186" s="44">
        <f>+IF(BK186="NO OFERTADO",0,IF(BK186="NO CUMPLE EV TECNICA",0,IF(BK186="NO HABILITA",0,IF(BK186="HABILITA",('PRECIOS UNITARIOS'!$AF186*500)/BJ186))))</f>
        <v>0</v>
      </c>
      <c r="BM186" s="43">
        <f>'PRECIO REFERENCIA'!BK186</f>
        <v>0</v>
      </c>
      <c r="BN186" s="43" t="str">
        <f>'PRECIO REFERENCIA'!BM186</f>
        <v>NO OFERTADO</v>
      </c>
      <c r="BO186" s="44">
        <f>+IF(BN186="NO OFERTADO",0,IF(BN186="NO CUMPLE EV TECNICA",0,IF(BN186="NO HABILITA",0,IF(BN186="HABILITA",('PRECIOS UNITARIOS'!$AF186*500)/BM186))))</f>
        <v>0</v>
      </c>
      <c r="BP186" s="43">
        <f>'PRECIO REFERENCIA'!BN186</f>
        <v>0</v>
      </c>
      <c r="BQ186" s="43" t="str">
        <f>'PRECIO REFERENCIA'!BP186</f>
        <v>NO HABILITA</v>
      </c>
      <c r="BR186" s="44">
        <f>+IF(BQ186="NO OFERTADO",0,IF(BQ186="NO CUMPLE EV TECNICA",0,IF(BQ186="NO HABILITA",0,IF(BQ186="HABILITA",('PRECIOS UNITARIOS'!$AF186*500)/BP186))))</f>
        <v>0</v>
      </c>
      <c r="BS186" s="43">
        <f>'PRECIO REFERENCIA'!BQ186</f>
        <v>0</v>
      </c>
      <c r="BT186" s="43" t="str">
        <f>'PRECIO REFERENCIA'!BS186</f>
        <v>NO OFERTADO</v>
      </c>
      <c r="BU186" s="44">
        <f>+IF(BT186="NO OFERTADO",0,IF(BT186="NO CUMPLE EV TECNICA",0,IF(BT186="NO HABILITA",0,IF(BT186="HABILITA",('PRECIOS UNITARIOS'!$AF186*500)/BS186))))</f>
        <v>0</v>
      </c>
      <c r="BV186" s="43">
        <f>'PRECIO REFERENCIA'!BT186</f>
        <v>700000</v>
      </c>
      <c r="BW186" s="43" t="str">
        <f>'PRECIO REFERENCIA'!BV186</f>
        <v>HABILITA</v>
      </c>
      <c r="BX186" s="44">
        <f>+IF(BW186="NO OFERTADO",0,IF(BW186="NO CUMPLE EV TECNICA",0,IF(BW186="NO HABILITA",0,IF(BW186="HABILITA",('PRECIOS UNITARIOS'!$AF186*500)/BV186))))</f>
        <v>500</v>
      </c>
      <c r="BY186" s="43">
        <f>'PRECIO REFERENCIA'!BW186</f>
        <v>850000</v>
      </c>
      <c r="BZ186" s="43" t="str">
        <f>'PRECIO REFERENCIA'!BY186</f>
        <v>HABILITA</v>
      </c>
      <c r="CA186" s="44">
        <f>+IF(BZ186="NO OFERTADO",0,IF(BZ186="NO CUMPLE EV TECNICA",0,IF(BZ186="NO HABILITA",0,IF(BZ186="HABILITA",('PRECIOS UNITARIOS'!$AF186*500)/BY186))))</f>
        <v>411.76470588235293</v>
      </c>
      <c r="CB186" s="43">
        <f>'PRECIO REFERENCIA'!BZ186</f>
        <v>0</v>
      </c>
      <c r="CC186" s="43" t="str">
        <f>'PRECIO REFERENCIA'!CB186</f>
        <v>NO OFERTADO</v>
      </c>
      <c r="CD186" s="44">
        <f>+IF(CC186="NO OFERTADO",0,IF(CC186="NO CUMPLE EV TECNICA",0,IF(CC186="NO HABILITA",0,IF(CC186="HABILITA",('PRECIOS UNITARIOS'!$AF186*500)/CB186))))</f>
        <v>0</v>
      </c>
      <c r="CE186" s="43">
        <f>'PRECIO REFERENCIA'!CC186</f>
        <v>0</v>
      </c>
      <c r="CF186" s="43" t="str">
        <f>'PRECIO REFERENCIA'!CE186</f>
        <v>NO OFERTADO</v>
      </c>
      <c r="CG186" s="44">
        <f>+IF(CF186="NO OFERTADO",0,IF(CF186="NO CUMPLE EV TECNICA",0,IF(CF186="NO HABILITA",0,IF(CF186="HABILITA",('PRECIOS UNITARIOS'!$AF186*500)/CE186))))</f>
        <v>0</v>
      </c>
      <c r="CH186" s="43">
        <f>'PRECIO REFERENCIA'!CF186</f>
        <v>0</v>
      </c>
      <c r="CI186" s="43" t="str">
        <f>'PRECIO REFERENCIA'!CH186</f>
        <v>NO OFERTADO</v>
      </c>
      <c r="CJ186" s="44">
        <f>+IF(CI186="NO OFERTADO",0,IF(CI186="NO CUMPLE EV TECNICA",0,IF(CI186="NO HABILITA",0,IF(CI186="HABILITA",('PRECIOS UNITARIOS'!$AF186*500)/CH186))))</f>
        <v>0</v>
      </c>
    </row>
    <row r="187" spans="1:88" s="40" customFormat="1" ht="38.25" x14ac:dyDescent="0.2">
      <c r="A187" s="103">
        <v>178</v>
      </c>
      <c r="B187" s="202" t="s">
        <v>301</v>
      </c>
      <c r="C187" s="121" t="s">
        <v>294</v>
      </c>
      <c r="D187" s="24">
        <v>1</v>
      </c>
      <c r="E187" s="166" t="s">
        <v>53</v>
      </c>
      <c r="F187" s="168">
        <v>3.3333333333333335</v>
      </c>
      <c r="G187" s="25">
        <v>184000</v>
      </c>
      <c r="H187" s="43">
        <f>'PRECIO REFERENCIA'!F187</f>
        <v>0</v>
      </c>
      <c r="I187" s="43" t="str">
        <f>'PRECIO REFERENCIA'!H187</f>
        <v>NO OFERTADO</v>
      </c>
      <c r="J187" s="44">
        <f>+IF(I187="NO OFERTADO",0,IF(I187="NO CUMPLE EV TECNICA",0,IF(I187="NO HABILITA",0,IF(I187="HABILITA",('PRECIOS UNITARIOS'!$AF187*500)/H187))))</f>
        <v>0</v>
      </c>
      <c r="K187" s="43">
        <f>'PRECIO REFERENCIA'!I187</f>
        <v>0</v>
      </c>
      <c r="L187" s="43" t="str">
        <f>'PRECIO REFERENCIA'!K187</f>
        <v>NO OFERTADO</v>
      </c>
      <c r="M187" s="44">
        <f>+IF(L187="NO OFERTADO",0,IF(L187="NO CUMPLE EV TECNICA",0,IF(L187="NO HABILITA",0,IF(L187="HABILITA",('PRECIOS UNITARIOS'!$AF187*500)/K187))))</f>
        <v>0</v>
      </c>
      <c r="N187" s="43">
        <f>'PRECIO REFERENCIA'!L187</f>
        <v>0</v>
      </c>
      <c r="O187" s="43" t="str">
        <f>'PRECIO REFERENCIA'!N187</f>
        <v>NO OFERTADO</v>
      </c>
      <c r="P187" s="44">
        <f>+IF(O187="NO OFERTADO",0,IF(O187="NO CUMPLE EV TECNICA",0,IF(O187="NO HABILITA",0,IF(O187="HABILITA",('PRECIOS UNITARIOS'!$AF187*500)/N187))))</f>
        <v>0</v>
      </c>
      <c r="Q187" s="43">
        <f>'PRECIO REFERENCIA'!O187</f>
        <v>0</v>
      </c>
      <c r="R187" s="43" t="str">
        <f>'PRECIO REFERENCIA'!Q187</f>
        <v>NO OFERTADO</v>
      </c>
      <c r="S187" s="44">
        <f>+IF(R187="NO OFERTADO",0,IF(R187="NO CUMPLE EV TECNICA",0,IF(R187="NO HABILITA",0,IF(R187="HABILITA",('PRECIOS UNITARIOS'!$AF187*500)/Q187))))</f>
        <v>0</v>
      </c>
      <c r="T187" s="43">
        <f>'PRECIO REFERENCIA'!R187</f>
        <v>0</v>
      </c>
      <c r="U187" s="43" t="str">
        <f>'PRECIO REFERENCIA'!T187</f>
        <v>NO OFERTADO</v>
      </c>
      <c r="V187" s="44">
        <f>+IF(U187="NO OFERTADO",0,IF(U187="NO CUMPLE EV TECNICA",0,IF(U187="NO HABILITA",0,IF(U187="HABILITA",('PRECIOS UNITARIOS'!$AF187*500)/T187))))</f>
        <v>0</v>
      </c>
      <c r="W187" s="43">
        <f>'PRECIO REFERENCIA'!U187</f>
        <v>0</v>
      </c>
      <c r="X187" s="43" t="str">
        <f>'PRECIO REFERENCIA'!W187</f>
        <v>NO OFERTADO</v>
      </c>
      <c r="Y187" s="44">
        <f>+IF(X187="NO OFERTADO",0,IF(X187="NO CUMPLE EV TECNICA",0,IF(X187="NO HABILITA",0,IF(X187="HABILITA",('PRECIOS UNITARIOS'!$AF187*500)/W187))))</f>
        <v>0</v>
      </c>
      <c r="Z187" s="43">
        <f>'PRECIO REFERENCIA'!X187</f>
        <v>0</v>
      </c>
      <c r="AA187" s="43" t="str">
        <f>'PRECIO REFERENCIA'!Z187</f>
        <v>NO OFERTADO</v>
      </c>
      <c r="AB187" s="44">
        <f>+IF(AA187="NO OFERTADO",0,IF(AA187="NO CUMPLE EV TECNICA",0,IF(AA187="NO HABILITA",0,IF(AA187="HABILITA",('PRECIOS UNITARIOS'!$AF187*500)/Z187))))</f>
        <v>0</v>
      </c>
      <c r="AC187" s="43">
        <f>'PRECIO REFERENCIA'!AA187</f>
        <v>0</v>
      </c>
      <c r="AD187" s="43" t="str">
        <f>'PRECIO REFERENCIA'!AC187</f>
        <v>NO OFERTADO</v>
      </c>
      <c r="AE187" s="44">
        <f>+IF(AD187="NO OFERTADO",0,IF(AD187="NO CUMPLE EV TECNICA",0,IF(AD187="NO HABILITA",0,IF(AD187="HABILITA",('PRECIOS UNITARIOS'!$AF187*500)/AC187))))</f>
        <v>0</v>
      </c>
      <c r="AF187" s="43">
        <f>'PRECIO REFERENCIA'!AD187</f>
        <v>0</v>
      </c>
      <c r="AG187" s="43" t="str">
        <f>'PRECIO REFERENCIA'!AF187</f>
        <v>NO OFERTADO</v>
      </c>
      <c r="AH187" s="44">
        <f>+IF(AG187="NO OFERTADO",0,IF(AG187="NO CUMPLE EV TECNICA",0,IF(AG187="NO HABILITA",0,IF(AG187="HABILITA",('PRECIOS UNITARIOS'!$AF187*500)/AF187))))</f>
        <v>0</v>
      </c>
      <c r="AI187" s="43">
        <f>'PRECIO REFERENCIA'!AG187</f>
        <v>0</v>
      </c>
      <c r="AJ187" s="43" t="str">
        <f>'PRECIO REFERENCIA'!AI187</f>
        <v>NO OFERTADO</v>
      </c>
      <c r="AK187" s="44">
        <f>+IF(AJ187="NO OFERTADO",0,IF(AJ187="NO CUMPLE EV TECNICA",0,IF(AJ187="NO HABILITA",0,IF(AJ187="HABILITA",('PRECIOS UNITARIOS'!$AF187*500)/AI187))))</f>
        <v>0</v>
      </c>
      <c r="AL187" s="43">
        <f>'PRECIO REFERENCIA'!AJ187</f>
        <v>0</v>
      </c>
      <c r="AM187" s="43" t="str">
        <f>'PRECIO REFERENCIA'!AL187</f>
        <v>NO OFERTADO</v>
      </c>
      <c r="AN187" s="44">
        <f>+IF(AM187="NO OFERTADO",0,IF(AM187="NO CUMPLE EV TECNICA",0,IF(AM187="NO HABILITA",0,IF(AM187="HABILITA",('PRECIOS UNITARIOS'!$AF187*500)/AL187))))</f>
        <v>0</v>
      </c>
      <c r="AO187" s="43">
        <f>'PRECIO REFERENCIA'!AM187</f>
        <v>160000</v>
      </c>
      <c r="AP187" s="43" t="str">
        <f>'PRECIO REFERENCIA'!AO187</f>
        <v>HABILITA</v>
      </c>
      <c r="AQ187" s="44">
        <f>+IF(AP187="NO OFERTADO",0,IF(AP187="NO CUMPLE EV TECNICA",0,IF(AP187="NO HABILITA",0,IF(AP187="HABILITA",('PRECIOS UNITARIOS'!$AF187*500)/AO187))))</f>
        <v>309.375</v>
      </c>
      <c r="AR187" s="43">
        <f>'PRECIO REFERENCIA'!AP187</f>
        <v>0</v>
      </c>
      <c r="AS187" s="43" t="str">
        <f>'PRECIO REFERENCIA'!AR187</f>
        <v>NO OFERTADO</v>
      </c>
      <c r="AT187" s="44">
        <f>+IF(AS187="NO OFERTADO",0,IF(AS187="NO CUMPLE EV TECNICA",0,IF(AS187="NO HABILITA",0,IF(AS187="HABILITA",('PRECIOS UNITARIOS'!$AF187*500)/AR187))))</f>
        <v>0</v>
      </c>
      <c r="AU187" s="43">
        <f>'PRECIO REFERENCIA'!AS187</f>
        <v>0</v>
      </c>
      <c r="AV187" s="43" t="str">
        <f>'PRECIO REFERENCIA'!AU187</f>
        <v>NO OFERTADO</v>
      </c>
      <c r="AW187" s="44">
        <f>+IF(AV187="NO OFERTADO",0,IF(AV187="NO CUMPLE EV TECNICA",0,IF(AV187="NO HABILITA",0,IF(AV187="HABILITA",('PRECIOS UNITARIOS'!$AF187*500)/AU187))))</f>
        <v>0</v>
      </c>
      <c r="AX187" s="43">
        <f>'PRECIO REFERENCIA'!AV187</f>
        <v>0</v>
      </c>
      <c r="AY187" s="43" t="str">
        <f>'PRECIO REFERENCIA'!AX187</f>
        <v>NO OFERTADO</v>
      </c>
      <c r="AZ187" s="44">
        <f>+IF(AY187="NO OFERTADO",0,IF(AY187="NO CUMPLE EV TECNICA",0,IF(AY187="NO HABILITA",0,IF(AY187="HABILITA",('PRECIOS UNITARIOS'!$AF187*500)/AX187))))</f>
        <v>0</v>
      </c>
      <c r="BA187" s="43">
        <f>'PRECIO REFERENCIA'!AY187</f>
        <v>0</v>
      </c>
      <c r="BB187" s="43" t="str">
        <f>'PRECIO REFERENCIA'!BA187</f>
        <v>NO OFERTADO</v>
      </c>
      <c r="BC187" s="44">
        <f>+IF(BB187="NO OFERTADO",0,IF(BB187="NO CUMPLE EV TECNICA",0,IF(BB187="NO HABILITA",0,IF(BB187="HABILITA",('PRECIOS UNITARIOS'!$AF187*500)/BA187))))</f>
        <v>0</v>
      </c>
      <c r="BD187" s="43">
        <f>'PRECIO REFERENCIA'!BB187</f>
        <v>0</v>
      </c>
      <c r="BE187" s="43" t="str">
        <f>'PRECIO REFERENCIA'!BD187</f>
        <v>NO OFERTADO</v>
      </c>
      <c r="BF187" s="44">
        <f>+IF(BE187="NO OFERTADO",0,IF(BE187="NO CUMPLE EV TECNICA",0,IF(BE187="NO HABILITA",0,IF(BE187="HABILITA",('PRECIOS UNITARIOS'!$AF187*500)/BD187))))</f>
        <v>0</v>
      </c>
      <c r="BG187" s="43">
        <f>'PRECIO REFERENCIA'!BE187</f>
        <v>0</v>
      </c>
      <c r="BH187" s="43" t="str">
        <f>'PRECIO REFERENCIA'!BG187</f>
        <v>NO OFERTADO</v>
      </c>
      <c r="BI187" s="44">
        <f>+IF(BH187="NO OFERTADO",0,IF(BH187="NO CUMPLE EV TECNICA",0,IF(BH187="NO HABILITA",0,IF(BH187="HABILITA",('PRECIOS UNITARIOS'!$AF187*500)/BG187))))</f>
        <v>0</v>
      </c>
      <c r="BJ187" s="43">
        <f>'PRECIO REFERENCIA'!BH187</f>
        <v>0</v>
      </c>
      <c r="BK187" s="43" t="str">
        <f>'PRECIO REFERENCIA'!BJ187</f>
        <v>NO OFERTADO</v>
      </c>
      <c r="BL187" s="44">
        <f>+IF(BK187="NO OFERTADO",0,IF(BK187="NO CUMPLE EV TECNICA",0,IF(BK187="NO HABILITA",0,IF(BK187="HABILITA",('PRECIOS UNITARIOS'!$AF187*500)/BJ187))))</f>
        <v>0</v>
      </c>
      <c r="BM187" s="43">
        <f>'PRECIO REFERENCIA'!BK187</f>
        <v>0</v>
      </c>
      <c r="BN187" s="43" t="str">
        <f>'PRECIO REFERENCIA'!BM187</f>
        <v>NO OFERTADO</v>
      </c>
      <c r="BO187" s="44">
        <f>+IF(BN187="NO OFERTADO",0,IF(BN187="NO CUMPLE EV TECNICA",0,IF(BN187="NO HABILITA",0,IF(BN187="HABILITA",('PRECIOS UNITARIOS'!$AF187*500)/BM187))))</f>
        <v>0</v>
      </c>
      <c r="BP187" s="43">
        <f>'PRECIO REFERENCIA'!BN187</f>
        <v>0</v>
      </c>
      <c r="BQ187" s="43" t="str">
        <f>'PRECIO REFERENCIA'!BP187</f>
        <v>NO OFERTADO</v>
      </c>
      <c r="BR187" s="44">
        <f>+IF(BQ187="NO OFERTADO",0,IF(BQ187="NO CUMPLE EV TECNICA",0,IF(BQ187="NO HABILITA",0,IF(BQ187="HABILITA",('PRECIOS UNITARIOS'!$AF187*500)/BP187))))</f>
        <v>0</v>
      </c>
      <c r="BS187" s="43">
        <f>'PRECIO REFERENCIA'!BQ187</f>
        <v>0</v>
      </c>
      <c r="BT187" s="43" t="str">
        <f>'PRECIO REFERENCIA'!BS187</f>
        <v>NO OFERTADO</v>
      </c>
      <c r="BU187" s="44">
        <f>+IF(BT187="NO OFERTADO",0,IF(BT187="NO CUMPLE EV TECNICA",0,IF(BT187="NO HABILITA",0,IF(BT187="HABILITA",('PRECIOS UNITARIOS'!$AF187*500)/BS187))))</f>
        <v>0</v>
      </c>
      <c r="BV187" s="43">
        <f>'PRECIO REFERENCIA'!BT187</f>
        <v>0</v>
      </c>
      <c r="BW187" s="43" t="str">
        <f>'PRECIO REFERENCIA'!BV187</f>
        <v>NO OFERTADO</v>
      </c>
      <c r="BX187" s="44">
        <f>+IF(BW187="NO OFERTADO",0,IF(BW187="NO CUMPLE EV TECNICA",0,IF(BW187="NO HABILITA",0,IF(BW187="HABILITA",('PRECIOS UNITARIOS'!$AF187*500)/BV187))))</f>
        <v>0</v>
      </c>
      <c r="BY187" s="43">
        <f>'PRECIO REFERENCIA'!BW187</f>
        <v>0</v>
      </c>
      <c r="BZ187" s="43" t="str">
        <f>'PRECIO REFERENCIA'!BY187</f>
        <v>NO OFERTADO</v>
      </c>
      <c r="CA187" s="44">
        <f>+IF(BZ187="NO OFERTADO",0,IF(BZ187="NO CUMPLE EV TECNICA",0,IF(BZ187="NO HABILITA",0,IF(BZ187="HABILITA",('PRECIOS UNITARIOS'!$AF187*500)/BY187))))</f>
        <v>0</v>
      </c>
      <c r="CB187" s="43">
        <f>'PRECIO REFERENCIA'!BZ187</f>
        <v>0</v>
      </c>
      <c r="CC187" s="43" t="str">
        <f>'PRECIO REFERENCIA'!CB187</f>
        <v>NO OFERTADO</v>
      </c>
      <c r="CD187" s="44">
        <f>+IF(CC187="NO OFERTADO",0,IF(CC187="NO CUMPLE EV TECNICA",0,IF(CC187="NO HABILITA",0,IF(CC187="HABILITA",('PRECIOS UNITARIOS'!$AF187*500)/CB187))))</f>
        <v>0</v>
      </c>
      <c r="CE187" s="43">
        <f>'PRECIO REFERENCIA'!CC187</f>
        <v>99000</v>
      </c>
      <c r="CF187" s="43" t="str">
        <f>'PRECIO REFERENCIA'!CE187</f>
        <v>HABILITA</v>
      </c>
      <c r="CG187" s="44">
        <f>+IF(CF187="NO OFERTADO",0,IF(CF187="NO CUMPLE EV TECNICA",0,IF(CF187="NO HABILITA",0,IF(CF187="HABILITA",('PRECIOS UNITARIOS'!$AF187*500)/CE187))))</f>
        <v>500</v>
      </c>
      <c r="CH187" s="43">
        <f>'PRECIO REFERENCIA'!CF187</f>
        <v>180000</v>
      </c>
      <c r="CI187" s="43" t="str">
        <f>'PRECIO REFERENCIA'!CH187</f>
        <v>HABILITA</v>
      </c>
      <c r="CJ187" s="44">
        <f>+IF(CI187="NO OFERTADO",0,IF(CI187="NO CUMPLE EV TECNICA",0,IF(CI187="NO HABILITA",0,IF(CI187="HABILITA",('PRECIOS UNITARIOS'!$AF187*500)/CH187))))</f>
        <v>275</v>
      </c>
    </row>
    <row r="188" spans="1:88" s="40" customFormat="1" ht="38.25" x14ac:dyDescent="0.2">
      <c r="A188" s="103">
        <v>179</v>
      </c>
      <c r="B188" s="202" t="s">
        <v>302</v>
      </c>
      <c r="C188" s="121" t="s">
        <v>303</v>
      </c>
      <c r="D188" s="24">
        <v>1</v>
      </c>
      <c r="E188" s="166" t="s">
        <v>53</v>
      </c>
      <c r="F188" s="168">
        <v>16.666666666666668</v>
      </c>
      <c r="G188" s="25">
        <v>8997.9896019999996</v>
      </c>
      <c r="H188" s="43">
        <f>'PRECIO REFERENCIA'!F188</f>
        <v>0</v>
      </c>
      <c r="I188" s="43" t="str">
        <f>'PRECIO REFERENCIA'!H188</f>
        <v>NO OFERTADO</v>
      </c>
      <c r="J188" s="44">
        <f>+IF(I188="NO OFERTADO",0,IF(I188="NO CUMPLE EV TECNICA",0,IF(I188="NO HABILITA",0,IF(I188="HABILITA",('PRECIOS UNITARIOS'!$AF188*500)/H188))))</f>
        <v>0</v>
      </c>
      <c r="K188" s="43">
        <f>'PRECIO REFERENCIA'!I188</f>
        <v>0</v>
      </c>
      <c r="L188" s="43" t="str">
        <f>'PRECIO REFERENCIA'!K188</f>
        <v>NO OFERTADO</v>
      </c>
      <c r="M188" s="44">
        <f>+IF(L188="NO OFERTADO",0,IF(L188="NO CUMPLE EV TECNICA",0,IF(L188="NO HABILITA",0,IF(L188="HABILITA",('PRECIOS UNITARIOS'!$AF188*500)/K188))))</f>
        <v>0</v>
      </c>
      <c r="N188" s="43">
        <f>'PRECIO REFERENCIA'!L188</f>
        <v>0</v>
      </c>
      <c r="O188" s="43" t="str">
        <f>'PRECIO REFERENCIA'!N188</f>
        <v>NO OFERTADO</v>
      </c>
      <c r="P188" s="44">
        <f>+IF(O188="NO OFERTADO",0,IF(O188="NO CUMPLE EV TECNICA",0,IF(O188="NO HABILITA",0,IF(O188="HABILITA",('PRECIOS UNITARIOS'!$AF188*500)/N188))))</f>
        <v>0</v>
      </c>
      <c r="Q188" s="43">
        <f>'PRECIO REFERENCIA'!O188</f>
        <v>0</v>
      </c>
      <c r="R188" s="43" t="str">
        <f>'PRECIO REFERENCIA'!Q188</f>
        <v>NO OFERTADO</v>
      </c>
      <c r="S188" s="44">
        <f>+IF(R188="NO OFERTADO",0,IF(R188="NO CUMPLE EV TECNICA",0,IF(R188="NO HABILITA",0,IF(R188="HABILITA",('PRECIOS UNITARIOS'!$AF188*500)/Q188))))</f>
        <v>0</v>
      </c>
      <c r="T188" s="43">
        <f>'PRECIO REFERENCIA'!R188</f>
        <v>0</v>
      </c>
      <c r="U188" s="43" t="str">
        <f>'PRECIO REFERENCIA'!T188</f>
        <v>NO OFERTADO</v>
      </c>
      <c r="V188" s="44">
        <f>+IF(U188="NO OFERTADO",0,IF(U188="NO CUMPLE EV TECNICA",0,IF(U188="NO HABILITA",0,IF(U188="HABILITA",('PRECIOS UNITARIOS'!$AF188*500)/T188))))</f>
        <v>0</v>
      </c>
      <c r="W188" s="43">
        <f>'PRECIO REFERENCIA'!U188</f>
        <v>0</v>
      </c>
      <c r="X188" s="43" t="str">
        <f>'PRECIO REFERENCIA'!W188</f>
        <v>NO OFERTADO</v>
      </c>
      <c r="Y188" s="44">
        <f>+IF(X188="NO OFERTADO",0,IF(X188="NO CUMPLE EV TECNICA",0,IF(X188="NO HABILITA",0,IF(X188="HABILITA",('PRECIOS UNITARIOS'!$AF188*500)/W188))))</f>
        <v>0</v>
      </c>
      <c r="Z188" s="43">
        <f>'PRECIO REFERENCIA'!X188</f>
        <v>0</v>
      </c>
      <c r="AA188" s="43" t="str">
        <f>'PRECIO REFERENCIA'!Z188</f>
        <v>NO OFERTADO</v>
      </c>
      <c r="AB188" s="44">
        <f>+IF(AA188="NO OFERTADO",0,IF(AA188="NO CUMPLE EV TECNICA",0,IF(AA188="NO HABILITA",0,IF(AA188="HABILITA",('PRECIOS UNITARIOS'!$AF188*500)/Z188))))</f>
        <v>0</v>
      </c>
      <c r="AC188" s="43">
        <f>'PRECIO REFERENCIA'!AA188</f>
        <v>0</v>
      </c>
      <c r="AD188" s="43" t="str">
        <f>'PRECIO REFERENCIA'!AC188</f>
        <v>NO OFERTADO</v>
      </c>
      <c r="AE188" s="44">
        <f>+IF(AD188="NO OFERTADO",0,IF(AD188="NO CUMPLE EV TECNICA",0,IF(AD188="NO HABILITA",0,IF(AD188="HABILITA",('PRECIOS UNITARIOS'!$AF188*500)/AC188))))</f>
        <v>0</v>
      </c>
      <c r="AF188" s="43">
        <f>'PRECIO REFERENCIA'!AD188</f>
        <v>18255.79</v>
      </c>
      <c r="AG188" s="43" t="str">
        <f>'PRECIO REFERENCIA'!AF188</f>
        <v>NO HABILITA</v>
      </c>
      <c r="AH188" s="44">
        <f>+IF(AG188="NO OFERTADO",0,IF(AG188="NO CUMPLE EV TECNICA",0,IF(AG188="NO HABILITA",0,IF(AG188="HABILITA",('PRECIOS UNITARIOS'!$AF188*500)/AF188))))</f>
        <v>0</v>
      </c>
      <c r="AI188" s="43">
        <f>'PRECIO REFERENCIA'!AG188</f>
        <v>0</v>
      </c>
      <c r="AJ188" s="43" t="str">
        <f>'PRECIO REFERENCIA'!AI188</f>
        <v>NO OFERTADO</v>
      </c>
      <c r="AK188" s="44">
        <f>+IF(AJ188="NO OFERTADO",0,IF(AJ188="NO CUMPLE EV TECNICA",0,IF(AJ188="NO HABILITA",0,IF(AJ188="HABILITA",('PRECIOS UNITARIOS'!$AF188*500)/AI188))))</f>
        <v>0</v>
      </c>
      <c r="AL188" s="43">
        <f>'PRECIO REFERENCIA'!AJ188</f>
        <v>0</v>
      </c>
      <c r="AM188" s="43" t="str">
        <f>'PRECIO REFERENCIA'!AL188</f>
        <v>NO OFERTADO</v>
      </c>
      <c r="AN188" s="44">
        <f>+IF(AM188="NO OFERTADO",0,IF(AM188="NO CUMPLE EV TECNICA",0,IF(AM188="NO HABILITA",0,IF(AM188="HABILITA",('PRECIOS UNITARIOS'!$AF188*500)/AL188))))</f>
        <v>0</v>
      </c>
      <c r="AO188" s="43">
        <f>'PRECIO REFERENCIA'!AM188</f>
        <v>0</v>
      </c>
      <c r="AP188" s="43" t="str">
        <f>'PRECIO REFERENCIA'!AO188</f>
        <v>NO OFERTADO</v>
      </c>
      <c r="AQ188" s="44">
        <f>+IF(AP188="NO OFERTADO",0,IF(AP188="NO CUMPLE EV TECNICA",0,IF(AP188="NO HABILITA",0,IF(AP188="HABILITA",('PRECIOS UNITARIOS'!$AF188*500)/AO188))))</f>
        <v>0</v>
      </c>
      <c r="AR188" s="43">
        <f>'PRECIO REFERENCIA'!AP188</f>
        <v>0</v>
      </c>
      <c r="AS188" s="43" t="str">
        <f>'PRECIO REFERENCIA'!AR188</f>
        <v>NO OFERTADO</v>
      </c>
      <c r="AT188" s="44">
        <f>+IF(AS188="NO OFERTADO",0,IF(AS188="NO CUMPLE EV TECNICA",0,IF(AS188="NO HABILITA",0,IF(AS188="HABILITA",('PRECIOS UNITARIOS'!$AF188*500)/AR188))))</f>
        <v>0</v>
      </c>
      <c r="AU188" s="43">
        <f>'PRECIO REFERENCIA'!AS188</f>
        <v>0</v>
      </c>
      <c r="AV188" s="43" t="str">
        <f>'PRECIO REFERENCIA'!AU188</f>
        <v>NO OFERTADO</v>
      </c>
      <c r="AW188" s="44">
        <f>+IF(AV188="NO OFERTADO",0,IF(AV188="NO CUMPLE EV TECNICA",0,IF(AV188="NO HABILITA",0,IF(AV188="HABILITA",('PRECIOS UNITARIOS'!$AF188*500)/AU188))))</f>
        <v>0</v>
      </c>
      <c r="AX188" s="43">
        <f>'PRECIO REFERENCIA'!AV188</f>
        <v>0</v>
      </c>
      <c r="AY188" s="43" t="str">
        <f>'PRECIO REFERENCIA'!AX188</f>
        <v>NO OFERTADO</v>
      </c>
      <c r="AZ188" s="44">
        <f>+IF(AY188="NO OFERTADO",0,IF(AY188="NO CUMPLE EV TECNICA",0,IF(AY188="NO HABILITA",0,IF(AY188="HABILITA",('PRECIOS UNITARIOS'!$AF188*500)/AX188))))</f>
        <v>0</v>
      </c>
      <c r="BA188" s="43">
        <f>'PRECIO REFERENCIA'!AY188</f>
        <v>0</v>
      </c>
      <c r="BB188" s="43" t="str">
        <f>'PRECIO REFERENCIA'!BA188</f>
        <v>NO OFERTADO</v>
      </c>
      <c r="BC188" s="44">
        <f>+IF(BB188="NO OFERTADO",0,IF(BB188="NO CUMPLE EV TECNICA",0,IF(BB188="NO HABILITA",0,IF(BB188="HABILITA",('PRECIOS UNITARIOS'!$AF188*500)/BA188))))</f>
        <v>0</v>
      </c>
      <c r="BD188" s="43">
        <f>'PRECIO REFERENCIA'!BB188</f>
        <v>0</v>
      </c>
      <c r="BE188" s="43" t="str">
        <f>'PRECIO REFERENCIA'!BD188</f>
        <v>NO OFERTADO</v>
      </c>
      <c r="BF188" s="44">
        <f>+IF(BE188="NO OFERTADO",0,IF(BE188="NO CUMPLE EV TECNICA",0,IF(BE188="NO HABILITA",0,IF(BE188="HABILITA",('PRECIOS UNITARIOS'!$AF188*500)/BD188))))</f>
        <v>0</v>
      </c>
      <c r="BG188" s="43">
        <f>'PRECIO REFERENCIA'!BE188</f>
        <v>0</v>
      </c>
      <c r="BH188" s="43" t="str">
        <f>'PRECIO REFERENCIA'!BG188</f>
        <v>NO OFERTADO</v>
      </c>
      <c r="BI188" s="44">
        <f>+IF(BH188="NO OFERTADO",0,IF(BH188="NO CUMPLE EV TECNICA",0,IF(BH188="NO HABILITA",0,IF(BH188="HABILITA",('PRECIOS UNITARIOS'!$AF188*500)/BG188))))</f>
        <v>0</v>
      </c>
      <c r="BJ188" s="43">
        <f>'PRECIO REFERENCIA'!BH188</f>
        <v>0</v>
      </c>
      <c r="BK188" s="43" t="str">
        <f>'PRECIO REFERENCIA'!BJ188</f>
        <v>NO OFERTADO</v>
      </c>
      <c r="BL188" s="44">
        <f>+IF(BK188="NO OFERTADO",0,IF(BK188="NO CUMPLE EV TECNICA",0,IF(BK188="NO HABILITA",0,IF(BK188="HABILITA",('PRECIOS UNITARIOS'!$AF188*500)/BJ188))))</f>
        <v>0</v>
      </c>
      <c r="BM188" s="43">
        <f>'PRECIO REFERENCIA'!BK188</f>
        <v>0</v>
      </c>
      <c r="BN188" s="43" t="str">
        <f>'PRECIO REFERENCIA'!BM188</f>
        <v>NO OFERTADO</v>
      </c>
      <c r="BO188" s="44">
        <f>+IF(BN188="NO OFERTADO",0,IF(BN188="NO CUMPLE EV TECNICA",0,IF(BN188="NO HABILITA",0,IF(BN188="HABILITA",('PRECIOS UNITARIOS'!$AF188*500)/BM188))))</f>
        <v>0</v>
      </c>
      <c r="BP188" s="43">
        <f>'PRECIO REFERENCIA'!BN188</f>
        <v>0</v>
      </c>
      <c r="BQ188" s="43" t="str">
        <f>'PRECIO REFERENCIA'!BP188</f>
        <v>NO OFERTADO</v>
      </c>
      <c r="BR188" s="44">
        <f>+IF(BQ188="NO OFERTADO",0,IF(BQ188="NO CUMPLE EV TECNICA",0,IF(BQ188="NO HABILITA",0,IF(BQ188="HABILITA",('PRECIOS UNITARIOS'!$AF188*500)/BP188))))</f>
        <v>0</v>
      </c>
      <c r="BS188" s="43">
        <f>'PRECIO REFERENCIA'!BQ188</f>
        <v>0</v>
      </c>
      <c r="BT188" s="43" t="str">
        <f>'PRECIO REFERENCIA'!BS188</f>
        <v>NO HABILITA</v>
      </c>
      <c r="BU188" s="44">
        <f>+IF(BT188="NO OFERTADO",0,IF(BT188="NO CUMPLE EV TECNICA",0,IF(BT188="NO HABILITA",0,IF(BT188="HABILITA",('PRECIOS UNITARIOS'!$AF188*500)/BS188))))</f>
        <v>0</v>
      </c>
      <c r="BV188" s="43">
        <f>'PRECIO REFERENCIA'!BT188</f>
        <v>0</v>
      </c>
      <c r="BW188" s="43" t="str">
        <f>'PRECIO REFERENCIA'!BV188</f>
        <v>NO OFERTADO</v>
      </c>
      <c r="BX188" s="44">
        <f>+IF(BW188="NO OFERTADO",0,IF(BW188="NO CUMPLE EV TECNICA",0,IF(BW188="NO HABILITA",0,IF(BW188="HABILITA",('PRECIOS UNITARIOS'!$AF188*500)/BV188))))</f>
        <v>0</v>
      </c>
      <c r="BY188" s="43">
        <f>'PRECIO REFERENCIA'!BW188</f>
        <v>0</v>
      </c>
      <c r="BZ188" s="43" t="str">
        <f>'PRECIO REFERENCIA'!BY188</f>
        <v>NO OFERTADO</v>
      </c>
      <c r="CA188" s="44">
        <f>+IF(BZ188="NO OFERTADO",0,IF(BZ188="NO CUMPLE EV TECNICA",0,IF(BZ188="NO HABILITA",0,IF(BZ188="HABILITA",('PRECIOS UNITARIOS'!$AF188*500)/BY188))))</f>
        <v>0</v>
      </c>
      <c r="CB188" s="43">
        <f>'PRECIO REFERENCIA'!BZ188</f>
        <v>0</v>
      </c>
      <c r="CC188" s="43" t="str">
        <f>'PRECIO REFERENCIA'!CB188</f>
        <v>NO OFERTADO</v>
      </c>
      <c r="CD188" s="44">
        <f>+IF(CC188="NO OFERTADO",0,IF(CC188="NO CUMPLE EV TECNICA",0,IF(CC188="NO HABILITA",0,IF(CC188="HABILITA",('PRECIOS UNITARIOS'!$AF188*500)/CB188))))</f>
        <v>0</v>
      </c>
      <c r="CE188" s="43">
        <f>'PRECIO REFERENCIA'!CC188</f>
        <v>0</v>
      </c>
      <c r="CF188" s="43" t="str">
        <f>'PRECIO REFERENCIA'!CE188</f>
        <v>NO OFERTADO</v>
      </c>
      <c r="CG188" s="44">
        <f>+IF(CF188="NO OFERTADO",0,IF(CF188="NO CUMPLE EV TECNICA",0,IF(CF188="NO HABILITA",0,IF(CF188="HABILITA",('PRECIOS UNITARIOS'!$AF188*500)/CE188))))</f>
        <v>0</v>
      </c>
      <c r="CH188" s="43">
        <f>'PRECIO REFERENCIA'!CF188</f>
        <v>0</v>
      </c>
      <c r="CI188" s="43" t="str">
        <f>'PRECIO REFERENCIA'!CH188</f>
        <v>NO OFERTADO</v>
      </c>
      <c r="CJ188" s="44">
        <f>+IF(CI188="NO OFERTADO",0,IF(CI188="NO CUMPLE EV TECNICA",0,IF(CI188="NO HABILITA",0,IF(CI188="HABILITA",('PRECIOS UNITARIOS'!$AF188*500)/CH188))))</f>
        <v>0</v>
      </c>
    </row>
    <row r="189" spans="1:88" s="40" customFormat="1" ht="51" x14ac:dyDescent="0.2">
      <c r="A189" s="103">
        <v>180</v>
      </c>
      <c r="B189" s="202" t="s">
        <v>304</v>
      </c>
      <c r="C189" s="121" t="s">
        <v>305</v>
      </c>
      <c r="D189" s="24">
        <v>1</v>
      </c>
      <c r="E189" s="166" t="s">
        <v>53</v>
      </c>
      <c r="F189" s="168">
        <v>1</v>
      </c>
      <c r="G189" s="25">
        <v>14363.3</v>
      </c>
      <c r="H189" s="43">
        <f>'PRECIO REFERENCIA'!F189</f>
        <v>0</v>
      </c>
      <c r="I189" s="43" t="str">
        <f>'PRECIO REFERENCIA'!H189</f>
        <v>NO OFERTADO</v>
      </c>
      <c r="J189" s="44">
        <f>+IF(I189="NO OFERTADO",0,IF(I189="NO CUMPLE EV TECNICA",0,IF(I189="NO HABILITA",0,IF(I189="HABILITA",('PRECIOS UNITARIOS'!$AF189*500)/H189))))</f>
        <v>0</v>
      </c>
      <c r="K189" s="43">
        <f>'PRECIO REFERENCIA'!I189</f>
        <v>0</v>
      </c>
      <c r="L189" s="43" t="str">
        <f>'PRECIO REFERENCIA'!K189</f>
        <v>NO OFERTADO</v>
      </c>
      <c r="M189" s="44">
        <f>+IF(L189="NO OFERTADO",0,IF(L189="NO CUMPLE EV TECNICA",0,IF(L189="NO HABILITA",0,IF(L189="HABILITA",('PRECIOS UNITARIOS'!$AF189*500)/K189))))</f>
        <v>0</v>
      </c>
      <c r="N189" s="43">
        <f>'PRECIO REFERENCIA'!L189</f>
        <v>0</v>
      </c>
      <c r="O189" s="43" t="str">
        <f>'PRECIO REFERENCIA'!N189</f>
        <v>NO OFERTADO</v>
      </c>
      <c r="P189" s="44">
        <f>+IF(O189="NO OFERTADO",0,IF(O189="NO CUMPLE EV TECNICA",0,IF(O189="NO HABILITA",0,IF(O189="HABILITA",('PRECIOS UNITARIOS'!$AF189*500)/N189))))</f>
        <v>0</v>
      </c>
      <c r="Q189" s="43">
        <f>'PRECIO REFERENCIA'!O189</f>
        <v>0</v>
      </c>
      <c r="R189" s="43" t="str">
        <f>'PRECIO REFERENCIA'!Q189</f>
        <v>NO OFERTADO</v>
      </c>
      <c r="S189" s="44">
        <f>+IF(R189="NO OFERTADO",0,IF(R189="NO CUMPLE EV TECNICA",0,IF(R189="NO HABILITA",0,IF(R189="HABILITA",('PRECIOS UNITARIOS'!$AF189*500)/Q189))))</f>
        <v>0</v>
      </c>
      <c r="T189" s="43">
        <f>'PRECIO REFERENCIA'!R189</f>
        <v>0</v>
      </c>
      <c r="U189" s="43" t="str">
        <f>'PRECIO REFERENCIA'!T189</f>
        <v>NO OFERTADO</v>
      </c>
      <c r="V189" s="44">
        <f>+IF(U189="NO OFERTADO",0,IF(U189="NO CUMPLE EV TECNICA",0,IF(U189="NO HABILITA",0,IF(U189="HABILITA",('PRECIOS UNITARIOS'!$AF189*500)/T189))))</f>
        <v>0</v>
      </c>
      <c r="W189" s="43">
        <f>'PRECIO REFERENCIA'!U189</f>
        <v>0</v>
      </c>
      <c r="X189" s="43" t="str">
        <f>'PRECIO REFERENCIA'!W189</f>
        <v>NO OFERTADO</v>
      </c>
      <c r="Y189" s="44">
        <f>+IF(X189="NO OFERTADO",0,IF(X189="NO CUMPLE EV TECNICA",0,IF(X189="NO HABILITA",0,IF(X189="HABILITA",('PRECIOS UNITARIOS'!$AF189*500)/W189))))</f>
        <v>0</v>
      </c>
      <c r="Z189" s="43">
        <f>'PRECIO REFERENCIA'!X189</f>
        <v>0</v>
      </c>
      <c r="AA189" s="43" t="str">
        <f>'PRECIO REFERENCIA'!Z189</f>
        <v>NO OFERTADO</v>
      </c>
      <c r="AB189" s="44">
        <f>+IF(AA189="NO OFERTADO",0,IF(AA189="NO CUMPLE EV TECNICA",0,IF(AA189="NO HABILITA",0,IF(AA189="HABILITA",('PRECIOS UNITARIOS'!$AF189*500)/Z189))))</f>
        <v>0</v>
      </c>
      <c r="AC189" s="43">
        <f>'PRECIO REFERENCIA'!AA189</f>
        <v>0</v>
      </c>
      <c r="AD189" s="43" t="str">
        <f>'PRECIO REFERENCIA'!AC189</f>
        <v>NO OFERTADO</v>
      </c>
      <c r="AE189" s="44">
        <f>+IF(AD189="NO OFERTADO",0,IF(AD189="NO CUMPLE EV TECNICA",0,IF(AD189="NO HABILITA",0,IF(AD189="HABILITA",('PRECIOS UNITARIOS'!$AF189*500)/AC189))))</f>
        <v>0</v>
      </c>
      <c r="AF189" s="43">
        <f>'PRECIO REFERENCIA'!AD189</f>
        <v>0</v>
      </c>
      <c r="AG189" s="43" t="str">
        <f>'PRECIO REFERENCIA'!AF189</f>
        <v>NO OFERTADO</v>
      </c>
      <c r="AH189" s="44">
        <f>+IF(AG189="NO OFERTADO",0,IF(AG189="NO CUMPLE EV TECNICA",0,IF(AG189="NO HABILITA",0,IF(AG189="HABILITA",('PRECIOS UNITARIOS'!$AF189*500)/AF189))))</f>
        <v>0</v>
      </c>
      <c r="AI189" s="43">
        <f>'PRECIO REFERENCIA'!AG189</f>
        <v>0</v>
      </c>
      <c r="AJ189" s="43" t="str">
        <f>'PRECIO REFERENCIA'!AI189</f>
        <v>NO OFERTADO</v>
      </c>
      <c r="AK189" s="44">
        <f>+IF(AJ189="NO OFERTADO",0,IF(AJ189="NO CUMPLE EV TECNICA",0,IF(AJ189="NO HABILITA",0,IF(AJ189="HABILITA",('PRECIOS UNITARIOS'!$AF189*500)/AI189))))</f>
        <v>0</v>
      </c>
      <c r="AL189" s="43">
        <f>'PRECIO REFERENCIA'!AJ189</f>
        <v>0</v>
      </c>
      <c r="AM189" s="43" t="str">
        <f>'PRECIO REFERENCIA'!AL189</f>
        <v>NO OFERTADO</v>
      </c>
      <c r="AN189" s="44">
        <f>+IF(AM189="NO OFERTADO",0,IF(AM189="NO CUMPLE EV TECNICA",0,IF(AM189="NO HABILITA",0,IF(AM189="HABILITA",('PRECIOS UNITARIOS'!$AF189*500)/AL189))))</f>
        <v>0</v>
      </c>
      <c r="AO189" s="43">
        <f>'PRECIO REFERENCIA'!AM189</f>
        <v>0</v>
      </c>
      <c r="AP189" s="43" t="str">
        <f>'PRECIO REFERENCIA'!AO189</f>
        <v>NO OFERTADO</v>
      </c>
      <c r="AQ189" s="44">
        <f>+IF(AP189="NO OFERTADO",0,IF(AP189="NO CUMPLE EV TECNICA",0,IF(AP189="NO HABILITA",0,IF(AP189="HABILITA",('PRECIOS UNITARIOS'!$AF189*500)/AO189))))</f>
        <v>0</v>
      </c>
      <c r="AR189" s="43">
        <f>'PRECIO REFERENCIA'!AP189</f>
        <v>14363.3</v>
      </c>
      <c r="AS189" s="43" t="str">
        <f>'PRECIO REFERENCIA'!AR189</f>
        <v>HABILITA</v>
      </c>
      <c r="AT189" s="44">
        <f>+IF(AS189="NO OFERTADO",0,IF(AS189="NO CUMPLE EV TECNICA",0,IF(AS189="NO HABILITA",0,IF(AS189="HABILITA",('PRECIOS UNITARIOS'!$AF189*500)/AR189))))</f>
        <v>500</v>
      </c>
      <c r="AU189" s="43">
        <f>'PRECIO REFERENCIA'!AS189</f>
        <v>0</v>
      </c>
      <c r="AV189" s="43" t="str">
        <f>'PRECIO REFERENCIA'!AU189</f>
        <v>NO OFERTADO</v>
      </c>
      <c r="AW189" s="44">
        <f>+IF(AV189="NO OFERTADO",0,IF(AV189="NO CUMPLE EV TECNICA",0,IF(AV189="NO HABILITA",0,IF(AV189="HABILITA",('PRECIOS UNITARIOS'!$AF189*500)/AU189))))</f>
        <v>0</v>
      </c>
      <c r="AX189" s="43">
        <f>'PRECIO REFERENCIA'!AV189</f>
        <v>0</v>
      </c>
      <c r="AY189" s="43" t="str">
        <f>'PRECIO REFERENCIA'!AX189</f>
        <v>NO OFERTADO</v>
      </c>
      <c r="AZ189" s="44">
        <f>+IF(AY189="NO OFERTADO",0,IF(AY189="NO CUMPLE EV TECNICA",0,IF(AY189="NO HABILITA",0,IF(AY189="HABILITA",('PRECIOS UNITARIOS'!$AF189*500)/AX189))))</f>
        <v>0</v>
      </c>
      <c r="BA189" s="43">
        <f>'PRECIO REFERENCIA'!AY189</f>
        <v>0</v>
      </c>
      <c r="BB189" s="43" t="str">
        <f>'PRECIO REFERENCIA'!BA189</f>
        <v>NO OFERTADO</v>
      </c>
      <c r="BC189" s="44">
        <f>+IF(BB189="NO OFERTADO",0,IF(BB189="NO CUMPLE EV TECNICA",0,IF(BB189="NO HABILITA",0,IF(BB189="HABILITA",('PRECIOS UNITARIOS'!$AF189*500)/BA189))))</f>
        <v>0</v>
      </c>
      <c r="BD189" s="43">
        <f>'PRECIO REFERENCIA'!BB189</f>
        <v>0</v>
      </c>
      <c r="BE189" s="43" t="str">
        <f>'PRECIO REFERENCIA'!BD189</f>
        <v>NO OFERTADO</v>
      </c>
      <c r="BF189" s="44">
        <f>+IF(BE189="NO OFERTADO",0,IF(BE189="NO CUMPLE EV TECNICA",0,IF(BE189="NO HABILITA",0,IF(BE189="HABILITA",('PRECIOS UNITARIOS'!$AF189*500)/BD189))))</f>
        <v>0</v>
      </c>
      <c r="BG189" s="43">
        <f>'PRECIO REFERENCIA'!BE189</f>
        <v>0</v>
      </c>
      <c r="BH189" s="43" t="str">
        <f>'PRECIO REFERENCIA'!BG189</f>
        <v>NO OFERTADO</v>
      </c>
      <c r="BI189" s="44">
        <f>+IF(BH189="NO OFERTADO",0,IF(BH189="NO CUMPLE EV TECNICA",0,IF(BH189="NO HABILITA",0,IF(BH189="HABILITA",('PRECIOS UNITARIOS'!$AF189*500)/BG189))))</f>
        <v>0</v>
      </c>
      <c r="BJ189" s="43">
        <f>'PRECIO REFERENCIA'!BH189</f>
        <v>0</v>
      </c>
      <c r="BK189" s="43" t="str">
        <f>'PRECIO REFERENCIA'!BJ189</f>
        <v>NO OFERTADO</v>
      </c>
      <c r="BL189" s="44">
        <f>+IF(BK189="NO OFERTADO",0,IF(BK189="NO CUMPLE EV TECNICA",0,IF(BK189="NO HABILITA",0,IF(BK189="HABILITA",('PRECIOS UNITARIOS'!$AF189*500)/BJ189))))</f>
        <v>0</v>
      </c>
      <c r="BM189" s="43">
        <f>'PRECIO REFERENCIA'!BK189</f>
        <v>0</v>
      </c>
      <c r="BN189" s="43" t="str">
        <f>'PRECIO REFERENCIA'!BM189</f>
        <v>NO OFERTADO</v>
      </c>
      <c r="BO189" s="44">
        <f>+IF(BN189="NO OFERTADO",0,IF(BN189="NO CUMPLE EV TECNICA",0,IF(BN189="NO HABILITA",0,IF(BN189="HABILITA",('PRECIOS UNITARIOS'!$AF189*500)/BM189))))</f>
        <v>0</v>
      </c>
      <c r="BP189" s="43">
        <f>'PRECIO REFERENCIA'!BN189</f>
        <v>0</v>
      </c>
      <c r="BQ189" s="43" t="str">
        <f>'PRECIO REFERENCIA'!BP189</f>
        <v>NO OFERTADO</v>
      </c>
      <c r="BR189" s="44">
        <f>+IF(BQ189="NO OFERTADO",0,IF(BQ189="NO CUMPLE EV TECNICA",0,IF(BQ189="NO HABILITA",0,IF(BQ189="HABILITA",('PRECIOS UNITARIOS'!$AF189*500)/BP189))))</f>
        <v>0</v>
      </c>
      <c r="BS189" s="43">
        <f>'PRECIO REFERENCIA'!BQ189</f>
        <v>0</v>
      </c>
      <c r="BT189" s="43" t="str">
        <f>'PRECIO REFERENCIA'!BS189</f>
        <v>NO OFERTADO</v>
      </c>
      <c r="BU189" s="44">
        <f>+IF(BT189="NO OFERTADO",0,IF(BT189="NO CUMPLE EV TECNICA",0,IF(BT189="NO HABILITA",0,IF(BT189="HABILITA",('PRECIOS UNITARIOS'!$AF189*500)/BS189))))</f>
        <v>0</v>
      </c>
      <c r="BV189" s="43">
        <f>'PRECIO REFERENCIA'!BT189</f>
        <v>0</v>
      </c>
      <c r="BW189" s="43" t="str">
        <f>'PRECIO REFERENCIA'!BV189</f>
        <v>NO OFERTADO</v>
      </c>
      <c r="BX189" s="44">
        <f>+IF(BW189="NO OFERTADO",0,IF(BW189="NO CUMPLE EV TECNICA",0,IF(BW189="NO HABILITA",0,IF(BW189="HABILITA",('PRECIOS UNITARIOS'!$AF189*500)/BV189))))</f>
        <v>0</v>
      </c>
      <c r="BY189" s="43">
        <f>'PRECIO REFERENCIA'!BW189</f>
        <v>0</v>
      </c>
      <c r="BZ189" s="43" t="str">
        <f>'PRECIO REFERENCIA'!BY189</f>
        <v>NO OFERTADO</v>
      </c>
      <c r="CA189" s="44">
        <f>+IF(BZ189="NO OFERTADO",0,IF(BZ189="NO CUMPLE EV TECNICA",0,IF(BZ189="NO HABILITA",0,IF(BZ189="HABILITA",('PRECIOS UNITARIOS'!$AF189*500)/BY189))))</f>
        <v>0</v>
      </c>
      <c r="CB189" s="43">
        <f>'PRECIO REFERENCIA'!BZ189</f>
        <v>0</v>
      </c>
      <c r="CC189" s="43" t="str">
        <f>'PRECIO REFERENCIA'!CB189</f>
        <v>NO OFERTADO</v>
      </c>
      <c r="CD189" s="44">
        <f>+IF(CC189="NO OFERTADO",0,IF(CC189="NO CUMPLE EV TECNICA",0,IF(CC189="NO HABILITA",0,IF(CC189="HABILITA",('PRECIOS UNITARIOS'!$AF189*500)/CB189))))</f>
        <v>0</v>
      </c>
      <c r="CE189" s="43">
        <f>'PRECIO REFERENCIA'!CC189</f>
        <v>0</v>
      </c>
      <c r="CF189" s="43" t="str">
        <f>'PRECIO REFERENCIA'!CE189</f>
        <v>NO OFERTADO</v>
      </c>
      <c r="CG189" s="44">
        <f>+IF(CF189="NO OFERTADO",0,IF(CF189="NO CUMPLE EV TECNICA",0,IF(CF189="NO HABILITA",0,IF(CF189="HABILITA",('PRECIOS UNITARIOS'!$AF189*500)/CE189))))</f>
        <v>0</v>
      </c>
      <c r="CH189" s="43">
        <f>'PRECIO REFERENCIA'!CF189</f>
        <v>0</v>
      </c>
      <c r="CI189" s="43" t="str">
        <f>'PRECIO REFERENCIA'!CH189</f>
        <v>NO OFERTADO</v>
      </c>
      <c r="CJ189" s="44">
        <f>+IF(CI189="NO OFERTADO",0,IF(CI189="NO CUMPLE EV TECNICA",0,IF(CI189="NO HABILITA",0,IF(CI189="HABILITA",('PRECIOS UNITARIOS'!$AF189*500)/CH189))))</f>
        <v>0</v>
      </c>
    </row>
    <row r="190" spans="1:88" s="40" customFormat="1" ht="51" x14ac:dyDescent="0.2">
      <c r="A190" s="103">
        <v>181</v>
      </c>
      <c r="B190" s="202" t="s">
        <v>306</v>
      </c>
      <c r="C190" s="121" t="s">
        <v>307</v>
      </c>
      <c r="D190" s="24">
        <v>1</v>
      </c>
      <c r="E190" s="166" t="s">
        <v>53</v>
      </c>
      <c r="F190" s="168">
        <v>13.666666666666666</v>
      </c>
      <c r="G190" s="25">
        <v>3683.05</v>
      </c>
      <c r="H190" s="43">
        <f>'PRECIO REFERENCIA'!F190</f>
        <v>0</v>
      </c>
      <c r="I190" s="43" t="str">
        <f>'PRECIO REFERENCIA'!H190</f>
        <v>NO OFERTADO</v>
      </c>
      <c r="J190" s="44">
        <f>+IF(I190="NO OFERTADO",0,IF(I190="NO CUMPLE EV TECNICA",0,IF(I190="NO HABILITA",0,IF(I190="HABILITA",('PRECIOS UNITARIOS'!$AF190*500)/H190))))</f>
        <v>0</v>
      </c>
      <c r="K190" s="43">
        <f>'PRECIO REFERENCIA'!I190</f>
        <v>0</v>
      </c>
      <c r="L190" s="43" t="str">
        <f>'PRECIO REFERENCIA'!K190</f>
        <v>NO OFERTADO</v>
      </c>
      <c r="M190" s="44">
        <f>+IF(L190="NO OFERTADO",0,IF(L190="NO CUMPLE EV TECNICA",0,IF(L190="NO HABILITA",0,IF(L190="HABILITA",('PRECIOS UNITARIOS'!$AF190*500)/K190))))</f>
        <v>0</v>
      </c>
      <c r="N190" s="43">
        <f>'PRECIO REFERENCIA'!L190</f>
        <v>0</v>
      </c>
      <c r="O190" s="43" t="str">
        <f>'PRECIO REFERENCIA'!N190</f>
        <v>NO OFERTADO</v>
      </c>
      <c r="P190" s="44">
        <f>+IF(O190="NO OFERTADO",0,IF(O190="NO CUMPLE EV TECNICA",0,IF(O190="NO HABILITA",0,IF(O190="HABILITA",('PRECIOS UNITARIOS'!$AF190*500)/N190))))</f>
        <v>0</v>
      </c>
      <c r="Q190" s="43">
        <f>'PRECIO REFERENCIA'!O190</f>
        <v>0</v>
      </c>
      <c r="R190" s="43" t="str">
        <f>'PRECIO REFERENCIA'!Q190</f>
        <v>NO OFERTADO</v>
      </c>
      <c r="S190" s="44">
        <f>+IF(R190="NO OFERTADO",0,IF(R190="NO CUMPLE EV TECNICA",0,IF(R190="NO HABILITA",0,IF(R190="HABILITA",('PRECIOS UNITARIOS'!$AF190*500)/Q190))))</f>
        <v>0</v>
      </c>
      <c r="T190" s="43">
        <f>'PRECIO REFERENCIA'!R190</f>
        <v>0</v>
      </c>
      <c r="U190" s="43" t="str">
        <f>'PRECIO REFERENCIA'!T190</f>
        <v>NO OFERTADO</v>
      </c>
      <c r="V190" s="44">
        <f>+IF(U190="NO OFERTADO",0,IF(U190="NO CUMPLE EV TECNICA",0,IF(U190="NO HABILITA",0,IF(U190="HABILITA",('PRECIOS UNITARIOS'!$AF190*500)/T190))))</f>
        <v>0</v>
      </c>
      <c r="W190" s="43">
        <f>'PRECIO REFERENCIA'!U190</f>
        <v>3683.05</v>
      </c>
      <c r="X190" s="43" t="str">
        <f>'PRECIO REFERENCIA'!W190</f>
        <v>HABILITA</v>
      </c>
      <c r="Y190" s="44">
        <f>+IF(X190="NO OFERTADO",0,IF(X190="NO CUMPLE EV TECNICA",0,IF(X190="NO HABILITA",0,IF(X190="HABILITA",('PRECIOS UNITARIOS'!$AF190*500)/W190))))</f>
        <v>500</v>
      </c>
      <c r="Z190" s="43">
        <f>'PRECIO REFERENCIA'!X190</f>
        <v>4185.2299999999996</v>
      </c>
      <c r="AA190" s="43" t="str">
        <f>'PRECIO REFERENCIA'!Z190</f>
        <v>HABILITA</v>
      </c>
      <c r="AB190" s="44">
        <f>+IF(AA190="NO OFERTADO",0,IF(AA190="NO CUMPLE EV TECNICA",0,IF(AA190="NO HABILITA",0,IF(AA190="HABILITA",('PRECIOS UNITARIOS'!$AF190*500)/Z190))))</f>
        <v>440.00568666477113</v>
      </c>
      <c r="AC190" s="43">
        <f>'PRECIO REFERENCIA'!AA190</f>
        <v>0</v>
      </c>
      <c r="AD190" s="43" t="str">
        <f>'PRECIO REFERENCIA'!AC190</f>
        <v>NO OFERTADO</v>
      </c>
      <c r="AE190" s="44">
        <f>+IF(AD190="NO OFERTADO",0,IF(AD190="NO CUMPLE EV TECNICA",0,IF(AD190="NO HABILITA",0,IF(AD190="HABILITA",('PRECIOS UNITARIOS'!$AF190*500)/AC190))))</f>
        <v>0</v>
      </c>
      <c r="AF190" s="43">
        <f>'PRECIO REFERENCIA'!AD190</f>
        <v>4131.68</v>
      </c>
      <c r="AG190" s="43" t="str">
        <f>'PRECIO REFERENCIA'!AF190</f>
        <v>HABILITA</v>
      </c>
      <c r="AH190" s="44">
        <f>+IF(AG190="NO OFERTADO",0,IF(AG190="NO CUMPLE EV TECNICA",0,IF(AG190="NO HABILITA",0,IF(AG190="HABILITA",('PRECIOS UNITARIOS'!$AF190*500)/AF190))))</f>
        <v>445.70852534562209</v>
      </c>
      <c r="AI190" s="43">
        <f>'PRECIO REFERENCIA'!AG190</f>
        <v>0</v>
      </c>
      <c r="AJ190" s="43" t="str">
        <f>'PRECIO REFERENCIA'!AI190</f>
        <v>NO OFERTADO</v>
      </c>
      <c r="AK190" s="44">
        <f>+IF(AJ190="NO OFERTADO",0,IF(AJ190="NO CUMPLE EV TECNICA",0,IF(AJ190="NO HABILITA",0,IF(AJ190="HABILITA",('PRECIOS UNITARIOS'!$AF190*500)/AI190))))</f>
        <v>0</v>
      </c>
      <c r="AL190" s="43">
        <f>'PRECIO REFERENCIA'!AJ190</f>
        <v>0</v>
      </c>
      <c r="AM190" s="43" t="str">
        <f>'PRECIO REFERENCIA'!AL190</f>
        <v>NO OFERTADO</v>
      </c>
      <c r="AN190" s="44">
        <f>+IF(AM190="NO OFERTADO",0,IF(AM190="NO CUMPLE EV TECNICA",0,IF(AM190="NO HABILITA",0,IF(AM190="HABILITA",('PRECIOS UNITARIOS'!$AF190*500)/AL190))))</f>
        <v>0</v>
      </c>
      <c r="AO190" s="43">
        <f>'PRECIO REFERENCIA'!AM190</f>
        <v>0</v>
      </c>
      <c r="AP190" s="43" t="str">
        <f>'PRECIO REFERENCIA'!AO190</f>
        <v>NO OFERTADO</v>
      </c>
      <c r="AQ190" s="44">
        <f>+IF(AP190="NO OFERTADO",0,IF(AP190="NO CUMPLE EV TECNICA",0,IF(AP190="NO HABILITA",0,IF(AP190="HABILITA",('PRECIOS UNITARIOS'!$AF190*500)/AO190))))</f>
        <v>0</v>
      </c>
      <c r="AR190" s="43">
        <f>'PRECIO REFERENCIA'!AP190</f>
        <v>0</v>
      </c>
      <c r="AS190" s="43" t="str">
        <f>'PRECIO REFERENCIA'!AR190</f>
        <v>NO OFERTADO</v>
      </c>
      <c r="AT190" s="44">
        <f>+IF(AS190="NO OFERTADO",0,IF(AS190="NO CUMPLE EV TECNICA",0,IF(AS190="NO HABILITA",0,IF(AS190="HABILITA",('PRECIOS UNITARIOS'!$AF190*500)/AR190))))</f>
        <v>0</v>
      </c>
      <c r="AU190" s="43">
        <f>'PRECIO REFERENCIA'!AS190</f>
        <v>0</v>
      </c>
      <c r="AV190" s="43" t="str">
        <f>'PRECIO REFERENCIA'!AU190</f>
        <v>NO OFERTADO</v>
      </c>
      <c r="AW190" s="44">
        <f>+IF(AV190="NO OFERTADO",0,IF(AV190="NO CUMPLE EV TECNICA",0,IF(AV190="NO HABILITA",0,IF(AV190="HABILITA",('PRECIOS UNITARIOS'!$AF190*500)/AU190))))</f>
        <v>0</v>
      </c>
      <c r="AX190" s="43">
        <f>'PRECIO REFERENCIA'!AV190</f>
        <v>0</v>
      </c>
      <c r="AY190" s="43" t="str">
        <f>'PRECIO REFERENCIA'!AX190</f>
        <v>NO OFERTADO</v>
      </c>
      <c r="AZ190" s="44">
        <f>+IF(AY190="NO OFERTADO",0,IF(AY190="NO CUMPLE EV TECNICA",0,IF(AY190="NO HABILITA",0,IF(AY190="HABILITA",('PRECIOS UNITARIOS'!$AF190*500)/AX190))))</f>
        <v>0</v>
      </c>
      <c r="BA190" s="43">
        <f>'PRECIO REFERENCIA'!AY190</f>
        <v>4326.84</v>
      </c>
      <c r="BB190" s="43" t="str">
        <f>'PRECIO REFERENCIA'!BA190</f>
        <v>HABILITA</v>
      </c>
      <c r="BC190" s="44">
        <f>+IF(BB190="NO OFERTADO",0,IF(BB190="NO CUMPLE EV TECNICA",0,IF(BB190="NO HABILITA",0,IF(BB190="HABILITA",('PRECIOS UNITARIOS'!$AF190*500)/BA190))))</f>
        <v>425.60506050605056</v>
      </c>
      <c r="BD190" s="43">
        <f>'PRECIO REFERENCIA'!BB190</f>
        <v>0</v>
      </c>
      <c r="BE190" s="43" t="str">
        <f>'PRECIO REFERENCIA'!BD190</f>
        <v>NO OFERTADO</v>
      </c>
      <c r="BF190" s="44">
        <f>+IF(BE190="NO OFERTADO",0,IF(BE190="NO CUMPLE EV TECNICA",0,IF(BE190="NO HABILITA",0,IF(BE190="HABILITA",('PRECIOS UNITARIOS'!$AF190*500)/BD190))))</f>
        <v>0</v>
      </c>
      <c r="BG190" s="43">
        <f>'PRECIO REFERENCIA'!BE190</f>
        <v>0</v>
      </c>
      <c r="BH190" s="43" t="str">
        <f>'PRECIO REFERENCIA'!BG190</f>
        <v>NO OFERTADO</v>
      </c>
      <c r="BI190" s="44">
        <f>+IF(BH190="NO OFERTADO",0,IF(BH190="NO CUMPLE EV TECNICA",0,IF(BH190="NO HABILITA",0,IF(BH190="HABILITA",('PRECIOS UNITARIOS'!$AF190*500)/BG190))))</f>
        <v>0</v>
      </c>
      <c r="BJ190" s="43">
        <f>'PRECIO REFERENCIA'!BH190</f>
        <v>0</v>
      </c>
      <c r="BK190" s="43" t="str">
        <f>'PRECIO REFERENCIA'!BJ190</f>
        <v>NO OFERTADO</v>
      </c>
      <c r="BL190" s="44">
        <f>+IF(BK190="NO OFERTADO",0,IF(BK190="NO CUMPLE EV TECNICA",0,IF(BK190="NO HABILITA",0,IF(BK190="HABILITA",('PRECIOS UNITARIOS'!$AF190*500)/BJ190))))</f>
        <v>0</v>
      </c>
      <c r="BM190" s="43">
        <f>'PRECIO REFERENCIA'!BK190</f>
        <v>0</v>
      </c>
      <c r="BN190" s="43" t="str">
        <f>'PRECIO REFERENCIA'!BM190</f>
        <v>NO OFERTADO</v>
      </c>
      <c r="BO190" s="44">
        <f>+IF(BN190="NO OFERTADO",0,IF(BN190="NO CUMPLE EV TECNICA",0,IF(BN190="NO HABILITA",0,IF(BN190="HABILITA",('PRECIOS UNITARIOS'!$AF190*500)/BM190))))</f>
        <v>0</v>
      </c>
      <c r="BP190" s="43">
        <f>'PRECIO REFERENCIA'!BN190</f>
        <v>0</v>
      </c>
      <c r="BQ190" s="43" t="str">
        <f>'PRECIO REFERENCIA'!BP190</f>
        <v>NO OFERTADO</v>
      </c>
      <c r="BR190" s="44">
        <f>+IF(BQ190="NO OFERTADO",0,IF(BQ190="NO CUMPLE EV TECNICA",0,IF(BQ190="NO HABILITA",0,IF(BQ190="HABILITA",('PRECIOS UNITARIOS'!$AF190*500)/BP190))))</f>
        <v>0</v>
      </c>
      <c r="BS190" s="43">
        <f>'PRECIO REFERENCIA'!BQ190</f>
        <v>4131.68</v>
      </c>
      <c r="BT190" s="43" t="str">
        <f>'PRECIO REFERENCIA'!BS190</f>
        <v>HABILITA</v>
      </c>
      <c r="BU190" s="44">
        <f>+IF(BT190="NO OFERTADO",0,IF(BT190="NO CUMPLE EV TECNICA",0,IF(BT190="NO HABILITA",0,IF(BT190="HABILITA",('PRECIOS UNITARIOS'!$AF190*500)/BS190))))</f>
        <v>445.70852534562209</v>
      </c>
      <c r="BV190" s="43">
        <f>'PRECIO REFERENCIA'!BT190</f>
        <v>0</v>
      </c>
      <c r="BW190" s="43" t="str">
        <f>'PRECIO REFERENCIA'!BV190</f>
        <v>NO OFERTADO</v>
      </c>
      <c r="BX190" s="44">
        <f>+IF(BW190="NO OFERTADO",0,IF(BW190="NO CUMPLE EV TECNICA",0,IF(BW190="NO HABILITA",0,IF(BW190="HABILITA",('PRECIOS UNITARIOS'!$AF190*500)/BV190))))</f>
        <v>0</v>
      </c>
      <c r="BY190" s="43">
        <f>'PRECIO REFERENCIA'!BW190</f>
        <v>0</v>
      </c>
      <c r="BZ190" s="43" t="str">
        <f>'PRECIO REFERENCIA'!BY190</f>
        <v>NO OFERTADO</v>
      </c>
      <c r="CA190" s="44">
        <f>+IF(BZ190="NO OFERTADO",0,IF(BZ190="NO CUMPLE EV TECNICA",0,IF(BZ190="NO HABILITA",0,IF(BZ190="HABILITA",('PRECIOS UNITARIOS'!$AF190*500)/BY190))))</f>
        <v>0</v>
      </c>
      <c r="CB190" s="43">
        <f>'PRECIO REFERENCIA'!BZ190</f>
        <v>0</v>
      </c>
      <c r="CC190" s="43" t="str">
        <f>'PRECIO REFERENCIA'!CB190</f>
        <v>NO OFERTADO</v>
      </c>
      <c r="CD190" s="44">
        <f>+IF(CC190="NO OFERTADO",0,IF(CC190="NO CUMPLE EV TECNICA",0,IF(CC190="NO HABILITA",0,IF(CC190="HABILITA",('PRECIOS UNITARIOS'!$AF190*500)/CB190))))</f>
        <v>0</v>
      </c>
      <c r="CE190" s="43">
        <f>'PRECIO REFERENCIA'!CC190</f>
        <v>0</v>
      </c>
      <c r="CF190" s="43" t="str">
        <f>'PRECIO REFERENCIA'!CE190</f>
        <v>NO OFERTADO</v>
      </c>
      <c r="CG190" s="44">
        <f>+IF(CF190="NO OFERTADO",0,IF(CF190="NO CUMPLE EV TECNICA",0,IF(CF190="NO HABILITA",0,IF(CF190="HABILITA",('PRECIOS UNITARIOS'!$AF190*500)/CE190))))</f>
        <v>0</v>
      </c>
      <c r="CH190" s="43">
        <f>'PRECIO REFERENCIA'!CF190</f>
        <v>0</v>
      </c>
      <c r="CI190" s="43" t="str">
        <f>'PRECIO REFERENCIA'!CH190</f>
        <v>NO OFERTADO</v>
      </c>
      <c r="CJ190" s="44">
        <f>+IF(CI190="NO OFERTADO",0,IF(CI190="NO CUMPLE EV TECNICA",0,IF(CI190="NO HABILITA",0,IF(CI190="HABILITA",('PRECIOS UNITARIOS'!$AF190*500)/CH190))))</f>
        <v>0</v>
      </c>
    </row>
    <row r="191" spans="1:88" s="40" customFormat="1" ht="51" x14ac:dyDescent="0.2">
      <c r="A191" s="103">
        <v>182</v>
      </c>
      <c r="B191" s="202" t="s">
        <v>308</v>
      </c>
      <c r="C191" s="121" t="s">
        <v>307</v>
      </c>
      <c r="D191" s="24">
        <v>1</v>
      </c>
      <c r="E191" s="166" t="s">
        <v>53</v>
      </c>
      <c r="F191" s="168">
        <v>119</v>
      </c>
      <c r="G191" s="25">
        <v>3683.05</v>
      </c>
      <c r="H191" s="43">
        <f>'PRECIO REFERENCIA'!F191</f>
        <v>0</v>
      </c>
      <c r="I191" s="43" t="str">
        <f>'PRECIO REFERENCIA'!H191</f>
        <v>NO OFERTADO</v>
      </c>
      <c r="J191" s="44">
        <f>+IF(I191="NO OFERTADO",0,IF(I191="NO CUMPLE EV TECNICA",0,IF(I191="NO HABILITA",0,IF(I191="HABILITA",('PRECIOS UNITARIOS'!$AF191*500)/H191))))</f>
        <v>0</v>
      </c>
      <c r="K191" s="43">
        <f>'PRECIO REFERENCIA'!I191</f>
        <v>0</v>
      </c>
      <c r="L191" s="43" t="str">
        <f>'PRECIO REFERENCIA'!K191</f>
        <v>NO OFERTADO</v>
      </c>
      <c r="M191" s="44">
        <f>+IF(L191="NO OFERTADO",0,IF(L191="NO CUMPLE EV TECNICA",0,IF(L191="NO HABILITA",0,IF(L191="HABILITA",('PRECIOS UNITARIOS'!$AF191*500)/K191))))</f>
        <v>0</v>
      </c>
      <c r="N191" s="43">
        <f>'PRECIO REFERENCIA'!L191</f>
        <v>0</v>
      </c>
      <c r="O191" s="43" t="str">
        <f>'PRECIO REFERENCIA'!N191</f>
        <v>NO OFERTADO</v>
      </c>
      <c r="P191" s="44">
        <f>+IF(O191="NO OFERTADO",0,IF(O191="NO CUMPLE EV TECNICA",0,IF(O191="NO HABILITA",0,IF(O191="HABILITA",('PRECIOS UNITARIOS'!$AF191*500)/N191))))</f>
        <v>0</v>
      </c>
      <c r="Q191" s="43">
        <f>'PRECIO REFERENCIA'!O191</f>
        <v>0</v>
      </c>
      <c r="R191" s="43" t="str">
        <f>'PRECIO REFERENCIA'!Q191</f>
        <v>NO OFERTADO</v>
      </c>
      <c r="S191" s="44">
        <f>+IF(R191="NO OFERTADO",0,IF(R191="NO CUMPLE EV TECNICA",0,IF(R191="NO HABILITA",0,IF(R191="HABILITA",('PRECIOS UNITARIOS'!$AF191*500)/Q191))))</f>
        <v>0</v>
      </c>
      <c r="T191" s="43">
        <f>'PRECIO REFERENCIA'!R191</f>
        <v>0</v>
      </c>
      <c r="U191" s="43" t="str">
        <f>'PRECIO REFERENCIA'!T191</f>
        <v>NO OFERTADO</v>
      </c>
      <c r="V191" s="44">
        <f>+IF(U191="NO OFERTADO",0,IF(U191="NO CUMPLE EV TECNICA",0,IF(U191="NO HABILITA",0,IF(U191="HABILITA",('PRECIOS UNITARIOS'!$AF191*500)/T191))))</f>
        <v>0</v>
      </c>
      <c r="W191" s="43">
        <f>'PRECIO REFERENCIA'!U191</f>
        <v>3683.05</v>
      </c>
      <c r="X191" s="43" t="str">
        <f>'PRECIO REFERENCIA'!W191</f>
        <v>HABILITA</v>
      </c>
      <c r="Y191" s="44">
        <f>+IF(X191="NO OFERTADO",0,IF(X191="NO CUMPLE EV TECNICA",0,IF(X191="NO HABILITA",0,IF(X191="HABILITA",('PRECIOS UNITARIOS'!$AF191*500)/W191))))</f>
        <v>500</v>
      </c>
      <c r="Z191" s="43">
        <f>'PRECIO REFERENCIA'!X191</f>
        <v>4255.4400000000005</v>
      </c>
      <c r="AA191" s="43" t="str">
        <f>'PRECIO REFERENCIA'!Z191</f>
        <v>HABILITA</v>
      </c>
      <c r="AB191" s="44">
        <f>+IF(AA191="NO OFERTADO",0,IF(AA191="NO CUMPLE EV TECNICA",0,IF(AA191="NO HABILITA",0,IF(AA191="HABILITA",('PRECIOS UNITARIOS'!$AF191*500)/Z191))))</f>
        <v>432.74608501118564</v>
      </c>
      <c r="AC191" s="43">
        <f>'PRECIO REFERENCIA'!AA191</f>
        <v>0</v>
      </c>
      <c r="AD191" s="43" t="str">
        <f>'PRECIO REFERENCIA'!AC191</f>
        <v>NO OFERTADO</v>
      </c>
      <c r="AE191" s="44">
        <f>+IF(AD191="NO OFERTADO",0,IF(AD191="NO CUMPLE EV TECNICA",0,IF(AD191="NO HABILITA",0,IF(AD191="HABILITA",('PRECIOS UNITARIOS'!$AF191*500)/AC191))))</f>
        <v>0</v>
      </c>
      <c r="AF191" s="43">
        <f>'PRECIO REFERENCIA'!AD191</f>
        <v>4131.68</v>
      </c>
      <c r="AG191" s="43" t="str">
        <f>'PRECIO REFERENCIA'!AF191</f>
        <v>HABILITA</v>
      </c>
      <c r="AH191" s="44">
        <f>+IF(AG191="NO OFERTADO",0,IF(AG191="NO CUMPLE EV TECNICA",0,IF(AG191="NO HABILITA",0,IF(AG191="HABILITA",('PRECIOS UNITARIOS'!$AF191*500)/AF191))))</f>
        <v>445.70852534562209</v>
      </c>
      <c r="AI191" s="43">
        <f>'PRECIO REFERENCIA'!AG191</f>
        <v>0</v>
      </c>
      <c r="AJ191" s="43" t="str">
        <f>'PRECIO REFERENCIA'!AI191</f>
        <v>NO OFERTADO</v>
      </c>
      <c r="AK191" s="44">
        <f>+IF(AJ191="NO OFERTADO",0,IF(AJ191="NO CUMPLE EV TECNICA",0,IF(AJ191="NO HABILITA",0,IF(AJ191="HABILITA",('PRECIOS UNITARIOS'!$AF191*500)/AI191))))</f>
        <v>0</v>
      </c>
      <c r="AL191" s="43">
        <f>'PRECIO REFERENCIA'!AJ191</f>
        <v>0</v>
      </c>
      <c r="AM191" s="43" t="str">
        <f>'PRECIO REFERENCIA'!AL191</f>
        <v>NO OFERTADO</v>
      </c>
      <c r="AN191" s="44">
        <f>+IF(AM191="NO OFERTADO",0,IF(AM191="NO CUMPLE EV TECNICA",0,IF(AM191="NO HABILITA",0,IF(AM191="HABILITA",('PRECIOS UNITARIOS'!$AF191*500)/AL191))))</f>
        <v>0</v>
      </c>
      <c r="AO191" s="43">
        <f>'PRECIO REFERENCIA'!AM191</f>
        <v>0</v>
      </c>
      <c r="AP191" s="43" t="str">
        <f>'PRECIO REFERENCIA'!AO191</f>
        <v>NO OFERTADO</v>
      </c>
      <c r="AQ191" s="44">
        <f>+IF(AP191="NO OFERTADO",0,IF(AP191="NO CUMPLE EV TECNICA",0,IF(AP191="NO HABILITA",0,IF(AP191="HABILITA",('PRECIOS UNITARIOS'!$AF191*500)/AO191))))</f>
        <v>0</v>
      </c>
      <c r="AR191" s="43">
        <f>'PRECIO REFERENCIA'!AP191</f>
        <v>0</v>
      </c>
      <c r="AS191" s="43" t="str">
        <f>'PRECIO REFERENCIA'!AR191</f>
        <v>NO OFERTADO</v>
      </c>
      <c r="AT191" s="44">
        <f>+IF(AS191="NO OFERTADO",0,IF(AS191="NO CUMPLE EV TECNICA",0,IF(AS191="NO HABILITA",0,IF(AS191="HABILITA",('PRECIOS UNITARIOS'!$AF191*500)/AR191))))</f>
        <v>0</v>
      </c>
      <c r="AU191" s="43">
        <f>'PRECIO REFERENCIA'!AS191</f>
        <v>0</v>
      </c>
      <c r="AV191" s="43" t="str">
        <f>'PRECIO REFERENCIA'!AU191</f>
        <v>NO OFERTADO</v>
      </c>
      <c r="AW191" s="44">
        <f>+IF(AV191="NO OFERTADO",0,IF(AV191="NO CUMPLE EV TECNICA",0,IF(AV191="NO HABILITA",0,IF(AV191="HABILITA",('PRECIOS UNITARIOS'!$AF191*500)/AU191))))</f>
        <v>0</v>
      </c>
      <c r="AX191" s="43">
        <f>'PRECIO REFERENCIA'!AV191</f>
        <v>0</v>
      </c>
      <c r="AY191" s="43" t="str">
        <f>'PRECIO REFERENCIA'!AX191</f>
        <v>NO OFERTADO</v>
      </c>
      <c r="AZ191" s="44">
        <f>+IF(AY191="NO OFERTADO",0,IF(AY191="NO CUMPLE EV TECNICA",0,IF(AY191="NO HABILITA",0,IF(AY191="HABILITA",('PRECIOS UNITARIOS'!$AF191*500)/AX191))))</f>
        <v>0</v>
      </c>
      <c r="BA191" s="43">
        <f>'PRECIO REFERENCIA'!AY191</f>
        <v>4326.84</v>
      </c>
      <c r="BB191" s="43" t="str">
        <f>'PRECIO REFERENCIA'!BA191</f>
        <v>HABILITA</v>
      </c>
      <c r="BC191" s="44">
        <f>+IF(BB191="NO OFERTADO",0,IF(BB191="NO CUMPLE EV TECNICA",0,IF(BB191="NO HABILITA",0,IF(BB191="HABILITA",('PRECIOS UNITARIOS'!$AF191*500)/BA191))))</f>
        <v>425.60506050605056</v>
      </c>
      <c r="BD191" s="43">
        <f>'PRECIO REFERENCIA'!BB191</f>
        <v>0</v>
      </c>
      <c r="BE191" s="43" t="str">
        <f>'PRECIO REFERENCIA'!BD191</f>
        <v>NO OFERTADO</v>
      </c>
      <c r="BF191" s="44">
        <f>+IF(BE191="NO OFERTADO",0,IF(BE191="NO CUMPLE EV TECNICA",0,IF(BE191="NO HABILITA",0,IF(BE191="HABILITA",('PRECIOS UNITARIOS'!$AF191*500)/BD191))))</f>
        <v>0</v>
      </c>
      <c r="BG191" s="43">
        <f>'PRECIO REFERENCIA'!BE191</f>
        <v>0</v>
      </c>
      <c r="BH191" s="43" t="str">
        <f>'PRECIO REFERENCIA'!BG191</f>
        <v>NO OFERTADO</v>
      </c>
      <c r="BI191" s="44">
        <f>+IF(BH191="NO OFERTADO",0,IF(BH191="NO CUMPLE EV TECNICA",0,IF(BH191="NO HABILITA",0,IF(BH191="HABILITA",('PRECIOS UNITARIOS'!$AF191*500)/BG191))))</f>
        <v>0</v>
      </c>
      <c r="BJ191" s="43">
        <f>'PRECIO REFERENCIA'!BH191</f>
        <v>0</v>
      </c>
      <c r="BK191" s="43" t="str">
        <f>'PRECIO REFERENCIA'!BJ191</f>
        <v>NO OFERTADO</v>
      </c>
      <c r="BL191" s="44">
        <f>+IF(BK191="NO OFERTADO",0,IF(BK191="NO CUMPLE EV TECNICA",0,IF(BK191="NO HABILITA",0,IF(BK191="HABILITA",('PRECIOS UNITARIOS'!$AF191*500)/BJ191))))</f>
        <v>0</v>
      </c>
      <c r="BM191" s="43">
        <f>'PRECIO REFERENCIA'!BK191</f>
        <v>0</v>
      </c>
      <c r="BN191" s="43" t="str">
        <f>'PRECIO REFERENCIA'!BM191</f>
        <v>NO OFERTADO</v>
      </c>
      <c r="BO191" s="44">
        <f>+IF(BN191="NO OFERTADO",0,IF(BN191="NO CUMPLE EV TECNICA",0,IF(BN191="NO HABILITA",0,IF(BN191="HABILITA",('PRECIOS UNITARIOS'!$AF191*500)/BM191))))</f>
        <v>0</v>
      </c>
      <c r="BP191" s="43">
        <f>'PRECIO REFERENCIA'!BN191</f>
        <v>0</v>
      </c>
      <c r="BQ191" s="43" t="str">
        <f>'PRECIO REFERENCIA'!BP191</f>
        <v>NO OFERTADO</v>
      </c>
      <c r="BR191" s="44">
        <f>+IF(BQ191="NO OFERTADO",0,IF(BQ191="NO CUMPLE EV TECNICA",0,IF(BQ191="NO HABILITA",0,IF(BQ191="HABILITA",('PRECIOS UNITARIOS'!$AF191*500)/BP191))))</f>
        <v>0</v>
      </c>
      <c r="BS191" s="43">
        <f>'PRECIO REFERENCIA'!BQ191</f>
        <v>4131.68</v>
      </c>
      <c r="BT191" s="43" t="str">
        <f>'PRECIO REFERENCIA'!BS191</f>
        <v>HABILITA</v>
      </c>
      <c r="BU191" s="44">
        <f>+IF(BT191="NO OFERTADO",0,IF(BT191="NO CUMPLE EV TECNICA",0,IF(BT191="NO HABILITA",0,IF(BT191="HABILITA",('PRECIOS UNITARIOS'!$AF191*500)/BS191))))</f>
        <v>445.70852534562209</v>
      </c>
      <c r="BV191" s="43">
        <f>'PRECIO REFERENCIA'!BT191</f>
        <v>0</v>
      </c>
      <c r="BW191" s="43" t="str">
        <f>'PRECIO REFERENCIA'!BV191</f>
        <v>NO OFERTADO</v>
      </c>
      <c r="BX191" s="44">
        <f>+IF(BW191="NO OFERTADO",0,IF(BW191="NO CUMPLE EV TECNICA",0,IF(BW191="NO HABILITA",0,IF(BW191="HABILITA",('PRECIOS UNITARIOS'!$AF191*500)/BV191))))</f>
        <v>0</v>
      </c>
      <c r="BY191" s="43">
        <f>'PRECIO REFERENCIA'!BW191</f>
        <v>0</v>
      </c>
      <c r="BZ191" s="43" t="str">
        <f>'PRECIO REFERENCIA'!BY191</f>
        <v>NO OFERTADO</v>
      </c>
      <c r="CA191" s="44">
        <f>+IF(BZ191="NO OFERTADO",0,IF(BZ191="NO CUMPLE EV TECNICA",0,IF(BZ191="NO HABILITA",0,IF(BZ191="HABILITA",('PRECIOS UNITARIOS'!$AF191*500)/BY191))))</f>
        <v>0</v>
      </c>
      <c r="CB191" s="43">
        <f>'PRECIO REFERENCIA'!BZ191</f>
        <v>0</v>
      </c>
      <c r="CC191" s="43" t="str">
        <f>'PRECIO REFERENCIA'!CB191</f>
        <v>NO OFERTADO</v>
      </c>
      <c r="CD191" s="44">
        <f>+IF(CC191="NO OFERTADO",0,IF(CC191="NO CUMPLE EV TECNICA",0,IF(CC191="NO HABILITA",0,IF(CC191="HABILITA",('PRECIOS UNITARIOS'!$AF191*500)/CB191))))</f>
        <v>0</v>
      </c>
      <c r="CE191" s="43">
        <f>'PRECIO REFERENCIA'!CC191</f>
        <v>0</v>
      </c>
      <c r="CF191" s="43" t="str">
        <f>'PRECIO REFERENCIA'!CE191</f>
        <v>NO OFERTADO</v>
      </c>
      <c r="CG191" s="44">
        <f>+IF(CF191="NO OFERTADO",0,IF(CF191="NO CUMPLE EV TECNICA",0,IF(CF191="NO HABILITA",0,IF(CF191="HABILITA",('PRECIOS UNITARIOS'!$AF191*500)/CE191))))</f>
        <v>0</v>
      </c>
      <c r="CH191" s="43">
        <f>'PRECIO REFERENCIA'!CF191</f>
        <v>0</v>
      </c>
      <c r="CI191" s="43" t="str">
        <f>'PRECIO REFERENCIA'!CH191</f>
        <v>NO OFERTADO</v>
      </c>
      <c r="CJ191" s="44">
        <f>+IF(CI191="NO OFERTADO",0,IF(CI191="NO CUMPLE EV TECNICA",0,IF(CI191="NO HABILITA",0,IF(CI191="HABILITA",('PRECIOS UNITARIOS'!$AF191*500)/CH191))))</f>
        <v>0</v>
      </c>
    </row>
    <row r="192" spans="1:88" s="40" customFormat="1" ht="51" x14ac:dyDescent="0.2">
      <c r="A192" s="103">
        <v>183</v>
      </c>
      <c r="B192" s="202" t="s">
        <v>309</v>
      </c>
      <c r="C192" s="121" t="s">
        <v>307</v>
      </c>
      <c r="D192" s="24">
        <v>1</v>
      </c>
      <c r="E192" s="166" t="s">
        <v>53</v>
      </c>
      <c r="F192" s="168">
        <v>56</v>
      </c>
      <c r="G192" s="25">
        <v>1814.75</v>
      </c>
      <c r="H192" s="43">
        <f>'PRECIO REFERENCIA'!F192</f>
        <v>0</v>
      </c>
      <c r="I192" s="43" t="str">
        <f>'PRECIO REFERENCIA'!H192</f>
        <v>NO OFERTADO</v>
      </c>
      <c r="J192" s="44">
        <f>+IF(I192="NO OFERTADO",0,IF(I192="NO CUMPLE EV TECNICA",0,IF(I192="NO HABILITA",0,IF(I192="HABILITA",('PRECIOS UNITARIOS'!$AF192*500)/H192))))</f>
        <v>0</v>
      </c>
      <c r="K192" s="43">
        <f>'PRECIO REFERENCIA'!I192</f>
        <v>0</v>
      </c>
      <c r="L192" s="43" t="str">
        <f>'PRECIO REFERENCIA'!K192</f>
        <v>NO OFERTADO</v>
      </c>
      <c r="M192" s="44">
        <f>+IF(L192="NO OFERTADO",0,IF(L192="NO CUMPLE EV TECNICA",0,IF(L192="NO HABILITA",0,IF(L192="HABILITA",('PRECIOS UNITARIOS'!$AF192*500)/K192))))</f>
        <v>0</v>
      </c>
      <c r="N192" s="43">
        <f>'PRECIO REFERENCIA'!L192</f>
        <v>0</v>
      </c>
      <c r="O192" s="43" t="str">
        <f>'PRECIO REFERENCIA'!N192</f>
        <v>NO OFERTADO</v>
      </c>
      <c r="P192" s="44">
        <f>+IF(O192="NO OFERTADO",0,IF(O192="NO CUMPLE EV TECNICA",0,IF(O192="NO HABILITA",0,IF(O192="HABILITA",('PRECIOS UNITARIOS'!$AF192*500)/N192))))</f>
        <v>0</v>
      </c>
      <c r="Q192" s="43">
        <f>'PRECIO REFERENCIA'!O192</f>
        <v>0</v>
      </c>
      <c r="R192" s="43" t="str">
        <f>'PRECIO REFERENCIA'!Q192</f>
        <v>NO OFERTADO</v>
      </c>
      <c r="S192" s="44">
        <f>+IF(R192="NO OFERTADO",0,IF(R192="NO CUMPLE EV TECNICA",0,IF(R192="NO HABILITA",0,IF(R192="HABILITA",('PRECIOS UNITARIOS'!$AF192*500)/Q192))))</f>
        <v>0</v>
      </c>
      <c r="T192" s="43">
        <f>'PRECIO REFERENCIA'!R192</f>
        <v>0</v>
      </c>
      <c r="U192" s="43" t="str">
        <f>'PRECIO REFERENCIA'!T192</f>
        <v>NO OFERTADO</v>
      </c>
      <c r="V192" s="44">
        <f>+IF(U192="NO OFERTADO",0,IF(U192="NO CUMPLE EV TECNICA",0,IF(U192="NO HABILITA",0,IF(U192="HABILITA",('PRECIOS UNITARIOS'!$AF192*500)/T192))))</f>
        <v>0</v>
      </c>
      <c r="W192" s="43">
        <f>'PRECIO REFERENCIA'!U192</f>
        <v>1814.75</v>
      </c>
      <c r="X192" s="43" t="str">
        <f>'PRECIO REFERENCIA'!W192</f>
        <v>HABILITA</v>
      </c>
      <c r="Y192" s="44">
        <f>+IF(X192="NO OFERTADO",0,IF(X192="NO CUMPLE EV TECNICA",0,IF(X192="NO HABILITA",0,IF(X192="HABILITA",('PRECIOS UNITARIOS'!$AF192*500)/W192))))</f>
        <v>500</v>
      </c>
      <c r="Z192" s="43">
        <f>'PRECIO REFERENCIA'!X192</f>
        <v>2011.1</v>
      </c>
      <c r="AA192" s="43" t="str">
        <f>'PRECIO REFERENCIA'!Z192</f>
        <v>HABILITA</v>
      </c>
      <c r="AB192" s="44">
        <f>+IF(AA192="NO OFERTADO",0,IF(AA192="NO CUMPLE EV TECNICA",0,IF(AA192="NO HABILITA",0,IF(AA192="HABILITA",('PRECIOS UNITARIOS'!$AF192*500)/Z192))))</f>
        <v>451.18343195266272</v>
      </c>
      <c r="AC192" s="43">
        <f>'PRECIO REFERENCIA'!AA192</f>
        <v>0</v>
      </c>
      <c r="AD192" s="43" t="str">
        <f>'PRECIO REFERENCIA'!AC192</f>
        <v>NO OFERTADO</v>
      </c>
      <c r="AE192" s="44">
        <f>+IF(AD192="NO OFERTADO",0,IF(AD192="NO CUMPLE EV TECNICA",0,IF(AD192="NO HABILITA",0,IF(AD192="HABILITA",('PRECIOS UNITARIOS'!$AF192*500)/AC192))))</f>
        <v>0</v>
      </c>
      <c r="AF192" s="43">
        <f>'PRECIO REFERENCIA'!AD192</f>
        <v>1825.46</v>
      </c>
      <c r="AG192" s="43" t="str">
        <f>'PRECIO REFERENCIA'!AF192</f>
        <v>HABILITA</v>
      </c>
      <c r="AH192" s="44">
        <f>+IF(AG192="NO OFERTADO",0,IF(AG192="NO CUMPLE EV TECNICA",0,IF(AG192="NO HABILITA",0,IF(AG192="HABILITA",('PRECIOS UNITARIOS'!$AF192*500)/AF192))))</f>
        <v>497.06649282920466</v>
      </c>
      <c r="AI192" s="43">
        <f>'PRECIO REFERENCIA'!AG192</f>
        <v>0</v>
      </c>
      <c r="AJ192" s="43" t="str">
        <f>'PRECIO REFERENCIA'!AI192</f>
        <v>NO OFERTADO</v>
      </c>
      <c r="AK192" s="44">
        <f>+IF(AJ192="NO OFERTADO",0,IF(AJ192="NO CUMPLE EV TECNICA",0,IF(AJ192="NO HABILITA",0,IF(AJ192="HABILITA",('PRECIOS UNITARIOS'!$AF192*500)/AI192))))</f>
        <v>0</v>
      </c>
      <c r="AL192" s="43">
        <f>'PRECIO REFERENCIA'!AJ192</f>
        <v>0</v>
      </c>
      <c r="AM192" s="43" t="str">
        <f>'PRECIO REFERENCIA'!AL192</f>
        <v>NO OFERTADO</v>
      </c>
      <c r="AN192" s="44">
        <f>+IF(AM192="NO OFERTADO",0,IF(AM192="NO CUMPLE EV TECNICA",0,IF(AM192="NO HABILITA",0,IF(AM192="HABILITA",('PRECIOS UNITARIOS'!$AF192*500)/AL192))))</f>
        <v>0</v>
      </c>
      <c r="AO192" s="43">
        <f>'PRECIO REFERENCIA'!AM192</f>
        <v>0</v>
      </c>
      <c r="AP192" s="43" t="str">
        <f>'PRECIO REFERENCIA'!AO192</f>
        <v>NO OFERTADO</v>
      </c>
      <c r="AQ192" s="44">
        <f>+IF(AP192="NO OFERTADO",0,IF(AP192="NO CUMPLE EV TECNICA",0,IF(AP192="NO HABILITA",0,IF(AP192="HABILITA",('PRECIOS UNITARIOS'!$AF192*500)/AO192))))</f>
        <v>0</v>
      </c>
      <c r="AR192" s="43">
        <f>'PRECIO REFERENCIA'!AP192</f>
        <v>0</v>
      </c>
      <c r="AS192" s="43" t="str">
        <f>'PRECIO REFERENCIA'!AR192</f>
        <v>NO OFERTADO</v>
      </c>
      <c r="AT192" s="44">
        <f>+IF(AS192="NO OFERTADO",0,IF(AS192="NO CUMPLE EV TECNICA",0,IF(AS192="NO HABILITA",0,IF(AS192="HABILITA",('PRECIOS UNITARIOS'!$AF192*500)/AR192))))</f>
        <v>0</v>
      </c>
      <c r="AU192" s="43">
        <f>'PRECIO REFERENCIA'!AS192</f>
        <v>0</v>
      </c>
      <c r="AV192" s="43" t="str">
        <f>'PRECIO REFERENCIA'!AU192</f>
        <v>NO OFERTADO</v>
      </c>
      <c r="AW192" s="44">
        <f>+IF(AV192="NO OFERTADO",0,IF(AV192="NO CUMPLE EV TECNICA",0,IF(AV192="NO HABILITA",0,IF(AV192="HABILITA",('PRECIOS UNITARIOS'!$AF192*500)/AU192))))</f>
        <v>0</v>
      </c>
      <c r="AX192" s="43">
        <f>'PRECIO REFERENCIA'!AV192</f>
        <v>0</v>
      </c>
      <c r="AY192" s="43" t="str">
        <f>'PRECIO REFERENCIA'!AX192</f>
        <v>NO OFERTADO</v>
      </c>
      <c r="AZ192" s="44">
        <f>+IF(AY192="NO OFERTADO",0,IF(AY192="NO CUMPLE EV TECNICA",0,IF(AY192="NO HABILITA",0,IF(AY192="HABILITA",('PRECIOS UNITARIOS'!$AF192*500)/AX192))))</f>
        <v>0</v>
      </c>
      <c r="BA192" s="43">
        <f>'PRECIO REFERENCIA'!AY192</f>
        <v>1825.46</v>
      </c>
      <c r="BB192" s="43" t="str">
        <f>'PRECIO REFERENCIA'!BA192</f>
        <v>HABILITA</v>
      </c>
      <c r="BC192" s="44">
        <f>+IF(BB192="NO OFERTADO",0,IF(BB192="NO CUMPLE EV TECNICA",0,IF(BB192="NO HABILITA",0,IF(BB192="HABILITA",('PRECIOS UNITARIOS'!$AF192*500)/BA192))))</f>
        <v>497.06649282920466</v>
      </c>
      <c r="BD192" s="43">
        <f>'PRECIO REFERENCIA'!BB192</f>
        <v>0</v>
      </c>
      <c r="BE192" s="43" t="str">
        <f>'PRECIO REFERENCIA'!BD192</f>
        <v>NO OFERTADO</v>
      </c>
      <c r="BF192" s="44">
        <f>+IF(BE192="NO OFERTADO",0,IF(BE192="NO CUMPLE EV TECNICA",0,IF(BE192="NO HABILITA",0,IF(BE192="HABILITA",('PRECIOS UNITARIOS'!$AF192*500)/BD192))))</f>
        <v>0</v>
      </c>
      <c r="BG192" s="43">
        <f>'PRECIO REFERENCIA'!BE192</f>
        <v>0</v>
      </c>
      <c r="BH192" s="43" t="str">
        <f>'PRECIO REFERENCIA'!BG192</f>
        <v>NO OFERTADO</v>
      </c>
      <c r="BI192" s="44">
        <f>+IF(BH192="NO OFERTADO",0,IF(BH192="NO CUMPLE EV TECNICA",0,IF(BH192="NO HABILITA",0,IF(BH192="HABILITA",('PRECIOS UNITARIOS'!$AF192*500)/BG192))))</f>
        <v>0</v>
      </c>
      <c r="BJ192" s="43">
        <f>'PRECIO REFERENCIA'!BH192</f>
        <v>0</v>
      </c>
      <c r="BK192" s="43" t="str">
        <f>'PRECIO REFERENCIA'!BJ192</f>
        <v>NO OFERTADO</v>
      </c>
      <c r="BL192" s="44">
        <f>+IF(BK192="NO OFERTADO",0,IF(BK192="NO CUMPLE EV TECNICA",0,IF(BK192="NO HABILITA",0,IF(BK192="HABILITA",('PRECIOS UNITARIOS'!$AF192*500)/BJ192))))</f>
        <v>0</v>
      </c>
      <c r="BM192" s="43">
        <f>'PRECIO REFERENCIA'!BK192</f>
        <v>0</v>
      </c>
      <c r="BN192" s="43" t="str">
        <f>'PRECIO REFERENCIA'!BM192</f>
        <v>NO OFERTADO</v>
      </c>
      <c r="BO192" s="44">
        <f>+IF(BN192="NO OFERTADO",0,IF(BN192="NO CUMPLE EV TECNICA",0,IF(BN192="NO HABILITA",0,IF(BN192="HABILITA",('PRECIOS UNITARIOS'!$AF192*500)/BM192))))</f>
        <v>0</v>
      </c>
      <c r="BP192" s="43">
        <f>'PRECIO REFERENCIA'!BN192</f>
        <v>0</v>
      </c>
      <c r="BQ192" s="43" t="str">
        <f>'PRECIO REFERENCIA'!BP192</f>
        <v>NO OFERTADO</v>
      </c>
      <c r="BR192" s="44">
        <f>+IF(BQ192="NO OFERTADO",0,IF(BQ192="NO CUMPLE EV TECNICA",0,IF(BQ192="NO HABILITA",0,IF(BQ192="HABILITA",('PRECIOS UNITARIOS'!$AF192*500)/BP192))))</f>
        <v>0</v>
      </c>
      <c r="BS192" s="43">
        <f>'PRECIO REFERENCIA'!BQ192</f>
        <v>1967.07</v>
      </c>
      <c r="BT192" s="43" t="str">
        <f>'PRECIO REFERENCIA'!BS192</f>
        <v>HABILITA</v>
      </c>
      <c r="BU192" s="44">
        <f>+IF(BT192="NO OFERTADO",0,IF(BT192="NO CUMPLE EV TECNICA",0,IF(BT192="NO HABILITA",0,IF(BT192="HABILITA",('PRECIOS UNITARIOS'!$AF192*500)/BS192))))</f>
        <v>461.28251663641862</v>
      </c>
      <c r="BV192" s="43">
        <f>'PRECIO REFERENCIA'!BT192</f>
        <v>0</v>
      </c>
      <c r="BW192" s="43" t="str">
        <f>'PRECIO REFERENCIA'!BV192</f>
        <v>NO OFERTADO</v>
      </c>
      <c r="BX192" s="44">
        <f>+IF(BW192="NO OFERTADO",0,IF(BW192="NO CUMPLE EV TECNICA",0,IF(BW192="NO HABILITA",0,IF(BW192="HABILITA",('PRECIOS UNITARIOS'!$AF192*500)/BV192))))</f>
        <v>0</v>
      </c>
      <c r="BY192" s="43">
        <f>'PRECIO REFERENCIA'!BW192</f>
        <v>0</v>
      </c>
      <c r="BZ192" s="43" t="str">
        <f>'PRECIO REFERENCIA'!BY192</f>
        <v>NO OFERTADO</v>
      </c>
      <c r="CA192" s="44">
        <f>+IF(BZ192="NO OFERTADO",0,IF(BZ192="NO CUMPLE EV TECNICA",0,IF(BZ192="NO HABILITA",0,IF(BZ192="HABILITA",('PRECIOS UNITARIOS'!$AF192*500)/BY192))))</f>
        <v>0</v>
      </c>
      <c r="CB192" s="43">
        <f>'PRECIO REFERENCIA'!BZ192</f>
        <v>0</v>
      </c>
      <c r="CC192" s="43" t="str">
        <f>'PRECIO REFERENCIA'!CB192</f>
        <v>NO OFERTADO</v>
      </c>
      <c r="CD192" s="44">
        <f>+IF(CC192="NO OFERTADO",0,IF(CC192="NO CUMPLE EV TECNICA",0,IF(CC192="NO HABILITA",0,IF(CC192="HABILITA",('PRECIOS UNITARIOS'!$AF192*500)/CB192))))</f>
        <v>0</v>
      </c>
      <c r="CE192" s="43">
        <f>'PRECIO REFERENCIA'!CC192</f>
        <v>0</v>
      </c>
      <c r="CF192" s="43" t="str">
        <f>'PRECIO REFERENCIA'!CE192</f>
        <v>NO OFERTADO</v>
      </c>
      <c r="CG192" s="44">
        <f>+IF(CF192="NO OFERTADO",0,IF(CF192="NO CUMPLE EV TECNICA",0,IF(CF192="NO HABILITA",0,IF(CF192="HABILITA",('PRECIOS UNITARIOS'!$AF192*500)/CE192))))</f>
        <v>0</v>
      </c>
      <c r="CH192" s="43">
        <f>'PRECIO REFERENCIA'!CF192</f>
        <v>0</v>
      </c>
      <c r="CI192" s="43" t="str">
        <f>'PRECIO REFERENCIA'!CH192</f>
        <v>NO OFERTADO</v>
      </c>
      <c r="CJ192" s="44">
        <f>+IF(CI192="NO OFERTADO",0,IF(CI192="NO CUMPLE EV TECNICA",0,IF(CI192="NO HABILITA",0,IF(CI192="HABILITA",('PRECIOS UNITARIOS'!$AF192*500)/CH192))))</f>
        <v>0</v>
      </c>
    </row>
    <row r="193" spans="1:88" s="40" customFormat="1" ht="38.25" x14ac:dyDescent="0.2">
      <c r="A193" s="103">
        <v>184</v>
      </c>
      <c r="B193" s="202" t="s">
        <v>310</v>
      </c>
      <c r="C193" s="121" t="s">
        <v>311</v>
      </c>
      <c r="D193" s="24">
        <v>1</v>
      </c>
      <c r="E193" s="166" t="s">
        <v>53</v>
      </c>
      <c r="F193" s="168">
        <v>113</v>
      </c>
      <c r="G193" s="25">
        <v>3142.1950000000002</v>
      </c>
      <c r="H193" s="43">
        <f>'PRECIO REFERENCIA'!F193</f>
        <v>0</v>
      </c>
      <c r="I193" s="43" t="str">
        <f>'PRECIO REFERENCIA'!H193</f>
        <v>NO OFERTADO</v>
      </c>
      <c r="J193" s="44">
        <f>+IF(I193="NO OFERTADO",0,IF(I193="NO CUMPLE EV TECNICA",0,IF(I193="NO HABILITA",0,IF(I193="HABILITA",('PRECIOS UNITARIOS'!$AF193*500)/H193))))</f>
        <v>0</v>
      </c>
      <c r="K193" s="43">
        <f>'PRECIO REFERENCIA'!I193</f>
        <v>0</v>
      </c>
      <c r="L193" s="43" t="str">
        <f>'PRECIO REFERENCIA'!K193</f>
        <v>NO OFERTADO</v>
      </c>
      <c r="M193" s="44">
        <f>+IF(L193="NO OFERTADO",0,IF(L193="NO CUMPLE EV TECNICA",0,IF(L193="NO HABILITA",0,IF(L193="HABILITA",('PRECIOS UNITARIOS'!$AF193*500)/K193))))</f>
        <v>0</v>
      </c>
      <c r="N193" s="43">
        <f>'PRECIO REFERENCIA'!L193</f>
        <v>0</v>
      </c>
      <c r="O193" s="43" t="str">
        <f>'PRECIO REFERENCIA'!N193</f>
        <v>NO OFERTADO</v>
      </c>
      <c r="P193" s="44">
        <f>+IF(O193="NO OFERTADO",0,IF(O193="NO CUMPLE EV TECNICA",0,IF(O193="NO HABILITA",0,IF(O193="HABILITA",('PRECIOS UNITARIOS'!$AF193*500)/N193))))</f>
        <v>0</v>
      </c>
      <c r="Q193" s="43">
        <f>'PRECIO REFERENCIA'!O193</f>
        <v>0</v>
      </c>
      <c r="R193" s="43" t="str">
        <f>'PRECIO REFERENCIA'!Q193</f>
        <v>NO OFERTADO</v>
      </c>
      <c r="S193" s="44">
        <f>+IF(R193="NO OFERTADO",0,IF(R193="NO CUMPLE EV TECNICA",0,IF(R193="NO HABILITA",0,IF(R193="HABILITA",('PRECIOS UNITARIOS'!$AF193*500)/Q193))))</f>
        <v>0</v>
      </c>
      <c r="T193" s="43">
        <f>'PRECIO REFERENCIA'!R193</f>
        <v>0</v>
      </c>
      <c r="U193" s="43" t="str">
        <f>'PRECIO REFERENCIA'!T193</f>
        <v>NO OFERTADO</v>
      </c>
      <c r="V193" s="44">
        <f>+IF(U193="NO OFERTADO",0,IF(U193="NO CUMPLE EV TECNICA",0,IF(U193="NO HABILITA",0,IF(U193="HABILITA",('PRECIOS UNITARIOS'!$AF193*500)/T193))))</f>
        <v>0</v>
      </c>
      <c r="W193" s="43">
        <f>'PRECIO REFERENCIA'!U193</f>
        <v>0</v>
      </c>
      <c r="X193" s="43" t="str">
        <f>'PRECIO REFERENCIA'!W193</f>
        <v>NO OFERTADO</v>
      </c>
      <c r="Y193" s="44">
        <f>+IF(X193="NO OFERTADO",0,IF(X193="NO CUMPLE EV TECNICA",0,IF(X193="NO HABILITA",0,IF(X193="HABILITA",('PRECIOS UNITARIOS'!$AF193*500)/W193))))</f>
        <v>0</v>
      </c>
      <c r="Z193" s="43">
        <f>'PRECIO REFERENCIA'!X193</f>
        <v>2640</v>
      </c>
      <c r="AA193" s="43" t="str">
        <f>'PRECIO REFERENCIA'!Z193</f>
        <v>HABILITA</v>
      </c>
      <c r="AB193" s="44">
        <f>+IF(AA193="NO OFERTADO",0,IF(AA193="NO CUMPLE EV TECNICA",0,IF(AA193="NO HABILITA",0,IF(AA193="HABILITA",('PRECIOS UNITARIOS'!$AF193*500)/Z193))))</f>
        <v>500</v>
      </c>
      <c r="AC193" s="43">
        <f>'PRECIO REFERENCIA'!AA193</f>
        <v>0</v>
      </c>
      <c r="AD193" s="43" t="str">
        <f>'PRECIO REFERENCIA'!AC193</f>
        <v>NO OFERTADO</v>
      </c>
      <c r="AE193" s="44">
        <f>+IF(AD193="NO OFERTADO",0,IF(AD193="NO CUMPLE EV TECNICA",0,IF(AD193="NO HABILITA",0,IF(AD193="HABILITA",('PRECIOS UNITARIOS'!$AF193*500)/AC193))))</f>
        <v>0</v>
      </c>
      <c r="AF193" s="43">
        <f>'PRECIO REFERENCIA'!AD193</f>
        <v>3717</v>
      </c>
      <c r="AG193" s="43" t="str">
        <f>'PRECIO REFERENCIA'!AF193</f>
        <v>HABILITA</v>
      </c>
      <c r="AH193" s="44">
        <f>+IF(AG193="NO OFERTADO",0,IF(AG193="NO CUMPLE EV TECNICA",0,IF(AG193="NO HABILITA",0,IF(AG193="HABILITA",('PRECIOS UNITARIOS'!$AF193*500)/AF193))))</f>
        <v>355.12510088781278</v>
      </c>
      <c r="AI193" s="43">
        <f>'PRECIO REFERENCIA'!AG193</f>
        <v>0</v>
      </c>
      <c r="AJ193" s="43" t="str">
        <f>'PRECIO REFERENCIA'!AI193</f>
        <v>NO OFERTADO</v>
      </c>
      <c r="AK193" s="44">
        <f>+IF(AJ193="NO OFERTADO",0,IF(AJ193="NO CUMPLE EV TECNICA",0,IF(AJ193="NO HABILITA",0,IF(AJ193="HABILITA",('PRECIOS UNITARIOS'!$AF193*500)/AI193))))</f>
        <v>0</v>
      </c>
      <c r="AL193" s="43">
        <f>'PRECIO REFERENCIA'!AJ193</f>
        <v>0</v>
      </c>
      <c r="AM193" s="43" t="str">
        <f>'PRECIO REFERENCIA'!AL193</f>
        <v>NO OFERTADO</v>
      </c>
      <c r="AN193" s="44">
        <f>+IF(AM193="NO OFERTADO",0,IF(AM193="NO CUMPLE EV TECNICA",0,IF(AM193="NO HABILITA",0,IF(AM193="HABILITA",('PRECIOS UNITARIOS'!$AF193*500)/AL193))))</f>
        <v>0</v>
      </c>
      <c r="AO193" s="43">
        <f>'PRECIO REFERENCIA'!AM193</f>
        <v>0</v>
      </c>
      <c r="AP193" s="43" t="str">
        <f>'PRECIO REFERENCIA'!AO193</f>
        <v>NO OFERTADO</v>
      </c>
      <c r="AQ193" s="44">
        <f>+IF(AP193="NO OFERTADO",0,IF(AP193="NO CUMPLE EV TECNICA",0,IF(AP193="NO HABILITA",0,IF(AP193="HABILITA",('PRECIOS UNITARIOS'!$AF193*500)/AO193))))</f>
        <v>0</v>
      </c>
      <c r="AR193" s="43">
        <f>'PRECIO REFERENCIA'!AP193</f>
        <v>0</v>
      </c>
      <c r="AS193" s="43" t="str">
        <f>'PRECIO REFERENCIA'!AR193</f>
        <v>NO OFERTADO</v>
      </c>
      <c r="AT193" s="44">
        <f>+IF(AS193="NO OFERTADO",0,IF(AS193="NO CUMPLE EV TECNICA",0,IF(AS193="NO HABILITA",0,IF(AS193="HABILITA",('PRECIOS UNITARIOS'!$AF193*500)/AR193))))</f>
        <v>0</v>
      </c>
      <c r="AU193" s="43">
        <f>'PRECIO REFERENCIA'!AS193</f>
        <v>0</v>
      </c>
      <c r="AV193" s="43" t="str">
        <f>'PRECIO REFERENCIA'!AU193</f>
        <v>NO OFERTADO</v>
      </c>
      <c r="AW193" s="44">
        <f>+IF(AV193="NO OFERTADO",0,IF(AV193="NO CUMPLE EV TECNICA",0,IF(AV193="NO HABILITA",0,IF(AV193="HABILITA",('PRECIOS UNITARIOS'!$AF193*500)/AU193))))</f>
        <v>0</v>
      </c>
      <c r="AX193" s="43">
        <f>'PRECIO REFERENCIA'!AV193</f>
        <v>0</v>
      </c>
      <c r="AY193" s="43" t="str">
        <f>'PRECIO REFERENCIA'!AX193</f>
        <v>NO OFERTADO</v>
      </c>
      <c r="AZ193" s="44">
        <f>+IF(AY193="NO OFERTADO",0,IF(AY193="NO CUMPLE EV TECNICA",0,IF(AY193="NO HABILITA",0,IF(AY193="HABILITA",('PRECIOS UNITARIOS'!$AF193*500)/AX193))))</f>
        <v>0</v>
      </c>
      <c r="BA193" s="43">
        <f>'PRECIO REFERENCIA'!AY193</f>
        <v>0</v>
      </c>
      <c r="BB193" s="43" t="str">
        <f>'PRECIO REFERENCIA'!BA193</f>
        <v>NO OFERTADO</v>
      </c>
      <c r="BC193" s="44">
        <f>+IF(BB193="NO OFERTADO",0,IF(BB193="NO CUMPLE EV TECNICA",0,IF(BB193="NO HABILITA",0,IF(BB193="HABILITA",('PRECIOS UNITARIOS'!$AF193*500)/BA193))))</f>
        <v>0</v>
      </c>
      <c r="BD193" s="43">
        <f>'PRECIO REFERENCIA'!BB193</f>
        <v>0</v>
      </c>
      <c r="BE193" s="43" t="str">
        <f>'PRECIO REFERENCIA'!BD193</f>
        <v>NO OFERTADO</v>
      </c>
      <c r="BF193" s="44">
        <f>+IF(BE193="NO OFERTADO",0,IF(BE193="NO CUMPLE EV TECNICA",0,IF(BE193="NO HABILITA",0,IF(BE193="HABILITA",('PRECIOS UNITARIOS'!$AF193*500)/BD193))))</f>
        <v>0</v>
      </c>
      <c r="BG193" s="43">
        <f>'PRECIO REFERENCIA'!BE193</f>
        <v>0</v>
      </c>
      <c r="BH193" s="43" t="str">
        <f>'PRECIO REFERENCIA'!BG193</f>
        <v>NO OFERTADO</v>
      </c>
      <c r="BI193" s="44">
        <f>+IF(BH193="NO OFERTADO",0,IF(BH193="NO CUMPLE EV TECNICA",0,IF(BH193="NO HABILITA",0,IF(BH193="HABILITA",('PRECIOS UNITARIOS'!$AF193*500)/BG193))))</f>
        <v>0</v>
      </c>
      <c r="BJ193" s="43">
        <f>'PRECIO REFERENCIA'!BH193</f>
        <v>0</v>
      </c>
      <c r="BK193" s="43" t="str">
        <f>'PRECIO REFERENCIA'!BJ193</f>
        <v>NO OFERTADO</v>
      </c>
      <c r="BL193" s="44">
        <f>+IF(BK193="NO OFERTADO",0,IF(BK193="NO CUMPLE EV TECNICA",0,IF(BK193="NO HABILITA",0,IF(BK193="HABILITA",('PRECIOS UNITARIOS'!$AF193*500)/BJ193))))</f>
        <v>0</v>
      </c>
      <c r="BM193" s="43">
        <f>'PRECIO REFERENCIA'!BK193</f>
        <v>0</v>
      </c>
      <c r="BN193" s="43" t="str">
        <f>'PRECIO REFERENCIA'!BM193</f>
        <v>NO OFERTADO</v>
      </c>
      <c r="BO193" s="44">
        <f>+IF(BN193="NO OFERTADO",0,IF(BN193="NO CUMPLE EV TECNICA",0,IF(BN193="NO HABILITA",0,IF(BN193="HABILITA",('PRECIOS UNITARIOS'!$AF193*500)/BM193))))</f>
        <v>0</v>
      </c>
      <c r="BP193" s="43">
        <f>'PRECIO REFERENCIA'!BN193</f>
        <v>0</v>
      </c>
      <c r="BQ193" s="43" t="str">
        <f>'PRECIO REFERENCIA'!BP193</f>
        <v>NO OFERTADO</v>
      </c>
      <c r="BR193" s="44">
        <f>+IF(BQ193="NO OFERTADO",0,IF(BQ193="NO CUMPLE EV TECNICA",0,IF(BQ193="NO HABILITA",0,IF(BQ193="HABILITA",('PRECIOS UNITARIOS'!$AF193*500)/BP193))))</f>
        <v>0</v>
      </c>
      <c r="BS193" s="43">
        <f>'PRECIO REFERENCIA'!BQ193</f>
        <v>0</v>
      </c>
      <c r="BT193" s="43" t="str">
        <f>'PRECIO REFERENCIA'!BS193</f>
        <v>NO OFERTADO</v>
      </c>
      <c r="BU193" s="44">
        <f>+IF(BT193="NO OFERTADO",0,IF(BT193="NO CUMPLE EV TECNICA",0,IF(BT193="NO HABILITA",0,IF(BT193="HABILITA",('PRECIOS UNITARIOS'!$AF193*500)/BS193))))</f>
        <v>0</v>
      </c>
      <c r="BV193" s="43">
        <f>'PRECIO REFERENCIA'!BT193</f>
        <v>0</v>
      </c>
      <c r="BW193" s="43" t="str">
        <f>'PRECIO REFERENCIA'!BV193</f>
        <v>NO OFERTADO</v>
      </c>
      <c r="BX193" s="44">
        <f>+IF(BW193="NO OFERTADO",0,IF(BW193="NO CUMPLE EV TECNICA",0,IF(BW193="NO HABILITA",0,IF(BW193="HABILITA",('PRECIOS UNITARIOS'!$AF193*500)/BV193))))</f>
        <v>0</v>
      </c>
      <c r="BY193" s="43">
        <f>'PRECIO REFERENCIA'!BW193</f>
        <v>0</v>
      </c>
      <c r="BZ193" s="43" t="str">
        <f>'PRECIO REFERENCIA'!BY193</f>
        <v>NO OFERTADO</v>
      </c>
      <c r="CA193" s="44">
        <f>+IF(BZ193="NO OFERTADO",0,IF(BZ193="NO CUMPLE EV TECNICA",0,IF(BZ193="NO HABILITA",0,IF(BZ193="HABILITA",('PRECIOS UNITARIOS'!$AF193*500)/BY193))))</f>
        <v>0</v>
      </c>
      <c r="CB193" s="43">
        <f>'PRECIO REFERENCIA'!BZ193</f>
        <v>0</v>
      </c>
      <c r="CC193" s="43" t="str">
        <f>'PRECIO REFERENCIA'!CB193</f>
        <v>NO OFERTADO</v>
      </c>
      <c r="CD193" s="44">
        <f>+IF(CC193="NO OFERTADO",0,IF(CC193="NO CUMPLE EV TECNICA",0,IF(CC193="NO HABILITA",0,IF(CC193="HABILITA",('PRECIOS UNITARIOS'!$AF193*500)/CB193))))</f>
        <v>0</v>
      </c>
      <c r="CE193" s="43">
        <f>'PRECIO REFERENCIA'!CC193</f>
        <v>0</v>
      </c>
      <c r="CF193" s="43" t="str">
        <f>'PRECIO REFERENCIA'!CE193</f>
        <v>NO OFERTADO</v>
      </c>
      <c r="CG193" s="44">
        <f>+IF(CF193="NO OFERTADO",0,IF(CF193="NO CUMPLE EV TECNICA",0,IF(CF193="NO HABILITA",0,IF(CF193="HABILITA",('PRECIOS UNITARIOS'!$AF193*500)/CE193))))</f>
        <v>0</v>
      </c>
      <c r="CH193" s="43">
        <f>'PRECIO REFERENCIA'!CF193</f>
        <v>0</v>
      </c>
      <c r="CI193" s="43" t="str">
        <f>'PRECIO REFERENCIA'!CH193</f>
        <v>NO OFERTADO</v>
      </c>
      <c r="CJ193" s="44">
        <f>+IF(CI193="NO OFERTADO",0,IF(CI193="NO CUMPLE EV TECNICA",0,IF(CI193="NO HABILITA",0,IF(CI193="HABILITA",('PRECIOS UNITARIOS'!$AF193*500)/CH193))))</f>
        <v>0</v>
      </c>
    </row>
    <row r="194" spans="1:88" s="40" customFormat="1" ht="38.25" x14ac:dyDescent="0.2">
      <c r="A194" s="103">
        <v>185</v>
      </c>
      <c r="B194" s="202" t="s">
        <v>312</v>
      </c>
      <c r="C194" s="121" t="s">
        <v>311</v>
      </c>
      <c r="D194" s="24">
        <v>1</v>
      </c>
      <c r="E194" s="166" t="s">
        <v>53</v>
      </c>
      <c r="F194" s="168">
        <v>31.333333333333332</v>
      </c>
      <c r="G194" s="25">
        <v>1476.8316500000001</v>
      </c>
      <c r="H194" s="43">
        <f>'PRECIO REFERENCIA'!F194</f>
        <v>0</v>
      </c>
      <c r="I194" s="43" t="str">
        <f>'PRECIO REFERENCIA'!H194</f>
        <v>NO OFERTADO</v>
      </c>
      <c r="J194" s="44">
        <f>+IF(I194="NO OFERTADO",0,IF(I194="NO CUMPLE EV TECNICA",0,IF(I194="NO HABILITA",0,IF(I194="HABILITA",('PRECIOS UNITARIOS'!$AF194*500)/H194))))</f>
        <v>0</v>
      </c>
      <c r="K194" s="43">
        <f>'PRECIO REFERENCIA'!I194</f>
        <v>0</v>
      </c>
      <c r="L194" s="43" t="str">
        <f>'PRECIO REFERENCIA'!K194</f>
        <v>NO OFERTADO</v>
      </c>
      <c r="M194" s="44">
        <f>+IF(L194="NO OFERTADO",0,IF(L194="NO CUMPLE EV TECNICA",0,IF(L194="NO HABILITA",0,IF(L194="HABILITA",('PRECIOS UNITARIOS'!$AF194*500)/K194))))</f>
        <v>0</v>
      </c>
      <c r="N194" s="43">
        <f>'PRECIO REFERENCIA'!L194</f>
        <v>0</v>
      </c>
      <c r="O194" s="43" t="str">
        <f>'PRECIO REFERENCIA'!N194</f>
        <v>NO OFERTADO</v>
      </c>
      <c r="P194" s="44">
        <f>+IF(O194="NO OFERTADO",0,IF(O194="NO CUMPLE EV TECNICA",0,IF(O194="NO HABILITA",0,IF(O194="HABILITA",('PRECIOS UNITARIOS'!$AF194*500)/N194))))</f>
        <v>0</v>
      </c>
      <c r="Q194" s="43">
        <f>'PRECIO REFERENCIA'!O194</f>
        <v>0</v>
      </c>
      <c r="R194" s="43" t="str">
        <f>'PRECIO REFERENCIA'!Q194</f>
        <v>NO OFERTADO</v>
      </c>
      <c r="S194" s="44">
        <f>+IF(R194="NO OFERTADO",0,IF(R194="NO CUMPLE EV TECNICA",0,IF(R194="NO HABILITA",0,IF(R194="HABILITA",('PRECIOS UNITARIOS'!$AF194*500)/Q194))))</f>
        <v>0</v>
      </c>
      <c r="T194" s="43">
        <f>'PRECIO REFERENCIA'!R194</f>
        <v>0</v>
      </c>
      <c r="U194" s="43" t="str">
        <f>'PRECIO REFERENCIA'!T194</f>
        <v>NO OFERTADO</v>
      </c>
      <c r="V194" s="44">
        <f>+IF(U194="NO OFERTADO",0,IF(U194="NO CUMPLE EV TECNICA",0,IF(U194="NO HABILITA",0,IF(U194="HABILITA",('PRECIOS UNITARIOS'!$AF194*500)/T194))))</f>
        <v>0</v>
      </c>
      <c r="W194" s="43">
        <f>'PRECIO REFERENCIA'!U194</f>
        <v>0</v>
      </c>
      <c r="X194" s="43" t="str">
        <f>'PRECIO REFERENCIA'!W194</f>
        <v>NO OFERTADO</v>
      </c>
      <c r="Y194" s="44">
        <f>+IF(X194="NO OFERTADO",0,IF(X194="NO CUMPLE EV TECNICA",0,IF(X194="NO HABILITA",0,IF(X194="HABILITA",('PRECIOS UNITARIOS'!$AF194*500)/W194))))</f>
        <v>0</v>
      </c>
      <c r="Z194" s="43">
        <f>'PRECIO REFERENCIA'!X194</f>
        <v>0</v>
      </c>
      <c r="AA194" s="43" t="str">
        <f>'PRECIO REFERENCIA'!Z194</f>
        <v>NO OFERTADO</v>
      </c>
      <c r="AB194" s="44">
        <f>+IF(AA194="NO OFERTADO",0,IF(AA194="NO CUMPLE EV TECNICA",0,IF(AA194="NO HABILITA",0,IF(AA194="HABILITA",('PRECIOS UNITARIOS'!$AF194*500)/Z194))))</f>
        <v>0</v>
      </c>
      <c r="AC194" s="43">
        <f>'PRECIO REFERENCIA'!AA194</f>
        <v>0</v>
      </c>
      <c r="AD194" s="43" t="str">
        <f>'PRECIO REFERENCIA'!AC194</f>
        <v>NO OFERTADO</v>
      </c>
      <c r="AE194" s="44">
        <f>+IF(AD194="NO OFERTADO",0,IF(AD194="NO CUMPLE EV TECNICA",0,IF(AD194="NO HABILITA",0,IF(AD194="HABILITA",('PRECIOS UNITARIOS'!$AF194*500)/AC194))))</f>
        <v>0</v>
      </c>
      <c r="AF194" s="43">
        <f>'PRECIO REFERENCIA'!AD194</f>
        <v>2048</v>
      </c>
      <c r="AG194" s="43" t="str">
        <f>'PRECIO REFERENCIA'!AF194</f>
        <v>NO HABILITA</v>
      </c>
      <c r="AH194" s="44">
        <f>+IF(AG194="NO OFERTADO",0,IF(AG194="NO CUMPLE EV TECNICA",0,IF(AG194="NO HABILITA",0,IF(AG194="HABILITA",('PRECIOS UNITARIOS'!$AF194*500)/AF194))))</f>
        <v>0</v>
      </c>
      <c r="AI194" s="43">
        <f>'PRECIO REFERENCIA'!AG194</f>
        <v>0</v>
      </c>
      <c r="AJ194" s="43" t="str">
        <f>'PRECIO REFERENCIA'!AI194</f>
        <v>NO OFERTADO</v>
      </c>
      <c r="AK194" s="44">
        <f>+IF(AJ194="NO OFERTADO",0,IF(AJ194="NO CUMPLE EV TECNICA",0,IF(AJ194="NO HABILITA",0,IF(AJ194="HABILITA",('PRECIOS UNITARIOS'!$AF194*500)/AI194))))</f>
        <v>0</v>
      </c>
      <c r="AL194" s="43">
        <f>'PRECIO REFERENCIA'!AJ194</f>
        <v>0</v>
      </c>
      <c r="AM194" s="43" t="str">
        <f>'PRECIO REFERENCIA'!AL194</f>
        <v>NO OFERTADO</v>
      </c>
      <c r="AN194" s="44">
        <f>+IF(AM194="NO OFERTADO",0,IF(AM194="NO CUMPLE EV TECNICA",0,IF(AM194="NO HABILITA",0,IF(AM194="HABILITA",('PRECIOS UNITARIOS'!$AF194*500)/AL194))))</f>
        <v>0</v>
      </c>
      <c r="AO194" s="43">
        <f>'PRECIO REFERENCIA'!AM194</f>
        <v>0</v>
      </c>
      <c r="AP194" s="43" t="str">
        <f>'PRECIO REFERENCIA'!AO194</f>
        <v>NO OFERTADO</v>
      </c>
      <c r="AQ194" s="44">
        <f>+IF(AP194="NO OFERTADO",0,IF(AP194="NO CUMPLE EV TECNICA",0,IF(AP194="NO HABILITA",0,IF(AP194="HABILITA",('PRECIOS UNITARIOS'!$AF194*500)/AO194))))</f>
        <v>0</v>
      </c>
      <c r="AR194" s="43">
        <f>'PRECIO REFERENCIA'!AP194</f>
        <v>0</v>
      </c>
      <c r="AS194" s="43" t="str">
        <f>'PRECIO REFERENCIA'!AR194</f>
        <v>NO OFERTADO</v>
      </c>
      <c r="AT194" s="44">
        <f>+IF(AS194="NO OFERTADO",0,IF(AS194="NO CUMPLE EV TECNICA",0,IF(AS194="NO HABILITA",0,IF(AS194="HABILITA",('PRECIOS UNITARIOS'!$AF194*500)/AR194))))</f>
        <v>0</v>
      </c>
      <c r="AU194" s="43">
        <f>'PRECIO REFERENCIA'!AS194</f>
        <v>0</v>
      </c>
      <c r="AV194" s="43" t="str">
        <f>'PRECIO REFERENCIA'!AU194</f>
        <v>NO OFERTADO</v>
      </c>
      <c r="AW194" s="44">
        <f>+IF(AV194="NO OFERTADO",0,IF(AV194="NO CUMPLE EV TECNICA",0,IF(AV194="NO HABILITA",0,IF(AV194="HABILITA",('PRECIOS UNITARIOS'!$AF194*500)/AU194))))</f>
        <v>0</v>
      </c>
      <c r="AX194" s="43">
        <f>'PRECIO REFERENCIA'!AV194</f>
        <v>0</v>
      </c>
      <c r="AY194" s="43" t="str">
        <f>'PRECIO REFERENCIA'!AX194</f>
        <v>NO OFERTADO</v>
      </c>
      <c r="AZ194" s="44">
        <f>+IF(AY194="NO OFERTADO",0,IF(AY194="NO CUMPLE EV TECNICA",0,IF(AY194="NO HABILITA",0,IF(AY194="HABILITA",('PRECIOS UNITARIOS'!$AF194*500)/AX194))))</f>
        <v>0</v>
      </c>
      <c r="BA194" s="43">
        <f>'PRECIO REFERENCIA'!AY194</f>
        <v>0</v>
      </c>
      <c r="BB194" s="43" t="str">
        <f>'PRECIO REFERENCIA'!BA194</f>
        <v>NO OFERTADO</v>
      </c>
      <c r="BC194" s="44">
        <f>+IF(BB194="NO OFERTADO",0,IF(BB194="NO CUMPLE EV TECNICA",0,IF(BB194="NO HABILITA",0,IF(BB194="HABILITA",('PRECIOS UNITARIOS'!$AF194*500)/BA194))))</f>
        <v>0</v>
      </c>
      <c r="BD194" s="43">
        <f>'PRECIO REFERENCIA'!BB194</f>
        <v>0</v>
      </c>
      <c r="BE194" s="43" t="str">
        <f>'PRECIO REFERENCIA'!BD194</f>
        <v>NO OFERTADO</v>
      </c>
      <c r="BF194" s="44">
        <f>+IF(BE194="NO OFERTADO",0,IF(BE194="NO CUMPLE EV TECNICA",0,IF(BE194="NO HABILITA",0,IF(BE194="HABILITA",('PRECIOS UNITARIOS'!$AF194*500)/BD194))))</f>
        <v>0</v>
      </c>
      <c r="BG194" s="43">
        <f>'PRECIO REFERENCIA'!BE194</f>
        <v>0</v>
      </c>
      <c r="BH194" s="43" t="str">
        <f>'PRECIO REFERENCIA'!BG194</f>
        <v>NO OFERTADO</v>
      </c>
      <c r="BI194" s="44">
        <f>+IF(BH194="NO OFERTADO",0,IF(BH194="NO CUMPLE EV TECNICA",0,IF(BH194="NO HABILITA",0,IF(BH194="HABILITA",('PRECIOS UNITARIOS'!$AF194*500)/BG194))))</f>
        <v>0</v>
      </c>
      <c r="BJ194" s="43">
        <f>'PRECIO REFERENCIA'!BH194</f>
        <v>0</v>
      </c>
      <c r="BK194" s="43" t="str">
        <f>'PRECIO REFERENCIA'!BJ194</f>
        <v>NO OFERTADO</v>
      </c>
      <c r="BL194" s="44">
        <f>+IF(BK194="NO OFERTADO",0,IF(BK194="NO CUMPLE EV TECNICA",0,IF(BK194="NO HABILITA",0,IF(BK194="HABILITA",('PRECIOS UNITARIOS'!$AF194*500)/BJ194))))</f>
        <v>0</v>
      </c>
      <c r="BM194" s="43">
        <f>'PRECIO REFERENCIA'!BK194</f>
        <v>0</v>
      </c>
      <c r="BN194" s="43" t="str">
        <f>'PRECIO REFERENCIA'!BM194</f>
        <v>NO OFERTADO</v>
      </c>
      <c r="BO194" s="44">
        <f>+IF(BN194="NO OFERTADO",0,IF(BN194="NO CUMPLE EV TECNICA",0,IF(BN194="NO HABILITA",0,IF(BN194="HABILITA",('PRECIOS UNITARIOS'!$AF194*500)/BM194))))</f>
        <v>0</v>
      </c>
      <c r="BP194" s="43">
        <f>'PRECIO REFERENCIA'!BN194</f>
        <v>0</v>
      </c>
      <c r="BQ194" s="43" t="str">
        <f>'PRECIO REFERENCIA'!BP194</f>
        <v>NO OFERTADO</v>
      </c>
      <c r="BR194" s="44">
        <f>+IF(BQ194="NO OFERTADO",0,IF(BQ194="NO CUMPLE EV TECNICA",0,IF(BQ194="NO HABILITA",0,IF(BQ194="HABILITA",('PRECIOS UNITARIOS'!$AF194*500)/BP194))))</f>
        <v>0</v>
      </c>
      <c r="BS194" s="43">
        <f>'PRECIO REFERENCIA'!BQ194</f>
        <v>0</v>
      </c>
      <c r="BT194" s="43" t="str">
        <f>'PRECIO REFERENCIA'!BS194</f>
        <v>NO OFERTADO</v>
      </c>
      <c r="BU194" s="44">
        <f>+IF(BT194="NO OFERTADO",0,IF(BT194="NO CUMPLE EV TECNICA",0,IF(BT194="NO HABILITA",0,IF(BT194="HABILITA",('PRECIOS UNITARIOS'!$AF194*500)/BS194))))</f>
        <v>0</v>
      </c>
      <c r="BV194" s="43">
        <f>'PRECIO REFERENCIA'!BT194</f>
        <v>0</v>
      </c>
      <c r="BW194" s="43" t="str">
        <f>'PRECIO REFERENCIA'!BV194</f>
        <v>NO OFERTADO</v>
      </c>
      <c r="BX194" s="44">
        <f>+IF(BW194="NO OFERTADO",0,IF(BW194="NO CUMPLE EV TECNICA",0,IF(BW194="NO HABILITA",0,IF(BW194="HABILITA",('PRECIOS UNITARIOS'!$AF194*500)/BV194))))</f>
        <v>0</v>
      </c>
      <c r="BY194" s="43">
        <f>'PRECIO REFERENCIA'!BW194</f>
        <v>0</v>
      </c>
      <c r="BZ194" s="43" t="str">
        <f>'PRECIO REFERENCIA'!BY194</f>
        <v>NO OFERTADO</v>
      </c>
      <c r="CA194" s="44">
        <f>+IF(BZ194="NO OFERTADO",0,IF(BZ194="NO CUMPLE EV TECNICA",0,IF(BZ194="NO HABILITA",0,IF(BZ194="HABILITA",('PRECIOS UNITARIOS'!$AF194*500)/BY194))))</f>
        <v>0</v>
      </c>
      <c r="CB194" s="43">
        <f>'PRECIO REFERENCIA'!BZ194</f>
        <v>0</v>
      </c>
      <c r="CC194" s="43" t="str">
        <f>'PRECIO REFERENCIA'!CB194</f>
        <v>NO OFERTADO</v>
      </c>
      <c r="CD194" s="44">
        <f>+IF(CC194="NO OFERTADO",0,IF(CC194="NO CUMPLE EV TECNICA",0,IF(CC194="NO HABILITA",0,IF(CC194="HABILITA",('PRECIOS UNITARIOS'!$AF194*500)/CB194))))</f>
        <v>0</v>
      </c>
      <c r="CE194" s="43">
        <f>'PRECIO REFERENCIA'!CC194</f>
        <v>0</v>
      </c>
      <c r="CF194" s="43" t="str">
        <f>'PRECIO REFERENCIA'!CE194</f>
        <v>NO OFERTADO</v>
      </c>
      <c r="CG194" s="44">
        <f>+IF(CF194="NO OFERTADO",0,IF(CF194="NO CUMPLE EV TECNICA",0,IF(CF194="NO HABILITA",0,IF(CF194="HABILITA",('PRECIOS UNITARIOS'!$AF194*500)/CE194))))</f>
        <v>0</v>
      </c>
      <c r="CH194" s="43">
        <f>'PRECIO REFERENCIA'!CF194</f>
        <v>0</v>
      </c>
      <c r="CI194" s="43" t="str">
        <f>'PRECIO REFERENCIA'!CH194</f>
        <v>NO OFERTADO</v>
      </c>
      <c r="CJ194" s="44">
        <f>+IF(CI194="NO OFERTADO",0,IF(CI194="NO CUMPLE EV TECNICA",0,IF(CI194="NO HABILITA",0,IF(CI194="HABILITA",('PRECIOS UNITARIOS'!$AF194*500)/CH194))))</f>
        <v>0</v>
      </c>
    </row>
    <row r="195" spans="1:88" s="40" customFormat="1" ht="51" x14ac:dyDescent="0.2">
      <c r="A195" s="103">
        <v>186</v>
      </c>
      <c r="B195" s="202" t="s">
        <v>313</v>
      </c>
      <c r="C195" s="121" t="s">
        <v>52</v>
      </c>
      <c r="D195" s="24">
        <v>1</v>
      </c>
      <c r="E195" s="166" t="s">
        <v>53</v>
      </c>
      <c r="F195" s="168">
        <v>1</v>
      </c>
      <c r="G195" s="25">
        <v>10000</v>
      </c>
      <c r="H195" s="43">
        <f>'PRECIO REFERENCIA'!F195</f>
        <v>0</v>
      </c>
      <c r="I195" s="43" t="str">
        <f>'PRECIO REFERENCIA'!H195</f>
        <v>NO OFERTADO</v>
      </c>
      <c r="J195" s="44">
        <f>+IF(I195="NO OFERTADO",0,IF(I195="NO CUMPLE EV TECNICA",0,IF(I195="NO HABILITA",0,IF(I195="HABILITA",('PRECIOS UNITARIOS'!$AF195*500)/H195))))</f>
        <v>0</v>
      </c>
      <c r="K195" s="43">
        <f>'PRECIO REFERENCIA'!I195</f>
        <v>9700</v>
      </c>
      <c r="L195" s="43" t="str">
        <f>'PRECIO REFERENCIA'!K195</f>
        <v>HABILITA</v>
      </c>
      <c r="M195" s="44">
        <f>+IF(L195="NO OFERTADO",0,IF(L195="NO CUMPLE EV TECNICA",0,IF(L195="NO HABILITA",0,IF(L195="HABILITA",('PRECIOS UNITARIOS'!$AF195*500)/K195))))</f>
        <v>226.8041237113402</v>
      </c>
      <c r="N195" s="43">
        <f>'PRECIO REFERENCIA'!L195</f>
        <v>8500</v>
      </c>
      <c r="O195" s="43" t="str">
        <f>'PRECIO REFERENCIA'!N195</f>
        <v>HABILITA</v>
      </c>
      <c r="P195" s="44">
        <f>+IF(O195="NO OFERTADO",0,IF(O195="NO CUMPLE EV TECNICA",0,IF(O195="NO HABILITA",0,IF(O195="HABILITA",('PRECIOS UNITARIOS'!$AF195*500)/N195))))</f>
        <v>258.8235294117647</v>
      </c>
      <c r="Q195" s="43">
        <f>'PRECIO REFERENCIA'!O195</f>
        <v>0</v>
      </c>
      <c r="R195" s="43" t="str">
        <f>'PRECIO REFERENCIA'!Q195</f>
        <v>NO OFERTADO</v>
      </c>
      <c r="S195" s="44">
        <f>+IF(R195="NO OFERTADO",0,IF(R195="NO CUMPLE EV TECNICA",0,IF(R195="NO HABILITA",0,IF(R195="HABILITA",('PRECIOS UNITARIOS'!$AF195*500)/Q195))))</f>
        <v>0</v>
      </c>
      <c r="T195" s="43">
        <f>'PRECIO REFERENCIA'!R195</f>
        <v>0</v>
      </c>
      <c r="U195" s="43" t="str">
        <f>'PRECIO REFERENCIA'!T195</f>
        <v>NO OFERTADO</v>
      </c>
      <c r="V195" s="44">
        <f>+IF(U195="NO OFERTADO",0,IF(U195="NO CUMPLE EV TECNICA",0,IF(U195="NO HABILITA",0,IF(U195="HABILITA",('PRECIOS UNITARIOS'!$AF195*500)/T195))))</f>
        <v>0</v>
      </c>
      <c r="W195" s="43">
        <f>'PRECIO REFERENCIA'!U195</f>
        <v>0</v>
      </c>
      <c r="X195" s="43" t="str">
        <f>'PRECIO REFERENCIA'!W195</f>
        <v>NO OFERTADO</v>
      </c>
      <c r="Y195" s="44">
        <f>+IF(X195="NO OFERTADO",0,IF(X195="NO CUMPLE EV TECNICA",0,IF(X195="NO HABILITA",0,IF(X195="HABILITA",('PRECIOS UNITARIOS'!$AF195*500)/W195))))</f>
        <v>0</v>
      </c>
      <c r="Z195" s="43">
        <f>'PRECIO REFERENCIA'!X195</f>
        <v>0</v>
      </c>
      <c r="AA195" s="43" t="str">
        <f>'PRECIO REFERENCIA'!Z195</f>
        <v>NO OFERTADO</v>
      </c>
      <c r="AB195" s="44">
        <f>+IF(AA195="NO OFERTADO",0,IF(AA195="NO CUMPLE EV TECNICA",0,IF(AA195="NO HABILITA",0,IF(AA195="HABILITA",('PRECIOS UNITARIOS'!$AF195*500)/Z195))))</f>
        <v>0</v>
      </c>
      <c r="AC195" s="43">
        <f>'PRECIO REFERENCIA'!AA195</f>
        <v>0</v>
      </c>
      <c r="AD195" s="43" t="str">
        <f>'PRECIO REFERENCIA'!AC195</f>
        <v>NO OFERTADO</v>
      </c>
      <c r="AE195" s="44">
        <f>+IF(AD195="NO OFERTADO",0,IF(AD195="NO CUMPLE EV TECNICA",0,IF(AD195="NO HABILITA",0,IF(AD195="HABILITA",('PRECIOS UNITARIOS'!$AF195*500)/AC195))))</f>
        <v>0</v>
      </c>
      <c r="AF195" s="43">
        <f>'PRECIO REFERENCIA'!AD195</f>
        <v>0</v>
      </c>
      <c r="AG195" s="43" t="str">
        <f>'PRECIO REFERENCIA'!AF195</f>
        <v>NO HABILITA</v>
      </c>
      <c r="AH195" s="44">
        <f>+IF(AG195="NO OFERTADO",0,IF(AG195="NO CUMPLE EV TECNICA",0,IF(AG195="NO HABILITA",0,IF(AG195="HABILITA",('PRECIOS UNITARIOS'!$AF195*500)/AF195))))</f>
        <v>0</v>
      </c>
      <c r="AI195" s="43">
        <f>'PRECIO REFERENCIA'!AG195</f>
        <v>0</v>
      </c>
      <c r="AJ195" s="43" t="str">
        <f>'PRECIO REFERENCIA'!AI195</f>
        <v>NO OFERTADO</v>
      </c>
      <c r="AK195" s="44">
        <f>+IF(AJ195="NO OFERTADO",0,IF(AJ195="NO CUMPLE EV TECNICA",0,IF(AJ195="NO HABILITA",0,IF(AJ195="HABILITA",('PRECIOS UNITARIOS'!$AF195*500)/AI195))))</f>
        <v>0</v>
      </c>
      <c r="AL195" s="43">
        <f>'PRECIO REFERENCIA'!AJ195</f>
        <v>0</v>
      </c>
      <c r="AM195" s="43" t="str">
        <f>'PRECIO REFERENCIA'!AL195</f>
        <v>NO OFERTADO</v>
      </c>
      <c r="AN195" s="44">
        <f>+IF(AM195="NO OFERTADO",0,IF(AM195="NO CUMPLE EV TECNICA",0,IF(AM195="NO HABILITA",0,IF(AM195="HABILITA",('PRECIOS UNITARIOS'!$AF195*500)/AL195))))</f>
        <v>0</v>
      </c>
      <c r="AO195" s="43">
        <f>'PRECIO REFERENCIA'!AM195</f>
        <v>7600</v>
      </c>
      <c r="AP195" s="43" t="str">
        <f>'PRECIO REFERENCIA'!AO195</f>
        <v>HABILITA</v>
      </c>
      <c r="AQ195" s="44">
        <f>+IF(AP195="NO OFERTADO",0,IF(AP195="NO CUMPLE EV TECNICA",0,IF(AP195="NO HABILITA",0,IF(AP195="HABILITA",('PRECIOS UNITARIOS'!$AF195*500)/AO195))))</f>
        <v>289.4736842105263</v>
      </c>
      <c r="AR195" s="43">
        <f>'PRECIO REFERENCIA'!AP195</f>
        <v>0</v>
      </c>
      <c r="AS195" s="43" t="str">
        <f>'PRECIO REFERENCIA'!AR195</f>
        <v>NO OFERTADO</v>
      </c>
      <c r="AT195" s="44">
        <f>+IF(AS195="NO OFERTADO",0,IF(AS195="NO CUMPLE EV TECNICA",0,IF(AS195="NO HABILITA",0,IF(AS195="HABILITA",('PRECIOS UNITARIOS'!$AF195*500)/AR195))))</f>
        <v>0</v>
      </c>
      <c r="AU195" s="43">
        <f>'PRECIO REFERENCIA'!AS195</f>
        <v>0</v>
      </c>
      <c r="AV195" s="43" t="str">
        <f>'PRECIO REFERENCIA'!AU195</f>
        <v>NO OFERTADO</v>
      </c>
      <c r="AW195" s="44">
        <f>+IF(AV195="NO OFERTADO",0,IF(AV195="NO CUMPLE EV TECNICA",0,IF(AV195="NO HABILITA",0,IF(AV195="HABILITA",('PRECIOS UNITARIOS'!$AF195*500)/AU195))))</f>
        <v>0</v>
      </c>
      <c r="AX195" s="43">
        <f>'PRECIO REFERENCIA'!AV195</f>
        <v>0</v>
      </c>
      <c r="AY195" s="43" t="str">
        <f>'PRECIO REFERENCIA'!AX195</f>
        <v>NO OFERTADO</v>
      </c>
      <c r="AZ195" s="44">
        <f>+IF(AY195="NO OFERTADO",0,IF(AY195="NO CUMPLE EV TECNICA",0,IF(AY195="NO HABILITA",0,IF(AY195="HABILITA",('PRECIOS UNITARIOS'!$AF195*500)/AX195))))</f>
        <v>0</v>
      </c>
      <c r="BA195" s="43">
        <f>'PRECIO REFERENCIA'!AY195</f>
        <v>0</v>
      </c>
      <c r="BB195" s="43" t="str">
        <f>'PRECIO REFERENCIA'!BA195</f>
        <v>NO OFERTADO</v>
      </c>
      <c r="BC195" s="44">
        <f>+IF(BB195="NO OFERTADO",0,IF(BB195="NO CUMPLE EV TECNICA",0,IF(BB195="NO HABILITA",0,IF(BB195="HABILITA",('PRECIOS UNITARIOS'!$AF195*500)/BA195))))</f>
        <v>0</v>
      </c>
      <c r="BD195" s="43">
        <f>'PRECIO REFERENCIA'!BB195</f>
        <v>0</v>
      </c>
      <c r="BE195" s="43" t="str">
        <f>'PRECIO REFERENCIA'!BD195</f>
        <v>NO OFERTADO</v>
      </c>
      <c r="BF195" s="44">
        <f>+IF(BE195="NO OFERTADO",0,IF(BE195="NO CUMPLE EV TECNICA",0,IF(BE195="NO HABILITA",0,IF(BE195="HABILITA",('PRECIOS UNITARIOS'!$AF195*500)/BD195))))</f>
        <v>0</v>
      </c>
      <c r="BG195" s="43">
        <f>'PRECIO REFERENCIA'!BE195</f>
        <v>0</v>
      </c>
      <c r="BH195" s="43" t="str">
        <f>'PRECIO REFERENCIA'!BG195</f>
        <v>NO OFERTADO</v>
      </c>
      <c r="BI195" s="44">
        <f>+IF(BH195="NO OFERTADO",0,IF(BH195="NO CUMPLE EV TECNICA",0,IF(BH195="NO HABILITA",0,IF(BH195="HABILITA",('PRECIOS UNITARIOS'!$AF195*500)/BG195))))</f>
        <v>0</v>
      </c>
      <c r="BJ195" s="43">
        <f>'PRECIO REFERENCIA'!BH195</f>
        <v>4400</v>
      </c>
      <c r="BK195" s="43" t="str">
        <f>'PRECIO REFERENCIA'!BJ195</f>
        <v>HABILITA</v>
      </c>
      <c r="BL195" s="44">
        <f>+IF(BK195="NO OFERTADO",0,IF(BK195="NO CUMPLE EV TECNICA",0,IF(BK195="NO HABILITA",0,IF(BK195="HABILITA",('PRECIOS UNITARIOS'!$AF195*500)/BJ195))))</f>
        <v>500</v>
      </c>
      <c r="BM195" s="43">
        <f>'PRECIO REFERENCIA'!BK195</f>
        <v>0</v>
      </c>
      <c r="BN195" s="43" t="str">
        <f>'PRECIO REFERENCIA'!BM195</f>
        <v>NO OFERTADO</v>
      </c>
      <c r="BO195" s="44">
        <f>+IF(BN195="NO OFERTADO",0,IF(BN195="NO CUMPLE EV TECNICA",0,IF(BN195="NO HABILITA",0,IF(BN195="HABILITA",('PRECIOS UNITARIOS'!$AF195*500)/BM195))))</f>
        <v>0</v>
      </c>
      <c r="BP195" s="43">
        <f>'PRECIO REFERENCIA'!BN195</f>
        <v>0</v>
      </c>
      <c r="BQ195" s="43" t="str">
        <f>'PRECIO REFERENCIA'!BP195</f>
        <v>NO OFERTADO</v>
      </c>
      <c r="BR195" s="44">
        <f>+IF(BQ195="NO OFERTADO",0,IF(BQ195="NO CUMPLE EV TECNICA",0,IF(BQ195="NO HABILITA",0,IF(BQ195="HABILITA",('PRECIOS UNITARIOS'!$AF195*500)/BP195))))</f>
        <v>0</v>
      </c>
      <c r="BS195" s="43">
        <f>'PRECIO REFERENCIA'!BQ195</f>
        <v>0</v>
      </c>
      <c r="BT195" s="43" t="str">
        <f>'PRECIO REFERENCIA'!BS195</f>
        <v>NO OFERTADO</v>
      </c>
      <c r="BU195" s="44">
        <f>+IF(BT195="NO OFERTADO",0,IF(BT195="NO CUMPLE EV TECNICA",0,IF(BT195="NO HABILITA",0,IF(BT195="HABILITA",('PRECIOS UNITARIOS'!$AF195*500)/BS195))))</f>
        <v>0</v>
      </c>
      <c r="BV195" s="43">
        <f>'PRECIO REFERENCIA'!BT195</f>
        <v>0</v>
      </c>
      <c r="BW195" s="43" t="str">
        <f>'PRECIO REFERENCIA'!BV195</f>
        <v>NO OFERTADO</v>
      </c>
      <c r="BX195" s="44">
        <f>+IF(BW195="NO OFERTADO",0,IF(BW195="NO CUMPLE EV TECNICA",0,IF(BW195="NO HABILITA",0,IF(BW195="HABILITA",('PRECIOS UNITARIOS'!$AF195*500)/BV195))))</f>
        <v>0</v>
      </c>
      <c r="BY195" s="43">
        <f>'PRECIO REFERENCIA'!BW195</f>
        <v>0</v>
      </c>
      <c r="BZ195" s="43" t="str">
        <f>'PRECIO REFERENCIA'!BY195</f>
        <v>NO OFERTADO</v>
      </c>
      <c r="CA195" s="44">
        <f>+IF(BZ195="NO OFERTADO",0,IF(BZ195="NO CUMPLE EV TECNICA",0,IF(BZ195="NO HABILITA",0,IF(BZ195="HABILITA",('PRECIOS UNITARIOS'!$AF195*500)/BY195))))</f>
        <v>0</v>
      </c>
      <c r="CB195" s="43">
        <f>'PRECIO REFERENCIA'!BZ195</f>
        <v>0</v>
      </c>
      <c r="CC195" s="43" t="str">
        <f>'PRECIO REFERENCIA'!CB195</f>
        <v>NO OFERTADO</v>
      </c>
      <c r="CD195" s="44">
        <f>+IF(CC195="NO OFERTADO",0,IF(CC195="NO CUMPLE EV TECNICA",0,IF(CC195="NO HABILITA",0,IF(CC195="HABILITA",('PRECIOS UNITARIOS'!$AF195*500)/CB195))))</f>
        <v>0</v>
      </c>
      <c r="CE195" s="43">
        <f>'PRECIO REFERENCIA'!CC195</f>
        <v>0</v>
      </c>
      <c r="CF195" s="43" t="str">
        <f>'PRECIO REFERENCIA'!CE195</f>
        <v>NO OFERTADO</v>
      </c>
      <c r="CG195" s="44">
        <f>+IF(CF195="NO OFERTADO",0,IF(CF195="NO CUMPLE EV TECNICA",0,IF(CF195="NO HABILITA",0,IF(CF195="HABILITA",('PRECIOS UNITARIOS'!$AF195*500)/CE195))))</f>
        <v>0</v>
      </c>
      <c r="CH195" s="43">
        <f>'PRECIO REFERENCIA'!CF195</f>
        <v>0</v>
      </c>
      <c r="CI195" s="43" t="str">
        <f>'PRECIO REFERENCIA'!CH195</f>
        <v>NO OFERTADO</v>
      </c>
      <c r="CJ195" s="44">
        <f>+IF(CI195="NO OFERTADO",0,IF(CI195="NO CUMPLE EV TECNICA",0,IF(CI195="NO HABILITA",0,IF(CI195="HABILITA",('PRECIOS UNITARIOS'!$AF195*500)/CH195))))</f>
        <v>0</v>
      </c>
    </row>
    <row r="196" spans="1:88" s="40" customFormat="1" ht="51" x14ac:dyDescent="0.2">
      <c r="A196" s="103">
        <v>187</v>
      </c>
      <c r="B196" s="202" t="s">
        <v>314</v>
      </c>
      <c r="C196" s="121" t="s">
        <v>52</v>
      </c>
      <c r="D196" s="24">
        <v>1</v>
      </c>
      <c r="E196" s="166" t="s">
        <v>53</v>
      </c>
      <c r="F196" s="168">
        <v>1</v>
      </c>
      <c r="G196" s="25">
        <v>10000</v>
      </c>
      <c r="H196" s="43">
        <f>'PRECIO REFERENCIA'!F196</f>
        <v>0</v>
      </c>
      <c r="I196" s="43" t="str">
        <f>'PRECIO REFERENCIA'!H196</f>
        <v>NO OFERTADO</v>
      </c>
      <c r="J196" s="44">
        <f>+IF(I196="NO OFERTADO",0,IF(I196="NO CUMPLE EV TECNICA",0,IF(I196="NO HABILITA",0,IF(I196="HABILITA",('PRECIOS UNITARIOS'!$AF196*500)/H196))))</f>
        <v>0</v>
      </c>
      <c r="K196" s="43">
        <f>'PRECIO REFERENCIA'!I196</f>
        <v>9800</v>
      </c>
      <c r="L196" s="43" t="str">
        <f>'PRECIO REFERENCIA'!K196</f>
        <v>HABILITA</v>
      </c>
      <c r="M196" s="44">
        <f>+IF(L196="NO OFERTADO",0,IF(L196="NO CUMPLE EV TECNICA",0,IF(L196="NO HABILITA",0,IF(L196="HABILITA",('PRECIOS UNITARIOS'!$AF196*500)/K196))))</f>
        <v>428.57142857142856</v>
      </c>
      <c r="N196" s="43">
        <f>'PRECIO REFERENCIA'!L196</f>
        <v>8400</v>
      </c>
      <c r="O196" s="43" t="str">
        <f>'PRECIO REFERENCIA'!N196</f>
        <v>HABILITA</v>
      </c>
      <c r="P196" s="44">
        <f>+IF(O196="NO OFERTADO",0,IF(O196="NO CUMPLE EV TECNICA",0,IF(O196="NO HABILITA",0,IF(O196="HABILITA",('PRECIOS UNITARIOS'!$AF196*500)/N196))))</f>
        <v>500</v>
      </c>
      <c r="Q196" s="43">
        <f>'PRECIO REFERENCIA'!O196</f>
        <v>0</v>
      </c>
      <c r="R196" s="43" t="str">
        <f>'PRECIO REFERENCIA'!Q196</f>
        <v>NO OFERTADO</v>
      </c>
      <c r="S196" s="44">
        <f>+IF(R196="NO OFERTADO",0,IF(R196="NO CUMPLE EV TECNICA",0,IF(R196="NO HABILITA",0,IF(R196="HABILITA",('PRECIOS UNITARIOS'!$AF196*500)/Q196))))</f>
        <v>0</v>
      </c>
      <c r="T196" s="43">
        <f>'PRECIO REFERENCIA'!R196</f>
        <v>0</v>
      </c>
      <c r="U196" s="43" t="str">
        <f>'PRECIO REFERENCIA'!T196</f>
        <v>NO OFERTADO</v>
      </c>
      <c r="V196" s="44">
        <f>+IF(U196="NO OFERTADO",0,IF(U196="NO CUMPLE EV TECNICA",0,IF(U196="NO HABILITA",0,IF(U196="HABILITA",('PRECIOS UNITARIOS'!$AF196*500)/T196))))</f>
        <v>0</v>
      </c>
      <c r="W196" s="43">
        <f>'PRECIO REFERENCIA'!U196</f>
        <v>0</v>
      </c>
      <c r="X196" s="43" t="str">
        <f>'PRECIO REFERENCIA'!W196</f>
        <v>NO OFERTADO</v>
      </c>
      <c r="Y196" s="44">
        <f>+IF(X196="NO OFERTADO",0,IF(X196="NO CUMPLE EV TECNICA",0,IF(X196="NO HABILITA",0,IF(X196="HABILITA",('PRECIOS UNITARIOS'!$AF196*500)/W196))))</f>
        <v>0</v>
      </c>
      <c r="Z196" s="43">
        <f>'PRECIO REFERENCIA'!X196</f>
        <v>0</v>
      </c>
      <c r="AA196" s="43" t="str">
        <f>'PRECIO REFERENCIA'!Z196</f>
        <v>NO OFERTADO</v>
      </c>
      <c r="AB196" s="44">
        <f>+IF(AA196="NO OFERTADO",0,IF(AA196="NO CUMPLE EV TECNICA",0,IF(AA196="NO HABILITA",0,IF(AA196="HABILITA",('PRECIOS UNITARIOS'!$AF196*500)/Z196))))</f>
        <v>0</v>
      </c>
      <c r="AC196" s="43">
        <f>'PRECIO REFERENCIA'!AA196</f>
        <v>0</v>
      </c>
      <c r="AD196" s="43" t="str">
        <f>'PRECIO REFERENCIA'!AC196</f>
        <v>NO OFERTADO</v>
      </c>
      <c r="AE196" s="44">
        <f>+IF(AD196="NO OFERTADO",0,IF(AD196="NO CUMPLE EV TECNICA",0,IF(AD196="NO HABILITA",0,IF(AD196="HABILITA",('PRECIOS UNITARIOS'!$AF196*500)/AC196))))</f>
        <v>0</v>
      </c>
      <c r="AF196" s="43">
        <f>'PRECIO REFERENCIA'!AD196</f>
        <v>0</v>
      </c>
      <c r="AG196" s="43" t="str">
        <f>'PRECIO REFERENCIA'!AF196</f>
        <v>NO HABILITA</v>
      </c>
      <c r="AH196" s="44">
        <f>+IF(AG196="NO OFERTADO",0,IF(AG196="NO CUMPLE EV TECNICA",0,IF(AG196="NO HABILITA",0,IF(AG196="HABILITA",('PRECIOS UNITARIOS'!$AF196*500)/AF196))))</f>
        <v>0</v>
      </c>
      <c r="AI196" s="43">
        <f>'PRECIO REFERENCIA'!AG196</f>
        <v>0</v>
      </c>
      <c r="AJ196" s="43" t="str">
        <f>'PRECIO REFERENCIA'!AI196</f>
        <v>NO OFERTADO</v>
      </c>
      <c r="AK196" s="44">
        <f>+IF(AJ196="NO OFERTADO",0,IF(AJ196="NO CUMPLE EV TECNICA",0,IF(AJ196="NO HABILITA",0,IF(AJ196="HABILITA",('PRECIOS UNITARIOS'!$AF196*500)/AI196))))</f>
        <v>0</v>
      </c>
      <c r="AL196" s="43">
        <f>'PRECIO REFERENCIA'!AJ196</f>
        <v>0</v>
      </c>
      <c r="AM196" s="43" t="str">
        <f>'PRECIO REFERENCIA'!AL196</f>
        <v>NO OFERTADO</v>
      </c>
      <c r="AN196" s="44">
        <f>+IF(AM196="NO OFERTADO",0,IF(AM196="NO CUMPLE EV TECNICA",0,IF(AM196="NO HABILITA",0,IF(AM196="HABILITA",('PRECIOS UNITARIOS'!$AF196*500)/AL196))))</f>
        <v>0</v>
      </c>
      <c r="AO196" s="43">
        <f>'PRECIO REFERENCIA'!AM196</f>
        <v>15100</v>
      </c>
      <c r="AP196" s="43" t="str">
        <f>'PRECIO REFERENCIA'!AO196</f>
        <v>NO HABILITA</v>
      </c>
      <c r="AQ196" s="44">
        <f>+IF(AP196="NO OFERTADO",0,IF(AP196="NO CUMPLE EV TECNICA",0,IF(AP196="NO HABILITA",0,IF(AP196="HABILITA",('PRECIOS UNITARIOS'!$AF196*500)/AO196))))</f>
        <v>0</v>
      </c>
      <c r="AR196" s="43">
        <f>'PRECIO REFERENCIA'!AP196</f>
        <v>0</v>
      </c>
      <c r="AS196" s="43" t="str">
        <f>'PRECIO REFERENCIA'!AR196</f>
        <v>NO OFERTADO</v>
      </c>
      <c r="AT196" s="44">
        <f>+IF(AS196="NO OFERTADO",0,IF(AS196="NO CUMPLE EV TECNICA",0,IF(AS196="NO HABILITA",0,IF(AS196="HABILITA",('PRECIOS UNITARIOS'!$AF196*500)/AR196))))</f>
        <v>0</v>
      </c>
      <c r="AU196" s="43">
        <f>'PRECIO REFERENCIA'!AS196</f>
        <v>0</v>
      </c>
      <c r="AV196" s="43" t="str">
        <f>'PRECIO REFERENCIA'!AU196</f>
        <v>NO OFERTADO</v>
      </c>
      <c r="AW196" s="44">
        <f>+IF(AV196="NO OFERTADO",0,IF(AV196="NO CUMPLE EV TECNICA",0,IF(AV196="NO HABILITA",0,IF(AV196="HABILITA",('PRECIOS UNITARIOS'!$AF196*500)/AU196))))</f>
        <v>0</v>
      </c>
      <c r="AX196" s="43">
        <f>'PRECIO REFERENCIA'!AV196</f>
        <v>0</v>
      </c>
      <c r="AY196" s="43" t="str">
        <f>'PRECIO REFERENCIA'!AX196</f>
        <v>NO OFERTADO</v>
      </c>
      <c r="AZ196" s="44">
        <f>+IF(AY196="NO OFERTADO",0,IF(AY196="NO CUMPLE EV TECNICA",0,IF(AY196="NO HABILITA",0,IF(AY196="HABILITA",('PRECIOS UNITARIOS'!$AF196*500)/AX196))))</f>
        <v>0</v>
      </c>
      <c r="BA196" s="43">
        <f>'PRECIO REFERENCIA'!AY196</f>
        <v>0</v>
      </c>
      <c r="BB196" s="43" t="str">
        <f>'PRECIO REFERENCIA'!BA196</f>
        <v>NO OFERTADO</v>
      </c>
      <c r="BC196" s="44">
        <f>+IF(BB196="NO OFERTADO",0,IF(BB196="NO CUMPLE EV TECNICA",0,IF(BB196="NO HABILITA",0,IF(BB196="HABILITA",('PRECIOS UNITARIOS'!$AF196*500)/BA196))))</f>
        <v>0</v>
      </c>
      <c r="BD196" s="43">
        <f>'PRECIO REFERENCIA'!BB196</f>
        <v>0</v>
      </c>
      <c r="BE196" s="43" t="str">
        <f>'PRECIO REFERENCIA'!BD196</f>
        <v>NO OFERTADO</v>
      </c>
      <c r="BF196" s="44">
        <f>+IF(BE196="NO OFERTADO",0,IF(BE196="NO CUMPLE EV TECNICA",0,IF(BE196="NO HABILITA",0,IF(BE196="HABILITA",('PRECIOS UNITARIOS'!$AF196*500)/BD196))))</f>
        <v>0</v>
      </c>
      <c r="BG196" s="43">
        <f>'PRECIO REFERENCIA'!BE196</f>
        <v>0</v>
      </c>
      <c r="BH196" s="43" t="str">
        <f>'PRECIO REFERENCIA'!BG196</f>
        <v>NO OFERTADO</v>
      </c>
      <c r="BI196" s="44">
        <f>+IF(BH196="NO OFERTADO",0,IF(BH196="NO CUMPLE EV TECNICA",0,IF(BH196="NO HABILITA",0,IF(BH196="HABILITA",('PRECIOS UNITARIOS'!$AF196*500)/BG196))))</f>
        <v>0</v>
      </c>
      <c r="BJ196" s="43">
        <f>'PRECIO REFERENCIA'!BH196</f>
        <v>0</v>
      </c>
      <c r="BK196" s="43" t="str">
        <f>'PRECIO REFERENCIA'!BJ196</f>
        <v>NO OFERTADO</v>
      </c>
      <c r="BL196" s="44">
        <f>+IF(BK196="NO OFERTADO",0,IF(BK196="NO CUMPLE EV TECNICA",0,IF(BK196="NO HABILITA",0,IF(BK196="HABILITA",('PRECIOS UNITARIOS'!$AF196*500)/BJ196))))</f>
        <v>0</v>
      </c>
      <c r="BM196" s="43">
        <f>'PRECIO REFERENCIA'!BK196</f>
        <v>0</v>
      </c>
      <c r="BN196" s="43" t="str">
        <f>'PRECIO REFERENCIA'!BM196</f>
        <v>NO OFERTADO</v>
      </c>
      <c r="BO196" s="44">
        <f>+IF(BN196="NO OFERTADO",0,IF(BN196="NO CUMPLE EV TECNICA",0,IF(BN196="NO HABILITA",0,IF(BN196="HABILITA",('PRECIOS UNITARIOS'!$AF196*500)/BM196))))</f>
        <v>0</v>
      </c>
      <c r="BP196" s="43">
        <f>'PRECIO REFERENCIA'!BN196</f>
        <v>0</v>
      </c>
      <c r="BQ196" s="43" t="str">
        <f>'PRECIO REFERENCIA'!BP196</f>
        <v>NO OFERTADO</v>
      </c>
      <c r="BR196" s="44">
        <f>+IF(BQ196="NO OFERTADO",0,IF(BQ196="NO CUMPLE EV TECNICA",0,IF(BQ196="NO HABILITA",0,IF(BQ196="HABILITA",('PRECIOS UNITARIOS'!$AF196*500)/BP196))))</f>
        <v>0</v>
      </c>
      <c r="BS196" s="43">
        <f>'PRECIO REFERENCIA'!BQ196</f>
        <v>0</v>
      </c>
      <c r="BT196" s="43" t="str">
        <f>'PRECIO REFERENCIA'!BS196</f>
        <v>NO OFERTADO</v>
      </c>
      <c r="BU196" s="44">
        <f>+IF(BT196="NO OFERTADO",0,IF(BT196="NO CUMPLE EV TECNICA",0,IF(BT196="NO HABILITA",0,IF(BT196="HABILITA",('PRECIOS UNITARIOS'!$AF196*500)/BS196))))</f>
        <v>0</v>
      </c>
      <c r="BV196" s="43">
        <f>'PRECIO REFERENCIA'!BT196</f>
        <v>0</v>
      </c>
      <c r="BW196" s="43" t="str">
        <f>'PRECIO REFERENCIA'!BV196</f>
        <v>NO OFERTADO</v>
      </c>
      <c r="BX196" s="44">
        <f>+IF(BW196="NO OFERTADO",0,IF(BW196="NO CUMPLE EV TECNICA",0,IF(BW196="NO HABILITA",0,IF(BW196="HABILITA",('PRECIOS UNITARIOS'!$AF196*500)/BV196))))</f>
        <v>0</v>
      </c>
      <c r="BY196" s="43">
        <f>'PRECIO REFERENCIA'!BW196</f>
        <v>0</v>
      </c>
      <c r="BZ196" s="43" t="str">
        <f>'PRECIO REFERENCIA'!BY196</f>
        <v>NO OFERTADO</v>
      </c>
      <c r="CA196" s="44">
        <f>+IF(BZ196="NO OFERTADO",0,IF(BZ196="NO CUMPLE EV TECNICA",0,IF(BZ196="NO HABILITA",0,IF(BZ196="HABILITA",('PRECIOS UNITARIOS'!$AF196*500)/BY196))))</f>
        <v>0</v>
      </c>
      <c r="CB196" s="43">
        <f>'PRECIO REFERENCIA'!BZ196</f>
        <v>0</v>
      </c>
      <c r="CC196" s="43" t="str">
        <f>'PRECIO REFERENCIA'!CB196</f>
        <v>NO OFERTADO</v>
      </c>
      <c r="CD196" s="44">
        <f>+IF(CC196="NO OFERTADO",0,IF(CC196="NO CUMPLE EV TECNICA",0,IF(CC196="NO HABILITA",0,IF(CC196="HABILITA",('PRECIOS UNITARIOS'!$AF196*500)/CB196))))</f>
        <v>0</v>
      </c>
      <c r="CE196" s="43">
        <f>'PRECIO REFERENCIA'!CC196</f>
        <v>0</v>
      </c>
      <c r="CF196" s="43" t="str">
        <f>'PRECIO REFERENCIA'!CE196</f>
        <v>NO OFERTADO</v>
      </c>
      <c r="CG196" s="44">
        <f>+IF(CF196="NO OFERTADO",0,IF(CF196="NO CUMPLE EV TECNICA",0,IF(CF196="NO HABILITA",0,IF(CF196="HABILITA",('PRECIOS UNITARIOS'!$AF196*500)/CE196))))</f>
        <v>0</v>
      </c>
      <c r="CH196" s="43">
        <f>'PRECIO REFERENCIA'!CF196</f>
        <v>0</v>
      </c>
      <c r="CI196" s="43" t="str">
        <f>'PRECIO REFERENCIA'!CH196</f>
        <v>NO OFERTADO</v>
      </c>
      <c r="CJ196" s="44">
        <f>+IF(CI196="NO OFERTADO",0,IF(CI196="NO CUMPLE EV TECNICA",0,IF(CI196="NO HABILITA",0,IF(CI196="HABILITA",('PRECIOS UNITARIOS'!$AF196*500)/CH196))))</f>
        <v>0</v>
      </c>
    </row>
    <row r="197" spans="1:88" s="40" customFormat="1" ht="51" x14ac:dyDescent="0.2">
      <c r="A197" s="103">
        <v>188</v>
      </c>
      <c r="B197" s="202" t="s">
        <v>315</v>
      </c>
      <c r="C197" s="121" t="s">
        <v>52</v>
      </c>
      <c r="D197" s="24">
        <v>1</v>
      </c>
      <c r="E197" s="166" t="s">
        <v>53</v>
      </c>
      <c r="F197" s="168">
        <v>3.3333333333333335</v>
      </c>
      <c r="G197" s="25">
        <v>25530</v>
      </c>
      <c r="H197" s="43">
        <f>'PRECIO REFERENCIA'!F197</f>
        <v>0</v>
      </c>
      <c r="I197" s="43" t="str">
        <f>'PRECIO REFERENCIA'!H197</f>
        <v>NO OFERTADO</v>
      </c>
      <c r="J197" s="44">
        <f>+IF(I197="NO OFERTADO",0,IF(I197="NO CUMPLE EV TECNICA",0,IF(I197="NO HABILITA",0,IF(I197="HABILITA",('PRECIOS UNITARIOS'!$AF197*500)/H197))))</f>
        <v>0</v>
      </c>
      <c r="K197" s="43">
        <f>'PRECIO REFERENCIA'!I197</f>
        <v>24000</v>
      </c>
      <c r="L197" s="43" t="str">
        <f>'PRECIO REFERENCIA'!K197</f>
        <v>HABILITA</v>
      </c>
      <c r="M197" s="44">
        <f>+IF(L197="NO OFERTADO",0,IF(L197="NO CUMPLE EV TECNICA",0,IF(L197="NO HABILITA",0,IF(L197="HABILITA",('PRECIOS UNITARIOS'!$AF197*500)/K197))))</f>
        <v>189.58333333333334</v>
      </c>
      <c r="N197" s="43">
        <f>'PRECIO REFERENCIA'!L197</f>
        <v>9100</v>
      </c>
      <c r="O197" s="43" t="str">
        <f>'PRECIO REFERENCIA'!N197</f>
        <v>HABILITA</v>
      </c>
      <c r="P197" s="44">
        <f>+IF(O197="NO OFERTADO",0,IF(O197="NO CUMPLE EV TECNICA",0,IF(O197="NO HABILITA",0,IF(O197="HABILITA",('PRECIOS UNITARIOS'!$AF197*500)/N197))))</f>
        <v>500</v>
      </c>
      <c r="Q197" s="43">
        <f>'PRECIO REFERENCIA'!O197</f>
        <v>0</v>
      </c>
      <c r="R197" s="43" t="str">
        <f>'PRECIO REFERENCIA'!Q197</f>
        <v>NO OFERTADO</v>
      </c>
      <c r="S197" s="44">
        <f>+IF(R197="NO OFERTADO",0,IF(R197="NO CUMPLE EV TECNICA",0,IF(R197="NO HABILITA",0,IF(R197="HABILITA",('PRECIOS UNITARIOS'!$AF197*500)/Q197))))</f>
        <v>0</v>
      </c>
      <c r="T197" s="43">
        <f>'PRECIO REFERENCIA'!R197</f>
        <v>0</v>
      </c>
      <c r="U197" s="43" t="str">
        <f>'PRECIO REFERENCIA'!T197</f>
        <v>NO OFERTADO</v>
      </c>
      <c r="V197" s="44">
        <f>+IF(U197="NO OFERTADO",0,IF(U197="NO CUMPLE EV TECNICA",0,IF(U197="NO HABILITA",0,IF(U197="HABILITA",('PRECIOS UNITARIOS'!$AF197*500)/T197))))</f>
        <v>0</v>
      </c>
      <c r="W197" s="43">
        <f>'PRECIO REFERENCIA'!U197</f>
        <v>0</v>
      </c>
      <c r="X197" s="43" t="str">
        <f>'PRECIO REFERENCIA'!W197</f>
        <v>NO OFERTADO</v>
      </c>
      <c r="Y197" s="44">
        <f>+IF(X197="NO OFERTADO",0,IF(X197="NO CUMPLE EV TECNICA",0,IF(X197="NO HABILITA",0,IF(X197="HABILITA",('PRECIOS UNITARIOS'!$AF197*500)/W197))))</f>
        <v>0</v>
      </c>
      <c r="Z197" s="43">
        <f>'PRECIO REFERENCIA'!X197</f>
        <v>0</v>
      </c>
      <c r="AA197" s="43" t="str">
        <f>'PRECIO REFERENCIA'!Z197</f>
        <v>NO OFERTADO</v>
      </c>
      <c r="AB197" s="44">
        <f>+IF(AA197="NO OFERTADO",0,IF(AA197="NO CUMPLE EV TECNICA",0,IF(AA197="NO HABILITA",0,IF(AA197="HABILITA",('PRECIOS UNITARIOS'!$AF197*500)/Z197))))</f>
        <v>0</v>
      </c>
      <c r="AC197" s="43">
        <f>'PRECIO REFERENCIA'!AA197</f>
        <v>0</v>
      </c>
      <c r="AD197" s="43" t="str">
        <f>'PRECIO REFERENCIA'!AC197</f>
        <v>NO OFERTADO</v>
      </c>
      <c r="AE197" s="44">
        <f>+IF(AD197="NO OFERTADO",0,IF(AD197="NO CUMPLE EV TECNICA",0,IF(AD197="NO HABILITA",0,IF(AD197="HABILITA",('PRECIOS UNITARIOS'!$AF197*500)/AC197))))</f>
        <v>0</v>
      </c>
      <c r="AF197" s="43">
        <f>'PRECIO REFERENCIA'!AD197</f>
        <v>0</v>
      </c>
      <c r="AG197" s="43" t="str">
        <f>'PRECIO REFERENCIA'!AF197</f>
        <v>NO OFERTADO</v>
      </c>
      <c r="AH197" s="44">
        <f>+IF(AG197="NO OFERTADO",0,IF(AG197="NO CUMPLE EV TECNICA",0,IF(AG197="NO HABILITA",0,IF(AG197="HABILITA",('PRECIOS UNITARIOS'!$AF197*500)/AF197))))</f>
        <v>0</v>
      </c>
      <c r="AI197" s="43">
        <f>'PRECIO REFERENCIA'!AG197</f>
        <v>0</v>
      </c>
      <c r="AJ197" s="43" t="str">
        <f>'PRECIO REFERENCIA'!AI197</f>
        <v>NO OFERTADO</v>
      </c>
      <c r="AK197" s="44">
        <f>+IF(AJ197="NO OFERTADO",0,IF(AJ197="NO CUMPLE EV TECNICA",0,IF(AJ197="NO HABILITA",0,IF(AJ197="HABILITA",('PRECIOS UNITARIOS'!$AF197*500)/AI197))))</f>
        <v>0</v>
      </c>
      <c r="AL197" s="43">
        <f>'PRECIO REFERENCIA'!AJ197</f>
        <v>0</v>
      </c>
      <c r="AM197" s="43" t="str">
        <f>'PRECIO REFERENCIA'!AL197</f>
        <v>NO OFERTADO</v>
      </c>
      <c r="AN197" s="44">
        <f>+IF(AM197="NO OFERTADO",0,IF(AM197="NO CUMPLE EV TECNICA",0,IF(AM197="NO HABILITA",0,IF(AM197="HABILITA",('PRECIOS UNITARIOS'!$AF197*500)/AL197))))</f>
        <v>0</v>
      </c>
      <c r="AO197" s="43">
        <f>'PRECIO REFERENCIA'!AM197</f>
        <v>22200</v>
      </c>
      <c r="AP197" s="43" t="str">
        <f>'PRECIO REFERENCIA'!AO197</f>
        <v>HABILITA</v>
      </c>
      <c r="AQ197" s="44">
        <f>+IF(AP197="NO OFERTADO",0,IF(AP197="NO CUMPLE EV TECNICA",0,IF(AP197="NO HABILITA",0,IF(AP197="HABILITA",('PRECIOS UNITARIOS'!$AF197*500)/AO197))))</f>
        <v>204.95495495495496</v>
      </c>
      <c r="AR197" s="43">
        <f>'PRECIO REFERENCIA'!AP197</f>
        <v>0</v>
      </c>
      <c r="AS197" s="43" t="str">
        <f>'PRECIO REFERENCIA'!AR197</f>
        <v>NO OFERTADO</v>
      </c>
      <c r="AT197" s="44">
        <f>+IF(AS197="NO OFERTADO",0,IF(AS197="NO CUMPLE EV TECNICA",0,IF(AS197="NO HABILITA",0,IF(AS197="HABILITA",('PRECIOS UNITARIOS'!$AF197*500)/AR197))))</f>
        <v>0</v>
      </c>
      <c r="AU197" s="43">
        <f>'PRECIO REFERENCIA'!AS197</f>
        <v>0</v>
      </c>
      <c r="AV197" s="43" t="str">
        <f>'PRECIO REFERENCIA'!AU197</f>
        <v>NO OFERTADO</v>
      </c>
      <c r="AW197" s="44">
        <f>+IF(AV197="NO OFERTADO",0,IF(AV197="NO CUMPLE EV TECNICA",0,IF(AV197="NO HABILITA",0,IF(AV197="HABILITA",('PRECIOS UNITARIOS'!$AF197*500)/AU197))))</f>
        <v>0</v>
      </c>
      <c r="AX197" s="43">
        <f>'PRECIO REFERENCIA'!AV197</f>
        <v>0</v>
      </c>
      <c r="AY197" s="43" t="str">
        <f>'PRECIO REFERENCIA'!AX197</f>
        <v>NO OFERTADO</v>
      </c>
      <c r="AZ197" s="44">
        <f>+IF(AY197="NO OFERTADO",0,IF(AY197="NO CUMPLE EV TECNICA",0,IF(AY197="NO HABILITA",0,IF(AY197="HABILITA",('PRECIOS UNITARIOS'!$AF197*500)/AX197))))</f>
        <v>0</v>
      </c>
      <c r="BA197" s="43">
        <f>'PRECIO REFERENCIA'!AY197</f>
        <v>0</v>
      </c>
      <c r="BB197" s="43" t="str">
        <f>'PRECIO REFERENCIA'!BA197</f>
        <v>NO OFERTADO</v>
      </c>
      <c r="BC197" s="44">
        <f>+IF(BB197="NO OFERTADO",0,IF(BB197="NO CUMPLE EV TECNICA",0,IF(BB197="NO HABILITA",0,IF(BB197="HABILITA",('PRECIOS UNITARIOS'!$AF197*500)/BA197))))</f>
        <v>0</v>
      </c>
      <c r="BD197" s="43">
        <f>'PRECIO REFERENCIA'!BB197</f>
        <v>37687</v>
      </c>
      <c r="BE197" s="43" t="str">
        <f>'PRECIO REFERENCIA'!BD197</f>
        <v>NO HABILITA</v>
      </c>
      <c r="BF197" s="44">
        <f>+IF(BE197="NO OFERTADO",0,IF(BE197="NO CUMPLE EV TECNICA",0,IF(BE197="NO HABILITA",0,IF(BE197="HABILITA",('PRECIOS UNITARIOS'!$AF197*500)/BD197))))</f>
        <v>0</v>
      </c>
      <c r="BG197" s="43">
        <f>'PRECIO REFERENCIA'!BE197</f>
        <v>0</v>
      </c>
      <c r="BH197" s="43" t="str">
        <f>'PRECIO REFERENCIA'!BG197</f>
        <v>NO OFERTADO</v>
      </c>
      <c r="BI197" s="44">
        <f>+IF(BH197="NO OFERTADO",0,IF(BH197="NO CUMPLE EV TECNICA",0,IF(BH197="NO HABILITA",0,IF(BH197="HABILITA",('PRECIOS UNITARIOS'!$AF197*500)/BG197))))</f>
        <v>0</v>
      </c>
      <c r="BJ197" s="43">
        <f>'PRECIO REFERENCIA'!BH197</f>
        <v>0</v>
      </c>
      <c r="BK197" s="43" t="str">
        <f>'PRECIO REFERENCIA'!BJ197</f>
        <v>NO OFERTADO</v>
      </c>
      <c r="BL197" s="44">
        <f>+IF(BK197="NO OFERTADO",0,IF(BK197="NO CUMPLE EV TECNICA",0,IF(BK197="NO HABILITA",0,IF(BK197="HABILITA",('PRECIOS UNITARIOS'!$AF197*500)/BJ197))))</f>
        <v>0</v>
      </c>
      <c r="BM197" s="43">
        <f>'PRECIO REFERENCIA'!BK197</f>
        <v>0</v>
      </c>
      <c r="BN197" s="43" t="str">
        <f>'PRECIO REFERENCIA'!BM197</f>
        <v>NO OFERTADO</v>
      </c>
      <c r="BO197" s="44">
        <f>+IF(BN197="NO OFERTADO",0,IF(BN197="NO CUMPLE EV TECNICA",0,IF(BN197="NO HABILITA",0,IF(BN197="HABILITA",('PRECIOS UNITARIOS'!$AF197*500)/BM197))))</f>
        <v>0</v>
      </c>
      <c r="BP197" s="43">
        <f>'PRECIO REFERENCIA'!BN197</f>
        <v>0</v>
      </c>
      <c r="BQ197" s="43" t="str">
        <f>'PRECIO REFERENCIA'!BP197</f>
        <v>NO OFERTADO</v>
      </c>
      <c r="BR197" s="44">
        <f>+IF(BQ197="NO OFERTADO",0,IF(BQ197="NO CUMPLE EV TECNICA",0,IF(BQ197="NO HABILITA",0,IF(BQ197="HABILITA",('PRECIOS UNITARIOS'!$AF197*500)/BP197))))</f>
        <v>0</v>
      </c>
      <c r="BS197" s="43">
        <f>'PRECIO REFERENCIA'!BQ197</f>
        <v>0</v>
      </c>
      <c r="BT197" s="43" t="str">
        <f>'PRECIO REFERENCIA'!BS197</f>
        <v>NO OFERTADO</v>
      </c>
      <c r="BU197" s="44">
        <f>+IF(BT197="NO OFERTADO",0,IF(BT197="NO CUMPLE EV TECNICA",0,IF(BT197="NO HABILITA",0,IF(BT197="HABILITA",('PRECIOS UNITARIOS'!$AF197*500)/BS197))))</f>
        <v>0</v>
      </c>
      <c r="BV197" s="43">
        <f>'PRECIO REFERENCIA'!BT197</f>
        <v>0</v>
      </c>
      <c r="BW197" s="43" t="str">
        <f>'PRECIO REFERENCIA'!BV197</f>
        <v>NO OFERTADO</v>
      </c>
      <c r="BX197" s="44">
        <f>+IF(BW197="NO OFERTADO",0,IF(BW197="NO CUMPLE EV TECNICA",0,IF(BW197="NO HABILITA",0,IF(BW197="HABILITA",('PRECIOS UNITARIOS'!$AF197*500)/BV197))))</f>
        <v>0</v>
      </c>
      <c r="BY197" s="43">
        <f>'PRECIO REFERENCIA'!BW197</f>
        <v>0</v>
      </c>
      <c r="BZ197" s="43" t="str">
        <f>'PRECIO REFERENCIA'!BY197</f>
        <v>NO OFERTADO</v>
      </c>
      <c r="CA197" s="44">
        <f>+IF(BZ197="NO OFERTADO",0,IF(BZ197="NO CUMPLE EV TECNICA",0,IF(BZ197="NO HABILITA",0,IF(BZ197="HABILITA",('PRECIOS UNITARIOS'!$AF197*500)/BY197))))</f>
        <v>0</v>
      </c>
      <c r="CB197" s="43">
        <f>'PRECIO REFERENCIA'!BZ197</f>
        <v>0</v>
      </c>
      <c r="CC197" s="43" t="str">
        <f>'PRECIO REFERENCIA'!CB197</f>
        <v>NO OFERTADO</v>
      </c>
      <c r="CD197" s="44">
        <f>+IF(CC197="NO OFERTADO",0,IF(CC197="NO CUMPLE EV TECNICA",0,IF(CC197="NO HABILITA",0,IF(CC197="HABILITA",('PRECIOS UNITARIOS'!$AF197*500)/CB197))))</f>
        <v>0</v>
      </c>
      <c r="CE197" s="43">
        <f>'PRECIO REFERENCIA'!CC197</f>
        <v>0</v>
      </c>
      <c r="CF197" s="43" t="str">
        <f>'PRECIO REFERENCIA'!CE197</f>
        <v>NO OFERTADO</v>
      </c>
      <c r="CG197" s="44">
        <f>+IF(CF197="NO OFERTADO",0,IF(CF197="NO CUMPLE EV TECNICA",0,IF(CF197="NO HABILITA",0,IF(CF197="HABILITA",('PRECIOS UNITARIOS'!$AF197*500)/CE197))))</f>
        <v>0</v>
      </c>
      <c r="CH197" s="43">
        <f>'PRECIO REFERENCIA'!CF197</f>
        <v>0</v>
      </c>
      <c r="CI197" s="43" t="str">
        <f>'PRECIO REFERENCIA'!CH197</f>
        <v>NO OFERTADO</v>
      </c>
      <c r="CJ197" s="44">
        <f>+IF(CI197="NO OFERTADO",0,IF(CI197="NO CUMPLE EV TECNICA",0,IF(CI197="NO HABILITA",0,IF(CI197="HABILITA",('PRECIOS UNITARIOS'!$AF197*500)/CH197))))</f>
        <v>0</v>
      </c>
    </row>
    <row r="198" spans="1:88" s="40" customFormat="1" ht="51" x14ac:dyDescent="0.2">
      <c r="A198" s="103">
        <v>189</v>
      </c>
      <c r="B198" s="202" t="s">
        <v>316</v>
      </c>
      <c r="C198" s="121" t="s">
        <v>52</v>
      </c>
      <c r="D198" s="24">
        <v>1</v>
      </c>
      <c r="E198" s="166" t="s">
        <v>53</v>
      </c>
      <c r="F198" s="168">
        <v>39</v>
      </c>
      <c r="G198" s="25">
        <v>16210.526315789475</v>
      </c>
      <c r="H198" s="43">
        <f>'PRECIO REFERENCIA'!F198</f>
        <v>0</v>
      </c>
      <c r="I198" s="43" t="str">
        <f>'PRECIO REFERENCIA'!H198</f>
        <v>NO OFERTADO</v>
      </c>
      <c r="J198" s="44">
        <f>+IF(I198="NO OFERTADO",0,IF(I198="NO CUMPLE EV TECNICA",0,IF(I198="NO HABILITA",0,IF(I198="HABILITA",('PRECIOS UNITARIOS'!$AF198*500)/H198))))</f>
        <v>0</v>
      </c>
      <c r="K198" s="43">
        <f>'PRECIO REFERENCIA'!I198</f>
        <v>13900</v>
      </c>
      <c r="L198" s="43" t="str">
        <f>'PRECIO REFERENCIA'!K198</f>
        <v>HABILITA</v>
      </c>
      <c r="M198" s="44">
        <f>+IF(L198="NO OFERTADO",0,IF(L198="NO CUMPLE EV TECNICA",0,IF(L198="NO HABILITA",0,IF(L198="HABILITA",('PRECIOS UNITARIOS'!$AF198*500)/K198))))</f>
        <v>305.75539568345323</v>
      </c>
      <c r="N198" s="43">
        <f>'PRECIO REFERENCIA'!L198</f>
        <v>8500</v>
      </c>
      <c r="O198" s="43" t="str">
        <f>'PRECIO REFERENCIA'!N198</f>
        <v>HABILITA</v>
      </c>
      <c r="P198" s="44">
        <f>+IF(O198="NO OFERTADO",0,IF(O198="NO CUMPLE EV TECNICA",0,IF(O198="NO HABILITA",0,IF(O198="HABILITA",('PRECIOS UNITARIOS'!$AF198*500)/N198))))</f>
        <v>500</v>
      </c>
      <c r="Q198" s="43">
        <f>'PRECIO REFERENCIA'!O198</f>
        <v>0</v>
      </c>
      <c r="R198" s="43" t="str">
        <f>'PRECIO REFERENCIA'!Q198</f>
        <v>NO OFERTADO</v>
      </c>
      <c r="S198" s="44">
        <f>+IF(R198="NO OFERTADO",0,IF(R198="NO CUMPLE EV TECNICA",0,IF(R198="NO HABILITA",0,IF(R198="HABILITA",('PRECIOS UNITARIOS'!$AF198*500)/Q198))))</f>
        <v>0</v>
      </c>
      <c r="T198" s="43">
        <f>'PRECIO REFERENCIA'!R198</f>
        <v>0</v>
      </c>
      <c r="U198" s="43" t="str">
        <f>'PRECIO REFERENCIA'!T198</f>
        <v>NO OFERTADO</v>
      </c>
      <c r="V198" s="44">
        <f>+IF(U198="NO OFERTADO",0,IF(U198="NO CUMPLE EV TECNICA",0,IF(U198="NO HABILITA",0,IF(U198="HABILITA",('PRECIOS UNITARIOS'!$AF198*500)/T198))))</f>
        <v>0</v>
      </c>
      <c r="W198" s="43">
        <f>'PRECIO REFERENCIA'!U198</f>
        <v>0</v>
      </c>
      <c r="X198" s="43" t="str">
        <f>'PRECIO REFERENCIA'!W198</f>
        <v>NO OFERTADO</v>
      </c>
      <c r="Y198" s="44">
        <f>+IF(X198="NO OFERTADO",0,IF(X198="NO CUMPLE EV TECNICA",0,IF(X198="NO HABILITA",0,IF(X198="HABILITA",('PRECIOS UNITARIOS'!$AF198*500)/W198))))</f>
        <v>0</v>
      </c>
      <c r="Z198" s="43">
        <f>'PRECIO REFERENCIA'!X198</f>
        <v>0</v>
      </c>
      <c r="AA198" s="43" t="str">
        <f>'PRECIO REFERENCIA'!Z198</f>
        <v>NO OFERTADO</v>
      </c>
      <c r="AB198" s="44">
        <f>+IF(AA198="NO OFERTADO",0,IF(AA198="NO CUMPLE EV TECNICA",0,IF(AA198="NO HABILITA",0,IF(AA198="HABILITA",('PRECIOS UNITARIOS'!$AF198*500)/Z198))))</f>
        <v>0</v>
      </c>
      <c r="AC198" s="43">
        <f>'PRECIO REFERENCIA'!AA198</f>
        <v>0</v>
      </c>
      <c r="AD198" s="43" t="str">
        <f>'PRECIO REFERENCIA'!AC198</f>
        <v>NO OFERTADO</v>
      </c>
      <c r="AE198" s="44">
        <f>+IF(AD198="NO OFERTADO",0,IF(AD198="NO CUMPLE EV TECNICA",0,IF(AD198="NO HABILITA",0,IF(AD198="HABILITA",('PRECIOS UNITARIOS'!$AF198*500)/AC198))))</f>
        <v>0</v>
      </c>
      <c r="AF198" s="43">
        <f>'PRECIO REFERENCIA'!AD198</f>
        <v>0</v>
      </c>
      <c r="AG198" s="43" t="str">
        <f>'PRECIO REFERENCIA'!AF198</f>
        <v>NO HABILITA</v>
      </c>
      <c r="AH198" s="44">
        <f>+IF(AG198="NO OFERTADO",0,IF(AG198="NO CUMPLE EV TECNICA",0,IF(AG198="NO HABILITA",0,IF(AG198="HABILITA",('PRECIOS UNITARIOS'!$AF198*500)/AF198))))</f>
        <v>0</v>
      </c>
      <c r="AI198" s="43">
        <f>'PRECIO REFERENCIA'!AG198</f>
        <v>0</v>
      </c>
      <c r="AJ198" s="43" t="str">
        <f>'PRECIO REFERENCIA'!AI198</f>
        <v>NO OFERTADO</v>
      </c>
      <c r="AK198" s="44">
        <f>+IF(AJ198="NO OFERTADO",0,IF(AJ198="NO CUMPLE EV TECNICA",0,IF(AJ198="NO HABILITA",0,IF(AJ198="HABILITA",('PRECIOS UNITARIOS'!$AF198*500)/AI198))))</f>
        <v>0</v>
      </c>
      <c r="AL198" s="43">
        <f>'PRECIO REFERENCIA'!AJ198</f>
        <v>0</v>
      </c>
      <c r="AM198" s="43" t="str">
        <f>'PRECIO REFERENCIA'!AL198</f>
        <v>NO OFERTADO</v>
      </c>
      <c r="AN198" s="44">
        <f>+IF(AM198="NO OFERTADO",0,IF(AM198="NO CUMPLE EV TECNICA",0,IF(AM198="NO HABILITA",0,IF(AM198="HABILITA",('PRECIOS UNITARIOS'!$AF198*500)/AL198))))</f>
        <v>0</v>
      </c>
      <c r="AO198" s="43">
        <f>'PRECIO REFERENCIA'!AM198</f>
        <v>18900</v>
      </c>
      <c r="AP198" s="43" t="str">
        <f>'PRECIO REFERENCIA'!AO198</f>
        <v>HABILITA</v>
      </c>
      <c r="AQ198" s="44">
        <f>+IF(AP198="NO OFERTADO",0,IF(AP198="NO CUMPLE EV TECNICA",0,IF(AP198="NO HABILITA",0,IF(AP198="HABILITA",('PRECIOS UNITARIOS'!$AF198*500)/AO198))))</f>
        <v>224.86772486772486</v>
      </c>
      <c r="AR198" s="43">
        <f>'PRECIO REFERENCIA'!AP198</f>
        <v>0</v>
      </c>
      <c r="AS198" s="43" t="str">
        <f>'PRECIO REFERENCIA'!AR198</f>
        <v>NO OFERTADO</v>
      </c>
      <c r="AT198" s="44">
        <f>+IF(AS198="NO OFERTADO",0,IF(AS198="NO CUMPLE EV TECNICA",0,IF(AS198="NO HABILITA",0,IF(AS198="HABILITA",('PRECIOS UNITARIOS'!$AF198*500)/AR198))))</f>
        <v>0</v>
      </c>
      <c r="AU198" s="43">
        <f>'PRECIO REFERENCIA'!AS198</f>
        <v>0</v>
      </c>
      <c r="AV198" s="43" t="str">
        <f>'PRECIO REFERENCIA'!AU198</f>
        <v>NO OFERTADO</v>
      </c>
      <c r="AW198" s="44">
        <f>+IF(AV198="NO OFERTADO",0,IF(AV198="NO CUMPLE EV TECNICA",0,IF(AV198="NO HABILITA",0,IF(AV198="HABILITA",('PRECIOS UNITARIOS'!$AF198*500)/AU198))))</f>
        <v>0</v>
      </c>
      <c r="AX198" s="43">
        <f>'PRECIO REFERENCIA'!AV198</f>
        <v>0</v>
      </c>
      <c r="AY198" s="43" t="str">
        <f>'PRECIO REFERENCIA'!AX198</f>
        <v>NO OFERTADO</v>
      </c>
      <c r="AZ198" s="44">
        <f>+IF(AY198="NO OFERTADO",0,IF(AY198="NO CUMPLE EV TECNICA",0,IF(AY198="NO HABILITA",0,IF(AY198="HABILITA",('PRECIOS UNITARIOS'!$AF198*500)/AX198))))</f>
        <v>0</v>
      </c>
      <c r="BA198" s="43">
        <f>'PRECIO REFERENCIA'!AY198</f>
        <v>0</v>
      </c>
      <c r="BB198" s="43" t="str">
        <f>'PRECIO REFERENCIA'!BA198</f>
        <v>NO OFERTADO</v>
      </c>
      <c r="BC198" s="44">
        <f>+IF(BB198="NO OFERTADO",0,IF(BB198="NO CUMPLE EV TECNICA",0,IF(BB198="NO HABILITA",0,IF(BB198="HABILITA",('PRECIOS UNITARIOS'!$AF198*500)/BA198))))</f>
        <v>0</v>
      </c>
      <c r="BD198" s="43">
        <f>'PRECIO REFERENCIA'!BB198</f>
        <v>0</v>
      </c>
      <c r="BE198" s="43" t="str">
        <f>'PRECIO REFERENCIA'!BD198</f>
        <v>NO OFERTADO</v>
      </c>
      <c r="BF198" s="44">
        <f>+IF(BE198="NO OFERTADO",0,IF(BE198="NO CUMPLE EV TECNICA",0,IF(BE198="NO HABILITA",0,IF(BE198="HABILITA",('PRECIOS UNITARIOS'!$AF198*500)/BD198))))</f>
        <v>0</v>
      </c>
      <c r="BG198" s="43">
        <f>'PRECIO REFERENCIA'!BE198</f>
        <v>0</v>
      </c>
      <c r="BH198" s="43" t="str">
        <f>'PRECIO REFERENCIA'!BG198</f>
        <v>NO OFERTADO</v>
      </c>
      <c r="BI198" s="44">
        <f>+IF(BH198="NO OFERTADO",0,IF(BH198="NO CUMPLE EV TECNICA",0,IF(BH198="NO HABILITA",0,IF(BH198="HABILITA",('PRECIOS UNITARIOS'!$AF198*500)/BG198))))</f>
        <v>0</v>
      </c>
      <c r="BJ198" s="43">
        <f>'PRECIO REFERENCIA'!BH198</f>
        <v>0</v>
      </c>
      <c r="BK198" s="43" t="str">
        <f>'PRECIO REFERENCIA'!BJ198</f>
        <v>NO OFERTADO</v>
      </c>
      <c r="BL198" s="44">
        <f>+IF(BK198="NO OFERTADO",0,IF(BK198="NO CUMPLE EV TECNICA",0,IF(BK198="NO HABILITA",0,IF(BK198="HABILITA",('PRECIOS UNITARIOS'!$AF198*500)/BJ198))))</f>
        <v>0</v>
      </c>
      <c r="BM198" s="43">
        <f>'PRECIO REFERENCIA'!BK198</f>
        <v>0</v>
      </c>
      <c r="BN198" s="43" t="str">
        <f>'PRECIO REFERENCIA'!BM198</f>
        <v>NO OFERTADO</v>
      </c>
      <c r="BO198" s="44">
        <f>+IF(BN198="NO OFERTADO",0,IF(BN198="NO CUMPLE EV TECNICA",0,IF(BN198="NO HABILITA",0,IF(BN198="HABILITA",('PRECIOS UNITARIOS'!$AF198*500)/BM198))))</f>
        <v>0</v>
      </c>
      <c r="BP198" s="43">
        <f>'PRECIO REFERENCIA'!BN198</f>
        <v>0</v>
      </c>
      <c r="BQ198" s="43" t="str">
        <f>'PRECIO REFERENCIA'!BP198</f>
        <v>NO OFERTADO</v>
      </c>
      <c r="BR198" s="44">
        <f>+IF(BQ198="NO OFERTADO",0,IF(BQ198="NO CUMPLE EV TECNICA",0,IF(BQ198="NO HABILITA",0,IF(BQ198="HABILITA",('PRECIOS UNITARIOS'!$AF198*500)/BP198))))</f>
        <v>0</v>
      </c>
      <c r="BS198" s="43">
        <f>'PRECIO REFERENCIA'!BQ198</f>
        <v>0</v>
      </c>
      <c r="BT198" s="43" t="str">
        <f>'PRECIO REFERENCIA'!BS198</f>
        <v>NO OFERTADO</v>
      </c>
      <c r="BU198" s="44">
        <f>+IF(BT198="NO OFERTADO",0,IF(BT198="NO CUMPLE EV TECNICA",0,IF(BT198="NO HABILITA",0,IF(BT198="HABILITA",('PRECIOS UNITARIOS'!$AF198*500)/BS198))))</f>
        <v>0</v>
      </c>
      <c r="BV198" s="43">
        <f>'PRECIO REFERENCIA'!BT198</f>
        <v>0</v>
      </c>
      <c r="BW198" s="43" t="str">
        <f>'PRECIO REFERENCIA'!BV198</f>
        <v>NO OFERTADO</v>
      </c>
      <c r="BX198" s="44">
        <f>+IF(BW198="NO OFERTADO",0,IF(BW198="NO CUMPLE EV TECNICA",0,IF(BW198="NO HABILITA",0,IF(BW198="HABILITA",('PRECIOS UNITARIOS'!$AF198*500)/BV198))))</f>
        <v>0</v>
      </c>
      <c r="BY198" s="43">
        <f>'PRECIO REFERENCIA'!BW198</f>
        <v>0</v>
      </c>
      <c r="BZ198" s="43" t="str">
        <f>'PRECIO REFERENCIA'!BY198</f>
        <v>NO OFERTADO</v>
      </c>
      <c r="CA198" s="44">
        <f>+IF(BZ198="NO OFERTADO",0,IF(BZ198="NO CUMPLE EV TECNICA",0,IF(BZ198="NO HABILITA",0,IF(BZ198="HABILITA",('PRECIOS UNITARIOS'!$AF198*500)/BY198))))</f>
        <v>0</v>
      </c>
      <c r="CB198" s="43">
        <f>'PRECIO REFERENCIA'!BZ198</f>
        <v>0</v>
      </c>
      <c r="CC198" s="43" t="str">
        <f>'PRECIO REFERENCIA'!CB198</f>
        <v>NO OFERTADO</v>
      </c>
      <c r="CD198" s="44">
        <f>+IF(CC198="NO OFERTADO",0,IF(CC198="NO CUMPLE EV TECNICA",0,IF(CC198="NO HABILITA",0,IF(CC198="HABILITA",('PRECIOS UNITARIOS'!$AF198*500)/CB198))))</f>
        <v>0</v>
      </c>
      <c r="CE198" s="43">
        <f>'PRECIO REFERENCIA'!CC198</f>
        <v>0</v>
      </c>
      <c r="CF198" s="43" t="str">
        <f>'PRECIO REFERENCIA'!CE198</f>
        <v>NO OFERTADO</v>
      </c>
      <c r="CG198" s="44">
        <f>+IF(CF198="NO OFERTADO",0,IF(CF198="NO CUMPLE EV TECNICA",0,IF(CF198="NO HABILITA",0,IF(CF198="HABILITA",('PRECIOS UNITARIOS'!$AF198*500)/CE198))))</f>
        <v>0</v>
      </c>
      <c r="CH198" s="43">
        <f>'PRECIO REFERENCIA'!CF198</f>
        <v>0</v>
      </c>
      <c r="CI198" s="43" t="str">
        <f>'PRECIO REFERENCIA'!CH198</f>
        <v>NO OFERTADO</v>
      </c>
      <c r="CJ198" s="44">
        <f>+IF(CI198="NO OFERTADO",0,IF(CI198="NO CUMPLE EV TECNICA",0,IF(CI198="NO HABILITA",0,IF(CI198="HABILITA",('PRECIOS UNITARIOS'!$AF198*500)/CH198))))</f>
        <v>0</v>
      </c>
    </row>
    <row r="199" spans="1:88" s="40" customFormat="1" ht="51" x14ac:dyDescent="0.2">
      <c r="A199" s="103">
        <v>190</v>
      </c>
      <c r="B199" s="202" t="s">
        <v>317</v>
      </c>
      <c r="C199" s="121" t="s">
        <v>52</v>
      </c>
      <c r="D199" s="24">
        <v>1</v>
      </c>
      <c r="E199" s="166" t="s">
        <v>53</v>
      </c>
      <c r="F199" s="168">
        <v>22</v>
      </c>
      <c r="G199" s="25">
        <v>9740.8045000000002</v>
      </c>
      <c r="H199" s="43">
        <f>'PRECIO REFERENCIA'!F199</f>
        <v>0</v>
      </c>
      <c r="I199" s="43" t="str">
        <f>'PRECIO REFERENCIA'!H199</f>
        <v>NO OFERTADO</v>
      </c>
      <c r="J199" s="44">
        <f>+IF(I199="NO OFERTADO",0,IF(I199="NO CUMPLE EV TECNICA",0,IF(I199="NO HABILITA",0,IF(I199="HABILITA",('PRECIOS UNITARIOS'!$AF199*500)/H199))))</f>
        <v>0</v>
      </c>
      <c r="K199" s="43">
        <f>'PRECIO REFERENCIA'!I199</f>
        <v>9740</v>
      </c>
      <c r="L199" s="43" t="str">
        <f>'PRECIO REFERENCIA'!K199</f>
        <v>HABILITA</v>
      </c>
      <c r="M199" s="44">
        <f>+IF(L199="NO OFERTADO",0,IF(L199="NO CUMPLE EV TECNICA",0,IF(L199="NO HABILITA",0,IF(L199="HABILITA",('PRECIOS UNITARIOS'!$AF199*500)/K199))))</f>
        <v>397.8439425051335</v>
      </c>
      <c r="N199" s="43">
        <f>'PRECIO REFERENCIA'!L199</f>
        <v>8300</v>
      </c>
      <c r="O199" s="43" t="str">
        <f>'PRECIO REFERENCIA'!N199</f>
        <v>HABILITA</v>
      </c>
      <c r="P199" s="44">
        <f>+IF(O199="NO OFERTADO",0,IF(O199="NO CUMPLE EV TECNICA",0,IF(O199="NO HABILITA",0,IF(O199="HABILITA",('PRECIOS UNITARIOS'!$AF199*500)/N199))))</f>
        <v>466.86746987951807</v>
      </c>
      <c r="Q199" s="43">
        <f>'PRECIO REFERENCIA'!O199</f>
        <v>0</v>
      </c>
      <c r="R199" s="43" t="str">
        <f>'PRECIO REFERENCIA'!Q199</f>
        <v>NO OFERTADO</v>
      </c>
      <c r="S199" s="44">
        <f>+IF(R199="NO OFERTADO",0,IF(R199="NO CUMPLE EV TECNICA",0,IF(R199="NO HABILITA",0,IF(R199="HABILITA",('PRECIOS UNITARIOS'!$AF199*500)/Q199))))</f>
        <v>0</v>
      </c>
      <c r="T199" s="43">
        <f>'PRECIO REFERENCIA'!R199</f>
        <v>0</v>
      </c>
      <c r="U199" s="43" t="str">
        <f>'PRECIO REFERENCIA'!T199</f>
        <v>NO OFERTADO</v>
      </c>
      <c r="V199" s="44">
        <f>+IF(U199="NO OFERTADO",0,IF(U199="NO CUMPLE EV TECNICA",0,IF(U199="NO HABILITA",0,IF(U199="HABILITA",('PRECIOS UNITARIOS'!$AF199*500)/T199))))</f>
        <v>0</v>
      </c>
      <c r="W199" s="43">
        <f>'PRECIO REFERENCIA'!U199</f>
        <v>0</v>
      </c>
      <c r="X199" s="43" t="str">
        <f>'PRECIO REFERENCIA'!W199</f>
        <v>NO OFERTADO</v>
      </c>
      <c r="Y199" s="44">
        <f>+IF(X199="NO OFERTADO",0,IF(X199="NO CUMPLE EV TECNICA",0,IF(X199="NO HABILITA",0,IF(X199="HABILITA",('PRECIOS UNITARIOS'!$AF199*500)/W199))))</f>
        <v>0</v>
      </c>
      <c r="Z199" s="43">
        <f>'PRECIO REFERENCIA'!X199</f>
        <v>0</v>
      </c>
      <c r="AA199" s="43" t="str">
        <f>'PRECIO REFERENCIA'!Z199</f>
        <v>NO OFERTADO</v>
      </c>
      <c r="AB199" s="44">
        <f>+IF(AA199="NO OFERTADO",0,IF(AA199="NO CUMPLE EV TECNICA",0,IF(AA199="NO HABILITA",0,IF(AA199="HABILITA",('PRECIOS UNITARIOS'!$AF199*500)/Z199))))</f>
        <v>0</v>
      </c>
      <c r="AC199" s="43">
        <f>'PRECIO REFERENCIA'!AA199</f>
        <v>0</v>
      </c>
      <c r="AD199" s="43" t="str">
        <f>'PRECIO REFERENCIA'!AC199</f>
        <v>NO OFERTADO</v>
      </c>
      <c r="AE199" s="44">
        <f>+IF(AD199="NO OFERTADO",0,IF(AD199="NO CUMPLE EV TECNICA",0,IF(AD199="NO HABILITA",0,IF(AD199="HABILITA",('PRECIOS UNITARIOS'!$AF199*500)/AC199))))</f>
        <v>0</v>
      </c>
      <c r="AF199" s="43">
        <f>'PRECIO REFERENCIA'!AD199</f>
        <v>0</v>
      </c>
      <c r="AG199" s="43" t="str">
        <f>'PRECIO REFERENCIA'!AF199</f>
        <v>NO HABILITA</v>
      </c>
      <c r="AH199" s="44">
        <f>+IF(AG199="NO OFERTADO",0,IF(AG199="NO CUMPLE EV TECNICA",0,IF(AG199="NO HABILITA",0,IF(AG199="HABILITA",('PRECIOS UNITARIOS'!$AF199*500)/AF199))))</f>
        <v>0</v>
      </c>
      <c r="AI199" s="43">
        <f>'PRECIO REFERENCIA'!AG199</f>
        <v>0</v>
      </c>
      <c r="AJ199" s="43" t="str">
        <f>'PRECIO REFERENCIA'!AI199</f>
        <v>NO OFERTADO</v>
      </c>
      <c r="AK199" s="44">
        <f>+IF(AJ199="NO OFERTADO",0,IF(AJ199="NO CUMPLE EV TECNICA",0,IF(AJ199="NO HABILITA",0,IF(AJ199="HABILITA",('PRECIOS UNITARIOS'!$AF199*500)/AI199))))</f>
        <v>0</v>
      </c>
      <c r="AL199" s="43">
        <f>'PRECIO REFERENCIA'!AJ199</f>
        <v>0</v>
      </c>
      <c r="AM199" s="43" t="str">
        <f>'PRECIO REFERENCIA'!AL199</f>
        <v>NO OFERTADO</v>
      </c>
      <c r="AN199" s="44">
        <f>+IF(AM199="NO OFERTADO",0,IF(AM199="NO CUMPLE EV TECNICA",0,IF(AM199="NO HABILITA",0,IF(AM199="HABILITA",('PRECIOS UNITARIOS'!$AF199*500)/AL199))))</f>
        <v>0</v>
      </c>
      <c r="AO199" s="43">
        <f>'PRECIO REFERENCIA'!AM199</f>
        <v>7750</v>
      </c>
      <c r="AP199" s="43" t="str">
        <f>'PRECIO REFERENCIA'!AO199</f>
        <v>HABILITA</v>
      </c>
      <c r="AQ199" s="44">
        <f>+IF(AP199="NO OFERTADO",0,IF(AP199="NO CUMPLE EV TECNICA",0,IF(AP199="NO HABILITA",0,IF(AP199="HABILITA",('PRECIOS UNITARIOS'!$AF199*500)/AO199))))</f>
        <v>500</v>
      </c>
      <c r="AR199" s="43">
        <f>'PRECIO REFERENCIA'!AP199</f>
        <v>0</v>
      </c>
      <c r="AS199" s="43" t="str">
        <f>'PRECIO REFERENCIA'!AR199</f>
        <v>NO OFERTADO</v>
      </c>
      <c r="AT199" s="44">
        <f>+IF(AS199="NO OFERTADO",0,IF(AS199="NO CUMPLE EV TECNICA",0,IF(AS199="NO HABILITA",0,IF(AS199="HABILITA",('PRECIOS UNITARIOS'!$AF199*500)/AR199))))</f>
        <v>0</v>
      </c>
      <c r="AU199" s="43">
        <f>'PRECIO REFERENCIA'!AS199</f>
        <v>0</v>
      </c>
      <c r="AV199" s="43" t="str">
        <f>'PRECIO REFERENCIA'!AU199</f>
        <v>NO OFERTADO</v>
      </c>
      <c r="AW199" s="44">
        <f>+IF(AV199="NO OFERTADO",0,IF(AV199="NO CUMPLE EV TECNICA",0,IF(AV199="NO HABILITA",0,IF(AV199="HABILITA",('PRECIOS UNITARIOS'!$AF199*500)/AU199))))</f>
        <v>0</v>
      </c>
      <c r="AX199" s="43">
        <f>'PRECIO REFERENCIA'!AV199</f>
        <v>0</v>
      </c>
      <c r="AY199" s="43" t="str">
        <f>'PRECIO REFERENCIA'!AX199</f>
        <v>NO OFERTADO</v>
      </c>
      <c r="AZ199" s="44">
        <f>+IF(AY199="NO OFERTADO",0,IF(AY199="NO CUMPLE EV TECNICA",0,IF(AY199="NO HABILITA",0,IF(AY199="HABILITA",('PRECIOS UNITARIOS'!$AF199*500)/AX199))))</f>
        <v>0</v>
      </c>
      <c r="BA199" s="43">
        <f>'PRECIO REFERENCIA'!AY199</f>
        <v>0</v>
      </c>
      <c r="BB199" s="43" t="str">
        <f>'PRECIO REFERENCIA'!BA199</f>
        <v>NO OFERTADO</v>
      </c>
      <c r="BC199" s="44">
        <f>+IF(BB199="NO OFERTADO",0,IF(BB199="NO CUMPLE EV TECNICA",0,IF(BB199="NO HABILITA",0,IF(BB199="HABILITA",('PRECIOS UNITARIOS'!$AF199*500)/BA199))))</f>
        <v>0</v>
      </c>
      <c r="BD199" s="43">
        <f>'PRECIO REFERENCIA'!BB199</f>
        <v>0</v>
      </c>
      <c r="BE199" s="43" t="str">
        <f>'PRECIO REFERENCIA'!BD199</f>
        <v>NO OFERTADO</v>
      </c>
      <c r="BF199" s="44">
        <f>+IF(BE199="NO OFERTADO",0,IF(BE199="NO CUMPLE EV TECNICA",0,IF(BE199="NO HABILITA",0,IF(BE199="HABILITA",('PRECIOS UNITARIOS'!$AF199*500)/BD199))))</f>
        <v>0</v>
      </c>
      <c r="BG199" s="43">
        <f>'PRECIO REFERENCIA'!BE199</f>
        <v>0</v>
      </c>
      <c r="BH199" s="43" t="str">
        <f>'PRECIO REFERENCIA'!BG199</f>
        <v>NO OFERTADO</v>
      </c>
      <c r="BI199" s="44">
        <f>+IF(BH199="NO OFERTADO",0,IF(BH199="NO CUMPLE EV TECNICA",0,IF(BH199="NO HABILITA",0,IF(BH199="HABILITA",('PRECIOS UNITARIOS'!$AF199*500)/BG199))))</f>
        <v>0</v>
      </c>
      <c r="BJ199" s="43">
        <f>'PRECIO REFERENCIA'!BH199</f>
        <v>0</v>
      </c>
      <c r="BK199" s="43" t="str">
        <f>'PRECIO REFERENCIA'!BJ199</f>
        <v>NO OFERTADO</v>
      </c>
      <c r="BL199" s="44">
        <f>+IF(BK199="NO OFERTADO",0,IF(BK199="NO CUMPLE EV TECNICA",0,IF(BK199="NO HABILITA",0,IF(BK199="HABILITA",('PRECIOS UNITARIOS'!$AF199*500)/BJ199))))</f>
        <v>0</v>
      </c>
      <c r="BM199" s="43">
        <f>'PRECIO REFERENCIA'!BK199</f>
        <v>0</v>
      </c>
      <c r="BN199" s="43" t="str">
        <f>'PRECIO REFERENCIA'!BM199</f>
        <v>NO OFERTADO</v>
      </c>
      <c r="BO199" s="44">
        <f>+IF(BN199="NO OFERTADO",0,IF(BN199="NO CUMPLE EV TECNICA",0,IF(BN199="NO HABILITA",0,IF(BN199="HABILITA",('PRECIOS UNITARIOS'!$AF199*500)/BM199))))</f>
        <v>0</v>
      </c>
      <c r="BP199" s="43">
        <f>'PRECIO REFERENCIA'!BN199</f>
        <v>0</v>
      </c>
      <c r="BQ199" s="43" t="str">
        <f>'PRECIO REFERENCIA'!BP199</f>
        <v>NO OFERTADO</v>
      </c>
      <c r="BR199" s="44">
        <f>+IF(BQ199="NO OFERTADO",0,IF(BQ199="NO CUMPLE EV TECNICA",0,IF(BQ199="NO HABILITA",0,IF(BQ199="HABILITA",('PRECIOS UNITARIOS'!$AF199*500)/BP199))))</f>
        <v>0</v>
      </c>
      <c r="BS199" s="43">
        <f>'PRECIO REFERENCIA'!BQ199</f>
        <v>0</v>
      </c>
      <c r="BT199" s="43" t="str">
        <f>'PRECIO REFERENCIA'!BS199</f>
        <v>NO OFERTADO</v>
      </c>
      <c r="BU199" s="44">
        <f>+IF(BT199="NO OFERTADO",0,IF(BT199="NO CUMPLE EV TECNICA",0,IF(BT199="NO HABILITA",0,IF(BT199="HABILITA",('PRECIOS UNITARIOS'!$AF199*500)/BS199))))</f>
        <v>0</v>
      </c>
      <c r="BV199" s="43">
        <f>'PRECIO REFERENCIA'!BT199</f>
        <v>0</v>
      </c>
      <c r="BW199" s="43" t="str">
        <f>'PRECIO REFERENCIA'!BV199</f>
        <v>NO OFERTADO</v>
      </c>
      <c r="BX199" s="44">
        <f>+IF(BW199="NO OFERTADO",0,IF(BW199="NO CUMPLE EV TECNICA",0,IF(BW199="NO HABILITA",0,IF(BW199="HABILITA",('PRECIOS UNITARIOS'!$AF199*500)/BV199))))</f>
        <v>0</v>
      </c>
      <c r="BY199" s="43">
        <f>'PRECIO REFERENCIA'!BW199</f>
        <v>0</v>
      </c>
      <c r="BZ199" s="43" t="str">
        <f>'PRECIO REFERENCIA'!BY199</f>
        <v>NO OFERTADO</v>
      </c>
      <c r="CA199" s="44">
        <f>+IF(BZ199="NO OFERTADO",0,IF(BZ199="NO CUMPLE EV TECNICA",0,IF(BZ199="NO HABILITA",0,IF(BZ199="HABILITA",('PRECIOS UNITARIOS'!$AF199*500)/BY199))))</f>
        <v>0</v>
      </c>
      <c r="CB199" s="43">
        <f>'PRECIO REFERENCIA'!BZ199</f>
        <v>0</v>
      </c>
      <c r="CC199" s="43" t="str">
        <f>'PRECIO REFERENCIA'!CB199</f>
        <v>NO OFERTADO</v>
      </c>
      <c r="CD199" s="44">
        <f>+IF(CC199="NO OFERTADO",0,IF(CC199="NO CUMPLE EV TECNICA",0,IF(CC199="NO HABILITA",0,IF(CC199="HABILITA",('PRECIOS UNITARIOS'!$AF199*500)/CB199))))</f>
        <v>0</v>
      </c>
      <c r="CE199" s="43">
        <f>'PRECIO REFERENCIA'!CC199</f>
        <v>0</v>
      </c>
      <c r="CF199" s="43" t="str">
        <f>'PRECIO REFERENCIA'!CE199</f>
        <v>NO OFERTADO</v>
      </c>
      <c r="CG199" s="44">
        <f>+IF(CF199="NO OFERTADO",0,IF(CF199="NO CUMPLE EV TECNICA",0,IF(CF199="NO HABILITA",0,IF(CF199="HABILITA",('PRECIOS UNITARIOS'!$AF199*500)/CE199))))</f>
        <v>0</v>
      </c>
      <c r="CH199" s="43">
        <f>'PRECIO REFERENCIA'!CF199</f>
        <v>0</v>
      </c>
      <c r="CI199" s="43" t="str">
        <f>'PRECIO REFERENCIA'!CH199</f>
        <v>NO OFERTADO</v>
      </c>
      <c r="CJ199" s="44">
        <f>+IF(CI199="NO OFERTADO",0,IF(CI199="NO CUMPLE EV TECNICA",0,IF(CI199="NO HABILITA",0,IF(CI199="HABILITA",('PRECIOS UNITARIOS'!$AF199*500)/CH199))))</f>
        <v>0</v>
      </c>
    </row>
    <row r="200" spans="1:88" s="40" customFormat="1" ht="51" x14ac:dyDescent="0.2">
      <c r="A200" s="103">
        <v>191</v>
      </c>
      <c r="B200" s="202" t="s">
        <v>318</v>
      </c>
      <c r="C200" s="121" t="s">
        <v>52</v>
      </c>
      <c r="D200" s="24">
        <v>1</v>
      </c>
      <c r="E200" s="166" t="s">
        <v>53</v>
      </c>
      <c r="F200" s="168">
        <v>47</v>
      </c>
      <c r="G200" s="25">
        <v>10000</v>
      </c>
      <c r="H200" s="43">
        <f>'PRECIO REFERENCIA'!F200</f>
        <v>0</v>
      </c>
      <c r="I200" s="43" t="str">
        <f>'PRECIO REFERENCIA'!H200</f>
        <v>NO OFERTADO</v>
      </c>
      <c r="J200" s="44">
        <f>+IF(I200="NO OFERTADO",0,IF(I200="NO CUMPLE EV TECNICA",0,IF(I200="NO HABILITA",0,IF(I200="HABILITA",('PRECIOS UNITARIOS'!$AF200*500)/H200))))</f>
        <v>0</v>
      </c>
      <c r="K200" s="43">
        <f>'PRECIO REFERENCIA'!I200</f>
        <v>0</v>
      </c>
      <c r="L200" s="43" t="str">
        <f>'PRECIO REFERENCIA'!K200</f>
        <v>NO OFERTADO</v>
      </c>
      <c r="M200" s="44">
        <f>+IF(L200="NO OFERTADO",0,IF(L200="NO CUMPLE EV TECNICA",0,IF(L200="NO HABILITA",0,IF(L200="HABILITA",('PRECIOS UNITARIOS'!$AF200*500)/K200))))</f>
        <v>0</v>
      </c>
      <c r="N200" s="43">
        <f>'PRECIO REFERENCIA'!L200</f>
        <v>8500</v>
      </c>
      <c r="O200" s="43" t="str">
        <f>'PRECIO REFERENCIA'!N200</f>
        <v>HABILITA</v>
      </c>
      <c r="P200" s="44">
        <f>+IF(O200="NO OFERTADO",0,IF(O200="NO CUMPLE EV TECNICA",0,IF(O200="NO HABILITA",0,IF(O200="HABILITA",('PRECIOS UNITARIOS'!$AF200*500)/N200))))</f>
        <v>447.05882352941177</v>
      </c>
      <c r="Q200" s="43">
        <f>'PRECIO REFERENCIA'!O200</f>
        <v>0</v>
      </c>
      <c r="R200" s="43" t="str">
        <f>'PRECIO REFERENCIA'!Q200</f>
        <v>NO OFERTADO</v>
      </c>
      <c r="S200" s="44">
        <f>+IF(R200="NO OFERTADO",0,IF(R200="NO CUMPLE EV TECNICA",0,IF(R200="NO HABILITA",0,IF(R200="HABILITA",('PRECIOS UNITARIOS'!$AF200*500)/Q200))))</f>
        <v>0</v>
      </c>
      <c r="T200" s="43">
        <f>'PRECIO REFERENCIA'!R200</f>
        <v>0</v>
      </c>
      <c r="U200" s="43" t="str">
        <f>'PRECIO REFERENCIA'!T200</f>
        <v>NO OFERTADO</v>
      </c>
      <c r="V200" s="44">
        <f>+IF(U200="NO OFERTADO",0,IF(U200="NO CUMPLE EV TECNICA",0,IF(U200="NO HABILITA",0,IF(U200="HABILITA",('PRECIOS UNITARIOS'!$AF200*500)/T200))))</f>
        <v>0</v>
      </c>
      <c r="W200" s="43">
        <f>'PRECIO REFERENCIA'!U200</f>
        <v>0</v>
      </c>
      <c r="X200" s="43" t="str">
        <f>'PRECIO REFERENCIA'!W200</f>
        <v>NO OFERTADO</v>
      </c>
      <c r="Y200" s="44">
        <f>+IF(X200="NO OFERTADO",0,IF(X200="NO CUMPLE EV TECNICA",0,IF(X200="NO HABILITA",0,IF(X200="HABILITA",('PRECIOS UNITARIOS'!$AF200*500)/W200))))</f>
        <v>0</v>
      </c>
      <c r="Z200" s="43">
        <f>'PRECIO REFERENCIA'!X200</f>
        <v>0</v>
      </c>
      <c r="AA200" s="43" t="str">
        <f>'PRECIO REFERENCIA'!Z200</f>
        <v>NO OFERTADO</v>
      </c>
      <c r="AB200" s="44">
        <f>+IF(AA200="NO OFERTADO",0,IF(AA200="NO CUMPLE EV TECNICA",0,IF(AA200="NO HABILITA",0,IF(AA200="HABILITA",('PRECIOS UNITARIOS'!$AF200*500)/Z200))))</f>
        <v>0</v>
      </c>
      <c r="AC200" s="43">
        <f>'PRECIO REFERENCIA'!AA200</f>
        <v>0</v>
      </c>
      <c r="AD200" s="43" t="str">
        <f>'PRECIO REFERENCIA'!AC200</f>
        <v>NO OFERTADO</v>
      </c>
      <c r="AE200" s="44">
        <f>+IF(AD200="NO OFERTADO",0,IF(AD200="NO CUMPLE EV TECNICA",0,IF(AD200="NO HABILITA",0,IF(AD200="HABILITA",('PRECIOS UNITARIOS'!$AF200*500)/AC200))))</f>
        <v>0</v>
      </c>
      <c r="AF200" s="43">
        <f>'PRECIO REFERENCIA'!AD200</f>
        <v>0</v>
      </c>
      <c r="AG200" s="43" t="str">
        <f>'PRECIO REFERENCIA'!AF200</f>
        <v>NO HABILITA</v>
      </c>
      <c r="AH200" s="44">
        <f>+IF(AG200="NO OFERTADO",0,IF(AG200="NO CUMPLE EV TECNICA",0,IF(AG200="NO HABILITA",0,IF(AG200="HABILITA",('PRECIOS UNITARIOS'!$AF200*500)/AF200))))</f>
        <v>0</v>
      </c>
      <c r="AI200" s="43">
        <f>'PRECIO REFERENCIA'!AG200</f>
        <v>0</v>
      </c>
      <c r="AJ200" s="43" t="str">
        <f>'PRECIO REFERENCIA'!AI200</f>
        <v>NO OFERTADO</v>
      </c>
      <c r="AK200" s="44">
        <f>+IF(AJ200="NO OFERTADO",0,IF(AJ200="NO CUMPLE EV TECNICA",0,IF(AJ200="NO HABILITA",0,IF(AJ200="HABILITA",('PRECIOS UNITARIOS'!$AF200*500)/AI200))))</f>
        <v>0</v>
      </c>
      <c r="AL200" s="43">
        <f>'PRECIO REFERENCIA'!AJ200</f>
        <v>0</v>
      </c>
      <c r="AM200" s="43" t="str">
        <f>'PRECIO REFERENCIA'!AL200</f>
        <v>NO OFERTADO</v>
      </c>
      <c r="AN200" s="44">
        <f>+IF(AM200="NO OFERTADO",0,IF(AM200="NO CUMPLE EV TECNICA",0,IF(AM200="NO HABILITA",0,IF(AM200="HABILITA",('PRECIOS UNITARIOS'!$AF200*500)/AL200))))</f>
        <v>0</v>
      </c>
      <c r="AO200" s="43">
        <f>'PRECIO REFERENCIA'!AM200</f>
        <v>7600</v>
      </c>
      <c r="AP200" s="43" t="str">
        <f>'PRECIO REFERENCIA'!AO200</f>
        <v>HABILITA</v>
      </c>
      <c r="AQ200" s="44">
        <f>+IF(AP200="NO OFERTADO",0,IF(AP200="NO CUMPLE EV TECNICA",0,IF(AP200="NO HABILITA",0,IF(AP200="HABILITA",('PRECIOS UNITARIOS'!$AF200*500)/AO200))))</f>
        <v>500</v>
      </c>
      <c r="AR200" s="43">
        <f>'PRECIO REFERENCIA'!AP200</f>
        <v>0</v>
      </c>
      <c r="AS200" s="43" t="str">
        <f>'PRECIO REFERENCIA'!AR200</f>
        <v>NO OFERTADO</v>
      </c>
      <c r="AT200" s="44">
        <f>+IF(AS200="NO OFERTADO",0,IF(AS200="NO CUMPLE EV TECNICA",0,IF(AS200="NO HABILITA",0,IF(AS200="HABILITA",('PRECIOS UNITARIOS'!$AF200*500)/AR200))))</f>
        <v>0</v>
      </c>
      <c r="AU200" s="43">
        <f>'PRECIO REFERENCIA'!AS200</f>
        <v>0</v>
      </c>
      <c r="AV200" s="43" t="str">
        <f>'PRECIO REFERENCIA'!AU200</f>
        <v>NO OFERTADO</v>
      </c>
      <c r="AW200" s="44">
        <f>+IF(AV200="NO OFERTADO",0,IF(AV200="NO CUMPLE EV TECNICA",0,IF(AV200="NO HABILITA",0,IF(AV200="HABILITA",('PRECIOS UNITARIOS'!$AF200*500)/AU200))))</f>
        <v>0</v>
      </c>
      <c r="AX200" s="43">
        <f>'PRECIO REFERENCIA'!AV200</f>
        <v>0</v>
      </c>
      <c r="AY200" s="43" t="str">
        <f>'PRECIO REFERENCIA'!AX200</f>
        <v>NO OFERTADO</v>
      </c>
      <c r="AZ200" s="44">
        <f>+IF(AY200="NO OFERTADO",0,IF(AY200="NO CUMPLE EV TECNICA",0,IF(AY200="NO HABILITA",0,IF(AY200="HABILITA",('PRECIOS UNITARIOS'!$AF200*500)/AX200))))</f>
        <v>0</v>
      </c>
      <c r="BA200" s="43">
        <f>'PRECIO REFERENCIA'!AY200</f>
        <v>0</v>
      </c>
      <c r="BB200" s="43" t="str">
        <f>'PRECIO REFERENCIA'!BA200</f>
        <v>NO OFERTADO</v>
      </c>
      <c r="BC200" s="44">
        <f>+IF(BB200="NO OFERTADO",0,IF(BB200="NO CUMPLE EV TECNICA",0,IF(BB200="NO HABILITA",0,IF(BB200="HABILITA",('PRECIOS UNITARIOS'!$AF200*500)/BA200))))</f>
        <v>0</v>
      </c>
      <c r="BD200" s="43">
        <f>'PRECIO REFERENCIA'!BB200</f>
        <v>0</v>
      </c>
      <c r="BE200" s="43" t="str">
        <f>'PRECIO REFERENCIA'!BD200</f>
        <v>NO OFERTADO</v>
      </c>
      <c r="BF200" s="44">
        <f>+IF(BE200="NO OFERTADO",0,IF(BE200="NO CUMPLE EV TECNICA",0,IF(BE200="NO HABILITA",0,IF(BE200="HABILITA",('PRECIOS UNITARIOS'!$AF200*500)/BD200))))</f>
        <v>0</v>
      </c>
      <c r="BG200" s="43">
        <f>'PRECIO REFERENCIA'!BE200</f>
        <v>0</v>
      </c>
      <c r="BH200" s="43" t="str">
        <f>'PRECIO REFERENCIA'!BG200</f>
        <v>NO OFERTADO</v>
      </c>
      <c r="BI200" s="44">
        <f>+IF(BH200="NO OFERTADO",0,IF(BH200="NO CUMPLE EV TECNICA",0,IF(BH200="NO HABILITA",0,IF(BH200="HABILITA",('PRECIOS UNITARIOS'!$AF200*500)/BG200))))</f>
        <v>0</v>
      </c>
      <c r="BJ200" s="43">
        <f>'PRECIO REFERENCIA'!BH200</f>
        <v>0</v>
      </c>
      <c r="BK200" s="43" t="str">
        <f>'PRECIO REFERENCIA'!BJ200</f>
        <v>NO OFERTADO</v>
      </c>
      <c r="BL200" s="44">
        <f>+IF(BK200="NO OFERTADO",0,IF(BK200="NO CUMPLE EV TECNICA",0,IF(BK200="NO HABILITA",0,IF(BK200="HABILITA",('PRECIOS UNITARIOS'!$AF200*500)/BJ200))))</f>
        <v>0</v>
      </c>
      <c r="BM200" s="43">
        <f>'PRECIO REFERENCIA'!BK200</f>
        <v>0</v>
      </c>
      <c r="BN200" s="43" t="str">
        <f>'PRECIO REFERENCIA'!BM200</f>
        <v>NO OFERTADO</v>
      </c>
      <c r="BO200" s="44">
        <f>+IF(BN200="NO OFERTADO",0,IF(BN200="NO CUMPLE EV TECNICA",0,IF(BN200="NO HABILITA",0,IF(BN200="HABILITA",('PRECIOS UNITARIOS'!$AF200*500)/BM200))))</f>
        <v>0</v>
      </c>
      <c r="BP200" s="43">
        <f>'PRECIO REFERENCIA'!BN200</f>
        <v>0</v>
      </c>
      <c r="BQ200" s="43" t="str">
        <f>'PRECIO REFERENCIA'!BP200</f>
        <v>NO OFERTADO</v>
      </c>
      <c r="BR200" s="44">
        <f>+IF(BQ200="NO OFERTADO",0,IF(BQ200="NO CUMPLE EV TECNICA",0,IF(BQ200="NO HABILITA",0,IF(BQ200="HABILITA",('PRECIOS UNITARIOS'!$AF200*500)/BP200))))</f>
        <v>0</v>
      </c>
      <c r="BS200" s="43">
        <f>'PRECIO REFERENCIA'!BQ200</f>
        <v>0</v>
      </c>
      <c r="BT200" s="43" t="str">
        <f>'PRECIO REFERENCIA'!BS200</f>
        <v>NO OFERTADO</v>
      </c>
      <c r="BU200" s="44">
        <f>+IF(BT200="NO OFERTADO",0,IF(BT200="NO CUMPLE EV TECNICA",0,IF(BT200="NO HABILITA",0,IF(BT200="HABILITA",('PRECIOS UNITARIOS'!$AF200*500)/BS200))))</f>
        <v>0</v>
      </c>
      <c r="BV200" s="43">
        <f>'PRECIO REFERENCIA'!BT200</f>
        <v>0</v>
      </c>
      <c r="BW200" s="43" t="str">
        <f>'PRECIO REFERENCIA'!BV200</f>
        <v>NO OFERTADO</v>
      </c>
      <c r="BX200" s="44">
        <f>+IF(BW200="NO OFERTADO",0,IF(BW200="NO CUMPLE EV TECNICA",0,IF(BW200="NO HABILITA",0,IF(BW200="HABILITA",('PRECIOS UNITARIOS'!$AF200*500)/BV200))))</f>
        <v>0</v>
      </c>
      <c r="BY200" s="43">
        <f>'PRECIO REFERENCIA'!BW200</f>
        <v>0</v>
      </c>
      <c r="BZ200" s="43" t="str">
        <f>'PRECIO REFERENCIA'!BY200</f>
        <v>NO OFERTADO</v>
      </c>
      <c r="CA200" s="44">
        <f>+IF(BZ200="NO OFERTADO",0,IF(BZ200="NO CUMPLE EV TECNICA",0,IF(BZ200="NO HABILITA",0,IF(BZ200="HABILITA",('PRECIOS UNITARIOS'!$AF200*500)/BY200))))</f>
        <v>0</v>
      </c>
      <c r="CB200" s="43">
        <f>'PRECIO REFERENCIA'!BZ200</f>
        <v>0</v>
      </c>
      <c r="CC200" s="43" t="str">
        <f>'PRECIO REFERENCIA'!CB200</f>
        <v>NO OFERTADO</v>
      </c>
      <c r="CD200" s="44">
        <f>+IF(CC200="NO OFERTADO",0,IF(CC200="NO CUMPLE EV TECNICA",0,IF(CC200="NO HABILITA",0,IF(CC200="HABILITA",('PRECIOS UNITARIOS'!$AF200*500)/CB200))))</f>
        <v>0</v>
      </c>
      <c r="CE200" s="43">
        <f>'PRECIO REFERENCIA'!CC200</f>
        <v>0</v>
      </c>
      <c r="CF200" s="43" t="str">
        <f>'PRECIO REFERENCIA'!CE200</f>
        <v>NO OFERTADO</v>
      </c>
      <c r="CG200" s="44">
        <f>+IF(CF200="NO OFERTADO",0,IF(CF200="NO CUMPLE EV TECNICA",0,IF(CF200="NO HABILITA",0,IF(CF200="HABILITA",('PRECIOS UNITARIOS'!$AF200*500)/CE200))))</f>
        <v>0</v>
      </c>
      <c r="CH200" s="43">
        <f>'PRECIO REFERENCIA'!CF200</f>
        <v>0</v>
      </c>
      <c r="CI200" s="43" t="str">
        <f>'PRECIO REFERENCIA'!CH200</f>
        <v>NO OFERTADO</v>
      </c>
      <c r="CJ200" s="44">
        <f>+IF(CI200="NO OFERTADO",0,IF(CI200="NO CUMPLE EV TECNICA",0,IF(CI200="NO HABILITA",0,IF(CI200="HABILITA",('PRECIOS UNITARIOS'!$AF200*500)/CH200))))</f>
        <v>0</v>
      </c>
    </row>
    <row r="201" spans="1:88" s="40" customFormat="1" ht="51" x14ac:dyDescent="0.2">
      <c r="A201" s="103">
        <v>192</v>
      </c>
      <c r="B201" s="202" t="s">
        <v>319</v>
      </c>
      <c r="C201" s="121" t="s">
        <v>52</v>
      </c>
      <c r="D201" s="24">
        <v>1</v>
      </c>
      <c r="E201" s="166" t="s">
        <v>53</v>
      </c>
      <c r="F201" s="168">
        <v>1</v>
      </c>
      <c r="G201" s="25">
        <v>8860.9899000000005</v>
      </c>
      <c r="H201" s="43">
        <f>'PRECIO REFERENCIA'!F201</f>
        <v>0</v>
      </c>
      <c r="I201" s="43" t="str">
        <f>'PRECIO REFERENCIA'!H201</f>
        <v>NO OFERTADO</v>
      </c>
      <c r="J201" s="44">
        <f>+IF(I201="NO OFERTADO",0,IF(I201="NO CUMPLE EV TECNICA",0,IF(I201="NO HABILITA",0,IF(I201="HABILITA",('PRECIOS UNITARIOS'!$AF201*500)/H201))))</f>
        <v>0</v>
      </c>
      <c r="K201" s="43">
        <f>'PRECIO REFERENCIA'!I201</f>
        <v>11000</v>
      </c>
      <c r="L201" s="43" t="str">
        <f>'PRECIO REFERENCIA'!K201</f>
        <v>HABILITA</v>
      </c>
      <c r="M201" s="44">
        <f>+IF(L201="NO OFERTADO",0,IF(L201="NO CUMPLE EV TECNICA",0,IF(L201="NO HABILITA",0,IF(L201="HABILITA",('PRECIOS UNITARIOS'!$AF201*500)/K201))))</f>
        <v>320.45454545454544</v>
      </c>
      <c r="N201" s="43">
        <f>'PRECIO REFERENCIA'!L201</f>
        <v>8300</v>
      </c>
      <c r="O201" s="43" t="str">
        <f>'PRECIO REFERENCIA'!N201</f>
        <v>HABILITA</v>
      </c>
      <c r="P201" s="44">
        <f>+IF(O201="NO OFERTADO",0,IF(O201="NO CUMPLE EV TECNICA",0,IF(O201="NO HABILITA",0,IF(O201="HABILITA",('PRECIOS UNITARIOS'!$AF201*500)/N201))))</f>
        <v>424.69879518072287</v>
      </c>
      <c r="Q201" s="43">
        <f>'PRECIO REFERENCIA'!O201</f>
        <v>0</v>
      </c>
      <c r="R201" s="43" t="str">
        <f>'PRECIO REFERENCIA'!Q201</f>
        <v>NO OFERTADO</v>
      </c>
      <c r="S201" s="44">
        <f>+IF(R201="NO OFERTADO",0,IF(R201="NO CUMPLE EV TECNICA",0,IF(R201="NO HABILITA",0,IF(R201="HABILITA",('PRECIOS UNITARIOS'!$AF201*500)/Q201))))</f>
        <v>0</v>
      </c>
      <c r="T201" s="43">
        <f>'PRECIO REFERENCIA'!R201</f>
        <v>0</v>
      </c>
      <c r="U201" s="43" t="str">
        <f>'PRECIO REFERENCIA'!T201</f>
        <v>NO OFERTADO</v>
      </c>
      <c r="V201" s="44">
        <f>+IF(U201="NO OFERTADO",0,IF(U201="NO CUMPLE EV TECNICA",0,IF(U201="NO HABILITA",0,IF(U201="HABILITA",('PRECIOS UNITARIOS'!$AF201*500)/T201))))</f>
        <v>0</v>
      </c>
      <c r="W201" s="43">
        <f>'PRECIO REFERENCIA'!U201</f>
        <v>0</v>
      </c>
      <c r="X201" s="43" t="str">
        <f>'PRECIO REFERENCIA'!W201</f>
        <v>NO OFERTADO</v>
      </c>
      <c r="Y201" s="44">
        <f>+IF(X201="NO OFERTADO",0,IF(X201="NO CUMPLE EV TECNICA",0,IF(X201="NO HABILITA",0,IF(X201="HABILITA",('PRECIOS UNITARIOS'!$AF201*500)/W201))))</f>
        <v>0</v>
      </c>
      <c r="Z201" s="43">
        <f>'PRECIO REFERENCIA'!X201</f>
        <v>0</v>
      </c>
      <c r="AA201" s="43" t="str">
        <f>'PRECIO REFERENCIA'!Z201</f>
        <v>NO OFERTADO</v>
      </c>
      <c r="AB201" s="44">
        <f>+IF(AA201="NO OFERTADO",0,IF(AA201="NO CUMPLE EV TECNICA",0,IF(AA201="NO HABILITA",0,IF(AA201="HABILITA",('PRECIOS UNITARIOS'!$AF201*500)/Z201))))</f>
        <v>0</v>
      </c>
      <c r="AC201" s="43">
        <f>'PRECIO REFERENCIA'!AA201</f>
        <v>0</v>
      </c>
      <c r="AD201" s="43" t="str">
        <f>'PRECIO REFERENCIA'!AC201</f>
        <v>NO OFERTADO</v>
      </c>
      <c r="AE201" s="44">
        <f>+IF(AD201="NO OFERTADO",0,IF(AD201="NO CUMPLE EV TECNICA",0,IF(AD201="NO HABILITA",0,IF(AD201="HABILITA",('PRECIOS UNITARIOS'!$AF201*500)/AC201))))</f>
        <v>0</v>
      </c>
      <c r="AF201" s="43">
        <f>'PRECIO REFERENCIA'!AD201</f>
        <v>9716</v>
      </c>
      <c r="AG201" s="43" t="str">
        <f>'PRECIO REFERENCIA'!AF201</f>
        <v>HABILITA</v>
      </c>
      <c r="AH201" s="44">
        <f>+IF(AG201="NO OFERTADO",0,IF(AG201="NO CUMPLE EV TECNICA",0,IF(AG201="NO HABILITA",0,IF(AG201="HABILITA",('PRECIOS UNITARIOS'!$AF201*500)/AF201))))</f>
        <v>362.8036228900782</v>
      </c>
      <c r="AI201" s="43">
        <f>'PRECIO REFERENCIA'!AG201</f>
        <v>0</v>
      </c>
      <c r="AJ201" s="43" t="str">
        <f>'PRECIO REFERENCIA'!AI201</f>
        <v>NO OFERTADO</v>
      </c>
      <c r="AK201" s="44">
        <f>+IF(AJ201="NO OFERTADO",0,IF(AJ201="NO CUMPLE EV TECNICA",0,IF(AJ201="NO HABILITA",0,IF(AJ201="HABILITA",('PRECIOS UNITARIOS'!$AF201*500)/AI201))))</f>
        <v>0</v>
      </c>
      <c r="AL201" s="43">
        <f>'PRECIO REFERENCIA'!AJ201</f>
        <v>0</v>
      </c>
      <c r="AM201" s="43" t="str">
        <f>'PRECIO REFERENCIA'!AL201</f>
        <v>NO OFERTADO</v>
      </c>
      <c r="AN201" s="44">
        <f>+IF(AM201="NO OFERTADO",0,IF(AM201="NO CUMPLE EV TECNICA",0,IF(AM201="NO HABILITA",0,IF(AM201="HABILITA",('PRECIOS UNITARIOS'!$AF201*500)/AL201))))</f>
        <v>0</v>
      </c>
      <c r="AO201" s="43">
        <f>'PRECIO REFERENCIA'!AM201</f>
        <v>7050</v>
      </c>
      <c r="AP201" s="43" t="str">
        <f>'PRECIO REFERENCIA'!AO201</f>
        <v>HABILITA</v>
      </c>
      <c r="AQ201" s="44">
        <f>+IF(AP201="NO OFERTADO",0,IF(AP201="NO CUMPLE EV TECNICA",0,IF(AP201="NO HABILITA",0,IF(AP201="HABILITA",('PRECIOS UNITARIOS'!$AF201*500)/AO201))))</f>
        <v>500</v>
      </c>
      <c r="AR201" s="43">
        <f>'PRECIO REFERENCIA'!AP201</f>
        <v>0</v>
      </c>
      <c r="AS201" s="43" t="str">
        <f>'PRECIO REFERENCIA'!AR201</f>
        <v>NO OFERTADO</v>
      </c>
      <c r="AT201" s="44">
        <f>+IF(AS201="NO OFERTADO",0,IF(AS201="NO CUMPLE EV TECNICA",0,IF(AS201="NO HABILITA",0,IF(AS201="HABILITA",('PRECIOS UNITARIOS'!$AF201*500)/AR201))))</f>
        <v>0</v>
      </c>
      <c r="AU201" s="43">
        <f>'PRECIO REFERENCIA'!AS201</f>
        <v>0</v>
      </c>
      <c r="AV201" s="43" t="str">
        <f>'PRECIO REFERENCIA'!AU201</f>
        <v>NO OFERTADO</v>
      </c>
      <c r="AW201" s="44">
        <f>+IF(AV201="NO OFERTADO",0,IF(AV201="NO CUMPLE EV TECNICA",0,IF(AV201="NO HABILITA",0,IF(AV201="HABILITA",('PRECIOS UNITARIOS'!$AF201*500)/AU201))))</f>
        <v>0</v>
      </c>
      <c r="AX201" s="43">
        <f>'PRECIO REFERENCIA'!AV201</f>
        <v>0</v>
      </c>
      <c r="AY201" s="43" t="str">
        <f>'PRECIO REFERENCIA'!AX201</f>
        <v>NO OFERTADO</v>
      </c>
      <c r="AZ201" s="44">
        <f>+IF(AY201="NO OFERTADO",0,IF(AY201="NO CUMPLE EV TECNICA",0,IF(AY201="NO HABILITA",0,IF(AY201="HABILITA",('PRECIOS UNITARIOS'!$AF201*500)/AX201))))</f>
        <v>0</v>
      </c>
      <c r="BA201" s="43">
        <f>'PRECIO REFERENCIA'!AY201</f>
        <v>0</v>
      </c>
      <c r="BB201" s="43" t="str">
        <f>'PRECIO REFERENCIA'!BA201</f>
        <v>NO OFERTADO</v>
      </c>
      <c r="BC201" s="44">
        <f>+IF(BB201="NO OFERTADO",0,IF(BB201="NO CUMPLE EV TECNICA",0,IF(BB201="NO HABILITA",0,IF(BB201="HABILITA",('PRECIOS UNITARIOS'!$AF201*500)/BA201))))</f>
        <v>0</v>
      </c>
      <c r="BD201" s="43">
        <f>'PRECIO REFERENCIA'!BB201</f>
        <v>0</v>
      </c>
      <c r="BE201" s="43" t="str">
        <f>'PRECIO REFERENCIA'!BD201</f>
        <v>NO OFERTADO</v>
      </c>
      <c r="BF201" s="44">
        <f>+IF(BE201="NO OFERTADO",0,IF(BE201="NO CUMPLE EV TECNICA",0,IF(BE201="NO HABILITA",0,IF(BE201="HABILITA",('PRECIOS UNITARIOS'!$AF201*500)/BD201))))</f>
        <v>0</v>
      </c>
      <c r="BG201" s="43">
        <f>'PRECIO REFERENCIA'!BE201</f>
        <v>0</v>
      </c>
      <c r="BH201" s="43" t="str">
        <f>'PRECIO REFERENCIA'!BG201</f>
        <v>NO OFERTADO</v>
      </c>
      <c r="BI201" s="44">
        <f>+IF(BH201="NO OFERTADO",0,IF(BH201="NO CUMPLE EV TECNICA",0,IF(BH201="NO HABILITA",0,IF(BH201="HABILITA",('PRECIOS UNITARIOS'!$AF201*500)/BG201))))</f>
        <v>0</v>
      </c>
      <c r="BJ201" s="43">
        <f>'PRECIO REFERENCIA'!BH201</f>
        <v>0</v>
      </c>
      <c r="BK201" s="43" t="str">
        <f>'PRECIO REFERENCIA'!BJ201</f>
        <v>NO OFERTADO</v>
      </c>
      <c r="BL201" s="44">
        <f>+IF(BK201="NO OFERTADO",0,IF(BK201="NO CUMPLE EV TECNICA",0,IF(BK201="NO HABILITA",0,IF(BK201="HABILITA",('PRECIOS UNITARIOS'!$AF201*500)/BJ201))))</f>
        <v>0</v>
      </c>
      <c r="BM201" s="43">
        <f>'PRECIO REFERENCIA'!BK201</f>
        <v>0</v>
      </c>
      <c r="BN201" s="43" t="str">
        <f>'PRECIO REFERENCIA'!BM201</f>
        <v>NO OFERTADO</v>
      </c>
      <c r="BO201" s="44">
        <f>+IF(BN201="NO OFERTADO",0,IF(BN201="NO CUMPLE EV TECNICA",0,IF(BN201="NO HABILITA",0,IF(BN201="HABILITA",('PRECIOS UNITARIOS'!$AF201*500)/BM201))))</f>
        <v>0</v>
      </c>
      <c r="BP201" s="43">
        <f>'PRECIO REFERENCIA'!BN201</f>
        <v>0</v>
      </c>
      <c r="BQ201" s="43" t="str">
        <f>'PRECIO REFERENCIA'!BP201</f>
        <v>NO OFERTADO</v>
      </c>
      <c r="BR201" s="44">
        <f>+IF(BQ201="NO OFERTADO",0,IF(BQ201="NO CUMPLE EV TECNICA",0,IF(BQ201="NO HABILITA",0,IF(BQ201="HABILITA",('PRECIOS UNITARIOS'!$AF201*500)/BP201))))</f>
        <v>0</v>
      </c>
      <c r="BS201" s="43">
        <f>'PRECIO REFERENCIA'!BQ201</f>
        <v>0</v>
      </c>
      <c r="BT201" s="43" t="str">
        <f>'PRECIO REFERENCIA'!BS201</f>
        <v>NO OFERTADO</v>
      </c>
      <c r="BU201" s="44">
        <f>+IF(BT201="NO OFERTADO",0,IF(BT201="NO CUMPLE EV TECNICA",0,IF(BT201="NO HABILITA",0,IF(BT201="HABILITA",('PRECIOS UNITARIOS'!$AF201*500)/BS201))))</f>
        <v>0</v>
      </c>
      <c r="BV201" s="43">
        <f>'PRECIO REFERENCIA'!BT201</f>
        <v>0</v>
      </c>
      <c r="BW201" s="43" t="str">
        <f>'PRECIO REFERENCIA'!BV201</f>
        <v>NO OFERTADO</v>
      </c>
      <c r="BX201" s="44">
        <f>+IF(BW201="NO OFERTADO",0,IF(BW201="NO CUMPLE EV TECNICA",0,IF(BW201="NO HABILITA",0,IF(BW201="HABILITA",('PRECIOS UNITARIOS'!$AF201*500)/BV201))))</f>
        <v>0</v>
      </c>
      <c r="BY201" s="43">
        <f>'PRECIO REFERENCIA'!BW201</f>
        <v>0</v>
      </c>
      <c r="BZ201" s="43" t="str">
        <f>'PRECIO REFERENCIA'!BY201</f>
        <v>NO OFERTADO</v>
      </c>
      <c r="CA201" s="44">
        <f>+IF(BZ201="NO OFERTADO",0,IF(BZ201="NO CUMPLE EV TECNICA",0,IF(BZ201="NO HABILITA",0,IF(BZ201="HABILITA",('PRECIOS UNITARIOS'!$AF201*500)/BY201))))</f>
        <v>0</v>
      </c>
      <c r="CB201" s="43">
        <f>'PRECIO REFERENCIA'!BZ201</f>
        <v>0</v>
      </c>
      <c r="CC201" s="43" t="str">
        <f>'PRECIO REFERENCIA'!CB201</f>
        <v>NO OFERTADO</v>
      </c>
      <c r="CD201" s="44">
        <f>+IF(CC201="NO OFERTADO",0,IF(CC201="NO CUMPLE EV TECNICA",0,IF(CC201="NO HABILITA",0,IF(CC201="HABILITA",('PRECIOS UNITARIOS'!$AF201*500)/CB201))))</f>
        <v>0</v>
      </c>
      <c r="CE201" s="43">
        <f>'PRECIO REFERENCIA'!CC201</f>
        <v>0</v>
      </c>
      <c r="CF201" s="43" t="str">
        <f>'PRECIO REFERENCIA'!CE201</f>
        <v>NO OFERTADO</v>
      </c>
      <c r="CG201" s="44">
        <f>+IF(CF201="NO OFERTADO",0,IF(CF201="NO CUMPLE EV TECNICA",0,IF(CF201="NO HABILITA",0,IF(CF201="HABILITA",('PRECIOS UNITARIOS'!$AF201*500)/CE201))))</f>
        <v>0</v>
      </c>
      <c r="CH201" s="43">
        <f>'PRECIO REFERENCIA'!CF201</f>
        <v>0</v>
      </c>
      <c r="CI201" s="43" t="str">
        <f>'PRECIO REFERENCIA'!CH201</f>
        <v>NO OFERTADO</v>
      </c>
      <c r="CJ201" s="44">
        <f>+IF(CI201="NO OFERTADO",0,IF(CI201="NO CUMPLE EV TECNICA",0,IF(CI201="NO HABILITA",0,IF(CI201="HABILITA",('PRECIOS UNITARIOS'!$AF201*500)/CH201))))</f>
        <v>0</v>
      </c>
    </row>
    <row r="202" spans="1:88" s="40" customFormat="1" ht="38.25" x14ac:dyDescent="0.2">
      <c r="A202" s="103">
        <v>193</v>
      </c>
      <c r="B202" s="202" t="s">
        <v>320</v>
      </c>
      <c r="C202" s="121" t="s">
        <v>52</v>
      </c>
      <c r="D202" s="24">
        <v>1</v>
      </c>
      <c r="E202" s="166" t="s">
        <v>53</v>
      </c>
      <c r="F202" s="168">
        <v>56.666666666666664</v>
      </c>
      <c r="G202" s="25">
        <v>6158.7021999999997</v>
      </c>
      <c r="H202" s="43">
        <f>'PRECIO REFERENCIA'!F202</f>
        <v>0</v>
      </c>
      <c r="I202" s="43" t="str">
        <f>'PRECIO REFERENCIA'!H202</f>
        <v>NO OFERTADO</v>
      </c>
      <c r="J202" s="44">
        <f>+IF(I202="NO OFERTADO",0,IF(I202="NO CUMPLE EV TECNICA",0,IF(I202="NO HABILITA",0,IF(I202="HABILITA",('PRECIOS UNITARIOS'!$AF202*500)/H202))))</f>
        <v>0</v>
      </c>
      <c r="K202" s="43">
        <f>'PRECIO REFERENCIA'!I202</f>
        <v>11000</v>
      </c>
      <c r="L202" s="43" t="str">
        <f>'PRECIO REFERENCIA'!K202</f>
        <v>NO HABILITA</v>
      </c>
      <c r="M202" s="44">
        <f>+IF(L202="NO OFERTADO",0,IF(L202="NO CUMPLE EV TECNICA",0,IF(L202="NO HABILITA",0,IF(L202="HABILITA",('PRECIOS UNITARIOS'!$AF202*500)/K202))))</f>
        <v>0</v>
      </c>
      <c r="N202" s="43">
        <f>'PRECIO REFERENCIA'!L202</f>
        <v>3800</v>
      </c>
      <c r="O202" s="43" t="str">
        <f>'PRECIO REFERENCIA'!N202</f>
        <v>HABILITA</v>
      </c>
      <c r="P202" s="44">
        <f>+IF(O202="NO OFERTADO",0,IF(O202="NO CUMPLE EV TECNICA",0,IF(O202="NO HABILITA",0,IF(O202="HABILITA",('PRECIOS UNITARIOS'!$AF202*500)/N202))))</f>
        <v>500</v>
      </c>
      <c r="Q202" s="43">
        <f>'PRECIO REFERENCIA'!O202</f>
        <v>0</v>
      </c>
      <c r="R202" s="43" t="str">
        <f>'PRECIO REFERENCIA'!Q202</f>
        <v>NO OFERTADO</v>
      </c>
      <c r="S202" s="44">
        <f>+IF(R202="NO OFERTADO",0,IF(R202="NO CUMPLE EV TECNICA",0,IF(R202="NO HABILITA",0,IF(R202="HABILITA",('PRECIOS UNITARIOS'!$AF202*500)/Q202))))</f>
        <v>0</v>
      </c>
      <c r="T202" s="43">
        <f>'PRECIO REFERENCIA'!R202</f>
        <v>0</v>
      </c>
      <c r="U202" s="43" t="str">
        <f>'PRECIO REFERENCIA'!T202</f>
        <v>NO OFERTADO</v>
      </c>
      <c r="V202" s="44">
        <f>+IF(U202="NO OFERTADO",0,IF(U202="NO CUMPLE EV TECNICA",0,IF(U202="NO HABILITA",0,IF(U202="HABILITA",('PRECIOS UNITARIOS'!$AF202*500)/T202))))</f>
        <v>0</v>
      </c>
      <c r="W202" s="43">
        <f>'PRECIO REFERENCIA'!U202</f>
        <v>0</v>
      </c>
      <c r="X202" s="43" t="str">
        <f>'PRECIO REFERENCIA'!W202</f>
        <v>NO OFERTADO</v>
      </c>
      <c r="Y202" s="44">
        <f>+IF(X202="NO OFERTADO",0,IF(X202="NO CUMPLE EV TECNICA",0,IF(X202="NO HABILITA",0,IF(X202="HABILITA",('PRECIOS UNITARIOS'!$AF202*500)/W202))))</f>
        <v>0</v>
      </c>
      <c r="Z202" s="43">
        <f>'PRECIO REFERENCIA'!X202</f>
        <v>0</v>
      </c>
      <c r="AA202" s="43" t="str">
        <f>'PRECIO REFERENCIA'!Z202</f>
        <v>NO OFERTADO</v>
      </c>
      <c r="AB202" s="44">
        <f>+IF(AA202="NO OFERTADO",0,IF(AA202="NO CUMPLE EV TECNICA",0,IF(AA202="NO HABILITA",0,IF(AA202="HABILITA",('PRECIOS UNITARIOS'!$AF202*500)/Z202))))</f>
        <v>0</v>
      </c>
      <c r="AC202" s="43">
        <f>'PRECIO REFERENCIA'!AA202</f>
        <v>0</v>
      </c>
      <c r="AD202" s="43" t="str">
        <f>'PRECIO REFERENCIA'!AC202</f>
        <v>NO OFERTADO</v>
      </c>
      <c r="AE202" s="44">
        <f>+IF(AD202="NO OFERTADO",0,IF(AD202="NO CUMPLE EV TECNICA",0,IF(AD202="NO HABILITA",0,IF(AD202="HABILITA",('PRECIOS UNITARIOS'!$AF202*500)/AC202))))</f>
        <v>0</v>
      </c>
      <c r="AF202" s="43">
        <f>'PRECIO REFERENCIA'!AD202</f>
        <v>0</v>
      </c>
      <c r="AG202" s="43" t="str">
        <f>'PRECIO REFERENCIA'!AF202</f>
        <v>NO HABILITA</v>
      </c>
      <c r="AH202" s="44">
        <f>+IF(AG202="NO OFERTADO",0,IF(AG202="NO CUMPLE EV TECNICA",0,IF(AG202="NO HABILITA",0,IF(AG202="HABILITA",('PRECIOS UNITARIOS'!$AF202*500)/AF202))))</f>
        <v>0</v>
      </c>
      <c r="AI202" s="43">
        <f>'PRECIO REFERENCIA'!AG202</f>
        <v>0</v>
      </c>
      <c r="AJ202" s="43" t="str">
        <f>'PRECIO REFERENCIA'!AI202</f>
        <v>NO OFERTADO</v>
      </c>
      <c r="AK202" s="44">
        <f>+IF(AJ202="NO OFERTADO",0,IF(AJ202="NO CUMPLE EV TECNICA",0,IF(AJ202="NO HABILITA",0,IF(AJ202="HABILITA",('PRECIOS UNITARIOS'!$AF202*500)/AI202))))</f>
        <v>0</v>
      </c>
      <c r="AL202" s="43">
        <f>'PRECIO REFERENCIA'!AJ202</f>
        <v>0</v>
      </c>
      <c r="AM202" s="43" t="str">
        <f>'PRECIO REFERENCIA'!AL202</f>
        <v>NO OFERTADO</v>
      </c>
      <c r="AN202" s="44">
        <f>+IF(AM202="NO OFERTADO",0,IF(AM202="NO CUMPLE EV TECNICA",0,IF(AM202="NO HABILITA",0,IF(AM202="HABILITA",('PRECIOS UNITARIOS'!$AF202*500)/AL202))))</f>
        <v>0</v>
      </c>
      <c r="AO202" s="43">
        <f>'PRECIO REFERENCIA'!AM202</f>
        <v>4900</v>
      </c>
      <c r="AP202" s="43" t="str">
        <f>'PRECIO REFERENCIA'!AO202</f>
        <v>HABILITA</v>
      </c>
      <c r="AQ202" s="44">
        <f>+IF(AP202="NO OFERTADO",0,IF(AP202="NO CUMPLE EV TECNICA",0,IF(AP202="NO HABILITA",0,IF(AP202="HABILITA",('PRECIOS UNITARIOS'!$AF202*500)/AO202))))</f>
        <v>387.75510204081633</v>
      </c>
      <c r="AR202" s="43">
        <f>'PRECIO REFERENCIA'!AP202</f>
        <v>0</v>
      </c>
      <c r="AS202" s="43" t="str">
        <f>'PRECIO REFERENCIA'!AR202</f>
        <v>NO OFERTADO</v>
      </c>
      <c r="AT202" s="44">
        <f>+IF(AS202="NO OFERTADO",0,IF(AS202="NO CUMPLE EV TECNICA",0,IF(AS202="NO HABILITA",0,IF(AS202="HABILITA",('PRECIOS UNITARIOS'!$AF202*500)/AR202))))</f>
        <v>0</v>
      </c>
      <c r="AU202" s="43">
        <f>'PRECIO REFERENCIA'!AS202</f>
        <v>0</v>
      </c>
      <c r="AV202" s="43" t="str">
        <f>'PRECIO REFERENCIA'!AU202</f>
        <v>NO OFERTADO</v>
      </c>
      <c r="AW202" s="44">
        <f>+IF(AV202="NO OFERTADO",0,IF(AV202="NO CUMPLE EV TECNICA",0,IF(AV202="NO HABILITA",0,IF(AV202="HABILITA",('PRECIOS UNITARIOS'!$AF202*500)/AU202))))</f>
        <v>0</v>
      </c>
      <c r="AX202" s="43">
        <f>'PRECIO REFERENCIA'!AV202</f>
        <v>0</v>
      </c>
      <c r="AY202" s="43" t="str">
        <f>'PRECIO REFERENCIA'!AX202</f>
        <v>NO OFERTADO</v>
      </c>
      <c r="AZ202" s="44">
        <f>+IF(AY202="NO OFERTADO",0,IF(AY202="NO CUMPLE EV TECNICA",0,IF(AY202="NO HABILITA",0,IF(AY202="HABILITA",('PRECIOS UNITARIOS'!$AF202*500)/AX202))))</f>
        <v>0</v>
      </c>
      <c r="BA202" s="43">
        <f>'PRECIO REFERENCIA'!AY202</f>
        <v>0</v>
      </c>
      <c r="BB202" s="43" t="str">
        <f>'PRECIO REFERENCIA'!BA202</f>
        <v>NO OFERTADO</v>
      </c>
      <c r="BC202" s="44">
        <f>+IF(BB202="NO OFERTADO",0,IF(BB202="NO CUMPLE EV TECNICA",0,IF(BB202="NO HABILITA",0,IF(BB202="HABILITA",('PRECIOS UNITARIOS'!$AF202*500)/BA202))))</f>
        <v>0</v>
      </c>
      <c r="BD202" s="43">
        <f>'PRECIO REFERENCIA'!BB202</f>
        <v>0</v>
      </c>
      <c r="BE202" s="43" t="str">
        <f>'PRECIO REFERENCIA'!BD202</f>
        <v>NO OFERTADO</v>
      </c>
      <c r="BF202" s="44">
        <f>+IF(BE202="NO OFERTADO",0,IF(BE202="NO CUMPLE EV TECNICA",0,IF(BE202="NO HABILITA",0,IF(BE202="HABILITA",('PRECIOS UNITARIOS'!$AF202*500)/BD202))))</f>
        <v>0</v>
      </c>
      <c r="BG202" s="43">
        <f>'PRECIO REFERENCIA'!BE202</f>
        <v>0</v>
      </c>
      <c r="BH202" s="43" t="str">
        <f>'PRECIO REFERENCIA'!BG202</f>
        <v>NO OFERTADO</v>
      </c>
      <c r="BI202" s="44">
        <f>+IF(BH202="NO OFERTADO",0,IF(BH202="NO CUMPLE EV TECNICA",0,IF(BH202="NO HABILITA",0,IF(BH202="HABILITA",('PRECIOS UNITARIOS'!$AF202*500)/BG202))))</f>
        <v>0</v>
      </c>
      <c r="BJ202" s="43">
        <f>'PRECIO REFERENCIA'!BH202</f>
        <v>0</v>
      </c>
      <c r="BK202" s="43" t="str">
        <f>'PRECIO REFERENCIA'!BJ202</f>
        <v>NO OFERTADO</v>
      </c>
      <c r="BL202" s="44">
        <f>+IF(BK202="NO OFERTADO",0,IF(BK202="NO CUMPLE EV TECNICA",0,IF(BK202="NO HABILITA",0,IF(BK202="HABILITA",('PRECIOS UNITARIOS'!$AF202*500)/BJ202))))</f>
        <v>0</v>
      </c>
      <c r="BM202" s="43">
        <f>'PRECIO REFERENCIA'!BK202</f>
        <v>0</v>
      </c>
      <c r="BN202" s="43" t="str">
        <f>'PRECIO REFERENCIA'!BM202</f>
        <v>NO OFERTADO</v>
      </c>
      <c r="BO202" s="44">
        <f>+IF(BN202="NO OFERTADO",0,IF(BN202="NO CUMPLE EV TECNICA",0,IF(BN202="NO HABILITA",0,IF(BN202="HABILITA",('PRECIOS UNITARIOS'!$AF202*500)/BM202))))</f>
        <v>0</v>
      </c>
      <c r="BP202" s="43">
        <f>'PRECIO REFERENCIA'!BN202</f>
        <v>0</v>
      </c>
      <c r="BQ202" s="43" t="str">
        <f>'PRECIO REFERENCIA'!BP202</f>
        <v>NO OFERTADO</v>
      </c>
      <c r="BR202" s="44">
        <f>+IF(BQ202="NO OFERTADO",0,IF(BQ202="NO CUMPLE EV TECNICA",0,IF(BQ202="NO HABILITA",0,IF(BQ202="HABILITA",('PRECIOS UNITARIOS'!$AF202*500)/BP202))))</f>
        <v>0</v>
      </c>
      <c r="BS202" s="43">
        <f>'PRECIO REFERENCIA'!BQ202</f>
        <v>0</v>
      </c>
      <c r="BT202" s="43" t="str">
        <f>'PRECIO REFERENCIA'!BS202</f>
        <v>NO OFERTADO</v>
      </c>
      <c r="BU202" s="44">
        <f>+IF(BT202="NO OFERTADO",0,IF(BT202="NO CUMPLE EV TECNICA",0,IF(BT202="NO HABILITA",0,IF(BT202="HABILITA",('PRECIOS UNITARIOS'!$AF202*500)/BS202))))</f>
        <v>0</v>
      </c>
      <c r="BV202" s="43">
        <f>'PRECIO REFERENCIA'!BT202</f>
        <v>0</v>
      </c>
      <c r="BW202" s="43" t="str">
        <f>'PRECIO REFERENCIA'!BV202</f>
        <v>NO OFERTADO</v>
      </c>
      <c r="BX202" s="44">
        <f>+IF(BW202="NO OFERTADO",0,IF(BW202="NO CUMPLE EV TECNICA",0,IF(BW202="NO HABILITA",0,IF(BW202="HABILITA",('PRECIOS UNITARIOS'!$AF202*500)/BV202))))</f>
        <v>0</v>
      </c>
      <c r="BY202" s="43">
        <f>'PRECIO REFERENCIA'!BW202</f>
        <v>0</v>
      </c>
      <c r="BZ202" s="43" t="str">
        <f>'PRECIO REFERENCIA'!BY202</f>
        <v>NO OFERTADO</v>
      </c>
      <c r="CA202" s="44">
        <f>+IF(BZ202="NO OFERTADO",0,IF(BZ202="NO CUMPLE EV TECNICA",0,IF(BZ202="NO HABILITA",0,IF(BZ202="HABILITA",('PRECIOS UNITARIOS'!$AF202*500)/BY202))))</f>
        <v>0</v>
      </c>
      <c r="CB202" s="43">
        <f>'PRECIO REFERENCIA'!BZ202</f>
        <v>0</v>
      </c>
      <c r="CC202" s="43" t="str">
        <f>'PRECIO REFERENCIA'!CB202</f>
        <v>NO OFERTADO</v>
      </c>
      <c r="CD202" s="44">
        <f>+IF(CC202="NO OFERTADO",0,IF(CC202="NO CUMPLE EV TECNICA",0,IF(CC202="NO HABILITA",0,IF(CC202="HABILITA",('PRECIOS UNITARIOS'!$AF202*500)/CB202))))</f>
        <v>0</v>
      </c>
      <c r="CE202" s="43">
        <f>'PRECIO REFERENCIA'!CC202</f>
        <v>0</v>
      </c>
      <c r="CF202" s="43" t="str">
        <f>'PRECIO REFERENCIA'!CE202</f>
        <v>NO OFERTADO</v>
      </c>
      <c r="CG202" s="44">
        <f>+IF(CF202="NO OFERTADO",0,IF(CF202="NO CUMPLE EV TECNICA",0,IF(CF202="NO HABILITA",0,IF(CF202="HABILITA",('PRECIOS UNITARIOS'!$AF202*500)/CE202))))</f>
        <v>0</v>
      </c>
      <c r="CH202" s="43">
        <f>'PRECIO REFERENCIA'!CF202</f>
        <v>0</v>
      </c>
      <c r="CI202" s="43" t="str">
        <f>'PRECIO REFERENCIA'!CH202</f>
        <v>NO OFERTADO</v>
      </c>
      <c r="CJ202" s="44">
        <f>+IF(CI202="NO OFERTADO",0,IF(CI202="NO CUMPLE EV TECNICA",0,IF(CI202="NO HABILITA",0,IF(CI202="HABILITA",('PRECIOS UNITARIOS'!$AF202*500)/CH202))))</f>
        <v>0</v>
      </c>
    </row>
    <row r="203" spans="1:88" s="40" customFormat="1" ht="51" x14ac:dyDescent="0.2">
      <c r="A203" s="103">
        <v>194</v>
      </c>
      <c r="B203" s="202" t="s">
        <v>321</v>
      </c>
      <c r="C203" s="121" t="s">
        <v>52</v>
      </c>
      <c r="D203" s="24">
        <v>1</v>
      </c>
      <c r="E203" s="166" t="s">
        <v>53</v>
      </c>
      <c r="F203" s="168">
        <v>8</v>
      </c>
      <c r="G203" s="25">
        <v>25741.599999999999</v>
      </c>
      <c r="H203" s="43">
        <f>'PRECIO REFERENCIA'!F203</f>
        <v>0</v>
      </c>
      <c r="I203" s="43" t="str">
        <f>'PRECIO REFERENCIA'!H203</f>
        <v>NO OFERTADO</v>
      </c>
      <c r="J203" s="44">
        <f>+IF(I203="NO OFERTADO",0,IF(I203="NO CUMPLE EV TECNICA",0,IF(I203="NO HABILITA",0,IF(I203="HABILITA",('PRECIOS UNITARIOS'!$AF203*500)/H203))))</f>
        <v>0</v>
      </c>
      <c r="K203" s="43">
        <f>'PRECIO REFERENCIA'!I203</f>
        <v>25700</v>
      </c>
      <c r="L203" s="43" t="str">
        <f>'PRECIO REFERENCIA'!K203</f>
        <v>HABILITA</v>
      </c>
      <c r="M203" s="44">
        <f>+IF(L203="NO OFERTADO",0,IF(L203="NO CUMPLE EV TECNICA",0,IF(L203="NO HABILITA",0,IF(L203="HABILITA",('PRECIOS UNITARIOS'!$AF203*500)/K203))))</f>
        <v>428.01556420233464</v>
      </c>
      <c r="N203" s="43">
        <f>'PRECIO REFERENCIA'!L203</f>
        <v>22000</v>
      </c>
      <c r="O203" s="43" t="str">
        <f>'PRECIO REFERENCIA'!N203</f>
        <v>HABILITA</v>
      </c>
      <c r="P203" s="44">
        <f>+IF(O203="NO OFERTADO",0,IF(O203="NO CUMPLE EV TECNICA",0,IF(O203="NO HABILITA",0,IF(O203="HABILITA",('PRECIOS UNITARIOS'!$AF203*500)/N203))))</f>
        <v>500</v>
      </c>
      <c r="Q203" s="43">
        <f>'PRECIO REFERENCIA'!O203</f>
        <v>0</v>
      </c>
      <c r="R203" s="43" t="str">
        <f>'PRECIO REFERENCIA'!Q203</f>
        <v>NO OFERTADO</v>
      </c>
      <c r="S203" s="44">
        <f>+IF(R203="NO OFERTADO",0,IF(R203="NO CUMPLE EV TECNICA",0,IF(R203="NO HABILITA",0,IF(R203="HABILITA",('PRECIOS UNITARIOS'!$AF203*500)/Q203))))</f>
        <v>0</v>
      </c>
      <c r="T203" s="43">
        <f>'PRECIO REFERENCIA'!R203</f>
        <v>0</v>
      </c>
      <c r="U203" s="43" t="str">
        <f>'PRECIO REFERENCIA'!T203</f>
        <v>NO OFERTADO</v>
      </c>
      <c r="V203" s="44">
        <f>+IF(U203="NO OFERTADO",0,IF(U203="NO CUMPLE EV TECNICA",0,IF(U203="NO HABILITA",0,IF(U203="HABILITA",('PRECIOS UNITARIOS'!$AF203*500)/T203))))</f>
        <v>0</v>
      </c>
      <c r="W203" s="43">
        <f>'PRECIO REFERENCIA'!U203</f>
        <v>0</v>
      </c>
      <c r="X203" s="43" t="str">
        <f>'PRECIO REFERENCIA'!W203</f>
        <v>NO OFERTADO</v>
      </c>
      <c r="Y203" s="44">
        <f>+IF(X203="NO OFERTADO",0,IF(X203="NO CUMPLE EV TECNICA",0,IF(X203="NO HABILITA",0,IF(X203="HABILITA",('PRECIOS UNITARIOS'!$AF203*500)/W203))))</f>
        <v>0</v>
      </c>
      <c r="Z203" s="43">
        <f>'PRECIO REFERENCIA'!X203</f>
        <v>0</v>
      </c>
      <c r="AA203" s="43" t="str">
        <f>'PRECIO REFERENCIA'!Z203</f>
        <v>NO OFERTADO</v>
      </c>
      <c r="AB203" s="44">
        <f>+IF(AA203="NO OFERTADO",0,IF(AA203="NO CUMPLE EV TECNICA",0,IF(AA203="NO HABILITA",0,IF(AA203="HABILITA",('PRECIOS UNITARIOS'!$AF203*500)/Z203))))</f>
        <v>0</v>
      </c>
      <c r="AC203" s="43">
        <f>'PRECIO REFERENCIA'!AA203</f>
        <v>0</v>
      </c>
      <c r="AD203" s="43" t="str">
        <f>'PRECIO REFERENCIA'!AC203</f>
        <v>NO OFERTADO</v>
      </c>
      <c r="AE203" s="44">
        <f>+IF(AD203="NO OFERTADO",0,IF(AD203="NO CUMPLE EV TECNICA",0,IF(AD203="NO HABILITA",0,IF(AD203="HABILITA",('PRECIOS UNITARIOS'!$AF203*500)/AC203))))</f>
        <v>0</v>
      </c>
      <c r="AF203" s="43">
        <f>'PRECIO REFERENCIA'!AD203</f>
        <v>0</v>
      </c>
      <c r="AG203" s="43" t="str">
        <f>'PRECIO REFERENCIA'!AF203</f>
        <v>NO HABILITA</v>
      </c>
      <c r="AH203" s="44">
        <f>+IF(AG203="NO OFERTADO",0,IF(AG203="NO CUMPLE EV TECNICA",0,IF(AG203="NO HABILITA",0,IF(AG203="HABILITA",('PRECIOS UNITARIOS'!$AF203*500)/AF203))))</f>
        <v>0</v>
      </c>
      <c r="AI203" s="43">
        <f>'PRECIO REFERENCIA'!AG203</f>
        <v>0</v>
      </c>
      <c r="AJ203" s="43" t="str">
        <f>'PRECIO REFERENCIA'!AI203</f>
        <v>NO OFERTADO</v>
      </c>
      <c r="AK203" s="44">
        <f>+IF(AJ203="NO OFERTADO",0,IF(AJ203="NO CUMPLE EV TECNICA",0,IF(AJ203="NO HABILITA",0,IF(AJ203="HABILITA",('PRECIOS UNITARIOS'!$AF203*500)/AI203))))</f>
        <v>0</v>
      </c>
      <c r="AL203" s="43">
        <f>'PRECIO REFERENCIA'!AJ203</f>
        <v>0</v>
      </c>
      <c r="AM203" s="43" t="str">
        <f>'PRECIO REFERENCIA'!AL203</f>
        <v>NO OFERTADO</v>
      </c>
      <c r="AN203" s="44">
        <f>+IF(AM203="NO OFERTADO",0,IF(AM203="NO CUMPLE EV TECNICA",0,IF(AM203="NO HABILITA",0,IF(AM203="HABILITA",('PRECIOS UNITARIOS'!$AF203*500)/AL203))))</f>
        <v>0</v>
      </c>
      <c r="AO203" s="43">
        <f>'PRECIO REFERENCIA'!AM203</f>
        <v>22250</v>
      </c>
      <c r="AP203" s="43" t="str">
        <f>'PRECIO REFERENCIA'!AO203</f>
        <v>HABILITA</v>
      </c>
      <c r="AQ203" s="44">
        <f>+IF(AP203="NO OFERTADO",0,IF(AP203="NO CUMPLE EV TECNICA",0,IF(AP203="NO HABILITA",0,IF(AP203="HABILITA",('PRECIOS UNITARIOS'!$AF203*500)/AO203))))</f>
        <v>494.38202247191009</v>
      </c>
      <c r="AR203" s="43">
        <f>'PRECIO REFERENCIA'!AP203</f>
        <v>0</v>
      </c>
      <c r="AS203" s="43" t="str">
        <f>'PRECIO REFERENCIA'!AR203</f>
        <v>NO OFERTADO</v>
      </c>
      <c r="AT203" s="44">
        <f>+IF(AS203="NO OFERTADO",0,IF(AS203="NO CUMPLE EV TECNICA",0,IF(AS203="NO HABILITA",0,IF(AS203="HABILITA",('PRECIOS UNITARIOS'!$AF203*500)/AR203))))</f>
        <v>0</v>
      </c>
      <c r="AU203" s="43">
        <f>'PRECIO REFERENCIA'!AS203</f>
        <v>0</v>
      </c>
      <c r="AV203" s="43" t="str">
        <f>'PRECIO REFERENCIA'!AU203</f>
        <v>NO OFERTADO</v>
      </c>
      <c r="AW203" s="44">
        <f>+IF(AV203="NO OFERTADO",0,IF(AV203="NO CUMPLE EV TECNICA",0,IF(AV203="NO HABILITA",0,IF(AV203="HABILITA",('PRECIOS UNITARIOS'!$AF203*500)/AU203))))</f>
        <v>0</v>
      </c>
      <c r="AX203" s="43">
        <f>'PRECIO REFERENCIA'!AV203</f>
        <v>0</v>
      </c>
      <c r="AY203" s="43" t="str">
        <f>'PRECIO REFERENCIA'!AX203</f>
        <v>NO OFERTADO</v>
      </c>
      <c r="AZ203" s="44">
        <f>+IF(AY203="NO OFERTADO",0,IF(AY203="NO CUMPLE EV TECNICA",0,IF(AY203="NO HABILITA",0,IF(AY203="HABILITA",('PRECIOS UNITARIOS'!$AF203*500)/AX203))))</f>
        <v>0</v>
      </c>
      <c r="BA203" s="43">
        <f>'PRECIO REFERENCIA'!AY203</f>
        <v>0</v>
      </c>
      <c r="BB203" s="43" t="str">
        <f>'PRECIO REFERENCIA'!BA203</f>
        <v>NO OFERTADO</v>
      </c>
      <c r="BC203" s="44">
        <f>+IF(BB203="NO OFERTADO",0,IF(BB203="NO CUMPLE EV TECNICA",0,IF(BB203="NO HABILITA",0,IF(BB203="HABILITA",('PRECIOS UNITARIOS'!$AF203*500)/BA203))))</f>
        <v>0</v>
      </c>
      <c r="BD203" s="43">
        <f>'PRECIO REFERENCIA'!BB203</f>
        <v>0</v>
      </c>
      <c r="BE203" s="43" t="str">
        <f>'PRECIO REFERENCIA'!BD203</f>
        <v>NO OFERTADO</v>
      </c>
      <c r="BF203" s="44">
        <f>+IF(BE203="NO OFERTADO",0,IF(BE203="NO CUMPLE EV TECNICA",0,IF(BE203="NO HABILITA",0,IF(BE203="HABILITA",('PRECIOS UNITARIOS'!$AF203*500)/BD203))))</f>
        <v>0</v>
      </c>
      <c r="BG203" s="43">
        <f>'PRECIO REFERENCIA'!BE203</f>
        <v>0</v>
      </c>
      <c r="BH203" s="43" t="str">
        <f>'PRECIO REFERENCIA'!BG203</f>
        <v>NO OFERTADO</v>
      </c>
      <c r="BI203" s="44">
        <f>+IF(BH203="NO OFERTADO",0,IF(BH203="NO CUMPLE EV TECNICA",0,IF(BH203="NO HABILITA",0,IF(BH203="HABILITA",('PRECIOS UNITARIOS'!$AF203*500)/BG203))))</f>
        <v>0</v>
      </c>
      <c r="BJ203" s="43">
        <f>'PRECIO REFERENCIA'!BH203</f>
        <v>0</v>
      </c>
      <c r="BK203" s="43" t="str">
        <f>'PRECIO REFERENCIA'!BJ203</f>
        <v>NO OFERTADO</v>
      </c>
      <c r="BL203" s="44">
        <f>+IF(BK203="NO OFERTADO",0,IF(BK203="NO CUMPLE EV TECNICA",0,IF(BK203="NO HABILITA",0,IF(BK203="HABILITA",('PRECIOS UNITARIOS'!$AF203*500)/BJ203))))</f>
        <v>0</v>
      </c>
      <c r="BM203" s="43">
        <f>'PRECIO REFERENCIA'!BK203</f>
        <v>0</v>
      </c>
      <c r="BN203" s="43" t="str">
        <f>'PRECIO REFERENCIA'!BM203</f>
        <v>NO OFERTADO</v>
      </c>
      <c r="BO203" s="44">
        <f>+IF(BN203="NO OFERTADO",0,IF(BN203="NO CUMPLE EV TECNICA",0,IF(BN203="NO HABILITA",0,IF(BN203="HABILITA",('PRECIOS UNITARIOS'!$AF203*500)/BM203))))</f>
        <v>0</v>
      </c>
      <c r="BP203" s="43">
        <f>'PRECIO REFERENCIA'!BN203</f>
        <v>0</v>
      </c>
      <c r="BQ203" s="43" t="str">
        <f>'PRECIO REFERENCIA'!BP203</f>
        <v>NO OFERTADO</v>
      </c>
      <c r="BR203" s="44">
        <f>+IF(BQ203="NO OFERTADO",0,IF(BQ203="NO CUMPLE EV TECNICA",0,IF(BQ203="NO HABILITA",0,IF(BQ203="HABILITA",('PRECIOS UNITARIOS'!$AF203*500)/BP203))))</f>
        <v>0</v>
      </c>
      <c r="BS203" s="43">
        <f>'PRECIO REFERENCIA'!BQ203</f>
        <v>0</v>
      </c>
      <c r="BT203" s="43" t="str">
        <f>'PRECIO REFERENCIA'!BS203</f>
        <v>NO OFERTADO</v>
      </c>
      <c r="BU203" s="44">
        <f>+IF(BT203="NO OFERTADO",0,IF(BT203="NO CUMPLE EV TECNICA",0,IF(BT203="NO HABILITA",0,IF(BT203="HABILITA",('PRECIOS UNITARIOS'!$AF203*500)/BS203))))</f>
        <v>0</v>
      </c>
      <c r="BV203" s="43">
        <f>'PRECIO REFERENCIA'!BT203</f>
        <v>0</v>
      </c>
      <c r="BW203" s="43" t="str">
        <f>'PRECIO REFERENCIA'!BV203</f>
        <v>NO OFERTADO</v>
      </c>
      <c r="BX203" s="44">
        <f>+IF(BW203="NO OFERTADO",0,IF(BW203="NO CUMPLE EV TECNICA",0,IF(BW203="NO HABILITA",0,IF(BW203="HABILITA",('PRECIOS UNITARIOS'!$AF203*500)/BV203))))</f>
        <v>0</v>
      </c>
      <c r="BY203" s="43">
        <f>'PRECIO REFERENCIA'!BW203</f>
        <v>0</v>
      </c>
      <c r="BZ203" s="43" t="str">
        <f>'PRECIO REFERENCIA'!BY203</f>
        <v>NO OFERTADO</v>
      </c>
      <c r="CA203" s="44">
        <f>+IF(BZ203="NO OFERTADO",0,IF(BZ203="NO CUMPLE EV TECNICA",0,IF(BZ203="NO HABILITA",0,IF(BZ203="HABILITA",('PRECIOS UNITARIOS'!$AF203*500)/BY203))))</f>
        <v>0</v>
      </c>
      <c r="CB203" s="43">
        <f>'PRECIO REFERENCIA'!BZ203</f>
        <v>0</v>
      </c>
      <c r="CC203" s="43" t="str">
        <f>'PRECIO REFERENCIA'!CB203</f>
        <v>NO OFERTADO</v>
      </c>
      <c r="CD203" s="44">
        <f>+IF(CC203="NO OFERTADO",0,IF(CC203="NO CUMPLE EV TECNICA",0,IF(CC203="NO HABILITA",0,IF(CC203="HABILITA",('PRECIOS UNITARIOS'!$AF203*500)/CB203))))</f>
        <v>0</v>
      </c>
      <c r="CE203" s="43">
        <f>'PRECIO REFERENCIA'!CC203</f>
        <v>0</v>
      </c>
      <c r="CF203" s="43" t="str">
        <f>'PRECIO REFERENCIA'!CE203</f>
        <v>NO OFERTADO</v>
      </c>
      <c r="CG203" s="44">
        <f>+IF(CF203="NO OFERTADO",0,IF(CF203="NO CUMPLE EV TECNICA",0,IF(CF203="NO HABILITA",0,IF(CF203="HABILITA",('PRECIOS UNITARIOS'!$AF203*500)/CE203))))</f>
        <v>0</v>
      </c>
      <c r="CH203" s="43">
        <f>'PRECIO REFERENCIA'!CF203</f>
        <v>0</v>
      </c>
      <c r="CI203" s="43" t="str">
        <f>'PRECIO REFERENCIA'!CH203</f>
        <v>NO OFERTADO</v>
      </c>
      <c r="CJ203" s="44">
        <f>+IF(CI203="NO OFERTADO",0,IF(CI203="NO CUMPLE EV TECNICA",0,IF(CI203="NO HABILITA",0,IF(CI203="HABILITA",('PRECIOS UNITARIOS'!$AF203*500)/CH203))))</f>
        <v>0</v>
      </c>
    </row>
    <row r="204" spans="1:88" s="40" customFormat="1" ht="51" x14ac:dyDescent="0.2">
      <c r="A204" s="103">
        <v>195</v>
      </c>
      <c r="B204" s="202" t="s">
        <v>322</v>
      </c>
      <c r="C204" s="121" t="s">
        <v>52</v>
      </c>
      <c r="D204" s="24">
        <v>1</v>
      </c>
      <c r="E204" s="166" t="s">
        <v>53</v>
      </c>
      <c r="F204" s="168">
        <v>14.666666666666666</v>
      </c>
      <c r="G204" s="25">
        <v>25415</v>
      </c>
      <c r="H204" s="43">
        <f>'PRECIO REFERENCIA'!F204</f>
        <v>0</v>
      </c>
      <c r="I204" s="43" t="str">
        <f>'PRECIO REFERENCIA'!H204</f>
        <v>NO OFERTADO</v>
      </c>
      <c r="J204" s="44">
        <f>+IF(I204="NO OFERTADO",0,IF(I204="NO CUMPLE EV TECNICA",0,IF(I204="NO HABILITA",0,IF(I204="HABILITA",('PRECIOS UNITARIOS'!$AF204*500)/H204))))</f>
        <v>0</v>
      </c>
      <c r="K204" s="43">
        <f>'PRECIO REFERENCIA'!I204</f>
        <v>25700</v>
      </c>
      <c r="L204" s="43" t="str">
        <f>'PRECIO REFERENCIA'!K204</f>
        <v>HABILITA</v>
      </c>
      <c r="M204" s="44">
        <f>+IF(L204="NO OFERTADO",0,IF(L204="NO CUMPLE EV TECNICA",0,IF(L204="NO HABILITA",0,IF(L204="HABILITA",('PRECIOS UNITARIOS'!$AF204*500)/K204))))</f>
        <v>428.01556420233464</v>
      </c>
      <c r="N204" s="43">
        <f>'PRECIO REFERENCIA'!L204</f>
        <v>22000</v>
      </c>
      <c r="O204" s="43" t="str">
        <f>'PRECIO REFERENCIA'!N204</f>
        <v>HABILITA</v>
      </c>
      <c r="P204" s="44">
        <f>+IF(O204="NO OFERTADO",0,IF(O204="NO CUMPLE EV TECNICA",0,IF(O204="NO HABILITA",0,IF(O204="HABILITA",('PRECIOS UNITARIOS'!$AF204*500)/N204))))</f>
        <v>500</v>
      </c>
      <c r="Q204" s="43">
        <f>'PRECIO REFERENCIA'!O204</f>
        <v>0</v>
      </c>
      <c r="R204" s="43" t="str">
        <f>'PRECIO REFERENCIA'!Q204</f>
        <v>NO OFERTADO</v>
      </c>
      <c r="S204" s="44">
        <f>+IF(R204="NO OFERTADO",0,IF(R204="NO CUMPLE EV TECNICA",0,IF(R204="NO HABILITA",0,IF(R204="HABILITA",('PRECIOS UNITARIOS'!$AF204*500)/Q204))))</f>
        <v>0</v>
      </c>
      <c r="T204" s="43">
        <f>'PRECIO REFERENCIA'!R204</f>
        <v>0</v>
      </c>
      <c r="U204" s="43" t="str">
        <f>'PRECIO REFERENCIA'!T204</f>
        <v>NO OFERTADO</v>
      </c>
      <c r="V204" s="44">
        <f>+IF(U204="NO OFERTADO",0,IF(U204="NO CUMPLE EV TECNICA",0,IF(U204="NO HABILITA",0,IF(U204="HABILITA",('PRECIOS UNITARIOS'!$AF204*500)/T204))))</f>
        <v>0</v>
      </c>
      <c r="W204" s="43">
        <f>'PRECIO REFERENCIA'!U204</f>
        <v>0</v>
      </c>
      <c r="X204" s="43" t="str">
        <f>'PRECIO REFERENCIA'!W204</f>
        <v>NO OFERTADO</v>
      </c>
      <c r="Y204" s="44">
        <f>+IF(X204="NO OFERTADO",0,IF(X204="NO CUMPLE EV TECNICA",0,IF(X204="NO HABILITA",0,IF(X204="HABILITA",('PRECIOS UNITARIOS'!$AF204*500)/W204))))</f>
        <v>0</v>
      </c>
      <c r="Z204" s="43">
        <f>'PRECIO REFERENCIA'!X204</f>
        <v>0</v>
      </c>
      <c r="AA204" s="43" t="str">
        <f>'PRECIO REFERENCIA'!Z204</f>
        <v>NO OFERTADO</v>
      </c>
      <c r="AB204" s="44">
        <f>+IF(AA204="NO OFERTADO",0,IF(AA204="NO CUMPLE EV TECNICA",0,IF(AA204="NO HABILITA",0,IF(AA204="HABILITA",('PRECIOS UNITARIOS'!$AF204*500)/Z204))))</f>
        <v>0</v>
      </c>
      <c r="AC204" s="43">
        <f>'PRECIO REFERENCIA'!AA204</f>
        <v>0</v>
      </c>
      <c r="AD204" s="43" t="str">
        <f>'PRECIO REFERENCIA'!AC204</f>
        <v>NO OFERTADO</v>
      </c>
      <c r="AE204" s="44">
        <f>+IF(AD204="NO OFERTADO",0,IF(AD204="NO CUMPLE EV TECNICA",0,IF(AD204="NO HABILITA",0,IF(AD204="HABILITA",('PRECIOS UNITARIOS'!$AF204*500)/AC204))))</f>
        <v>0</v>
      </c>
      <c r="AF204" s="43">
        <f>'PRECIO REFERENCIA'!AD204</f>
        <v>0</v>
      </c>
      <c r="AG204" s="43" t="str">
        <f>'PRECIO REFERENCIA'!AF204</f>
        <v>NO HABILITA</v>
      </c>
      <c r="AH204" s="44">
        <f>+IF(AG204="NO OFERTADO",0,IF(AG204="NO CUMPLE EV TECNICA",0,IF(AG204="NO HABILITA",0,IF(AG204="HABILITA",('PRECIOS UNITARIOS'!$AF204*500)/AF204))))</f>
        <v>0</v>
      </c>
      <c r="AI204" s="43">
        <f>'PRECIO REFERENCIA'!AG204</f>
        <v>0</v>
      </c>
      <c r="AJ204" s="43" t="str">
        <f>'PRECIO REFERENCIA'!AI204</f>
        <v>NO OFERTADO</v>
      </c>
      <c r="AK204" s="44">
        <f>+IF(AJ204="NO OFERTADO",0,IF(AJ204="NO CUMPLE EV TECNICA",0,IF(AJ204="NO HABILITA",0,IF(AJ204="HABILITA",('PRECIOS UNITARIOS'!$AF204*500)/AI204))))</f>
        <v>0</v>
      </c>
      <c r="AL204" s="43">
        <f>'PRECIO REFERENCIA'!AJ204</f>
        <v>0</v>
      </c>
      <c r="AM204" s="43" t="str">
        <f>'PRECIO REFERENCIA'!AL204</f>
        <v>NO OFERTADO</v>
      </c>
      <c r="AN204" s="44">
        <f>+IF(AM204="NO OFERTADO",0,IF(AM204="NO CUMPLE EV TECNICA",0,IF(AM204="NO HABILITA",0,IF(AM204="HABILITA",('PRECIOS UNITARIOS'!$AF204*500)/AL204))))</f>
        <v>0</v>
      </c>
      <c r="AO204" s="43">
        <f>'PRECIO REFERENCIA'!AM204</f>
        <v>22100</v>
      </c>
      <c r="AP204" s="43" t="str">
        <f>'PRECIO REFERENCIA'!AO204</f>
        <v>HABILITA</v>
      </c>
      <c r="AQ204" s="44">
        <f>+IF(AP204="NO OFERTADO",0,IF(AP204="NO CUMPLE EV TECNICA",0,IF(AP204="NO HABILITA",0,IF(AP204="HABILITA",('PRECIOS UNITARIOS'!$AF204*500)/AO204))))</f>
        <v>497.73755656108597</v>
      </c>
      <c r="AR204" s="43">
        <f>'PRECIO REFERENCIA'!AP204</f>
        <v>0</v>
      </c>
      <c r="AS204" s="43" t="str">
        <f>'PRECIO REFERENCIA'!AR204</f>
        <v>NO OFERTADO</v>
      </c>
      <c r="AT204" s="44">
        <f>+IF(AS204="NO OFERTADO",0,IF(AS204="NO CUMPLE EV TECNICA",0,IF(AS204="NO HABILITA",0,IF(AS204="HABILITA",('PRECIOS UNITARIOS'!$AF204*500)/AR204))))</f>
        <v>0</v>
      </c>
      <c r="AU204" s="43">
        <f>'PRECIO REFERENCIA'!AS204</f>
        <v>0</v>
      </c>
      <c r="AV204" s="43" t="str">
        <f>'PRECIO REFERENCIA'!AU204</f>
        <v>NO OFERTADO</v>
      </c>
      <c r="AW204" s="44">
        <f>+IF(AV204="NO OFERTADO",0,IF(AV204="NO CUMPLE EV TECNICA",0,IF(AV204="NO HABILITA",0,IF(AV204="HABILITA",('PRECIOS UNITARIOS'!$AF204*500)/AU204))))</f>
        <v>0</v>
      </c>
      <c r="AX204" s="43">
        <f>'PRECIO REFERENCIA'!AV204</f>
        <v>0</v>
      </c>
      <c r="AY204" s="43" t="str">
        <f>'PRECIO REFERENCIA'!AX204</f>
        <v>NO OFERTADO</v>
      </c>
      <c r="AZ204" s="44">
        <f>+IF(AY204="NO OFERTADO",0,IF(AY204="NO CUMPLE EV TECNICA",0,IF(AY204="NO HABILITA",0,IF(AY204="HABILITA",('PRECIOS UNITARIOS'!$AF204*500)/AX204))))</f>
        <v>0</v>
      </c>
      <c r="BA204" s="43">
        <f>'PRECIO REFERENCIA'!AY204</f>
        <v>0</v>
      </c>
      <c r="BB204" s="43" t="str">
        <f>'PRECIO REFERENCIA'!BA204</f>
        <v>NO OFERTADO</v>
      </c>
      <c r="BC204" s="44">
        <f>+IF(BB204="NO OFERTADO",0,IF(BB204="NO CUMPLE EV TECNICA",0,IF(BB204="NO HABILITA",0,IF(BB204="HABILITA",('PRECIOS UNITARIOS'!$AF204*500)/BA204))))</f>
        <v>0</v>
      </c>
      <c r="BD204" s="43">
        <f>'PRECIO REFERENCIA'!BB204</f>
        <v>0</v>
      </c>
      <c r="BE204" s="43" t="str">
        <f>'PRECIO REFERENCIA'!BD204</f>
        <v>NO OFERTADO</v>
      </c>
      <c r="BF204" s="44">
        <f>+IF(BE204="NO OFERTADO",0,IF(BE204="NO CUMPLE EV TECNICA",0,IF(BE204="NO HABILITA",0,IF(BE204="HABILITA",('PRECIOS UNITARIOS'!$AF204*500)/BD204))))</f>
        <v>0</v>
      </c>
      <c r="BG204" s="43">
        <f>'PRECIO REFERENCIA'!BE204</f>
        <v>0</v>
      </c>
      <c r="BH204" s="43" t="str">
        <f>'PRECIO REFERENCIA'!BG204</f>
        <v>NO OFERTADO</v>
      </c>
      <c r="BI204" s="44">
        <f>+IF(BH204="NO OFERTADO",0,IF(BH204="NO CUMPLE EV TECNICA",0,IF(BH204="NO HABILITA",0,IF(BH204="HABILITA",('PRECIOS UNITARIOS'!$AF204*500)/BG204))))</f>
        <v>0</v>
      </c>
      <c r="BJ204" s="43">
        <f>'PRECIO REFERENCIA'!BH204</f>
        <v>0</v>
      </c>
      <c r="BK204" s="43" t="str">
        <f>'PRECIO REFERENCIA'!BJ204</f>
        <v>NO OFERTADO</v>
      </c>
      <c r="BL204" s="44">
        <f>+IF(BK204="NO OFERTADO",0,IF(BK204="NO CUMPLE EV TECNICA",0,IF(BK204="NO HABILITA",0,IF(BK204="HABILITA",('PRECIOS UNITARIOS'!$AF204*500)/BJ204))))</f>
        <v>0</v>
      </c>
      <c r="BM204" s="43">
        <f>'PRECIO REFERENCIA'!BK204</f>
        <v>0</v>
      </c>
      <c r="BN204" s="43" t="str">
        <f>'PRECIO REFERENCIA'!BM204</f>
        <v>NO OFERTADO</v>
      </c>
      <c r="BO204" s="44">
        <f>+IF(BN204="NO OFERTADO",0,IF(BN204="NO CUMPLE EV TECNICA",0,IF(BN204="NO HABILITA",0,IF(BN204="HABILITA",('PRECIOS UNITARIOS'!$AF204*500)/BM204))))</f>
        <v>0</v>
      </c>
      <c r="BP204" s="43">
        <f>'PRECIO REFERENCIA'!BN204</f>
        <v>0</v>
      </c>
      <c r="BQ204" s="43" t="str">
        <f>'PRECIO REFERENCIA'!BP204</f>
        <v>NO OFERTADO</v>
      </c>
      <c r="BR204" s="44">
        <f>+IF(BQ204="NO OFERTADO",0,IF(BQ204="NO CUMPLE EV TECNICA",0,IF(BQ204="NO HABILITA",0,IF(BQ204="HABILITA",('PRECIOS UNITARIOS'!$AF204*500)/BP204))))</f>
        <v>0</v>
      </c>
      <c r="BS204" s="43">
        <f>'PRECIO REFERENCIA'!BQ204</f>
        <v>0</v>
      </c>
      <c r="BT204" s="43" t="str">
        <f>'PRECIO REFERENCIA'!BS204</f>
        <v>NO OFERTADO</v>
      </c>
      <c r="BU204" s="44">
        <f>+IF(BT204="NO OFERTADO",0,IF(BT204="NO CUMPLE EV TECNICA",0,IF(BT204="NO HABILITA",0,IF(BT204="HABILITA",('PRECIOS UNITARIOS'!$AF204*500)/BS204))))</f>
        <v>0</v>
      </c>
      <c r="BV204" s="43">
        <f>'PRECIO REFERENCIA'!BT204</f>
        <v>0</v>
      </c>
      <c r="BW204" s="43" t="str">
        <f>'PRECIO REFERENCIA'!BV204</f>
        <v>NO OFERTADO</v>
      </c>
      <c r="BX204" s="44">
        <f>+IF(BW204="NO OFERTADO",0,IF(BW204="NO CUMPLE EV TECNICA",0,IF(BW204="NO HABILITA",0,IF(BW204="HABILITA",('PRECIOS UNITARIOS'!$AF204*500)/BV204))))</f>
        <v>0</v>
      </c>
      <c r="BY204" s="43">
        <f>'PRECIO REFERENCIA'!BW204</f>
        <v>0</v>
      </c>
      <c r="BZ204" s="43" t="str">
        <f>'PRECIO REFERENCIA'!BY204</f>
        <v>NO OFERTADO</v>
      </c>
      <c r="CA204" s="44">
        <f>+IF(BZ204="NO OFERTADO",0,IF(BZ204="NO CUMPLE EV TECNICA",0,IF(BZ204="NO HABILITA",0,IF(BZ204="HABILITA",('PRECIOS UNITARIOS'!$AF204*500)/BY204))))</f>
        <v>0</v>
      </c>
      <c r="CB204" s="43">
        <f>'PRECIO REFERENCIA'!BZ204</f>
        <v>0</v>
      </c>
      <c r="CC204" s="43" t="str">
        <f>'PRECIO REFERENCIA'!CB204</f>
        <v>NO OFERTADO</v>
      </c>
      <c r="CD204" s="44">
        <f>+IF(CC204="NO OFERTADO",0,IF(CC204="NO CUMPLE EV TECNICA",0,IF(CC204="NO HABILITA",0,IF(CC204="HABILITA",('PRECIOS UNITARIOS'!$AF204*500)/CB204))))</f>
        <v>0</v>
      </c>
      <c r="CE204" s="43">
        <f>'PRECIO REFERENCIA'!CC204</f>
        <v>0</v>
      </c>
      <c r="CF204" s="43" t="str">
        <f>'PRECIO REFERENCIA'!CE204</f>
        <v>NO OFERTADO</v>
      </c>
      <c r="CG204" s="44">
        <f>+IF(CF204="NO OFERTADO",0,IF(CF204="NO CUMPLE EV TECNICA",0,IF(CF204="NO HABILITA",0,IF(CF204="HABILITA",('PRECIOS UNITARIOS'!$AF204*500)/CE204))))</f>
        <v>0</v>
      </c>
      <c r="CH204" s="43">
        <f>'PRECIO REFERENCIA'!CF204</f>
        <v>0</v>
      </c>
      <c r="CI204" s="43" t="str">
        <f>'PRECIO REFERENCIA'!CH204</f>
        <v>NO OFERTADO</v>
      </c>
      <c r="CJ204" s="44">
        <f>+IF(CI204="NO OFERTADO",0,IF(CI204="NO CUMPLE EV TECNICA",0,IF(CI204="NO HABILITA",0,IF(CI204="HABILITA",('PRECIOS UNITARIOS'!$AF204*500)/CH204))))</f>
        <v>0</v>
      </c>
    </row>
    <row r="205" spans="1:88" s="40" customFormat="1" ht="63.75" x14ac:dyDescent="0.2">
      <c r="A205" s="103">
        <v>196</v>
      </c>
      <c r="B205" s="202" t="s">
        <v>323</v>
      </c>
      <c r="C205" s="121" t="s">
        <v>324</v>
      </c>
      <c r="D205" s="24">
        <v>1</v>
      </c>
      <c r="E205" s="166" t="s">
        <v>53</v>
      </c>
      <c r="F205" s="168">
        <v>3</v>
      </c>
      <c r="G205" s="25">
        <v>40274.36</v>
      </c>
      <c r="H205" s="43">
        <f>'PRECIO REFERENCIA'!F205</f>
        <v>79730</v>
      </c>
      <c r="I205" s="43" t="str">
        <f>'PRECIO REFERENCIA'!H205</f>
        <v>NO HABILITA</v>
      </c>
      <c r="J205" s="44">
        <f>+IF(I205="NO OFERTADO",0,IF(I205="NO CUMPLE EV TECNICA",0,IF(I205="NO HABILITA",0,IF(I205="HABILITA",('PRECIOS UNITARIOS'!$AF205*500)/H205))))</f>
        <v>0</v>
      </c>
      <c r="K205" s="43">
        <f>'PRECIO REFERENCIA'!I205</f>
        <v>0</v>
      </c>
      <c r="L205" s="43" t="str">
        <f>'PRECIO REFERENCIA'!K205</f>
        <v>NO OFERTADO</v>
      </c>
      <c r="M205" s="44">
        <f>+IF(L205="NO OFERTADO",0,IF(L205="NO CUMPLE EV TECNICA",0,IF(L205="NO HABILITA",0,IF(L205="HABILITA",('PRECIOS UNITARIOS'!$AF205*500)/K205))))</f>
        <v>0</v>
      </c>
      <c r="N205" s="43">
        <f>'PRECIO REFERENCIA'!L205</f>
        <v>0</v>
      </c>
      <c r="O205" s="43" t="str">
        <f>'PRECIO REFERENCIA'!N205</f>
        <v>NO OFERTADO</v>
      </c>
      <c r="P205" s="44">
        <f>+IF(O205="NO OFERTADO",0,IF(O205="NO CUMPLE EV TECNICA",0,IF(O205="NO HABILITA",0,IF(O205="HABILITA",('PRECIOS UNITARIOS'!$AF205*500)/N205))))</f>
        <v>0</v>
      </c>
      <c r="Q205" s="43">
        <f>'PRECIO REFERENCIA'!O205</f>
        <v>0</v>
      </c>
      <c r="R205" s="43" t="str">
        <f>'PRECIO REFERENCIA'!Q205</f>
        <v>NO OFERTADO</v>
      </c>
      <c r="S205" s="44">
        <f>+IF(R205="NO OFERTADO",0,IF(R205="NO CUMPLE EV TECNICA",0,IF(R205="NO HABILITA",0,IF(R205="HABILITA",('PRECIOS UNITARIOS'!$AF205*500)/Q205))))</f>
        <v>0</v>
      </c>
      <c r="T205" s="43">
        <f>'PRECIO REFERENCIA'!R205</f>
        <v>0</v>
      </c>
      <c r="U205" s="43" t="str">
        <f>'PRECIO REFERENCIA'!T205</f>
        <v>NO OFERTADO</v>
      </c>
      <c r="V205" s="44">
        <f>+IF(U205="NO OFERTADO",0,IF(U205="NO CUMPLE EV TECNICA",0,IF(U205="NO HABILITA",0,IF(U205="HABILITA",('PRECIOS UNITARIOS'!$AF205*500)/T205))))</f>
        <v>0</v>
      </c>
      <c r="W205" s="43">
        <f>'PRECIO REFERENCIA'!U205</f>
        <v>87346</v>
      </c>
      <c r="X205" s="43" t="str">
        <f>'PRECIO REFERENCIA'!W205</f>
        <v>NO HABILITA</v>
      </c>
      <c r="Y205" s="44">
        <f>+IF(X205="NO OFERTADO",0,IF(X205="NO CUMPLE EV TECNICA",0,IF(X205="NO HABILITA",0,IF(X205="HABILITA",('PRECIOS UNITARIOS'!$AF205*500)/W205))))</f>
        <v>0</v>
      </c>
      <c r="Z205" s="43">
        <f>'PRECIO REFERENCIA'!X205</f>
        <v>69020</v>
      </c>
      <c r="AA205" s="43" t="str">
        <f>'PRECIO REFERENCIA'!Z205</f>
        <v>NO HABILITA</v>
      </c>
      <c r="AB205" s="44">
        <f>+IF(AA205="NO OFERTADO",0,IF(AA205="NO CUMPLE EV TECNICA",0,IF(AA205="NO HABILITA",0,IF(AA205="HABILITA",('PRECIOS UNITARIOS'!$AF205*500)/Z205))))</f>
        <v>0</v>
      </c>
      <c r="AC205" s="43">
        <f>'PRECIO REFERENCIA'!AA205</f>
        <v>0</v>
      </c>
      <c r="AD205" s="43" t="str">
        <f>'PRECIO REFERENCIA'!AC205</f>
        <v>NO OFERTADO</v>
      </c>
      <c r="AE205" s="44">
        <f>+IF(AD205="NO OFERTADO",0,IF(AD205="NO CUMPLE EV TECNICA",0,IF(AD205="NO HABILITA",0,IF(AD205="HABILITA",('PRECIOS UNITARIOS'!$AF205*500)/AC205))))</f>
        <v>0</v>
      </c>
      <c r="AF205" s="43">
        <f>'PRECIO REFERENCIA'!AD205</f>
        <v>39359.25</v>
      </c>
      <c r="AG205" s="43" t="str">
        <f>'PRECIO REFERENCIA'!AF205</f>
        <v>HABILITA</v>
      </c>
      <c r="AH205" s="44">
        <f>+IF(AG205="NO OFERTADO",0,IF(AG205="NO CUMPLE EV TECNICA",0,IF(AG205="NO HABILITA",0,IF(AG205="HABILITA",('PRECIOS UNITARIOS'!$AF205*500)/AF205))))</f>
        <v>500</v>
      </c>
      <c r="AI205" s="43">
        <f>'PRECIO REFERENCIA'!AG205</f>
        <v>0</v>
      </c>
      <c r="AJ205" s="43" t="str">
        <f>'PRECIO REFERENCIA'!AI205</f>
        <v>NO OFERTADO</v>
      </c>
      <c r="AK205" s="44">
        <f>+IF(AJ205="NO OFERTADO",0,IF(AJ205="NO CUMPLE EV TECNICA",0,IF(AJ205="NO HABILITA",0,IF(AJ205="HABILITA",('PRECIOS UNITARIOS'!$AF205*500)/AI205))))</f>
        <v>0</v>
      </c>
      <c r="AL205" s="43">
        <f>'PRECIO REFERENCIA'!AJ205</f>
        <v>0</v>
      </c>
      <c r="AM205" s="43" t="str">
        <f>'PRECIO REFERENCIA'!AL205</f>
        <v>NO OFERTADO</v>
      </c>
      <c r="AN205" s="44">
        <f>+IF(AM205="NO OFERTADO",0,IF(AM205="NO CUMPLE EV TECNICA",0,IF(AM205="NO HABILITA",0,IF(AM205="HABILITA",('PRECIOS UNITARIOS'!$AF205*500)/AL205))))</f>
        <v>0</v>
      </c>
      <c r="AO205" s="43">
        <f>'PRECIO REFERENCIA'!AM205</f>
        <v>0</v>
      </c>
      <c r="AP205" s="43" t="str">
        <f>'PRECIO REFERENCIA'!AO205</f>
        <v>NO OFERTADO</v>
      </c>
      <c r="AQ205" s="44">
        <f>+IF(AP205="NO OFERTADO",0,IF(AP205="NO CUMPLE EV TECNICA",0,IF(AP205="NO HABILITA",0,IF(AP205="HABILITA",('PRECIOS UNITARIOS'!$AF205*500)/AO205))))</f>
        <v>0</v>
      </c>
      <c r="AR205" s="43">
        <f>'PRECIO REFERENCIA'!AP205</f>
        <v>70210</v>
      </c>
      <c r="AS205" s="43" t="str">
        <f>'PRECIO REFERENCIA'!AR205</f>
        <v>NO HABILITA</v>
      </c>
      <c r="AT205" s="44">
        <f>+IF(AS205="NO OFERTADO",0,IF(AS205="NO CUMPLE EV TECNICA",0,IF(AS205="NO HABILITA",0,IF(AS205="HABILITA",('PRECIOS UNITARIOS'!$AF205*500)/AR205))))</f>
        <v>0</v>
      </c>
      <c r="AU205" s="43">
        <f>'PRECIO REFERENCIA'!AS205</f>
        <v>0</v>
      </c>
      <c r="AV205" s="43" t="str">
        <f>'PRECIO REFERENCIA'!AU205</f>
        <v>NO OFERTADO</v>
      </c>
      <c r="AW205" s="44">
        <f>+IF(AV205="NO OFERTADO",0,IF(AV205="NO CUMPLE EV TECNICA",0,IF(AV205="NO HABILITA",0,IF(AV205="HABILITA",('PRECIOS UNITARIOS'!$AF205*500)/AU205))))</f>
        <v>0</v>
      </c>
      <c r="AX205" s="43">
        <f>'PRECIO REFERENCIA'!AV205</f>
        <v>0</v>
      </c>
      <c r="AY205" s="43" t="str">
        <f>'PRECIO REFERENCIA'!AX205</f>
        <v>NO OFERTADO</v>
      </c>
      <c r="AZ205" s="44">
        <f>+IF(AY205="NO OFERTADO",0,IF(AY205="NO CUMPLE EV TECNICA",0,IF(AY205="NO HABILITA",0,IF(AY205="HABILITA",('PRECIOS UNITARIOS'!$AF205*500)/AX205))))</f>
        <v>0</v>
      </c>
      <c r="BA205" s="43">
        <f>'PRECIO REFERENCIA'!AY205</f>
        <v>0</v>
      </c>
      <c r="BB205" s="43" t="str">
        <f>'PRECIO REFERENCIA'!BA205</f>
        <v>NO OFERTADO</v>
      </c>
      <c r="BC205" s="44">
        <f>+IF(BB205="NO OFERTADO",0,IF(BB205="NO CUMPLE EV TECNICA",0,IF(BB205="NO HABILITA",0,IF(BB205="HABILITA",('PRECIOS UNITARIOS'!$AF205*500)/BA205))))</f>
        <v>0</v>
      </c>
      <c r="BD205" s="43">
        <f>'PRECIO REFERENCIA'!BB205</f>
        <v>0</v>
      </c>
      <c r="BE205" s="43" t="str">
        <f>'PRECIO REFERENCIA'!BD205</f>
        <v>NO OFERTADO</v>
      </c>
      <c r="BF205" s="44">
        <f>+IF(BE205="NO OFERTADO",0,IF(BE205="NO CUMPLE EV TECNICA",0,IF(BE205="NO HABILITA",0,IF(BE205="HABILITA",('PRECIOS UNITARIOS'!$AF205*500)/BD205))))</f>
        <v>0</v>
      </c>
      <c r="BG205" s="43">
        <f>'PRECIO REFERENCIA'!BE205</f>
        <v>0</v>
      </c>
      <c r="BH205" s="43" t="str">
        <f>'PRECIO REFERENCIA'!BG205</f>
        <v>NO OFERTADO</v>
      </c>
      <c r="BI205" s="44">
        <f>+IF(BH205="NO OFERTADO",0,IF(BH205="NO CUMPLE EV TECNICA",0,IF(BH205="NO HABILITA",0,IF(BH205="HABILITA",('PRECIOS UNITARIOS'!$AF205*500)/BG205))))</f>
        <v>0</v>
      </c>
      <c r="BJ205" s="43">
        <f>'PRECIO REFERENCIA'!BH205</f>
        <v>0</v>
      </c>
      <c r="BK205" s="43" t="str">
        <f>'PRECIO REFERENCIA'!BJ205</f>
        <v>NO OFERTADO</v>
      </c>
      <c r="BL205" s="44">
        <f>+IF(BK205="NO OFERTADO",0,IF(BK205="NO CUMPLE EV TECNICA",0,IF(BK205="NO HABILITA",0,IF(BK205="HABILITA",('PRECIOS UNITARIOS'!$AF205*500)/BJ205))))</f>
        <v>0</v>
      </c>
      <c r="BM205" s="43">
        <f>'PRECIO REFERENCIA'!BK205</f>
        <v>0</v>
      </c>
      <c r="BN205" s="43" t="str">
        <f>'PRECIO REFERENCIA'!BM205</f>
        <v>NO OFERTADO</v>
      </c>
      <c r="BO205" s="44">
        <f>+IF(BN205="NO OFERTADO",0,IF(BN205="NO CUMPLE EV TECNICA",0,IF(BN205="NO HABILITA",0,IF(BN205="HABILITA",('PRECIOS UNITARIOS'!$AF205*500)/BM205))))</f>
        <v>0</v>
      </c>
      <c r="BP205" s="43">
        <f>'PRECIO REFERENCIA'!BN205</f>
        <v>0</v>
      </c>
      <c r="BQ205" s="43" t="str">
        <f>'PRECIO REFERENCIA'!BP205</f>
        <v>NO OFERTADO</v>
      </c>
      <c r="BR205" s="44">
        <f>+IF(BQ205="NO OFERTADO",0,IF(BQ205="NO CUMPLE EV TECNICA",0,IF(BQ205="NO HABILITA",0,IF(BQ205="HABILITA",('PRECIOS UNITARIOS'!$AF205*500)/BP205))))</f>
        <v>0</v>
      </c>
      <c r="BS205" s="43">
        <f>'PRECIO REFERENCIA'!BQ205</f>
        <v>0</v>
      </c>
      <c r="BT205" s="43" t="str">
        <f>'PRECIO REFERENCIA'!BS205</f>
        <v>NO OFERTADO</v>
      </c>
      <c r="BU205" s="44">
        <f>+IF(BT205="NO OFERTADO",0,IF(BT205="NO CUMPLE EV TECNICA",0,IF(BT205="NO HABILITA",0,IF(BT205="HABILITA",('PRECIOS UNITARIOS'!$AF205*500)/BS205))))</f>
        <v>0</v>
      </c>
      <c r="BV205" s="43">
        <f>'PRECIO REFERENCIA'!BT205</f>
        <v>0</v>
      </c>
      <c r="BW205" s="43" t="str">
        <f>'PRECIO REFERENCIA'!BV205</f>
        <v>NO OFERTADO</v>
      </c>
      <c r="BX205" s="44">
        <f>+IF(BW205="NO OFERTADO",0,IF(BW205="NO CUMPLE EV TECNICA",0,IF(BW205="NO HABILITA",0,IF(BW205="HABILITA",('PRECIOS UNITARIOS'!$AF205*500)/BV205))))</f>
        <v>0</v>
      </c>
      <c r="BY205" s="43">
        <f>'PRECIO REFERENCIA'!BW205</f>
        <v>0</v>
      </c>
      <c r="BZ205" s="43" t="str">
        <f>'PRECIO REFERENCIA'!BY205</f>
        <v>NO OFERTADO</v>
      </c>
      <c r="CA205" s="44">
        <f>+IF(BZ205="NO OFERTADO",0,IF(BZ205="NO CUMPLE EV TECNICA",0,IF(BZ205="NO HABILITA",0,IF(BZ205="HABILITA",('PRECIOS UNITARIOS'!$AF205*500)/BY205))))</f>
        <v>0</v>
      </c>
      <c r="CB205" s="43">
        <f>'PRECIO REFERENCIA'!BZ205</f>
        <v>0</v>
      </c>
      <c r="CC205" s="43" t="str">
        <f>'PRECIO REFERENCIA'!CB205</f>
        <v>NO OFERTADO</v>
      </c>
      <c r="CD205" s="44">
        <f>+IF(CC205="NO OFERTADO",0,IF(CC205="NO CUMPLE EV TECNICA",0,IF(CC205="NO HABILITA",0,IF(CC205="HABILITA",('PRECIOS UNITARIOS'!$AF205*500)/CB205))))</f>
        <v>0</v>
      </c>
      <c r="CE205" s="43">
        <f>'PRECIO REFERENCIA'!CC205</f>
        <v>0</v>
      </c>
      <c r="CF205" s="43" t="str">
        <f>'PRECIO REFERENCIA'!CE205</f>
        <v>NO OFERTADO</v>
      </c>
      <c r="CG205" s="44">
        <f>+IF(CF205="NO OFERTADO",0,IF(CF205="NO CUMPLE EV TECNICA",0,IF(CF205="NO HABILITA",0,IF(CF205="HABILITA",('PRECIOS UNITARIOS'!$AF205*500)/CE205))))</f>
        <v>0</v>
      </c>
      <c r="CH205" s="43">
        <f>'PRECIO REFERENCIA'!CF205</f>
        <v>0</v>
      </c>
      <c r="CI205" s="43" t="str">
        <f>'PRECIO REFERENCIA'!CH205</f>
        <v>NO OFERTADO</v>
      </c>
      <c r="CJ205" s="44">
        <f>+IF(CI205="NO OFERTADO",0,IF(CI205="NO CUMPLE EV TECNICA",0,IF(CI205="NO HABILITA",0,IF(CI205="HABILITA",('PRECIOS UNITARIOS'!$AF205*500)/CH205))))</f>
        <v>0</v>
      </c>
    </row>
    <row r="206" spans="1:88" s="40" customFormat="1" ht="38.25" x14ac:dyDescent="0.2">
      <c r="A206" s="103">
        <v>197</v>
      </c>
      <c r="B206" s="202" t="s">
        <v>325</v>
      </c>
      <c r="C206" s="121" t="s">
        <v>326</v>
      </c>
      <c r="D206" s="24">
        <v>1</v>
      </c>
      <c r="E206" s="166" t="s">
        <v>53</v>
      </c>
      <c r="F206" s="168">
        <v>1</v>
      </c>
      <c r="G206" s="25">
        <v>8941.66</v>
      </c>
      <c r="H206" s="43">
        <f>'PRECIO REFERENCIA'!F206</f>
        <v>0</v>
      </c>
      <c r="I206" s="43" t="str">
        <f>'PRECIO REFERENCIA'!H206</f>
        <v>NO OFERTADO</v>
      </c>
      <c r="J206" s="44">
        <f>+IF(I206="NO OFERTADO",0,IF(I206="NO CUMPLE EV TECNICA",0,IF(I206="NO HABILITA",0,IF(I206="HABILITA",('PRECIOS UNITARIOS'!$AF206*500)/H206))))</f>
        <v>0</v>
      </c>
      <c r="K206" s="43">
        <f>'PRECIO REFERENCIA'!I206</f>
        <v>0</v>
      </c>
      <c r="L206" s="43" t="str">
        <f>'PRECIO REFERENCIA'!K206</f>
        <v>NO OFERTADO</v>
      </c>
      <c r="M206" s="44">
        <f>+IF(L206="NO OFERTADO",0,IF(L206="NO CUMPLE EV TECNICA",0,IF(L206="NO HABILITA",0,IF(L206="HABILITA",('PRECIOS UNITARIOS'!$AF206*500)/K206))))</f>
        <v>0</v>
      </c>
      <c r="N206" s="43">
        <f>'PRECIO REFERENCIA'!L206</f>
        <v>0</v>
      </c>
      <c r="O206" s="43" t="str">
        <f>'PRECIO REFERENCIA'!N206</f>
        <v>NO OFERTADO</v>
      </c>
      <c r="P206" s="44">
        <f>+IF(O206="NO OFERTADO",0,IF(O206="NO CUMPLE EV TECNICA",0,IF(O206="NO HABILITA",0,IF(O206="HABILITA",('PRECIOS UNITARIOS'!$AF206*500)/N206))))</f>
        <v>0</v>
      </c>
      <c r="Q206" s="43">
        <f>'PRECIO REFERENCIA'!O206</f>
        <v>0</v>
      </c>
      <c r="R206" s="43" t="str">
        <f>'PRECIO REFERENCIA'!Q206</f>
        <v>NO OFERTADO</v>
      </c>
      <c r="S206" s="44">
        <f>+IF(R206="NO OFERTADO",0,IF(R206="NO CUMPLE EV TECNICA",0,IF(R206="NO HABILITA",0,IF(R206="HABILITA",('PRECIOS UNITARIOS'!$AF206*500)/Q206))))</f>
        <v>0</v>
      </c>
      <c r="T206" s="43">
        <f>'PRECIO REFERENCIA'!R206</f>
        <v>0</v>
      </c>
      <c r="U206" s="43" t="str">
        <f>'PRECIO REFERENCIA'!T206</f>
        <v>NO OFERTADO</v>
      </c>
      <c r="V206" s="44">
        <f>+IF(U206="NO OFERTADO",0,IF(U206="NO CUMPLE EV TECNICA",0,IF(U206="NO HABILITA",0,IF(U206="HABILITA",('PRECIOS UNITARIOS'!$AF206*500)/T206))))</f>
        <v>0</v>
      </c>
      <c r="W206" s="43">
        <f>'PRECIO REFERENCIA'!U206</f>
        <v>0</v>
      </c>
      <c r="X206" s="43" t="str">
        <f>'PRECIO REFERENCIA'!W206</f>
        <v>NO OFERTADO</v>
      </c>
      <c r="Y206" s="44">
        <f>+IF(X206="NO OFERTADO",0,IF(X206="NO CUMPLE EV TECNICA",0,IF(X206="NO HABILITA",0,IF(X206="HABILITA",('PRECIOS UNITARIOS'!$AF206*500)/W206))))</f>
        <v>0</v>
      </c>
      <c r="Z206" s="43">
        <f>'PRECIO REFERENCIA'!X206</f>
        <v>9401</v>
      </c>
      <c r="AA206" s="43" t="str">
        <f>'PRECIO REFERENCIA'!Z206</f>
        <v>HABILITA</v>
      </c>
      <c r="AB206" s="44">
        <f>+IF(AA206="NO OFERTADO",0,IF(AA206="NO CUMPLE EV TECNICA",0,IF(AA206="NO HABILITA",0,IF(AA206="HABILITA",('PRECIOS UNITARIOS'!$AF206*500)/Z206))))</f>
        <v>464.74683544303798</v>
      </c>
      <c r="AC206" s="43">
        <f>'PRECIO REFERENCIA'!AA206</f>
        <v>0</v>
      </c>
      <c r="AD206" s="43" t="str">
        <f>'PRECIO REFERENCIA'!AC206</f>
        <v>NO OFERTADO</v>
      </c>
      <c r="AE206" s="44">
        <f>+IF(AD206="NO OFERTADO",0,IF(AD206="NO CUMPLE EV TECNICA",0,IF(AD206="NO HABILITA",0,IF(AD206="HABILITA",('PRECIOS UNITARIOS'!$AF206*500)/AC206))))</f>
        <v>0</v>
      </c>
      <c r="AF206" s="43">
        <f>'PRECIO REFERENCIA'!AD206</f>
        <v>8738.17</v>
      </c>
      <c r="AG206" s="43" t="str">
        <f>'PRECIO REFERENCIA'!AF206</f>
        <v>HABILITA</v>
      </c>
      <c r="AH206" s="44">
        <f>+IF(AG206="NO OFERTADO",0,IF(AG206="NO CUMPLE EV TECNICA",0,IF(AG206="NO HABILITA",0,IF(AG206="HABILITA",('PRECIOS UNITARIOS'!$AF206*500)/AF206))))</f>
        <v>500</v>
      </c>
      <c r="AI206" s="43">
        <f>'PRECIO REFERENCIA'!AG206</f>
        <v>0</v>
      </c>
      <c r="AJ206" s="43" t="str">
        <f>'PRECIO REFERENCIA'!AI206</f>
        <v>NO OFERTADO</v>
      </c>
      <c r="AK206" s="44">
        <f>+IF(AJ206="NO OFERTADO",0,IF(AJ206="NO CUMPLE EV TECNICA",0,IF(AJ206="NO HABILITA",0,IF(AJ206="HABILITA",('PRECIOS UNITARIOS'!$AF206*500)/AI206))))</f>
        <v>0</v>
      </c>
      <c r="AL206" s="43">
        <f>'PRECIO REFERENCIA'!AJ206</f>
        <v>0</v>
      </c>
      <c r="AM206" s="43" t="str">
        <f>'PRECIO REFERENCIA'!AL206</f>
        <v>NO OFERTADO</v>
      </c>
      <c r="AN206" s="44">
        <f>+IF(AM206="NO OFERTADO",0,IF(AM206="NO CUMPLE EV TECNICA",0,IF(AM206="NO HABILITA",0,IF(AM206="HABILITA",('PRECIOS UNITARIOS'!$AF206*500)/AL206))))</f>
        <v>0</v>
      </c>
      <c r="AO206" s="43">
        <f>'PRECIO REFERENCIA'!AM206</f>
        <v>0</v>
      </c>
      <c r="AP206" s="43" t="str">
        <f>'PRECIO REFERENCIA'!AO206</f>
        <v>NO OFERTADO</v>
      </c>
      <c r="AQ206" s="44">
        <f>+IF(AP206="NO OFERTADO",0,IF(AP206="NO CUMPLE EV TECNICA",0,IF(AP206="NO HABILITA",0,IF(AP206="HABILITA",('PRECIOS UNITARIOS'!$AF206*500)/AO206))))</f>
        <v>0</v>
      </c>
      <c r="AR206" s="43">
        <f>'PRECIO REFERENCIA'!AP206</f>
        <v>0</v>
      </c>
      <c r="AS206" s="43" t="str">
        <f>'PRECIO REFERENCIA'!AR206</f>
        <v>NO OFERTADO</v>
      </c>
      <c r="AT206" s="44">
        <f>+IF(AS206="NO OFERTADO",0,IF(AS206="NO CUMPLE EV TECNICA",0,IF(AS206="NO HABILITA",0,IF(AS206="HABILITA",('PRECIOS UNITARIOS'!$AF206*500)/AR206))))</f>
        <v>0</v>
      </c>
      <c r="AU206" s="43">
        <f>'PRECIO REFERENCIA'!AS206</f>
        <v>0</v>
      </c>
      <c r="AV206" s="43" t="str">
        <f>'PRECIO REFERENCIA'!AU206</f>
        <v>NO OFERTADO</v>
      </c>
      <c r="AW206" s="44">
        <f>+IF(AV206="NO OFERTADO",0,IF(AV206="NO CUMPLE EV TECNICA",0,IF(AV206="NO HABILITA",0,IF(AV206="HABILITA",('PRECIOS UNITARIOS'!$AF206*500)/AU206))))</f>
        <v>0</v>
      </c>
      <c r="AX206" s="43">
        <f>'PRECIO REFERENCIA'!AV206</f>
        <v>0</v>
      </c>
      <c r="AY206" s="43" t="str">
        <f>'PRECIO REFERENCIA'!AX206</f>
        <v>NO OFERTADO</v>
      </c>
      <c r="AZ206" s="44">
        <f>+IF(AY206="NO OFERTADO",0,IF(AY206="NO CUMPLE EV TECNICA",0,IF(AY206="NO HABILITA",0,IF(AY206="HABILITA",('PRECIOS UNITARIOS'!$AF206*500)/AX206))))</f>
        <v>0</v>
      </c>
      <c r="BA206" s="43">
        <f>'PRECIO REFERENCIA'!AY206</f>
        <v>0</v>
      </c>
      <c r="BB206" s="43" t="str">
        <f>'PRECIO REFERENCIA'!BA206</f>
        <v>NO OFERTADO</v>
      </c>
      <c r="BC206" s="44">
        <f>+IF(BB206="NO OFERTADO",0,IF(BB206="NO CUMPLE EV TECNICA",0,IF(BB206="NO HABILITA",0,IF(BB206="HABILITA",('PRECIOS UNITARIOS'!$AF206*500)/BA206))))</f>
        <v>0</v>
      </c>
      <c r="BD206" s="43">
        <f>'PRECIO REFERENCIA'!BB206</f>
        <v>10586.24</v>
      </c>
      <c r="BE206" s="43" t="str">
        <f>'PRECIO REFERENCIA'!BD206</f>
        <v>HABILITA</v>
      </c>
      <c r="BF206" s="44">
        <f>+IF(BE206="NO OFERTADO",0,IF(BE206="NO CUMPLE EV TECNICA",0,IF(BE206="NO HABILITA",0,IF(BE206="HABILITA",('PRECIOS UNITARIOS'!$AF206*500)/BD206))))</f>
        <v>412.71357913669067</v>
      </c>
      <c r="BG206" s="43">
        <f>'PRECIO REFERENCIA'!BE206</f>
        <v>0</v>
      </c>
      <c r="BH206" s="43" t="str">
        <f>'PRECIO REFERENCIA'!BG206</f>
        <v>NO OFERTADO</v>
      </c>
      <c r="BI206" s="44">
        <f>+IF(BH206="NO OFERTADO",0,IF(BH206="NO CUMPLE EV TECNICA",0,IF(BH206="NO HABILITA",0,IF(BH206="HABILITA",('PRECIOS UNITARIOS'!$AF206*500)/BG206))))</f>
        <v>0</v>
      </c>
      <c r="BJ206" s="43">
        <f>'PRECIO REFERENCIA'!BH206</f>
        <v>0</v>
      </c>
      <c r="BK206" s="43" t="str">
        <f>'PRECIO REFERENCIA'!BJ206</f>
        <v>NO OFERTADO</v>
      </c>
      <c r="BL206" s="44">
        <f>+IF(BK206="NO OFERTADO",0,IF(BK206="NO CUMPLE EV TECNICA",0,IF(BK206="NO HABILITA",0,IF(BK206="HABILITA",('PRECIOS UNITARIOS'!$AF206*500)/BJ206))))</f>
        <v>0</v>
      </c>
      <c r="BM206" s="43">
        <f>'PRECIO REFERENCIA'!BK206</f>
        <v>0</v>
      </c>
      <c r="BN206" s="43" t="str">
        <f>'PRECIO REFERENCIA'!BM206</f>
        <v>NO OFERTADO</v>
      </c>
      <c r="BO206" s="44">
        <f>+IF(BN206="NO OFERTADO",0,IF(BN206="NO CUMPLE EV TECNICA",0,IF(BN206="NO HABILITA",0,IF(BN206="HABILITA",('PRECIOS UNITARIOS'!$AF206*500)/BM206))))</f>
        <v>0</v>
      </c>
      <c r="BP206" s="43">
        <f>'PRECIO REFERENCIA'!BN206</f>
        <v>0</v>
      </c>
      <c r="BQ206" s="43" t="str">
        <f>'PRECIO REFERENCIA'!BP206</f>
        <v>NO OFERTADO</v>
      </c>
      <c r="BR206" s="44">
        <f>+IF(BQ206="NO OFERTADO",0,IF(BQ206="NO CUMPLE EV TECNICA",0,IF(BQ206="NO HABILITA",0,IF(BQ206="HABILITA",('PRECIOS UNITARIOS'!$AF206*500)/BP206))))</f>
        <v>0</v>
      </c>
      <c r="BS206" s="43">
        <f>'PRECIO REFERENCIA'!BQ206</f>
        <v>0</v>
      </c>
      <c r="BT206" s="43" t="str">
        <f>'PRECIO REFERENCIA'!BS206</f>
        <v>NO OFERTADO</v>
      </c>
      <c r="BU206" s="44">
        <f>+IF(BT206="NO OFERTADO",0,IF(BT206="NO CUMPLE EV TECNICA",0,IF(BT206="NO HABILITA",0,IF(BT206="HABILITA",('PRECIOS UNITARIOS'!$AF206*500)/BS206))))</f>
        <v>0</v>
      </c>
      <c r="BV206" s="43">
        <f>'PRECIO REFERENCIA'!BT206</f>
        <v>0</v>
      </c>
      <c r="BW206" s="43" t="str">
        <f>'PRECIO REFERENCIA'!BV206</f>
        <v>NO OFERTADO</v>
      </c>
      <c r="BX206" s="44">
        <f>+IF(BW206="NO OFERTADO",0,IF(BW206="NO CUMPLE EV TECNICA",0,IF(BW206="NO HABILITA",0,IF(BW206="HABILITA",('PRECIOS UNITARIOS'!$AF206*500)/BV206))))</f>
        <v>0</v>
      </c>
      <c r="BY206" s="43">
        <f>'PRECIO REFERENCIA'!BW206</f>
        <v>0</v>
      </c>
      <c r="BZ206" s="43" t="str">
        <f>'PRECIO REFERENCIA'!BY206</f>
        <v>NO OFERTADO</v>
      </c>
      <c r="CA206" s="44">
        <f>+IF(BZ206="NO OFERTADO",0,IF(BZ206="NO CUMPLE EV TECNICA",0,IF(BZ206="NO HABILITA",0,IF(BZ206="HABILITA",('PRECIOS UNITARIOS'!$AF206*500)/BY206))))</f>
        <v>0</v>
      </c>
      <c r="CB206" s="43">
        <f>'PRECIO REFERENCIA'!BZ206</f>
        <v>0</v>
      </c>
      <c r="CC206" s="43" t="str">
        <f>'PRECIO REFERENCIA'!CB206</f>
        <v>NO OFERTADO</v>
      </c>
      <c r="CD206" s="44">
        <f>+IF(CC206="NO OFERTADO",0,IF(CC206="NO CUMPLE EV TECNICA",0,IF(CC206="NO HABILITA",0,IF(CC206="HABILITA",('PRECIOS UNITARIOS'!$AF206*500)/CB206))))</f>
        <v>0</v>
      </c>
      <c r="CE206" s="43">
        <f>'PRECIO REFERENCIA'!CC206</f>
        <v>0</v>
      </c>
      <c r="CF206" s="43" t="str">
        <f>'PRECIO REFERENCIA'!CE206</f>
        <v>NO OFERTADO</v>
      </c>
      <c r="CG206" s="44">
        <f>+IF(CF206="NO OFERTADO",0,IF(CF206="NO CUMPLE EV TECNICA",0,IF(CF206="NO HABILITA",0,IF(CF206="HABILITA",('PRECIOS UNITARIOS'!$AF206*500)/CE206))))</f>
        <v>0</v>
      </c>
      <c r="CH206" s="43">
        <f>'PRECIO REFERENCIA'!CF206</f>
        <v>0</v>
      </c>
      <c r="CI206" s="43" t="str">
        <f>'PRECIO REFERENCIA'!CH206</f>
        <v>NO OFERTADO</v>
      </c>
      <c r="CJ206" s="44">
        <f>+IF(CI206="NO OFERTADO",0,IF(CI206="NO CUMPLE EV TECNICA",0,IF(CI206="NO HABILITA",0,IF(CI206="HABILITA",('PRECIOS UNITARIOS'!$AF206*500)/CH206))))</f>
        <v>0</v>
      </c>
    </row>
    <row r="207" spans="1:88" s="40" customFormat="1" ht="63.75" x14ac:dyDescent="0.2">
      <c r="A207" s="103">
        <v>198</v>
      </c>
      <c r="B207" s="202" t="s">
        <v>327</v>
      </c>
      <c r="C207" s="121" t="s">
        <v>328</v>
      </c>
      <c r="D207" s="24">
        <v>1</v>
      </c>
      <c r="E207" s="166" t="s">
        <v>53</v>
      </c>
      <c r="F207" s="168">
        <v>1.5</v>
      </c>
      <c r="G207" s="25">
        <v>367008.37600000005</v>
      </c>
      <c r="H207" s="43">
        <f>'PRECIO REFERENCIA'!F207</f>
        <v>0</v>
      </c>
      <c r="I207" s="43" t="str">
        <f>'PRECIO REFERENCIA'!H207</f>
        <v>NO OFERTADO</v>
      </c>
      <c r="J207" s="44">
        <f>+IF(I207="NO OFERTADO",0,IF(I207="NO CUMPLE EV TECNICA",0,IF(I207="NO HABILITA",0,IF(I207="HABILITA",('PRECIOS UNITARIOS'!$AF207*500)/H207))))</f>
        <v>0</v>
      </c>
      <c r="K207" s="43">
        <f>'PRECIO REFERENCIA'!I207</f>
        <v>0</v>
      </c>
      <c r="L207" s="43" t="str">
        <f>'PRECIO REFERENCIA'!K207</f>
        <v>NO OFERTADO</v>
      </c>
      <c r="M207" s="44">
        <f>+IF(L207="NO OFERTADO",0,IF(L207="NO CUMPLE EV TECNICA",0,IF(L207="NO HABILITA",0,IF(L207="HABILITA",('PRECIOS UNITARIOS'!$AF207*500)/K207))))</f>
        <v>0</v>
      </c>
      <c r="N207" s="43">
        <f>'PRECIO REFERENCIA'!L207</f>
        <v>0</v>
      </c>
      <c r="O207" s="43" t="str">
        <f>'PRECIO REFERENCIA'!N207</f>
        <v>NO OFERTADO</v>
      </c>
      <c r="P207" s="44">
        <f>+IF(O207="NO OFERTADO",0,IF(O207="NO CUMPLE EV TECNICA",0,IF(O207="NO HABILITA",0,IF(O207="HABILITA",('PRECIOS UNITARIOS'!$AF207*500)/N207))))</f>
        <v>0</v>
      </c>
      <c r="Q207" s="43">
        <f>'PRECIO REFERENCIA'!O207</f>
        <v>0</v>
      </c>
      <c r="R207" s="43" t="str">
        <f>'PRECIO REFERENCIA'!Q207</f>
        <v>NO OFERTADO</v>
      </c>
      <c r="S207" s="44">
        <f>+IF(R207="NO OFERTADO",0,IF(R207="NO CUMPLE EV TECNICA",0,IF(R207="NO HABILITA",0,IF(R207="HABILITA",('PRECIOS UNITARIOS'!$AF207*500)/Q207))))</f>
        <v>0</v>
      </c>
      <c r="T207" s="43">
        <f>'PRECIO REFERENCIA'!R207</f>
        <v>0</v>
      </c>
      <c r="U207" s="43" t="str">
        <f>'PRECIO REFERENCIA'!T207</f>
        <v>NO OFERTADO</v>
      </c>
      <c r="V207" s="44">
        <f>+IF(U207="NO OFERTADO",0,IF(U207="NO CUMPLE EV TECNICA",0,IF(U207="NO HABILITA",0,IF(U207="HABILITA",('PRECIOS UNITARIOS'!$AF207*500)/T207))))</f>
        <v>0</v>
      </c>
      <c r="W207" s="43">
        <f>'PRECIO REFERENCIA'!U207</f>
        <v>0</v>
      </c>
      <c r="X207" s="43" t="str">
        <f>'PRECIO REFERENCIA'!W207</f>
        <v>NO OFERTADO</v>
      </c>
      <c r="Y207" s="44">
        <f>+IF(X207="NO OFERTADO",0,IF(X207="NO CUMPLE EV TECNICA",0,IF(X207="NO HABILITA",0,IF(X207="HABILITA",('PRECIOS UNITARIOS'!$AF207*500)/W207))))</f>
        <v>0</v>
      </c>
      <c r="Z207" s="43">
        <f>'PRECIO REFERENCIA'!X207</f>
        <v>0</v>
      </c>
      <c r="AA207" s="43" t="str">
        <f>'PRECIO REFERENCIA'!Z207</f>
        <v>NO HABILITA</v>
      </c>
      <c r="AB207" s="44">
        <f>+IF(AA207="NO OFERTADO",0,IF(AA207="NO CUMPLE EV TECNICA",0,IF(AA207="NO HABILITA",0,IF(AA207="HABILITA",('PRECIOS UNITARIOS'!$AF207*500)/Z207))))</f>
        <v>0</v>
      </c>
      <c r="AC207" s="43">
        <f>'PRECIO REFERENCIA'!AA207</f>
        <v>0</v>
      </c>
      <c r="AD207" s="43" t="str">
        <f>'PRECIO REFERENCIA'!AC207</f>
        <v>NO OFERTADO</v>
      </c>
      <c r="AE207" s="44">
        <f>+IF(AD207="NO OFERTADO",0,IF(AD207="NO CUMPLE EV TECNICA",0,IF(AD207="NO HABILITA",0,IF(AD207="HABILITA",('PRECIOS UNITARIOS'!$AF207*500)/AC207))))</f>
        <v>0</v>
      </c>
      <c r="AF207" s="43">
        <f>'PRECIO REFERENCIA'!AD207</f>
        <v>0</v>
      </c>
      <c r="AG207" s="43" t="str">
        <f>'PRECIO REFERENCIA'!AF207</f>
        <v>NO OFERTADO</v>
      </c>
      <c r="AH207" s="44">
        <f>+IF(AG207="NO OFERTADO",0,IF(AG207="NO CUMPLE EV TECNICA",0,IF(AG207="NO HABILITA",0,IF(AG207="HABILITA",('PRECIOS UNITARIOS'!$AF207*500)/AF207))))</f>
        <v>0</v>
      </c>
      <c r="AI207" s="43">
        <f>'PRECIO REFERENCIA'!AG207</f>
        <v>0</v>
      </c>
      <c r="AJ207" s="43" t="str">
        <f>'PRECIO REFERENCIA'!AI207</f>
        <v>NO OFERTADO</v>
      </c>
      <c r="AK207" s="44">
        <f>+IF(AJ207="NO OFERTADO",0,IF(AJ207="NO CUMPLE EV TECNICA",0,IF(AJ207="NO HABILITA",0,IF(AJ207="HABILITA",('PRECIOS UNITARIOS'!$AF207*500)/AI207))))</f>
        <v>0</v>
      </c>
      <c r="AL207" s="43">
        <f>'PRECIO REFERENCIA'!AJ207</f>
        <v>0</v>
      </c>
      <c r="AM207" s="43" t="str">
        <f>'PRECIO REFERENCIA'!AL207</f>
        <v>NO OFERTADO</v>
      </c>
      <c r="AN207" s="44">
        <f>+IF(AM207="NO OFERTADO",0,IF(AM207="NO CUMPLE EV TECNICA",0,IF(AM207="NO HABILITA",0,IF(AM207="HABILITA",('PRECIOS UNITARIOS'!$AF207*500)/AL207))))</f>
        <v>0</v>
      </c>
      <c r="AO207" s="43">
        <f>'PRECIO REFERENCIA'!AM207</f>
        <v>0</v>
      </c>
      <c r="AP207" s="43" t="str">
        <f>'PRECIO REFERENCIA'!AO207</f>
        <v>NO OFERTADO</v>
      </c>
      <c r="AQ207" s="44">
        <f>+IF(AP207="NO OFERTADO",0,IF(AP207="NO CUMPLE EV TECNICA",0,IF(AP207="NO HABILITA",0,IF(AP207="HABILITA",('PRECIOS UNITARIOS'!$AF207*500)/AO207))))</f>
        <v>0</v>
      </c>
      <c r="AR207" s="43">
        <f>'PRECIO REFERENCIA'!AP207</f>
        <v>411521.04</v>
      </c>
      <c r="AS207" s="43" t="str">
        <f>'PRECIO REFERENCIA'!AR207</f>
        <v>HABILITA</v>
      </c>
      <c r="AT207" s="44">
        <f>+IF(AS207="NO OFERTADO",0,IF(AS207="NO CUMPLE EV TECNICA",0,IF(AS207="NO HABILITA",0,IF(AS207="HABILITA",('PRECIOS UNITARIOS'!$AF207*500)/AR207))))</f>
        <v>500</v>
      </c>
      <c r="AU207" s="43">
        <f>'PRECIO REFERENCIA'!AS207</f>
        <v>0</v>
      </c>
      <c r="AV207" s="43" t="str">
        <f>'PRECIO REFERENCIA'!AU207</f>
        <v>NO OFERTADO</v>
      </c>
      <c r="AW207" s="44">
        <f>+IF(AV207="NO OFERTADO",0,IF(AV207="NO CUMPLE EV TECNICA",0,IF(AV207="NO HABILITA",0,IF(AV207="HABILITA",('PRECIOS UNITARIOS'!$AF207*500)/AU207))))</f>
        <v>0</v>
      </c>
      <c r="AX207" s="43">
        <f>'PRECIO REFERENCIA'!AV207</f>
        <v>0</v>
      </c>
      <c r="AY207" s="43" t="str">
        <f>'PRECIO REFERENCIA'!AX207</f>
        <v>NO OFERTADO</v>
      </c>
      <c r="AZ207" s="44">
        <f>+IF(AY207="NO OFERTADO",0,IF(AY207="NO CUMPLE EV TECNICA",0,IF(AY207="NO HABILITA",0,IF(AY207="HABILITA",('PRECIOS UNITARIOS'!$AF207*500)/AX207))))</f>
        <v>0</v>
      </c>
      <c r="BA207" s="43">
        <f>'PRECIO REFERENCIA'!AY207</f>
        <v>0</v>
      </c>
      <c r="BB207" s="43" t="str">
        <f>'PRECIO REFERENCIA'!BA207</f>
        <v>NO OFERTADO</v>
      </c>
      <c r="BC207" s="44">
        <f>+IF(BB207="NO OFERTADO",0,IF(BB207="NO CUMPLE EV TECNICA",0,IF(BB207="NO HABILITA",0,IF(BB207="HABILITA",('PRECIOS UNITARIOS'!$AF207*500)/BA207))))</f>
        <v>0</v>
      </c>
      <c r="BD207" s="43">
        <f>'PRECIO REFERENCIA'!BB207</f>
        <v>0</v>
      </c>
      <c r="BE207" s="43" t="str">
        <f>'PRECIO REFERENCIA'!BD207</f>
        <v>NO OFERTADO</v>
      </c>
      <c r="BF207" s="44">
        <f>+IF(BE207="NO OFERTADO",0,IF(BE207="NO CUMPLE EV TECNICA",0,IF(BE207="NO HABILITA",0,IF(BE207="HABILITA",('PRECIOS UNITARIOS'!$AF207*500)/BD207))))</f>
        <v>0</v>
      </c>
      <c r="BG207" s="43">
        <f>'PRECIO REFERENCIA'!BE207</f>
        <v>0</v>
      </c>
      <c r="BH207" s="43" t="str">
        <f>'PRECIO REFERENCIA'!BG207</f>
        <v>NO OFERTADO</v>
      </c>
      <c r="BI207" s="44">
        <f>+IF(BH207="NO OFERTADO",0,IF(BH207="NO CUMPLE EV TECNICA",0,IF(BH207="NO HABILITA",0,IF(BH207="HABILITA",('PRECIOS UNITARIOS'!$AF207*500)/BG207))))</f>
        <v>0</v>
      </c>
      <c r="BJ207" s="43">
        <f>'PRECIO REFERENCIA'!BH207</f>
        <v>0</v>
      </c>
      <c r="BK207" s="43" t="str">
        <f>'PRECIO REFERENCIA'!BJ207</f>
        <v>NO OFERTADO</v>
      </c>
      <c r="BL207" s="44">
        <f>+IF(BK207="NO OFERTADO",0,IF(BK207="NO CUMPLE EV TECNICA",0,IF(BK207="NO HABILITA",0,IF(BK207="HABILITA",('PRECIOS UNITARIOS'!$AF207*500)/BJ207))))</f>
        <v>0</v>
      </c>
      <c r="BM207" s="43">
        <f>'PRECIO REFERENCIA'!BK207</f>
        <v>0</v>
      </c>
      <c r="BN207" s="43" t="str">
        <f>'PRECIO REFERENCIA'!BM207</f>
        <v>NO OFERTADO</v>
      </c>
      <c r="BO207" s="44">
        <f>+IF(BN207="NO OFERTADO",0,IF(BN207="NO CUMPLE EV TECNICA",0,IF(BN207="NO HABILITA",0,IF(BN207="HABILITA",('PRECIOS UNITARIOS'!$AF207*500)/BM207))))</f>
        <v>0</v>
      </c>
      <c r="BP207" s="43">
        <f>'PRECIO REFERENCIA'!BN207</f>
        <v>0</v>
      </c>
      <c r="BQ207" s="43" t="str">
        <f>'PRECIO REFERENCIA'!BP207</f>
        <v>NO OFERTADO</v>
      </c>
      <c r="BR207" s="44">
        <f>+IF(BQ207="NO OFERTADO",0,IF(BQ207="NO CUMPLE EV TECNICA",0,IF(BQ207="NO HABILITA",0,IF(BQ207="HABILITA",('PRECIOS UNITARIOS'!$AF207*500)/BP207))))</f>
        <v>0</v>
      </c>
      <c r="BS207" s="43">
        <f>'PRECIO REFERENCIA'!BQ207</f>
        <v>0</v>
      </c>
      <c r="BT207" s="43" t="str">
        <f>'PRECIO REFERENCIA'!BS207</f>
        <v>NO OFERTADO</v>
      </c>
      <c r="BU207" s="44">
        <f>+IF(BT207="NO OFERTADO",0,IF(BT207="NO CUMPLE EV TECNICA",0,IF(BT207="NO HABILITA",0,IF(BT207="HABILITA",('PRECIOS UNITARIOS'!$AF207*500)/BS207))))</f>
        <v>0</v>
      </c>
      <c r="BV207" s="43">
        <f>'PRECIO REFERENCIA'!BT207</f>
        <v>0</v>
      </c>
      <c r="BW207" s="43" t="str">
        <f>'PRECIO REFERENCIA'!BV207</f>
        <v>NO OFERTADO</v>
      </c>
      <c r="BX207" s="44">
        <f>+IF(BW207="NO OFERTADO",0,IF(BW207="NO CUMPLE EV TECNICA",0,IF(BW207="NO HABILITA",0,IF(BW207="HABILITA",('PRECIOS UNITARIOS'!$AF207*500)/BV207))))</f>
        <v>0</v>
      </c>
      <c r="BY207" s="43">
        <f>'PRECIO REFERENCIA'!BW207</f>
        <v>0</v>
      </c>
      <c r="BZ207" s="43" t="str">
        <f>'PRECIO REFERENCIA'!BY207</f>
        <v>NO OFERTADO</v>
      </c>
      <c r="CA207" s="44">
        <f>+IF(BZ207="NO OFERTADO",0,IF(BZ207="NO CUMPLE EV TECNICA",0,IF(BZ207="NO HABILITA",0,IF(BZ207="HABILITA",('PRECIOS UNITARIOS'!$AF207*500)/BY207))))</f>
        <v>0</v>
      </c>
      <c r="CB207" s="43">
        <f>'PRECIO REFERENCIA'!BZ207</f>
        <v>0</v>
      </c>
      <c r="CC207" s="43" t="str">
        <f>'PRECIO REFERENCIA'!CB207</f>
        <v>NO OFERTADO</v>
      </c>
      <c r="CD207" s="44">
        <f>+IF(CC207="NO OFERTADO",0,IF(CC207="NO CUMPLE EV TECNICA",0,IF(CC207="NO HABILITA",0,IF(CC207="HABILITA",('PRECIOS UNITARIOS'!$AF207*500)/CB207))))</f>
        <v>0</v>
      </c>
      <c r="CE207" s="43">
        <f>'PRECIO REFERENCIA'!CC207</f>
        <v>0</v>
      </c>
      <c r="CF207" s="43" t="str">
        <f>'PRECIO REFERENCIA'!CE207</f>
        <v>NO OFERTADO</v>
      </c>
      <c r="CG207" s="44">
        <f>+IF(CF207="NO OFERTADO",0,IF(CF207="NO CUMPLE EV TECNICA",0,IF(CF207="NO HABILITA",0,IF(CF207="HABILITA",('PRECIOS UNITARIOS'!$AF207*500)/CE207))))</f>
        <v>0</v>
      </c>
      <c r="CH207" s="43">
        <f>'PRECIO REFERENCIA'!CF207</f>
        <v>0</v>
      </c>
      <c r="CI207" s="43" t="str">
        <f>'PRECIO REFERENCIA'!CH207</f>
        <v>NO OFERTADO</v>
      </c>
      <c r="CJ207" s="44">
        <f>+IF(CI207="NO OFERTADO",0,IF(CI207="NO CUMPLE EV TECNICA",0,IF(CI207="NO HABILITA",0,IF(CI207="HABILITA",('PRECIOS UNITARIOS'!$AF207*500)/CH207))))</f>
        <v>0</v>
      </c>
    </row>
    <row r="208" spans="1:88" s="40" customFormat="1" ht="51" x14ac:dyDescent="0.2">
      <c r="A208" s="103">
        <v>199</v>
      </c>
      <c r="B208" s="202" t="s">
        <v>329</v>
      </c>
      <c r="C208" s="121" t="s">
        <v>330</v>
      </c>
      <c r="D208" s="24">
        <v>1</v>
      </c>
      <c r="E208" s="166" t="s">
        <v>53</v>
      </c>
      <c r="F208" s="168">
        <v>2</v>
      </c>
      <c r="G208" s="25">
        <v>3041.64</v>
      </c>
      <c r="H208" s="43">
        <f>'PRECIO REFERENCIA'!F208</f>
        <v>0</v>
      </c>
      <c r="I208" s="43" t="str">
        <f>'PRECIO REFERENCIA'!H208</f>
        <v>NO OFERTADO</v>
      </c>
      <c r="J208" s="44">
        <f>+IF(I208="NO OFERTADO",0,IF(I208="NO CUMPLE EV TECNICA",0,IF(I208="NO HABILITA",0,IF(I208="HABILITA",('PRECIOS UNITARIOS'!$AF208*500)/H208))))</f>
        <v>0</v>
      </c>
      <c r="K208" s="43">
        <f>'PRECIO REFERENCIA'!I208</f>
        <v>0</v>
      </c>
      <c r="L208" s="43" t="str">
        <f>'PRECIO REFERENCIA'!K208</f>
        <v>NO OFERTADO</v>
      </c>
      <c r="M208" s="44">
        <f>+IF(L208="NO OFERTADO",0,IF(L208="NO CUMPLE EV TECNICA",0,IF(L208="NO HABILITA",0,IF(L208="HABILITA",('PRECIOS UNITARIOS'!$AF208*500)/K208))))</f>
        <v>0</v>
      </c>
      <c r="N208" s="43">
        <f>'PRECIO REFERENCIA'!L208</f>
        <v>0</v>
      </c>
      <c r="O208" s="43" t="str">
        <f>'PRECIO REFERENCIA'!N208</f>
        <v>NO OFERTADO</v>
      </c>
      <c r="P208" s="44">
        <f>+IF(O208="NO OFERTADO",0,IF(O208="NO CUMPLE EV TECNICA",0,IF(O208="NO HABILITA",0,IF(O208="HABILITA",('PRECIOS UNITARIOS'!$AF208*500)/N208))))</f>
        <v>0</v>
      </c>
      <c r="Q208" s="43">
        <f>'PRECIO REFERENCIA'!O208</f>
        <v>0</v>
      </c>
      <c r="R208" s="43" t="str">
        <f>'PRECIO REFERENCIA'!Q208</f>
        <v>NO OFERTADO</v>
      </c>
      <c r="S208" s="44">
        <f>+IF(R208="NO OFERTADO",0,IF(R208="NO CUMPLE EV TECNICA",0,IF(R208="NO HABILITA",0,IF(R208="HABILITA",('PRECIOS UNITARIOS'!$AF208*500)/Q208))))</f>
        <v>0</v>
      </c>
      <c r="T208" s="43">
        <f>'PRECIO REFERENCIA'!R208</f>
        <v>0</v>
      </c>
      <c r="U208" s="43" t="str">
        <f>'PRECIO REFERENCIA'!T208</f>
        <v>NO OFERTADO</v>
      </c>
      <c r="V208" s="44">
        <f>+IF(U208="NO OFERTADO",0,IF(U208="NO CUMPLE EV TECNICA",0,IF(U208="NO HABILITA",0,IF(U208="HABILITA",('PRECIOS UNITARIOS'!$AF208*500)/T208))))</f>
        <v>0</v>
      </c>
      <c r="W208" s="43">
        <f>'PRECIO REFERENCIA'!U208</f>
        <v>0</v>
      </c>
      <c r="X208" s="43" t="str">
        <f>'PRECIO REFERENCIA'!W208</f>
        <v>NO OFERTADO</v>
      </c>
      <c r="Y208" s="44">
        <f>+IF(X208="NO OFERTADO",0,IF(X208="NO CUMPLE EV TECNICA",0,IF(X208="NO HABILITA",0,IF(X208="HABILITA",('PRECIOS UNITARIOS'!$AF208*500)/W208))))</f>
        <v>0</v>
      </c>
      <c r="Z208" s="43">
        <f>'PRECIO REFERENCIA'!X208</f>
        <v>2963.1</v>
      </c>
      <c r="AA208" s="43" t="str">
        <f>'PRECIO REFERENCIA'!Z208</f>
        <v>HABILITA</v>
      </c>
      <c r="AB208" s="44">
        <f>+IF(AA208="NO OFERTADO",0,IF(AA208="NO CUMPLE EV TECNICA",0,IF(AA208="NO HABILITA",0,IF(AA208="HABILITA",('PRECIOS UNITARIOS'!$AF208*500)/Z208))))</f>
        <v>500</v>
      </c>
      <c r="AC208" s="43">
        <f>'PRECIO REFERENCIA'!AA208</f>
        <v>0</v>
      </c>
      <c r="AD208" s="43" t="str">
        <f>'PRECIO REFERENCIA'!AC208</f>
        <v>NO OFERTADO</v>
      </c>
      <c r="AE208" s="44">
        <f>+IF(AD208="NO OFERTADO",0,IF(AD208="NO CUMPLE EV TECNICA",0,IF(AD208="NO HABILITA",0,IF(AD208="HABILITA",('PRECIOS UNITARIOS'!$AF208*500)/AC208))))</f>
        <v>0</v>
      </c>
      <c r="AF208" s="43">
        <f>'PRECIO REFERENCIA'!AD208</f>
        <v>2972.62</v>
      </c>
      <c r="AG208" s="43" t="str">
        <f>'PRECIO REFERENCIA'!AF208</f>
        <v>HABILITA</v>
      </c>
      <c r="AH208" s="44">
        <f>+IF(AG208="NO OFERTADO",0,IF(AG208="NO CUMPLE EV TECNICA",0,IF(AG208="NO HABILITA",0,IF(AG208="HABILITA",('PRECIOS UNITARIOS'!$AF208*500)/AF208))))</f>
        <v>498.39871897518015</v>
      </c>
      <c r="AI208" s="43">
        <f>'PRECIO REFERENCIA'!AG208</f>
        <v>0</v>
      </c>
      <c r="AJ208" s="43" t="str">
        <f>'PRECIO REFERENCIA'!AI208</f>
        <v>NO OFERTADO</v>
      </c>
      <c r="AK208" s="44">
        <f>+IF(AJ208="NO OFERTADO",0,IF(AJ208="NO CUMPLE EV TECNICA",0,IF(AJ208="NO HABILITA",0,IF(AJ208="HABILITA",('PRECIOS UNITARIOS'!$AF208*500)/AI208))))</f>
        <v>0</v>
      </c>
      <c r="AL208" s="43">
        <f>'PRECIO REFERENCIA'!AJ208</f>
        <v>3808</v>
      </c>
      <c r="AM208" s="43" t="str">
        <f>'PRECIO REFERENCIA'!AL208</f>
        <v>HABILITA</v>
      </c>
      <c r="AN208" s="44">
        <f>+IF(AM208="NO OFERTADO",0,IF(AM208="NO CUMPLE EV TECNICA",0,IF(AM208="NO HABILITA",0,IF(AM208="HABILITA",('PRECIOS UNITARIOS'!$AF208*500)/AL208))))</f>
        <v>389.0625</v>
      </c>
      <c r="AO208" s="43">
        <f>'PRECIO REFERENCIA'!AM208</f>
        <v>0</v>
      </c>
      <c r="AP208" s="43" t="str">
        <f>'PRECIO REFERENCIA'!AO208</f>
        <v>NO OFERTADO</v>
      </c>
      <c r="AQ208" s="44">
        <f>+IF(AP208="NO OFERTADO",0,IF(AP208="NO CUMPLE EV TECNICA",0,IF(AP208="NO HABILITA",0,IF(AP208="HABILITA",('PRECIOS UNITARIOS'!$AF208*500)/AO208))))</f>
        <v>0</v>
      </c>
      <c r="AR208" s="43">
        <f>'PRECIO REFERENCIA'!AP208</f>
        <v>0</v>
      </c>
      <c r="AS208" s="43" t="str">
        <f>'PRECIO REFERENCIA'!AR208</f>
        <v>NO OFERTADO</v>
      </c>
      <c r="AT208" s="44">
        <f>+IF(AS208="NO OFERTADO",0,IF(AS208="NO CUMPLE EV TECNICA",0,IF(AS208="NO HABILITA",0,IF(AS208="HABILITA",('PRECIOS UNITARIOS'!$AF208*500)/AR208))))</f>
        <v>0</v>
      </c>
      <c r="AU208" s="43">
        <f>'PRECIO REFERENCIA'!AS208</f>
        <v>0</v>
      </c>
      <c r="AV208" s="43" t="str">
        <f>'PRECIO REFERENCIA'!AU208</f>
        <v>NO OFERTADO</v>
      </c>
      <c r="AW208" s="44">
        <f>+IF(AV208="NO OFERTADO",0,IF(AV208="NO CUMPLE EV TECNICA",0,IF(AV208="NO HABILITA",0,IF(AV208="HABILITA",('PRECIOS UNITARIOS'!$AF208*500)/AU208))))</f>
        <v>0</v>
      </c>
      <c r="AX208" s="43">
        <f>'PRECIO REFERENCIA'!AV208</f>
        <v>0</v>
      </c>
      <c r="AY208" s="43" t="str">
        <f>'PRECIO REFERENCIA'!AX208</f>
        <v>NO OFERTADO</v>
      </c>
      <c r="AZ208" s="44">
        <f>+IF(AY208="NO OFERTADO",0,IF(AY208="NO CUMPLE EV TECNICA",0,IF(AY208="NO HABILITA",0,IF(AY208="HABILITA",('PRECIOS UNITARIOS'!$AF208*500)/AX208))))</f>
        <v>0</v>
      </c>
      <c r="BA208" s="43">
        <f>'PRECIO REFERENCIA'!AY208</f>
        <v>0</v>
      </c>
      <c r="BB208" s="43" t="str">
        <f>'PRECIO REFERENCIA'!BA208</f>
        <v>NO OFERTADO</v>
      </c>
      <c r="BC208" s="44">
        <f>+IF(BB208="NO OFERTADO",0,IF(BB208="NO CUMPLE EV TECNICA",0,IF(BB208="NO HABILITA",0,IF(BB208="HABILITA",('PRECIOS UNITARIOS'!$AF208*500)/BA208))))</f>
        <v>0</v>
      </c>
      <c r="BD208" s="43">
        <f>'PRECIO REFERENCIA'!BB208</f>
        <v>0</v>
      </c>
      <c r="BE208" s="43" t="str">
        <f>'PRECIO REFERENCIA'!BD208</f>
        <v>NO HABILITA</v>
      </c>
      <c r="BF208" s="44">
        <f>+IF(BE208="NO OFERTADO",0,IF(BE208="NO CUMPLE EV TECNICA",0,IF(BE208="NO HABILITA",0,IF(BE208="HABILITA",('PRECIOS UNITARIOS'!$AF208*500)/BD208))))</f>
        <v>0</v>
      </c>
      <c r="BG208" s="43">
        <f>'PRECIO REFERENCIA'!BE208</f>
        <v>0</v>
      </c>
      <c r="BH208" s="43" t="str">
        <f>'PRECIO REFERENCIA'!BG208</f>
        <v>NO OFERTADO</v>
      </c>
      <c r="BI208" s="44">
        <f>+IF(BH208="NO OFERTADO",0,IF(BH208="NO CUMPLE EV TECNICA",0,IF(BH208="NO HABILITA",0,IF(BH208="HABILITA",('PRECIOS UNITARIOS'!$AF208*500)/BG208))))</f>
        <v>0</v>
      </c>
      <c r="BJ208" s="43">
        <f>'PRECIO REFERENCIA'!BH208</f>
        <v>0</v>
      </c>
      <c r="BK208" s="43" t="str">
        <f>'PRECIO REFERENCIA'!BJ208</f>
        <v>NO OFERTADO</v>
      </c>
      <c r="BL208" s="44">
        <f>+IF(BK208="NO OFERTADO",0,IF(BK208="NO CUMPLE EV TECNICA",0,IF(BK208="NO HABILITA",0,IF(BK208="HABILITA",('PRECIOS UNITARIOS'!$AF208*500)/BJ208))))</f>
        <v>0</v>
      </c>
      <c r="BM208" s="43">
        <f>'PRECIO REFERENCIA'!BK208</f>
        <v>0</v>
      </c>
      <c r="BN208" s="43" t="str">
        <f>'PRECIO REFERENCIA'!BM208</f>
        <v>NO OFERTADO</v>
      </c>
      <c r="BO208" s="44">
        <f>+IF(BN208="NO OFERTADO",0,IF(BN208="NO CUMPLE EV TECNICA",0,IF(BN208="NO HABILITA",0,IF(BN208="HABILITA",('PRECIOS UNITARIOS'!$AF208*500)/BM208))))</f>
        <v>0</v>
      </c>
      <c r="BP208" s="43">
        <f>'PRECIO REFERENCIA'!BN208</f>
        <v>0</v>
      </c>
      <c r="BQ208" s="43" t="str">
        <f>'PRECIO REFERENCIA'!BP208</f>
        <v>NO OFERTADO</v>
      </c>
      <c r="BR208" s="44">
        <f>+IF(BQ208="NO OFERTADO",0,IF(BQ208="NO CUMPLE EV TECNICA",0,IF(BQ208="NO HABILITA",0,IF(BQ208="HABILITA",('PRECIOS UNITARIOS'!$AF208*500)/BP208))))</f>
        <v>0</v>
      </c>
      <c r="BS208" s="43">
        <f>'PRECIO REFERENCIA'!BQ208</f>
        <v>0</v>
      </c>
      <c r="BT208" s="43" t="str">
        <f>'PRECIO REFERENCIA'!BS208</f>
        <v>NO OFERTADO</v>
      </c>
      <c r="BU208" s="44">
        <f>+IF(BT208="NO OFERTADO",0,IF(BT208="NO CUMPLE EV TECNICA",0,IF(BT208="NO HABILITA",0,IF(BT208="HABILITA",('PRECIOS UNITARIOS'!$AF208*500)/BS208))))</f>
        <v>0</v>
      </c>
      <c r="BV208" s="43">
        <f>'PRECIO REFERENCIA'!BT208</f>
        <v>0</v>
      </c>
      <c r="BW208" s="43" t="str">
        <f>'PRECIO REFERENCIA'!BV208</f>
        <v>NO OFERTADO</v>
      </c>
      <c r="BX208" s="44">
        <f>+IF(BW208="NO OFERTADO",0,IF(BW208="NO CUMPLE EV TECNICA",0,IF(BW208="NO HABILITA",0,IF(BW208="HABILITA",('PRECIOS UNITARIOS'!$AF208*500)/BV208))))</f>
        <v>0</v>
      </c>
      <c r="BY208" s="43">
        <f>'PRECIO REFERENCIA'!BW208</f>
        <v>0</v>
      </c>
      <c r="BZ208" s="43" t="str">
        <f>'PRECIO REFERENCIA'!BY208</f>
        <v>NO OFERTADO</v>
      </c>
      <c r="CA208" s="44">
        <f>+IF(BZ208="NO OFERTADO",0,IF(BZ208="NO CUMPLE EV TECNICA",0,IF(BZ208="NO HABILITA",0,IF(BZ208="HABILITA",('PRECIOS UNITARIOS'!$AF208*500)/BY208))))</f>
        <v>0</v>
      </c>
      <c r="CB208" s="43">
        <f>'PRECIO REFERENCIA'!BZ208</f>
        <v>0</v>
      </c>
      <c r="CC208" s="43" t="str">
        <f>'PRECIO REFERENCIA'!CB208</f>
        <v>NO OFERTADO</v>
      </c>
      <c r="CD208" s="44">
        <f>+IF(CC208="NO OFERTADO",0,IF(CC208="NO CUMPLE EV TECNICA",0,IF(CC208="NO HABILITA",0,IF(CC208="HABILITA",('PRECIOS UNITARIOS'!$AF208*500)/CB208))))</f>
        <v>0</v>
      </c>
      <c r="CE208" s="43">
        <f>'PRECIO REFERENCIA'!CC208</f>
        <v>0</v>
      </c>
      <c r="CF208" s="43" t="str">
        <f>'PRECIO REFERENCIA'!CE208</f>
        <v>NO OFERTADO</v>
      </c>
      <c r="CG208" s="44">
        <f>+IF(CF208="NO OFERTADO",0,IF(CF208="NO CUMPLE EV TECNICA",0,IF(CF208="NO HABILITA",0,IF(CF208="HABILITA",('PRECIOS UNITARIOS'!$AF208*500)/CE208))))</f>
        <v>0</v>
      </c>
      <c r="CH208" s="43">
        <f>'PRECIO REFERENCIA'!CF208</f>
        <v>0</v>
      </c>
      <c r="CI208" s="43" t="str">
        <f>'PRECIO REFERENCIA'!CH208</f>
        <v>NO OFERTADO</v>
      </c>
      <c r="CJ208" s="44">
        <f>+IF(CI208="NO OFERTADO",0,IF(CI208="NO CUMPLE EV TECNICA",0,IF(CI208="NO HABILITA",0,IF(CI208="HABILITA",('PRECIOS UNITARIOS'!$AF208*500)/CH208))))</f>
        <v>0</v>
      </c>
    </row>
    <row r="209" spans="1:88" s="40" customFormat="1" ht="38.25" x14ac:dyDescent="0.2">
      <c r="A209" s="103">
        <v>200</v>
      </c>
      <c r="B209" s="202" t="s">
        <v>331</v>
      </c>
      <c r="C209" s="121" t="s">
        <v>326</v>
      </c>
      <c r="D209" s="24">
        <v>1</v>
      </c>
      <c r="E209" s="166" t="s">
        <v>53</v>
      </c>
      <c r="F209" s="168">
        <v>5.666666666666667</v>
      </c>
      <c r="G209" s="25">
        <v>11439.47</v>
      </c>
      <c r="H209" s="43">
        <f>'PRECIO REFERENCIA'!F209</f>
        <v>0</v>
      </c>
      <c r="I209" s="43" t="str">
        <f>'PRECIO REFERENCIA'!H209</f>
        <v>NO OFERTADO</v>
      </c>
      <c r="J209" s="44">
        <f>+IF(I209="NO OFERTADO",0,IF(I209="NO CUMPLE EV TECNICA",0,IF(I209="NO HABILITA",0,IF(I209="HABILITA",('PRECIOS UNITARIOS'!$AF209*500)/H209))))</f>
        <v>0</v>
      </c>
      <c r="K209" s="43">
        <f>'PRECIO REFERENCIA'!I209</f>
        <v>0</v>
      </c>
      <c r="L209" s="43" t="str">
        <f>'PRECIO REFERENCIA'!K209</f>
        <v>NO OFERTADO</v>
      </c>
      <c r="M209" s="44">
        <f>+IF(L209="NO OFERTADO",0,IF(L209="NO CUMPLE EV TECNICA",0,IF(L209="NO HABILITA",0,IF(L209="HABILITA",('PRECIOS UNITARIOS'!$AF209*500)/K209))))</f>
        <v>0</v>
      </c>
      <c r="N209" s="43">
        <f>'PRECIO REFERENCIA'!L209</f>
        <v>0</v>
      </c>
      <c r="O209" s="43" t="str">
        <f>'PRECIO REFERENCIA'!N209</f>
        <v>NO OFERTADO</v>
      </c>
      <c r="P209" s="44">
        <f>+IF(O209="NO OFERTADO",0,IF(O209="NO CUMPLE EV TECNICA",0,IF(O209="NO HABILITA",0,IF(O209="HABILITA",('PRECIOS UNITARIOS'!$AF209*500)/N209))))</f>
        <v>0</v>
      </c>
      <c r="Q209" s="43">
        <f>'PRECIO REFERENCIA'!O209</f>
        <v>0</v>
      </c>
      <c r="R209" s="43" t="str">
        <f>'PRECIO REFERENCIA'!Q209</f>
        <v>NO OFERTADO</v>
      </c>
      <c r="S209" s="44">
        <f>+IF(R209="NO OFERTADO",0,IF(R209="NO CUMPLE EV TECNICA",0,IF(R209="NO HABILITA",0,IF(R209="HABILITA",('PRECIOS UNITARIOS'!$AF209*500)/Q209))))</f>
        <v>0</v>
      </c>
      <c r="T209" s="43">
        <f>'PRECIO REFERENCIA'!R209</f>
        <v>0</v>
      </c>
      <c r="U209" s="43" t="str">
        <f>'PRECIO REFERENCIA'!T209</f>
        <v>NO OFERTADO</v>
      </c>
      <c r="V209" s="44">
        <f>+IF(U209="NO OFERTADO",0,IF(U209="NO CUMPLE EV TECNICA",0,IF(U209="NO HABILITA",0,IF(U209="HABILITA",('PRECIOS UNITARIOS'!$AF209*500)/T209))))</f>
        <v>0</v>
      </c>
      <c r="W209" s="43">
        <f>'PRECIO REFERENCIA'!U209</f>
        <v>0</v>
      </c>
      <c r="X209" s="43" t="str">
        <f>'PRECIO REFERENCIA'!W209</f>
        <v>NO OFERTADO</v>
      </c>
      <c r="Y209" s="44">
        <f>+IF(X209="NO OFERTADO",0,IF(X209="NO CUMPLE EV TECNICA",0,IF(X209="NO HABILITA",0,IF(X209="HABILITA",('PRECIOS UNITARIOS'!$AF209*500)/W209))))</f>
        <v>0</v>
      </c>
      <c r="Z209" s="43">
        <f>'PRECIO REFERENCIA'!X209</f>
        <v>11792.9</v>
      </c>
      <c r="AA209" s="43" t="str">
        <f>'PRECIO REFERENCIA'!Z209</f>
        <v>HABILITA</v>
      </c>
      <c r="AB209" s="44">
        <f>+IF(AA209="NO OFERTADO",0,IF(AA209="NO CUMPLE EV TECNICA",0,IF(AA209="NO HABILITA",0,IF(AA209="HABILITA",('PRECIOS UNITARIOS'!$AF209*500)/Z209))))</f>
        <v>473.9656912209889</v>
      </c>
      <c r="AC209" s="43">
        <f>'PRECIO REFERENCIA'!AA209</f>
        <v>0</v>
      </c>
      <c r="AD209" s="43" t="str">
        <f>'PRECIO REFERENCIA'!AC209</f>
        <v>NO OFERTADO</v>
      </c>
      <c r="AE209" s="44">
        <f>+IF(AD209="NO OFERTADO",0,IF(AD209="NO CUMPLE EV TECNICA",0,IF(AD209="NO HABILITA",0,IF(AD209="HABILITA",('PRECIOS UNITARIOS'!$AF209*500)/AC209))))</f>
        <v>0</v>
      </c>
      <c r="AF209" s="43">
        <f>'PRECIO REFERENCIA'!AD209</f>
        <v>11178.86</v>
      </c>
      <c r="AG209" s="43" t="str">
        <f>'PRECIO REFERENCIA'!AF209</f>
        <v>HABILITA</v>
      </c>
      <c r="AH209" s="44">
        <f>+IF(AG209="NO OFERTADO",0,IF(AG209="NO CUMPLE EV TECNICA",0,IF(AG209="NO HABILITA",0,IF(AG209="HABILITA",('PRECIOS UNITARIOS'!$AF209*500)/AF209))))</f>
        <v>500</v>
      </c>
      <c r="AI209" s="43">
        <f>'PRECIO REFERENCIA'!AG209</f>
        <v>0</v>
      </c>
      <c r="AJ209" s="43" t="str">
        <f>'PRECIO REFERENCIA'!AI209</f>
        <v>NO OFERTADO</v>
      </c>
      <c r="AK209" s="44">
        <f>+IF(AJ209="NO OFERTADO",0,IF(AJ209="NO CUMPLE EV TECNICA",0,IF(AJ209="NO HABILITA",0,IF(AJ209="HABILITA",('PRECIOS UNITARIOS'!$AF209*500)/AI209))))</f>
        <v>0</v>
      </c>
      <c r="AL209" s="43">
        <f>'PRECIO REFERENCIA'!AJ209</f>
        <v>14529.9</v>
      </c>
      <c r="AM209" s="43" t="str">
        <f>'PRECIO REFERENCIA'!AL209</f>
        <v>HABILITA</v>
      </c>
      <c r="AN209" s="44">
        <f>+IF(AM209="NO OFERTADO",0,IF(AM209="NO CUMPLE EV TECNICA",0,IF(AM209="NO HABILITA",0,IF(AM209="HABILITA",('PRECIOS UNITARIOS'!$AF209*500)/AL209))))</f>
        <v>384.68468468468467</v>
      </c>
      <c r="AO209" s="43">
        <f>'PRECIO REFERENCIA'!AM209</f>
        <v>0</v>
      </c>
      <c r="AP209" s="43" t="str">
        <f>'PRECIO REFERENCIA'!AO209</f>
        <v>NO OFERTADO</v>
      </c>
      <c r="AQ209" s="44">
        <f>+IF(AP209="NO OFERTADO",0,IF(AP209="NO CUMPLE EV TECNICA",0,IF(AP209="NO HABILITA",0,IF(AP209="HABILITA",('PRECIOS UNITARIOS'!$AF209*500)/AO209))))</f>
        <v>0</v>
      </c>
      <c r="AR209" s="43">
        <f>'PRECIO REFERENCIA'!AP209</f>
        <v>0</v>
      </c>
      <c r="AS209" s="43" t="str">
        <f>'PRECIO REFERENCIA'!AR209</f>
        <v>NO OFERTADO</v>
      </c>
      <c r="AT209" s="44">
        <f>+IF(AS209="NO OFERTADO",0,IF(AS209="NO CUMPLE EV TECNICA",0,IF(AS209="NO HABILITA",0,IF(AS209="HABILITA",('PRECIOS UNITARIOS'!$AF209*500)/AR209))))</f>
        <v>0</v>
      </c>
      <c r="AU209" s="43">
        <f>'PRECIO REFERENCIA'!AS209</f>
        <v>0</v>
      </c>
      <c r="AV209" s="43" t="str">
        <f>'PRECIO REFERENCIA'!AU209</f>
        <v>NO OFERTADO</v>
      </c>
      <c r="AW209" s="44">
        <f>+IF(AV209="NO OFERTADO",0,IF(AV209="NO CUMPLE EV TECNICA",0,IF(AV209="NO HABILITA",0,IF(AV209="HABILITA",('PRECIOS UNITARIOS'!$AF209*500)/AU209))))</f>
        <v>0</v>
      </c>
      <c r="AX209" s="43">
        <f>'PRECIO REFERENCIA'!AV209</f>
        <v>0</v>
      </c>
      <c r="AY209" s="43" t="str">
        <f>'PRECIO REFERENCIA'!AX209</f>
        <v>NO OFERTADO</v>
      </c>
      <c r="AZ209" s="44">
        <f>+IF(AY209="NO OFERTADO",0,IF(AY209="NO CUMPLE EV TECNICA",0,IF(AY209="NO HABILITA",0,IF(AY209="HABILITA",('PRECIOS UNITARIOS'!$AF209*500)/AX209))))</f>
        <v>0</v>
      </c>
      <c r="BA209" s="43">
        <f>'PRECIO REFERENCIA'!AY209</f>
        <v>0</v>
      </c>
      <c r="BB209" s="43" t="str">
        <f>'PRECIO REFERENCIA'!BA209</f>
        <v>NO OFERTADO</v>
      </c>
      <c r="BC209" s="44">
        <f>+IF(BB209="NO OFERTADO",0,IF(BB209="NO CUMPLE EV TECNICA",0,IF(BB209="NO HABILITA",0,IF(BB209="HABILITA",('PRECIOS UNITARIOS'!$AF209*500)/BA209))))</f>
        <v>0</v>
      </c>
      <c r="BD209" s="43">
        <f>'PRECIO REFERENCIA'!BB209</f>
        <v>13274.45</v>
      </c>
      <c r="BE209" s="43" t="str">
        <f>'PRECIO REFERENCIA'!BD209</f>
        <v>HABILITA</v>
      </c>
      <c r="BF209" s="44">
        <f>+IF(BE209="NO OFERTADO",0,IF(BE209="NO CUMPLE EV TECNICA",0,IF(BE209="NO HABILITA",0,IF(BE209="HABILITA",('PRECIOS UNITARIOS'!$AF209*500)/BD209))))</f>
        <v>421.06678619453157</v>
      </c>
      <c r="BG209" s="43">
        <f>'PRECIO REFERENCIA'!BE209</f>
        <v>0</v>
      </c>
      <c r="BH209" s="43" t="str">
        <f>'PRECIO REFERENCIA'!BG209</f>
        <v>NO OFERTADO</v>
      </c>
      <c r="BI209" s="44">
        <f>+IF(BH209="NO OFERTADO",0,IF(BH209="NO CUMPLE EV TECNICA",0,IF(BH209="NO HABILITA",0,IF(BH209="HABILITA",('PRECIOS UNITARIOS'!$AF209*500)/BG209))))</f>
        <v>0</v>
      </c>
      <c r="BJ209" s="43">
        <f>'PRECIO REFERENCIA'!BH209</f>
        <v>0</v>
      </c>
      <c r="BK209" s="43" t="str">
        <f>'PRECIO REFERENCIA'!BJ209</f>
        <v>NO OFERTADO</v>
      </c>
      <c r="BL209" s="44">
        <f>+IF(BK209="NO OFERTADO",0,IF(BK209="NO CUMPLE EV TECNICA",0,IF(BK209="NO HABILITA",0,IF(BK209="HABILITA",('PRECIOS UNITARIOS'!$AF209*500)/BJ209))))</f>
        <v>0</v>
      </c>
      <c r="BM209" s="43">
        <f>'PRECIO REFERENCIA'!BK209</f>
        <v>0</v>
      </c>
      <c r="BN209" s="43" t="str">
        <f>'PRECIO REFERENCIA'!BM209</f>
        <v>NO OFERTADO</v>
      </c>
      <c r="BO209" s="44">
        <f>+IF(BN209="NO OFERTADO",0,IF(BN209="NO CUMPLE EV TECNICA",0,IF(BN209="NO HABILITA",0,IF(BN209="HABILITA",('PRECIOS UNITARIOS'!$AF209*500)/BM209))))</f>
        <v>0</v>
      </c>
      <c r="BP209" s="43">
        <f>'PRECIO REFERENCIA'!BN209</f>
        <v>0</v>
      </c>
      <c r="BQ209" s="43" t="str">
        <f>'PRECIO REFERENCIA'!BP209</f>
        <v>NO OFERTADO</v>
      </c>
      <c r="BR209" s="44">
        <f>+IF(BQ209="NO OFERTADO",0,IF(BQ209="NO CUMPLE EV TECNICA",0,IF(BQ209="NO HABILITA",0,IF(BQ209="HABILITA",('PRECIOS UNITARIOS'!$AF209*500)/BP209))))</f>
        <v>0</v>
      </c>
      <c r="BS209" s="43">
        <f>'PRECIO REFERENCIA'!BQ209</f>
        <v>0</v>
      </c>
      <c r="BT209" s="43" t="str">
        <f>'PRECIO REFERENCIA'!BS209</f>
        <v>NO OFERTADO</v>
      </c>
      <c r="BU209" s="44">
        <f>+IF(BT209="NO OFERTADO",0,IF(BT209="NO CUMPLE EV TECNICA",0,IF(BT209="NO HABILITA",0,IF(BT209="HABILITA",('PRECIOS UNITARIOS'!$AF209*500)/BS209))))</f>
        <v>0</v>
      </c>
      <c r="BV209" s="43">
        <f>'PRECIO REFERENCIA'!BT209</f>
        <v>0</v>
      </c>
      <c r="BW209" s="43" t="str">
        <f>'PRECIO REFERENCIA'!BV209</f>
        <v>NO OFERTADO</v>
      </c>
      <c r="BX209" s="44">
        <f>+IF(BW209="NO OFERTADO",0,IF(BW209="NO CUMPLE EV TECNICA",0,IF(BW209="NO HABILITA",0,IF(BW209="HABILITA",('PRECIOS UNITARIOS'!$AF209*500)/BV209))))</f>
        <v>0</v>
      </c>
      <c r="BY209" s="43">
        <f>'PRECIO REFERENCIA'!BW209</f>
        <v>0</v>
      </c>
      <c r="BZ209" s="43" t="str">
        <f>'PRECIO REFERENCIA'!BY209</f>
        <v>NO OFERTADO</v>
      </c>
      <c r="CA209" s="44">
        <f>+IF(BZ209="NO OFERTADO",0,IF(BZ209="NO CUMPLE EV TECNICA",0,IF(BZ209="NO HABILITA",0,IF(BZ209="HABILITA",('PRECIOS UNITARIOS'!$AF209*500)/BY209))))</f>
        <v>0</v>
      </c>
      <c r="CB209" s="43">
        <f>'PRECIO REFERENCIA'!BZ209</f>
        <v>0</v>
      </c>
      <c r="CC209" s="43" t="str">
        <f>'PRECIO REFERENCIA'!CB209</f>
        <v>NO OFERTADO</v>
      </c>
      <c r="CD209" s="44">
        <f>+IF(CC209="NO OFERTADO",0,IF(CC209="NO CUMPLE EV TECNICA",0,IF(CC209="NO HABILITA",0,IF(CC209="HABILITA",('PRECIOS UNITARIOS'!$AF209*500)/CB209))))</f>
        <v>0</v>
      </c>
      <c r="CE209" s="43">
        <f>'PRECIO REFERENCIA'!CC209</f>
        <v>0</v>
      </c>
      <c r="CF209" s="43" t="str">
        <f>'PRECIO REFERENCIA'!CE209</f>
        <v>NO OFERTADO</v>
      </c>
      <c r="CG209" s="44">
        <f>+IF(CF209="NO OFERTADO",0,IF(CF209="NO CUMPLE EV TECNICA",0,IF(CF209="NO HABILITA",0,IF(CF209="HABILITA",('PRECIOS UNITARIOS'!$AF209*500)/CE209))))</f>
        <v>0</v>
      </c>
      <c r="CH209" s="43">
        <f>'PRECIO REFERENCIA'!CF209</f>
        <v>0</v>
      </c>
      <c r="CI209" s="43" t="str">
        <f>'PRECIO REFERENCIA'!CH209</f>
        <v>NO OFERTADO</v>
      </c>
      <c r="CJ209" s="44">
        <f>+IF(CI209="NO OFERTADO",0,IF(CI209="NO CUMPLE EV TECNICA",0,IF(CI209="NO HABILITA",0,IF(CI209="HABILITA",('PRECIOS UNITARIOS'!$AF209*500)/CH209))))</f>
        <v>0</v>
      </c>
    </row>
    <row r="210" spans="1:88" s="40" customFormat="1" ht="38.25" x14ac:dyDescent="0.2">
      <c r="A210" s="103">
        <v>201</v>
      </c>
      <c r="B210" s="202" t="s">
        <v>332</v>
      </c>
      <c r="C210" s="121" t="s">
        <v>326</v>
      </c>
      <c r="D210" s="24">
        <v>1</v>
      </c>
      <c r="E210" s="166" t="s">
        <v>53</v>
      </c>
      <c r="F210" s="168">
        <v>1</v>
      </c>
      <c r="G210" s="25">
        <v>10452.959999999999</v>
      </c>
      <c r="H210" s="43">
        <f>'PRECIO REFERENCIA'!F210</f>
        <v>0</v>
      </c>
      <c r="I210" s="43" t="str">
        <f>'PRECIO REFERENCIA'!H210</f>
        <v>NO OFERTADO</v>
      </c>
      <c r="J210" s="44">
        <f>+IF(I210="NO OFERTADO",0,IF(I210="NO CUMPLE EV TECNICA",0,IF(I210="NO HABILITA",0,IF(I210="HABILITA",('PRECIOS UNITARIOS'!$AF210*500)/H210))))</f>
        <v>0</v>
      </c>
      <c r="K210" s="43">
        <f>'PRECIO REFERENCIA'!I210</f>
        <v>0</v>
      </c>
      <c r="L210" s="43" t="str">
        <f>'PRECIO REFERENCIA'!K210</f>
        <v>NO OFERTADO</v>
      </c>
      <c r="M210" s="44">
        <f>+IF(L210="NO OFERTADO",0,IF(L210="NO CUMPLE EV TECNICA",0,IF(L210="NO HABILITA",0,IF(L210="HABILITA",('PRECIOS UNITARIOS'!$AF210*500)/K210))))</f>
        <v>0</v>
      </c>
      <c r="N210" s="43">
        <f>'PRECIO REFERENCIA'!L210</f>
        <v>0</v>
      </c>
      <c r="O210" s="43" t="str">
        <f>'PRECIO REFERENCIA'!N210</f>
        <v>NO OFERTADO</v>
      </c>
      <c r="P210" s="44">
        <f>+IF(O210="NO OFERTADO",0,IF(O210="NO CUMPLE EV TECNICA",0,IF(O210="NO HABILITA",0,IF(O210="HABILITA",('PRECIOS UNITARIOS'!$AF210*500)/N210))))</f>
        <v>0</v>
      </c>
      <c r="Q210" s="43">
        <f>'PRECIO REFERENCIA'!O210</f>
        <v>0</v>
      </c>
      <c r="R210" s="43" t="str">
        <f>'PRECIO REFERENCIA'!Q210</f>
        <v>NO OFERTADO</v>
      </c>
      <c r="S210" s="44">
        <f>+IF(R210="NO OFERTADO",0,IF(R210="NO CUMPLE EV TECNICA",0,IF(R210="NO HABILITA",0,IF(R210="HABILITA",('PRECIOS UNITARIOS'!$AF210*500)/Q210))))</f>
        <v>0</v>
      </c>
      <c r="T210" s="43">
        <f>'PRECIO REFERENCIA'!R210</f>
        <v>0</v>
      </c>
      <c r="U210" s="43" t="str">
        <f>'PRECIO REFERENCIA'!T210</f>
        <v>NO OFERTADO</v>
      </c>
      <c r="V210" s="44">
        <f>+IF(U210="NO OFERTADO",0,IF(U210="NO CUMPLE EV TECNICA",0,IF(U210="NO HABILITA",0,IF(U210="HABILITA",('PRECIOS UNITARIOS'!$AF210*500)/T210))))</f>
        <v>0</v>
      </c>
      <c r="W210" s="43">
        <f>'PRECIO REFERENCIA'!U210</f>
        <v>0</v>
      </c>
      <c r="X210" s="43" t="str">
        <f>'PRECIO REFERENCIA'!W210</f>
        <v>NO OFERTADO</v>
      </c>
      <c r="Y210" s="44">
        <f>+IF(X210="NO OFERTADO",0,IF(X210="NO CUMPLE EV TECNICA",0,IF(X210="NO HABILITA",0,IF(X210="HABILITA",('PRECIOS UNITARIOS'!$AF210*500)/W210))))</f>
        <v>0</v>
      </c>
      <c r="Z210" s="43">
        <f>'PRECIO REFERENCIA'!X210</f>
        <v>10787.35</v>
      </c>
      <c r="AA210" s="43" t="str">
        <f>'PRECIO REFERENCIA'!Z210</f>
        <v>HABILITA</v>
      </c>
      <c r="AB210" s="44">
        <f>+IF(AA210="NO OFERTADO",0,IF(AA210="NO CUMPLE EV TECNICA",0,IF(AA210="NO HABILITA",0,IF(AA210="HABILITA",('PRECIOS UNITARIOS'!$AF210*500)/Z210))))</f>
        <v>500</v>
      </c>
      <c r="AC210" s="43">
        <f>'PRECIO REFERENCIA'!AA210</f>
        <v>0</v>
      </c>
      <c r="AD210" s="43" t="str">
        <f>'PRECIO REFERENCIA'!AC210</f>
        <v>NO OFERTADO</v>
      </c>
      <c r="AE210" s="44">
        <f>+IF(AD210="NO OFERTADO",0,IF(AD210="NO CUMPLE EV TECNICA",0,IF(AD210="NO HABILITA",0,IF(AD210="HABILITA",('PRECIOS UNITARIOS'!$AF210*500)/AC210))))</f>
        <v>0</v>
      </c>
      <c r="AF210" s="43">
        <f>'PRECIO REFERENCIA'!AD210</f>
        <v>0</v>
      </c>
      <c r="AG210" s="43" t="str">
        <f>'PRECIO REFERENCIA'!AF210</f>
        <v>NO HABILITA</v>
      </c>
      <c r="AH210" s="44">
        <f>+IF(AG210="NO OFERTADO",0,IF(AG210="NO CUMPLE EV TECNICA",0,IF(AG210="NO HABILITA",0,IF(AG210="HABILITA",('PRECIOS UNITARIOS'!$AF210*500)/AF210))))</f>
        <v>0</v>
      </c>
      <c r="AI210" s="43">
        <f>'PRECIO REFERENCIA'!AG210</f>
        <v>0</v>
      </c>
      <c r="AJ210" s="43" t="str">
        <f>'PRECIO REFERENCIA'!AI210</f>
        <v>NO OFERTADO</v>
      </c>
      <c r="AK210" s="44">
        <f>+IF(AJ210="NO OFERTADO",0,IF(AJ210="NO CUMPLE EV TECNICA",0,IF(AJ210="NO HABILITA",0,IF(AJ210="HABILITA",('PRECIOS UNITARIOS'!$AF210*500)/AI210))))</f>
        <v>0</v>
      </c>
      <c r="AL210" s="43">
        <f>'PRECIO REFERENCIA'!AJ210</f>
        <v>13527.92</v>
      </c>
      <c r="AM210" s="43" t="str">
        <f>'PRECIO REFERENCIA'!AL210</f>
        <v>HABILITA</v>
      </c>
      <c r="AN210" s="44">
        <f>+IF(AM210="NO OFERTADO",0,IF(AM210="NO CUMPLE EV TECNICA",0,IF(AM210="NO HABILITA",0,IF(AM210="HABILITA",('PRECIOS UNITARIOS'!$AF210*500)/AL210))))</f>
        <v>398.70689655172413</v>
      </c>
      <c r="AO210" s="43">
        <f>'PRECIO REFERENCIA'!AM210</f>
        <v>0</v>
      </c>
      <c r="AP210" s="43" t="str">
        <f>'PRECIO REFERENCIA'!AO210</f>
        <v>NO OFERTADO</v>
      </c>
      <c r="AQ210" s="44">
        <f>+IF(AP210="NO OFERTADO",0,IF(AP210="NO CUMPLE EV TECNICA",0,IF(AP210="NO HABILITA",0,IF(AP210="HABILITA",('PRECIOS UNITARIOS'!$AF210*500)/AO210))))</f>
        <v>0</v>
      </c>
      <c r="AR210" s="43">
        <f>'PRECIO REFERENCIA'!AP210</f>
        <v>0</v>
      </c>
      <c r="AS210" s="43" t="str">
        <f>'PRECIO REFERENCIA'!AR210</f>
        <v>NO OFERTADO</v>
      </c>
      <c r="AT210" s="44">
        <f>+IF(AS210="NO OFERTADO",0,IF(AS210="NO CUMPLE EV TECNICA",0,IF(AS210="NO HABILITA",0,IF(AS210="HABILITA",('PRECIOS UNITARIOS'!$AF210*500)/AR210))))</f>
        <v>0</v>
      </c>
      <c r="AU210" s="43">
        <f>'PRECIO REFERENCIA'!AS210</f>
        <v>0</v>
      </c>
      <c r="AV210" s="43" t="str">
        <f>'PRECIO REFERENCIA'!AU210</f>
        <v>NO OFERTADO</v>
      </c>
      <c r="AW210" s="44">
        <f>+IF(AV210="NO OFERTADO",0,IF(AV210="NO CUMPLE EV TECNICA",0,IF(AV210="NO HABILITA",0,IF(AV210="HABILITA",('PRECIOS UNITARIOS'!$AF210*500)/AU210))))</f>
        <v>0</v>
      </c>
      <c r="AX210" s="43">
        <f>'PRECIO REFERENCIA'!AV210</f>
        <v>0</v>
      </c>
      <c r="AY210" s="43" t="str">
        <f>'PRECIO REFERENCIA'!AX210</f>
        <v>NO OFERTADO</v>
      </c>
      <c r="AZ210" s="44">
        <f>+IF(AY210="NO OFERTADO",0,IF(AY210="NO CUMPLE EV TECNICA",0,IF(AY210="NO HABILITA",0,IF(AY210="HABILITA",('PRECIOS UNITARIOS'!$AF210*500)/AX210))))</f>
        <v>0</v>
      </c>
      <c r="BA210" s="43">
        <f>'PRECIO REFERENCIA'!AY210</f>
        <v>0</v>
      </c>
      <c r="BB210" s="43" t="str">
        <f>'PRECIO REFERENCIA'!BA210</f>
        <v>NO OFERTADO</v>
      </c>
      <c r="BC210" s="44">
        <f>+IF(BB210="NO OFERTADO",0,IF(BB210="NO CUMPLE EV TECNICA",0,IF(BB210="NO HABILITA",0,IF(BB210="HABILITA",('PRECIOS UNITARIOS'!$AF210*500)/BA210))))</f>
        <v>0</v>
      </c>
      <c r="BD210" s="43">
        <f>'PRECIO REFERENCIA'!BB210</f>
        <v>0</v>
      </c>
      <c r="BE210" s="43" t="str">
        <f>'PRECIO REFERENCIA'!BD210</f>
        <v>NO OFERTADO</v>
      </c>
      <c r="BF210" s="44">
        <f>+IF(BE210="NO OFERTADO",0,IF(BE210="NO CUMPLE EV TECNICA",0,IF(BE210="NO HABILITA",0,IF(BE210="HABILITA",('PRECIOS UNITARIOS'!$AF210*500)/BD210))))</f>
        <v>0</v>
      </c>
      <c r="BG210" s="43">
        <f>'PRECIO REFERENCIA'!BE210</f>
        <v>0</v>
      </c>
      <c r="BH210" s="43" t="str">
        <f>'PRECIO REFERENCIA'!BG210</f>
        <v>NO OFERTADO</v>
      </c>
      <c r="BI210" s="44">
        <f>+IF(BH210="NO OFERTADO",0,IF(BH210="NO CUMPLE EV TECNICA",0,IF(BH210="NO HABILITA",0,IF(BH210="HABILITA",('PRECIOS UNITARIOS'!$AF210*500)/BG210))))</f>
        <v>0</v>
      </c>
      <c r="BJ210" s="43">
        <f>'PRECIO REFERENCIA'!BH210</f>
        <v>0</v>
      </c>
      <c r="BK210" s="43" t="str">
        <f>'PRECIO REFERENCIA'!BJ210</f>
        <v>NO OFERTADO</v>
      </c>
      <c r="BL210" s="44">
        <f>+IF(BK210="NO OFERTADO",0,IF(BK210="NO CUMPLE EV TECNICA",0,IF(BK210="NO HABILITA",0,IF(BK210="HABILITA",('PRECIOS UNITARIOS'!$AF210*500)/BJ210))))</f>
        <v>0</v>
      </c>
      <c r="BM210" s="43">
        <f>'PRECIO REFERENCIA'!BK210</f>
        <v>0</v>
      </c>
      <c r="BN210" s="43" t="str">
        <f>'PRECIO REFERENCIA'!BM210</f>
        <v>NO OFERTADO</v>
      </c>
      <c r="BO210" s="44">
        <f>+IF(BN210="NO OFERTADO",0,IF(BN210="NO CUMPLE EV TECNICA",0,IF(BN210="NO HABILITA",0,IF(BN210="HABILITA",('PRECIOS UNITARIOS'!$AF210*500)/BM210))))</f>
        <v>0</v>
      </c>
      <c r="BP210" s="43">
        <f>'PRECIO REFERENCIA'!BN210</f>
        <v>0</v>
      </c>
      <c r="BQ210" s="43" t="str">
        <f>'PRECIO REFERENCIA'!BP210</f>
        <v>NO OFERTADO</v>
      </c>
      <c r="BR210" s="44">
        <f>+IF(BQ210="NO OFERTADO",0,IF(BQ210="NO CUMPLE EV TECNICA",0,IF(BQ210="NO HABILITA",0,IF(BQ210="HABILITA",('PRECIOS UNITARIOS'!$AF210*500)/BP210))))</f>
        <v>0</v>
      </c>
      <c r="BS210" s="43">
        <f>'PRECIO REFERENCIA'!BQ210</f>
        <v>0</v>
      </c>
      <c r="BT210" s="43" t="str">
        <f>'PRECIO REFERENCIA'!BS210</f>
        <v>NO OFERTADO</v>
      </c>
      <c r="BU210" s="44">
        <f>+IF(BT210="NO OFERTADO",0,IF(BT210="NO CUMPLE EV TECNICA",0,IF(BT210="NO HABILITA",0,IF(BT210="HABILITA",('PRECIOS UNITARIOS'!$AF210*500)/BS210))))</f>
        <v>0</v>
      </c>
      <c r="BV210" s="43">
        <f>'PRECIO REFERENCIA'!BT210</f>
        <v>0</v>
      </c>
      <c r="BW210" s="43" t="str">
        <f>'PRECIO REFERENCIA'!BV210</f>
        <v>NO OFERTADO</v>
      </c>
      <c r="BX210" s="44">
        <f>+IF(BW210="NO OFERTADO",0,IF(BW210="NO CUMPLE EV TECNICA",0,IF(BW210="NO HABILITA",0,IF(BW210="HABILITA",('PRECIOS UNITARIOS'!$AF210*500)/BV210))))</f>
        <v>0</v>
      </c>
      <c r="BY210" s="43">
        <f>'PRECIO REFERENCIA'!BW210</f>
        <v>0</v>
      </c>
      <c r="BZ210" s="43" t="str">
        <f>'PRECIO REFERENCIA'!BY210</f>
        <v>NO OFERTADO</v>
      </c>
      <c r="CA210" s="44">
        <f>+IF(BZ210="NO OFERTADO",0,IF(BZ210="NO CUMPLE EV TECNICA",0,IF(BZ210="NO HABILITA",0,IF(BZ210="HABILITA",('PRECIOS UNITARIOS'!$AF210*500)/BY210))))</f>
        <v>0</v>
      </c>
      <c r="CB210" s="43">
        <f>'PRECIO REFERENCIA'!BZ210</f>
        <v>0</v>
      </c>
      <c r="CC210" s="43" t="str">
        <f>'PRECIO REFERENCIA'!CB210</f>
        <v>NO OFERTADO</v>
      </c>
      <c r="CD210" s="44">
        <f>+IF(CC210="NO OFERTADO",0,IF(CC210="NO CUMPLE EV TECNICA",0,IF(CC210="NO HABILITA",0,IF(CC210="HABILITA",('PRECIOS UNITARIOS'!$AF210*500)/CB210))))</f>
        <v>0</v>
      </c>
      <c r="CE210" s="43">
        <f>'PRECIO REFERENCIA'!CC210</f>
        <v>0</v>
      </c>
      <c r="CF210" s="43" t="str">
        <f>'PRECIO REFERENCIA'!CE210</f>
        <v>NO OFERTADO</v>
      </c>
      <c r="CG210" s="44">
        <f>+IF(CF210="NO OFERTADO",0,IF(CF210="NO CUMPLE EV TECNICA",0,IF(CF210="NO HABILITA",0,IF(CF210="HABILITA",('PRECIOS UNITARIOS'!$AF210*500)/CE210))))</f>
        <v>0</v>
      </c>
      <c r="CH210" s="43">
        <f>'PRECIO REFERENCIA'!CF210</f>
        <v>0</v>
      </c>
      <c r="CI210" s="43" t="str">
        <f>'PRECIO REFERENCIA'!CH210</f>
        <v>NO OFERTADO</v>
      </c>
      <c r="CJ210" s="44">
        <f>+IF(CI210="NO OFERTADO",0,IF(CI210="NO CUMPLE EV TECNICA",0,IF(CI210="NO HABILITA",0,IF(CI210="HABILITA",('PRECIOS UNITARIOS'!$AF210*500)/CH210))))</f>
        <v>0</v>
      </c>
    </row>
    <row r="211" spans="1:88" s="40" customFormat="1" ht="51" x14ac:dyDescent="0.2">
      <c r="A211" s="103">
        <v>202</v>
      </c>
      <c r="B211" s="202" t="s">
        <v>333</v>
      </c>
      <c r="C211" s="121" t="s">
        <v>330</v>
      </c>
      <c r="D211" s="24">
        <v>1</v>
      </c>
      <c r="E211" s="166" t="s">
        <v>53</v>
      </c>
      <c r="F211" s="168">
        <v>5</v>
      </c>
      <c r="G211" s="25">
        <v>12683.155898000001</v>
      </c>
      <c r="H211" s="43">
        <f>'PRECIO REFERENCIA'!F211</f>
        <v>0</v>
      </c>
      <c r="I211" s="43" t="str">
        <f>'PRECIO REFERENCIA'!H211</f>
        <v>NO OFERTADO</v>
      </c>
      <c r="J211" s="44">
        <f>+IF(I211="NO OFERTADO",0,IF(I211="NO CUMPLE EV TECNICA",0,IF(I211="NO HABILITA",0,IF(I211="HABILITA",('PRECIOS UNITARIOS'!$AF211*500)/H211))))</f>
        <v>0</v>
      </c>
      <c r="K211" s="43">
        <f>'PRECIO REFERENCIA'!I211</f>
        <v>0</v>
      </c>
      <c r="L211" s="43" t="str">
        <f>'PRECIO REFERENCIA'!K211</f>
        <v>NO OFERTADO</v>
      </c>
      <c r="M211" s="44">
        <f>+IF(L211="NO OFERTADO",0,IF(L211="NO CUMPLE EV TECNICA",0,IF(L211="NO HABILITA",0,IF(L211="HABILITA",('PRECIOS UNITARIOS'!$AF211*500)/K211))))</f>
        <v>0</v>
      </c>
      <c r="N211" s="43">
        <f>'PRECIO REFERENCIA'!L211</f>
        <v>0</v>
      </c>
      <c r="O211" s="43" t="str">
        <f>'PRECIO REFERENCIA'!N211</f>
        <v>NO OFERTADO</v>
      </c>
      <c r="P211" s="44">
        <f>+IF(O211="NO OFERTADO",0,IF(O211="NO CUMPLE EV TECNICA",0,IF(O211="NO HABILITA",0,IF(O211="HABILITA",('PRECIOS UNITARIOS'!$AF211*500)/N211))))</f>
        <v>0</v>
      </c>
      <c r="Q211" s="43">
        <f>'PRECIO REFERENCIA'!O211</f>
        <v>0</v>
      </c>
      <c r="R211" s="43" t="str">
        <f>'PRECIO REFERENCIA'!Q211</f>
        <v>NO OFERTADO</v>
      </c>
      <c r="S211" s="44">
        <f>+IF(R211="NO OFERTADO",0,IF(R211="NO CUMPLE EV TECNICA",0,IF(R211="NO HABILITA",0,IF(R211="HABILITA",('PRECIOS UNITARIOS'!$AF211*500)/Q211))))</f>
        <v>0</v>
      </c>
      <c r="T211" s="43">
        <f>'PRECIO REFERENCIA'!R211</f>
        <v>0</v>
      </c>
      <c r="U211" s="43" t="str">
        <f>'PRECIO REFERENCIA'!T211</f>
        <v>NO OFERTADO</v>
      </c>
      <c r="V211" s="44">
        <f>+IF(U211="NO OFERTADO",0,IF(U211="NO CUMPLE EV TECNICA",0,IF(U211="NO HABILITA",0,IF(U211="HABILITA",('PRECIOS UNITARIOS'!$AF211*500)/T211))))</f>
        <v>0</v>
      </c>
      <c r="W211" s="43">
        <f>'PRECIO REFERENCIA'!U211</f>
        <v>0</v>
      </c>
      <c r="X211" s="43" t="str">
        <f>'PRECIO REFERENCIA'!W211</f>
        <v>NO HABILITA</v>
      </c>
      <c r="Y211" s="44">
        <f>+IF(X211="NO OFERTADO",0,IF(X211="NO CUMPLE EV TECNICA",0,IF(X211="NO HABILITA",0,IF(X211="HABILITA",('PRECIOS UNITARIOS'!$AF211*500)/W211))))</f>
        <v>0</v>
      </c>
      <c r="Z211" s="43">
        <f>'PRECIO REFERENCIA'!X211</f>
        <v>12612.81</v>
      </c>
      <c r="AA211" s="43" t="str">
        <f>'PRECIO REFERENCIA'!Z211</f>
        <v>HABILITA</v>
      </c>
      <c r="AB211" s="44">
        <f>+IF(AA211="NO OFERTADO",0,IF(AA211="NO CUMPLE EV TECNICA",0,IF(AA211="NO HABILITA",0,IF(AA211="HABILITA",('PRECIOS UNITARIOS'!$AF211*500)/Z211))))</f>
        <v>500</v>
      </c>
      <c r="AC211" s="43">
        <f>'PRECIO REFERENCIA'!AA211</f>
        <v>0</v>
      </c>
      <c r="AD211" s="43" t="str">
        <f>'PRECIO REFERENCIA'!AC211</f>
        <v>NO OFERTADO</v>
      </c>
      <c r="AE211" s="44">
        <f>+IF(AD211="NO OFERTADO",0,IF(AD211="NO CUMPLE EV TECNICA",0,IF(AD211="NO HABILITA",0,IF(AD211="HABILITA",('PRECIOS UNITARIOS'!$AF211*500)/AC211))))</f>
        <v>0</v>
      </c>
      <c r="AF211" s="43">
        <f>'PRECIO REFERENCIA'!AD211</f>
        <v>20729.8</v>
      </c>
      <c r="AG211" s="43" t="str">
        <f>'PRECIO REFERENCIA'!AF211</f>
        <v>NO HABILITA</v>
      </c>
      <c r="AH211" s="44">
        <f>+IF(AG211="NO OFERTADO",0,IF(AG211="NO CUMPLE EV TECNICA",0,IF(AG211="NO HABILITA",0,IF(AG211="HABILITA",('PRECIOS UNITARIOS'!$AF211*500)/AF211))))</f>
        <v>0</v>
      </c>
      <c r="AI211" s="43">
        <f>'PRECIO REFERENCIA'!AG211</f>
        <v>0</v>
      </c>
      <c r="AJ211" s="43" t="str">
        <f>'PRECIO REFERENCIA'!AI211</f>
        <v>NO OFERTADO</v>
      </c>
      <c r="AK211" s="44">
        <f>+IF(AJ211="NO OFERTADO",0,IF(AJ211="NO CUMPLE EV TECNICA",0,IF(AJ211="NO HABILITA",0,IF(AJ211="HABILITA",('PRECIOS UNITARIOS'!$AF211*500)/AI211))))</f>
        <v>0</v>
      </c>
      <c r="AL211" s="43">
        <f>'PRECIO REFERENCIA'!AJ211</f>
        <v>13652.869999999999</v>
      </c>
      <c r="AM211" s="43" t="str">
        <f>'PRECIO REFERENCIA'!AL211</f>
        <v>HABILITA</v>
      </c>
      <c r="AN211" s="44">
        <f>+IF(AM211="NO OFERTADO",0,IF(AM211="NO CUMPLE EV TECNICA",0,IF(AM211="NO HABILITA",0,IF(AM211="HABILITA",('PRECIOS UNITARIOS'!$AF211*500)/AL211))))</f>
        <v>461.91057264882772</v>
      </c>
      <c r="AO211" s="43">
        <f>'PRECIO REFERENCIA'!AM211</f>
        <v>0</v>
      </c>
      <c r="AP211" s="43" t="str">
        <f>'PRECIO REFERENCIA'!AO211</f>
        <v>NO OFERTADO</v>
      </c>
      <c r="AQ211" s="44">
        <f>+IF(AP211="NO OFERTADO",0,IF(AP211="NO CUMPLE EV TECNICA",0,IF(AP211="NO HABILITA",0,IF(AP211="HABILITA",('PRECIOS UNITARIOS'!$AF211*500)/AO211))))</f>
        <v>0</v>
      </c>
      <c r="AR211" s="43">
        <f>'PRECIO REFERENCIA'!AP211</f>
        <v>0</v>
      </c>
      <c r="AS211" s="43" t="str">
        <f>'PRECIO REFERENCIA'!AR211</f>
        <v>NO OFERTADO</v>
      </c>
      <c r="AT211" s="44">
        <f>+IF(AS211="NO OFERTADO",0,IF(AS211="NO CUMPLE EV TECNICA",0,IF(AS211="NO HABILITA",0,IF(AS211="HABILITA",('PRECIOS UNITARIOS'!$AF211*500)/AR211))))</f>
        <v>0</v>
      </c>
      <c r="AU211" s="43">
        <f>'PRECIO REFERENCIA'!AS211</f>
        <v>0</v>
      </c>
      <c r="AV211" s="43" t="str">
        <f>'PRECIO REFERENCIA'!AU211</f>
        <v>NO OFERTADO</v>
      </c>
      <c r="AW211" s="44">
        <f>+IF(AV211="NO OFERTADO",0,IF(AV211="NO CUMPLE EV TECNICA",0,IF(AV211="NO HABILITA",0,IF(AV211="HABILITA",('PRECIOS UNITARIOS'!$AF211*500)/AU211))))</f>
        <v>0</v>
      </c>
      <c r="AX211" s="43">
        <f>'PRECIO REFERENCIA'!AV211</f>
        <v>0</v>
      </c>
      <c r="AY211" s="43" t="str">
        <f>'PRECIO REFERENCIA'!AX211</f>
        <v>NO OFERTADO</v>
      </c>
      <c r="AZ211" s="44">
        <f>+IF(AY211="NO OFERTADO",0,IF(AY211="NO CUMPLE EV TECNICA",0,IF(AY211="NO HABILITA",0,IF(AY211="HABILITA",('PRECIOS UNITARIOS'!$AF211*500)/AX211))))</f>
        <v>0</v>
      </c>
      <c r="BA211" s="43">
        <f>'PRECIO REFERENCIA'!AY211</f>
        <v>0</v>
      </c>
      <c r="BB211" s="43" t="str">
        <f>'PRECIO REFERENCIA'!BA211</f>
        <v>NO OFERTADO</v>
      </c>
      <c r="BC211" s="44">
        <f>+IF(BB211="NO OFERTADO",0,IF(BB211="NO CUMPLE EV TECNICA",0,IF(BB211="NO HABILITA",0,IF(BB211="HABILITA",('PRECIOS UNITARIOS'!$AF211*500)/BA211))))</f>
        <v>0</v>
      </c>
      <c r="BD211" s="43">
        <f>'PRECIO REFERENCIA'!BB211</f>
        <v>0</v>
      </c>
      <c r="BE211" s="43" t="str">
        <f>'PRECIO REFERENCIA'!BD211</f>
        <v>NO HABILITA</v>
      </c>
      <c r="BF211" s="44">
        <f>+IF(BE211="NO OFERTADO",0,IF(BE211="NO CUMPLE EV TECNICA",0,IF(BE211="NO HABILITA",0,IF(BE211="HABILITA",('PRECIOS UNITARIOS'!$AF211*500)/BD211))))</f>
        <v>0</v>
      </c>
      <c r="BG211" s="43">
        <f>'PRECIO REFERENCIA'!BE211</f>
        <v>0</v>
      </c>
      <c r="BH211" s="43" t="str">
        <f>'PRECIO REFERENCIA'!BG211</f>
        <v>NO OFERTADO</v>
      </c>
      <c r="BI211" s="44">
        <f>+IF(BH211="NO OFERTADO",0,IF(BH211="NO CUMPLE EV TECNICA",0,IF(BH211="NO HABILITA",0,IF(BH211="HABILITA",('PRECIOS UNITARIOS'!$AF211*500)/BG211))))</f>
        <v>0</v>
      </c>
      <c r="BJ211" s="43">
        <f>'PRECIO REFERENCIA'!BH211</f>
        <v>0</v>
      </c>
      <c r="BK211" s="43" t="str">
        <f>'PRECIO REFERENCIA'!BJ211</f>
        <v>NO OFERTADO</v>
      </c>
      <c r="BL211" s="44">
        <f>+IF(BK211="NO OFERTADO",0,IF(BK211="NO CUMPLE EV TECNICA",0,IF(BK211="NO HABILITA",0,IF(BK211="HABILITA",('PRECIOS UNITARIOS'!$AF211*500)/BJ211))))</f>
        <v>0</v>
      </c>
      <c r="BM211" s="43">
        <f>'PRECIO REFERENCIA'!BK211</f>
        <v>0</v>
      </c>
      <c r="BN211" s="43" t="str">
        <f>'PRECIO REFERENCIA'!BM211</f>
        <v>NO OFERTADO</v>
      </c>
      <c r="BO211" s="44">
        <f>+IF(BN211="NO OFERTADO",0,IF(BN211="NO CUMPLE EV TECNICA",0,IF(BN211="NO HABILITA",0,IF(BN211="HABILITA",('PRECIOS UNITARIOS'!$AF211*500)/BM211))))</f>
        <v>0</v>
      </c>
      <c r="BP211" s="43">
        <f>'PRECIO REFERENCIA'!BN211</f>
        <v>0</v>
      </c>
      <c r="BQ211" s="43" t="str">
        <f>'PRECIO REFERENCIA'!BP211</f>
        <v>NO OFERTADO</v>
      </c>
      <c r="BR211" s="44">
        <f>+IF(BQ211="NO OFERTADO",0,IF(BQ211="NO CUMPLE EV TECNICA",0,IF(BQ211="NO HABILITA",0,IF(BQ211="HABILITA",('PRECIOS UNITARIOS'!$AF211*500)/BP211))))</f>
        <v>0</v>
      </c>
      <c r="BS211" s="43">
        <f>'PRECIO REFERENCIA'!BQ211</f>
        <v>0</v>
      </c>
      <c r="BT211" s="43" t="str">
        <f>'PRECIO REFERENCIA'!BS211</f>
        <v>NO OFERTADO</v>
      </c>
      <c r="BU211" s="44">
        <f>+IF(BT211="NO OFERTADO",0,IF(BT211="NO CUMPLE EV TECNICA",0,IF(BT211="NO HABILITA",0,IF(BT211="HABILITA",('PRECIOS UNITARIOS'!$AF211*500)/BS211))))</f>
        <v>0</v>
      </c>
      <c r="BV211" s="43">
        <f>'PRECIO REFERENCIA'!BT211</f>
        <v>0</v>
      </c>
      <c r="BW211" s="43" t="str">
        <f>'PRECIO REFERENCIA'!BV211</f>
        <v>NO OFERTADO</v>
      </c>
      <c r="BX211" s="44">
        <f>+IF(BW211="NO OFERTADO",0,IF(BW211="NO CUMPLE EV TECNICA",0,IF(BW211="NO HABILITA",0,IF(BW211="HABILITA",('PRECIOS UNITARIOS'!$AF211*500)/BV211))))</f>
        <v>0</v>
      </c>
      <c r="BY211" s="43">
        <f>'PRECIO REFERENCIA'!BW211</f>
        <v>0</v>
      </c>
      <c r="BZ211" s="43" t="str">
        <f>'PRECIO REFERENCIA'!BY211</f>
        <v>NO OFERTADO</v>
      </c>
      <c r="CA211" s="44">
        <f>+IF(BZ211="NO OFERTADO",0,IF(BZ211="NO CUMPLE EV TECNICA",0,IF(BZ211="NO HABILITA",0,IF(BZ211="HABILITA",('PRECIOS UNITARIOS'!$AF211*500)/BY211))))</f>
        <v>0</v>
      </c>
      <c r="CB211" s="43">
        <f>'PRECIO REFERENCIA'!BZ211</f>
        <v>0</v>
      </c>
      <c r="CC211" s="43" t="str">
        <f>'PRECIO REFERENCIA'!CB211</f>
        <v>NO OFERTADO</v>
      </c>
      <c r="CD211" s="44">
        <f>+IF(CC211="NO OFERTADO",0,IF(CC211="NO CUMPLE EV TECNICA",0,IF(CC211="NO HABILITA",0,IF(CC211="HABILITA",('PRECIOS UNITARIOS'!$AF211*500)/CB211))))</f>
        <v>0</v>
      </c>
      <c r="CE211" s="43">
        <f>'PRECIO REFERENCIA'!CC211</f>
        <v>0</v>
      </c>
      <c r="CF211" s="43" t="str">
        <f>'PRECIO REFERENCIA'!CE211</f>
        <v>NO OFERTADO</v>
      </c>
      <c r="CG211" s="44">
        <f>+IF(CF211="NO OFERTADO",0,IF(CF211="NO CUMPLE EV TECNICA",0,IF(CF211="NO HABILITA",0,IF(CF211="HABILITA",('PRECIOS UNITARIOS'!$AF211*500)/CE211))))</f>
        <v>0</v>
      </c>
      <c r="CH211" s="43">
        <f>'PRECIO REFERENCIA'!CF211</f>
        <v>0</v>
      </c>
      <c r="CI211" s="43" t="str">
        <f>'PRECIO REFERENCIA'!CH211</f>
        <v>NO OFERTADO</v>
      </c>
      <c r="CJ211" s="44">
        <f>+IF(CI211="NO OFERTADO",0,IF(CI211="NO CUMPLE EV TECNICA",0,IF(CI211="NO HABILITA",0,IF(CI211="HABILITA",('PRECIOS UNITARIOS'!$AF211*500)/CH211))))</f>
        <v>0</v>
      </c>
    </row>
    <row r="212" spans="1:88" s="40" customFormat="1" ht="51" x14ac:dyDescent="0.2">
      <c r="A212" s="103">
        <v>203</v>
      </c>
      <c r="B212" s="202" t="s">
        <v>334</v>
      </c>
      <c r="C212" s="121" t="s">
        <v>330</v>
      </c>
      <c r="D212" s="24">
        <v>1</v>
      </c>
      <c r="E212" s="166" t="s">
        <v>53</v>
      </c>
      <c r="F212" s="168">
        <v>18</v>
      </c>
      <c r="G212" s="25">
        <v>3492.65</v>
      </c>
      <c r="H212" s="43">
        <f>'PRECIO REFERENCIA'!F212</f>
        <v>0</v>
      </c>
      <c r="I212" s="43" t="str">
        <f>'PRECIO REFERENCIA'!H212</f>
        <v>NO OFERTADO</v>
      </c>
      <c r="J212" s="44">
        <f>+IF(I212="NO OFERTADO",0,IF(I212="NO CUMPLE EV TECNICA",0,IF(I212="NO HABILITA",0,IF(I212="HABILITA",('PRECIOS UNITARIOS'!$AF212*500)/H212))))</f>
        <v>0</v>
      </c>
      <c r="K212" s="43">
        <f>'PRECIO REFERENCIA'!I212</f>
        <v>0</v>
      </c>
      <c r="L212" s="43" t="str">
        <f>'PRECIO REFERENCIA'!K212</f>
        <v>NO OFERTADO</v>
      </c>
      <c r="M212" s="44">
        <f>+IF(L212="NO OFERTADO",0,IF(L212="NO CUMPLE EV TECNICA",0,IF(L212="NO HABILITA",0,IF(L212="HABILITA",('PRECIOS UNITARIOS'!$AF212*500)/K212))))</f>
        <v>0</v>
      </c>
      <c r="N212" s="43">
        <f>'PRECIO REFERENCIA'!L212</f>
        <v>0</v>
      </c>
      <c r="O212" s="43" t="str">
        <f>'PRECIO REFERENCIA'!N212</f>
        <v>NO OFERTADO</v>
      </c>
      <c r="P212" s="44">
        <f>+IF(O212="NO OFERTADO",0,IF(O212="NO CUMPLE EV TECNICA",0,IF(O212="NO HABILITA",0,IF(O212="HABILITA",('PRECIOS UNITARIOS'!$AF212*500)/N212))))</f>
        <v>0</v>
      </c>
      <c r="Q212" s="43">
        <f>'PRECIO REFERENCIA'!O212</f>
        <v>0</v>
      </c>
      <c r="R212" s="43" t="str">
        <f>'PRECIO REFERENCIA'!Q212</f>
        <v>NO OFERTADO</v>
      </c>
      <c r="S212" s="44">
        <f>+IF(R212="NO OFERTADO",0,IF(R212="NO CUMPLE EV TECNICA",0,IF(R212="NO HABILITA",0,IF(R212="HABILITA",('PRECIOS UNITARIOS'!$AF212*500)/Q212))))</f>
        <v>0</v>
      </c>
      <c r="T212" s="43">
        <f>'PRECIO REFERENCIA'!R212</f>
        <v>0</v>
      </c>
      <c r="U212" s="43" t="str">
        <f>'PRECIO REFERENCIA'!T212</f>
        <v>NO OFERTADO</v>
      </c>
      <c r="V212" s="44">
        <f>+IF(U212="NO OFERTADO",0,IF(U212="NO CUMPLE EV TECNICA",0,IF(U212="NO HABILITA",0,IF(U212="HABILITA",('PRECIOS UNITARIOS'!$AF212*500)/T212))))</f>
        <v>0</v>
      </c>
      <c r="W212" s="43">
        <f>'PRECIO REFERENCIA'!U212</f>
        <v>6039.25</v>
      </c>
      <c r="X212" s="43" t="str">
        <f>'PRECIO REFERENCIA'!W212</f>
        <v>NO HABILITA</v>
      </c>
      <c r="Y212" s="44">
        <f>+IF(X212="NO OFERTADO",0,IF(X212="NO CUMPLE EV TECNICA",0,IF(X212="NO HABILITA",0,IF(X212="HABILITA",('PRECIOS UNITARIOS'!$AF212*500)/W212))))</f>
        <v>0</v>
      </c>
      <c r="Z212" s="43">
        <f>'PRECIO REFERENCIA'!X212</f>
        <v>0</v>
      </c>
      <c r="AA212" s="43" t="str">
        <f>'PRECIO REFERENCIA'!Z212</f>
        <v>NO HABILITA</v>
      </c>
      <c r="AB212" s="44">
        <f>+IF(AA212="NO OFERTADO",0,IF(AA212="NO CUMPLE EV TECNICA",0,IF(AA212="NO HABILITA",0,IF(AA212="HABILITA",('PRECIOS UNITARIOS'!$AF212*500)/Z212))))</f>
        <v>0</v>
      </c>
      <c r="AC212" s="43">
        <f>'PRECIO REFERENCIA'!AA212</f>
        <v>0</v>
      </c>
      <c r="AD212" s="43" t="str">
        <f>'PRECIO REFERENCIA'!AC212</f>
        <v>NO OFERTADO</v>
      </c>
      <c r="AE212" s="44">
        <f>+IF(AD212="NO OFERTADO",0,IF(AD212="NO CUMPLE EV TECNICA",0,IF(AD212="NO HABILITA",0,IF(AD212="HABILITA",('PRECIOS UNITARIOS'!$AF212*500)/AC212))))</f>
        <v>0</v>
      </c>
      <c r="AF212" s="43">
        <f>'PRECIO REFERENCIA'!AD212</f>
        <v>3412.92</v>
      </c>
      <c r="AG212" s="43" t="str">
        <f>'PRECIO REFERENCIA'!AF212</f>
        <v>HABILITA</v>
      </c>
      <c r="AH212" s="44">
        <f>+IF(AG212="NO OFERTADO",0,IF(AG212="NO CUMPLE EV TECNICA",0,IF(AG212="NO HABILITA",0,IF(AG212="HABILITA",('PRECIOS UNITARIOS'!$AF212*500)/AF212))))</f>
        <v>500</v>
      </c>
      <c r="AI212" s="43">
        <f>'PRECIO REFERENCIA'!AG212</f>
        <v>0</v>
      </c>
      <c r="AJ212" s="43" t="str">
        <f>'PRECIO REFERENCIA'!AI212</f>
        <v>NO OFERTADO</v>
      </c>
      <c r="AK212" s="44">
        <f>+IF(AJ212="NO OFERTADO",0,IF(AJ212="NO CUMPLE EV TECNICA",0,IF(AJ212="NO HABILITA",0,IF(AJ212="HABILITA",('PRECIOS UNITARIOS'!$AF212*500)/AI212))))</f>
        <v>0</v>
      </c>
      <c r="AL212" s="43">
        <f>'PRECIO REFERENCIA'!AJ212</f>
        <v>4633.8599999999997</v>
      </c>
      <c r="AM212" s="43" t="str">
        <f>'PRECIO REFERENCIA'!AL212</f>
        <v>NO HABILITA</v>
      </c>
      <c r="AN212" s="44">
        <f>+IF(AM212="NO OFERTADO",0,IF(AM212="NO CUMPLE EV TECNICA",0,IF(AM212="NO HABILITA",0,IF(AM212="HABILITA",('PRECIOS UNITARIOS'!$AF212*500)/AL212))))</f>
        <v>0</v>
      </c>
      <c r="AO212" s="43">
        <f>'PRECIO REFERENCIA'!AM212</f>
        <v>0</v>
      </c>
      <c r="AP212" s="43" t="str">
        <f>'PRECIO REFERENCIA'!AO212</f>
        <v>NO OFERTADO</v>
      </c>
      <c r="AQ212" s="44">
        <f>+IF(AP212="NO OFERTADO",0,IF(AP212="NO CUMPLE EV TECNICA",0,IF(AP212="NO HABILITA",0,IF(AP212="HABILITA",('PRECIOS UNITARIOS'!$AF212*500)/AO212))))</f>
        <v>0</v>
      </c>
      <c r="AR212" s="43">
        <f>'PRECIO REFERENCIA'!AP212</f>
        <v>0</v>
      </c>
      <c r="AS212" s="43" t="str">
        <f>'PRECIO REFERENCIA'!AR212</f>
        <v>NO OFERTADO</v>
      </c>
      <c r="AT212" s="44">
        <f>+IF(AS212="NO OFERTADO",0,IF(AS212="NO CUMPLE EV TECNICA",0,IF(AS212="NO HABILITA",0,IF(AS212="HABILITA",('PRECIOS UNITARIOS'!$AF212*500)/AR212))))</f>
        <v>0</v>
      </c>
      <c r="AU212" s="43">
        <f>'PRECIO REFERENCIA'!AS212</f>
        <v>0</v>
      </c>
      <c r="AV212" s="43" t="str">
        <f>'PRECIO REFERENCIA'!AU212</f>
        <v>NO OFERTADO</v>
      </c>
      <c r="AW212" s="44">
        <f>+IF(AV212="NO OFERTADO",0,IF(AV212="NO CUMPLE EV TECNICA",0,IF(AV212="NO HABILITA",0,IF(AV212="HABILITA",('PRECIOS UNITARIOS'!$AF212*500)/AU212))))</f>
        <v>0</v>
      </c>
      <c r="AX212" s="43">
        <f>'PRECIO REFERENCIA'!AV212</f>
        <v>0</v>
      </c>
      <c r="AY212" s="43" t="str">
        <f>'PRECIO REFERENCIA'!AX212</f>
        <v>NO OFERTADO</v>
      </c>
      <c r="AZ212" s="44">
        <f>+IF(AY212="NO OFERTADO",0,IF(AY212="NO CUMPLE EV TECNICA",0,IF(AY212="NO HABILITA",0,IF(AY212="HABILITA",('PRECIOS UNITARIOS'!$AF212*500)/AX212))))</f>
        <v>0</v>
      </c>
      <c r="BA212" s="43">
        <f>'PRECIO REFERENCIA'!AY212</f>
        <v>0</v>
      </c>
      <c r="BB212" s="43" t="str">
        <f>'PRECIO REFERENCIA'!BA212</f>
        <v>NO OFERTADO</v>
      </c>
      <c r="BC212" s="44">
        <f>+IF(BB212="NO OFERTADO",0,IF(BB212="NO CUMPLE EV TECNICA",0,IF(BB212="NO HABILITA",0,IF(BB212="HABILITA",('PRECIOS UNITARIOS'!$AF212*500)/BA212))))</f>
        <v>0</v>
      </c>
      <c r="BD212" s="43">
        <f>'PRECIO REFERENCIA'!BB212</f>
        <v>4118.59</v>
      </c>
      <c r="BE212" s="43" t="str">
        <f>'PRECIO REFERENCIA'!BD212</f>
        <v>HABILITA</v>
      </c>
      <c r="BF212" s="44">
        <f>+IF(BE212="NO OFERTADO",0,IF(BE212="NO CUMPLE EV TECNICA",0,IF(BE212="NO HABILITA",0,IF(BE212="HABILITA",('PRECIOS UNITARIOS'!$AF212*500)/BD212))))</f>
        <v>414.33111817393814</v>
      </c>
      <c r="BG212" s="43">
        <f>'PRECIO REFERENCIA'!BE212</f>
        <v>0</v>
      </c>
      <c r="BH212" s="43" t="str">
        <f>'PRECIO REFERENCIA'!BG212</f>
        <v>NO OFERTADO</v>
      </c>
      <c r="BI212" s="44">
        <f>+IF(BH212="NO OFERTADO",0,IF(BH212="NO CUMPLE EV TECNICA",0,IF(BH212="NO HABILITA",0,IF(BH212="HABILITA",('PRECIOS UNITARIOS'!$AF212*500)/BG212))))</f>
        <v>0</v>
      </c>
      <c r="BJ212" s="43">
        <f>'PRECIO REFERENCIA'!BH212</f>
        <v>0</v>
      </c>
      <c r="BK212" s="43" t="str">
        <f>'PRECIO REFERENCIA'!BJ212</f>
        <v>NO OFERTADO</v>
      </c>
      <c r="BL212" s="44">
        <f>+IF(BK212="NO OFERTADO",0,IF(BK212="NO CUMPLE EV TECNICA",0,IF(BK212="NO HABILITA",0,IF(BK212="HABILITA",('PRECIOS UNITARIOS'!$AF212*500)/BJ212))))</f>
        <v>0</v>
      </c>
      <c r="BM212" s="43">
        <f>'PRECIO REFERENCIA'!BK212</f>
        <v>0</v>
      </c>
      <c r="BN212" s="43" t="str">
        <f>'PRECIO REFERENCIA'!BM212</f>
        <v>NO OFERTADO</v>
      </c>
      <c r="BO212" s="44">
        <f>+IF(BN212="NO OFERTADO",0,IF(BN212="NO CUMPLE EV TECNICA",0,IF(BN212="NO HABILITA",0,IF(BN212="HABILITA",('PRECIOS UNITARIOS'!$AF212*500)/BM212))))</f>
        <v>0</v>
      </c>
      <c r="BP212" s="43">
        <f>'PRECIO REFERENCIA'!BN212</f>
        <v>0</v>
      </c>
      <c r="BQ212" s="43" t="str">
        <f>'PRECIO REFERENCIA'!BP212</f>
        <v>NO OFERTADO</v>
      </c>
      <c r="BR212" s="44">
        <f>+IF(BQ212="NO OFERTADO",0,IF(BQ212="NO CUMPLE EV TECNICA",0,IF(BQ212="NO HABILITA",0,IF(BQ212="HABILITA",('PRECIOS UNITARIOS'!$AF212*500)/BP212))))</f>
        <v>0</v>
      </c>
      <c r="BS212" s="43">
        <f>'PRECIO REFERENCIA'!BQ212</f>
        <v>0</v>
      </c>
      <c r="BT212" s="43" t="str">
        <f>'PRECIO REFERENCIA'!BS212</f>
        <v>NO OFERTADO</v>
      </c>
      <c r="BU212" s="44">
        <f>+IF(BT212="NO OFERTADO",0,IF(BT212="NO CUMPLE EV TECNICA",0,IF(BT212="NO HABILITA",0,IF(BT212="HABILITA",('PRECIOS UNITARIOS'!$AF212*500)/BS212))))</f>
        <v>0</v>
      </c>
      <c r="BV212" s="43">
        <f>'PRECIO REFERENCIA'!BT212</f>
        <v>0</v>
      </c>
      <c r="BW212" s="43" t="str">
        <f>'PRECIO REFERENCIA'!BV212</f>
        <v>NO OFERTADO</v>
      </c>
      <c r="BX212" s="44">
        <f>+IF(BW212="NO OFERTADO",0,IF(BW212="NO CUMPLE EV TECNICA",0,IF(BW212="NO HABILITA",0,IF(BW212="HABILITA",('PRECIOS UNITARIOS'!$AF212*500)/BV212))))</f>
        <v>0</v>
      </c>
      <c r="BY212" s="43">
        <f>'PRECIO REFERENCIA'!BW212</f>
        <v>0</v>
      </c>
      <c r="BZ212" s="43" t="str">
        <f>'PRECIO REFERENCIA'!BY212</f>
        <v>NO OFERTADO</v>
      </c>
      <c r="CA212" s="44">
        <f>+IF(BZ212="NO OFERTADO",0,IF(BZ212="NO CUMPLE EV TECNICA",0,IF(BZ212="NO HABILITA",0,IF(BZ212="HABILITA",('PRECIOS UNITARIOS'!$AF212*500)/BY212))))</f>
        <v>0</v>
      </c>
      <c r="CB212" s="43">
        <f>'PRECIO REFERENCIA'!BZ212</f>
        <v>0</v>
      </c>
      <c r="CC212" s="43" t="str">
        <f>'PRECIO REFERENCIA'!CB212</f>
        <v>NO OFERTADO</v>
      </c>
      <c r="CD212" s="44">
        <f>+IF(CC212="NO OFERTADO",0,IF(CC212="NO CUMPLE EV TECNICA",0,IF(CC212="NO HABILITA",0,IF(CC212="HABILITA",('PRECIOS UNITARIOS'!$AF212*500)/CB212))))</f>
        <v>0</v>
      </c>
      <c r="CE212" s="43">
        <f>'PRECIO REFERENCIA'!CC212</f>
        <v>0</v>
      </c>
      <c r="CF212" s="43" t="str">
        <f>'PRECIO REFERENCIA'!CE212</f>
        <v>NO OFERTADO</v>
      </c>
      <c r="CG212" s="44">
        <f>+IF(CF212="NO OFERTADO",0,IF(CF212="NO CUMPLE EV TECNICA",0,IF(CF212="NO HABILITA",0,IF(CF212="HABILITA",('PRECIOS UNITARIOS'!$AF212*500)/CE212))))</f>
        <v>0</v>
      </c>
      <c r="CH212" s="43">
        <f>'PRECIO REFERENCIA'!CF212</f>
        <v>0</v>
      </c>
      <c r="CI212" s="43" t="str">
        <f>'PRECIO REFERENCIA'!CH212</f>
        <v>NO OFERTADO</v>
      </c>
      <c r="CJ212" s="44">
        <f>+IF(CI212="NO OFERTADO",0,IF(CI212="NO CUMPLE EV TECNICA",0,IF(CI212="NO HABILITA",0,IF(CI212="HABILITA",('PRECIOS UNITARIOS'!$AF212*500)/CH212))))</f>
        <v>0</v>
      </c>
    </row>
    <row r="213" spans="1:88" s="40" customFormat="1" ht="38.25" x14ac:dyDescent="0.2">
      <c r="A213" s="103">
        <v>204</v>
      </c>
      <c r="B213" s="202" t="s">
        <v>335</v>
      </c>
      <c r="C213" s="121" t="s">
        <v>326</v>
      </c>
      <c r="D213" s="24">
        <v>1</v>
      </c>
      <c r="E213" s="166" t="s">
        <v>53</v>
      </c>
      <c r="F213" s="168">
        <v>21.333333333333332</v>
      </c>
      <c r="G213" s="25">
        <v>10452.959999999999</v>
      </c>
      <c r="H213" s="43">
        <f>'PRECIO REFERENCIA'!F213</f>
        <v>0</v>
      </c>
      <c r="I213" s="43" t="str">
        <f>'PRECIO REFERENCIA'!H213</f>
        <v>NO OFERTADO</v>
      </c>
      <c r="J213" s="44">
        <f>+IF(I213="NO OFERTADO",0,IF(I213="NO CUMPLE EV TECNICA",0,IF(I213="NO HABILITA",0,IF(I213="HABILITA",('PRECIOS UNITARIOS'!$AF213*500)/H213))))</f>
        <v>0</v>
      </c>
      <c r="K213" s="43">
        <f>'PRECIO REFERENCIA'!I213</f>
        <v>0</v>
      </c>
      <c r="L213" s="43" t="str">
        <f>'PRECIO REFERENCIA'!K213</f>
        <v>NO OFERTADO</v>
      </c>
      <c r="M213" s="44">
        <f>+IF(L213="NO OFERTADO",0,IF(L213="NO CUMPLE EV TECNICA",0,IF(L213="NO HABILITA",0,IF(L213="HABILITA",('PRECIOS UNITARIOS'!$AF213*500)/K213))))</f>
        <v>0</v>
      </c>
      <c r="N213" s="43">
        <f>'PRECIO REFERENCIA'!L213</f>
        <v>0</v>
      </c>
      <c r="O213" s="43" t="str">
        <f>'PRECIO REFERENCIA'!N213</f>
        <v>NO OFERTADO</v>
      </c>
      <c r="P213" s="44">
        <f>+IF(O213="NO OFERTADO",0,IF(O213="NO CUMPLE EV TECNICA",0,IF(O213="NO HABILITA",0,IF(O213="HABILITA",('PRECIOS UNITARIOS'!$AF213*500)/N213))))</f>
        <v>0</v>
      </c>
      <c r="Q213" s="43">
        <f>'PRECIO REFERENCIA'!O213</f>
        <v>0</v>
      </c>
      <c r="R213" s="43" t="str">
        <f>'PRECIO REFERENCIA'!Q213</f>
        <v>NO OFERTADO</v>
      </c>
      <c r="S213" s="44">
        <f>+IF(R213="NO OFERTADO",0,IF(R213="NO CUMPLE EV TECNICA",0,IF(R213="NO HABILITA",0,IF(R213="HABILITA",('PRECIOS UNITARIOS'!$AF213*500)/Q213))))</f>
        <v>0</v>
      </c>
      <c r="T213" s="43">
        <f>'PRECIO REFERENCIA'!R213</f>
        <v>0</v>
      </c>
      <c r="U213" s="43" t="str">
        <f>'PRECIO REFERENCIA'!T213</f>
        <v>NO OFERTADO</v>
      </c>
      <c r="V213" s="44">
        <f>+IF(U213="NO OFERTADO",0,IF(U213="NO CUMPLE EV TECNICA",0,IF(U213="NO HABILITA",0,IF(U213="HABILITA",('PRECIOS UNITARIOS'!$AF213*500)/T213))))</f>
        <v>0</v>
      </c>
      <c r="W213" s="43">
        <f>'PRECIO REFERENCIA'!U213</f>
        <v>0</v>
      </c>
      <c r="X213" s="43" t="str">
        <f>'PRECIO REFERENCIA'!W213</f>
        <v>NO OFERTADO</v>
      </c>
      <c r="Y213" s="44">
        <f>+IF(X213="NO OFERTADO",0,IF(X213="NO CUMPLE EV TECNICA",0,IF(X213="NO HABILITA",0,IF(X213="HABILITA",('PRECIOS UNITARIOS'!$AF213*500)/W213))))</f>
        <v>0</v>
      </c>
      <c r="Z213" s="43">
        <f>'PRECIO REFERENCIA'!X213</f>
        <v>10769.5</v>
      </c>
      <c r="AA213" s="43" t="str">
        <f>'PRECIO REFERENCIA'!Z213</f>
        <v>HABILITA</v>
      </c>
      <c r="AB213" s="44">
        <f>+IF(AA213="NO OFERTADO",0,IF(AA213="NO CUMPLE EV TECNICA",0,IF(AA213="NO HABILITA",0,IF(AA213="HABILITA",('PRECIOS UNITARIOS'!$AF213*500)/Z213))))</f>
        <v>474.25414364640886</v>
      </c>
      <c r="AC213" s="43">
        <f>'PRECIO REFERENCIA'!AA213</f>
        <v>0</v>
      </c>
      <c r="AD213" s="43" t="str">
        <f>'PRECIO REFERENCIA'!AC213</f>
        <v>NO OFERTADO</v>
      </c>
      <c r="AE213" s="44">
        <f>+IF(AD213="NO OFERTADO",0,IF(AD213="NO CUMPLE EV TECNICA",0,IF(AD213="NO HABILITA",0,IF(AD213="HABILITA",('PRECIOS UNITARIOS'!$AF213*500)/AC213))))</f>
        <v>0</v>
      </c>
      <c r="AF213" s="43">
        <f>'PRECIO REFERENCIA'!AD213</f>
        <v>10214.959999999999</v>
      </c>
      <c r="AG213" s="43" t="str">
        <f>'PRECIO REFERENCIA'!AF213</f>
        <v>HABILITA</v>
      </c>
      <c r="AH213" s="44">
        <f>+IF(AG213="NO OFERTADO",0,IF(AG213="NO CUMPLE EV TECNICA",0,IF(AG213="NO HABILITA",0,IF(AG213="HABILITA",('PRECIOS UNITARIOS'!$AF213*500)/AF213))))</f>
        <v>500.00000000000006</v>
      </c>
      <c r="AI213" s="43">
        <f>'PRECIO REFERENCIA'!AG213</f>
        <v>0</v>
      </c>
      <c r="AJ213" s="43" t="str">
        <f>'PRECIO REFERENCIA'!AI213</f>
        <v>NO OFERTADO</v>
      </c>
      <c r="AK213" s="44">
        <f>+IF(AJ213="NO OFERTADO",0,IF(AJ213="NO CUMPLE EV TECNICA",0,IF(AJ213="NO HABILITA",0,IF(AJ213="HABILITA",('PRECIOS UNITARIOS'!$AF213*500)/AI213))))</f>
        <v>0</v>
      </c>
      <c r="AL213" s="43">
        <f>'PRECIO REFERENCIA'!AJ213</f>
        <v>11022.97</v>
      </c>
      <c r="AM213" s="43" t="str">
        <f>'PRECIO REFERENCIA'!AL213</f>
        <v>HABILITA</v>
      </c>
      <c r="AN213" s="44">
        <f>+IF(AM213="NO OFERTADO",0,IF(AM213="NO CUMPLE EV TECNICA",0,IF(AM213="NO HABILITA",0,IF(AM213="HABILITA",('PRECIOS UNITARIOS'!$AF213*500)/AL213))))</f>
        <v>463.3488070819389</v>
      </c>
      <c r="AO213" s="43">
        <f>'PRECIO REFERENCIA'!AM213</f>
        <v>0</v>
      </c>
      <c r="AP213" s="43" t="str">
        <f>'PRECIO REFERENCIA'!AO213</f>
        <v>NO OFERTADO</v>
      </c>
      <c r="AQ213" s="44">
        <f>+IF(AP213="NO OFERTADO",0,IF(AP213="NO CUMPLE EV TECNICA",0,IF(AP213="NO HABILITA",0,IF(AP213="HABILITA",('PRECIOS UNITARIOS'!$AF213*500)/AO213))))</f>
        <v>0</v>
      </c>
      <c r="AR213" s="43">
        <f>'PRECIO REFERENCIA'!AP213</f>
        <v>0</v>
      </c>
      <c r="AS213" s="43" t="str">
        <f>'PRECIO REFERENCIA'!AR213</f>
        <v>NO OFERTADO</v>
      </c>
      <c r="AT213" s="44">
        <f>+IF(AS213="NO OFERTADO",0,IF(AS213="NO CUMPLE EV TECNICA",0,IF(AS213="NO HABILITA",0,IF(AS213="HABILITA",('PRECIOS UNITARIOS'!$AF213*500)/AR213))))</f>
        <v>0</v>
      </c>
      <c r="AU213" s="43">
        <f>'PRECIO REFERENCIA'!AS213</f>
        <v>0</v>
      </c>
      <c r="AV213" s="43" t="str">
        <f>'PRECIO REFERENCIA'!AU213</f>
        <v>NO OFERTADO</v>
      </c>
      <c r="AW213" s="44">
        <f>+IF(AV213="NO OFERTADO",0,IF(AV213="NO CUMPLE EV TECNICA",0,IF(AV213="NO HABILITA",0,IF(AV213="HABILITA",('PRECIOS UNITARIOS'!$AF213*500)/AU213))))</f>
        <v>0</v>
      </c>
      <c r="AX213" s="43">
        <f>'PRECIO REFERENCIA'!AV213</f>
        <v>0</v>
      </c>
      <c r="AY213" s="43" t="str">
        <f>'PRECIO REFERENCIA'!AX213</f>
        <v>NO OFERTADO</v>
      </c>
      <c r="AZ213" s="44">
        <f>+IF(AY213="NO OFERTADO",0,IF(AY213="NO CUMPLE EV TECNICA",0,IF(AY213="NO HABILITA",0,IF(AY213="HABILITA",('PRECIOS UNITARIOS'!$AF213*500)/AX213))))</f>
        <v>0</v>
      </c>
      <c r="BA213" s="43">
        <f>'PRECIO REFERENCIA'!AY213</f>
        <v>0</v>
      </c>
      <c r="BB213" s="43" t="str">
        <f>'PRECIO REFERENCIA'!BA213</f>
        <v>NO OFERTADO</v>
      </c>
      <c r="BC213" s="44">
        <f>+IF(BB213="NO OFERTADO",0,IF(BB213="NO CUMPLE EV TECNICA",0,IF(BB213="NO HABILITA",0,IF(BB213="HABILITA",('PRECIOS UNITARIOS'!$AF213*500)/BA213))))</f>
        <v>0</v>
      </c>
      <c r="BD213" s="43">
        <f>'PRECIO REFERENCIA'!BB213</f>
        <v>12128.48</v>
      </c>
      <c r="BE213" s="43" t="str">
        <f>'PRECIO REFERENCIA'!BD213</f>
        <v>HABILITA</v>
      </c>
      <c r="BF213" s="44">
        <f>+IF(BE213="NO OFERTADO",0,IF(BE213="NO CUMPLE EV TECNICA",0,IF(BE213="NO HABILITA",0,IF(BE213="HABILITA",('PRECIOS UNITARIOS'!$AF213*500)/BD213))))</f>
        <v>421.11459968602827</v>
      </c>
      <c r="BG213" s="43">
        <f>'PRECIO REFERENCIA'!BE213</f>
        <v>0</v>
      </c>
      <c r="BH213" s="43" t="str">
        <f>'PRECIO REFERENCIA'!BG213</f>
        <v>NO OFERTADO</v>
      </c>
      <c r="BI213" s="44">
        <f>+IF(BH213="NO OFERTADO",0,IF(BH213="NO CUMPLE EV TECNICA",0,IF(BH213="NO HABILITA",0,IF(BH213="HABILITA",('PRECIOS UNITARIOS'!$AF213*500)/BG213))))</f>
        <v>0</v>
      </c>
      <c r="BJ213" s="43">
        <f>'PRECIO REFERENCIA'!BH213</f>
        <v>0</v>
      </c>
      <c r="BK213" s="43" t="str">
        <f>'PRECIO REFERENCIA'!BJ213</f>
        <v>NO OFERTADO</v>
      </c>
      <c r="BL213" s="44">
        <f>+IF(BK213="NO OFERTADO",0,IF(BK213="NO CUMPLE EV TECNICA",0,IF(BK213="NO HABILITA",0,IF(BK213="HABILITA",('PRECIOS UNITARIOS'!$AF213*500)/BJ213))))</f>
        <v>0</v>
      </c>
      <c r="BM213" s="43">
        <f>'PRECIO REFERENCIA'!BK213</f>
        <v>0</v>
      </c>
      <c r="BN213" s="43" t="str">
        <f>'PRECIO REFERENCIA'!BM213</f>
        <v>NO OFERTADO</v>
      </c>
      <c r="BO213" s="44">
        <f>+IF(BN213="NO OFERTADO",0,IF(BN213="NO CUMPLE EV TECNICA",0,IF(BN213="NO HABILITA",0,IF(BN213="HABILITA",('PRECIOS UNITARIOS'!$AF213*500)/BM213))))</f>
        <v>0</v>
      </c>
      <c r="BP213" s="43">
        <f>'PRECIO REFERENCIA'!BN213</f>
        <v>0</v>
      </c>
      <c r="BQ213" s="43" t="str">
        <f>'PRECIO REFERENCIA'!BP213</f>
        <v>NO OFERTADO</v>
      </c>
      <c r="BR213" s="44">
        <f>+IF(BQ213="NO OFERTADO",0,IF(BQ213="NO CUMPLE EV TECNICA",0,IF(BQ213="NO HABILITA",0,IF(BQ213="HABILITA",('PRECIOS UNITARIOS'!$AF213*500)/BP213))))</f>
        <v>0</v>
      </c>
      <c r="BS213" s="43">
        <f>'PRECIO REFERENCIA'!BQ213</f>
        <v>0</v>
      </c>
      <c r="BT213" s="43" t="str">
        <f>'PRECIO REFERENCIA'!BS213</f>
        <v>NO OFERTADO</v>
      </c>
      <c r="BU213" s="44">
        <f>+IF(BT213="NO OFERTADO",0,IF(BT213="NO CUMPLE EV TECNICA",0,IF(BT213="NO HABILITA",0,IF(BT213="HABILITA",('PRECIOS UNITARIOS'!$AF213*500)/BS213))))</f>
        <v>0</v>
      </c>
      <c r="BV213" s="43">
        <f>'PRECIO REFERENCIA'!BT213</f>
        <v>0</v>
      </c>
      <c r="BW213" s="43" t="str">
        <f>'PRECIO REFERENCIA'!BV213</f>
        <v>NO OFERTADO</v>
      </c>
      <c r="BX213" s="44">
        <f>+IF(BW213="NO OFERTADO",0,IF(BW213="NO CUMPLE EV TECNICA",0,IF(BW213="NO HABILITA",0,IF(BW213="HABILITA",('PRECIOS UNITARIOS'!$AF213*500)/BV213))))</f>
        <v>0</v>
      </c>
      <c r="BY213" s="43">
        <f>'PRECIO REFERENCIA'!BW213</f>
        <v>0</v>
      </c>
      <c r="BZ213" s="43" t="str">
        <f>'PRECIO REFERENCIA'!BY213</f>
        <v>NO OFERTADO</v>
      </c>
      <c r="CA213" s="44">
        <f>+IF(BZ213="NO OFERTADO",0,IF(BZ213="NO CUMPLE EV TECNICA",0,IF(BZ213="NO HABILITA",0,IF(BZ213="HABILITA",('PRECIOS UNITARIOS'!$AF213*500)/BY213))))</f>
        <v>0</v>
      </c>
      <c r="CB213" s="43">
        <f>'PRECIO REFERENCIA'!BZ213</f>
        <v>0</v>
      </c>
      <c r="CC213" s="43" t="str">
        <f>'PRECIO REFERENCIA'!CB213</f>
        <v>NO OFERTADO</v>
      </c>
      <c r="CD213" s="44">
        <f>+IF(CC213="NO OFERTADO",0,IF(CC213="NO CUMPLE EV TECNICA",0,IF(CC213="NO HABILITA",0,IF(CC213="HABILITA",('PRECIOS UNITARIOS'!$AF213*500)/CB213))))</f>
        <v>0</v>
      </c>
      <c r="CE213" s="43">
        <f>'PRECIO REFERENCIA'!CC213</f>
        <v>0</v>
      </c>
      <c r="CF213" s="43" t="str">
        <f>'PRECIO REFERENCIA'!CE213</f>
        <v>NO OFERTADO</v>
      </c>
      <c r="CG213" s="44">
        <f>+IF(CF213="NO OFERTADO",0,IF(CF213="NO CUMPLE EV TECNICA",0,IF(CF213="NO HABILITA",0,IF(CF213="HABILITA",('PRECIOS UNITARIOS'!$AF213*500)/CE213))))</f>
        <v>0</v>
      </c>
      <c r="CH213" s="43">
        <f>'PRECIO REFERENCIA'!CF213</f>
        <v>0</v>
      </c>
      <c r="CI213" s="43" t="str">
        <f>'PRECIO REFERENCIA'!CH213</f>
        <v>NO OFERTADO</v>
      </c>
      <c r="CJ213" s="44">
        <f>+IF(CI213="NO OFERTADO",0,IF(CI213="NO CUMPLE EV TECNICA",0,IF(CI213="NO HABILITA",0,IF(CI213="HABILITA",('PRECIOS UNITARIOS'!$AF213*500)/CH213))))</f>
        <v>0</v>
      </c>
    </row>
    <row r="214" spans="1:88" s="40" customFormat="1" ht="38.25" x14ac:dyDescent="0.2">
      <c r="A214" s="103">
        <v>205</v>
      </c>
      <c r="B214" s="202" t="s">
        <v>336</v>
      </c>
      <c r="C214" s="121" t="s">
        <v>326</v>
      </c>
      <c r="D214" s="24">
        <v>1</v>
      </c>
      <c r="E214" s="166" t="s">
        <v>53</v>
      </c>
      <c r="F214" s="168">
        <v>1</v>
      </c>
      <c r="G214" s="25">
        <v>59704.218756000002</v>
      </c>
      <c r="H214" s="43">
        <f>'PRECIO REFERENCIA'!F214</f>
        <v>0</v>
      </c>
      <c r="I214" s="43" t="str">
        <f>'PRECIO REFERENCIA'!H214</f>
        <v>NO OFERTADO</v>
      </c>
      <c r="J214" s="44">
        <f>+IF(I214="NO OFERTADO",0,IF(I214="NO CUMPLE EV TECNICA",0,IF(I214="NO HABILITA",0,IF(I214="HABILITA",('PRECIOS UNITARIOS'!$AF214*500)/H214))))</f>
        <v>0</v>
      </c>
      <c r="K214" s="43">
        <f>'PRECIO REFERENCIA'!I214</f>
        <v>0</v>
      </c>
      <c r="L214" s="43" t="str">
        <f>'PRECIO REFERENCIA'!K214</f>
        <v>NO OFERTADO</v>
      </c>
      <c r="M214" s="44">
        <f>+IF(L214="NO OFERTADO",0,IF(L214="NO CUMPLE EV TECNICA",0,IF(L214="NO HABILITA",0,IF(L214="HABILITA",('PRECIOS UNITARIOS'!$AF214*500)/K214))))</f>
        <v>0</v>
      </c>
      <c r="N214" s="43">
        <f>'PRECIO REFERENCIA'!L214</f>
        <v>0</v>
      </c>
      <c r="O214" s="43" t="str">
        <f>'PRECIO REFERENCIA'!N214</f>
        <v>NO OFERTADO</v>
      </c>
      <c r="P214" s="44">
        <f>+IF(O214="NO OFERTADO",0,IF(O214="NO CUMPLE EV TECNICA",0,IF(O214="NO HABILITA",0,IF(O214="HABILITA",('PRECIOS UNITARIOS'!$AF214*500)/N214))))</f>
        <v>0</v>
      </c>
      <c r="Q214" s="43">
        <f>'PRECIO REFERENCIA'!O214</f>
        <v>0</v>
      </c>
      <c r="R214" s="43" t="str">
        <f>'PRECIO REFERENCIA'!Q214</f>
        <v>NO OFERTADO</v>
      </c>
      <c r="S214" s="44">
        <f>+IF(R214="NO OFERTADO",0,IF(R214="NO CUMPLE EV TECNICA",0,IF(R214="NO HABILITA",0,IF(R214="HABILITA",('PRECIOS UNITARIOS'!$AF214*500)/Q214))))</f>
        <v>0</v>
      </c>
      <c r="T214" s="43">
        <f>'PRECIO REFERENCIA'!R214</f>
        <v>0</v>
      </c>
      <c r="U214" s="43" t="str">
        <f>'PRECIO REFERENCIA'!T214</f>
        <v>NO OFERTADO</v>
      </c>
      <c r="V214" s="44">
        <f>+IF(U214="NO OFERTADO",0,IF(U214="NO CUMPLE EV TECNICA",0,IF(U214="NO HABILITA",0,IF(U214="HABILITA",('PRECIOS UNITARIOS'!$AF214*500)/T214))))</f>
        <v>0</v>
      </c>
      <c r="W214" s="43">
        <f>'PRECIO REFERENCIA'!U214</f>
        <v>0</v>
      </c>
      <c r="X214" s="43" t="str">
        <f>'PRECIO REFERENCIA'!W214</f>
        <v>NO OFERTADO</v>
      </c>
      <c r="Y214" s="44">
        <f>+IF(X214="NO OFERTADO",0,IF(X214="NO CUMPLE EV TECNICA",0,IF(X214="NO HABILITA",0,IF(X214="HABILITA",('PRECIOS UNITARIOS'!$AF214*500)/W214))))</f>
        <v>0</v>
      </c>
      <c r="Z214" s="43">
        <f>'PRECIO REFERENCIA'!X214</f>
        <v>59498.81</v>
      </c>
      <c r="AA214" s="43" t="str">
        <f>'PRECIO REFERENCIA'!Z214</f>
        <v>HABILITA</v>
      </c>
      <c r="AB214" s="44">
        <f>+IF(AA214="NO OFERTADO",0,IF(AA214="NO CUMPLE EV TECNICA",0,IF(AA214="NO HABILITA",0,IF(AA214="HABILITA",('PRECIOS UNITARIOS'!$AF214*500)/Z214))))</f>
        <v>500</v>
      </c>
      <c r="AC214" s="43">
        <f>'PRECIO REFERENCIA'!AA214</f>
        <v>0</v>
      </c>
      <c r="AD214" s="43" t="str">
        <f>'PRECIO REFERENCIA'!AC214</f>
        <v>NO OFERTADO</v>
      </c>
      <c r="AE214" s="44">
        <f>+IF(AD214="NO OFERTADO",0,IF(AD214="NO CUMPLE EV TECNICA",0,IF(AD214="NO HABILITA",0,IF(AD214="HABILITA",('PRECIOS UNITARIOS'!$AF214*500)/AC214))))</f>
        <v>0</v>
      </c>
      <c r="AF214" s="43">
        <f>'PRECIO REFERENCIA'!AD214</f>
        <v>0</v>
      </c>
      <c r="AG214" s="43" t="str">
        <f>'PRECIO REFERENCIA'!AF214</f>
        <v>NO OFERTADO</v>
      </c>
      <c r="AH214" s="44">
        <f>+IF(AG214="NO OFERTADO",0,IF(AG214="NO CUMPLE EV TECNICA",0,IF(AG214="NO HABILITA",0,IF(AG214="HABILITA",('PRECIOS UNITARIOS'!$AF214*500)/AF214))))</f>
        <v>0</v>
      </c>
      <c r="AI214" s="43">
        <f>'PRECIO REFERENCIA'!AG214</f>
        <v>0</v>
      </c>
      <c r="AJ214" s="43" t="str">
        <f>'PRECIO REFERENCIA'!AI214</f>
        <v>NO OFERTADO</v>
      </c>
      <c r="AK214" s="44">
        <f>+IF(AJ214="NO OFERTADO",0,IF(AJ214="NO CUMPLE EV TECNICA",0,IF(AJ214="NO HABILITA",0,IF(AJ214="HABILITA",('PRECIOS UNITARIOS'!$AF214*500)/AI214))))</f>
        <v>0</v>
      </c>
      <c r="AL214" s="43">
        <f>'PRECIO REFERENCIA'!AJ214</f>
        <v>78288.91</v>
      </c>
      <c r="AM214" s="43" t="str">
        <f>'PRECIO REFERENCIA'!AL214</f>
        <v>NO HABILITA</v>
      </c>
      <c r="AN214" s="44">
        <f>+IF(AM214="NO OFERTADO",0,IF(AM214="NO CUMPLE EV TECNICA",0,IF(AM214="NO HABILITA",0,IF(AM214="HABILITA",('PRECIOS UNITARIOS'!$AF214*500)/AL214))))</f>
        <v>0</v>
      </c>
      <c r="AO214" s="43">
        <f>'PRECIO REFERENCIA'!AM214</f>
        <v>0</v>
      </c>
      <c r="AP214" s="43" t="str">
        <f>'PRECIO REFERENCIA'!AO214</f>
        <v>NO OFERTADO</v>
      </c>
      <c r="AQ214" s="44">
        <f>+IF(AP214="NO OFERTADO",0,IF(AP214="NO CUMPLE EV TECNICA",0,IF(AP214="NO HABILITA",0,IF(AP214="HABILITA",('PRECIOS UNITARIOS'!$AF214*500)/AO214))))</f>
        <v>0</v>
      </c>
      <c r="AR214" s="43">
        <f>'PRECIO REFERENCIA'!AP214</f>
        <v>0</v>
      </c>
      <c r="AS214" s="43" t="str">
        <f>'PRECIO REFERENCIA'!AR214</f>
        <v>NO OFERTADO</v>
      </c>
      <c r="AT214" s="44">
        <f>+IF(AS214="NO OFERTADO",0,IF(AS214="NO CUMPLE EV TECNICA",0,IF(AS214="NO HABILITA",0,IF(AS214="HABILITA",('PRECIOS UNITARIOS'!$AF214*500)/AR214))))</f>
        <v>0</v>
      </c>
      <c r="AU214" s="43">
        <f>'PRECIO REFERENCIA'!AS214</f>
        <v>0</v>
      </c>
      <c r="AV214" s="43" t="str">
        <f>'PRECIO REFERENCIA'!AU214</f>
        <v>NO OFERTADO</v>
      </c>
      <c r="AW214" s="44">
        <f>+IF(AV214="NO OFERTADO",0,IF(AV214="NO CUMPLE EV TECNICA",0,IF(AV214="NO HABILITA",0,IF(AV214="HABILITA",('PRECIOS UNITARIOS'!$AF214*500)/AU214))))</f>
        <v>0</v>
      </c>
      <c r="AX214" s="43">
        <f>'PRECIO REFERENCIA'!AV214</f>
        <v>0</v>
      </c>
      <c r="AY214" s="43" t="str">
        <f>'PRECIO REFERENCIA'!AX214</f>
        <v>NO OFERTADO</v>
      </c>
      <c r="AZ214" s="44">
        <f>+IF(AY214="NO OFERTADO",0,IF(AY214="NO CUMPLE EV TECNICA",0,IF(AY214="NO HABILITA",0,IF(AY214="HABILITA",('PRECIOS UNITARIOS'!$AF214*500)/AX214))))</f>
        <v>0</v>
      </c>
      <c r="BA214" s="43">
        <f>'PRECIO REFERENCIA'!AY214</f>
        <v>0</v>
      </c>
      <c r="BB214" s="43" t="str">
        <f>'PRECIO REFERENCIA'!BA214</f>
        <v>NO OFERTADO</v>
      </c>
      <c r="BC214" s="44">
        <f>+IF(BB214="NO OFERTADO",0,IF(BB214="NO CUMPLE EV TECNICA",0,IF(BB214="NO HABILITA",0,IF(BB214="HABILITA",('PRECIOS UNITARIOS'!$AF214*500)/BA214))))</f>
        <v>0</v>
      </c>
      <c r="BD214" s="43">
        <f>'PRECIO REFERENCIA'!BB214</f>
        <v>0</v>
      </c>
      <c r="BE214" s="43" t="str">
        <f>'PRECIO REFERENCIA'!BD214</f>
        <v>NO OFERTADO</v>
      </c>
      <c r="BF214" s="44">
        <f>+IF(BE214="NO OFERTADO",0,IF(BE214="NO CUMPLE EV TECNICA",0,IF(BE214="NO HABILITA",0,IF(BE214="HABILITA",('PRECIOS UNITARIOS'!$AF214*500)/BD214))))</f>
        <v>0</v>
      </c>
      <c r="BG214" s="43">
        <f>'PRECIO REFERENCIA'!BE214</f>
        <v>0</v>
      </c>
      <c r="BH214" s="43" t="str">
        <f>'PRECIO REFERENCIA'!BG214</f>
        <v>NO OFERTADO</v>
      </c>
      <c r="BI214" s="44">
        <f>+IF(BH214="NO OFERTADO",0,IF(BH214="NO CUMPLE EV TECNICA",0,IF(BH214="NO HABILITA",0,IF(BH214="HABILITA",('PRECIOS UNITARIOS'!$AF214*500)/BG214))))</f>
        <v>0</v>
      </c>
      <c r="BJ214" s="43">
        <f>'PRECIO REFERENCIA'!BH214</f>
        <v>0</v>
      </c>
      <c r="BK214" s="43" t="str">
        <f>'PRECIO REFERENCIA'!BJ214</f>
        <v>NO OFERTADO</v>
      </c>
      <c r="BL214" s="44">
        <f>+IF(BK214="NO OFERTADO",0,IF(BK214="NO CUMPLE EV TECNICA",0,IF(BK214="NO HABILITA",0,IF(BK214="HABILITA",('PRECIOS UNITARIOS'!$AF214*500)/BJ214))))</f>
        <v>0</v>
      </c>
      <c r="BM214" s="43">
        <f>'PRECIO REFERENCIA'!BK214</f>
        <v>0</v>
      </c>
      <c r="BN214" s="43" t="str">
        <f>'PRECIO REFERENCIA'!BM214</f>
        <v>NO OFERTADO</v>
      </c>
      <c r="BO214" s="44">
        <f>+IF(BN214="NO OFERTADO",0,IF(BN214="NO CUMPLE EV TECNICA",0,IF(BN214="NO HABILITA",0,IF(BN214="HABILITA",('PRECIOS UNITARIOS'!$AF214*500)/BM214))))</f>
        <v>0</v>
      </c>
      <c r="BP214" s="43">
        <f>'PRECIO REFERENCIA'!BN214</f>
        <v>0</v>
      </c>
      <c r="BQ214" s="43" t="str">
        <f>'PRECIO REFERENCIA'!BP214</f>
        <v>NO OFERTADO</v>
      </c>
      <c r="BR214" s="44">
        <f>+IF(BQ214="NO OFERTADO",0,IF(BQ214="NO CUMPLE EV TECNICA",0,IF(BQ214="NO HABILITA",0,IF(BQ214="HABILITA",('PRECIOS UNITARIOS'!$AF214*500)/BP214))))</f>
        <v>0</v>
      </c>
      <c r="BS214" s="43">
        <f>'PRECIO REFERENCIA'!BQ214</f>
        <v>0</v>
      </c>
      <c r="BT214" s="43" t="str">
        <f>'PRECIO REFERENCIA'!BS214</f>
        <v>NO OFERTADO</v>
      </c>
      <c r="BU214" s="44">
        <f>+IF(BT214="NO OFERTADO",0,IF(BT214="NO CUMPLE EV TECNICA",0,IF(BT214="NO HABILITA",0,IF(BT214="HABILITA",('PRECIOS UNITARIOS'!$AF214*500)/BS214))))</f>
        <v>0</v>
      </c>
      <c r="BV214" s="43">
        <f>'PRECIO REFERENCIA'!BT214</f>
        <v>0</v>
      </c>
      <c r="BW214" s="43" t="str">
        <f>'PRECIO REFERENCIA'!BV214</f>
        <v>NO OFERTADO</v>
      </c>
      <c r="BX214" s="44">
        <f>+IF(BW214="NO OFERTADO",0,IF(BW214="NO CUMPLE EV TECNICA",0,IF(BW214="NO HABILITA",0,IF(BW214="HABILITA",('PRECIOS UNITARIOS'!$AF214*500)/BV214))))</f>
        <v>0</v>
      </c>
      <c r="BY214" s="43">
        <f>'PRECIO REFERENCIA'!BW214</f>
        <v>0</v>
      </c>
      <c r="BZ214" s="43" t="str">
        <f>'PRECIO REFERENCIA'!BY214</f>
        <v>NO OFERTADO</v>
      </c>
      <c r="CA214" s="44">
        <f>+IF(BZ214="NO OFERTADO",0,IF(BZ214="NO CUMPLE EV TECNICA",0,IF(BZ214="NO HABILITA",0,IF(BZ214="HABILITA",('PRECIOS UNITARIOS'!$AF214*500)/BY214))))</f>
        <v>0</v>
      </c>
      <c r="CB214" s="43">
        <f>'PRECIO REFERENCIA'!BZ214</f>
        <v>0</v>
      </c>
      <c r="CC214" s="43" t="str">
        <f>'PRECIO REFERENCIA'!CB214</f>
        <v>NO OFERTADO</v>
      </c>
      <c r="CD214" s="44">
        <f>+IF(CC214="NO OFERTADO",0,IF(CC214="NO CUMPLE EV TECNICA",0,IF(CC214="NO HABILITA",0,IF(CC214="HABILITA",('PRECIOS UNITARIOS'!$AF214*500)/CB214))))</f>
        <v>0</v>
      </c>
      <c r="CE214" s="43">
        <f>'PRECIO REFERENCIA'!CC214</f>
        <v>0</v>
      </c>
      <c r="CF214" s="43" t="str">
        <f>'PRECIO REFERENCIA'!CE214</f>
        <v>NO OFERTADO</v>
      </c>
      <c r="CG214" s="44">
        <f>+IF(CF214="NO OFERTADO",0,IF(CF214="NO CUMPLE EV TECNICA",0,IF(CF214="NO HABILITA",0,IF(CF214="HABILITA",('PRECIOS UNITARIOS'!$AF214*500)/CE214))))</f>
        <v>0</v>
      </c>
      <c r="CH214" s="43">
        <f>'PRECIO REFERENCIA'!CF214</f>
        <v>0</v>
      </c>
      <c r="CI214" s="43" t="str">
        <f>'PRECIO REFERENCIA'!CH214</f>
        <v>NO OFERTADO</v>
      </c>
      <c r="CJ214" s="44">
        <f>+IF(CI214="NO OFERTADO",0,IF(CI214="NO CUMPLE EV TECNICA",0,IF(CI214="NO HABILITA",0,IF(CI214="HABILITA",('PRECIOS UNITARIOS'!$AF214*500)/CH214))))</f>
        <v>0</v>
      </c>
    </row>
    <row r="215" spans="1:88" s="40" customFormat="1" ht="51" x14ac:dyDescent="0.2">
      <c r="A215" s="103">
        <v>206</v>
      </c>
      <c r="B215" s="202" t="s">
        <v>337</v>
      </c>
      <c r="C215" s="121" t="s">
        <v>330</v>
      </c>
      <c r="D215" s="24">
        <v>1</v>
      </c>
      <c r="E215" s="166" t="s">
        <v>53</v>
      </c>
      <c r="F215" s="168">
        <v>1</v>
      </c>
      <c r="G215" s="25">
        <v>14410.9</v>
      </c>
      <c r="H215" s="43">
        <f>'PRECIO REFERENCIA'!F215</f>
        <v>0</v>
      </c>
      <c r="I215" s="43" t="str">
        <f>'PRECIO REFERENCIA'!H215</f>
        <v>NO OFERTADO</v>
      </c>
      <c r="J215" s="44">
        <f>+IF(I215="NO OFERTADO",0,IF(I215="NO CUMPLE EV TECNICA",0,IF(I215="NO HABILITA",0,IF(I215="HABILITA",('PRECIOS UNITARIOS'!$AF215*500)/H215))))</f>
        <v>0</v>
      </c>
      <c r="K215" s="43">
        <f>'PRECIO REFERENCIA'!I215</f>
        <v>0</v>
      </c>
      <c r="L215" s="43" t="str">
        <f>'PRECIO REFERENCIA'!K215</f>
        <v>NO OFERTADO</v>
      </c>
      <c r="M215" s="44">
        <f>+IF(L215="NO OFERTADO",0,IF(L215="NO CUMPLE EV TECNICA",0,IF(L215="NO HABILITA",0,IF(L215="HABILITA",('PRECIOS UNITARIOS'!$AF215*500)/K215))))</f>
        <v>0</v>
      </c>
      <c r="N215" s="43">
        <f>'PRECIO REFERENCIA'!L215</f>
        <v>0</v>
      </c>
      <c r="O215" s="43" t="str">
        <f>'PRECIO REFERENCIA'!N215</f>
        <v>NO OFERTADO</v>
      </c>
      <c r="P215" s="44">
        <f>+IF(O215="NO OFERTADO",0,IF(O215="NO CUMPLE EV TECNICA",0,IF(O215="NO HABILITA",0,IF(O215="HABILITA",('PRECIOS UNITARIOS'!$AF215*500)/N215))))</f>
        <v>0</v>
      </c>
      <c r="Q215" s="43">
        <f>'PRECIO REFERENCIA'!O215</f>
        <v>0</v>
      </c>
      <c r="R215" s="43" t="str">
        <f>'PRECIO REFERENCIA'!Q215</f>
        <v>NO OFERTADO</v>
      </c>
      <c r="S215" s="44">
        <f>+IF(R215="NO OFERTADO",0,IF(R215="NO CUMPLE EV TECNICA",0,IF(R215="NO HABILITA",0,IF(R215="HABILITA",('PRECIOS UNITARIOS'!$AF215*500)/Q215))))</f>
        <v>0</v>
      </c>
      <c r="T215" s="43">
        <f>'PRECIO REFERENCIA'!R215</f>
        <v>0</v>
      </c>
      <c r="U215" s="43" t="str">
        <f>'PRECIO REFERENCIA'!T215</f>
        <v>NO OFERTADO</v>
      </c>
      <c r="V215" s="44">
        <f>+IF(U215="NO OFERTADO",0,IF(U215="NO CUMPLE EV TECNICA",0,IF(U215="NO HABILITA",0,IF(U215="HABILITA",('PRECIOS UNITARIOS'!$AF215*500)/T215))))</f>
        <v>0</v>
      </c>
      <c r="W215" s="43">
        <f>'PRECIO REFERENCIA'!U215</f>
        <v>0</v>
      </c>
      <c r="X215" s="43" t="str">
        <f>'PRECIO REFERENCIA'!W215</f>
        <v>NO OFERTADO</v>
      </c>
      <c r="Y215" s="44">
        <f>+IF(X215="NO OFERTADO",0,IF(X215="NO CUMPLE EV TECNICA",0,IF(X215="NO HABILITA",0,IF(X215="HABILITA",('PRECIOS UNITARIOS'!$AF215*500)/W215))))</f>
        <v>0</v>
      </c>
      <c r="Z215" s="43">
        <f>'PRECIO REFERENCIA'!X215</f>
        <v>15658.02</v>
      </c>
      <c r="AA215" s="43" t="str">
        <f>'PRECIO REFERENCIA'!Z215</f>
        <v>HABILITA</v>
      </c>
      <c r="AB215" s="44">
        <f>+IF(AA215="NO OFERTADO",0,IF(AA215="NO CUMPLE EV TECNICA",0,IF(AA215="NO HABILITA",0,IF(AA215="HABILITA",('PRECIOS UNITARIOS'!$AF215*500)/Z215))))</f>
        <v>449.72640218878246</v>
      </c>
      <c r="AC215" s="43">
        <f>'PRECIO REFERENCIA'!AA215</f>
        <v>0</v>
      </c>
      <c r="AD215" s="43" t="str">
        <f>'PRECIO REFERENCIA'!AC215</f>
        <v>NO OFERTADO</v>
      </c>
      <c r="AE215" s="44">
        <f>+IF(AD215="NO OFERTADO",0,IF(AD215="NO CUMPLE EV TECNICA",0,IF(AD215="NO HABILITA",0,IF(AD215="HABILITA",('PRECIOS UNITARIOS'!$AF215*500)/AC215))))</f>
        <v>0</v>
      </c>
      <c r="AF215" s="43">
        <f>'PRECIO REFERENCIA'!AD215</f>
        <v>14083.65</v>
      </c>
      <c r="AG215" s="43" t="str">
        <f>'PRECIO REFERENCIA'!AF215</f>
        <v>HABILITA</v>
      </c>
      <c r="AH215" s="44">
        <f>+IF(AG215="NO OFERTADO",0,IF(AG215="NO CUMPLE EV TECNICA",0,IF(AG215="NO HABILITA",0,IF(AG215="HABILITA",('PRECIOS UNITARIOS'!$AF215*500)/AF215))))</f>
        <v>500</v>
      </c>
      <c r="AI215" s="43">
        <f>'PRECIO REFERENCIA'!AG215</f>
        <v>0</v>
      </c>
      <c r="AJ215" s="43" t="str">
        <f>'PRECIO REFERENCIA'!AI215</f>
        <v>NO OFERTADO</v>
      </c>
      <c r="AK215" s="44">
        <f>+IF(AJ215="NO OFERTADO",0,IF(AJ215="NO CUMPLE EV TECNICA",0,IF(AJ215="NO HABILITA",0,IF(AJ215="HABILITA",('PRECIOS UNITARIOS'!$AF215*500)/AI215))))</f>
        <v>0</v>
      </c>
      <c r="AL215" s="43">
        <f>'PRECIO REFERENCIA'!AJ215</f>
        <v>17160.990000000002</v>
      </c>
      <c r="AM215" s="43" t="str">
        <f>'PRECIO REFERENCIA'!AL215</f>
        <v>HABILITA</v>
      </c>
      <c r="AN215" s="44">
        <f>+IF(AM215="NO OFERTADO",0,IF(AM215="NO CUMPLE EV TECNICA",0,IF(AM215="NO HABILITA",0,IF(AM215="HABILITA",('PRECIOS UNITARIOS'!$AF215*500)/AL215))))</f>
        <v>410.33908882879132</v>
      </c>
      <c r="AO215" s="43">
        <f>'PRECIO REFERENCIA'!AM215</f>
        <v>0</v>
      </c>
      <c r="AP215" s="43" t="str">
        <f>'PRECIO REFERENCIA'!AO215</f>
        <v>NO OFERTADO</v>
      </c>
      <c r="AQ215" s="44">
        <f>+IF(AP215="NO OFERTADO",0,IF(AP215="NO CUMPLE EV TECNICA",0,IF(AP215="NO HABILITA",0,IF(AP215="HABILITA",('PRECIOS UNITARIOS'!$AF215*500)/AO215))))</f>
        <v>0</v>
      </c>
      <c r="AR215" s="43">
        <f>'PRECIO REFERENCIA'!AP215</f>
        <v>0</v>
      </c>
      <c r="AS215" s="43" t="str">
        <f>'PRECIO REFERENCIA'!AR215</f>
        <v>NO OFERTADO</v>
      </c>
      <c r="AT215" s="44">
        <f>+IF(AS215="NO OFERTADO",0,IF(AS215="NO CUMPLE EV TECNICA",0,IF(AS215="NO HABILITA",0,IF(AS215="HABILITA",('PRECIOS UNITARIOS'!$AF215*500)/AR215))))</f>
        <v>0</v>
      </c>
      <c r="AU215" s="43">
        <f>'PRECIO REFERENCIA'!AS215</f>
        <v>0</v>
      </c>
      <c r="AV215" s="43" t="str">
        <f>'PRECIO REFERENCIA'!AU215</f>
        <v>NO OFERTADO</v>
      </c>
      <c r="AW215" s="44">
        <f>+IF(AV215="NO OFERTADO",0,IF(AV215="NO CUMPLE EV TECNICA",0,IF(AV215="NO HABILITA",0,IF(AV215="HABILITA",('PRECIOS UNITARIOS'!$AF215*500)/AU215))))</f>
        <v>0</v>
      </c>
      <c r="AX215" s="43">
        <f>'PRECIO REFERENCIA'!AV215</f>
        <v>0</v>
      </c>
      <c r="AY215" s="43" t="str">
        <f>'PRECIO REFERENCIA'!AX215</f>
        <v>NO OFERTADO</v>
      </c>
      <c r="AZ215" s="44">
        <f>+IF(AY215="NO OFERTADO",0,IF(AY215="NO CUMPLE EV TECNICA",0,IF(AY215="NO HABILITA",0,IF(AY215="HABILITA",('PRECIOS UNITARIOS'!$AF215*500)/AX215))))</f>
        <v>0</v>
      </c>
      <c r="BA215" s="43">
        <f>'PRECIO REFERENCIA'!AY215</f>
        <v>0</v>
      </c>
      <c r="BB215" s="43" t="str">
        <f>'PRECIO REFERENCIA'!BA215</f>
        <v>NO OFERTADO</v>
      </c>
      <c r="BC215" s="44">
        <f>+IF(BB215="NO OFERTADO",0,IF(BB215="NO CUMPLE EV TECNICA",0,IF(BB215="NO HABILITA",0,IF(BB215="HABILITA",('PRECIOS UNITARIOS'!$AF215*500)/BA215))))</f>
        <v>0</v>
      </c>
      <c r="BD215" s="43">
        <f>'PRECIO REFERENCIA'!BB215</f>
        <v>17153.849999999999</v>
      </c>
      <c r="BE215" s="43" t="str">
        <f>'PRECIO REFERENCIA'!BD215</f>
        <v>HABILITA</v>
      </c>
      <c r="BF215" s="44">
        <f>+IF(BE215="NO OFERTADO",0,IF(BE215="NO CUMPLE EV TECNICA",0,IF(BE215="NO HABILITA",0,IF(BE215="HABILITA",('PRECIOS UNITARIOS'!$AF215*500)/BD215))))</f>
        <v>410.50988553590014</v>
      </c>
      <c r="BG215" s="43">
        <f>'PRECIO REFERENCIA'!BE215</f>
        <v>0</v>
      </c>
      <c r="BH215" s="43" t="str">
        <f>'PRECIO REFERENCIA'!BG215</f>
        <v>NO OFERTADO</v>
      </c>
      <c r="BI215" s="44">
        <f>+IF(BH215="NO OFERTADO",0,IF(BH215="NO CUMPLE EV TECNICA",0,IF(BH215="NO HABILITA",0,IF(BH215="HABILITA",('PRECIOS UNITARIOS'!$AF215*500)/BG215))))</f>
        <v>0</v>
      </c>
      <c r="BJ215" s="43">
        <f>'PRECIO REFERENCIA'!BH215</f>
        <v>0</v>
      </c>
      <c r="BK215" s="43" t="str">
        <f>'PRECIO REFERENCIA'!BJ215</f>
        <v>NO OFERTADO</v>
      </c>
      <c r="BL215" s="44">
        <f>+IF(BK215="NO OFERTADO",0,IF(BK215="NO CUMPLE EV TECNICA",0,IF(BK215="NO HABILITA",0,IF(BK215="HABILITA",('PRECIOS UNITARIOS'!$AF215*500)/BJ215))))</f>
        <v>0</v>
      </c>
      <c r="BM215" s="43">
        <f>'PRECIO REFERENCIA'!BK215</f>
        <v>0</v>
      </c>
      <c r="BN215" s="43" t="str">
        <f>'PRECIO REFERENCIA'!BM215</f>
        <v>NO OFERTADO</v>
      </c>
      <c r="BO215" s="44">
        <f>+IF(BN215="NO OFERTADO",0,IF(BN215="NO CUMPLE EV TECNICA",0,IF(BN215="NO HABILITA",0,IF(BN215="HABILITA",('PRECIOS UNITARIOS'!$AF215*500)/BM215))))</f>
        <v>0</v>
      </c>
      <c r="BP215" s="43">
        <f>'PRECIO REFERENCIA'!BN215</f>
        <v>0</v>
      </c>
      <c r="BQ215" s="43" t="str">
        <f>'PRECIO REFERENCIA'!BP215</f>
        <v>NO OFERTADO</v>
      </c>
      <c r="BR215" s="44">
        <f>+IF(BQ215="NO OFERTADO",0,IF(BQ215="NO CUMPLE EV TECNICA",0,IF(BQ215="NO HABILITA",0,IF(BQ215="HABILITA",('PRECIOS UNITARIOS'!$AF215*500)/BP215))))</f>
        <v>0</v>
      </c>
      <c r="BS215" s="43">
        <f>'PRECIO REFERENCIA'!BQ215</f>
        <v>0</v>
      </c>
      <c r="BT215" s="43" t="str">
        <f>'PRECIO REFERENCIA'!BS215</f>
        <v>NO OFERTADO</v>
      </c>
      <c r="BU215" s="44">
        <f>+IF(BT215="NO OFERTADO",0,IF(BT215="NO CUMPLE EV TECNICA",0,IF(BT215="NO HABILITA",0,IF(BT215="HABILITA",('PRECIOS UNITARIOS'!$AF215*500)/BS215))))</f>
        <v>0</v>
      </c>
      <c r="BV215" s="43">
        <f>'PRECIO REFERENCIA'!BT215</f>
        <v>0</v>
      </c>
      <c r="BW215" s="43" t="str">
        <f>'PRECIO REFERENCIA'!BV215</f>
        <v>NO OFERTADO</v>
      </c>
      <c r="BX215" s="44">
        <f>+IF(BW215="NO OFERTADO",0,IF(BW215="NO CUMPLE EV TECNICA",0,IF(BW215="NO HABILITA",0,IF(BW215="HABILITA",('PRECIOS UNITARIOS'!$AF215*500)/BV215))))</f>
        <v>0</v>
      </c>
      <c r="BY215" s="43">
        <f>'PRECIO REFERENCIA'!BW215</f>
        <v>0</v>
      </c>
      <c r="BZ215" s="43" t="str">
        <f>'PRECIO REFERENCIA'!BY215</f>
        <v>NO OFERTADO</v>
      </c>
      <c r="CA215" s="44">
        <f>+IF(BZ215="NO OFERTADO",0,IF(BZ215="NO CUMPLE EV TECNICA",0,IF(BZ215="NO HABILITA",0,IF(BZ215="HABILITA",('PRECIOS UNITARIOS'!$AF215*500)/BY215))))</f>
        <v>0</v>
      </c>
      <c r="CB215" s="43">
        <f>'PRECIO REFERENCIA'!BZ215</f>
        <v>0</v>
      </c>
      <c r="CC215" s="43" t="str">
        <f>'PRECIO REFERENCIA'!CB215</f>
        <v>NO OFERTADO</v>
      </c>
      <c r="CD215" s="44">
        <f>+IF(CC215="NO OFERTADO",0,IF(CC215="NO CUMPLE EV TECNICA",0,IF(CC215="NO HABILITA",0,IF(CC215="HABILITA",('PRECIOS UNITARIOS'!$AF215*500)/CB215))))</f>
        <v>0</v>
      </c>
      <c r="CE215" s="43">
        <f>'PRECIO REFERENCIA'!CC215</f>
        <v>0</v>
      </c>
      <c r="CF215" s="43" t="str">
        <f>'PRECIO REFERENCIA'!CE215</f>
        <v>NO OFERTADO</v>
      </c>
      <c r="CG215" s="44">
        <f>+IF(CF215="NO OFERTADO",0,IF(CF215="NO CUMPLE EV TECNICA",0,IF(CF215="NO HABILITA",0,IF(CF215="HABILITA",('PRECIOS UNITARIOS'!$AF215*500)/CE215))))</f>
        <v>0</v>
      </c>
      <c r="CH215" s="43">
        <f>'PRECIO REFERENCIA'!CF215</f>
        <v>0</v>
      </c>
      <c r="CI215" s="43" t="str">
        <f>'PRECIO REFERENCIA'!CH215</f>
        <v>NO OFERTADO</v>
      </c>
      <c r="CJ215" s="44">
        <f>+IF(CI215="NO OFERTADO",0,IF(CI215="NO CUMPLE EV TECNICA",0,IF(CI215="NO HABILITA",0,IF(CI215="HABILITA",('PRECIOS UNITARIOS'!$AF215*500)/CH215))))</f>
        <v>0</v>
      </c>
    </row>
    <row r="216" spans="1:88" s="40" customFormat="1" ht="409.5" x14ac:dyDescent="0.2">
      <c r="A216" s="103">
        <v>207</v>
      </c>
      <c r="B216" s="202" t="s">
        <v>338</v>
      </c>
      <c r="C216" s="121" t="s">
        <v>339</v>
      </c>
      <c r="D216" s="24">
        <v>1</v>
      </c>
      <c r="E216" s="166" t="s">
        <v>53</v>
      </c>
      <c r="F216" s="168">
        <v>173.33333333333334</v>
      </c>
      <c r="G216" s="25">
        <v>54303.270000000004</v>
      </c>
      <c r="H216" s="43">
        <f>'PRECIO REFERENCIA'!F216</f>
        <v>53550</v>
      </c>
      <c r="I216" s="43" t="str">
        <f>'PRECIO REFERENCIA'!H216</f>
        <v>HABILITA</v>
      </c>
      <c r="J216" s="44">
        <f>+IF(I216="NO OFERTADO",0,IF(I216="NO CUMPLE EV TECNICA",0,IF(I216="NO HABILITA",0,IF(I216="HABILITA",('PRECIOS UNITARIOS'!$AF216*500)/H216))))</f>
        <v>500</v>
      </c>
      <c r="K216" s="43">
        <f>'PRECIO REFERENCIA'!I216</f>
        <v>0</v>
      </c>
      <c r="L216" s="43" t="str">
        <f>'PRECIO REFERENCIA'!K216</f>
        <v>NO OFERTADO</v>
      </c>
      <c r="M216" s="44">
        <f>+IF(L216="NO OFERTADO",0,IF(L216="NO CUMPLE EV TECNICA",0,IF(L216="NO HABILITA",0,IF(L216="HABILITA",('PRECIOS UNITARIOS'!$AF216*500)/K216))))</f>
        <v>0</v>
      </c>
      <c r="N216" s="43">
        <f>'PRECIO REFERENCIA'!L216</f>
        <v>0</v>
      </c>
      <c r="O216" s="43" t="str">
        <f>'PRECIO REFERENCIA'!N216</f>
        <v>NO OFERTADO</v>
      </c>
      <c r="P216" s="44">
        <f>+IF(O216="NO OFERTADO",0,IF(O216="NO CUMPLE EV TECNICA",0,IF(O216="NO HABILITA",0,IF(O216="HABILITA",('PRECIOS UNITARIOS'!$AF216*500)/N216))))</f>
        <v>0</v>
      </c>
      <c r="Q216" s="43">
        <f>'PRECIO REFERENCIA'!O216</f>
        <v>0</v>
      </c>
      <c r="R216" s="43" t="str">
        <f>'PRECIO REFERENCIA'!Q216</f>
        <v>NO OFERTADO</v>
      </c>
      <c r="S216" s="44">
        <f>+IF(R216="NO OFERTADO",0,IF(R216="NO CUMPLE EV TECNICA",0,IF(R216="NO HABILITA",0,IF(R216="HABILITA",('PRECIOS UNITARIOS'!$AF216*500)/Q216))))</f>
        <v>0</v>
      </c>
      <c r="T216" s="43">
        <f>'PRECIO REFERENCIA'!R216</f>
        <v>0</v>
      </c>
      <c r="U216" s="43" t="str">
        <f>'PRECIO REFERENCIA'!T216</f>
        <v>NO OFERTADO</v>
      </c>
      <c r="V216" s="44">
        <f>+IF(U216="NO OFERTADO",0,IF(U216="NO CUMPLE EV TECNICA",0,IF(U216="NO HABILITA",0,IF(U216="HABILITA",('PRECIOS UNITARIOS'!$AF216*500)/T216))))</f>
        <v>0</v>
      </c>
      <c r="W216" s="43">
        <f>'PRECIO REFERENCIA'!U216</f>
        <v>0</v>
      </c>
      <c r="X216" s="43" t="str">
        <f>'PRECIO REFERENCIA'!W216</f>
        <v>NO OFERTADO</v>
      </c>
      <c r="Y216" s="44">
        <f>+IF(X216="NO OFERTADO",0,IF(X216="NO CUMPLE EV TECNICA",0,IF(X216="NO HABILITA",0,IF(X216="HABILITA",('PRECIOS UNITARIOS'!$AF216*500)/W216))))</f>
        <v>0</v>
      </c>
      <c r="Z216" s="43">
        <f>'PRECIO REFERENCIA'!X216</f>
        <v>0</v>
      </c>
      <c r="AA216" s="43" t="str">
        <f>'PRECIO REFERENCIA'!Z216</f>
        <v>NO OFERTADO</v>
      </c>
      <c r="AB216" s="44">
        <f>+IF(AA216="NO OFERTADO",0,IF(AA216="NO CUMPLE EV TECNICA",0,IF(AA216="NO HABILITA",0,IF(AA216="HABILITA",('PRECIOS UNITARIOS'!$AF216*500)/Z216))))</f>
        <v>0</v>
      </c>
      <c r="AC216" s="43">
        <f>'PRECIO REFERENCIA'!AA216</f>
        <v>0</v>
      </c>
      <c r="AD216" s="43" t="str">
        <f>'PRECIO REFERENCIA'!AC216</f>
        <v>NO OFERTADO</v>
      </c>
      <c r="AE216" s="44">
        <f>+IF(AD216="NO OFERTADO",0,IF(AD216="NO CUMPLE EV TECNICA",0,IF(AD216="NO HABILITA",0,IF(AD216="HABILITA",('PRECIOS UNITARIOS'!$AF216*500)/AC216))))</f>
        <v>0</v>
      </c>
      <c r="AF216" s="43">
        <f>'PRECIO REFERENCIA'!AD216</f>
        <v>57471.05</v>
      </c>
      <c r="AG216" s="43" t="str">
        <f>'PRECIO REFERENCIA'!AF216</f>
        <v>HABILITA</v>
      </c>
      <c r="AH216" s="44">
        <f>+IF(AG216="NO OFERTADO",0,IF(AG216="NO CUMPLE EV TECNICA",0,IF(AG216="NO HABILITA",0,IF(AG216="HABILITA",('PRECIOS UNITARIOS'!$AF216*500)/AF216))))</f>
        <v>465.88673775753182</v>
      </c>
      <c r="AI216" s="43">
        <f>'PRECIO REFERENCIA'!AG216</f>
        <v>0</v>
      </c>
      <c r="AJ216" s="43" t="str">
        <f>'PRECIO REFERENCIA'!AI216</f>
        <v>NO OFERTADO</v>
      </c>
      <c r="AK216" s="44">
        <f>+IF(AJ216="NO OFERTADO",0,IF(AJ216="NO CUMPLE EV TECNICA",0,IF(AJ216="NO HABILITA",0,IF(AJ216="HABILITA",('PRECIOS UNITARIOS'!$AF216*500)/AI216))))</f>
        <v>0</v>
      </c>
      <c r="AL216" s="43">
        <f>'PRECIO REFERENCIA'!AJ216</f>
        <v>0</v>
      </c>
      <c r="AM216" s="43" t="str">
        <f>'PRECIO REFERENCIA'!AL216</f>
        <v>NO OFERTADO</v>
      </c>
      <c r="AN216" s="44">
        <f>+IF(AM216="NO OFERTADO",0,IF(AM216="NO CUMPLE EV TECNICA",0,IF(AM216="NO HABILITA",0,IF(AM216="HABILITA",('PRECIOS UNITARIOS'!$AF216*500)/AL216))))</f>
        <v>0</v>
      </c>
      <c r="AO216" s="43">
        <f>'PRECIO REFERENCIA'!AM216</f>
        <v>0</v>
      </c>
      <c r="AP216" s="43" t="str">
        <f>'PRECIO REFERENCIA'!AO216</f>
        <v>NO OFERTADO</v>
      </c>
      <c r="AQ216" s="44">
        <f>+IF(AP216="NO OFERTADO",0,IF(AP216="NO CUMPLE EV TECNICA",0,IF(AP216="NO HABILITA",0,IF(AP216="HABILITA",('PRECIOS UNITARIOS'!$AF216*500)/AO216))))</f>
        <v>0</v>
      </c>
      <c r="AR216" s="43">
        <f>'PRECIO REFERENCIA'!AP216</f>
        <v>53788</v>
      </c>
      <c r="AS216" s="43" t="str">
        <f>'PRECIO REFERENCIA'!AR216</f>
        <v>HABILITA</v>
      </c>
      <c r="AT216" s="44">
        <f>+IF(AS216="NO OFERTADO",0,IF(AS216="NO CUMPLE EV TECNICA",0,IF(AS216="NO HABILITA",0,IF(AS216="HABILITA",('PRECIOS UNITARIOS'!$AF216*500)/AR216))))</f>
        <v>497.78761061946904</v>
      </c>
      <c r="AU216" s="43">
        <f>'PRECIO REFERENCIA'!AS216</f>
        <v>55953.8</v>
      </c>
      <c r="AV216" s="43" t="str">
        <f>'PRECIO REFERENCIA'!AU216</f>
        <v>HABILITA</v>
      </c>
      <c r="AW216" s="44">
        <f>+IF(AV216="NO OFERTADO",0,IF(AV216="NO CUMPLE EV TECNICA",0,IF(AV216="NO HABILITA",0,IF(AV216="HABILITA",('PRECIOS UNITARIOS'!$AF216*500)/AU216))))</f>
        <v>478.51977881752441</v>
      </c>
      <c r="AX216" s="43">
        <f>'PRECIO REFERENCIA'!AV216</f>
        <v>0</v>
      </c>
      <c r="AY216" s="43" t="str">
        <f>'PRECIO REFERENCIA'!AX216</f>
        <v>NO OFERTADO</v>
      </c>
      <c r="AZ216" s="44">
        <f>+IF(AY216="NO OFERTADO",0,IF(AY216="NO CUMPLE EV TECNICA",0,IF(AY216="NO HABILITA",0,IF(AY216="HABILITA",('PRECIOS UNITARIOS'!$AF216*500)/AX216))))</f>
        <v>0</v>
      </c>
      <c r="BA216" s="43">
        <f>'PRECIO REFERENCIA'!AY216</f>
        <v>0</v>
      </c>
      <c r="BB216" s="43" t="str">
        <f>'PRECIO REFERENCIA'!BA216</f>
        <v>NO OFERTADO</v>
      </c>
      <c r="BC216" s="44">
        <f>+IF(BB216="NO OFERTADO",0,IF(BB216="NO CUMPLE EV TECNICA",0,IF(BB216="NO HABILITA",0,IF(BB216="HABILITA",('PRECIOS UNITARIOS'!$AF216*500)/BA216))))</f>
        <v>0</v>
      </c>
      <c r="BD216" s="43">
        <f>'PRECIO REFERENCIA'!BB216</f>
        <v>54303.270000000004</v>
      </c>
      <c r="BE216" s="43" t="str">
        <f>'PRECIO REFERENCIA'!BD216</f>
        <v>HABILITA</v>
      </c>
      <c r="BF216" s="44">
        <f>+IF(BE216="NO OFERTADO",0,IF(BE216="NO CUMPLE EV TECNICA",0,IF(BE216="NO HABILITA",0,IF(BE216="HABILITA",('PRECIOS UNITARIOS'!$AF216*500)/BD216))))</f>
        <v>493.06422983367298</v>
      </c>
      <c r="BG216" s="43">
        <f>'PRECIO REFERENCIA'!BE216</f>
        <v>0</v>
      </c>
      <c r="BH216" s="43" t="str">
        <f>'PRECIO REFERENCIA'!BG216</f>
        <v>NO OFERTADO</v>
      </c>
      <c r="BI216" s="44">
        <f>+IF(BH216="NO OFERTADO",0,IF(BH216="NO CUMPLE EV TECNICA",0,IF(BH216="NO HABILITA",0,IF(BH216="HABILITA",('PRECIOS UNITARIOS'!$AF216*500)/BG216))))</f>
        <v>0</v>
      </c>
      <c r="BJ216" s="43">
        <f>'PRECIO REFERENCIA'!BH216</f>
        <v>0</v>
      </c>
      <c r="BK216" s="43" t="str">
        <f>'PRECIO REFERENCIA'!BJ216</f>
        <v>NO OFERTADO</v>
      </c>
      <c r="BL216" s="44">
        <f>+IF(BK216="NO OFERTADO",0,IF(BK216="NO CUMPLE EV TECNICA",0,IF(BK216="NO HABILITA",0,IF(BK216="HABILITA",('PRECIOS UNITARIOS'!$AF216*500)/BJ216))))</f>
        <v>0</v>
      </c>
      <c r="BM216" s="43">
        <f>'PRECIO REFERENCIA'!BK216</f>
        <v>0</v>
      </c>
      <c r="BN216" s="43" t="str">
        <f>'PRECIO REFERENCIA'!BM216</f>
        <v>NO OFERTADO</v>
      </c>
      <c r="BO216" s="44">
        <f>+IF(BN216="NO OFERTADO",0,IF(BN216="NO CUMPLE EV TECNICA",0,IF(BN216="NO HABILITA",0,IF(BN216="HABILITA",('PRECIOS UNITARIOS'!$AF216*500)/BM216))))</f>
        <v>0</v>
      </c>
      <c r="BP216" s="43">
        <f>'PRECIO REFERENCIA'!BN216</f>
        <v>0</v>
      </c>
      <c r="BQ216" s="43" t="str">
        <f>'PRECIO REFERENCIA'!BP216</f>
        <v>NO OFERTADO</v>
      </c>
      <c r="BR216" s="44">
        <f>+IF(BQ216="NO OFERTADO",0,IF(BQ216="NO CUMPLE EV TECNICA",0,IF(BQ216="NO HABILITA",0,IF(BQ216="HABILITA",('PRECIOS UNITARIOS'!$AF216*500)/BP216))))</f>
        <v>0</v>
      </c>
      <c r="BS216" s="43">
        <f>'PRECIO REFERENCIA'!BQ216</f>
        <v>0</v>
      </c>
      <c r="BT216" s="43" t="str">
        <f>'PRECIO REFERENCIA'!BS216</f>
        <v>NO OFERTADO</v>
      </c>
      <c r="BU216" s="44">
        <f>+IF(BT216="NO OFERTADO",0,IF(BT216="NO CUMPLE EV TECNICA",0,IF(BT216="NO HABILITA",0,IF(BT216="HABILITA",('PRECIOS UNITARIOS'!$AF216*500)/BS216))))</f>
        <v>0</v>
      </c>
      <c r="BV216" s="43">
        <f>'PRECIO REFERENCIA'!BT216</f>
        <v>0</v>
      </c>
      <c r="BW216" s="43" t="str">
        <f>'PRECIO REFERENCIA'!BV216</f>
        <v>NO OFERTADO</v>
      </c>
      <c r="BX216" s="44">
        <f>+IF(BW216="NO OFERTADO",0,IF(BW216="NO CUMPLE EV TECNICA",0,IF(BW216="NO HABILITA",0,IF(BW216="HABILITA",('PRECIOS UNITARIOS'!$AF216*500)/BV216))))</f>
        <v>0</v>
      </c>
      <c r="BY216" s="43">
        <f>'PRECIO REFERENCIA'!BW216</f>
        <v>0</v>
      </c>
      <c r="BZ216" s="43" t="str">
        <f>'PRECIO REFERENCIA'!BY216</f>
        <v>NO OFERTADO</v>
      </c>
      <c r="CA216" s="44">
        <f>+IF(BZ216="NO OFERTADO",0,IF(BZ216="NO CUMPLE EV TECNICA",0,IF(BZ216="NO HABILITA",0,IF(BZ216="HABILITA",('PRECIOS UNITARIOS'!$AF216*500)/BY216))))</f>
        <v>0</v>
      </c>
      <c r="CB216" s="43">
        <f>'PRECIO REFERENCIA'!BZ216</f>
        <v>0</v>
      </c>
      <c r="CC216" s="43" t="str">
        <f>'PRECIO REFERENCIA'!CB216</f>
        <v>NO OFERTADO</v>
      </c>
      <c r="CD216" s="44">
        <f>+IF(CC216="NO OFERTADO",0,IF(CC216="NO CUMPLE EV TECNICA",0,IF(CC216="NO HABILITA",0,IF(CC216="HABILITA",('PRECIOS UNITARIOS'!$AF216*500)/CB216))))</f>
        <v>0</v>
      </c>
      <c r="CE216" s="43">
        <f>'PRECIO REFERENCIA'!CC216</f>
        <v>0</v>
      </c>
      <c r="CF216" s="43" t="str">
        <f>'PRECIO REFERENCIA'!CE216</f>
        <v>NO OFERTADO</v>
      </c>
      <c r="CG216" s="44">
        <f>+IF(CF216="NO OFERTADO",0,IF(CF216="NO CUMPLE EV TECNICA",0,IF(CF216="NO HABILITA",0,IF(CF216="HABILITA",('PRECIOS UNITARIOS'!$AF216*500)/CE216))))</f>
        <v>0</v>
      </c>
      <c r="CH216" s="43">
        <f>'PRECIO REFERENCIA'!CF216</f>
        <v>0</v>
      </c>
      <c r="CI216" s="43" t="str">
        <f>'PRECIO REFERENCIA'!CH216</f>
        <v>NO OFERTADO</v>
      </c>
      <c r="CJ216" s="44">
        <f>+IF(CI216="NO OFERTADO",0,IF(CI216="NO CUMPLE EV TECNICA",0,IF(CI216="NO HABILITA",0,IF(CI216="HABILITA",('PRECIOS UNITARIOS'!$AF216*500)/CH216))))</f>
        <v>0</v>
      </c>
    </row>
    <row r="217" spans="1:88" s="40" customFormat="1" ht="344.25" x14ac:dyDescent="0.2">
      <c r="A217" s="103">
        <v>208</v>
      </c>
      <c r="B217" s="202" t="s">
        <v>340</v>
      </c>
      <c r="C217" s="121" t="s">
        <v>341</v>
      </c>
      <c r="D217" s="24">
        <v>1</v>
      </c>
      <c r="E217" s="166" t="s">
        <v>53</v>
      </c>
      <c r="F217" s="168">
        <v>1</v>
      </c>
      <c r="G217" s="25">
        <v>48330.66</v>
      </c>
      <c r="H217" s="43">
        <f>'PRECIO REFERENCIA'!F217</f>
        <v>0</v>
      </c>
      <c r="I217" s="43" t="str">
        <f>'PRECIO REFERENCIA'!H217</f>
        <v>NO OFERTADO</v>
      </c>
      <c r="J217" s="44">
        <f>+IF(I217="NO OFERTADO",0,IF(I217="NO CUMPLE EV TECNICA",0,IF(I217="NO HABILITA",0,IF(I217="HABILITA",('PRECIOS UNITARIOS'!$AF217*500)/H217))))</f>
        <v>0</v>
      </c>
      <c r="K217" s="43">
        <f>'PRECIO REFERENCIA'!I217</f>
        <v>0</v>
      </c>
      <c r="L217" s="43" t="str">
        <f>'PRECIO REFERENCIA'!K217</f>
        <v>NO OFERTADO</v>
      </c>
      <c r="M217" s="44">
        <f>+IF(L217="NO OFERTADO",0,IF(L217="NO CUMPLE EV TECNICA",0,IF(L217="NO HABILITA",0,IF(L217="HABILITA",('PRECIOS UNITARIOS'!$AF217*500)/K217))))</f>
        <v>0</v>
      </c>
      <c r="N217" s="43">
        <f>'PRECIO REFERENCIA'!L217</f>
        <v>0</v>
      </c>
      <c r="O217" s="43" t="str">
        <f>'PRECIO REFERENCIA'!N217</f>
        <v>NO OFERTADO</v>
      </c>
      <c r="P217" s="44">
        <f>+IF(O217="NO OFERTADO",0,IF(O217="NO CUMPLE EV TECNICA",0,IF(O217="NO HABILITA",0,IF(O217="HABILITA",('PRECIOS UNITARIOS'!$AF217*500)/N217))))</f>
        <v>0</v>
      </c>
      <c r="Q217" s="43">
        <f>'PRECIO REFERENCIA'!O217</f>
        <v>0</v>
      </c>
      <c r="R217" s="43" t="str">
        <f>'PRECIO REFERENCIA'!Q217</f>
        <v>NO OFERTADO</v>
      </c>
      <c r="S217" s="44">
        <f>+IF(R217="NO OFERTADO",0,IF(R217="NO CUMPLE EV TECNICA",0,IF(R217="NO HABILITA",0,IF(R217="HABILITA",('PRECIOS UNITARIOS'!$AF217*500)/Q217))))</f>
        <v>0</v>
      </c>
      <c r="T217" s="43">
        <f>'PRECIO REFERENCIA'!R217</f>
        <v>0</v>
      </c>
      <c r="U217" s="43" t="str">
        <f>'PRECIO REFERENCIA'!T217</f>
        <v>NO OFERTADO</v>
      </c>
      <c r="V217" s="44">
        <f>+IF(U217="NO OFERTADO",0,IF(U217="NO CUMPLE EV TECNICA",0,IF(U217="NO HABILITA",0,IF(U217="HABILITA",('PRECIOS UNITARIOS'!$AF217*500)/T217))))</f>
        <v>0</v>
      </c>
      <c r="W217" s="43">
        <f>'PRECIO REFERENCIA'!U217</f>
        <v>0</v>
      </c>
      <c r="X217" s="43" t="str">
        <f>'PRECIO REFERENCIA'!W217</f>
        <v>NO OFERTADO</v>
      </c>
      <c r="Y217" s="44">
        <f>+IF(X217="NO OFERTADO",0,IF(X217="NO CUMPLE EV TECNICA",0,IF(X217="NO HABILITA",0,IF(X217="HABILITA",('PRECIOS UNITARIOS'!$AF217*500)/W217))))</f>
        <v>0</v>
      </c>
      <c r="Z217" s="43">
        <f>'PRECIO REFERENCIA'!X217</f>
        <v>0</v>
      </c>
      <c r="AA217" s="43" t="str">
        <f>'PRECIO REFERENCIA'!Z217</f>
        <v>NO OFERTADO</v>
      </c>
      <c r="AB217" s="44">
        <f>+IF(AA217="NO OFERTADO",0,IF(AA217="NO CUMPLE EV TECNICA",0,IF(AA217="NO HABILITA",0,IF(AA217="HABILITA",('PRECIOS UNITARIOS'!$AF217*500)/Z217))))</f>
        <v>0</v>
      </c>
      <c r="AC217" s="43">
        <f>'PRECIO REFERENCIA'!AA217</f>
        <v>0</v>
      </c>
      <c r="AD217" s="43" t="str">
        <f>'PRECIO REFERENCIA'!AC217</f>
        <v>NO OFERTADO</v>
      </c>
      <c r="AE217" s="44">
        <f>+IF(AD217="NO OFERTADO",0,IF(AD217="NO CUMPLE EV TECNICA",0,IF(AD217="NO HABILITA",0,IF(AD217="HABILITA",('PRECIOS UNITARIOS'!$AF217*500)/AC217))))</f>
        <v>0</v>
      </c>
      <c r="AF217" s="43">
        <f>'PRECIO REFERENCIA'!AD217</f>
        <v>0</v>
      </c>
      <c r="AG217" s="43" t="str">
        <f>'PRECIO REFERENCIA'!AF217</f>
        <v>NO OFERTADO</v>
      </c>
      <c r="AH217" s="44">
        <f>+IF(AG217="NO OFERTADO",0,IF(AG217="NO CUMPLE EV TECNICA",0,IF(AG217="NO HABILITA",0,IF(AG217="HABILITA",('PRECIOS UNITARIOS'!$AF217*500)/AF217))))</f>
        <v>0</v>
      </c>
      <c r="AI217" s="43">
        <f>'PRECIO REFERENCIA'!AG217</f>
        <v>0</v>
      </c>
      <c r="AJ217" s="43" t="str">
        <f>'PRECIO REFERENCIA'!AI217</f>
        <v>NO OFERTADO</v>
      </c>
      <c r="AK217" s="44">
        <f>+IF(AJ217="NO OFERTADO",0,IF(AJ217="NO CUMPLE EV TECNICA",0,IF(AJ217="NO HABILITA",0,IF(AJ217="HABILITA",('PRECIOS UNITARIOS'!$AF217*500)/AI217))))</f>
        <v>0</v>
      </c>
      <c r="AL217" s="43">
        <f>'PRECIO REFERENCIA'!AJ217</f>
        <v>0</v>
      </c>
      <c r="AM217" s="43" t="str">
        <f>'PRECIO REFERENCIA'!AL217</f>
        <v>NO OFERTADO</v>
      </c>
      <c r="AN217" s="44">
        <f>+IF(AM217="NO OFERTADO",0,IF(AM217="NO CUMPLE EV TECNICA",0,IF(AM217="NO HABILITA",0,IF(AM217="HABILITA",('PRECIOS UNITARIOS'!$AF217*500)/AL217))))</f>
        <v>0</v>
      </c>
      <c r="AO217" s="43">
        <f>'PRECIO REFERENCIA'!AM217</f>
        <v>0</v>
      </c>
      <c r="AP217" s="43" t="str">
        <f>'PRECIO REFERENCIA'!AO217</f>
        <v>NO OFERTADO</v>
      </c>
      <c r="AQ217" s="44">
        <f>+IF(AP217="NO OFERTADO",0,IF(AP217="NO CUMPLE EV TECNICA",0,IF(AP217="NO HABILITA",0,IF(AP217="HABILITA",('PRECIOS UNITARIOS'!$AF217*500)/AO217))))</f>
        <v>0</v>
      </c>
      <c r="AR217" s="43">
        <f>'PRECIO REFERENCIA'!AP217</f>
        <v>59202.5</v>
      </c>
      <c r="AS217" s="43" t="str">
        <f>'PRECIO REFERENCIA'!AR217</f>
        <v>HABILITA</v>
      </c>
      <c r="AT217" s="44">
        <f>+IF(AS217="NO OFERTADO",0,IF(AS217="NO CUMPLE EV TECNICA",0,IF(AS217="NO HABILITA",0,IF(AS217="HABILITA",('PRECIOS UNITARIOS'!$AF217*500)/AR217))))</f>
        <v>408.18090452261305</v>
      </c>
      <c r="AU217" s="43">
        <f>'PRECIO REFERENCIA'!AS217</f>
        <v>0</v>
      </c>
      <c r="AV217" s="43" t="str">
        <f>'PRECIO REFERENCIA'!AU217</f>
        <v>NO OFERTADO</v>
      </c>
      <c r="AW217" s="44">
        <f>+IF(AV217="NO OFERTADO",0,IF(AV217="NO CUMPLE EV TECNICA",0,IF(AV217="NO HABILITA",0,IF(AV217="HABILITA",('PRECIOS UNITARIOS'!$AF217*500)/AU217))))</f>
        <v>0</v>
      </c>
      <c r="AX217" s="43">
        <f>'PRECIO REFERENCIA'!AV217</f>
        <v>0</v>
      </c>
      <c r="AY217" s="43" t="str">
        <f>'PRECIO REFERENCIA'!AX217</f>
        <v>NO OFERTADO</v>
      </c>
      <c r="AZ217" s="44">
        <f>+IF(AY217="NO OFERTADO",0,IF(AY217="NO CUMPLE EV TECNICA",0,IF(AY217="NO HABILITA",0,IF(AY217="HABILITA",('PRECIOS UNITARIOS'!$AF217*500)/AX217))))</f>
        <v>0</v>
      </c>
      <c r="BA217" s="43">
        <f>'PRECIO REFERENCIA'!AY217</f>
        <v>0</v>
      </c>
      <c r="BB217" s="43" t="str">
        <f>'PRECIO REFERENCIA'!BA217</f>
        <v>NO OFERTADO</v>
      </c>
      <c r="BC217" s="44">
        <f>+IF(BB217="NO OFERTADO",0,IF(BB217="NO CUMPLE EV TECNICA",0,IF(BB217="NO HABILITA",0,IF(BB217="HABILITA",('PRECIOS UNITARIOS'!$AF217*500)/BA217))))</f>
        <v>0</v>
      </c>
      <c r="BD217" s="43">
        <f>'PRECIO REFERENCIA'!BB217</f>
        <v>48330.66</v>
      </c>
      <c r="BE217" s="43" t="str">
        <f>'PRECIO REFERENCIA'!BD217</f>
        <v>HABILITA</v>
      </c>
      <c r="BF217" s="44">
        <f>+IF(BE217="NO OFERTADO",0,IF(BE217="NO CUMPLE EV TECNICA",0,IF(BE217="NO HABILITA",0,IF(BE217="HABILITA",('PRECIOS UNITARIOS'!$AF217*500)/BD217))))</f>
        <v>499.99999999999994</v>
      </c>
      <c r="BG217" s="43">
        <f>'PRECIO REFERENCIA'!BE217</f>
        <v>0</v>
      </c>
      <c r="BH217" s="43" t="str">
        <f>'PRECIO REFERENCIA'!BG217</f>
        <v>NO OFERTADO</v>
      </c>
      <c r="BI217" s="44">
        <f>+IF(BH217="NO OFERTADO",0,IF(BH217="NO CUMPLE EV TECNICA",0,IF(BH217="NO HABILITA",0,IF(BH217="HABILITA",('PRECIOS UNITARIOS'!$AF217*500)/BG217))))</f>
        <v>0</v>
      </c>
      <c r="BJ217" s="43">
        <f>'PRECIO REFERENCIA'!BH217</f>
        <v>0</v>
      </c>
      <c r="BK217" s="43" t="str">
        <f>'PRECIO REFERENCIA'!BJ217</f>
        <v>NO OFERTADO</v>
      </c>
      <c r="BL217" s="44">
        <f>+IF(BK217="NO OFERTADO",0,IF(BK217="NO CUMPLE EV TECNICA",0,IF(BK217="NO HABILITA",0,IF(BK217="HABILITA",('PRECIOS UNITARIOS'!$AF217*500)/BJ217))))</f>
        <v>0</v>
      </c>
      <c r="BM217" s="43">
        <f>'PRECIO REFERENCIA'!BK217</f>
        <v>0</v>
      </c>
      <c r="BN217" s="43" t="str">
        <f>'PRECIO REFERENCIA'!BM217</f>
        <v>NO OFERTADO</v>
      </c>
      <c r="BO217" s="44">
        <f>+IF(BN217="NO OFERTADO",0,IF(BN217="NO CUMPLE EV TECNICA",0,IF(BN217="NO HABILITA",0,IF(BN217="HABILITA",('PRECIOS UNITARIOS'!$AF217*500)/BM217))))</f>
        <v>0</v>
      </c>
      <c r="BP217" s="43">
        <f>'PRECIO REFERENCIA'!BN217</f>
        <v>0</v>
      </c>
      <c r="BQ217" s="43" t="str">
        <f>'PRECIO REFERENCIA'!BP217</f>
        <v>NO OFERTADO</v>
      </c>
      <c r="BR217" s="44">
        <f>+IF(BQ217="NO OFERTADO",0,IF(BQ217="NO CUMPLE EV TECNICA",0,IF(BQ217="NO HABILITA",0,IF(BQ217="HABILITA",('PRECIOS UNITARIOS'!$AF217*500)/BP217))))</f>
        <v>0</v>
      </c>
      <c r="BS217" s="43">
        <f>'PRECIO REFERENCIA'!BQ217</f>
        <v>0</v>
      </c>
      <c r="BT217" s="43" t="str">
        <f>'PRECIO REFERENCIA'!BS217</f>
        <v>NO OFERTADO</v>
      </c>
      <c r="BU217" s="44">
        <f>+IF(BT217="NO OFERTADO",0,IF(BT217="NO CUMPLE EV TECNICA",0,IF(BT217="NO HABILITA",0,IF(BT217="HABILITA",('PRECIOS UNITARIOS'!$AF217*500)/BS217))))</f>
        <v>0</v>
      </c>
      <c r="BV217" s="43">
        <f>'PRECIO REFERENCIA'!BT217</f>
        <v>0</v>
      </c>
      <c r="BW217" s="43" t="str">
        <f>'PRECIO REFERENCIA'!BV217</f>
        <v>NO OFERTADO</v>
      </c>
      <c r="BX217" s="44">
        <f>+IF(BW217="NO OFERTADO",0,IF(BW217="NO CUMPLE EV TECNICA",0,IF(BW217="NO HABILITA",0,IF(BW217="HABILITA",('PRECIOS UNITARIOS'!$AF217*500)/BV217))))</f>
        <v>0</v>
      </c>
      <c r="BY217" s="43">
        <f>'PRECIO REFERENCIA'!BW217</f>
        <v>0</v>
      </c>
      <c r="BZ217" s="43" t="str">
        <f>'PRECIO REFERENCIA'!BY217</f>
        <v>NO OFERTADO</v>
      </c>
      <c r="CA217" s="44">
        <f>+IF(BZ217="NO OFERTADO",0,IF(BZ217="NO CUMPLE EV TECNICA",0,IF(BZ217="NO HABILITA",0,IF(BZ217="HABILITA",('PRECIOS UNITARIOS'!$AF217*500)/BY217))))</f>
        <v>0</v>
      </c>
      <c r="CB217" s="43">
        <f>'PRECIO REFERENCIA'!BZ217</f>
        <v>0</v>
      </c>
      <c r="CC217" s="43" t="str">
        <f>'PRECIO REFERENCIA'!CB217</f>
        <v>NO OFERTADO</v>
      </c>
      <c r="CD217" s="44">
        <f>+IF(CC217="NO OFERTADO",0,IF(CC217="NO CUMPLE EV TECNICA",0,IF(CC217="NO HABILITA",0,IF(CC217="HABILITA",('PRECIOS UNITARIOS'!$AF217*500)/CB217))))</f>
        <v>0</v>
      </c>
      <c r="CE217" s="43">
        <f>'PRECIO REFERENCIA'!CC217</f>
        <v>0</v>
      </c>
      <c r="CF217" s="43" t="str">
        <f>'PRECIO REFERENCIA'!CE217</f>
        <v>NO OFERTADO</v>
      </c>
      <c r="CG217" s="44">
        <f>+IF(CF217="NO OFERTADO",0,IF(CF217="NO CUMPLE EV TECNICA",0,IF(CF217="NO HABILITA",0,IF(CF217="HABILITA",('PRECIOS UNITARIOS'!$AF217*500)/CE217))))</f>
        <v>0</v>
      </c>
      <c r="CH217" s="43">
        <f>'PRECIO REFERENCIA'!CF217</f>
        <v>0</v>
      </c>
      <c r="CI217" s="43" t="str">
        <f>'PRECIO REFERENCIA'!CH217</f>
        <v>NO OFERTADO</v>
      </c>
      <c r="CJ217" s="44">
        <f>+IF(CI217="NO OFERTADO",0,IF(CI217="NO CUMPLE EV TECNICA",0,IF(CI217="NO HABILITA",0,IF(CI217="HABILITA",('PRECIOS UNITARIOS'!$AF217*500)/CH217))))</f>
        <v>0</v>
      </c>
    </row>
    <row r="218" spans="1:88" s="40" customFormat="1" ht="306" x14ac:dyDescent="0.2">
      <c r="A218" s="103">
        <v>209</v>
      </c>
      <c r="B218" s="202" t="s">
        <v>342</v>
      </c>
      <c r="C218" s="121" t="s">
        <v>343</v>
      </c>
      <c r="D218" s="24">
        <v>1</v>
      </c>
      <c r="E218" s="166" t="s">
        <v>53</v>
      </c>
      <c r="F218" s="168">
        <v>138</v>
      </c>
      <c r="G218" s="25">
        <v>26290.67</v>
      </c>
      <c r="H218" s="43">
        <f>'PRECIO REFERENCIA'!F218</f>
        <v>0</v>
      </c>
      <c r="I218" s="43" t="str">
        <f>'PRECIO REFERENCIA'!H218</f>
        <v>NO OFERTADO</v>
      </c>
      <c r="J218" s="44">
        <f>+IF(I218="NO OFERTADO",0,IF(I218="NO CUMPLE EV TECNICA",0,IF(I218="NO HABILITA",0,IF(I218="HABILITA",('PRECIOS UNITARIOS'!$AF218*500)/H218))))</f>
        <v>0</v>
      </c>
      <c r="K218" s="43">
        <f>'PRECIO REFERENCIA'!I218</f>
        <v>0</v>
      </c>
      <c r="L218" s="43" t="str">
        <f>'PRECIO REFERENCIA'!K218</f>
        <v>NO OFERTADO</v>
      </c>
      <c r="M218" s="44">
        <f>+IF(L218="NO OFERTADO",0,IF(L218="NO CUMPLE EV TECNICA",0,IF(L218="NO HABILITA",0,IF(L218="HABILITA",('PRECIOS UNITARIOS'!$AF218*500)/K218))))</f>
        <v>0</v>
      </c>
      <c r="N218" s="43">
        <f>'PRECIO REFERENCIA'!L218</f>
        <v>0</v>
      </c>
      <c r="O218" s="43" t="str">
        <f>'PRECIO REFERENCIA'!N218</f>
        <v>NO OFERTADO</v>
      </c>
      <c r="P218" s="44">
        <f>+IF(O218="NO OFERTADO",0,IF(O218="NO CUMPLE EV TECNICA",0,IF(O218="NO HABILITA",0,IF(O218="HABILITA",('PRECIOS UNITARIOS'!$AF218*500)/N218))))</f>
        <v>0</v>
      </c>
      <c r="Q218" s="43">
        <f>'PRECIO REFERENCIA'!O218</f>
        <v>0</v>
      </c>
      <c r="R218" s="43" t="str">
        <f>'PRECIO REFERENCIA'!Q218</f>
        <v>NO OFERTADO</v>
      </c>
      <c r="S218" s="44">
        <f>+IF(R218="NO OFERTADO",0,IF(R218="NO CUMPLE EV TECNICA",0,IF(R218="NO HABILITA",0,IF(R218="HABILITA",('PRECIOS UNITARIOS'!$AF218*500)/Q218))))</f>
        <v>0</v>
      </c>
      <c r="T218" s="43">
        <f>'PRECIO REFERENCIA'!R218</f>
        <v>0</v>
      </c>
      <c r="U218" s="43" t="str">
        <f>'PRECIO REFERENCIA'!T218</f>
        <v>NO OFERTADO</v>
      </c>
      <c r="V218" s="44">
        <f>+IF(U218="NO OFERTADO",0,IF(U218="NO CUMPLE EV TECNICA",0,IF(U218="NO HABILITA",0,IF(U218="HABILITA",('PRECIOS UNITARIOS'!$AF218*500)/T218))))</f>
        <v>0</v>
      </c>
      <c r="W218" s="43">
        <f>'PRECIO REFERENCIA'!U218</f>
        <v>0</v>
      </c>
      <c r="X218" s="43" t="str">
        <f>'PRECIO REFERENCIA'!W218</f>
        <v>NO OFERTADO</v>
      </c>
      <c r="Y218" s="44">
        <f>+IF(X218="NO OFERTADO",0,IF(X218="NO CUMPLE EV TECNICA",0,IF(X218="NO HABILITA",0,IF(X218="HABILITA",('PRECIOS UNITARIOS'!$AF218*500)/W218))))</f>
        <v>0</v>
      </c>
      <c r="Z218" s="43">
        <f>'PRECIO REFERENCIA'!X218</f>
        <v>30940</v>
      </c>
      <c r="AA218" s="43" t="str">
        <f>'PRECIO REFERENCIA'!Z218</f>
        <v>HABILITA</v>
      </c>
      <c r="AB218" s="44">
        <f>+IF(AA218="NO OFERTADO",0,IF(AA218="NO CUMPLE EV TECNICA",0,IF(AA218="NO HABILITA",0,IF(AA218="HABILITA",('PRECIOS UNITARIOS'!$AF218*500)/Z218))))</f>
        <v>415.21153846153845</v>
      </c>
      <c r="AC218" s="43">
        <f>'PRECIO REFERENCIA'!AA218</f>
        <v>0</v>
      </c>
      <c r="AD218" s="43" t="str">
        <f>'PRECIO REFERENCIA'!AC218</f>
        <v>NO OFERTADO</v>
      </c>
      <c r="AE218" s="44">
        <f>+IF(AD218="NO OFERTADO",0,IF(AD218="NO CUMPLE EV TECNICA",0,IF(AD218="NO HABILITA",0,IF(AD218="HABILITA",('PRECIOS UNITARIOS'!$AF218*500)/AC218))))</f>
        <v>0</v>
      </c>
      <c r="AF218" s="43">
        <f>'PRECIO REFERENCIA'!AD218</f>
        <v>25693.29</v>
      </c>
      <c r="AG218" s="43" t="str">
        <f>'PRECIO REFERENCIA'!AF218</f>
        <v>HABILITA</v>
      </c>
      <c r="AH218" s="44">
        <f>+IF(AG218="NO OFERTADO",0,IF(AG218="NO CUMPLE EV TECNICA",0,IF(AG218="NO HABILITA",0,IF(AG218="HABILITA",('PRECIOS UNITARIOS'!$AF218*500)/AF218))))</f>
        <v>500</v>
      </c>
      <c r="AI218" s="43">
        <f>'PRECIO REFERENCIA'!AG218</f>
        <v>0</v>
      </c>
      <c r="AJ218" s="43" t="str">
        <f>'PRECIO REFERENCIA'!AI218</f>
        <v>NO OFERTADO</v>
      </c>
      <c r="AK218" s="44">
        <f>+IF(AJ218="NO OFERTADO",0,IF(AJ218="NO CUMPLE EV TECNICA",0,IF(AJ218="NO HABILITA",0,IF(AJ218="HABILITA",('PRECIOS UNITARIOS'!$AF218*500)/AI218))))</f>
        <v>0</v>
      </c>
      <c r="AL218" s="43">
        <f>'PRECIO REFERENCIA'!AJ218</f>
        <v>0</v>
      </c>
      <c r="AM218" s="43" t="str">
        <f>'PRECIO REFERENCIA'!AL218</f>
        <v>NO OFERTADO</v>
      </c>
      <c r="AN218" s="44">
        <f>+IF(AM218="NO OFERTADO",0,IF(AM218="NO CUMPLE EV TECNICA",0,IF(AM218="NO HABILITA",0,IF(AM218="HABILITA",('PRECIOS UNITARIOS'!$AF218*500)/AL218))))</f>
        <v>0</v>
      </c>
      <c r="AO218" s="43">
        <f>'PRECIO REFERENCIA'!AM218</f>
        <v>0</v>
      </c>
      <c r="AP218" s="43" t="str">
        <f>'PRECIO REFERENCIA'!AO218</f>
        <v>NO OFERTADO</v>
      </c>
      <c r="AQ218" s="44">
        <f>+IF(AP218="NO OFERTADO",0,IF(AP218="NO CUMPLE EV TECNICA",0,IF(AP218="NO HABILITA",0,IF(AP218="HABILITA",('PRECIOS UNITARIOS'!$AF218*500)/AO218))))</f>
        <v>0</v>
      </c>
      <c r="AR218" s="43">
        <f>'PRECIO REFERENCIA'!AP218</f>
        <v>32058.6</v>
      </c>
      <c r="AS218" s="43" t="str">
        <f>'PRECIO REFERENCIA'!AR218</f>
        <v>HABILITA</v>
      </c>
      <c r="AT218" s="44">
        <f>+IF(AS218="NO OFERTADO",0,IF(AS218="NO CUMPLE EV TECNICA",0,IF(AS218="NO HABILITA",0,IF(AS218="HABILITA",('PRECIOS UNITARIOS'!$AF218*500)/AR218))))</f>
        <v>400.72383073496661</v>
      </c>
      <c r="AU218" s="43">
        <f>'PRECIO REFERENCIA'!AS218</f>
        <v>0</v>
      </c>
      <c r="AV218" s="43" t="str">
        <f>'PRECIO REFERENCIA'!AU218</f>
        <v>NO OFERTADO</v>
      </c>
      <c r="AW218" s="44">
        <f>+IF(AV218="NO OFERTADO",0,IF(AV218="NO CUMPLE EV TECNICA",0,IF(AV218="NO HABILITA",0,IF(AV218="HABILITA",('PRECIOS UNITARIOS'!$AF218*500)/AU218))))</f>
        <v>0</v>
      </c>
      <c r="AX218" s="43">
        <f>'PRECIO REFERENCIA'!AV218</f>
        <v>0</v>
      </c>
      <c r="AY218" s="43" t="str">
        <f>'PRECIO REFERENCIA'!AX218</f>
        <v>NO OFERTADO</v>
      </c>
      <c r="AZ218" s="44">
        <f>+IF(AY218="NO OFERTADO",0,IF(AY218="NO CUMPLE EV TECNICA",0,IF(AY218="NO HABILITA",0,IF(AY218="HABILITA",('PRECIOS UNITARIOS'!$AF218*500)/AX218))))</f>
        <v>0</v>
      </c>
      <c r="BA218" s="43">
        <f>'PRECIO REFERENCIA'!AY218</f>
        <v>0</v>
      </c>
      <c r="BB218" s="43" t="str">
        <f>'PRECIO REFERENCIA'!BA218</f>
        <v>NO OFERTADO</v>
      </c>
      <c r="BC218" s="44">
        <f>+IF(BB218="NO OFERTADO",0,IF(BB218="NO CUMPLE EV TECNICA",0,IF(BB218="NO HABILITA",0,IF(BB218="HABILITA",('PRECIOS UNITARIOS'!$AF218*500)/BA218))))</f>
        <v>0</v>
      </c>
      <c r="BD218" s="43">
        <f>'PRECIO REFERENCIA'!BB218</f>
        <v>31440.989999999998</v>
      </c>
      <c r="BE218" s="43" t="str">
        <f>'PRECIO REFERENCIA'!BD218</f>
        <v>HABILITA</v>
      </c>
      <c r="BF218" s="44">
        <f>+IF(BE218="NO OFERTADO",0,IF(BE218="NO CUMPLE EV TECNICA",0,IF(BE218="NO HABILITA",0,IF(BE218="HABILITA",('PRECIOS UNITARIOS'!$AF218*500)/BD218))))</f>
        <v>408.59543544907461</v>
      </c>
      <c r="BG218" s="43">
        <f>'PRECIO REFERENCIA'!BE218</f>
        <v>0</v>
      </c>
      <c r="BH218" s="43" t="str">
        <f>'PRECIO REFERENCIA'!BG218</f>
        <v>NO OFERTADO</v>
      </c>
      <c r="BI218" s="44">
        <f>+IF(BH218="NO OFERTADO",0,IF(BH218="NO CUMPLE EV TECNICA",0,IF(BH218="NO HABILITA",0,IF(BH218="HABILITA",('PRECIOS UNITARIOS'!$AF218*500)/BG218))))</f>
        <v>0</v>
      </c>
      <c r="BJ218" s="43">
        <f>'PRECIO REFERENCIA'!BH218</f>
        <v>0</v>
      </c>
      <c r="BK218" s="43" t="str">
        <f>'PRECIO REFERENCIA'!BJ218</f>
        <v>NO OFERTADO</v>
      </c>
      <c r="BL218" s="44">
        <f>+IF(BK218="NO OFERTADO",0,IF(BK218="NO CUMPLE EV TECNICA",0,IF(BK218="NO HABILITA",0,IF(BK218="HABILITA",('PRECIOS UNITARIOS'!$AF218*500)/BJ218))))</f>
        <v>0</v>
      </c>
      <c r="BM218" s="43">
        <f>'PRECIO REFERENCIA'!BK218</f>
        <v>0</v>
      </c>
      <c r="BN218" s="43" t="str">
        <f>'PRECIO REFERENCIA'!BM218</f>
        <v>NO OFERTADO</v>
      </c>
      <c r="BO218" s="44">
        <f>+IF(BN218="NO OFERTADO",0,IF(BN218="NO CUMPLE EV TECNICA",0,IF(BN218="NO HABILITA",0,IF(BN218="HABILITA",('PRECIOS UNITARIOS'!$AF218*500)/BM218))))</f>
        <v>0</v>
      </c>
      <c r="BP218" s="43">
        <f>'PRECIO REFERENCIA'!BN218</f>
        <v>0</v>
      </c>
      <c r="BQ218" s="43" t="str">
        <f>'PRECIO REFERENCIA'!BP218</f>
        <v>NO OFERTADO</v>
      </c>
      <c r="BR218" s="44">
        <f>+IF(BQ218="NO OFERTADO",0,IF(BQ218="NO CUMPLE EV TECNICA",0,IF(BQ218="NO HABILITA",0,IF(BQ218="HABILITA",('PRECIOS UNITARIOS'!$AF218*500)/BP218))))</f>
        <v>0</v>
      </c>
      <c r="BS218" s="43">
        <f>'PRECIO REFERENCIA'!BQ218</f>
        <v>0</v>
      </c>
      <c r="BT218" s="43" t="str">
        <f>'PRECIO REFERENCIA'!BS218</f>
        <v>NO OFERTADO</v>
      </c>
      <c r="BU218" s="44">
        <f>+IF(BT218="NO OFERTADO",0,IF(BT218="NO CUMPLE EV TECNICA",0,IF(BT218="NO HABILITA",0,IF(BT218="HABILITA",('PRECIOS UNITARIOS'!$AF218*500)/BS218))))</f>
        <v>0</v>
      </c>
      <c r="BV218" s="43">
        <f>'PRECIO REFERENCIA'!BT218</f>
        <v>0</v>
      </c>
      <c r="BW218" s="43" t="str">
        <f>'PRECIO REFERENCIA'!BV218</f>
        <v>NO OFERTADO</v>
      </c>
      <c r="BX218" s="44">
        <f>+IF(BW218="NO OFERTADO",0,IF(BW218="NO CUMPLE EV TECNICA",0,IF(BW218="NO HABILITA",0,IF(BW218="HABILITA",('PRECIOS UNITARIOS'!$AF218*500)/BV218))))</f>
        <v>0</v>
      </c>
      <c r="BY218" s="43">
        <f>'PRECIO REFERENCIA'!BW218</f>
        <v>0</v>
      </c>
      <c r="BZ218" s="43" t="str">
        <f>'PRECIO REFERENCIA'!BY218</f>
        <v>NO OFERTADO</v>
      </c>
      <c r="CA218" s="44">
        <f>+IF(BZ218="NO OFERTADO",0,IF(BZ218="NO CUMPLE EV TECNICA",0,IF(BZ218="NO HABILITA",0,IF(BZ218="HABILITA",('PRECIOS UNITARIOS'!$AF218*500)/BY218))))</f>
        <v>0</v>
      </c>
      <c r="CB218" s="43">
        <f>'PRECIO REFERENCIA'!BZ218</f>
        <v>0</v>
      </c>
      <c r="CC218" s="43" t="str">
        <f>'PRECIO REFERENCIA'!CB218</f>
        <v>NO OFERTADO</v>
      </c>
      <c r="CD218" s="44">
        <f>+IF(CC218="NO OFERTADO",0,IF(CC218="NO CUMPLE EV TECNICA",0,IF(CC218="NO HABILITA",0,IF(CC218="HABILITA",('PRECIOS UNITARIOS'!$AF218*500)/CB218))))</f>
        <v>0</v>
      </c>
      <c r="CE218" s="43">
        <f>'PRECIO REFERENCIA'!CC218</f>
        <v>0</v>
      </c>
      <c r="CF218" s="43" t="str">
        <f>'PRECIO REFERENCIA'!CE218</f>
        <v>NO OFERTADO</v>
      </c>
      <c r="CG218" s="44">
        <f>+IF(CF218="NO OFERTADO",0,IF(CF218="NO CUMPLE EV TECNICA",0,IF(CF218="NO HABILITA",0,IF(CF218="HABILITA",('PRECIOS UNITARIOS'!$AF218*500)/CE218))))</f>
        <v>0</v>
      </c>
      <c r="CH218" s="43">
        <f>'PRECIO REFERENCIA'!CF218</f>
        <v>0</v>
      </c>
      <c r="CI218" s="43" t="str">
        <f>'PRECIO REFERENCIA'!CH218</f>
        <v>NO OFERTADO</v>
      </c>
      <c r="CJ218" s="44">
        <f>+IF(CI218="NO OFERTADO",0,IF(CI218="NO CUMPLE EV TECNICA",0,IF(CI218="NO HABILITA",0,IF(CI218="HABILITA",('PRECIOS UNITARIOS'!$AF218*500)/CH218))))</f>
        <v>0</v>
      </c>
    </row>
    <row r="219" spans="1:88" s="40" customFormat="1" ht="178.5" x14ac:dyDescent="0.2">
      <c r="A219" s="103">
        <v>210</v>
      </c>
      <c r="B219" s="202" t="s">
        <v>344</v>
      </c>
      <c r="C219" s="121" t="s">
        <v>345</v>
      </c>
      <c r="D219" s="24">
        <v>1</v>
      </c>
      <c r="E219" s="166" t="s">
        <v>53</v>
      </c>
      <c r="F219" s="168">
        <v>9.5</v>
      </c>
      <c r="G219" s="25">
        <v>91564.55</v>
      </c>
      <c r="H219" s="43">
        <f>'PRECIO REFERENCIA'!F219</f>
        <v>0</v>
      </c>
      <c r="I219" s="43" t="str">
        <f>'PRECIO REFERENCIA'!H219</f>
        <v>NO OFERTADO</v>
      </c>
      <c r="J219" s="44">
        <f>+IF(I219="NO OFERTADO",0,IF(I219="NO CUMPLE EV TECNICA",0,IF(I219="NO HABILITA",0,IF(I219="HABILITA",('PRECIOS UNITARIOS'!$AF219*500)/H219))))</f>
        <v>0</v>
      </c>
      <c r="K219" s="43">
        <f>'PRECIO REFERENCIA'!I219</f>
        <v>0</v>
      </c>
      <c r="L219" s="43" t="str">
        <f>'PRECIO REFERENCIA'!K219</f>
        <v>NO OFERTADO</v>
      </c>
      <c r="M219" s="44">
        <f>+IF(L219="NO OFERTADO",0,IF(L219="NO CUMPLE EV TECNICA",0,IF(L219="NO HABILITA",0,IF(L219="HABILITA",('PRECIOS UNITARIOS'!$AF219*500)/K219))))</f>
        <v>0</v>
      </c>
      <c r="N219" s="43">
        <f>'PRECIO REFERENCIA'!L219</f>
        <v>0</v>
      </c>
      <c r="O219" s="43" t="str">
        <f>'PRECIO REFERENCIA'!N219</f>
        <v>NO OFERTADO</v>
      </c>
      <c r="P219" s="44">
        <f>+IF(O219="NO OFERTADO",0,IF(O219="NO CUMPLE EV TECNICA",0,IF(O219="NO HABILITA",0,IF(O219="HABILITA",('PRECIOS UNITARIOS'!$AF219*500)/N219))))</f>
        <v>0</v>
      </c>
      <c r="Q219" s="43">
        <f>'PRECIO REFERENCIA'!O219</f>
        <v>0</v>
      </c>
      <c r="R219" s="43" t="str">
        <f>'PRECIO REFERENCIA'!Q219</f>
        <v>NO OFERTADO</v>
      </c>
      <c r="S219" s="44">
        <f>+IF(R219="NO OFERTADO",0,IF(R219="NO CUMPLE EV TECNICA",0,IF(R219="NO HABILITA",0,IF(R219="HABILITA",('PRECIOS UNITARIOS'!$AF219*500)/Q219))))</f>
        <v>0</v>
      </c>
      <c r="T219" s="43">
        <f>'PRECIO REFERENCIA'!R219</f>
        <v>0</v>
      </c>
      <c r="U219" s="43" t="str">
        <f>'PRECIO REFERENCIA'!T219</f>
        <v>NO OFERTADO</v>
      </c>
      <c r="V219" s="44">
        <f>+IF(U219="NO OFERTADO",0,IF(U219="NO CUMPLE EV TECNICA",0,IF(U219="NO HABILITA",0,IF(U219="HABILITA",('PRECIOS UNITARIOS'!$AF219*500)/T219))))</f>
        <v>0</v>
      </c>
      <c r="W219" s="43">
        <f>'PRECIO REFERENCIA'!U219</f>
        <v>0</v>
      </c>
      <c r="X219" s="43" t="str">
        <f>'PRECIO REFERENCIA'!W219</f>
        <v>NO OFERTADO</v>
      </c>
      <c r="Y219" s="44">
        <f>+IF(X219="NO OFERTADO",0,IF(X219="NO CUMPLE EV TECNICA",0,IF(X219="NO HABILITA",0,IF(X219="HABILITA",('PRECIOS UNITARIOS'!$AF219*500)/W219))))</f>
        <v>0</v>
      </c>
      <c r="Z219" s="43">
        <f>'PRECIO REFERENCIA'!X219</f>
        <v>0</v>
      </c>
      <c r="AA219" s="43" t="str">
        <f>'PRECIO REFERENCIA'!Z219</f>
        <v>NO OFERTADO</v>
      </c>
      <c r="AB219" s="44">
        <f>+IF(AA219="NO OFERTADO",0,IF(AA219="NO CUMPLE EV TECNICA",0,IF(AA219="NO HABILITA",0,IF(AA219="HABILITA",('PRECIOS UNITARIOS'!$AF219*500)/Z219))))</f>
        <v>0</v>
      </c>
      <c r="AC219" s="43">
        <f>'PRECIO REFERENCIA'!AA219</f>
        <v>0</v>
      </c>
      <c r="AD219" s="43" t="str">
        <f>'PRECIO REFERENCIA'!AC219</f>
        <v>NO OFERTADO</v>
      </c>
      <c r="AE219" s="44">
        <f>+IF(AD219="NO OFERTADO",0,IF(AD219="NO CUMPLE EV TECNICA",0,IF(AD219="NO HABILITA",0,IF(AD219="HABILITA",('PRECIOS UNITARIOS'!$AF219*500)/AC219))))</f>
        <v>0</v>
      </c>
      <c r="AF219" s="43">
        <f>'PRECIO REFERENCIA'!AD219</f>
        <v>0</v>
      </c>
      <c r="AG219" s="43" t="str">
        <f>'PRECIO REFERENCIA'!AF219</f>
        <v>NO OFERTADO</v>
      </c>
      <c r="AH219" s="44">
        <f>+IF(AG219="NO OFERTADO",0,IF(AG219="NO CUMPLE EV TECNICA",0,IF(AG219="NO HABILITA",0,IF(AG219="HABILITA",('PRECIOS UNITARIOS'!$AF219*500)/AF219))))</f>
        <v>0</v>
      </c>
      <c r="AI219" s="43">
        <f>'PRECIO REFERENCIA'!AG219</f>
        <v>0</v>
      </c>
      <c r="AJ219" s="43" t="str">
        <f>'PRECIO REFERENCIA'!AI219</f>
        <v>NO OFERTADO</v>
      </c>
      <c r="AK219" s="44">
        <f>+IF(AJ219="NO OFERTADO",0,IF(AJ219="NO CUMPLE EV TECNICA",0,IF(AJ219="NO HABILITA",0,IF(AJ219="HABILITA",('PRECIOS UNITARIOS'!$AF219*500)/AI219))))</f>
        <v>0</v>
      </c>
      <c r="AL219" s="43">
        <f>'PRECIO REFERENCIA'!AJ219</f>
        <v>0</v>
      </c>
      <c r="AM219" s="43" t="str">
        <f>'PRECIO REFERENCIA'!AL219</f>
        <v>NO OFERTADO</v>
      </c>
      <c r="AN219" s="44">
        <f>+IF(AM219="NO OFERTADO",0,IF(AM219="NO CUMPLE EV TECNICA",0,IF(AM219="NO HABILITA",0,IF(AM219="HABILITA",('PRECIOS UNITARIOS'!$AF219*500)/AL219))))</f>
        <v>0</v>
      </c>
      <c r="AO219" s="43">
        <f>'PRECIO REFERENCIA'!AM219</f>
        <v>0</v>
      </c>
      <c r="AP219" s="43" t="str">
        <f>'PRECIO REFERENCIA'!AO219</f>
        <v>NO OFERTADO</v>
      </c>
      <c r="AQ219" s="44">
        <f>+IF(AP219="NO OFERTADO",0,IF(AP219="NO CUMPLE EV TECNICA",0,IF(AP219="NO HABILITA",0,IF(AP219="HABILITA",('PRECIOS UNITARIOS'!$AF219*500)/AO219))))</f>
        <v>0</v>
      </c>
      <c r="AR219" s="43">
        <f>'PRECIO REFERENCIA'!AP219</f>
        <v>91564.55</v>
      </c>
      <c r="AS219" s="43" t="str">
        <f>'PRECIO REFERENCIA'!AR219</f>
        <v>HABILITA</v>
      </c>
      <c r="AT219" s="44">
        <f>+IF(AS219="NO OFERTADO",0,IF(AS219="NO CUMPLE EV TECNICA",0,IF(AS219="NO HABILITA",0,IF(AS219="HABILITA",('PRECIOS UNITARIOS'!$AF219*500)/AR219))))</f>
        <v>500</v>
      </c>
      <c r="AU219" s="43">
        <f>'PRECIO REFERENCIA'!AS219</f>
        <v>0</v>
      </c>
      <c r="AV219" s="43" t="str">
        <f>'PRECIO REFERENCIA'!AU219</f>
        <v>NO OFERTADO</v>
      </c>
      <c r="AW219" s="44">
        <f>+IF(AV219="NO OFERTADO",0,IF(AV219="NO CUMPLE EV TECNICA",0,IF(AV219="NO HABILITA",0,IF(AV219="HABILITA",('PRECIOS UNITARIOS'!$AF219*500)/AU219))))</f>
        <v>0</v>
      </c>
      <c r="AX219" s="43">
        <f>'PRECIO REFERENCIA'!AV219</f>
        <v>0</v>
      </c>
      <c r="AY219" s="43" t="str">
        <f>'PRECIO REFERENCIA'!AX219</f>
        <v>NO OFERTADO</v>
      </c>
      <c r="AZ219" s="44">
        <f>+IF(AY219="NO OFERTADO",0,IF(AY219="NO CUMPLE EV TECNICA",0,IF(AY219="NO HABILITA",0,IF(AY219="HABILITA",('PRECIOS UNITARIOS'!$AF219*500)/AX219))))</f>
        <v>0</v>
      </c>
      <c r="BA219" s="43">
        <f>'PRECIO REFERENCIA'!AY219</f>
        <v>0</v>
      </c>
      <c r="BB219" s="43" t="str">
        <f>'PRECIO REFERENCIA'!BA219</f>
        <v>NO OFERTADO</v>
      </c>
      <c r="BC219" s="44">
        <f>+IF(BB219="NO OFERTADO",0,IF(BB219="NO CUMPLE EV TECNICA",0,IF(BB219="NO HABILITA",0,IF(BB219="HABILITA",('PRECIOS UNITARIOS'!$AF219*500)/BA219))))</f>
        <v>0</v>
      </c>
      <c r="BD219" s="43">
        <f>'PRECIO REFERENCIA'!BB219</f>
        <v>120266.16</v>
      </c>
      <c r="BE219" s="43" t="str">
        <f>'PRECIO REFERENCIA'!BD219</f>
        <v>NO HABILITA</v>
      </c>
      <c r="BF219" s="44">
        <f>+IF(BE219="NO OFERTADO",0,IF(BE219="NO CUMPLE EV TECNICA",0,IF(BE219="NO HABILITA",0,IF(BE219="HABILITA",('PRECIOS UNITARIOS'!$AF219*500)/BD219))))</f>
        <v>0</v>
      </c>
      <c r="BG219" s="43">
        <f>'PRECIO REFERENCIA'!BE219</f>
        <v>0</v>
      </c>
      <c r="BH219" s="43" t="str">
        <f>'PRECIO REFERENCIA'!BG219</f>
        <v>NO OFERTADO</v>
      </c>
      <c r="BI219" s="44">
        <f>+IF(BH219="NO OFERTADO",0,IF(BH219="NO CUMPLE EV TECNICA",0,IF(BH219="NO HABILITA",0,IF(BH219="HABILITA",('PRECIOS UNITARIOS'!$AF219*500)/BG219))))</f>
        <v>0</v>
      </c>
      <c r="BJ219" s="43">
        <f>'PRECIO REFERENCIA'!BH219</f>
        <v>0</v>
      </c>
      <c r="BK219" s="43" t="str">
        <f>'PRECIO REFERENCIA'!BJ219</f>
        <v>NO OFERTADO</v>
      </c>
      <c r="BL219" s="44">
        <f>+IF(BK219="NO OFERTADO",0,IF(BK219="NO CUMPLE EV TECNICA",0,IF(BK219="NO HABILITA",0,IF(BK219="HABILITA",('PRECIOS UNITARIOS'!$AF219*500)/BJ219))))</f>
        <v>0</v>
      </c>
      <c r="BM219" s="43">
        <f>'PRECIO REFERENCIA'!BK219</f>
        <v>0</v>
      </c>
      <c r="BN219" s="43" t="str">
        <f>'PRECIO REFERENCIA'!BM219</f>
        <v>NO OFERTADO</v>
      </c>
      <c r="BO219" s="44">
        <f>+IF(BN219="NO OFERTADO",0,IF(BN219="NO CUMPLE EV TECNICA",0,IF(BN219="NO HABILITA",0,IF(BN219="HABILITA",('PRECIOS UNITARIOS'!$AF219*500)/BM219))))</f>
        <v>0</v>
      </c>
      <c r="BP219" s="43">
        <f>'PRECIO REFERENCIA'!BN219</f>
        <v>0</v>
      </c>
      <c r="BQ219" s="43" t="str">
        <f>'PRECIO REFERENCIA'!BP219</f>
        <v>NO OFERTADO</v>
      </c>
      <c r="BR219" s="44">
        <f>+IF(BQ219="NO OFERTADO",0,IF(BQ219="NO CUMPLE EV TECNICA",0,IF(BQ219="NO HABILITA",0,IF(BQ219="HABILITA",('PRECIOS UNITARIOS'!$AF219*500)/BP219))))</f>
        <v>0</v>
      </c>
      <c r="BS219" s="43">
        <f>'PRECIO REFERENCIA'!BQ219</f>
        <v>0</v>
      </c>
      <c r="BT219" s="43" t="str">
        <f>'PRECIO REFERENCIA'!BS219</f>
        <v>NO OFERTADO</v>
      </c>
      <c r="BU219" s="44">
        <f>+IF(BT219="NO OFERTADO",0,IF(BT219="NO CUMPLE EV TECNICA",0,IF(BT219="NO HABILITA",0,IF(BT219="HABILITA",('PRECIOS UNITARIOS'!$AF219*500)/BS219))))</f>
        <v>0</v>
      </c>
      <c r="BV219" s="43">
        <f>'PRECIO REFERENCIA'!BT219</f>
        <v>0</v>
      </c>
      <c r="BW219" s="43" t="str">
        <f>'PRECIO REFERENCIA'!BV219</f>
        <v>NO OFERTADO</v>
      </c>
      <c r="BX219" s="44">
        <f>+IF(BW219="NO OFERTADO",0,IF(BW219="NO CUMPLE EV TECNICA",0,IF(BW219="NO HABILITA",0,IF(BW219="HABILITA",('PRECIOS UNITARIOS'!$AF219*500)/BV219))))</f>
        <v>0</v>
      </c>
      <c r="BY219" s="43">
        <f>'PRECIO REFERENCIA'!BW219</f>
        <v>0</v>
      </c>
      <c r="BZ219" s="43" t="str">
        <f>'PRECIO REFERENCIA'!BY219</f>
        <v>NO OFERTADO</v>
      </c>
      <c r="CA219" s="44">
        <f>+IF(BZ219="NO OFERTADO",0,IF(BZ219="NO CUMPLE EV TECNICA",0,IF(BZ219="NO HABILITA",0,IF(BZ219="HABILITA",('PRECIOS UNITARIOS'!$AF219*500)/BY219))))</f>
        <v>0</v>
      </c>
      <c r="CB219" s="43">
        <f>'PRECIO REFERENCIA'!BZ219</f>
        <v>0</v>
      </c>
      <c r="CC219" s="43" t="str">
        <f>'PRECIO REFERENCIA'!CB219</f>
        <v>NO OFERTADO</v>
      </c>
      <c r="CD219" s="44">
        <f>+IF(CC219="NO OFERTADO",0,IF(CC219="NO CUMPLE EV TECNICA",0,IF(CC219="NO HABILITA",0,IF(CC219="HABILITA",('PRECIOS UNITARIOS'!$AF219*500)/CB219))))</f>
        <v>0</v>
      </c>
      <c r="CE219" s="43">
        <f>'PRECIO REFERENCIA'!CC219</f>
        <v>0</v>
      </c>
      <c r="CF219" s="43" t="str">
        <f>'PRECIO REFERENCIA'!CE219</f>
        <v>NO OFERTADO</v>
      </c>
      <c r="CG219" s="44">
        <f>+IF(CF219="NO OFERTADO",0,IF(CF219="NO CUMPLE EV TECNICA",0,IF(CF219="NO HABILITA",0,IF(CF219="HABILITA",('PRECIOS UNITARIOS'!$AF219*500)/CE219))))</f>
        <v>0</v>
      </c>
      <c r="CH219" s="43">
        <f>'PRECIO REFERENCIA'!CF219</f>
        <v>0</v>
      </c>
      <c r="CI219" s="43" t="str">
        <f>'PRECIO REFERENCIA'!CH219</f>
        <v>NO OFERTADO</v>
      </c>
      <c r="CJ219" s="44">
        <f>+IF(CI219="NO OFERTADO",0,IF(CI219="NO CUMPLE EV TECNICA",0,IF(CI219="NO HABILITA",0,IF(CI219="HABILITA",('PRECIOS UNITARIOS'!$AF219*500)/CH219))))</f>
        <v>0</v>
      </c>
    </row>
    <row r="220" spans="1:88" s="40" customFormat="1" ht="38.25" x14ac:dyDescent="0.2">
      <c r="A220" s="103">
        <v>211</v>
      </c>
      <c r="B220" s="202" t="s">
        <v>346</v>
      </c>
      <c r="C220" s="121" t="s">
        <v>347</v>
      </c>
      <c r="D220" s="24">
        <v>1</v>
      </c>
      <c r="E220" s="166" t="s">
        <v>53</v>
      </c>
      <c r="F220" s="168">
        <v>1</v>
      </c>
      <c r="G220" s="25">
        <v>2380526.932</v>
      </c>
      <c r="H220" s="43">
        <f>'PRECIO REFERENCIA'!F220</f>
        <v>0</v>
      </c>
      <c r="I220" s="43" t="str">
        <f>'PRECIO REFERENCIA'!H220</f>
        <v>NO OFERTADO</v>
      </c>
      <c r="J220" s="44">
        <f>+IF(I220="NO OFERTADO",0,IF(I220="NO CUMPLE EV TECNICA",0,IF(I220="NO HABILITA",0,IF(I220="HABILITA",('PRECIOS UNITARIOS'!$AF220*500)/H220))))</f>
        <v>0</v>
      </c>
      <c r="K220" s="43">
        <f>'PRECIO REFERENCIA'!I220</f>
        <v>0</v>
      </c>
      <c r="L220" s="43" t="str">
        <f>'PRECIO REFERENCIA'!K220</f>
        <v>NO OFERTADO</v>
      </c>
      <c r="M220" s="44">
        <f>+IF(L220="NO OFERTADO",0,IF(L220="NO CUMPLE EV TECNICA",0,IF(L220="NO HABILITA",0,IF(L220="HABILITA",('PRECIOS UNITARIOS'!$AF220*500)/K220))))</f>
        <v>0</v>
      </c>
      <c r="N220" s="43">
        <f>'PRECIO REFERENCIA'!L220</f>
        <v>0</v>
      </c>
      <c r="O220" s="43" t="str">
        <f>'PRECIO REFERENCIA'!N220</f>
        <v>NO OFERTADO</v>
      </c>
      <c r="P220" s="44">
        <f>+IF(O220="NO OFERTADO",0,IF(O220="NO CUMPLE EV TECNICA",0,IF(O220="NO HABILITA",0,IF(O220="HABILITA",('PRECIOS UNITARIOS'!$AF220*500)/N220))))</f>
        <v>0</v>
      </c>
      <c r="Q220" s="43">
        <f>'PRECIO REFERENCIA'!O220</f>
        <v>0</v>
      </c>
      <c r="R220" s="43" t="str">
        <f>'PRECIO REFERENCIA'!Q220</f>
        <v>NO OFERTADO</v>
      </c>
      <c r="S220" s="44">
        <f>+IF(R220="NO OFERTADO",0,IF(R220="NO CUMPLE EV TECNICA",0,IF(R220="NO HABILITA",0,IF(R220="HABILITA",('PRECIOS UNITARIOS'!$AF220*500)/Q220))))</f>
        <v>0</v>
      </c>
      <c r="T220" s="43">
        <f>'PRECIO REFERENCIA'!R220</f>
        <v>0</v>
      </c>
      <c r="U220" s="43" t="str">
        <f>'PRECIO REFERENCIA'!T220</f>
        <v>NO OFERTADO</v>
      </c>
      <c r="V220" s="44">
        <f>+IF(U220="NO OFERTADO",0,IF(U220="NO CUMPLE EV TECNICA",0,IF(U220="NO HABILITA",0,IF(U220="HABILITA",('PRECIOS UNITARIOS'!$AF220*500)/T220))))</f>
        <v>0</v>
      </c>
      <c r="W220" s="43">
        <f>'PRECIO REFERENCIA'!U220</f>
        <v>0</v>
      </c>
      <c r="X220" s="43" t="str">
        <f>'PRECIO REFERENCIA'!W220</f>
        <v>NO OFERTADO</v>
      </c>
      <c r="Y220" s="44">
        <f>+IF(X220="NO OFERTADO",0,IF(X220="NO CUMPLE EV TECNICA",0,IF(X220="NO HABILITA",0,IF(X220="HABILITA",('PRECIOS UNITARIOS'!$AF220*500)/W220))))</f>
        <v>0</v>
      </c>
      <c r="Z220" s="43">
        <f>'PRECIO REFERENCIA'!X220</f>
        <v>0</v>
      </c>
      <c r="AA220" s="43" t="str">
        <f>'PRECIO REFERENCIA'!Z220</f>
        <v>NO OFERTADO</v>
      </c>
      <c r="AB220" s="44">
        <f>+IF(AA220="NO OFERTADO",0,IF(AA220="NO CUMPLE EV TECNICA",0,IF(AA220="NO HABILITA",0,IF(AA220="HABILITA",('PRECIOS UNITARIOS'!$AF220*500)/Z220))))</f>
        <v>0</v>
      </c>
      <c r="AC220" s="43">
        <f>'PRECIO REFERENCIA'!AA220</f>
        <v>0</v>
      </c>
      <c r="AD220" s="43" t="str">
        <f>'PRECIO REFERENCIA'!AC220</f>
        <v>NO OFERTADO</v>
      </c>
      <c r="AE220" s="44">
        <f>+IF(AD220="NO OFERTADO",0,IF(AD220="NO CUMPLE EV TECNICA",0,IF(AD220="NO HABILITA",0,IF(AD220="HABILITA",('PRECIOS UNITARIOS'!$AF220*500)/AC220))))</f>
        <v>0</v>
      </c>
      <c r="AF220" s="43">
        <f>'PRECIO REFERENCIA'!AD220</f>
        <v>0</v>
      </c>
      <c r="AG220" s="43" t="str">
        <f>'PRECIO REFERENCIA'!AF220</f>
        <v>NO OFERTADO</v>
      </c>
      <c r="AH220" s="44">
        <f>+IF(AG220="NO OFERTADO",0,IF(AG220="NO CUMPLE EV TECNICA",0,IF(AG220="NO HABILITA",0,IF(AG220="HABILITA",('PRECIOS UNITARIOS'!$AF220*500)/AF220))))</f>
        <v>0</v>
      </c>
      <c r="AI220" s="43">
        <f>'PRECIO REFERENCIA'!AG220</f>
        <v>0</v>
      </c>
      <c r="AJ220" s="43" t="str">
        <f>'PRECIO REFERENCIA'!AI220</f>
        <v>NO OFERTADO</v>
      </c>
      <c r="AK220" s="44">
        <f>+IF(AJ220="NO OFERTADO",0,IF(AJ220="NO CUMPLE EV TECNICA",0,IF(AJ220="NO HABILITA",0,IF(AJ220="HABILITA",('PRECIOS UNITARIOS'!$AF220*500)/AI220))))</f>
        <v>0</v>
      </c>
      <c r="AL220" s="43">
        <f>'PRECIO REFERENCIA'!AJ220</f>
        <v>0</v>
      </c>
      <c r="AM220" s="43" t="str">
        <f>'PRECIO REFERENCIA'!AL220</f>
        <v>NO OFERTADO</v>
      </c>
      <c r="AN220" s="44">
        <f>+IF(AM220="NO OFERTADO",0,IF(AM220="NO CUMPLE EV TECNICA",0,IF(AM220="NO HABILITA",0,IF(AM220="HABILITA",('PRECIOS UNITARIOS'!$AF220*500)/AL220))))</f>
        <v>0</v>
      </c>
      <c r="AO220" s="43">
        <f>'PRECIO REFERENCIA'!AM220</f>
        <v>0</v>
      </c>
      <c r="AP220" s="43" t="str">
        <f>'PRECIO REFERENCIA'!AO220</f>
        <v>NO OFERTADO</v>
      </c>
      <c r="AQ220" s="44">
        <f>+IF(AP220="NO OFERTADO",0,IF(AP220="NO CUMPLE EV TECNICA",0,IF(AP220="NO HABILITA",0,IF(AP220="HABILITA",('PRECIOS UNITARIOS'!$AF220*500)/AO220))))</f>
        <v>0</v>
      </c>
      <c r="AR220" s="43">
        <f>'PRECIO REFERENCIA'!AP220</f>
        <v>0</v>
      </c>
      <c r="AS220" s="43" t="str">
        <f>'PRECIO REFERENCIA'!AR220</f>
        <v>NO OFERTADO</v>
      </c>
      <c r="AT220" s="44">
        <f>+IF(AS220="NO OFERTADO",0,IF(AS220="NO CUMPLE EV TECNICA",0,IF(AS220="NO HABILITA",0,IF(AS220="HABILITA",('PRECIOS UNITARIOS'!$AF220*500)/AR220))))</f>
        <v>0</v>
      </c>
      <c r="AU220" s="43">
        <f>'PRECIO REFERENCIA'!AS220</f>
        <v>0</v>
      </c>
      <c r="AV220" s="43" t="str">
        <f>'PRECIO REFERENCIA'!AU220</f>
        <v>NO OFERTADO</v>
      </c>
      <c r="AW220" s="44">
        <f>+IF(AV220="NO OFERTADO",0,IF(AV220="NO CUMPLE EV TECNICA",0,IF(AV220="NO HABILITA",0,IF(AV220="HABILITA",('PRECIOS UNITARIOS'!$AF220*500)/AU220))))</f>
        <v>0</v>
      </c>
      <c r="AX220" s="43">
        <f>'PRECIO REFERENCIA'!AV220</f>
        <v>0</v>
      </c>
      <c r="AY220" s="43" t="str">
        <f>'PRECIO REFERENCIA'!AX220</f>
        <v>NO OFERTADO</v>
      </c>
      <c r="AZ220" s="44">
        <f>+IF(AY220="NO OFERTADO",0,IF(AY220="NO CUMPLE EV TECNICA",0,IF(AY220="NO HABILITA",0,IF(AY220="HABILITA",('PRECIOS UNITARIOS'!$AF220*500)/AX220))))</f>
        <v>0</v>
      </c>
      <c r="BA220" s="43">
        <f>'PRECIO REFERENCIA'!AY220</f>
        <v>0</v>
      </c>
      <c r="BB220" s="43" t="str">
        <f>'PRECIO REFERENCIA'!BA220</f>
        <v>NO OFERTADO</v>
      </c>
      <c r="BC220" s="44">
        <f>+IF(BB220="NO OFERTADO",0,IF(BB220="NO CUMPLE EV TECNICA",0,IF(BB220="NO HABILITA",0,IF(BB220="HABILITA",('PRECIOS UNITARIOS'!$AF220*500)/BA220))))</f>
        <v>0</v>
      </c>
      <c r="BD220" s="43">
        <f>'PRECIO REFERENCIA'!BB220</f>
        <v>3390963.855421687</v>
      </c>
      <c r="BE220" s="43" t="str">
        <f>'PRECIO REFERENCIA'!BD220</f>
        <v>NO HABILITA</v>
      </c>
      <c r="BF220" s="44">
        <f>+IF(BE220="NO OFERTADO",0,IF(BE220="NO CUMPLE EV TECNICA",0,IF(BE220="NO HABILITA",0,IF(BE220="HABILITA",('PRECIOS UNITARIOS'!$AF220*500)/BD220))))</f>
        <v>0</v>
      </c>
      <c r="BG220" s="43">
        <f>'PRECIO REFERENCIA'!BE220</f>
        <v>0</v>
      </c>
      <c r="BH220" s="43" t="str">
        <f>'PRECIO REFERENCIA'!BG220</f>
        <v>NO OFERTADO</v>
      </c>
      <c r="BI220" s="44">
        <f>+IF(BH220="NO OFERTADO",0,IF(BH220="NO CUMPLE EV TECNICA",0,IF(BH220="NO HABILITA",0,IF(BH220="HABILITA",('PRECIOS UNITARIOS'!$AF220*500)/BG220))))</f>
        <v>0</v>
      </c>
      <c r="BJ220" s="43">
        <f>'PRECIO REFERENCIA'!BH220</f>
        <v>0</v>
      </c>
      <c r="BK220" s="43" t="str">
        <f>'PRECIO REFERENCIA'!BJ220</f>
        <v>NO OFERTADO</v>
      </c>
      <c r="BL220" s="44">
        <f>+IF(BK220="NO OFERTADO",0,IF(BK220="NO CUMPLE EV TECNICA",0,IF(BK220="NO HABILITA",0,IF(BK220="HABILITA",('PRECIOS UNITARIOS'!$AF220*500)/BJ220))))</f>
        <v>0</v>
      </c>
      <c r="BM220" s="43">
        <f>'PRECIO REFERENCIA'!BK220</f>
        <v>0</v>
      </c>
      <c r="BN220" s="43" t="str">
        <f>'PRECIO REFERENCIA'!BM220</f>
        <v>NO OFERTADO</v>
      </c>
      <c r="BO220" s="44">
        <f>+IF(BN220="NO OFERTADO",0,IF(BN220="NO CUMPLE EV TECNICA",0,IF(BN220="NO HABILITA",0,IF(BN220="HABILITA",('PRECIOS UNITARIOS'!$AF220*500)/BM220))))</f>
        <v>0</v>
      </c>
      <c r="BP220" s="43">
        <f>'PRECIO REFERENCIA'!BN220</f>
        <v>0</v>
      </c>
      <c r="BQ220" s="43" t="str">
        <f>'PRECIO REFERENCIA'!BP220</f>
        <v>NO OFERTADO</v>
      </c>
      <c r="BR220" s="44">
        <f>+IF(BQ220="NO OFERTADO",0,IF(BQ220="NO CUMPLE EV TECNICA",0,IF(BQ220="NO HABILITA",0,IF(BQ220="HABILITA",('PRECIOS UNITARIOS'!$AF220*500)/BP220))))</f>
        <v>0</v>
      </c>
      <c r="BS220" s="43">
        <f>'PRECIO REFERENCIA'!BQ220</f>
        <v>0</v>
      </c>
      <c r="BT220" s="43" t="str">
        <f>'PRECIO REFERENCIA'!BS220</f>
        <v>NO OFERTADO</v>
      </c>
      <c r="BU220" s="44">
        <f>+IF(BT220="NO OFERTADO",0,IF(BT220="NO CUMPLE EV TECNICA",0,IF(BT220="NO HABILITA",0,IF(BT220="HABILITA",('PRECIOS UNITARIOS'!$AF220*500)/BS220))))</f>
        <v>0</v>
      </c>
      <c r="BV220" s="43">
        <f>'PRECIO REFERENCIA'!BT220</f>
        <v>0</v>
      </c>
      <c r="BW220" s="43" t="str">
        <f>'PRECIO REFERENCIA'!BV220</f>
        <v>NO OFERTADO</v>
      </c>
      <c r="BX220" s="44">
        <f>+IF(BW220="NO OFERTADO",0,IF(BW220="NO CUMPLE EV TECNICA",0,IF(BW220="NO HABILITA",0,IF(BW220="HABILITA",('PRECIOS UNITARIOS'!$AF220*500)/BV220))))</f>
        <v>0</v>
      </c>
      <c r="BY220" s="43">
        <f>'PRECIO REFERENCIA'!BW220</f>
        <v>0</v>
      </c>
      <c r="BZ220" s="43" t="str">
        <f>'PRECIO REFERENCIA'!BY220</f>
        <v>NO OFERTADO</v>
      </c>
      <c r="CA220" s="44">
        <f>+IF(BZ220="NO OFERTADO",0,IF(BZ220="NO CUMPLE EV TECNICA",0,IF(BZ220="NO HABILITA",0,IF(BZ220="HABILITA",('PRECIOS UNITARIOS'!$AF220*500)/BY220))))</f>
        <v>0</v>
      </c>
      <c r="CB220" s="43">
        <f>'PRECIO REFERENCIA'!BZ220</f>
        <v>0</v>
      </c>
      <c r="CC220" s="43" t="str">
        <f>'PRECIO REFERENCIA'!CB220</f>
        <v>NO OFERTADO</v>
      </c>
      <c r="CD220" s="44">
        <f>+IF(CC220="NO OFERTADO",0,IF(CC220="NO CUMPLE EV TECNICA",0,IF(CC220="NO HABILITA",0,IF(CC220="HABILITA",('PRECIOS UNITARIOS'!$AF220*500)/CB220))))</f>
        <v>0</v>
      </c>
      <c r="CE220" s="43">
        <f>'PRECIO REFERENCIA'!CC220</f>
        <v>0</v>
      </c>
      <c r="CF220" s="43" t="str">
        <f>'PRECIO REFERENCIA'!CE220</f>
        <v>NO OFERTADO</v>
      </c>
      <c r="CG220" s="44">
        <f>+IF(CF220="NO OFERTADO",0,IF(CF220="NO CUMPLE EV TECNICA",0,IF(CF220="NO HABILITA",0,IF(CF220="HABILITA",('PRECIOS UNITARIOS'!$AF220*500)/CE220))))</f>
        <v>0</v>
      </c>
      <c r="CH220" s="43">
        <f>'PRECIO REFERENCIA'!CF220</f>
        <v>0</v>
      </c>
      <c r="CI220" s="43" t="str">
        <f>'PRECIO REFERENCIA'!CH220</f>
        <v>NO HABILITA</v>
      </c>
      <c r="CJ220" s="44">
        <f>+IF(CI220="NO OFERTADO",0,IF(CI220="NO CUMPLE EV TECNICA",0,IF(CI220="NO HABILITA",0,IF(CI220="HABILITA",('PRECIOS UNITARIOS'!$AF220*500)/CH220))))</f>
        <v>0</v>
      </c>
    </row>
    <row r="221" spans="1:88" s="40" customFormat="1" ht="38.25" x14ac:dyDescent="0.2">
      <c r="A221" s="103">
        <v>212</v>
      </c>
      <c r="B221" s="202" t="s">
        <v>348</v>
      </c>
      <c r="C221" s="121" t="s">
        <v>349</v>
      </c>
      <c r="D221" s="24">
        <v>1</v>
      </c>
      <c r="E221" s="166" t="s">
        <v>53</v>
      </c>
      <c r="F221" s="168">
        <v>1</v>
      </c>
      <c r="G221" s="25">
        <v>1243000</v>
      </c>
      <c r="H221" s="43">
        <f>'PRECIO REFERENCIA'!F221</f>
        <v>0</v>
      </c>
      <c r="I221" s="43" t="str">
        <f>'PRECIO REFERENCIA'!H221</f>
        <v>NO OFERTADO</v>
      </c>
      <c r="J221" s="44">
        <f>+IF(I221="NO OFERTADO",0,IF(I221="NO CUMPLE EV TECNICA",0,IF(I221="NO HABILITA",0,IF(I221="HABILITA",('PRECIOS UNITARIOS'!$AF221*500)/H221))))</f>
        <v>0</v>
      </c>
      <c r="K221" s="43">
        <f>'PRECIO REFERENCIA'!I221</f>
        <v>0</v>
      </c>
      <c r="L221" s="43" t="str">
        <f>'PRECIO REFERENCIA'!K221</f>
        <v>NO OFERTADO</v>
      </c>
      <c r="M221" s="44">
        <f>+IF(L221="NO OFERTADO",0,IF(L221="NO CUMPLE EV TECNICA",0,IF(L221="NO HABILITA",0,IF(L221="HABILITA",('PRECIOS UNITARIOS'!$AF221*500)/K221))))</f>
        <v>0</v>
      </c>
      <c r="N221" s="43">
        <f>'PRECIO REFERENCIA'!L221</f>
        <v>0</v>
      </c>
      <c r="O221" s="43" t="str">
        <f>'PRECIO REFERENCIA'!N221</f>
        <v>NO OFERTADO</v>
      </c>
      <c r="P221" s="44">
        <f>+IF(O221="NO OFERTADO",0,IF(O221="NO CUMPLE EV TECNICA",0,IF(O221="NO HABILITA",0,IF(O221="HABILITA",('PRECIOS UNITARIOS'!$AF221*500)/N221))))</f>
        <v>0</v>
      </c>
      <c r="Q221" s="43">
        <f>'PRECIO REFERENCIA'!O221</f>
        <v>0</v>
      </c>
      <c r="R221" s="43" t="str">
        <f>'PRECIO REFERENCIA'!Q221</f>
        <v>NO OFERTADO</v>
      </c>
      <c r="S221" s="44">
        <f>+IF(R221="NO OFERTADO",0,IF(R221="NO CUMPLE EV TECNICA",0,IF(R221="NO HABILITA",0,IF(R221="HABILITA",('PRECIOS UNITARIOS'!$AF221*500)/Q221))))</f>
        <v>0</v>
      </c>
      <c r="T221" s="43">
        <f>'PRECIO REFERENCIA'!R221</f>
        <v>0</v>
      </c>
      <c r="U221" s="43" t="str">
        <f>'PRECIO REFERENCIA'!T221</f>
        <v>NO OFERTADO</v>
      </c>
      <c r="V221" s="44">
        <f>+IF(U221="NO OFERTADO",0,IF(U221="NO CUMPLE EV TECNICA",0,IF(U221="NO HABILITA",0,IF(U221="HABILITA",('PRECIOS UNITARIOS'!$AF221*500)/T221))))</f>
        <v>0</v>
      </c>
      <c r="W221" s="43">
        <f>'PRECIO REFERENCIA'!U221</f>
        <v>0</v>
      </c>
      <c r="X221" s="43" t="str">
        <f>'PRECIO REFERENCIA'!W221</f>
        <v>NO OFERTADO</v>
      </c>
      <c r="Y221" s="44">
        <f>+IF(X221="NO OFERTADO",0,IF(X221="NO CUMPLE EV TECNICA",0,IF(X221="NO HABILITA",0,IF(X221="HABILITA",('PRECIOS UNITARIOS'!$AF221*500)/W221))))</f>
        <v>0</v>
      </c>
      <c r="Z221" s="43">
        <f>'PRECIO REFERENCIA'!X221</f>
        <v>0</v>
      </c>
      <c r="AA221" s="43" t="str">
        <f>'PRECIO REFERENCIA'!Z221</f>
        <v>NO OFERTADO</v>
      </c>
      <c r="AB221" s="44">
        <f>+IF(AA221="NO OFERTADO",0,IF(AA221="NO CUMPLE EV TECNICA",0,IF(AA221="NO HABILITA",0,IF(AA221="HABILITA",('PRECIOS UNITARIOS'!$AF221*500)/Z221))))</f>
        <v>0</v>
      </c>
      <c r="AC221" s="43">
        <f>'PRECIO REFERENCIA'!AA221</f>
        <v>0</v>
      </c>
      <c r="AD221" s="43" t="str">
        <f>'PRECIO REFERENCIA'!AC221</f>
        <v>NO OFERTADO</v>
      </c>
      <c r="AE221" s="44">
        <f>+IF(AD221="NO OFERTADO",0,IF(AD221="NO CUMPLE EV TECNICA",0,IF(AD221="NO HABILITA",0,IF(AD221="HABILITA",('PRECIOS UNITARIOS'!$AF221*500)/AC221))))</f>
        <v>0</v>
      </c>
      <c r="AF221" s="43">
        <f>'PRECIO REFERENCIA'!AD221</f>
        <v>0</v>
      </c>
      <c r="AG221" s="43" t="str">
        <f>'PRECIO REFERENCIA'!AF221</f>
        <v>NO OFERTADO</v>
      </c>
      <c r="AH221" s="44">
        <f>+IF(AG221="NO OFERTADO",0,IF(AG221="NO CUMPLE EV TECNICA",0,IF(AG221="NO HABILITA",0,IF(AG221="HABILITA",('PRECIOS UNITARIOS'!$AF221*500)/AF221))))</f>
        <v>0</v>
      </c>
      <c r="AI221" s="43">
        <f>'PRECIO REFERENCIA'!AG221</f>
        <v>0</v>
      </c>
      <c r="AJ221" s="43" t="str">
        <f>'PRECIO REFERENCIA'!AI221</f>
        <v>NO OFERTADO</v>
      </c>
      <c r="AK221" s="44">
        <f>+IF(AJ221="NO OFERTADO",0,IF(AJ221="NO CUMPLE EV TECNICA",0,IF(AJ221="NO HABILITA",0,IF(AJ221="HABILITA",('PRECIOS UNITARIOS'!$AF221*500)/AI221))))</f>
        <v>0</v>
      </c>
      <c r="AL221" s="43">
        <f>'PRECIO REFERENCIA'!AJ221</f>
        <v>0</v>
      </c>
      <c r="AM221" s="43" t="str">
        <f>'PRECIO REFERENCIA'!AL221</f>
        <v>NO OFERTADO</v>
      </c>
      <c r="AN221" s="44">
        <f>+IF(AM221="NO OFERTADO",0,IF(AM221="NO CUMPLE EV TECNICA",0,IF(AM221="NO HABILITA",0,IF(AM221="HABILITA",('PRECIOS UNITARIOS'!$AF221*500)/AL221))))</f>
        <v>0</v>
      </c>
      <c r="AO221" s="43">
        <f>'PRECIO REFERENCIA'!AM221</f>
        <v>0</v>
      </c>
      <c r="AP221" s="43" t="str">
        <f>'PRECIO REFERENCIA'!AO221</f>
        <v>NO OFERTADO</v>
      </c>
      <c r="AQ221" s="44">
        <f>+IF(AP221="NO OFERTADO",0,IF(AP221="NO CUMPLE EV TECNICA",0,IF(AP221="NO HABILITA",0,IF(AP221="HABILITA",('PRECIOS UNITARIOS'!$AF221*500)/AO221))))</f>
        <v>0</v>
      </c>
      <c r="AR221" s="43">
        <f>'PRECIO REFERENCIA'!AP221</f>
        <v>0</v>
      </c>
      <c r="AS221" s="43" t="str">
        <f>'PRECIO REFERENCIA'!AR221</f>
        <v>NO OFERTADO</v>
      </c>
      <c r="AT221" s="44">
        <f>+IF(AS221="NO OFERTADO",0,IF(AS221="NO CUMPLE EV TECNICA",0,IF(AS221="NO HABILITA",0,IF(AS221="HABILITA",('PRECIOS UNITARIOS'!$AF221*500)/AR221))))</f>
        <v>0</v>
      </c>
      <c r="AU221" s="43">
        <f>'PRECIO REFERENCIA'!AS221</f>
        <v>0</v>
      </c>
      <c r="AV221" s="43" t="str">
        <f>'PRECIO REFERENCIA'!AU221</f>
        <v>NO OFERTADO</v>
      </c>
      <c r="AW221" s="44">
        <f>+IF(AV221="NO OFERTADO",0,IF(AV221="NO CUMPLE EV TECNICA",0,IF(AV221="NO HABILITA",0,IF(AV221="HABILITA",('PRECIOS UNITARIOS'!$AF221*500)/AU221))))</f>
        <v>0</v>
      </c>
      <c r="AX221" s="43">
        <f>'PRECIO REFERENCIA'!AV221</f>
        <v>0</v>
      </c>
      <c r="AY221" s="43" t="str">
        <f>'PRECIO REFERENCIA'!AX221</f>
        <v>NO OFERTADO</v>
      </c>
      <c r="AZ221" s="44">
        <f>+IF(AY221="NO OFERTADO",0,IF(AY221="NO CUMPLE EV TECNICA",0,IF(AY221="NO HABILITA",0,IF(AY221="HABILITA",('PRECIOS UNITARIOS'!$AF221*500)/AX221))))</f>
        <v>0</v>
      </c>
      <c r="BA221" s="43">
        <f>'PRECIO REFERENCIA'!AY221</f>
        <v>0</v>
      </c>
      <c r="BB221" s="43" t="str">
        <f>'PRECIO REFERENCIA'!BA221</f>
        <v>NO OFERTADO</v>
      </c>
      <c r="BC221" s="44">
        <f>+IF(BB221="NO OFERTADO",0,IF(BB221="NO CUMPLE EV TECNICA",0,IF(BB221="NO HABILITA",0,IF(BB221="HABILITA",('PRECIOS UNITARIOS'!$AF221*500)/BA221))))</f>
        <v>0</v>
      </c>
      <c r="BD221" s="43">
        <f>'PRECIO REFERENCIA'!BB221</f>
        <v>0</v>
      </c>
      <c r="BE221" s="43" t="str">
        <f>'PRECIO REFERENCIA'!BD221</f>
        <v>NO OFERTADO</v>
      </c>
      <c r="BF221" s="44">
        <f>+IF(BE221="NO OFERTADO",0,IF(BE221="NO CUMPLE EV TECNICA",0,IF(BE221="NO HABILITA",0,IF(BE221="HABILITA",('PRECIOS UNITARIOS'!$AF221*500)/BD221))))</f>
        <v>0</v>
      </c>
      <c r="BG221" s="43">
        <f>'PRECIO REFERENCIA'!BE221</f>
        <v>0</v>
      </c>
      <c r="BH221" s="43" t="str">
        <f>'PRECIO REFERENCIA'!BG221</f>
        <v>NO OFERTADO</v>
      </c>
      <c r="BI221" s="44">
        <f>+IF(BH221="NO OFERTADO",0,IF(BH221="NO CUMPLE EV TECNICA",0,IF(BH221="NO HABILITA",0,IF(BH221="HABILITA",('PRECIOS UNITARIOS'!$AF221*500)/BG221))))</f>
        <v>0</v>
      </c>
      <c r="BJ221" s="43">
        <f>'PRECIO REFERENCIA'!BH221</f>
        <v>0</v>
      </c>
      <c r="BK221" s="43" t="str">
        <f>'PRECIO REFERENCIA'!BJ221</f>
        <v>NO OFERTADO</v>
      </c>
      <c r="BL221" s="44">
        <f>+IF(BK221="NO OFERTADO",0,IF(BK221="NO CUMPLE EV TECNICA",0,IF(BK221="NO HABILITA",0,IF(BK221="HABILITA",('PRECIOS UNITARIOS'!$AF221*500)/BJ221))))</f>
        <v>0</v>
      </c>
      <c r="BM221" s="43">
        <f>'PRECIO REFERENCIA'!BK221</f>
        <v>0</v>
      </c>
      <c r="BN221" s="43" t="str">
        <f>'PRECIO REFERENCIA'!BM221</f>
        <v>NO OFERTADO</v>
      </c>
      <c r="BO221" s="44">
        <f>+IF(BN221="NO OFERTADO",0,IF(BN221="NO CUMPLE EV TECNICA",0,IF(BN221="NO HABILITA",0,IF(BN221="HABILITA",('PRECIOS UNITARIOS'!$AF221*500)/BM221))))</f>
        <v>0</v>
      </c>
      <c r="BP221" s="43">
        <f>'PRECIO REFERENCIA'!BN221</f>
        <v>0</v>
      </c>
      <c r="BQ221" s="43" t="str">
        <f>'PRECIO REFERENCIA'!BP221</f>
        <v>NO OFERTADO</v>
      </c>
      <c r="BR221" s="44">
        <f>+IF(BQ221="NO OFERTADO",0,IF(BQ221="NO CUMPLE EV TECNICA",0,IF(BQ221="NO HABILITA",0,IF(BQ221="HABILITA",('PRECIOS UNITARIOS'!$AF221*500)/BP221))))</f>
        <v>0</v>
      </c>
      <c r="BS221" s="43">
        <f>'PRECIO REFERENCIA'!BQ221</f>
        <v>0</v>
      </c>
      <c r="BT221" s="43" t="str">
        <f>'PRECIO REFERENCIA'!BS221</f>
        <v>NO OFERTADO</v>
      </c>
      <c r="BU221" s="44">
        <f>+IF(BT221="NO OFERTADO",0,IF(BT221="NO CUMPLE EV TECNICA",0,IF(BT221="NO HABILITA",0,IF(BT221="HABILITA",('PRECIOS UNITARIOS'!$AF221*500)/BS221))))</f>
        <v>0</v>
      </c>
      <c r="BV221" s="43">
        <f>'PRECIO REFERENCIA'!BT221</f>
        <v>0</v>
      </c>
      <c r="BW221" s="43" t="str">
        <f>'PRECIO REFERENCIA'!BV221</f>
        <v>NO OFERTADO</v>
      </c>
      <c r="BX221" s="44">
        <f>+IF(BW221="NO OFERTADO",0,IF(BW221="NO CUMPLE EV TECNICA",0,IF(BW221="NO HABILITA",0,IF(BW221="HABILITA",('PRECIOS UNITARIOS'!$AF221*500)/BV221))))</f>
        <v>0</v>
      </c>
      <c r="BY221" s="43">
        <f>'PRECIO REFERENCIA'!BW221</f>
        <v>0</v>
      </c>
      <c r="BZ221" s="43" t="str">
        <f>'PRECIO REFERENCIA'!BY221</f>
        <v>NO OFERTADO</v>
      </c>
      <c r="CA221" s="44">
        <f>+IF(BZ221="NO OFERTADO",0,IF(BZ221="NO CUMPLE EV TECNICA",0,IF(BZ221="NO HABILITA",0,IF(BZ221="HABILITA",('PRECIOS UNITARIOS'!$AF221*500)/BY221))))</f>
        <v>0</v>
      </c>
      <c r="CB221" s="43">
        <f>'PRECIO REFERENCIA'!BZ221</f>
        <v>0</v>
      </c>
      <c r="CC221" s="43" t="str">
        <f>'PRECIO REFERENCIA'!CB221</f>
        <v>NO OFERTADO</v>
      </c>
      <c r="CD221" s="44">
        <f>+IF(CC221="NO OFERTADO",0,IF(CC221="NO CUMPLE EV TECNICA",0,IF(CC221="NO HABILITA",0,IF(CC221="HABILITA",('PRECIOS UNITARIOS'!$AF221*500)/CB221))))</f>
        <v>0</v>
      </c>
      <c r="CE221" s="43">
        <f>'PRECIO REFERENCIA'!CC221</f>
        <v>0</v>
      </c>
      <c r="CF221" s="43" t="str">
        <f>'PRECIO REFERENCIA'!CE221</f>
        <v>NO OFERTADO</v>
      </c>
      <c r="CG221" s="44">
        <f>+IF(CF221="NO OFERTADO",0,IF(CF221="NO CUMPLE EV TECNICA",0,IF(CF221="NO HABILITA",0,IF(CF221="HABILITA",('PRECIOS UNITARIOS'!$AF221*500)/CE221))))</f>
        <v>0</v>
      </c>
      <c r="CH221" s="43">
        <f>'PRECIO REFERENCIA'!CF221</f>
        <v>1243000</v>
      </c>
      <c r="CI221" s="43" t="str">
        <f>'PRECIO REFERENCIA'!CH221</f>
        <v>HABILITA</v>
      </c>
      <c r="CJ221" s="44">
        <f>+IF(CI221="NO OFERTADO",0,IF(CI221="NO CUMPLE EV TECNICA",0,IF(CI221="NO HABILITA",0,IF(CI221="HABILITA",('PRECIOS UNITARIOS'!$AF221*500)/CH221))))</f>
        <v>500</v>
      </c>
    </row>
    <row r="222" spans="1:88" s="40" customFormat="1" ht="38.25" x14ac:dyDescent="0.2">
      <c r="A222" s="103">
        <v>213</v>
      </c>
      <c r="B222" s="202" t="s">
        <v>350</v>
      </c>
      <c r="C222" s="121" t="s">
        <v>351</v>
      </c>
      <c r="D222" s="24">
        <v>1</v>
      </c>
      <c r="E222" s="166" t="s">
        <v>53</v>
      </c>
      <c r="F222" s="168">
        <v>1</v>
      </c>
      <c r="G222" s="25">
        <v>4453509.55</v>
      </c>
      <c r="H222" s="43">
        <f>'PRECIO REFERENCIA'!F222</f>
        <v>0</v>
      </c>
      <c r="I222" s="43" t="str">
        <f>'PRECIO REFERENCIA'!H222</f>
        <v>NO OFERTADO</v>
      </c>
      <c r="J222" s="44">
        <f>+IF(I222="NO OFERTADO",0,IF(I222="NO CUMPLE EV TECNICA",0,IF(I222="NO HABILITA",0,IF(I222="HABILITA",('PRECIOS UNITARIOS'!$AF222*500)/H222))))</f>
        <v>0</v>
      </c>
      <c r="K222" s="43">
        <f>'PRECIO REFERENCIA'!I222</f>
        <v>0</v>
      </c>
      <c r="L222" s="43" t="str">
        <f>'PRECIO REFERENCIA'!K222</f>
        <v>NO OFERTADO</v>
      </c>
      <c r="M222" s="44">
        <f>+IF(L222="NO OFERTADO",0,IF(L222="NO CUMPLE EV TECNICA",0,IF(L222="NO HABILITA",0,IF(L222="HABILITA",('PRECIOS UNITARIOS'!$AF222*500)/K222))))</f>
        <v>0</v>
      </c>
      <c r="N222" s="43">
        <f>'PRECIO REFERENCIA'!L222</f>
        <v>0</v>
      </c>
      <c r="O222" s="43" t="str">
        <f>'PRECIO REFERENCIA'!N222</f>
        <v>NO OFERTADO</v>
      </c>
      <c r="P222" s="44">
        <f>+IF(O222="NO OFERTADO",0,IF(O222="NO CUMPLE EV TECNICA",0,IF(O222="NO HABILITA",0,IF(O222="HABILITA",('PRECIOS UNITARIOS'!$AF222*500)/N222))))</f>
        <v>0</v>
      </c>
      <c r="Q222" s="43">
        <f>'PRECIO REFERENCIA'!O222</f>
        <v>0</v>
      </c>
      <c r="R222" s="43" t="str">
        <f>'PRECIO REFERENCIA'!Q222</f>
        <v>NO OFERTADO</v>
      </c>
      <c r="S222" s="44">
        <f>+IF(R222="NO OFERTADO",0,IF(R222="NO CUMPLE EV TECNICA",0,IF(R222="NO HABILITA",0,IF(R222="HABILITA",('PRECIOS UNITARIOS'!$AF222*500)/Q222))))</f>
        <v>0</v>
      </c>
      <c r="T222" s="43">
        <f>'PRECIO REFERENCIA'!R222</f>
        <v>0</v>
      </c>
      <c r="U222" s="43" t="str">
        <f>'PRECIO REFERENCIA'!T222</f>
        <v>NO OFERTADO</v>
      </c>
      <c r="V222" s="44">
        <f>+IF(U222="NO OFERTADO",0,IF(U222="NO CUMPLE EV TECNICA",0,IF(U222="NO HABILITA",0,IF(U222="HABILITA",('PRECIOS UNITARIOS'!$AF222*500)/T222))))</f>
        <v>0</v>
      </c>
      <c r="W222" s="43">
        <f>'PRECIO REFERENCIA'!U222</f>
        <v>0</v>
      </c>
      <c r="X222" s="43" t="str">
        <f>'PRECIO REFERENCIA'!W222</f>
        <v>NO OFERTADO</v>
      </c>
      <c r="Y222" s="44">
        <f>+IF(X222="NO OFERTADO",0,IF(X222="NO CUMPLE EV TECNICA",0,IF(X222="NO HABILITA",0,IF(X222="HABILITA",('PRECIOS UNITARIOS'!$AF222*500)/W222))))</f>
        <v>0</v>
      </c>
      <c r="Z222" s="43">
        <f>'PRECIO REFERENCIA'!X222</f>
        <v>0</v>
      </c>
      <c r="AA222" s="43" t="str">
        <f>'PRECIO REFERENCIA'!Z222</f>
        <v>NO OFERTADO</v>
      </c>
      <c r="AB222" s="44">
        <f>+IF(AA222="NO OFERTADO",0,IF(AA222="NO CUMPLE EV TECNICA",0,IF(AA222="NO HABILITA",0,IF(AA222="HABILITA",('PRECIOS UNITARIOS'!$AF222*500)/Z222))))</f>
        <v>0</v>
      </c>
      <c r="AC222" s="43">
        <f>'PRECIO REFERENCIA'!AA222</f>
        <v>0</v>
      </c>
      <c r="AD222" s="43" t="str">
        <f>'PRECIO REFERENCIA'!AC222</f>
        <v>NO OFERTADO</v>
      </c>
      <c r="AE222" s="44">
        <f>+IF(AD222="NO OFERTADO",0,IF(AD222="NO CUMPLE EV TECNICA",0,IF(AD222="NO HABILITA",0,IF(AD222="HABILITA",('PRECIOS UNITARIOS'!$AF222*500)/AC222))))</f>
        <v>0</v>
      </c>
      <c r="AF222" s="43">
        <f>'PRECIO REFERENCIA'!AD222</f>
        <v>3462875.01</v>
      </c>
      <c r="AG222" s="43" t="str">
        <f>'PRECIO REFERENCIA'!AF222</f>
        <v>HABILITA</v>
      </c>
      <c r="AH222" s="44">
        <f>+IF(AG222="NO OFERTADO",0,IF(AG222="NO CUMPLE EV TECNICA",0,IF(AG222="NO HABILITA",0,IF(AG222="HABILITA",('PRECIOS UNITARIOS'!$AF222*500)/AF222))))</f>
        <v>500.00000000000006</v>
      </c>
      <c r="AI222" s="43">
        <f>'PRECIO REFERENCIA'!AG222</f>
        <v>0</v>
      </c>
      <c r="AJ222" s="43" t="str">
        <f>'PRECIO REFERENCIA'!AI222</f>
        <v>NO OFERTADO</v>
      </c>
      <c r="AK222" s="44">
        <f>+IF(AJ222="NO OFERTADO",0,IF(AJ222="NO CUMPLE EV TECNICA",0,IF(AJ222="NO HABILITA",0,IF(AJ222="HABILITA",('PRECIOS UNITARIOS'!$AF222*500)/AI222))))</f>
        <v>0</v>
      </c>
      <c r="AL222" s="43">
        <f>'PRECIO REFERENCIA'!AJ222</f>
        <v>0</v>
      </c>
      <c r="AM222" s="43" t="str">
        <f>'PRECIO REFERENCIA'!AL222</f>
        <v>NO OFERTADO</v>
      </c>
      <c r="AN222" s="44">
        <f>+IF(AM222="NO OFERTADO",0,IF(AM222="NO CUMPLE EV TECNICA",0,IF(AM222="NO HABILITA",0,IF(AM222="HABILITA",('PRECIOS UNITARIOS'!$AF222*500)/AL222))))</f>
        <v>0</v>
      </c>
      <c r="AO222" s="43">
        <f>'PRECIO REFERENCIA'!AM222</f>
        <v>3872617</v>
      </c>
      <c r="AP222" s="43" t="str">
        <f>'PRECIO REFERENCIA'!AO222</f>
        <v>HABILITA</v>
      </c>
      <c r="AQ222" s="44">
        <f>+IF(AP222="NO OFERTADO",0,IF(AP222="NO CUMPLE EV TECNICA",0,IF(AP222="NO HABILITA",0,IF(AP222="HABILITA",('PRECIOS UNITARIOS'!$AF222*500)/AO222))))</f>
        <v>447.09753249546753</v>
      </c>
      <c r="AR222" s="43">
        <f>'PRECIO REFERENCIA'!AP222</f>
        <v>0</v>
      </c>
      <c r="AS222" s="43" t="str">
        <f>'PRECIO REFERENCIA'!AR222</f>
        <v>NO OFERTADO</v>
      </c>
      <c r="AT222" s="44">
        <f>+IF(AS222="NO OFERTADO",0,IF(AS222="NO CUMPLE EV TECNICA",0,IF(AS222="NO HABILITA",0,IF(AS222="HABILITA",('PRECIOS UNITARIOS'!$AF222*500)/AR222))))</f>
        <v>0</v>
      </c>
      <c r="AU222" s="43">
        <f>'PRECIO REFERENCIA'!AS222</f>
        <v>0</v>
      </c>
      <c r="AV222" s="43" t="str">
        <f>'PRECIO REFERENCIA'!AU222</f>
        <v>NO OFERTADO</v>
      </c>
      <c r="AW222" s="44">
        <f>+IF(AV222="NO OFERTADO",0,IF(AV222="NO CUMPLE EV TECNICA",0,IF(AV222="NO HABILITA",0,IF(AV222="HABILITA",('PRECIOS UNITARIOS'!$AF222*500)/AU222))))</f>
        <v>0</v>
      </c>
      <c r="AX222" s="43">
        <f>'PRECIO REFERENCIA'!AV222</f>
        <v>0</v>
      </c>
      <c r="AY222" s="43" t="str">
        <f>'PRECIO REFERENCIA'!AX222</f>
        <v>NO OFERTADO</v>
      </c>
      <c r="AZ222" s="44">
        <f>+IF(AY222="NO OFERTADO",0,IF(AY222="NO CUMPLE EV TECNICA",0,IF(AY222="NO HABILITA",0,IF(AY222="HABILITA",('PRECIOS UNITARIOS'!$AF222*500)/AX222))))</f>
        <v>0</v>
      </c>
      <c r="BA222" s="43">
        <f>'PRECIO REFERENCIA'!AY222</f>
        <v>0</v>
      </c>
      <c r="BB222" s="43" t="str">
        <f>'PRECIO REFERENCIA'!BA222</f>
        <v>NO OFERTADO</v>
      </c>
      <c r="BC222" s="44">
        <f>+IF(BB222="NO OFERTADO",0,IF(BB222="NO CUMPLE EV TECNICA",0,IF(BB222="NO HABILITA",0,IF(BB222="HABILITA",('PRECIOS UNITARIOS'!$AF222*500)/BA222))))</f>
        <v>0</v>
      </c>
      <c r="BD222" s="43">
        <f>'PRECIO REFERENCIA'!BB222</f>
        <v>0</v>
      </c>
      <c r="BE222" s="43" t="str">
        <f>'PRECIO REFERENCIA'!BD222</f>
        <v>NO OFERTADO</v>
      </c>
      <c r="BF222" s="44">
        <f>+IF(BE222="NO OFERTADO",0,IF(BE222="NO CUMPLE EV TECNICA",0,IF(BE222="NO HABILITA",0,IF(BE222="HABILITA",('PRECIOS UNITARIOS'!$AF222*500)/BD222))))</f>
        <v>0</v>
      </c>
      <c r="BG222" s="43">
        <f>'PRECIO REFERENCIA'!BE222</f>
        <v>0</v>
      </c>
      <c r="BH222" s="43" t="str">
        <f>'PRECIO REFERENCIA'!BG222</f>
        <v>NO OFERTADO</v>
      </c>
      <c r="BI222" s="44">
        <f>+IF(BH222="NO OFERTADO",0,IF(BH222="NO CUMPLE EV TECNICA",0,IF(BH222="NO HABILITA",0,IF(BH222="HABILITA",('PRECIOS UNITARIOS'!$AF222*500)/BG222))))</f>
        <v>0</v>
      </c>
      <c r="BJ222" s="43">
        <f>'PRECIO REFERENCIA'!BH222</f>
        <v>0</v>
      </c>
      <c r="BK222" s="43" t="str">
        <f>'PRECIO REFERENCIA'!BJ222</f>
        <v>NO OFERTADO</v>
      </c>
      <c r="BL222" s="44">
        <f>+IF(BK222="NO OFERTADO",0,IF(BK222="NO CUMPLE EV TECNICA",0,IF(BK222="NO HABILITA",0,IF(BK222="HABILITA",('PRECIOS UNITARIOS'!$AF222*500)/BJ222))))</f>
        <v>0</v>
      </c>
      <c r="BM222" s="43">
        <f>'PRECIO REFERENCIA'!BK222</f>
        <v>0</v>
      </c>
      <c r="BN222" s="43" t="str">
        <f>'PRECIO REFERENCIA'!BM222</f>
        <v>NO OFERTADO</v>
      </c>
      <c r="BO222" s="44">
        <f>+IF(BN222="NO OFERTADO",0,IF(BN222="NO CUMPLE EV TECNICA",0,IF(BN222="NO HABILITA",0,IF(BN222="HABILITA",('PRECIOS UNITARIOS'!$AF222*500)/BM222))))</f>
        <v>0</v>
      </c>
      <c r="BP222" s="43">
        <f>'PRECIO REFERENCIA'!BN222</f>
        <v>0</v>
      </c>
      <c r="BQ222" s="43" t="str">
        <f>'PRECIO REFERENCIA'!BP222</f>
        <v>NO OFERTADO</v>
      </c>
      <c r="BR222" s="44">
        <f>+IF(BQ222="NO OFERTADO",0,IF(BQ222="NO CUMPLE EV TECNICA",0,IF(BQ222="NO HABILITA",0,IF(BQ222="HABILITA",('PRECIOS UNITARIOS'!$AF222*500)/BP222))))</f>
        <v>0</v>
      </c>
      <c r="BS222" s="43">
        <f>'PRECIO REFERENCIA'!BQ222</f>
        <v>0</v>
      </c>
      <c r="BT222" s="43" t="str">
        <f>'PRECIO REFERENCIA'!BS222</f>
        <v>NO OFERTADO</v>
      </c>
      <c r="BU222" s="44">
        <f>+IF(BT222="NO OFERTADO",0,IF(BT222="NO CUMPLE EV TECNICA",0,IF(BT222="NO HABILITA",0,IF(BT222="HABILITA",('PRECIOS UNITARIOS'!$AF222*500)/BS222))))</f>
        <v>0</v>
      </c>
      <c r="BV222" s="43">
        <f>'PRECIO REFERENCIA'!BT222</f>
        <v>0</v>
      </c>
      <c r="BW222" s="43" t="str">
        <f>'PRECIO REFERENCIA'!BV222</f>
        <v>NO OFERTADO</v>
      </c>
      <c r="BX222" s="44">
        <f>+IF(BW222="NO OFERTADO",0,IF(BW222="NO CUMPLE EV TECNICA",0,IF(BW222="NO HABILITA",0,IF(BW222="HABILITA",('PRECIOS UNITARIOS'!$AF222*500)/BV222))))</f>
        <v>0</v>
      </c>
      <c r="BY222" s="43">
        <f>'PRECIO REFERENCIA'!BW222</f>
        <v>0</v>
      </c>
      <c r="BZ222" s="43" t="str">
        <f>'PRECIO REFERENCIA'!BY222</f>
        <v>NO OFERTADO</v>
      </c>
      <c r="CA222" s="44">
        <f>+IF(BZ222="NO OFERTADO",0,IF(BZ222="NO CUMPLE EV TECNICA",0,IF(BZ222="NO HABILITA",0,IF(BZ222="HABILITA",('PRECIOS UNITARIOS'!$AF222*500)/BY222))))</f>
        <v>0</v>
      </c>
      <c r="CB222" s="43">
        <f>'PRECIO REFERENCIA'!BZ222</f>
        <v>0</v>
      </c>
      <c r="CC222" s="43" t="str">
        <f>'PRECIO REFERENCIA'!CB222</f>
        <v>NO OFERTADO</v>
      </c>
      <c r="CD222" s="44">
        <f>+IF(CC222="NO OFERTADO",0,IF(CC222="NO CUMPLE EV TECNICA",0,IF(CC222="NO HABILITA",0,IF(CC222="HABILITA",('PRECIOS UNITARIOS'!$AF222*500)/CB222))))</f>
        <v>0</v>
      </c>
      <c r="CE222" s="43">
        <f>'PRECIO REFERENCIA'!CC222</f>
        <v>0</v>
      </c>
      <c r="CF222" s="43" t="str">
        <f>'PRECIO REFERENCIA'!CE222</f>
        <v>NO OFERTADO</v>
      </c>
      <c r="CG222" s="44">
        <f>+IF(CF222="NO OFERTADO",0,IF(CF222="NO CUMPLE EV TECNICA",0,IF(CF222="NO HABILITA",0,IF(CF222="HABILITA",('PRECIOS UNITARIOS'!$AF222*500)/CE222))))</f>
        <v>0</v>
      </c>
      <c r="CH222" s="43">
        <f>'PRECIO REFERENCIA'!CF222</f>
        <v>0</v>
      </c>
      <c r="CI222" s="43" t="str">
        <f>'PRECIO REFERENCIA'!CH222</f>
        <v>NO OFERTADO</v>
      </c>
      <c r="CJ222" s="44">
        <f>+IF(CI222="NO OFERTADO",0,IF(CI222="NO CUMPLE EV TECNICA",0,IF(CI222="NO HABILITA",0,IF(CI222="HABILITA",('PRECIOS UNITARIOS'!$AF222*500)/CH222))))</f>
        <v>0</v>
      </c>
    </row>
    <row r="223" spans="1:88" s="40" customFormat="1" ht="38.25" x14ac:dyDescent="0.2">
      <c r="A223" s="103">
        <v>214</v>
      </c>
      <c r="B223" s="202" t="s">
        <v>352</v>
      </c>
      <c r="C223" s="121" t="s">
        <v>351</v>
      </c>
      <c r="D223" s="24">
        <v>1</v>
      </c>
      <c r="E223" s="166" t="s">
        <v>53</v>
      </c>
      <c r="F223" s="168">
        <v>1</v>
      </c>
      <c r="G223" s="25">
        <v>4592275.45</v>
      </c>
      <c r="H223" s="43">
        <f>'PRECIO REFERENCIA'!F223</f>
        <v>0</v>
      </c>
      <c r="I223" s="43" t="str">
        <f>'PRECIO REFERENCIA'!H223</f>
        <v>NO OFERTADO</v>
      </c>
      <c r="J223" s="44">
        <f>+IF(I223="NO OFERTADO",0,IF(I223="NO CUMPLE EV TECNICA",0,IF(I223="NO HABILITA",0,IF(I223="HABILITA",('PRECIOS UNITARIOS'!$AF223*500)/H223))))</f>
        <v>0</v>
      </c>
      <c r="K223" s="43">
        <f>'PRECIO REFERENCIA'!I223</f>
        <v>0</v>
      </c>
      <c r="L223" s="43" t="str">
        <f>'PRECIO REFERENCIA'!K223</f>
        <v>NO OFERTADO</v>
      </c>
      <c r="M223" s="44">
        <f>+IF(L223="NO OFERTADO",0,IF(L223="NO CUMPLE EV TECNICA",0,IF(L223="NO HABILITA",0,IF(L223="HABILITA",('PRECIOS UNITARIOS'!$AF223*500)/K223))))</f>
        <v>0</v>
      </c>
      <c r="N223" s="43">
        <f>'PRECIO REFERENCIA'!L223</f>
        <v>0</v>
      </c>
      <c r="O223" s="43" t="str">
        <f>'PRECIO REFERENCIA'!N223</f>
        <v>NO OFERTADO</v>
      </c>
      <c r="P223" s="44">
        <f>+IF(O223="NO OFERTADO",0,IF(O223="NO CUMPLE EV TECNICA",0,IF(O223="NO HABILITA",0,IF(O223="HABILITA",('PRECIOS UNITARIOS'!$AF223*500)/N223))))</f>
        <v>0</v>
      </c>
      <c r="Q223" s="43">
        <f>'PRECIO REFERENCIA'!O223</f>
        <v>0</v>
      </c>
      <c r="R223" s="43" t="str">
        <f>'PRECIO REFERENCIA'!Q223</f>
        <v>NO OFERTADO</v>
      </c>
      <c r="S223" s="44">
        <f>+IF(R223="NO OFERTADO",0,IF(R223="NO CUMPLE EV TECNICA",0,IF(R223="NO HABILITA",0,IF(R223="HABILITA",('PRECIOS UNITARIOS'!$AF223*500)/Q223))))</f>
        <v>0</v>
      </c>
      <c r="T223" s="43">
        <f>'PRECIO REFERENCIA'!R223</f>
        <v>0</v>
      </c>
      <c r="U223" s="43" t="str">
        <f>'PRECIO REFERENCIA'!T223</f>
        <v>NO OFERTADO</v>
      </c>
      <c r="V223" s="44">
        <f>+IF(U223="NO OFERTADO",0,IF(U223="NO CUMPLE EV TECNICA",0,IF(U223="NO HABILITA",0,IF(U223="HABILITA",('PRECIOS UNITARIOS'!$AF223*500)/T223))))</f>
        <v>0</v>
      </c>
      <c r="W223" s="43">
        <f>'PRECIO REFERENCIA'!U223</f>
        <v>0</v>
      </c>
      <c r="X223" s="43" t="str">
        <f>'PRECIO REFERENCIA'!W223</f>
        <v>NO OFERTADO</v>
      </c>
      <c r="Y223" s="44">
        <f>+IF(X223="NO OFERTADO",0,IF(X223="NO CUMPLE EV TECNICA",0,IF(X223="NO HABILITA",0,IF(X223="HABILITA",('PRECIOS UNITARIOS'!$AF223*500)/W223))))</f>
        <v>0</v>
      </c>
      <c r="Z223" s="43">
        <f>'PRECIO REFERENCIA'!X223</f>
        <v>0</v>
      </c>
      <c r="AA223" s="43" t="str">
        <f>'PRECIO REFERENCIA'!Z223</f>
        <v>NO OFERTADO</v>
      </c>
      <c r="AB223" s="44">
        <f>+IF(AA223="NO OFERTADO",0,IF(AA223="NO CUMPLE EV TECNICA",0,IF(AA223="NO HABILITA",0,IF(AA223="HABILITA",('PRECIOS UNITARIOS'!$AF223*500)/Z223))))</f>
        <v>0</v>
      </c>
      <c r="AC223" s="43">
        <f>'PRECIO REFERENCIA'!AA223</f>
        <v>0</v>
      </c>
      <c r="AD223" s="43" t="str">
        <f>'PRECIO REFERENCIA'!AC223</f>
        <v>NO OFERTADO</v>
      </c>
      <c r="AE223" s="44">
        <f>+IF(AD223="NO OFERTADO",0,IF(AD223="NO CUMPLE EV TECNICA",0,IF(AD223="NO HABILITA",0,IF(AD223="HABILITA",('PRECIOS UNITARIOS'!$AF223*500)/AC223))))</f>
        <v>0</v>
      </c>
      <c r="AF223" s="43">
        <f>'PRECIO REFERENCIA'!AD223</f>
        <v>2060329.1099999999</v>
      </c>
      <c r="AG223" s="43" t="str">
        <f>'PRECIO REFERENCIA'!AF223</f>
        <v>HABILITA</v>
      </c>
      <c r="AH223" s="44">
        <f>+IF(AG223="NO OFERTADO",0,IF(AG223="NO CUMPLE EV TECNICA",0,IF(AG223="NO HABILITA",0,IF(AG223="HABILITA",('PRECIOS UNITARIOS'!$AF223*500)/AF223))))</f>
        <v>500</v>
      </c>
      <c r="AI223" s="43">
        <f>'PRECIO REFERENCIA'!AG223</f>
        <v>0</v>
      </c>
      <c r="AJ223" s="43" t="str">
        <f>'PRECIO REFERENCIA'!AI223</f>
        <v>NO OFERTADO</v>
      </c>
      <c r="AK223" s="44">
        <f>+IF(AJ223="NO OFERTADO",0,IF(AJ223="NO CUMPLE EV TECNICA",0,IF(AJ223="NO HABILITA",0,IF(AJ223="HABILITA",('PRECIOS UNITARIOS'!$AF223*500)/AI223))))</f>
        <v>0</v>
      </c>
      <c r="AL223" s="43">
        <f>'PRECIO REFERENCIA'!AJ223</f>
        <v>0</v>
      </c>
      <c r="AM223" s="43" t="str">
        <f>'PRECIO REFERENCIA'!AL223</f>
        <v>NO OFERTADO</v>
      </c>
      <c r="AN223" s="44">
        <f>+IF(AM223="NO OFERTADO",0,IF(AM223="NO CUMPLE EV TECNICA",0,IF(AM223="NO HABILITA",0,IF(AM223="HABILITA",('PRECIOS UNITARIOS'!$AF223*500)/AL223))))</f>
        <v>0</v>
      </c>
      <c r="AO223" s="43">
        <f>'PRECIO REFERENCIA'!AM223</f>
        <v>3993283</v>
      </c>
      <c r="AP223" s="43" t="str">
        <f>'PRECIO REFERENCIA'!AO223</f>
        <v>HABILITA</v>
      </c>
      <c r="AQ223" s="44">
        <f>+IF(AP223="NO OFERTADO",0,IF(AP223="NO CUMPLE EV TECNICA",0,IF(AP223="NO HABILITA",0,IF(AP223="HABILITA",('PRECIOS UNITARIOS'!$AF223*500)/AO223))))</f>
        <v>257.97434216407902</v>
      </c>
      <c r="AR223" s="43">
        <f>'PRECIO REFERENCIA'!AP223</f>
        <v>0</v>
      </c>
      <c r="AS223" s="43" t="str">
        <f>'PRECIO REFERENCIA'!AR223</f>
        <v>NO OFERTADO</v>
      </c>
      <c r="AT223" s="44">
        <f>+IF(AS223="NO OFERTADO",0,IF(AS223="NO CUMPLE EV TECNICA",0,IF(AS223="NO HABILITA",0,IF(AS223="HABILITA",('PRECIOS UNITARIOS'!$AF223*500)/AR223))))</f>
        <v>0</v>
      </c>
      <c r="AU223" s="43">
        <f>'PRECIO REFERENCIA'!AS223</f>
        <v>0</v>
      </c>
      <c r="AV223" s="43" t="str">
        <f>'PRECIO REFERENCIA'!AU223</f>
        <v>NO OFERTADO</v>
      </c>
      <c r="AW223" s="44">
        <f>+IF(AV223="NO OFERTADO",0,IF(AV223="NO CUMPLE EV TECNICA",0,IF(AV223="NO HABILITA",0,IF(AV223="HABILITA",('PRECIOS UNITARIOS'!$AF223*500)/AU223))))</f>
        <v>0</v>
      </c>
      <c r="AX223" s="43">
        <f>'PRECIO REFERENCIA'!AV223</f>
        <v>0</v>
      </c>
      <c r="AY223" s="43" t="str">
        <f>'PRECIO REFERENCIA'!AX223</f>
        <v>NO OFERTADO</v>
      </c>
      <c r="AZ223" s="44">
        <f>+IF(AY223="NO OFERTADO",0,IF(AY223="NO CUMPLE EV TECNICA",0,IF(AY223="NO HABILITA",0,IF(AY223="HABILITA",('PRECIOS UNITARIOS'!$AF223*500)/AX223))))</f>
        <v>0</v>
      </c>
      <c r="BA223" s="43">
        <f>'PRECIO REFERENCIA'!AY223</f>
        <v>0</v>
      </c>
      <c r="BB223" s="43" t="str">
        <f>'PRECIO REFERENCIA'!BA223</f>
        <v>NO OFERTADO</v>
      </c>
      <c r="BC223" s="44">
        <f>+IF(BB223="NO OFERTADO",0,IF(BB223="NO CUMPLE EV TECNICA",0,IF(BB223="NO HABILITA",0,IF(BB223="HABILITA",('PRECIOS UNITARIOS'!$AF223*500)/BA223))))</f>
        <v>0</v>
      </c>
      <c r="BD223" s="43">
        <f>'PRECIO REFERENCIA'!BB223</f>
        <v>0</v>
      </c>
      <c r="BE223" s="43" t="str">
        <f>'PRECIO REFERENCIA'!BD223</f>
        <v>NO OFERTADO</v>
      </c>
      <c r="BF223" s="44">
        <f>+IF(BE223="NO OFERTADO",0,IF(BE223="NO CUMPLE EV TECNICA",0,IF(BE223="NO HABILITA",0,IF(BE223="HABILITA",('PRECIOS UNITARIOS'!$AF223*500)/BD223))))</f>
        <v>0</v>
      </c>
      <c r="BG223" s="43">
        <f>'PRECIO REFERENCIA'!BE223</f>
        <v>0</v>
      </c>
      <c r="BH223" s="43" t="str">
        <f>'PRECIO REFERENCIA'!BG223</f>
        <v>NO OFERTADO</v>
      </c>
      <c r="BI223" s="44">
        <f>+IF(BH223="NO OFERTADO",0,IF(BH223="NO CUMPLE EV TECNICA",0,IF(BH223="NO HABILITA",0,IF(BH223="HABILITA",('PRECIOS UNITARIOS'!$AF223*500)/BG223))))</f>
        <v>0</v>
      </c>
      <c r="BJ223" s="43">
        <f>'PRECIO REFERENCIA'!BH223</f>
        <v>0</v>
      </c>
      <c r="BK223" s="43" t="str">
        <f>'PRECIO REFERENCIA'!BJ223</f>
        <v>NO OFERTADO</v>
      </c>
      <c r="BL223" s="44">
        <f>+IF(BK223="NO OFERTADO",0,IF(BK223="NO CUMPLE EV TECNICA",0,IF(BK223="NO HABILITA",0,IF(BK223="HABILITA",('PRECIOS UNITARIOS'!$AF223*500)/BJ223))))</f>
        <v>0</v>
      </c>
      <c r="BM223" s="43">
        <f>'PRECIO REFERENCIA'!BK223</f>
        <v>0</v>
      </c>
      <c r="BN223" s="43" t="str">
        <f>'PRECIO REFERENCIA'!BM223</f>
        <v>NO OFERTADO</v>
      </c>
      <c r="BO223" s="44">
        <f>+IF(BN223="NO OFERTADO",0,IF(BN223="NO CUMPLE EV TECNICA",0,IF(BN223="NO HABILITA",0,IF(BN223="HABILITA",('PRECIOS UNITARIOS'!$AF223*500)/BM223))))</f>
        <v>0</v>
      </c>
      <c r="BP223" s="43">
        <f>'PRECIO REFERENCIA'!BN223</f>
        <v>0</v>
      </c>
      <c r="BQ223" s="43" t="str">
        <f>'PRECIO REFERENCIA'!BP223</f>
        <v>NO OFERTADO</v>
      </c>
      <c r="BR223" s="44">
        <f>+IF(BQ223="NO OFERTADO",0,IF(BQ223="NO CUMPLE EV TECNICA",0,IF(BQ223="NO HABILITA",0,IF(BQ223="HABILITA",('PRECIOS UNITARIOS'!$AF223*500)/BP223))))</f>
        <v>0</v>
      </c>
      <c r="BS223" s="43">
        <f>'PRECIO REFERENCIA'!BQ223</f>
        <v>0</v>
      </c>
      <c r="BT223" s="43" t="str">
        <f>'PRECIO REFERENCIA'!BS223</f>
        <v>NO OFERTADO</v>
      </c>
      <c r="BU223" s="44">
        <f>+IF(BT223="NO OFERTADO",0,IF(BT223="NO CUMPLE EV TECNICA",0,IF(BT223="NO HABILITA",0,IF(BT223="HABILITA",('PRECIOS UNITARIOS'!$AF223*500)/BS223))))</f>
        <v>0</v>
      </c>
      <c r="BV223" s="43">
        <f>'PRECIO REFERENCIA'!BT223</f>
        <v>0</v>
      </c>
      <c r="BW223" s="43" t="str">
        <f>'PRECIO REFERENCIA'!BV223</f>
        <v>NO OFERTADO</v>
      </c>
      <c r="BX223" s="44">
        <f>+IF(BW223="NO OFERTADO",0,IF(BW223="NO CUMPLE EV TECNICA",0,IF(BW223="NO HABILITA",0,IF(BW223="HABILITA",('PRECIOS UNITARIOS'!$AF223*500)/BV223))))</f>
        <v>0</v>
      </c>
      <c r="BY223" s="43">
        <f>'PRECIO REFERENCIA'!BW223</f>
        <v>0</v>
      </c>
      <c r="BZ223" s="43" t="str">
        <f>'PRECIO REFERENCIA'!BY223</f>
        <v>NO OFERTADO</v>
      </c>
      <c r="CA223" s="44">
        <f>+IF(BZ223="NO OFERTADO",0,IF(BZ223="NO CUMPLE EV TECNICA",0,IF(BZ223="NO HABILITA",0,IF(BZ223="HABILITA",('PRECIOS UNITARIOS'!$AF223*500)/BY223))))</f>
        <v>0</v>
      </c>
      <c r="CB223" s="43">
        <f>'PRECIO REFERENCIA'!BZ223</f>
        <v>0</v>
      </c>
      <c r="CC223" s="43" t="str">
        <f>'PRECIO REFERENCIA'!CB223</f>
        <v>NO OFERTADO</v>
      </c>
      <c r="CD223" s="44">
        <f>+IF(CC223="NO OFERTADO",0,IF(CC223="NO CUMPLE EV TECNICA",0,IF(CC223="NO HABILITA",0,IF(CC223="HABILITA",('PRECIOS UNITARIOS'!$AF223*500)/CB223))))</f>
        <v>0</v>
      </c>
      <c r="CE223" s="43">
        <f>'PRECIO REFERENCIA'!CC223</f>
        <v>0</v>
      </c>
      <c r="CF223" s="43" t="str">
        <f>'PRECIO REFERENCIA'!CE223</f>
        <v>NO OFERTADO</v>
      </c>
      <c r="CG223" s="44">
        <f>+IF(CF223="NO OFERTADO",0,IF(CF223="NO CUMPLE EV TECNICA",0,IF(CF223="NO HABILITA",0,IF(CF223="HABILITA",('PRECIOS UNITARIOS'!$AF223*500)/CE223))))</f>
        <v>0</v>
      </c>
      <c r="CH223" s="43">
        <f>'PRECIO REFERENCIA'!CF223</f>
        <v>0</v>
      </c>
      <c r="CI223" s="43" t="str">
        <f>'PRECIO REFERENCIA'!CH223</f>
        <v>NO OFERTADO</v>
      </c>
      <c r="CJ223" s="44">
        <f>+IF(CI223="NO OFERTADO",0,IF(CI223="NO CUMPLE EV TECNICA",0,IF(CI223="NO HABILITA",0,IF(CI223="HABILITA",('PRECIOS UNITARIOS'!$AF223*500)/CH223))))</f>
        <v>0</v>
      </c>
    </row>
    <row r="224" spans="1:88" s="40" customFormat="1" ht="38.25" x14ac:dyDescent="0.2">
      <c r="A224" s="103">
        <v>215</v>
      </c>
      <c r="B224" s="202" t="s">
        <v>353</v>
      </c>
      <c r="C224" s="121" t="s">
        <v>351</v>
      </c>
      <c r="D224" s="24">
        <v>1</v>
      </c>
      <c r="E224" s="166" t="s">
        <v>53</v>
      </c>
      <c r="F224" s="168">
        <v>1</v>
      </c>
      <c r="G224" s="25">
        <v>4592275.45</v>
      </c>
      <c r="H224" s="43">
        <f>'PRECIO REFERENCIA'!F224</f>
        <v>0</v>
      </c>
      <c r="I224" s="43" t="str">
        <f>'PRECIO REFERENCIA'!H224</f>
        <v>NO OFERTADO</v>
      </c>
      <c r="J224" s="44">
        <f>+IF(I224="NO OFERTADO",0,IF(I224="NO CUMPLE EV TECNICA",0,IF(I224="NO HABILITA",0,IF(I224="HABILITA",('PRECIOS UNITARIOS'!$AF224*500)/H224))))</f>
        <v>0</v>
      </c>
      <c r="K224" s="43">
        <f>'PRECIO REFERENCIA'!I224</f>
        <v>0</v>
      </c>
      <c r="L224" s="43" t="str">
        <f>'PRECIO REFERENCIA'!K224</f>
        <v>NO OFERTADO</v>
      </c>
      <c r="M224" s="44">
        <f>+IF(L224="NO OFERTADO",0,IF(L224="NO CUMPLE EV TECNICA",0,IF(L224="NO HABILITA",0,IF(L224="HABILITA",('PRECIOS UNITARIOS'!$AF224*500)/K224))))</f>
        <v>0</v>
      </c>
      <c r="N224" s="43">
        <f>'PRECIO REFERENCIA'!L224</f>
        <v>0</v>
      </c>
      <c r="O224" s="43" t="str">
        <f>'PRECIO REFERENCIA'!N224</f>
        <v>NO OFERTADO</v>
      </c>
      <c r="P224" s="44">
        <f>+IF(O224="NO OFERTADO",0,IF(O224="NO CUMPLE EV TECNICA",0,IF(O224="NO HABILITA",0,IF(O224="HABILITA",('PRECIOS UNITARIOS'!$AF224*500)/N224))))</f>
        <v>0</v>
      </c>
      <c r="Q224" s="43">
        <f>'PRECIO REFERENCIA'!O224</f>
        <v>0</v>
      </c>
      <c r="R224" s="43" t="str">
        <f>'PRECIO REFERENCIA'!Q224</f>
        <v>NO OFERTADO</v>
      </c>
      <c r="S224" s="44">
        <f>+IF(R224="NO OFERTADO",0,IF(R224="NO CUMPLE EV TECNICA",0,IF(R224="NO HABILITA",0,IF(R224="HABILITA",('PRECIOS UNITARIOS'!$AF224*500)/Q224))))</f>
        <v>0</v>
      </c>
      <c r="T224" s="43">
        <f>'PRECIO REFERENCIA'!R224</f>
        <v>0</v>
      </c>
      <c r="U224" s="43" t="str">
        <f>'PRECIO REFERENCIA'!T224</f>
        <v>NO OFERTADO</v>
      </c>
      <c r="V224" s="44">
        <f>+IF(U224="NO OFERTADO",0,IF(U224="NO CUMPLE EV TECNICA",0,IF(U224="NO HABILITA",0,IF(U224="HABILITA",('PRECIOS UNITARIOS'!$AF224*500)/T224))))</f>
        <v>0</v>
      </c>
      <c r="W224" s="43">
        <f>'PRECIO REFERENCIA'!U224</f>
        <v>0</v>
      </c>
      <c r="X224" s="43" t="str">
        <f>'PRECIO REFERENCIA'!W224</f>
        <v>NO OFERTADO</v>
      </c>
      <c r="Y224" s="44">
        <f>+IF(X224="NO OFERTADO",0,IF(X224="NO CUMPLE EV TECNICA",0,IF(X224="NO HABILITA",0,IF(X224="HABILITA",('PRECIOS UNITARIOS'!$AF224*500)/W224))))</f>
        <v>0</v>
      </c>
      <c r="Z224" s="43">
        <f>'PRECIO REFERENCIA'!X224</f>
        <v>0</v>
      </c>
      <c r="AA224" s="43" t="str">
        <f>'PRECIO REFERENCIA'!Z224</f>
        <v>NO OFERTADO</v>
      </c>
      <c r="AB224" s="44">
        <f>+IF(AA224="NO OFERTADO",0,IF(AA224="NO CUMPLE EV TECNICA",0,IF(AA224="NO HABILITA",0,IF(AA224="HABILITA",('PRECIOS UNITARIOS'!$AF224*500)/Z224))))</f>
        <v>0</v>
      </c>
      <c r="AC224" s="43">
        <f>'PRECIO REFERENCIA'!AA224</f>
        <v>0</v>
      </c>
      <c r="AD224" s="43" t="str">
        <f>'PRECIO REFERENCIA'!AC224</f>
        <v>NO OFERTADO</v>
      </c>
      <c r="AE224" s="44">
        <f>+IF(AD224="NO OFERTADO",0,IF(AD224="NO CUMPLE EV TECNICA",0,IF(AD224="NO HABILITA",0,IF(AD224="HABILITA",('PRECIOS UNITARIOS'!$AF224*500)/AC224))))</f>
        <v>0</v>
      </c>
      <c r="AF224" s="43">
        <f>'PRECIO REFERENCIA'!AD224</f>
        <v>0</v>
      </c>
      <c r="AG224" s="43" t="str">
        <f>'PRECIO REFERENCIA'!AF224</f>
        <v>NO OFERTADO</v>
      </c>
      <c r="AH224" s="44">
        <f>+IF(AG224="NO OFERTADO",0,IF(AG224="NO CUMPLE EV TECNICA",0,IF(AG224="NO HABILITA",0,IF(AG224="HABILITA",('PRECIOS UNITARIOS'!$AF224*500)/AF224))))</f>
        <v>0</v>
      </c>
      <c r="AI224" s="43">
        <f>'PRECIO REFERENCIA'!AG224</f>
        <v>0</v>
      </c>
      <c r="AJ224" s="43" t="str">
        <f>'PRECIO REFERENCIA'!AI224</f>
        <v>NO OFERTADO</v>
      </c>
      <c r="AK224" s="44">
        <f>+IF(AJ224="NO OFERTADO",0,IF(AJ224="NO CUMPLE EV TECNICA",0,IF(AJ224="NO HABILITA",0,IF(AJ224="HABILITA",('PRECIOS UNITARIOS'!$AF224*500)/AI224))))</f>
        <v>0</v>
      </c>
      <c r="AL224" s="43">
        <f>'PRECIO REFERENCIA'!AJ224</f>
        <v>0</v>
      </c>
      <c r="AM224" s="43" t="str">
        <f>'PRECIO REFERENCIA'!AL224</f>
        <v>NO OFERTADO</v>
      </c>
      <c r="AN224" s="44">
        <f>+IF(AM224="NO OFERTADO",0,IF(AM224="NO CUMPLE EV TECNICA",0,IF(AM224="NO HABILITA",0,IF(AM224="HABILITA",('PRECIOS UNITARIOS'!$AF224*500)/AL224))))</f>
        <v>0</v>
      </c>
      <c r="AO224" s="43">
        <f>'PRECIO REFERENCIA'!AM224</f>
        <v>3993283</v>
      </c>
      <c r="AP224" s="43" t="str">
        <f>'PRECIO REFERENCIA'!AO224</f>
        <v>HABILITA</v>
      </c>
      <c r="AQ224" s="44">
        <f>+IF(AP224="NO OFERTADO",0,IF(AP224="NO CUMPLE EV TECNICA",0,IF(AP224="NO HABILITA",0,IF(AP224="HABILITA",('PRECIOS UNITARIOS'!$AF224*500)/AO224))))</f>
        <v>500</v>
      </c>
      <c r="AR224" s="43">
        <f>'PRECIO REFERENCIA'!AP224</f>
        <v>0</v>
      </c>
      <c r="AS224" s="43" t="str">
        <f>'PRECIO REFERENCIA'!AR224</f>
        <v>NO OFERTADO</v>
      </c>
      <c r="AT224" s="44">
        <f>+IF(AS224="NO OFERTADO",0,IF(AS224="NO CUMPLE EV TECNICA",0,IF(AS224="NO HABILITA",0,IF(AS224="HABILITA",('PRECIOS UNITARIOS'!$AF224*500)/AR224))))</f>
        <v>0</v>
      </c>
      <c r="AU224" s="43">
        <f>'PRECIO REFERENCIA'!AS224</f>
        <v>0</v>
      </c>
      <c r="AV224" s="43" t="str">
        <f>'PRECIO REFERENCIA'!AU224</f>
        <v>NO OFERTADO</v>
      </c>
      <c r="AW224" s="44">
        <f>+IF(AV224="NO OFERTADO",0,IF(AV224="NO CUMPLE EV TECNICA",0,IF(AV224="NO HABILITA",0,IF(AV224="HABILITA",('PRECIOS UNITARIOS'!$AF224*500)/AU224))))</f>
        <v>0</v>
      </c>
      <c r="AX224" s="43">
        <f>'PRECIO REFERENCIA'!AV224</f>
        <v>0</v>
      </c>
      <c r="AY224" s="43" t="str">
        <f>'PRECIO REFERENCIA'!AX224</f>
        <v>NO OFERTADO</v>
      </c>
      <c r="AZ224" s="44">
        <f>+IF(AY224="NO OFERTADO",0,IF(AY224="NO CUMPLE EV TECNICA",0,IF(AY224="NO HABILITA",0,IF(AY224="HABILITA",('PRECIOS UNITARIOS'!$AF224*500)/AX224))))</f>
        <v>0</v>
      </c>
      <c r="BA224" s="43">
        <f>'PRECIO REFERENCIA'!AY224</f>
        <v>0</v>
      </c>
      <c r="BB224" s="43" t="str">
        <f>'PRECIO REFERENCIA'!BA224</f>
        <v>NO OFERTADO</v>
      </c>
      <c r="BC224" s="44">
        <f>+IF(BB224="NO OFERTADO",0,IF(BB224="NO CUMPLE EV TECNICA",0,IF(BB224="NO HABILITA",0,IF(BB224="HABILITA",('PRECIOS UNITARIOS'!$AF224*500)/BA224))))</f>
        <v>0</v>
      </c>
      <c r="BD224" s="43">
        <f>'PRECIO REFERENCIA'!BB224</f>
        <v>0</v>
      </c>
      <c r="BE224" s="43" t="str">
        <f>'PRECIO REFERENCIA'!BD224</f>
        <v>NO OFERTADO</v>
      </c>
      <c r="BF224" s="44">
        <f>+IF(BE224="NO OFERTADO",0,IF(BE224="NO CUMPLE EV TECNICA",0,IF(BE224="NO HABILITA",0,IF(BE224="HABILITA",('PRECIOS UNITARIOS'!$AF224*500)/BD224))))</f>
        <v>0</v>
      </c>
      <c r="BG224" s="43">
        <f>'PRECIO REFERENCIA'!BE224</f>
        <v>0</v>
      </c>
      <c r="BH224" s="43" t="str">
        <f>'PRECIO REFERENCIA'!BG224</f>
        <v>NO OFERTADO</v>
      </c>
      <c r="BI224" s="44">
        <f>+IF(BH224="NO OFERTADO",0,IF(BH224="NO CUMPLE EV TECNICA",0,IF(BH224="NO HABILITA",0,IF(BH224="HABILITA",('PRECIOS UNITARIOS'!$AF224*500)/BG224))))</f>
        <v>0</v>
      </c>
      <c r="BJ224" s="43">
        <f>'PRECIO REFERENCIA'!BH224</f>
        <v>0</v>
      </c>
      <c r="BK224" s="43" t="str">
        <f>'PRECIO REFERENCIA'!BJ224</f>
        <v>NO OFERTADO</v>
      </c>
      <c r="BL224" s="44">
        <f>+IF(BK224="NO OFERTADO",0,IF(BK224="NO CUMPLE EV TECNICA",0,IF(BK224="NO HABILITA",0,IF(BK224="HABILITA",('PRECIOS UNITARIOS'!$AF224*500)/BJ224))))</f>
        <v>0</v>
      </c>
      <c r="BM224" s="43">
        <f>'PRECIO REFERENCIA'!BK224</f>
        <v>0</v>
      </c>
      <c r="BN224" s="43" t="str">
        <f>'PRECIO REFERENCIA'!BM224</f>
        <v>NO OFERTADO</v>
      </c>
      <c r="BO224" s="44">
        <f>+IF(BN224="NO OFERTADO",0,IF(BN224="NO CUMPLE EV TECNICA",0,IF(BN224="NO HABILITA",0,IF(BN224="HABILITA",('PRECIOS UNITARIOS'!$AF224*500)/BM224))))</f>
        <v>0</v>
      </c>
      <c r="BP224" s="43">
        <f>'PRECIO REFERENCIA'!BN224</f>
        <v>0</v>
      </c>
      <c r="BQ224" s="43" t="str">
        <f>'PRECIO REFERENCIA'!BP224</f>
        <v>NO OFERTADO</v>
      </c>
      <c r="BR224" s="44">
        <f>+IF(BQ224="NO OFERTADO",0,IF(BQ224="NO CUMPLE EV TECNICA",0,IF(BQ224="NO HABILITA",0,IF(BQ224="HABILITA",('PRECIOS UNITARIOS'!$AF224*500)/BP224))))</f>
        <v>0</v>
      </c>
      <c r="BS224" s="43">
        <f>'PRECIO REFERENCIA'!BQ224</f>
        <v>0</v>
      </c>
      <c r="BT224" s="43" t="str">
        <f>'PRECIO REFERENCIA'!BS224</f>
        <v>NO OFERTADO</v>
      </c>
      <c r="BU224" s="44">
        <f>+IF(BT224="NO OFERTADO",0,IF(BT224="NO CUMPLE EV TECNICA",0,IF(BT224="NO HABILITA",0,IF(BT224="HABILITA",('PRECIOS UNITARIOS'!$AF224*500)/BS224))))</f>
        <v>0</v>
      </c>
      <c r="BV224" s="43">
        <f>'PRECIO REFERENCIA'!BT224</f>
        <v>0</v>
      </c>
      <c r="BW224" s="43" t="str">
        <f>'PRECIO REFERENCIA'!BV224</f>
        <v>NO OFERTADO</v>
      </c>
      <c r="BX224" s="44">
        <f>+IF(BW224="NO OFERTADO",0,IF(BW224="NO CUMPLE EV TECNICA",0,IF(BW224="NO HABILITA",0,IF(BW224="HABILITA",('PRECIOS UNITARIOS'!$AF224*500)/BV224))))</f>
        <v>0</v>
      </c>
      <c r="BY224" s="43">
        <f>'PRECIO REFERENCIA'!BW224</f>
        <v>0</v>
      </c>
      <c r="BZ224" s="43" t="str">
        <f>'PRECIO REFERENCIA'!BY224</f>
        <v>NO OFERTADO</v>
      </c>
      <c r="CA224" s="44">
        <f>+IF(BZ224="NO OFERTADO",0,IF(BZ224="NO CUMPLE EV TECNICA",0,IF(BZ224="NO HABILITA",0,IF(BZ224="HABILITA",('PRECIOS UNITARIOS'!$AF224*500)/BY224))))</f>
        <v>0</v>
      </c>
      <c r="CB224" s="43">
        <f>'PRECIO REFERENCIA'!BZ224</f>
        <v>0</v>
      </c>
      <c r="CC224" s="43" t="str">
        <f>'PRECIO REFERENCIA'!CB224</f>
        <v>NO OFERTADO</v>
      </c>
      <c r="CD224" s="44">
        <f>+IF(CC224="NO OFERTADO",0,IF(CC224="NO CUMPLE EV TECNICA",0,IF(CC224="NO HABILITA",0,IF(CC224="HABILITA",('PRECIOS UNITARIOS'!$AF224*500)/CB224))))</f>
        <v>0</v>
      </c>
      <c r="CE224" s="43">
        <f>'PRECIO REFERENCIA'!CC224</f>
        <v>0</v>
      </c>
      <c r="CF224" s="43" t="str">
        <f>'PRECIO REFERENCIA'!CE224</f>
        <v>NO OFERTADO</v>
      </c>
      <c r="CG224" s="44">
        <f>+IF(CF224="NO OFERTADO",0,IF(CF224="NO CUMPLE EV TECNICA",0,IF(CF224="NO HABILITA",0,IF(CF224="HABILITA",('PRECIOS UNITARIOS'!$AF224*500)/CE224))))</f>
        <v>0</v>
      </c>
      <c r="CH224" s="43">
        <f>'PRECIO REFERENCIA'!CF224</f>
        <v>0</v>
      </c>
      <c r="CI224" s="43" t="str">
        <f>'PRECIO REFERENCIA'!CH224</f>
        <v>NO OFERTADO</v>
      </c>
      <c r="CJ224" s="44">
        <f>+IF(CI224="NO OFERTADO",0,IF(CI224="NO CUMPLE EV TECNICA",0,IF(CI224="NO HABILITA",0,IF(CI224="HABILITA",('PRECIOS UNITARIOS'!$AF224*500)/CH224))))</f>
        <v>0</v>
      </c>
    </row>
    <row r="225" spans="1:88" s="40" customFormat="1" ht="38.25" x14ac:dyDescent="0.2">
      <c r="A225" s="103">
        <v>216</v>
      </c>
      <c r="B225" s="202" t="s">
        <v>354</v>
      </c>
      <c r="C225" s="121" t="s">
        <v>355</v>
      </c>
      <c r="D225" s="24">
        <v>1</v>
      </c>
      <c r="E225" s="166" t="s">
        <v>53</v>
      </c>
      <c r="F225" s="168">
        <v>1</v>
      </c>
      <c r="G225" s="25">
        <v>445309.9</v>
      </c>
      <c r="H225" s="43">
        <f>'PRECIO REFERENCIA'!F225</f>
        <v>0</v>
      </c>
      <c r="I225" s="43" t="str">
        <f>'PRECIO REFERENCIA'!H225</f>
        <v>NO OFERTADO</v>
      </c>
      <c r="J225" s="44">
        <f>+IF(I225="NO OFERTADO",0,IF(I225="NO CUMPLE EV TECNICA",0,IF(I225="NO HABILITA",0,IF(I225="HABILITA",('PRECIOS UNITARIOS'!$AF225*500)/H225))))</f>
        <v>0</v>
      </c>
      <c r="K225" s="43">
        <f>'PRECIO REFERENCIA'!I225</f>
        <v>0</v>
      </c>
      <c r="L225" s="43" t="str">
        <f>'PRECIO REFERENCIA'!K225</f>
        <v>NO OFERTADO</v>
      </c>
      <c r="M225" s="44">
        <f>+IF(L225="NO OFERTADO",0,IF(L225="NO CUMPLE EV TECNICA",0,IF(L225="NO HABILITA",0,IF(L225="HABILITA",('PRECIOS UNITARIOS'!$AF225*500)/K225))))</f>
        <v>0</v>
      </c>
      <c r="N225" s="43">
        <f>'PRECIO REFERENCIA'!L225</f>
        <v>0</v>
      </c>
      <c r="O225" s="43" t="str">
        <f>'PRECIO REFERENCIA'!N225</f>
        <v>NO OFERTADO</v>
      </c>
      <c r="P225" s="44">
        <f>+IF(O225="NO OFERTADO",0,IF(O225="NO CUMPLE EV TECNICA",0,IF(O225="NO HABILITA",0,IF(O225="HABILITA",('PRECIOS UNITARIOS'!$AF225*500)/N225))))</f>
        <v>0</v>
      </c>
      <c r="Q225" s="43">
        <f>'PRECIO REFERENCIA'!O225</f>
        <v>0</v>
      </c>
      <c r="R225" s="43" t="str">
        <f>'PRECIO REFERENCIA'!Q225</f>
        <v>NO OFERTADO</v>
      </c>
      <c r="S225" s="44">
        <f>+IF(R225="NO OFERTADO",0,IF(R225="NO CUMPLE EV TECNICA",0,IF(R225="NO HABILITA",0,IF(R225="HABILITA",('PRECIOS UNITARIOS'!$AF225*500)/Q225))))</f>
        <v>0</v>
      </c>
      <c r="T225" s="43">
        <f>'PRECIO REFERENCIA'!R225</f>
        <v>0</v>
      </c>
      <c r="U225" s="43" t="str">
        <f>'PRECIO REFERENCIA'!T225</f>
        <v>NO OFERTADO</v>
      </c>
      <c r="V225" s="44">
        <f>+IF(U225="NO OFERTADO",0,IF(U225="NO CUMPLE EV TECNICA",0,IF(U225="NO HABILITA",0,IF(U225="HABILITA",('PRECIOS UNITARIOS'!$AF225*500)/T225))))</f>
        <v>0</v>
      </c>
      <c r="W225" s="43">
        <f>'PRECIO REFERENCIA'!U225</f>
        <v>0</v>
      </c>
      <c r="X225" s="43" t="str">
        <f>'PRECIO REFERENCIA'!W225</f>
        <v>NO OFERTADO</v>
      </c>
      <c r="Y225" s="44">
        <f>+IF(X225="NO OFERTADO",0,IF(X225="NO CUMPLE EV TECNICA",0,IF(X225="NO HABILITA",0,IF(X225="HABILITA",('PRECIOS UNITARIOS'!$AF225*500)/W225))))</f>
        <v>0</v>
      </c>
      <c r="Z225" s="43">
        <f>'PRECIO REFERENCIA'!X225</f>
        <v>0</v>
      </c>
      <c r="AA225" s="43" t="str">
        <f>'PRECIO REFERENCIA'!Z225</f>
        <v>NO OFERTADO</v>
      </c>
      <c r="AB225" s="44">
        <f>+IF(AA225="NO OFERTADO",0,IF(AA225="NO CUMPLE EV TECNICA",0,IF(AA225="NO HABILITA",0,IF(AA225="HABILITA",('PRECIOS UNITARIOS'!$AF225*500)/Z225))))</f>
        <v>0</v>
      </c>
      <c r="AC225" s="43">
        <f>'PRECIO REFERENCIA'!AA225</f>
        <v>0</v>
      </c>
      <c r="AD225" s="43" t="str">
        <f>'PRECIO REFERENCIA'!AC225</f>
        <v>NO OFERTADO</v>
      </c>
      <c r="AE225" s="44">
        <f>+IF(AD225="NO OFERTADO",0,IF(AD225="NO CUMPLE EV TECNICA",0,IF(AD225="NO HABILITA",0,IF(AD225="HABILITA",('PRECIOS UNITARIOS'!$AF225*500)/AC225))))</f>
        <v>0</v>
      </c>
      <c r="AF225" s="43">
        <f>'PRECIO REFERENCIA'!AD225</f>
        <v>0</v>
      </c>
      <c r="AG225" s="43" t="str">
        <f>'PRECIO REFERENCIA'!AF225</f>
        <v>NO OFERTADO</v>
      </c>
      <c r="AH225" s="44">
        <f>+IF(AG225="NO OFERTADO",0,IF(AG225="NO CUMPLE EV TECNICA",0,IF(AG225="NO HABILITA",0,IF(AG225="HABILITA",('PRECIOS UNITARIOS'!$AF225*500)/AF225))))</f>
        <v>0</v>
      </c>
      <c r="AI225" s="43">
        <f>'PRECIO REFERENCIA'!AG225</f>
        <v>0</v>
      </c>
      <c r="AJ225" s="43" t="str">
        <f>'PRECIO REFERENCIA'!AI225</f>
        <v>NO OFERTADO</v>
      </c>
      <c r="AK225" s="44">
        <f>+IF(AJ225="NO OFERTADO",0,IF(AJ225="NO CUMPLE EV TECNICA",0,IF(AJ225="NO HABILITA",0,IF(AJ225="HABILITA",('PRECIOS UNITARIOS'!$AF225*500)/AI225))))</f>
        <v>0</v>
      </c>
      <c r="AL225" s="43">
        <f>'PRECIO REFERENCIA'!AJ225</f>
        <v>0</v>
      </c>
      <c r="AM225" s="43" t="str">
        <f>'PRECIO REFERENCIA'!AL225</f>
        <v>NO OFERTADO</v>
      </c>
      <c r="AN225" s="44">
        <f>+IF(AM225="NO OFERTADO",0,IF(AM225="NO CUMPLE EV TECNICA",0,IF(AM225="NO HABILITA",0,IF(AM225="HABILITA",('PRECIOS UNITARIOS'!$AF225*500)/AL225))))</f>
        <v>0</v>
      </c>
      <c r="AO225" s="43">
        <f>'PRECIO REFERENCIA'!AM225</f>
        <v>0</v>
      </c>
      <c r="AP225" s="43" t="str">
        <f>'PRECIO REFERENCIA'!AO225</f>
        <v>NO OFERTADO</v>
      </c>
      <c r="AQ225" s="44">
        <f>+IF(AP225="NO OFERTADO",0,IF(AP225="NO CUMPLE EV TECNICA",0,IF(AP225="NO HABILITA",0,IF(AP225="HABILITA",('PRECIOS UNITARIOS'!$AF225*500)/AO225))))</f>
        <v>0</v>
      </c>
      <c r="AR225" s="43">
        <f>'PRECIO REFERENCIA'!AP225</f>
        <v>0</v>
      </c>
      <c r="AS225" s="43" t="str">
        <f>'PRECIO REFERENCIA'!AR225</f>
        <v>NO OFERTADO</v>
      </c>
      <c r="AT225" s="44">
        <f>+IF(AS225="NO OFERTADO",0,IF(AS225="NO CUMPLE EV TECNICA",0,IF(AS225="NO HABILITA",0,IF(AS225="HABILITA",('PRECIOS UNITARIOS'!$AF225*500)/AR225))))</f>
        <v>0</v>
      </c>
      <c r="AU225" s="43">
        <f>'PRECIO REFERENCIA'!AS225</f>
        <v>0</v>
      </c>
      <c r="AV225" s="43" t="str">
        <f>'PRECIO REFERENCIA'!AU225</f>
        <v>NO OFERTADO</v>
      </c>
      <c r="AW225" s="44">
        <f>+IF(AV225="NO OFERTADO",0,IF(AV225="NO CUMPLE EV TECNICA",0,IF(AV225="NO HABILITA",0,IF(AV225="HABILITA",('PRECIOS UNITARIOS'!$AF225*500)/AU225))))</f>
        <v>0</v>
      </c>
      <c r="AX225" s="43">
        <f>'PRECIO REFERENCIA'!AV225</f>
        <v>0</v>
      </c>
      <c r="AY225" s="43" t="str">
        <f>'PRECIO REFERENCIA'!AX225</f>
        <v>NO OFERTADO</v>
      </c>
      <c r="AZ225" s="44">
        <f>+IF(AY225="NO OFERTADO",0,IF(AY225="NO CUMPLE EV TECNICA",0,IF(AY225="NO HABILITA",0,IF(AY225="HABILITA",('PRECIOS UNITARIOS'!$AF225*500)/AX225))))</f>
        <v>0</v>
      </c>
      <c r="BA225" s="43">
        <f>'PRECIO REFERENCIA'!AY225</f>
        <v>0</v>
      </c>
      <c r="BB225" s="43" t="str">
        <f>'PRECIO REFERENCIA'!BA225</f>
        <v>NO OFERTADO</v>
      </c>
      <c r="BC225" s="44">
        <f>+IF(BB225="NO OFERTADO",0,IF(BB225="NO CUMPLE EV TECNICA",0,IF(BB225="NO HABILITA",0,IF(BB225="HABILITA",('PRECIOS UNITARIOS'!$AF225*500)/BA225))))</f>
        <v>0</v>
      </c>
      <c r="BD225" s="43">
        <f>'PRECIO REFERENCIA'!BB225</f>
        <v>0</v>
      </c>
      <c r="BE225" s="43" t="str">
        <f>'PRECIO REFERENCIA'!BD225</f>
        <v>NO OFERTADO</v>
      </c>
      <c r="BF225" s="44">
        <f>+IF(BE225="NO OFERTADO",0,IF(BE225="NO CUMPLE EV TECNICA",0,IF(BE225="NO HABILITA",0,IF(BE225="HABILITA",('PRECIOS UNITARIOS'!$AF225*500)/BD225))))</f>
        <v>0</v>
      </c>
      <c r="BG225" s="43">
        <f>'PRECIO REFERENCIA'!BE225</f>
        <v>0</v>
      </c>
      <c r="BH225" s="43" t="str">
        <f>'PRECIO REFERENCIA'!BG225</f>
        <v>NO OFERTADO</v>
      </c>
      <c r="BI225" s="44">
        <f>+IF(BH225="NO OFERTADO",0,IF(BH225="NO CUMPLE EV TECNICA",0,IF(BH225="NO HABILITA",0,IF(BH225="HABILITA",('PRECIOS UNITARIOS'!$AF225*500)/BG225))))</f>
        <v>0</v>
      </c>
      <c r="BJ225" s="43">
        <f>'PRECIO REFERENCIA'!BH225</f>
        <v>0</v>
      </c>
      <c r="BK225" s="43" t="str">
        <f>'PRECIO REFERENCIA'!BJ225</f>
        <v>NO OFERTADO</v>
      </c>
      <c r="BL225" s="44">
        <f>+IF(BK225="NO OFERTADO",0,IF(BK225="NO CUMPLE EV TECNICA",0,IF(BK225="NO HABILITA",0,IF(BK225="HABILITA",('PRECIOS UNITARIOS'!$AF225*500)/BJ225))))</f>
        <v>0</v>
      </c>
      <c r="BM225" s="43">
        <f>'PRECIO REFERENCIA'!BK225</f>
        <v>0</v>
      </c>
      <c r="BN225" s="43" t="str">
        <f>'PRECIO REFERENCIA'!BM225</f>
        <v>NO OFERTADO</v>
      </c>
      <c r="BO225" s="44">
        <f>+IF(BN225="NO OFERTADO",0,IF(BN225="NO CUMPLE EV TECNICA",0,IF(BN225="NO HABILITA",0,IF(BN225="HABILITA",('PRECIOS UNITARIOS'!$AF225*500)/BM225))))</f>
        <v>0</v>
      </c>
      <c r="BP225" s="43">
        <f>'PRECIO REFERENCIA'!BN225</f>
        <v>0</v>
      </c>
      <c r="BQ225" s="43" t="str">
        <f>'PRECIO REFERENCIA'!BP225</f>
        <v>NO OFERTADO</v>
      </c>
      <c r="BR225" s="44">
        <f>+IF(BQ225="NO OFERTADO",0,IF(BQ225="NO CUMPLE EV TECNICA",0,IF(BQ225="NO HABILITA",0,IF(BQ225="HABILITA",('PRECIOS UNITARIOS'!$AF225*500)/BP225))))</f>
        <v>0</v>
      </c>
      <c r="BS225" s="43">
        <f>'PRECIO REFERENCIA'!BQ225</f>
        <v>0</v>
      </c>
      <c r="BT225" s="43" t="str">
        <f>'PRECIO REFERENCIA'!BS225</f>
        <v>NO OFERTADO</v>
      </c>
      <c r="BU225" s="44">
        <f>+IF(BT225="NO OFERTADO",0,IF(BT225="NO CUMPLE EV TECNICA",0,IF(BT225="NO HABILITA",0,IF(BT225="HABILITA",('PRECIOS UNITARIOS'!$AF225*500)/BS225))))</f>
        <v>0</v>
      </c>
      <c r="BV225" s="43">
        <f>'PRECIO REFERENCIA'!BT225</f>
        <v>0</v>
      </c>
      <c r="BW225" s="43" t="str">
        <f>'PRECIO REFERENCIA'!BV225</f>
        <v>NO OFERTADO</v>
      </c>
      <c r="BX225" s="44">
        <f>+IF(BW225="NO OFERTADO",0,IF(BW225="NO CUMPLE EV TECNICA",0,IF(BW225="NO HABILITA",0,IF(BW225="HABILITA",('PRECIOS UNITARIOS'!$AF225*500)/BV225))))</f>
        <v>0</v>
      </c>
      <c r="BY225" s="43">
        <f>'PRECIO REFERENCIA'!BW225</f>
        <v>0</v>
      </c>
      <c r="BZ225" s="43" t="str">
        <f>'PRECIO REFERENCIA'!BY225</f>
        <v>NO OFERTADO</v>
      </c>
      <c r="CA225" s="44">
        <f>+IF(BZ225="NO OFERTADO",0,IF(BZ225="NO CUMPLE EV TECNICA",0,IF(BZ225="NO HABILITA",0,IF(BZ225="HABILITA",('PRECIOS UNITARIOS'!$AF225*500)/BY225))))</f>
        <v>0</v>
      </c>
      <c r="CB225" s="43">
        <f>'PRECIO REFERENCIA'!BZ225</f>
        <v>0</v>
      </c>
      <c r="CC225" s="43" t="str">
        <f>'PRECIO REFERENCIA'!CB225</f>
        <v>NO OFERTADO</v>
      </c>
      <c r="CD225" s="44">
        <f>+IF(CC225="NO OFERTADO",0,IF(CC225="NO CUMPLE EV TECNICA",0,IF(CC225="NO HABILITA",0,IF(CC225="HABILITA",('PRECIOS UNITARIOS'!$AF225*500)/CB225))))</f>
        <v>0</v>
      </c>
      <c r="CE225" s="43">
        <f>'PRECIO REFERENCIA'!CC225</f>
        <v>0</v>
      </c>
      <c r="CF225" s="43" t="str">
        <f>'PRECIO REFERENCIA'!CE225</f>
        <v>NO OFERTADO</v>
      </c>
      <c r="CG225" s="44">
        <f>+IF(CF225="NO OFERTADO",0,IF(CF225="NO CUMPLE EV TECNICA",0,IF(CF225="NO HABILITA",0,IF(CF225="HABILITA",('PRECIOS UNITARIOS'!$AF225*500)/CE225))))</f>
        <v>0</v>
      </c>
      <c r="CH225" s="43">
        <f>'PRECIO REFERENCIA'!CF225</f>
        <v>0</v>
      </c>
      <c r="CI225" s="43" t="str">
        <f>'PRECIO REFERENCIA'!CH225</f>
        <v>NO OFERTADO</v>
      </c>
      <c r="CJ225" s="44">
        <f>+IF(CI225="NO OFERTADO",0,IF(CI225="NO CUMPLE EV TECNICA",0,IF(CI225="NO HABILITA",0,IF(CI225="HABILITA",('PRECIOS UNITARIOS'!$AF225*500)/CH225))))</f>
        <v>0</v>
      </c>
    </row>
    <row r="226" spans="1:88" s="40" customFormat="1" ht="51" x14ac:dyDescent="0.2">
      <c r="A226" s="103">
        <v>217</v>
      </c>
      <c r="B226" s="202" t="s">
        <v>356</v>
      </c>
      <c r="C226" s="121" t="s">
        <v>355</v>
      </c>
      <c r="D226" s="24">
        <v>1</v>
      </c>
      <c r="E226" s="166" t="s">
        <v>53</v>
      </c>
      <c r="F226" s="168">
        <v>5.666666666666667</v>
      </c>
      <c r="G226" s="25">
        <v>1436925</v>
      </c>
      <c r="H226" s="43">
        <f>'PRECIO REFERENCIA'!F226</f>
        <v>0</v>
      </c>
      <c r="I226" s="43" t="str">
        <f>'PRECIO REFERENCIA'!H226</f>
        <v>NO OFERTADO</v>
      </c>
      <c r="J226" s="44">
        <f>+IF(I226="NO OFERTADO",0,IF(I226="NO CUMPLE EV TECNICA",0,IF(I226="NO HABILITA",0,IF(I226="HABILITA",('PRECIOS UNITARIOS'!$AF226*500)/H226))))</f>
        <v>0</v>
      </c>
      <c r="K226" s="43">
        <f>'PRECIO REFERENCIA'!I226</f>
        <v>0</v>
      </c>
      <c r="L226" s="43" t="str">
        <f>'PRECIO REFERENCIA'!K226</f>
        <v>NO OFERTADO</v>
      </c>
      <c r="M226" s="44">
        <f>+IF(L226="NO OFERTADO",0,IF(L226="NO CUMPLE EV TECNICA",0,IF(L226="NO HABILITA",0,IF(L226="HABILITA",('PRECIOS UNITARIOS'!$AF226*500)/K226))))</f>
        <v>0</v>
      </c>
      <c r="N226" s="43">
        <f>'PRECIO REFERENCIA'!L226</f>
        <v>0</v>
      </c>
      <c r="O226" s="43" t="str">
        <f>'PRECIO REFERENCIA'!N226</f>
        <v>NO OFERTADO</v>
      </c>
      <c r="P226" s="44">
        <f>+IF(O226="NO OFERTADO",0,IF(O226="NO CUMPLE EV TECNICA",0,IF(O226="NO HABILITA",0,IF(O226="HABILITA",('PRECIOS UNITARIOS'!$AF226*500)/N226))))</f>
        <v>0</v>
      </c>
      <c r="Q226" s="43">
        <f>'PRECIO REFERENCIA'!O226</f>
        <v>0</v>
      </c>
      <c r="R226" s="43" t="str">
        <f>'PRECIO REFERENCIA'!Q226</f>
        <v>NO OFERTADO</v>
      </c>
      <c r="S226" s="44">
        <f>+IF(R226="NO OFERTADO",0,IF(R226="NO CUMPLE EV TECNICA",0,IF(R226="NO HABILITA",0,IF(R226="HABILITA",('PRECIOS UNITARIOS'!$AF226*500)/Q226))))</f>
        <v>0</v>
      </c>
      <c r="T226" s="43">
        <f>'PRECIO REFERENCIA'!R226</f>
        <v>0</v>
      </c>
      <c r="U226" s="43" t="str">
        <f>'PRECIO REFERENCIA'!T226</f>
        <v>NO OFERTADO</v>
      </c>
      <c r="V226" s="44">
        <f>+IF(U226="NO OFERTADO",0,IF(U226="NO CUMPLE EV TECNICA",0,IF(U226="NO HABILITA",0,IF(U226="HABILITA",('PRECIOS UNITARIOS'!$AF226*500)/T226))))</f>
        <v>0</v>
      </c>
      <c r="W226" s="43">
        <f>'PRECIO REFERENCIA'!U226</f>
        <v>0</v>
      </c>
      <c r="X226" s="43" t="str">
        <f>'PRECIO REFERENCIA'!W226</f>
        <v>NO OFERTADO</v>
      </c>
      <c r="Y226" s="44">
        <f>+IF(X226="NO OFERTADO",0,IF(X226="NO CUMPLE EV TECNICA",0,IF(X226="NO HABILITA",0,IF(X226="HABILITA",('PRECIOS UNITARIOS'!$AF226*500)/W226))))</f>
        <v>0</v>
      </c>
      <c r="Z226" s="43">
        <f>'PRECIO REFERENCIA'!X226</f>
        <v>0</v>
      </c>
      <c r="AA226" s="43" t="str">
        <f>'PRECIO REFERENCIA'!Z226</f>
        <v>NO OFERTADO</v>
      </c>
      <c r="AB226" s="44">
        <f>+IF(AA226="NO OFERTADO",0,IF(AA226="NO CUMPLE EV TECNICA",0,IF(AA226="NO HABILITA",0,IF(AA226="HABILITA",('PRECIOS UNITARIOS'!$AF226*500)/Z226))))</f>
        <v>0</v>
      </c>
      <c r="AC226" s="43">
        <f>'PRECIO REFERENCIA'!AA226</f>
        <v>0</v>
      </c>
      <c r="AD226" s="43" t="str">
        <f>'PRECIO REFERENCIA'!AC226</f>
        <v>NO OFERTADO</v>
      </c>
      <c r="AE226" s="44">
        <f>+IF(AD226="NO OFERTADO",0,IF(AD226="NO CUMPLE EV TECNICA",0,IF(AD226="NO HABILITA",0,IF(AD226="HABILITA",('PRECIOS UNITARIOS'!$AF226*500)/AC226))))</f>
        <v>0</v>
      </c>
      <c r="AF226" s="43">
        <f>'PRECIO REFERENCIA'!AD226</f>
        <v>0</v>
      </c>
      <c r="AG226" s="43" t="str">
        <f>'PRECIO REFERENCIA'!AF226</f>
        <v>NO OFERTADO</v>
      </c>
      <c r="AH226" s="44">
        <f>+IF(AG226="NO OFERTADO",0,IF(AG226="NO CUMPLE EV TECNICA",0,IF(AG226="NO HABILITA",0,IF(AG226="HABILITA",('PRECIOS UNITARIOS'!$AF226*500)/AF226))))</f>
        <v>0</v>
      </c>
      <c r="AI226" s="43">
        <f>'PRECIO REFERENCIA'!AG226</f>
        <v>0</v>
      </c>
      <c r="AJ226" s="43" t="str">
        <f>'PRECIO REFERENCIA'!AI226</f>
        <v>NO OFERTADO</v>
      </c>
      <c r="AK226" s="44">
        <f>+IF(AJ226="NO OFERTADO",0,IF(AJ226="NO CUMPLE EV TECNICA",0,IF(AJ226="NO HABILITA",0,IF(AJ226="HABILITA",('PRECIOS UNITARIOS'!$AF226*500)/AI226))))</f>
        <v>0</v>
      </c>
      <c r="AL226" s="43">
        <f>'PRECIO REFERENCIA'!AJ226</f>
        <v>0</v>
      </c>
      <c r="AM226" s="43" t="str">
        <f>'PRECIO REFERENCIA'!AL226</f>
        <v>NO OFERTADO</v>
      </c>
      <c r="AN226" s="44">
        <f>+IF(AM226="NO OFERTADO",0,IF(AM226="NO CUMPLE EV TECNICA",0,IF(AM226="NO HABILITA",0,IF(AM226="HABILITA",('PRECIOS UNITARIOS'!$AF226*500)/AL226))))</f>
        <v>0</v>
      </c>
      <c r="AO226" s="43">
        <f>'PRECIO REFERENCIA'!AM226</f>
        <v>1286985</v>
      </c>
      <c r="AP226" s="43" t="str">
        <f>'PRECIO REFERENCIA'!AO226</f>
        <v>HABILITA</v>
      </c>
      <c r="AQ226" s="44">
        <f>+IF(AP226="NO OFERTADO",0,IF(AP226="NO CUMPLE EV TECNICA",0,IF(AP226="NO HABILITA",0,IF(AP226="HABILITA",('PRECIOS UNITARIOS'!$AF226*500)/AO226))))</f>
        <v>500</v>
      </c>
      <c r="AR226" s="43">
        <f>'PRECIO REFERENCIA'!AP226</f>
        <v>0</v>
      </c>
      <c r="AS226" s="43" t="str">
        <f>'PRECIO REFERENCIA'!AR226</f>
        <v>NO OFERTADO</v>
      </c>
      <c r="AT226" s="44">
        <f>+IF(AS226="NO OFERTADO",0,IF(AS226="NO CUMPLE EV TECNICA",0,IF(AS226="NO HABILITA",0,IF(AS226="HABILITA",('PRECIOS UNITARIOS'!$AF226*500)/AR226))))</f>
        <v>0</v>
      </c>
      <c r="AU226" s="43">
        <f>'PRECIO REFERENCIA'!AS226</f>
        <v>0</v>
      </c>
      <c r="AV226" s="43" t="str">
        <f>'PRECIO REFERENCIA'!AU226</f>
        <v>NO OFERTADO</v>
      </c>
      <c r="AW226" s="44">
        <f>+IF(AV226="NO OFERTADO",0,IF(AV226="NO CUMPLE EV TECNICA",0,IF(AV226="NO HABILITA",0,IF(AV226="HABILITA",('PRECIOS UNITARIOS'!$AF226*500)/AU226))))</f>
        <v>0</v>
      </c>
      <c r="AX226" s="43">
        <f>'PRECIO REFERENCIA'!AV226</f>
        <v>0</v>
      </c>
      <c r="AY226" s="43" t="str">
        <f>'PRECIO REFERENCIA'!AX226</f>
        <v>NO OFERTADO</v>
      </c>
      <c r="AZ226" s="44">
        <f>+IF(AY226="NO OFERTADO",0,IF(AY226="NO CUMPLE EV TECNICA",0,IF(AY226="NO HABILITA",0,IF(AY226="HABILITA",('PRECIOS UNITARIOS'!$AF226*500)/AX226))))</f>
        <v>0</v>
      </c>
      <c r="BA226" s="43">
        <f>'PRECIO REFERENCIA'!AY226</f>
        <v>0</v>
      </c>
      <c r="BB226" s="43" t="str">
        <f>'PRECIO REFERENCIA'!BA226</f>
        <v>NO OFERTADO</v>
      </c>
      <c r="BC226" s="44">
        <f>+IF(BB226="NO OFERTADO",0,IF(BB226="NO CUMPLE EV TECNICA",0,IF(BB226="NO HABILITA",0,IF(BB226="HABILITA",('PRECIOS UNITARIOS'!$AF226*500)/BA226))))</f>
        <v>0</v>
      </c>
      <c r="BD226" s="43">
        <f>'PRECIO REFERENCIA'!BB226</f>
        <v>0</v>
      </c>
      <c r="BE226" s="43" t="str">
        <f>'PRECIO REFERENCIA'!BD226</f>
        <v>NO OFERTADO</v>
      </c>
      <c r="BF226" s="44">
        <f>+IF(BE226="NO OFERTADO",0,IF(BE226="NO CUMPLE EV TECNICA",0,IF(BE226="NO HABILITA",0,IF(BE226="HABILITA",('PRECIOS UNITARIOS'!$AF226*500)/BD226))))</f>
        <v>0</v>
      </c>
      <c r="BG226" s="43">
        <f>'PRECIO REFERENCIA'!BE226</f>
        <v>0</v>
      </c>
      <c r="BH226" s="43" t="str">
        <f>'PRECIO REFERENCIA'!BG226</f>
        <v>NO OFERTADO</v>
      </c>
      <c r="BI226" s="44">
        <f>+IF(BH226="NO OFERTADO",0,IF(BH226="NO CUMPLE EV TECNICA",0,IF(BH226="NO HABILITA",0,IF(BH226="HABILITA",('PRECIOS UNITARIOS'!$AF226*500)/BG226))))</f>
        <v>0</v>
      </c>
      <c r="BJ226" s="43">
        <f>'PRECIO REFERENCIA'!BH226</f>
        <v>0</v>
      </c>
      <c r="BK226" s="43" t="str">
        <f>'PRECIO REFERENCIA'!BJ226</f>
        <v>NO OFERTADO</v>
      </c>
      <c r="BL226" s="44">
        <f>+IF(BK226="NO OFERTADO",0,IF(BK226="NO CUMPLE EV TECNICA",0,IF(BK226="NO HABILITA",0,IF(BK226="HABILITA",('PRECIOS UNITARIOS'!$AF226*500)/BJ226))))</f>
        <v>0</v>
      </c>
      <c r="BM226" s="43">
        <f>'PRECIO REFERENCIA'!BK226</f>
        <v>0</v>
      </c>
      <c r="BN226" s="43" t="str">
        <f>'PRECIO REFERENCIA'!BM226</f>
        <v>NO OFERTADO</v>
      </c>
      <c r="BO226" s="44">
        <f>+IF(BN226="NO OFERTADO",0,IF(BN226="NO CUMPLE EV TECNICA",0,IF(BN226="NO HABILITA",0,IF(BN226="HABILITA",('PRECIOS UNITARIOS'!$AF226*500)/BM226))))</f>
        <v>0</v>
      </c>
      <c r="BP226" s="43">
        <f>'PRECIO REFERENCIA'!BN226</f>
        <v>0</v>
      </c>
      <c r="BQ226" s="43" t="str">
        <f>'PRECIO REFERENCIA'!BP226</f>
        <v>NO OFERTADO</v>
      </c>
      <c r="BR226" s="44">
        <f>+IF(BQ226="NO OFERTADO",0,IF(BQ226="NO CUMPLE EV TECNICA",0,IF(BQ226="NO HABILITA",0,IF(BQ226="HABILITA",('PRECIOS UNITARIOS'!$AF226*500)/BP226))))</f>
        <v>0</v>
      </c>
      <c r="BS226" s="43">
        <f>'PRECIO REFERENCIA'!BQ226</f>
        <v>0</v>
      </c>
      <c r="BT226" s="43" t="str">
        <f>'PRECIO REFERENCIA'!BS226</f>
        <v>NO OFERTADO</v>
      </c>
      <c r="BU226" s="44">
        <f>+IF(BT226="NO OFERTADO",0,IF(BT226="NO CUMPLE EV TECNICA",0,IF(BT226="NO HABILITA",0,IF(BT226="HABILITA",('PRECIOS UNITARIOS'!$AF226*500)/BS226))))</f>
        <v>0</v>
      </c>
      <c r="BV226" s="43">
        <f>'PRECIO REFERENCIA'!BT226</f>
        <v>0</v>
      </c>
      <c r="BW226" s="43" t="str">
        <f>'PRECIO REFERENCIA'!BV226</f>
        <v>NO OFERTADO</v>
      </c>
      <c r="BX226" s="44">
        <f>+IF(BW226="NO OFERTADO",0,IF(BW226="NO CUMPLE EV TECNICA",0,IF(BW226="NO HABILITA",0,IF(BW226="HABILITA",('PRECIOS UNITARIOS'!$AF226*500)/BV226))))</f>
        <v>0</v>
      </c>
      <c r="BY226" s="43">
        <f>'PRECIO REFERENCIA'!BW226</f>
        <v>0</v>
      </c>
      <c r="BZ226" s="43" t="str">
        <f>'PRECIO REFERENCIA'!BY226</f>
        <v>NO OFERTADO</v>
      </c>
      <c r="CA226" s="44">
        <f>+IF(BZ226="NO OFERTADO",0,IF(BZ226="NO CUMPLE EV TECNICA",0,IF(BZ226="NO HABILITA",0,IF(BZ226="HABILITA",('PRECIOS UNITARIOS'!$AF226*500)/BY226))))</f>
        <v>0</v>
      </c>
      <c r="CB226" s="43">
        <f>'PRECIO REFERENCIA'!BZ226</f>
        <v>0</v>
      </c>
      <c r="CC226" s="43" t="str">
        <f>'PRECIO REFERENCIA'!CB226</f>
        <v>NO OFERTADO</v>
      </c>
      <c r="CD226" s="44">
        <f>+IF(CC226="NO OFERTADO",0,IF(CC226="NO CUMPLE EV TECNICA",0,IF(CC226="NO HABILITA",0,IF(CC226="HABILITA",('PRECIOS UNITARIOS'!$AF226*500)/CB226))))</f>
        <v>0</v>
      </c>
      <c r="CE226" s="43">
        <f>'PRECIO REFERENCIA'!CC226</f>
        <v>0</v>
      </c>
      <c r="CF226" s="43" t="str">
        <f>'PRECIO REFERENCIA'!CE226</f>
        <v>NO OFERTADO</v>
      </c>
      <c r="CG226" s="44">
        <f>+IF(CF226="NO OFERTADO",0,IF(CF226="NO CUMPLE EV TECNICA",0,IF(CF226="NO HABILITA",0,IF(CF226="HABILITA",('PRECIOS UNITARIOS'!$AF226*500)/CE226))))</f>
        <v>0</v>
      </c>
      <c r="CH226" s="43">
        <f>'PRECIO REFERENCIA'!CF226</f>
        <v>1313450</v>
      </c>
      <c r="CI226" s="43" t="str">
        <f>'PRECIO REFERENCIA'!CH226</f>
        <v>HABILITA</v>
      </c>
      <c r="CJ226" s="44">
        <f>+IF(CI226="NO OFERTADO",0,IF(CI226="NO CUMPLE EV TECNICA",0,IF(CI226="NO HABILITA",0,IF(CI226="HABILITA",('PRECIOS UNITARIOS'!$AF226*500)/CH226))))</f>
        <v>489.92538733868821</v>
      </c>
    </row>
    <row r="227" spans="1:88" s="40" customFormat="1" ht="38.25" x14ac:dyDescent="0.2">
      <c r="A227" s="103">
        <v>218</v>
      </c>
      <c r="B227" s="202" t="s">
        <v>357</v>
      </c>
      <c r="C227" s="121" t="s">
        <v>355</v>
      </c>
      <c r="D227" s="24">
        <v>1</v>
      </c>
      <c r="E227" s="166" t="s">
        <v>53</v>
      </c>
      <c r="F227" s="168">
        <v>3.5</v>
      </c>
      <c r="G227" s="25">
        <v>1329522.2283000001</v>
      </c>
      <c r="H227" s="43">
        <f>'PRECIO REFERENCIA'!F227</f>
        <v>0</v>
      </c>
      <c r="I227" s="43" t="str">
        <f>'PRECIO REFERENCIA'!H227</f>
        <v>NO OFERTADO</v>
      </c>
      <c r="J227" s="44">
        <f>+IF(I227="NO OFERTADO",0,IF(I227="NO CUMPLE EV TECNICA",0,IF(I227="NO HABILITA",0,IF(I227="HABILITA",('PRECIOS UNITARIOS'!$AF227*500)/H227))))</f>
        <v>0</v>
      </c>
      <c r="K227" s="43">
        <f>'PRECIO REFERENCIA'!I227</f>
        <v>0</v>
      </c>
      <c r="L227" s="43" t="str">
        <f>'PRECIO REFERENCIA'!K227</f>
        <v>NO OFERTADO</v>
      </c>
      <c r="M227" s="44">
        <f>+IF(L227="NO OFERTADO",0,IF(L227="NO CUMPLE EV TECNICA",0,IF(L227="NO HABILITA",0,IF(L227="HABILITA",('PRECIOS UNITARIOS'!$AF227*500)/K227))))</f>
        <v>0</v>
      </c>
      <c r="N227" s="43">
        <f>'PRECIO REFERENCIA'!L227</f>
        <v>0</v>
      </c>
      <c r="O227" s="43" t="str">
        <f>'PRECIO REFERENCIA'!N227</f>
        <v>NO OFERTADO</v>
      </c>
      <c r="P227" s="44">
        <f>+IF(O227="NO OFERTADO",0,IF(O227="NO CUMPLE EV TECNICA",0,IF(O227="NO HABILITA",0,IF(O227="HABILITA",('PRECIOS UNITARIOS'!$AF227*500)/N227))))</f>
        <v>0</v>
      </c>
      <c r="Q227" s="43">
        <f>'PRECIO REFERENCIA'!O227</f>
        <v>0</v>
      </c>
      <c r="R227" s="43" t="str">
        <f>'PRECIO REFERENCIA'!Q227</f>
        <v>NO OFERTADO</v>
      </c>
      <c r="S227" s="44">
        <f>+IF(R227="NO OFERTADO",0,IF(R227="NO CUMPLE EV TECNICA",0,IF(R227="NO HABILITA",0,IF(R227="HABILITA",('PRECIOS UNITARIOS'!$AF227*500)/Q227))))</f>
        <v>0</v>
      </c>
      <c r="T227" s="43">
        <f>'PRECIO REFERENCIA'!R227</f>
        <v>0</v>
      </c>
      <c r="U227" s="43" t="str">
        <f>'PRECIO REFERENCIA'!T227</f>
        <v>NO OFERTADO</v>
      </c>
      <c r="V227" s="44">
        <f>+IF(U227="NO OFERTADO",0,IF(U227="NO CUMPLE EV TECNICA",0,IF(U227="NO HABILITA",0,IF(U227="HABILITA",('PRECIOS UNITARIOS'!$AF227*500)/T227))))</f>
        <v>0</v>
      </c>
      <c r="W227" s="43">
        <f>'PRECIO REFERENCIA'!U227</f>
        <v>0</v>
      </c>
      <c r="X227" s="43" t="str">
        <f>'PRECIO REFERENCIA'!W227</f>
        <v>NO OFERTADO</v>
      </c>
      <c r="Y227" s="44">
        <f>+IF(X227="NO OFERTADO",0,IF(X227="NO CUMPLE EV TECNICA",0,IF(X227="NO HABILITA",0,IF(X227="HABILITA",('PRECIOS UNITARIOS'!$AF227*500)/W227))))</f>
        <v>0</v>
      </c>
      <c r="Z227" s="43">
        <f>'PRECIO REFERENCIA'!X227</f>
        <v>0</v>
      </c>
      <c r="AA227" s="43" t="str">
        <f>'PRECIO REFERENCIA'!Z227</f>
        <v>NO OFERTADO</v>
      </c>
      <c r="AB227" s="44">
        <f>+IF(AA227="NO OFERTADO",0,IF(AA227="NO CUMPLE EV TECNICA",0,IF(AA227="NO HABILITA",0,IF(AA227="HABILITA",('PRECIOS UNITARIOS'!$AF227*500)/Z227))))</f>
        <v>0</v>
      </c>
      <c r="AC227" s="43">
        <f>'PRECIO REFERENCIA'!AA227</f>
        <v>0</v>
      </c>
      <c r="AD227" s="43" t="str">
        <f>'PRECIO REFERENCIA'!AC227</f>
        <v>NO OFERTADO</v>
      </c>
      <c r="AE227" s="44">
        <f>+IF(AD227="NO OFERTADO",0,IF(AD227="NO CUMPLE EV TECNICA",0,IF(AD227="NO HABILITA",0,IF(AD227="HABILITA",('PRECIOS UNITARIOS'!$AF227*500)/AC227))))</f>
        <v>0</v>
      </c>
      <c r="AF227" s="43">
        <f>'PRECIO REFERENCIA'!AD227</f>
        <v>0</v>
      </c>
      <c r="AG227" s="43" t="str">
        <f>'PRECIO REFERENCIA'!AF227</f>
        <v>NO OFERTADO</v>
      </c>
      <c r="AH227" s="44">
        <f>+IF(AG227="NO OFERTADO",0,IF(AG227="NO CUMPLE EV TECNICA",0,IF(AG227="NO HABILITA",0,IF(AG227="HABILITA",('PRECIOS UNITARIOS'!$AF227*500)/AF227))))</f>
        <v>0</v>
      </c>
      <c r="AI227" s="43">
        <f>'PRECIO REFERENCIA'!AG227</f>
        <v>0</v>
      </c>
      <c r="AJ227" s="43" t="str">
        <f>'PRECIO REFERENCIA'!AI227</f>
        <v>NO OFERTADO</v>
      </c>
      <c r="AK227" s="44">
        <f>+IF(AJ227="NO OFERTADO",0,IF(AJ227="NO CUMPLE EV TECNICA",0,IF(AJ227="NO HABILITA",0,IF(AJ227="HABILITA",('PRECIOS UNITARIOS'!$AF227*500)/AI227))))</f>
        <v>0</v>
      </c>
      <c r="AL227" s="43">
        <f>'PRECIO REFERENCIA'!AJ227</f>
        <v>0</v>
      </c>
      <c r="AM227" s="43" t="str">
        <f>'PRECIO REFERENCIA'!AL227</f>
        <v>NO OFERTADO</v>
      </c>
      <c r="AN227" s="44">
        <f>+IF(AM227="NO OFERTADO",0,IF(AM227="NO CUMPLE EV TECNICA",0,IF(AM227="NO HABILITA",0,IF(AM227="HABILITA",('PRECIOS UNITARIOS'!$AF227*500)/AL227))))</f>
        <v>0</v>
      </c>
      <c r="AO227" s="43">
        <f>'PRECIO REFERENCIA'!AM227</f>
        <v>1292868.3600000001</v>
      </c>
      <c r="AP227" s="43" t="str">
        <f>'PRECIO REFERENCIA'!AO227</f>
        <v>HABILITA</v>
      </c>
      <c r="AQ227" s="44">
        <f>+IF(AP227="NO OFERTADO",0,IF(AP227="NO CUMPLE EV TECNICA",0,IF(AP227="NO HABILITA",0,IF(AP227="HABILITA",('PRECIOS UNITARIOS'!$AF227*500)/AO227))))</f>
        <v>499.99999999999994</v>
      </c>
      <c r="AR227" s="43">
        <f>'PRECIO REFERENCIA'!AP227</f>
        <v>0</v>
      </c>
      <c r="AS227" s="43" t="str">
        <f>'PRECIO REFERENCIA'!AR227</f>
        <v>NO OFERTADO</v>
      </c>
      <c r="AT227" s="44">
        <f>+IF(AS227="NO OFERTADO",0,IF(AS227="NO CUMPLE EV TECNICA",0,IF(AS227="NO HABILITA",0,IF(AS227="HABILITA",('PRECIOS UNITARIOS'!$AF227*500)/AR227))))</f>
        <v>0</v>
      </c>
      <c r="AU227" s="43">
        <f>'PRECIO REFERENCIA'!AS227</f>
        <v>0</v>
      </c>
      <c r="AV227" s="43" t="str">
        <f>'PRECIO REFERENCIA'!AU227</f>
        <v>NO OFERTADO</v>
      </c>
      <c r="AW227" s="44">
        <f>+IF(AV227="NO OFERTADO",0,IF(AV227="NO CUMPLE EV TECNICA",0,IF(AV227="NO HABILITA",0,IF(AV227="HABILITA",('PRECIOS UNITARIOS'!$AF227*500)/AU227))))</f>
        <v>0</v>
      </c>
      <c r="AX227" s="43">
        <f>'PRECIO REFERENCIA'!AV227</f>
        <v>0</v>
      </c>
      <c r="AY227" s="43" t="str">
        <f>'PRECIO REFERENCIA'!AX227</f>
        <v>NO OFERTADO</v>
      </c>
      <c r="AZ227" s="44">
        <f>+IF(AY227="NO OFERTADO",0,IF(AY227="NO CUMPLE EV TECNICA",0,IF(AY227="NO HABILITA",0,IF(AY227="HABILITA",('PRECIOS UNITARIOS'!$AF227*500)/AX227))))</f>
        <v>0</v>
      </c>
      <c r="BA227" s="43">
        <f>'PRECIO REFERENCIA'!AY227</f>
        <v>0</v>
      </c>
      <c r="BB227" s="43" t="str">
        <f>'PRECIO REFERENCIA'!BA227</f>
        <v>NO OFERTADO</v>
      </c>
      <c r="BC227" s="44">
        <f>+IF(BB227="NO OFERTADO",0,IF(BB227="NO CUMPLE EV TECNICA",0,IF(BB227="NO HABILITA",0,IF(BB227="HABILITA",('PRECIOS UNITARIOS'!$AF227*500)/BA227))))</f>
        <v>0</v>
      </c>
      <c r="BD227" s="43">
        <f>'PRECIO REFERENCIA'!BB227</f>
        <v>0</v>
      </c>
      <c r="BE227" s="43" t="str">
        <f>'PRECIO REFERENCIA'!BD227</f>
        <v>NO OFERTADO</v>
      </c>
      <c r="BF227" s="44">
        <f>+IF(BE227="NO OFERTADO",0,IF(BE227="NO CUMPLE EV TECNICA",0,IF(BE227="NO HABILITA",0,IF(BE227="HABILITA",('PRECIOS UNITARIOS'!$AF227*500)/BD227))))</f>
        <v>0</v>
      </c>
      <c r="BG227" s="43">
        <f>'PRECIO REFERENCIA'!BE227</f>
        <v>0</v>
      </c>
      <c r="BH227" s="43" t="str">
        <f>'PRECIO REFERENCIA'!BG227</f>
        <v>NO OFERTADO</v>
      </c>
      <c r="BI227" s="44">
        <f>+IF(BH227="NO OFERTADO",0,IF(BH227="NO CUMPLE EV TECNICA",0,IF(BH227="NO HABILITA",0,IF(BH227="HABILITA",('PRECIOS UNITARIOS'!$AF227*500)/BG227))))</f>
        <v>0</v>
      </c>
      <c r="BJ227" s="43">
        <f>'PRECIO REFERENCIA'!BH227</f>
        <v>0</v>
      </c>
      <c r="BK227" s="43" t="str">
        <f>'PRECIO REFERENCIA'!BJ227</f>
        <v>NO OFERTADO</v>
      </c>
      <c r="BL227" s="44">
        <f>+IF(BK227="NO OFERTADO",0,IF(BK227="NO CUMPLE EV TECNICA",0,IF(BK227="NO HABILITA",0,IF(BK227="HABILITA",('PRECIOS UNITARIOS'!$AF227*500)/BJ227))))</f>
        <v>0</v>
      </c>
      <c r="BM227" s="43">
        <f>'PRECIO REFERENCIA'!BK227</f>
        <v>0</v>
      </c>
      <c r="BN227" s="43" t="str">
        <f>'PRECIO REFERENCIA'!BM227</f>
        <v>NO OFERTADO</v>
      </c>
      <c r="BO227" s="44">
        <f>+IF(BN227="NO OFERTADO",0,IF(BN227="NO CUMPLE EV TECNICA",0,IF(BN227="NO HABILITA",0,IF(BN227="HABILITA",('PRECIOS UNITARIOS'!$AF227*500)/BM227))))</f>
        <v>0</v>
      </c>
      <c r="BP227" s="43">
        <f>'PRECIO REFERENCIA'!BN227</f>
        <v>0</v>
      </c>
      <c r="BQ227" s="43" t="str">
        <f>'PRECIO REFERENCIA'!BP227</f>
        <v>NO OFERTADO</v>
      </c>
      <c r="BR227" s="44">
        <f>+IF(BQ227="NO OFERTADO",0,IF(BQ227="NO CUMPLE EV TECNICA",0,IF(BQ227="NO HABILITA",0,IF(BQ227="HABILITA",('PRECIOS UNITARIOS'!$AF227*500)/BP227))))</f>
        <v>0</v>
      </c>
      <c r="BS227" s="43">
        <f>'PRECIO REFERENCIA'!BQ227</f>
        <v>0</v>
      </c>
      <c r="BT227" s="43" t="str">
        <f>'PRECIO REFERENCIA'!BS227</f>
        <v>NO OFERTADO</v>
      </c>
      <c r="BU227" s="44">
        <f>+IF(BT227="NO OFERTADO",0,IF(BT227="NO CUMPLE EV TECNICA",0,IF(BT227="NO HABILITA",0,IF(BT227="HABILITA",('PRECIOS UNITARIOS'!$AF227*500)/BS227))))</f>
        <v>0</v>
      </c>
      <c r="BV227" s="43">
        <f>'PRECIO REFERENCIA'!BT227</f>
        <v>0</v>
      </c>
      <c r="BW227" s="43" t="str">
        <f>'PRECIO REFERENCIA'!BV227</f>
        <v>NO OFERTADO</v>
      </c>
      <c r="BX227" s="44">
        <f>+IF(BW227="NO OFERTADO",0,IF(BW227="NO CUMPLE EV TECNICA",0,IF(BW227="NO HABILITA",0,IF(BW227="HABILITA",('PRECIOS UNITARIOS'!$AF227*500)/BV227))))</f>
        <v>0</v>
      </c>
      <c r="BY227" s="43">
        <f>'PRECIO REFERENCIA'!BW227</f>
        <v>0</v>
      </c>
      <c r="BZ227" s="43" t="str">
        <f>'PRECIO REFERENCIA'!BY227</f>
        <v>NO OFERTADO</v>
      </c>
      <c r="CA227" s="44">
        <f>+IF(BZ227="NO OFERTADO",0,IF(BZ227="NO CUMPLE EV TECNICA",0,IF(BZ227="NO HABILITA",0,IF(BZ227="HABILITA",('PRECIOS UNITARIOS'!$AF227*500)/BY227))))</f>
        <v>0</v>
      </c>
      <c r="CB227" s="43">
        <f>'PRECIO REFERENCIA'!BZ227</f>
        <v>0</v>
      </c>
      <c r="CC227" s="43" t="str">
        <f>'PRECIO REFERENCIA'!CB227</f>
        <v>NO OFERTADO</v>
      </c>
      <c r="CD227" s="44">
        <f>+IF(CC227="NO OFERTADO",0,IF(CC227="NO CUMPLE EV TECNICA",0,IF(CC227="NO HABILITA",0,IF(CC227="HABILITA",('PRECIOS UNITARIOS'!$AF227*500)/CB227))))</f>
        <v>0</v>
      </c>
      <c r="CE227" s="43">
        <f>'PRECIO REFERENCIA'!CC227</f>
        <v>0</v>
      </c>
      <c r="CF227" s="43" t="str">
        <f>'PRECIO REFERENCIA'!CE227</f>
        <v>NO OFERTADO</v>
      </c>
      <c r="CG227" s="44">
        <f>+IF(CF227="NO OFERTADO",0,IF(CF227="NO CUMPLE EV TECNICA",0,IF(CF227="NO HABILITA",0,IF(CF227="HABILITA",('PRECIOS UNITARIOS'!$AF227*500)/CE227))))</f>
        <v>0</v>
      </c>
      <c r="CH227" s="43">
        <f>'PRECIO REFERENCIA'!CF227</f>
        <v>0</v>
      </c>
      <c r="CI227" s="43" t="str">
        <f>'PRECIO REFERENCIA'!CH227</f>
        <v>NO HABILITA</v>
      </c>
      <c r="CJ227" s="44">
        <f>+IF(CI227="NO OFERTADO",0,IF(CI227="NO CUMPLE EV TECNICA",0,IF(CI227="NO HABILITA",0,IF(CI227="HABILITA",('PRECIOS UNITARIOS'!$AF227*500)/CH227))))</f>
        <v>0</v>
      </c>
    </row>
    <row r="228" spans="1:88" s="40" customFormat="1" ht="38.25" x14ac:dyDescent="0.2">
      <c r="A228" s="103">
        <v>219</v>
      </c>
      <c r="B228" s="202" t="s">
        <v>358</v>
      </c>
      <c r="C228" s="121" t="s">
        <v>355</v>
      </c>
      <c r="D228" s="24">
        <v>1</v>
      </c>
      <c r="E228" s="166" t="s">
        <v>53</v>
      </c>
      <c r="F228" s="168">
        <v>1</v>
      </c>
      <c r="G228" s="25">
        <v>1443493.8</v>
      </c>
      <c r="H228" s="43">
        <f>'PRECIO REFERENCIA'!F228</f>
        <v>0</v>
      </c>
      <c r="I228" s="43" t="str">
        <f>'PRECIO REFERENCIA'!H228</f>
        <v>NO OFERTADO</v>
      </c>
      <c r="J228" s="44">
        <f>+IF(I228="NO OFERTADO",0,IF(I228="NO CUMPLE EV TECNICA",0,IF(I228="NO HABILITA",0,IF(I228="HABILITA",('PRECIOS UNITARIOS'!$AF228*500)/H228))))</f>
        <v>0</v>
      </c>
      <c r="K228" s="43">
        <f>'PRECIO REFERENCIA'!I228</f>
        <v>0</v>
      </c>
      <c r="L228" s="43" t="str">
        <f>'PRECIO REFERENCIA'!K228</f>
        <v>NO OFERTADO</v>
      </c>
      <c r="M228" s="44">
        <f>+IF(L228="NO OFERTADO",0,IF(L228="NO CUMPLE EV TECNICA",0,IF(L228="NO HABILITA",0,IF(L228="HABILITA",('PRECIOS UNITARIOS'!$AF228*500)/K228))))</f>
        <v>0</v>
      </c>
      <c r="N228" s="43">
        <f>'PRECIO REFERENCIA'!L228</f>
        <v>0</v>
      </c>
      <c r="O228" s="43" t="str">
        <f>'PRECIO REFERENCIA'!N228</f>
        <v>NO OFERTADO</v>
      </c>
      <c r="P228" s="44">
        <f>+IF(O228="NO OFERTADO",0,IF(O228="NO CUMPLE EV TECNICA",0,IF(O228="NO HABILITA",0,IF(O228="HABILITA",('PRECIOS UNITARIOS'!$AF228*500)/N228))))</f>
        <v>0</v>
      </c>
      <c r="Q228" s="43">
        <f>'PRECIO REFERENCIA'!O228</f>
        <v>0</v>
      </c>
      <c r="R228" s="43" t="str">
        <f>'PRECIO REFERENCIA'!Q228</f>
        <v>NO OFERTADO</v>
      </c>
      <c r="S228" s="44">
        <f>+IF(R228="NO OFERTADO",0,IF(R228="NO CUMPLE EV TECNICA",0,IF(R228="NO HABILITA",0,IF(R228="HABILITA",('PRECIOS UNITARIOS'!$AF228*500)/Q228))))</f>
        <v>0</v>
      </c>
      <c r="T228" s="43">
        <f>'PRECIO REFERENCIA'!R228</f>
        <v>0</v>
      </c>
      <c r="U228" s="43" t="str">
        <f>'PRECIO REFERENCIA'!T228</f>
        <v>NO OFERTADO</v>
      </c>
      <c r="V228" s="44">
        <f>+IF(U228="NO OFERTADO",0,IF(U228="NO CUMPLE EV TECNICA",0,IF(U228="NO HABILITA",0,IF(U228="HABILITA",('PRECIOS UNITARIOS'!$AF228*500)/T228))))</f>
        <v>0</v>
      </c>
      <c r="W228" s="43">
        <f>'PRECIO REFERENCIA'!U228</f>
        <v>0</v>
      </c>
      <c r="X228" s="43" t="str">
        <f>'PRECIO REFERENCIA'!W228</f>
        <v>NO OFERTADO</v>
      </c>
      <c r="Y228" s="44">
        <f>+IF(X228="NO OFERTADO",0,IF(X228="NO CUMPLE EV TECNICA",0,IF(X228="NO HABILITA",0,IF(X228="HABILITA",('PRECIOS UNITARIOS'!$AF228*500)/W228))))</f>
        <v>0</v>
      </c>
      <c r="Z228" s="43">
        <f>'PRECIO REFERENCIA'!X228</f>
        <v>0</v>
      </c>
      <c r="AA228" s="43" t="str">
        <f>'PRECIO REFERENCIA'!Z228</f>
        <v>NO OFERTADO</v>
      </c>
      <c r="AB228" s="44">
        <f>+IF(AA228="NO OFERTADO",0,IF(AA228="NO CUMPLE EV TECNICA",0,IF(AA228="NO HABILITA",0,IF(AA228="HABILITA",('PRECIOS UNITARIOS'!$AF228*500)/Z228))))</f>
        <v>0</v>
      </c>
      <c r="AC228" s="43">
        <f>'PRECIO REFERENCIA'!AA228</f>
        <v>0</v>
      </c>
      <c r="AD228" s="43" t="str">
        <f>'PRECIO REFERENCIA'!AC228</f>
        <v>NO OFERTADO</v>
      </c>
      <c r="AE228" s="44">
        <f>+IF(AD228="NO OFERTADO",0,IF(AD228="NO CUMPLE EV TECNICA",0,IF(AD228="NO HABILITA",0,IF(AD228="HABILITA",('PRECIOS UNITARIOS'!$AF228*500)/AC228))))</f>
        <v>0</v>
      </c>
      <c r="AF228" s="43">
        <f>'PRECIO REFERENCIA'!AD228</f>
        <v>0</v>
      </c>
      <c r="AG228" s="43" t="str">
        <f>'PRECIO REFERENCIA'!AF228</f>
        <v>NO OFERTADO</v>
      </c>
      <c r="AH228" s="44">
        <f>+IF(AG228="NO OFERTADO",0,IF(AG228="NO CUMPLE EV TECNICA",0,IF(AG228="NO HABILITA",0,IF(AG228="HABILITA",('PRECIOS UNITARIOS'!$AF228*500)/AF228))))</f>
        <v>0</v>
      </c>
      <c r="AI228" s="43">
        <f>'PRECIO REFERENCIA'!AG228</f>
        <v>0</v>
      </c>
      <c r="AJ228" s="43" t="str">
        <f>'PRECIO REFERENCIA'!AI228</f>
        <v>NO OFERTADO</v>
      </c>
      <c r="AK228" s="44">
        <f>+IF(AJ228="NO OFERTADO",0,IF(AJ228="NO CUMPLE EV TECNICA",0,IF(AJ228="NO HABILITA",0,IF(AJ228="HABILITA",('PRECIOS UNITARIOS'!$AF228*500)/AI228))))</f>
        <v>0</v>
      </c>
      <c r="AL228" s="43">
        <f>'PRECIO REFERENCIA'!AJ228</f>
        <v>0</v>
      </c>
      <c r="AM228" s="43" t="str">
        <f>'PRECIO REFERENCIA'!AL228</f>
        <v>NO OFERTADO</v>
      </c>
      <c r="AN228" s="44">
        <f>+IF(AM228="NO OFERTADO",0,IF(AM228="NO CUMPLE EV TECNICA",0,IF(AM228="NO HABILITA",0,IF(AM228="HABILITA",('PRECIOS UNITARIOS'!$AF228*500)/AL228))))</f>
        <v>0</v>
      </c>
      <c r="AO228" s="43">
        <f>'PRECIO REFERENCIA'!AM228</f>
        <v>1292868.3600000001</v>
      </c>
      <c r="AP228" s="43" t="str">
        <f>'PRECIO REFERENCIA'!AO228</f>
        <v>HABILITA</v>
      </c>
      <c r="AQ228" s="44">
        <f>+IF(AP228="NO OFERTADO",0,IF(AP228="NO CUMPLE EV TECNICA",0,IF(AP228="NO HABILITA",0,IF(AP228="HABILITA",('PRECIOS UNITARIOS'!$AF228*500)/AO228))))</f>
        <v>499.99999999999994</v>
      </c>
      <c r="AR228" s="43">
        <f>'PRECIO REFERENCIA'!AP228</f>
        <v>0</v>
      </c>
      <c r="AS228" s="43" t="str">
        <f>'PRECIO REFERENCIA'!AR228</f>
        <v>NO OFERTADO</v>
      </c>
      <c r="AT228" s="44">
        <f>+IF(AS228="NO OFERTADO",0,IF(AS228="NO CUMPLE EV TECNICA",0,IF(AS228="NO HABILITA",0,IF(AS228="HABILITA",('PRECIOS UNITARIOS'!$AF228*500)/AR228))))</f>
        <v>0</v>
      </c>
      <c r="AU228" s="43">
        <f>'PRECIO REFERENCIA'!AS228</f>
        <v>0</v>
      </c>
      <c r="AV228" s="43" t="str">
        <f>'PRECIO REFERENCIA'!AU228</f>
        <v>NO OFERTADO</v>
      </c>
      <c r="AW228" s="44">
        <f>+IF(AV228="NO OFERTADO",0,IF(AV228="NO CUMPLE EV TECNICA",0,IF(AV228="NO HABILITA",0,IF(AV228="HABILITA",('PRECIOS UNITARIOS'!$AF228*500)/AU228))))</f>
        <v>0</v>
      </c>
      <c r="AX228" s="43">
        <f>'PRECIO REFERENCIA'!AV228</f>
        <v>0</v>
      </c>
      <c r="AY228" s="43" t="str">
        <f>'PRECIO REFERENCIA'!AX228</f>
        <v>NO OFERTADO</v>
      </c>
      <c r="AZ228" s="44">
        <f>+IF(AY228="NO OFERTADO",0,IF(AY228="NO CUMPLE EV TECNICA",0,IF(AY228="NO HABILITA",0,IF(AY228="HABILITA",('PRECIOS UNITARIOS'!$AF228*500)/AX228))))</f>
        <v>0</v>
      </c>
      <c r="BA228" s="43">
        <f>'PRECIO REFERENCIA'!AY228</f>
        <v>0</v>
      </c>
      <c r="BB228" s="43" t="str">
        <f>'PRECIO REFERENCIA'!BA228</f>
        <v>NO OFERTADO</v>
      </c>
      <c r="BC228" s="44">
        <f>+IF(BB228="NO OFERTADO",0,IF(BB228="NO CUMPLE EV TECNICA",0,IF(BB228="NO HABILITA",0,IF(BB228="HABILITA",('PRECIOS UNITARIOS'!$AF228*500)/BA228))))</f>
        <v>0</v>
      </c>
      <c r="BD228" s="43">
        <f>'PRECIO REFERENCIA'!BB228</f>
        <v>0</v>
      </c>
      <c r="BE228" s="43" t="str">
        <f>'PRECIO REFERENCIA'!BD228</f>
        <v>NO OFERTADO</v>
      </c>
      <c r="BF228" s="44">
        <f>+IF(BE228="NO OFERTADO",0,IF(BE228="NO CUMPLE EV TECNICA",0,IF(BE228="NO HABILITA",0,IF(BE228="HABILITA",('PRECIOS UNITARIOS'!$AF228*500)/BD228))))</f>
        <v>0</v>
      </c>
      <c r="BG228" s="43">
        <f>'PRECIO REFERENCIA'!BE228</f>
        <v>0</v>
      </c>
      <c r="BH228" s="43" t="str">
        <f>'PRECIO REFERENCIA'!BG228</f>
        <v>NO OFERTADO</v>
      </c>
      <c r="BI228" s="44">
        <f>+IF(BH228="NO OFERTADO",0,IF(BH228="NO CUMPLE EV TECNICA",0,IF(BH228="NO HABILITA",0,IF(BH228="HABILITA",('PRECIOS UNITARIOS'!$AF228*500)/BG228))))</f>
        <v>0</v>
      </c>
      <c r="BJ228" s="43">
        <f>'PRECIO REFERENCIA'!BH228</f>
        <v>0</v>
      </c>
      <c r="BK228" s="43" t="str">
        <f>'PRECIO REFERENCIA'!BJ228</f>
        <v>NO OFERTADO</v>
      </c>
      <c r="BL228" s="44">
        <f>+IF(BK228="NO OFERTADO",0,IF(BK228="NO CUMPLE EV TECNICA",0,IF(BK228="NO HABILITA",0,IF(BK228="HABILITA",('PRECIOS UNITARIOS'!$AF228*500)/BJ228))))</f>
        <v>0</v>
      </c>
      <c r="BM228" s="43">
        <f>'PRECIO REFERENCIA'!BK228</f>
        <v>0</v>
      </c>
      <c r="BN228" s="43" t="str">
        <f>'PRECIO REFERENCIA'!BM228</f>
        <v>NO OFERTADO</v>
      </c>
      <c r="BO228" s="44">
        <f>+IF(BN228="NO OFERTADO",0,IF(BN228="NO CUMPLE EV TECNICA",0,IF(BN228="NO HABILITA",0,IF(BN228="HABILITA",('PRECIOS UNITARIOS'!$AF228*500)/BM228))))</f>
        <v>0</v>
      </c>
      <c r="BP228" s="43">
        <f>'PRECIO REFERENCIA'!BN228</f>
        <v>0</v>
      </c>
      <c r="BQ228" s="43" t="str">
        <f>'PRECIO REFERENCIA'!BP228</f>
        <v>NO OFERTADO</v>
      </c>
      <c r="BR228" s="44">
        <f>+IF(BQ228="NO OFERTADO",0,IF(BQ228="NO CUMPLE EV TECNICA",0,IF(BQ228="NO HABILITA",0,IF(BQ228="HABILITA",('PRECIOS UNITARIOS'!$AF228*500)/BP228))))</f>
        <v>0</v>
      </c>
      <c r="BS228" s="43">
        <f>'PRECIO REFERENCIA'!BQ228</f>
        <v>0</v>
      </c>
      <c r="BT228" s="43" t="str">
        <f>'PRECIO REFERENCIA'!BS228</f>
        <v>NO OFERTADO</v>
      </c>
      <c r="BU228" s="44">
        <f>+IF(BT228="NO OFERTADO",0,IF(BT228="NO CUMPLE EV TECNICA",0,IF(BT228="NO HABILITA",0,IF(BT228="HABILITA",('PRECIOS UNITARIOS'!$AF228*500)/BS228))))</f>
        <v>0</v>
      </c>
      <c r="BV228" s="43">
        <f>'PRECIO REFERENCIA'!BT228</f>
        <v>0</v>
      </c>
      <c r="BW228" s="43" t="str">
        <f>'PRECIO REFERENCIA'!BV228</f>
        <v>NO OFERTADO</v>
      </c>
      <c r="BX228" s="44">
        <f>+IF(BW228="NO OFERTADO",0,IF(BW228="NO CUMPLE EV TECNICA",0,IF(BW228="NO HABILITA",0,IF(BW228="HABILITA",('PRECIOS UNITARIOS'!$AF228*500)/BV228))))</f>
        <v>0</v>
      </c>
      <c r="BY228" s="43">
        <f>'PRECIO REFERENCIA'!BW228</f>
        <v>0</v>
      </c>
      <c r="BZ228" s="43" t="str">
        <f>'PRECIO REFERENCIA'!BY228</f>
        <v>NO OFERTADO</v>
      </c>
      <c r="CA228" s="44">
        <f>+IF(BZ228="NO OFERTADO",0,IF(BZ228="NO CUMPLE EV TECNICA",0,IF(BZ228="NO HABILITA",0,IF(BZ228="HABILITA",('PRECIOS UNITARIOS'!$AF228*500)/BY228))))</f>
        <v>0</v>
      </c>
      <c r="CB228" s="43">
        <f>'PRECIO REFERENCIA'!BZ228</f>
        <v>0</v>
      </c>
      <c r="CC228" s="43" t="str">
        <f>'PRECIO REFERENCIA'!CB228</f>
        <v>NO OFERTADO</v>
      </c>
      <c r="CD228" s="44">
        <f>+IF(CC228="NO OFERTADO",0,IF(CC228="NO CUMPLE EV TECNICA",0,IF(CC228="NO HABILITA",0,IF(CC228="HABILITA",('PRECIOS UNITARIOS'!$AF228*500)/CB228))))</f>
        <v>0</v>
      </c>
      <c r="CE228" s="43">
        <f>'PRECIO REFERENCIA'!CC228</f>
        <v>0</v>
      </c>
      <c r="CF228" s="43" t="str">
        <f>'PRECIO REFERENCIA'!CE228</f>
        <v>NO OFERTADO</v>
      </c>
      <c r="CG228" s="44">
        <f>+IF(CF228="NO OFERTADO",0,IF(CF228="NO CUMPLE EV TECNICA",0,IF(CF228="NO HABILITA",0,IF(CF228="HABILITA",('PRECIOS UNITARIOS'!$AF228*500)/CE228))))</f>
        <v>0</v>
      </c>
      <c r="CH228" s="43">
        <f>'PRECIO REFERENCIA'!CF228</f>
        <v>0</v>
      </c>
      <c r="CI228" s="43" t="str">
        <f>'PRECIO REFERENCIA'!CH228</f>
        <v>NO HABILITA</v>
      </c>
      <c r="CJ228" s="44">
        <f>+IF(CI228="NO OFERTADO",0,IF(CI228="NO CUMPLE EV TECNICA",0,IF(CI228="NO HABILITA",0,IF(CI228="HABILITA",('PRECIOS UNITARIOS'!$AF228*500)/CH228))))</f>
        <v>0</v>
      </c>
    </row>
    <row r="229" spans="1:88" s="40" customFormat="1" ht="38.25" x14ac:dyDescent="0.2">
      <c r="A229" s="103">
        <v>220</v>
      </c>
      <c r="B229" s="202" t="s">
        <v>359</v>
      </c>
      <c r="C229" s="121" t="s">
        <v>355</v>
      </c>
      <c r="D229" s="24">
        <v>1</v>
      </c>
      <c r="E229" s="166" t="s">
        <v>53</v>
      </c>
      <c r="F229" s="168">
        <v>4.666666666666667</v>
      </c>
      <c r="G229" s="25">
        <v>1443493.8</v>
      </c>
      <c r="H229" s="43">
        <f>'PRECIO REFERENCIA'!F229</f>
        <v>0</v>
      </c>
      <c r="I229" s="43" t="str">
        <f>'PRECIO REFERENCIA'!H229</f>
        <v>NO OFERTADO</v>
      </c>
      <c r="J229" s="44">
        <f>+IF(I229="NO OFERTADO",0,IF(I229="NO CUMPLE EV TECNICA",0,IF(I229="NO HABILITA",0,IF(I229="HABILITA",('PRECIOS UNITARIOS'!$AF229*500)/H229))))</f>
        <v>0</v>
      </c>
      <c r="K229" s="43">
        <f>'PRECIO REFERENCIA'!I229</f>
        <v>0</v>
      </c>
      <c r="L229" s="43" t="str">
        <f>'PRECIO REFERENCIA'!K229</f>
        <v>NO OFERTADO</v>
      </c>
      <c r="M229" s="44">
        <f>+IF(L229="NO OFERTADO",0,IF(L229="NO CUMPLE EV TECNICA",0,IF(L229="NO HABILITA",0,IF(L229="HABILITA",('PRECIOS UNITARIOS'!$AF229*500)/K229))))</f>
        <v>0</v>
      </c>
      <c r="N229" s="43">
        <f>'PRECIO REFERENCIA'!L229</f>
        <v>0</v>
      </c>
      <c r="O229" s="43" t="str">
        <f>'PRECIO REFERENCIA'!N229</f>
        <v>NO OFERTADO</v>
      </c>
      <c r="P229" s="44">
        <f>+IF(O229="NO OFERTADO",0,IF(O229="NO CUMPLE EV TECNICA",0,IF(O229="NO HABILITA",0,IF(O229="HABILITA",('PRECIOS UNITARIOS'!$AF229*500)/N229))))</f>
        <v>0</v>
      </c>
      <c r="Q229" s="43">
        <f>'PRECIO REFERENCIA'!O229</f>
        <v>0</v>
      </c>
      <c r="R229" s="43" t="str">
        <f>'PRECIO REFERENCIA'!Q229</f>
        <v>NO OFERTADO</v>
      </c>
      <c r="S229" s="44">
        <f>+IF(R229="NO OFERTADO",0,IF(R229="NO CUMPLE EV TECNICA",0,IF(R229="NO HABILITA",0,IF(R229="HABILITA",('PRECIOS UNITARIOS'!$AF229*500)/Q229))))</f>
        <v>0</v>
      </c>
      <c r="T229" s="43">
        <f>'PRECIO REFERENCIA'!R229</f>
        <v>0</v>
      </c>
      <c r="U229" s="43" t="str">
        <f>'PRECIO REFERENCIA'!T229</f>
        <v>NO OFERTADO</v>
      </c>
      <c r="V229" s="44">
        <f>+IF(U229="NO OFERTADO",0,IF(U229="NO CUMPLE EV TECNICA",0,IF(U229="NO HABILITA",0,IF(U229="HABILITA",('PRECIOS UNITARIOS'!$AF229*500)/T229))))</f>
        <v>0</v>
      </c>
      <c r="W229" s="43">
        <f>'PRECIO REFERENCIA'!U229</f>
        <v>0</v>
      </c>
      <c r="X229" s="43" t="str">
        <f>'PRECIO REFERENCIA'!W229</f>
        <v>NO OFERTADO</v>
      </c>
      <c r="Y229" s="44">
        <f>+IF(X229="NO OFERTADO",0,IF(X229="NO CUMPLE EV TECNICA",0,IF(X229="NO HABILITA",0,IF(X229="HABILITA",('PRECIOS UNITARIOS'!$AF229*500)/W229))))</f>
        <v>0</v>
      </c>
      <c r="Z229" s="43">
        <f>'PRECIO REFERENCIA'!X229</f>
        <v>0</v>
      </c>
      <c r="AA229" s="43" t="str">
        <f>'PRECIO REFERENCIA'!Z229</f>
        <v>NO OFERTADO</v>
      </c>
      <c r="AB229" s="44">
        <f>+IF(AA229="NO OFERTADO",0,IF(AA229="NO CUMPLE EV TECNICA",0,IF(AA229="NO HABILITA",0,IF(AA229="HABILITA",('PRECIOS UNITARIOS'!$AF229*500)/Z229))))</f>
        <v>0</v>
      </c>
      <c r="AC229" s="43">
        <f>'PRECIO REFERENCIA'!AA229</f>
        <v>0</v>
      </c>
      <c r="AD229" s="43" t="str">
        <f>'PRECIO REFERENCIA'!AC229</f>
        <v>NO OFERTADO</v>
      </c>
      <c r="AE229" s="44">
        <f>+IF(AD229="NO OFERTADO",0,IF(AD229="NO CUMPLE EV TECNICA",0,IF(AD229="NO HABILITA",0,IF(AD229="HABILITA",('PRECIOS UNITARIOS'!$AF229*500)/AC229))))</f>
        <v>0</v>
      </c>
      <c r="AF229" s="43">
        <f>'PRECIO REFERENCIA'!AD229</f>
        <v>0</v>
      </c>
      <c r="AG229" s="43" t="str">
        <f>'PRECIO REFERENCIA'!AF229</f>
        <v>NO OFERTADO</v>
      </c>
      <c r="AH229" s="44">
        <f>+IF(AG229="NO OFERTADO",0,IF(AG229="NO CUMPLE EV TECNICA",0,IF(AG229="NO HABILITA",0,IF(AG229="HABILITA",('PRECIOS UNITARIOS'!$AF229*500)/AF229))))</f>
        <v>0</v>
      </c>
      <c r="AI229" s="43">
        <f>'PRECIO REFERENCIA'!AG229</f>
        <v>0</v>
      </c>
      <c r="AJ229" s="43" t="str">
        <f>'PRECIO REFERENCIA'!AI229</f>
        <v>NO OFERTADO</v>
      </c>
      <c r="AK229" s="44">
        <f>+IF(AJ229="NO OFERTADO",0,IF(AJ229="NO CUMPLE EV TECNICA",0,IF(AJ229="NO HABILITA",0,IF(AJ229="HABILITA",('PRECIOS UNITARIOS'!$AF229*500)/AI229))))</f>
        <v>0</v>
      </c>
      <c r="AL229" s="43">
        <f>'PRECIO REFERENCIA'!AJ229</f>
        <v>0</v>
      </c>
      <c r="AM229" s="43" t="str">
        <f>'PRECIO REFERENCIA'!AL229</f>
        <v>NO OFERTADO</v>
      </c>
      <c r="AN229" s="44">
        <f>+IF(AM229="NO OFERTADO",0,IF(AM229="NO CUMPLE EV TECNICA",0,IF(AM229="NO HABILITA",0,IF(AM229="HABILITA",('PRECIOS UNITARIOS'!$AF229*500)/AL229))))</f>
        <v>0</v>
      </c>
      <c r="AO229" s="43">
        <f>'PRECIO REFERENCIA'!AM229</f>
        <v>1292868.3600000001</v>
      </c>
      <c r="AP229" s="43" t="str">
        <f>'PRECIO REFERENCIA'!AO229</f>
        <v>HABILITA</v>
      </c>
      <c r="AQ229" s="44">
        <f>+IF(AP229="NO OFERTADO",0,IF(AP229="NO CUMPLE EV TECNICA",0,IF(AP229="NO HABILITA",0,IF(AP229="HABILITA",('PRECIOS UNITARIOS'!$AF229*500)/AO229))))</f>
        <v>499.99999999999994</v>
      </c>
      <c r="AR229" s="43">
        <f>'PRECIO REFERENCIA'!AP229</f>
        <v>0</v>
      </c>
      <c r="AS229" s="43" t="str">
        <f>'PRECIO REFERENCIA'!AR229</f>
        <v>NO OFERTADO</v>
      </c>
      <c r="AT229" s="44">
        <f>+IF(AS229="NO OFERTADO",0,IF(AS229="NO CUMPLE EV TECNICA",0,IF(AS229="NO HABILITA",0,IF(AS229="HABILITA",('PRECIOS UNITARIOS'!$AF229*500)/AR229))))</f>
        <v>0</v>
      </c>
      <c r="AU229" s="43">
        <f>'PRECIO REFERENCIA'!AS229</f>
        <v>0</v>
      </c>
      <c r="AV229" s="43" t="str">
        <f>'PRECIO REFERENCIA'!AU229</f>
        <v>NO OFERTADO</v>
      </c>
      <c r="AW229" s="44">
        <f>+IF(AV229="NO OFERTADO",0,IF(AV229="NO CUMPLE EV TECNICA",0,IF(AV229="NO HABILITA",0,IF(AV229="HABILITA",('PRECIOS UNITARIOS'!$AF229*500)/AU229))))</f>
        <v>0</v>
      </c>
      <c r="AX229" s="43">
        <f>'PRECIO REFERENCIA'!AV229</f>
        <v>0</v>
      </c>
      <c r="AY229" s="43" t="str">
        <f>'PRECIO REFERENCIA'!AX229</f>
        <v>NO OFERTADO</v>
      </c>
      <c r="AZ229" s="44">
        <f>+IF(AY229="NO OFERTADO",0,IF(AY229="NO CUMPLE EV TECNICA",0,IF(AY229="NO HABILITA",0,IF(AY229="HABILITA",('PRECIOS UNITARIOS'!$AF229*500)/AX229))))</f>
        <v>0</v>
      </c>
      <c r="BA229" s="43">
        <f>'PRECIO REFERENCIA'!AY229</f>
        <v>0</v>
      </c>
      <c r="BB229" s="43" t="str">
        <f>'PRECIO REFERENCIA'!BA229</f>
        <v>NO OFERTADO</v>
      </c>
      <c r="BC229" s="44">
        <f>+IF(BB229="NO OFERTADO",0,IF(BB229="NO CUMPLE EV TECNICA",0,IF(BB229="NO HABILITA",0,IF(BB229="HABILITA",('PRECIOS UNITARIOS'!$AF229*500)/BA229))))</f>
        <v>0</v>
      </c>
      <c r="BD229" s="43">
        <f>'PRECIO REFERENCIA'!BB229</f>
        <v>0</v>
      </c>
      <c r="BE229" s="43" t="str">
        <f>'PRECIO REFERENCIA'!BD229</f>
        <v>NO OFERTADO</v>
      </c>
      <c r="BF229" s="44">
        <f>+IF(BE229="NO OFERTADO",0,IF(BE229="NO CUMPLE EV TECNICA",0,IF(BE229="NO HABILITA",0,IF(BE229="HABILITA",('PRECIOS UNITARIOS'!$AF229*500)/BD229))))</f>
        <v>0</v>
      </c>
      <c r="BG229" s="43">
        <f>'PRECIO REFERENCIA'!BE229</f>
        <v>0</v>
      </c>
      <c r="BH229" s="43" t="str">
        <f>'PRECIO REFERENCIA'!BG229</f>
        <v>NO OFERTADO</v>
      </c>
      <c r="BI229" s="44">
        <f>+IF(BH229="NO OFERTADO",0,IF(BH229="NO CUMPLE EV TECNICA",0,IF(BH229="NO HABILITA",0,IF(BH229="HABILITA",('PRECIOS UNITARIOS'!$AF229*500)/BG229))))</f>
        <v>0</v>
      </c>
      <c r="BJ229" s="43">
        <f>'PRECIO REFERENCIA'!BH229</f>
        <v>0</v>
      </c>
      <c r="BK229" s="43" t="str">
        <f>'PRECIO REFERENCIA'!BJ229</f>
        <v>NO OFERTADO</v>
      </c>
      <c r="BL229" s="44">
        <f>+IF(BK229="NO OFERTADO",0,IF(BK229="NO CUMPLE EV TECNICA",0,IF(BK229="NO HABILITA",0,IF(BK229="HABILITA",('PRECIOS UNITARIOS'!$AF229*500)/BJ229))))</f>
        <v>0</v>
      </c>
      <c r="BM229" s="43">
        <f>'PRECIO REFERENCIA'!BK229</f>
        <v>0</v>
      </c>
      <c r="BN229" s="43" t="str">
        <f>'PRECIO REFERENCIA'!BM229</f>
        <v>NO OFERTADO</v>
      </c>
      <c r="BO229" s="44">
        <f>+IF(BN229="NO OFERTADO",0,IF(BN229="NO CUMPLE EV TECNICA",0,IF(BN229="NO HABILITA",0,IF(BN229="HABILITA",('PRECIOS UNITARIOS'!$AF229*500)/BM229))))</f>
        <v>0</v>
      </c>
      <c r="BP229" s="43">
        <f>'PRECIO REFERENCIA'!BN229</f>
        <v>0</v>
      </c>
      <c r="BQ229" s="43" t="str">
        <f>'PRECIO REFERENCIA'!BP229</f>
        <v>NO OFERTADO</v>
      </c>
      <c r="BR229" s="44">
        <f>+IF(BQ229="NO OFERTADO",0,IF(BQ229="NO CUMPLE EV TECNICA",0,IF(BQ229="NO HABILITA",0,IF(BQ229="HABILITA",('PRECIOS UNITARIOS'!$AF229*500)/BP229))))</f>
        <v>0</v>
      </c>
      <c r="BS229" s="43">
        <f>'PRECIO REFERENCIA'!BQ229</f>
        <v>0</v>
      </c>
      <c r="BT229" s="43" t="str">
        <f>'PRECIO REFERENCIA'!BS229</f>
        <v>NO OFERTADO</v>
      </c>
      <c r="BU229" s="44">
        <f>+IF(BT229="NO OFERTADO",0,IF(BT229="NO CUMPLE EV TECNICA",0,IF(BT229="NO HABILITA",0,IF(BT229="HABILITA",('PRECIOS UNITARIOS'!$AF229*500)/BS229))))</f>
        <v>0</v>
      </c>
      <c r="BV229" s="43">
        <f>'PRECIO REFERENCIA'!BT229</f>
        <v>0</v>
      </c>
      <c r="BW229" s="43" t="str">
        <f>'PRECIO REFERENCIA'!BV229</f>
        <v>NO OFERTADO</v>
      </c>
      <c r="BX229" s="44">
        <f>+IF(BW229="NO OFERTADO",0,IF(BW229="NO CUMPLE EV TECNICA",0,IF(BW229="NO HABILITA",0,IF(BW229="HABILITA",('PRECIOS UNITARIOS'!$AF229*500)/BV229))))</f>
        <v>0</v>
      </c>
      <c r="BY229" s="43">
        <f>'PRECIO REFERENCIA'!BW229</f>
        <v>0</v>
      </c>
      <c r="BZ229" s="43" t="str">
        <f>'PRECIO REFERENCIA'!BY229</f>
        <v>NO OFERTADO</v>
      </c>
      <c r="CA229" s="44">
        <f>+IF(BZ229="NO OFERTADO",0,IF(BZ229="NO CUMPLE EV TECNICA",0,IF(BZ229="NO HABILITA",0,IF(BZ229="HABILITA",('PRECIOS UNITARIOS'!$AF229*500)/BY229))))</f>
        <v>0</v>
      </c>
      <c r="CB229" s="43">
        <f>'PRECIO REFERENCIA'!BZ229</f>
        <v>0</v>
      </c>
      <c r="CC229" s="43" t="str">
        <f>'PRECIO REFERENCIA'!CB229</f>
        <v>NO OFERTADO</v>
      </c>
      <c r="CD229" s="44">
        <f>+IF(CC229="NO OFERTADO",0,IF(CC229="NO CUMPLE EV TECNICA",0,IF(CC229="NO HABILITA",0,IF(CC229="HABILITA",('PRECIOS UNITARIOS'!$AF229*500)/CB229))))</f>
        <v>0</v>
      </c>
      <c r="CE229" s="43">
        <f>'PRECIO REFERENCIA'!CC229</f>
        <v>0</v>
      </c>
      <c r="CF229" s="43" t="str">
        <f>'PRECIO REFERENCIA'!CE229</f>
        <v>NO OFERTADO</v>
      </c>
      <c r="CG229" s="44">
        <f>+IF(CF229="NO OFERTADO",0,IF(CF229="NO CUMPLE EV TECNICA",0,IF(CF229="NO HABILITA",0,IF(CF229="HABILITA",('PRECIOS UNITARIOS'!$AF229*500)/CE229))))</f>
        <v>0</v>
      </c>
      <c r="CH229" s="43">
        <f>'PRECIO REFERENCIA'!CF229</f>
        <v>0</v>
      </c>
      <c r="CI229" s="43" t="str">
        <f>'PRECIO REFERENCIA'!CH229</f>
        <v>NO OFERTADO</v>
      </c>
      <c r="CJ229" s="44">
        <f>+IF(CI229="NO OFERTADO",0,IF(CI229="NO CUMPLE EV TECNICA",0,IF(CI229="NO HABILITA",0,IF(CI229="HABILITA",('PRECIOS UNITARIOS'!$AF229*500)/CH229))))</f>
        <v>0</v>
      </c>
    </row>
    <row r="230" spans="1:88" s="40" customFormat="1" ht="38.25" x14ac:dyDescent="0.2">
      <c r="A230" s="103">
        <v>221</v>
      </c>
      <c r="B230" s="202" t="s">
        <v>360</v>
      </c>
      <c r="C230" s="121" t="s">
        <v>355</v>
      </c>
      <c r="D230" s="24">
        <v>1</v>
      </c>
      <c r="E230" s="166" t="s">
        <v>53</v>
      </c>
      <c r="F230" s="168">
        <v>7</v>
      </c>
      <c r="G230" s="25">
        <v>1426929</v>
      </c>
      <c r="H230" s="43">
        <f>'PRECIO REFERENCIA'!F230</f>
        <v>0</v>
      </c>
      <c r="I230" s="43" t="str">
        <f>'PRECIO REFERENCIA'!H230</f>
        <v>NO OFERTADO</v>
      </c>
      <c r="J230" s="44">
        <f>+IF(I230="NO OFERTADO",0,IF(I230="NO CUMPLE EV TECNICA",0,IF(I230="NO HABILITA",0,IF(I230="HABILITA",('PRECIOS UNITARIOS'!$AF230*500)/H230))))</f>
        <v>0</v>
      </c>
      <c r="K230" s="43">
        <f>'PRECIO REFERENCIA'!I230</f>
        <v>0</v>
      </c>
      <c r="L230" s="43" t="str">
        <f>'PRECIO REFERENCIA'!K230</f>
        <v>NO OFERTADO</v>
      </c>
      <c r="M230" s="44">
        <f>+IF(L230="NO OFERTADO",0,IF(L230="NO CUMPLE EV TECNICA",0,IF(L230="NO HABILITA",0,IF(L230="HABILITA",('PRECIOS UNITARIOS'!$AF230*500)/K230))))</f>
        <v>0</v>
      </c>
      <c r="N230" s="43">
        <f>'PRECIO REFERENCIA'!L230</f>
        <v>0</v>
      </c>
      <c r="O230" s="43" t="str">
        <f>'PRECIO REFERENCIA'!N230</f>
        <v>NO OFERTADO</v>
      </c>
      <c r="P230" s="44">
        <f>+IF(O230="NO OFERTADO",0,IF(O230="NO CUMPLE EV TECNICA",0,IF(O230="NO HABILITA",0,IF(O230="HABILITA",('PRECIOS UNITARIOS'!$AF230*500)/N230))))</f>
        <v>0</v>
      </c>
      <c r="Q230" s="43">
        <f>'PRECIO REFERENCIA'!O230</f>
        <v>0</v>
      </c>
      <c r="R230" s="43" t="str">
        <f>'PRECIO REFERENCIA'!Q230</f>
        <v>NO OFERTADO</v>
      </c>
      <c r="S230" s="44">
        <f>+IF(R230="NO OFERTADO",0,IF(R230="NO CUMPLE EV TECNICA",0,IF(R230="NO HABILITA",0,IF(R230="HABILITA",('PRECIOS UNITARIOS'!$AF230*500)/Q230))))</f>
        <v>0</v>
      </c>
      <c r="T230" s="43">
        <f>'PRECIO REFERENCIA'!R230</f>
        <v>0</v>
      </c>
      <c r="U230" s="43" t="str">
        <f>'PRECIO REFERENCIA'!T230</f>
        <v>NO OFERTADO</v>
      </c>
      <c r="V230" s="44">
        <f>+IF(U230="NO OFERTADO",0,IF(U230="NO CUMPLE EV TECNICA",0,IF(U230="NO HABILITA",0,IF(U230="HABILITA",('PRECIOS UNITARIOS'!$AF230*500)/T230))))</f>
        <v>0</v>
      </c>
      <c r="W230" s="43">
        <f>'PRECIO REFERENCIA'!U230</f>
        <v>0</v>
      </c>
      <c r="X230" s="43" t="str">
        <f>'PRECIO REFERENCIA'!W230</f>
        <v>NO OFERTADO</v>
      </c>
      <c r="Y230" s="44">
        <f>+IF(X230="NO OFERTADO",0,IF(X230="NO CUMPLE EV TECNICA",0,IF(X230="NO HABILITA",0,IF(X230="HABILITA",('PRECIOS UNITARIOS'!$AF230*500)/W230))))</f>
        <v>0</v>
      </c>
      <c r="Z230" s="43">
        <f>'PRECIO REFERENCIA'!X230</f>
        <v>0</v>
      </c>
      <c r="AA230" s="43" t="str">
        <f>'PRECIO REFERENCIA'!Z230</f>
        <v>NO OFERTADO</v>
      </c>
      <c r="AB230" s="44">
        <f>+IF(AA230="NO OFERTADO",0,IF(AA230="NO CUMPLE EV TECNICA",0,IF(AA230="NO HABILITA",0,IF(AA230="HABILITA",('PRECIOS UNITARIOS'!$AF230*500)/Z230))))</f>
        <v>0</v>
      </c>
      <c r="AC230" s="43">
        <f>'PRECIO REFERENCIA'!AA230</f>
        <v>0</v>
      </c>
      <c r="AD230" s="43" t="str">
        <f>'PRECIO REFERENCIA'!AC230</f>
        <v>NO OFERTADO</v>
      </c>
      <c r="AE230" s="44">
        <f>+IF(AD230="NO OFERTADO",0,IF(AD230="NO CUMPLE EV TECNICA",0,IF(AD230="NO HABILITA",0,IF(AD230="HABILITA",('PRECIOS UNITARIOS'!$AF230*500)/AC230))))</f>
        <v>0</v>
      </c>
      <c r="AF230" s="43">
        <f>'PRECIO REFERENCIA'!AD230</f>
        <v>0</v>
      </c>
      <c r="AG230" s="43" t="str">
        <f>'PRECIO REFERENCIA'!AF230</f>
        <v>NO OFERTADO</v>
      </c>
      <c r="AH230" s="44">
        <f>+IF(AG230="NO OFERTADO",0,IF(AG230="NO CUMPLE EV TECNICA",0,IF(AG230="NO HABILITA",0,IF(AG230="HABILITA",('PRECIOS UNITARIOS'!$AF230*500)/AF230))))</f>
        <v>0</v>
      </c>
      <c r="AI230" s="43">
        <f>'PRECIO REFERENCIA'!AG230</f>
        <v>0</v>
      </c>
      <c r="AJ230" s="43" t="str">
        <f>'PRECIO REFERENCIA'!AI230</f>
        <v>NO OFERTADO</v>
      </c>
      <c r="AK230" s="44">
        <f>+IF(AJ230="NO OFERTADO",0,IF(AJ230="NO CUMPLE EV TECNICA",0,IF(AJ230="NO HABILITA",0,IF(AJ230="HABILITA",('PRECIOS UNITARIOS'!$AF230*500)/AI230))))</f>
        <v>0</v>
      </c>
      <c r="AL230" s="43">
        <f>'PRECIO REFERENCIA'!AJ230</f>
        <v>0</v>
      </c>
      <c r="AM230" s="43" t="str">
        <f>'PRECIO REFERENCIA'!AL230</f>
        <v>NO OFERTADO</v>
      </c>
      <c r="AN230" s="44">
        <f>+IF(AM230="NO OFERTADO",0,IF(AM230="NO CUMPLE EV TECNICA",0,IF(AM230="NO HABILITA",0,IF(AM230="HABILITA",('PRECIOS UNITARIOS'!$AF230*500)/AL230))))</f>
        <v>0</v>
      </c>
      <c r="AO230" s="43">
        <f>'PRECIO REFERENCIA'!AM230</f>
        <v>1286985</v>
      </c>
      <c r="AP230" s="43" t="str">
        <f>'PRECIO REFERENCIA'!AO230</f>
        <v>HABILITA</v>
      </c>
      <c r="AQ230" s="44">
        <f>+IF(AP230="NO OFERTADO",0,IF(AP230="NO CUMPLE EV TECNICA",0,IF(AP230="NO HABILITA",0,IF(AP230="HABILITA",('PRECIOS UNITARIOS'!$AF230*500)/AO230))))</f>
        <v>500</v>
      </c>
      <c r="AR230" s="43">
        <f>'PRECIO REFERENCIA'!AP230</f>
        <v>0</v>
      </c>
      <c r="AS230" s="43" t="str">
        <f>'PRECIO REFERENCIA'!AR230</f>
        <v>NO OFERTADO</v>
      </c>
      <c r="AT230" s="44">
        <f>+IF(AS230="NO OFERTADO",0,IF(AS230="NO CUMPLE EV TECNICA",0,IF(AS230="NO HABILITA",0,IF(AS230="HABILITA",('PRECIOS UNITARIOS'!$AF230*500)/AR230))))</f>
        <v>0</v>
      </c>
      <c r="AU230" s="43">
        <f>'PRECIO REFERENCIA'!AS230</f>
        <v>0</v>
      </c>
      <c r="AV230" s="43" t="str">
        <f>'PRECIO REFERENCIA'!AU230</f>
        <v>NO OFERTADO</v>
      </c>
      <c r="AW230" s="44">
        <f>+IF(AV230="NO OFERTADO",0,IF(AV230="NO CUMPLE EV TECNICA",0,IF(AV230="NO HABILITA",0,IF(AV230="HABILITA",('PRECIOS UNITARIOS'!$AF230*500)/AU230))))</f>
        <v>0</v>
      </c>
      <c r="AX230" s="43">
        <f>'PRECIO REFERENCIA'!AV230</f>
        <v>0</v>
      </c>
      <c r="AY230" s="43" t="str">
        <f>'PRECIO REFERENCIA'!AX230</f>
        <v>NO OFERTADO</v>
      </c>
      <c r="AZ230" s="44">
        <f>+IF(AY230="NO OFERTADO",0,IF(AY230="NO CUMPLE EV TECNICA",0,IF(AY230="NO HABILITA",0,IF(AY230="HABILITA",('PRECIOS UNITARIOS'!$AF230*500)/AX230))))</f>
        <v>0</v>
      </c>
      <c r="BA230" s="43">
        <f>'PRECIO REFERENCIA'!AY230</f>
        <v>0</v>
      </c>
      <c r="BB230" s="43" t="str">
        <f>'PRECIO REFERENCIA'!BA230</f>
        <v>NO OFERTADO</v>
      </c>
      <c r="BC230" s="44">
        <f>+IF(BB230="NO OFERTADO",0,IF(BB230="NO CUMPLE EV TECNICA",0,IF(BB230="NO HABILITA",0,IF(BB230="HABILITA",('PRECIOS UNITARIOS'!$AF230*500)/BA230))))</f>
        <v>0</v>
      </c>
      <c r="BD230" s="43">
        <f>'PRECIO REFERENCIA'!BB230</f>
        <v>0</v>
      </c>
      <c r="BE230" s="43" t="str">
        <f>'PRECIO REFERENCIA'!BD230</f>
        <v>NO OFERTADO</v>
      </c>
      <c r="BF230" s="44">
        <f>+IF(BE230="NO OFERTADO",0,IF(BE230="NO CUMPLE EV TECNICA",0,IF(BE230="NO HABILITA",0,IF(BE230="HABILITA",('PRECIOS UNITARIOS'!$AF230*500)/BD230))))</f>
        <v>0</v>
      </c>
      <c r="BG230" s="43">
        <f>'PRECIO REFERENCIA'!BE230</f>
        <v>0</v>
      </c>
      <c r="BH230" s="43" t="str">
        <f>'PRECIO REFERENCIA'!BG230</f>
        <v>NO OFERTADO</v>
      </c>
      <c r="BI230" s="44">
        <f>+IF(BH230="NO OFERTADO",0,IF(BH230="NO CUMPLE EV TECNICA",0,IF(BH230="NO HABILITA",0,IF(BH230="HABILITA",('PRECIOS UNITARIOS'!$AF230*500)/BG230))))</f>
        <v>0</v>
      </c>
      <c r="BJ230" s="43">
        <f>'PRECIO REFERENCIA'!BH230</f>
        <v>0</v>
      </c>
      <c r="BK230" s="43" t="str">
        <f>'PRECIO REFERENCIA'!BJ230</f>
        <v>NO OFERTADO</v>
      </c>
      <c r="BL230" s="44">
        <f>+IF(BK230="NO OFERTADO",0,IF(BK230="NO CUMPLE EV TECNICA",0,IF(BK230="NO HABILITA",0,IF(BK230="HABILITA",('PRECIOS UNITARIOS'!$AF230*500)/BJ230))))</f>
        <v>0</v>
      </c>
      <c r="BM230" s="43">
        <f>'PRECIO REFERENCIA'!BK230</f>
        <v>0</v>
      </c>
      <c r="BN230" s="43" t="str">
        <f>'PRECIO REFERENCIA'!BM230</f>
        <v>NO OFERTADO</v>
      </c>
      <c r="BO230" s="44">
        <f>+IF(BN230="NO OFERTADO",0,IF(BN230="NO CUMPLE EV TECNICA",0,IF(BN230="NO HABILITA",0,IF(BN230="HABILITA",('PRECIOS UNITARIOS'!$AF230*500)/BM230))))</f>
        <v>0</v>
      </c>
      <c r="BP230" s="43">
        <f>'PRECIO REFERENCIA'!BN230</f>
        <v>0</v>
      </c>
      <c r="BQ230" s="43" t="str">
        <f>'PRECIO REFERENCIA'!BP230</f>
        <v>NO OFERTADO</v>
      </c>
      <c r="BR230" s="44">
        <f>+IF(BQ230="NO OFERTADO",0,IF(BQ230="NO CUMPLE EV TECNICA",0,IF(BQ230="NO HABILITA",0,IF(BQ230="HABILITA",('PRECIOS UNITARIOS'!$AF230*500)/BP230))))</f>
        <v>0</v>
      </c>
      <c r="BS230" s="43">
        <f>'PRECIO REFERENCIA'!BQ230</f>
        <v>0</v>
      </c>
      <c r="BT230" s="43" t="str">
        <f>'PRECIO REFERENCIA'!BS230</f>
        <v>NO OFERTADO</v>
      </c>
      <c r="BU230" s="44">
        <f>+IF(BT230="NO OFERTADO",0,IF(BT230="NO CUMPLE EV TECNICA",0,IF(BT230="NO HABILITA",0,IF(BT230="HABILITA",('PRECIOS UNITARIOS'!$AF230*500)/BS230))))</f>
        <v>0</v>
      </c>
      <c r="BV230" s="43">
        <f>'PRECIO REFERENCIA'!BT230</f>
        <v>0</v>
      </c>
      <c r="BW230" s="43" t="str">
        <f>'PRECIO REFERENCIA'!BV230</f>
        <v>NO OFERTADO</v>
      </c>
      <c r="BX230" s="44">
        <f>+IF(BW230="NO OFERTADO",0,IF(BW230="NO CUMPLE EV TECNICA",0,IF(BW230="NO HABILITA",0,IF(BW230="HABILITA",('PRECIOS UNITARIOS'!$AF230*500)/BV230))))</f>
        <v>0</v>
      </c>
      <c r="BY230" s="43">
        <f>'PRECIO REFERENCIA'!BW230</f>
        <v>0</v>
      </c>
      <c r="BZ230" s="43" t="str">
        <f>'PRECIO REFERENCIA'!BY230</f>
        <v>NO OFERTADO</v>
      </c>
      <c r="CA230" s="44">
        <f>+IF(BZ230="NO OFERTADO",0,IF(BZ230="NO CUMPLE EV TECNICA",0,IF(BZ230="NO HABILITA",0,IF(BZ230="HABILITA",('PRECIOS UNITARIOS'!$AF230*500)/BY230))))</f>
        <v>0</v>
      </c>
      <c r="CB230" s="43">
        <f>'PRECIO REFERENCIA'!BZ230</f>
        <v>0</v>
      </c>
      <c r="CC230" s="43" t="str">
        <f>'PRECIO REFERENCIA'!CB230</f>
        <v>NO OFERTADO</v>
      </c>
      <c r="CD230" s="44">
        <f>+IF(CC230="NO OFERTADO",0,IF(CC230="NO CUMPLE EV TECNICA",0,IF(CC230="NO HABILITA",0,IF(CC230="HABILITA",('PRECIOS UNITARIOS'!$AF230*500)/CB230))))</f>
        <v>0</v>
      </c>
      <c r="CE230" s="43">
        <f>'PRECIO REFERENCIA'!CC230</f>
        <v>0</v>
      </c>
      <c r="CF230" s="43" t="str">
        <f>'PRECIO REFERENCIA'!CE230</f>
        <v>NO OFERTADO</v>
      </c>
      <c r="CG230" s="44">
        <f>+IF(CF230="NO OFERTADO",0,IF(CF230="NO CUMPLE EV TECNICA",0,IF(CF230="NO HABILITA",0,IF(CF230="HABILITA",('PRECIOS UNITARIOS'!$AF230*500)/CE230))))</f>
        <v>0</v>
      </c>
      <c r="CH230" s="43">
        <f>'PRECIO REFERENCIA'!CF230</f>
        <v>0</v>
      </c>
      <c r="CI230" s="43" t="str">
        <f>'PRECIO REFERENCIA'!CH230</f>
        <v>NO HABILITA</v>
      </c>
      <c r="CJ230" s="44">
        <f>+IF(CI230="NO OFERTADO",0,IF(CI230="NO CUMPLE EV TECNICA",0,IF(CI230="NO HABILITA",0,IF(CI230="HABILITA",('PRECIOS UNITARIOS'!$AF230*500)/CH230))))</f>
        <v>0</v>
      </c>
    </row>
    <row r="231" spans="1:88" s="40" customFormat="1" ht="38.25" x14ac:dyDescent="0.2">
      <c r="A231" s="103">
        <v>222</v>
      </c>
      <c r="B231" s="202" t="s">
        <v>361</v>
      </c>
      <c r="C231" s="121" t="s">
        <v>355</v>
      </c>
      <c r="D231" s="24">
        <v>1</v>
      </c>
      <c r="E231" s="166" t="s">
        <v>53</v>
      </c>
      <c r="F231" s="168">
        <v>1</v>
      </c>
      <c r="G231" s="25">
        <v>1319721.8999999999</v>
      </c>
      <c r="H231" s="43">
        <f>'PRECIO REFERENCIA'!F231</f>
        <v>0</v>
      </c>
      <c r="I231" s="43" t="str">
        <f>'PRECIO REFERENCIA'!H231</f>
        <v>NO OFERTADO</v>
      </c>
      <c r="J231" s="44">
        <f>+IF(I231="NO OFERTADO",0,IF(I231="NO CUMPLE EV TECNICA",0,IF(I231="NO HABILITA",0,IF(I231="HABILITA",('PRECIOS UNITARIOS'!$AF231*500)/H231))))</f>
        <v>0</v>
      </c>
      <c r="K231" s="43">
        <f>'PRECIO REFERENCIA'!I231</f>
        <v>0</v>
      </c>
      <c r="L231" s="43" t="str">
        <f>'PRECIO REFERENCIA'!K231</f>
        <v>NO OFERTADO</v>
      </c>
      <c r="M231" s="44">
        <f>+IF(L231="NO OFERTADO",0,IF(L231="NO CUMPLE EV TECNICA",0,IF(L231="NO HABILITA",0,IF(L231="HABILITA",('PRECIOS UNITARIOS'!$AF231*500)/K231))))</f>
        <v>0</v>
      </c>
      <c r="N231" s="43">
        <f>'PRECIO REFERENCIA'!L231</f>
        <v>0</v>
      </c>
      <c r="O231" s="43" t="str">
        <f>'PRECIO REFERENCIA'!N231</f>
        <v>NO OFERTADO</v>
      </c>
      <c r="P231" s="44">
        <f>+IF(O231="NO OFERTADO",0,IF(O231="NO CUMPLE EV TECNICA",0,IF(O231="NO HABILITA",0,IF(O231="HABILITA",('PRECIOS UNITARIOS'!$AF231*500)/N231))))</f>
        <v>0</v>
      </c>
      <c r="Q231" s="43">
        <f>'PRECIO REFERENCIA'!O231</f>
        <v>0</v>
      </c>
      <c r="R231" s="43" t="str">
        <f>'PRECIO REFERENCIA'!Q231</f>
        <v>NO OFERTADO</v>
      </c>
      <c r="S231" s="44">
        <f>+IF(R231="NO OFERTADO",0,IF(R231="NO CUMPLE EV TECNICA",0,IF(R231="NO HABILITA",0,IF(R231="HABILITA",('PRECIOS UNITARIOS'!$AF231*500)/Q231))))</f>
        <v>0</v>
      </c>
      <c r="T231" s="43">
        <f>'PRECIO REFERENCIA'!R231</f>
        <v>0</v>
      </c>
      <c r="U231" s="43" t="str">
        <f>'PRECIO REFERENCIA'!T231</f>
        <v>NO OFERTADO</v>
      </c>
      <c r="V231" s="44">
        <f>+IF(U231="NO OFERTADO",0,IF(U231="NO CUMPLE EV TECNICA",0,IF(U231="NO HABILITA",0,IF(U231="HABILITA",('PRECIOS UNITARIOS'!$AF231*500)/T231))))</f>
        <v>0</v>
      </c>
      <c r="W231" s="43">
        <f>'PRECIO REFERENCIA'!U231</f>
        <v>0</v>
      </c>
      <c r="X231" s="43" t="str">
        <f>'PRECIO REFERENCIA'!W231</f>
        <v>NO OFERTADO</v>
      </c>
      <c r="Y231" s="44">
        <f>+IF(X231="NO OFERTADO",0,IF(X231="NO CUMPLE EV TECNICA",0,IF(X231="NO HABILITA",0,IF(X231="HABILITA",('PRECIOS UNITARIOS'!$AF231*500)/W231))))</f>
        <v>0</v>
      </c>
      <c r="Z231" s="43">
        <f>'PRECIO REFERENCIA'!X231</f>
        <v>0</v>
      </c>
      <c r="AA231" s="43" t="str">
        <f>'PRECIO REFERENCIA'!Z231</f>
        <v>NO OFERTADO</v>
      </c>
      <c r="AB231" s="44">
        <f>+IF(AA231="NO OFERTADO",0,IF(AA231="NO CUMPLE EV TECNICA",0,IF(AA231="NO HABILITA",0,IF(AA231="HABILITA",('PRECIOS UNITARIOS'!$AF231*500)/Z231))))</f>
        <v>0</v>
      </c>
      <c r="AC231" s="43">
        <f>'PRECIO REFERENCIA'!AA231</f>
        <v>0</v>
      </c>
      <c r="AD231" s="43" t="str">
        <f>'PRECIO REFERENCIA'!AC231</f>
        <v>NO OFERTADO</v>
      </c>
      <c r="AE231" s="44">
        <f>+IF(AD231="NO OFERTADO",0,IF(AD231="NO CUMPLE EV TECNICA",0,IF(AD231="NO HABILITA",0,IF(AD231="HABILITA",('PRECIOS UNITARIOS'!$AF231*500)/AC231))))</f>
        <v>0</v>
      </c>
      <c r="AF231" s="43">
        <f>'PRECIO REFERENCIA'!AD231</f>
        <v>0</v>
      </c>
      <c r="AG231" s="43" t="str">
        <f>'PRECIO REFERENCIA'!AF231</f>
        <v>NO OFERTADO</v>
      </c>
      <c r="AH231" s="44">
        <f>+IF(AG231="NO OFERTADO",0,IF(AG231="NO CUMPLE EV TECNICA",0,IF(AG231="NO HABILITA",0,IF(AG231="HABILITA",('PRECIOS UNITARIOS'!$AF231*500)/AF231))))</f>
        <v>0</v>
      </c>
      <c r="AI231" s="43">
        <f>'PRECIO REFERENCIA'!AG231</f>
        <v>0</v>
      </c>
      <c r="AJ231" s="43" t="str">
        <f>'PRECIO REFERENCIA'!AI231</f>
        <v>NO OFERTADO</v>
      </c>
      <c r="AK231" s="44">
        <f>+IF(AJ231="NO OFERTADO",0,IF(AJ231="NO CUMPLE EV TECNICA",0,IF(AJ231="NO HABILITA",0,IF(AJ231="HABILITA",('PRECIOS UNITARIOS'!$AF231*500)/AI231))))</f>
        <v>0</v>
      </c>
      <c r="AL231" s="43">
        <f>'PRECIO REFERENCIA'!AJ231</f>
        <v>0</v>
      </c>
      <c r="AM231" s="43" t="str">
        <f>'PRECIO REFERENCIA'!AL231</f>
        <v>NO OFERTADO</v>
      </c>
      <c r="AN231" s="44">
        <f>+IF(AM231="NO OFERTADO",0,IF(AM231="NO CUMPLE EV TECNICA",0,IF(AM231="NO HABILITA",0,IF(AM231="HABILITA",('PRECIOS UNITARIOS'!$AF231*500)/AL231))))</f>
        <v>0</v>
      </c>
      <c r="AO231" s="43">
        <f>'PRECIO REFERENCIA'!AM231</f>
        <v>0</v>
      </c>
      <c r="AP231" s="43" t="str">
        <f>'PRECIO REFERENCIA'!AO231</f>
        <v>NO OFERTADO</v>
      </c>
      <c r="AQ231" s="44">
        <f>+IF(AP231="NO OFERTADO",0,IF(AP231="NO CUMPLE EV TECNICA",0,IF(AP231="NO HABILITA",0,IF(AP231="HABILITA",('PRECIOS UNITARIOS'!$AF231*500)/AO231))))</f>
        <v>0</v>
      </c>
      <c r="AR231" s="43">
        <f>'PRECIO REFERENCIA'!AP231</f>
        <v>0</v>
      </c>
      <c r="AS231" s="43" t="str">
        <f>'PRECIO REFERENCIA'!AR231</f>
        <v>NO OFERTADO</v>
      </c>
      <c r="AT231" s="44">
        <f>+IF(AS231="NO OFERTADO",0,IF(AS231="NO CUMPLE EV TECNICA",0,IF(AS231="NO HABILITA",0,IF(AS231="HABILITA",('PRECIOS UNITARIOS'!$AF231*500)/AR231))))</f>
        <v>0</v>
      </c>
      <c r="AU231" s="43">
        <f>'PRECIO REFERENCIA'!AS231</f>
        <v>0</v>
      </c>
      <c r="AV231" s="43" t="str">
        <f>'PRECIO REFERENCIA'!AU231</f>
        <v>NO OFERTADO</v>
      </c>
      <c r="AW231" s="44">
        <f>+IF(AV231="NO OFERTADO",0,IF(AV231="NO CUMPLE EV TECNICA",0,IF(AV231="NO HABILITA",0,IF(AV231="HABILITA",('PRECIOS UNITARIOS'!$AF231*500)/AU231))))</f>
        <v>0</v>
      </c>
      <c r="AX231" s="43">
        <f>'PRECIO REFERENCIA'!AV231</f>
        <v>0</v>
      </c>
      <c r="AY231" s="43" t="str">
        <f>'PRECIO REFERENCIA'!AX231</f>
        <v>NO OFERTADO</v>
      </c>
      <c r="AZ231" s="44">
        <f>+IF(AY231="NO OFERTADO",0,IF(AY231="NO CUMPLE EV TECNICA",0,IF(AY231="NO HABILITA",0,IF(AY231="HABILITA",('PRECIOS UNITARIOS'!$AF231*500)/AX231))))</f>
        <v>0</v>
      </c>
      <c r="BA231" s="43">
        <f>'PRECIO REFERENCIA'!AY231</f>
        <v>0</v>
      </c>
      <c r="BB231" s="43" t="str">
        <f>'PRECIO REFERENCIA'!BA231</f>
        <v>NO OFERTADO</v>
      </c>
      <c r="BC231" s="44">
        <f>+IF(BB231="NO OFERTADO",0,IF(BB231="NO CUMPLE EV TECNICA",0,IF(BB231="NO HABILITA",0,IF(BB231="HABILITA",('PRECIOS UNITARIOS'!$AF231*500)/BA231))))</f>
        <v>0</v>
      </c>
      <c r="BD231" s="43">
        <f>'PRECIO REFERENCIA'!BB231</f>
        <v>0</v>
      </c>
      <c r="BE231" s="43" t="str">
        <f>'PRECIO REFERENCIA'!BD231</f>
        <v>NO OFERTADO</v>
      </c>
      <c r="BF231" s="44">
        <f>+IF(BE231="NO OFERTADO",0,IF(BE231="NO CUMPLE EV TECNICA",0,IF(BE231="NO HABILITA",0,IF(BE231="HABILITA",('PRECIOS UNITARIOS'!$AF231*500)/BD231))))</f>
        <v>0</v>
      </c>
      <c r="BG231" s="43">
        <f>'PRECIO REFERENCIA'!BE231</f>
        <v>0</v>
      </c>
      <c r="BH231" s="43" t="str">
        <f>'PRECIO REFERENCIA'!BG231</f>
        <v>NO OFERTADO</v>
      </c>
      <c r="BI231" s="44">
        <f>+IF(BH231="NO OFERTADO",0,IF(BH231="NO CUMPLE EV TECNICA",0,IF(BH231="NO HABILITA",0,IF(BH231="HABILITA",('PRECIOS UNITARIOS'!$AF231*500)/BG231))))</f>
        <v>0</v>
      </c>
      <c r="BJ231" s="43">
        <f>'PRECIO REFERENCIA'!BH231</f>
        <v>0</v>
      </c>
      <c r="BK231" s="43" t="str">
        <f>'PRECIO REFERENCIA'!BJ231</f>
        <v>NO OFERTADO</v>
      </c>
      <c r="BL231" s="44">
        <f>+IF(BK231="NO OFERTADO",0,IF(BK231="NO CUMPLE EV TECNICA",0,IF(BK231="NO HABILITA",0,IF(BK231="HABILITA",('PRECIOS UNITARIOS'!$AF231*500)/BJ231))))</f>
        <v>0</v>
      </c>
      <c r="BM231" s="43">
        <f>'PRECIO REFERENCIA'!BK231</f>
        <v>0</v>
      </c>
      <c r="BN231" s="43" t="str">
        <f>'PRECIO REFERENCIA'!BM231</f>
        <v>NO OFERTADO</v>
      </c>
      <c r="BO231" s="44">
        <f>+IF(BN231="NO OFERTADO",0,IF(BN231="NO CUMPLE EV TECNICA",0,IF(BN231="NO HABILITA",0,IF(BN231="HABILITA",('PRECIOS UNITARIOS'!$AF231*500)/BM231))))</f>
        <v>0</v>
      </c>
      <c r="BP231" s="43">
        <f>'PRECIO REFERENCIA'!BN231</f>
        <v>0</v>
      </c>
      <c r="BQ231" s="43" t="str">
        <f>'PRECIO REFERENCIA'!BP231</f>
        <v>NO OFERTADO</v>
      </c>
      <c r="BR231" s="44">
        <f>+IF(BQ231="NO OFERTADO",0,IF(BQ231="NO CUMPLE EV TECNICA",0,IF(BQ231="NO HABILITA",0,IF(BQ231="HABILITA",('PRECIOS UNITARIOS'!$AF231*500)/BP231))))</f>
        <v>0</v>
      </c>
      <c r="BS231" s="43">
        <f>'PRECIO REFERENCIA'!BQ231</f>
        <v>0</v>
      </c>
      <c r="BT231" s="43" t="str">
        <f>'PRECIO REFERENCIA'!BS231</f>
        <v>NO OFERTADO</v>
      </c>
      <c r="BU231" s="44">
        <f>+IF(BT231="NO OFERTADO",0,IF(BT231="NO CUMPLE EV TECNICA",0,IF(BT231="NO HABILITA",0,IF(BT231="HABILITA",('PRECIOS UNITARIOS'!$AF231*500)/BS231))))</f>
        <v>0</v>
      </c>
      <c r="BV231" s="43">
        <f>'PRECIO REFERENCIA'!BT231</f>
        <v>0</v>
      </c>
      <c r="BW231" s="43" t="str">
        <f>'PRECIO REFERENCIA'!BV231</f>
        <v>NO OFERTADO</v>
      </c>
      <c r="BX231" s="44">
        <f>+IF(BW231="NO OFERTADO",0,IF(BW231="NO CUMPLE EV TECNICA",0,IF(BW231="NO HABILITA",0,IF(BW231="HABILITA",('PRECIOS UNITARIOS'!$AF231*500)/BV231))))</f>
        <v>0</v>
      </c>
      <c r="BY231" s="43">
        <f>'PRECIO REFERENCIA'!BW231</f>
        <v>0</v>
      </c>
      <c r="BZ231" s="43" t="str">
        <f>'PRECIO REFERENCIA'!BY231</f>
        <v>NO OFERTADO</v>
      </c>
      <c r="CA231" s="44">
        <f>+IF(BZ231="NO OFERTADO",0,IF(BZ231="NO CUMPLE EV TECNICA",0,IF(BZ231="NO HABILITA",0,IF(BZ231="HABILITA",('PRECIOS UNITARIOS'!$AF231*500)/BY231))))</f>
        <v>0</v>
      </c>
      <c r="CB231" s="43">
        <f>'PRECIO REFERENCIA'!BZ231</f>
        <v>0</v>
      </c>
      <c r="CC231" s="43" t="str">
        <f>'PRECIO REFERENCIA'!CB231</f>
        <v>NO OFERTADO</v>
      </c>
      <c r="CD231" s="44">
        <f>+IF(CC231="NO OFERTADO",0,IF(CC231="NO CUMPLE EV TECNICA",0,IF(CC231="NO HABILITA",0,IF(CC231="HABILITA",('PRECIOS UNITARIOS'!$AF231*500)/CB231))))</f>
        <v>0</v>
      </c>
      <c r="CE231" s="43">
        <f>'PRECIO REFERENCIA'!CC231</f>
        <v>0</v>
      </c>
      <c r="CF231" s="43" t="str">
        <f>'PRECIO REFERENCIA'!CE231</f>
        <v>NO OFERTADO</v>
      </c>
      <c r="CG231" s="44">
        <f>+IF(CF231="NO OFERTADO",0,IF(CF231="NO CUMPLE EV TECNICA",0,IF(CF231="NO HABILITA",0,IF(CF231="HABILITA",('PRECIOS UNITARIOS'!$AF231*500)/CE231))))</f>
        <v>0</v>
      </c>
      <c r="CH231" s="43">
        <f>'PRECIO REFERENCIA'!CF231</f>
        <v>0</v>
      </c>
      <c r="CI231" s="43" t="str">
        <f>'PRECIO REFERENCIA'!CH231</f>
        <v>NO HABILITA</v>
      </c>
      <c r="CJ231" s="44">
        <f>+IF(CI231="NO OFERTADO",0,IF(CI231="NO CUMPLE EV TECNICA",0,IF(CI231="NO HABILITA",0,IF(CI231="HABILITA",('PRECIOS UNITARIOS'!$AF231*500)/CH231))))</f>
        <v>0</v>
      </c>
    </row>
    <row r="232" spans="1:88" s="40" customFormat="1" ht="38.25" x14ac:dyDescent="0.2">
      <c r="A232" s="103">
        <v>223</v>
      </c>
      <c r="B232" s="202" t="s">
        <v>362</v>
      </c>
      <c r="C232" s="121" t="s">
        <v>355</v>
      </c>
      <c r="D232" s="24">
        <v>1</v>
      </c>
      <c r="E232" s="166" t="s">
        <v>53</v>
      </c>
      <c r="F232" s="168">
        <v>1</v>
      </c>
      <c r="G232" s="25">
        <v>1443493.8</v>
      </c>
      <c r="H232" s="43">
        <f>'PRECIO REFERENCIA'!F232</f>
        <v>0</v>
      </c>
      <c r="I232" s="43" t="str">
        <f>'PRECIO REFERENCIA'!H232</f>
        <v>NO OFERTADO</v>
      </c>
      <c r="J232" s="44">
        <f>+IF(I232="NO OFERTADO",0,IF(I232="NO CUMPLE EV TECNICA",0,IF(I232="NO HABILITA",0,IF(I232="HABILITA",('PRECIOS UNITARIOS'!$AF232*500)/H232))))</f>
        <v>0</v>
      </c>
      <c r="K232" s="43">
        <f>'PRECIO REFERENCIA'!I232</f>
        <v>0</v>
      </c>
      <c r="L232" s="43" t="str">
        <f>'PRECIO REFERENCIA'!K232</f>
        <v>NO OFERTADO</v>
      </c>
      <c r="M232" s="44">
        <f>+IF(L232="NO OFERTADO",0,IF(L232="NO CUMPLE EV TECNICA",0,IF(L232="NO HABILITA",0,IF(L232="HABILITA",('PRECIOS UNITARIOS'!$AF232*500)/K232))))</f>
        <v>0</v>
      </c>
      <c r="N232" s="43">
        <f>'PRECIO REFERENCIA'!L232</f>
        <v>0</v>
      </c>
      <c r="O232" s="43" t="str">
        <f>'PRECIO REFERENCIA'!N232</f>
        <v>NO OFERTADO</v>
      </c>
      <c r="P232" s="44">
        <f>+IF(O232="NO OFERTADO",0,IF(O232="NO CUMPLE EV TECNICA",0,IF(O232="NO HABILITA",0,IF(O232="HABILITA",('PRECIOS UNITARIOS'!$AF232*500)/N232))))</f>
        <v>0</v>
      </c>
      <c r="Q232" s="43">
        <f>'PRECIO REFERENCIA'!O232</f>
        <v>0</v>
      </c>
      <c r="R232" s="43" t="str">
        <f>'PRECIO REFERENCIA'!Q232</f>
        <v>NO OFERTADO</v>
      </c>
      <c r="S232" s="44">
        <f>+IF(R232="NO OFERTADO",0,IF(R232="NO CUMPLE EV TECNICA",0,IF(R232="NO HABILITA",0,IF(R232="HABILITA",('PRECIOS UNITARIOS'!$AF232*500)/Q232))))</f>
        <v>0</v>
      </c>
      <c r="T232" s="43">
        <f>'PRECIO REFERENCIA'!R232</f>
        <v>0</v>
      </c>
      <c r="U232" s="43" t="str">
        <f>'PRECIO REFERENCIA'!T232</f>
        <v>NO OFERTADO</v>
      </c>
      <c r="V232" s="44">
        <f>+IF(U232="NO OFERTADO",0,IF(U232="NO CUMPLE EV TECNICA",0,IF(U232="NO HABILITA",0,IF(U232="HABILITA",('PRECIOS UNITARIOS'!$AF232*500)/T232))))</f>
        <v>0</v>
      </c>
      <c r="W232" s="43">
        <f>'PRECIO REFERENCIA'!U232</f>
        <v>0</v>
      </c>
      <c r="X232" s="43" t="str">
        <f>'PRECIO REFERENCIA'!W232</f>
        <v>NO OFERTADO</v>
      </c>
      <c r="Y232" s="44">
        <f>+IF(X232="NO OFERTADO",0,IF(X232="NO CUMPLE EV TECNICA",0,IF(X232="NO HABILITA",0,IF(X232="HABILITA",('PRECIOS UNITARIOS'!$AF232*500)/W232))))</f>
        <v>0</v>
      </c>
      <c r="Z232" s="43">
        <f>'PRECIO REFERENCIA'!X232</f>
        <v>0</v>
      </c>
      <c r="AA232" s="43" t="str">
        <f>'PRECIO REFERENCIA'!Z232</f>
        <v>NO OFERTADO</v>
      </c>
      <c r="AB232" s="44">
        <f>+IF(AA232="NO OFERTADO",0,IF(AA232="NO CUMPLE EV TECNICA",0,IF(AA232="NO HABILITA",0,IF(AA232="HABILITA",('PRECIOS UNITARIOS'!$AF232*500)/Z232))))</f>
        <v>0</v>
      </c>
      <c r="AC232" s="43">
        <f>'PRECIO REFERENCIA'!AA232</f>
        <v>0</v>
      </c>
      <c r="AD232" s="43" t="str">
        <f>'PRECIO REFERENCIA'!AC232</f>
        <v>NO OFERTADO</v>
      </c>
      <c r="AE232" s="44">
        <f>+IF(AD232="NO OFERTADO",0,IF(AD232="NO CUMPLE EV TECNICA",0,IF(AD232="NO HABILITA",0,IF(AD232="HABILITA",('PRECIOS UNITARIOS'!$AF232*500)/AC232))))</f>
        <v>0</v>
      </c>
      <c r="AF232" s="43">
        <f>'PRECIO REFERENCIA'!AD232</f>
        <v>0</v>
      </c>
      <c r="AG232" s="43" t="str">
        <f>'PRECIO REFERENCIA'!AF232</f>
        <v>NO OFERTADO</v>
      </c>
      <c r="AH232" s="44">
        <f>+IF(AG232="NO OFERTADO",0,IF(AG232="NO CUMPLE EV TECNICA",0,IF(AG232="NO HABILITA",0,IF(AG232="HABILITA",('PRECIOS UNITARIOS'!$AF232*500)/AF232))))</f>
        <v>0</v>
      </c>
      <c r="AI232" s="43">
        <f>'PRECIO REFERENCIA'!AG232</f>
        <v>0</v>
      </c>
      <c r="AJ232" s="43" t="str">
        <f>'PRECIO REFERENCIA'!AI232</f>
        <v>NO OFERTADO</v>
      </c>
      <c r="AK232" s="44">
        <f>+IF(AJ232="NO OFERTADO",0,IF(AJ232="NO CUMPLE EV TECNICA",0,IF(AJ232="NO HABILITA",0,IF(AJ232="HABILITA",('PRECIOS UNITARIOS'!$AF232*500)/AI232))))</f>
        <v>0</v>
      </c>
      <c r="AL232" s="43">
        <f>'PRECIO REFERENCIA'!AJ232</f>
        <v>0</v>
      </c>
      <c r="AM232" s="43" t="str">
        <f>'PRECIO REFERENCIA'!AL232</f>
        <v>NO OFERTADO</v>
      </c>
      <c r="AN232" s="44">
        <f>+IF(AM232="NO OFERTADO",0,IF(AM232="NO CUMPLE EV TECNICA",0,IF(AM232="NO HABILITA",0,IF(AM232="HABILITA",('PRECIOS UNITARIOS'!$AF232*500)/AL232))))</f>
        <v>0</v>
      </c>
      <c r="AO232" s="43">
        <f>'PRECIO REFERENCIA'!AM232</f>
        <v>1292868.3600000001</v>
      </c>
      <c r="AP232" s="43" t="str">
        <f>'PRECIO REFERENCIA'!AO232</f>
        <v>HABILITA</v>
      </c>
      <c r="AQ232" s="44">
        <f>+IF(AP232="NO OFERTADO",0,IF(AP232="NO CUMPLE EV TECNICA",0,IF(AP232="NO HABILITA",0,IF(AP232="HABILITA",('PRECIOS UNITARIOS'!$AF232*500)/AO232))))</f>
        <v>499.99999999999994</v>
      </c>
      <c r="AR232" s="43">
        <f>'PRECIO REFERENCIA'!AP232</f>
        <v>0</v>
      </c>
      <c r="AS232" s="43" t="str">
        <f>'PRECIO REFERENCIA'!AR232</f>
        <v>NO OFERTADO</v>
      </c>
      <c r="AT232" s="44">
        <f>+IF(AS232="NO OFERTADO",0,IF(AS232="NO CUMPLE EV TECNICA",0,IF(AS232="NO HABILITA",0,IF(AS232="HABILITA",('PRECIOS UNITARIOS'!$AF232*500)/AR232))))</f>
        <v>0</v>
      </c>
      <c r="AU232" s="43">
        <f>'PRECIO REFERENCIA'!AS232</f>
        <v>0</v>
      </c>
      <c r="AV232" s="43" t="str">
        <f>'PRECIO REFERENCIA'!AU232</f>
        <v>NO OFERTADO</v>
      </c>
      <c r="AW232" s="44">
        <f>+IF(AV232="NO OFERTADO",0,IF(AV232="NO CUMPLE EV TECNICA",0,IF(AV232="NO HABILITA",0,IF(AV232="HABILITA",('PRECIOS UNITARIOS'!$AF232*500)/AU232))))</f>
        <v>0</v>
      </c>
      <c r="AX232" s="43">
        <f>'PRECIO REFERENCIA'!AV232</f>
        <v>0</v>
      </c>
      <c r="AY232" s="43" t="str">
        <f>'PRECIO REFERENCIA'!AX232</f>
        <v>NO OFERTADO</v>
      </c>
      <c r="AZ232" s="44">
        <f>+IF(AY232="NO OFERTADO",0,IF(AY232="NO CUMPLE EV TECNICA",0,IF(AY232="NO HABILITA",0,IF(AY232="HABILITA",('PRECIOS UNITARIOS'!$AF232*500)/AX232))))</f>
        <v>0</v>
      </c>
      <c r="BA232" s="43">
        <f>'PRECIO REFERENCIA'!AY232</f>
        <v>0</v>
      </c>
      <c r="BB232" s="43" t="str">
        <f>'PRECIO REFERENCIA'!BA232</f>
        <v>NO OFERTADO</v>
      </c>
      <c r="BC232" s="44">
        <f>+IF(BB232="NO OFERTADO",0,IF(BB232="NO CUMPLE EV TECNICA",0,IF(BB232="NO HABILITA",0,IF(BB232="HABILITA",('PRECIOS UNITARIOS'!$AF232*500)/BA232))))</f>
        <v>0</v>
      </c>
      <c r="BD232" s="43">
        <f>'PRECIO REFERENCIA'!BB232</f>
        <v>0</v>
      </c>
      <c r="BE232" s="43" t="str">
        <f>'PRECIO REFERENCIA'!BD232</f>
        <v>NO OFERTADO</v>
      </c>
      <c r="BF232" s="44">
        <f>+IF(BE232="NO OFERTADO",0,IF(BE232="NO CUMPLE EV TECNICA",0,IF(BE232="NO HABILITA",0,IF(BE232="HABILITA",('PRECIOS UNITARIOS'!$AF232*500)/BD232))))</f>
        <v>0</v>
      </c>
      <c r="BG232" s="43">
        <f>'PRECIO REFERENCIA'!BE232</f>
        <v>0</v>
      </c>
      <c r="BH232" s="43" t="str">
        <f>'PRECIO REFERENCIA'!BG232</f>
        <v>NO OFERTADO</v>
      </c>
      <c r="BI232" s="44">
        <f>+IF(BH232="NO OFERTADO",0,IF(BH232="NO CUMPLE EV TECNICA",0,IF(BH232="NO HABILITA",0,IF(BH232="HABILITA",('PRECIOS UNITARIOS'!$AF232*500)/BG232))))</f>
        <v>0</v>
      </c>
      <c r="BJ232" s="43">
        <f>'PRECIO REFERENCIA'!BH232</f>
        <v>0</v>
      </c>
      <c r="BK232" s="43" t="str">
        <f>'PRECIO REFERENCIA'!BJ232</f>
        <v>NO OFERTADO</v>
      </c>
      <c r="BL232" s="44">
        <f>+IF(BK232="NO OFERTADO",0,IF(BK232="NO CUMPLE EV TECNICA",0,IF(BK232="NO HABILITA",0,IF(BK232="HABILITA",('PRECIOS UNITARIOS'!$AF232*500)/BJ232))))</f>
        <v>0</v>
      </c>
      <c r="BM232" s="43">
        <f>'PRECIO REFERENCIA'!BK232</f>
        <v>0</v>
      </c>
      <c r="BN232" s="43" t="str">
        <f>'PRECIO REFERENCIA'!BM232</f>
        <v>NO OFERTADO</v>
      </c>
      <c r="BO232" s="44">
        <f>+IF(BN232="NO OFERTADO",0,IF(BN232="NO CUMPLE EV TECNICA",0,IF(BN232="NO HABILITA",0,IF(BN232="HABILITA",('PRECIOS UNITARIOS'!$AF232*500)/BM232))))</f>
        <v>0</v>
      </c>
      <c r="BP232" s="43">
        <f>'PRECIO REFERENCIA'!BN232</f>
        <v>0</v>
      </c>
      <c r="BQ232" s="43" t="str">
        <f>'PRECIO REFERENCIA'!BP232</f>
        <v>NO OFERTADO</v>
      </c>
      <c r="BR232" s="44">
        <f>+IF(BQ232="NO OFERTADO",0,IF(BQ232="NO CUMPLE EV TECNICA",0,IF(BQ232="NO HABILITA",0,IF(BQ232="HABILITA",('PRECIOS UNITARIOS'!$AF232*500)/BP232))))</f>
        <v>0</v>
      </c>
      <c r="BS232" s="43">
        <f>'PRECIO REFERENCIA'!BQ232</f>
        <v>0</v>
      </c>
      <c r="BT232" s="43" t="str">
        <f>'PRECIO REFERENCIA'!BS232</f>
        <v>NO OFERTADO</v>
      </c>
      <c r="BU232" s="44">
        <f>+IF(BT232="NO OFERTADO",0,IF(BT232="NO CUMPLE EV TECNICA",0,IF(BT232="NO HABILITA",0,IF(BT232="HABILITA",('PRECIOS UNITARIOS'!$AF232*500)/BS232))))</f>
        <v>0</v>
      </c>
      <c r="BV232" s="43">
        <f>'PRECIO REFERENCIA'!BT232</f>
        <v>0</v>
      </c>
      <c r="BW232" s="43" t="str">
        <f>'PRECIO REFERENCIA'!BV232</f>
        <v>NO OFERTADO</v>
      </c>
      <c r="BX232" s="44">
        <f>+IF(BW232="NO OFERTADO",0,IF(BW232="NO CUMPLE EV TECNICA",0,IF(BW232="NO HABILITA",0,IF(BW232="HABILITA",('PRECIOS UNITARIOS'!$AF232*500)/BV232))))</f>
        <v>0</v>
      </c>
      <c r="BY232" s="43">
        <f>'PRECIO REFERENCIA'!BW232</f>
        <v>0</v>
      </c>
      <c r="BZ232" s="43" t="str">
        <f>'PRECIO REFERENCIA'!BY232</f>
        <v>NO OFERTADO</v>
      </c>
      <c r="CA232" s="44">
        <f>+IF(BZ232="NO OFERTADO",0,IF(BZ232="NO CUMPLE EV TECNICA",0,IF(BZ232="NO HABILITA",0,IF(BZ232="HABILITA",('PRECIOS UNITARIOS'!$AF232*500)/BY232))))</f>
        <v>0</v>
      </c>
      <c r="CB232" s="43">
        <f>'PRECIO REFERENCIA'!BZ232</f>
        <v>0</v>
      </c>
      <c r="CC232" s="43" t="str">
        <f>'PRECIO REFERENCIA'!CB232</f>
        <v>NO OFERTADO</v>
      </c>
      <c r="CD232" s="44">
        <f>+IF(CC232="NO OFERTADO",0,IF(CC232="NO CUMPLE EV TECNICA",0,IF(CC232="NO HABILITA",0,IF(CC232="HABILITA",('PRECIOS UNITARIOS'!$AF232*500)/CB232))))</f>
        <v>0</v>
      </c>
      <c r="CE232" s="43">
        <f>'PRECIO REFERENCIA'!CC232</f>
        <v>0</v>
      </c>
      <c r="CF232" s="43" t="str">
        <f>'PRECIO REFERENCIA'!CE232</f>
        <v>NO OFERTADO</v>
      </c>
      <c r="CG232" s="44">
        <f>+IF(CF232="NO OFERTADO",0,IF(CF232="NO CUMPLE EV TECNICA",0,IF(CF232="NO HABILITA",0,IF(CF232="HABILITA",('PRECIOS UNITARIOS'!$AF232*500)/CE232))))</f>
        <v>0</v>
      </c>
      <c r="CH232" s="43">
        <f>'PRECIO REFERENCIA'!CF232</f>
        <v>0</v>
      </c>
      <c r="CI232" s="43" t="str">
        <f>'PRECIO REFERENCIA'!CH232</f>
        <v>NO OFERTADO</v>
      </c>
      <c r="CJ232" s="44">
        <f>+IF(CI232="NO OFERTADO",0,IF(CI232="NO CUMPLE EV TECNICA",0,IF(CI232="NO HABILITA",0,IF(CI232="HABILITA",('PRECIOS UNITARIOS'!$AF232*500)/CH232))))</f>
        <v>0</v>
      </c>
    </row>
    <row r="233" spans="1:88" s="40" customFormat="1" ht="51" x14ac:dyDescent="0.2">
      <c r="A233" s="103">
        <v>224</v>
      </c>
      <c r="B233" s="202" t="s">
        <v>363</v>
      </c>
      <c r="C233" s="121" t="s">
        <v>355</v>
      </c>
      <c r="D233" s="24">
        <v>1</v>
      </c>
      <c r="E233" s="166" t="s">
        <v>53</v>
      </c>
      <c r="F233" s="168">
        <v>11</v>
      </c>
      <c r="G233" s="25">
        <v>387226</v>
      </c>
      <c r="H233" s="43">
        <f>'PRECIO REFERENCIA'!F233</f>
        <v>0</v>
      </c>
      <c r="I233" s="43" t="str">
        <f>'PRECIO REFERENCIA'!H233</f>
        <v>NO OFERTADO</v>
      </c>
      <c r="J233" s="44">
        <f>+IF(I233="NO OFERTADO",0,IF(I233="NO CUMPLE EV TECNICA",0,IF(I233="NO HABILITA",0,IF(I233="HABILITA",('PRECIOS UNITARIOS'!$AF233*500)/H233))))</f>
        <v>0</v>
      </c>
      <c r="K233" s="43">
        <f>'PRECIO REFERENCIA'!I233</f>
        <v>0</v>
      </c>
      <c r="L233" s="43" t="str">
        <f>'PRECIO REFERENCIA'!K233</f>
        <v>NO OFERTADO</v>
      </c>
      <c r="M233" s="44">
        <f>+IF(L233="NO OFERTADO",0,IF(L233="NO CUMPLE EV TECNICA",0,IF(L233="NO HABILITA",0,IF(L233="HABILITA",('PRECIOS UNITARIOS'!$AF233*500)/K233))))</f>
        <v>0</v>
      </c>
      <c r="N233" s="43">
        <f>'PRECIO REFERENCIA'!L233</f>
        <v>0</v>
      </c>
      <c r="O233" s="43" t="str">
        <f>'PRECIO REFERENCIA'!N233</f>
        <v>NO OFERTADO</v>
      </c>
      <c r="P233" s="44">
        <f>+IF(O233="NO OFERTADO",0,IF(O233="NO CUMPLE EV TECNICA",0,IF(O233="NO HABILITA",0,IF(O233="HABILITA",('PRECIOS UNITARIOS'!$AF233*500)/N233))))</f>
        <v>0</v>
      </c>
      <c r="Q233" s="43">
        <f>'PRECIO REFERENCIA'!O233</f>
        <v>0</v>
      </c>
      <c r="R233" s="43" t="str">
        <f>'PRECIO REFERENCIA'!Q233</f>
        <v>NO OFERTADO</v>
      </c>
      <c r="S233" s="44">
        <f>+IF(R233="NO OFERTADO",0,IF(R233="NO CUMPLE EV TECNICA",0,IF(R233="NO HABILITA",0,IF(R233="HABILITA",('PRECIOS UNITARIOS'!$AF233*500)/Q233))))</f>
        <v>0</v>
      </c>
      <c r="T233" s="43">
        <f>'PRECIO REFERENCIA'!R233</f>
        <v>0</v>
      </c>
      <c r="U233" s="43" t="str">
        <f>'PRECIO REFERENCIA'!T233</f>
        <v>NO OFERTADO</v>
      </c>
      <c r="V233" s="44">
        <f>+IF(U233="NO OFERTADO",0,IF(U233="NO CUMPLE EV TECNICA",0,IF(U233="NO HABILITA",0,IF(U233="HABILITA",('PRECIOS UNITARIOS'!$AF233*500)/T233))))</f>
        <v>0</v>
      </c>
      <c r="W233" s="43">
        <f>'PRECIO REFERENCIA'!U233</f>
        <v>0</v>
      </c>
      <c r="X233" s="43" t="str">
        <f>'PRECIO REFERENCIA'!W233</f>
        <v>NO OFERTADO</v>
      </c>
      <c r="Y233" s="44">
        <f>+IF(X233="NO OFERTADO",0,IF(X233="NO CUMPLE EV TECNICA",0,IF(X233="NO HABILITA",0,IF(X233="HABILITA",('PRECIOS UNITARIOS'!$AF233*500)/W233))))</f>
        <v>0</v>
      </c>
      <c r="Z233" s="43">
        <f>'PRECIO REFERENCIA'!X233</f>
        <v>0</v>
      </c>
      <c r="AA233" s="43" t="str">
        <f>'PRECIO REFERENCIA'!Z233</f>
        <v>NO OFERTADO</v>
      </c>
      <c r="AB233" s="44">
        <f>+IF(AA233="NO OFERTADO",0,IF(AA233="NO CUMPLE EV TECNICA",0,IF(AA233="NO HABILITA",0,IF(AA233="HABILITA",('PRECIOS UNITARIOS'!$AF233*500)/Z233))))</f>
        <v>0</v>
      </c>
      <c r="AC233" s="43">
        <f>'PRECIO REFERENCIA'!AA233</f>
        <v>0</v>
      </c>
      <c r="AD233" s="43" t="str">
        <f>'PRECIO REFERENCIA'!AC233</f>
        <v>NO OFERTADO</v>
      </c>
      <c r="AE233" s="44">
        <f>+IF(AD233="NO OFERTADO",0,IF(AD233="NO CUMPLE EV TECNICA",0,IF(AD233="NO HABILITA",0,IF(AD233="HABILITA",('PRECIOS UNITARIOS'!$AF233*500)/AC233))))</f>
        <v>0</v>
      </c>
      <c r="AF233" s="43">
        <f>'PRECIO REFERENCIA'!AD233</f>
        <v>788684.4</v>
      </c>
      <c r="AG233" s="43" t="str">
        <f>'PRECIO REFERENCIA'!AF233</f>
        <v>NO HABILITA</v>
      </c>
      <c r="AH233" s="44">
        <f>+IF(AG233="NO OFERTADO",0,IF(AG233="NO CUMPLE EV TECNICA",0,IF(AG233="NO HABILITA",0,IF(AG233="HABILITA",('PRECIOS UNITARIOS'!$AF233*500)/AF233))))</f>
        <v>0</v>
      </c>
      <c r="AI233" s="43">
        <f>'PRECIO REFERENCIA'!AG233</f>
        <v>0</v>
      </c>
      <c r="AJ233" s="43" t="str">
        <f>'PRECIO REFERENCIA'!AI233</f>
        <v>NO OFERTADO</v>
      </c>
      <c r="AK233" s="44">
        <f>+IF(AJ233="NO OFERTADO",0,IF(AJ233="NO CUMPLE EV TECNICA",0,IF(AJ233="NO HABILITA",0,IF(AJ233="HABILITA",('PRECIOS UNITARIOS'!$AF233*500)/AI233))))</f>
        <v>0</v>
      </c>
      <c r="AL233" s="43">
        <f>'PRECIO REFERENCIA'!AJ233</f>
        <v>0</v>
      </c>
      <c r="AM233" s="43" t="str">
        <f>'PRECIO REFERENCIA'!AL233</f>
        <v>NO OFERTADO</v>
      </c>
      <c r="AN233" s="44">
        <f>+IF(AM233="NO OFERTADO",0,IF(AM233="NO CUMPLE EV TECNICA",0,IF(AM233="NO HABILITA",0,IF(AM233="HABILITA",('PRECIOS UNITARIOS'!$AF233*500)/AL233))))</f>
        <v>0</v>
      </c>
      <c r="AO233" s="43">
        <f>'PRECIO REFERENCIA'!AM233</f>
        <v>338998.87</v>
      </c>
      <c r="AP233" s="43" t="str">
        <f>'PRECIO REFERENCIA'!AO233</f>
        <v>HABILITA</v>
      </c>
      <c r="AQ233" s="44">
        <f>+IF(AP233="NO OFERTADO",0,IF(AP233="NO CUMPLE EV TECNICA",0,IF(AP233="NO HABILITA",0,IF(AP233="HABILITA",('PRECIOS UNITARIOS'!$AF233*500)/AO233))))</f>
        <v>500</v>
      </c>
      <c r="AR233" s="43">
        <f>'PRECIO REFERENCIA'!AP233</f>
        <v>0</v>
      </c>
      <c r="AS233" s="43" t="str">
        <f>'PRECIO REFERENCIA'!AR233</f>
        <v>NO OFERTADO</v>
      </c>
      <c r="AT233" s="44">
        <f>+IF(AS233="NO OFERTADO",0,IF(AS233="NO CUMPLE EV TECNICA",0,IF(AS233="NO HABILITA",0,IF(AS233="HABILITA",('PRECIOS UNITARIOS'!$AF233*500)/AR233))))</f>
        <v>0</v>
      </c>
      <c r="AU233" s="43">
        <f>'PRECIO REFERENCIA'!AS233</f>
        <v>0</v>
      </c>
      <c r="AV233" s="43" t="str">
        <f>'PRECIO REFERENCIA'!AU233</f>
        <v>NO OFERTADO</v>
      </c>
      <c r="AW233" s="44">
        <f>+IF(AV233="NO OFERTADO",0,IF(AV233="NO CUMPLE EV TECNICA",0,IF(AV233="NO HABILITA",0,IF(AV233="HABILITA",('PRECIOS UNITARIOS'!$AF233*500)/AU233))))</f>
        <v>0</v>
      </c>
      <c r="AX233" s="43">
        <f>'PRECIO REFERENCIA'!AV233</f>
        <v>0</v>
      </c>
      <c r="AY233" s="43" t="str">
        <f>'PRECIO REFERENCIA'!AX233</f>
        <v>NO OFERTADO</v>
      </c>
      <c r="AZ233" s="44">
        <f>+IF(AY233="NO OFERTADO",0,IF(AY233="NO CUMPLE EV TECNICA",0,IF(AY233="NO HABILITA",0,IF(AY233="HABILITA",('PRECIOS UNITARIOS'!$AF233*500)/AX233))))</f>
        <v>0</v>
      </c>
      <c r="BA233" s="43">
        <f>'PRECIO REFERENCIA'!AY233</f>
        <v>0</v>
      </c>
      <c r="BB233" s="43" t="str">
        <f>'PRECIO REFERENCIA'!BA233</f>
        <v>NO OFERTADO</v>
      </c>
      <c r="BC233" s="44">
        <f>+IF(BB233="NO OFERTADO",0,IF(BB233="NO CUMPLE EV TECNICA",0,IF(BB233="NO HABILITA",0,IF(BB233="HABILITA",('PRECIOS UNITARIOS'!$AF233*500)/BA233))))</f>
        <v>0</v>
      </c>
      <c r="BD233" s="43">
        <f>'PRECIO REFERENCIA'!BB233</f>
        <v>467634.3</v>
      </c>
      <c r="BE233" s="43" t="str">
        <f>'PRECIO REFERENCIA'!BD233</f>
        <v>HABILITA</v>
      </c>
      <c r="BF233" s="44">
        <f>+IF(BE233="NO OFERTADO",0,IF(BE233="NO CUMPLE EV TECNICA",0,IF(BE233="NO HABILITA",0,IF(BE233="HABILITA",('PRECIOS UNITARIOS'!$AF233*500)/BD233))))</f>
        <v>362.46151105682367</v>
      </c>
      <c r="BG233" s="43">
        <f>'PRECIO REFERENCIA'!BE233</f>
        <v>0</v>
      </c>
      <c r="BH233" s="43" t="str">
        <f>'PRECIO REFERENCIA'!BG233</f>
        <v>NO OFERTADO</v>
      </c>
      <c r="BI233" s="44">
        <f>+IF(BH233="NO OFERTADO",0,IF(BH233="NO CUMPLE EV TECNICA",0,IF(BH233="NO HABILITA",0,IF(BH233="HABILITA",('PRECIOS UNITARIOS'!$AF233*500)/BG233))))</f>
        <v>0</v>
      </c>
      <c r="BJ233" s="43">
        <f>'PRECIO REFERENCIA'!BH233</f>
        <v>0</v>
      </c>
      <c r="BK233" s="43" t="str">
        <f>'PRECIO REFERENCIA'!BJ233</f>
        <v>NO OFERTADO</v>
      </c>
      <c r="BL233" s="44">
        <f>+IF(BK233="NO OFERTADO",0,IF(BK233="NO CUMPLE EV TECNICA",0,IF(BK233="NO HABILITA",0,IF(BK233="HABILITA",('PRECIOS UNITARIOS'!$AF233*500)/BJ233))))</f>
        <v>0</v>
      </c>
      <c r="BM233" s="43">
        <f>'PRECIO REFERENCIA'!BK233</f>
        <v>0</v>
      </c>
      <c r="BN233" s="43" t="str">
        <f>'PRECIO REFERENCIA'!BM233</f>
        <v>NO OFERTADO</v>
      </c>
      <c r="BO233" s="44">
        <f>+IF(BN233="NO OFERTADO",0,IF(BN233="NO CUMPLE EV TECNICA",0,IF(BN233="NO HABILITA",0,IF(BN233="HABILITA",('PRECIOS UNITARIOS'!$AF233*500)/BM233))))</f>
        <v>0</v>
      </c>
      <c r="BP233" s="43">
        <f>'PRECIO REFERENCIA'!BN233</f>
        <v>0</v>
      </c>
      <c r="BQ233" s="43" t="str">
        <f>'PRECIO REFERENCIA'!BP233</f>
        <v>NO OFERTADO</v>
      </c>
      <c r="BR233" s="44">
        <f>+IF(BQ233="NO OFERTADO",0,IF(BQ233="NO CUMPLE EV TECNICA",0,IF(BQ233="NO HABILITA",0,IF(BQ233="HABILITA",('PRECIOS UNITARIOS'!$AF233*500)/BP233))))</f>
        <v>0</v>
      </c>
      <c r="BS233" s="43">
        <f>'PRECIO REFERENCIA'!BQ233</f>
        <v>0</v>
      </c>
      <c r="BT233" s="43" t="str">
        <f>'PRECIO REFERENCIA'!BS233</f>
        <v>NO OFERTADO</v>
      </c>
      <c r="BU233" s="44">
        <f>+IF(BT233="NO OFERTADO",0,IF(BT233="NO CUMPLE EV TECNICA",0,IF(BT233="NO HABILITA",0,IF(BT233="HABILITA",('PRECIOS UNITARIOS'!$AF233*500)/BS233))))</f>
        <v>0</v>
      </c>
      <c r="BV233" s="43">
        <f>'PRECIO REFERENCIA'!BT233</f>
        <v>0</v>
      </c>
      <c r="BW233" s="43" t="str">
        <f>'PRECIO REFERENCIA'!BV233</f>
        <v>NO OFERTADO</v>
      </c>
      <c r="BX233" s="44">
        <f>+IF(BW233="NO OFERTADO",0,IF(BW233="NO CUMPLE EV TECNICA",0,IF(BW233="NO HABILITA",0,IF(BW233="HABILITA",('PRECIOS UNITARIOS'!$AF233*500)/BV233))))</f>
        <v>0</v>
      </c>
      <c r="BY233" s="43">
        <f>'PRECIO REFERENCIA'!BW233</f>
        <v>0</v>
      </c>
      <c r="BZ233" s="43" t="str">
        <f>'PRECIO REFERENCIA'!BY233</f>
        <v>NO OFERTADO</v>
      </c>
      <c r="CA233" s="44">
        <f>+IF(BZ233="NO OFERTADO",0,IF(BZ233="NO CUMPLE EV TECNICA",0,IF(BZ233="NO HABILITA",0,IF(BZ233="HABILITA",('PRECIOS UNITARIOS'!$AF233*500)/BY233))))</f>
        <v>0</v>
      </c>
      <c r="CB233" s="43">
        <f>'PRECIO REFERENCIA'!BZ233</f>
        <v>0</v>
      </c>
      <c r="CC233" s="43" t="str">
        <f>'PRECIO REFERENCIA'!CB233</f>
        <v>NO OFERTADO</v>
      </c>
      <c r="CD233" s="44">
        <f>+IF(CC233="NO OFERTADO",0,IF(CC233="NO CUMPLE EV TECNICA",0,IF(CC233="NO HABILITA",0,IF(CC233="HABILITA",('PRECIOS UNITARIOS'!$AF233*500)/CB233))))</f>
        <v>0</v>
      </c>
      <c r="CE233" s="43">
        <f>'PRECIO REFERENCIA'!CC233</f>
        <v>0</v>
      </c>
      <c r="CF233" s="43" t="str">
        <f>'PRECIO REFERENCIA'!CE233</f>
        <v>NO OFERTADO</v>
      </c>
      <c r="CG233" s="44">
        <f>+IF(CF233="NO OFERTADO",0,IF(CF233="NO CUMPLE EV TECNICA",0,IF(CF233="NO HABILITA",0,IF(CF233="HABILITA",('PRECIOS UNITARIOS'!$AF233*500)/CE233))))</f>
        <v>0</v>
      </c>
      <c r="CH233" s="43">
        <f>'PRECIO REFERENCIA'!CF233</f>
        <v>408527</v>
      </c>
      <c r="CI233" s="43" t="str">
        <f>'PRECIO REFERENCIA'!CH233</f>
        <v>HABILITA</v>
      </c>
      <c r="CJ233" s="44">
        <f>+IF(CI233="NO OFERTADO",0,IF(CI233="NO CUMPLE EV TECNICA",0,IF(CI233="NO HABILITA",0,IF(CI233="HABILITA",('PRECIOS UNITARIOS'!$AF233*500)/CH233))))</f>
        <v>414.90387416254003</v>
      </c>
    </row>
    <row r="234" spans="1:88" s="40" customFormat="1" ht="38.25" x14ac:dyDescent="0.2">
      <c r="A234" s="103">
        <v>225</v>
      </c>
      <c r="B234" s="202" t="s">
        <v>364</v>
      </c>
      <c r="C234" s="121" t="s">
        <v>365</v>
      </c>
      <c r="D234" s="24">
        <v>1</v>
      </c>
      <c r="E234" s="166" t="s">
        <v>53</v>
      </c>
      <c r="F234" s="168">
        <v>1</v>
      </c>
      <c r="G234" s="25">
        <v>474458.95</v>
      </c>
      <c r="H234" s="43">
        <f>'PRECIO REFERENCIA'!F234</f>
        <v>0</v>
      </c>
      <c r="I234" s="43" t="str">
        <f>'PRECIO REFERENCIA'!H234</f>
        <v>NO OFERTADO</v>
      </c>
      <c r="J234" s="44">
        <f>+IF(I234="NO OFERTADO",0,IF(I234="NO CUMPLE EV TECNICA",0,IF(I234="NO HABILITA",0,IF(I234="HABILITA",('PRECIOS UNITARIOS'!$AF234*500)/H234))))</f>
        <v>0</v>
      </c>
      <c r="K234" s="43">
        <f>'PRECIO REFERENCIA'!I234</f>
        <v>0</v>
      </c>
      <c r="L234" s="43" t="str">
        <f>'PRECIO REFERENCIA'!K234</f>
        <v>NO OFERTADO</v>
      </c>
      <c r="M234" s="44">
        <f>+IF(L234="NO OFERTADO",0,IF(L234="NO CUMPLE EV TECNICA",0,IF(L234="NO HABILITA",0,IF(L234="HABILITA",('PRECIOS UNITARIOS'!$AF234*500)/K234))))</f>
        <v>0</v>
      </c>
      <c r="N234" s="43">
        <f>'PRECIO REFERENCIA'!L234</f>
        <v>0</v>
      </c>
      <c r="O234" s="43" t="str">
        <f>'PRECIO REFERENCIA'!N234</f>
        <v>NO OFERTADO</v>
      </c>
      <c r="P234" s="44">
        <f>+IF(O234="NO OFERTADO",0,IF(O234="NO CUMPLE EV TECNICA",0,IF(O234="NO HABILITA",0,IF(O234="HABILITA",('PRECIOS UNITARIOS'!$AF234*500)/N234))))</f>
        <v>0</v>
      </c>
      <c r="Q234" s="43">
        <f>'PRECIO REFERENCIA'!O234</f>
        <v>0</v>
      </c>
      <c r="R234" s="43" t="str">
        <f>'PRECIO REFERENCIA'!Q234</f>
        <v>NO OFERTADO</v>
      </c>
      <c r="S234" s="44">
        <f>+IF(R234="NO OFERTADO",0,IF(R234="NO CUMPLE EV TECNICA",0,IF(R234="NO HABILITA",0,IF(R234="HABILITA",('PRECIOS UNITARIOS'!$AF234*500)/Q234))))</f>
        <v>0</v>
      </c>
      <c r="T234" s="43">
        <f>'PRECIO REFERENCIA'!R234</f>
        <v>0</v>
      </c>
      <c r="U234" s="43" t="str">
        <f>'PRECIO REFERENCIA'!T234</f>
        <v>NO OFERTADO</v>
      </c>
      <c r="V234" s="44">
        <f>+IF(U234="NO OFERTADO",0,IF(U234="NO CUMPLE EV TECNICA",0,IF(U234="NO HABILITA",0,IF(U234="HABILITA",('PRECIOS UNITARIOS'!$AF234*500)/T234))))</f>
        <v>0</v>
      </c>
      <c r="W234" s="43">
        <f>'PRECIO REFERENCIA'!U234</f>
        <v>0</v>
      </c>
      <c r="X234" s="43" t="str">
        <f>'PRECIO REFERENCIA'!W234</f>
        <v>NO OFERTADO</v>
      </c>
      <c r="Y234" s="44">
        <f>+IF(X234="NO OFERTADO",0,IF(X234="NO CUMPLE EV TECNICA",0,IF(X234="NO HABILITA",0,IF(X234="HABILITA",('PRECIOS UNITARIOS'!$AF234*500)/W234))))</f>
        <v>0</v>
      </c>
      <c r="Z234" s="43">
        <f>'PRECIO REFERENCIA'!X234</f>
        <v>0</v>
      </c>
      <c r="AA234" s="43" t="str">
        <f>'PRECIO REFERENCIA'!Z234</f>
        <v>NO OFERTADO</v>
      </c>
      <c r="AB234" s="44">
        <f>+IF(AA234="NO OFERTADO",0,IF(AA234="NO CUMPLE EV TECNICA",0,IF(AA234="NO HABILITA",0,IF(AA234="HABILITA",('PRECIOS UNITARIOS'!$AF234*500)/Z234))))</f>
        <v>0</v>
      </c>
      <c r="AC234" s="43">
        <f>'PRECIO REFERENCIA'!AA234</f>
        <v>0</v>
      </c>
      <c r="AD234" s="43" t="str">
        <f>'PRECIO REFERENCIA'!AC234</f>
        <v>NO OFERTADO</v>
      </c>
      <c r="AE234" s="44">
        <f>+IF(AD234="NO OFERTADO",0,IF(AD234="NO CUMPLE EV TECNICA",0,IF(AD234="NO HABILITA",0,IF(AD234="HABILITA",('PRECIOS UNITARIOS'!$AF234*500)/AC234))))</f>
        <v>0</v>
      </c>
      <c r="AF234" s="43">
        <f>'PRECIO REFERENCIA'!AD234</f>
        <v>0</v>
      </c>
      <c r="AG234" s="43" t="str">
        <f>'PRECIO REFERENCIA'!AF234</f>
        <v>NO OFERTADO</v>
      </c>
      <c r="AH234" s="44">
        <f>+IF(AG234="NO OFERTADO",0,IF(AG234="NO CUMPLE EV TECNICA",0,IF(AG234="NO HABILITA",0,IF(AG234="HABILITA",('PRECIOS UNITARIOS'!$AF234*500)/AF234))))</f>
        <v>0</v>
      </c>
      <c r="AI234" s="43">
        <f>'PRECIO REFERENCIA'!AG234</f>
        <v>0</v>
      </c>
      <c r="AJ234" s="43" t="str">
        <f>'PRECIO REFERENCIA'!AI234</f>
        <v>NO OFERTADO</v>
      </c>
      <c r="AK234" s="44">
        <f>+IF(AJ234="NO OFERTADO",0,IF(AJ234="NO CUMPLE EV TECNICA",0,IF(AJ234="NO HABILITA",0,IF(AJ234="HABILITA",('PRECIOS UNITARIOS'!$AF234*500)/AI234))))</f>
        <v>0</v>
      </c>
      <c r="AL234" s="43">
        <f>'PRECIO REFERENCIA'!AJ234</f>
        <v>0</v>
      </c>
      <c r="AM234" s="43" t="str">
        <f>'PRECIO REFERENCIA'!AL234</f>
        <v>NO OFERTADO</v>
      </c>
      <c r="AN234" s="44">
        <f>+IF(AM234="NO OFERTADO",0,IF(AM234="NO CUMPLE EV TECNICA",0,IF(AM234="NO HABILITA",0,IF(AM234="HABILITA",('PRECIOS UNITARIOS'!$AF234*500)/AL234))))</f>
        <v>0</v>
      </c>
      <c r="AO234" s="43">
        <f>'PRECIO REFERENCIA'!AM234</f>
        <v>424950.19</v>
      </c>
      <c r="AP234" s="43" t="str">
        <f>'PRECIO REFERENCIA'!AO234</f>
        <v>HABILITA</v>
      </c>
      <c r="AQ234" s="44">
        <f>+IF(AP234="NO OFERTADO",0,IF(AP234="NO CUMPLE EV TECNICA",0,IF(AP234="NO HABILITA",0,IF(AP234="HABILITA",('PRECIOS UNITARIOS'!$AF234*500)/AO234))))</f>
        <v>500</v>
      </c>
      <c r="AR234" s="43">
        <f>'PRECIO REFERENCIA'!AP234</f>
        <v>0</v>
      </c>
      <c r="AS234" s="43" t="str">
        <f>'PRECIO REFERENCIA'!AR234</f>
        <v>NO OFERTADO</v>
      </c>
      <c r="AT234" s="44">
        <f>+IF(AS234="NO OFERTADO",0,IF(AS234="NO CUMPLE EV TECNICA",0,IF(AS234="NO HABILITA",0,IF(AS234="HABILITA",('PRECIOS UNITARIOS'!$AF234*500)/AR234))))</f>
        <v>0</v>
      </c>
      <c r="AU234" s="43">
        <f>'PRECIO REFERENCIA'!AS234</f>
        <v>0</v>
      </c>
      <c r="AV234" s="43" t="str">
        <f>'PRECIO REFERENCIA'!AU234</f>
        <v>NO OFERTADO</v>
      </c>
      <c r="AW234" s="44">
        <f>+IF(AV234="NO OFERTADO",0,IF(AV234="NO CUMPLE EV TECNICA",0,IF(AV234="NO HABILITA",0,IF(AV234="HABILITA",('PRECIOS UNITARIOS'!$AF234*500)/AU234))))</f>
        <v>0</v>
      </c>
      <c r="AX234" s="43">
        <f>'PRECIO REFERENCIA'!AV234</f>
        <v>0</v>
      </c>
      <c r="AY234" s="43" t="str">
        <f>'PRECIO REFERENCIA'!AX234</f>
        <v>NO OFERTADO</v>
      </c>
      <c r="AZ234" s="44">
        <f>+IF(AY234="NO OFERTADO",0,IF(AY234="NO CUMPLE EV TECNICA",0,IF(AY234="NO HABILITA",0,IF(AY234="HABILITA",('PRECIOS UNITARIOS'!$AF234*500)/AX234))))</f>
        <v>0</v>
      </c>
      <c r="BA234" s="43">
        <f>'PRECIO REFERENCIA'!AY234</f>
        <v>0</v>
      </c>
      <c r="BB234" s="43" t="str">
        <f>'PRECIO REFERENCIA'!BA234</f>
        <v>NO OFERTADO</v>
      </c>
      <c r="BC234" s="44">
        <f>+IF(BB234="NO OFERTADO",0,IF(BB234="NO CUMPLE EV TECNICA",0,IF(BB234="NO HABILITA",0,IF(BB234="HABILITA",('PRECIOS UNITARIOS'!$AF234*500)/BA234))))</f>
        <v>0</v>
      </c>
      <c r="BD234" s="43">
        <f>'PRECIO REFERENCIA'!BB234</f>
        <v>827130.92</v>
      </c>
      <c r="BE234" s="43" t="str">
        <f>'PRECIO REFERENCIA'!BD234</f>
        <v>NO HABILITA</v>
      </c>
      <c r="BF234" s="44">
        <f>+IF(BE234="NO OFERTADO",0,IF(BE234="NO CUMPLE EV TECNICA",0,IF(BE234="NO HABILITA",0,IF(BE234="HABILITA",('PRECIOS UNITARIOS'!$AF234*500)/BD234))))</f>
        <v>0</v>
      </c>
      <c r="BG234" s="43">
        <f>'PRECIO REFERENCIA'!BE234</f>
        <v>0</v>
      </c>
      <c r="BH234" s="43" t="str">
        <f>'PRECIO REFERENCIA'!BG234</f>
        <v>NO OFERTADO</v>
      </c>
      <c r="BI234" s="44">
        <f>+IF(BH234="NO OFERTADO",0,IF(BH234="NO CUMPLE EV TECNICA",0,IF(BH234="NO HABILITA",0,IF(BH234="HABILITA",('PRECIOS UNITARIOS'!$AF234*500)/BG234))))</f>
        <v>0</v>
      </c>
      <c r="BJ234" s="43">
        <f>'PRECIO REFERENCIA'!BH234</f>
        <v>0</v>
      </c>
      <c r="BK234" s="43" t="str">
        <f>'PRECIO REFERENCIA'!BJ234</f>
        <v>NO OFERTADO</v>
      </c>
      <c r="BL234" s="44">
        <f>+IF(BK234="NO OFERTADO",0,IF(BK234="NO CUMPLE EV TECNICA",0,IF(BK234="NO HABILITA",0,IF(BK234="HABILITA",('PRECIOS UNITARIOS'!$AF234*500)/BJ234))))</f>
        <v>0</v>
      </c>
      <c r="BM234" s="43">
        <f>'PRECIO REFERENCIA'!BK234</f>
        <v>0</v>
      </c>
      <c r="BN234" s="43" t="str">
        <f>'PRECIO REFERENCIA'!BM234</f>
        <v>NO OFERTADO</v>
      </c>
      <c r="BO234" s="44">
        <f>+IF(BN234="NO OFERTADO",0,IF(BN234="NO CUMPLE EV TECNICA",0,IF(BN234="NO HABILITA",0,IF(BN234="HABILITA",('PRECIOS UNITARIOS'!$AF234*500)/BM234))))</f>
        <v>0</v>
      </c>
      <c r="BP234" s="43">
        <f>'PRECIO REFERENCIA'!BN234</f>
        <v>0</v>
      </c>
      <c r="BQ234" s="43" t="str">
        <f>'PRECIO REFERENCIA'!BP234</f>
        <v>NO OFERTADO</v>
      </c>
      <c r="BR234" s="44">
        <f>+IF(BQ234="NO OFERTADO",0,IF(BQ234="NO CUMPLE EV TECNICA",0,IF(BQ234="NO HABILITA",0,IF(BQ234="HABILITA",('PRECIOS UNITARIOS'!$AF234*500)/BP234))))</f>
        <v>0</v>
      </c>
      <c r="BS234" s="43">
        <f>'PRECIO REFERENCIA'!BQ234</f>
        <v>0</v>
      </c>
      <c r="BT234" s="43" t="str">
        <f>'PRECIO REFERENCIA'!BS234</f>
        <v>NO OFERTADO</v>
      </c>
      <c r="BU234" s="44">
        <f>+IF(BT234="NO OFERTADO",0,IF(BT234="NO CUMPLE EV TECNICA",0,IF(BT234="NO HABILITA",0,IF(BT234="HABILITA",('PRECIOS UNITARIOS'!$AF234*500)/BS234))))</f>
        <v>0</v>
      </c>
      <c r="BV234" s="43">
        <f>'PRECIO REFERENCIA'!BT234</f>
        <v>0</v>
      </c>
      <c r="BW234" s="43" t="str">
        <f>'PRECIO REFERENCIA'!BV234</f>
        <v>NO HABILITA</v>
      </c>
      <c r="BX234" s="44">
        <f>+IF(BW234="NO OFERTADO",0,IF(BW234="NO CUMPLE EV TECNICA",0,IF(BW234="NO HABILITA",0,IF(BW234="HABILITA",('PRECIOS UNITARIOS'!$AF234*500)/BV234))))</f>
        <v>0</v>
      </c>
      <c r="BY234" s="43">
        <f>'PRECIO REFERENCIA'!BW234</f>
        <v>0</v>
      </c>
      <c r="BZ234" s="43" t="str">
        <f>'PRECIO REFERENCIA'!BY234</f>
        <v>NO OFERTADO</v>
      </c>
      <c r="CA234" s="44">
        <f>+IF(BZ234="NO OFERTADO",0,IF(BZ234="NO CUMPLE EV TECNICA",0,IF(BZ234="NO HABILITA",0,IF(BZ234="HABILITA",('PRECIOS UNITARIOS'!$AF234*500)/BY234))))</f>
        <v>0</v>
      </c>
      <c r="CB234" s="43">
        <f>'PRECIO REFERENCIA'!BZ234</f>
        <v>0</v>
      </c>
      <c r="CC234" s="43" t="str">
        <f>'PRECIO REFERENCIA'!CB234</f>
        <v>NO OFERTADO</v>
      </c>
      <c r="CD234" s="44">
        <f>+IF(CC234="NO OFERTADO",0,IF(CC234="NO CUMPLE EV TECNICA",0,IF(CC234="NO HABILITA",0,IF(CC234="HABILITA",('PRECIOS UNITARIOS'!$AF234*500)/CB234))))</f>
        <v>0</v>
      </c>
      <c r="CE234" s="43">
        <f>'PRECIO REFERENCIA'!CC234</f>
        <v>0</v>
      </c>
      <c r="CF234" s="43" t="str">
        <f>'PRECIO REFERENCIA'!CE234</f>
        <v>NO OFERTADO</v>
      </c>
      <c r="CG234" s="44">
        <f>+IF(CF234="NO OFERTADO",0,IF(CF234="NO CUMPLE EV TECNICA",0,IF(CF234="NO HABILITA",0,IF(CF234="HABILITA",('PRECIOS UNITARIOS'!$AF234*500)/CE234))))</f>
        <v>0</v>
      </c>
      <c r="CH234" s="43">
        <f>'PRECIO REFERENCIA'!CF234</f>
        <v>0</v>
      </c>
      <c r="CI234" s="43" t="str">
        <f>'PRECIO REFERENCIA'!CH234</f>
        <v>NO OFERTADO</v>
      </c>
      <c r="CJ234" s="44">
        <f>+IF(CI234="NO OFERTADO",0,IF(CI234="NO CUMPLE EV TECNICA",0,IF(CI234="NO HABILITA",0,IF(CI234="HABILITA",('PRECIOS UNITARIOS'!$AF234*500)/CH234))))</f>
        <v>0</v>
      </c>
    </row>
    <row r="235" spans="1:88" s="40" customFormat="1" ht="38.25" x14ac:dyDescent="0.2">
      <c r="A235" s="103">
        <v>226</v>
      </c>
      <c r="B235" s="202" t="s">
        <v>366</v>
      </c>
      <c r="C235" s="121" t="s">
        <v>365</v>
      </c>
      <c r="D235" s="24">
        <v>1</v>
      </c>
      <c r="E235" s="166" t="s">
        <v>53</v>
      </c>
      <c r="F235" s="168">
        <v>1</v>
      </c>
      <c r="G235" s="25">
        <v>749901.17616399995</v>
      </c>
      <c r="H235" s="43">
        <f>'PRECIO REFERENCIA'!F235</f>
        <v>0</v>
      </c>
      <c r="I235" s="43" t="str">
        <f>'PRECIO REFERENCIA'!H235</f>
        <v>NO OFERTADO</v>
      </c>
      <c r="J235" s="44">
        <f>+IF(I235="NO OFERTADO",0,IF(I235="NO CUMPLE EV TECNICA",0,IF(I235="NO HABILITA",0,IF(I235="HABILITA",('PRECIOS UNITARIOS'!$AF235*500)/H235))))</f>
        <v>0</v>
      </c>
      <c r="K235" s="43">
        <f>'PRECIO REFERENCIA'!I235</f>
        <v>0</v>
      </c>
      <c r="L235" s="43" t="str">
        <f>'PRECIO REFERENCIA'!K235</f>
        <v>NO OFERTADO</v>
      </c>
      <c r="M235" s="44">
        <f>+IF(L235="NO OFERTADO",0,IF(L235="NO CUMPLE EV TECNICA",0,IF(L235="NO HABILITA",0,IF(L235="HABILITA",('PRECIOS UNITARIOS'!$AF235*500)/K235))))</f>
        <v>0</v>
      </c>
      <c r="N235" s="43">
        <f>'PRECIO REFERENCIA'!L235</f>
        <v>0</v>
      </c>
      <c r="O235" s="43" t="str">
        <f>'PRECIO REFERENCIA'!N235</f>
        <v>NO OFERTADO</v>
      </c>
      <c r="P235" s="44">
        <f>+IF(O235="NO OFERTADO",0,IF(O235="NO CUMPLE EV TECNICA",0,IF(O235="NO HABILITA",0,IF(O235="HABILITA",('PRECIOS UNITARIOS'!$AF235*500)/N235))))</f>
        <v>0</v>
      </c>
      <c r="Q235" s="43">
        <f>'PRECIO REFERENCIA'!O235</f>
        <v>0</v>
      </c>
      <c r="R235" s="43" t="str">
        <f>'PRECIO REFERENCIA'!Q235</f>
        <v>NO OFERTADO</v>
      </c>
      <c r="S235" s="44">
        <f>+IF(R235="NO OFERTADO",0,IF(R235="NO CUMPLE EV TECNICA",0,IF(R235="NO HABILITA",0,IF(R235="HABILITA",('PRECIOS UNITARIOS'!$AF235*500)/Q235))))</f>
        <v>0</v>
      </c>
      <c r="T235" s="43">
        <f>'PRECIO REFERENCIA'!R235</f>
        <v>0</v>
      </c>
      <c r="U235" s="43" t="str">
        <f>'PRECIO REFERENCIA'!T235</f>
        <v>NO OFERTADO</v>
      </c>
      <c r="V235" s="44">
        <f>+IF(U235="NO OFERTADO",0,IF(U235="NO CUMPLE EV TECNICA",0,IF(U235="NO HABILITA",0,IF(U235="HABILITA",('PRECIOS UNITARIOS'!$AF235*500)/T235))))</f>
        <v>0</v>
      </c>
      <c r="W235" s="43">
        <f>'PRECIO REFERENCIA'!U235</f>
        <v>0</v>
      </c>
      <c r="X235" s="43" t="str">
        <f>'PRECIO REFERENCIA'!W235</f>
        <v>NO OFERTADO</v>
      </c>
      <c r="Y235" s="44">
        <f>+IF(X235="NO OFERTADO",0,IF(X235="NO CUMPLE EV TECNICA",0,IF(X235="NO HABILITA",0,IF(X235="HABILITA",('PRECIOS UNITARIOS'!$AF235*500)/W235))))</f>
        <v>0</v>
      </c>
      <c r="Z235" s="43">
        <f>'PRECIO REFERENCIA'!X235</f>
        <v>0</v>
      </c>
      <c r="AA235" s="43" t="str">
        <f>'PRECIO REFERENCIA'!Z235</f>
        <v>NO OFERTADO</v>
      </c>
      <c r="AB235" s="44">
        <f>+IF(AA235="NO OFERTADO",0,IF(AA235="NO CUMPLE EV TECNICA",0,IF(AA235="NO HABILITA",0,IF(AA235="HABILITA",('PRECIOS UNITARIOS'!$AF235*500)/Z235))))</f>
        <v>0</v>
      </c>
      <c r="AC235" s="43">
        <f>'PRECIO REFERENCIA'!AA235</f>
        <v>0</v>
      </c>
      <c r="AD235" s="43" t="str">
        <f>'PRECIO REFERENCIA'!AC235</f>
        <v>NO OFERTADO</v>
      </c>
      <c r="AE235" s="44">
        <f>+IF(AD235="NO OFERTADO",0,IF(AD235="NO CUMPLE EV TECNICA",0,IF(AD235="NO HABILITA",0,IF(AD235="HABILITA",('PRECIOS UNITARIOS'!$AF235*500)/AC235))))</f>
        <v>0</v>
      </c>
      <c r="AF235" s="43">
        <f>'PRECIO REFERENCIA'!AD235</f>
        <v>0</v>
      </c>
      <c r="AG235" s="43" t="str">
        <f>'PRECIO REFERENCIA'!AF235</f>
        <v>NO OFERTADO</v>
      </c>
      <c r="AH235" s="44">
        <f>+IF(AG235="NO OFERTADO",0,IF(AG235="NO CUMPLE EV TECNICA",0,IF(AG235="NO HABILITA",0,IF(AG235="HABILITA",('PRECIOS UNITARIOS'!$AF235*500)/AF235))))</f>
        <v>0</v>
      </c>
      <c r="AI235" s="43">
        <f>'PRECIO REFERENCIA'!AG235</f>
        <v>0</v>
      </c>
      <c r="AJ235" s="43" t="str">
        <f>'PRECIO REFERENCIA'!AI235</f>
        <v>NO OFERTADO</v>
      </c>
      <c r="AK235" s="44">
        <f>+IF(AJ235="NO OFERTADO",0,IF(AJ235="NO CUMPLE EV TECNICA",0,IF(AJ235="NO HABILITA",0,IF(AJ235="HABILITA",('PRECIOS UNITARIOS'!$AF235*500)/AI235))))</f>
        <v>0</v>
      </c>
      <c r="AL235" s="43">
        <f>'PRECIO REFERENCIA'!AJ235</f>
        <v>0</v>
      </c>
      <c r="AM235" s="43" t="str">
        <f>'PRECIO REFERENCIA'!AL235</f>
        <v>NO OFERTADO</v>
      </c>
      <c r="AN235" s="44">
        <f>+IF(AM235="NO OFERTADO",0,IF(AM235="NO CUMPLE EV TECNICA",0,IF(AM235="NO HABILITA",0,IF(AM235="HABILITA",('PRECIOS UNITARIOS'!$AF235*500)/AL235))))</f>
        <v>0</v>
      </c>
      <c r="AO235" s="43">
        <f>'PRECIO REFERENCIA'!AM235</f>
        <v>892500</v>
      </c>
      <c r="AP235" s="43" t="str">
        <f>'PRECIO REFERENCIA'!AO235</f>
        <v>HABILITA</v>
      </c>
      <c r="AQ235" s="44">
        <f>+IF(AP235="NO OFERTADO",0,IF(AP235="NO CUMPLE EV TECNICA",0,IF(AP235="NO HABILITA",0,IF(AP235="HABILITA",('PRECIOS UNITARIOS'!$AF235*500)/AO235))))</f>
        <v>500</v>
      </c>
      <c r="AR235" s="43">
        <f>'PRECIO REFERENCIA'!AP235</f>
        <v>0</v>
      </c>
      <c r="AS235" s="43" t="str">
        <f>'PRECIO REFERENCIA'!AR235</f>
        <v>NO OFERTADO</v>
      </c>
      <c r="AT235" s="44">
        <f>+IF(AS235="NO OFERTADO",0,IF(AS235="NO CUMPLE EV TECNICA",0,IF(AS235="NO HABILITA",0,IF(AS235="HABILITA",('PRECIOS UNITARIOS'!$AF235*500)/AR235))))</f>
        <v>0</v>
      </c>
      <c r="AU235" s="43">
        <f>'PRECIO REFERENCIA'!AS235</f>
        <v>0</v>
      </c>
      <c r="AV235" s="43" t="str">
        <f>'PRECIO REFERENCIA'!AU235</f>
        <v>NO OFERTADO</v>
      </c>
      <c r="AW235" s="44">
        <f>+IF(AV235="NO OFERTADO",0,IF(AV235="NO CUMPLE EV TECNICA",0,IF(AV235="NO HABILITA",0,IF(AV235="HABILITA",('PRECIOS UNITARIOS'!$AF235*500)/AU235))))</f>
        <v>0</v>
      </c>
      <c r="AX235" s="43">
        <f>'PRECIO REFERENCIA'!AV235</f>
        <v>0</v>
      </c>
      <c r="AY235" s="43" t="str">
        <f>'PRECIO REFERENCIA'!AX235</f>
        <v>NO OFERTADO</v>
      </c>
      <c r="AZ235" s="44">
        <f>+IF(AY235="NO OFERTADO",0,IF(AY235="NO CUMPLE EV TECNICA",0,IF(AY235="NO HABILITA",0,IF(AY235="HABILITA",('PRECIOS UNITARIOS'!$AF235*500)/AX235))))</f>
        <v>0</v>
      </c>
      <c r="BA235" s="43">
        <f>'PRECIO REFERENCIA'!AY235</f>
        <v>0</v>
      </c>
      <c r="BB235" s="43" t="str">
        <f>'PRECIO REFERENCIA'!BA235</f>
        <v>NO OFERTADO</v>
      </c>
      <c r="BC235" s="44">
        <f>+IF(BB235="NO OFERTADO",0,IF(BB235="NO CUMPLE EV TECNICA",0,IF(BB235="NO HABILITA",0,IF(BB235="HABILITA",('PRECIOS UNITARIOS'!$AF235*500)/BA235))))</f>
        <v>0</v>
      </c>
      <c r="BD235" s="43">
        <f>'PRECIO REFERENCIA'!BB235</f>
        <v>0</v>
      </c>
      <c r="BE235" s="43" t="str">
        <f>'PRECIO REFERENCIA'!BD235</f>
        <v>NO OFERTADO</v>
      </c>
      <c r="BF235" s="44">
        <f>+IF(BE235="NO OFERTADO",0,IF(BE235="NO CUMPLE EV TECNICA",0,IF(BE235="NO HABILITA",0,IF(BE235="HABILITA",('PRECIOS UNITARIOS'!$AF235*500)/BD235))))</f>
        <v>0</v>
      </c>
      <c r="BG235" s="43">
        <f>'PRECIO REFERENCIA'!BE235</f>
        <v>0</v>
      </c>
      <c r="BH235" s="43" t="str">
        <f>'PRECIO REFERENCIA'!BG235</f>
        <v>NO OFERTADO</v>
      </c>
      <c r="BI235" s="44">
        <f>+IF(BH235="NO OFERTADO",0,IF(BH235="NO CUMPLE EV TECNICA",0,IF(BH235="NO HABILITA",0,IF(BH235="HABILITA",('PRECIOS UNITARIOS'!$AF235*500)/BG235))))</f>
        <v>0</v>
      </c>
      <c r="BJ235" s="43">
        <f>'PRECIO REFERENCIA'!BH235</f>
        <v>0</v>
      </c>
      <c r="BK235" s="43" t="str">
        <f>'PRECIO REFERENCIA'!BJ235</f>
        <v>NO OFERTADO</v>
      </c>
      <c r="BL235" s="44">
        <f>+IF(BK235="NO OFERTADO",0,IF(BK235="NO CUMPLE EV TECNICA",0,IF(BK235="NO HABILITA",0,IF(BK235="HABILITA",('PRECIOS UNITARIOS'!$AF235*500)/BJ235))))</f>
        <v>0</v>
      </c>
      <c r="BM235" s="43">
        <f>'PRECIO REFERENCIA'!BK235</f>
        <v>0</v>
      </c>
      <c r="BN235" s="43" t="str">
        <f>'PRECIO REFERENCIA'!BM235</f>
        <v>NO OFERTADO</v>
      </c>
      <c r="BO235" s="44">
        <f>+IF(BN235="NO OFERTADO",0,IF(BN235="NO CUMPLE EV TECNICA",0,IF(BN235="NO HABILITA",0,IF(BN235="HABILITA",('PRECIOS UNITARIOS'!$AF235*500)/BM235))))</f>
        <v>0</v>
      </c>
      <c r="BP235" s="43">
        <f>'PRECIO REFERENCIA'!BN235</f>
        <v>0</v>
      </c>
      <c r="BQ235" s="43" t="str">
        <f>'PRECIO REFERENCIA'!BP235</f>
        <v>NO OFERTADO</v>
      </c>
      <c r="BR235" s="44">
        <f>+IF(BQ235="NO OFERTADO",0,IF(BQ235="NO CUMPLE EV TECNICA",0,IF(BQ235="NO HABILITA",0,IF(BQ235="HABILITA",('PRECIOS UNITARIOS'!$AF235*500)/BP235))))</f>
        <v>0</v>
      </c>
      <c r="BS235" s="43">
        <f>'PRECIO REFERENCIA'!BQ235</f>
        <v>0</v>
      </c>
      <c r="BT235" s="43" t="str">
        <f>'PRECIO REFERENCIA'!BS235</f>
        <v>NO OFERTADO</v>
      </c>
      <c r="BU235" s="44">
        <f>+IF(BT235="NO OFERTADO",0,IF(BT235="NO CUMPLE EV TECNICA",0,IF(BT235="NO HABILITA",0,IF(BT235="HABILITA",('PRECIOS UNITARIOS'!$AF235*500)/BS235))))</f>
        <v>0</v>
      </c>
      <c r="BV235" s="43">
        <f>'PRECIO REFERENCIA'!BT235</f>
        <v>0</v>
      </c>
      <c r="BW235" s="43" t="str">
        <f>'PRECIO REFERENCIA'!BV235</f>
        <v>NO OFERTADO</v>
      </c>
      <c r="BX235" s="44">
        <f>+IF(BW235="NO OFERTADO",0,IF(BW235="NO CUMPLE EV TECNICA",0,IF(BW235="NO HABILITA",0,IF(BW235="HABILITA",('PRECIOS UNITARIOS'!$AF235*500)/BV235))))</f>
        <v>0</v>
      </c>
      <c r="BY235" s="43">
        <f>'PRECIO REFERENCIA'!BW235</f>
        <v>0</v>
      </c>
      <c r="BZ235" s="43" t="str">
        <f>'PRECIO REFERENCIA'!BY235</f>
        <v>NO OFERTADO</v>
      </c>
      <c r="CA235" s="44">
        <f>+IF(BZ235="NO OFERTADO",0,IF(BZ235="NO CUMPLE EV TECNICA",0,IF(BZ235="NO HABILITA",0,IF(BZ235="HABILITA",('PRECIOS UNITARIOS'!$AF235*500)/BY235))))</f>
        <v>0</v>
      </c>
      <c r="CB235" s="43">
        <f>'PRECIO REFERENCIA'!BZ235</f>
        <v>0</v>
      </c>
      <c r="CC235" s="43" t="str">
        <f>'PRECIO REFERENCIA'!CB235</f>
        <v>NO OFERTADO</v>
      </c>
      <c r="CD235" s="44">
        <f>+IF(CC235="NO OFERTADO",0,IF(CC235="NO CUMPLE EV TECNICA",0,IF(CC235="NO HABILITA",0,IF(CC235="HABILITA",('PRECIOS UNITARIOS'!$AF235*500)/CB235))))</f>
        <v>0</v>
      </c>
      <c r="CE235" s="43">
        <f>'PRECIO REFERENCIA'!CC235</f>
        <v>0</v>
      </c>
      <c r="CF235" s="43" t="str">
        <f>'PRECIO REFERENCIA'!CE235</f>
        <v>NO OFERTADO</v>
      </c>
      <c r="CG235" s="44">
        <f>+IF(CF235="NO OFERTADO",0,IF(CF235="NO CUMPLE EV TECNICA",0,IF(CF235="NO HABILITA",0,IF(CF235="HABILITA",('PRECIOS UNITARIOS'!$AF235*500)/CE235))))</f>
        <v>0</v>
      </c>
      <c r="CH235" s="43">
        <f>'PRECIO REFERENCIA'!CF235</f>
        <v>0</v>
      </c>
      <c r="CI235" s="43" t="str">
        <f>'PRECIO REFERENCIA'!CH235</f>
        <v>NO OFERTADO</v>
      </c>
      <c r="CJ235" s="44">
        <f>+IF(CI235="NO OFERTADO",0,IF(CI235="NO CUMPLE EV TECNICA",0,IF(CI235="NO HABILITA",0,IF(CI235="HABILITA",('PRECIOS UNITARIOS'!$AF235*500)/CH235))))</f>
        <v>0</v>
      </c>
    </row>
    <row r="236" spans="1:88" s="40" customFormat="1" ht="38.25" x14ac:dyDescent="0.2">
      <c r="A236" s="103">
        <v>227</v>
      </c>
      <c r="B236" s="202" t="s">
        <v>367</v>
      </c>
      <c r="C236" s="121" t="s">
        <v>365</v>
      </c>
      <c r="D236" s="24">
        <v>1</v>
      </c>
      <c r="E236" s="166" t="s">
        <v>53</v>
      </c>
      <c r="F236" s="168">
        <v>1</v>
      </c>
      <c r="G236" s="25">
        <v>412573</v>
      </c>
      <c r="H236" s="43">
        <f>'PRECIO REFERENCIA'!F236</f>
        <v>0</v>
      </c>
      <c r="I236" s="43" t="str">
        <f>'PRECIO REFERENCIA'!H236</f>
        <v>NO OFERTADO</v>
      </c>
      <c r="J236" s="44">
        <f>+IF(I236="NO OFERTADO",0,IF(I236="NO CUMPLE EV TECNICA",0,IF(I236="NO HABILITA",0,IF(I236="HABILITA",('PRECIOS UNITARIOS'!$AF236*500)/H236))))</f>
        <v>0</v>
      </c>
      <c r="K236" s="43">
        <f>'PRECIO REFERENCIA'!I236</f>
        <v>0</v>
      </c>
      <c r="L236" s="43" t="str">
        <f>'PRECIO REFERENCIA'!K236</f>
        <v>NO OFERTADO</v>
      </c>
      <c r="M236" s="44">
        <f>+IF(L236="NO OFERTADO",0,IF(L236="NO CUMPLE EV TECNICA",0,IF(L236="NO HABILITA",0,IF(L236="HABILITA",('PRECIOS UNITARIOS'!$AF236*500)/K236))))</f>
        <v>0</v>
      </c>
      <c r="N236" s="43">
        <f>'PRECIO REFERENCIA'!L236</f>
        <v>0</v>
      </c>
      <c r="O236" s="43" t="str">
        <f>'PRECIO REFERENCIA'!N236</f>
        <v>NO OFERTADO</v>
      </c>
      <c r="P236" s="44">
        <f>+IF(O236="NO OFERTADO",0,IF(O236="NO CUMPLE EV TECNICA",0,IF(O236="NO HABILITA",0,IF(O236="HABILITA",('PRECIOS UNITARIOS'!$AF236*500)/N236))))</f>
        <v>0</v>
      </c>
      <c r="Q236" s="43">
        <f>'PRECIO REFERENCIA'!O236</f>
        <v>0</v>
      </c>
      <c r="R236" s="43" t="str">
        <f>'PRECIO REFERENCIA'!Q236</f>
        <v>NO OFERTADO</v>
      </c>
      <c r="S236" s="44">
        <f>+IF(R236="NO OFERTADO",0,IF(R236="NO CUMPLE EV TECNICA",0,IF(R236="NO HABILITA",0,IF(R236="HABILITA",('PRECIOS UNITARIOS'!$AF236*500)/Q236))))</f>
        <v>0</v>
      </c>
      <c r="T236" s="43">
        <f>'PRECIO REFERENCIA'!R236</f>
        <v>0</v>
      </c>
      <c r="U236" s="43" t="str">
        <f>'PRECIO REFERENCIA'!T236</f>
        <v>NO OFERTADO</v>
      </c>
      <c r="V236" s="44">
        <f>+IF(U236="NO OFERTADO",0,IF(U236="NO CUMPLE EV TECNICA",0,IF(U236="NO HABILITA",0,IF(U236="HABILITA",('PRECIOS UNITARIOS'!$AF236*500)/T236))))</f>
        <v>0</v>
      </c>
      <c r="W236" s="43">
        <f>'PRECIO REFERENCIA'!U236</f>
        <v>0</v>
      </c>
      <c r="X236" s="43" t="str">
        <f>'PRECIO REFERENCIA'!W236</f>
        <v>NO OFERTADO</v>
      </c>
      <c r="Y236" s="44">
        <f>+IF(X236="NO OFERTADO",0,IF(X236="NO CUMPLE EV TECNICA",0,IF(X236="NO HABILITA",0,IF(X236="HABILITA",('PRECIOS UNITARIOS'!$AF236*500)/W236))))</f>
        <v>0</v>
      </c>
      <c r="Z236" s="43">
        <f>'PRECIO REFERENCIA'!X236</f>
        <v>0</v>
      </c>
      <c r="AA236" s="43" t="str">
        <f>'PRECIO REFERENCIA'!Z236</f>
        <v>NO OFERTADO</v>
      </c>
      <c r="AB236" s="44">
        <f>+IF(AA236="NO OFERTADO",0,IF(AA236="NO CUMPLE EV TECNICA",0,IF(AA236="NO HABILITA",0,IF(AA236="HABILITA",('PRECIOS UNITARIOS'!$AF236*500)/Z236))))</f>
        <v>0</v>
      </c>
      <c r="AC236" s="43">
        <f>'PRECIO REFERENCIA'!AA236</f>
        <v>0</v>
      </c>
      <c r="AD236" s="43" t="str">
        <f>'PRECIO REFERENCIA'!AC236</f>
        <v>NO OFERTADO</v>
      </c>
      <c r="AE236" s="44">
        <f>+IF(AD236="NO OFERTADO",0,IF(AD236="NO CUMPLE EV TECNICA",0,IF(AD236="NO HABILITA",0,IF(AD236="HABILITA",('PRECIOS UNITARIOS'!$AF236*500)/AC236))))</f>
        <v>0</v>
      </c>
      <c r="AF236" s="43">
        <f>'PRECIO REFERENCIA'!AD236</f>
        <v>0</v>
      </c>
      <c r="AG236" s="43" t="str">
        <f>'PRECIO REFERENCIA'!AF236</f>
        <v>NO OFERTADO</v>
      </c>
      <c r="AH236" s="44">
        <f>+IF(AG236="NO OFERTADO",0,IF(AG236="NO CUMPLE EV TECNICA",0,IF(AG236="NO HABILITA",0,IF(AG236="HABILITA",('PRECIOS UNITARIOS'!$AF236*500)/AF236))))</f>
        <v>0</v>
      </c>
      <c r="AI236" s="43">
        <f>'PRECIO REFERENCIA'!AG236</f>
        <v>0</v>
      </c>
      <c r="AJ236" s="43" t="str">
        <f>'PRECIO REFERENCIA'!AI236</f>
        <v>NO OFERTADO</v>
      </c>
      <c r="AK236" s="44">
        <f>+IF(AJ236="NO OFERTADO",0,IF(AJ236="NO CUMPLE EV TECNICA",0,IF(AJ236="NO HABILITA",0,IF(AJ236="HABILITA",('PRECIOS UNITARIOS'!$AF236*500)/AI236))))</f>
        <v>0</v>
      </c>
      <c r="AL236" s="43">
        <f>'PRECIO REFERENCIA'!AJ236</f>
        <v>0</v>
      </c>
      <c r="AM236" s="43" t="str">
        <f>'PRECIO REFERENCIA'!AL236</f>
        <v>NO OFERTADO</v>
      </c>
      <c r="AN236" s="44">
        <f>+IF(AM236="NO OFERTADO",0,IF(AM236="NO CUMPLE EV TECNICA",0,IF(AM236="NO HABILITA",0,IF(AM236="HABILITA",('PRECIOS UNITARIOS'!$AF236*500)/AL236))))</f>
        <v>0</v>
      </c>
      <c r="AO236" s="43">
        <f>'PRECIO REFERENCIA'!AM236</f>
        <v>379610</v>
      </c>
      <c r="AP236" s="43" t="str">
        <f>'PRECIO REFERENCIA'!AO236</f>
        <v>HABILITA</v>
      </c>
      <c r="AQ236" s="44">
        <f>+IF(AP236="NO OFERTADO",0,IF(AP236="NO CUMPLE EV TECNICA",0,IF(AP236="NO HABILITA",0,IF(AP236="HABILITA",('PRECIOS UNITARIOS'!$AF236*500)/AO236))))</f>
        <v>500</v>
      </c>
      <c r="AR236" s="43">
        <f>'PRECIO REFERENCIA'!AP236</f>
        <v>0</v>
      </c>
      <c r="AS236" s="43" t="str">
        <f>'PRECIO REFERENCIA'!AR236</f>
        <v>NO OFERTADO</v>
      </c>
      <c r="AT236" s="44">
        <f>+IF(AS236="NO OFERTADO",0,IF(AS236="NO CUMPLE EV TECNICA",0,IF(AS236="NO HABILITA",0,IF(AS236="HABILITA",('PRECIOS UNITARIOS'!$AF236*500)/AR236))))</f>
        <v>0</v>
      </c>
      <c r="AU236" s="43">
        <f>'PRECIO REFERENCIA'!AS236</f>
        <v>0</v>
      </c>
      <c r="AV236" s="43" t="str">
        <f>'PRECIO REFERENCIA'!AU236</f>
        <v>NO OFERTADO</v>
      </c>
      <c r="AW236" s="44">
        <f>+IF(AV236="NO OFERTADO",0,IF(AV236="NO CUMPLE EV TECNICA",0,IF(AV236="NO HABILITA",0,IF(AV236="HABILITA",('PRECIOS UNITARIOS'!$AF236*500)/AU236))))</f>
        <v>0</v>
      </c>
      <c r="AX236" s="43">
        <f>'PRECIO REFERENCIA'!AV236</f>
        <v>0</v>
      </c>
      <c r="AY236" s="43" t="str">
        <f>'PRECIO REFERENCIA'!AX236</f>
        <v>NO OFERTADO</v>
      </c>
      <c r="AZ236" s="44">
        <f>+IF(AY236="NO OFERTADO",0,IF(AY236="NO CUMPLE EV TECNICA",0,IF(AY236="NO HABILITA",0,IF(AY236="HABILITA",('PRECIOS UNITARIOS'!$AF236*500)/AX236))))</f>
        <v>0</v>
      </c>
      <c r="BA236" s="43">
        <f>'PRECIO REFERENCIA'!AY236</f>
        <v>0</v>
      </c>
      <c r="BB236" s="43" t="str">
        <f>'PRECIO REFERENCIA'!BA236</f>
        <v>NO OFERTADO</v>
      </c>
      <c r="BC236" s="44">
        <f>+IF(BB236="NO OFERTADO",0,IF(BB236="NO CUMPLE EV TECNICA",0,IF(BB236="NO HABILITA",0,IF(BB236="HABILITA",('PRECIOS UNITARIOS'!$AF236*500)/BA236))))</f>
        <v>0</v>
      </c>
      <c r="BD236" s="43">
        <f>'PRECIO REFERENCIA'!BB236</f>
        <v>741536.6</v>
      </c>
      <c r="BE236" s="43" t="str">
        <f>'PRECIO REFERENCIA'!BD236</f>
        <v>NO HABILITA</v>
      </c>
      <c r="BF236" s="44">
        <f>+IF(BE236="NO OFERTADO",0,IF(BE236="NO CUMPLE EV TECNICA",0,IF(BE236="NO HABILITA",0,IF(BE236="HABILITA",('PRECIOS UNITARIOS'!$AF236*500)/BD236))))</f>
        <v>0</v>
      </c>
      <c r="BG236" s="43">
        <f>'PRECIO REFERENCIA'!BE236</f>
        <v>0</v>
      </c>
      <c r="BH236" s="43" t="str">
        <f>'PRECIO REFERENCIA'!BG236</f>
        <v>NO OFERTADO</v>
      </c>
      <c r="BI236" s="44">
        <f>+IF(BH236="NO OFERTADO",0,IF(BH236="NO CUMPLE EV TECNICA",0,IF(BH236="NO HABILITA",0,IF(BH236="HABILITA",('PRECIOS UNITARIOS'!$AF236*500)/BG236))))</f>
        <v>0</v>
      </c>
      <c r="BJ236" s="43">
        <f>'PRECIO REFERENCIA'!BH236</f>
        <v>0</v>
      </c>
      <c r="BK236" s="43" t="str">
        <f>'PRECIO REFERENCIA'!BJ236</f>
        <v>NO OFERTADO</v>
      </c>
      <c r="BL236" s="44">
        <f>+IF(BK236="NO OFERTADO",0,IF(BK236="NO CUMPLE EV TECNICA",0,IF(BK236="NO HABILITA",0,IF(BK236="HABILITA",('PRECIOS UNITARIOS'!$AF236*500)/BJ236))))</f>
        <v>0</v>
      </c>
      <c r="BM236" s="43">
        <f>'PRECIO REFERENCIA'!BK236</f>
        <v>0</v>
      </c>
      <c r="BN236" s="43" t="str">
        <f>'PRECIO REFERENCIA'!BM236</f>
        <v>NO OFERTADO</v>
      </c>
      <c r="BO236" s="44">
        <f>+IF(BN236="NO OFERTADO",0,IF(BN236="NO CUMPLE EV TECNICA",0,IF(BN236="NO HABILITA",0,IF(BN236="HABILITA",('PRECIOS UNITARIOS'!$AF236*500)/BM236))))</f>
        <v>0</v>
      </c>
      <c r="BP236" s="43">
        <f>'PRECIO REFERENCIA'!BN236</f>
        <v>0</v>
      </c>
      <c r="BQ236" s="43" t="str">
        <f>'PRECIO REFERENCIA'!BP236</f>
        <v>NO OFERTADO</v>
      </c>
      <c r="BR236" s="44">
        <f>+IF(BQ236="NO OFERTADO",0,IF(BQ236="NO CUMPLE EV TECNICA",0,IF(BQ236="NO HABILITA",0,IF(BQ236="HABILITA",('PRECIOS UNITARIOS'!$AF236*500)/BP236))))</f>
        <v>0</v>
      </c>
      <c r="BS236" s="43">
        <f>'PRECIO REFERENCIA'!BQ236</f>
        <v>0</v>
      </c>
      <c r="BT236" s="43" t="str">
        <f>'PRECIO REFERENCIA'!BS236</f>
        <v>NO OFERTADO</v>
      </c>
      <c r="BU236" s="44">
        <f>+IF(BT236="NO OFERTADO",0,IF(BT236="NO CUMPLE EV TECNICA",0,IF(BT236="NO HABILITA",0,IF(BT236="HABILITA",('PRECIOS UNITARIOS'!$AF236*500)/BS236))))</f>
        <v>0</v>
      </c>
      <c r="BV236" s="43">
        <f>'PRECIO REFERENCIA'!BT236</f>
        <v>0</v>
      </c>
      <c r="BW236" s="43" t="str">
        <f>'PRECIO REFERENCIA'!BV236</f>
        <v>NO HABILITA</v>
      </c>
      <c r="BX236" s="44">
        <f>+IF(BW236="NO OFERTADO",0,IF(BW236="NO CUMPLE EV TECNICA",0,IF(BW236="NO HABILITA",0,IF(BW236="HABILITA",('PRECIOS UNITARIOS'!$AF236*500)/BV236))))</f>
        <v>0</v>
      </c>
      <c r="BY236" s="43">
        <f>'PRECIO REFERENCIA'!BW236</f>
        <v>0</v>
      </c>
      <c r="BZ236" s="43" t="str">
        <f>'PRECIO REFERENCIA'!BY236</f>
        <v>NO OFERTADO</v>
      </c>
      <c r="CA236" s="44">
        <f>+IF(BZ236="NO OFERTADO",0,IF(BZ236="NO CUMPLE EV TECNICA",0,IF(BZ236="NO HABILITA",0,IF(BZ236="HABILITA",('PRECIOS UNITARIOS'!$AF236*500)/BY236))))</f>
        <v>0</v>
      </c>
      <c r="CB236" s="43">
        <f>'PRECIO REFERENCIA'!BZ236</f>
        <v>0</v>
      </c>
      <c r="CC236" s="43" t="str">
        <f>'PRECIO REFERENCIA'!CB236</f>
        <v>NO OFERTADO</v>
      </c>
      <c r="CD236" s="44">
        <f>+IF(CC236="NO OFERTADO",0,IF(CC236="NO CUMPLE EV TECNICA",0,IF(CC236="NO HABILITA",0,IF(CC236="HABILITA",('PRECIOS UNITARIOS'!$AF236*500)/CB236))))</f>
        <v>0</v>
      </c>
      <c r="CE236" s="43">
        <f>'PRECIO REFERENCIA'!CC236</f>
        <v>0</v>
      </c>
      <c r="CF236" s="43" t="str">
        <f>'PRECIO REFERENCIA'!CE236</f>
        <v>NO OFERTADO</v>
      </c>
      <c r="CG236" s="44">
        <f>+IF(CF236="NO OFERTADO",0,IF(CF236="NO CUMPLE EV TECNICA",0,IF(CF236="NO HABILITA",0,IF(CF236="HABILITA",('PRECIOS UNITARIOS'!$AF236*500)/CE236))))</f>
        <v>0</v>
      </c>
      <c r="CH236" s="43">
        <f>'PRECIO REFERENCIA'!CF236</f>
        <v>0</v>
      </c>
      <c r="CI236" s="43" t="str">
        <f>'PRECIO REFERENCIA'!CH236</f>
        <v>NO OFERTADO</v>
      </c>
      <c r="CJ236" s="44">
        <f>+IF(CI236="NO OFERTADO",0,IF(CI236="NO CUMPLE EV TECNICA",0,IF(CI236="NO HABILITA",0,IF(CI236="HABILITA",('PRECIOS UNITARIOS'!$AF236*500)/CH236))))</f>
        <v>0</v>
      </c>
    </row>
    <row r="237" spans="1:88" s="40" customFormat="1" ht="38.25" x14ac:dyDescent="0.2">
      <c r="A237" s="103">
        <v>228</v>
      </c>
      <c r="B237" s="202" t="s">
        <v>368</v>
      </c>
      <c r="C237" s="121" t="s">
        <v>365</v>
      </c>
      <c r="D237" s="24">
        <v>1</v>
      </c>
      <c r="E237" s="166" t="s">
        <v>53</v>
      </c>
      <c r="F237" s="168">
        <v>1</v>
      </c>
      <c r="G237" s="25">
        <v>1066937.3397619999</v>
      </c>
      <c r="H237" s="43">
        <f>'PRECIO REFERENCIA'!F237</f>
        <v>0</v>
      </c>
      <c r="I237" s="43" t="str">
        <f>'PRECIO REFERENCIA'!H237</f>
        <v>NO OFERTADO</v>
      </c>
      <c r="J237" s="44">
        <f>+IF(I237="NO OFERTADO",0,IF(I237="NO CUMPLE EV TECNICA",0,IF(I237="NO HABILITA",0,IF(I237="HABILITA",('PRECIOS UNITARIOS'!$AF237*500)/H237))))</f>
        <v>0</v>
      </c>
      <c r="K237" s="43">
        <f>'PRECIO REFERENCIA'!I237</f>
        <v>0</v>
      </c>
      <c r="L237" s="43" t="str">
        <f>'PRECIO REFERENCIA'!K237</f>
        <v>NO OFERTADO</v>
      </c>
      <c r="M237" s="44">
        <f>+IF(L237="NO OFERTADO",0,IF(L237="NO CUMPLE EV TECNICA",0,IF(L237="NO HABILITA",0,IF(L237="HABILITA",('PRECIOS UNITARIOS'!$AF237*500)/K237))))</f>
        <v>0</v>
      </c>
      <c r="N237" s="43">
        <f>'PRECIO REFERENCIA'!L237</f>
        <v>0</v>
      </c>
      <c r="O237" s="43" t="str">
        <f>'PRECIO REFERENCIA'!N237</f>
        <v>NO OFERTADO</v>
      </c>
      <c r="P237" s="44">
        <f>+IF(O237="NO OFERTADO",0,IF(O237="NO CUMPLE EV TECNICA",0,IF(O237="NO HABILITA",0,IF(O237="HABILITA",('PRECIOS UNITARIOS'!$AF237*500)/N237))))</f>
        <v>0</v>
      </c>
      <c r="Q237" s="43">
        <f>'PRECIO REFERENCIA'!O237</f>
        <v>0</v>
      </c>
      <c r="R237" s="43" t="str">
        <f>'PRECIO REFERENCIA'!Q237</f>
        <v>NO OFERTADO</v>
      </c>
      <c r="S237" s="44">
        <f>+IF(R237="NO OFERTADO",0,IF(R237="NO CUMPLE EV TECNICA",0,IF(R237="NO HABILITA",0,IF(R237="HABILITA",('PRECIOS UNITARIOS'!$AF237*500)/Q237))))</f>
        <v>0</v>
      </c>
      <c r="T237" s="43">
        <f>'PRECIO REFERENCIA'!R237</f>
        <v>0</v>
      </c>
      <c r="U237" s="43" t="str">
        <f>'PRECIO REFERENCIA'!T237</f>
        <v>NO OFERTADO</v>
      </c>
      <c r="V237" s="44">
        <f>+IF(U237="NO OFERTADO",0,IF(U237="NO CUMPLE EV TECNICA",0,IF(U237="NO HABILITA",0,IF(U237="HABILITA",('PRECIOS UNITARIOS'!$AF237*500)/T237))))</f>
        <v>0</v>
      </c>
      <c r="W237" s="43">
        <f>'PRECIO REFERENCIA'!U237</f>
        <v>0</v>
      </c>
      <c r="X237" s="43" t="str">
        <f>'PRECIO REFERENCIA'!W237</f>
        <v>NO OFERTADO</v>
      </c>
      <c r="Y237" s="44">
        <f>+IF(X237="NO OFERTADO",0,IF(X237="NO CUMPLE EV TECNICA",0,IF(X237="NO HABILITA",0,IF(X237="HABILITA",('PRECIOS UNITARIOS'!$AF237*500)/W237))))</f>
        <v>0</v>
      </c>
      <c r="Z237" s="43">
        <f>'PRECIO REFERENCIA'!X237</f>
        <v>0</v>
      </c>
      <c r="AA237" s="43" t="str">
        <f>'PRECIO REFERENCIA'!Z237</f>
        <v>NO OFERTADO</v>
      </c>
      <c r="AB237" s="44">
        <f>+IF(AA237="NO OFERTADO",0,IF(AA237="NO CUMPLE EV TECNICA",0,IF(AA237="NO HABILITA",0,IF(AA237="HABILITA",('PRECIOS UNITARIOS'!$AF237*500)/Z237))))</f>
        <v>0</v>
      </c>
      <c r="AC237" s="43">
        <f>'PRECIO REFERENCIA'!AA237</f>
        <v>0</v>
      </c>
      <c r="AD237" s="43" t="str">
        <f>'PRECIO REFERENCIA'!AC237</f>
        <v>NO OFERTADO</v>
      </c>
      <c r="AE237" s="44">
        <f>+IF(AD237="NO OFERTADO",0,IF(AD237="NO CUMPLE EV TECNICA",0,IF(AD237="NO HABILITA",0,IF(AD237="HABILITA",('PRECIOS UNITARIOS'!$AF237*500)/AC237))))</f>
        <v>0</v>
      </c>
      <c r="AF237" s="43">
        <f>'PRECIO REFERENCIA'!AD237</f>
        <v>0</v>
      </c>
      <c r="AG237" s="43" t="str">
        <f>'PRECIO REFERENCIA'!AF237</f>
        <v>NO OFERTADO</v>
      </c>
      <c r="AH237" s="44">
        <f>+IF(AG237="NO OFERTADO",0,IF(AG237="NO CUMPLE EV TECNICA",0,IF(AG237="NO HABILITA",0,IF(AG237="HABILITA",('PRECIOS UNITARIOS'!$AF237*500)/AF237))))</f>
        <v>0</v>
      </c>
      <c r="AI237" s="43">
        <f>'PRECIO REFERENCIA'!AG237</f>
        <v>0</v>
      </c>
      <c r="AJ237" s="43" t="str">
        <f>'PRECIO REFERENCIA'!AI237</f>
        <v>NO OFERTADO</v>
      </c>
      <c r="AK237" s="44">
        <f>+IF(AJ237="NO OFERTADO",0,IF(AJ237="NO CUMPLE EV TECNICA",0,IF(AJ237="NO HABILITA",0,IF(AJ237="HABILITA",('PRECIOS UNITARIOS'!$AF237*500)/AI237))))</f>
        <v>0</v>
      </c>
      <c r="AL237" s="43">
        <f>'PRECIO REFERENCIA'!AJ237</f>
        <v>0</v>
      </c>
      <c r="AM237" s="43" t="str">
        <f>'PRECIO REFERENCIA'!AL237</f>
        <v>NO OFERTADO</v>
      </c>
      <c r="AN237" s="44">
        <f>+IF(AM237="NO OFERTADO",0,IF(AM237="NO CUMPLE EV TECNICA",0,IF(AM237="NO HABILITA",0,IF(AM237="HABILITA",('PRECIOS UNITARIOS'!$AF237*500)/AL237))))</f>
        <v>0</v>
      </c>
      <c r="AO237" s="43">
        <f>'PRECIO REFERENCIA'!AM237</f>
        <v>1010166.01</v>
      </c>
      <c r="AP237" s="43" t="str">
        <f>'PRECIO REFERENCIA'!AO237</f>
        <v>HABILITA</v>
      </c>
      <c r="AQ237" s="44">
        <f>+IF(AP237="NO OFERTADO",0,IF(AP237="NO CUMPLE EV TECNICA",0,IF(AP237="NO HABILITA",0,IF(AP237="HABILITA",('PRECIOS UNITARIOS'!$AF237*500)/AO237))))</f>
        <v>500</v>
      </c>
      <c r="AR237" s="43">
        <f>'PRECIO REFERENCIA'!AP237</f>
        <v>0</v>
      </c>
      <c r="AS237" s="43" t="str">
        <f>'PRECIO REFERENCIA'!AR237</f>
        <v>NO OFERTADO</v>
      </c>
      <c r="AT237" s="44">
        <f>+IF(AS237="NO OFERTADO",0,IF(AS237="NO CUMPLE EV TECNICA",0,IF(AS237="NO HABILITA",0,IF(AS237="HABILITA",('PRECIOS UNITARIOS'!$AF237*500)/AR237))))</f>
        <v>0</v>
      </c>
      <c r="AU237" s="43">
        <f>'PRECIO REFERENCIA'!AS237</f>
        <v>0</v>
      </c>
      <c r="AV237" s="43" t="str">
        <f>'PRECIO REFERENCIA'!AU237</f>
        <v>NO OFERTADO</v>
      </c>
      <c r="AW237" s="44">
        <f>+IF(AV237="NO OFERTADO",0,IF(AV237="NO CUMPLE EV TECNICA",0,IF(AV237="NO HABILITA",0,IF(AV237="HABILITA",('PRECIOS UNITARIOS'!$AF237*500)/AU237))))</f>
        <v>0</v>
      </c>
      <c r="AX237" s="43">
        <f>'PRECIO REFERENCIA'!AV237</f>
        <v>0</v>
      </c>
      <c r="AY237" s="43" t="str">
        <f>'PRECIO REFERENCIA'!AX237</f>
        <v>NO OFERTADO</v>
      </c>
      <c r="AZ237" s="44">
        <f>+IF(AY237="NO OFERTADO",0,IF(AY237="NO CUMPLE EV TECNICA",0,IF(AY237="NO HABILITA",0,IF(AY237="HABILITA",('PRECIOS UNITARIOS'!$AF237*500)/AX237))))</f>
        <v>0</v>
      </c>
      <c r="BA237" s="43">
        <f>'PRECIO REFERENCIA'!AY237</f>
        <v>0</v>
      </c>
      <c r="BB237" s="43" t="str">
        <f>'PRECIO REFERENCIA'!BA237</f>
        <v>NO OFERTADO</v>
      </c>
      <c r="BC237" s="44">
        <f>+IF(BB237="NO OFERTADO",0,IF(BB237="NO CUMPLE EV TECNICA",0,IF(BB237="NO HABILITA",0,IF(BB237="HABILITA",('PRECIOS UNITARIOS'!$AF237*500)/BA237))))</f>
        <v>0</v>
      </c>
      <c r="BD237" s="43">
        <f>'PRECIO REFERENCIA'!BB237</f>
        <v>1856281</v>
      </c>
      <c r="BE237" s="43" t="str">
        <f>'PRECIO REFERENCIA'!BD237</f>
        <v>NO HABILITA</v>
      </c>
      <c r="BF237" s="44">
        <f>+IF(BE237="NO OFERTADO",0,IF(BE237="NO CUMPLE EV TECNICA",0,IF(BE237="NO HABILITA",0,IF(BE237="HABILITA",('PRECIOS UNITARIOS'!$AF237*500)/BD237))))</f>
        <v>0</v>
      </c>
      <c r="BG237" s="43">
        <f>'PRECIO REFERENCIA'!BE237</f>
        <v>0</v>
      </c>
      <c r="BH237" s="43" t="str">
        <f>'PRECIO REFERENCIA'!BG237</f>
        <v>NO OFERTADO</v>
      </c>
      <c r="BI237" s="44">
        <f>+IF(BH237="NO OFERTADO",0,IF(BH237="NO CUMPLE EV TECNICA",0,IF(BH237="NO HABILITA",0,IF(BH237="HABILITA",('PRECIOS UNITARIOS'!$AF237*500)/BG237))))</f>
        <v>0</v>
      </c>
      <c r="BJ237" s="43">
        <f>'PRECIO REFERENCIA'!BH237</f>
        <v>0</v>
      </c>
      <c r="BK237" s="43" t="str">
        <f>'PRECIO REFERENCIA'!BJ237</f>
        <v>NO OFERTADO</v>
      </c>
      <c r="BL237" s="44">
        <f>+IF(BK237="NO OFERTADO",0,IF(BK237="NO CUMPLE EV TECNICA",0,IF(BK237="NO HABILITA",0,IF(BK237="HABILITA",('PRECIOS UNITARIOS'!$AF237*500)/BJ237))))</f>
        <v>0</v>
      </c>
      <c r="BM237" s="43">
        <f>'PRECIO REFERENCIA'!BK237</f>
        <v>0</v>
      </c>
      <c r="BN237" s="43" t="str">
        <f>'PRECIO REFERENCIA'!BM237</f>
        <v>NO OFERTADO</v>
      </c>
      <c r="BO237" s="44">
        <f>+IF(BN237="NO OFERTADO",0,IF(BN237="NO CUMPLE EV TECNICA",0,IF(BN237="NO HABILITA",0,IF(BN237="HABILITA",('PRECIOS UNITARIOS'!$AF237*500)/BM237))))</f>
        <v>0</v>
      </c>
      <c r="BP237" s="43">
        <f>'PRECIO REFERENCIA'!BN237</f>
        <v>0</v>
      </c>
      <c r="BQ237" s="43" t="str">
        <f>'PRECIO REFERENCIA'!BP237</f>
        <v>NO OFERTADO</v>
      </c>
      <c r="BR237" s="44">
        <f>+IF(BQ237="NO OFERTADO",0,IF(BQ237="NO CUMPLE EV TECNICA",0,IF(BQ237="NO HABILITA",0,IF(BQ237="HABILITA",('PRECIOS UNITARIOS'!$AF237*500)/BP237))))</f>
        <v>0</v>
      </c>
      <c r="BS237" s="43">
        <f>'PRECIO REFERENCIA'!BQ237</f>
        <v>0</v>
      </c>
      <c r="BT237" s="43" t="str">
        <f>'PRECIO REFERENCIA'!BS237</f>
        <v>NO OFERTADO</v>
      </c>
      <c r="BU237" s="44">
        <f>+IF(BT237="NO OFERTADO",0,IF(BT237="NO CUMPLE EV TECNICA",0,IF(BT237="NO HABILITA",0,IF(BT237="HABILITA",('PRECIOS UNITARIOS'!$AF237*500)/BS237))))</f>
        <v>0</v>
      </c>
      <c r="BV237" s="43">
        <f>'PRECIO REFERENCIA'!BT237</f>
        <v>0</v>
      </c>
      <c r="BW237" s="43" t="str">
        <f>'PRECIO REFERENCIA'!BV237</f>
        <v>NO HABILITA</v>
      </c>
      <c r="BX237" s="44">
        <f>+IF(BW237="NO OFERTADO",0,IF(BW237="NO CUMPLE EV TECNICA",0,IF(BW237="NO HABILITA",0,IF(BW237="HABILITA",('PRECIOS UNITARIOS'!$AF237*500)/BV237))))</f>
        <v>0</v>
      </c>
      <c r="BY237" s="43">
        <f>'PRECIO REFERENCIA'!BW237</f>
        <v>0</v>
      </c>
      <c r="BZ237" s="43" t="str">
        <f>'PRECIO REFERENCIA'!BY237</f>
        <v>NO OFERTADO</v>
      </c>
      <c r="CA237" s="44">
        <f>+IF(BZ237="NO OFERTADO",0,IF(BZ237="NO CUMPLE EV TECNICA",0,IF(BZ237="NO HABILITA",0,IF(BZ237="HABILITA",('PRECIOS UNITARIOS'!$AF237*500)/BY237))))</f>
        <v>0</v>
      </c>
      <c r="CB237" s="43">
        <f>'PRECIO REFERENCIA'!BZ237</f>
        <v>0</v>
      </c>
      <c r="CC237" s="43" t="str">
        <f>'PRECIO REFERENCIA'!CB237</f>
        <v>NO OFERTADO</v>
      </c>
      <c r="CD237" s="44">
        <f>+IF(CC237="NO OFERTADO",0,IF(CC237="NO CUMPLE EV TECNICA",0,IF(CC237="NO HABILITA",0,IF(CC237="HABILITA",('PRECIOS UNITARIOS'!$AF237*500)/CB237))))</f>
        <v>0</v>
      </c>
      <c r="CE237" s="43">
        <f>'PRECIO REFERENCIA'!CC237</f>
        <v>0</v>
      </c>
      <c r="CF237" s="43" t="str">
        <f>'PRECIO REFERENCIA'!CE237</f>
        <v>NO OFERTADO</v>
      </c>
      <c r="CG237" s="44">
        <f>+IF(CF237="NO OFERTADO",0,IF(CF237="NO CUMPLE EV TECNICA",0,IF(CF237="NO HABILITA",0,IF(CF237="HABILITA",('PRECIOS UNITARIOS'!$AF237*500)/CE237))))</f>
        <v>0</v>
      </c>
      <c r="CH237" s="43">
        <f>'PRECIO REFERENCIA'!CF237</f>
        <v>0</v>
      </c>
      <c r="CI237" s="43" t="str">
        <f>'PRECIO REFERENCIA'!CH237</f>
        <v>NO OFERTADO</v>
      </c>
      <c r="CJ237" s="44">
        <f>+IF(CI237="NO OFERTADO",0,IF(CI237="NO CUMPLE EV TECNICA",0,IF(CI237="NO HABILITA",0,IF(CI237="HABILITA",('PRECIOS UNITARIOS'!$AF237*500)/CH237))))</f>
        <v>0</v>
      </c>
    </row>
    <row r="238" spans="1:88" s="40" customFormat="1" ht="38.25" x14ac:dyDescent="0.2">
      <c r="A238" s="103">
        <v>229</v>
      </c>
      <c r="B238" s="202" t="s">
        <v>369</v>
      </c>
      <c r="C238" s="121" t="s">
        <v>365</v>
      </c>
      <c r="D238" s="24">
        <v>1</v>
      </c>
      <c r="E238" s="166" t="s">
        <v>53</v>
      </c>
      <c r="F238" s="168">
        <v>1</v>
      </c>
      <c r="G238" s="25">
        <v>1066937.3397619999</v>
      </c>
      <c r="H238" s="43">
        <f>'PRECIO REFERENCIA'!F238</f>
        <v>0</v>
      </c>
      <c r="I238" s="43" t="str">
        <f>'PRECIO REFERENCIA'!H238</f>
        <v>NO OFERTADO</v>
      </c>
      <c r="J238" s="44">
        <f>+IF(I238="NO OFERTADO",0,IF(I238="NO CUMPLE EV TECNICA",0,IF(I238="NO HABILITA",0,IF(I238="HABILITA",('PRECIOS UNITARIOS'!$AF238*500)/H238))))</f>
        <v>0</v>
      </c>
      <c r="K238" s="43">
        <f>'PRECIO REFERENCIA'!I238</f>
        <v>0</v>
      </c>
      <c r="L238" s="43" t="str">
        <f>'PRECIO REFERENCIA'!K238</f>
        <v>NO OFERTADO</v>
      </c>
      <c r="M238" s="44">
        <f>+IF(L238="NO OFERTADO",0,IF(L238="NO CUMPLE EV TECNICA",0,IF(L238="NO HABILITA",0,IF(L238="HABILITA",('PRECIOS UNITARIOS'!$AF238*500)/K238))))</f>
        <v>0</v>
      </c>
      <c r="N238" s="43">
        <f>'PRECIO REFERENCIA'!L238</f>
        <v>0</v>
      </c>
      <c r="O238" s="43" t="str">
        <f>'PRECIO REFERENCIA'!N238</f>
        <v>NO OFERTADO</v>
      </c>
      <c r="P238" s="44">
        <f>+IF(O238="NO OFERTADO",0,IF(O238="NO CUMPLE EV TECNICA",0,IF(O238="NO HABILITA",0,IF(O238="HABILITA",('PRECIOS UNITARIOS'!$AF238*500)/N238))))</f>
        <v>0</v>
      </c>
      <c r="Q238" s="43">
        <f>'PRECIO REFERENCIA'!O238</f>
        <v>0</v>
      </c>
      <c r="R238" s="43" t="str">
        <f>'PRECIO REFERENCIA'!Q238</f>
        <v>NO OFERTADO</v>
      </c>
      <c r="S238" s="44">
        <f>+IF(R238="NO OFERTADO",0,IF(R238="NO CUMPLE EV TECNICA",0,IF(R238="NO HABILITA",0,IF(R238="HABILITA",('PRECIOS UNITARIOS'!$AF238*500)/Q238))))</f>
        <v>0</v>
      </c>
      <c r="T238" s="43">
        <f>'PRECIO REFERENCIA'!R238</f>
        <v>0</v>
      </c>
      <c r="U238" s="43" t="str">
        <f>'PRECIO REFERENCIA'!T238</f>
        <v>NO OFERTADO</v>
      </c>
      <c r="V238" s="44">
        <f>+IF(U238="NO OFERTADO",0,IF(U238="NO CUMPLE EV TECNICA",0,IF(U238="NO HABILITA",0,IF(U238="HABILITA",('PRECIOS UNITARIOS'!$AF238*500)/T238))))</f>
        <v>0</v>
      </c>
      <c r="W238" s="43">
        <f>'PRECIO REFERENCIA'!U238</f>
        <v>0</v>
      </c>
      <c r="X238" s="43" t="str">
        <f>'PRECIO REFERENCIA'!W238</f>
        <v>NO OFERTADO</v>
      </c>
      <c r="Y238" s="44">
        <f>+IF(X238="NO OFERTADO",0,IF(X238="NO CUMPLE EV TECNICA",0,IF(X238="NO HABILITA",0,IF(X238="HABILITA",('PRECIOS UNITARIOS'!$AF238*500)/W238))))</f>
        <v>0</v>
      </c>
      <c r="Z238" s="43">
        <f>'PRECIO REFERENCIA'!X238</f>
        <v>0</v>
      </c>
      <c r="AA238" s="43" t="str">
        <f>'PRECIO REFERENCIA'!Z238</f>
        <v>NO OFERTADO</v>
      </c>
      <c r="AB238" s="44">
        <f>+IF(AA238="NO OFERTADO",0,IF(AA238="NO CUMPLE EV TECNICA",0,IF(AA238="NO HABILITA",0,IF(AA238="HABILITA",('PRECIOS UNITARIOS'!$AF238*500)/Z238))))</f>
        <v>0</v>
      </c>
      <c r="AC238" s="43">
        <f>'PRECIO REFERENCIA'!AA238</f>
        <v>0</v>
      </c>
      <c r="AD238" s="43" t="str">
        <f>'PRECIO REFERENCIA'!AC238</f>
        <v>NO OFERTADO</v>
      </c>
      <c r="AE238" s="44">
        <f>+IF(AD238="NO OFERTADO",0,IF(AD238="NO CUMPLE EV TECNICA",0,IF(AD238="NO HABILITA",0,IF(AD238="HABILITA",('PRECIOS UNITARIOS'!$AF238*500)/AC238))))</f>
        <v>0</v>
      </c>
      <c r="AF238" s="43">
        <f>'PRECIO REFERENCIA'!AD238</f>
        <v>0</v>
      </c>
      <c r="AG238" s="43" t="str">
        <f>'PRECIO REFERENCIA'!AF238</f>
        <v>NO OFERTADO</v>
      </c>
      <c r="AH238" s="44">
        <f>+IF(AG238="NO OFERTADO",0,IF(AG238="NO CUMPLE EV TECNICA",0,IF(AG238="NO HABILITA",0,IF(AG238="HABILITA",('PRECIOS UNITARIOS'!$AF238*500)/AF238))))</f>
        <v>0</v>
      </c>
      <c r="AI238" s="43">
        <f>'PRECIO REFERENCIA'!AG238</f>
        <v>0</v>
      </c>
      <c r="AJ238" s="43" t="str">
        <f>'PRECIO REFERENCIA'!AI238</f>
        <v>NO OFERTADO</v>
      </c>
      <c r="AK238" s="44">
        <f>+IF(AJ238="NO OFERTADO",0,IF(AJ238="NO CUMPLE EV TECNICA",0,IF(AJ238="NO HABILITA",0,IF(AJ238="HABILITA",('PRECIOS UNITARIOS'!$AF238*500)/AI238))))</f>
        <v>0</v>
      </c>
      <c r="AL238" s="43">
        <f>'PRECIO REFERENCIA'!AJ238</f>
        <v>0</v>
      </c>
      <c r="AM238" s="43" t="str">
        <f>'PRECIO REFERENCIA'!AL238</f>
        <v>NO OFERTADO</v>
      </c>
      <c r="AN238" s="44">
        <f>+IF(AM238="NO OFERTADO",0,IF(AM238="NO CUMPLE EV TECNICA",0,IF(AM238="NO HABILITA",0,IF(AM238="HABILITA",('PRECIOS UNITARIOS'!$AF238*500)/AL238))))</f>
        <v>0</v>
      </c>
      <c r="AO238" s="43">
        <f>'PRECIO REFERENCIA'!AM238</f>
        <v>1010166.01</v>
      </c>
      <c r="AP238" s="43" t="str">
        <f>'PRECIO REFERENCIA'!AO238</f>
        <v>HABILITA</v>
      </c>
      <c r="AQ238" s="44">
        <f>+IF(AP238="NO OFERTADO",0,IF(AP238="NO CUMPLE EV TECNICA",0,IF(AP238="NO HABILITA",0,IF(AP238="HABILITA",('PRECIOS UNITARIOS'!$AF238*500)/AO238))))</f>
        <v>449.416230110534</v>
      </c>
      <c r="AR238" s="43">
        <f>'PRECIO REFERENCIA'!AP238</f>
        <v>0</v>
      </c>
      <c r="AS238" s="43" t="str">
        <f>'PRECIO REFERENCIA'!AR238</f>
        <v>NO OFERTADO</v>
      </c>
      <c r="AT238" s="44">
        <f>+IF(AS238="NO OFERTADO",0,IF(AS238="NO CUMPLE EV TECNICA",0,IF(AS238="NO HABILITA",0,IF(AS238="HABILITA",('PRECIOS UNITARIOS'!$AF238*500)/AR238))))</f>
        <v>0</v>
      </c>
      <c r="AU238" s="43">
        <f>'PRECIO REFERENCIA'!AS238</f>
        <v>0</v>
      </c>
      <c r="AV238" s="43" t="str">
        <f>'PRECIO REFERENCIA'!AU238</f>
        <v>NO OFERTADO</v>
      </c>
      <c r="AW238" s="44">
        <f>+IF(AV238="NO OFERTADO",0,IF(AV238="NO CUMPLE EV TECNICA",0,IF(AV238="NO HABILITA",0,IF(AV238="HABILITA",('PRECIOS UNITARIOS'!$AF238*500)/AU238))))</f>
        <v>0</v>
      </c>
      <c r="AX238" s="43">
        <f>'PRECIO REFERENCIA'!AV238</f>
        <v>0</v>
      </c>
      <c r="AY238" s="43" t="str">
        <f>'PRECIO REFERENCIA'!AX238</f>
        <v>NO OFERTADO</v>
      </c>
      <c r="AZ238" s="44">
        <f>+IF(AY238="NO OFERTADO",0,IF(AY238="NO CUMPLE EV TECNICA",0,IF(AY238="NO HABILITA",0,IF(AY238="HABILITA",('PRECIOS UNITARIOS'!$AF238*500)/AX238))))</f>
        <v>0</v>
      </c>
      <c r="BA238" s="43">
        <f>'PRECIO REFERENCIA'!AY238</f>
        <v>0</v>
      </c>
      <c r="BB238" s="43" t="str">
        <f>'PRECIO REFERENCIA'!BA238</f>
        <v>NO OFERTADO</v>
      </c>
      <c r="BC238" s="44">
        <f>+IF(BB238="NO OFERTADO",0,IF(BB238="NO CUMPLE EV TECNICA",0,IF(BB238="NO HABILITA",0,IF(BB238="HABILITA",('PRECIOS UNITARIOS'!$AF238*500)/BA238))))</f>
        <v>0</v>
      </c>
      <c r="BD238" s="43">
        <f>'PRECIO REFERENCIA'!BB238</f>
        <v>0</v>
      </c>
      <c r="BE238" s="43" t="str">
        <f>'PRECIO REFERENCIA'!BD238</f>
        <v>NO OFERTADO</v>
      </c>
      <c r="BF238" s="44">
        <f>+IF(BE238="NO OFERTADO",0,IF(BE238="NO CUMPLE EV TECNICA",0,IF(BE238="NO HABILITA",0,IF(BE238="HABILITA",('PRECIOS UNITARIOS'!$AF238*500)/BD238))))</f>
        <v>0</v>
      </c>
      <c r="BG238" s="43">
        <f>'PRECIO REFERENCIA'!BE238</f>
        <v>0</v>
      </c>
      <c r="BH238" s="43" t="str">
        <f>'PRECIO REFERENCIA'!BG238</f>
        <v>NO OFERTADO</v>
      </c>
      <c r="BI238" s="44">
        <f>+IF(BH238="NO OFERTADO",0,IF(BH238="NO CUMPLE EV TECNICA",0,IF(BH238="NO HABILITA",0,IF(BH238="HABILITA",('PRECIOS UNITARIOS'!$AF238*500)/BG238))))</f>
        <v>0</v>
      </c>
      <c r="BJ238" s="43">
        <f>'PRECIO REFERENCIA'!BH238</f>
        <v>0</v>
      </c>
      <c r="BK238" s="43" t="str">
        <f>'PRECIO REFERENCIA'!BJ238</f>
        <v>NO OFERTADO</v>
      </c>
      <c r="BL238" s="44">
        <f>+IF(BK238="NO OFERTADO",0,IF(BK238="NO CUMPLE EV TECNICA",0,IF(BK238="NO HABILITA",0,IF(BK238="HABILITA",('PRECIOS UNITARIOS'!$AF238*500)/BJ238))))</f>
        <v>0</v>
      </c>
      <c r="BM238" s="43">
        <f>'PRECIO REFERENCIA'!BK238</f>
        <v>0</v>
      </c>
      <c r="BN238" s="43" t="str">
        <f>'PRECIO REFERENCIA'!BM238</f>
        <v>NO OFERTADO</v>
      </c>
      <c r="BO238" s="44">
        <f>+IF(BN238="NO OFERTADO",0,IF(BN238="NO CUMPLE EV TECNICA",0,IF(BN238="NO HABILITA",0,IF(BN238="HABILITA",('PRECIOS UNITARIOS'!$AF238*500)/BM238))))</f>
        <v>0</v>
      </c>
      <c r="BP238" s="43">
        <f>'PRECIO REFERENCIA'!BN238</f>
        <v>0</v>
      </c>
      <c r="BQ238" s="43" t="str">
        <f>'PRECIO REFERENCIA'!BP238</f>
        <v>NO OFERTADO</v>
      </c>
      <c r="BR238" s="44">
        <f>+IF(BQ238="NO OFERTADO",0,IF(BQ238="NO CUMPLE EV TECNICA",0,IF(BQ238="NO HABILITA",0,IF(BQ238="HABILITA",('PRECIOS UNITARIOS'!$AF238*500)/BP238))))</f>
        <v>0</v>
      </c>
      <c r="BS238" s="43">
        <f>'PRECIO REFERENCIA'!BQ238</f>
        <v>0</v>
      </c>
      <c r="BT238" s="43" t="str">
        <f>'PRECIO REFERENCIA'!BS238</f>
        <v>NO OFERTADO</v>
      </c>
      <c r="BU238" s="44">
        <f>+IF(BT238="NO OFERTADO",0,IF(BT238="NO CUMPLE EV TECNICA",0,IF(BT238="NO HABILITA",0,IF(BT238="HABILITA",('PRECIOS UNITARIOS'!$AF238*500)/BS238))))</f>
        <v>0</v>
      </c>
      <c r="BV238" s="43">
        <f>'PRECIO REFERENCIA'!BT238</f>
        <v>907970</v>
      </c>
      <c r="BW238" s="43" t="str">
        <f>'PRECIO REFERENCIA'!BV238</f>
        <v>HABILITA</v>
      </c>
      <c r="BX238" s="44">
        <f>+IF(BW238="NO OFERTADO",0,IF(BW238="NO CUMPLE EV TECNICA",0,IF(BW238="NO HABILITA",0,IF(BW238="HABILITA",('PRECIOS UNITARIOS'!$AF238*500)/BV238))))</f>
        <v>500</v>
      </c>
      <c r="BY238" s="43">
        <f>'PRECIO REFERENCIA'!BW238</f>
        <v>0</v>
      </c>
      <c r="BZ238" s="43" t="str">
        <f>'PRECIO REFERENCIA'!BY238</f>
        <v>NO OFERTADO</v>
      </c>
      <c r="CA238" s="44">
        <f>+IF(BZ238="NO OFERTADO",0,IF(BZ238="NO CUMPLE EV TECNICA",0,IF(BZ238="NO HABILITA",0,IF(BZ238="HABILITA",('PRECIOS UNITARIOS'!$AF238*500)/BY238))))</f>
        <v>0</v>
      </c>
      <c r="CB238" s="43">
        <f>'PRECIO REFERENCIA'!BZ238</f>
        <v>0</v>
      </c>
      <c r="CC238" s="43" t="str">
        <f>'PRECIO REFERENCIA'!CB238</f>
        <v>NO OFERTADO</v>
      </c>
      <c r="CD238" s="44">
        <f>+IF(CC238="NO OFERTADO",0,IF(CC238="NO CUMPLE EV TECNICA",0,IF(CC238="NO HABILITA",0,IF(CC238="HABILITA",('PRECIOS UNITARIOS'!$AF238*500)/CB238))))</f>
        <v>0</v>
      </c>
      <c r="CE238" s="43">
        <f>'PRECIO REFERENCIA'!CC238</f>
        <v>0</v>
      </c>
      <c r="CF238" s="43" t="str">
        <f>'PRECIO REFERENCIA'!CE238</f>
        <v>NO OFERTADO</v>
      </c>
      <c r="CG238" s="44">
        <f>+IF(CF238="NO OFERTADO",0,IF(CF238="NO CUMPLE EV TECNICA",0,IF(CF238="NO HABILITA",0,IF(CF238="HABILITA",('PRECIOS UNITARIOS'!$AF238*500)/CE238))))</f>
        <v>0</v>
      </c>
      <c r="CH238" s="43">
        <f>'PRECIO REFERENCIA'!CF238</f>
        <v>0</v>
      </c>
      <c r="CI238" s="43" t="str">
        <f>'PRECIO REFERENCIA'!CH238</f>
        <v>NO OFERTADO</v>
      </c>
      <c r="CJ238" s="44">
        <f>+IF(CI238="NO OFERTADO",0,IF(CI238="NO CUMPLE EV TECNICA",0,IF(CI238="NO HABILITA",0,IF(CI238="HABILITA",('PRECIOS UNITARIOS'!$AF238*500)/CH238))))</f>
        <v>0</v>
      </c>
    </row>
    <row r="239" spans="1:88" s="40" customFormat="1" ht="38.25" x14ac:dyDescent="0.2">
      <c r="A239" s="103">
        <v>230</v>
      </c>
      <c r="B239" s="202" t="s">
        <v>370</v>
      </c>
      <c r="C239" s="121" t="s">
        <v>365</v>
      </c>
      <c r="D239" s="24">
        <v>1</v>
      </c>
      <c r="E239" s="166" t="s">
        <v>53</v>
      </c>
      <c r="F239" s="168">
        <v>1</v>
      </c>
      <c r="G239" s="25">
        <v>674910.80717199994</v>
      </c>
      <c r="H239" s="43">
        <f>'PRECIO REFERENCIA'!F239</f>
        <v>0</v>
      </c>
      <c r="I239" s="43" t="str">
        <f>'PRECIO REFERENCIA'!H239</f>
        <v>NO OFERTADO</v>
      </c>
      <c r="J239" s="44">
        <f>+IF(I239="NO OFERTADO",0,IF(I239="NO CUMPLE EV TECNICA",0,IF(I239="NO HABILITA",0,IF(I239="HABILITA",('PRECIOS UNITARIOS'!$AF239*500)/H239))))</f>
        <v>0</v>
      </c>
      <c r="K239" s="43">
        <f>'PRECIO REFERENCIA'!I239</f>
        <v>0</v>
      </c>
      <c r="L239" s="43" t="str">
        <f>'PRECIO REFERENCIA'!K239</f>
        <v>NO OFERTADO</v>
      </c>
      <c r="M239" s="44">
        <f>+IF(L239="NO OFERTADO",0,IF(L239="NO CUMPLE EV TECNICA",0,IF(L239="NO HABILITA",0,IF(L239="HABILITA",('PRECIOS UNITARIOS'!$AF239*500)/K239))))</f>
        <v>0</v>
      </c>
      <c r="N239" s="43">
        <f>'PRECIO REFERENCIA'!L239</f>
        <v>0</v>
      </c>
      <c r="O239" s="43" t="str">
        <f>'PRECIO REFERENCIA'!N239</f>
        <v>NO OFERTADO</v>
      </c>
      <c r="P239" s="44">
        <f>+IF(O239="NO OFERTADO",0,IF(O239="NO CUMPLE EV TECNICA",0,IF(O239="NO HABILITA",0,IF(O239="HABILITA",('PRECIOS UNITARIOS'!$AF239*500)/N239))))</f>
        <v>0</v>
      </c>
      <c r="Q239" s="43">
        <f>'PRECIO REFERENCIA'!O239</f>
        <v>0</v>
      </c>
      <c r="R239" s="43" t="str">
        <f>'PRECIO REFERENCIA'!Q239</f>
        <v>NO OFERTADO</v>
      </c>
      <c r="S239" s="44">
        <f>+IF(R239="NO OFERTADO",0,IF(R239="NO CUMPLE EV TECNICA",0,IF(R239="NO HABILITA",0,IF(R239="HABILITA",('PRECIOS UNITARIOS'!$AF239*500)/Q239))))</f>
        <v>0</v>
      </c>
      <c r="T239" s="43">
        <f>'PRECIO REFERENCIA'!R239</f>
        <v>0</v>
      </c>
      <c r="U239" s="43" t="str">
        <f>'PRECIO REFERENCIA'!T239</f>
        <v>NO OFERTADO</v>
      </c>
      <c r="V239" s="44">
        <f>+IF(U239="NO OFERTADO",0,IF(U239="NO CUMPLE EV TECNICA",0,IF(U239="NO HABILITA",0,IF(U239="HABILITA",('PRECIOS UNITARIOS'!$AF239*500)/T239))))</f>
        <v>0</v>
      </c>
      <c r="W239" s="43">
        <f>'PRECIO REFERENCIA'!U239</f>
        <v>0</v>
      </c>
      <c r="X239" s="43" t="str">
        <f>'PRECIO REFERENCIA'!W239</f>
        <v>NO OFERTADO</v>
      </c>
      <c r="Y239" s="44">
        <f>+IF(X239="NO OFERTADO",0,IF(X239="NO CUMPLE EV TECNICA",0,IF(X239="NO HABILITA",0,IF(X239="HABILITA",('PRECIOS UNITARIOS'!$AF239*500)/W239))))</f>
        <v>0</v>
      </c>
      <c r="Z239" s="43">
        <f>'PRECIO REFERENCIA'!X239</f>
        <v>0</v>
      </c>
      <c r="AA239" s="43" t="str">
        <f>'PRECIO REFERENCIA'!Z239</f>
        <v>NO OFERTADO</v>
      </c>
      <c r="AB239" s="44">
        <f>+IF(AA239="NO OFERTADO",0,IF(AA239="NO CUMPLE EV TECNICA",0,IF(AA239="NO HABILITA",0,IF(AA239="HABILITA",('PRECIOS UNITARIOS'!$AF239*500)/Z239))))</f>
        <v>0</v>
      </c>
      <c r="AC239" s="43">
        <f>'PRECIO REFERENCIA'!AA239</f>
        <v>0</v>
      </c>
      <c r="AD239" s="43" t="str">
        <f>'PRECIO REFERENCIA'!AC239</f>
        <v>NO OFERTADO</v>
      </c>
      <c r="AE239" s="44">
        <f>+IF(AD239="NO OFERTADO",0,IF(AD239="NO CUMPLE EV TECNICA",0,IF(AD239="NO HABILITA",0,IF(AD239="HABILITA",('PRECIOS UNITARIOS'!$AF239*500)/AC239))))</f>
        <v>0</v>
      </c>
      <c r="AF239" s="43">
        <f>'PRECIO REFERENCIA'!AD239</f>
        <v>0</v>
      </c>
      <c r="AG239" s="43" t="str">
        <f>'PRECIO REFERENCIA'!AF239</f>
        <v>NO OFERTADO</v>
      </c>
      <c r="AH239" s="44">
        <f>+IF(AG239="NO OFERTADO",0,IF(AG239="NO CUMPLE EV TECNICA",0,IF(AG239="NO HABILITA",0,IF(AG239="HABILITA",('PRECIOS UNITARIOS'!$AF239*500)/AF239))))</f>
        <v>0</v>
      </c>
      <c r="AI239" s="43">
        <f>'PRECIO REFERENCIA'!AG239</f>
        <v>0</v>
      </c>
      <c r="AJ239" s="43" t="str">
        <f>'PRECIO REFERENCIA'!AI239</f>
        <v>NO OFERTADO</v>
      </c>
      <c r="AK239" s="44">
        <f>+IF(AJ239="NO OFERTADO",0,IF(AJ239="NO CUMPLE EV TECNICA",0,IF(AJ239="NO HABILITA",0,IF(AJ239="HABILITA",('PRECIOS UNITARIOS'!$AF239*500)/AI239))))</f>
        <v>0</v>
      </c>
      <c r="AL239" s="43">
        <f>'PRECIO REFERENCIA'!AJ239</f>
        <v>0</v>
      </c>
      <c r="AM239" s="43" t="str">
        <f>'PRECIO REFERENCIA'!AL239</f>
        <v>NO OFERTADO</v>
      </c>
      <c r="AN239" s="44">
        <f>+IF(AM239="NO OFERTADO",0,IF(AM239="NO CUMPLE EV TECNICA",0,IF(AM239="NO HABILITA",0,IF(AM239="HABILITA",('PRECIOS UNITARIOS'!$AF239*500)/AL239))))</f>
        <v>0</v>
      </c>
      <c r="AO239" s="43">
        <f>'PRECIO REFERENCIA'!AM239</f>
        <v>658168.77</v>
      </c>
      <c r="AP239" s="43" t="str">
        <f>'PRECIO REFERENCIA'!AO239</f>
        <v>HABILITA</v>
      </c>
      <c r="AQ239" s="44">
        <f>+IF(AP239="NO OFERTADO",0,IF(AP239="NO CUMPLE EV TECNICA",0,IF(AP239="NO HABILITA",0,IF(AP239="HABILITA",('PRECIOS UNITARIOS'!$AF239*500)/AO239))))</f>
        <v>500</v>
      </c>
      <c r="AR239" s="43">
        <f>'PRECIO REFERENCIA'!AP239</f>
        <v>0</v>
      </c>
      <c r="AS239" s="43" t="str">
        <f>'PRECIO REFERENCIA'!AR239</f>
        <v>NO OFERTADO</v>
      </c>
      <c r="AT239" s="44">
        <f>+IF(AS239="NO OFERTADO",0,IF(AS239="NO CUMPLE EV TECNICA",0,IF(AS239="NO HABILITA",0,IF(AS239="HABILITA",('PRECIOS UNITARIOS'!$AF239*500)/AR239))))</f>
        <v>0</v>
      </c>
      <c r="AU239" s="43">
        <f>'PRECIO REFERENCIA'!AS239</f>
        <v>0</v>
      </c>
      <c r="AV239" s="43" t="str">
        <f>'PRECIO REFERENCIA'!AU239</f>
        <v>NO OFERTADO</v>
      </c>
      <c r="AW239" s="44">
        <f>+IF(AV239="NO OFERTADO",0,IF(AV239="NO CUMPLE EV TECNICA",0,IF(AV239="NO HABILITA",0,IF(AV239="HABILITA",('PRECIOS UNITARIOS'!$AF239*500)/AU239))))</f>
        <v>0</v>
      </c>
      <c r="AX239" s="43">
        <f>'PRECIO REFERENCIA'!AV239</f>
        <v>0</v>
      </c>
      <c r="AY239" s="43" t="str">
        <f>'PRECIO REFERENCIA'!AX239</f>
        <v>NO OFERTADO</v>
      </c>
      <c r="AZ239" s="44">
        <f>+IF(AY239="NO OFERTADO",0,IF(AY239="NO CUMPLE EV TECNICA",0,IF(AY239="NO HABILITA",0,IF(AY239="HABILITA",('PRECIOS UNITARIOS'!$AF239*500)/AX239))))</f>
        <v>0</v>
      </c>
      <c r="BA239" s="43">
        <f>'PRECIO REFERENCIA'!AY239</f>
        <v>0</v>
      </c>
      <c r="BB239" s="43" t="str">
        <f>'PRECIO REFERENCIA'!BA239</f>
        <v>NO OFERTADO</v>
      </c>
      <c r="BC239" s="44">
        <f>+IF(BB239="NO OFERTADO",0,IF(BB239="NO CUMPLE EV TECNICA",0,IF(BB239="NO HABILITA",0,IF(BB239="HABILITA",('PRECIOS UNITARIOS'!$AF239*500)/BA239))))</f>
        <v>0</v>
      </c>
      <c r="BD239" s="43">
        <f>'PRECIO REFERENCIA'!BB239</f>
        <v>1041246.4299999999</v>
      </c>
      <c r="BE239" s="43" t="str">
        <f>'PRECIO REFERENCIA'!BD239</f>
        <v>NO HABILITA</v>
      </c>
      <c r="BF239" s="44">
        <f>+IF(BE239="NO OFERTADO",0,IF(BE239="NO CUMPLE EV TECNICA",0,IF(BE239="NO HABILITA",0,IF(BE239="HABILITA",('PRECIOS UNITARIOS'!$AF239*500)/BD239))))</f>
        <v>0</v>
      </c>
      <c r="BG239" s="43">
        <f>'PRECIO REFERENCIA'!BE239</f>
        <v>0</v>
      </c>
      <c r="BH239" s="43" t="str">
        <f>'PRECIO REFERENCIA'!BG239</f>
        <v>NO OFERTADO</v>
      </c>
      <c r="BI239" s="44">
        <f>+IF(BH239="NO OFERTADO",0,IF(BH239="NO CUMPLE EV TECNICA",0,IF(BH239="NO HABILITA",0,IF(BH239="HABILITA",('PRECIOS UNITARIOS'!$AF239*500)/BG239))))</f>
        <v>0</v>
      </c>
      <c r="BJ239" s="43">
        <f>'PRECIO REFERENCIA'!BH239</f>
        <v>0</v>
      </c>
      <c r="BK239" s="43" t="str">
        <f>'PRECIO REFERENCIA'!BJ239</f>
        <v>NO OFERTADO</v>
      </c>
      <c r="BL239" s="44">
        <f>+IF(BK239="NO OFERTADO",0,IF(BK239="NO CUMPLE EV TECNICA",0,IF(BK239="NO HABILITA",0,IF(BK239="HABILITA",('PRECIOS UNITARIOS'!$AF239*500)/BJ239))))</f>
        <v>0</v>
      </c>
      <c r="BM239" s="43">
        <f>'PRECIO REFERENCIA'!BK239</f>
        <v>0</v>
      </c>
      <c r="BN239" s="43" t="str">
        <f>'PRECIO REFERENCIA'!BM239</f>
        <v>NO OFERTADO</v>
      </c>
      <c r="BO239" s="44">
        <f>+IF(BN239="NO OFERTADO",0,IF(BN239="NO CUMPLE EV TECNICA",0,IF(BN239="NO HABILITA",0,IF(BN239="HABILITA",('PRECIOS UNITARIOS'!$AF239*500)/BM239))))</f>
        <v>0</v>
      </c>
      <c r="BP239" s="43">
        <f>'PRECIO REFERENCIA'!BN239</f>
        <v>0</v>
      </c>
      <c r="BQ239" s="43" t="str">
        <f>'PRECIO REFERENCIA'!BP239</f>
        <v>NO OFERTADO</v>
      </c>
      <c r="BR239" s="44">
        <f>+IF(BQ239="NO OFERTADO",0,IF(BQ239="NO CUMPLE EV TECNICA",0,IF(BQ239="NO HABILITA",0,IF(BQ239="HABILITA",('PRECIOS UNITARIOS'!$AF239*500)/BP239))))</f>
        <v>0</v>
      </c>
      <c r="BS239" s="43">
        <f>'PRECIO REFERENCIA'!BQ239</f>
        <v>0</v>
      </c>
      <c r="BT239" s="43" t="str">
        <f>'PRECIO REFERENCIA'!BS239</f>
        <v>NO OFERTADO</v>
      </c>
      <c r="BU239" s="44">
        <f>+IF(BT239="NO OFERTADO",0,IF(BT239="NO CUMPLE EV TECNICA",0,IF(BT239="NO HABILITA",0,IF(BT239="HABILITA",('PRECIOS UNITARIOS'!$AF239*500)/BS239))))</f>
        <v>0</v>
      </c>
      <c r="BV239" s="43">
        <f>'PRECIO REFERENCIA'!BT239</f>
        <v>0</v>
      </c>
      <c r="BW239" s="43" t="str">
        <f>'PRECIO REFERENCIA'!BV239</f>
        <v>NO HABILITA</v>
      </c>
      <c r="BX239" s="44">
        <f>+IF(BW239="NO OFERTADO",0,IF(BW239="NO CUMPLE EV TECNICA",0,IF(BW239="NO HABILITA",0,IF(BW239="HABILITA",('PRECIOS UNITARIOS'!$AF239*500)/BV239))))</f>
        <v>0</v>
      </c>
      <c r="BY239" s="43">
        <f>'PRECIO REFERENCIA'!BW239</f>
        <v>0</v>
      </c>
      <c r="BZ239" s="43" t="str">
        <f>'PRECIO REFERENCIA'!BY239</f>
        <v>NO OFERTADO</v>
      </c>
      <c r="CA239" s="44">
        <f>+IF(BZ239="NO OFERTADO",0,IF(BZ239="NO CUMPLE EV TECNICA",0,IF(BZ239="NO HABILITA",0,IF(BZ239="HABILITA",('PRECIOS UNITARIOS'!$AF239*500)/BY239))))</f>
        <v>0</v>
      </c>
      <c r="CB239" s="43">
        <f>'PRECIO REFERENCIA'!BZ239</f>
        <v>0</v>
      </c>
      <c r="CC239" s="43" t="str">
        <f>'PRECIO REFERENCIA'!CB239</f>
        <v>NO OFERTADO</v>
      </c>
      <c r="CD239" s="44">
        <f>+IF(CC239="NO OFERTADO",0,IF(CC239="NO CUMPLE EV TECNICA",0,IF(CC239="NO HABILITA",0,IF(CC239="HABILITA",('PRECIOS UNITARIOS'!$AF239*500)/CB239))))</f>
        <v>0</v>
      </c>
      <c r="CE239" s="43">
        <f>'PRECIO REFERENCIA'!CC239</f>
        <v>0</v>
      </c>
      <c r="CF239" s="43" t="str">
        <f>'PRECIO REFERENCIA'!CE239</f>
        <v>NO OFERTADO</v>
      </c>
      <c r="CG239" s="44">
        <f>+IF(CF239="NO OFERTADO",0,IF(CF239="NO CUMPLE EV TECNICA",0,IF(CF239="NO HABILITA",0,IF(CF239="HABILITA",('PRECIOS UNITARIOS'!$AF239*500)/CE239))))</f>
        <v>0</v>
      </c>
      <c r="CH239" s="43">
        <f>'PRECIO REFERENCIA'!CF239</f>
        <v>0</v>
      </c>
      <c r="CI239" s="43" t="str">
        <f>'PRECIO REFERENCIA'!CH239</f>
        <v>NO OFERTADO</v>
      </c>
      <c r="CJ239" s="44">
        <f>+IF(CI239="NO OFERTADO",0,IF(CI239="NO CUMPLE EV TECNICA",0,IF(CI239="NO HABILITA",0,IF(CI239="HABILITA",('PRECIOS UNITARIOS'!$AF239*500)/CH239))))</f>
        <v>0</v>
      </c>
    </row>
    <row r="240" spans="1:88" s="40" customFormat="1" ht="38.25" x14ac:dyDescent="0.2">
      <c r="A240" s="103">
        <v>231</v>
      </c>
      <c r="B240" s="202" t="s">
        <v>371</v>
      </c>
      <c r="C240" s="121" t="s">
        <v>365</v>
      </c>
      <c r="D240" s="24">
        <v>1</v>
      </c>
      <c r="E240" s="166" t="s">
        <v>53</v>
      </c>
      <c r="F240" s="168">
        <v>1.3333333333333333</v>
      </c>
      <c r="G240" s="25">
        <v>1217013</v>
      </c>
      <c r="H240" s="43">
        <f>'PRECIO REFERENCIA'!F240</f>
        <v>0</v>
      </c>
      <c r="I240" s="43" t="str">
        <f>'PRECIO REFERENCIA'!H240</f>
        <v>NO OFERTADO</v>
      </c>
      <c r="J240" s="44">
        <f>+IF(I240="NO OFERTADO",0,IF(I240="NO CUMPLE EV TECNICA",0,IF(I240="NO HABILITA",0,IF(I240="HABILITA",('PRECIOS UNITARIOS'!$AF240*500)/H240))))</f>
        <v>0</v>
      </c>
      <c r="K240" s="43">
        <f>'PRECIO REFERENCIA'!I240</f>
        <v>0</v>
      </c>
      <c r="L240" s="43" t="str">
        <f>'PRECIO REFERENCIA'!K240</f>
        <v>NO OFERTADO</v>
      </c>
      <c r="M240" s="44">
        <f>+IF(L240="NO OFERTADO",0,IF(L240="NO CUMPLE EV TECNICA",0,IF(L240="NO HABILITA",0,IF(L240="HABILITA",('PRECIOS UNITARIOS'!$AF240*500)/K240))))</f>
        <v>0</v>
      </c>
      <c r="N240" s="43">
        <f>'PRECIO REFERENCIA'!L240</f>
        <v>0</v>
      </c>
      <c r="O240" s="43" t="str">
        <f>'PRECIO REFERENCIA'!N240</f>
        <v>NO OFERTADO</v>
      </c>
      <c r="P240" s="44">
        <f>+IF(O240="NO OFERTADO",0,IF(O240="NO CUMPLE EV TECNICA",0,IF(O240="NO HABILITA",0,IF(O240="HABILITA",('PRECIOS UNITARIOS'!$AF240*500)/N240))))</f>
        <v>0</v>
      </c>
      <c r="Q240" s="43">
        <f>'PRECIO REFERENCIA'!O240</f>
        <v>0</v>
      </c>
      <c r="R240" s="43" t="str">
        <f>'PRECIO REFERENCIA'!Q240</f>
        <v>NO OFERTADO</v>
      </c>
      <c r="S240" s="44">
        <f>+IF(R240="NO OFERTADO",0,IF(R240="NO CUMPLE EV TECNICA",0,IF(R240="NO HABILITA",0,IF(R240="HABILITA",('PRECIOS UNITARIOS'!$AF240*500)/Q240))))</f>
        <v>0</v>
      </c>
      <c r="T240" s="43">
        <f>'PRECIO REFERENCIA'!R240</f>
        <v>0</v>
      </c>
      <c r="U240" s="43" t="str">
        <f>'PRECIO REFERENCIA'!T240</f>
        <v>NO OFERTADO</v>
      </c>
      <c r="V240" s="44">
        <f>+IF(U240="NO OFERTADO",0,IF(U240="NO CUMPLE EV TECNICA",0,IF(U240="NO HABILITA",0,IF(U240="HABILITA",('PRECIOS UNITARIOS'!$AF240*500)/T240))))</f>
        <v>0</v>
      </c>
      <c r="W240" s="43">
        <f>'PRECIO REFERENCIA'!U240</f>
        <v>0</v>
      </c>
      <c r="X240" s="43" t="str">
        <f>'PRECIO REFERENCIA'!W240</f>
        <v>NO OFERTADO</v>
      </c>
      <c r="Y240" s="44">
        <f>+IF(X240="NO OFERTADO",0,IF(X240="NO CUMPLE EV TECNICA",0,IF(X240="NO HABILITA",0,IF(X240="HABILITA",('PRECIOS UNITARIOS'!$AF240*500)/W240))))</f>
        <v>0</v>
      </c>
      <c r="Z240" s="43">
        <f>'PRECIO REFERENCIA'!X240</f>
        <v>0</v>
      </c>
      <c r="AA240" s="43" t="str">
        <f>'PRECIO REFERENCIA'!Z240</f>
        <v>NO OFERTADO</v>
      </c>
      <c r="AB240" s="44">
        <f>+IF(AA240="NO OFERTADO",0,IF(AA240="NO CUMPLE EV TECNICA",0,IF(AA240="NO HABILITA",0,IF(AA240="HABILITA",('PRECIOS UNITARIOS'!$AF240*500)/Z240))))</f>
        <v>0</v>
      </c>
      <c r="AC240" s="43">
        <f>'PRECIO REFERENCIA'!AA240</f>
        <v>0</v>
      </c>
      <c r="AD240" s="43" t="str">
        <f>'PRECIO REFERENCIA'!AC240</f>
        <v>NO OFERTADO</v>
      </c>
      <c r="AE240" s="44">
        <f>+IF(AD240="NO OFERTADO",0,IF(AD240="NO CUMPLE EV TECNICA",0,IF(AD240="NO HABILITA",0,IF(AD240="HABILITA",('PRECIOS UNITARIOS'!$AF240*500)/AC240))))</f>
        <v>0</v>
      </c>
      <c r="AF240" s="43">
        <f>'PRECIO REFERENCIA'!AD240</f>
        <v>0</v>
      </c>
      <c r="AG240" s="43" t="str">
        <f>'PRECIO REFERENCIA'!AF240</f>
        <v>NO OFERTADO</v>
      </c>
      <c r="AH240" s="44">
        <f>+IF(AG240="NO OFERTADO",0,IF(AG240="NO CUMPLE EV TECNICA",0,IF(AG240="NO HABILITA",0,IF(AG240="HABILITA",('PRECIOS UNITARIOS'!$AF240*500)/AF240))))</f>
        <v>0</v>
      </c>
      <c r="AI240" s="43">
        <f>'PRECIO REFERENCIA'!AG240</f>
        <v>0</v>
      </c>
      <c r="AJ240" s="43" t="str">
        <f>'PRECIO REFERENCIA'!AI240</f>
        <v>NO OFERTADO</v>
      </c>
      <c r="AK240" s="44">
        <f>+IF(AJ240="NO OFERTADO",0,IF(AJ240="NO CUMPLE EV TECNICA",0,IF(AJ240="NO HABILITA",0,IF(AJ240="HABILITA",('PRECIOS UNITARIOS'!$AF240*500)/AI240))))</f>
        <v>0</v>
      </c>
      <c r="AL240" s="43">
        <f>'PRECIO REFERENCIA'!AJ240</f>
        <v>0</v>
      </c>
      <c r="AM240" s="43" t="str">
        <f>'PRECIO REFERENCIA'!AL240</f>
        <v>NO OFERTADO</v>
      </c>
      <c r="AN240" s="44">
        <f>+IF(AM240="NO OFERTADO",0,IF(AM240="NO CUMPLE EV TECNICA",0,IF(AM240="NO HABILITA",0,IF(AM240="HABILITA",('PRECIOS UNITARIOS'!$AF240*500)/AL240))))</f>
        <v>0</v>
      </c>
      <c r="AO240" s="43">
        <f>'PRECIO REFERENCIA'!AM240</f>
        <v>1089464.04</v>
      </c>
      <c r="AP240" s="43" t="str">
        <f>'PRECIO REFERENCIA'!AO240</f>
        <v>HABILITA</v>
      </c>
      <c r="AQ240" s="44">
        <v>500</v>
      </c>
      <c r="AR240" s="43">
        <f>'PRECIO REFERENCIA'!AP240</f>
        <v>0</v>
      </c>
      <c r="AS240" s="43" t="str">
        <f>'PRECIO REFERENCIA'!AR240</f>
        <v>NO OFERTADO</v>
      </c>
      <c r="AT240" s="44">
        <f>+IF(AS240="NO OFERTADO",0,IF(AS240="NO CUMPLE EV TECNICA",0,IF(AS240="NO HABILITA",0,IF(AS240="HABILITA",('PRECIOS UNITARIOS'!$AF240*500)/AR240))))</f>
        <v>0</v>
      </c>
      <c r="AU240" s="43">
        <f>'PRECIO REFERENCIA'!AS240</f>
        <v>0</v>
      </c>
      <c r="AV240" s="43" t="str">
        <f>'PRECIO REFERENCIA'!AU240</f>
        <v>NO OFERTADO</v>
      </c>
      <c r="AW240" s="44">
        <f>+IF(AV240="NO OFERTADO",0,IF(AV240="NO CUMPLE EV TECNICA",0,IF(AV240="NO HABILITA",0,IF(AV240="HABILITA",('PRECIOS UNITARIOS'!$AF240*500)/AU240))))</f>
        <v>0</v>
      </c>
      <c r="AX240" s="43">
        <f>'PRECIO REFERENCIA'!AV240</f>
        <v>0</v>
      </c>
      <c r="AY240" s="43" t="str">
        <f>'PRECIO REFERENCIA'!AX240</f>
        <v>NO OFERTADO</v>
      </c>
      <c r="AZ240" s="44">
        <f>+IF(AY240="NO OFERTADO",0,IF(AY240="NO CUMPLE EV TECNICA",0,IF(AY240="NO HABILITA",0,IF(AY240="HABILITA",('PRECIOS UNITARIOS'!$AF240*500)/AX240))))</f>
        <v>0</v>
      </c>
      <c r="BA240" s="43">
        <f>'PRECIO REFERENCIA'!AY240</f>
        <v>0</v>
      </c>
      <c r="BB240" s="43" t="str">
        <f>'PRECIO REFERENCIA'!BA240</f>
        <v>NO OFERTADO</v>
      </c>
      <c r="BC240" s="44">
        <f>+IF(BB240="NO OFERTADO",0,IF(BB240="NO CUMPLE EV TECNICA",0,IF(BB240="NO HABILITA",0,IF(BB240="HABILITA",('PRECIOS UNITARIOS'!$AF240*500)/BA240))))</f>
        <v>0</v>
      </c>
      <c r="BD240" s="43">
        <f>'PRECIO REFERENCIA'!BB240</f>
        <v>1041246.4299999999</v>
      </c>
      <c r="BE240" s="43" t="str">
        <f>'PRECIO REFERENCIA'!BD240</f>
        <v>HABILITA</v>
      </c>
      <c r="BF240" s="44">
        <v>0</v>
      </c>
      <c r="BG240" s="43">
        <f>'PRECIO REFERENCIA'!BE240</f>
        <v>0</v>
      </c>
      <c r="BH240" s="43" t="str">
        <f>'PRECIO REFERENCIA'!BG240</f>
        <v>NO OFERTADO</v>
      </c>
      <c r="BI240" s="44">
        <f>+IF(BH240="NO OFERTADO",0,IF(BH240="NO CUMPLE EV TECNICA",0,IF(BH240="NO HABILITA",0,IF(BH240="HABILITA",('PRECIOS UNITARIOS'!$AF240*500)/BG240))))</f>
        <v>0</v>
      </c>
      <c r="BJ240" s="43">
        <f>'PRECIO REFERENCIA'!BH240</f>
        <v>0</v>
      </c>
      <c r="BK240" s="43" t="str">
        <f>'PRECIO REFERENCIA'!BJ240</f>
        <v>NO OFERTADO</v>
      </c>
      <c r="BL240" s="44">
        <f>+IF(BK240="NO OFERTADO",0,IF(BK240="NO CUMPLE EV TECNICA",0,IF(BK240="NO HABILITA",0,IF(BK240="HABILITA",('PRECIOS UNITARIOS'!$AF240*500)/BJ240))))</f>
        <v>0</v>
      </c>
      <c r="BM240" s="43">
        <f>'PRECIO REFERENCIA'!BK240</f>
        <v>0</v>
      </c>
      <c r="BN240" s="43" t="str">
        <f>'PRECIO REFERENCIA'!BM240</f>
        <v>NO OFERTADO</v>
      </c>
      <c r="BO240" s="44">
        <f>+IF(BN240="NO OFERTADO",0,IF(BN240="NO CUMPLE EV TECNICA",0,IF(BN240="NO HABILITA",0,IF(BN240="HABILITA",('PRECIOS UNITARIOS'!$AF240*500)/BM240))))</f>
        <v>0</v>
      </c>
      <c r="BP240" s="43">
        <f>'PRECIO REFERENCIA'!BN240</f>
        <v>0</v>
      </c>
      <c r="BQ240" s="43" t="str">
        <f>'PRECIO REFERENCIA'!BP240</f>
        <v>NO OFERTADO</v>
      </c>
      <c r="BR240" s="44">
        <f>+IF(BQ240="NO OFERTADO",0,IF(BQ240="NO CUMPLE EV TECNICA",0,IF(BQ240="NO HABILITA",0,IF(BQ240="HABILITA",('PRECIOS UNITARIOS'!$AF240*500)/BP240))))</f>
        <v>0</v>
      </c>
      <c r="BS240" s="43">
        <f>'PRECIO REFERENCIA'!BQ240</f>
        <v>0</v>
      </c>
      <c r="BT240" s="43" t="str">
        <f>'PRECIO REFERENCIA'!BS240</f>
        <v>NO OFERTADO</v>
      </c>
      <c r="BU240" s="44">
        <f>+IF(BT240="NO OFERTADO",0,IF(BT240="NO CUMPLE EV TECNICA",0,IF(BT240="NO HABILITA",0,IF(BT240="HABILITA",('PRECIOS UNITARIOS'!$AF240*500)/BS240))))</f>
        <v>0</v>
      </c>
      <c r="BV240" s="43">
        <f>'PRECIO REFERENCIA'!BT240</f>
        <v>0</v>
      </c>
      <c r="BW240" s="43" t="str">
        <f>'PRECIO REFERENCIA'!BV240</f>
        <v>NO HABILITA</v>
      </c>
      <c r="BX240" s="44">
        <f>+IF(BW240="NO OFERTADO",0,IF(BW240="NO CUMPLE EV TECNICA",0,IF(BW240="NO HABILITA",0,IF(BW240="HABILITA",('PRECIOS UNITARIOS'!$AF240*500)/BV240))))</f>
        <v>0</v>
      </c>
      <c r="BY240" s="43">
        <f>'PRECIO REFERENCIA'!BW240</f>
        <v>0</v>
      </c>
      <c r="BZ240" s="43" t="str">
        <f>'PRECIO REFERENCIA'!BY240</f>
        <v>NO OFERTADO</v>
      </c>
      <c r="CA240" s="44">
        <f>+IF(BZ240="NO OFERTADO",0,IF(BZ240="NO CUMPLE EV TECNICA",0,IF(BZ240="NO HABILITA",0,IF(BZ240="HABILITA",('PRECIOS UNITARIOS'!$AF240*500)/BY240))))</f>
        <v>0</v>
      </c>
      <c r="CB240" s="43">
        <f>'PRECIO REFERENCIA'!BZ240</f>
        <v>0</v>
      </c>
      <c r="CC240" s="43" t="str">
        <f>'PRECIO REFERENCIA'!CB240</f>
        <v>NO OFERTADO</v>
      </c>
      <c r="CD240" s="44">
        <f>+IF(CC240="NO OFERTADO",0,IF(CC240="NO CUMPLE EV TECNICA",0,IF(CC240="NO HABILITA",0,IF(CC240="HABILITA",('PRECIOS UNITARIOS'!$AF240*500)/CB240))))</f>
        <v>0</v>
      </c>
      <c r="CE240" s="43">
        <f>'PRECIO REFERENCIA'!CC240</f>
        <v>0</v>
      </c>
      <c r="CF240" s="43" t="str">
        <f>'PRECIO REFERENCIA'!CE240</f>
        <v>NO OFERTADO</v>
      </c>
      <c r="CG240" s="44">
        <f>+IF(CF240="NO OFERTADO",0,IF(CF240="NO CUMPLE EV TECNICA",0,IF(CF240="NO HABILITA",0,IF(CF240="HABILITA",('PRECIOS UNITARIOS'!$AF240*500)/CE240))))</f>
        <v>0</v>
      </c>
      <c r="CH240" s="43">
        <f>'PRECIO REFERENCIA'!CF240</f>
        <v>0</v>
      </c>
      <c r="CI240" s="43" t="str">
        <f>'PRECIO REFERENCIA'!CH240</f>
        <v>NO OFERTADO</v>
      </c>
      <c r="CJ240" s="44">
        <f>+IF(CI240="NO OFERTADO",0,IF(CI240="NO CUMPLE EV TECNICA",0,IF(CI240="NO HABILITA",0,IF(CI240="HABILITA",('PRECIOS UNITARIOS'!$AF240*500)/CH240))))</f>
        <v>0</v>
      </c>
    </row>
    <row r="241" spans="1:88" s="40" customFormat="1" ht="38.25" x14ac:dyDescent="0.2">
      <c r="A241" s="103">
        <v>232</v>
      </c>
      <c r="B241" s="202" t="s">
        <v>372</v>
      </c>
      <c r="C241" s="121" t="s">
        <v>365</v>
      </c>
      <c r="D241" s="24">
        <v>1</v>
      </c>
      <c r="E241" s="166" t="s">
        <v>53</v>
      </c>
      <c r="F241" s="168">
        <v>1</v>
      </c>
      <c r="G241" s="25">
        <v>1216419.9635000001</v>
      </c>
      <c r="H241" s="43">
        <f>'PRECIO REFERENCIA'!F241</f>
        <v>0</v>
      </c>
      <c r="I241" s="43" t="str">
        <f>'PRECIO REFERENCIA'!H241</f>
        <v>NO OFERTADO</v>
      </c>
      <c r="J241" s="44">
        <f>+IF(I241="NO OFERTADO",0,IF(I241="NO CUMPLE EV TECNICA",0,IF(I241="NO HABILITA",0,IF(I241="HABILITA",('PRECIOS UNITARIOS'!$AF241*500)/H241))))</f>
        <v>0</v>
      </c>
      <c r="K241" s="43">
        <f>'PRECIO REFERENCIA'!I241</f>
        <v>0</v>
      </c>
      <c r="L241" s="43" t="str">
        <f>'PRECIO REFERENCIA'!K241</f>
        <v>NO OFERTADO</v>
      </c>
      <c r="M241" s="44">
        <f>+IF(L241="NO OFERTADO",0,IF(L241="NO CUMPLE EV TECNICA",0,IF(L241="NO HABILITA",0,IF(L241="HABILITA",('PRECIOS UNITARIOS'!$AF241*500)/K241))))</f>
        <v>0</v>
      </c>
      <c r="N241" s="43">
        <f>'PRECIO REFERENCIA'!L241</f>
        <v>0</v>
      </c>
      <c r="O241" s="43" t="str">
        <f>'PRECIO REFERENCIA'!N241</f>
        <v>NO OFERTADO</v>
      </c>
      <c r="P241" s="44">
        <f>+IF(O241="NO OFERTADO",0,IF(O241="NO CUMPLE EV TECNICA",0,IF(O241="NO HABILITA",0,IF(O241="HABILITA",('PRECIOS UNITARIOS'!$AF241*500)/N241))))</f>
        <v>0</v>
      </c>
      <c r="Q241" s="43">
        <f>'PRECIO REFERENCIA'!O241</f>
        <v>0</v>
      </c>
      <c r="R241" s="43" t="str">
        <f>'PRECIO REFERENCIA'!Q241</f>
        <v>NO OFERTADO</v>
      </c>
      <c r="S241" s="44">
        <f>+IF(R241="NO OFERTADO",0,IF(R241="NO CUMPLE EV TECNICA",0,IF(R241="NO HABILITA",0,IF(R241="HABILITA",('PRECIOS UNITARIOS'!$AF241*500)/Q241))))</f>
        <v>0</v>
      </c>
      <c r="T241" s="43">
        <f>'PRECIO REFERENCIA'!R241</f>
        <v>0</v>
      </c>
      <c r="U241" s="43" t="str">
        <f>'PRECIO REFERENCIA'!T241</f>
        <v>NO OFERTADO</v>
      </c>
      <c r="V241" s="44">
        <f>+IF(U241="NO OFERTADO",0,IF(U241="NO CUMPLE EV TECNICA",0,IF(U241="NO HABILITA",0,IF(U241="HABILITA",('PRECIOS UNITARIOS'!$AF241*500)/T241))))</f>
        <v>0</v>
      </c>
      <c r="W241" s="43">
        <f>'PRECIO REFERENCIA'!U241</f>
        <v>0</v>
      </c>
      <c r="X241" s="43" t="str">
        <f>'PRECIO REFERENCIA'!W241</f>
        <v>NO OFERTADO</v>
      </c>
      <c r="Y241" s="44">
        <f>+IF(X241="NO OFERTADO",0,IF(X241="NO CUMPLE EV TECNICA",0,IF(X241="NO HABILITA",0,IF(X241="HABILITA",('PRECIOS UNITARIOS'!$AF241*500)/W241))))</f>
        <v>0</v>
      </c>
      <c r="Z241" s="43">
        <f>'PRECIO REFERENCIA'!X241</f>
        <v>0</v>
      </c>
      <c r="AA241" s="43" t="str">
        <f>'PRECIO REFERENCIA'!Z241</f>
        <v>NO OFERTADO</v>
      </c>
      <c r="AB241" s="44">
        <f>+IF(AA241="NO OFERTADO",0,IF(AA241="NO CUMPLE EV TECNICA",0,IF(AA241="NO HABILITA",0,IF(AA241="HABILITA",('PRECIOS UNITARIOS'!$AF241*500)/Z241))))</f>
        <v>0</v>
      </c>
      <c r="AC241" s="43">
        <f>'PRECIO REFERENCIA'!AA241</f>
        <v>0</v>
      </c>
      <c r="AD241" s="43" t="str">
        <f>'PRECIO REFERENCIA'!AC241</f>
        <v>NO OFERTADO</v>
      </c>
      <c r="AE241" s="44">
        <f>+IF(AD241="NO OFERTADO",0,IF(AD241="NO CUMPLE EV TECNICA",0,IF(AD241="NO HABILITA",0,IF(AD241="HABILITA",('PRECIOS UNITARIOS'!$AF241*500)/AC241))))</f>
        <v>0</v>
      </c>
      <c r="AF241" s="43">
        <f>'PRECIO REFERENCIA'!AD241</f>
        <v>0</v>
      </c>
      <c r="AG241" s="43" t="str">
        <f>'PRECIO REFERENCIA'!AF241</f>
        <v>NO OFERTADO</v>
      </c>
      <c r="AH241" s="44">
        <f>+IF(AG241="NO OFERTADO",0,IF(AG241="NO CUMPLE EV TECNICA",0,IF(AG241="NO HABILITA",0,IF(AG241="HABILITA",('PRECIOS UNITARIOS'!$AF241*500)/AF241))))</f>
        <v>0</v>
      </c>
      <c r="AI241" s="43">
        <f>'PRECIO REFERENCIA'!AG241</f>
        <v>0</v>
      </c>
      <c r="AJ241" s="43" t="str">
        <f>'PRECIO REFERENCIA'!AI241</f>
        <v>NO OFERTADO</v>
      </c>
      <c r="AK241" s="44">
        <f>+IF(AJ241="NO OFERTADO",0,IF(AJ241="NO CUMPLE EV TECNICA",0,IF(AJ241="NO HABILITA",0,IF(AJ241="HABILITA",('PRECIOS UNITARIOS'!$AF241*500)/AI241))))</f>
        <v>0</v>
      </c>
      <c r="AL241" s="43">
        <f>'PRECIO REFERENCIA'!AJ241</f>
        <v>0</v>
      </c>
      <c r="AM241" s="43" t="str">
        <f>'PRECIO REFERENCIA'!AL241</f>
        <v>NO OFERTADO</v>
      </c>
      <c r="AN241" s="44">
        <f>+IF(AM241="NO OFERTADO",0,IF(AM241="NO CUMPLE EV TECNICA",0,IF(AM241="NO HABILITA",0,IF(AM241="HABILITA",('PRECIOS UNITARIOS'!$AF241*500)/AL241))))</f>
        <v>0</v>
      </c>
      <c r="AO241" s="43">
        <f>'PRECIO REFERENCIA'!AM241</f>
        <v>1089489.03</v>
      </c>
      <c r="AP241" s="43" t="str">
        <f>'PRECIO REFERENCIA'!AO241</f>
        <v>HABILITA</v>
      </c>
      <c r="AQ241" s="44">
        <v>500</v>
      </c>
      <c r="AR241" s="43">
        <f>'PRECIO REFERENCIA'!AP241</f>
        <v>0</v>
      </c>
      <c r="AS241" s="43" t="str">
        <f>'PRECIO REFERENCIA'!AR241</f>
        <v>NO OFERTADO</v>
      </c>
      <c r="AT241" s="44">
        <f>+IF(AS241="NO OFERTADO",0,IF(AS241="NO CUMPLE EV TECNICA",0,IF(AS241="NO HABILITA",0,IF(AS241="HABILITA",('PRECIOS UNITARIOS'!$AF241*500)/AR241))))</f>
        <v>0</v>
      </c>
      <c r="AU241" s="43">
        <f>'PRECIO REFERENCIA'!AS241</f>
        <v>0</v>
      </c>
      <c r="AV241" s="43" t="str">
        <f>'PRECIO REFERENCIA'!AU241</f>
        <v>NO OFERTADO</v>
      </c>
      <c r="AW241" s="44">
        <f>+IF(AV241="NO OFERTADO",0,IF(AV241="NO CUMPLE EV TECNICA",0,IF(AV241="NO HABILITA",0,IF(AV241="HABILITA",('PRECIOS UNITARIOS'!$AF241*500)/AU241))))</f>
        <v>0</v>
      </c>
      <c r="AX241" s="43">
        <f>'PRECIO REFERENCIA'!AV241</f>
        <v>0</v>
      </c>
      <c r="AY241" s="43" t="str">
        <f>'PRECIO REFERENCIA'!AX241</f>
        <v>NO OFERTADO</v>
      </c>
      <c r="AZ241" s="44">
        <f>+IF(AY241="NO OFERTADO",0,IF(AY241="NO CUMPLE EV TECNICA",0,IF(AY241="NO HABILITA",0,IF(AY241="HABILITA",('PRECIOS UNITARIOS'!$AF241*500)/AX241))))</f>
        <v>0</v>
      </c>
      <c r="BA241" s="43">
        <f>'PRECIO REFERENCIA'!AY241</f>
        <v>0</v>
      </c>
      <c r="BB241" s="43" t="str">
        <f>'PRECIO REFERENCIA'!BA241</f>
        <v>NO OFERTADO</v>
      </c>
      <c r="BC241" s="44">
        <f>+IF(BB241="NO OFERTADO",0,IF(BB241="NO CUMPLE EV TECNICA",0,IF(BB241="NO HABILITA",0,IF(BB241="HABILITA",('PRECIOS UNITARIOS'!$AF241*500)/BA241))))</f>
        <v>0</v>
      </c>
      <c r="BD241" s="43">
        <f>'PRECIO REFERENCIA'!BB241</f>
        <v>1041246.4299999999</v>
      </c>
      <c r="BE241" s="43" t="str">
        <f>'PRECIO REFERENCIA'!BD241</f>
        <v>HABILITA</v>
      </c>
      <c r="BF241" s="44">
        <v>0</v>
      </c>
      <c r="BG241" s="43">
        <f>'PRECIO REFERENCIA'!BE241</f>
        <v>0</v>
      </c>
      <c r="BH241" s="43" t="str">
        <f>'PRECIO REFERENCIA'!BG241</f>
        <v>NO OFERTADO</v>
      </c>
      <c r="BI241" s="44">
        <f>+IF(BH241="NO OFERTADO",0,IF(BH241="NO CUMPLE EV TECNICA",0,IF(BH241="NO HABILITA",0,IF(BH241="HABILITA",('PRECIOS UNITARIOS'!$AF241*500)/BG241))))</f>
        <v>0</v>
      </c>
      <c r="BJ241" s="43">
        <f>'PRECIO REFERENCIA'!BH241</f>
        <v>0</v>
      </c>
      <c r="BK241" s="43" t="str">
        <f>'PRECIO REFERENCIA'!BJ241</f>
        <v>NO OFERTADO</v>
      </c>
      <c r="BL241" s="44">
        <f>+IF(BK241="NO OFERTADO",0,IF(BK241="NO CUMPLE EV TECNICA",0,IF(BK241="NO HABILITA",0,IF(BK241="HABILITA",('PRECIOS UNITARIOS'!$AF241*500)/BJ241))))</f>
        <v>0</v>
      </c>
      <c r="BM241" s="43">
        <f>'PRECIO REFERENCIA'!BK241</f>
        <v>0</v>
      </c>
      <c r="BN241" s="43" t="str">
        <f>'PRECIO REFERENCIA'!BM241</f>
        <v>NO OFERTADO</v>
      </c>
      <c r="BO241" s="44">
        <f>+IF(BN241="NO OFERTADO",0,IF(BN241="NO CUMPLE EV TECNICA",0,IF(BN241="NO HABILITA",0,IF(BN241="HABILITA",('PRECIOS UNITARIOS'!$AF241*500)/BM241))))</f>
        <v>0</v>
      </c>
      <c r="BP241" s="43">
        <f>'PRECIO REFERENCIA'!BN241</f>
        <v>0</v>
      </c>
      <c r="BQ241" s="43" t="str">
        <f>'PRECIO REFERENCIA'!BP241</f>
        <v>NO OFERTADO</v>
      </c>
      <c r="BR241" s="44">
        <f>+IF(BQ241="NO OFERTADO",0,IF(BQ241="NO CUMPLE EV TECNICA",0,IF(BQ241="NO HABILITA",0,IF(BQ241="HABILITA",('PRECIOS UNITARIOS'!$AF241*500)/BP241))))</f>
        <v>0</v>
      </c>
      <c r="BS241" s="43">
        <f>'PRECIO REFERENCIA'!BQ241</f>
        <v>0</v>
      </c>
      <c r="BT241" s="43" t="str">
        <f>'PRECIO REFERENCIA'!BS241</f>
        <v>NO OFERTADO</v>
      </c>
      <c r="BU241" s="44">
        <f>+IF(BT241="NO OFERTADO",0,IF(BT241="NO CUMPLE EV TECNICA",0,IF(BT241="NO HABILITA",0,IF(BT241="HABILITA",('PRECIOS UNITARIOS'!$AF241*500)/BS241))))</f>
        <v>0</v>
      </c>
      <c r="BV241" s="43">
        <f>'PRECIO REFERENCIA'!BT241</f>
        <v>0</v>
      </c>
      <c r="BW241" s="43" t="str">
        <f>'PRECIO REFERENCIA'!BV241</f>
        <v>NO OFERTADO</v>
      </c>
      <c r="BX241" s="44">
        <f>+IF(BW241="NO OFERTADO",0,IF(BW241="NO CUMPLE EV TECNICA",0,IF(BW241="NO HABILITA",0,IF(BW241="HABILITA",('PRECIOS UNITARIOS'!$AF241*500)/BV241))))</f>
        <v>0</v>
      </c>
      <c r="BY241" s="43">
        <f>'PRECIO REFERENCIA'!BW241</f>
        <v>0</v>
      </c>
      <c r="BZ241" s="43" t="str">
        <f>'PRECIO REFERENCIA'!BY241</f>
        <v>NO OFERTADO</v>
      </c>
      <c r="CA241" s="44">
        <f>+IF(BZ241="NO OFERTADO",0,IF(BZ241="NO CUMPLE EV TECNICA",0,IF(BZ241="NO HABILITA",0,IF(BZ241="HABILITA",('PRECIOS UNITARIOS'!$AF241*500)/BY241))))</f>
        <v>0</v>
      </c>
      <c r="CB241" s="43">
        <f>'PRECIO REFERENCIA'!BZ241</f>
        <v>0</v>
      </c>
      <c r="CC241" s="43" t="str">
        <f>'PRECIO REFERENCIA'!CB241</f>
        <v>NO OFERTADO</v>
      </c>
      <c r="CD241" s="44">
        <f>+IF(CC241="NO OFERTADO",0,IF(CC241="NO CUMPLE EV TECNICA",0,IF(CC241="NO HABILITA",0,IF(CC241="HABILITA",('PRECIOS UNITARIOS'!$AF241*500)/CB241))))</f>
        <v>0</v>
      </c>
      <c r="CE241" s="43">
        <f>'PRECIO REFERENCIA'!CC241</f>
        <v>0</v>
      </c>
      <c r="CF241" s="43" t="str">
        <f>'PRECIO REFERENCIA'!CE241</f>
        <v>NO OFERTADO</v>
      </c>
      <c r="CG241" s="44">
        <f>+IF(CF241="NO OFERTADO",0,IF(CF241="NO CUMPLE EV TECNICA",0,IF(CF241="NO HABILITA",0,IF(CF241="HABILITA",('PRECIOS UNITARIOS'!$AF241*500)/CE241))))</f>
        <v>0</v>
      </c>
      <c r="CH241" s="43">
        <f>'PRECIO REFERENCIA'!CF241</f>
        <v>0</v>
      </c>
      <c r="CI241" s="43" t="str">
        <f>'PRECIO REFERENCIA'!CH241</f>
        <v>NO OFERTADO</v>
      </c>
      <c r="CJ241" s="44">
        <f>+IF(CI241="NO OFERTADO",0,IF(CI241="NO CUMPLE EV TECNICA",0,IF(CI241="NO HABILITA",0,IF(CI241="HABILITA",('PRECIOS UNITARIOS'!$AF241*500)/CH241))))</f>
        <v>0</v>
      </c>
    </row>
    <row r="242" spans="1:88" s="40" customFormat="1" ht="38.25" x14ac:dyDescent="0.2">
      <c r="A242" s="103">
        <v>233</v>
      </c>
      <c r="B242" s="202" t="s">
        <v>373</v>
      </c>
      <c r="C242" s="121" t="s">
        <v>374</v>
      </c>
      <c r="D242" s="24">
        <v>1</v>
      </c>
      <c r="E242" s="166" t="s">
        <v>53</v>
      </c>
      <c r="F242" s="168">
        <v>35</v>
      </c>
      <c r="G242" s="25">
        <v>6653.9121319999995</v>
      </c>
      <c r="H242" s="43">
        <f>'PRECIO REFERENCIA'!F242</f>
        <v>0</v>
      </c>
      <c r="I242" s="43" t="str">
        <f>'PRECIO REFERENCIA'!H242</f>
        <v>NO OFERTADO</v>
      </c>
      <c r="J242" s="44">
        <f>+IF(I242="NO OFERTADO",0,IF(I242="NO CUMPLE EV TECNICA",0,IF(I242="NO HABILITA",0,IF(I242="HABILITA",('PRECIOS UNITARIOS'!$AF242*500)/H242))))</f>
        <v>0</v>
      </c>
      <c r="K242" s="43">
        <f>'PRECIO REFERENCIA'!I242</f>
        <v>0</v>
      </c>
      <c r="L242" s="43" t="str">
        <f>'PRECIO REFERENCIA'!K242</f>
        <v>NO OFERTADO</v>
      </c>
      <c r="M242" s="44">
        <f>+IF(L242="NO OFERTADO",0,IF(L242="NO CUMPLE EV TECNICA",0,IF(L242="NO HABILITA",0,IF(L242="HABILITA",('PRECIOS UNITARIOS'!$AF242*500)/K242))))</f>
        <v>0</v>
      </c>
      <c r="N242" s="43">
        <f>'PRECIO REFERENCIA'!L242</f>
        <v>0</v>
      </c>
      <c r="O242" s="43" t="str">
        <f>'PRECIO REFERENCIA'!N242</f>
        <v>NO OFERTADO</v>
      </c>
      <c r="P242" s="44">
        <f>+IF(O242="NO OFERTADO",0,IF(O242="NO CUMPLE EV TECNICA",0,IF(O242="NO HABILITA",0,IF(O242="HABILITA",('PRECIOS UNITARIOS'!$AF242*500)/N242))))</f>
        <v>0</v>
      </c>
      <c r="Q242" s="43">
        <f>'PRECIO REFERENCIA'!O242</f>
        <v>0</v>
      </c>
      <c r="R242" s="43" t="str">
        <f>'PRECIO REFERENCIA'!Q242</f>
        <v>NO OFERTADO</v>
      </c>
      <c r="S242" s="44">
        <f>+IF(R242="NO OFERTADO",0,IF(R242="NO CUMPLE EV TECNICA",0,IF(R242="NO HABILITA",0,IF(R242="HABILITA",('PRECIOS UNITARIOS'!$AF242*500)/Q242))))</f>
        <v>0</v>
      </c>
      <c r="T242" s="43">
        <f>'PRECIO REFERENCIA'!R242</f>
        <v>0</v>
      </c>
      <c r="U242" s="43" t="str">
        <f>'PRECIO REFERENCIA'!T242</f>
        <v>NO OFERTADO</v>
      </c>
      <c r="V242" s="44">
        <f>+IF(U242="NO OFERTADO",0,IF(U242="NO CUMPLE EV TECNICA",0,IF(U242="NO HABILITA",0,IF(U242="HABILITA",('PRECIOS UNITARIOS'!$AF242*500)/T242))))</f>
        <v>0</v>
      </c>
      <c r="W242" s="43">
        <f>'PRECIO REFERENCIA'!U242</f>
        <v>0</v>
      </c>
      <c r="X242" s="43" t="str">
        <f>'PRECIO REFERENCIA'!W242</f>
        <v>NO OFERTADO</v>
      </c>
      <c r="Y242" s="44">
        <f>+IF(X242="NO OFERTADO",0,IF(X242="NO CUMPLE EV TECNICA",0,IF(X242="NO HABILITA",0,IF(X242="HABILITA",('PRECIOS UNITARIOS'!$AF242*500)/W242))))</f>
        <v>0</v>
      </c>
      <c r="Z242" s="43">
        <f>'PRECIO REFERENCIA'!X242</f>
        <v>0</v>
      </c>
      <c r="AA242" s="43" t="str">
        <f>'PRECIO REFERENCIA'!Z242</f>
        <v>NO OFERTADO</v>
      </c>
      <c r="AB242" s="44">
        <f>+IF(AA242="NO OFERTADO",0,IF(AA242="NO CUMPLE EV TECNICA",0,IF(AA242="NO HABILITA",0,IF(AA242="HABILITA",('PRECIOS UNITARIOS'!$AF242*500)/Z242))))</f>
        <v>0</v>
      </c>
      <c r="AC242" s="43">
        <f>'PRECIO REFERENCIA'!AA242</f>
        <v>0</v>
      </c>
      <c r="AD242" s="43" t="str">
        <f>'PRECIO REFERENCIA'!AC242</f>
        <v>NO OFERTADO</v>
      </c>
      <c r="AE242" s="44">
        <f>+IF(AD242="NO OFERTADO",0,IF(AD242="NO CUMPLE EV TECNICA",0,IF(AD242="NO HABILITA",0,IF(AD242="HABILITA",('PRECIOS UNITARIOS'!$AF242*500)/AC242))))</f>
        <v>0</v>
      </c>
      <c r="AF242" s="43">
        <f>'PRECIO REFERENCIA'!AD242</f>
        <v>8789.34</v>
      </c>
      <c r="AG242" s="43" t="str">
        <f>'PRECIO REFERENCIA'!AF242</f>
        <v>NO HABILITA</v>
      </c>
      <c r="AH242" s="44">
        <f>+IF(AG242="NO OFERTADO",0,IF(AG242="NO CUMPLE EV TECNICA",0,IF(AG242="NO HABILITA",0,IF(AG242="HABILITA",('PRECIOS UNITARIOS'!$AF242*500)/AF242))))</f>
        <v>0</v>
      </c>
      <c r="AI242" s="43">
        <f>'PRECIO REFERENCIA'!AG242</f>
        <v>0</v>
      </c>
      <c r="AJ242" s="43" t="str">
        <f>'PRECIO REFERENCIA'!AI242</f>
        <v>NO OFERTADO</v>
      </c>
      <c r="AK242" s="44">
        <f>+IF(AJ242="NO OFERTADO",0,IF(AJ242="NO CUMPLE EV TECNICA",0,IF(AJ242="NO HABILITA",0,IF(AJ242="HABILITA",('PRECIOS UNITARIOS'!$AF242*500)/AI242))))</f>
        <v>0</v>
      </c>
      <c r="AL242" s="43">
        <f>'PRECIO REFERENCIA'!AJ242</f>
        <v>6664</v>
      </c>
      <c r="AM242" s="43" t="str">
        <f>'PRECIO REFERENCIA'!AL242</f>
        <v>HABILITA</v>
      </c>
      <c r="AN242" s="44">
        <f>+IF(AM242="NO OFERTADO",0,IF(AM242="NO CUMPLE EV TECNICA",0,IF(AM242="NO HABILITA",0,IF(AM242="HABILITA",('PRECIOS UNITARIOS'!$AF242*500)/AL242))))</f>
        <v>500</v>
      </c>
      <c r="AO242" s="43">
        <f>'PRECIO REFERENCIA'!AM242</f>
        <v>17850</v>
      </c>
      <c r="AP242" s="43" t="str">
        <f>'PRECIO REFERENCIA'!AO242</f>
        <v>NO HABILITA</v>
      </c>
      <c r="AQ242" s="44">
        <f>+IF(AP242="NO OFERTADO",0,IF(AP242="NO CUMPLE EV TECNICA",0,IF(AP242="NO HABILITA",0,IF(AP242="HABILITA",('PRECIOS UNITARIOS'!$AF242*500)/AO242))))</f>
        <v>0</v>
      </c>
      <c r="AR242" s="43">
        <f>'PRECIO REFERENCIA'!AP242</f>
        <v>0</v>
      </c>
      <c r="AS242" s="43" t="str">
        <f>'PRECIO REFERENCIA'!AR242</f>
        <v>NO OFERTADO</v>
      </c>
      <c r="AT242" s="44">
        <f>+IF(AS242="NO OFERTADO",0,IF(AS242="NO CUMPLE EV TECNICA",0,IF(AS242="NO HABILITA",0,IF(AS242="HABILITA",('PRECIOS UNITARIOS'!$AF242*500)/AR242))))</f>
        <v>0</v>
      </c>
      <c r="AU242" s="43">
        <f>'PRECIO REFERENCIA'!AS242</f>
        <v>0</v>
      </c>
      <c r="AV242" s="43" t="str">
        <f>'PRECIO REFERENCIA'!AU242</f>
        <v>NO OFERTADO</v>
      </c>
      <c r="AW242" s="44">
        <f>+IF(AV242="NO OFERTADO",0,IF(AV242="NO CUMPLE EV TECNICA",0,IF(AV242="NO HABILITA",0,IF(AV242="HABILITA",('PRECIOS UNITARIOS'!$AF242*500)/AU242))))</f>
        <v>0</v>
      </c>
      <c r="AX242" s="43">
        <f>'PRECIO REFERENCIA'!AV242</f>
        <v>0</v>
      </c>
      <c r="AY242" s="43" t="str">
        <f>'PRECIO REFERENCIA'!AX242</f>
        <v>NO OFERTADO</v>
      </c>
      <c r="AZ242" s="44">
        <f>+IF(AY242="NO OFERTADO",0,IF(AY242="NO CUMPLE EV TECNICA",0,IF(AY242="NO HABILITA",0,IF(AY242="HABILITA",('PRECIOS UNITARIOS'!$AF242*500)/AX242))))</f>
        <v>0</v>
      </c>
      <c r="BA242" s="43">
        <f>'PRECIO REFERENCIA'!AY242</f>
        <v>0</v>
      </c>
      <c r="BB242" s="43" t="str">
        <f>'PRECIO REFERENCIA'!BA242</f>
        <v>NO OFERTADO</v>
      </c>
      <c r="BC242" s="44">
        <f>+IF(BB242="NO OFERTADO",0,IF(BB242="NO CUMPLE EV TECNICA",0,IF(BB242="NO HABILITA",0,IF(BB242="HABILITA",('PRECIOS UNITARIOS'!$AF242*500)/BA242))))</f>
        <v>0</v>
      </c>
      <c r="BD242" s="43">
        <f>'PRECIO REFERENCIA'!BB242</f>
        <v>26571.510000000002</v>
      </c>
      <c r="BE242" s="43" t="str">
        <f>'PRECIO REFERENCIA'!BD242</f>
        <v>NO HABILITA</v>
      </c>
      <c r="BF242" s="44">
        <f>+IF(BE242="NO OFERTADO",0,IF(BE242="NO CUMPLE EV TECNICA",0,IF(BE242="NO HABILITA",0,IF(BE242="HABILITA",('PRECIOS UNITARIOS'!$AF242*500)/BD242))))</f>
        <v>0</v>
      </c>
      <c r="BG242" s="43">
        <f>'PRECIO REFERENCIA'!BE242</f>
        <v>0</v>
      </c>
      <c r="BH242" s="43" t="str">
        <f>'PRECIO REFERENCIA'!BG242</f>
        <v>NO OFERTADO</v>
      </c>
      <c r="BI242" s="44">
        <f>+IF(BH242="NO OFERTADO",0,IF(BH242="NO CUMPLE EV TECNICA",0,IF(BH242="NO HABILITA",0,IF(BH242="HABILITA",('PRECIOS UNITARIOS'!$AF242*500)/BG242))))</f>
        <v>0</v>
      </c>
      <c r="BJ242" s="43">
        <f>'PRECIO REFERENCIA'!BH242</f>
        <v>0</v>
      </c>
      <c r="BK242" s="43" t="str">
        <f>'PRECIO REFERENCIA'!BJ242</f>
        <v>NO HABILITA</v>
      </c>
      <c r="BL242" s="44">
        <f>+IF(BK242="NO OFERTADO",0,IF(BK242="NO CUMPLE EV TECNICA",0,IF(BK242="NO HABILITA",0,IF(BK242="HABILITA",('PRECIOS UNITARIOS'!$AF242*500)/BJ242))))</f>
        <v>0</v>
      </c>
      <c r="BM242" s="43">
        <f>'PRECIO REFERENCIA'!BK242</f>
        <v>0</v>
      </c>
      <c r="BN242" s="43" t="str">
        <f>'PRECIO REFERENCIA'!BM242</f>
        <v>NO OFERTADO</v>
      </c>
      <c r="BO242" s="44">
        <f>+IF(BN242="NO OFERTADO",0,IF(BN242="NO CUMPLE EV TECNICA",0,IF(BN242="NO HABILITA",0,IF(BN242="HABILITA",('PRECIOS UNITARIOS'!$AF242*500)/BM242))))</f>
        <v>0</v>
      </c>
      <c r="BP242" s="43">
        <f>'PRECIO REFERENCIA'!BN242</f>
        <v>8710.7999999999993</v>
      </c>
      <c r="BQ242" s="43" t="str">
        <f>'PRECIO REFERENCIA'!BP242</f>
        <v>NO HABILITA</v>
      </c>
      <c r="BR242" s="44">
        <f>+IF(BQ242="NO OFERTADO",0,IF(BQ242="NO CUMPLE EV TECNICA",0,IF(BQ242="NO HABILITA",0,IF(BQ242="HABILITA",('PRECIOS UNITARIOS'!$AF242*500)/BP242))))</f>
        <v>0</v>
      </c>
      <c r="BS242" s="43">
        <f>'PRECIO REFERENCIA'!BQ242</f>
        <v>9622.34</v>
      </c>
      <c r="BT242" s="43" t="str">
        <f>'PRECIO REFERENCIA'!BS242</f>
        <v>NO HABILITA</v>
      </c>
      <c r="BU242" s="44">
        <f>+IF(BT242="NO OFERTADO",0,IF(BT242="NO CUMPLE EV TECNICA",0,IF(BT242="NO HABILITA",0,IF(BT242="HABILITA",('PRECIOS UNITARIOS'!$AF242*500)/BS242))))</f>
        <v>0</v>
      </c>
      <c r="BV242" s="43">
        <f>'PRECIO REFERENCIA'!BT242</f>
        <v>0</v>
      </c>
      <c r="BW242" s="43" t="str">
        <f>'PRECIO REFERENCIA'!BV242</f>
        <v>NO OFERTADO</v>
      </c>
      <c r="BX242" s="44">
        <f>+IF(BW242="NO OFERTADO",0,IF(BW242="NO CUMPLE EV TECNICA",0,IF(BW242="NO HABILITA",0,IF(BW242="HABILITA",('PRECIOS UNITARIOS'!$AF242*500)/BV242))))</f>
        <v>0</v>
      </c>
      <c r="BY242" s="43">
        <f>'PRECIO REFERENCIA'!BW242</f>
        <v>0</v>
      </c>
      <c r="BZ242" s="43" t="str">
        <f>'PRECIO REFERENCIA'!BY242</f>
        <v>NO OFERTADO</v>
      </c>
      <c r="CA242" s="44">
        <f>+IF(BZ242="NO OFERTADO",0,IF(BZ242="NO CUMPLE EV TECNICA",0,IF(BZ242="NO HABILITA",0,IF(BZ242="HABILITA",('PRECIOS UNITARIOS'!$AF242*500)/BY242))))</f>
        <v>0</v>
      </c>
      <c r="CB242" s="43">
        <f>'PRECIO REFERENCIA'!BZ242</f>
        <v>0</v>
      </c>
      <c r="CC242" s="43" t="str">
        <f>'PRECIO REFERENCIA'!CB242</f>
        <v>NO OFERTADO</v>
      </c>
      <c r="CD242" s="44">
        <f>+IF(CC242="NO OFERTADO",0,IF(CC242="NO CUMPLE EV TECNICA",0,IF(CC242="NO HABILITA",0,IF(CC242="HABILITA",('PRECIOS UNITARIOS'!$AF242*500)/CB242))))</f>
        <v>0</v>
      </c>
      <c r="CE242" s="43">
        <f>'PRECIO REFERENCIA'!CC242</f>
        <v>0</v>
      </c>
      <c r="CF242" s="43" t="str">
        <f>'PRECIO REFERENCIA'!CE242</f>
        <v>NO OFERTADO</v>
      </c>
      <c r="CG242" s="44">
        <f>+IF(CF242="NO OFERTADO",0,IF(CF242="NO CUMPLE EV TECNICA",0,IF(CF242="NO HABILITA",0,IF(CF242="HABILITA",('PRECIOS UNITARIOS'!$AF242*500)/CE242))))</f>
        <v>0</v>
      </c>
      <c r="CH242" s="43">
        <f>'PRECIO REFERENCIA'!CF242</f>
        <v>0</v>
      </c>
      <c r="CI242" s="43" t="str">
        <f>'PRECIO REFERENCIA'!CH242</f>
        <v>NO OFERTADO</v>
      </c>
      <c r="CJ242" s="44">
        <f>+IF(CI242="NO OFERTADO",0,IF(CI242="NO CUMPLE EV TECNICA",0,IF(CI242="NO HABILITA",0,IF(CI242="HABILITA",('PRECIOS UNITARIOS'!$AF242*500)/CH242))))</f>
        <v>0</v>
      </c>
    </row>
    <row r="243" spans="1:88" s="40" customFormat="1" ht="51" x14ac:dyDescent="0.2">
      <c r="A243" s="103">
        <v>234</v>
      </c>
      <c r="B243" s="202" t="s">
        <v>375</v>
      </c>
      <c r="C243" s="121" t="s">
        <v>52</v>
      </c>
      <c r="D243" s="24">
        <v>1</v>
      </c>
      <c r="E243" s="166" t="s">
        <v>53</v>
      </c>
      <c r="F243" s="168">
        <v>13</v>
      </c>
      <c r="G243" s="25">
        <v>3500</v>
      </c>
      <c r="H243" s="43">
        <f>'PRECIO REFERENCIA'!F243</f>
        <v>0</v>
      </c>
      <c r="I243" s="43" t="str">
        <f>'PRECIO REFERENCIA'!H243</f>
        <v>NO OFERTADO</v>
      </c>
      <c r="J243" s="44">
        <f>+IF(I243="NO OFERTADO",0,IF(I243="NO CUMPLE EV TECNICA",0,IF(I243="NO HABILITA",0,IF(I243="HABILITA",('PRECIOS UNITARIOS'!$AF243*500)/H243))))</f>
        <v>0</v>
      </c>
      <c r="K243" s="43">
        <f>'PRECIO REFERENCIA'!I243</f>
        <v>4900</v>
      </c>
      <c r="L243" s="43" t="str">
        <f>'PRECIO REFERENCIA'!K243</f>
        <v>NO HABILITA</v>
      </c>
      <c r="M243" s="44">
        <f>+IF(L243="NO OFERTADO",0,IF(L243="NO CUMPLE EV TECNICA",0,IF(L243="NO HABILITA",0,IF(L243="HABILITA",('PRECIOS UNITARIOS'!$AF243*500)/K243))))</f>
        <v>0</v>
      </c>
      <c r="N243" s="43">
        <f>'PRECIO REFERENCIA'!L243</f>
        <v>3650</v>
      </c>
      <c r="O243" s="43" t="str">
        <f>'PRECIO REFERENCIA'!N243</f>
        <v>HABILITA</v>
      </c>
      <c r="P243" s="44">
        <f>+IF(O243="NO OFERTADO",0,IF(O243="NO CUMPLE EV TECNICA",0,IF(O243="NO HABILITA",0,IF(O243="HABILITA",('PRECIOS UNITARIOS'!$AF243*500)/N243))))</f>
        <v>472.60273972602738</v>
      </c>
      <c r="Q243" s="43">
        <f>'PRECIO REFERENCIA'!O243</f>
        <v>0</v>
      </c>
      <c r="R243" s="43" t="str">
        <f>'PRECIO REFERENCIA'!Q243</f>
        <v>NO OFERTADO</v>
      </c>
      <c r="S243" s="44">
        <f>+IF(R243="NO OFERTADO",0,IF(R243="NO CUMPLE EV TECNICA",0,IF(R243="NO HABILITA",0,IF(R243="HABILITA",('PRECIOS UNITARIOS'!$AF243*500)/Q243))))</f>
        <v>0</v>
      </c>
      <c r="T243" s="43">
        <f>'PRECIO REFERENCIA'!R243</f>
        <v>0</v>
      </c>
      <c r="U243" s="43" t="str">
        <f>'PRECIO REFERENCIA'!T243</f>
        <v>NO OFERTADO</v>
      </c>
      <c r="V243" s="44">
        <f>+IF(U243="NO OFERTADO",0,IF(U243="NO CUMPLE EV TECNICA",0,IF(U243="NO HABILITA",0,IF(U243="HABILITA",('PRECIOS UNITARIOS'!$AF243*500)/T243))))</f>
        <v>0</v>
      </c>
      <c r="W243" s="43">
        <f>'PRECIO REFERENCIA'!U243</f>
        <v>0</v>
      </c>
      <c r="X243" s="43" t="str">
        <f>'PRECIO REFERENCIA'!W243</f>
        <v>NO OFERTADO</v>
      </c>
      <c r="Y243" s="44">
        <f>+IF(X243="NO OFERTADO",0,IF(X243="NO CUMPLE EV TECNICA",0,IF(X243="NO HABILITA",0,IF(X243="HABILITA",('PRECIOS UNITARIOS'!$AF243*500)/W243))))</f>
        <v>0</v>
      </c>
      <c r="Z243" s="43">
        <f>'PRECIO REFERENCIA'!X243</f>
        <v>0</v>
      </c>
      <c r="AA243" s="43" t="str">
        <f>'PRECIO REFERENCIA'!Z243</f>
        <v>NO OFERTADO</v>
      </c>
      <c r="AB243" s="44">
        <f>+IF(AA243="NO OFERTADO",0,IF(AA243="NO CUMPLE EV TECNICA",0,IF(AA243="NO HABILITA",0,IF(AA243="HABILITA",('PRECIOS UNITARIOS'!$AF243*500)/Z243))))</f>
        <v>0</v>
      </c>
      <c r="AC243" s="43">
        <f>'PRECIO REFERENCIA'!AA243</f>
        <v>0</v>
      </c>
      <c r="AD243" s="43" t="str">
        <f>'PRECIO REFERENCIA'!AC243</f>
        <v>NO OFERTADO</v>
      </c>
      <c r="AE243" s="44">
        <f>+IF(AD243="NO OFERTADO",0,IF(AD243="NO CUMPLE EV TECNICA",0,IF(AD243="NO HABILITA",0,IF(AD243="HABILITA",('PRECIOS UNITARIOS'!$AF243*500)/AC243))))</f>
        <v>0</v>
      </c>
      <c r="AF243" s="43">
        <f>'PRECIO REFERENCIA'!AD243</f>
        <v>4261</v>
      </c>
      <c r="AG243" s="43" t="str">
        <f>'PRECIO REFERENCIA'!AF243</f>
        <v>HABILITA</v>
      </c>
      <c r="AH243" s="44">
        <f>+IF(AG243="NO OFERTADO",0,IF(AG243="NO CUMPLE EV TECNICA",0,IF(AG243="NO HABILITA",0,IF(AG243="HABILITA",('PRECIOS UNITARIOS'!$AF243*500)/AF243))))</f>
        <v>404.83454588124852</v>
      </c>
      <c r="AI243" s="43">
        <f>'PRECIO REFERENCIA'!AG243</f>
        <v>0</v>
      </c>
      <c r="AJ243" s="43" t="str">
        <f>'PRECIO REFERENCIA'!AI243</f>
        <v>NO OFERTADO</v>
      </c>
      <c r="AK243" s="44">
        <f>+IF(AJ243="NO OFERTADO",0,IF(AJ243="NO CUMPLE EV TECNICA",0,IF(AJ243="NO HABILITA",0,IF(AJ243="HABILITA",('PRECIOS UNITARIOS'!$AF243*500)/AI243))))</f>
        <v>0</v>
      </c>
      <c r="AL243" s="43">
        <f>'PRECIO REFERENCIA'!AJ243</f>
        <v>0</v>
      </c>
      <c r="AM243" s="43" t="str">
        <f>'PRECIO REFERENCIA'!AL243</f>
        <v>NO OFERTADO</v>
      </c>
      <c r="AN243" s="44">
        <f>+IF(AM243="NO OFERTADO",0,IF(AM243="NO CUMPLE EV TECNICA",0,IF(AM243="NO HABILITA",0,IF(AM243="HABILITA",('PRECIOS UNITARIOS'!$AF243*500)/AL243))))</f>
        <v>0</v>
      </c>
      <c r="AO243" s="43">
        <f>'PRECIO REFERENCIA'!AM243</f>
        <v>3450</v>
      </c>
      <c r="AP243" s="43" t="str">
        <f>'PRECIO REFERENCIA'!AO243</f>
        <v>HABILITA</v>
      </c>
      <c r="AQ243" s="44">
        <f>+IF(AP243="NO OFERTADO",0,IF(AP243="NO CUMPLE EV TECNICA",0,IF(AP243="NO HABILITA",0,IF(AP243="HABILITA",('PRECIOS UNITARIOS'!$AF243*500)/AO243))))</f>
        <v>500</v>
      </c>
      <c r="AR243" s="43">
        <f>'PRECIO REFERENCIA'!AP243</f>
        <v>0</v>
      </c>
      <c r="AS243" s="43" t="str">
        <f>'PRECIO REFERENCIA'!AR243</f>
        <v>NO OFERTADO</v>
      </c>
      <c r="AT243" s="44">
        <f>+IF(AS243="NO OFERTADO",0,IF(AS243="NO CUMPLE EV TECNICA",0,IF(AS243="NO HABILITA",0,IF(AS243="HABILITA",('PRECIOS UNITARIOS'!$AF243*500)/AR243))))</f>
        <v>0</v>
      </c>
      <c r="AU243" s="43">
        <f>'PRECIO REFERENCIA'!AS243</f>
        <v>0</v>
      </c>
      <c r="AV243" s="43" t="str">
        <f>'PRECIO REFERENCIA'!AU243</f>
        <v>NO OFERTADO</v>
      </c>
      <c r="AW243" s="44">
        <f>+IF(AV243="NO OFERTADO",0,IF(AV243="NO CUMPLE EV TECNICA",0,IF(AV243="NO HABILITA",0,IF(AV243="HABILITA",('PRECIOS UNITARIOS'!$AF243*500)/AU243))))</f>
        <v>0</v>
      </c>
      <c r="AX243" s="43">
        <f>'PRECIO REFERENCIA'!AV243</f>
        <v>0</v>
      </c>
      <c r="AY243" s="43" t="str">
        <f>'PRECIO REFERENCIA'!AX243</f>
        <v>NO OFERTADO</v>
      </c>
      <c r="AZ243" s="44">
        <f>+IF(AY243="NO OFERTADO",0,IF(AY243="NO CUMPLE EV TECNICA",0,IF(AY243="NO HABILITA",0,IF(AY243="HABILITA",('PRECIOS UNITARIOS'!$AF243*500)/AX243))))</f>
        <v>0</v>
      </c>
      <c r="BA243" s="43">
        <f>'PRECIO REFERENCIA'!AY243</f>
        <v>0</v>
      </c>
      <c r="BB243" s="43" t="str">
        <f>'PRECIO REFERENCIA'!BA243</f>
        <v>NO OFERTADO</v>
      </c>
      <c r="BC243" s="44">
        <f>+IF(BB243="NO OFERTADO",0,IF(BB243="NO CUMPLE EV TECNICA",0,IF(BB243="NO HABILITA",0,IF(BB243="HABILITA",('PRECIOS UNITARIOS'!$AF243*500)/BA243))))</f>
        <v>0</v>
      </c>
      <c r="BD243" s="43">
        <f>'PRECIO REFERENCIA'!BB243</f>
        <v>0</v>
      </c>
      <c r="BE243" s="43" t="str">
        <f>'PRECIO REFERENCIA'!BD243</f>
        <v>NO OFERTADO</v>
      </c>
      <c r="BF243" s="44">
        <f>+IF(BE243="NO OFERTADO",0,IF(BE243="NO CUMPLE EV TECNICA",0,IF(BE243="NO HABILITA",0,IF(BE243="HABILITA",('PRECIOS UNITARIOS'!$AF243*500)/BD243))))</f>
        <v>0</v>
      </c>
      <c r="BG243" s="43">
        <f>'PRECIO REFERENCIA'!BE243</f>
        <v>0</v>
      </c>
      <c r="BH243" s="43" t="str">
        <f>'PRECIO REFERENCIA'!BG243</f>
        <v>NO OFERTADO</v>
      </c>
      <c r="BI243" s="44">
        <f>+IF(BH243="NO OFERTADO",0,IF(BH243="NO CUMPLE EV TECNICA",0,IF(BH243="NO HABILITA",0,IF(BH243="HABILITA",('PRECIOS UNITARIOS'!$AF243*500)/BG243))))</f>
        <v>0</v>
      </c>
      <c r="BJ243" s="43">
        <f>'PRECIO REFERENCIA'!BH243</f>
        <v>0</v>
      </c>
      <c r="BK243" s="43" t="str">
        <f>'PRECIO REFERENCIA'!BJ243</f>
        <v>NO OFERTADO</v>
      </c>
      <c r="BL243" s="44">
        <f>+IF(BK243="NO OFERTADO",0,IF(BK243="NO CUMPLE EV TECNICA",0,IF(BK243="NO HABILITA",0,IF(BK243="HABILITA",('PRECIOS UNITARIOS'!$AF243*500)/BJ243))))</f>
        <v>0</v>
      </c>
      <c r="BM243" s="43">
        <f>'PRECIO REFERENCIA'!BK243</f>
        <v>0</v>
      </c>
      <c r="BN243" s="43" t="str">
        <f>'PRECIO REFERENCIA'!BM243</f>
        <v>NO OFERTADO</v>
      </c>
      <c r="BO243" s="44">
        <f>+IF(BN243="NO OFERTADO",0,IF(BN243="NO CUMPLE EV TECNICA",0,IF(BN243="NO HABILITA",0,IF(BN243="HABILITA",('PRECIOS UNITARIOS'!$AF243*500)/BM243))))</f>
        <v>0</v>
      </c>
      <c r="BP243" s="43">
        <f>'PRECIO REFERENCIA'!BN243</f>
        <v>0</v>
      </c>
      <c r="BQ243" s="43" t="str">
        <f>'PRECIO REFERENCIA'!BP243</f>
        <v>NO OFERTADO</v>
      </c>
      <c r="BR243" s="44">
        <f>+IF(BQ243="NO OFERTADO",0,IF(BQ243="NO CUMPLE EV TECNICA",0,IF(BQ243="NO HABILITA",0,IF(BQ243="HABILITA",('PRECIOS UNITARIOS'!$AF243*500)/BP243))))</f>
        <v>0</v>
      </c>
      <c r="BS243" s="43">
        <f>'PRECIO REFERENCIA'!BQ243</f>
        <v>0</v>
      </c>
      <c r="BT243" s="43" t="str">
        <f>'PRECIO REFERENCIA'!BS243</f>
        <v>NO OFERTADO</v>
      </c>
      <c r="BU243" s="44">
        <f>+IF(BT243="NO OFERTADO",0,IF(BT243="NO CUMPLE EV TECNICA",0,IF(BT243="NO HABILITA",0,IF(BT243="HABILITA",('PRECIOS UNITARIOS'!$AF243*500)/BS243))))</f>
        <v>0</v>
      </c>
      <c r="BV243" s="43">
        <f>'PRECIO REFERENCIA'!BT243</f>
        <v>0</v>
      </c>
      <c r="BW243" s="43" t="str">
        <f>'PRECIO REFERENCIA'!BV243</f>
        <v>NO OFERTADO</v>
      </c>
      <c r="BX243" s="44">
        <f>+IF(BW243="NO OFERTADO",0,IF(BW243="NO CUMPLE EV TECNICA",0,IF(BW243="NO HABILITA",0,IF(BW243="HABILITA",('PRECIOS UNITARIOS'!$AF243*500)/BV243))))</f>
        <v>0</v>
      </c>
      <c r="BY243" s="43">
        <f>'PRECIO REFERENCIA'!BW243</f>
        <v>0</v>
      </c>
      <c r="BZ243" s="43" t="str">
        <f>'PRECIO REFERENCIA'!BY243</f>
        <v>NO OFERTADO</v>
      </c>
      <c r="CA243" s="44">
        <f>+IF(BZ243="NO OFERTADO",0,IF(BZ243="NO CUMPLE EV TECNICA",0,IF(BZ243="NO HABILITA",0,IF(BZ243="HABILITA",('PRECIOS UNITARIOS'!$AF243*500)/BY243))))</f>
        <v>0</v>
      </c>
      <c r="CB243" s="43">
        <f>'PRECIO REFERENCIA'!BZ243</f>
        <v>0</v>
      </c>
      <c r="CC243" s="43" t="str">
        <f>'PRECIO REFERENCIA'!CB243</f>
        <v>NO OFERTADO</v>
      </c>
      <c r="CD243" s="44">
        <f>+IF(CC243="NO OFERTADO",0,IF(CC243="NO CUMPLE EV TECNICA",0,IF(CC243="NO HABILITA",0,IF(CC243="HABILITA",('PRECIOS UNITARIOS'!$AF243*500)/CB243))))</f>
        <v>0</v>
      </c>
      <c r="CE243" s="43">
        <f>'PRECIO REFERENCIA'!CC243</f>
        <v>0</v>
      </c>
      <c r="CF243" s="43" t="str">
        <f>'PRECIO REFERENCIA'!CE243</f>
        <v>NO OFERTADO</v>
      </c>
      <c r="CG243" s="44">
        <f>+IF(CF243="NO OFERTADO",0,IF(CF243="NO CUMPLE EV TECNICA",0,IF(CF243="NO HABILITA",0,IF(CF243="HABILITA",('PRECIOS UNITARIOS'!$AF243*500)/CE243))))</f>
        <v>0</v>
      </c>
      <c r="CH243" s="43">
        <f>'PRECIO REFERENCIA'!CF243</f>
        <v>0</v>
      </c>
      <c r="CI243" s="43" t="str">
        <f>'PRECIO REFERENCIA'!CH243</f>
        <v>NO OFERTADO</v>
      </c>
      <c r="CJ243" s="44">
        <f>+IF(CI243="NO OFERTADO",0,IF(CI243="NO CUMPLE EV TECNICA",0,IF(CI243="NO HABILITA",0,IF(CI243="HABILITA",('PRECIOS UNITARIOS'!$AF243*500)/CH243))))</f>
        <v>0</v>
      </c>
    </row>
    <row r="244" spans="1:88" s="40" customFormat="1" ht="51" x14ac:dyDescent="0.2">
      <c r="A244" s="103">
        <v>235</v>
      </c>
      <c r="B244" s="202" t="s">
        <v>376</v>
      </c>
      <c r="C244" s="121" t="s">
        <v>52</v>
      </c>
      <c r="D244" s="24">
        <v>1</v>
      </c>
      <c r="E244" s="166" t="s">
        <v>53</v>
      </c>
      <c r="F244" s="168">
        <v>1</v>
      </c>
      <c r="G244" s="25">
        <v>3500</v>
      </c>
      <c r="H244" s="43">
        <f>'PRECIO REFERENCIA'!F244</f>
        <v>0</v>
      </c>
      <c r="I244" s="43" t="str">
        <f>'PRECIO REFERENCIA'!H244</f>
        <v>NO OFERTADO</v>
      </c>
      <c r="J244" s="44">
        <f>+IF(I244="NO OFERTADO",0,IF(I244="NO CUMPLE EV TECNICA",0,IF(I244="NO HABILITA",0,IF(I244="HABILITA",('PRECIOS UNITARIOS'!$AF244*500)/H244))))</f>
        <v>0</v>
      </c>
      <c r="K244" s="43">
        <f>'PRECIO REFERENCIA'!I244</f>
        <v>0</v>
      </c>
      <c r="L244" s="43" t="str">
        <f>'PRECIO REFERENCIA'!K244</f>
        <v>NO OFERTADO</v>
      </c>
      <c r="M244" s="44">
        <f>+IF(L244="NO OFERTADO",0,IF(L244="NO CUMPLE EV TECNICA",0,IF(L244="NO HABILITA",0,IF(L244="HABILITA",('PRECIOS UNITARIOS'!$AF244*500)/K244))))</f>
        <v>0</v>
      </c>
      <c r="N244" s="43">
        <f>'PRECIO REFERENCIA'!L244</f>
        <v>5050</v>
      </c>
      <c r="O244" s="43" t="str">
        <f>'PRECIO REFERENCIA'!N244</f>
        <v>NO HABILITA</v>
      </c>
      <c r="P244" s="44">
        <f>+IF(O244="NO OFERTADO",0,IF(O244="NO CUMPLE EV TECNICA",0,IF(O244="NO HABILITA",0,IF(O244="HABILITA",('PRECIOS UNITARIOS'!$AF244*500)/N244))))</f>
        <v>0</v>
      </c>
      <c r="Q244" s="43">
        <f>'PRECIO REFERENCIA'!O244</f>
        <v>0</v>
      </c>
      <c r="R244" s="43" t="str">
        <f>'PRECIO REFERENCIA'!Q244</f>
        <v>NO OFERTADO</v>
      </c>
      <c r="S244" s="44">
        <f>+IF(R244="NO OFERTADO",0,IF(R244="NO CUMPLE EV TECNICA",0,IF(R244="NO HABILITA",0,IF(R244="HABILITA",('PRECIOS UNITARIOS'!$AF244*500)/Q244))))</f>
        <v>0</v>
      </c>
      <c r="T244" s="43">
        <f>'PRECIO REFERENCIA'!R244</f>
        <v>0</v>
      </c>
      <c r="U244" s="43" t="str">
        <f>'PRECIO REFERENCIA'!T244</f>
        <v>NO OFERTADO</v>
      </c>
      <c r="V244" s="44">
        <f>+IF(U244="NO OFERTADO",0,IF(U244="NO CUMPLE EV TECNICA",0,IF(U244="NO HABILITA",0,IF(U244="HABILITA",('PRECIOS UNITARIOS'!$AF244*500)/T244))))</f>
        <v>0</v>
      </c>
      <c r="W244" s="43">
        <f>'PRECIO REFERENCIA'!U244</f>
        <v>0</v>
      </c>
      <c r="X244" s="43" t="str">
        <f>'PRECIO REFERENCIA'!W244</f>
        <v>NO OFERTADO</v>
      </c>
      <c r="Y244" s="44">
        <f>+IF(X244="NO OFERTADO",0,IF(X244="NO CUMPLE EV TECNICA",0,IF(X244="NO HABILITA",0,IF(X244="HABILITA",('PRECIOS UNITARIOS'!$AF244*500)/W244))))</f>
        <v>0</v>
      </c>
      <c r="Z244" s="43">
        <f>'PRECIO REFERENCIA'!X244</f>
        <v>0</v>
      </c>
      <c r="AA244" s="43" t="str">
        <f>'PRECIO REFERENCIA'!Z244</f>
        <v>NO OFERTADO</v>
      </c>
      <c r="AB244" s="44">
        <f>+IF(AA244="NO OFERTADO",0,IF(AA244="NO CUMPLE EV TECNICA",0,IF(AA244="NO HABILITA",0,IF(AA244="HABILITA",('PRECIOS UNITARIOS'!$AF244*500)/Z244))))</f>
        <v>0</v>
      </c>
      <c r="AC244" s="43">
        <f>'PRECIO REFERENCIA'!AA244</f>
        <v>0</v>
      </c>
      <c r="AD244" s="43" t="str">
        <f>'PRECIO REFERENCIA'!AC244</f>
        <v>NO OFERTADO</v>
      </c>
      <c r="AE244" s="44">
        <f>+IF(AD244="NO OFERTADO",0,IF(AD244="NO CUMPLE EV TECNICA",0,IF(AD244="NO HABILITA",0,IF(AD244="HABILITA",('PRECIOS UNITARIOS'!$AF244*500)/AC244))))</f>
        <v>0</v>
      </c>
      <c r="AF244" s="43">
        <f>'PRECIO REFERENCIA'!AD244</f>
        <v>5909</v>
      </c>
      <c r="AG244" s="43" t="str">
        <f>'PRECIO REFERENCIA'!AF244</f>
        <v>NO HABILITA</v>
      </c>
      <c r="AH244" s="44">
        <f>+IF(AG244="NO OFERTADO",0,IF(AG244="NO CUMPLE EV TECNICA",0,IF(AG244="NO HABILITA",0,IF(AG244="HABILITA",('PRECIOS UNITARIOS'!$AF244*500)/AF244))))</f>
        <v>0</v>
      </c>
      <c r="AI244" s="43">
        <f>'PRECIO REFERENCIA'!AG244</f>
        <v>0</v>
      </c>
      <c r="AJ244" s="43" t="str">
        <f>'PRECIO REFERENCIA'!AI244</f>
        <v>NO OFERTADO</v>
      </c>
      <c r="AK244" s="44">
        <f>+IF(AJ244="NO OFERTADO",0,IF(AJ244="NO CUMPLE EV TECNICA",0,IF(AJ244="NO HABILITA",0,IF(AJ244="HABILITA",('PRECIOS UNITARIOS'!$AF244*500)/AI244))))</f>
        <v>0</v>
      </c>
      <c r="AL244" s="43">
        <f>'PRECIO REFERENCIA'!AJ244</f>
        <v>0</v>
      </c>
      <c r="AM244" s="43" t="str">
        <f>'PRECIO REFERENCIA'!AL244</f>
        <v>NO OFERTADO</v>
      </c>
      <c r="AN244" s="44">
        <f>+IF(AM244="NO OFERTADO",0,IF(AM244="NO CUMPLE EV TECNICA",0,IF(AM244="NO HABILITA",0,IF(AM244="HABILITA",('PRECIOS UNITARIOS'!$AF244*500)/AL244))))</f>
        <v>0</v>
      </c>
      <c r="AO244" s="43">
        <f>'PRECIO REFERENCIA'!AM244</f>
        <v>3450</v>
      </c>
      <c r="AP244" s="43" t="str">
        <f>'PRECIO REFERENCIA'!AO244</f>
        <v>HABILITA</v>
      </c>
      <c r="AQ244" s="44">
        <f>+IF(AP244="NO OFERTADO",0,IF(AP244="NO CUMPLE EV TECNICA",0,IF(AP244="NO HABILITA",0,IF(AP244="HABILITA",('PRECIOS UNITARIOS'!$AF244*500)/AO244))))</f>
        <v>500</v>
      </c>
      <c r="AR244" s="43">
        <f>'PRECIO REFERENCIA'!AP244</f>
        <v>0</v>
      </c>
      <c r="AS244" s="43" t="str">
        <f>'PRECIO REFERENCIA'!AR244</f>
        <v>NO OFERTADO</v>
      </c>
      <c r="AT244" s="44">
        <f>+IF(AS244="NO OFERTADO",0,IF(AS244="NO CUMPLE EV TECNICA",0,IF(AS244="NO HABILITA",0,IF(AS244="HABILITA",('PRECIOS UNITARIOS'!$AF244*500)/AR244))))</f>
        <v>0</v>
      </c>
      <c r="AU244" s="43">
        <f>'PRECIO REFERENCIA'!AS244</f>
        <v>0</v>
      </c>
      <c r="AV244" s="43" t="str">
        <f>'PRECIO REFERENCIA'!AU244</f>
        <v>NO OFERTADO</v>
      </c>
      <c r="AW244" s="44">
        <f>+IF(AV244="NO OFERTADO",0,IF(AV244="NO CUMPLE EV TECNICA",0,IF(AV244="NO HABILITA",0,IF(AV244="HABILITA",('PRECIOS UNITARIOS'!$AF244*500)/AU244))))</f>
        <v>0</v>
      </c>
      <c r="AX244" s="43">
        <f>'PRECIO REFERENCIA'!AV244</f>
        <v>0</v>
      </c>
      <c r="AY244" s="43" t="str">
        <f>'PRECIO REFERENCIA'!AX244</f>
        <v>NO OFERTADO</v>
      </c>
      <c r="AZ244" s="44">
        <f>+IF(AY244="NO OFERTADO",0,IF(AY244="NO CUMPLE EV TECNICA",0,IF(AY244="NO HABILITA",0,IF(AY244="HABILITA",('PRECIOS UNITARIOS'!$AF244*500)/AX244))))</f>
        <v>0</v>
      </c>
      <c r="BA244" s="43">
        <f>'PRECIO REFERENCIA'!AY244</f>
        <v>0</v>
      </c>
      <c r="BB244" s="43" t="str">
        <f>'PRECIO REFERENCIA'!BA244</f>
        <v>NO OFERTADO</v>
      </c>
      <c r="BC244" s="44">
        <f>+IF(BB244="NO OFERTADO",0,IF(BB244="NO CUMPLE EV TECNICA",0,IF(BB244="NO HABILITA",0,IF(BB244="HABILITA",('PRECIOS UNITARIOS'!$AF244*500)/BA244))))</f>
        <v>0</v>
      </c>
      <c r="BD244" s="43">
        <f>'PRECIO REFERENCIA'!BB244</f>
        <v>0</v>
      </c>
      <c r="BE244" s="43" t="str">
        <f>'PRECIO REFERENCIA'!BD244</f>
        <v>NO OFERTADO</v>
      </c>
      <c r="BF244" s="44">
        <f>+IF(BE244="NO OFERTADO",0,IF(BE244="NO CUMPLE EV TECNICA",0,IF(BE244="NO HABILITA",0,IF(BE244="HABILITA",('PRECIOS UNITARIOS'!$AF244*500)/BD244))))</f>
        <v>0</v>
      </c>
      <c r="BG244" s="43">
        <f>'PRECIO REFERENCIA'!BE244</f>
        <v>0</v>
      </c>
      <c r="BH244" s="43" t="str">
        <f>'PRECIO REFERENCIA'!BG244</f>
        <v>NO OFERTADO</v>
      </c>
      <c r="BI244" s="44">
        <f>+IF(BH244="NO OFERTADO",0,IF(BH244="NO CUMPLE EV TECNICA",0,IF(BH244="NO HABILITA",0,IF(BH244="HABILITA",('PRECIOS UNITARIOS'!$AF244*500)/BG244))))</f>
        <v>0</v>
      </c>
      <c r="BJ244" s="43">
        <f>'PRECIO REFERENCIA'!BH244</f>
        <v>0</v>
      </c>
      <c r="BK244" s="43" t="str">
        <f>'PRECIO REFERENCIA'!BJ244</f>
        <v>NO OFERTADO</v>
      </c>
      <c r="BL244" s="44">
        <f>+IF(BK244="NO OFERTADO",0,IF(BK244="NO CUMPLE EV TECNICA",0,IF(BK244="NO HABILITA",0,IF(BK244="HABILITA",('PRECIOS UNITARIOS'!$AF244*500)/BJ244))))</f>
        <v>0</v>
      </c>
      <c r="BM244" s="43">
        <f>'PRECIO REFERENCIA'!BK244</f>
        <v>0</v>
      </c>
      <c r="BN244" s="43" t="str">
        <f>'PRECIO REFERENCIA'!BM244</f>
        <v>NO OFERTADO</v>
      </c>
      <c r="BO244" s="44">
        <f>+IF(BN244="NO OFERTADO",0,IF(BN244="NO CUMPLE EV TECNICA",0,IF(BN244="NO HABILITA",0,IF(BN244="HABILITA",('PRECIOS UNITARIOS'!$AF244*500)/BM244))))</f>
        <v>0</v>
      </c>
      <c r="BP244" s="43">
        <f>'PRECIO REFERENCIA'!BN244</f>
        <v>0</v>
      </c>
      <c r="BQ244" s="43" t="str">
        <f>'PRECIO REFERENCIA'!BP244</f>
        <v>NO OFERTADO</v>
      </c>
      <c r="BR244" s="44">
        <f>+IF(BQ244="NO OFERTADO",0,IF(BQ244="NO CUMPLE EV TECNICA",0,IF(BQ244="NO HABILITA",0,IF(BQ244="HABILITA",('PRECIOS UNITARIOS'!$AF244*500)/BP244))))</f>
        <v>0</v>
      </c>
      <c r="BS244" s="43">
        <f>'PRECIO REFERENCIA'!BQ244</f>
        <v>0</v>
      </c>
      <c r="BT244" s="43" t="str">
        <f>'PRECIO REFERENCIA'!BS244</f>
        <v>NO OFERTADO</v>
      </c>
      <c r="BU244" s="44">
        <f>+IF(BT244="NO OFERTADO",0,IF(BT244="NO CUMPLE EV TECNICA",0,IF(BT244="NO HABILITA",0,IF(BT244="HABILITA",('PRECIOS UNITARIOS'!$AF244*500)/BS244))))</f>
        <v>0</v>
      </c>
      <c r="BV244" s="43">
        <f>'PRECIO REFERENCIA'!BT244</f>
        <v>0</v>
      </c>
      <c r="BW244" s="43" t="str">
        <f>'PRECIO REFERENCIA'!BV244</f>
        <v>NO OFERTADO</v>
      </c>
      <c r="BX244" s="44">
        <f>+IF(BW244="NO OFERTADO",0,IF(BW244="NO CUMPLE EV TECNICA",0,IF(BW244="NO HABILITA",0,IF(BW244="HABILITA",('PRECIOS UNITARIOS'!$AF244*500)/BV244))))</f>
        <v>0</v>
      </c>
      <c r="BY244" s="43">
        <f>'PRECIO REFERENCIA'!BW244</f>
        <v>0</v>
      </c>
      <c r="BZ244" s="43" t="str">
        <f>'PRECIO REFERENCIA'!BY244</f>
        <v>NO OFERTADO</v>
      </c>
      <c r="CA244" s="44">
        <f>+IF(BZ244="NO OFERTADO",0,IF(BZ244="NO CUMPLE EV TECNICA",0,IF(BZ244="NO HABILITA",0,IF(BZ244="HABILITA",('PRECIOS UNITARIOS'!$AF244*500)/BY244))))</f>
        <v>0</v>
      </c>
      <c r="CB244" s="43">
        <f>'PRECIO REFERENCIA'!BZ244</f>
        <v>0</v>
      </c>
      <c r="CC244" s="43" t="str">
        <f>'PRECIO REFERENCIA'!CB244</f>
        <v>NO OFERTADO</v>
      </c>
      <c r="CD244" s="44">
        <f>+IF(CC244="NO OFERTADO",0,IF(CC244="NO CUMPLE EV TECNICA",0,IF(CC244="NO HABILITA",0,IF(CC244="HABILITA",('PRECIOS UNITARIOS'!$AF244*500)/CB244))))</f>
        <v>0</v>
      </c>
      <c r="CE244" s="43">
        <f>'PRECIO REFERENCIA'!CC244</f>
        <v>0</v>
      </c>
      <c r="CF244" s="43" t="str">
        <f>'PRECIO REFERENCIA'!CE244</f>
        <v>NO OFERTADO</v>
      </c>
      <c r="CG244" s="44">
        <f>+IF(CF244="NO OFERTADO",0,IF(CF244="NO CUMPLE EV TECNICA",0,IF(CF244="NO HABILITA",0,IF(CF244="HABILITA",('PRECIOS UNITARIOS'!$AF244*500)/CE244))))</f>
        <v>0</v>
      </c>
      <c r="CH244" s="43">
        <f>'PRECIO REFERENCIA'!CF244</f>
        <v>0</v>
      </c>
      <c r="CI244" s="43" t="str">
        <f>'PRECIO REFERENCIA'!CH244</f>
        <v>NO OFERTADO</v>
      </c>
      <c r="CJ244" s="44">
        <f>+IF(CI244="NO OFERTADO",0,IF(CI244="NO CUMPLE EV TECNICA",0,IF(CI244="NO HABILITA",0,IF(CI244="HABILITA",('PRECIOS UNITARIOS'!$AF244*500)/CH244))))</f>
        <v>0</v>
      </c>
    </row>
    <row r="245" spans="1:88" s="40" customFormat="1" ht="51" x14ac:dyDescent="0.2">
      <c r="A245" s="103">
        <v>236</v>
      </c>
      <c r="B245" s="202" t="s">
        <v>377</v>
      </c>
      <c r="C245" s="121" t="s">
        <v>52</v>
      </c>
      <c r="D245" s="24">
        <v>1</v>
      </c>
      <c r="E245" s="166" t="s">
        <v>53</v>
      </c>
      <c r="F245" s="168">
        <v>1</v>
      </c>
      <c r="G245" s="25">
        <v>15065</v>
      </c>
      <c r="H245" s="43">
        <f>'PRECIO REFERENCIA'!F245</f>
        <v>0</v>
      </c>
      <c r="I245" s="43" t="str">
        <f>'PRECIO REFERENCIA'!H245</f>
        <v>NO OFERTADO</v>
      </c>
      <c r="J245" s="44">
        <f>+IF(I245="NO OFERTADO",0,IF(I245="NO CUMPLE EV TECNICA",0,IF(I245="NO HABILITA",0,IF(I245="HABILITA",('PRECIOS UNITARIOS'!$AF245*500)/H245))))</f>
        <v>0</v>
      </c>
      <c r="K245" s="43">
        <f>'PRECIO REFERENCIA'!I245</f>
        <v>0</v>
      </c>
      <c r="L245" s="43" t="str">
        <f>'PRECIO REFERENCIA'!K245</f>
        <v>NO OFERTADO</v>
      </c>
      <c r="M245" s="44">
        <f>+IF(L245="NO OFERTADO",0,IF(L245="NO CUMPLE EV TECNICA",0,IF(L245="NO HABILITA",0,IF(L245="HABILITA",('PRECIOS UNITARIOS'!$AF245*500)/K245))))</f>
        <v>0</v>
      </c>
      <c r="N245" s="43">
        <f>'PRECIO REFERENCIA'!L245</f>
        <v>7200</v>
      </c>
      <c r="O245" s="43" t="str">
        <f>'PRECIO REFERENCIA'!N245</f>
        <v>HABILITA</v>
      </c>
      <c r="P245" s="44">
        <f>+IF(O245="NO OFERTADO",0,IF(O245="NO CUMPLE EV TECNICA",0,IF(O245="NO HABILITA",0,IF(O245="HABILITA",('PRECIOS UNITARIOS'!$AF245*500)/N245))))</f>
        <v>500</v>
      </c>
      <c r="Q245" s="43">
        <f>'PRECIO REFERENCIA'!O245</f>
        <v>0</v>
      </c>
      <c r="R245" s="43" t="str">
        <f>'PRECIO REFERENCIA'!Q245</f>
        <v>NO OFERTADO</v>
      </c>
      <c r="S245" s="44">
        <f>+IF(R245="NO OFERTADO",0,IF(R245="NO CUMPLE EV TECNICA",0,IF(R245="NO HABILITA",0,IF(R245="HABILITA",('PRECIOS UNITARIOS'!$AF245*500)/Q245))))</f>
        <v>0</v>
      </c>
      <c r="T245" s="43">
        <f>'PRECIO REFERENCIA'!R245</f>
        <v>0</v>
      </c>
      <c r="U245" s="43" t="str">
        <f>'PRECIO REFERENCIA'!T245</f>
        <v>NO OFERTADO</v>
      </c>
      <c r="V245" s="44">
        <f>+IF(U245="NO OFERTADO",0,IF(U245="NO CUMPLE EV TECNICA",0,IF(U245="NO HABILITA",0,IF(U245="HABILITA",('PRECIOS UNITARIOS'!$AF245*500)/T245))))</f>
        <v>0</v>
      </c>
      <c r="W245" s="43">
        <f>'PRECIO REFERENCIA'!U245</f>
        <v>0</v>
      </c>
      <c r="X245" s="43" t="str">
        <f>'PRECIO REFERENCIA'!W245</f>
        <v>NO OFERTADO</v>
      </c>
      <c r="Y245" s="44">
        <f>+IF(X245="NO OFERTADO",0,IF(X245="NO CUMPLE EV TECNICA",0,IF(X245="NO HABILITA",0,IF(X245="HABILITA",('PRECIOS UNITARIOS'!$AF245*500)/W245))))</f>
        <v>0</v>
      </c>
      <c r="Z245" s="43">
        <f>'PRECIO REFERENCIA'!X245</f>
        <v>0</v>
      </c>
      <c r="AA245" s="43" t="str">
        <f>'PRECIO REFERENCIA'!Z245</f>
        <v>NO OFERTADO</v>
      </c>
      <c r="AB245" s="44">
        <f>+IF(AA245="NO OFERTADO",0,IF(AA245="NO CUMPLE EV TECNICA",0,IF(AA245="NO HABILITA",0,IF(AA245="HABILITA",('PRECIOS UNITARIOS'!$AF245*500)/Z245))))</f>
        <v>0</v>
      </c>
      <c r="AC245" s="43">
        <f>'PRECIO REFERENCIA'!AA245</f>
        <v>0</v>
      </c>
      <c r="AD245" s="43" t="str">
        <f>'PRECIO REFERENCIA'!AC245</f>
        <v>NO OFERTADO</v>
      </c>
      <c r="AE245" s="44">
        <f>+IF(AD245="NO OFERTADO",0,IF(AD245="NO CUMPLE EV TECNICA",0,IF(AD245="NO HABILITA",0,IF(AD245="HABILITA",('PRECIOS UNITARIOS'!$AF245*500)/AC245))))</f>
        <v>0</v>
      </c>
      <c r="AF245" s="43">
        <f>'PRECIO REFERENCIA'!AD245</f>
        <v>0</v>
      </c>
      <c r="AG245" s="43" t="str">
        <f>'PRECIO REFERENCIA'!AF245</f>
        <v>NO OFERTADO</v>
      </c>
      <c r="AH245" s="44">
        <f>+IF(AG245="NO OFERTADO",0,IF(AG245="NO CUMPLE EV TECNICA",0,IF(AG245="NO HABILITA",0,IF(AG245="HABILITA",('PRECIOS UNITARIOS'!$AF245*500)/AF245))))</f>
        <v>0</v>
      </c>
      <c r="AI245" s="43">
        <f>'PRECIO REFERENCIA'!AG245</f>
        <v>0</v>
      </c>
      <c r="AJ245" s="43" t="str">
        <f>'PRECIO REFERENCIA'!AI245</f>
        <v>NO OFERTADO</v>
      </c>
      <c r="AK245" s="44">
        <f>+IF(AJ245="NO OFERTADO",0,IF(AJ245="NO CUMPLE EV TECNICA",0,IF(AJ245="NO HABILITA",0,IF(AJ245="HABILITA",('PRECIOS UNITARIOS'!$AF245*500)/AI245))))</f>
        <v>0</v>
      </c>
      <c r="AL245" s="43">
        <f>'PRECIO REFERENCIA'!AJ245</f>
        <v>0</v>
      </c>
      <c r="AM245" s="43" t="str">
        <f>'PRECIO REFERENCIA'!AL245</f>
        <v>NO OFERTADO</v>
      </c>
      <c r="AN245" s="44">
        <f>+IF(AM245="NO OFERTADO",0,IF(AM245="NO CUMPLE EV TECNICA",0,IF(AM245="NO HABILITA",0,IF(AM245="HABILITA",('PRECIOS UNITARIOS'!$AF245*500)/AL245))))</f>
        <v>0</v>
      </c>
      <c r="AO245" s="43">
        <f>'PRECIO REFERENCIA'!AM245</f>
        <v>0</v>
      </c>
      <c r="AP245" s="43" t="str">
        <f>'PRECIO REFERENCIA'!AO245</f>
        <v>NO OFERTADO</v>
      </c>
      <c r="AQ245" s="44">
        <f>+IF(AP245="NO OFERTADO",0,IF(AP245="NO CUMPLE EV TECNICA",0,IF(AP245="NO HABILITA",0,IF(AP245="HABILITA",('PRECIOS UNITARIOS'!$AF245*500)/AO245))))</f>
        <v>0</v>
      </c>
      <c r="AR245" s="43">
        <f>'PRECIO REFERENCIA'!AP245</f>
        <v>0</v>
      </c>
      <c r="AS245" s="43" t="str">
        <f>'PRECIO REFERENCIA'!AR245</f>
        <v>NO OFERTADO</v>
      </c>
      <c r="AT245" s="44">
        <f>+IF(AS245="NO OFERTADO",0,IF(AS245="NO CUMPLE EV TECNICA",0,IF(AS245="NO HABILITA",0,IF(AS245="HABILITA",('PRECIOS UNITARIOS'!$AF245*500)/AR245))))</f>
        <v>0</v>
      </c>
      <c r="AU245" s="43">
        <f>'PRECIO REFERENCIA'!AS245</f>
        <v>0</v>
      </c>
      <c r="AV245" s="43" t="str">
        <f>'PRECIO REFERENCIA'!AU245</f>
        <v>NO OFERTADO</v>
      </c>
      <c r="AW245" s="44">
        <f>+IF(AV245="NO OFERTADO",0,IF(AV245="NO CUMPLE EV TECNICA",0,IF(AV245="NO HABILITA",0,IF(AV245="HABILITA",('PRECIOS UNITARIOS'!$AF245*500)/AU245))))</f>
        <v>0</v>
      </c>
      <c r="AX245" s="43">
        <f>'PRECIO REFERENCIA'!AV245</f>
        <v>0</v>
      </c>
      <c r="AY245" s="43" t="str">
        <f>'PRECIO REFERENCIA'!AX245</f>
        <v>NO OFERTADO</v>
      </c>
      <c r="AZ245" s="44">
        <f>+IF(AY245="NO OFERTADO",0,IF(AY245="NO CUMPLE EV TECNICA",0,IF(AY245="NO HABILITA",0,IF(AY245="HABILITA",('PRECIOS UNITARIOS'!$AF245*500)/AX245))))</f>
        <v>0</v>
      </c>
      <c r="BA245" s="43">
        <f>'PRECIO REFERENCIA'!AY245</f>
        <v>0</v>
      </c>
      <c r="BB245" s="43" t="str">
        <f>'PRECIO REFERENCIA'!BA245</f>
        <v>NO OFERTADO</v>
      </c>
      <c r="BC245" s="44">
        <f>+IF(BB245="NO OFERTADO",0,IF(BB245="NO CUMPLE EV TECNICA",0,IF(BB245="NO HABILITA",0,IF(BB245="HABILITA",('PRECIOS UNITARIOS'!$AF245*500)/BA245))))</f>
        <v>0</v>
      </c>
      <c r="BD245" s="43">
        <f>'PRECIO REFERENCIA'!BB245</f>
        <v>0</v>
      </c>
      <c r="BE245" s="43" t="str">
        <f>'PRECIO REFERENCIA'!BD245</f>
        <v>NO OFERTADO</v>
      </c>
      <c r="BF245" s="44">
        <f>+IF(BE245="NO OFERTADO",0,IF(BE245="NO CUMPLE EV TECNICA",0,IF(BE245="NO HABILITA",0,IF(BE245="HABILITA",('PRECIOS UNITARIOS'!$AF245*500)/BD245))))</f>
        <v>0</v>
      </c>
      <c r="BG245" s="43">
        <f>'PRECIO REFERENCIA'!BE245</f>
        <v>0</v>
      </c>
      <c r="BH245" s="43" t="str">
        <f>'PRECIO REFERENCIA'!BG245</f>
        <v>NO OFERTADO</v>
      </c>
      <c r="BI245" s="44">
        <f>+IF(BH245="NO OFERTADO",0,IF(BH245="NO CUMPLE EV TECNICA",0,IF(BH245="NO HABILITA",0,IF(BH245="HABILITA",('PRECIOS UNITARIOS'!$AF245*500)/BG245))))</f>
        <v>0</v>
      </c>
      <c r="BJ245" s="43">
        <f>'PRECIO REFERENCIA'!BH245</f>
        <v>0</v>
      </c>
      <c r="BK245" s="43" t="str">
        <f>'PRECIO REFERENCIA'!BJ245</f>
        <v>NO OFERTADO</v>
      </c>
      <c r="BL245" s="44">
        <f>+IF(BK245="NO OFERTADO",0,IF(BK245="NO CUMPLE EV TECNICA",0,IF(BK245="NO HABILITA",0,IF(BK245="HABILITA",('PRECIOS UNITARIOS'!$AF245*500)/BJ245))))</f>
        <v>0</v>
      </c>
      <c r="BM245" s="43">
        <f>'PRECIO REFERENCIA'!BK245</f>
        <v>0</v>
      </c>
      <c r="BN245" s="43" t="str">
        <f>'PRECIO REFERENCIA'!BM245</f>
        <v>NO OFERTADO</v>
      </c>
      <c r="BO245" s="44">
        <f>+IF(BN245="NO OFERTADO",0,IF(BN245="NO CUMPLE EV TECNICA",0,IF(BN245="NO HABILITA",0,IF(BN245="HABILITA",('PRECIOS UNITARIOS'!$AF245*500)/BM245))))</f>
        <v>0</v>
      </c>
      <c r="BP245" s="43">
        <f>'PRECIO REFERENCIA'!BN245</f>
        <v>0</v>
      </c>
      <c r="BQ245" s="43" t="str">
        <f>'PRECIO REFERENCIA'!BP245</f>
        <v>NO OFERTADO</v>
      </c>
      <c r="BR245" s="44">
        <f>+IF(BQ245="NO OFERTADO",0,IF(BQ245="NO CUMPLE EV TECNICA",0,IF(BQ245="NO HABILITA",0,IF(BQ245="HABILITA",('PRECIOS UNITARIOS'!$AF245*500)/BP245))))</f>
        <v>0</v>
      </c>
      <c r="BS245" s="43">
        <f>'PRECIO REFERENCIA'!BQ245</f>
        <v>0</v>
      </c>
      <c r="BT245" s="43" t="str">
        <f>'PRECIO REFERENCIA'!BS245</f>
        <v>NO OFERTADO</v>
      </c>
      <c r="BU245" s="44">
        <f>+IF(BT245="NO OFERTADO",0,IF(BT245="NO CUMPLE EV TECNICA",0,IF(BT245="NO HABILITA",0,IF(BT245="HABILITA",('PRECIOS UNITARIOS'!$AF245*500)/BS245))))</f>
        <v>0</v>
      </c>
      <c r="BV245" s="43">
        <f>'PRECIO REFERENCIA'!BT245</f>
        <v>0</v>
      </c>
      <c r="BW245" s="43" t="str">
        <f>'PRECIO REFERENCIA'!BV245</f>
        <v>NO HABILITA</v>
      </c>
      <c r="BX245" s="44">
        <f>+IF(BW245="NO OFERTADO",0,IF(BW245="NO CUMPLE EV TECNICA",0,IF(BW245="NO HABILITA",0,IF(BW245="HABILITA",('PRECIOS UNITARIOS'!$AF245*500)/BV245))))</f>
        <v>0</v>
      </c>
      <c r="BY245" s="43">
        <f>'PRECIO REFERENCIA'!BW245</f>
        <v>0</v>
      </c>
      <c r="BZ245" s="43" t="str">
        <f>'PRECIO REFERENCIA'!BY245</f>
        <v>NO OFERTADO</v>
      </c>
      <c r="CA245" s="44">
        <f>+IF(BZ245="NO OFERTADO",0,IF(BZ245="NO CUMPLE EV TECNICA",0,IF(BZ245="NO HABILITA",0,IF(BZ245="HABILITA",('PRECIOS UNITARIOS'!$AF245*500)/BY245))))</f>
        <v>0</v>
      </c>
      <c r="CB245" s="43">
        <f>'PRECIO REFERENCIA'!BZ245</f>
        <v>0</v>
      </c>
      <c r="CC245" s="43" t="str">
        <f>'PRECIO REFERENCIA'!CB245</f>
        <v>NO OFERTADO</v>
      </c>
      <c r="CD245" s="44">
        <f>+IF(CC245="NO OFERTADO",0,IF(CC245="NO CUMPLE EV TECNICA",0,IF(CC245="NO HABILITA",0,IF(CC245="HABILITA",('PRECIOS UNITARIOS'!$AF245*500)/CB245))))</f>
        <v>0</v>
      </c>
      <c r="CE245" s="43">
        <f>'PRECIO REFERENCIA'!CC245</f>
        <v>0</v>
      </c>
      <c r="CF245" s="43" t="str">
        <f>'PRECIO REFERENCIA'!CE245</f>
        <v>NO OFERTADO</v>
      </c>
      <c r="CG245" s="44">
        <f>+IF(CF245="NO OFERTADO",0,IF(CF245="NO CUMPLE EV TECNICA",0,IF(CF245="NO HABILITA",0,IF(CF245="HABILITA",('PRECIOS UNITARIOS'!$AF245*500)/CE245))))</f>
        <v>0</v>
      </c>
      <c r="CH245" s="43">
        <f>'PRECIO REFERENCIA'!CF245</f>
        <v>0</v>
      </c>
      <c r="CI245" s="43" t="str">
        <f>'PRECIO REFERENCIA'!CH245</f>
        <v>NO OFERTADO</v>
      </c>
      <c r="CJ245" s="44">
        <f>+IF(CI245="NO OFERTADO",0,IF(CI245="NO CUMPLE EV TECNICA",0,IF(CI245="NO HABILITA",0,IF(CI245="HABILITA",('PRECIOS UNITARIOS'!$AF245*500)/CH245))))</f>
        <v>0</v>
      </c>
    </row>
    <row r="246" spans="1:88" s="40" customFormat="1" ht="63.75" x14ac:dyDescent="0.2">
      <c r="A246" s="103">
        <v>237</v>
      </c>
      <c r="B246" s="202" t="s">
        <v>378</v>
      </c>
      <c r="C246" s="121" t="s">
        <v>379</v>
      </c>
      <c r="D246" s="24">
        <v>1</v>
      </c>
      <c r="E246" s="166" t="s">
        <v>53</v>
      </c>
      <c r="F246" s="168">
        <v>1</v>
      </c>
      <c r="G246" s="25">
        <v>4022135.2878</v>
      </c>
      <c r="H246" s="43">
        <f>'PRECIO REFERENCIA'!F246</f>
        <v>0</v>
      </c>
      <c r="I246" s="43" t="str">
        <f>'PRECIO REFERENCIA'!H246</f>
        <v>NO OFERTADO</v>
      </c>
      <c r="J246" s="44">
        <f>+IF(I246="NO OFERTADO",0,IF(I246="NO CUMPLE EV TECNICA",0,IF(I246="NO HABILITA",0,IF(I246="HABILITA",('PRECIOS UNITARIOS'!$AF246*500)/H246))))</f>
        <v>0</v>
      </c>
      <c r="K246" s="43">
        <f>'PRECIO REFERENCIA'!I246</f>
        <v>0</v>
      </c>
      <c r="L246" s="43" t="str">
        <f>'PRECIO REFERENCIA'!K246</f>
        <v>NO OFERTADO</v>
      </c>
      <c r="M246" s="44">
        <f>+IF(L246="NO OFERTADO",0,IF(L246="NO CUMPLE EV TECNICA",0,IF(L246="NO HABILITA",0,IF(L246="HABILITA",('PRECIOS UNITARIOS'!$AF246*500)/K246))))</f>
        <v>0</v>
      </c>
      <c r="N246" s="43">
        <f>'PRECIO REFERENCIA'!L246</f>
        <v>0</v>
      </c>
      <c r="O246" s="43" t="str">
        <f>'PRECIO REFERENCIA'!N246</f>
        <v>NO OFERTADO</v>
      </c>
      <c r="P246" s="44">
        <f>+IF(O246="NO OFERTADO",0,IF(O246="NO CUMPLE EV TECNICA",0,IF(O246="NO HABILITA",0,IF(O246="HABILITA",('PRECIOS UNITARIOS'!$AF246*500)/N246))))</f>
        <v>0</v>
      </c>
      <c r="Q246" s="43">
        <f>'PRECIO REFERENCIA'!O246</f>
        <v>0</v>
      </c>
      <c r="R246" s="43" t="str">
        <f>'PRECIO REFERENCIA'!Q246</f>
        <v>NO OFERTADO</v>
      </c>
      <c r="S246" s="44">
        <f>+IF(R246="NO OFERTADO",0,IF(R246="NO CUMPLE EV TECNICA",0,IF(R246="NO HABILITA",0,IF(R246="HABILITA",('PRECIOS UNITARIOS'!$AF246*500)/Q246))))</f>
        <v>0</v>
      </c>
      <c r="T246" s="43">
        <f>'PRECIO REFERENCIA'!R246</f>
        <v>0</v>
      </c>
      <c r="U246" s="43" t="str">
        <f>'PRECIO REFERENCIA'!T246</f>
        <v>NO OFERTADO</v>
      </c>
      <c r="V246" s="44">
        <f>+IF(U246="NO OFERTADO",0,IF(U246="NO CUMPLE EV TECNICA",0,IF(U246="NO HABILITA",0,IF(U246="HABILITA",('PRECIOS UNITARIOS'!$AF246*500)/T246))))</f>
        <v>0</v>
      </c>
      <c r="W246" s="43">
        <f>'PRECIO REFERENCIA'!U246</f>
        <v>0</v>
      </c>
      <c r="X246" s="43" t="str">
        <f>'PRECIO REFERENCIA'!W246</f>
        <v>NO OFERTADO</v>
      </c>
      <c r="Y246" s="44">
        <f>+IF(X246="NO OFERTADO",0,IF(X246="NO CUMPLE EV TECNICA",0,IF(X246="NO HABILITA",0,IF(X246="HABILITA",('PRECIOS UNITARIOS'!$AF246*500)/W246))))</f>
        <v>0</v>
      </c>
      <c r="Z246" s="43">
        <f>'PRECIO REFERENCIA'!X246</f>
        <v>0</v>
      </c>
      <c r="AA246" s="43" t="str">
        <f>'PRECIO REFERENCIA'!Z246</f>
        <v>NO OFERTADO</v>
      </c>
      <c r="AB246" s="44">
        <f>+IF(AA246="NO OFERTADO",0,IF(AA246="NO CUMPLE EV TECNICA",0,IF(AA246="NO HABILITA",0,IF(AA246="HABILITA",('PRECIOS UNITARIOS'!$AF246*500)/Z246))))</f>
        <v>0</v>
      </c>
      <c r="AC246" s="43">
        <f>'PRECIO REFERENCIA'!AA246</f>
        <v>0</v>
      </c>
      <c r="AD246" s="43" t="str">
        <f>'PRECIO REFERENCIA'!AC246</f>
        <v>NO OFERTADO</v>
      </c>
      <c r="AE246" s="44">
        <f>+IF(AD246="NO OFERTADO",0,IF(AD246="NO CUMPLE EV TECNICA",0,IF(AD246="NO HABILITA",0,IF(AD246="HABILITA",('PRECIOS UNITARIOS'!$AF246*500)/AC246))))</f>
        <v>0</v>
      </c>
      <c r="AF246" s="43">
        <f>'PRECIO REFERENCIA'!AD246</f>
        <v>0</v>
      </c>
      <c r="AG246" s="43" t="str">
        <f>'PRECIO REFERENCIA'!AF246</f>
        <v>NO OFERTADO</v>
      </c>
      <c r="AH246" s="44">
        <f>+IF(AG246="NO OFERTADO",0,IF(AG246="NO CUMPLE EV TECNICA",0,IF(AG246="NO HABILITA",0,IF(AG246="HABILITA",('PRECIOS UNITARIOS'!$AF246*500)/AF246))))</f>
        <v>0</v>
      </c>
      <c r="AI246" s="43">
        <f>'PRECIO REFERENCIA'!AG246</f>
        <v>0</v>
      </c>
      <c r="AJ246" s="43" t="str">
        <f>'PRECIO REFERENCIA'!AI246</f>
        <v>NO OFERTADO</v>
      </c>
      <c r="AK246" s="44">
        <f>+IF(AJ246="NO OFERTADO",0,IF(AJ246="NO CUMPLE EV TECNICA",0,IF(AJ246="NO HABILITA",0,IF(AJ246="HABILITA",('PRECIOS UNITARIOS'!$AF246*500)/AI246))))</f>
        <v>0</v>
      </c>
      <c r="AL246" s="43">
        <f>'PRECIO REFERENCIA'!AJ246</f>
        <v>0</v>
      </c>
      <c r="AM246" s="43" t="str">
        <f>'PRECIO REFERENCIA'!AL246</f>
        <v>NO OFERTADO</v>
      </c>
      <c r="AN246" s="44">
        <f>+IF(AM246="NO OFERTADO",0,IF(AM246="NO CUMPLE EV TECNICA",0,IF(AM246="NO HABILITA",0,IF(AM246="HABILITA",('PRECIOS UNITARIOS'!$AF246*500)/AL246))))</f>
        <v>0</v>
      </c>
      <c r="AO246" s="43">
        <f>'PRECIO REFERENCIA'!AM246</f>
        <v>3808119</v>
      </c>
      <c r="AP246" s="43" t="str">
        <f>'PRECIO REFERENCIA'!AO246</f>
        <v>HABILITA</v>
      </c>
      <c r="AQ246" s="44">
        <f>+IF(AP246="NO OFERTADO",0,IF(AP246="NO CUMPLE EV TECNICA",0,IF(AP246="NO HABILITA",0,IF(AP246="HABILITA",('PRECIOS UNITARIOS'!$AF246*500)/AO246))))</f>
        <v>500</v>
      </c>
      <c r="AR246" s="43">
        <f>'PRECIO REFERENCIA'!AP246</f>
        <v>0</v>
      </c>
      <c r="AS246" s="43" t="str">
        <f>'PRECIO REFERENCIA'!AR246</f>
        <v>NO OFERTADO</v>
      </c>
      <c r="AT246" s="44">
        <f>+IF(AS246="NO OFERTADO",0,IF(AS246="NO CUMPLE EV TECNICA",0,IF(AS246="NO HABILITA",0,IF(AS246="HABILITA",('PRECIOS UNITARIOS'!$AF246*500)/AR246))))</f>
        <v>0</v>
      </c>
      <c r="AU246" s="43">
        <f>'PRECIO REFERENCIA'!AS246</f>
        <v>0</v>
      </c>
      <c r="AV246" s="43" t="str">
        <f>'PRECIO REFERENCIA'!AU246</f>
        <v>NO OFERTADO</v>
      </c>
      <c r="AW246" s="44">
        <f>+IF(AV246="NO OFERTADO",0,IF(AV246="NO CUMPLE EV TECNICA",0,IF(AV246="NO HABILITA",0,IF(AV246="HABILITA",('PRECIOS UNITARIOS'!$AF246*500)/AU246))))</f>
        <v>0</v>
      </c>
      <c r="AX246" s="43">
        <f>'PRECIO REFERENCIA'!AV246</f>
        <v>0</v>
      </c>
      <c r="AY246" s="43" t="str">
        <f>'PRECIO REFERENCIA'!AX246</f>
        <v>NO OFERTADO</v>
      </c>
      <c r="AZ246" s="44">
        <f>+IF(AY246="NO OFERTADO",0,IF(AY246="NO CUMPLE EV TECNICA",0,IF(AY246="NO HABILITA",0,IF(AY246="HABILITA",('PRECIOS UNITARIOS'!$AF246*500)/AX246))))</f>
        <v>0</v>
      </c>
      <c r="BA246" s="43">
        <f>'PRECIO REFERENCIA'!AY246</f>
        <v>0</v>
      </c>
      <c r="BB246" s="43" t="str">
        <f>'PRECIO REFERENCIA'!BA246</f>
        <v>NO OFERTADO</v>
      </c>
      <c r="BC246" s="44">
        <f>+IF(BB246="NO OFERTADO",0,IF(BB246="NO CUMPLE EV TECNICA",0,IF(BB246="NO HABILITA",0,IF(BB246="HABILITA",('PRECIOS UNITARIOS'!$AF246*500)/BA246))))</f>
        <v>0</v>
      </c>
      <c r="BD246" s="43">
        <f>'PRECIO REFERENCIA'!BB246</f>
        <v>0</v>
      </c>
      <c r="BE246" s="43" t="str">
        <f>'PRECIO REFERENCIA'!BD246</f>
        <v>NO OFERTADO</v>
      </c>
      <c r="BF246" s="44">
        <f>+IF(BE246="NO OFERTADO",0,IF(BE246="NO CUMPLE EV TECNICA",0,IF(BE246="NO HABILITA",0,IF(BE246="HABILITA",('PRECIOS UNITARIOS'!$AF246*500)/BD246))))</f>
        <v>0</v>
      </c>
      <c r="BG246" s="43">
        <f>'PRECIO REFERENCIA'!BE246</f>
        <v>0</v>
      </c>
      <c r="BH246" s="43" t="str">
        <f>'PRECIO REFERENCIA'!BG246</f>
        <v>NO OFERTADO</v>
      </c>
      <c r="BI246" s="44">
        <f>+IF(BH246="NO OFERTADO",0,IF(BH246="NO CUMPLE EV TECNICA",0,IF(BH246="NO HABILITA",0,IF(BH246="HABILITA",('PRECIOS UNITARIOS'!$AF246*500)/BG246))))</f>
        <v>0</v>
      </c>
      <c r="BJ246" s="43">
        <f>'PRECIO REFERENCIA'!BH246</f>
        <v>0</v>
      </c>
      <c r="BK246" s="43" t="str">
        <f>'PRECIO REFERENCIA'!BJ246</f>
        <v>NO OFERTADO</v>
      </c>
      <c r="BL246" s="44">
        <f>+IF(BK246="NO OFERTADO",0,IF(BK246="NO CUMPLE EV TECNICA",0,IF(BK246="NO HABILITA",0,IF(BK246="HABILITA",('PRECIOS UNITARIOS'!$AF246*500)/BJ246))))</f>
        <v>0</v>
      </c>
      <c r="BM246" s="43">
        <f>'PRECIO REFERENCIA'!BK246</f>
        <v>0</v>
      </c>
      <c r="BN246" s="43" t="str">
        <f>'PRECIO REFERENCIA'!BM246</f>
        <v>NO OFERTADO</v>
      </c>
      <c r="BO246" s="44">
        <f>+IF(BN246="NO OFERTADO",0,IF(BN246="NO CUMPLE EV TECNICA",0,IF(BN246="NO HABILITA",0,IF(BN246="HABILITA",('PRECIOS UNITARIOS'!$AF246*500)/BM246))))</f>
        <v>0</v>
      </c>
      <c r="BP246" s="43">
        <f>'PRECIO REFERENCIA'!BN246</f>
        <v>0</v>
      </c>
      <c r="BQ246" s="43" t="str">
        <f>'PRECIO REFERENCIA'!BP246</f>
        <v>NO OFERTADO</v>
      </c>
      <c r="BR246" s="44">
        <f>+IF(BQ246="NO OFERTADO",0,IF(BQ246="NO CUMPLE EV TECNICA",0,IF(BQ246="NO HABILITA",0,IF(BQ246="HABILITA",('PRECIOS UNITARIOS'!$AF246*500)/BP246))))</f>
        <v>0</v>
      </c>
      <c r="BS246" s="43">
        <f>'PRECIO REFERENCIA'!BQ246</f>
        <v>0</v>
      </c>
      <c r="BT246" s="43" t="str">
        <f>'PRECIO REFERENCIA'!BS246</f>
        <v>NO OFERTADO</v>
      </c>
      <c r="BU246" s="44">
        <f>+IF(BT246="NO OFERTADO",0,IF(BT246="NO CUMPLE EV TECNICA",0,IF(BT246="NO HABILITA",0,IF(BT246="HABILITA",('PRECIOS UNITARIOS'!$AF246*500)/BS246))))</f>
        <v>0</v>
      </c>
      <c r="BV246" s="43">
        <f>'PRECIO REFERENCIA'!BT246</f>
        <v>0</v>
      </c>
      <c r="BW246" s="43" t="str">
        <f>'PRECIO REFERENCIA'!BV246</f>
        <v>NO HABILITA</v>
      </c>
      <c r="BX246" s="44">
        <f>+IF(BW246="NO OFERTADO",0,IF(BW246="NO CUMPLE EV TECNICA",0,IF(BW246="NO HABILITA",0,IF(BW246="HABILITA",('PRECIOS UNITARIOS'!$AF246*500)/BV246))))</f>
        <v>0</v>
      </c>
      <c r="BY246" s="43">
        <f>'PRECIO REFERENCIA'!BW246</f>
        <v>0</v>
      </c>
      <c r="BZ246" s="43" t="str">
        <f>'PRECIO REFERENCIA'!BY246</f>
        <v>NO OFERTADO</v>
      </c>
      <c r="CA246" s="44">
        <f>+IF(BZ246="NO OFERTADO",0,IF(BZ246="NO CUMPLE EV TECNICA",0,IF(BZ246="NO HABILITA",0,IF(BZ246="HABILITA",('PRECIOS UNITARIOS'!$AF246*500)/BY246))))</f>
        <v>0</v>
      </c>
      <c r="CB246" s="43">
        <f>'PRECIO REFERENCIA'!BZ246</f>
        <v>0</v>
      </c>
      <c r="CC246" s="43" t="str">
        <f>'PRECIO REFERENCIA'!CB246</f>
        <v>NO OFERTADO</v>
      </c>
      <c r="CD246" s="44">
        <f>+IF(CC246="NO OFERTADO",0,IF(CC246="NO CUMPLE EV TECNICA",0,IF(CC246="NO HABILITA",0,IF(CC246="HABILITA",('PRECIOS UNITARIOS'!$AF246*500)/CB246))))</f>
        <v>0</v>
      </c>
      <c r="CE246" s="43">
        <f>'PRECIO REFERENCIA'!CC246</f>
        <v>0</v>
      </c>
      <c r="CF246" s="43" t="str">
        <f>'PRECIO REFERENCIA'!CE246</f>
        <v>NO OFERTADO</v>
      </c>
      <c r="CG246" s="44">
        <f>+IF(CF246="NO OFERTADO",0,IF(CF246="NO CUMPLE EV TECNICA",0,IF(CF246="NO HABILITA",0,IF(CF246="HABILITA",('PRECIOS UNITARIOS'!$AF246*500)/CE246))))</f>
        <v>0</v>
      </c>
      <c r="CH246" s="43">
        <f>'PRECIO REFERENCIA'!CF246</f>
        <v>0</v>
      </c>
      <c r="CI246" s="43" t="str">
        <f>'PRECIO REFERENCIA'!CH246</f>
        <v>NO OFERTADO</v>
      </c>
      <c r="CJ246" s="44">
        <f>+IF(CI246="NO OFERTADO",0,IF(CI246="NO CUMPLE EV TECNICA",0,IF(CI246="NO HABILITA",0,IF(CI246="HABILITA",('PRECIOS UNITARIOS'!$AF246*500)/CH246))))</f>
        <v>0</v>
      </c>
    </row>
    <row r="247" spans="1:88" s="40" customFormat="1" ht="38.25" x14ac:dyDescent="0.2">
      <c r="A247" s="103">
        <v>238</v>
      </c>
      <c r="B247" s="202" t="s">
        <v>380</v>
      </c>
      <c r="C247" s="121" t="s">
        <v>381</v>
      </c>
      <c r="D247" s="24">
        <v>1</v>
      </c>
      <c r="E247" s="166" t="s">
        <v>53</v>
      </c>
      <c r="F247" s="168">
        <v>1</v>
      </c>
      <c r="G247" s="25">
        <v>187484.5</v>
      </c>
      <c r="H247" s="43">
        <f>'PRECIO REFERENCIA'!F247</f>
        <v>0</v>
      </c>
      <c r="I247" s="43" t="str">
        <f>'PRECIO REFERENCIA'!H247</f>
        <v>NO OFERTADO</v>
      </c>
      <c r="J247" s="44">
        <f>+IF(I247="NO OFERTADO",0,IF(I247="NO CUMPLE EV TECNICA",0,IF(I247="NO HABILITA",0,IF(I247="HABILITA",('PRECIOS UNITARIOS'!$AF247*500)/H247))))</f>
        <v>0</v>
      </c>
      <c r="K247" s="43">
        <f>'PRECIO REFERENCIA'!I247</f>
        <v>0</v>
      </c>
      <c r="L247" s="43" t="str">
        <f>'PRECIO REFERENCIA'!K247</f>
        <v>NO OFERTADO</v>
      </c>
      <c r="M247" s="44">
        <f>+IF(L247="NO OFERTADO",0,IF(L247="NO CUMPLE EV TECNICA",0,IF(L247="NO HABILITA",0,IF(L247="HABILITA",('PRECIOS UNITARIOS'!$AF247*500)/K247))))</f>
        <v>0</v>
      </c>
      <c r="N247" s="43">
        <f>'PRECIO REFERENCIA'!L247</f>
        <v>0</v>
      </c>
      <c r="O247" s="43" t="str">
        <f>'PRECIO REFERENCIA'!N247</f>
        <v>NO OFERTADO</v>
      </c>
      <c r="P247" s="44">
        <f>+IF(O247="NO OFERTADO",0,IF(O247="NO CUMPLE EV TECNICA",0,IF(O247="NO HABILITA",0,IF(O247="HABILITA",('PRECIOS UNITARIOS'!$AF247*500)/N247))))</f>
        <v>0</v>
      </c>
      <c r="Q247" s="43">
        <f>'PRECIO REFERENCIA'!O247</f>
        <v>0</v>
      </c>
      <c r="R247" s="43" t="str">
        <f>'PRECIO REFERENCIA'!Q247</f>
        <v>NO OFERTADO</v>
      </c>
      <c r="S247" s="44">
        <f>+IF(R247="NO OFERTADO",0,IF(R247="NO CUMPLE EV TECNICA",0,IF(R247="NO HABILITA",0,IF(R247="HABILITA",('PRECIOS UNITARIOS'!$AF247*500)/Q247))))</f>
        <v>0</v>
      </c>
      <c r="T247" s="43">
        <f>'PRECIO REFERENCIA'!R247</f>
        <v>0</v>
      </c>
      <c r="U247" s="43" t="str">
        <f>'PRECIO REFERENCIA'!T247</f>
        <v>NO OFERTADO</v>
      </c>
      <c r="V247" s="44">
        <f>+IF(U247="NO OFERTADO",0,IF(U247="NO CUMPLE EV TECNICA",0,IF(U247="NO HABILITA",0,IF(U247="HABILITA",('PRECIOS UNITARIOS'!$AF247*500)/T247))))</f>
        <v>0</v>
      </c>
      <c r="W247" s="43">
        <f>'PRECIO REFERENCIA'!U247</f>
        <v>0</v>
      </c>
      <c r="X247" s="43" t="str">
        <f>'PRECIO REFERENCIA'!W247</f>
        <v>NO OFERTADO</v>
      </c>
      <c r="Y247" s="44">
        <f>+IF(X247="NO OFERTADO",0,IF(X247="NO CUMPLE EV TECNICA",0,IF(X247="NO HABILITA",0,IF(X247="HABILITA",('PRECIOS UNITARIOS'!$AF247*500)/W247))))</f>
        <v>0</v>
      </c>
      <c r="Z247" s="43">
        <f>'PRECIO REFERENCIA'!X247</f>
        <v>0</v>
      </c>
      <c r="AA247" s="43" t="str">
        <f>'PRECIO REFERENCIA'!Z247</f>
        <v>NO OFERTADO</v>
      </c>
      <c r="AB247" s="44">
        <f>+IF(AA247="NO OFERTADO",0,IF(AA247="NO CUMPLE EV TECNICA",0,IF(AA247="NO HABILITA",0,IF(AA247="HABILITA",('PRECIOS UNITARIOS'!$AF247*500)/Z247))))</f>
        <v>0</v>
      </c>
      <c r="AC247" s="43">
        <f>'PRECIO REFERENCIA'!AA247</f>
        <v>0</v>
      </c>
      <c r="AD247" s="43" t="str">
        <f>'PRECIO REFERENCIA'!AC247</f>
        <v>NO OFERTADO</v>
      </c>
      <c r="AE247" s="44">
        <f>+IF(AD247="NO OFERTADO",0,IF(AD247="NO CUMPLE EV TECNICA",0,IF(AD247="NO HABILITA",0,IF(AD247="HABILITA",('PRECIOS UNITARIOS'!$AF247*500)/AC247))))</f>
        <v>0</v>
      </c>
      <c r="AF247" s="43">
        <f>'PRECIO REFERENCIA'!AD247</f>
        <v>0</v>
      </c>
      <c r="AG247" s="43" t="str">
        <f>'PRECIO REFERENCIA'!AF247</f>
        <v>NO OFERTADO</v>
      </c>
      <c r="AH247" s="44">
        <f>+IF(AG247="NO OFERTADO",0,IF(AG247="NO CUMPLE EV TECNICA",0,IF(AG247="NO HABILITA",0,IF(AG247="HABILITA",('PRECIOS UNITARIOS'!$AF247*500)/AF247))))</f>
        <v>0</v>
      </c>
      <c r="AI247" s="43">
        <f>'PRECIO REFERENCIA'!AG247</f>
        <v>0</v>
      </c>
      <c r="AJ247" s="43" t="str">
        <f>'PRECIO REFERENCIA'!AI247</f>
        <v>NO OFERTADO</v>
      </c>
      <c r="AK247" s="44">
        <f>+IF(AJ247="NO OFERTADO",0,IF(AJ247="NO CUMPLE EV TECNICA",0,IF(AJ247="NO HABILITA",0,IF(AJ247="HABILITA",('PRECIOS UNITARIOS'!$AF247*500)/AI247))))</f>
        <v>0</v>
      </c>
      <c r="AL247" s="43">
        <f>'PRECIO REFERENCIA'!AJ247</f>
        <v>0</v>
      </c>
      <c r="AM247" s="43" t="str">
        <f>'PRECIO REFERENCIA'!AL247</f>
        <v>NO OFERTADO</v>
      </c>
      <c r="AN247" s="44">
        <f>+IF(AM247="NO OFERTADO",0,IF(AM247="NO CUMPLE EV TECNICA",0,IF(AM247="NO HABILITA",0,IF(AM247="HABILITA",('PRECIOS UNITARIOS'!$AF247*500)/AL247))))</f>
        <v>0</v>
      </c>
      <c r="AO247" s="43">
        <f>'PRECIO REFERENCIA'!AM247</f>
        <v>163030</v>
      </c>
      <c r="AP247" s="43" t="str">
        <f>'PRECIO REFERENCIA'!AO247</f>
        <v>HABILITA</v>
      </c>
      <c r="AQ247" s="44">
        <f>+IF(AP247="NO OFERTADO",0,IF(AP247="NO CUMPLE EV TECNICA",0,IF(AP247="NO HABILITA",0,IF(AP247="HABILITA",('PRECIOS UNITARIOS'!$AF247*500)/AO247))))</f>
        <v>500</v>
      </c>
      <c r="AR247" s="43">
        <f>'PRECIO REFERENCIA'!AP247</f>
        <v>0</v>
      </c>
      <c r="AS247" s="43" t="str">
        <f>'PRECIO REFERENCIA'!AR247</f>
        <v>NO OFERTADO</v>
      </c>
      <c r="AT247" s="44">
        <f>+IF(AS247="NO OFERTADO",0,IF(AS247="NO CUMPLE EV TECNICA",0,IF(AS247="NO HABILITA",0,IF(AS247="HABILITA",('PRECIOS UNITARIOS'!$AF247*500)/AR247))))</f>
        <v>0</v>
      </c>
      <c r="AU247" s="43">
        <f>'PRECIO REFERENCIA'!AS247</f>
        <v>0</v>
      </c>
      <c r="AV247" s="43" t="str">
        <f>'PRECIO REFERENCIA'!AU247</f>
        <v>NO OFERTADO</v>
      </c>
      <c r="AW247" s="44">
        <f>+IF(AV247="NO OFERTADO",0,IF(AV247="NO CUMPLE EV TECNICA",0,IF(AV247="NO HABILITA",0,IF(AV247="HABILITA",('PRECIOS UNITARIOS'!$AF247*500)/AU247))))</f>
        <v>0</v>
      </c>
      <c r="AX247" s="43">
        <f>'PRECIO REFERENCIA'!AV247</f>
        <v>0</v>
      </c>
      <c r="AY247" s="43" t="str">
        <f>'PRECIO REFERENCIA'!AX247</f>
        <v>NO OFERTADO</v>
      </c>
      <c r="AZ247" s="44">
        <f>+IF(AY247="NO OFERTADO",0,IF(AY247="NO CUMPLE EV TECNICA",0,IF(AY247="NO HABILITA",0,IF(AY247="HABILITA",('PRECIOS UNITARIOS'!$AF247*500)/AX247))))</f>
        <v>0</v>
      </c>
      <c r="BA247" s="43">
        <f>'PRECIO REFERENCIA'!AY247</f>
        <v>0</v>
      </c>
      <c r="BB247" s="43" t="str">
        <f>'PRECIO REFERENCIA'!BA247</f>
        <v>NO OFERTADO</v>
      </c>
      <c r="BC247" s="44">
        <f>+IF(BB247="NO OFERTADO",0,IF(BB247="NO CUMPLE EV TECNICA",0,IF(BB247="NO HABILITA",0,IF(BB247="HABILITA",('PRECIOS UNITARIOS'!$AF247*500)/BA247))))</f>
        <v>0</v>
      </c>
      <c r="BD247" s="43">
        <f>'PRECIO REFERENCIA'!BB247</f>
        <v>302539.65000000002</v>
      </c>
      <c r="BE247" s="43" t="str">
        <f>'PRECIO REFERENCIA'!BD247</f>
        <v>NO HABILITA</v>
      </c>
      <c r="BF247" s="44">
        <f>+IF(BE247="NO OFERTADO",0,IF(BE247="NO CUMPLE EV TECNICA",0,IF(BE247="NO HABILITA",0,IF(BE247="HABILITA",('PRECIOS UNITARIOS'!$AF247*500)/BD247))))</f>
        <v>0</v>
      </c>
      <c r="BG247" s="43">
        <f>'PRECIO REFERENCIA'!BE247</f>
        <v>0</v>
      </c>
      <c r="BH247" s="43" t="str">
        <f>'PRECIO REFERENCIA'!BG247</f>
        <v>NO OFERTADO</v>
      </c>
      <c r="BI247" s="44">
        <f>+IF(BH247="NO OFERTADO",0,IF(BH247="NO CUMPLE EV TECNICA",0,IF(BH247="NO HABILITA",0,IF(BH247="HABILITA",('PRECIOS UNITARIOS'!$AF247*500)/BG247))))</f>
        <v>0</v>
      </c>
      <c r="BJ247" s="43">
        <f>'PRECIO REFERENCIA'!BH247</f>
        <v>0</v>
      </c>
      <c r="BK247" s="43" t="str">
        <f>'PRECIO REFERENCIA'!BJ247</f>
        <v>NO OFERTADO</v>
      </c>
      <c r="BL247" s="44">
        <f>+IF(BK247="NO OFERTADO",0,IF(BK247="NO CUMPLE EV TECNICA",0,IF(BK247="NO HABILITA",0,IF(BK247="HABILITA",('PRECIOS UNITARIOS'!$AF247*500)/BJ247))))</f>
        <v>0</v>
      </c>
      <c r="BM247" s="43">
        <f>'PRECIO REFERENCIA'!BK247</f>
        <v>0</v>
      </c>
      <c r="BN247" s="43" t="str">
        <f>'PRECIO REFERENCIA'!BM247</f>
        <v>NO OFERTADO</v>
      </c>
      <c r="BO247" s="44">
        <f>+IF(BN247="NO OFERTADO",0,IF(BN247="NO CUMPLE EV TECNICA",0,IF(BN247="NO HABILITA",0,IF(BN247="HABILITA",('PRECIOS UNITARIOS'!$AF247*500)/BM247))))</f>
        <v>0</v>
      </c>
      <c r="BP247" s="43">
        <f>'PRECIO REFERENCIA'!BN247</f>
        <v>0</v>
      </c>
      <c r="BQ247" s="43" t="str">
        <f>'PRECIO REFERENCIA'!BP247</f>
        <v>NO OFERTADO</v>
      </c>
      <c r="BR247" s="44">
        <f>+IF(BQ247="NO OFERTADO",0,IF(BQ247="NO CUMPLE EV TECNICA",0,IF(BQ247="NO HABILITA",0,IF(BQ247="HABILITA",('PRECIOS UNITARIOS'!$AF247*500)/BP247))))</f>
        <v>0</v>
      </c>
      <c r="BS247" s="43">
        <f>'PRECIO REFERENCIA'!BQ247</f>
        <v>0</v>
      </c>
      <c r="BT247" s="43" t="str">
        <f>'PRECIO REFERENCIA'!BS247</f>
        <v>NO OFERTADO</v>
      </c>
      <c r="BU247" s="44">
        <f>+IF(BT247="NO OFERTADO",0,IF(BT247="NO CUMPLE EV TECNICA",0,IF(BT247="NO HABILITA",0,IF(BT247="HABILITA",('PRECIOS UNITARIOS'!$AF247*500)/BS247))))</f>
        <v>0</v>
      </c>
      <c r="BV247" s="43">
        <f>'PRECIO REFERENCIA'!BT247</f>
        <v>0</v>
      </c>
      <c r="BW247" s="43" t="str">
        <f>'PRECIO REFERENCIA'!BV247</f>
        <v>NO HABILITA</v>
      </c>
      <c r="BX247" s="44">
        <f>+IF(BW247="NO OFERTADO",0,IF(BW247="NO CUMPLE EV TECNICA",0,IF(BW247="NO HABILITA",0,IF(BW247="HABILITA",('PRECIOS UNITARIOS'!$AF247*500)/BV247))))</f>
        <v>0</v>
      </c>
      <c r="BY247" s="43">
        <f>'PRECIO REFERENCIA'!BW247</f>
        <v>0</v>
      </c>
      <c r="BZ247" s="43" t="str">
        <f>'PRECIO REFERENCIA'!BY247</f>
        <v>NO OFERTADO</v>
      </c>
      <c r="CA247" s="44">
        <f>+IF(BZ247="NO OFERTADO",0,IF(BZ247="NO CUMPLE EV TECNICA",0,IF(BZ247="NO HABILITA",0,IF(BZ247="HABILITA",('PRECIOS UNITARIOS'!$AF247*500)/BY247))))</f>
        <v>0</v>
      </c>
      <c r="CB247" s="43">
        <f>'PRECIO REFERENCIA'!BZ247</f>
        <v>0</v>
      </c>
      <c r="CC247" s="43" t="str">
        <f>'PRECIO REFERENCIA'!CB247</f>
        <v>NO OFERTADO</v>
      </c>
      <c r="CD247" s="44">
        <f>+IF(CC247="NO OFERTADO",0,IF(CC247="NO CUMPLE EV TECNICA",0,IF(CC247="NO HABILITA",0,IF(CC247="HABILITA",('PRECIOS UNITARIOS'!$AF247*500)/CB247))))</f>
        <v>0</v>
      </c>
      <c r="CE247" s="43">
        <f>'PRECIO REFERENCIA'!CC247</f>
        <v>0</v>
      </c>
      <c r="CF247" s="43" t="str">
        <f>'PRECIO REFERENCIA'!CE247</f>
        <v>NO OFERTADO</v>
      </c>
      <c r="CG247" s="44">
        <f>+IF(CF247="NO OFERTADO",0,IF(CF247="NO CUMPLE EV TECNICA",0,IF(CF247="NO HABILITA",0,IF(CF247="HABILITA",('PRECIOS UNITARIOS'!$AF247*500)/CE247))))</f>
        <v>0</v>
      </c>
      <c r="CH247" s="43">
        <f>'PRECIO REFERENCIA'!CF247</f>
        <v>0</v>
      </c>
      <c r="CI247" s="43" t="str">
        <f>'PRECIO REFERENCIA'!CH247</f>
        <v>NO OFERTADO</v>
      </c>
      <c r="CJ247" s="44">
        <f>+IF(CI247="NO OFERTADO",0,IF(CI247="NO CUMPLE EV TECNICA",0,IF(CI247="NO HABILITA",0,IF(CI247="HABILITA",('PRECIOS UNITARIOS'!$AF247*500)/CH247))))</f>
        <v>0</v>
      </c>
    </row>
    <row r="248" spans="1:88" s="40" customFormat="1" ht="38.25" x14ac:dyDescent="0.2">
      <c r="A248" s="103">
        <v>239</v>
      </c>
      <c r="B248" s="202" t="s">
        <v>382</v>
      </c>
      <c r="C248" s="121" t="s">
        <v>381</v>
      </c>
      <c r="D248" s="24">
        <v>1</v>
      </c>
      <c r="E248" s="166" t="s">
        <v>53</v>
      </c>
      <c r="F248" s="168">
        <v>52</v>
      </c>
      <c r="G248" s="25">
        <v>196927.15</v>
      </c>
      <c r="H248" s="43">
        <f>'PRECIO REFERENCIA'!F248</f>
        <v>0</v>
      </c>
      <c r="I248" s="43" t="str">
        <f>'PRECIO REFERENCIA'!H248</f>
        <v>NO OFERTADO</v>
      </c>
      <c r="J248" s="44">
        <f>+IF(I248="NO OFERTADO",0,IF(I248="NO CUMPLE EV TECNICA",0,IF(I248="NO HABILITA",0,IF(I248="HABILITA",('PRECIOS UNITARIOS'!$AF248*500)/H248))))</f>
        <v>0</v>
      </c>
      <c r="K248" s="43">
        <f>'PRECIO REFERENCIA'!I248</f>
        <v>0</v>
      </c>
      <c r="L248" s="43" t="str">
        <f>'PRECIO REFERENCIA'!K248</f>
        <v>NO OFERTADO</v>
      </c>
      <c r="M248" s="44">
        <f>+IF(L248="NO OFERTADO",0,IF(L248="NO CUMPLE EV TECNICA",0,IF(L248="NO HABILITA",0,IF(L248="HABILITA",('PRECIOS UNITARIOS'!$AF248*500)/K248))))</f>
        <v>0</v>
      </c>
      <c r="N248" s="43">
        <f>'PRECIO REFERENCIA'!L248</f>
        <v>0</v>
      </c>
      <c r="O248" s="43" t="str">
        <f>'PRECIO REFERENCIA'!N248</f>
        <v>NO OFERTADO</v>
      </c>
      <c r="P248" s="44">
        <f>+IF(O248="NO OFERTADO",0,IF(O248="NO CUMPLE EV TECNICA",0,IF(O248="NO HABILITA",0,IF(O248="HABILITA",('PRECIOS UNITARIOS'!$AF248*500)/N248))))</f>
        <v>0</v>
      </c>
      <c r="Q248" s="43">
        <f>'PRECIO REFERENCIA'!O248</f>
        <v>0</v>
      </c>
      <c r="R248" s="43" t="str">
        <f>'PRECIO REFERENCIA'!Q248</f>
        <v>NO OFERTADO</v>
      </c>
      <c r="S248" s="44">
        <f>+IF(R248="NO OFERTADO",0,IF(R248="NO CUMPLE EV TECNICA",0,IF(R248="NO HABILITA",0,IF(R248="HABILITA",('PRECIOS UNITARIOS'!$AF248*500)/Q248))))</f>
        <v>0</v>
      </c>
      <c r="T248" s="43">
        <f>'PRECIO REFERENCIA'!R248</f>
        <v>0</v>
      </c>
      <c r="U248" s="43" t="str">
        <f>'PRECIO REFERENCIA'!T248</f>
        <v>NO OFERTADO</v>
      </c>
      <c r="V248" s="44">
        <f>+IF(U248="NO OFERTADO",0,IF(U248="NO CUMPLE EV TECNICA",0,IF(U248="NO HABILITA",0,IF(U248="HABILITA",('PRECIOS UNITARIOS'!$AF248*500)/T248))))</f>
        <v>0</v>
      </c>
      <c r="W248" s="43">
        <f>'PRECIO REFERENCIA'!U248</f>
        <v>0</v>
      </c>
      <c r="X248" s="43" t="str">
        <f>'PRECIO REFERENCIA'!W248</f>
        <v>NO OFERTADO</v>
      </c>
      <c r="Y248" s="44">
        <f>+IF(X248="NO OFERTADO",0,IF(X248="NO CUMPLE EV TECNICA",0,IF(X248="NO HABILITA",0,IF(X248="HABILITA",('PRECIOS UNITARIOS'!$AF248*500)/W248))))</f>
        <v>0</v>
      </c>
      <c r="Z248" s="43">
        <f>'PRECIO REFERENCIA'!X248</f>
        <v>0</v>
      </c>
      <c r="AA248" s="43" t="str">
        <f>'PRECIO REFERENCIA'!Z248</f>
        <v>NO OFERTADO</v>
      </c>
      <c r="AB248" s="44">
        <f>+IF(AA248="NO OFERTADO",0,IF(AA248="NO CUMPLE EV TECNICA",0,IF(AA248="NO HABILITA",0,IF(AA248="HABILITA",('PRECIOS UNITARIOS'!$AF248*500)/Z248))))</f>
        <v>0</v>
      </c>
      <c r="AC248" s="43">
        <f>'PRECIO REFERENCIA'!AA248</f>
        <v>0</v>
      </c>
      <c r="AD248" s="43" t="str">
        <f>'PRECIO REFERENCIA'!AC248</f>
        <v>NO OFERTADO</v>
      </c>
      <c r="AE248" s="44">
        <f>+IF(AD248="NO OFERTADO",0,IF(AD248="NO CUMPLE EV TECNICA",0,IF(AD248="NO HABILITA",0,IF(AD248="HABILITA",('PRECIOS UNITARIOS'!$AF248*500)/AC248))))</f>
        <v>0</v>
      </c>
      <c r="AF248" s="43">
        <f>'PRECIO REFERENCIA'!AD248</f>
        <v>0</v>
      </c>
      <c r="AG248" s="43" t="str">
        <f>'PRECIO REFERENCIA'!AF248</f>
        <v>NO OFERTADO</v>
      </c>
      <c r="AH248" s="44">
        <f>+IF(AG248="NO OFERTADO",0,IF(AG248="NO CUMPLE EV TECNICA",0,IF(AG248="NO HABILITA",0,IF(AG248="HABILITA",('PRECIOS UNITARIOS'!$AF248*500)/AF248))))</f>
        <v>0</v>
      </c>
      <c r="AI248" s="43">
        <f>'PRECIO REFERENCIA'!AG248</f>
        <v>0</v>
      </c>
      <c r="AJ248" s="43" t="str">
        <f>'PRECIO REFERENCIA'!AI248</f>
        <v>NO OFERTADO</v>
      </c>
      <c r="AK248" s="44">
        <f>+IF(AJ248="NO OFERTADO",0,IF(AJ248="NO CUMPLE EV TECNICA",0,IF(AJ248="NO HABILITA",0,IF(AJ248="HABILITA",('PRECIOS UNITARIOS'!$AF248*500)/AI248))))</f>
        <v>0</v>
      </c>
      <c r="AL248" s="43">
        <f>'PRECIO REFERENCIA'!AJ248</f>
        <v>0</v>
      </c>
      <c r="AM248" s="43" t="str">
        <f>'PRECIO REFERENCIA'!AL248</f>
        <v>NO OFERTADO</v>
      </c>
      <c r="AN248" s="44">
        <f>+IF(AM248="NO OFERTADO",0,IF(AM248="NO CUMPLE EV TECNICA",0,IF(AM248="NO HABILITA",0,IF(AM248="HABILITA",('PRECIOS UNITARIOS'!$AF248*500)/AL248))))</f>
        <v>0</v>
      </c>
      <c r="AO248" s="43">
        <f>'PRECIO REFERENCIA'!AM248</f>
        <v>171241</v>
      </c>
      <c r="AP248" s="43" t="str">
        <f>'PRECIO REFERENCIA'!AO248</f>
        <v>HABILITA</v>
      </c>
      <c r="AQ248" s="44">
        <f>+IF(AP248="NO OFERTADO",0,IF(AP248="NO CUMPLE EV TECNICA",0,IF(AP248="NO HABILITA",0,IF(AP248="HABILITA",('PRECIOS UNITARIOS'!$AF248*500)/AO248))))</f>
        <v>500</v>
      </c>
      <c r="AR248" s="43">
        <f>'PRECIO REFERENCIA'!AP248</f>
        <v>0</v>
      </c>
      <c r="AS248" s="43" t="str">
        <f>'PRECIO REFERENCIA'!AR248</f>
        <v>NO OFERTADO</v>
      </c>
      <c r="AT248" s="44">
        <f>+IF(AS248="NO OFERTADO",0,IF(AS248="NO CUMPLE EV TECNICA",0,IF(AS248="NO HABILITA",0,IF(AS248="HABILITA",('PRECIOS UNITARIOS'!$AF248*500)/AR248))))</f>
        <v>0</v>
      </c>
      <c r="AU248" s="43">
        <f>'PRECIO REFERENCIA'!AS248</f>
        <v>0</v>
      </c>
      <c r="AV248" s="43" t="str">
        <f>'PRECIO REFERENCIA'!AU248</f>
        <v>NO OFERTADO</v>
      </c>
      <c r="AW248" s="44">
        <f>+IF(AV248="NO OFERTADO",0,IF(AV248="NO CUMPLE EV TECNICA",0,IF(AV248="NO HABILITA",0,IF(AV248="HABILITA",('PRECIOS UNITARIOS'!$AF248*500)/AU248))))</f>
        <v>0</v>
      </c>
      <c r="AX248" s="43">
        <f>'PRECIO REFERENCIA'!AV248</f>
        <v>0</v>
      </c>
      <c r="AY248" s="43" t="str">
        <f>'PRECIO REFERENCIA'!AX248</f>
        <v>NO OFERTADO</v>
      </c>
      <c r="AZ248" s="44">
        <f>+IF(AY248="NO OFERTADO",0,IF(AY248="NO CUMPLE EV TECNICA",0,IF(AY248="NO HABILITA",0,IF(AY248="HABILITA",('PRECIOS UNITARIOS'!$AF248*500)/AX248))))</f>
        <v>0</v>
      </c>
      <c r="BA248" s="43">
        <f>'PRECIO REFERENCIA'!AY248</f>
        <v>0</v>
      </c>
      <c r="BB248" s="43" t="str">
        <f>'PRECIO REFERENCIA'!BA248</f>
        <v>NO OFERTADO</v>
      </c>
      <c r="BC248" s="44">
        <f>+IF(BB248="NO OFERTADO",0,IF(BB248="NO CUMPLE EV TECNICA",0,IF(BB248="NO HABILITA",0,IF(BB248="HABILITA",('PRECIOS UNITARIOS'!$AF248*500)/BA248))))</f>
        <v>0</v>
      </c>
      <c r="BD248" s="43">
        <f>'PRECIO REFERENCIA'!BB248</f>
        <v>302539.65000000002</v>
      </c>
      <c r="BE248" s="43" t="str">
        <f>'PRECIO REFERENCIA'!BD248</f>
        <v>NO HABILITA</v>
      </c>
      <c r="BF248" s="44">
        <f>+IF(BE248="NO OFERTADO",0,IF(BE248="NO CUMPLE EV TECNICA",0,IF(BE248="NO HABILITA",0,IF(BE248="HABILITA",('PRECIOS UNITARIOS'!$AF248*500)/BD248))))</f>
        <v>0</v>
      </c>
      <c r="BG248" s="43">
        <f>'PRECIO REFERENCIA'!BE248</f>
        <v>0</v>
      </c>
      <c r="BH248" s="43" t="str">
        <f>'PRECIO REFERENCIA'!BG248</f>
        <v>NO OFERTADO</v>
      </c>
      <c r="BI248" s="44">
        <f>+IF(BH248="NO OFERTADO",0,IF(BH248="NO CUMPLE EV TECNICA",0,IF(BH248="NO HABILITA",0,IF(BH248="HABILITA",('PRECIOS UNITARIOS'!$AF248*500)/BG248))))</f>
        <v>0</v>
      </c>
      <c r="BJ248" s="43">
        <f>'PRECIO REFERENCIA'!BH248</f>
        <v>0</v>
      </c>
      <c r="BK248" s="43" t="str">
        <f>'PRECIO REFERENCIA'!BJ248</f>
        <v>NO OFERTADO</v>
      </c>
      <c r="BL248" s="44">
        <f>+IF(BK248="NO OFERTADO",0,IF(BK248="NO CUMPLE EV TECNICA",0,IF(BK248="NO HABILITA",0,IF(BK248="HABILITA",('PRECIOS UNITARIOS'!$AF248*500)/BJ248))))</f>
        <v>0</v>
      </c>
      <c r="BM248" s="43">
        <f>'PRECIO REFERENCIA'!BK248</f>
        <v>0</v>
      </c>
      <c r="BN248" s="43" t="str">
        <f>'PRECIO REFERENCIA'!BM248</f>
        <v>NO OFERTADO</v>
      </c>
      <c r="BO248" s="44">
        <f>+IF(BN248="NO OFERTADO",0,IF(BN248="NO CUMPLE EV TECNICA",0,IF(BN248="NO HABILITA",0,IF(BN248="HABILITA",('PRECIOS UNITARIOS'!$AF248*500)/BM248))))</f>
        <v>0</v>
      </c>
      <c r="BP248" s="43">
        <f>'PRECIO REFERENCIA'!BN248</f>
        <v>0</v>
      </c>
      <c r="BQ248" s="43" t="str">
        <f>'PRECIO REFERENCIA'!BP248</f>
        <v>NO OFERTADO</v>
      </c>
      <c r="BR248" s="44">
        <f>+IF(BQ248="NO OFERTADO",0,IF(BQ248="NO CUMPLE EV TECNICA",0,IF(BQ248="NO HABILITA",0,IF(BQ248="HABILITA",('PRECIOS UNITARIOS'!$AF248*500)/BP248))))</f>
        <v>0</v>
      </c>
      <c r="BS248" s="43">
        <f>'PRECIO REFERENCIA'!BQ248</f>
        <v>0</v>
      </c>
      <c r="BT248" s="43" t="str">
        <f>'PRECIO REFERENCIA'!BS248</f>
        <v>NO OFERTADO</v>
      </c>
      <c r="BU248" s="44">
        <f>+IF(BT248="NO OFERTADO",0,IF(BT248="NO CUMPLE EV TECNICA",0,IF(BT248="NO HABILITA",0,IF(BT248="HABILITA",('PRECIOS UNITARIOS'!$AF248*500)/BS248))))</f>
        <v>0</v>
      </c>
      <c r="BV248" s="43">
        <f>'PRECIO REFERENCIA'!BT248</f>
        <v>0</v>
      </c>
      <c r="BW248" s="43" t="str">
        <f>'PRECIO REFERENCIA'!BV248</f>
        <v>NO HABILITA</v>
      </c>
      <c r="BX248" s="44">
        <f>+IF(BW248="NO OFERTADO",0,IF(BW248="NO CUMPLE EV TECNICA",0,IF(BW248="NO HABILITA",0,IF(BW248="HABILITA",('PRECIOS UNITARIOS'!$AF248*500)/BV248))))</f>
        <v>0</v>
      </c>
      <c r="BY248" s="43">
        <f>'PRECIO REFERENCIA'!BW248</f>
        <v>0</v>
      </c>
      <c r="BZ248" s="43" t="str">
        <f>'PRECIO REFERENCIA'!BY248</f>
        <v>NO OFERTADO</v>
      </c>
      <c r="CA248" s="44">
        <f>+IF(BZ248="NO OFERTADO",0,IF(BZ248="NO CUMPLE EV TECNICA",0,IF(BZ248="NO HABILITA",0,IF(BZ248="HABILITA",('PRECIOS UNITARIOS'!$AF248*500)/BY248))))</f>
        <v>0</v>
      </c>
      <c r="CB248" s="43">
        <f>'PRECIO REFERENCIA'!BZ248</f>
        <v>0</v>
      </c>
      <c r="CC248" s="43" t="str">
        <f>'PRECIO REFERENCIA'!CB248</f>
        <v>NO OFERTADO</v>
      </c>
      <c r="CD248" s="44">
        <f>+IF(CC248="NO OFERTADO",0,IF(CC248="NO CUMPLE EV TECNICA",0,IF(CC248="NO HABILITA",0,IF(CC248="HABILITA",('PRECIOS UNITARIOS'!$AF248*500)/CB248))))</f>
        <v>0</v>
      </c>
      <c r="CE248" s="43">
        <f>'PRECIO REFERENCIA'!CC248</f>
        <v>0</v>
      </c>
      <c r="CF248" s="43" t="str">
        <f>'PRECIO REFERENCIA'!CE248</f>
        <v>NO OFERTADO</v>
      </c>
      <c r="CG248" s="44">
        <f>+IF(CF248="NO OFERTADO",0,IF(CF248="NO CUMPLE EV TECNICA",0,IF(CF248="NO HABILITA",0,IF(CF248="HABILITA",('PRECIOS UNITARIOS'!$AF248*500)/CE248))))</f>
        <v>0</v>
      </c>
      <c r="CH248" s="43">
        <f>'PRECIO REFERENCIA'!CF248</f>
        <v>0</v>
      </c>
      <c r="CI248" s="43" t="str">
        <f>'PRECIO REFERENCIA'!CH248</f>
        <v>NO OFERTADO</v>
      </c>
      <c r="CJ248" s="44">
        <f>+IF(CI248="NO OFERTADO",0,IF(CI248="NO CUMPLE EV TECNICA",0,IF(CI248="NO HABILITA",0,IF(CI248="HABILITA",('PRECIOS UNITARIOS'!$AF248*500)/CH248))))</f>
        <v>0</v>
      </c>
    </row>
    <row r="249" spans="1:88" s="40" customFormat="1" ht="38.25" x14ac:dyDescent="0.2">
      <c r="A249" s="103">
        <v>240</v>
      </c>
      <c r="B249" s="202" t="s">
        <v>383</v>
      </c>
      <c r="C249" s="121" t="s">
        <v>381</v>
      </c>
      <c r="D249" s="24">
        <v>1</v>
      </c>
      <c r="E249" s="166" t="s">
        <v>53</v>
      </c>
      <c r="F249" s="168">
        <v>1</v>
      </c>
      <c r="G249" s="25">
        <v>187484.5</v>
      </c>
      <c r="H249" s="43">
        <f>'PRECIO REFERENCIA'!F249</f>
        <v>0</v>
      </c>
      <c r="I249" s="43" t="str">
        <f>'PRECIO REFERENCIA'!H249</f>
        <v>NO OFERTADO</v>
      </c>
      <c r="J249" s="44">
        <f>+IF(I249="NO OFERTADO",0,IF(I249="NO CUMPLE EV TECNICA",0,IF(I249="NO HABILITA",0,IF(I249="HABILITA",('PRECIOS UNITARIOS'!$AF249*500)/H249))))</f>
        <v>0</v>
      </c>
      <c r="K249" s="43">
        <f>'PRECIO REFERENCIA'!I249</f>
        <v>0</v>
      </c>
      <c r="L249" s="43" t="str">
        <f>'PRECIO REFERENCIA'!K249</f>
        <v>NO OFERTADO</v>
      </c>
      <c r="M249" s="44">
        <f>+IF(L249="NO OFERTADO",0,IF(L249="NO CUMPLE EV TECNICA",0,IF(L249="NO HABILITA",0,IF(L249="HABILITA",('PRECIOS UNITARIOS'!$AF249*500)/K249))))</f>
        <v>0</v>
      </c>
      <c r="N249" s="43">
        <f>'PRECIO REFERENCIA'!L249</f>
        <v>0</v>
      </c>
      <c r="O249" s="43" t="str">
        <f>'PRECIO REFERENCIA'!N249</f>
        <v>NO OFERTADO</v>
      </c>
      <c r="P249" s="44">
        <f>+IF(O249="NO OFERTADO",0,IF(O249="NO CUMPLE EV TECNICA",0,IF(O249="NO HABILITA",0,IF(O249="HABILITA",('PRECIOS UNITARIOS'!$AF249*500)/N249))))</f>
        <v>0</v>
      </c>
      <c r="Q249" s="43">
        <f>'PRECIO REFERENCIA'!O249</f>
        <v>0</v>
      </c>
      <c r="R249" s="43" t="str">
        <f>'PRECIO REFERENCIA'!Q249</f>
        <v>NO OFERTADO</v>
      </c>
      <c r="S249" s="44">
        <f>+IF(R249="NO OFERTADO",0,IF(R249="NO CUMPLE EV TECNICA",0,IF(R249="NO HABILITA",0,IF(R249="HABILITA",('PRECIOS UNITARIOS'!$AF249*500)/Q249))))</f>
        <v>0</v>
      </c>
      <c r="T249" s="43">
        <f>'PRECIO REFERENCIA'!R249</f>
        <v>0</v>
      </c>
      <c r="U249" s="43" t="str">
        <f>'PRECIO REFERENCIA'!T249</f>
        <v>NO OFERTADO</v>
      </c>
      <c r="V249" s="44">
        <f>+IF(U249="NO OFERTADO",0,IF(U249="NO CUMPLE EV TECNICA",0,IF(U249="NO HABILITA",0,IF(U249="HABILITA",('PRECIOS UNITARIOS'!$AF249*500)/T249))))</f>
        <v>0</v>
      </c>
      <c r="W249" s="43">
        <f>'PRECIO REFERENCIA'!U249</f>
        <v>0</v>
      </c>
      <c r="X249" s="43" t="str">
        <f>'PRECIO REFERENCIA'!W249</f>
        <v>NO OFERTADO</v>
      </c>
      <c r="Y249" s="44">
        <f>+IF(X249="NO OFERTADO",0,IF(X249="NO CUMPLE EV TECNICA",0,IF(X249="NO HABILITA",0,IF(X249="HABILITA",('PRECIOS UNITARIOS'!$AF249*500)/W249))))</f>
        <v>0</v>
      </c>
      <c r="Z249" s="43">
        <f>'PRECIO REFERENCIA'!X249</f>
        <v>0</v>
      </c>
      <c r="AA249" s="43" t="str">
        <f>'PRECIO REFERENCIA'!Z249</f>
        <v>NO OFERTADO</v>
      </c>
      <c r="AB249" s="44">
        <f>+IF(AA249="NO OFERTADO",0,IF(AA249="NO CUMPLE EV TECNICA",0,IF(AA249="NO HABILITA",0,IF(AA249="HABILITA",('PRECIOS UNITARIOS'!$AF249*500)/Z249))))</f>
        <v>0</v>
      </c>
      <c r="AC249" s="43">
        <f>'PRECIO REFERENCIA'!AA249</f>
        <v>0</v>
      </c>
      <c r="AD249" s="43" t="str">
        <f>'PRECIO REFERENCIA'!AC249</f>
        <v>NO OFERTADO</v>
      </c>
      <c r="AE249" s="44">
        <f>+IF(AD249="NO OFERTADO",0,IF(AD249="NO CUMPLE EV TECNICA",0,IF(AD249="NO HABILITA",0,IF(AD249="HABILITA",('PRECIOS UNITARIOS'!$AF249*500)/AC249))))</f>
        <v>0</v>
      </c>
      <c r="AF249" s="43">
        <f>'PRECIO REFERENCIA'!AD249</f>
        <v>0</v>
      </c>
      <c r="AG249" s="43" t="str">
        <f>'PRECIO REFERENCIA'!AF249</f>
        <v>NO OFERTADO</v>
      </c>
      <c r="AH249" s="44">
        <f>+IF(AG249="NO OFERTADO",0,IF(AG249="NO CUMPLE EV TECNICA",0,IF(AG249="NO HABILITA",0,IF(AG249="HABILITA",('PRECIOS UNITARIOS'!$AF249*500)/AF249))))</f>
        <v>0</v>
      </c>
      <c r="AI249" s="43">
        <f>'PRECIO REFERENCIA'!AG249</f>
        <v>0</v>
      </c>
      <c r="AJ249" s="43" t="str">
        <f>'PRECIO REFERENCIA'!AI249</f>
        <v>NO OFERTADO</v>
      </c>
      <c r="AK249" s="44">
        <f>+IF(AJ249="NO OFERTADO",0,IF(AJ249="NO CUMPLE EV TECNICA",0,IF(AJ249="NO HABILITA",0,IF(AJ249="HABILITA",('PRECIOS UNITARIOS'!$AF249*500)/AI249))))</f>
        <v>0</v>
      </c>
      <c r="AL249" s="43">
        <f>'PRECIO REFERENCIA'!AJ249</f>
        <v>0</v>
      </c>
      <c r="AM249" s="43" t="str">
        <f>'PRECIO REFERENCIA'!AL249</f>
        <v>NO OFERTADO</v>
      </c>
      <c r="AN249" s="44">
        <f>+IF(AM249="NO OFERTADO",0,IF(AM249="NO CUMPLE EV TECNICA",0,IF(AM249="NO HABILITA",0,IF(AM249="HABILITA",('PRECIOS UNITARIOS'!$AF249*500)/AL249))))</f>
        <v>0</v>
      </c>
      <c r="AO249" s="43">
        <f>'PRECIO REFERENCIA'!AM249</f>
        <v>449831.9</v>
      </c>
      <c r="AP249" s="43" t="str">
        <f>'PRECIO REFERENCIA'!AO249</f>
        <v>NO HABILITA</v>
      </c>
      <c r="AQ249" s="44">
        <f>+IF(AP249="NO OFERTADO",0,IF(AP249="NO CUMPLE EV TECNICA",0,IF(AP249="NO HABILITA",0,IF(AP249="HABILITA",('PRECIOS UNITARIOS'!$AF249*500)/AO249))))</f>
        <v>0</v>
      </c>
      <c r="AR249" s="43">
        <f>'PRECIO REFERENCIA'!AP249</f>
        <v>0</v>
      </c>
      <c r="AS249" s="43" t="str">
        <f>'PRECIO REFERENCIA'!AR249</f>
        <v>NO OFERTADO</v>
      </c>
      <c r="AT249" s="44">
        <f>+IF(AS249="NO OFERTADO",0,IF(AS249="NO CUMPLE EV TECNICA",0,IF(AS249="NO HABILITA",0,IF(AS249="HABILITA",('PRECIOS UNITARIOS'!$AF249*500)/AR249))))</f>
        <v>0</v>
      </c>
      <c r="AU249" s="43">
        <f>'PRECIO REFERENCIA'!AS249</f>
        <v>0</v>
      </c>
      <c r="AV249" s="43" t="str">
        <f>'PRECIO REFERENCIA'!AU249</f>
        <v>NO OFERTADO</v>
      </c>
      <c r="AW249" s="44">
        <f>+IF(AV249="NO OFERTADO",0,IF(AV249="NO CUMPLE EV TECNICA",0,IF(AV249="NO HABILITA",0,IF(AV249="HABILITA",('PRECIOS UNITARIOS'!$AF249*500)/AU249))))</f>
        <v>0</v>
      </c>
      <c r="AX249" s="43">
        <f>'PRECIO REFERENCIA'!AV249</f>
        <v>0</v>
      </c>
      <c r="AY249" s="43" t="str">
        <f>'PRECIO REFERENCIA'!AX249</f>
        <v>NO OFERTADO</v>
      </c>
      <c r="AZ249" s="44">
        <f>+IF(AY249="NO OFERTADO",0,IF(AY249="NO CUMPLE EV TECNICA",0,IF(AY249="NO HABILITA",0,IF(AY249="HABILITA",('PRECIOS UNITARIOS'!$AF249*500)/AX249))))</f>
        <v>0</v>
      </c>
      <c r="BA249" s="43">
        <f>'PRECIO REFERENCIA'!AY249</f>
        <v>0</v>
      </c>
      <c r="BB249" s="43" t="str">
        <f>'PRECIO REFERENCIA'!BA249</f>
        <v>NO OFERTADO</v>
      </c>
      <c r="BC249" s="44">
        <f>+IF(BB249="NO OFERTADO",0,IF(BB249="NO CUMPLE EV TECNICA",0,IF(BB249="NO HABILITA",0,IF(BB249="HABILITA",('PRECIOS UNITARIOS'!$AF249*500)/BA249))))</f>
        <v>0</v>
      </c>
      <c r="BD249" s="43">
        <f>'PRECIO REFERENCIA'!BB249</f>
        <v>302539.65000000002</v>
      </c>
      <c r="BE249" s="43" t="str">
        <f>'PRECIO REFERENCIA'!BD249</f>
        <v>NO HABILITA</v>
      </c>
      <c r="BF249" s="44">
        <f>+IF(BE249="NO OFERTADO",0,IF(BE249="NO CUMPLE EV TECNICA",0,IF(BE249="NO HABILITA",0,IF(BE249="HABILITA",('PRECIOS UNITARIOS'!$AF249*500)/BD249))))</f>
        <v>0</v>
      </c>
      <c r="BG249" s="43">
        <f>'PRECIO REFERENCIA'!BE249</f>
        <v>0</v>
      </c>
      <c r="BH249" s="43" t="str">
        <f>'PRECIO REFERENCIA'!BG249</f>
        <v>NO OFERTADO</v>
      </c>
      <c r="BI249" s="44">
        <f>+IF(BH249="NO OFERTADO",0,IF(BH249="NO CUMPLE EV TECNICA",0,IF(BH249="NO HABILITA",0,IF(BH249="HABILITA",('PRECIOS UNITARIOS'!$AF249*500)/BG249))))</f>
        <v>0</v>
      </c>
      <c r="BJ249" s="43">
        <f>'PRECIO REFERENCIA'!BH249</f>
        <v>0</v>
      </c>
      <c r="BK249" s="43" t="str">
        <f>'PRECIO REFERENCIA'!BJ249</f>
        <v>NO OFERTADO</v>
      </c>
      <c r="BL249" s="44">
        <f>+IF(BK249="NO OFERTADO",0,IF(BK249="NO CUMPLE EV TECNICA",0,IF(BK249="NO HABILITA",0,IF(BK249="HABILITA",('PRECIOS UNITARIOS'!$AF249*500)/BJ249))))</f>
        <v>0</v>
      </c>
      <c r="BM249" s="43">
        <f>'PRECIO REFERENCIA'!BK249</f>
        <v>0</v>
      </c>
      <c r="BN249" s="43" t="str">
        <f>'PRECIO REFERENCIA'!BM249</f>
        <v>NO OFERTADO</v>
      </c>
      <c r="BO249" s="44">
        <f>+IF(BN249="NO OFERTADO",0,IF(BN249="NO CUMPLE EV TECNICA",0,IF(BN249="NO HABILITA",0,IF(BN249="HABILITA",('PRECIOS UNITARIOS'!$AF249*500)/BM249))))</f>
        <v>0</v>
      </c>
      <c r="BP249" s="43">
        <f>'PRECIO REFERENCIA'!BN249</f>
        <v>0</v>
      </c>
      <c r="BQ249" s="43" t="str">
        <f>'PRECIO REFERENCIA'!BP249</f>
        <v>NO OFERTADO</v>
      </c>
      <c r="BR249" s="44">
        <f>+IF(BQ249="NO OFERTADO",0,IF(BQ249="NO CUMPLE EV TECNICA",0,IF(BQ249="NO HABILITA",0,IF(BQ249="HABILITA",('PRECIOS UNITARIOS'!$AF249*500)/BP249))))</f>
        <v>0</v>
      </c>
      <c r="BS249" s="43">
        <f>'PRECIO REFERENCIA'!BQ249</f>
        <v>0</v>
      </c>
      <c r="BT249" s="43" t="str">
        <f>'PRECIO REFERENCIA'!BS249</f>
        <v>NO OFERTADO</v>
      </c>
      <c r="BU249" s="44">
        <f>+IF(BT249="NO OFERTADO",0,IF(BT249="NO CUMPLE EV TECNICA",0,IF(BT249="NO HABILITA",0,IF(BT249="HABILITA",('PRECIOS UNITARIOS'!$AF249*500)/BS249))))</f>
        <v>0</v>
      </c>
      <c r="BV249" s="43">
        <f>'PRECIO REFERENCIA'!BT249</f>
        <v>0</v>
      </c>
      <c r="BW249" s="43" t="str">
        <f>'PRECIO REFERENCIA'!BV249</f>
        <v>NO HABILITA</v>
      </c>
      <c r="BX249" s="44">
        <f>+IF(BW249="NO OFERTADO",0,IF(BW249="NO CUMPLE EV TECNICA",0,IF(BW249="NO HABILITA",0,IF(BW249="HABILITA",('PRECIOS UNITARIOS'!$AF249*500)/BV249))))</f>
        <v>0</v>
      </c>
      <c r="BY249" s="43">
        <f>'PRECIO REFERENCIA'!BW249</f>
        <v>0</v>
      </c>
      <c r="BZ249" s="43" t="str">
        <f>'PRECIO REFERENCIA'!BY249</f>
        <v>NO OFERTADO</v>
      </c>
      <c r="CA249" s="44">
        <f>+IF(BZ249="NO OFERTADO",0,IF(BZ249="NO CUMPLE EV TECNICA",0,IF(BZ249="NO HABILITA",0,IF(BZ249="HABILITA",('PRECIOS UNITARIOS'!$AF249*500)/BY249))))</f>
        <v>0</v>
      </c>
      <c r="CB249" s="43">
        <f>'PRECIO REFERENCIA'!BZ249</f>
        <v>0</v>
      </c>
      <c r="CC249" s="43" t="str">
        <f>'PRECIO REFERENCIA'!CB249</f>
        <v>NO OFERTADO</v>
      </c>
      <c r="CD249" s="44">
        <f>+IF(CC249="NO OFERTADO",0,IF(CC249="NO CUMPLE EV TECNICA",0,IF(CC249="NO HABILITA",0,IF(CC249="HABILITA",('PRECIOS UNITARIOS'!$AF249*500)/CB249))))</f>
        <v>0</v>
      </c>
      <c r="CE249" s="43">
        <f>'PRECIO REFERENCIA'!CC249</f>
        <v>0</v>
      </c>
      <c r="CF249" s="43" t="str">
        <f>'PRECIO REFERENCIA'!CE249</f>
        <v>NO OFERTADO</v>
      </c>
      <c r="CG249" s="44">
        <f>+IF(CF249="NO OFERTADO",0,IF(CF249="NO CUMPLE EV TECNICA",0,IF(CF249="NO HABILITA",0,IF(CF249="HABILITA",('PRECIOS UNITARIOS'!$AF249*500)/CE249))))</f>
        <v>0</v>
      </c>
      <c r="CH249" s="43">
        <f>'PRECIO REFERENCIA'!CF249</f>
        <v>0</v>
      </c>
      <c r="CI249" s="43" t="str">
        <f>'PRECIO REFERENCIA'!CH249</f>
        <v>NO OFERTADO</v>
      </c>
      <c r="CJ249" s="44">
        <f>+IF(CI249="NO OFERTADO",0,IF(CI249="NO CUMPLE EV TECNICA",0,IF(CI249="NO HABILITA",0,IF(CI249="HABILITA",('PRECIOS UNITARIOS'!$AF249*500)/CH249))))</f>
        <v>0</v>
      </c>
    </row>
    <row r="250" spans="1:88" s="40" customFormat="1" ht="38.25" x14ac:dyDescent="0.2">
      <c r="A250" s="103">
        <v>241</v>
      </c>
      <c r="B250" s="202" t="s">
        <v>384</v>
      </c>
      <c r="C250" s="121" t="s">
        <v>381</v>
      </c>
      <c r="D250" s="24">
        <v>1</v>
      </c>
      <c r="E250" s="166" t="s">
        <v>53</v>
      </c>
      <c r="F250" s="168">
        <v>1</v>
      </c>
      <c r="G250" s="25">
        <v>187484.5</v>
      </c>
      <c r="H250" s="43">
        <f>'PRECIO REFERENCIA'!F250</f>
        <v>0</v>
      </c>
      <c r="I250" s="43" t="str">
        <f>'PRECIO REFERENCIA'!H250</f>
        <v>NO OFERTADO</v>
      </c>
      <c r="J250" s="44">
        <f>+IF(I250="NO OFERTADO",0,IF(I250="NO CUMPLE EV TECNICA",0,IF(I250="NO HABILITA",0,IF(I250="HABILITA",('PRECIOS UNITARIOS'!$AF250*500)/H250))))</f>
        <v>0</v>
      </c>
      <c r="K250" s="43">
        <f>'PRECIO REFERENCIA'!I250</f>
        <v>0</v>
      </c>
      <c r="L250" s="43" t="str">
        <f>'PRECIO REFERENCIA'!K250</f>
        <v>NO OFERTADO</v>
      </c>
      <c r="M250" s="44">
        <f>+IF(L250="NO OFERTADO",0,IF(L250="NO CUMPLE EV TECNICA",0,IF(L250="NO HABILITA",0,IF(L250="HABILITA",('PRECIOS UNITARIOS'!$AF250*500)/K250))))</f>
        <v>0</v>
      </c>
      <c r="N250" s="43">
        <f>'PRECIO REFERENCIA'!L250</f>
        <v>0</v>
      </c>
      <c r="O250" s="43" t="str">
        <f>'PRECIO REFERENCIA'!N250</f>
        <v>NO OFERTADO</v>
      </c>
      <c r="P250" s="44">
        <f>+IF(O250="NO OFERTADO",0,IF(O250="NO CUMPLE EV TECNICA",0,IF(O250="NO HABILITA",0,IF(O250="HABILITA",('PRECIOS UNITARIOS'!$AF250*500)/N250))))</f>
        <v>0</v>
      </c>
      <c r="Q250" s="43">
        <f>'PRECIO REFERENCIA'!O250</f>
        <v>0</v>
      </c>
      <c r="R250" s="43" t="str">
        <f>'PRECIO REFERENCIA'!Q250</f>
        <v>NO OFERTADO</v>
      </c>
      <c r="S250" s="44">
        <f>+IF(R250="NO OFERTADO",0,IF(R250="NO CUMPLE EV TECNICA",0,IF(R250="NO HABILITA",0,IF(R250="HABILITA",('PRECIOS UNITARIOS'!$AF250*500)/Q250))))</f>
        <v>0</v>
      </c>
      <c r="T250" s="43">
        <f>'PRECIO REFERENCIA'!R250</f>
        <v>0</v>
      </c>
      <c r="U250" s="43" t="str">
        <f>'PRECIO REFERENCIA'!T250</f>
        <v>NO OFERTADO</v>
      </c>
      <c r="V250" s="44">
        <f>+IF(U250="NO OFERTADO",0,IF(U250="NO CUMPLE EV TECNICA",0,IF(U250="NO HABILITA",0,IF(U250="HABILITA",('PRECIOS UNITARIOS'!$AF250*500)/T250))))</f>
        <v>0</v>
      </c>
      <c r="W250" s="43">
        <f>'PRECIO REFERENCIA'!U250</f>
        <v>0</v>
      </c>
      <c r="X250" s="43" t="str">
        <f>'PRECIO REFERENCIA'!W250</f>
        <v>NO OFERTADO</v>
      </c>
      <c r="Y250" s="44">
        <f>+IF(X250="NO OFERTADO",0,IF(X250="NO CUMPLE EV TECNICA",0,IF(X250="NO HABILITA",0,IF(X250="HABILITA",('PRECIOS UNITARIOS'!$AF250*500)/W250))))</f>
        <v>0</v>
      </c>
      <c r="Z250" s="43">
        <f>'PRECIO REFERENCIA'!X250</f>
        <v>0</v>
      </c>
      <c r="AA250" s="43" t="str">
        <f>'PRECIO REFERENCIA'!Z250</f>
        <v>NO OFERTADO</v>
      </c>
      <c r="AB250" s="44">
        <f>+IF(AA250="NO OFERTADO",0,IF(AA250="NO CUMPLE EV TECNICA",0,IF(AA250="NO HABILITA",0,IF(AA250="HABILITA",('PRECIOS UNITARIOS'!$AF250*500)/Z250))))</f>
        <v>0</v>
      </c>
      <c r="AC250" s="43">
        <f>'PRECIO REFERENCIA'!AA250</f>
        <v>0</v>
      </c>
      <c r="AD250" s="43" t="str">
        <f>'PRECIO REFERENCIA'!AC250</f>
        <v>NO OFERTADO</v>
      </c>
      <c r="AE250" s="44">
        <f>+IF(AD250="NO OFERTADO",0,IF(AD250="NO CUMPLE EV TECNICA",0,IF(AD250="NO HABILITA",0,IF(AD250="HABILITA",('PRECIOS UNITARIOS'!$AF250*500)/AC250))))</f>
        <v>0</v>
      </c>
      <c r="AF250" s="43">
        <f>'PRECIO REFERENCIA'!AD250</f>
        <v>0</v>
      </c>
      <c r="AG250" s="43" t="str">
        <f>'PRECIO REFERENCIA'!AF250</f>
        <v>NO OFERTADO</v>
      </c>
      <c r="AH250" s="44">
        <f>+IF(AG250="NO OFERTADO",0,IF(AG250="NO CUMPLE EV TECNICA",0,IF(AG250="NO HABILITA",0,IF(AG250="HABILITA",('PRECIOS UNITARIOS'!$AF250*500)/AF250))))</f>
        <v>0</v>
      </c>
      <c r="AI250" s="43">
        <f>'PRECIO REFERENCIA'!AG250</f>
        <v>0</v>
      </c>
      <c r="AJ250" s="43" t="str">
        <f>'PRECIO REFERENCIA'!AI250</f>
        <v>NO OFERTADO</v>
      </c>
      <c r="AK250" s="44">
        <f>+IF(AJ250="NO OFERTADO",0,IF(AJ250="NO CUMPLE EV TECNICA",0,IF(AJ250="NO HABILITA",0,IF(AJ250="HABILITA",('PRECIOS UNITARIOS'!$AF250*500)/AI250))))</f>
        <v>0</v>
      </c>
      <c r="AL250" s="43">
        <f>'PRECIO REFERENCIA'!AJ250</f>
        <v>0</v>
      </c>
      <c r="AM250" s="43" t="str">
        <f>'PRECIO REFERENCIA'!AL250</f>
        <v>NO OFERTADO</v>
      </c>
      <c r="AN250" s="44">
        <f>+IF(AM250="NO OFERTADO",0,IF(AM250="NO CUMPLE EV TECNICA",0,IF(AM250="NO HABILITA",0,IF(AM250="HABILITA",('PRECIOS UNITARIOS'!$AF250*500)/AL250))))</f>
        <v>0</v>
      </c>
      <c r="AO250" s="43">
        <f>'PRECIO REFERENCIA'!AM250</f>
        <v>163030</v>
      </c>
      <c r="AP250" s="43" t="str">
        <f>'PRECIO REFERENCIA'!AO250</f>
        <v>HABILITA</v>
      </c>
      <c r="AQ250" s="44">
        <f>+IF(AP250="NO OFERTADO",0,IF(AP250="NO CUMPLE EV TECNICA",0,IF(AP250="NO HABILITA",0,IF(AP250="HABILITA",('PRECIOS UNITARIOS'!$AF250*500)/AO250))))</f>
        <v>500</v>
      </c>
      <c r="AR250" s="43">
        <f>'PRECIO REFERENCIA'!AP250</f>
        <v>0</v>
      </c>
      <c r="AS250" s="43" t="str">
        <f>'PRECIO REFERENCIA'!AR250</f>
        <v>NO OFERTADO</v>
      </c>
      <c r="AT250" s="44">
        <f>+IF(AS250="NO OFERTADO",0,IF(AS250="NO CUMPLE EV TECNICA",0,IF(AS250="NO HABILITA",0,IF(AS250="HABILITA",('PRECIOS UNITARIOS'!$AF250*500)/AR250))))</f>
        <v>0</v>
      </c>
      <c r="AU250" s="43">
        <f>'PRECIO REFERENCIA'!AS250</f>
        <v>0</v>
      </c>
      <c r="AV250" s="43" t="str">
        <f>'PRECIO REFERENCIA'!AU250</f>
        <v>NO OFERTADO</v>
      </c>
      <c r="AW250" s="44">
        <f>+IF(AV250="NO OFERTADO",0,IF(AV250="NO CUMPLE EV TECNICA",0,IF(AV250="NO HABILITA",0,IF(AV250="HABILITA",('PRECIOS UNITARIOS'!$AF250*500)/AU250))))</f>
        <v>0</v>
      </c>
      <c r="AX250" s="43">
        <f>'PRECIO REFERENCIA'!AV250</f>
        <v>0</v>
      </c>
      <c r="AY250" s="43" t="str">
        <f>'PRECIO REFERENCIA'!AX250</f>
        <v>NO OFERTADO</v>
      </c>
      <c r="AZ250" s="44">
        <f>+IF(AY250="NO OFERTADO",0,IF(AY250="NO CUMPLE EV TECNICA",0,IF(AY250="NO HABILITA",0,IF(AY250="HABILITA",('PRECIOS UNITARIOS'!$AF250*500)/AX250))))</f>
        <v>0</v>
      </c>
      <c r="BA250" s="43">
        <f>'PRECIO REFERENCIA'!AY250</f>
        <v>0</v>
      </c>
      <c r="BB250" s="43" t="str">
        <f>'PRECIO REFERENCIA'!BA250</f>
        <v>NO OFERTADO</v>
      </c>
      <c r="BC250" s="44">
        <f>+IF(BB250="NO OFERTADO",0,IF(BB250="NO CUMPLE EV TECNICA",0,IF(BB250="NO HABILITA",0,IF(BB250="HABILITA",('PRECIOS UNITARIOS'!$AF250*500)/BA250))))</f>
        <v>0</v>
      </c>
      <c r="BD250" s="43">
        <f>'PRECIO REFERENCIA'!BB250</f>
        <v>302539.65000000002</v>
      </c>
      <c r="BE250" s="43" t="str">
        <f>'PRECIO REFERENCIA'!BD250</f>
        <v>NO HABILITA</v>
      </c>
      <c r="BF250" s="44">
        <f>+IF(BE250="NO OFERTADO",0,IF(BE250="NO CUMPLE EV TECNICA",0,IF(BE250="NO HABILITA",0,IF(BE250="HABILITA",('PRECIOS UNITARIOS'!$AF250*500)/BD250))))</f>
        <v>0</v>
      </c>
      <c r="BG250" s="43">
        <f>'PRECIO REFERENCIA'!BE250</f>
        <v>0</v>
      </c>
      <c r="BH250" s="43" t="str">
        <f>'PRECIO REFERENCIA'!BG250</f>
        <v>NO OFERTADO</v>
      </c>
      <c r="BI250" s="44">
        <f>+IF(BH250="NO OFERTADO",0,IF(BH250="NO CUMPLE EV TECNICA",0,IF(BH250="NO HABILITA",0,IF(BH250="HABILITA",('PRECIOS UNITARIOS'!$AF250*500)/BG250))))</f>
        <v>0</v>
      </c>
      <c r="BJ250" s="43">
        <f>'PRECIO REFERENCIA'!BH250</f>
        <v>0</v>
      </c>
      <c r="BK250" s="43" t="str">
        <f>'PRECIO REFERENCIA'!BJ250</f>
        <v>NO OFERTADO</v>
      </c>
      <c r="BL250" s="44">
        <f>+IF(BK250="NO OFERTADO",0,IF(BK250="NO CUMPLE EV TECNICA",0,IF(BK250="NO HABILITA",0,IF(BK250="HABILITA",('PRECIOS UNITARIOS'!$AF250*500)/BJ250))))</f>
        <v>0</v>
      </c>
      <c r="BM250" s="43">
        <f>'PRECIO REFERENCIA'!BK250</f>
        <v>0</v>
      </c>
      <c r="BN250" s="43" t="str">
        <f>'PRECIO REFERENCIA'!BM250</f>
        <v>NO OFERTADO</v>
      </c>
      <c r="BO250" s="44">
        <f>+IF(BN250="NO OFERTADO",0,IF(BN250="NO CUMPLE EV TECNICA",0,IF(BN250="NO HABILITA",0,IF(BN250="HABILITA",('PRECIOS UNITARIOS'!$AF250*500)/BM250))))</f>
        <v>0</v>
      </c>
      <c r="BP250" s="43">
        <f>'PRECIO REFERENCIA'!BN250</f>
        <v>0</v>
      </c>
      <c r="BQ250" s="43" t="str">
        <f>'PRECIO REFERENCIA'!BP250</f>
        <v>NO OFERTADO</v>
      </c>
      <c r="BR250" s="44">
        <f>+IF(BQ250="NO OFERTADO",0,IF(BQ250="NO CUMPLE EV TECNICA",0,IF(BQ250="NO HABILITA",0,IF(BQ250="HABILITA",('PRECIOS UNITARIOS'!$AF250*500)/BP250))))</f>
        <v>0</v>
      </c>
      <c r="BS250" s="43">
        <f>'PRECIO REFERENCIA'!BQ250</f>
        <v>0</v>
      </c>
      <c r="BT250" s="43" t="str">
        <f>'PRECIO REFERENCIA'!BS250</f>
        <v>NO OFERTADO</v>
      </c>
      <c r="BU250" s="44">
        <f>+IF(BT250="NO OFERTADO",0,IF(BT250="NO CUMPLE EV TECNICA",0,IF(BT250="NO HABILITA",0,IF(BT250="HABILITA",('PRECIOS UNITARIOS'!$AF250*500)/BS250))))</f>
        <v>0</v>
      </c>
      <c r="BV250" s="43">
        <f>'PRECIO REFERENCIA'!BT250</f>
        <v>0</v>
      </c>
      <c r="BW250" s="43" t="str">
        <f>'PRECIO REFERENCIA'!BV250</f>
        <v>NO HABILITA</v>
      </c>
      <c r="BX250" s="44">
        <f>+IF(BW250="NO OFERTADO",0,IF(BW250="NO CUMPLE EV TECNICA",0,IF(BW250="NO HABILITA",0,IF(BW250="HABILITA",('PRECIOS UNITARIOS'!$AF250*500)/BV250))))</f>
        <v>0</v>
      </c>
      <c r="BY250" s="43">
        <f>'PRECIO REFERENCIA'!BW250</f>
        <v>0</v>
      </c>
      <c r="BZ250" s="43" t="str">
        <f>'PRECIO REFERENCIA'!BY250</f>
        <v>NO OFERTADO</v>
      </c>
      <c r="CA250" s="44">
        <f>+IF(BZ250="NO OFERTADO",0,IF(BZ250="NO CUMPLE EV TECNICA",0,IF(BZ250="NO HABILITA",0,IF(BZ250="HABILITA",('PRECIOS UNITARIOS'!$AF250*500)/BY250))))</f>
        <v>0</v>
      </c>
      <c r="CB250" s="43">
        <f>'PRECIO REFERENCIA'!BZ250</f>
        <v>0</v>
      </c>
      <c r="CC250" s="43" t="str">
        <f>'PRECIO REFERENCIA'!CB250</f>
        <v>NO OFERTADO</v>
      </c>
      <c r="CD250" s="44">
        <f>+IF(CC250="NO OFERTADO",0,IF(CC250="NO CUMPLE EV TECNICA",0,IF(CC250="NO HABILITA",0,IF(CC250="HABILITA",('PRECIOS UNITARIOS'!$AF250*500)/CB250))))</f>
        <v>0</v>
      </c>
      <c r="CE250" s="43">
        <f>'PRECIO REFERENCIA'!CC250</f>
        <v>0</v>
      </c>
      <c r="CF250" s="43" t="str">
        <f>'PRECIO REFERENCIA'!CE250</f>
        <v>NO OFERTADO</v>
      </c>
      <c r="CG250" s="44">
        <f>+IF(CF250="NO OFERTADO",0,IF(CF250="NO CUMPLE EV TECNICA",0,IF(CF250="NO HABILITA",0,IF(CF250="HABILITA",('PRECIOS UNITARIOS'!$AF250*500)/CE250))))</f>
        <v>0</v>
      </c>
      <c r="CH250" s="43">
        <f>'PRECIO REFERENCIA'!CF250</f>
        <v>0</v>
      </c>
      <c r="CI250" s="43" t="str">
        <f>'PRECIO REFERENCIA'!CH250</f>
        <v>NO OFERTADO</v>
      </c>
      <c r="CJ250" s="44">
        <f>+IF(CI250="NO OFERTADO",0,IF(CI250="NO CUMPLE EV TECNICA",0,IF(CI250="NO HABILITA",0,IF(CI250="HABILITA",('PRECIOS UNITARIOS'!$AF250*500)/CH250))))</f>
        <v>0</v>
      </c>
    </row>
    <row r="251" spans="1:88" s="40" customFormat="1" ht="38.25" x14ac:dyDescent="0.2">
      <c r="A251" s="103">
        <v>242</v>
      </c>
      <c r="B251" s="202" t="s">
        <v>385</v>
      </c>
      <c r="C251" s="121" t="s">
        <v>381</v>
      </c>
      <c r="D251" s="24">
        <v>1</v>
      </c>
      <c r="E251" s="166" t="s">
        <v>53</v>
      </c>
      <c r="F251" s="168">
        <v>1</v>
      </c>
      <c r="G251" s="25">
        <v>196927.15</v>
      </c>
      <c r="H251" s="43">
        <f>'PRECIO REFERENCIA'!F251</f>
        <v>0</v>
      </c>
      <c r="I251" s="43" t="str">
        <f>'PRECIO REFERENCIA'!H251</f>
        <v>NO OFERTADO</v>
      </c>
      <c r="J251" s="44">
        <f>+IF(I251="NO OFERTADO",0,IF(I251="NO CUMPLE EV TECNICA",0,IF(I251="NO HABILITA",0,IF(I251="HABILITA",('PRECIOS UNITARIOS'!$AF251*500)/H251))))</f>
        <v>0</v>
      </c>
      <c r="K251" s="43">
        <f>'PRECIO REFERENCIA'!I251</f>
        <v>0</v>
      </c>
      <c r="L251" s="43" t="str">
        <f>'PRECIO REFERENCIA'!K251</f>
        <v>NO OFERTADO</v>
      </c>
      <c r="M251" s="44">
        <f>+IF(L251="NO OFERTADO",0,IF(L251="NO CUMPLE EV TECNICA",0,IF(L251="NO HABILITA",0,IF(L251="HABILITA",('PRECIOS UNITARIOS'!$AF251*500)/K251))))</f>
        <v>0</v>
      </c>
      <c r="N251" s="43">
        <f>'PRECIO REFERENCIA'!L251</f>
        <v>0</v>
      </c>
      <c r="O251" s="43" t="str">
        <f>'PRECIO REFERENCIA'!N251</f>
        <v>NO OFERTADO</v>
      </c>
      <c r="P251" s="44">
        <f>+IF(O251="NO OFERTADO",0,IF(O251="NO CUMPLE EV TECNICA",0,IF(O251="NO HABILITA",0,IF(O251="HABILITA",('PRECIOS UNITARIOS'!$AF251*500)/N251))))</f>
        <v>0</v>
      </c>
      <c r="Q251" s="43">
        <f>'PRECIO REFERENCIA'!O251</f>
        <v>0</v>
      </c>
      <c r="R251" s="43" t="str">
        <f>'PRECIO REFERENCIA'!Q251</f>
        <v>NO OFERTADO</v>
      </c>
      <c r="S251" s="44">
        <f>+IF(R251="NO OFERTADO",0,IF(R251="NO CUMPLE EV TECNICA",0,IF(R251="NO HABILITA",0,IF(R251="HABILITA",('PRECIOS UNITARIOS'!$AF251*500)/Q251))))</f>
        <v>0</v>
      </c>
      <c r="T251" s="43">
        <f>'PRECIO REFERENCIA'!R251</f>
        <v>0</v>
      </c>
      <c r="U251" s="43" t="str">
        <f>'PRECIO REFERENCIA'!T251</f>
        <v>NO OFERTADO</v>
      </c>
      <c r="V251" s="44">
        <f>+IF(U251="NO OFERTADO",0,IF(U251="NO CUMPLE EV TECNICA",0,IF(U251="NO HABILITA",0,IF(U251="HABILITA",('PRECIOS UNITARIOS'!$AF251*500)/T251))))</f>
        <v>0</v>
      </c>
      <c r="W251" s="43">
        <f>'PRECIO REFERENCIA'!U251</f>
        <v>0</v>
      </c>
      <c r="X251" s="43" t="str">
        <f>'PRECIO REFERENCIA'!W251</f>
        <v>NO OFERTADO</v>
      </c>
      <c r="Y251" s="44">
        <f>+IF(X251="NO OFERTADO",0,IF(X251="NO CUMPLE EV TECNICA",0,IF(X251="NO HABILITA",0,IF(X251="HABILITA",('PRECIOS UNITARIOS'!$AF251*500)/W251))))</f>
        <v>0</v>
      </c>
      <c r="Z251" s="43">
        <f>'PRECIO REFERENCIA'!X251</f>
        <v>0</v>
      </c>
      <c r="AA251" s="43" t="str">
        <f>'PRECIO REFERENCIA'!Z251</f>
        <v>NO OFERTADO</v>
      </c>
      <c r="AB251" s="44">
        <f>+IF(AA251="NO OFERTADO",0,IF(AA251="NO CUMPLE EV TECNICA",0,IF(AA251="NO HABILITA",0,IF(AA251="HABILITA",('PRECIOS UNITARIOS'!$AF251*500)/Z251))))</f>
        <v>0</v>
      </c>
      <c r="AC251" s="43">
        <f>'PRECIO REFERENCIA'!AA251</f>
        <v>0</v>
      </c>
      <c r="AD251" s="43" t="str">
        <f>'PRECIO REFERENCIA'!AC251</f>
        <v>NO OFERTADO</v>
      </c>
      <c r="AE251" s="44">
        <f>+IF(AD251="NO OFERTADO",0,IF(AD251="NO CUMPLE EV TECNICA",0,IF(AD251="NO HABILITA",0,IF(AD251="HABILITA",('PRECIOS UNITARIOS'!$AF251*500)/AC251))))</f>
        <v>0</v>
      </c>
      <c r="AF251" s="43">
        <f>'PRECIO REFERENCIA'!AD251</f>
        <v>0</v>
      </c>
      <c r="AG251" s="43" t="str">
        <f>'PRECIO REFERENCIA'!AF251</f>
        <v>NO OFERTADO</v>
      </c>
      <c r="AH251" s="44">
        <f>+IF(AG251="NO OFERTADO",0,IF(AG251="NO CUMPLE EV TECNICA",0,IF(AG251="NO HABILITA",0,IF(AG251="HABILITA",('PRECIOS UNITARIOS'!$AF251*500)/AF251))))</f>
        <v>0</v>
      </c>
      <c r="AI251" s="43">
        <f>'PRECIO REFERENCIA'!AG251</f>
        <v>0</v>
      </c>
      <c r="AJ251" s="43" t="str">
        <f>'PRECIO REFERENCIA'!AI251</f>
        <v>NO OFERTADO</v>
      </c>
      <c r="AK251" s="44">
        <f>+IF(AJ251="NO OFERTADO",0,IF(AJ251="NO CUMPLE EV TECNICA",0,IF(AJ251="NO HABILITA",0,IF(AJ251="HABILITA",('PRECIOS UNITARIOS'!$AF251*500)/AI251))))</f>
        <v>0</v>
      </c>
      <c r="AL251" s="43">
        <f>'PRECIO REFERENCIA'!AJ251</f>
        <v>0</v>
      </c>
      <c r="AM251" s="43" t="str">
        <f>'PRECIO REFERENCIA'!AL251</f>
        <v>NO OFERTADO</v>
      </c>
      <c r="AN251" s="44">
        <f>+IF(AM251="NO OFERTADO",0,IF(AM251="NO CUMPLE EV TECNICA",0,IF(AM251="NO HABILITA",0,IF(AM251="HABILITA",('PRECIOS UNITARIOS'!$AF251*500)/AL251))))</f>
        <v>0</v>
      </c>
      <c r="AO251" s="43">
        <f>'PRECIO REFERENCIA'!AM251</f>
        <v>171241</v>
      </c>
      <c r="AP251" s="43" t="str">
        <f>'PRECIO REFERENCIA'!AO251</f>
        <v>HABILITA</v>
      </c>
      <c r="AQ251" s="44">
        <f>+IF(AP251="NO OFERTADO",0,IF(AP251="NO CUMPLE EV TECNICA",0,IF(AP251="NO HABILITA",0,IF(AP251="HABILITA",('PRECIOS UNITARIOS'!$AF251*500)/AO251))))</f>
        <v>500</v>
      </c>
      <c r="AR251" s="43">
        <f>'PRECIO REFERENCIA'!AP251</f>
        <v>0</v>
      </c>
      <c r="AS251" s="43" t="str">
        <f>'PRECIO REFERENCIA'!AR251</f>
        <v>NO OFERTADO</v>
      </c>
      <c r="AT251" s="44">
        <f>+IF(AS251="NO OFERTADO",0,IF(AS251="NO CUMPLE EV TECNICA",0,IF(AS251="NO HABILITA",0,IF(AS251="HABILITA",('PRECIOS UNITARIOS'!$AF251*500)/AR251))))</f>
        <v>0</v>
      </c>
      <c r="AU251" s="43">
        <f>'PRECIO REFERENCIA'!AS251</f>
        <v>0</v>
      </c>
      <c r="AV251" s="43" t="str">
        <f>'PRECIO REFERENCIA'!AU251</f>
        <v>NO OFERTADO</v>
      </c>
      <c r="AW251" s="44">
        <f>+IF(AV251="NO OFERTADO",0,IF(AV251="NO CUMPLE EV TECNICA",0,IF(AV251="NO HABILITA",0,IF(AV251="HABILITA",('PRECIOS UNITARIOS'!$AF251*500)/AU251))))</f>
        <v>0</v>
      </c>
      <c r="AX251" s="43">
        <f>'PRECIO REFERENCIA'!AV251</f>
        <v>0</v>
      </c>
      <c r="AY251" s="43" t="str">
        <f>'PRECIO REFERENCIA'!AX251</f>
        <v>NO OFERTADO</v>
      </c>
      <c r="AZ251" s="44">
        <f>+IF(AY251="NO OFERTADO",0,IF(AY251="NO CUMPLE EV TECNICA",0,IF(AY251="NO HABILITA",0,IF(AY251="HABILITA",('PRECIOS UNITARIOS'!$AF251*500)/AX251))))</f>
        <v>0</v>
      </c>
      <c r="BA251" s="43">
        <f>'PRECIO REFERENCIA'!AY251</f>
        <v>0</v>
      </c>
      <c r="BB251" s="43" t="str">
        <f>'PRECIO REFERENCIA'!BA251</f>
        <v>NO OFERTADO</v>
      </c>
      <c r="BC251" s="44">
        <f>+IF(BB251="NO OFERTADO",0,IF(BB251="NO CUMPLE EV TECNICA",0,IF(BB251="NO HABILITA",0,IF(BB251="HABILITA",('PRECIOS UNITARIOS'!$AF251*500)/BA251))))</f>
        <v>0</v>
      </c>
      <c r="BD251" s="43">
        <f>'PRECIO REFERENCIA'!BB251</f>
        <v>302539.65000000002</v>
      </c>
      <c r="BE251" s="43" t="str">
        <f>'PRECIO REFERENCIA'!BD251</f>
        <v>NO HABILITA</v>
      </c>
      <c r="BF251" s="44">
        <f>+IF(BE251="NO OFERTADO",0,IF(BE251="NO CUMPLE EV TECNICA",0,IF(BE251="NO HABILITA",0,IF(BE251="HABILITA",('PRECIOS UNITARIOS'!$AF251*500)/BD251))))</f>
        <v>0</v>
      </c>
      <c r="BG251" s="43">
        <f>'PRECIO REFERENCIA'!BE251</f>
        <v>0</v>
      </c>
      <c r="BH251" s="43" t="str">
        <f>'PRECIO REFERENCIA'!BG251</f>
        <v>NO OFERTADO</v>
      </c>
      <c r="BI251" s="44">
        <f>+IF(BH251="NO OFERTADO",0,IF(BH251="NO CUMPLE EV TECNICA",0,IF(BH251="NO HABILITA",0,IF(BH251="HABILITA",('PRECIOS UNITARIOS'!$AF251*500)/BG251))))</f>
        <v>0</v>
      </c>
      <c r="BJ251" s="43">
        <f>'PRECIO REFERENCIA'!BH251</f>
        <v>0</v>
      </c>
      <c r="BK251" s="43" t="str">
        <f>'PRECIO REFERENCIA'!BJ251</f>
        <v>NO OFERTADO</v>
      </c>
      <c r="BL251" s="44">
        <f>+IF(BK251="NO OFERTADO",0,IF(BK251="NO CUMPLE EV TECNICA",0,IF(BK251="NO HABILITA",0,IF(BK251="HABILITA",('PRECIOS UNITARIOS'!$AF251*500)/BJ251))))</f>
        <v>0</v>
      </c>
      <c r="BM251" s="43">
        <f>'PRECIO REFERENCIA'!BK251</f>
        <v>0</v>
      </c>
      <c r="BN251" s="43" t="str">
        <f>'PRECIO REFERENCIA'!BM251</f>
        <v>NO OFERTADO</v>
      </c>
      <c r="BO251" s="44">
        <f>+IF(BN251="NO OFERTADO",0,IF(BN251="NO CUMPLE EV TECNICA",0,IF(BN251="NO HABILITA",0,IF(BN251="HABILITA",('PRECIOS UNITARIOS'!$AF251*500)/BM251))))</f>
        <v>0</v>
      </c>
      <c r="BP251" s="43">
        <f>'PRECIO REFERENCIA'!BN251</f>
        <v>0</v>
      </c>
      <c r="BQ251" s="43" t="str">
        <f>'PRECIO REFERENCIA'!BP251</f>
        <v>NO OFERTADO</v>
      </c>
      <c r="BR251" s="44">
        <f>+IF(BQ251="NO OFERTADO",0,IF(BQ251="NO CUMPLE EV TECNICA",0,IF(BQ251="NO HABILITA",0,IF(BQ251="HABILITA",('PRECIOS UNITARIOS'!$AF251*500)/BP251))))</f>
        <v>0</v>
      </c>
      <c r="BS251" s="43">
        <f>'PRECIO REFERENCIA'!BQ251</f>
        <v>0</v>
      </c>
      <c r="BT251" s="43" t="str">
        <f>'PRECIO REFERENCIA'!BS251</f>
        <v>NO OFERTADO</v>
      </c>
      <c r="BU251" s="44">
        <f>+IF(BT251="NO OFERTADO",0,IF(BT251="NO CUMPLE EV TECNICA",0,IF(BT251="NO HABILITA",0,IF(BT251="HABILITA",('PRECIOS UNITARIOS'!$AF251*500)/BS251))))</f>
        <v>0</v>
      </c>
      <c r="BV251" s="43">
        <f>'PRECIO REFERENCIA'!BT251</f>
        <v>0</v>
      </c>
      <c r="BW251" s="43" t="str">
        <f>'PRECIO REFERENCIA'!BV251</f>
        <v>NO HABILITA</v>
      </c>
      <c r="BX251" s="44">
        <f>+IF(BW251="NO OFERTADO",0,IF(BW251="NO CUMPLE EV TECNICA",0,IF(BW251="NO HABILITA",0,IF(BW251="HABILITA",('PRECIOS UNITARIOS'!$AF251*500)/BV251))))</f>
        <v>0</v>
      </c>
      <c r="BY251" s="43">
        <f>'PRECIO REFERENCIA'!BW251</f>
        <v>0</v>
      </c>
      <c r="BZ251" s="43" t="str">
        <f>'PRECIO REFERENCIA'!BY251</f>
        <v>NO OFERTADO</v>
      </c>
      <c r="CA251" s="44">
        <f>+IF(BZ251="NO OFERTADO",0,IF(BZ251="NO CUMPLE EV TECNICA",0,IF(BZ251="NO HABILITA",0,IF(BZ251="HABILITA",('PRECIOS UNITARIOS'!$AF251*500)/BY251))))</f>
        <v>0</v>
      </c>
      <c r="CB251" s="43">
        <f>'PRECIO REFERENCIA'!BZ251</f>
        <v>0</v>
      </c>
      <c r="CC251" s="43" t="str">
        <f>'PRECIO REFERENCIA'!CB251</f>
        <v>NO OFERTADO</v>
      </c>
      <c r="CD251" s="44">
        <f>+IF(CC251="NO OFERTADO",0,IF(CC251="NO CUMPLE EV TECNICA",0,IF(CC251="NO HABILITA",0,IF(CC251="HABILITA",('PRECIOS UNITARIOS'!$AF251*500)/CB251))))</f>
        <v>0</v>
      </c>
      <c r="CE251" s="43">
        <f>'PRECIO REFERENCIA'!CC251</f>
        <v>0</v>
      </c>
      <c r="CF251" s="43" t="str">
        <f>'PRECIO REFERENCIA'!CE251</f>
        <v>NO OFERTADO</v>
      </c>
      <c r="CG251" s="44">
        <f>+IF(CF251="NO OFERTADO",0,IF(CF251="NO CUMPLE EV TECNICA",0,IF(CF251="NO HABILITA",0,IF(CF251="HABILITA",('PRECIOS UNITARIOS'!$AF251*500)/CE251))))</f>
        <v>0</v>
      </c>
      <c r="CH251" s="43">
        <f>'PRECIO REFERENCIA'!CF251</f>
        <v>0</v>
      </c>
      <c r="CI251" s="43" t="str">
        <f>'PRECIO REFERENCIA'!CH251</f>
        <v>NO OFERTADO</v>
      </c>
      <c r="CJ251" s="44">
        <f>+IF(CI251="NO OFERTADO",0,IF(CI251="NO CUMPLE EV TECNICA",0,IF(CI251="NO HABILITA",0,IF(CI251="HABILITA",('PRECIOS UNITARIOS'!$AF251*500)/CH251))))</f>
        <v>0</v>
      </c>
    </row>
    <row r="252" spans="1:88" s="40" customFormat="1" ht="38.25" x14ac:dyDescent="0.2">
      <c r="A252" s="103">
        <v>243</v>
      </c>
      <c r="B252" s="202" t="s">
        <v>386</v>
      </c>
      <c r="C252" s="121" t="s">
        <v>381</v>
      </c>
      <c r="D252" s="24">
        <v>1</v>
      </c>
      <c r="E252" s="166" t="s">
        <v>53</v>
      </c>
      <c r="F252" s="168">
        <v>1</v>
      </c>
      <c r="G252" s="25">
        <v>187484.5</v>
      </c>
      <c r="H252" s="43">
        <f>'PRECIO REFERENCIA'!F252</f>
        <v>0</v>
      </c>
      <c r="I252" s="43" t="str">
        <f>'PRECIO REFERENCIA'!H252</f>
        <v>NO OFERTADO</v>
      </c>
      <c r="J252" s="44">
        <f>+IF(I252="NO OFERTADO",0,IF(I252="NO CUMPLE EV TECNICA",0,IF(I252="NO HABILITA",0,IF(I252="HABILITA",('PRECIOS UNITARIOS'!$AF252*500)/H252))))</f>
        <v>0</v>
      </c>
      <c r="K252" s="43">
        <f>'PRECIO REFERENCIA'!I252</f>
        <v>0</v>
      </c>
      <c r="L252" s="43" t="str">
        <f>'PRECIO REFERENCIA'!K252</f>
        <v>NO OFERTADO</v>
      </c>
      <c r="M252" s="44">
        <f>+IF(L252="NO OFERTADO",0,IF(L252="NO CUMPLE EV TECNICA",0,IF(L252="NO HABILITA",0,IF(L252="HABILITA",('PRECIOS UNITARIOS'!$AF252*500)/K252))))</f>
        <v>0</v>
      </c>
      <c r="N252" s="43">
        <f>'PRECIO REFERENCIA'!L252</f>
        <v>0</v>
      </c>
      <c r="O252" s="43" t="str">
        <f>'PRECIO REFERENCIA'!N252</f>
        <v>NO OFERTADO</v>
      </c>
      <c r="P252" s="44">
        <f>+IF(O252="NO OFERTADO",0,IF(O252="NO CUMPLE EV TECNICA",0,IF(O252="NO HABILITA",0,IF(O252="HABILITA",('PRECIOS UNITARIOS'!$AF252*500)/N252))))</f>
        <v>0</v>
      </c>
      <c r="Q252" s="43">
        <f>'PRECIO REFERENCIA'!O252</f>
        <v>0</v>
      </c>
      <c r="R252" s="43" t="str">
        <f>'PRECIO REFERENCIA'!Q252</f>
        <v>NO OFERTADO</v>
      </c>
      <c r="S252" s="44">
        <f>+IF(R252="NO OFERTADO",0,IF(R252="NO CUMPLE EV TECNICA",0,IF(R252="NO HABILITA",0,IF(R252="HABILITA",('PRECIOS UNITARIOS'!$AF252*500)/Q252))))</f>
        <v>0</v>
      </c>
      <c r="T252" s="43">
        <f>'PRECIO REFERENCIA'!R252</f>
        <v>0</v>
      </c>
      <c r="U252" s="43" t="str">
        <f>'PRECIO REFERENCIA'!T252</f>
        <v>NO OFERTADO</v>
      </c>
      <c r="V252" s="44">
        <f>+IF(U252="NO OFERTADO",0,IF(U252="NO CUMPLE EV TECNICA",0,IF(U252="NO HABILITA",0,IF(U252="HABILITA",('PRECIOS UNITARIOS'!$AF252*500)/T252))))</f>
        <v>0</v>
      </c>
      <c r="W252" s="43">
        <f>'PRECIO REFERENCIA'!U252</f>
        <v>0</v>
      </c>
      <c r="X252" s="43" t="str">
        <f>'PRECIO REFERENCIA'!W252</f>
        <v>NO OFERTADO</v>
      </c>
      <c r="Y252" s="44">
        <f>+IF(X252="NO OFERTADO",0,IF(X252="NO CUMPLE EV TECNICA",0,IF(X252="NO HABILITA",0,IF(X252="HABILITA",('PRECIOS UNITARIOS'!$AF252*500)/W252))))</f>
        <v>0</v>
      </c>
      <c r="Z252" s="43">
        <f>'PRECIO REFERENCIA'!X252</f>
        <v>0</v>
      </c>
      <c r="AA252" s="43" t="str">
        <f>'PRECIO REFERENCIA'!Z252</f>
        <v>NO OFERTADO</v>
      </c>
      <c r="AB252" s="44">
        <f>+IF(AA252="NO OFERTADO",0,IF(AA252="NO CUMPLE EV TECNICA",0,IF(AA252="NO HABILITA",0,IF(AA252="HABILITA",('PRECIOS UNITARIOS'!$AF252*500)/Z252))))</f>
        <v>0</v>
      </c>
      <c r="AC252" s="43">
        <f>'PRECIO REFERENCIA'!AA252</f>
        <v>0</v>
      </c>
      <c r="AD252" s="43" t="str">
        <f>'PRECIO REFERENCIA'!AC252</f>
        <v>NO OFERTADO</v>
      </c>
      <c r="AE252" s="44">
        <f>+IF(AD252="NO OFERTADO",0,IF(AD252="NO CUMPLE EV TECNICA",0,IF(AD252="NO HABILITA",0,IF(AD252="HABILITA",('PRECIOS UNITARIOS'!$AF252*500)/AC252))))</f>
        <v>0</v>
      </c>
      <c r="AF252" s="43">
        <f>'PRECIO REFERENCIA'!AD252</f>
        <v>0</v>
      </c>
      <c r="AG252" s="43" t="str">
        <f>'PRECIO REFERENCIA'!AF252</f>
        <v>NO OFERTADO</v>
      </c>
      <c r="AH252" s="44">
        <f>+IF(AG252="NO OFERTADO",0,IF(AG252="NO CUMPLE EV TECNICA",0,IF(AG252="NO HABILITA",0,IF(AG252="HABILITA",('PRECIOS UNITARIOS'!$AF252*500)/AF252))))</f>
        <v>0</v>
      </c>
      <c r="AI252" s="43">
        <f>'PRECIO REFERENCIA'!AG252</f>
        <v>0</v>
      </c>
      <c r="AJ252" s="43" t="str">
        <f>'PRECIO REFERENCIA'!AI252</f>
        <v>NO OFERTADO</v>
      </c>
      <c r="AK252" s="44">
        <f>+IF(AJ252="NO OFERTADO",0,IF(AJ252="NO CUMPLE EV TECNICA",0,IF(AJ252="NO HABILITA",0,IF(AJ252="HABILITA",('PRECIOS UNITARIOS'!$AF252*500)/AI252))))</f>
        <v>0</v>
      </c>
      <c r="AL252" s="43">
        <f>'PRECIO REFERENCIA'!AJ252</f>
        <v>0</v>
      </c>
      <c r="AM252" s="43" t="str">
        <f>'PRECIO REFERENCIA'!AL252</f>
        <v>NO OFERTADO</v>
      </c>
      <c r="AN252" s="44">
        <f>+IF(AM252="NO OFERTADO",0,IF(AM252="NO CUMPLE EV TECNICA",0,IF(AM252="NO HABILITA",0,IF(AM252="HABILITA",('PRECIOS UNITARIOS'!$AF252*500)/AL252))))</f>
        <v>0</v>
      </c>
      <c r="AO252" s="43">
        <f>'PRECIO REFERENCIA'!AM252</f>
        <v>163030</v>
      </c>
      <c r="AP252" s="43" t="str">
        <f>'PRECIO REFERENCIA'!AO252</f>
        <v>HABILITA</v>
      </c>
      <c r="AQ252" s="44">
        <f>+IF(AP252="NO OFERTADO",0,IF(AP252="NO CUMPLE EV TECNICA",0,IF(AP252="NO HABILITA",0,IF(AP252="HABILITA",('PRECIOS UNITARIOS'!$AF252*500)/AO252))))</f>
        <v>500</v>
      </c>
      <c r="AR252" s="43">
        <f>'PRECIO REFERENCIA'!AP252</f>
        <v>0</v>
      </c>
      <c r="AS252" s="43" t="str">
        <f>'PRECIO REFERENCIA'!AR252</f>
        <v>NO OFERTADO</v>
      </c>
      <c r="AT252" s="44">
        <f>+IF(AS252="NO OFERTADO",0,IF(AS252="NO CUMPLE EV TECNICA",0,IF(AS252="NO HABILITA",0,IF(AS252="HABILITA",('PRECIOS UNITARIOS'!$AF252*500)/AR252))))</f>
        <v>0</v>
      </c>
      <c r="AU252" s="43">
        <f>'PRECIO REFERENCIA'!AS252</f>
        <v>0</v>
      </c>
      <c r="AV252" s="43" t="str">
        <f>'PRECIO REFERENCIA'!AU252</f>
        <v>NO OFERTADO</v>
      </c>
      <c r="AW252" s="44">
        <f>+IF(AV252="NO OFERTADO",0,IF(AV252="NO CUMPLE EV TECNICA",0,IF(AV252="NO HABILITA",0,IF(AV252="HABILITA",('PRECIOS UNITARIOS'!$AF252*500)/AU252))))</f>
        <v>0</v>
      </c>
      <c r="AX252" s="43">
        <f>'PRECIO REFERENCIA'!AV252</f>
        <v>0</v>
      </c>
      <c r="AY252" s="43" t="str">
        <f>'PRECIO REFERENCIA'!AX252</f>
        <v>NO OFERTADO</v>
      </c>
      <c r="AZ252" s="44">
        <f>+IF(AY252="NO OFERTADO",0,IF(AY252="NO CUMPLE EV TECNICA",0,IF(AY252="NO HABILITA",0,IF(AY252="HABILITA",('PRECIOS UNITARIOS'!$AF252*500)/AX252))))</f>
        <v>0</v>
      </c>
      <c r="BA252" s="43">
        <f>'PRECIO REFERENCIA'!AY252</f>
        <v>0</v>
      </c>
      <c r="BB252" s="43" t="str">
        <f>'PRECIO REFERENCIA'!BA252</f>
        <v>NO OFERTADO</v>
      </c>
      <c r="BC252" s="44">
        <f>+IF(BB252="NO OFERTADO",0,IF(BB252="NO CUMPLE EV TECNICA",0,IF(BB252="NO HABILITA",0,IF(BB252="HABILITA",('PRECIOS UNITARIOS'!$AF252*500)/BA252))))</f>
        <v>0</v>
      </c>
      <c r="BD252" s="43">
        <f>'PRECIO REFERENCIA'!BB252</f>
        <v>302539.65000000002</v>
      </c>
      <c r="BE252" s="43" t="str">
        <f>'PRECIO REFERENCIA'!BD252</f>
        <v>NO HABILITA</v>
      </c>
      <c r="BF252" s="44">
        <f>+IF(BE252="NO OFERTADO",0,IF(BE252="NO CUMPLE EV TECNICA",0,IF(BE252="NO HABILITA",0,IF(BE252="HABILITA",('PRECIOS UNITARIOS'!$AF252*500)/BD252))))</f>
        <v>0</v>
      </c>
      <c r="BG252" s="43">
        <f>'PRECIO REFERENCIA'!BE252</f>
        <v>0</v>
      </c>
      <c r="BH252" s="43" t="str">
        <f>'PRECIO REFERENCIA'!BG252</f>
        <v>NO OFERTADO</v>
      </c>
      <c r="BI252" s="44">
        <f>+IF(BH252="NO OFERTADO",0,IF(BH252="NO CUMPLE EV TECNICA",0,IF(BH252="NO HABILITA",0,IF(BH252="HABILITA",('PRECIOS UNITARIOS'!$AF252*500)/BG252))))</f>
        <v>0</v>
      </c>
      <c r="BJ252" s="43">
        <f>'PRECIO REFERENCIA'!BH252</f>
        <v>0</v>
      </c>
      <c r="BK252" s="43" t="str">
        <f>'PRECIO REFERENCIA'!BJ252</f>
        <v>NO OFERTADO</v>
      </c>
      <c r="BL252" s="44">
        <f>+IF(BK252="NO OFERTADO",0,IF(BK252="NO CUMPLE EV TECNICA",0,IF(BK252="NO HABILITA",0,IF(BK252="HABILITA",('PRECIOS UNITARIOS'!$AF252*500)/BJ252))))</f>
        <v>0</v>
      </c>
      <c r="BM252" s="43">
        <f>'PRECIO REFERENCIA'!BK252</f>
        <v>0</v>
      </c>
      <c r="BN252" s="43" t="str">
        <f>'PRECIO REFERENCIA'!BM252</f>
        <v>NO OFERTADO</v>
      </c>
      <c r="BO252" s="44">
        <f>+IF(BN252="NO OFERTADO",0,IF(BN252="NO CUMPLE EV TECNICA",0,IF(BN252="NO HABILITA",0,IF(BN252="HABILITA",('PRECIOS UNITARIOS'!$AF252*500)/BM252))))</f>
        <v>0</v>
      </c>
      <c r="BP252" s="43">
        <f>'PRECIO REFERENCIA'!BN252</f>
        <v>0</v>
      </c>
      <c r="BQ252" s="43" t="str">
        <f>'PRECIO REFERENCIA'!BP252</f>
        <v>NO OFERTADO</v>
      </c>
      <c r="BR252" s="44">
        <f>+IF(BQ252="NO OFERTADO",0,IF(BQ252="NO CUMPLE EV TECNICA",0,IF(BQ252="NO HABILITA",0,IF(BQ252="HABILITA",('PRECIOS UNITARIOS'!$AF252*500)/BP252))))</f>
        <v>0</v>
      </c>
      <c r="BS252" s="43">
        <f>'PRECIO REFERENCIA'!BQ252</f>
        <v>0</v>
      </c>
      <c r="BT252" s="43" t="str">
        <f>'PRECIO REFERENCIA'!BS252</f>
        <v>NO OFERTADO</v>
      </c>
      <c r="BU252" s="44">
        <f>+IF(BT252="NO OFERTADO",0,IF(BT252="NO CUMPLE EV TECNICA",0,IF(BT252="NO HABILITA",0,IF(BT252="HABILITA",('PRECIOS UNITARIOS'!$AF252*500)/BS252))))</f>
        <v>0</v>
      </c>
      <c r="BV252" s="43">
        <f>'PRECIO REFERENCIA'!BT252</f>
        <v>0</v>
      </c>
      <c r="BW252" s="43" t="str">
        <f>'PRECIO REFERENCIA'!BV252</f>
        <v>NO HABILITA</v>
      </c>
      <c r="BX252" s="44">
        <f>+IF(BW252="NO OFERTADO",0,IF(BW252="NO CUMPLE EV TECNICA",0,IF(BW252="NO HABILITA",0,IF(BW252="HABILITA",('PRECIOS UNITARIOS'!$AF252*500)/BV252))))</f>
        <v>0</v>
      </c>
      <c r="BY252" s="43">
        <f>'PRECIO REFERENCIA'!BW252</f>
        <v>0</v>
      </c>
      <c r="BZ252" s="43" t="str">
        <f>'PRECIO REFERENCIA'!BY252</f>
        <v>NO OFERTADO</v>
      </c>
      <c r="CA252" s="44">
        <f>+IF(BZ252="NO OFERTADO",0,IF(BZ252="NO CUMPLE EV TECNICA",0,IF(BZ252="NO HABILITA",0,IF(BZ252="HABILITA",('PRECIOS UNITARIOS'!$AF252*500)/BY252))))</f>
        <v>0</v>
      </c>
      <c r="CB252" s="43">
        <f>'PRECIO REFERENCIA'!BZ252</f>
        <v>0</v>
      </c>
      <c r="CC252" s="43" t="str">
        <f>'PRECIO REFERENCIA'!CB252</f>
        <v>NO OFERTADO</v>
      </c>
      <c r="CD252" s="44">
        <f>+IF(CC252="NO OFERTADO",0,IF(CC252="NO CUMPLE EV TECNICA",0,IF(CC252="NO HABILITA",0,IF(CC252="HABILITA",('PRECIOS UNITARIOS'!$AF252*500)/CB252))))</f>
        <v>0</v>
      </c>
      <c r="CE252" s="43">
        <f>'PRECIO REFERENCIA'!CC252</f>
        <v>0</v>
      </c>
      <c r="CF252" s="43" t="str">
        <f>'PRECIO REFERENCIA'!CE252</f>
        <v>NO OFERTADO</v>
      </c>
      <c r="CG252" s="44">
        <f>+IF(CF252="NO OFERTADO",0,IF(CF252="NO CUMPLE EV TECNICA",0,IF(CF252="NO HABILITA",0,IF(CF252="HABILITA",('PRECIOS UNITARIOS'!$AF252*500)/CE252))))</f>
        <v>0</v>
      </c>
      <c r="CH252" s="43">
        <f>'PRECIO REFERENCIA'!CF252</f>
        <v>0</v>
      </c>
      <c r="CI252" s="43" t="str">
        <f>'PRECIO REFERENCIA'!CH252</f>
        <v>NO OFERTADO</v>
      </c>
      <c r="CJ252" s="44">
        <f>+IF(CI252="NO OFERTADO",0,IF(CI252="NO CUMPLE EV TECNICA",0,IF(CI252="NO HABILITA",0,IF(CI252="HABILITA",('PRECIOS UNITARIOS'!$AF252*500)/CH252))))</f>
        <v>0</v>
      </c>
    </row>
    <row r="253" spans="1:88" s="40" customFormat="1" ht="38.25" x14ac:dyDescent="0.2">
      <c r="A253" s="103">
        <v>244</v>
      </c>
      <c r="B253" s="202" t="s">
        <v>387</v>
      </c>
      <c r="C253" s="121" t="s">
        <v>381</v>
      </c>
      <c r="D253" s="24">
        <v>1</v>
      </c>
      <c r="E253" s="166" t="s">
        <v>53</v>
      </c>
      <c r="F253" s="168">
        <v>1</v>
      </c>
      <c r="G253" s="25">
        <v>196927.15</v>
      </c>
      <c r="H253" s="43">
        <f>'PRECIO REFERENCIA'!F253</f>
        <v>0</v>
      </c>
      <c r="I253" s="43" t="str">
        <f>'PRECIO REFERENCIA'!H253</f>
        <v>NO OFERTADO</v>
      </c>
      <c r="J253" s="44">
        <f>+IF(I253="NO OFERTADO",0,IF(I253="NO CUMPLE EV TECNICA",0,IF(I253="NO HABILITA",0,IF(I253="HABILITA",('PRECIOS UNITARIOS'!$AF253*500)/H253))))</f>
        <v>0</v>
      </c>
      <c r="K253" s="43">
        <f>'PRECIO REFERENCIA'!I253</f>
        <v>0</v>
      </c>
      <c r="L253" s="43" t="str">
        <f>'PRECIO REFERENCIA'!K253</f>
        <v>NO OFERTADO</v>
      </c>
      <c r="M253" s="44">
        <f>+IF(L253="NO OFERTADO",0,IF(L253="NO CUMPLE EV TECNICA",0,IF(L253="NO HABILITA",0,IF(L253="HABILITA",('PRECIOS UNITARIOS'!$AF253*500)/K253))))</f>
        <v>0</v>
      </c>
      <c r="N253" s="43">
        <f>'PRECIO REFERENCIA'!L253</f>
        <v>0</v>
      </c>
      <c r="O253" s="43" t="str">
        <f>'PRECIO REFERENCIA'!N253</f>
        <v>NO OFERTADO</v>
      </c>
      <c r="P253" s="44">
        <f>+IF(O253="NO OFERTADO",0,IF(O253="NO CUMPLE EV TECNICA",0,IF(O253="NO HABILITA",0,IF(O253="HABILITA",('PRECIOS UNITARIOS'!$AF253*500)/N253))))</f>
        <v>0</v>
      </c>
      <c r="Q253" s="43">
        <f>'PRECIO REFERENCIA'!O253</f>
        <v>0</v>
      </c>
      <c r="R253" s="43" t="str">
        <f>'PRECIO REFERENCIA'!Q253</f>
        <v>NO OFERTADO</v>
      </c>
      <c r="S253" s="44">
        <f>+IF(R253="NO OFERTADO",0,IF(R253="NO CUMPLE EV TECNICA",0,IF(R253="NO HABILITA",0,IF(R253="HABILITA",('PRECIOS UNITARIOS'!$AF253*500)/Q253))))</f>
        <v>0</v>
      </c>
      <c r="T253" s="43">
        <f>'PRECIO REFERENCIA'!R253</f>
        <v>0</v>
      </c>
      <c r="U253" s="43" t="str">
        <f>'PRECIO REFERENCIA'!T253</f>
        <v>NO OFERTADO</v>
      </c>
      <c r="V253" s="44">
        <f>+IF(U253="NO OFERTADO",0,IF(U253="NO CUMPLE EV TECNICA",0,IF(U253="NO HABILITA",0,IF(U253="HABILITA",('PRECIOS UNITARIOS'!$AF253*500)/T253))))</f>
        <v>0</v>
      </c>
      <c r="W253" s="43">
        <f>'PRECIO REFERENCIA'!U253</f>
        <v>0</v>
      </c>
      <c r="X253" s="43" t="str">
        <f>'PRECIO REFERENCIA'!W253</f>
        <v>NO OFERTADO</v>
      </c>
      <c r="Y253" s="44">
        <f>+IF(X253="NO OFERTADO",0,IF(X253="NO CUMPLE EV TECNICA",0,IF(X253="NO HABILITA",0,IF(X253="HABILITA",('PRECIOS UNITARIOS'!$AF253*500)/W253))))</f>
        <v>0</v>
      </c>
      <c r="Z253" s="43">
        <f>'PRECIO REFERENCIA'!X253</f>
        <v>0</v>
      </c>
      <c r="AA253" s="43" t="str">
        <f>'PRECIO REFERENCIA'!Z253</f>
        <v>NO OFERTADO</v>
      </c>
      <c r="AB253" s="44">
        <f>+IF(AA253="NO OFERTADO",0,IF(AA253="NO CUMPLE EV TECNICA",0,IF(AA253="NO HABILITA",0,IF(AA253="HABILITA",('PRECIOS UNITARIOS'!$AF253*500)/Z253))))</f>
        <v>0</v>
      </c>
      <c r="AC253" s="43">
        <f>'PRECIO REFERENCIA'!AA253</f>
        <v>0</v>
      </c>
      <c r="AD253" s="43" t="str">
        <f>'PRECIO REFERENCIA'!AC253</f>
        <v>NO OFERTADO</v>
      </c>
      <c r="AE253" s="44">
        <f>+IF(AD253="NO OFERTADO",0,IF(AD253="NO CUMPLE EV TECNICA",0,IF(AD253="NO HABILITA",0,IF(AD253="HABILITA",('PRECIOS UNITARIOS'!$AF253*500)/AC253))))</f>
        <v>0</v>
      </c>
      <c r="AF253" s="43">
        <f>'PRECIO REFERENCIA'!AD253</f>
        <v>0</v>
      </c>
      <c r="AG253" s="43" t="str">
        <f>'PRECIO REFERENCIA'!AF253</f>
        <v>NO OFERTADO</v>
      </c>
      <c r="AH253" s="44">
        <f>+IF(AG253="NO OFERTADO",0,IF(AG253="NO CUMPLE EV TECNICA",0,IF(AG253="NO HABILITA",0,IF(AG253="HABILITA",('PRECIOS UNITARIOS'!$AF253*500)/AF253))))</f>
        <v>0</v>
      </c>
      <c r="AI253" s="43">
        <f>'PRECIO REFERENCIA'!AG253</f>
        <v>0</v>
      </c>
      <c r="AJ253" s="43" t="str">
        <f>'PRECIO REFERENCIA'!AI253</f>
        <v>NO OFERTADO</v>
      </c>
      <c r="AK253" s="44">
        <f>+IF(AJ253="NO OFERTADO",0,IF(AJ253="NO CUMPLE EV TECNICA",0,IF(AJ253="NO HABILITA",0,IF(AJ253="HABILITA",('PRECIOS UNITARIOS'!$AF253*500)/AI253))))</f>
        <v>0</v>
      </c>
      <c r="AL253" s="43">
        <f>'PRECIO REFERENCIA'!AJ253</f>
        <v>0</v>
      </c>
      <c r="AM253" s="43" t="str">
        <f>'PRECIO REFERENCIA'!AL253</f>
        <v>NO OFERTADO</v>
      </c>
      <c r="AN253" s="44">
        <f>+IF(AM253="NO OFERTADO",0,IF(AM253="NO CUMPLE EV TECNICA",0,IF(AM253="NO HABILITA",0,IF(AM253="HABILITA",('PRECIOS UNITARIOS'!$AF253*500)/AL253))))</f>
        <v>0</v>
      </c>
      <c r="AO253" s="43">
        <f>'PRECIO REFERENCIA'!AM253</f>
        <v>171241</v>
      </c>
      <c r="AP253" s="43" t="str">
        <f>'PRECIO REFERENCIA'!AO253</f>
        <v>HABILITA</v>
      </c>
      <c r="AQ253" s="44">
        <f>+IF(AP253="NO OFERTADO",0,IF(AP253="NO CUMPLE EV TECNICA",0,IF(AP253="NO HABILITA",0,IF(AP253="HABILITA",('PRECIOS UNITARIOS'!$AF253*500)/AO253))))</f>
        <v>500</v>
      </c>
      <c r="AR253" s="43">
        <f>'PRECIO REFERENCIA'!AP253</f>
        <v>0</v>
      </c>
      <c r="AS253" s="43" t="str">
        <f>'PRECIO REFERENCIA'!AR253</f>
        <v>NO OFERTADO</v>
      </c>
      <c r="AT253" s="44">
        <f>+IF(AS253="NO OFERTADO",0,IF(AS253="NO CUMPLE EV TECNICA",0,IF(AS253="NO HABILITA",0,IF(AS253="HABILITA",('PRECIOS UNITARIOS'!$AF253*500)/AR253))))</f>
        <v>0</v>
      </c>
      <c r="AU253" s="43">
        <f>'PRECIO REFERENCIA'!AS253</f>
        <v>0</v>
      </c>
      <c r="AV253" s="43" t="str">
        <f>'PRECIO REFERENCIA'!AU253</f>
        <v>NO OFERTADO</v>
      </c>
      <c r="AW253" s="44">
        <f>+IF(AV253="NO OFERTADO",0,IF(AV253="NO CUMPLE EV TECNICA",0,IF(AV253="NO HABILITA",0,IF(AV253="HABILITA",('PRECIOS UNITARIOS'!$AF253*500)/AU253))))</f>
        <v>0</v>
      </c>
      <c r="AX253" s="43">
        <f>'PRECIO REFERENCIA'!AV253</f>
        <v>0</v>
      </c>
      <c r="AY253" s="43" t="str">
        <f>'PRECIO REFERENCIA'!AX253</f>
        <v>NO OFERTADO</v>
      </c>
      <c r="AZ253" s="44">
        <f>+IF(AY253="NO OFERTADO",0,IF(AY253="NO CUMPLE EV TECNICA",0,IF(AY253="NO HABILITA",0,IF(AY253="HABILITA",('PRECIOS UNITARIOS'!$AF253*500)/AX253))))</f>
        <v>0</v>
      </c>
      <c r="BA253" s="43">
        <f>'PRECIO REFERENCIA'!AY253</f>
        <v>0</v>
      </c>
      <c r="BB253" s="43" t="str">
        <f>'PRECIO REFERENCIA'!BA253</f>
        <v>NO OFERTADO</v>
      </c>
      <c r="BC253" s="44">
        <f>+IF(BB253="NO OFERTADO",0,IF(BB253="NO CUMPLE EV TECNICA",0,IF(BB253="NO HABILITA",0,IF(BB253="HABILITA",('PRECIOS UNITARIOS'!$AF253*500)/BA253))))</f>
        <v>0</v>
      </c>
      <c r="BD253" s="43">
        <f>'PRECIO REFERENCIA'!BB253</f>
        <v>302539.65000000002</v>
      </c>
      <c r="BE253" s="43" t="str">
        <f>'PRECIO REFERENCIA'!BD253</f>
        <v>NO HABILITA</v>
      </c>
      <c r="BF253" s="44">
        <f>+IF(BE253="NO OFERTADO",0,IF(BE253="NO CUMPLE EV TECNICA",0,IF(BE253="NO HABILITA",0,IF(BE253="HABILITA",('PRECIOS UNITARIOS'!$AF253*500)/BD253))))</f>
        <v>0</v>
      </c>
      <c r="BG253" s="43">
        <f>'PRECIO REFERENCIA'!BE253</f>
        <v>0</v>
      </c>
      <c r="BH253" s="43" t="str">
        <f>'PRECIO REFERENCIA'!BG253</f>
        <v>NO OFERTADO</v>
      </c>
      <c r="BI253" s="44">
        <f>+IF(BH253="NO OFERTADO",0,IF(BH253="NO CUMPLE EV TECNICA",0,IF(BH253="NO HABILITA",0,IF(BH253="HABILITA",('PRECIOS UNITARIOS'!$AF253*500)/BG253))))</f>
        <v>0</v>
      </c>
      <c r="BJ253" s="43">
        <f>'PRECIO REFERENCIA'!BH253</f>
        <v>0</v>
      </c>
      <c r="BK253" s="43" t="str">
        <f>'PRECIO REFERENCIA'!BJ253</f>
        <v>NO OFERTADO</v>
      </c>
      <c r="BL253" s="44">
        <f>+IF(BK253="NO OFERTADO",0,IF(BK253="NO CUMPLE EV TECNICA",0,IF(BK253="NO HABILITA",0,IF(BK253="HABILITA",('PRECIOS UNITARIOS'!$AF253*500)/BJ253))))</f>
        <v>0</v>
      </c>
      <c r="BM253" s="43">
        <f>'PRECIO REFERENCIA'!BK253</f>
        <v>0</v>
      </c>
      <c r="BN253" s="43" t="str">
        <f>'PRECIO REFERENCIA'!BM253</f>
        <v>NO OFERTADO</v>
      </c>
      <c r="BO253" s="44">
        <f>+IF(BN253="NO OFERTADO",0,IF(BN253="NO CUMPLE EV TECNICA",0,IF(BN253="NO HABILITA",0,IF(BN253="HABILITA",('PRECIOS UNITARIOS'!$AF253*500)/BM253))))</f>
        <v>0</v>
      </c>
      <c r="BP253" s="43">
        <f>'PRECIO REFERENCIA'!BN253</f>
        <v>0</v>
      </c>
      <c r="BQ253" s="43" t="str">
        <f>'PRECIO REFERENCIA'!BP253</f>
        <v>NO OFERTADO</v>
      </c>
      <c r="BR253" s="44">
        <f>+IF(BQ253="NO OFERTADO",0,IF(BQ253="NO CUMPLE EV TECNICA",0,IF(BQ253="NO HABILITA",0,IF(BQ253="HABILITA",('PRECIOS UNITARIOS'!$AF253*500)/BP253))))</f>
        <v>0</v>
      </c>
      <c r="BS253" s="43">
        <f>'PRECIO REFERENCIA'!BQ253</f>
        <v>0</v>
      </c>
      <c r="BT253" s="43" t="str">
        <f>'PRECIO REFERENCIA'!BS253</f>
        <v>NO OFERTADO</v>
      </c>
      <c r="BU253" s="44">
        <f>+IF(BT253="NO OFERTADO",0,IF(BT253="NO CUMPLE EV TECNICA",0,IF(BT253="NO HABILITA",0,IF(BT253="HABILITA",('PRECIOS UNITARIOS'!$AF253*500)/BS253))))</f>
        <v>0</v>
      </c>
      <c r="BV253" s="43">
        <f>'PRECIO REFERENCIA'!BT253</f>
        <v>0</v>
      </c>
      <c r="BW253" s="43" t="str">
        <f>'PRECIO REFERENCIA'!BV253</f>
        <v>NO HABILITA</v>
      </c>
      <c r="BX253" s="44">
        <f>+IF(BW253="NO OFERTADO",0,IF(BW253="NO CUMPLE EV TECNICA",0,IF(BW253="NO HABILITA",0,IF(BW253="HABILITA",('PRECIOS UNITARIOS'!$AF253*500)/BV253))))</f>
        <v>0</v>
      </c>
      <c r="BY253" s="43">
        <f>'PRECIO REFERENCIA'!BW253</f>
        <v>0</v>
      </c>
      <c r="BZ253" s="43" t="str">
        <f>'PRECIO REFERENCIA'!BY253</f>
        <v>NO OFERTADO</v>
      </c>
      <c r="CA253" s="44">
        <f>+IF(BZ253="NO OFERTADO",0,IF(BZ253="NO CUMPLE EV TECNICA",0,IF(BZ253="NO HABILITA",0,IF(BZ253="HABILITA",('PRECIOS UNITARIOS'!$AF253*500)/BY253))))</f>
        <v>0</v>
      </c>
      <c r="CB253" s="43">
        <f>'PRECIO REFERENCIA'!BZ253</f>
        <v>0</v>
      </c>
      <c r="CC253" s="43" t="str">
        <f>'PRECIO REFERENCIA'!CB253</f>
        <v>NO OFERTADO</v>
      </c>
      <c r="CD253" s="44">
        <f>+IF(CC253="NO OFERTADO",0,IF(CC253="NO CUMPLE EV TECNICA",0,IF(CC253="NO HABILITA",0,IF(CC253="HABILITA",('PRECIOS UNITARIOS'!$AF253*500)/CB253))))</f>
        <v>0</v>
      </c>
      <c r="CE253" s="43">
        <f>'PRECIO REFERENCIA'!CC253</f>
        <v>0</v>
      </c>
      <c r="CF253" s="43" t="str">
        <f>'PRECIO REFERENCIA'!CE253</f>
        <v>NO OFERTADO</v>
      </c>
      <c r="CG253" s="44">
        <f>+IF(CF253="NO OFERTADO",0,IF(CF253="NO CUMPLE EV TECNICA",0,IF(CF253="NO HABILITA",0,IF(CF253="HABILITA",('PRECIOS UNITARIOS'!$AF253*500)/CE253))))</f>
        <v>0</v>
      </c>
      <c r="CH253" s="43">
        <f>'PRECIO REFERENCIA'!CF253</f>
        <v>0</v>
      </c>
      <c r="CI253" s="43" t="str">
        <f>'PRECIO REFERENCIA'!CH253</f>
        <v>NO OFERTADO</v>
      </c>
      <c r="CJ253" s="44">
        <f>+IF(CI253="NO OFERTADO",0,IF(CI253="NO CUMPLE EV TECNICA",0,IF(CI253="NO HABILITA",0,IF(CI253="HABILITA",('PRECIOS UNITARIOS'!$AF253*500)/CH253))))</f>
        <v>0</v>
      </c>
    </row>
    <row r="254" spans="1:88" s="40" customFormat="1" ht="38.25" x14ac:dyDescent="0.2">
      <c r="A254" s="103">
        <v>245</v>
      </c>
      <c r="B254" s="202" t="s">
        <v>388</v>
      </c>
      <c r="C254" s="121" t="s">
        <v>381</v>
      </c>
      <c r="D254" s="24">
        <v>1</v>
      </c>
      <c r="E254" s="166" t="s">
        <v>53</v>
      </c>
      <c r="F254" s="168">
        <v>1</v>
      </c>
      <c r="G254" s="25">
        <v>368768.00520000001</v>
      </c>
      <c r="H254" s="43">
        <f>'PRECIO REFERENCIA'!F254</f>
        <v>0</v>
      </c>
      <c r="I254" s="43" t="str">
        <f>'PRECIO REFERENCIA'!H254</f>
        <v>NO OFERTADO</v>
      </c>
      <c r="J254" s="44">
        <f>+IF(I254="NO OFERTADO",0,IF(I254="NO CUMPLE EV TECNICA",0,IF(I254="NO HABILITA",0,IF(I254="HABILITA",('PRECIOS UNITARIOS'!$AF254*500)/H254))))</f>
        <v>0</v>
      </c>
      <c r="K254" s="43">
        <f>'PRECIO REFERENCIA'!I254</f>
        <v>0</v>
      </c>
      <c r="L254" s="43" t="str">
        <f>'PRECIO REFERENCIA'!K254</f>
        <v>NO OFERTADO</v>
      </c>
      <c r="M254" s="44">
        <f>+IF(L254="NO OFERTADO",0,IF(L254="NO CUMPLE EV TECNICA",0,IF(L254="NO HABILITA",0,IF(L254="HABILITA",('PRECIOS UNITARIOS'!$AF254*500)/K254))))</f>
        <v>0</v>
      </c>
      <c r="N254" s="43">
        <f>'PRECIO REFERENCIA'!L254</f>
        <v>0</v>
      </c>
      <c r="O254" s="43" t="str">
        <f>'PRECIO REFERENCIA'!N254</f>
        <v>NO OFERTADO</v>
      </c>
      <c r="P254" s="44">
        <f>+IF(O254="NO OFERTADO",0,IF(O254="NO CUMPLE EV TECNICA",0,IF(O254="NO HABILITA",0,IF(O254="HABILITA",('PRECIOS UNITARIOS'!$AF254*500)/N254))))</f>
        <v>0</v>
      </c>
      <c r="Q254" s="43">
        <f>'PRECIO REFERENCIA'!O254</f>
        <v>0</v>
      </c>
      <c r="R254" s="43" t="str">
        <f>'PRECIO REFERENCIA'!Q254</f>
        <v>NO OFERTADO</v>
      </c>
      <c r="S254" s="44">
        <f>+IF(R254="NO OFERTADO",0,IF(R254="NO CUMPLE EV TECNICA",0,IF(R254="NO HABILITA",0,IF(R254="HABILITA",('PRECIOS UNITARIOS'!$AF254*500)/Q254))))</f>
        <v>0</v>
      </c>
      <c r="T254" s="43">
        <f>'PRECIO REFERENCIA'!R254</f>
        <v>0</v>
      </c>
      <c r="U254" s="43" t="str">
        <f>'PRECIO REFERENCIA'!T254</f>
        <v>NO OFERTADO</v>
      </c>
      <c r="V254" s="44">
        <f>+IF(U254="NO OFERTADO",0,IF(U254="NO CUMPLE EV TECNICA",0,IF(U254="NO HABILITA",0,IF(U254="HABILITA",('PRECIOS UNITARIOS'!$AF254*500)/T254))))</f>
        <v>0</v>
      </c>
      <c r="W254" s="43">
        <f>'PRECIO REFERENCIA'!U254</f>
        <v>0</v>
      </c>
      <c r="X254" s="43" t="str">
        <f>'PRECIO REFERENCIA'!W254</f>
        <v>NO OFERTADO</v>
      </c>
      <c r="Y254" s="44">
        <f>+IF(X254="NO OFERTADO",0,IF(X254="NO CUMPLE EV TECNICA",0,IF(X254="NO HABILITA",0,IF(X254="HABILITA",('PRECIOS UNITARIOS'!$AF254*500)/W254))))</f>
        <v>0</v>
      </c>
      <c r="Z254" s="43">
        <f>'PRECIO REFERENCIA'!X254</f>
        <v>0</v>
      </c>
      <c r="AA254" s="43" t="str">
        <f>'PRECIO REFERENCIA'!Z254</f>
        <v>NO OFERTADO</v>
      </c>
      <c r="AB254" s="44">
        <f>+IF(AA254="NO OFERTADO",0,IF(AA254="NO CUMPLE EV TECNICA",0,IF(AA254="NO HABILITA",0,IF(AA254="HABILITA",('PRECIOS UNITARIOS'!$AF254*500)/Z254))))</f>
        <v>0</v>
      </c>
      <c r="AC254" s="43">
        <f>'PRECIO REFERENCIA'!AA254</f>
        <v>0</v>
      </c>
      <c r="AD254" s="43" t="str">
        <f>'PRECIO REFERENCIA'!AC254</f>
        <v>NO OFERTADO</v>
      </c>
      <c r="AE254" s="44">
        <f>+IF(AD254="NO OFERTADO",0,IF(AD254="NO CUMPLE EV TECNICA",0,IF(AD254="NO HABILITA",0,IF(AD254="HABILITA",('PRECIOS UNITARIOS'!$AF254*500)/AC254))))</f>
        <v>0</v>
      </c>
      <c r="AF254" s="43">
        <f>'PRECIO REFERENCIA'!AD254</f>
        <v>0</v>
      </c>
      <c r="AG254" s="43" t="str">
        <f>'PRECIO REFERENCIA'!AF254</f>
        <v>NO OFERTADO</v>
      </c>
      <c r="AH254" s="44">
        <f>+IF(AG254="NO OFERTADO",0,IF(AG254="NO CUMPLE EV TECNICA",0,IF(AG254="NO HABILITA",0,IF(AG254="HABILITA",('PRECIOS UNITARIOS'!$AF254*500)/AF254))))</f>
        <v>0</v>
      </c>
      <c r="AI254" s="43">
        <f>'PRECIO REFERENCIA'!AG254</f>
        <v>0</v>
      </c>
      <c r="AJ254" s="43" t="str">
        <f>'PRECIO REFERENCIA'!AI254</f>
        <v>NO OFERTADO</v>
      </c>
      <c r="AK254" s="44">
        <f>+IF(AJ254="NO OFERTADO",0,IF(AJ254="NO CUMPLE EV TECNICA",0,IF(AJ254="NO HABILITA",0,IF(AJ254="HABILITA",('PRECIOS UNITARIOS'!$AF254*500)/AI254))))</f>
        <v>0</v>
      </c>
      <c r="AL254" s="43">
        <f>'PRECIO REFERENCIA'!AJ254</f>
        <v>0</v>
      </c>
      <c r="AM254" s="43" t="str">
        <f>'PRECIO REFERENCIA'!AL254</f>
        <v>NO OFERTADO</v>
      </c>
      <c r="AN254" s="44">
        <f>+IF(AM254="NO OFERTADO",0,IF(AM254="NO CUMPLE EV TECNICA",0,IF(AM254="NO HABILITA",0,IF(AM254="HABILITA",('PRECIOS UNITARIOS'!$AF254*500)/AL254))))</f>
        <v>0</v>
      </c>
      <c r="AO254" s="43">
        <f>'PRECIO REFERENCIA'!AM254</f>
        <v>379715.91000000003</v>
      </c>
      <c r="AP254" s="43" t="str">
        <f>'PRECIO REFERENCIA'!AO254</f>
        <v>HABILITA</v>
      </c>
      <c r="AQ254" s="44">
        <f>+IF(AP254="NO OFERTADO",0,IF(AP254="NO CUMPLE EV TECNICA",0,IF(AP254="NO HABILITA",0,IF(AP254="HABILITA",('PRECIOS UNITARIOS'!$AF254*500)/AO254))))</f>
        <v>500.00000000000006</v>
      </c>
      <c r="AR254" s="43">
        <f>'PRECIO REFERENCIA'!AP254</f>
        <v>0</v>
      </c>
      <c r="AS254" s="43" t="str">
        <f>'PRECIO REFERENCIA'!AR254</f>
        <v>NO OFERTADO</v>
      </c>
      <c r="AT254" s="44">
        <f>+IF(AS254="NO OFERTADO",0,IF(AS254="NO CUMPLE EV TECNICA",0,IF(AS254="NO HABILITA",0,IF(AS254="HABILITA",('PRECIOS UNITARIOS'!$AF254*500)/AR254))))</f>
        <v>0</v>
      </c>
      <c r="AU254" s="43">
        <f>'PRECIO REFERENCIA'!AS254</f>
        <v>0</v>
      </c>
      <c r="AV254" s="43" t="str">
        <f>'PRECIO REFERENCIA'!AU254</f>
        <v>NO OFERTADO</v>
      </c>
      <c r="AW254" s="44">
        <f>+IF(AV254="NO OFERTADO",0,IF(AV254="NO CUMPLE EV TECNICA",0,IF(AV254="NO HABILITA",0,IF(AV254="HABILITA",('PRECIOS UNITARIOS'!$AF254*500)/AU254))))</f>
        <v>0</v>
      </c>
      <c r="AX254" s="43">
        <f>'PRECIO REFERENCIA'!AV254</f>
        <v>0</v>
      </c>
      <c r="AY254" s="43" t="str">
        <f>'PRECIO REFERENCIA'!AX254</f>
        <v>NO OFERTADO</v>
      </c>
      <c r="AZ254" s="44">
        <f>+IF(AY254="NO OFERTADO",0,IF(AY254="NO CUMPLE EV TECNICA",0,IF(AY254="NO HABILITA",0,IF(AY254="HABILITA",('PRECIOS UNITARIOS'!$AF254*500)/AX254))))</f>
        <v>0</v>
      </c>
      <c r="BA254" s="43">
        <f>'PRECIO REFERENCIA'!AY254</f>
        <v>0</v>
      </c>
      <c r="BB254" s="43" t="str">
        <f>'PRECIO REFERENCIA'!BA254</f>
        <v>NO OFERTADO</v>
      </c>
      <c r="BC254" s="44">
        <f>+IF(BB254="NO OFERTADO",0,IF(BB254="NO CUMPLE EV TECNICA",0,IF(BB254="NO HABILITA",0,IF(BB254="HABILITA",('PRECIOS UNITARIOS'!$AF254*500)/BA254))))</f>
        <v>0</v>
      </c>
      <c r="BD254" s="43">
        <f>'PRECIO REFERENCIA'!BB254</f>
        <v>601264.16</v>
      </c>
      <c r="BE254" s="43" t="str">
        <f>'PRECIO REFERENCIA'!BD254</f>
        <v>NO HABILITA</v>
      </c>
      <c r="BF254" s="44">
        <f>+IF(BE254="NO OFERTADO",0,IF(BE254="NO CUMPLE EV TECNICA",0,IF(BE254="NO HABILITA",0,IF(BE254="HABILITA",('PRECIOS UNITARIOS'!$AF254*500)/BD254))))</f>
        <v>0</v>
      </c>
      <c r="BG254" s="43">
        <f>'PRECIO REFERENCIA'!BE254</f>
        <v>0</v>
      </c>
      <c r="BH254" s="43" t="str">
        <f>'PRECIO REFERENCIA'!BG254</f>
        <v>NO OFERTADO</v>
      </c>
      <c r="BI254" s="44">
        <f>+IF(BH254="NO OFERTADO",0,IF(BH254="NO CUMPLE EV TECNICA",0,IF(BH254="NO HABILITA",0,IF(BH254="HABILITA",('PRECIOS UNITARIOS'!$AF254*500)/BG254))))</f>
        <v>0</v>
      </c>
      <c r="BJ254" s="43">
        <f>'PRECIO REFERENCIA'!BH254</f>
        <v>0</v>
      </c>
      <c r="BK254" s="43" t="str">
        <f>'PRECIO REFERENCIA'!BJ254</f>
        <v>NO OFERTADO</v>
      </c>
      <c r="BL254" s="44">
        <f>+IF(BK254="NO OFERTADO",0,IF(BK254="NO CUMPLE EV TECNICA",0,IF(BK254="NO HABILITA",0,IF(BK254="HABILITA",('PRECIOS UNITARIOS'!$AF254*500)/BJ254))))</f>
        <v>0</v>
      </c>
      <c r="BM254" s="43">
        <f>'PRECIO REFERENCIA'!BK254</f>
        <v>0</v>
      </c>
      <c r="BN254" s="43" t="str">
        <f>'PRECIO REFERENCIA'!BM254</f>
        <v>NO OFERTADO</v>
      </c>
      <c r="BO254" s="44">
        <f>+IF(BN254="NO OFERTADO",0,IF(BN254="NO CUMPLE EV TECNICA",0,IF(BN254="NO HABILITA",0,IF(BN254="HABILITA",('PRECIOS UNITARIOS'!$AF254*500)/BM254))))</f>
        <v>0</v>
      </c>
      <c r="BP254" s="43">
        <f>'PRECIO REFERENCIA'!BN254</f>
        <v>0</v>
      </c>
      <c r="BQ254" s="43" t="str">
        <f>'PRECIO REFERENCIA'!BP254</f>
        <v>NO OFERTADO</v>
      </c>
      <c r="BR254" s="44">
        <f>+IF(BQ254="NO OFERTADO",0,IF(BQ254="NO CUMPLE EV TECNICA",0,IF(BQ254="NO HABILITA",0,IF(BQ254="HABILITA",('PRECIOS UNITARIOS'!$AF254*500)/BP254))))</f>
        <v>0</v>
      </c>
      <c r="BS254" s="43">
        <f>'PRECIO REFERENCIA'!BQ254</f>
        <v>0</v>
      </c>
      <c r="BT254" s="43" t="str">
        <f>'PRECIO REFERENCIA'!BS254</f>
        <v>NO OFERTADO</v>
      </c>
      <c r="BU254" s="44">
        <f>+IF(BT254="NO OFERTADO",0,IF(BT254="NO CUMPLE EV TECNICA",0,IF(BT254="NO HABILITA",0,IF(BT254="HABILITA",('PRECIOS UNITARIOS'!$AF254*500)/BS254))))</f>
        <v>0</v>
      </c>
      <c r="BV254" s="43">
        <f>'PRECIO REFERENCIA'!BT254</f>
        <v>0</v>
      </c>
      <c r="BW254" s="43" t="str">
        <f>'PRECIO REFERENCIA'!BV254</f>
        <v>NO HABILITA</v>
      </c>
      <c r="BX254" s="44">
        <f>+IF(BW254="NO OFERTADO",0,IF(BW254="NO CUMPLE EV TECNICA",0,IF(BW254="NO HABILITA",0,IF(BW254="HABILITA",('PRECIOS UNITARIOS'!$AF254*500)/BV254))))</f>
        <v>0</v>
      </c>
      <c r="BY254" s="43">
        <f>'PRECIO REFERENCIA'!BW254</f>
        <v>0</v>
      </c>
      <c r="BZ254" s="43" t="str">
        <f>'PRECIO REFERENCIA'!BY254</f>
        <v>NO OFERTADO</v>
      </c>
      <c r="CA254" s="44">
        <f>+IF(BZ254="NO OFERTADO",0,IF(BZ254="NO CUMPLE EV TECNICA",0,IF(BZ254="NO HABILITA",0,IF(BZ254="HABILITA",('PRECIOS UNITARIOS'!$AF254*500)/BY254))))</f>
        <v>0</v>
      </c>
      <c r="CB254" s="43">
        <f>'PRECIO REFERENCIA'!BZ254</f>
        <v>0</v>
      </c>
      <c r="CC254" s="43" t="str">
        <f>'PRECIO REFERENCIA'!CB254</f>
        <v>NO OFERTADO</v>
      </c>
      <c r="CD254" s="44">
        <f>+IF(CC254="NO OFERTADO",0,IF(CC254="NO CUMPLE EV TECNICA",0,IF(CC254="NO HABILITA",0,IF(CC254="HABILITA",('PRECIOS UNITARIOS'!$AF254*500)/CB254))))</f>
        <v>0</v>
      </c>
      <c r="CE254" s="43">
        <f>'PRECIO REFERENCIA'!CC254</f>
        <v>0</v>
      </c>
      <c r="CF254" s="43" t="str">
        <f>'PRECIO REFERENCIA'!CE254</f>
        <v>NO OFERTADO</v>
      </c>
      <c r="CG254" s="44">
        <f>+IF(CF254="NO OFERTADO",0,IF(CF254="NO CUMPLE EV TECNICA",0,IF(CF254="NO HABILITA",0,IF(CF254="HABILITA",('PRECIOS UNITARIOS'!$AF254*500)/CE254))))</f>
        <v>0</v>
      </c>
      <c r="CH254" s="43">
        <f>'PRECIO REFERENCIA'!CF254</f>
        <v>0</v>
      </c>
      <c r="CI254" s="43" t="str">
        <f>'PRECIO REFERENCIA'!CH254</f>
        <v>NO OFERTADO</v>
      </c>
      <c r="CJ254" s="44">
        <f>+IF(CI254="NO OFERTADO",0,IF(CI254="NO CUMPLE EV TECNICA",0,IF(CI254="NO HABILITA",0,IF(CI254="HABILITA",('PRECIOS UNITARIOS'!$AF254*500)/CH254))))</f>
        <v>0</v>
      </c>
    </row>
    <row r="255" spans="1:88" s="40" customFormat="1" ht="38.25" x14ac:dyDescent="0.2">
      <c r="A255" s="103">
        <v>246</v>
      </c>
      <c r="B255" s="202" t="s">
        <v>389</v>
      </c>
      <c r="C255" s="121" t="s">
        <v>381</v>
      </c>
      <c r="D255" s="24">
        <v>1</v>
      </c>
      <c r="E255" s="166" t="s">
        <v>53</v>
      </c>
      <c r="F255" s="168">
        <v>1</v>
      </c>
      <c r="G255" s="25">
        <v>423954.45750000002</v>
      </c>
      <c r="H255" s="43">
        <f>'PRECIO REFERENCIA'!F255</f>
        <v>0</v>
      </c>
      <c r="I255" s="43" t="str">
        <f>'PRECIO REFERENCIA'!H255</f>
        <v>NO OFERTADO</v>
      </c>
      <c r="J255" s="44">
        <f>+IF(I255="NO OFERTADO",0,IF(I255="NO CUMPLE EV TECNICA",0,IF(I255="NO HABILITA",0,IF(I255="HABILITA",('PRECIOS UNITARIOS'!$AF255*500)/H255))))</f>
        <v>0</v>
      </c>
      <c r="K255" s="43">
        <f>'PRECIO REFERENCIA'!I255</f>
        <v>0</v>
      </c>
      <c r="L255" s="43" t="str">
        <f>'PRECIO REFERENCIA'!K255</f>
        <v>NO OFERTADO</v>
      </c>
      <c r="M255" s="44">
        <f>+IF(L255="NO OFERTADO",0,IF(L255="NO CUMPLE EV TECNICA",0,IF(L255="NO HABILITA",0,IF(L255="HABILITA",('PRECIOS UNITARIOS'!$AF255*500)/K255))))</f>
        <v>0</v>
      </c>
      <c r="N255" s="43">
        <f>'PRECIO REFERENCIA'!L255</f>
        <v>0</v>
      </c>
      <c r="O255" s="43" t="str">
        <f>'PRECIO REFERENCIA'!N255</f>
        <v>NO OFERTADO</v>
      </c>
      <c r="P255" s="44">
        <f>+IF(O255="NO OFERTADO",0,IF(O255="NO CUMPLE EV TECNICA",0,IF(O255="NO HABILITA",0,IF(O255="HABILITA",('PRECIOS UNITARIOS'!$AF255*500)/N255))))</f>
        <v>0</v>
      </c>
      <c r="Q255" s="43">
        <f>'PRECIO REFERENCIA'!O255</f>
        <v>0</v>
      </c>
      <c r="R255" s="43" t="str">
        <f>'PRECIO REFERENCIA'!Q255</f>
        <v>NO OFERTADO</v>
      </c>
      <c r="S255" s="44">
        <f>+IF(R255="NO OFERTADO",0,IF(R255="NO CUMPLE EV TECNICA",0,IF(R255="NO HABILITA",0,IF(R255="HABILITA",('PRECIOS UNITARIOS'!$AF255*500)/Q255))))</f>
        <v>0</v>
      </c>
      <c r="T255" s="43">
        <f>'PRECIO REFERENCIA'!R255</f>
        <v>0</v>
      </c>
      <c r="U255" s="43" t="str">
        <f>'PRECIO REFERENCIA'!T255</f>
        <v>NO OFERTADO</v>
      </c>
      <c r="V255" s="44">
        <f>+IF(U255="NO OFERTADO",0,IF(U255="NO CUMPLE EV TECNICA",0,IF(U255="NO HABILITA",0,IF(U255="HABILITA",('PRECIOS UNITARIOS'!$AF255*500)/T255))))</f>
        <v>0</v>
      </c>
      <c r="W255" s="43">
        <f>'PRECIO REFERENCIA'!U255</f>
        <v>0</v>
      </c>
      <c r="X255" s="43" t="str">
        <f>'PRECIO REFERENCIA'!W255</f>
        <v>NO OFERTADO</v>
      </c>
      <c r="Y255" s="44">
        <f>+IF(X255="NO OFERTADO",0,IF(X255="NO CUMPLE EV TECNICA",0,IF(X255="NO HABILITA",0,IF(X255="HABILITA",('PRECIOS UNITARIOS'!$AF255*500)/W255))))</f>
        <v>0</v>
      </c>
      <c r="Z255" s="43">
        <f>'PRECIO REFERENCIA'!X255</f>
        <v>0</v>
      </c>
      <c r="AA255" s="43" t="str">
        <f>'PRECIO REFERENCIA'!Z255</f>
        <v>NO OFERTADO</v>
      </c>
      <c r="AB255" s="44">
        <f>+IF(AA255="NO OFERTADO",0,IF(AA255="NO CUMPLE EV TECNICA",0,IF(AA255="NO HABILITA",0,IF(AA255="HABILITA",('PRECIOS UNITARIOS'!$AF255*500)/Z255))))</f>
        <v>0</v>
      </c>
      <c r="AC255" s="43">
        <f>'PRECIO REFERENCIA'!AA255</f>
        <v>0</v>
      </c>
      <c r="AD255" s="43" t="str">
        <f>'PRECIO REFERENCIA'!AC255</f>
        <v>NO OFERTADO</v>
      </c>
      <c r="AE255" s="44">
        <f>+IF(AD255="NO OFERTADO",0,IF(AD255="NO CUMPLE EV TECNICA",0,IF(AD255="NO HABILITA",0,IF(AD255="HABILITA",('PRECIOS UNITARIOS'!$AF255*500)/AC255))))</f>
        <v>0</v>
      </c>
      <c r="AF255" s="43">
        <f>'PRECIO REFERENCIA'!AD255</f>
        <v>0</v>
      </c>
      <c r="AG255" s="43" t="str">
        <f>'PRECIO REFERENCIA'!AF255</f>
        <v>NO OFERTADO</v>
      </c>
      <c r="AH255" s="44">
        <f>+IF(AG255="NO OFERTADO",0,IF(AG255="NO CUMPLE EV TECNICA",0,IF(AG255="NO HABILITA",0,IF(AG255="HABILITA",('PRECIOS UNITARIOS'!$AF255*500)/AF255))))</f>
        <v>0</v>
      </c>
      <c r="AI255" s="43">
        <f>'PRECIO REFERENCIA'!AG255</f>
        <v>0</v>
      </c>
      <c r="AJ255" s="43" t="str">
        <f>'PRECIO REFERENCIA'!AI255</f>
        <v>NO OFERTADO</v>
      </c>
      <c r="AK255" s="44">
        <f>+IF(AJ255="NO OFERTADO",0,IF(AJ255="NO CUMPLE EV TECNICA",0,IF(AJ255="NO HABILITA",0,IF(AJ255="HABILITA",('PRECIOS UNITARIOS'!$AF255*500)/AI255))))</f>
        <v>0</v>
      </c>
      <c r="AL255" s="43">
        <f>'PRECIO REFERENCIA'!AJ255</f>
        <v>0</v>
      </c>
      <c r="AM255" s="43" t="str">
        <f>'PRECIO REFERENCIA'!AL255</f>
        <v>NO OFERTADO</v>
      </c>
      <c r="AN255" s="44">
        <f>+IF(AM255="NO OFERTADO",0,IF(AM255="NO CUMPLE EV TECNICA",0,IF(AM255="NO HABILITA",0,IF(AM255="HABILITA",('PRECIOS UNITARIOS'!$AF255*500)/AL255))))</f>
        <v>0</v>
      </c>
      <c r="AO255" s="43">
        <f>'PRECIO REFERENCIA'!AM255</f>
        <v>449831.9</v>
      </c>
      <c r="AP255" s="43" t="str">
        <f>'PRECIO REFERENCIA'!AO255</f>
        <v>HABILITA</v>
      </c>
      <c r="AQ255" s="44">
        <f>+IF(AP255="NO OFERTADO",0,IF(AP255="NO CUMPLE EV TECNICA",0,IF(AP255="NO HABILITA",0,IF(AP255="HABILITA",('PRECIOS UNITARIOS'!$AF255*500)/AO255))))</f>
        <v>500</v>
      </c>
      <c r="AR255" s="43">
        <f>'PRECIO REFERENCIA'!AP255</f>
        <v>0</v>
      </c>
      <c r="AS255" s="43" t="str">
        <f>'PRECIO REFERENCIA'!AR255</f>
        <v>NO OFERTADO</v>
      </c>
      <c r="AT255" s="44">
        <f>+IF(AS255="NO OFERTADO",0,IF(AS255="NO CUMPLE EV TECNICA",0,IF(AS255="NO HABILITA",0,IF(AS255="HABILITA",('PRECIOS UNITARIOS'!$AF255*500)/AR255))))</f>
        <v>0</v>
      </c>
      <c r="AU255" s="43">
        <f>'PRECIO REFERENCIA'!AS255</f>
        <v>0</v>
      </c>
      <c r="AV255" s="43" t="str">
        <f>'PRECIO REFERENCIA'!AU255</f>
        <v>NO OFERTADO</v>
      </c>
      <c r="AW255" s="44">
        <f>+IF(AV255="NO OFERTADO",0,IF(AV255="NO CUMPLE EV TECNICA",0,IF(AV255="NO HABILITA",0,IF(AV255="HABILITA",('PRECIOS UNITARIOS'!$AF255*500)/AU255))))</f>
        <v>0</v>
      </c>
      <c r="AX255" s="43">
        <f>'PRECIO REFERENCIA'!AV255</f>
        <v>0</v>
      </c>
      <c r="AY255" s="43" t="str">
        <f>'PRECIO REFERENCIA'!AX255</f>
        <v>NO OFERTADO</v>
      </c>
      <c r="AZ255" s="44">
        <f>+IF(AY255="NO OFERTADO",0,IF(AY255="NO CUMPLE EV TECNICA",0,IF(AY255="NO HABILITA",0,IF(AY255="HABILITA",('PRECIOS UNITARIOS'!$AF255*500)/AX255))))</f>
        <v>0</v>
      </c>
      <c r="BA255" s="43">
        <f>'PRECIO REFERENCIA'!AY255</f>
        <v>0</v>
      </c>
      <c r="BB255" s="43" t="str">
        <f>'PRECIO REFERENCIA'!BA255</f>
        <v>NO OFERTADO</v>
      </c>
      <c r="BC255" s="44">
        <f>+IF(BB255="NO OFERTADO",0,IF(BB255="NO CUMPLE EV TECNICA",0,IF(BB255="NO HABILITA",0,IF(BB255="HABILITA",('PRECIOS UNITARIOS'!$AF255*500)/BA255))))</f>
        <v>0</v>
      </c>
      <c r="BD255" s="43">
        <f>'PRECIO REFERENCIA'!BB255</f>
        <v>634496.1</v>
      </c>
      <c r="BE255" s="43" t="str">
        <f>'PRECIO REFERENCIA'!BD255</f>
        <v>NO HABILITA</v>
      </c>
      <c r="BF255" s="44">
        <f>+IF(BE255="NO OFERTADO",0,IF(BE255="NO CUMPLE EV TECNICA",0,IF(BE255="NO HABILITA",0,IF(BE255="HABILITA",('PRECIOS UNITARIOS'!$AF255*500)/BD255))))</f>
        <v>0</v>
      </c>
      <c r="BG255" s="43">
        <f>'PRECIO REFERENCIA'!BE255</f>
        <v>0</v>
      </c>
      <c r="BH255" s="43" t="str">
        <f>'PRECIO REFERENCIA'!BG255</f>
        <v>NO OFERTADO</v>
      </c>
      <c r="BI255" s="44">
        <f>+IF(BH255="NO OFERTADO",0,IF(BH255="NO CUMPLE EV TECNICA",0,IF(BH255="NO HABILITA",0,IF(BH255="HABILITA",('PRECIOS UNITARIOS'!$AF255*500)/BG255))))</f>
        <v>0</v>
      </c>
      <c r="BJ255" s="43">
        <f>'PRECIO REFERENCIA'!BH255</f>
        <v>0</v>
      </c>
      <c r="BK255" s="43" t="str">
        <f>'PRECIO REFERENCIA'!BJ255</f>
        <v>NO OFERTADO</v>
      </c>
      <c r="BL255" s="44">
        <f>+IF(BK255="NO OFERTADO",0,IF(BK255="NO CUMPLE EV TECNICA",0,IF(BK255="NO HABILITA",0,IF(BK255="HABILITA",('PRECIOS UNITARIOS'!$AF255*500)/BJ255))))</f>
        <v>0</v>
      </c>
      <c r="BM255" s="43">
        <f>'PRECIO REFERENCIA'!BK255</f>
        <v>0</v>
      </c>
      <c r="BN255" s="43" t="str">
        <f>'PRECIO REFERENCIA'!BM255</f>
        <v>NO OFERTADO</v>
      </c>
      <c r="BO255" s="44">
        <f>+IF(BN255="NO OFERTADO",0,IF(BN255="NO CUMPLE EV TECNICA",0,IF(BN255="NO HABILITA",0,IF(BN255="HABILITA",('PRECIOS UNITARIOS'!$AF255*500)/BM255))))</f>
        <v>0</v>
      </c>
      <c r="BP255" s="43">
        <f>'PRECIO REFERENCIA'!BN255</f>
        <v>0</v>
      </c>
      <c r="BQ255" s="43" t="str">
        <f>'PRECIO REFERENCIA'!BP255</f>
        <v>NO OFERTADO</v>
      </c>
      <c r="BR255" s="44">
        <f>+IF(BQ255="NO OFERTADO",0,IF(BQ255="NO CUMPLE EV TECNICA",0,IF(BQ255="NO HABILITA",0,IF(BQ255="HABILITA",('PRECIOS UNITARIOS'!$AF255*500)/BP255))))</f>
        <v>0</v>
      </c>
      <c r="BS255" s="43">
        <f>'PRECIO REFERENCIA'!BQ255</f>
        <v>0</v>
      </c>
      <c r="BT255" s="43" t="str">
        <f>'PRECIO REFERENCIA'!BS255</f>
        <v>NO OFERTADO</v>
      </c>
      <c r="BU255" s="44">
        <f>+IF(BT255="NO OFERTADO",0,IF(BT255="NO CUMPLE EV TECNICA",0,IF(BT255="NO HABILITA",0,IF(BT255="HABILITA",('PRECIOS UNITARIOS'!$AF255*500)/BS255))))</f>
        <v>0</v>
      </c>
      <c r="BV255" s="43">
        <f>'PRECIO REFERENCIA'!BT255</f>
        <v>0</v>
      </c>
      <c r="BW255" s="43" t="str">
        <f>'PRECIO REFERENCIA'!BV255</f>
        <v>NO HABILITA</v>
      </c>
      <c r="BX255" s="44">
        <f>+IF(BW255="NO OFERTADO",0,IF(BW255="NO CUMPLE EV TECNICA",0,IF(BW255="NO HABILITA",0,IF(BW255="HABILITA",('PRECIOS UNITARIOS'!$AF255*500)/BV255))))</f>
        <v>0</v>
      </c>
      <c r="BY255" s="43">
        <f>'PRECIO REFERENCIA'!BW255</f>
        <v>0</v>
      </c>
      <c r="BZ255" s="43" t="str">
        <f>'PRECIO REFERENCIA'!BY255</f>
        <v>NO OFERTADO</v>
      </c>
      <c r="CA255" s="44">
        <f>+IF(BZ255="NO OFERTADO",0,IF(BZ255="NO CUMPLE EV TECNICA",0,IF(BZ255="NO HABILITA",0,IF(BZ255="HABILITA",('PRECIOS UNITARIOS'!$AF255*500)/BY255))))</f>
        <v>0</v>
      </c>
      <c r="CB255" s="43">
        <f>'PRECIO REFERENCIA'!BZ255</f>
        <v>0</v>
      </c>
      <c r="CC255" s="43" t="str">
        <f>'PRECIO REFERENCIA'!CB255</f>
        <v>NO OFERTADO</v>
      </c>
      <c r="CD255" s="44">
        <f>+IF(CC255="NO OFERTADO",0,IF(CC255="NO CUMPLE EV TECNICA",0,IF(CC255="NO HABILITA",0,IF(CC255="HABILITA",('PRECIOS UNITARIOS'!$AF255*500)/CB255))))</f>
        <v>0</v>
      </c>
      <c r="CE255" s="43">
        <f>'PRECIO REFERENCIA'!CC255</f>
        <v>0</v>
      </c>
      <c r="CF255" s="43" t="str">
        <f>'PRECIO REFERENCIA'!CE255</f>
        <v>NO OFERTADO</v>
      </c>
      <c r="CG255" s="44">
        <f>+IF(CF255="NO OFERTADO",0,IF(CF255="NO CUMPLE EV TECNICA",0,IF(CF255="NO HABILITA",0,IF(CF255="HABILITA",('PRECIOS UNITARIOS'!$AF255*500)/CE255))))</f>
        <v>0</v>
      </c>
      <c r="CH255" s="43">
        <f>'PRECIO REFERENCIA'!CF255</f>
        <v>0</v>
      </c>
      <c r="CI255" s="43" t="str">
        <f>'PRECIO REFERENCIA'!CH255</f>
        <v>NO OFERTADO</v>
      </c>
      <c r="CJ255" s="44">
        <f>+IF(CI255="NO OFERTADO",0,IF(CI255="NO CUMPLE EV TECNICA",0,IF(CI255="NO HABILITA",0,IF(CI255="HABILITA",('PRECIOS UNITARIOS'!$AF255*500)/CH255))))</f>
        <v>0</v>
      </c>
    </row>
    <row r="256" spans="1:88" s="40" customFormat="1" ht="38.25" x14ac:dyDescent="0.2">
      <c r="A256" s="103">
        <v>247</v>
      </c>
      <c r="B256" s="202" t="s">
        <v>390</v>
      </c>
      <c r="C256" s="121" t="s">
        <v>381</v>
      </c>
      <c r="D256" s="24">
        <v>1</v>
      </c>
      <c r="E256" s="166" t="s">
        <v>53</v>
      </c>
      <c r="F256" s="168">
        <v>1</v>
      </c>
      <c r="G256" s="25">
        <v>423954.45750000002</v>
      </c>
      <c r="H256" s="43">
        <f>'PRECIO REFERENCIA'!F256</f>
        <v>0</v>
      </c>
      <c r="I256" s="43" t="str">
        <f>'PRECIO REFERENCIA'!H256</f>
        <v>NO OFERTADO</v>
      </c>
      <c r="J256" s="44">
        <f>+IF(I256="NO OFERTADO",0,IF(I256="NO CUMPLE EV TECNICA",0,IF(I256="NO HABILITA",0,IF(I256="HABILITA",('PRECIOS UNITARIOS'!$AF256*500)/H256))))</f>
        <v>0</v>
      </c>
      <c r="K256" s="43">
        <f>'PRECIO REFERENCIA'!I256</f>
        <v>0</v>
      </c>
      <c r="L256" s="43" t="str">
        <f>'PRECIO REFERENCIA'!K256</f>
        <v>NO OFERTADO</v>
      </c>
      <c r="M256" s="44">
        <f>+IF(L256="NO OFERTADO",0,IF(L256="NO CUMPLE EV TECNICA",0,IF(L256="NO HABILITA",0,IF(L256="HABILITA",('PRECIOS UNITARIOS'!$AF256*500)/K256))))</f>
        <v>0</v>
      </c>
      <c r="N256" s="43">
        <f>'PRECIO REFERENCIA'!L256</f>
        <v>0</v>
      </c>
      <c r="O256" s="43" t="str">
        <f>'PRECIO REFERENCIA'!N256</f>
        <v>NO OFERTADO</v>
      </c>
      <c r="P256" s="44">
        <f>+IF(O256="NO OFERTADO",0,IF(O256="NO CUMPLE EV TECNICA",0,IF(O256="NO HABILITA",0,IF(O256="HABILITA",('PRECIOS UNITARIOS'!$AF256*500)/N256))))</f>
        <v>0</v>
      </c>
      <c r="Q256" s="43">
        <f>'PRECIO REFERENCIA'!O256</f>
        <v>0</v>
      </c>
      <c r="R256" s="43" t="str">
        <f>'PRECIO REFERENCIA'!Q256</f>
        <v>NO OFERTADO</v>
      </c>
      <c r="S256" s="44">
        <f>+IF(R256="NO OFERTADO",0,IF(R256="NO CUMPLE EV TECNICA",0,IF(R256="NO HABILITA",0,IF(R256="HABILITA",('PRECIOS UNITARIOS'!$AF256*500)/Q256))))</f>
        <v>0</v>
      </c>
      <c r="T256" s="43">
        <f>'PRECIO REFERENCIA'!R256</f>
        <v>0</v>
      </c>
      <c r="U256" s="43" t="str">
        <f>'PRECIO REFERENCIA'!T256</f>
        <v>NO OFERTADO</v>
      </c>
      <c r="V256" s="44">
        <f>+IF(U256="NO OFERTADO",0,IF(U256="NO CUMPLE EV TECNICA",0,IF(U256="NO HABILITA",0,IF(U256="HABILITA",('PRECIOS UNITARIOS'!$AF256*500)/T256))))</f>
        <v>0</v>
      </c>
      <c r="W256" s="43">
        <f>'PRECIO REFERENCIA'!U256</f>
        <v>0</v>
      </c>
      <c r="X256" s="43" t="str">
        <f>'PRECIO REFERENCIA'!W256</f>
        <v>NO OFERTADO</v>
      </c>
      <c r="Y256" s="44">
        <f>+IF(X256="NO OFERTADO",0,IF(X256="NO CUMPLE EV TECNICA",0,IF(X256="NO HABILITA",0,IF(X256="HABILITA",('PRECIOS UNITARIOS'!$AF256*500)/W256))))</f>
        <v>0</v>
      </c>
      <c r="Z256" s="43">
        <f>'PRECIO REFERENCIA'!X256</f>
        <v>0</v>
      </c>
      <c r="AA256" s="43" t="str">
        <f>'PRECIO REFERENCIA'!Z256</f>
        <v>NO OFERTADO</v>
      </c>
      <c r="AB256" s="44">
        <f>+IF(AA256="NO OFERTADO",0,IF(AA256="NO CUMPLE EV TECNICA",0,IF(AA256="NO HABILITA",0,IF(AA256="HABILITA",('PRECIOS UNITARIOS'!$AF256*500)/Z256))))</f>
        <v>0</v>
      </c>
      <c r="AC256" s="43">
        <f>'PRECIO REFERENCIA'!AA256</f>
        <v>0</v>
      </c>
      <c r="AD256" s="43" t="str">
        <f>'PRECIO REFERENCIA'!AC256</f>
        <v>NO OFERTADO</v>
      </c>
      <c r="AE256" s="44">
        <f>+IF(AD256="NO OFERTADO",0,IF(AD256="NO CUMPLE EV TECNICA",0,IF(AD256="NO HABILITA",0,IF(AD256="HABILITA",('PRECIOS UNITARIOS'!$AF256*500)/AC256))))</f>
        <v>0</v>
      </c>
      <c r="AF256" s="43">
        <f>'PRECIO REFERENCIA'!AD256</f>
        <v>0</v>
      </c>
      <c r="AG256" s="43" t="str">
        <f>'PRECIO REFERENCIA'!AF256</f>
        <v>NO OFERTADO</v>
      </c>
      <c r="AH256" s="44">
        <f>+IF(AG256="NO OFERTADO",0,IF(AG256="NO CUMPLE EV TECNICA",0,IF(AG256="NO HABILITA",0,IF(AG256="HABILITA",('PRECIOS UNITARIOS'!$AF256*500)/AF256))))</f>
        <v>0</v>
      </c>
      <c r="AI256" s="43">
        <f>'PRECIO REFERENCIA'!AG256</f>
        <v>0</v>
      </c>
      <c r="AJ256" s="43" t="str">
        <f>'PRECIO REFERENCIA'!AI256</f>
        <v>NO OFERTADO</v>
      </c>
      <c r="AK256" s="44">
        <f>+IF(AJ256="NO OFERTADO",0,IF(AJ256="NO CUMPLE EV TECNICA",0,IF(AJ256="NO HABILITA",0,IF(AJ256="HABILITA",('PRECIOS UNITARIOS'!$AF256*500)/AI256))))</f>
        <v>0</v>
      </c>
      <c r="AL256" s="43">
        <f>'PRECIO REFERENCIA'!AJ256</f>
        <v>0</v>
      </c>
      <c r="AM256" s="43" t="str">
        <f>'PRECIO REFERENCIA'!AL256</f>
        <v>NO OFERTADO</v>
      </c>
      <c r="AN256" s="44">
        <f>+IF(AM256="NO OFERTADO",0,IF(AM256="NO CUMPLE EV TECNICA",0,IF(AM256="NO HABILITA",0,IF(AM256="HABILITA",('PRECIOS UNITARIOS'!$AF256*500)/AL256))))</f>
        <v>0</v>
      </c>
      <c r="AO256" s="43">
        <f>'PRECIO REFERENCIA'!AM256</f>
        <v>379715.91000000003</v>
      </c>
      <c r="AP256" s="43" t="str">
        <f>'PRECIO REFERENCIA'!AO256</f>
        <v>HABILITA</v>
      </c>
      <c r="AQ256" s="44">
        <f>+IF(AP256="NO OFERTADO",0,IF(AP256="NO CUMPLE EV TECNICA",0,IF(AP256="NO HABILITA",0,IF(AP256="HABILITA",('PRECIOS UNITARIOS'!$AF256*500)/AO256))))</f>
        <v>500.00000000000006</v>
      </c>
      <c r="AR256" s="43">
        <f>'PRECIO REFERENCIA'!AP256</f>
        <v>0</v>
      </c>
      <c r="AS256" s="43" t="str">
        <f>'PRECIO REFERENCIA'!AR256</f>
        <v>NO OFERTADO</v>
      </c>
      <c r="AT256" s="44">
        <f>+IF(AS256="NO OFERTADO",0,IF(AS256="NO CUMPLE EV TECNICA",0,IF(AS256="NO HABILITA",0,IF(AS256="HABILITA",('PRECIOS UNITARIOS'!$AF256*500)/AR256))))</f>
        <v>0</v>
      </c>
      <c r="AU256" s="43">
        <f>'PRECIO REFERENCIA'!AS256</f>
        <v>0</v>
      </c>
      <c r="AV256" s="43" t="str">
        <f>'PRECIO REFERENCIA'!AU256</f>
        <v>NO OFERTADO</v>
      </c>
      <c r="AW256" s="44">
        <f>+IF(AV256="NO OFERTADO",0,IF(AV256="NO CUMPLE EV TECNICA",0,IF(AV256="NO HABILITA",0,IF(AV256="HABILITA",('PRECIOS UNITARIOS'!$AF256*500)/AU256))))</f>
        <v>0</v>
      </c>
      <c r="AX256" s="43">
        <f>'PRECIO REFERENCIA'!AV256</f>
        <v>0</v>
      </c>
      <c r="AY256" s="43" t="str">
        <f>'PRECIO REFERENCIA'!AX256</f>
        <v>NO OFERTADO</v>
      </c>
      <c r="AZ256" s="44">
        <f>+IF(AY256="NO OFERTADO",0,IF(AY256="NO CUMPLE EV TECNICA",0,IF(AY256="NO HABILITA",0,IF(AY256="HABILITA",('PRECIOS UNITARIOS'!$AF256*500)/AX256))))</f>
        <v>0</v>
      </c>
      <c r="BA256" s="43">
        <f>'PRECIO REFERENCIA'!AY256</f>
        <v>0</v>
      </c>
      <c r="BB256" s="43" t="str">
        <f>'PRECIO REFERENCIA'!BA256</f>
        <v>NO OFERTADO</v>
      </c>
      <c r="BC256" s="44">
        <f>+IF(BB256="NO OFERTADO",0,IF(BB256="NO CUMPLE EV TECNICA",0,IF(BB256="NO HABILITA",0,IF(BB256="HABILITA",('PRECIOS UNITARIOS'!$AF256*500)/BA256))))</f>
        <v>0</v>
      </c>
      <c r="BD256" s="43">
        <f>'PRECIO REFERENCIA'!BB256</f>
        <v>621414.43000000005</v>
      </c>
      <c r="BE256" s="43" t="str">
        <f>'PRECIO REFERENCIA'!BD256</f>
        <v>NO HABILITA</v>
      </c>
      <c r="BF256" s="44">
        <f>+IF(BE256="NO OFERTADO",0,IF(BE256="NO CUMPLE EV TECNICA",0,IF(BE256="NO HABILITA",0,IF(BE256="HABILITA",('PRECIOS UNITARIOS'!$AF256*500)/BD256))))</f>
        <v>0</v>
      </c>
      <c r="BG256" s="43">
        <f>'PRECIO REFERENCIA'!BE256</f>
        <v>0</v>
      </c>
      <c r="BH256" s="43" t="str">
        <f>'PRECIO REFERENCIA'!BG256</f>
        <v>NO OFERTADO</v>
      </c>
      <c r="BI256" s="44">
        <f>+IF(BH256="NO OFERTADO",0,IF(BH256="NO CUMPLE EV TECNICA",0,IF(BH256="NO HABILITA",0,IF(BH256="HABILITA",('PRECIOS UNITARIOS'!$AF256*500)/BG256))))</f>
        <v>0</v>
      </c>
      <c r="BJ256" s="43">
        <f>'PRECIO REFERENCIA'!BH256</f>
        <v>0</v>
      </c>
      <c r="BK256" s="43" t="str">
        <f>'PRECIO REFERENCIA'!BJ256</f>
        <v>NO OFERTADO</v>
      </c>
      <c r="BL256" s="44">
        <f>+IF(BK256="NO OFERTADO",0,IF(BK256="NO CUMPLE EV TECNICA",0,IF(BK256="NO HABILITA",0,IF(BK256="HABILITA",('PRECIOS UNITARIOS'!$AF256*500)/BJ256))))</f>
        <v>0</v>
      </c>
      <c r="BM256" s="43">
        <f>'PRECIO REFERENCIA'!BK256</f>
        <v>0</v>
      </c>
      <c r="BN256" s="43" t="str">
        <f>'PRECIO REFERENCIA'!BM256</f>
        <v>NO OFERTADO</v>
      </c>
      <c r="BO256" s="44">
        <f>+IF(BN256="NO OFERTADO",0,IF(BN256="NO CUMPLE EV TECNICA",0,IF(BN256="NO HABILITA",0,IF(BN256="HABILITA",('PRECIOS UNITARIOS'!$AF256*500)/BM256))))</f>
        <v>0</v>
      </c>
      <c r="BP256" s="43">
        <f>'PRECIO REFERENCIA'!BN256</f>
        <v>0</v>
      </c>
      <c r="BQ256" s="43" t="str">
        <f>'PRECIO REFERENCIA'!BP256</f>
        <v>NO OFERTADO</v>
      </c>
      <c r="BR256" s="44">
        <f>+IF(BQ256="NO OFERTADO",0,IF(BQ256="NO CUMPLE EV TECNICA",0,IF(BQ256="NO HABILITA",0,IF(BQ256="HABILITA",('PRECIOS UNITARIOS'!$AF256*500)/BP256))))</f>
        <v>0</v>
      </c>
      <c r="BS256" s="43">
        <f>'PRECIO REFERENCIA'!BQ256</f>
        <v>0</v>
      </c>
      <c r="BT256" s="43" t="str">
        <f>'PRECIO REFERENCIA'!BS256</f>
        <v>NO OFERTADO</v>
      </c>
      <c r="BU256" s="44">
        <f>+IF(BT256="NO OFERTADO",0,IF(BT256="NO CUMPLE EV TECNICA",0,IF(BT256="NO HABILITA",0,IF(BT256="HABILITA",('PRECIOS UNITARIOS'!$AF256*500)/BS256))))</f>
        <v>0</v>
      </c>
      <c r="BV256" s="43">
        <f>'PRECIO REFERENCIA'!BT256</f>
        <v>0</v>
      </c>
      <c r="BW256" s="43" t="str">
        <f>'PRECIO REFERENCIA'!BV256</f>
        <v>NO HABILITA</v>
      </c>
      <c r="BX256" s="44">
        <f>+IF(BW256="NO OFERTADO",0,IF(BW256="NO CUMPLE EV TECNICA",0,IF(BW256="NO HABILITA",0,IF(BW256="HABILITA",('PRECIOS UNITARIOS'!$AF256*500)/BV256))))</f>
        <v>0</v>
      </c>
      <c r="BY256" s="43">
        <f>'PRECIO REFERENCIA'!BW256</f>
        <v>0</v>
      </c>
      <c r="BZ256" s="43" t="str">
        <f>'PRECIO REFERENCIA'!BY256</f>
        <v>NO OFERTADO</v>
      </c>
      <c r="CA256" s="44">
        <f>+IF(BZ256="NO OFERTADO",0,IF(BZ256="NO CUMPLE EV TECNICA",0,IF(BZ256="NO HABILITA",0,IF(BZ256="HABILITA",('PRECIOS UNITARIOS'!$AF256*500)/BY256))))</f>
        <v>0</v>
      </c>
      <c r="CB256" s="43">
        <f>'PRECIO REFERENCIA'!BZ256</f>
        <v>0</v>
      </c>
      <c r="CC256" s="43" t="str">
        <f>'PRECIO REFERENCIA'!CB256</f>
        <v>NO OFERTADO</v>
      </c>
      <c r="CD256" s="44">
        <f>+IF(CC256="NO OFERTADO",0,IF(CC256="NO CUMPLE EV TECNICA",0,IF(CC256="NO HABILITA",0,IF(CC256="HABILITA",('PRECIOS UNITARIOS'!$AF256*500)/CB256))))</f>
        <v>0</v>
      </c>
      <c r="CE256" s="43">
        <f>'PRECIO REFERENCIA'!CC256</f>
        <v>0</v>
      </c>
      <c r="CF256" s="43" t="str">
        <f>'PRECIO REFERENCIA'!CE256</f>
        <v>NO OFERTADO</v>
      </c>
      <c r="CG256" s="44">
        <f>+IF(CF256="NO OFERTADO",0,IF(CF256="NO CUMPLE EV TECNICA",0,IF(CF256="NO HABILITA",0,IF(CF256="HABILITA",('PRECIOS UNITARIOS'!$AF256*500)/CE256))))</f>
        <v>0</v>
      </c>
      <c r="CH256" s="43">
        <f>'PRECIO REFERENCIA'!CF256</f>
        <v>0</v>
      </c>
      <c r="CI256" s="43" t="str">
        <f>'PRECIO REFERENCIA'!CH256</f>
        <v>NO OFERTADO</v>
      </c>
      <c r="CJ256" s="44">
        <f>+IF(CI256="NO OFERTADO",0,IF(CI256="NO CUMPLE EV TECNICA",0,IF(CI256="NO HABILITA",0,IF(CI256="HABILITA",('PRECIOS UNITARIOS'!$AF256*500)/CH256))))</f>
        <v>0</v>
      </c>
    </row>
    <row r="257" spans="1:88" s="40" customFormat="1" ht="51" x14ac:dyDescent="0.2">
      <c r="A257" s="103">
        <v>248</v>
      </c>
      <c r="B257" s="202" t="s">
        <v>391</v>
      </c>
      <c r="C257" s="121" t="s">
        <v>381</v>
      </c>
      <c r="D257" s="24">
        <v>1</v>
      </c>
      <c r="E257" s="166" t="s">
        <v>53</v>
      </c>
      <c r="F257" s="168">
        <v>1</v>
      </c>
      <c r="G257" s="25">
        <v>502239.5</v>
      </c>
      <c r="H257" s="43">
        <f>'PRECIO REFERENCIA'!F257</f>
        <v>0</v>
      </c>
      <c r="I257" s="43" t="str">
        <f>'PRECIO REFERENCIA'!H257</f>
        <v>NO OFERTADO</v>
      </c>
      <c r="J257" s="44">
        <f>+IF(I257="NO OFERTADO",0,IF(I257="NO CUMPLE EV TECNICA",0,IF(I257="NO HABILITA",0,IF(I257="HABILITA",('PRECIOS UNITARIOS'!$AF257*500)/H257))))</f>
        <v>0</v>
      </c>
      <c r="K257" s="43">
        <f>'PRECIO REFERENCIA'!I257</f>
        <v>0</v>
      </c>
      <c r="L257" s="43" t="str">
        <f>'PRECIO REFERENCIA'!K257</f>
        <v>NO OFERTADO</v>
      </c>
      <c r="M257" s="44">
        <f>+IF(L257="NO OFERTADO",0,IF(L257="NO CUMPLE EV TECNICA",0,IF(L257="NO HABILITA",0,IF(L257="HABILITA",('PRECIOS UNITARIOS'!$AF257*500)/K257))))</f>
        <v>0</v>
      </c>
      <c r="N257" s="43">
        <f>'PRECIO REFERENCIA'!L257</f>
        <v>0</v>
      </c>
      <c r="O257" s="43" t="str">
        <f>'PRECIO REFERENCIA'!N257</f>
        <v>NO OFERTADO</v>
      </c>
      <c r="P257" s="44">
        <f>+IF(O257="NO OFERTADO",0,IF(O257="NO CUMPLE EV TECNICA",0,IF(O257="NO HABILITA",0,IF(O257="HABILITA",('PRECIOS UNITARIOS'!$AF257*500)/N257))))</f>
        <v>0</v>
      </c>
      <c r="Q257" s="43">
        <f>'PRECIO REFERENCIA'!O257</f>
        <v>0</v>
      </c>
      <c r="R257" s="43" t="str">
        <f>'PRECIO REFERENCIA'!Q257</f>
        <v>NO OFERTADO</v>
      </c>
      <c r="S257" s="44">
        <f>+IF(R257="NO OFERTADO",0,IF(R257="NO CUMPLE EV TECNICA",0,IF(R257="NO HABILITA",0,IF(R257="HABILITA",('PRECIOS UNITARIOS'!$AF257*500)/Q257))))</f>
        <v>0</v>
      </c>
      <c r="T257" s="43">
        <f>'PRECIO REFERENCIA'!R257</f>
        <v>0</v>
      </c>
      <c r="U257" s="43" t="str">
        <f>'PRECIO REFERENCIA'!T257</f>
        <v>NO OFERTADO</v>
      </c>
      <c r="V257" s="44">
        <f>+IF(U257="NO OFERTADO",0,IF(U257="NO CUMPLE EV TECNICA",0,IF(U257="NO HABILITA",0,IF(U257="HABILITA",('PRECIOS UNITARIOS'!$AF257*500)/T257))))</f>
        <v>0</v>
      </c>
      <c r="W257" s="43">
        <f>'PRECIO REFERENCIA'!U257</f>
        <v>0</v>
      </c>
      <c r="X257" s="43" t="str">
        <f>'PRECIO REFERENCIA'!W257</f>
        <v>NO OFERTADO</v>
      </c>
      <c r="Y257" s="44">
        <f>+IF(X257="NO OFERTADO",0,IF(X257="NO CUMPLE EV TECNICA",0,IF(X257="NO HABILITA",0,IF(X257="HABILITA",('PRECIOS UNITARIOS'!$AF257*500)/W257))))</f>
        <v>0</v>
      </c>
      <c r="Z257" s="43">
        <f>'PRECIO REFERENCIA'!X257</f>
        <v>0</v>
      </c>
      <c r="AA257" s="43" t="str">
        <f>'PRECIO REFERENCIA'!Z257</f>
        <v>NO OFERTADO</v>
      </c>
      <c r="AB257" s="44">
        <f>+IF(AA257="NO OFERTADO",0,IF(AA257="NO CUMPLE EV TECNICA",0,IF(AA257="NO HABILITA",0,IF(AA257="HABILITA",('PRECIOS UNITARIOS'!$AF257*500)/Z257))))</f>
        <v>0</v>
      </c>
      <c r="AC257" s="43">
        <f>'PRECIO REFERENCIA'!AA257</f>
        <v>0</v>
      </c>
      <c r="AD257" s="43" t="str">
        <f>'PRECIO REFERENCIA'!AC257</f>
        <v>NO OFERTADO</v>
      </c>
      <c r="AE257" s="44">
        <f>+IF(AD257="NO OFERTADO",0,IF(AD257="NO CUMPLE EV TECNICA",0,IF(AD257="NO HABILITA",0,IF(AD257="HABILITA",('PRECIOS UNITARIOS'!$AF257*500)/AC257))))</f>
        <v>0</v>
      </c>
      <c r="AF257" s="43">
        <f>'PRECIO REFERENCIA'!AD257</f>
        <v>0</v>
      </c>
      <c r="AG257" s="43" t="str">
        <f>'PRECIO REFERENCIA'!AF257</f>
        <v>NO OFERTADO</v>
      </c>
      <c r="AH257" s="44">
        <f>+IF(AG257="NO OFERTADO",0,IF(AG257="NO CUMPLE EV TECNICA",0,IF(AG257="NO HABILITA",0,IF(AG257="HABILITA",('PRECIOS UNITARIOS'!$AF257*500)/AF257))))</f>
        <v>0</v>
      </c>
      <c r="AI257" s="43">
        <f>'PRECIO REFERENCIA'!AG257</f>
        <v>0</v>
      </c>
      <c r="AJ257" s="43" t="str">
        <f>'PRECIO REFERENCIA'!AI257</f>
        <v>NO OFERTADO</v>
      </c>
      <c r="AK257" s="44">
        <f>+IF(AJ257="NO OFERTADO",0,IF(AJ257="NO CUMPLE EV TECNICA",0,IF(AJ257="NO HABILITA",0,IF(AJ257="HABILITA",('PRECIOS UNITARIOS'!$AF257*500)/AI257))))</f>
        <v>0</v>
      </c>
      <c r="AL257" s="43">
        <f>'PRECIO REFERENCIA'!AJ257</f>
        <v>0</v>
      </c>
      <c r="AM257" s="43" t="str">
        <f>'PRECIO REFERENCIA'!AL257</f>
        <v>NO OFERTADO</v>
      </c>
      <c r="AN257" s="44">
        <f>+IF(AM257="NO OFERTADO",0,IF(AM257="NO CUMPLE EV TECNICA",0,IF(AM257="NO HABILITA",0,IF(AM257="HABILITA",('PRECIOS UNITARIOS'!$AF257*500)/AL257))))</f>
        <v>0</v>
      </c>
      <c r="AO257" s="43">
        <f>'PRECIO REFERENCIA'!AM257</f>
        <v>449831.9</v>
      </c>
      <c r="AP257" s="43" t="str">
        <f>'PRECIO REFERENCIA'!AO257</f>
        <v>HABILITA</v>
      </c>
      <c r="AQ257" s="44">
        <f>+IF(AP257="NO OFERTADO",0,IF(AP257="NO CUMPLE EV TECNICA",0,IF(AP257="NO HABILITA",0,IF(AP257="HABILITA",('PRECIOS UNITARIOS'!$AF257*500)/AO257))))</f>
        <v>500</v>
      </c>
      <c r="AR257" s="43">
        <f>'PRECIO REFERENCIA'!AP257</f>
        <v>0</v>
      </c>
      <c r="AS257" s="43" t="str">
        <f>'PRECIO REFERENCIA'!AR257</f>
        <v>NO OFERTADO</v>
      </c>
      <c r="AT257" s="44">
        <f>+IF(AS257="NO OFERTADO",0,IF(AS257="NO CUMPLE EV TECNICA",0,IF(AS257="NO HABILITA",0,IF(AS257="HABILITA",('PRECIOS UNITARIOS'!$AF257*500)/AR257))))</f>
        <v>0</v>
      </c>
      <c r="AU257" s="43">
        <f>'PRECIO REFERENCIA'!AS257</f>
        <v>0</v>
      </c>
      <c r="AV257" s="43" t="str">
        <f>'PRECIO REFERENCIA'!AU257</f>
        <v>NO OFERTADO</v>
      </c>
      <c r="AW257" s="44">
        <f>+IF(AV257="NO OFERTADO",0,IF(AV257="NO CUMPLE EV TECNICA",0,IF(AV257="NO HABILITA",0,IF(AV257="HABILITA",('PRECIOS UNITARIOS'!$AF257*500)/AU257))))</f>
        <v>0</v>
      </c>
      <c r="AX257" s="43">
        <f>'PRECIO REFERENCIA'!AV257</f>
        <v>0</v>
      </c>
      <c r="AY257" s="43" t="str">
        <f>'PRECIO REFERENCIA'!AX257</f>
        <v>NO OFERTADO</v>
      </c>
      <c r="AZ257" s="44">
        <f>+IF(AY257="NO OFERTADO",0,IF(AY257="NO CUMPLE EV TECNICA",0,IF(AY257="NO HABILITA",0,IF(AY257="HABILITA",('PRECIOS UNITARIOS'!$AF257*500)/AX257))))</f>
        <v>0</v>
      </c>
      <c r="BA257" s="43">
        <f>'PRECIO REFERENCIA'!AY257</f>
        <v>0</v>
      </c>
      <c r="BB257" s="43" t="str">
        <f>'PRECIO REFERENCIA'!BA257</f>
        <v>NO OFERTADO</v>
      </c>
      <c r="BC257" s="44">
        <f>+IF(BB257="NO OFERTADO",0,IF(BB257="NO CUMPLE EV TECNICA",0,IF(BB257="NO HABILITA",0,IF(BB257="HABILITA",('PRECIOS UNITARIOS'!$AF257*500)/BA257))))</f>
        <v>0</v>
      </c>
      <c r="BD257" s="43">
        <f>'PRECIO REFERENCIA'!BB257</f>
        <v>634496.1</v>
      </c>
      <c r="BE257" s="43" t="str">
        <f>'PRECIO REFERENCIA'!BD257</f>
        <v>HABILITA</v>
      </c>
      <c r="BF257" s="44">
        <f>+IF(BE257="NO OFERTADO",0,IF(BE257="NO CUMPLE EV TECNICA",0,IF(BE257="NO HABILITA",0,IF(BE257="HABILITA",('PRECIOS UNITARIOS'!$AF257*500)/BD257))))</f>
        <v>354.47964140362723</v>
      </c>
      <c r="BG257" s="43">
        <f>'PRECIO REFERENCIA'!BE257</f>
        <v>0</v>
      </c>
      <c r="BH257" s="43" t="str">
        <f>'PRECIO REFERENCIA'!BG257</f>
        <v>NO OFERTADO</v>
      </c>
      <c r="BI257" s="44">
        <f>+IF(BH257="NO OFERTADO",0,IF(BH257="NO CUMPLE EV TECNICA",0,IF(BH257="NO HABILITA",0,IF(BH257="HABILITA",('PRECIOS UNITARIOS'!$AF257*500)/BG257))))</f>
        <v>0</v>
      </c>
      <c r="BJ257" s="43">
        <f>'PRECIO REFERENCIA'!BH257</f>
        <v>0</v>
      </c>
      <c r="BK257" s="43" t="str">
        <f>'PRECIO REFERENCIA'!BJ257</f>
        <v>NO OFERTADO</v>
      </c>
      <c r="BL257" s="44">
        <f>+IF(BK257="NO OFERTADO",0,IF(BK257="NO CUMPLE EV TECNICA",0,IF(BK257="NO HABILITA",0,IF(BK257="HABILITA",('PRECIOS UNITARIOS'!$AF257*500)/BJ257))))</f>
        <v>0</v>
      </c>
      <c r="BM257" s="43">
        <f>'PRECIO REFERENCIA'!BK257</f>
        <v>0</v>
      </c>
      <c r="BN257" s="43" t="str">
        <f>'PRECIO REFERENCIA'!BM257</f>
        <v>NO OFERTADO</v>
      </c>
      <c r="BO257" s="44">
        <f>+IF(BN257="NO OFERTADO",0,IF(BN257="NO CUMPLE EV TECNICA",0,IF(BN257="NO HABILITA",0,IF(BN257="HABILITA",('PRECIOS UNITARIOS'!$AF257*500)/BM257))))</f>
        <v>0</v>
      </c>
      <c r="BP257" s="43">
        <f>'PRECIO REFERENCIA'!BN257</f>
        <v>0</v>
      </c>
      <c r="BQ257" s="43" t="str">
        <f>'PRECIO REFERENCIA'!BP257</f>
        <v>NO OFERTADO</v>
      </c>
      <c r="BR257" s="44">
        <f>+IF(BQ257="NO OFERTADO",0,IF(BQ257="NO CUMPLE EV TECNICA",0,IF(BQ257="NO HABILITA",0,IF(BQ257="HABILITA",('PRECIOS UNITARIOS'!$AF257*500)/BP257))))</f>
        <v>0</v>
      </c>
      <c r="BS257" s="43">
        <f>'PRECIO REFERENCIA'!BQ257</f>
        <v>0</v>
      </c>
      <c r="BT257" s="43" t="str">
        <f>'PRECIO REFERENCIA'!BS257</f>
        <v>NO OFERTADO</v>
      </c>
      <c r="BU257" s="44">
        <f>+IF(BT257="NO OFERTADO",0,IF(BT257="NO CUMPLE EV TECNICA",0,IF(BT257="NO HABILITA",0,IF(BT257="HABILITA",('PRECIOS UNITARIOS'!$AF257*500)/BS257))))</f>
        <v>0</v>
      </c>
      <c r="BV257" s="43">
        <f>'PRECIO REFERENCIA'!BT257</f>
        <v>0</v>
      </c>
      <c r="BW257" s="43" t="str">
        <f>'PRECIO REFERENCIA'!BV257</f>
        <v>NO HABILITA</v>
      </c>
      <c r="BX257" s="44">
        <f>+IF(BW257="NO OFERTADO",0,IF(BW257="NO CUMPLE EV TECNICA",0,IF(BW257="NO HABILITA",0,IF(BW257="HABILITA",('PRECIOS UNITARIOS'!$AF257*500)/BV257))))</f>
        <v>0</v>
      </c>
      <c r="BY257" s="43">
        <f>'PRECIO REFERENCIA'!BW257</f>
        <v>0</v>
      </c>
      <c r="BZ257" s="43" t="str">
        <f>'PRECIO REFERENCIA'!BY257</f>
        <v>NO OFERTADO</v>
      </c>
      <c r="CA257" s="44">
        <f>+IF(BZ257="NO OFERTADO",0,IF(BZ257="NO CUMPLE EV TECNICA",0,IF(BZ257="NO HABILITA",0,IF(BZ257="HABILITA",('PRECIOS UNITARIOS'!$AF257*500)/BY257))))</f>
        <v>0</v>
      </c>
      <c r="CB257" s="43">
        <f>'PRECIO REFERENCIA'!BZ257</f>
        <v>0</v>
      </c>
      <c r="CC257" s="43" t="str">
        <f>'PRECIO REFERENCIA'!CB257</f>
        <v>NO OFERTADO</v>
      </c>
      <c r="CD257" s="44">
        <f>+IF(CC257="NO OFERTADO",0,IF(CC257="NO CUMPLE EV TECNICA",0,IF(CC257="NO HABILITA",0,IF(CC257="HABILITA",('PRECIOS UNITARIOS'!$AF257*500)/CB257))))</f>
        <v>0</v>
      </c>
      <c r="CE257" s="43">
        <f>'PRECIO REFERENCIA'!CC257</f>
        <v>0</v>
      </c>
      <c r="CF257" s="43" t="str">
        <f>'PRECIO REFERENCIA'!CE257</f>
        <v>NO OFERTADO</v>
      </c>
      <c r="CG257" s="44">
        <f>+IF(CF257="NO OFERTADO",0,IF(CF257="NO CUMPLE EV TECNICA",0,IF(CF257="NO HABILITA",0,IF(CF257="HABILITA",('PRECIOS UNITARIOS'!$AF257*500)/CE257))))</f>
        <v>0</v>
      </c>
      <c r="CH257" s="43">
        <f>'PRECIO REFERENCIA'!CF257</f>
        <v>0</v>
      </c>
      <c r="CI257" s="43" t="str">
        <f>'PRECIO REFERENCIA'!CH257</f>
        <v>NO OFERTADO</v>
      </c>
      <c r="CJ257" s="44">
        <f>+IF(CI257="NO OFERTADO",0,IF(CI257="NO CUMPLE EV TECNICA",0,IF(CI257="NO HABILITA",0,IF(CI257="HABILITA",('PRECIOS UNITARIOS'!$AF257*500)/CH257))))</f>
        <v>0</v>
      </c>
    </row>
    <row r="258" spans="1:88" s="40" customFormat="1" ht="38.25" x14ac:dyDescent="0.2">
      <c r="A258" s="103">
        <v>249</v>
      </c>
      <c r="B258" s="202" t="s">
        <v>392</v>
      </c>
      <c r="C258" s="121" t="s">
        <v>381</v>
      </c>
      <c r="D258" s="24">
        <v>1</v>
      </c>
      <c r="E258" s="166" t="s">
        <v>53</v>
      </c>
      <c r="F258" s="168">
        <v>1</v>
      </c>
      <c r="G258" s="25">
        <v>423954.45750000002</v>
      </c>
      <c r="H258" s="43">
        <f>'PRECIO REFERENCIA'!F258</f>
        <v>0</v>
      </c>
      <c r="I258" s="43" t="str">
        <f>'PRECIO REFERENCIA'!H258</f>
        <v>NO OFERTADO</v>
      </c>
      <c r="J258" s="44">
        <f>+IF(I258="NO OFERTADO",0,IF(I258="NO CUMPLE EV TECNICA",0,IF(I258="NO HABILITA",0,IF(I258="HABILITA",('PRECIOS UNITARIOS'!$AF258*500)/H258))))</f>
        <v>0</v>
      </c>
      <c r="K258" s="43">
        <f>'PRECIO REFERENCIA'!I258</f>
        <v>0</v>
      </c>
      <c r="L258" s="43" t="str">
        <f>'PRECIO REFERENCIA'!K258</f>
        <v>NO OFERTADO</v>
      </c>
      <c r="M258" s="44">
        <f>+IF(L258="NO OFERTADO",0,IF(L258="NO CUMPLE EV TECNICA",0,IF(L258="NO HABILITA",0,IF(L258="HABILITA",('PRECIOS UNITARIOS'!$AF258*500)/K258))))</f>
        <v>0</v>
      </c>
      <c r="N258" s="43">
        <f>'PRECIO REFERENCIA'!L258</f>
        <v>0</v>
      </c>
      <c r="O258" s="43" t="str">
        <f>'PRECIO REFERENCIA'!N258</f>
        <v>NO OFERTADO</v>
      </c>
      <c r="P258" s="44">
        <f>+IF(O258="NO OFERTADO",0,IF(O258="NO CUMPLE EV TECNICA",0,IF(O258="NO HABILITA",0,IF(O258="HABILITA",('PRECIOS UNITARIOS'!$AF258*500)/N258))))</f>
        <v>0</v>
      </c>
      <c r="Q258" s="43">
        <f>'PRECIO REFERENCIA'!O258</f>
        <v>0</v>
      </c>
      <c r="R258" s="43" t="str">
        <f>'PRECIO REFERENCIA'!Q258</f>
        <v>NO OFERTADO</v>
      </c>
      <c r="S258" s="44">
        <f>+IF(R258="NO OFERTADO",0,IF(R258="NO CUMPLE EV TECNICA",0,IF(R258="NO HABILITA",0,IF(R258="HABILITA",('PRECIOS UNITARIOS'!$AF258*500)/Q258))))</f>
        <v>0</v>
      </c>
      <c r="T258" s="43">
        <f>'PRECIO REFERENCIA'!R258</f>
        <v>0</v>
      </c>
      <c r="U258" s="43" t="str">
        <f>'PRECIO REFERENCIA'!T258</f>
        <v>NO OFERTADO</v>
      </c>
      <c r="V258" s="44">
        <f>+IF(U258="NO OFERTADO",0,IF(U258="NO CUMPLE EV TECNICA",0,IF(U258="NO HABILITA",0,IF(U258="HABILITA",('PRECIOS UNITARIOS'!$AF258*500)/T258))))</f>
        <v>0</v>
      </c>
      <c r="W258" s="43">
        <f>'PRECIO REFERENCIA'!U258</f>
        <v>0</v>
      </c>
      <c r="X258" s="43" t="str">
        <f>'PRECIO REFERENCIA'!W258</f>
        <v>NO OFERTADO</v>
      </c>
      <c r="Y258" s="44">
        <f>+IF(X258="NO OFERTADO",0,IF(X258="NO CUMPLE EV TECNICA",0,IF(X258="NO HABILITA",0,IF(X258="HABILITA",('PRECIOS UNITARIOS'!$AF258*500)/W258))))</f>
        <v>0</v>
      </c>
      <c r="Z258" s="43">
        <f>'PRECIO REFERENCIA'!X258</f>
        <v>0</v>
      </c>
      <c r="AA258" s="43" t="str">
        <f>'PRECIO REFERENCIA'!Z258</f>
        <v>NO OFERTADO</v>
      </c>
      <c r="AB258" s="44">
        <f>+IF(AA258="NO OFERTADO",0,IF(AA258="NO CUMPLE EV TECNICA",0,IF(AA258="NO HABILITA",0,IF(AA258="HABILITA",('PRECIOS UNITARIOS'!$AF258*500)/Z258))))</f>
        <v>0</v>
      </c>
      <c r="AC258" s="43">
        <f>'PRECIO REFERENCIA'!AA258</f>
        <v>0</v>
      </c>
      <c r="AD258" s="43" t="str">
        <f>'PRECIO REFERENCIA'!AC258</f>
        <v>NO OFERTADO</v>
      </c>
      <c r="AE258" s="44">
        <f>+IF(AD258="NO OFERTADO",0,IF(AD258="NO CUMPLE EV TECNICA",0,IF(AD258="NO HABILITA",0,IF(AD258="HABILITA",('PRECIOS UNITARIOS'!$AF258*500)/AC258))))</f>
        <v>0</v>
      </c>
      <c r="AF258" s="43">
        <f>'PRECIO REFERENCIA'!AD258</f>
        <v>0</v>
      </c>
      <c r="AG258" s="43" t="str">
        <f>'PRECIO REFERENCIA'!AF258</f>
        <v>NO OFERTADO</v>
      </c>
      <c r="AH258" s="44">
        <f>+IF(AG258="NO OFERTADO",0,IF(AG258="NO CUMPLE EV TECNICA",0,IF(AG258="NO HABILITA",0,IF(AG258="HABILITA",('PRECIOS UNITARIOS'!$AF258*500)/AF258))))</f>
        <v>0</v>
      </c>
      <c r="AI258" s="43">
        <f>'PRECIO REFERENCIA'!AG258</f>
        <v>0</v>
      </c>
      <c r="AJ258" s="43" t="str">
        <f>'PRECIO REFERENCIA'!AI258</f>
        <v>NO OFERTADO</v>
      </c>
      <c r="AK258" s="44">
        <f>+IF(AJ258="NO OFERTADO",0,IF(AJ258="NO CUMPLE EV TECNICA",0,IF(AJ258="NO HABILITA",0,IF(AJ258="HABILITA",('PRECIOS UNITARIOS'!$AF258*500)/AI258))))</f>
        <v>0</v>
      </c>
      <c r="AL258" s="43">
        <f>'PRECIO REFERENCIA'!AJ258</f>
        <v>0</v>
      </c>
      <c r="AM258" s="43" t="str">
        <f>'PRECIO REFERENCIA'!AL258</f>
        <v>NO OFERTADO</v>
      </c>
      <c r="AN258" s="44">
        <f>+IF(AM258="NO OFERTADO",0,IF(AM258="NO CUMPLE EV TECNICA",0,IF(AM258="NO HABILITA",0,IF(AM258="HABILITA",('PRECIOS UNITARIOS'!$AF258*500)/AL258))))</f>
        <v>0</v>
      </c>
      <c r="AO258" s="43">
        <f>'PRECIO REFERENCIA'!AM258</f>
        <v>379715.91000000003</v>
      </c>
      <c r="AP258" s="43" t="str">
        <f>'PRECIO REFERENCIA'!AO258</f>
        <v>HABILITA</v>
      </c>
      <c r="AQ258" s="44">
        <f>+IF(AP258="NO OFERTADO",0,IF(AP258="NO CUMPLE EV TECNICA",0,IF(AP258="NO HABILITA",0,IF(AP258="HABILITA",('PRECIOS UNITARIOS'!$AF258*500)/AO258))))</f>
        <v>500.00000000000006</v>
      </c>
      <c r="AR258" s="43">
        <f>'PRECIO REFERENCIA'!AP258</f>
        <v>0</v>
      </c>
      <c r="AS258" s="43" t="str">
        <f>'PRECIO REFERENCIA'!AR258</f>
        <v>NO OFERTADO</v>
      </c>
      <c r="AT258" s="44">
        <f>+IF(AS258="NO OFERTADO",0,IF(AS258="NO CUMPLE EV TECNICA",0,IF(AS258="NO HABILITA",0,IF(AS258="HABILITA",('PRECIOS UNITARIOS'!$AF258*500)/AR258))))</f>
        <v>0</v>
      </c>
      <c r="AU258" s="43">
        <f>'PRECIO REFERENCIA'!AS258</f>
        <v>0</v>
      </c>
      <c r="AV258" s="43" t="str">
        <f>'PRECIO REFERENCIA'!AU258</f>
        <v>NO OFERTADO</v>
      </c>
      <c r="AW258" s="44">
        <f>+IF(AV258="NO OFERTADO",0,IF(AV258="NO CUMPLE EV TECNICA",0,IF(AV258="NO HABILITA",0,IF(AV258="HABILITA",('PRECIOS UNITARIOS'!$AF258*500)/AU258))))</f>
        <v>0</v>
      </c>
      <c r="AX258" s="43">
        <f>'PRECIO REFERENCIA'!AV258</f>
        <v>0</v>
      </c>
      <c r="AY258" s="43" t="str">
        <f>'PRECIO REFERENCIA'!AX258</f>
        <v>NO OFERTADO</v>
      </c>
      <c r="AZ258" s="44">
        <f>+IF(AY258="NO OFERTADO",0,IF(AY258="NO CUMPLE EV TECNICA",0,IF(AY258="NO HABILITA",0,IF(AY258="HABILITA",('PRECIOS UNITARIOS'!$AF258*500)/AX258))))</f>
        <v>0</v>
      </c>
      <c r="BA258" s="43">
        <f>'PRECIO REFERENCIA'!AY258</f>
        <v>0</v>
      </c>
      <c r="BB258" s="43" t="str">
        <f>'PRECIO REFERENCIA'!BA258</f>
        <v>NO OFERTADO</v>
      </c>
      <c r="BC258" s="44">
        <f>+IF(BB258="NO OFERTADO",0,IF(BB258="NO CUMPLE EV TECNICA",0,IF(BB258="NO HABILITA",0,IF(BB258="HABILITA",('PRECIOS UNITARIOS'!$AF258*500)/BA258))))</f>
        <v>0</v>
      </c>
      <c r="BD258" s="43">
        <f>'PRECIO REFERENCIA'!BB258</f>
        <v>610986.46</v>
      </c>
      <c r="BE258" s="43" t="str">
        <f>'PRECIO REFERENCIA'!BD258</f>
        <v>NO HABILITA</v>
      </c>
      <c r="BF258" s="44">
        <f>+IF(BE258="NO OFERTADO",0,IF(BE258="NO CUMPLE EV TECNICA",0,IF(BE258="NO HABILITA",0,IF(BE258="HABILITA",('PRECIOS UNITARIOS'!$AF258*500)/BD258))))</f>
        <v>0</v>
      </c>
      <c r="BG258" s="43">
        <f>'PRECIO REFERENCIA'!BE258</f>
        <v>0</v>
      </c>
      <c r="BH258" s="43" t="str">
        <f>'PRECIO REFERENCIA'!BG258</f>
        <v>NO OFERTADO</v>
      </c>
      <c r="BI258" s="44">
        <f>+IF(BH258="NO OFERTADO",0,IF(BH258="NO CUMPLE EV TECNICA",0,IF(BH258="NO HABILITA",0,IF(BH258="HABILITA",('PRECIOS UNITARIOS'!$AF258*500)/BG258))))</f>
        <v>0</v>
      </c>
      <c r="BJ258" s="43">
        <f>'PRECIO REFERENCIA'!BH258</f>
        <v>0</v>
      </c>
      <c r="BK258" s="43" t="str">
        <f>'PRECIO REFERENCIA'!BJ258</f>
        <v>NO OFERTADO</v>
      </c>
      <c r="BL258" s="44">
        <f>+IF(BK258="NO OFERTADO",0,IF(BK258="NO CUMPLE EV TECNICA",0,IF(BK258="NO HABILITA",0,IF(BK258="HABILITA",('PRECIOS UNITARIOS'!$AF258*500)/BJ258))))</f>
        <v>0</v>
      </c>
      <c r="BM258" s="43">
        <f>'PRECIO REFERENCIA'!BK258</f>
        <v>0</v>
      </c>
      <c r="BN258" s="43" t="str">
        <f>'PRECIO REFERENCIA'!BM258</f>
        <v>NO OFERTADO</v>
      </c>
      <c r="BO258" s="44">
        <f>+IF(BN258="NO OFERTADO",0,IF(BN258="NO CUMPLE EV TECNICA",0,IF(BN258="NO HABILITA",0,IF(BN258="HABILITA",('PRECIOS UNITARIOS'!$AF258*500)/BM258))))</f>
        <v>0</v>
      </c>
      <c r="BP258" s="43">
        <f>'PRECIO REFERENCIA'!BN258</f>
        <v>0</v>
      </c>
      <c r="BQ258" s="43" t="str">
        <f>'PRECIO REFERENCIA'!BP258</f>
        <v>NO OFERTADO</v>
      </c>
      <c r="BR258" s="44">
        <f>+IF(BQ258="NO OFERTADO",0,IF(BQ258="NO CUMPLE EV TECNICA",0,IF(BQ258="NO HABILITA",0,IF(BQ258="HABILITA",('PRECIOS UNITARIOS'!$AF258*500)/BP258))))</f>
        <v>0</v>
      </c>
      <c r="BS258" s="43">
        <f>'PRECIO REFERENCIA'!BQ258</f>
        <v>0</v>
      </c>
      <c r="BT258" s="43" t="str">
        <f>'PRECIO REFERENCIA'!BS258</f>
        <v>NO OFERTADO</v>
      </c>
      <c r="BU258" s="44">
        <f>+IF(BT258="NO OFERTADO",0,IF(BT258="NO CUMPLE EV TECNICA",0,IF(BT258="NO HABILITA",0,IF(BT258="HABILITA",('PRECIOS UNITARIOS'!$AF258*500)/BS258))))</f>
        <v>0</v>
      </c>
      <c r="BV258" s="43">
        <f>'PRECIO REFERENCIA'!BT258</f>
        <v>0</v>
      </c>
      <c r="BW258" s="43" t="str">
        <f>'PRECIO REFERENCIA'!BV258</f>
        <v>NO HABILITA</v>
      </c>
      <c r="BX258" s="44">
        <f>+IF(BW258="NO OFERTADO",0,IF(BW258="NO CUMPLE EV TECNICA",0,IF(BW258="NO HABILITA",0,IF(BW258="HABILITA",('PRECIOS UNITARIOS'!$AF258*500)/BV258))))</f>
        <v>0</v>
      </c>
      <c r="BY258" s="43">
        <f>'PRECIO REFERENCIA'!BW258</f>
        <v>0</v>
      </c>
      <c r="BZ258" s="43" t="str">
        <f>'PRECIO REFERENCIA'!BY258</f>
        <v>NO OFERTADO</v>
      </c>
      <c r="CA258" s="44">
        <f>+IF(BZ258="NO OFERTADO",0,IF(BZ258="NO CUMPLE EV TECNICA",0,IF(BZ258="NO HABILITA",0,IF(BZ258="HABILITA",('PRECIOS UNITARIOS'!$AF258*500)/BY258))))</f>
        <v>0</v>
      </c>
      <c r="CB258" s="43">
        <f>'PRECIO REFERENCIA'!BZ258</f>
        <v>0</v>
      </c>
      <c r="CC258" s="43" t="str">
        <f>'PRECIO REFERENCIA'!CB258</f>
        <v>NO OFERTADO</v>
      </c>
      <c r="CD258" s="44">
        <f>+IF(CC258="NO OFERTADO",0,IF(CC258="NO CUMPLE EV TECNICA",0,IF(CC258="NO HABILITA",0,IF(CC258="HABILITA",('PRECIOS UNITARIOS'!$AF258*500)/CB258))))</f>
        <v>0</v>
      </c>
      <c r="CE258" s="43">
        <f>'PRECIO REFERENCIA'!CC258</f>
        <v>0</v>
      </c>
      <c r="CF258" s="43" t="str">
        <f>'PRECIO REFERENCIA'!CE258</f>
        <v>NO OFERTADO</v>
      </c>
      <c r="CG258" s="44">
        <f>+IF(CF258="NO OFERTADO",0,IF(CF258="NO CUMPLE EV TECNICA",0,IF(CF258="NO HABILITA",0,IF(CF258="HABILITA",('PRECIOS UNITARIOS'!$AF258*500)/CE258))))</f>
        <v>0</v>
      </c>
      <c r="CH258" s="43">
        <f>'PRECIO REFERENCIA'!CF258</f>
        <v>0</v>
      </c>
      <c r="CI258" s="43" t="str">
        <f>'PRECIO REFERENCIA'!CH258</f>
        <v>NO OFERTADO</v>
      </c>
      <c r="CJ258" s="44">
        <f>+IF(CI258="NO OFERTADO",0,IF(CI258="NO CUMPLE EV TECNICA",0,IF(CI258="NO HABILITA",0,IF(CI258="HABILITA",('PRECIOS UNITARIOS'!$AF258*500)/CH258))))</f>
        <v>0</v>
      </c>
    </row>
    <row r="259" spans="1:88" s="40" customFormat="1" ht="38.25" x14ac:dyDescent="0.2">
      <c r="A259" s="103">
        <v>250</v>
      </c>
      <c r="B259" s="202" t="s">
        <v>393</v>
      </c>
      <c r="C259" s="121" t="s">
        <v>381</v>
      </c>
      <c r="D259" s="24">
        <v>1</v>
      </c>
      <c r="E259" s="166" t="s">
        <v>53</v>
      </c>
      <c r="F259" s="168">
        <v>1</v>
      </c>
      <c r="G259" s="25">
        <v>502239.5</v>
      </c>
      <c r="H259" s="43">
        <f>'PRECIO REFERENCIA'!F259</f>
        <v>0</v>
      </c>
      <c r="I259" s="43" t="str">
        <f>'PRECIO REFERENCIA'!H259</f>
        <v>NO OFERTADO</v>
      </c>
      <c r="J259" s="44">
        <f>+IF(I259="NO OFERTADO",0,IF(I259="NO CUMPLE EV TECNICA",0,IF(I259="NO HABILITA",0,IF(I259="HABILITA",('PRECIOS UNITARIOS'!$AF259*500)/H259))))</f>
        <v>0</v>
      </c>
      <c r="K259" s="43">
        <f>'PRECIO REFERENCIA'!I259</f>
        <v>0</v>
      </c>
      <c r="L259" s="43" t="str">
        <f>'PRECIO REFERENCIA'!K259</f>
        <v>NO OFERTADO</v>
      </c>
      <c r="M259" s="44">
        <f>+IF(L259="NO OFERTADO",0,IF(L259="NO CUMPLE EV TECNICA",0,IF(L259="NO HABILITA",0,IF(L259="HABILITA",('PRECIOS UNITARIOS'!$AF259*500)/K259))))</f>
        <v>0</v>
      </c>
      <c r="N259" s="43">
        <f>'PRECIO REFERENCIA'!L259</f>
        <v>0</v>
      </c>
      <c r="O259" s="43" t="str">
        <f>'PRECIO REFERENCIA'!N259</f>
        <v>NO OFERTADO</v>
      </c>
      <c r="P259" s="44">
        <f>+IF(O259="NO OFERTADO",0,IF(O259="NO CUMPLE EV TECNICA",0,IF(O259="NO HABILITA",0,IF(O259="HABILITA",('PRECIOS UNITARIOS'!$AF259*500)/N259))))</f>
        <v>0</v>
      </c>
      <c r="Q259" s="43">
        <f>'PRECIO REFERENCIA'!O259</f>
        <v>0</v>
      </c>
      <c r="R259" s="43" t="str">
        <f>'PRECIO REFERENCIA'!Q259</f>
        <v>NO OFERTADO</v>
      </c>
      <c r="S259" s="44">
        <f>+IF(R259="NO OFERTADO",0,IF(R259="NO CUMPLE EV TECNICA",0,IF(R259="NO HABILITA",0,IF(R259="HABILITA",('PRECIOS UNITARIOS'!$AF259*500)/Q259))))</f>
        <v>0</v>
      </c>
      <c r="T259" s="43">
        <f>'PRECIO REFERENCIA'!R259</f>
        <v>0</v>
      </c>
      <c r="U259" s="43" t="str">
        <f>'PRECIO REFERENCIA'!T259</f>
        <v>NO OFERTADO</v>
      </c>
      <c r="V259" s="44">
        <f>+IF(U259="NO OFERTADO",0,IF(U259="NO CUMPLE EV TECNICA",0,IF(U259="NO HABILITA",0,IF(U259="HABILITA",('PRECIOS UNITARIOS'!$AF259*500)/T259))))</f>
        <v>0</v>
      </c>
      <c r="W259" s="43">
        <f>'PRECIO REFERENCIA'!U259</f>
        <v>0</v>
      </c>
      <c r="X259" s="43" t="str">
        <f>'PRECIO REFERENCIA'!W259</f>
        <v>NO OFERTADO</v>
      </c>
      <c r="Y259" s="44">
        <f>+IF(X259="NO OFERTADO",0,IF(X259="NO CUMPLE EV TECNICA",0,IF(X259="NO HABILITA",0,IF(X259="HABILITA",('PRECIOS UNITARIOS'!$AF259*500)/W259))))</f>
        <v>0</v>
      </c>
      <c r="Z259" s="43">
        <f>'PRECIO REFERENCIA'!X259</f>
        <v>0</v>
      </c>
      <c r="AA259" s="43" t="str">
        <f>'PRECIO REFERENCIA'!Z259</f>
        <v>NO OFERTADO</v>
      </c>
      <c r="AB259" s="44">
        <f>+IF(AA259="NO OFERTADO",0,IF(AA259="NO CUMPLE EV TECNICA",0,IF(AA259="NO HABILITA",0,IF(AA259="HABILITA",('PRECIOS UNITARIOS'!$AF259*500)/Z259))))</f>
        <v>0</v>
      </c>
      <c r="AC259" s="43">
        <f>'PRECIO REFERENCIA'!AA259</f>
        <v>0</v>
      </c>
      <c r="AD259" s="43" t="str">
        <f>'PRECIO REFERENCIA'!AC259</f>
        <v>NO OFERTADO</v>
      </c>
      <c r="AE259" s="44">
        <f>+IF(AD259="NO OFERTADO",0,IF(AD259="NO CUMPLE EV TECNICA",0,IF(AD259="NO HABILITA",0,IF(AD259="HABILITA",('PRECIOS UNITARIOS'!$AF259*500)/AC259))))</f>
        <v>0</v>
      </c>
      <c r="AF259" s="43">
        <f>'PRECIO REFERENCIA'!AD259</f>
        <v>0</v>
      </c>
      <c r="AG259" s="43" t="str">
        <f>'PRECIO REFERENCIA'!AF259</f>
        <v>NO OFERTADO</v>
      </c>
      <c r="AH259" s="44">
        <f>+IF(AG259="NO OFERTADO",0,IF(AG259="NO CUMPLE EV TECNICA",0,IF(AG259="NO HABILITA",0,IF(AG259="HABILITA",('PRECIOS UNITARIOS'!$AF259*500)/AF259))))</f>
        <v>0</v>
      </c>
      <c r="AI259" s="43">
        <f>'PRECIO REFERENCIA'!AG259</f>
        <v>0</v>
      </c>
      <c r="AJ259" s="43" t="str">
        <f>'PRECIO REFERENCIA'!AI259</f>
        <v>NO OFERTADO</v>
      </c>
      <c r="AK259" s="44">
        <f>+IF(AJ259="NO OFERTADO",0,IF(AJ259="NO CUMPLE EV TECNICA",0,IF(AJ259="NO HABILITA",0,IF(AJ259="HABILITA",('PRECIOS UNITARIOS'!$AF259*500)/AI259))))</f>
        <v>0</v>
      </c>
      <c r="AL259" s="43">
        <f>'PRECIO REFERENCIA'!AJ259</f>
        <v>0</v>
      </c>
      <c r="AM259" s="43" t="str">
        <f>'PRECIO REFERENCIA'!AL259</f>
        <v>NO OFERTADO</v>
      </c>
      <c r="AN259" s="44">
        <f>+IF(AM259="NO OFERTADO",0,IF(AM259="NO CUMPLE EV TECNICA",0,IF(AM259="NO HABILITA",0,IF(AM259="HABILITA",('PRECIOS UNITARIOS'!$AF259*500)/AL259))))</f>
        <v>0</v>
      </c>
      <c r="AO259" s="43">
        <f>'PRECIO REFERENCIA'!AM259</f>
        <v>449831.9</v>
      </c>
      <c r="AP259" s="43" t="str">
        <f>'PRECIO REFERENCIA'!AO259</f>
        <v>HABILITA</v>
      </c>
      <c r="AQ259" s="44">
        <f>+IF(AP259="NO OFERTADO",0,IF(AP259="NO CUMPLE EV TECNICA",0,IF(AP259="NO HABILITA",0,IF(AP259="HABILITA",('PRECIOS UNITARIOS'!$AF259*500)/AO259))))</f>
        <v>500</v>
      </c>
      <c r="AR259" s="43">
        <f>'PRECIO REFERENCIA'!AP259</f>
        <v>0</v>
      </c>
      <c r="AS259" s="43" t="str">
        <f>'PRECIO REFERENCIA'!AR259</f>
        <v>NO OFERTADO</v>
      </c>
      <c r="AT259" s="44">
        <f>+IF(AS259="NO OFERTADO",0,IF(AS259="NO CUMPLE EV TECNICA",0,IF(AS259="NO HABILITA",0,IF(AS259="HABILITA",('PRECIOS UNITARIOS'!$AF259*500)/AR259))))</f>
        <v>0</v>
      </c>
      <c r="AU259" s="43">
        <f>'PRECIO REFERENCIA'!AS259</f>
        <v>0</v>
      </c>
      <c r="AV259" s="43" t="str">
        <f>'PRECIO REFERENCIA'!AU259</f>
        <v>NO OFERTADO</v>
      </c>
      <c r="AW259" s="44">
        <f>+IF(AV259="NO OFERTADO",0,IF(AV259="NO CUMPLE EV TECNICA",0,IF(AV259="NO HABILITA",0,IF(AV259="HABILITA",('PRECIOS UNITARIOS'!$AF259*500)/AU259))))</f>
        <v>0</v>
      </c>
      <c r="AX259" s="43">
        <f>'PRECIO REFERENCIA'!AV259</f>
        <v>0</v>
      </c>
      <c r="AY259" s="43" t="str">
        <f>'PRECIO REFERENCIA'!AX259</f>
        <v>NO OFERTADO</v>
      </c>
      <c r="AZ259" s="44">
        <f>+IF(AY259="NO OFERTADO",0,IF(AY259="NO CUMPLE EV TECNICA",0,IF(AY259="NO HABILITA",0,IF(AY259="HABILITA",('PRECIOS UNITARIOS'!$AF259*500)/AX259))))</f>
        <v>0</v>
      </c>
      <c r="BA259" s="43">
        <f>'PRECIO REFERENCIA'!AY259</f>
        <v>0</v>
      </c>
      <c r="BB259" s="43" t="str">
        <f>'PRECIO REFERENCIA'!BA259</f>
        <v>NO OFERTADO</v>
      </c>
      <c r="BC259" s="44">
        <f>+IF(BB259="NO OFERTADO",0,IF(BB259="NO CUMPLE EV TECNICA",0,IF(BB259="NO HABILITA",0,IF(BB259="HABILITA",('PRECIOS UNITARIOS'!$AF259*500)/BA259))))</f>
        <v>0</v>
      </c>
      <c r="BD259" s="43">
        <f>'PRECIO REFERENCIA'!BB259</f>
        <v>621414.43000000005</v>
      </c>
      <c r="BE259" s="43" t="str">
        <f>'PRECIO REFERENCIA'!BD259</f>
        <v>HABILITA</v>
      </c>
      <c r="BF259" s="44">
        <f>+IF(BE259="NO OFERTADO",0,IF(BE259="NO CUMPLE EV TECNICA",0,IF(BE259="NO HABILITA",0,IF(BE259="HABILITA",('PRECIOS UNITARIOS'!$AF259*500)/BD259))))</f>
        <v>361.94194911115915</v>
      </c>
      <c r="BG259" s="43">
        <f>'PRECIO REFERENCIA'!BE259</f>
        <v>0</v>
      </c>
      <c r="BH259" s="43" t="str">
        <f>'PRECIO REFERENCIA'!BG259</f>
        <v>NO OFERTADO</v>
      </c>
      <c r="BI259" s="44">
        <f>+IF(BH259="NO OFERTADO",0,IF(BH259="NO CUMPLE EV TECNICA",0,IF(BH259="NO HABILITA",0,IF(BH259="HABILITA",('PRECIOS UNITARIOS'!$AF259*500)/BG259))))</f>
        <v>0</v>
      </c>
      <c r="BJ259" s="43">
        <f>'PRECIO REFERENCIA'!BH259</f>
        <v>0</v>
      </c>
      <c r="BK259" s="43" t="str">
        <f>'PRECIO REFERENCIA'!BJ259</f>
        <v>NO OFERTADO</v>
      </c>
      <c r="BL259" s="44">
        <f>+IF(BK259="NO OFERTADO",0,IF(BK259="NO CUMPLE EV TECNICA",0,IF(BK259="NO HABILITA",0,IF(BK259="HABILITA",('PRECIOS UNITARIOS'!$AF259*500)/BJ259))))</f>
        <v>0</v>
      </c>
      <c r="BM259" s="43">
        <f>'PRECIO REFERENCIA'!BK259</f>
        <v>0</v>
      </c>
      <c r="BN259" s="43" t="str">
        <f>'PRECIO REFERENCIA'!BM259</f>
        <v>NO OFERTADO</v>
      </c>
      <c r="BO259" s="44">
        <f>+IF(BN259="NO OFERTADO",0,IF(BN259="NO CUMPLE EV TECNICA",0,IF(BN259="NO HABILITA",0,IF(BN259="HABILITA",('PRECIOS UNITARIOS'!$AF259*500)/BM259))))</f>
        <v>0</v>
      </c>
      <c r="BP259" s="43">
        <f>'PRECIO REFERENCIA'!BN259</f>
        <v>0</v>
      </c>
      <c r="BQ259" s="43" t="str">
        <f>'PRECIO REFERENCIA'!BP259</f>
        <v>NO OFERTADO</v>
      </c>
      <c r="BR259" s="44">
        <f>+IF(BQ259="NO OFERTADO",0,IF(BQ259="NO CUMPLE EV TECNICA",0,IF(BQ259="NO HABILITA",0,IF(BQ259="HABILITA",('PRECIOS UNITARIOS'!$AF259*500)/BP259))))</f>
        <v>0</v>
      </c>
      <c r="BS259" s="43">
        <f>'PRECIO REFERENCIA'!BQ259</f>
        <v>0</v>
      </c>
      <c r="BT259" s="43" t="str">
        <f>'PRECIO REFERENCIA'!BS259</f>
        <v>NO OFERTADO</v>
      </c>
      <c r="BU259" s="44">
        <f>+IF(BT259="NO OFERTADO",0,IF(BT259="NO CUMPLE EV TECNICA",0,IF(BT259="NO HABILITA",0,IF(BT259="HABILITA",('PRECIOS UNITARIOS'!$AF259*500)/BS259))))</f>
        <v>0</v>
      </c>
      <c r="BV259" s="43">
        <f>'PRECIO REFERENCIA'!BT259</f>
        <v>0</v>
      </c>
      <c r="BW259" s="43" t="str">
        <f>'PRECIO REFERENCIA'!BV259</f>
        <v>NO HABILITA</v>
      </c>
      <c r="BX259" s="44">
        <f>+IF(BW259="NO OFERTADO",0,IF(BW259="NO CUMPLE EV TECNICA",0,IF(BW259="NO HABILITA",0,IF(BW259="HABILITA",('PRECIOS UNITARIOS'!$AF259*500)/BV259))))</f>
        <v>0</v>
      </c>
      <c r="BY259" s="43">
        <f>'PRECIO REFERENCIA'!BW259</f>
        <v>0</v>
      </c>
      <c r="BZ259" s="43" t="str">
        <f>'PRECIO REFERENCIA'!BY259</f>
        <v>NO OFERTADO</v>
      </c>
      <c r="CA259" s="44">
        <f>+IF(BZ259="NO OFERTADO",0,IF(BZ259="NO CUMPLE EV TECNICA",0,IF(BZ259="NO HABILITA",0,IF(BZ259="HABILITA",('PRECIOS UNITARIOS'!$AF259*500)/BY259))))</f>
        <v>0</v>
      </c>
      <c r="CB259" s="43">
        <f>'PRECIO REFERENCIA'!BZ259</f>
        <v>0</v>
      </c>
      <c r="CC259" s="43" t="str">
        <f>'PRECIO REFERENCIA'!CB259</f>
        <v>NO OFERTADO</v>
      </c>
      <c r="CD259" s="44">
        <f>+IF(CC259="NO OFERTADO",0,IF(CC259="NO CUMPLE EV TECNICA",0,IF(CC259="NO HABILITA",0,IF(CC259="HABILITA",('PRECIOS UNITARIOS'!$AF259*500)/CB259))))</f>
        <v>0</v>
      </c>
      <c r="CE259" s="43">
        <f>'PRECIO REFERENCIA'!CC259</f>
        <v>0</v>
      </c>
      <c r="CF259" s="43" t="str">
        <f>'PRECIO REFERENCIA'!CE259</f>
        <v>NO OFERTADO</v>
      </c>
      <c r="CG259" s="44">
        <f>+IF(CF259="NO OFERTADO",0,IF(CF259="NO CUMPLE EV TECNICA",0,IF(CF259="NO HABILITA",0,IF(CF259="HABILITA",('PRECIOS UNITARIOS'!$AF259*500)/CE259))))</f>
        <v>0</v>
      </c>
      <c r="CH259" s="43">
        <f>'PRECIO REFERENCIA'!CF259</f>
        <v>0</v>
      </c>
      <c r="CI259" s="43" t="str">
        <f>'PRECIO REFERENCIA'!CH259</f>
        <v>NO OFERTADO</v>
      </c>
      <c r="CJ259" s="44">
        <f>+IF(CI259="NO OFERTADO",0,IF(CI259="NO CUMPLE EV TECNICA",0,IF(CI259="NO HABILITA",0,IF(CI259="HABILITA",('PRECIOS UNITARIOS'!$AF259*500)/CH259))))</f>
        <v>0</v>
      </c>
    </row>
    <row r="260" spans="1:88" s="40" customFormat="1" ht="51" x14ac:dyDescent="0.2">
      <c r="A260" s="103">
        <v>251</v>
      </c>
      <c r="B260" s="202" t="s">
        <v>394</v>
      </c>
      <c r="C260" s="121" t="s">
        <v>381</v>
      </c>
      <c r="D260" s="24">
        <v>1</v>
      </c>
      <c r="E260" s="166" t="s">
        <v>53</v>
      </c>
      <c r="F260" s="168">
        <v>1</v>
      </c>
      <c r="G260" s="25">
        <v>423954.45750000002</v>
      </c>
      <c r="H260" s="43">
        <f>'PRECIO REFERENCIA'!F260</f>
        <v>0</v>
      </c>
      <c r="I260" s="43" t="str">
        <f>'PRECIO REFERENCIA'!H260</f>
        <v>NO OFERTADO</v>
      </c>
      <c r="J260" s="44">
        <f>+IF(I260="NO OFERTADO",0,IF(I260="NO CUMPLE EV TECNICA",0,IF(I260="NO HABILITA",0,IF(I260="HABILITA",('PRECIOS UNITARIOS'!$AF260*500)/H260))))</f>
        <v>0</v>
      </c>
      <c r="K260" s="43">
        <f>'PRECIO REFERENCIA'!I260</f>
        <v>0</v>
      </c>
      <c r="L260" s="43" t="str">
        <f>'PRECIO REFERENCIA'!K260</f>
        <v>NO OFERTADO</v>
      </c>
      <c r="M260" s="44">
        <f>+IF(L260="NO OFERTADO",0,IF(L260="NO CUMPLE EV TECNICA",0,IF(L260="NO HABILITA",0,IF(L260="HABILITA",('PRECIOS UNITARIOS'!$AF260*500)/K260))))</f>
        <v>0</v>
      </c>
      <c r="N260" s="43">
        <f>'PRECIO REFERENCIA'!L260</f>
        <v>0</v>
      </c>
      <c r="O260" s="43" t="str">
        <f>'PRECIO REFERENCIA'!N260</f>
        <v>NO OFERTADO</v>
      </c>
      <c r="P260" s="44">
        <f>+IF(O260="NO OFERTADO",0,IF(O260="NO CUMPLE EV TECNICA",0,IF(O260="NO HABILITA",0,IF(O260="HABILITA",('PRECIOS UNITARIOS'!$AF260*500)/N260))))</f>
        <v>0</v>
      </c>
      <c r="Q260" s="43">
        <f>'PRECIO REFERENCIA'!O260</f>
        <v>0</v>
      </c>
      <c r="R260" s="43" t="str">
        <f>'PRECIO REFERENCIA'!Q260</f>
        <v>NO OFERTADO</v>
      </c>
      <c r="S260" s="44">
        <f>+IF(R260="NO OFERTADO",0,IF(R260="NO CUMPLE EV TECNICA",0,IF(R260="NO HABILITA",0,IF(R260="HABILITA",('PRECIOS UNITARIOS'!$AF260*500)/Q260))))</f>
        <v>0</v>
      </c>
      <c r="T260" s="43">
        <f>'PRECIO REFERENCIA'!R260</f>
        <v>0</v>
      </c>
      <c r="U260" s="43" t="str">
        <f>'PRECIO REFERENCIA'!T260</f>
        <v>NO OFERTADO</v>
      </c>
      <c r="V260" s="44">
        <f>+IF(U260="NO OFERTADO",0,IF(U260="NO CUMPLE EV TECNICA",0,IF(U260="NO HABILITA",0,IF(U260="HABILITA",('PRECIOS UNITARIOS'!$AF260*500)/T260))))</f>
        <v>0</v>
      </c>
      <c r="W260" s="43">
        <f>'PRECIO REFERENCIA'!U260</f>
        <v>0</v>
      </c>
      <c r="X260" s="43" t="str">
        <f>'PRECIO REFERENCIA'!W260</f>
        <v>NO OFERTADO</v>
      </c>
      <c r="Y260" s="44">
        <f>+IF(X260="NO OFERTADO",0,IF(X260="NO CUMPLE EV TECNICA",0,IF(X260="NO HABILITA",0,IF(X260="HABILITA",('PRECIOS UNITARIOS'!$AF260*500)/W260))))</f>
        <v>0</v>
      </c>
      <c r="Z260" s="43">
        <f>'PRECIO REFERENCIA'!X260</f>
        <v>0</v>
      </c>
      <c r="AA260" s="43" t="str">
        <f>'PRECIO REFERENCIA'!Z260</f>
        <v>NO OFERTADO</v>
      </c>
      <c r="AB260" s="44">
        <f>+IF(AA260="NO OFERTADO",0,IF(AA260="NO CUMPLE EV TECNICA",0,IF(AA260="NO HABILITA",0,IF(AA260="HABILITA",('PRECIOS UNITARIOS'!$AF260*500)/Z260))))</f>
        <v>0</v>
      </c>
      <c r="AC260" s="43">
        <f>'PRECIO REFERENCIA'!AA260</f>
        <v>0</v>
      </c>
      <c r="AD260" s="43" t="str">
        <f>'PRECIO REFERENCIA'!AC260</f>
        <v>NO OFERTADO</v>
      </c>
      <c r="AE260" s="44">
        <f>+IF(AD260="NO OFERTADO",0,IF(AD260="NO CUMPLE EV TECNICA",0,IF(AD260="NO HABILITA",0,IF(AD260="HABILITA",('PRECIOS UNITARIOS'!$AF260*500)/AC260))))</f>
        <v>0</v>
      </c>
      <c r="AF260" s="43">
        <f>'PRECIO REFERENCIA'!AD260</f>
        <v>0</v>
      </c>
      <c r="AG260" s="43" t="str">
        <f>'PRECIO REFERENCIA'!AF260</f>
        <v>NO OFERTADO</v>
      </c>
      <c r="AH260" s="44">
        <f>+IF(AG260="NO OFERTADO",0,IF(AG260="NO CUMPLE EV TECNICA",0,IF(AG260="NO HABILITA",0,IF(AG260="HABILITA",('PRECIOS UNITARIOS'!$AF260*500)/AF260))))</f>
        <v>0</v>
      </c>
      <c r="AI260" s="43">
        <f>'PRECIO REFERENCIA'!AG260</f>
        <v>0</v>
      </c>
      <c r="AJ260" s="43" t="str">
        <f>'PRECIO REFERENCIA'!AI260</f>
        <v>NO OFERTADO</v>
      </c>
      <c r="AK260" s="44">
        <f>+IF(AJ260="NO OFERTADO",0,IF(AJ260="NO CUMPLE EV TECNICA",0,IF(AJ260="NO HABILITA",0,IF(AJ260="HABILITA",('PRECIOS UNITARIOS'!$AF260*500)/AI260))))</f>
        <v>0</v>
      </c>
      <c r="AL260" s="43">
        <f>'PRECIO REFERENCIA'!AJ260</f>
        <v>0</v>
      </c>
      <c r="AM260" s="43" t="str">
        <f>'PRECIO REFERENCIA'!AL260</f>
        <v>NO OFERTADO</v>
      </c>
      <c r="AN260" s="44">
        <f>+IF(AM260="NO OFERTADO",0,IF(AM260="NO CUMPLE EV TECNICA",0,IF(AM260="NO HABILITA",0,IF(AM260="HABILITA",('PRECIOS UNITARIOS'!$AF260*500)/AL260))))</f>
        <v>0</v>
      </c>
      <c r="AO260" s="43">
        <f>'PRECIO REFERENCIA'!AM260</f>
        <v>379715.91000000003</v>
      </c>
      <c r="AP260" s="43" t="str">
        <f>'PRECIO REFERENCIA'!AO260</f>
        <v>HABILITA</v>
      </c>
      <c r="AQ260" s="44">
        <f>+IF(AP260="NO OFERTADO",0,IF(AP260="NO CUMPLE EV TECNICA",0,IF(AP260="NO HABILITA",0,IF(AP260="HABILITA",('PRECIOS UNITARIOS'!$AF260*500)/AO260))))</f>
        <v>500.00000000000006</v>
      </c>
      <c r="AR260" s="43">
        <f>'PRECIO REFERENCIA'!AP260</f>
        <v>0</v>
      </c>
      <c r="AS260" s="43" t="str">
        <f>'PRECIO REFERENCIA'!AR260</f>
        <v>NO OFERTADO</v>
      </c>
      <c r="AT260" s="44">
        <f>+IF(AS260="NO OFERTADO",0,IF(AS260="NO CUMPLE EV TECNICA",0,IF(AS260="NO HABILITA",0,IF(AS260="HABILITA",('PRECIOS UNITARIOS'!$AF260*500)/AR260))))</f>
        <v>0</v>
      </c>
      <c r="AU260" s="43">
        <f>'PRECIO REFERENCIA'!AS260</f>
        <v>0</v>
      </c>
      <c r="AV260" s="43" t="str">
        <f>'PRECIO REFERENCIA'!AU260</f>
        <v>NO OFERTADO</v>
      </c>
      <c r="AW260" s="44">
        <f>+IF(AV260="NO OFERTADO",0,IF(AV260="NO CUMPLE EV TECNICA",0,IF(AV260="NO HABILITA",0,IF(AV260="HABILITA",('PRECIOS UNITARIOS'!$AF260*500)/AU260))))</f>
        <v>0</v>
      </c>
      <c r="AX260" s="43">
        <f>'PRECIO REFERENCIA'!AV260</f>
        <v>0</v>
      </c>
      <c r="AY260" s="43" t="str">
        <f>'PRECIO REFERENCIA'!AX260</f>
        <v>NO OFERTADO</v>
      </c>
      <c r="AZ260" s="44">
        <f>+IF(AY260="NO OFERTADO",0,IF(AY260="NO CUMPLE EV TECNICA",0,IF(AY260="NO HABILITA",0,IF(AY260="HABILITA",('PRECIOS UNITARIOS'!$AF260*500)/AX260))))</f>
        <v>0</v>
      </c>
      <c r="BA260" s="43">
        <f>'PRECIO REFERENCIA'!AY260</f>
        <v>0</v>
      </c>
      <c r="BB260" s="43" t="str">
        <f>'PRECIO REFERENCIA'!BA260</f>
        <v>NO OFERTADO</v>
      </c>
      <c r="BC260" s="44">
        <f>+IF(BB260="NO OFERTADO",0,IF(BB260="NO CUMPLE EV TECNICA",0,IF(BB260="NO HABILITA",0,IF(BB260="HABILITA",('PRECIOS UNITARIOS'!$AF260*500)/BA260))))</f>
        <v>0</v>
      </c>
      <c r="BD260" s="43">
        <f>'PRECIO REFERENCIA'!BB260</f>
        <v>601264.16</v>
      </c>
      <c r="BE260" s="43" t="str">
        <f>'PRECIO REFERENCIA'!BD260</f>
        <v>NO HABILITA</v>
      </c>
      <c r="BF260" s="44">
        <f>+IF(BE260="NO OFERTADO",0,IF(BE260="NO CUMPLE EV TECNICA",0,IF(BE260="NO HABILITA",0,IF(BE260="HABILITA",('PRECIOS UNITARIOS'!$AF260*500)/BD260))))</f>
        <v>0</v>
      </c>
      <c r="BG260" s="43">
        <f>'PRECIO REFERENCIA'!BE260</f>
        <v>0</v>
      </c>
      <c r="BH260" s="43" t="str">
        <f>'PRECIO REFERENCIA'!BG260</f>
        <v>NO OFERTADO</v>
      </c>
      <c r="BI260" s="44">
        <f>+IF(BH260="NO OFERTADO",0,IF(BH260="NO CUMPLE EV TECNICA",0,IF(BH260="NO HABILITA",0,IF(BH260="HABILITA",('PRECIOS UNITARIOS'!$AF260*500)/BG260))))</f>
        <v>0</v>
      </c>
      <c r="BJ260" s="43">
        <f>'PRECIO REFERENCIA'!BH260</f>
        <v>0</v>
      </c>
      <c r="BK260" s="43" t="str">
        <f>'PRECIO REFERENCIA'!BJ260</f>
        <v>NO OFERTADO</v>
      </c>
      <c r="BL260" s="44">
        <f>+IF(BK260="NO OFERTADO",0,IF(BK260="NO CUMPLE EV TECNICA",0,IF(BK260="NO HABILITA",0,IF(BK260="HABILITA",('PRECIOS UNITARIOS'!$AF260*500)/BJ260))))</f>
        <v>0</v>
      </c>
      <c r="BM260" s="43">
        <f>'PRECIO REFERENCIA'!BK260</f>
        <v>0</v>
      </c>
      <c r="BN260" s="43" t="str">
        <f>'PRECIO REFERENCIA'!BM260</f>
        <v>NO OFERTADO</v>
      </c>
      <c r="BO260" s="44">
        <f>+IF(BN260="NO OFERTADO",0,IF(BN260="NO CUMPLE EV TECNICA",0,IF(BN260="NO HABILITA",0,IF(BN260="HABILITA",('PRECIOS UNITARIOS'!$AF260*500)/BM260))))</f>
        <v>0</v>
      </c>
      <c r="BP260" s="43">
        <f>'PRECIO REFERENCIA'!BN260</f>
        <v>0</v>
      </c>
      <c r="BQ260" s="43" t="str">
        <f>'PRECIO REFERENCIA'!BP260</f>
        <v>NO OFERTADO</v>
      </c>
      <c r="BR260" s="44">
        <f>+IF(BQ260="NO OFERTADO",0,IF(BQ260="NO CUMPLE EV TECNICA",0,IF(BQ260="NO HABILITA",0,IF(BQ260="HABILITA",('PRECIOS UNITARIOS'!$AF260*500)/BP260))))</f>
        <v>0</v>
      </c>
      <c r="BS260" s="43">
        <f>'PRECIO REFERENCIA'!BQ260</f>
        <v>0</v>
      </c>
      <c r="BT260" s="43" t="str">
        <f>'PRECIO REFERENCIA'!BS260</f>
        <v>NO OFERTADO</v>
      </c>
      <c r="BU260" s="44">
        <f>+IF(BT260="NO OFERTADO",0,IF(BT260="NO CUMPLE EV TECNICA",0,IF(BT260="NO HABILITA",0,IF(BT260="HABILITA",('PRECIOS UNITARIOS'!$AF260*500)/BS260))))</f>
        <v>0</v>
      </c>
      <c r="BV260" s="43">
        <f>'PRECIO REFERENCIA'!BT260</f>
        <v>0</v>
      </c>
      <c r="BW260" s="43" t="str">
        <f>'PRECIO REFERENCIA'!BV260</f>
        <v>NO HABILITA</v>
      </c>
      <c r="BX260" s="44">
        <f>+IF(BW260="NO OFERTADO",0,IF(BW260="NO CUMPLE EV TECNICA",0,IF(BW260="NO HABILITA",0,IF(BW260="HABILITA",('PRECIOS UNITARIOS'!$AF260*500)/BV260))))</f>
        <v>0</v>
      </c>
      <c r="BY260" s="43">
        <f>'PRECIO REFERENCIA'!BW260</f>
        <v>0</v>
      </c>
      <c r="BZ260" s="43" t="str">
        <f>'PRECIO REFERENCIA'!BY260</f>
        <v>NO OFERTADO</v>
      </c>
      <c r="CA260" s="44">
        <f>+IF(BZ260="NO OFERTADO",0,IF(BZ260="NO CUMPLE EV TECNICA",0,IF(BZ260="NO HABILITA",0,IF(BZ260="HABILITA",('PRECIOS UNITARIOS'!$AF260*500)/BY260))))</f>
        <v>0</v>
      </c>
      <c r="CB260" s="43">
        <f>'PRECIO REFERENCIA'!BZ260</f>
        <v>0</v>
      </c>
      <c r="CC260" s="43" t="str">
        <f>'PRECIO REFERENCIA'!CB260</f>
        <v>NO OFERTADO</v>
      </c>
      <c r="CD260" s="44">
        <f>+IF(CC260="NO OFERTADO",0,IF(CC260="NO CUMPLE EV TECNICA",0,IF(CC260="NO HABILITA",0,IF(CC260="HABILITA",('PRECIOS UNITARIOS'!$AF260*500)/CB260))))</f>
        <v>0</v>
      </c>
      <c r="CE260" s="43">
        <f>'PRECIO REFERENCIA'!CC260</f>
        <v>0</v>
      </c>
      <c r="CF260" s="43" t="str">
        <f>'PRECIO REFERENCIA'!CE260</f>
        <v>NO OFERTADO</v>
      </c>
      <c r="CG260" s="44">
        <f>+IF(CF260="NO OFERTADO",0,IF(CF260="NO CUMPLE EV TECNICA",0,IF(CF260="NO HABILITA",0,IF(CF260="HABILITA",('PRECIOS UNITARIOS'!$AF260*500)/CE260))))</f>
        <v>0</v>
      </c>
      <c r="CH260" s="43">
        <f>'PRECIO REFERENCIA'!CF260</f>
        <v>0</v>
      </c>
      <c r="CI260" s="43" t="str">
        <f>'PRECIO REFERENCIA'!CH260</f>
        <v>NO OFERTADO</v>
      </c>
      <c r="CJ260" s="44">
        <f>+IF(CI260="NO OFERTADO",0,IF(CI260="NO CUMPLE EV TECNICA",0,IF(CI260="NO HABILITA",0,IF(CI260="HABILITA",('PRECIOS UNITARIOS'!$AF260*500)/CH260))))</f>
        <v>0</v>
      </c>
    </row>
    <row r="261" spans="1:88" s="40" customFormat="1" ht="51" x14ac:dyDescent="0.2">
      <c r="A261" s="103">
        <v>252</v>
      </c>
      <c r="B261" s="202" t="s">
        <v>395</v>
      </c>
      <c r="C261" s="121" t="s">
        <v>381</v>
      </c>
      <c r="D261" s="24">
        <v>1</v>
      </c>
      <c r="E261" s="166" t="s">
        <v>53</v>
      </c>
      <c r="F261" s="168">
        <v>1</v>
      </c>
      <c r="G261" s="25">
        <v>423954.45750000002</v>
      </c>
      <c r="H261" s="43">
        <f>'PRECIO REFERENCIA'!F261</f>
        <v>0</v>
      </c>
      <c r="I261" s="43" t="str">
        <f>'PRECIO REFERENCIA'!H261</f>
        <v>NO OFERTADO</v>
      </c>
      <c r="J261" s="44">
        <f>+IF(I261="NO OFERTADO",0,IF(I261="NO CUMPLE EV TECNICA",0,IF(I261="NO HABILITA",0,IF(I261="HABILITA",('PRECIOS UNITARIOS'!$AF261*500)/H261))))</f>
        <v>0</v>
      </c>
      <c r="K261" s="43">
        <f>'PRECIO REFERENCIA'!I261</f>
        <v>0</v>
      </c>
      <c r="L261" s="43" t="str">
        <f>'PRECIO REFERENCIA'!K261</f>
        <v>NO OFERTADO</v>
      </c>
      <c r="M261" s="44">
        <f>+IF(L261="NO OFERTADO",0,IF(L261="NO CUMPLE EV TECNICA",0,IF(L261="NO HABILITA",0,IF(L261="HABILITA",('PRECIOS UNITARIOS'!$AF261*500)/K261))))</f>
        <v>0</v>
      </c>
      <c r="N261" s="43">
        <f>'PRECIO REFERENCIA'!L261</f>
        <v>0</v>
      </c>
      <c r="O261" s="43" t="str">
        <f>'PRECIO REFERENCIA'!N261</f>
        <v>NO OFERTADO</v>
      </c>
      <c r="P261" s="44">
        <f>+IF(O261="NO OFERTADO",0,IF(O261="NO CUMPLE EV TECNICA",0,IF(O261="NO HABILITA",0,IF(O261="HABILITA",('PRECIOS UNITARIOS'!$AF261*500)/N261))))</f>
        <v>0</v>
      </c>
      <c r="Q261" s="43">
        <f>'PRECIO REFERENCIA'!O261</f>
        <v>0</v>
      </c>
      <c r="R261" s="43" t="str">
        <f>'PRECIO REFERENCIA'!Q261</f>
        <v>NO OFERTADO</v>
      </c>
      <c r="S261" s="44">
        <f>+IF(R261="NO OFERTADO",0,IF(R261="NO CUMPLE EV TECNICA",0,IF(R261="NO HABILITA",0,IF(R261="HABILITA",('PRECIOS UNITARIOS'!$AF261*500)/Q261))))</f>
        <v>0</v>
      </c>
      <c r="T261" s="43">
        <f>'PRECIO REFERENCIA'!R261</f>
        <v>0</v>
      </c>
      <c r="U261" s="43" t="str">
        <f>'PRECIO REFERENCIA'!T261</f>
        <v>NO OFERTADO</v>
      </c>
      <c r="V261" s="44">
        <f>+IF(U261="NO OFERTADO",0,IF(U261="NO CUMPLE EV TECNICA",0,IF(U261="NO HABILITA",0,IF(U261="HABILITA",('PRECIOS UNITARIOS'!$AF261*500)/T261))))</f>
        <v>0</v>
      </c>
      <c r="W261" s="43">
        <f>'PRECIO REFERENCIA'!U261</f>
        <v>0</v>
      </c>
      <c r="X261" s="43" t="str">
        <f>'PRECIO REFERENCIA'!W261</f>
        <v>NO OFERTADO</v>
      </c>
      <c r="Y261" s="44">
        <f>+IF(X261="NO OFERTADO",0,IF(X261="NO CUMPLE EV TECNICA",0,IF(X261="NO HABILITA",0,IF(X261="HABILITA",('PRECIOS UNITARIOS'!$AF261*500)/W261))))</f>
        <v>0</v>
      </c>
      <c r="Z261" s="43">
        <f>'PRECIO REFERENCIA'!X261</f>
        <v>0</v>
      </c>
      <c r="AA261" s="43" t="str">
        <f>'PRECIO REFERENCIA'!Z261</f>
        <v>NO OFERTADO</v>
      </c>
      <c r="AB261" s="44">
        <f>+IF(AA261="NO OFERTADO",0,IF(AA261="NO CUMPLE EV TECNICA",0,IF(AA261="NO HABILITA",0,IF(AA261="HABILITA",('PRECIOS UNITARIOS'!$AF261*500)/Z261))))</f>
        <v>0</v>
      </c>
      <c r="AC261" s="43">
        <f>'PRECIO REFERENCIA'!AA261</f>
        <v>0</v>
      </c>
      <c r="AD261" s="43" t="str">
        <f>'PRECIO REFERENCIA'!AC261</f>
        <v>NO OFERTADO</v>
      </c>
      <c r="AE261" s="44">
        <f>+IF(AD261="NO OFERTADO",0,IF(AD261="NO CUMPLE EV TECNICA",0,IF(AD261="NO HABILITA",0,IF(AD261="HABILITA",('PRECIOS UNITARIOS'!$AF261*500)/AC261))))</f>
        <v>0</v>
      </c>
      <c r="AF261" s="43">
        <f>'PRECIO REFERENCIA'!AD261</f>
        <v>0</v>
      </c>
      <c r="AG261" s="43" t="str">
        <f>'PRECIO REFERENCIA'!AF261</f>
        <v>NO OFERTADO</v>
      </c>
      <c r="AH261" s="44">
        <f>+IF(AG261="NO OFERTADO",0,IF(AG261="NO CUMPLE EV TECNICA",0,IF(AG261="NO HABILITA",0,IF(AG261="HABILITA",('PRECIOS UNITARIOS'!$AF261*500)/AF261))))</f>
        <v>0</v>
      </c>
      <c r="AI261" s="43">
        <f>'PRECIO REFERENCIA'!AG261</f>
        <v>0</v>
      </c>
      <c r="AJ261" s="43" t="str">
        <f>'PRECIO REFERENCIA'!AI261</f>
        <v>NO OFERTADO</v>
      </c>
      <c r="AK261" s="44">
        <f>+IF(AJ261="NO OFERTADO",0,IF(AJ261="NO CUMPLE EV TECNICA",0,IF(AJ261="NO HABILITA",0,IF(AJ261="HABILITA",('PRECIOS UNITARIOS'!$AF261*500)/AI261))))</f>
        <v>0</v>
      </c>
      <c r="AL261" s="43">
        <f>'PRECIO REFERENCIA'!AJ261</f>
        <v>0</v>
      </c>
      <c r="AM261" s="43" t="str">
        <f>'PRECIO REFERENCIA'!AL261</f>
        <v>NO OFERTADO</v>
      </c>
      <c r="AN261" s="44">
        <f>+IF(AM261="NO OFERTADO",0,IF(AM261="NO CUMPLE EV TECNICA",0,IF(AM261="NO HABILITA",0,IF(AM261="HABILITA",('PRECIOS UNITARIOS'!$AF261*500)/AL261))))</f>
        <v>0</v>
      </c>
      <c r="AO261" s="43">
        <f>'PRECIO REFERENCIA'!AM261</f>
        <v>379715.91000000003</v>
      </c>
      <c r="AP261" s="43" t="str">
        <f>'PRECIO REFERENCIA'!AO261</f>
        <v>HABILITA</v>
      </c>
      <c r="AQ261" s="44">
        <f>+IF(AP261="NO OFERTADO",0,IF(AP261="NO CUMPLE EV TECNICA",0,IF(AP261="NO HABILITA",0,IF(AP261="HABILITA",('PRECIOS UNITARIOS'!$AF261*500)/AO261))))</f>
        <v>500.00000000000006</v>
      </c>
      <c r="AR261" s="43">
        <f>'PRECIO REFERENCIA'!AP261</f>
        <v>0</v>
      </c>
      <c r="AS261" s="43" t="str">
        <f>'PRECIO REFERENCIA'!AR261</f>
        <v>NO OFERTADO</v>
      </c>
      <c r="AT261" s="44">
        <f>+IF(AS261="NO OFERTADO",0,IF(AS261="NO CUMPLE EV TECNICA",0,IF(AS261="NO HABILITA",0,IF(AS261="HABILITA",('PRECIOS UNITARIOS'!$AF261*500)/AR261))))</f>
        <v>0</v>
      </c>
      <c r="AU261" s="43">
        <f>'PRECIO REFERENCIA'!AS261</f>
        <v>0</v>
      </c>
      <c r="AV261" s="43" t="str">
        <f>'PRECIO REFERENCIA'!AU261</f>
        <v>NO OFERTADO</v>
      </c>
      <c r="AW261" s="44">
        <f>+IF(AV261="NO OFERTADO",0,IF(AV261="NO CUMPLE EV TECNICA",0,IF(AV261="NO HABILITA",0,IF(AV261="HABILITA",('PRECIOS UNITARIOS'!$AF261*500)/AU261))))</f>
        <v>0</v>
      </c>
      <c r="AX261" s="43">
        <f>'PRECIO REFERENCIA'!AV261</f>
        <v>0</v>
      </c>
      <c r="AY261" s="43" t="str">
        <f>'PRECIO REFERENCIA'!AX261</f>
        <v>NO OFERTADO</v>
      </c>
      <c r="AZ261" s="44">
        <f>+IF(AY261="NO OFERTADO",0,IF(AY261="NO CUMPLE EV TECNICA",0,IF(AY261="NO HABILITA",0,IF(AY261="HABILITA",('PRECIOS UNITARIOS'!$AF261*500)/AX261))))</f>
        <v>0</v>
      </c>
      <c r="BA261" s="43">
        <f>'PRECIO REFERENCIA'!AY261</f>
        <v>0</v>
      </c>
      <c r="BB261" s="43" t="str">
        <f>'PRECIO REFERENCIA'!BA261</f>
        <v>NO OFERTADO</v>
      </c>
      <c r="BC261" s="44">
        <f>+IF(BB261="NO OFERTADO",0,IF(BB261="NO CUMPLE EV TECNICA",0,IF(BB261="NO HABILITA",0,IF(BB261="HABILITA",('PRECIOS UNITARIOS'!$AF261*500)/BA261))))</f>
        <v>0</v>
      </c>
      <c r="BD261" s="43">
        <f>'PRECIO REFERENCIA'!BB261</f>
        <v>610986.46</v>
      </c>
      <c r="BE261" s="43" t="str">
        <f>'PRECIO REFERENCIA'!BD261</f>
        <v>NO HABILITA</v>
      </c>
      <c r="BF261" s="44">
        <f>+IF(BE261="NO OFERTADO",0,IF(BE261="NO CUMPLE EV TECNICA",0,IF(BE261="NO HABILITA",0,IF(BE261="HABILITA",('PRECIOS UNITARIOS'!$AF261*500)/BD261))))</f>
        <v>0</v>
      </c>
      <c r="BG261" s="43">
        <f>'PRECIO REFERENCIA'!BE261</f>
        <v>0</v>
      </c>
      <c r="BH261" s="43" t="str">
        <f>'PRECIO REFERENCIA'!BG261</f>
        <v>NO OFERTADO</v>
      </c>
      <c r="BI261" s="44">
        <f>+IF(BH261="NO OFERTADO",0,IF(BH261="NO CUMPLE EV TECNICA",0,IF(BH261="NO HABILITA",0,IF(BH261="HABILITA",('PRECIOS UNITARIOS'!$AF261*500)/BG261))))</f>
        <v>0</v>
      </c>
      <c r="BJ261" s="43">
        <f>'PRECIO REFERENCIA'!BH261</f>
        <v>0</v>
      </c>
      <c r="BK261" s="43" t="str">
        <f>'PRECIO REFERENCIA'!BJ261</f>
        <v>NO OFERTADO</v>
      </c>
      <c r="BL261" s="44">
        <f>+IF(BK261="NO OFERTADO",0,IF(BK261="NO CUMPLE EV TECNICA",0,IF(BK261="NO HABILITA",0,IF(BK261="HABILITA",('PRECIOS UNITARIOS'!$AF261*500)/BJ261))))</f>
        <v>0</v>
      </c>
      <c r="BM261" s="43">
        <f>'PRECIO REFERENCIA'!BK261</f>
        <v>0</v>
      </c>
      <c r="BN261" s="43" t="str">
        <f>'PRECIO REFERENCIA'!BM261</f>
        <v>NO OFERTADO</v>
      </c>
      <c r="BO261" s="44">
        <f>+IF(BN261="NO OFERTADO",0,IF(BN261="NO CUMPLE EV TECNICA",0,IF(BN261="NO HABILITA",0,IF(BN261="HABILITA",('PRECIOS UNITARIOS'!$AF261*500)/BM261))))</f>
        <v>0</v>
      </c>
      <c r="BP261" s="43">
        <f>'PRECIO REFERENCIA'!BN261</f>
        <v>0</v>
      </c>
      <c r="BQ261" s="43" t="str">
        <f>'PRECIO REFERENCIA'!BP261</f>
        <v>NO OFERTADO</v>
      </c>
      <c r="BR261" s="44">
        <f>+IF(BQ261="NO OFERTADO",0,IF(BQ261="NO CUMPLE EV TECNICA",0,IF(BQ261="NO HABILITA",0,IF(BQ261="HABILITA",('PRECIOS UNITARIOS'!$AF261*500)/BP261))))</f>
        <v>0</v>
      </c>
      <c r="BS261" s="43">
        <f>'PRECIO REFERENCIA'!BQ261</f>
        <v>0</v>
      </c>
      <c r="BT261" s="43" t="str">
        <f>'PRECIO REFERENCIA'!BS261</f>
        <v>NO OFERTADO</v>
      </c>
      <c r="BU261" s="44">
        <f>+IF(BT261="NO OFERTADO",0,IF(BT261="NO CUMPLE EV TECNICA",0,IF(BT261="NO HABILITA",0,IF(BT261="HABILITA",('PRECIOS UNITARIOS'!$AF261*500)/BS261))))</f>
        <v>0</v>
      </c>
      <c r="BV261" s="43">
        <f>'PRECIO REFERENCIA'!BT261</f>
        <v>0</v>
      </c>
      <c r="BW261" s="43" t="str">
        <f>'PRECIO REFERENCIA'!BV261</f>
        <v>NO HABILITA</v>
      </c>
      <c r="BX261" s="44">
        <f>+IF(BW261="NO OFERTADO",0,IF(BW261="NO CUMPLE EV TECNICA",0,IF(BW261="NO HABILITA",0,IF(BW261="HABILITA",('PRECIOS UNITARIOS'!$AF261*500)/BV261))))</f>
        <v>0</v>
      </c>
      <c r="BY261" s="43">
        <f>'PRECIO REFERENCIA'!BW261</f>
        <v>0</v>
      </c>
      <c r="BZ261" s="43" t="str">
        <f>'PRECIO REFERENCIA'!BY261</f>
        <v>NO OFERTADO</v>
      </c>
      <c r="CA261" s="44">
        <f>+IF(BZ261="NO OFERTADO",0,IF(BZ261="NO CUMPLE EV TECNICA",0,IF(BZ261="NO HABILITA",0,IF(BZ261="HABILITA",('PRECIOS UNITARIOS'!$AF261*500)/BY261))))</f>
        <v>0</v>
      </c>
      <c r="CB261" s="43">
        <f>'PRECIO REFERENCIA'!BZ261</f>
        <v>0</v>
      </c>
      <c r="CC261" s="43" t="str">
        <f>'PRECIO REFERENCIA'!CB261</f>
        <v>NO OFERTADO</v>
      </c>
      <c r="CD261" s="44">
        <f>+IF(CC261="NO OFERTADO",0,IF(CC261="NO CUMPLE EV TECNICA",0,IF(CC261="NO HABILITA",0,IF(CC261="HABILITA",('PRECIOS UNITARIOS'!$AF261*500)/CB261))))</f>
        <v>0</v>
      </c>
      <c r="CE261" s="43">
        <f>'PRECIO REFERENCIA'!CC261</f>
        <v>0</v>
      </c>
      <c r="CF261" s="43" t="str">
        <f>'PRECIO REFERENCIA'!CE261</f>
        <v>NO OFERTADO</v>
      </c>
      <c r="CG261" s="44">
        <f>+IF(CF261="NO OFERTADO",0,IF(CF261="NO CUMPLE EV TECNICA",0,IF(CF261="NO HABILITA",0,IF(CF261="HABILITA",('PRECIOS UNITARIOS'!$AF261*500)/CE261))))</f>
        <v>0</v>
      </c>
      <c r="CH261" s="43">
        <f>'PRECIO REFERENCIA'!CF261</f>
        <v>0</v>
      </c>
      <c r="CI261" s="43" t="str">
        <f>'PRECIO REFERENCIA'!CH261</f>
        <v>NO OFERTADO</v>
      </c>
      <c r="CJ261" s="44">
        <f>+IF(CI261="NO OFERTADO",0,IF(CI261="NO CUMPLE EV TECNICA",0,IF(CI261="NO HABILITA",0,IF(CI261="HABILITA",('PRECIOS UNITARIOS'!$AF261*500)/CH261))))</f>
        <v>0</v>
      </c>
    </row>
    <row r="262" spans="1:88" s="40" customFormat="1" ht="38.25" x14ac:dyDescent="0.2">
      <c r="A262" s="103">
        <v>253</v>
      </c>
      <c r="B262" s="202" t="s">
        <v>396</v>
      </c>
      <c r="C262" s="121" t="s">
        <v>381</v>
      </c>
      <c r="D262" s="24">
        <v>1</v>
      </c>
      <c r="E262" s="166" t="s">
        <v>53</v>
      </c>
      <c r="F262" s="168">
        <v>1</v>
      </c>
      <c r="G262" s="25">
        <v>502239.5</v>
      </c>
      <c r="H262" s="43">
        <f>'PRECIO REFERENCIA'!F262</f>
        <v>0</v>
      </c>
      <c r="I262" s="43" t="str">
        <f>'PRECIO REFERENCIA'!H262</f>
        <v>NO OFERTADO</v>
      </c>
      <c r="J262" s="44">
        <f>+IF(I262="NO OFERTADO",0,IF(I262="NO CUMPLE EV TECNICA",0,IF(I262="NO HABILITA",0,IF(I262="HABILITA",('PRECIOS UNITARIOS'!$AF262*500)/H262))))</f>
        <v>0</v>
      </c>
      <c r="K262" s="43">
        <f>'PRECIO REFERENCIA'!I262</f>
        <v>0</v>
      </c>
      <c r="L262" s="43" t="str">
        <f>'PRECIO REFERENCIA'!K262</f>
        <v>NO OFERTADO</v>
      </c>
      <c r="M262" s="44">
        <f>+IF(L262="NO OFERTADO",0,IF(L262="NO CUMPLE EV TECNICA",0,IF(L262="NO HABILITA",0,IF(L262="HABILITA",('PRECIOS UNITARIOS'!$AF262*500)/K262))))</f>
        <v>0</v>
      </c>
      <c r="N262" s="43">
        <f>'PRECIO REFERENCIA'!L262</f>
        <v>0</v>
      </c>
      <c r="O262" s="43" t="str">
        <f>'PRECIO REFERENCIA'!N262</f>
        <v>NO OFERTADO</v>
      </c>
      <c r="P262" s="44">
        <f>+IF(O262="NO OFERTADO",0,IF(O262="NO CUMPLE EV TECNICA",0,IF(O262="NO HABILITA",0,IF(O262="HABILITA",('PRECIOS UNITARIOS'!$AF262*500)/N262))))</f>
        <v>0</v>
      </c>
      <c r="Q262" s="43">
        <f>'PRECIO REFERENCIA'!O262</f>
        <v>0</v>
      </c>
      <c r="R262" s="43" t="str">
        <f>'PRECIO REFERENCIA'!Q262</f>
        <v>NO OFERTADO</v>
      </c>
      <c r="S262" s="44">
        <f>+IF(R262="NO OFERTADO",0,IF(R262="NO CUMPLE EV TECNICA",0,IF(R262="NO HABILITA",0,IF(R262="HABILITA",('PRECIOS UNITARIOS'!$AF262*500)/Q262))))</f>
        <v>0</v>
      </c>
      <c r="T262" s="43">
        <f>'PRECIO REFERENCIA'!R262</f>
        <v>0</v>
      </c>
      <c r="U262" s="43" t="str">
        <f>'PRECIO REFERENCIA'!T262</f>
        <v>NO OFERTADO</v>
      </c>
      <c r="V262" s="44">
        <f>+IF(U262="NO OFERTADO",0,IF(U262="NO CUMPLE EV TECNICA",0,IF(U262="NO HABILITA",0,IF(U262="HABILITA",('PRECIOS UNITARIOS'!$AF262*500)/T262))))</f>
        <v>0</v>
      </c>
      <c r="W262" s="43">
        <f>'PRECIO REFERENCIA'!U262</f>
        <v>0</v>
      </c>
      <c r="X262" s="43" t="str">
        <f>'PRECIO REFERENCIA'!W262</f>
        <v>NO OFERTADO</v>
      </c>
      <c r="Y262" s="44">
        <f>+IF(X262="NO OFERTADO",0,IF(X262="NO CUMPLE EV TECNICA",0,IF(X262="NO HABILITA",0,IF(X262="HABILITA",('PRECIOS UNITARIOS'!$AF262*500)/W262))))</f>
        <v>0</v>
      </c>
      <c r="Z262" s="43">
        <f>'PRECIO REFERENCIA'!X262</f>
        <v>0</v>
      </c>
      <c r="AA262" s="43" t="str">
        <f>'PRECIO REFERENCIA'!Z262</f>
        <v>NO OFERTADO</v>
      </c>
      <c r="AB262" s="44">
        <f>+IF(AA262="NO OFERTADO",0,IF(AA262="NO CUMPLE EV TECNICA",0,IF(AA262="NO HABILITA",0,IF(AA262="HABILITA",('PRECIOS UNITARIOS'!$AF262*500)/Z262))))</f>
        <v>0</v>
      </c>
      <c r="AC262" s="43">
        <f>'PRECIO REFERENCIA'!AA262</f>
        <v>0</v>
      </c>
      <c r="AD262" s="43" t="str">
        <f>'PRECIO REFERENCIA'!AC262</f>
        <v>NO OFERTADO</v>
      </c>
      <c r="AE262" s="44">
        <f>+IF(AD262="NO OFERTADO",0,IF(AD262="NO CUMPLE EV TECNICA",0,IF(AD262="NO HABILITA",0,IF(AD262="HABILITA",('PRECIOS UNITARIOS'!$AF262*500)/AC262))))</f>
        <v>0</v>
      </c>
      <c r="AF262" s="43">
        <f>'PRECIO REFERENCIA'!AD262</f>
        <v>0</v>
      </c>
      <c r="AG262" s="43" t="str">
        <f>'PRECIO REFERENCIA'!AF262</f>
        <v>NO OFERTADO</v>
      </c>
      <c r="AH262" s="44">
        <f>+IF(AG262="NO OFERTADO",0,IF(AG262="NO CUMPLE EV TECNICA",0,IF(AG262="NO HABILITA",0,IF(AG262="HABILITA",('PRECIOS UNITARIOS'!$AF262*500)/AF262))))</f>
        <v>0</v>
      </c>
      <c r="AI262" s="43">
        <f>'PRECIO REFERENCIA'!AG262</f>
        <v>0</v>
      </c>
      <c r="AJ262" s="43" t="str">
        <f>'PRECIO REFERENCIA'!AI262</f>
        <v>NO OFERTADO</v>
      </c>
      <c r="AK262" s="44">
        <f>+IF(AJ262="NO OFERTADO",0,IF(AJ262="NO CUMPLE EV TECNICA",0,IF(AJ262="NO HABILITA",0,IF(AJ262="HABILITA",('PRECIOS UNITARIOS'!$AF262*500)/AI262))))</f>
        <v>0</v>
      </c>
      <c r="AL262" s="43">
        <f>'PRECIO REFERENCIA'!AJ262</f>
        <v>0</v>
      </c>
      <c r="AM262" s="43" t="str">
        <f>'PRECIO REFERENCIA'!AL262</f>
        <v>NO OFERTADO</v>
      </c>
      <c r="AN262" s="44">
        <f>+IF(AM262="NO OFERTADO",0,IF(AM262="NO CUMPLE EV TECNICA",0,IF(AM262="NO HABILITA",0,IF(AM262="HABILITA",('PRECIOS UNITARIOS'!$AF262*500)/AL262))))</f>
        <v>0</v>
      </c>
      <c r="AO262" s="43">
        <f>'PRECIO REFERENCIA'!AM262</f>
        <v>449831.9</v>
      </c>
      <c r="AP262" s="43" t="str">
        <f>'PRECIO REFERENCIA'!AO262</f>
        <v>HABILITA</v>
      </c>
      <c r="AQ262" s="44">
        <f>+IF(AP262="NO OFERTADO",0,IF(AP262="NO CUMPLE EV TECNICA",0,IF(AP262="NO HABILITA",0,IF(AP262="HABILITA",('PRECIOS UNITARIOS'!$AF262*500)/AO262))))</f>
        <v>500</v>
      </c>
      <c r="AR262" s="43">
        <f>'PRECIO REFERENCIA'!AP262</f>
        <v>0</v>
      </c>
      <c r="AS262" s="43" t="str">
        <f>'PRECIO REFERENCIA'!AR262</f>
        <v>NO OFERTADO</v>
      </c>
      <c r="AT262" s="44">
        <f>+IF(AS262="NO OFERTADO",0,IF(AS262="NO CUMPLE EV TECNICA",0,IF(AS262="NO HABILITA",0,IF(AS262="HABILITA",('PRECIOS UNITARIOS'!$AF262*500)/AR262))))</f>
        <v>0</v>
      </c>
      <c r="AU262" s="43">
        <f>'PRECIO REFERENCIA'!AS262</f>
        <v>0</v>
      </c>
      <c r="AV262" s="43" t="str">
        <f>'PRECIO REFERENCIA'!AU262</f>
        <v>NO OFERTADO</v>
      </c>
      <c r="AW262" s="44">
        <f>+IF(AV262="NO OFERTADO",0,IF(AV262="NO CUMPLE EV TECNICA",0,IF(AV262="NO HABILITA",0,IF(AV262="HABILITA",('PRECIOS UNITARIOS'!$AF262*500)/AU262))))</f>
        <v>0</v>
      </c>
      <c r="AX262" s="43">
        <f>'PRECIO REFERENCIA'!AV262</f>
        <v>0</v>
      </c>
      <c r="AY262" s="43" t="str">
        <f>'PRECIO REFERENCIA'!AX262</f>
        <v>NO OFERTADO</v>
      </c>
      <c r="AZ262" s="44">
        <f>+IF(AY262="NO OFERTADO",0,IF(AY262="NO CUMPLE EV TECNICA",0,IF(AY262="NO HABILITA",0,IF(AY262="HABILITA",('PRECIOS UNITARIOS'!$AF262*500)/AX262))))</f>
        <v>0</v>
      </c>
      <c r="BA262" s="43">
        <f>'PRECIO REFERENCIA'!AY262</f>
        <v>0</v>
      </c>
      <c r="BB262" s="43" t="str">
        <f>'PRECIO REFERENCIA'!BA262</f>
        <v>NO OFERTADO</v>
      </c>
      <c r="BC262" s="44">
        <f>+IF(BB262="NO OFERTADO",0,IF(BB262="NO CUMPLE EV TECNICA",0,IF(BB262="NO HABILITA",0,IF(BB262="HABILITA",('PRECIOS UNITARIOS'!$AF262*500)/BA262))))</f>
        <v>0</v>
      </c>
      <c r="BD262" s="43">
        <f>'PRECIO REFERENCIA'!BB262</f>
        <v>621414.43000000005</v>
      </c>
      <c r="BE262" s="43" t="str">
        <f>'PRECIO REFERENCIA'!BD262</f>
        <v>HABILITA</v>
      </c>
      <c r="BF262" s="44">
        <f>+IF(BE262="NO OFERTADO",0,IF(BE262="NO CUMPLE EV TECNICA",0,IF(BE262="NO HABILITA",0,IF(BE262="HABILITA",('PRECIOS UNITARIOS'!$AF262*500)/BD262))))</f>
        <v>361.94194911115915</v>
      </c>
      <c r="BG262" s="43">
        <f>'PRECIO REFERENCIA'!BE262</f>
        <v>0</v>
      </c>
      <c r="BH262" s="43" t="str">
        <f>'PRECIO REFERENCIA'!BG262</f>
        <v>NO OFERTADO</v>
      </c>
      <c r="BI262" s="44">
        <f>+IF(BH262="NO OFERTADO",0,IF(BH262="NO CUMPLE EV TECNICA",0,IF(BH262="NO HABILITA",0,IF(BH262="HABILITA",('PRECIOS UNITARIOS'!$AF262*500)/BG262))))</f>
        <v>0</v>
      </c>
      <c r="BJ262" s="43">
        <f>'PRECIO REFERENCIA'!BH262</f>
        <v>0</v>
      </c>
      <c r="BK262" s="43" t="str">
        <f>'PRECIO REFERENCIA'!BJ262</f>
        <v>NO OFERTADO</v>
      </c>
      <c r="BL262" s="44">
        <f>+IF(BK262="NO OFERTADO",0,IF(BK262="NO CUMPLE EV TECNICA",0,IF(BK262="NO HABILITA",0,IF(BK262="HABILITA",('PRECIOS UNITARIOS'!$AF262*500)/BJ262))))</f>
        <v>0</v>
      </c>
      <c r="BM262" s="43">
        <f>'PRECIO REFERENCIA'!BK262</f>
        <v>0</v>
      </c>
      <c r="BN262" s="43" t="str">
        <f>'PRECIO REFERENCIA'!BM262</f>
        <v>NO OFERTADO</v>
      </c>
      <c r="BO262" s="44">
        <f>+IF(BN262="NO OFERTADO",0,IF(BN262="NO CUMPLE EV TECNICA",0,IF(BN262="NO HABILITA",0,IF(BN262="HABILITA",('PRECIOS UNITARIOS'!$AF262*500)/BM262))))</f>
        <v>0</v>
      </c>
      <c r="BP262" s="43">
        <f>'PRECIO REFERENCIA'!BN262</f>
        <v>0</v>
      </c>
      <c r="BQ262" s="43" t="str">
        <f>'PRECIO REFERENCIA'!BP262</f>
        <v>NO OFERTADO</v>
      </c>
      <c r="BR262" s="44">
        <f>+IF(BQ262="NO OFERTADO",0,IF(BQ262="NO CUMPLE EV TECNICA",0,IF(BQ262="NO HABILITA",0,IF(BQ262="HABILITA",('PRECIOS UNITARIOS'!$AF262*500)/BP262))))</f>
        <v>0</v>
      </c>
      <c r="BS262" s="43">
        <f>'PRECIO REFERENCIA'!BQ262</f>
        <v>0</v>
      </c>
      <c r="BT262" s="43" t="str">
        <f>'PRECIO REFERENCIA'!BS262</f>
        <v>NO OFERTADO</v>
      </c>
      <c r="BU262" s="44">
        <f>+IF(BT262="NO OFERTADO",0,IF(BT262="NO CUMPLE EV TECNICA",0,IF(BT262="NO HABILITA",0,IF(BT262="HABILITA",('PRECIOS UNITARIOS'!$AF262*500)/BS262))))</f>
        <v>0</v>
      </c>
      <c r="BV262" s="43">
        <f>'PRECIO REFERENCIA'!BT262</f>
        <v>0</v>
      </c>
      <c r="BW262" s="43" t="str">
        <f>'PRECIO REFERENCIA'!BV262</f>
        <v>NO HABILITA</v>
      </c>
      <c r="BX262" s="44">
        <f>+IF(BW262="NO OFERTADO",0,IF(BW262="NO CUMPLE EV TECNICA",0,IF(BW262="NO HABILITA",0,IF(BW262="HABILITA",('PRECIOS UNITARIOS'!$AF262*500)/BV262))))</f>
        <v>0</v>
      </c>
      <c r="BY262" s="43">
        <f>'PRECIO REFERENCIA'!BW262</f>
        <v>0</v>
      </c>
      <c r="BZ262" s="43" t="str">
        <f>'PRECIO REFERENCIA'!BY262</f>
        <v>NO OFERTADO</v>
      </c>
      <c r="CA262" s="44">
        <f>+IF(BZ262="NO OFERTADO",0,IF(BZ262="NO CUMPLE EV TECNICA",0,IF(BZ262="NO HABILITA",0,IF(BZ262="HABILITA",('PRECIOS UNITARIOS'!$AF262*500)/BY262))))</f>
        <v>0</v>
      </c>
      <c r="CB262" s="43">
        <f>'PRECIO REFERENCIA'!BZ262</f>
        <v>0</v>
      </c>
      <c r="CC262" s="43" t="str">
        <f>'PRECIO REFERENCIA'!CB262</f>
        <v>NO OFERTADO</v>
      </c>
      <c r="CD262" s="44">
        <f>+IF(CC262="NO OFERTADO",0,IF(CC262="NO CUMPLE EV TECNICA",0,IF(CC262="NO HABILITA",0,IF(CC262="HABILITA",('PRECIOS UNITARIOS'!$AF262*500)/CB262))))</f>
        <v>0</v>
      </c>
      <c r="CE262" s="43">
        <f>'PRECIO REFERENCIA'!CC262</f>
        <v>0</v>
      </c>
      <c r="CF262" s="43" t="str">
        <f>'PRECIO REFERENCIA'!CE262</f>
        <v>NO OFERTADO</v>
      </c>
      <c r="CG262" s="44">
        <f>+IF(CF262="NO OFERTADO",0,IF(CF262="NO CUMPLE EV TECNICA",0,IF(CF262="NO HABILITA",0,IF(CF262="HABILITA",('PRECIOS UNITARIOS'!$AF262*500)/CE262))))</f>
        <v>0</v>
      </c>
      <c r="CH262" s="43">
        <f>'PRECIO REFERENCIA'!CF262</f>
        <v>0</v>
      </c>
      <c r="CI262" s="43" t="str">
        <f>'PRECIO REFERENCIA'!CH262</f>
        <v>NO OFERTADO</v>
      </c>
      <c r="CJ262" s="44">
        <f>+IF(CI262="NO OFERTADO",0,IF(CI262="NO CUMPLE EV TECNICA",0,IF(CI262="NO HABILITA",0,IF(CI262="HABILITA",('PRECIOS UNITARIOS'!$AF262*500)/CH262))))</f>
        <v>0</v>
      </c>
    </row>
    <row r="263" spans="1:88" s="40" customFormat="1" ht="38.25" x14ac:dyDescent="0.2">
      <c r="A263" s="103">
        <v>254</v>
      </c>
      <c r="B263" s="202" t="s">
        <v>397</v>
      </c>
      <c r="C263" s="121" t="s">
        <v>381</v>
      </c>
      <c r="D263" s="24">
        <v>1</v>
      </c>
      <c r="E263" s="166" t="s">
        <v>53</v>
      </c>
      <c r="F263" s="168">
        <v>1</v>
      </c>
      <c r="G263" s="25">
        <v>368768.00520000001</v>
      </c>
      <c r="H263" s="43">
        <f>'PRECIO REFERENCIA'!F263</f>
        <v>0</v>
      </c>
      <c r="I263" s="43" t="str">
        <f>'PRECIO REFERENCIA'!H263</f>
        <v>NO OFERTADO</v>
      </c>
      <c r="J263" s="44">
        <f>+IF(I263="NO OFERTADO",0,IF(I263="NO CUMPLE EV TECNICA",0,IF(I263="NO HABILITA",0,IF(I263="HABILITA",('PRECIOS UNITARIOS'!$AF263*500)/H263))))</f>
        <v>0</v>
      </c>
      <c r="K263" s="43">
        <f>'PRECIO REFERENCIA'!I263</f>
        <v>0</v>
      </c>
      <c r="L263" s="43" t="str">
        <f>'PRECIO REFERENCIA'!K263</f>
        <v>NO OFERTADO</v>
      </c>
      <c r="M263" s="44">
        <f>+IF(L263="NO OFERTADO",0,IF(L263="NO CUMPLE EV TECNICA",0,IF(L263="NO HABILITA",0,IF(L263="HABILITA",('PRECIOS UNITARIOS'!$AF263*500)/K263))))</f>
        <v>0</v>
      </c>
      <c r="N263" s="43">
        <f>'PRECIO REFERENCIA'!L263</f>
        <v>0</v>
      </c>
      <c r="O263" s="43" t="str">
        <f>'PRECIO REFERENCIA'!N263</f>
        <v>NO OFERTADO</v>
      </c>
      <c r="P263" s="44">
        <f>+IF(O263="NO OFERTADO",0,IF(O263="NO CUMPLE EV TECNICA",0,IF(O263="NO HABILITA",0,IF(O263="HABILITA",('PRECIOS UNITARIOS'!$AF263*500)/N263))))</f>
        <v>0</v>
      </c>
      <c r="Q263" s="43">
        <f>'PRECIO REFERENCIA'!O263</f>
        <v>0</v>
      </c>
      <c r="R263" s="43" t="str">
        <f>'PRECIO REFERENCIA'!Q263</f>
        <v>NO OFERTADO</v>
      </c>
      <c r="S263" s="44">
        <f>+IF(R263="NO OFERTADO",0,IF(R263="NO CUMPLE EV TECNICA",0,IF(R263="NO HABILITA",0,IF(R263="HABILITA",('PRECIOS UNITARIOS'!$AF263*500)/Q263))))</f>
        <v>0</v>
      </c>
      <c r="T263" s="43">
        <f>'PRECIO REFERENCIA'!R263</f>
        <v>0</v>
      </c>
      <c r="U263" s="43" t="str">
        <f>'PRECIO REFERENCIA'!T263</f>
        <v>NO OFERTADO</v>
      </c>
      <c r="V263" s="44">
        <f>+IF(U263="NO OFERTADO",0,IF(U263="NO CUMPLE EV TECNICA",0,IF(U263="NO HABILITA",0,IF(U263="HABILITA",('PRECIOS UNITARIOS'!$AF263*500)/T263))))</f>
        <v>0</v>
      </c>
      <c r="W263" s="43">
        <f>'PRECIO REFERENCIA'!U263</f>
        <v>0</v>
      </c>
      <c r="X263" s="43" t="str">
        <f>'PRECIO REFERENCIA'!W263</f>
        <v>NO OFERTADO</v>
      </c>
      <c r="Y263" s="44">
        <f>+IF(X263="NO OFERTADO",0,IF(X263="NO CUMPLE EV TECNICA",0,IF(X263="NO HABILITA",0,IF(X263="HABILITA",('PRECIOS UNITARIOS'!$AF263*500)/W263))))</f>
        <v>0</v>
      </c>
      <c r="Z263" s="43">
        <f>'PRECIO REFERENCIA'!X263</f>
        <v>0</v>
      </c>
      <c r="AA263" s="43" t="str">
        <f>'PRECIO REFERENCIA'!Z263</f>
        <v>NO OFERTADO</v>
      </c>
      <c r="AB263" s="44">
        <f>+IF(AA263="NO OFERTADO",0,IF(AA263="NO CUMPLE EV TECNICA",0,IF(AA263="NO HABILITA",0,IF(AA263="HABILITA",('PRECIOS UNITARIOS'!$AF263*500)/Z263))))</f>
        <v>0</v>
      </c>
      <c r="AC263" s="43">
        <f>'PRECIO REFERENCIA'!AA263</f>
        <v>0</v>
      </c>
      <c r="AD263" s="43" t="str">
        <f>'PRECIO REFERENCIA'!AC263</f>
        <v>NO OFERTADO</v>
      </c>
      <c r="AE263" s="44">
        <f>+IF(AD263="NO OFERTADO",0,IF(AD263="NO CUMPLE EV TECNICA",0,IF(AD263="NO HABILITA",0,IF(AD263="HABILITA",('PRECIOS UNITARIOS'!$AF263*500)/AC263))))</f>
        <v>0</v>
      </c>
      <c r="AF263" s="43">
        <f>'PRECIO REFERENCIA'!AD263</f>
        <v>0</v>
      </c>
      <c r="AG263" s="43" t="str">
        <f>'PRECIO REFERENCIA'!AF263</f>
        <v>NO OFERTADO</v>
      </c>
      <c r="AH263" s="44">
        <f>+IF(AG263="NO OFERTADO",0,IF(AG263="NO CUMPLE EV TECNICA",0,IF(AG263="NO HABILITA",0,IF(AG263="HABILITA",('PRECIOS UNITARIOS'!$AF263*500)/AF263))))</f>
        <v>0</v>
      </c>
      <c r="AI263" s="43">
        <f>'PRECIO REFERENCIA'!AG263</f>
        <v>0</v>
      </c>
      <c r="AJ263" s="43" t="str">
        <f>'PRECIO REFERENCIA'!AI263</f>
        <v>NO OFERTADO</v>
      </c>
      <c r="AK263" s="44">
        <f>+IF(AJ263="NO OFERTADO",0,IF(AJ263="NO CUMPLE EV TECNICA",0,IF(AJ263="NO HABILITA",0,IF(AJ263="HABILITA",('PRECIOS UNITARIOS'!$AF263*500)/AI263))))</f>
        <v>0</v>
      </c>
      <c r="AL263" s="43">
        <f>'PRECIO REFERENCIA'!AJ263</f>
        <v>0</v>
      </c>
      <c r="AM263" s="43" t="str">
        <f>'PRECIO REFERENCIA'!AL263</f>
        <v>NO OFERTADO</v>
      </c>
      <c r="AN263" s="44">
        <f>+IF(AM263="NO OFERTADO",0,IF(AM263="NO CUMPLE EV TECNICA",0,IF(AM263="NO HABILITA",0,IF(AM263="HABILITA",('PRECIOS UNITARIOS'!$AF263*500)/AL263))))</f>
        <v>0</v>
      </c>
      <c r="AO263" s="43">
        <f>'PRECIO REFERENCIA'!AM263</f>
        <v>379715.91000000003</v>
      </c>
      <c r="AP263" s="43" t="str">
        <f>'PRECIO REFERENCIA'!AO263</f>
        <v>HABILITA</v>
      </c>
      <c r="AQ263" s="44">
        <f>+IF(AP263="NO OFERTADO",0,IF(AP263="NO CUMPLE EV TECNICA",0,IF(AP263="NO HABILITA",0,IF(AP263="HABILITA",('PRECIOS UNITARIOS'!$AF263*500)/AO263))))</f>
        <v>500.00000000000006</v>
      </c>
      <c r="AR263" s="43">
        <f>'PRECIO REFERENCIA'!AP263</f>
        <v>0</v>
      </c>
      <c r="AS263" s="43" t="str">
        <f>'PRECIO REFERENCIA'!AR263</f>
        <v>NO OFERTADO</v>
      </c>
      <c r="AT263" s="44">
        <f>+IF(AS263="NO OFERTADO",0,IF(AS263="NO CUMPLE EV TECNICA",0,IF(AS263="NO HABILITA",0,IF(AS263="HABILITA",('PRECIOS UNITARIOS'!$AF263*500)/AR263))))</f>
        <v>0</v>
      </c>
      <c r="AU263" s="43">
        <f>'PRECIO REFERENCIA'!AS263</f>
        <v>0</v>
      </c>
      <c r="AV263" s="43" t="str">
        <f>'PRECIO REFERENCIA'!AU263</f>
        <v>NO OFERTADO</v>
      </c>
      <c r="AW263" s="44">
        <f>+IF(AV263="NO OFERTADO",0,IF(AV263="NO CUMPLE EV TECNICA",0,IF(AV263="NO HABILITA",0,IF(AV263="HABILITA",('PRECIOS UNITARIOS'!$AF263*500)/AU263))))</f>
        <v>0</v>
      </c>
      <c r="AX263" s="43">
        <f>'PRECIO REFERENCIA'!AV263</f>
        <v>0</v>
      </c>
      <c r="AY263" s="43" t="str">
        <f>'PRECIO REFERENCIA'!AX263</f>
        <v>NO OFERTADO</v>
      </c>
      <c r="AZ263" s="44">
        <f>+IF(AY263="NO OFERTADO",0,IF(AY263="NO CUMPLE EV TECNICA",0,IF(AY263="NO HABILITA",0,IF(AY263="HABILITA",('PRECIOS UNITARIOS'!$AF263*500)/AX263))))</f>
        <v>0</v>
      </c>
      <c r="BA263" s="43">
        <f>'PRECIO REFERENCIA'!AY263</f>
        <v>0</v>
      </c>
      <c r="BB263" s="43" t="str">
        <f>'PRECIO REFERENCIA'!BA263</f>
        <v>NO OFERTADO</v>
      </c>
      <c r="BC263" s="44">
        <f>+IF(BB263="NO OFERTADO",0,IF(BB263="NO CUMPLE EV TECNICA",0,IF(BB263="NO HABILITA",0,IF(BB263="HABILITA",('PRECIOS UNITARIOS'!$AF263*500)/BA263))))</f>
        <v>0</v>
      </c>
      <c r="BD263" s="43">
        <f>'PRECIO REFERENCIA'!BB263</f>
        <v>601265.35</v>
      </c>
      <c r="BE263" s="43" t="str">
        <f>'PRECIO REFERENCIA'!BD263</f>
        <v>NO HABILITA</v>
      </c>
      <c r="BF263" s="44">
        <f>+IF(BE263="NO OFERTADO",0,IF(BE263="NO CUMPLE EV TECNICA",0,IF(BE263="NO HABILITA",0,IF(BE263="HABILITA",('PRECIOS UNITARIOS'!$AF263*500)/BD263))))</f>
        <v>0</v>
      </c>
      <c r="BG263" s="43">
        <f>'PRECIO REFERENCIA'!BE263</f>
        <v>0</v>
      </c>
      <c r="BH263" s="43" t="str">
        <f>'PRECIO REFERENCIA'!BG263</f>
        <v>NO OFERTADO</v>
      </c>
      <c r="BI263" s="44">
        <f>+IF(BH263="NO OFERTADO",0,IF(BH263="NO CUMPLE EV TECNICA",0,IF(BH263="NO HABILITA",0,IF(BH263="HABILITA",('PRECIOS UNITARIOS'!$AF263*500)/BG263))))</f>
        <v>0</v>
      </c>
      <c r="BJ263" s="43">
        <f>'PRECIO REFERENCIA'!BH263</f>
        <v>0</v>
      </c>
      <c r="BK263" s="43" t="str">
        <f>'PRECIO REFERENCIA'!BJ263</f>
        <v>NO OFERTADO</v>
      </c>
      <c r="BL263" s="44">
        <f>+IF(BK263="NO OFERTADO",0,IF(BK263="NO CUMPLE EV TECNICA",0,IF(BK263="NO HABILITA",0,IF(BK263="HABILITA",('PRECIOS UNITARIOS'!$AF263*500)/BJ263))))</f>
        <v>0</v>
      </c>
      <c r="BM263" s="43">
        <f>'PRECIO REFERENCIA'!BK263</f>
        <v>0</v>
      </c>
      <c r="BN263" s="43" t="str">
        <f>'PRECIO REFERENCIA'!BM263</f>
        <v>NO OFERTADO</v>
      </c>
      <c r="BO263" s="44">
        <f>+IF(BN263="NO OFERTADO",0,IF(BN263="NO CUMPLE EV TECNICA",0,IF(BN263="NO HABILITA",0,IF(BN263="HABILITA",('PRECIOS UNITARIOS'!$AF263*500)/BM263))))</f>
        <v>0</v>
      </c>
      <c r="BP263" s="43">
        <f>'PRECIO REFERENCIA'!BN263</f>
        <v>0</v>
      </c>
      <c r="BQ263" s="43" t="str">
        <f>'PRECIO REFERENCIA'!BP263</f>
        <v>NO OFERTADO</v>
      </c>
      <c r="BR263" s="44">
        <f>+IF(BQ263="NO OFERTADO",0,IF(BQ263="NO CUMPLE EV TECNICA",0,IF(BQ263="NO HABILITA",0,IF(BQ263="HABILITA",('PRECIOS UNITARIOS'!$AF263*500)/BP263))))</f>
        <v>0</v>
      </c>
      <c r="BS263" s="43">
        <f>'PRECIO REFERENCIA'!BQ263</f>
        <v>0</v>
      </c>
      <c r="BT263" s="43" t="str">
        <f>'PRECIO REFERENCIA'!BS263</f>
        <v>NO OFERTADO</v>
      </c>
      <c r="BU263" s="44">
        <f>+IF(BT263="NO OFERTADO",0,IF(BT263="NO CUMPLE EV TECNICA",0,IF(BT263="NO HABILITA",0,IF(BT263="HABILITA",('PRECIOS UNITARIOS'!$AF263*500)/BS263))))</f>
        <v>0</v>
      </c>
      <c r="BV263" s="43">
        <f>'PRECIO REFERENCIA'!BT263</f>
        <v>0</v>
      </c>
      <c r="BW263" s="43" t="str">
        <f>'PRECIO REFERENCIA'!BV263</f>
        <v>NO HABILITA</v>
      </c>
      <c r="BX263" s="44">
        <f>+IF(BW263="NO OFERTADO",0,IF(BW263="NO CUMPLE EV TECNICA",0,IF(BW263="NO HABILITA",0,IF(BW263="HABILITA",('PRECIOS UNITARIOS'!$AF263*500)/BV263))))</f>
        <v>0</v>
      </c>
      <c r="BY263" s="43">
        <f>'PRECIO REFERENCIA'!BW263</f>
        <v>0</v>
      </c>
      <c r="BZ263" s="43" t="str">
        <f>'PRECIO REFERENCIA'!BY263</f>
        <v>NO OFERTADO</v>
      </c>
      <c r="CA263" s="44">
        <f>+IF(BZ263="NO OFERTADO",0,IF(BZ263="NO CUMPLE EV TECNICA",0,IF(BZ263="NO HABILITA",0,IF(BZ263="HABILITA",('PRECIOS UNITARIOS'!$AF263*500)/BY263))))</f>
        <v>0</v>
      </c>
      <c r="CB263" s="43">
        <f>'PRECIO REFERENCIA'!BZ263</f>
        <v>0</v>
      </c>
      <c r="CC263" s="43" t="str">
        <f>'PRECIO REFERENCIA'!CB263</f>
        <v>NO OFERTADO</v>
      </c>
      <c r="CD263" s="44">
        <f>+IF(CC263="NO OFERTADO",0,IF(CC263="NO CUMPLE EV TECNICA",0,IF(CC263="NO HABILITA",0,IF(CC263="HABILITA",('PRECIOS UNITARIOS'!$AF263*500)/CB263))))</f>
        <v>0</v>
      </c>
      <c r="CE263" s="43">
        <f>'PRECIO REFERENCIA'!CC263</f>
        <v>0</v>
      </c>
      <c r="CF263" s="43" t="str">
        <f>'PRECIO REFERENCIA'!CE263</f>
        <v>NO OFERTADO</v>
      </c>
      <c r="CG263" s="44">
        <f>+IF(CF263="NO OFERTADO",0,IF(CF263="NO CUMPLE EV TECNICA",0,IF(CF263="NO HABILITA",0,IF(CF263="HABILITA",('PRECIOS UNITARIOS'!$AF263*500)/CE263))))</f>
        <v>0</v>
      </c>
      <c r="CH263" s="43">
        <f>'PRECIO REFERENCIA'!CF263</f>
        <v>0</v>
      </c>
      <c r="CI263" s="43" t="str">
        <f>'PRECIO REFERENCIA'!CH263</f>
        <v>NO OFERTADO</v>
      </c>
      <c r="CJ263" s="44">
        <f>+IF(CI263="NO OFERTADO",0,IF(CI263="NO CUMPLE EV TECNICA",0,IF(CI263="NO HABILITA",0,IF(CI263="HABILITA",('PRECIOS UNITARIOS'!$AF263*500)/CH263))))</f>
        <v>0</v>
      </c>
    </row>
    <row r="264" spans="1:88" s="40" customFormat="1" ht="38.25" x14ac:dyDescent="0.2">
      <c r="A264" s="103">
        <v>255</v>
      </c>
      <c r="B264" s="202" t="s">
        <v>398</v>
      </c>
      <c r="C264" s="121" t="s">
        <v>381</v>
      </c>
      <c r="D264" s="24">
        <v>1</v>
      </c>
      <c r="E264" s="166" t="s">
        <v>53</v>
      </c>
      <c r="F264" s="168">
        <v>1</v>
      </c>
      <c r="G264" s="25">
        <v>368768.00520000001</v>
      </c>
      <c r="H264" s="43">
        <f>'PRECIO REFERENCIA'!F264</f>
        <v>0</v>
      </c>
      <c r="I264" s="43" t="str">
        <f>'PRECIO REFERENCIA'!H264</f>
        <v>NO OFERTADO</v>
      </c>
      <c r="J264" s="44">
        <f>+IF(I264="NO OFERTADO",0,IF(I264="NO CUMPLE EV TECNICA",0,IF(I264="NO HABILITA",0,IF(I264="HABILITA",('PRECIOS UNITARIOS'!$AF264*500)/H264))))</f>
        <v>0</v>
      </c>
      <c r="K264" s="43">
        <f>'PRECIO REFERENCIA'!I264</f>
        <v>0</v>
      </c>
      <c r="L264" s="43" t="str">
        <f>'PRECIO REFERENCIA'!K264</f>
        <v>NO OFERTADO</v>
      </c>
      <c r="M264" s="44">
        <f>+IF(L264="NO OFERTADO",0,IF(L264="NO CUMPLE EV TECNICA",0,IF(L264="NO HABILITA",0,IF(L264="HABILITA",('PRECIOS UNITARIOS'!$AF264*500)/K264))))</f>
        <v>0</v>
      </c>
      <c r="N264" s="43">
        <f>'PRECIO REFERENCIA'!L264</f>
        <v>0</v>
      </c>
      <c r="O264" s="43" t="str">
        <f>'PRECIO REFERENCIA'!N264</f>
        <v>NO OFERTADO</v>
      </c>
      <c r="P264" s="44">
        <f>+IF(O264="NO OFERTADO",0,IF(O264="NO CUMPLE EV TECNICA",0,IF(O264="NO HABILITA",0,IF(O264="HABILITA",('PRECIOS UNITARIOS'!$AF264*500)/N264))))</f>
        <v>0</v>
      </c>
      <c r="Q264" s="43">
        <f>'PRECIO REFERENCIA'!O264</f>
        <v>0</v>
      </c>
      <c r="R264" s="43" t="str">
        <f>'PRECIO REFERENCIA'!Q264</f>
        <v>NO OFERTADO</v>
      </c>
      <c r="S264" s="44">
        <f>+IF(R264="NO OFERTADO",0,IF(R264="NO CUMPLE EV TECNICA",0,IF(R264="NO HABILITA",0,IF(R264="HABILITA",('PRECIOS UNITARIOS'!$AF264*500)/Q264))))</f>
        <v>0</v>
      </c>
      <c r="T264" s="43">
        <f>'PRECIO REFERENCIA'!R264</f>
        <v>0</v>
      </c>
      <c r="U264" s="43" t="str">
        <f>'PRECIO REFERENCIA'!T264</f>
        <v>NO OFERTADO</v>
      </c>
      <c r="V264" s="44">
        <f>+IF(U264="NO OFERTADO",0,IF(U264="NO CUMPLE EV TECNICA",0,IF(U264="NO HABILITA",0,IF(U264="HABILITA",('PRECIOS UNITARIOS'!$AF264*500)/T264))))</f>
        <v>0</v>
      </c>
      <c r="W264" s="43">
        <f>'PRECIO REFERENCIA'!U264</f>
        <v>0</v>
      </c>
      <c r="X264" s="43" t="str">
        <f>'PRECIO REFERENCIA'!W264</f>
        <v>NO OFERTADO</v>
      </c>
      <c r="Y264" s="44">
        <f>+IF(X264="NO OFERTADO",0,IF(X264="NO CUMPLE EV TECNICA",0,IF(X264="NO HABILITA",0,IF(X264="HABILITA",('PRECIOS UNITARIOS'!$AF264*500)/W264))))</f>
        <v>0</v>
      </c>
      <c r="Z264" s="43">
        <f>'PRECIO REFERENCIA'!X264</f>
        <v>0</v>
      </c>
      <c r="AA264" s="43" t="str">
        <f>'PRECIO REFERENCIA'!Z264</f>
        <v>NO OFERTADO</v>
      </c>
      <c r="AB264" s="44">
        <f>+IF(AA264="NO OFERTADO",0,IF(AA264="NO CUMPLE EV TECNICA",0,IF(AA264="NO HABILITA",0,IF(AA264="HABILITA",('PRECIOS UNITARIOS'!$AF264*500)/Z264))))</f>
        <v>0</v>
      </c>
      <c r="AC264" s="43">
        <f>'PRECIO REFERENCIA'!AA264</f>
        <v>0</v>
      </c>
      <c r="AD264" s="43" t="str">
        <f>'PRECIO REFERENCIA'!AC264</f>
        <v>NO OFERTADO</v>
      </c>
      <c r="AE264" s="44">
        <f>+IF(AD264="NO OFERTADO",0,IF(AD264="NO CUMPLE EV TECNICA",0,IF(AD264="NO HABILITA",0,IF(AD264="HABILITA",('PRECIOS UNITARIOS'!$AF264*500)/AC264))))</f>
        <v>0</v>
      </c>
      <c r="AF264" s="43">
        <f>'PRECIO REFERENCIA'!AD264</f>
        <v>0</v>
      </c>
      <c r="AG264" s="43" t="str">
        <f>'PRECIO REFERENCIA'!AF264</f>
        <v>NO OFERTADO</v>
      </c>
      <c r="AH264" s="44">
        <f>+IF(AG264="NO OFERTADO",0,IF(AG264="NO CUMPLE EV TECNICA",0,IF(AG264="NO HABILITA",0,IF(AG264="HABILITA",('PRECIOS UNITARIOS'!$AF264*500)/AF264))))</f>
        <v>0</v>
      </c>
      <c r="AI264" s="43">
        <f>'PRECIO REFERENCIA'!AG264</f>
        <v>0</v>
      </c>
      <c r="AJ264" s="43" t="str">
        <f>'PRECIO REFERENCIA'!AI264</f>
        <v>NO OFERTADO</v>
      </c>
      <c r="AK264" s="44">
        <f>+IF(AJ264="NO OFERTADO",0,IF(AJ264="NO CUMPLE EV TECNICA",0,IF(AJ264="NO HABILITA",0,IF(AJ264="HABILITA",('PRECIOS UNITARIOS'!$AF264*500)/AI264))))</f>
        <v>0</v>
      </c>
      <c r="AL264" s="43">
        <f>'PRECIO REFERENCIA'!AJ264</f>
        <v>0</v>
      </c>
      <c r="AM264" s="43" t="str">
        <f>'PRECIO REFERENCIA'!AL264</f>
        <v>NO OFERTADO</v>
      </c>
      <c r="AN264" s="44">
        <f>+IF(AM264="NO OFERTADO",0,IF(AM264="NO CUMPLE EV TECNICA",0,IF(AM264="NO HABILITA",0,IF(AM264="HABILITA",('PRECIOS UNITARIOS'!$AF264*500)/AL264))))</f>
        <v>0</v>
      </c>
      <c r="AO264" s="43">
        <f>'PRECIO REFERENCIA'!AM264</f>
        <v>379715.91000000003</v>
      </c>
      <c r="AP264" s="43" t="str">
        <f>'PRECIO REFERENCIA'!AO264</f>
        <v>HABILITA</v>
      </c>
      <c r="AQ264" s="44">
        <f>+IF(AP264="NO OFERTADO",0,IF(AP264="NO CUMPLE EV TECNICA",0,IF(AP264="NO HABILITA",0,IF(AP264="HABILITA",('PRECIOS UNITARIOS'!$AF264*500)/AO264))))</f>
        <v>500.00000000000006</v>
      </c>
      <c r="AR264" s="43">
        <f>'PRECIO REFERENCIA'!AP264</f>
        <v>0</v>
      </c>
      <c r="AS264" s="43" t="str">
        <f>'PRECIO REFERENCIA'!AR264</f>
        <v>NO OFERTADO</v>
      </c>
      <c r="AT264" s="44">
        <f>+IF(AS264="NO OFERTADO",0,IF(AS264="NO CUMPLE EV TECNICA",0,IF(AS264="NO HABILITA",0,IF(AS264="HABILITA",('PRECIOS UNITARIOS'!$AF264*500)/AR264))))</f>
        <v>0</v>
      </c>
      <c r="AU264" s="43">
        <f>'PRECIO REFERENCIA'!AS264</f>
        <v>0</v>
      </c>
      <c r="AV264" s="43" t="str">
        <f>'PRECIO REFERENCIA'!AU264</f>
        <v>NO OFERTADO</v>
      </c>
      <c r="AW264" s="44">
        <f>+IF(AV264="NO OFERTADO",0,IF(AV264="NO CUMPLE EV TECNICA",0,IF(AV264="NO HABILITA",0,IF(AV264="HABILITA",('PRECIOS UNITARIOS'!$AF264*500)/AU264))))</f>
        <v>0</v>
      </c>
      <c r="AX264" s="43">
        <f>'PRECIO REFERENCIA'!AV264</f>
        <v>0</v>
      </c>
      <c r="AY264" s="43" t="str">
        <f>'PRECIO REFERENCIA'!AX264</f>
        <v>NO OFERTADO</v>
      </c>
      <c r="AZ264" s="44">
        <f>+IF(AY264="NO OFERTADO",0,IF(AY264="NO CUMPLE EV TECNICA",0,IF(AY264="NO HABILITA",0,IF(AY264="HABILITA",('PRECIOS UNITARIOS'!$AF264*500)/AX264))))</f>
        <v>0</v>
      </c>
      <c r="BA264" s="43">
        <f>'PRECIO REFERENCIA'!AY264</f>
        <v>0</v>
      </c>
      <c r="BB264" s="43" t="str">
        <f>'PRECIO REFERENCIA'!BA264</f>
        <v>NO OFERTADO</v>
      </c>
      <c r="BC264" s="44">
        <f>+IF(BB264="NO OFERTADO",0,IF(BB264="NO CUMPLE EV TECNICA",0,IF(BB264="NO HABILITA",0,IF(BB264="HABILITA",('PRECIOS UNITARIOS'!$AF264*500)/BA264))))</f>
        <v>0</v>
      </c>
      <c r="BD264" s="43">
        <f>'PRECIO REFERENCIA'!BB264</f>
        <v>610987.65</v>
      </c>
      <c r="BE264" s="43" t="str">
        <f>'PRECIO REFERENCIA'!BD264</f>
        <v>NO HABILITA</v>
      </c>
      <c r="BF264" s="44">
        <f>+IF(BE264="NO OFERTADO",0,IF(BE264="NO CUMPLE EV TECNICA",0,IF(BE264="NO HABILITA",0,IF(BE264="HABILITA",('PRECIOS UNITARIOS'!$AF264*500)/BD264))))</f>
        <v>0</v>
      </c>
      <c r="BG264" s="43">
        <f>'PRECIO REFERENCIA'!BE264</f>
        <v>0</v>
      </c>
      <c r="BH264" s="43" t="str">
        <f>'PRECIO REFERENCIA'!BG264</f>
        <v>NO OFERTADO</v>
      </c>
      <c r="BI264" s="44">
        <f>+IF(BH264="NO OFERTADO",0,IF(BH264="NO CUMPLE EV TECNICA",0,IF(BH264="NO HABILITA",0,IF(BH264="HABILITA",('PRECIOS UNITARIOS'!$AF264*500)/BG264))))</f>
        <v>0</v>
      </c>
      <c r="BJ264" s="43">
        <f>'PRECIO REFERENCIA'!BH264</f>
        <v>0</v>
      </c>
      <c r="BK264" s="43" t="str">
        <f>'PRECIO REFERENCIA'!BJ264</f>
        <v>NO OFERTADO</v>
      </c>
      <c r="BL264" s="44">
        <f>+IF(BK264="NO OFERTADO",0,IF(BK264="NO CUMPLE EV TECNICA",0,IF(BK264="NO HABILITA",0,IF(BK264="HABILITA",('PRECIOS UNITARIOS'!$AF264*500)/BJ264))))</f>
        <v>0</v>
      </c>
      <c r="BM264" s="43">
        <f>'PRECIO REFERENCIA'!BK264</f>
        <v>0</v>
      </c>
      <c r="BN264" s="43" t="str">
        <f>'PRECIO REFERENCIA'!BM264</f>
        <v>NO OFERTADO</v>
      </c>
      <c r="BO264" s="44">
        <f>+IF(BN264="NO OFERTADO",0,IF(BN264="NO CUMPLE EV TECNICA",0,IF(BN264="NO HABILITA",0,IF(BN264="HABILITA",('PRECIOS UNITARIOS'!$AF264*500)/BM264))))</f>
        <v>0</v>
      </c>
      <c r="BP264" s="43">
        <f>'PRECIO REFERENCIA'!BN264</f>
        <v>0</v>
      </c>
      <c r="BQ264" s="43" t="str">
        <f>'PRECIO REFERENCIA'!BP264</f>
        <v>NO OFERTADO</v>
      </c>
      <c r="BR264" s="44">
        <f>+IF(BQ264="NO OFERTADO",0,IF(BQ264="NO CUMPLE EV TECNICA",0,IF(BQ264="NO HABILITA",0,IF(BQ264="HABILITA",('PRECIOS UNITARIOS'!$AF264*500)/BP264))))</f>
        <v>0</v>
      </c>
      <c r="BS264" s="43">
        <f>'PRECIO REFERENCIA'!BQ264</f>
        <v>0</v>
      </c>
      <c r="BT264" s="43" t="str">
        <f>'PRECIO REFERENCIA'!BS264</f>
        <v>NO OFERTADO</v>
      </c>
      <c r="BU264" s="44">
        <f>+IF(BT264="NO OFERTADO",0,IF(BT264="NO CUMPLE EV TECNICA",0,IF(BT264="NO HABILITA",0,IF(BT264="HABILITA",('PRECIOS UNITARIOS'!$AF264*500)/BS264))))</f>
        <v>0</v>
      </c>
      <c r="BV264" s="43">
        <f>'PRECIO REFERENCIA'!BT264</f>
        <v>0</v>
      </c>
      <c r="BW264" s="43" t="str">
        <f>'PRECIO REFERENCIA'!BV264</f>
        <v>NO HABILITA</v>
      </c>
      <c r="BX264" s="44">
        <f>+IF(BW264="NO OFERTADO",0,IF(BW264="NO CUMPLE EV TECNICA",0,IF(BW264="NO HABILITA",0,IF(BW264="HABILITA",('PRECIOS UNITARIOS'!$AF264*500)/BV264))))</f>
        <v>0</v>
      </c>
      <c r="BY264" s="43">
        <f>'PRECIO REFERENCIA'!BW264</f>
        <v>0</v>
      </c>
      <c r="BZ264" s="43" t="str">
        <f>'PRECIO REFERENCIA'!BY264</f>
        <v>NO OFERTADO</v>
      </c>
      <c r="CA264" s="44">
        <f>+IF(BZ264="NO OFERTADO",0,IF(BZ264="NO CUMPLE EV TECNICA",0,IF(BZ264="NO HABILITA",0,IF(BZ264="HABILITA",('PRECIOS UNITARIOS'!$AF264*500)/BY264))))</f>
        <v>0</v>
      </c>
      <c r="CB264" s="43">
        <f>'PRECIO REFERENCIA'!BZ264</f>
        <v>0</v>
      </c>
      <c r="CC264" s="43" t="str">
        <f>'PRECIO REFERENCIA'!CB264</f>
        <v>NO OFERTADO</v>
      </c>
      <c r="CD264" s="44">
        <f>+IF(CC264="NO OFERTADO",0,IF(CC264="NO CUMPLE EV TECNICA",0,IF(CC264="NO HABILITA",0,IF(CC264="HABILITA",('PRECIOS UNITARIOS'!$AF264*500)/CB264))))</f>
        <v>0</v>
      </c>
      <c r="CE264" s="43">
        <f>'PRECIO REFERENCIA'!CC264</f>
        <v>0</v>
      </c>
      <c r="CF264" s="43" t="str">
        <f>'PRECIO REFERENCIA'!CE264</f>
        <v>NO OFERTADO</v>
      </c>
      <c r="CG264" s="44">
        <f>+IF(CF264="NO OFERTADO",0,IF(CF264="NO CUMPLE EV TECNICA",0,IF(CF264="NO HABILITA",0,IF(CF264="HABILITA",('PRECIOS UNITARIOS'!$AF264*500)/CE264))))</f>
        <v>0</v>
      </c>
      <c r="CH264" s="43">
        <f>'PRECIO REFERENCIA'!CF264</f>
        <v>0</v>
      </c>
      <c r="CI264" s="43" t="str">
        <f>'PRECIO REFERENCIA'!CH264</f>
        <v>NO OFERTADO</v>
      </c>
      <c r="CJ264" s="44">
        <f>+IF(CI264="NO OFERTADO",0,IF(CI264="NO CUMPLE EV TECNICA",0,IF(CI264="NO HABILITA",0,IF(CI264="HABILITA",('PRECIOS UNITARIOS'!$AF264*500)/CH264))))</f>
        <v>0</v>
      </c>
    </row>
    <row r="265" spans="1:88" s="40" customFormat="1" ht="38.25" x14ac:dyDescent="0.2">
      <c r="A265" s="103">
        <v>256</v>
      </c>
      <c r="B265" s="202" t="s">
        <v>399</v>
      </c>
      <c r="C265" s="121" t="s">
        <v>381</v>
      </c>
      <c r="D265" s="24">
        <v>1</v>
      </c>
      <c r="E265" s="166" t="s">
        <v>53</v>
      </c>
      <c r="F265" s="168">
        <v>1</v>
      </c>
      <c r="G265" s="25">
        <v>502239.5</v>
      </c>
      <c r="H265" s="43">
        <f>'PRECIO REFERENCIA'!F265</f>
        <v>0</v>
      </c>
      <c r="I265" s="43" t="str">
        <f>'PRECIO REFERENCIA'!H265</f>
        <v>NO OFERTADO</v>
      </c>
      <c r="J265" s="44">
        <f>+IF(I265="NO OFERTADO",0,IF(I265="NO CUMPLE EV TECNICA",0,IF(I265="NO HABILITA",0,IF(I265="HABILITA",('PRECIOS UNITARIOS'!$AF265*500)/H265))))</f>
        <v>0</v>
      </c>
      <c r="K265" s="43">
        <f>'PRECIO REFERENCIA'!I265</f>
        <v>0</v>
      </c>
      <c r="L265" s="43" t="str">
        <f>'PRECIO REFERENCIA'!K265</f>
        <v>NO OFERTADO</v>
      </c>
      <c r="M265" s="44">
        <f>+IF(L265="NO OFERTADO",0,IF(L265="NO CUMPLE EV TECNICA",0,IF(L265="NO HABILITA",0,IF(L265="HABILITA",('PRECIOS UNITARIOS'!$AF265*500)/K265))))</f>
        <v>0</v>
      </c>
      <c r="N265" s="43">
        <f>'PRECIO REFERENCIA'!L265</f>
        <v>0</v>
      </c>
      <c r="O265" s="43" t="str">
        <f>'PRECIO REFERENCIA'!N265</f>
        <v>NO OFERTADO</v>
      </c>
      <c r="P265" s="44">
        <f>+IF(O265="NO OFERTADO",0,IF(O265="NO CUMPLE EV TECNICA",0,IF(O265="NO HABILITA",0,IF(O265="HABILITA",('PRECIOS UNITARIOS'!$AF265*500)/N265))))</f>
        <v>0</v>
      </c>
      <c r="Q265" s="43">
        <f>'PRECIO REFERENCIA'!O265</f>
        <v>0</v>
      </c>
      <c r="R265" s="43" t="str">
        <f>'PRECIO REFERENCIA'!Q265</f>
        <v>NO OFERTADO</v>
      </c>
      <c r="S265" s="44">
        <f>+IF(R265="NO OFERTADO",0,IF(R265="NO CUMPLE EV TECNICA",0,IF(R265="NO HABILITA",0,IF(R265="HABILITA",('PRECIOS UNITARIOS'!$AF265*500)/Q265))))</f>
        <v>0</v>
      </c>
      <c r="T265" s="43">
        <f>'PRECIO REFERENCIA'!R265</f>
        <v>0</v>
      </c>
      <c r="U265" s="43" t="str">
        <f>'PRECIO REFERENCIA'!T265</f>
        <v>NO OFERTADO</v>
      </c>
      <c r="V265" s="44">
        <f>+IF(U265="NO OFERTADO",0,IF(U265="NO CUMPLE EV TECNICA",0,IF(U265="NO HABILITA",0,IF(U265="HABILITA",('PRECIOS UNITARIOS'!$AF265*500)/T265))))</f>
        <v>0</v>
      </c>
      <c r="W265" s="43">
        <f>'PRECIO REFERENCIA'!U265</f>
        <v>0</v>
      </c>
      <c r="X265" s="43" t="str">
        <f>'PRECIO REFERENCIA'!W265</f>
        <v>NO OFERTADO</v>
      </c>
      <c r="Y265" s="44">
        <f>+IF(X265="NO OFERTADO",0,IF(X265="NO CUMPLE EV TECNICA",0,IF(X265="NO HABILITA",0,IF(X265="HABILITA",('PRECIOS UNITARIOS'!$AF265*500)/W265))))</f>
        <v>0</v>
      </c>
      <c r="Z265" s="43">
        <f>'PRECIO REFERENCIA'!X265</f>
        <v>0</v>
      </c>
      <c r="AA265" s="43" t="str">
        <f>'PRECIO REFERENCIA'!Z265</f>
        <v>NO OFERTADO</v>
      </c>
      <c r="AB265" s="44">
        <f>+IF(AA265="NO OFERTADO",0,IF(AA265="NO CUMPLE EV TECNICA",0,IF(AA265="NO HABILITA",0,IF(AA265="HABILITA",('PRECIOS UNITARIOS'!$AF265*500)/Z265))))</f>
        <v>0</v>
      </c>
      <c r="AC265" s="43">
        <f>'PRECIO REFERENCIA'!AA265</f>
        <v>0</v>
      </c>
      <c r="AD265" s="43" t="str">
        <f>'PRECIO REFERENCIA'!AC265</f>
        <v>NO OFERTADO</v>
      </c>
      <c r="AE265" s="44">
        <f>+IF(AD265="NO OFERTADO",0,IF(AD265="NO CUMPLE EV TECNICA",0,IF(AD265="NO HABILITA",0,IF(AD265="HABILITA",('PRECIOS UNITARIOS'!$AF265*500)/AC265))))</f>
        <v>0</v>
      </c>
      <c r="AF265" s="43">
        <f>'PRECIO REFERENCIA'!AD265</f>
        <v>0</v>
      </c>
      <c r="AG265" s="43" t="str">
        <f>'PRECIO REFERENCIA'!AF265</f>
        <v>NO OFERTADO</v>
      </c>
      <c r="AH265" s="44">
        <f>+IF(AG265="NO OFERTADO",0,IF(AG265="NO CUMPLE EV TECNICA",0,IF(AG265="NO HABILITA",0,IF(AG265="HABILITA",('PRECIOS UNITARIOS'!$AF265*500)/AF265))))</f>
        <v>0</v>
      </c>
      <c r="AI265" s="43">
        <f>'PRECIO REFERENCIA'!AG265</f>
        <v>0</v>
      </c>
      <c r="AJ265" s="43" t="str">
        <f>'PRECIO REFERENCIA'!AI265</f>
        <v>NO OFERTADO</v>
      </c>
      <c r="AK265" s="44">
        <f>+IF(AJ265="NO OFERTADO",0,IF(AJ265="NO CUMPLE EV TECNICA",0,IF(AJ265="NO HABILITA",0,IF(AJ265="HABILITA",('PRECIOS UNITARIOS'!$AF265*500)/AI265))))</f>
        <v>0</v>
      </c>
      <c r="AL265" s="43">
        <f>'PRECIO REFERENCIA'!AJ265</f>
        <v>0</v>
      </c>
      <c r="AM265" s="43" t="str">
        <f>'PRECIO REFERENCIA'!AL265</f>
        <v>NO OFERTADO</v>
      </c>
      <c r="AN265" s="44">
        <f>+IF(AM265="NO OFERTADO",0,IF(AM265="NO CUMPLE EV TECNICA",0,IF(AM265="NO HABILITA",0,IF(AM265="HABILITA",('PRECIOS UNITARIOS'!$AF265*500)/AL265))))</f>
        <v>0</v>
      </c>
      <c r="AO265" s="43">
        <f>'PRECIO REFERENCIA'!AM265</f>
        <v>449831.9</v>
      </c>
      <c r="AP265" s="43" t="str">
        <f>'PRECIO REFERENCIA'!AO265</f>
        <v>HABILITA</v>
      </c>
      <c r="AQ265" s="44">
        <f>+IF(AP265="NO OFERTADO",0,IF(AP265="NO CUMPLE EV TECNICA",0,IF(AP265="NO HABILITA",0,IF(AP265="HABILITA",('PRECIOS UNITARIOS'!$AF265*500)/AO265))))</f>
        <v>500</v>
      </c>
      <c r="AR265" s="43">
        <f>'PRECIO REFERENCIA'!AP265</f>
        <v>0</v>
      </c>
      <c r="AS265" s="43" t="str">
        <f>'PRECIO REFERENCIA'!AR265</f>
        <v>NO OFERTADO</v>
      </c>
      <c r="AT265" s="44">
        <f>+IF(AS265="NO OFERTADO",0,IF(AS265="NO CUMPLE EV TECNICA",0,IF(AS265="NO HABILITA",0,IF(AS265="HABILITA",('PRECIOS UNITARIOS'!$AF265*500)/AR265))))</f>
        <v>0</v>
      </c>
      <c r="AU265" s="43">
        <f>'PRECIO REFERENCIA'!AS265</f>
        <v>0</v>
      </c>
      <c r="AV265" s="43" t="str">
        <f>'PRECIO REFERENCIA'!AU265</f>
        <v>NO OFERTADO</v>
      </c>
      <c r="AW265" s="44">
        <f>+IF(AV265="NO OFERTADO",0,IF(AV265="NO CUMPLE EV TECNICA",0,IF(AV265="NO HABILITA",0,IF(AV265="HABILITA",('PRECIOS UNITARIOS'!$AF265*500)/AU265))))</f>
        <v>0</v>
      </c>
      <c r="AX265" s="43">
        <f>'PRECIO REFERENCIA'!AV265</f>
        <v>0</v>
      </c>
      <c r="AY265" s="43" t="str">
        <f>'PRECIO REFERENCIA'!AX265</f>
        <v>NO OFERTADO</v>
      </c>
      <c r="AZ265" s="44">
        <f>+IF(AY265="NO OFERTADO",0,IF(AY265="NO CUMPLE EV TECNICA",0,IF(AY265="NO HABILITA",0,IF(AY265="HABILITA",('PRECIOS UNITARIOS'!$AF265*500)/AX265))))</f>
        <v>0</v>
      </c>
      <c r="BA265" s="43">
        <f>'PRECIO REFERENCIA'!AY265</f>
        <v>0</v>
      </c>
      <c r="BB265" s="43" t="str">
        <f>'PRECIO REFERENCIA'!BA265</f>
        <v>NO OFERTADO</v>
      </c>
      <c r="BC265" s="44">
        <f>+IF(BB265="NO OFERTADO",0,IF(BB265="NO CUMPLE EV TECNICA",0,IF(BB265="NO HABILITA",0,IF(BB265="HABILITA",('PRECIOS UNITARIOS'!$AF265*500)/BA265))))</f>
        <v>0</v>
      </c>
      <c r="BD265" s="43">
        <f>'PRECIO REFERENCIA'!BB265</f>
        <v>622400.93999999994</v>
      </c>
      <c r="BE265" s="43" t="str">
        <f>'PRECIO REFERENCIA'!BD265</f>
        <v>HABILITA</v>
      </c>
      <c r="BF265" s="44">
        <f>+IF(BE265="NO OFERTADO",0,IF(BE265="NO CUMPLE EV TECNICA",0,IF(BE265="NO HABILITA",0,IF(BE265="HABILITA",('PRECIOS UNITARIOS'!$AF265*500)/BD265))))</f>
        <v>361.36826849908039</v>
      </c>
      <c r="BG265" s="43">
        <f>'PRECIO REFERENCIA'!BE265</f>
        <v>0</v>
      </c>
      <c r="BH265" s="43" t="str">
        <f>'PRECIO REFERENCIA'!BG265</f>
        <v>NO OFERTADO</v>
      </c>
      <c r="BI265" s="44">
        <f>+IF(BH265="NO OFERTADO",0,IF(BH265="NO CUMPLE EV TECNICA",0,IF(BH265="NO HABILITA",0,IF(BH265="HABILITA",('PRECIOS UNITARIOS'!$AF265*500)/BG265))))</f>
        <v>0</v>
      </c>
      <c r="BJ265" s="43">
        <f>'PRECIO REFERENCIA'!BH265</f>
        <v>0</v>
      </c>
      <c r="BK265" s="43" t="str">
        <f>'PRECIO REFERENCIA'!BJ265</f>
        <v>NO OFERTADO</v>
      </c>
      <c r="BL265" s="44">
        <f>+IF(BK265="NO OFERTADO",0,IF(BK265="NO CUMPLE EV TECNICA",0,IF(BK265="NO HABILITA",0,IF(BK265="HABILITA",('PRECIOS UNITARIOS'!$AF265*500)/BJ265))))</f>
        <v>0</v>
      </c>
      <c r="BM265" s="43">
        <f>'PRECIO REFERENCIA'!BK265</f>
        <v>0</v>
      </c>
      <c r="BN265" s="43" t="str">
        <f>'PRECIO REFERENCIA'!BM265</f>
        <v>NO OFERTADO</v>
      </c>
      <c r="BO265" s="44">
        <f>+IF(BN265="NO OFERTADO",0,IF(BN265="NO CUMPLE EV TECNICA",0,IF(BN265="NO HABILITA",0,IF(BN265="HABILITA",('PRECIOS UNITARIOS'!$AF265*500)/BM265))))</f>
        <v>0</v>
      </c>
      <c r="BP265" s="43">
        <f>'PRECIO REFERENCIA'!BN265</f>
        <v>0</v>
      </c>
      <c r="BQ265" s="43" t="str">
        <f>'PRECIO REFERENCIA'!BP265</f>
        <v>NO OFERTADO</v>
      </c>
      <c r="BR265" s="44">
        <f>+IF(BQ265="NO OFERTADO",0,IF(BQ265="NO CUMPLE EV TECNICA",0,IF(BQ265="NO HABILITA",0,IF(BQ265="HABILITA",('PRECIOS UNITARIOS'!$AF265*500)/BP265))))</f>
        <v>0</v>
      </c>
      <c r="BS265" s="43">
        <f>'PRECIO REFERENCIA'!BQ265</f>
        <v>0</v>
      </c>
      <c r="BT265" s="43" t="str">
        <f>'PRECIO REFERENCIA'!BS265</f>
        <v>NO OFERTADO</v>
      </c>
      <c r="BU265" s="44">
        <f>+IF(BT265="NO OFERTADO",0,IF(BT265="NO CUMPLE EV TECNICA",0,IF(BT265="NO HABILITA",0,IF(BT265="HABILITA",('PRECIOS UNITARIOS'!$AF265*500)/BS265))))</f>
        <v>0</v>
      </c>
      <c r="BV265" s="43">
        <f>'PRECIO REFERENCIA'!BT265</f>
        <v>0</v>
      </c>
      <c r="BW265" s="43" t="str">
        <f>'PRECIO REFERENCIA'!BV265</f>
        <v>NO HABILITA</v>
      </c>
      <c r="BX265" s="44">
        <f>+IF(BW265="NO OFERTADO",0,IF(BW265="NO CUMPLE EV TECNICA",0,IF(BW265="NO HABILITA",0,IF(BW265="HABILITA",('PRECIOS UNITARIOS'!$AF265*500)/BV265))))</f>
        <v>0</v>
      </c>
      <c r="BY265" s="43">
        <f>'PRECIO REFERENCIA'!BW265</f>
        <v>0</v>
      </c>
      <c r="BZ265" s="43" t="str">
        <f>'PRECIO REFERENCIA'!BY265</f>
        <v>NO OFERTADO</v>
      </c>
      <c r="CA265" s="44">
        <f>+IF(BZ265="NO OFERTADO",0,IF(BZ265="NO CUMPLE EV TECNICA",0,IF(BZ265="NO HABILITA",0,IF(BZ265="HABILITA",('PRECIOS UNITARIOS'!$AF265*500)/BY265))))</f>
        <v>0</v>
      </c>
      <c r="CB265" s="43">
        <f>'PRECIO REFERENCIA'!BZ265</f>
        <v>0</v>
      </c>
      <c r="CC265" s="43" t="str">
        <f>'PRECIO REFERENCIA'!CB265</f>
        <v>NO OFERTADO</v>
      </c>
      <c r="CD265" s="44">
        <f>+IF(CC265="NO OFERTADO",0,IF(CC265="NO CUMPLE EV TECNICA",0,IF(CC265="NO HABILITA",0,IF(CC265="HABILITA",('PRECIOS UNITARIOS'!$AF265*500)/CB265))))</f>
        <v>0</v>
      </c>
      <c r="CE265" s="43">
        <f>'PRECIO REFERENCIA'!CC265</f>
        <v>0</v>
      </c>
      <c r="CF265" s="43" t="str">
        <f>'PRECIO REFERENCIA'!CE265</f>
        <v>NO OFERTADO</v>
      </c>
      <c r="CG265" s="44">
        <f>+IF(CF265="NO OFERTADO",0,IF(CF265="NO CUMPLE EV TECNICA",0,IF(CF265="NO HABILITA",0,IF(CF265="HABILITA",('PRECIOS UNITARIOS'!$AF265*500)/CE265))))</f>
        <v>0</v>
      </c>
      <c r="CH265" s="43">
        <f>'PRECIO REFERENCIA'!CF265</f>
        <v>0</v>
      </c>
      <c r="CI265" s="43" t="str">
        <f>'PRECIO REFERENCIA'!CH265</f>
        <v>NO OFERTADO</v>
      </c>
      <c r="CJ265" s="44">
        <f>+IF(CI265="NO OFERTADO",0,IF(CI265="NO CUMPLE EV TECNICA",0,IF(CI265="NO HABILITA",0,IF(CI265="HABILITA",('PRECIOS UNITARIOS'!$AF265*500)/CH265))))</f>
        <v>0</v>
      </c>
    </row>
    <row r="266" spans="1:88" s="40" customFormat="1" ht="38.25" x14ac:dyDescent="0.2">
      <c r="A266" s="103">
        <v>257</v>
      </c>
      <c r="B266" s="202" t="s">
        <v>400</v>
      </c>
      <c r="C266" s="121" t="s">
        <v>381</v>
      </c>
      <c r="D266" s="24">
        <v>1</v>
      </c>
      <c r="E266" s="166" t="s">
        <v>53</v>
      </c>
      <c r="F266" s="168">
        <v>1</v>
      </c>
      <c r="G266" s="25">
        <v>502239.5</v>
      </c>
      <c r="H266" s="43">
        <f>'PRECIO REFERENCIA'!F266</f>
        <v>0</v>
      </c>
      <c r="I266" s="43" t="str">
        <f>'PRECIO REFERENCIA'!H266</f>
        <v>NO OFERTADO</v>
      </c>
      <c r="J266" s="44">
        <f>+IF(I266="NO OFERTADO",0,IF(I266="NO CUMPLE EV TECNICA",0,IF(I266="NO HABILITA",0,IF(I266="HABILITA",('PRECIOS UNITARIOS'!$AF266*500)/H266))))</f>
        <v>0</v>
      </c>
      <c r="K266" s="43">
        <f>'PRECIO REFERENCIA'!I266</f>
        <v>0</v>
      </c>
      <c r="L266" s="43" t="str">
        <f>'PRECIO REFERENCIA'!K266</f>
        <v>NO OFERTADO</v>
      </c>
      <c r="M266" s="44">
        <f>+IF(L266="NO OFERTADO",0,IF(L266="NO CUMPLE EV TECNICA",0,IF(L266="NO HABILITA",0,IF(L266="HABILITA",('PRECIOS UNITARIOS'!$AF266*500)/K266))))</f>
        <v>0</v>
      </c>
      <c r="N266" s="43">
        <f>'PRECIO REFERENCIA'!L266</f>
        <v>0</v>
      </c>
      <c r="O266" s="43" t="str">
        <f>'PRECIO REFERENCIA'!N266</f>
        <v>NO OFERTADO</v>
      </c>
      <c r="P266" s="44">
        <f>+IF(O266="NO OFERTADO",0,IF(O266="NO CUMPLE EV TECNICA",0,IF(O266="NO HABILITA",0,IF(O266="HABILITA",('PRECIOS UNITARIOS'!$AF266*500)/N266))))</f>
        <v>0</v>
      </c>
      <c r="Q266" s="43">
        <f>'PRECIO REFERENCIA'!O266</f>
        <v>0</v>
      </c>
      <c r="R266" s="43" t="str">
        <f>'PRECIO REFERENCIA'!Q266</f>
        <v>NO OFERTADO</v>
      </c>
      <c r="S266" s="44">
        <f>+IF(R266="NO OFERTADO",0,IF(R266="NO CUMPLE EV TECNICA",0,IF(R266="NO HABILITA",0,IF(R266="HABILITA",('PRECIOS UNITARIOS'!$AF266*500)/Q266))))</f>
        <v>0</v>
      </c>
      <c r="T266" s="43">
        <f>'PRECIO REFERENCIA'!R266</f>
        <v>0</v>
      </c>
      <c r="U266" s="43" t="str">
        <f>'PRECIO REFERENCIA'!T266</f>
        <v>NO OFERTADO</v>
      </c>
      <c r="V266" s="44">
        <f>+IF(U266="NO OFERTADO",0,IF(U266="NO CUMPLE EV TECNICA",0,IF(U266="NO HABILITA",0,IF(U266="HABILITA",('PRECIOS UNITARIOS'!$AF266*500)/T266))))</f>
        <v>0</v>
      </c>
      <c r="W266" s="43">
        <f>'PRECIO REFERENCIA'!U266</f>
        <v>0</v>
      </c>
      <c r="X266" s="43" t="str">
        <f>'PRECIO REFERENCIA'!W266</f>
        <v>NO OFERTADO</v>
      </c>
      <c r="Y266" s="44">
        <f>+IF(X266="NO OFERTADO",0,IF(X266="NO CUMPLE EV TECNICA",0,IF(X266="NO HABILITA",0,IF(X266="HABILITA",('PRECIOS UNITARIOS'!$AF266*500)/W266))))</f>
        <v>0</v>
      </c>
      <c r="Z266" s="43">
        <f>'PRECIO REFERENCIA'!X266</f>
        <v>0</v>
      </c>
      <c r="AA266" s="43" t="str">
        <f>'PRECIO REFERENCIA'!Z266</f>
        <v>NO OFERTADO</v>
      </c>
      <c r="AB266" s="44">
        <f>+IF(AA266="NO OFERTADO",0,IF(AA266="NO CUMPLE EV TECNICA",0,IF(AA266="NO HABILITA",0,IF(AA266="HABILITA",('PRECIOS UNITARIOS'!$AF266*500)/Z266))))</f>
        <v>0</v>
      </c>
      <c r="AC266" s="43">
        <f>'PRECIO REFERENCIA'!AA266</f>
        <v>0</v>
      </c>
      <c r="AD266" s="43" t="str">
        <f>'PRECIO REFERENCIA'!AC266</f>
        <v>NO OFERTADO</v>
      </c>
      <c r="AE266" s="44">
        <f>+IF(AD266="NO OFERTADO",0,IF(AD266="NO CUMPLE EV TECNICA",0,IF(AD266="NO HABILITA",0,IF(AD266="HABILITA",('PRECIOS UNITARIOS'!$AF266*500)/AC266))))</f>
        <v>0</v>
      </c>
      <c r="AF266" s="43">
        <f>'PRECIO REFERENCIA'!AD266</f>
        <v>0</v>
      </c>
      <c r="AG266" s="43" t="str">
        <f>'PRECIO REFERENCIA'!AF266</f>
        <v>NO OFERTADO</v>
      </c>
      <c r="AH266" s="44">
        <f>+IF(AG266="NO OFERTADO",0,IF(AG266="NO CUMPLE EV TECNICA",0,IF(AG266="NO HABILITA",0,IF(AG266="HABILITA",('PRECIOS UNITARIOS'!$AF266*500)/AF266))))</f>
        <v>0</v>
      </c>
      <c r="AI266" s="43">
        <f>'PRECIO REFERENCIA'!AG266</f>
        <v>0</v>
      </c>
      <c r="AJ266" s="43" t="str">
        <f>'PRECIO REFERENCIA'!AI266</f>
        <v>NO OFERTADO</v>
      </c>
      <c r="AK266" s="44">
        <f>+IF(AJ266="NO OFERTADO",0,IF(AJ266="NO CUMPLE EV TECNICA",0,IF(AJ266="NO HABILITA",0,IF(AJ266="HABILITA",('PRECIOS UNITARIOS'!$AF266*500)/AI266))))</f>
        <v>0</v>
      </c>
      <c r="AL266" s="43">
        <f>'PRECIO REFERENCIA'!AJ266</f>
        <v>0</v>
      </c>
      <c r="AM266" s="43" t="str">
        <f>'PRECIO REFERENCIA'!AL266</f>
        <v>NO OFERTADO</v>
      </c>
      <c r="AN266" s="44">
        <f>+IF(AM266="NO OFERTADO",0,IF(AM266="NO CUMPLE EV TECNICA",0,IF(AM266="NO HABILITA",0,IF(AM266="HABILITA",('PRECIOS UNITARIOS'!$AF266*500)/AL266))))</f>
        <v>0</v>
      </c>
      <c r="AO266" s="43">
        <f>'PRECIO REFERENCIA'!AM266</f>
        <v>449831.9</v>
      </c>
      <c r="AP266" s="43" t="str">
        <f>'PRECIO REFERENCIA'!AO266</f>
        <v>HABILITA</v>
      </c>
      <c r="AQ266" s="44">
        <f>+IF(AP266="NO OFERTADO",0,IF(AP266="NO CUMPLE EV TECNICA",0,IF(AP266="NO HABILITA",0,IF(AP266="HABILITA",('PRECIOS UNITARIOS'!$AF266*500)/AO266))))</f>
        <v>500</v>
      </c>
      <c r="AR266" s="43">
        <f>'PRECIO REFERENCIA'!AP266</f>
        <v>0</v>
      </c>
      <c r="AS266" s="43" t="str">
        <f>'PRECIO REFERENCIA'!AR266</f>
        <v>NO OFERTADO</v>
      </c>
      <c r="AT266" s="44">
        <f>+IF(AS266="NO OFERTADO",0,IF(AS266="NO CUMPLE EV TECNICA",0,IF(AS266="NO HABILITA",0,IF(AS266="HABILITA",('PRECIOS UNITARIOS'!$AF266*500)/AR266))))</f>
        <v>0</v>
      </c>
      <c r="AU266" s="43">
        <f>'PRECIO REFERENCIA'!AS266</f>
        <v>0</v>
      </c>
      <c r="AV266" s="43" t="str">
        <f>'PRECIO REFERENCIA'!AU266</f>
        <v>NO OFERTADO</v>
      </c>
      <c r="AW266" s="44">
        <f>+IF(AV266="NO OFERTADO",0,IF(AV266="NO CUMPLE EV TECNICA",0,IF(AV266="NO HABILITA",0,IF(AV266="HABILITA",('PRECIOS UNITARIOS'!$AF266*500)/AU266))))</f>
        <v>0</v>
      </c>
      <c r="AX266" s="43">
        <f>'PRECIO REFERENCIA'!AV266</f>
        <v>0</v>
      </c>
      <c r="AY266" s="43" t="str">
        <f>'PRECIO REFERENCIA'!AX266</f>
        <v>NO OFERTADO</v>
      </c>
      <c r="AZ266" s="44">
        <f>+IF(AY266="NO OFERTADO",0,IF(AY266="NO CUMPLE EV TECNICA",0,IF(AY266="NO HABILITA",0,IF(AY266="HABILITA",('PRECIOS UNITARIOS'!$AF266*500)/AX266))))</f>
        <v>0</v>
      </c>
      <c r="BA266" s="43">
        <f>'PRECIO REFERENCIA'!AY266</f>
        <v>0</v>
      </c>
      <c r="BB266" s="43" t="str">
        <f>'PRECIO REFERENCIA'!BA266</f>
        <v>NO OFERTADO</v>
      </c>
      <c r="BC266" s="44">
        <f>+IF(BB266="NO OFERTADO",0,IF(BB266="NO CUMPLE EV TECNICA",0,IF(BB266="NO HABILITA",0,IF(BB266="HABILITA",('PRECIOS UNITARIOS'!$AF266*500)/BA266))))</f>
        <v>0</v>
      </c>
      <c r="BD266" s="43">
        <f>'PRECIO REFERENCIA'!BB266</f>
        <v>634496.1</v>
      </c>
      <c r="BE266" s="43" t="str">
        <f>'PRECIO REFERENCIA'!BD266</f>
        <v>HABILITA</v>
      </c>
      <c r="BF266" s="44">
        <f>+IF(BE266="NO OFERTADO",0,IF(BE266="NO CUMPLE EV TECNICA",0,IF(BE266="NO HABILITA",0,IF(BE266="HABILITA",('PRECIOS UNITARIOS'!$AF266*500)/BD266))))</f>
        <v>354.47964140362723</v>
      </c>
      <c r="BG266" s="43">
        <f>'PRECIO REFERENCIA'!BE266</f>
        <v>0</v>
      </c>
      <c r="BH266" s="43" t="str">
        <f>'PRECIO REFERENCIA'!BG266</f>
        <v>NO OFERTADO</v>
      </c>
      <c r="BI266" s="44">
        <f>+IF(BH266="NO OFERTADO",0,IF(BH266="NO CUMPLE EV TECNICA",0,IF(BH266="NO HABILITA",0,IF(BH266="HABILITA",('PRECIOS UNITARIOS'!$AF266*500)/BG266))))</f>
        <v>0</v>
      </c>
      <c r="BJ266" s="43">
        <f>'PRECIO REFERENCIA'!BH266</f>
        <v>0</v>
      </c>
      <c r="BK266" s="43" t="str">
        <f>'PRECIO REFERENCIA'!BJ266</f>
        <v>NO OFERTADO</v>
      </c>
      <c r="BL266" s="44">
        <f>+IF(BK266="NO OFERTADO",0,IF(BK266="NO CUMPLE EV TECNICA",0,IF(BK266="NO HABILITA",0,IF(BK266="HABILITA",('PRECIOS UNITARIOS'!$AF266*500)/BJ266))))</f>
        <v>0</v>
      </c>
      <c r="BM266" s="43">
        <f>'PRECIO REFERENCIA'!BK266</f>
        <v>0</v>
      </c>
      <c r="BN266" s="43" t="str">
        <f>'PRECIO REFERENCIA'!BM266</f>
        <v>NO OFERTADO</v>
      </c>
      <c r="BO266" s="44">
        <f>+IF(BN266="NO OFERTADO",0,IF(BN266="NO CUMPLE EV TECNICA",0,IF(BN266="NO HABILITA",0,IF(BN266="HABILITA",('PRECIOS UNITARIOS'!$AF266*500)/BM266))))</f>
        <v>0</v>
      </c>
      <c r="BP266" s="43">
        <f>'PRECIO REFERENCIA'!BN266</f>
        <v>0</v>
      </c>
      <c r="BQ266" s="43" t="str">
        <f>'PRECIO REFERENCIA'!BP266</f>
        <v>NO OFERTADO</v>
      </c>
      <c r="BR266" s="44">
        <f>+IF(BQ266="NO OFERTADO",0,IF(BQ266="NO CUMPLE EV TECNICA",0,IF(BQ266="NO HABILITA",0,IF(BQ266="HABILITA",('PRECIOS UNITARIOS'!$AF266*500)/BP266))))</f>
        <v>0</v>
      </c>
      <c r="BS266" s="43">
        <f>'PRECIO REFERENCIA'!BQ266</f>
        <v>0</v>
      </c>
      <c r="BT266" s="43" t="str">
        <f>'PRECIO REFERENCIA'!BS266</f>
        <v>NO OFERTADO</v>
      </c>
      <c r="BU266" s="44">
        <f>+IF(BT266="NO OFERTADO",0,IF(BT266="NO CUMPLE EV TECNICA",0,IF(BT266="NO HABILITA",0,IF(BT266="HABILITA",('PRECIOS UNITARIOS'!$AF266*500)/BS266))))</f>
        <v>0</v>
      </c>
      <c r="BV266" s="43">
        <f>'PRECIO REFERENCIA'!BT266</f>
        <v>0</v>
      </c>
      <c r="BW266" s="43" t="str">
        <f>'PRECIO REFERENCIA'!BV266</f>
        <v>NO HABILITA</v>
      </c>
      <c r="BX266" s="44">
        <f>+IF(BW266="NO OFERTADO",0,IF(BW266="NO CUMPLE EV TECNICA",0,IF(BW266="NO HABILITA",0,IF(BW266="HABILITA",('PRECIOS UNITARIOS'!$AF266*500)/BV266))))</f>
        <v>0</v>
      </c>
      <c r="BY266" s="43">
        <f>'PRECIO REFERENCIA'!BW266</f>
        <v>0</v>
      </c>
      <c r="BZ266" s="43" t="str">
        <f>'PRECIO REFERENCIA'!BY266</f>
        <v>NO OFERTADO</v>
      </c>
      <c r="CA266" s="44">
        <f>+IF(BZ266="NO OFERTADO",0,IF(BZ266="NO CUMPLE EV TECNICA",0,IF(BZ266="NO HABILITA",0,IF(BZ266="HABILITA",('PRECIOS UNITARIOS'!$AF266*500)/BY266))))</f>
        <v>0</v>
      </c>
      <c r="CB266" s="43">
        <f>'PRECIO REFERENCIA'!BZ266</f>
        <v>0</v>
      </c>
      <c r="CC266" s="43" t="str">
        <f>'PRECIO REFERENCIA'!CB266</f>
        <v>NO OFERTADO</v>
      </c>
      <c r="CD266" s="44">
        <f>+IF(CC266="NO OFERTADO",0,IF(CC266="NO CUMPLE EV TECNICA",0,IF(CC266="NO HABILITA",0,IF(CC266="HABILITA",('PRECIOS UNITARIOS'!$AF266*500)/CB266))))</f>
        <v>0</v>
      </c>
      <c r="CE266" s="43">
        <f>'PRECIO REFERENCIA'!CC266</f>
        <v>0</v>
      </c>
      <c r="CF266" s="43" t="str">
        <f>'PRECIO REFERENCIA'!CE266</f>
        <v>NO OFERTADO</v>
      </c>
      <c r="CG266" s="44">
        <f>+IF(CF266="NO OFERTADO",0,IF(CF266="NO CUMPLE EV TECNICA",0,IF(CF266="NO HABILITA",0,IF(CF266="HABILITA",('PRECIOS UNITARIOS'!$AF266*500)/CE266))))</f>
        <v>0</v>
      </c>
      <c r="CH266" s="43">
        <f>'PRECIO REFERENCIA'!CF266</f>
        <v>0</v>
      </c>
      <c r="CI266" s="43" t="str">
        <f>'PRECIO REFERENCIA'!CH266</f>
        <v>NO OFERTADO</v>
      </c>
      <c r="CJ266" s="44">
        <f>+IF(CI266="NO OFERTADO",0,IF(CI266="NO CUMPLE EV TECNICA",0,IF(CI266="NO HABILITA",0,IF(CI266="HABILITA",('PRECIOS UNITARIOS'!$AF266*500)/CH266))))</f>
        <v>0</v>
      </c>
    </row>
    <row r="267" spans="1:88" s="40" customFormat="1" ht="38.25" x14ac:dyDescent="0.2">
      <c r="A267" s="103">
        <v>258</v>
      </c>
      <c r="B267" s="202" t="s">
        <v>401</v>
      </c>
      <c r="C267" s="121" t="s">
        <v>381</v>
      </c>
      <c r="D267" s="24">
        <v>1</v>
      </c>
      <c r="E267" s="166" t="s">
        <v>53</v>
      </c>
      <c r="F267" s="168">
        <v>1</v>
      </c>
      <c r="G267" s="25">
        <v>423954.45750000002</v>
      </c>
      <c r="H267" s="43">
        <f>'PRECIO REFERENCIA'!F267</f>
        <v>0</v>
      </c>
      <c r="I267" s="43" t="str">
        <f>'PRECIO REFERENCIA'!H267</f>
        <v>NO OFERTADO</v>
      </c>
      <c r="J267" s="44">
        <f>+IF(I267="NO OFERTADO",0,IF(I267="NO CUMPLE EV TECNICA",0,IF(I267="NO HABILITA",0,IF(I267="HABILITA",('PRECIOS UNITARIOS'!$AF267*500)/H267))))</f>
        <v>0</v>
      </c>
      <c r="K267" s="43">
        <f>'PRECIO REFERENCIA'!I267</f>
        <v>0</v>
      </c>
      <c r="L267" s="43" t="str">
        <f>'PRECIO REFERENCIA'!K267</f>
        <v>NO OFERTADO</v>
      </c>
      <c r="M267" s="44">
        <f>+IF(L267="NO OFERTADO",0,IF(L267="NO CUMPLE EV TECNICA",0,IF(L267="NO HABILITA",0,IF(L267="HABILITA",('PRECIOS UNITARIOS'!$AF267*500)/K267))))</f>
        <v>0</v>
      </c>
      <c r="N267" s="43">
        <f>'PRECIO REFERENCIA'!L267</f>
        <v>0</v>
      </c>
      <c r="O267" s="43" t="str">
        <f>'PRECIO REFERENCIA'!N267</f>
        <v>NO OFERTADO</v>
      </c>
      <c r="P267" s="44">
        <f>+IF(O267="NO OFERTADO",0,IF(O267="NO CUMPLE EV TECNICA",0,IF(O267="NO HABILITA",0,IF(O267="HABILITA",('PRECIOS UNITARIOS'!$AF267*500)/N267))))</f>
        <v>0</v>
      </c>
      <c r="Q267" s="43">
        <f>'PRECIO REFERENCIA'!O267</f>
        <v>0</v>
      </c>
      <c r="R267" s="43" t="str">
        <f>'PRECIO REFERENCIA'!Q267</f>
        <v>NO OFERTADO</v>
      </c>
      <c r="S267" s="44">
        <f>+IF(R267="NO OFERTADO",0,IF(R267="NO CUMPLE EV TECNICA",0,IF(R267="NO HABILITA",0,IF(R267="HABILITA",('PRECIOS UNITARIOS'!$AF267*500)/Q267))))</f>
        <v>0</v>
      </c>
      <c r="T267" s="43">
        <f>'PRECIO REFERENCIA'!R267</f>
        <v>0</v>
      </c>
      <c r="U267" s="43" t="str">
        <f>'PRECIO REFERENCIA'!T267</f>
        <v>NO OFERTADO</v>
      </c>
      <c r="V267" s="44">
        <f>+IF(U267="NO OFERTADO",0,IF(U267="NO CUMPLE EV TECNICA",0,IF(U267="NO HABILITA",0,IF(U267="HABILITA",('PRECIOS UNITARIOS'!$AF267*500)/T267))))</f>
        <v>0</v>
      </c>
      <c r="W267" s="43">
        <f>'PRECIO REFERENCIA'!U267</f>
        <v>0</v>
      </c>
      <c r="X267" s="43" t="str">
        <f>'PRECIO REFERENCIA'!W267</f>
        <v>NO OFERTADO</v>
      </c>
      <c r="Y267" s="44">
        <f>+IF(X267="NO OFERTADO",0,IF(X267="NO CUMPLE EV TECNICA",0,IF(X267="NO HABILITA",0,IF(X267="HABILITA",('PRECIOS UNITARIOS'!$AF267*500)/W267))))</f>
        <v>0</v>
      </c>
      <c r="Z267" s="43">
        <f>'PRECIO REFERENCIA'!X267</f>
        <v>0</v>
      </c>
      <c r="AA267" s="43" t="str">
        <f>'PRECIO REFERENCIA'!Z267</f>
        <v>NO OFERTADO</v>
      </c>
      <c r="AB267" s="44">
        <f>+IF(AA267="NO OFERTADO",0,IF(AA267="NO CUMPLE EV TECNICA",0,IF(AA267="NO HABILITA",0,IF(AA267="HABILITA",('PRECIOS UNITARIOS'!$AF267*500)/Z267))))</f>
        <v>0</v>
      </c>
      <c r="AC267" s="43">
        <f>'PRECIO REFERENCIA'!AA267</f>
        <v>0</v>
      </c>
      <c r="AD267" s="43" t="str">
        <f>'PRECIO REFERENCIA'!AC267</f>
        <v>NO OFERTADO</v>
      </c>
      <c r="AE267" s="44">
        <f>+IF(AD267="NO OFERTADO",0,IF(AD267="NO CUMPLE EV TECNICA",0,IF(AD267="NO HABILITA",0,IF(AD267="HABILITA",('PRECIOS UNITARIOS'!$AF267*500)/AC267))))</f>
        <v>0</v>
      </c>
      <c r="AF267" s="43">
        <f>'PRECIO REFERENCIA'!AD267</f>
        <v>0</v>
      </c>
      <c r="AG267" s="43" t="str">
        <f>'PRECIO REFERENCIA'!AF267</f>
        <v>NO OFERTADO</v>
      </c>
      <c r="AH267" s="44">
        <f>+IF(AG267="NO OFERTADO",0,IF(AG267="NO CUMPLE EV TECNICA",0,IF(AG267="NO HABILITA",0,IF(AG267="HABILITA",('PRECIOS UNITARIOS'!$AF267*500)/AF267))))</f>
        <v>0</v>
      </c>
      <c r="AI267" s="43">
        <f>'PRECIO REFERENCIA'!AG267</f>
        <v>0</v>
      </c>
      <c r="AJ267" s="43" t="str">
        <f>'PRECIO REFERENCIA'!AI267</f>
        <v>NO OFERTADO</v>
      </c>
      <c r="AK267" s="44">
        <f>+IF(AJ267="NO OFERTADO",0,IF(AJ267="NO CUMPLE EV TECNICA",0,IF(AJ267="NO HABILITA",0,IF(AJ267="HABILITA",('PRECIOS UNITARIOS'!$AF267*500)/AI267))))</f>
        <v>0</v>
      </c>
      <c r="AL267" s="43">
        <f>'PRECIO REFERENCIA'!AJ267</f>
        <v>0</v>
      </c>
      <c r="AM267" s="43" t="str">
        <f>'PRECIO REFERENCIA'!AL267</f>
        <v>NO OFERTADO</v>
      </c>
      <c r="AN267" s="44">
        <f>+IF(AM267="NO OFERTADO",0,IF(AM267="NO CUMPLE EV TECNICA",0,IF(AM267="NO HABILITA",0,IF(AM267="HABILITA",('PRECIOS UNITARIOS'!$AF267*500)/AL267))))</f>
        <v>0</v>
      </c>
      <c r="AO267" s="43">
        <f>'PRECIO REFERENCIA'!AM267</f>
        <v>379715.91000000003</v>
      </c>
      <c r="AP267" s="43" t="str">
        <f>'PRECIO REFERENCIA'!AO267</f>
        <v>HABILITA</v>
      </c>
      <c r="AQ267" s="44">
        <f>+IF(AP267="NO OFERTADO",0,IF(AP267="NO CUMPLE EV TECNICA",0,IF(AP267="NO HABILITA",0,IF(AP267="HABILITA",('PRECIOS UNITARIOS'!$AF267*500)/AO267))))</f>
        <v>500.00000000000006</v>
      </c>
      <c r="AR267" s="43">
        <f>'PRECIO REFERENCIA'!AP267</f>
        <v>0</v>
      </c>
      <c r="AS267" s="43" t="str">
        <f>'PRECIO REFERENCIA'!AR267</f>
        <v>NO OFERTADO</v>
      </c>
      <c r="AT267" s="44">
        <f>+IF(AS267="NO OFERTADO",0,IF(AS267="NO CUMPLE EV TECNICA",0,IF(AS267="NO HABILITA",0,IF(AS267="HABILITA",('PRECIOS UNITARIOS'!$AF267*500)/AR267))))</f>
        <v>0</v>
      </c>
      <c r="AU267" s="43">
        <f>'PRECIO REFERENCIA'!AS267</f>
        <v>0</v>
      </c>
      <c r="AV267" s="43" t="str">
        <f>'PRECIO REFERENCIA'!AU267</f>
        <v>NO OFERTADO</v>
      </c>
      <c r="AW267" s="44">
        <f>+IF(AV267="NO OFERTADO",0,IF(AV267="NO CUMPLE EV TECNICA",0,IF(AV267="NO HABILITA",0,IF(AV267="HABILITA",('PRECIOS UNITARIOS'!$AF267*500)/AU267))))</f>
        <v>0</v>
      </c>
      <c r="AX267" s="43">
        <f>'PRECIO REFERENCIA'!AV267</f>
        <v>0</v>
      </c>
      <c r="AY267" s="43" t="str">
        <f>'PRECIO REFERENCIA'!AX267</f>
        <v>NO OFERTADO</v>
      </c>
      <c r="AZ267" s="44">
        <f>+IF(AY267="NO OFERTADO",0,IF(AY267="NO CUMPLE EV TECNICA",0,IF(AY267="NO HABILITA",0,IF(AY267="HABILITA",('PRECIOS UNITARIOS'!$AF267*500)/AX267))))</f>
        <v>0</v>
      </c>
      <c r="BA267" s="43">
        <f>'PRECIO REFERENCIA'!AY267</f>
        <v>0</v>
      </c>
      <c r="BB267" s="43" t="str">
        <f>'PRECIO REFERENCIA'!BA267</f>
        <v>NO OFERTADO</v>
      </c>
      <c r="BC267" s="44">
        <f>+IF(BB267="NO OFERTADO",0,IF(BB267="NO CUMPLE EV TECNICA",0,IF(BB267="NO HABILITA",0,IF(BB267="HABILITA",('PRECIOS UNITARIOS'!$AF267*500)/BA267))))</f>
        <v>0</v>
      </c>
      <c r="BD267" s="43">
        <f>'PRECIO REFERENCIA'!BB267</f>
        <v>625558.01</v>
      </c>
      <c r="BE267" s="43" t="str">
        <f>'PRECIO REFERENCIA'!BD267</f>
        <v>NO HABILITA</v>
      </c>
      <c r="BF267" s="44">
        <f>+IF(BE267="NO OFERTADO",0,IF(BE267="NO CUMPLE EV TECNICA",0,IF(BE267="NO HABILITA",0,IF(BE267="HABILITA",('PRECIOS UNITARIOS'!$AF267*500)/BD267))))</f>
        <v>0</v>
      </c>
      <c r="BG267" s="43">
        <f>'PRECIO REFERENCIA'!BE267</f>
        <v>0</v>
      </c>
      <c r="BH267" s="43" t="str">
        <f>'PRECIO REFERENCIA'!BG267</f>
        <v>NO OFERTADO</v>
      </c>
      <c r="BI267" s="44">
        <f>+IF(BH267="NO OFERTADO",0,IF(BH267="NO CUMPLE EV TECNICA",0,IF(BH267="NO HABILITA",0,IF(BH267="HABILITA",('PRECIOS UNITARIOS'!$AF267*500)/BG267))))</f>
        <v>0</v>
      </c>
      <c r="BJ267" s="43">
        <f>'PRECIO REFERENCIA'!BH267</f>
        <v>0</v>
      </c>
      <c r="BK267" s="43" t="str">
        <f>'PRECIO REFERENCIA'!BJ267</f>
        <v>NO OFERTADO</v>
      </c>
      <c r="BL267" s="44">
        <f>+IF(BK267="NO OFERTADO",0,IF(BK267="NO CUMPLE EV TECNICA",0,IF(BK267="NO HABILITA",0,IF(BK267="HABILITA",('PRECIOS UNITARIOS'!$AF267*500)/BJ267))))</f>
        <v>0</v>
      </c>
      <c r="BM267" s="43">
        <f>'PRECIO REFERENCIA'!BK267</f>
        <v>0</v>
      </c>
      <c r="BN267" s="43" t="str">
        <f>'PRECIO REFERENCIA'!BM267</f>
        <v>NO OFERTADO</v>
      </c>
      <c r="BO267" s="44">
        <f>+IF(BN267="NO OFERTADO",0,IF(BN267="NO CUMPLE EV TECNICA",0,IF(BN267="NO HABILITA",0,IF(BN267="HABILITA",('PRECIOS UNITARIOS'!$AF267*500)/BM267))))</f>
        <v>0</v>
      </c>
      <c r="BP267" s="43">
        <f>'PRECIO REFERENCIA'!BN267</f>
        <v>0</v>
      </c>
      <c r="BQ267" s="43" t="str">
        <f>'PRECIO REFERENCIA'!BP267</f>
        <v>NO OFERTADO</v>
      </c>
      <c r="BR267" s="44">
        <f>+IF(BQ267="NO OFERTADO",0,IF(BQ267="NO CUMPLE EV TECNICA",0,IF(BQ267="NO HABILITA",0,IF(BQ267="HABILITA",('PRECIOS UNITARIOS'!$AF267*500)/BP267))))</f>
        <v>0</v>
      </c>
      <c r="BS267" s="43">
        <f>'PRECIO REFERENCIA'!BQ267</f>
        <v>0</v>
      </c>
      <c r="BT267" s="43" t="str">
        <f>'PRECIO REFERENCIA'!BS267</f>
        <v>NO OFERTADO</v>
      </c>
      <c r="BU267" s="44">
        <f>+IF(BT267="NO OFERTADO",0,IF(BT267="NO CUMPLE EV TECNICA",0,IF(BT267="NO HABILITA",0,IF(BT267="HABILITA",('PRECIOS UNITARIOS'!$AF267*500)/BS267))))</f>
        <v>0</v>
      </c>
      <c r="BV267" s="43">
        <f>'PRECIO REFERENCIA'!BT267</f>
        <v>0</v>
      </c>
      <c r="BW267" s="43" t="str">
        <f>'PRECIO REFERENCIA'!BV267</f>
        <v>NO HABILITA</v>
      </c>
      <c r="BX267" s="44">
        <f>+IF(BW267="NO OFERTADO",0,IF(BW267="NO CUMPLE EV TECNICA",0,IF(BW267="NO HABILITA",0,IF(BW267="HABILITA",('PRECIOS UNITARIOS'!$AF267*500)/BV267))))</f>
        <v>0</v>
      </c>
      <c r="BY267" s="43">
        <f>'PRECIO REFERENCIA'!BW267</f>
        <v>0</v>
      </c>
      <c r="BZ267" s="43" t="str">
        <f>'PRECIO REFERENCIA'!BY267</f>
        <v>NO OFERTADO</v>
      </c>
      <c r="CA267" s="44">
        <f>+IF(BZ267="NO OFERTADO",0,IF(BZ267="NO CUMPLE EV TECNICA",0,IF(BZ267="NO HABILITA",0,IF(BZ267="HABILITA",('PRECIOS UNITARIOS'!$AF267*500)/BY267))))</f>
        <v>0</v>
      </c>
      <c r="CB267" s="43">
        <f>'PRECIO REFERENCIA'!BZ267</f>
        <v>0</v>
      </c>
      <c r="CC267" s="43" t="str">
        <f>'PRECIO REFERENCIA'!CB267</f>
        <v>NO OFERTADO</v>
      </c>
      <c r="CD267" s="44">
        <f>+IF(CC267="NO OFERTADO",0,IF(CC267="NO CUMPLE EV TECNICA",0,IF(CC267="NO HABILITA",0,IF(CC267="HABILITA",('PRECIOS UNITARIOS'!$AF267*500)/CB267))))</f>
        <v>0</v>
      </c>
      <c r="CE267" s="43">
        <f>'PRECIO REFERENCIA'!CC267</f>
        <v>0</v>
      </c>
      <c r="CF267" s="43" t="str">
        <f>'PRECIO REFERENCIA'!CE267</f>
        <v>NO OFERTADO</v>
      </c>
      <c r="CG267" s="44">
        <f>+IF(CF267="NO OFERTADO",0,IF(CF267="NO CUMPLE EV TECNICA",0,IF(CF267="NO HABILITA",0,IF(CF267="HABILITA",('PRECIOS UNITARIOS'!$AF267*500)/CE267))))</f>
        <v>0</v>
      </c>
      <c r="CH267" s="43">
        <f>'PRECIO REFERENCIA'!CF267</f>
        <v>0</v>
      </c>
      <c r="CI267" s="43" t="str">
        <f>'PRECIO REFERENCIA'!CH267</f>
        <v>NO OFERTADO</v>
      </c>
      <c r="CJ267" s="44">
        <f>+IF(CI267="NO OFERTADO",0,IF(CI267="NO CUMPLE EV TECNICA",0,IF(CI267="NO HABILITA",0,IF(CI267="HABILITA",('PRECIOS UNITARIOS'!$AF267*500)/CH267))))</f>
        <v>0</v>
      </c>
    </row>
    <row r="268" spans="1:88" s="40" customFormat="1" ht="38.25" x14ac:dyDescent="0.2">
      <c r="A268" s="103">
        <v>259</v>
      </c>
      <c r="B268" s="202" t="s">
        <v>402</v>
      </c>
      <c r="C268" s="121" t="s">
        <v>381</v>
      </c>
      <c r="D268" s="24">
        <v>1</v>
      </c>
      <c r="E268" s="166" t="s">
        <v>53</v>
      </c>
      <c r="F268" s="168">
        <v>1</v>
      </c>
      <c r="G268" s="25">
        <v>423954.45750000002</v>
      </c>
      <c r="H268" s="43">
        <f>'PRECIO REFERENCIA'!F268</f>
        <v>0</v>
      </c>
      <c r="I268" s="43" t="str">
        <f>'PRECIO REFERENCIA'!H268</f>
        <v>NO OFERTADO</v>
      </c>
      <c r="J268" s="44">
        <f>+IF(I268="NO OFERTADO",0,IF(I268="NO CUMPLE EV TECNICA",0,IF(I268="NO HABILITA",0,IF(I268="HABILITA",('PRECIOS UNITARIOS'!$AF268*500)/H268))))</f>
        <v>0</v>
      </c>
      <c r="K268" s="43">
        <f>'PRECIO REFERENCIA'!I268</f>
        <v>0</v>
      </c>
      <c r="L268" s="43" t="str">
        <f>'PRECIO REFERENCIA'!K268</f>
        <v>NO OFERTADO</v>
      </c>
      <c r="M268" s="44">
        <f>+IF(L268="NO OFERTADO",0,IF(L268="NO CUMPLE EV TECNICA",0,IF(L268="NO HABILITA",0,IF(L268="HABILITA",('PRECIOS UNITARIOS'!$AF268*500)/K268))))</f>
        <v>0</v>
      </c>
      <c r="N268" s="43">
        <f>'PRECIO REFERENCIA'!L268</f>
        <v>0</v>
      </c>
      <c r="O268" s="43" t="str">
        <f>'PRECIO REFERENCIA'!N268</f>
        <v>NO OFERTADO</v>
      </c>
      <c r="P268" s="44">
        <f>+IF(O268="NO OFERTADO",0,IF(O268="NO CUMPLE EV TECNICA",0,IF(O268="NO HABILITA",0,IF(O268="HABILITA",('PRECIOS UNITARIOS'!$AF268*500)/N268))))</f>
        <v>0</v>
      </c>
      <c r="Q268" s="43">
        <f>'PRECIO REFERENCIA'!O268</f>
        <v>0</v>
      </c>
      <c r="R268" s="43" t="str">
        <f>'PRECIO REFERENCIA'!Q268</f>
        <v>NO OFERTADO</v>
      </c>
      <c r="S268" s="44">
        <f>+IF(R268="NO OFERTADO",0,IF(R268="NO CUMPLE EV TECNICA",0,IF(R268="NO HABILITA",0,IF(R268="HABILITA",('PRECIOS UNITARIOS'!$AF268*500)/Q268))))</f>
        <v>0</v>
      </c>
      <c r="T268" s="43">
        <f>'PRECIO REFERENCIA'!R268</f>
        <v>0</v>
      </c>
      <c r="U268" s="43" t="str">
        <f>'PRECIO REFERENCIA'!T268</f>
        <v>NO OFERTADO</v>
      </c>
      <c r="V268" s="44">
        <f>+IF(U268="NO OFERTADO",0,IF(U268="NO CUMPLE EV TECNICA",0,IF(U268="NO HABILITA",0,IF(U268="HABILITA",('PRECIOS UNITARIOS'!$AF268*500)/T268))))</f>
        <v>0</v>
      </c>
      <c r="W268" s="43">
        <f>'PRECIO REFERENCIA'!U268</f>
        <v>0</v>
      </c>
      <c r="X268" s="43" t="str">
        <f>'PRECIO REFERENCIA'!W268</f>
        <v>NO OFERTADO</v>
      </c>
      <c r="Y268" s="44">
        <f>+IF(X268="NO OFERTADO",0,IF(X268="NO CUMPLE EV TECNICA",0,IF(X268="NO HABILITA",0,IF(X268="HABILITA",('PRECIOS UNITARIOS'!$AF268*500)/W268))))</f>
        <v>0</v>
      </c>
      <c r="Z268" s="43">
        <f>'PRECIO REFERENCIA'!X268</f>
        <v>0</v>
      </c>
      <c r="AA268" s="43" t="str">
        <f>'PRECIO REFERENCIA'!Z268</f>
        <v>NO OFERTADO</v>
      </c>
      <c r="AB268" s="44">
        <f>+IF(AA268="NO OFERTADO",0,IF(AA268="NO CUMPLE EV TECNICA",0,IF(AA268="NO HABILITA",0,IF(AA268="HABILITA",('PRECIOS UNITARIOS'!$AF268*500)/Z268))))</f>
        <v>0</v>
      </c>
      <c r="AC268" s="43">
        <f>'PRECIO REFERENCIA'!AA268</f>
        <v>0</v>
      </c>
      <c r="AD268" s="43" t="str">
        <f>'PRECIO REFERENCIA'!AC268</f>
        <v>NO OFERTADO</v>
      </c>
      <c r="AE268" s="44">
        <f>+IF(AD268="NO OFERTADO",0,IF(AD268="NO CUMPLE EV TECNICA",0,IF(AD268="NO HABILITA",0,IF(AD268="HABILITA",('PRECIOS UNITARIOS'!$AF268*500)/AC268))))</f>
        <v>0</v>
      </c>
      <c r="AF268" s="43">
        <f>'PRECIO REFERENCIA'!AD268</f>
        <v>0</v>
      </c>
      <c r="AG268" s="43" t="str">
        <f>'PRECIO REFERENCIA'!AF268</f>
        <v>NO OFERTADO</v>
      </c>
      <c r="AH268" s="44">
        <f>+IF(AG268="NO OFERTADO",0,IF(AG268="NO CUMPLE EV TECNICA",0,IF(AG268="NO HABILITA",0,IF(AG268="HABILITA",('PRECIOS UNITARIOS'!$AF268*500)/AF268))))</f>
        <v>0</v>
      </c>
      <c r="AI268" s="43">
        <f>'PRECIO REFERENCIA'!AG268</f>
        <v>0</v>
      </c>
      <c r="AJ268" s="43" t="str">
        <f>'PRECIO REFERENCIA'!AI268</f>
        <v>NO OFERTADO</v>
      </c>
      <c r="AK268" s="44">
        <f>+IF(AJ268="NO OFERTADO",0,IF(AJ268="NO CUMPLE EV TECNICA",0,IF(AJ268="NO HABILITA",0,IF(AJ268="HABILITA",('PRECIOS UNITARIOS'!$AF268*500)/AI268))))</f>
        <v>0</v>
      </c>
      <c r="AL268" s="43">
        <f>'PRECIO REFERENCIA'!AJ268</f>
        <v>0</v>
      </c>
      <c r="AM268" s="43" t="str">
        <f>'PRECIO REFERENCIA'!AL268</f>
        <v>NO OFERTADO</v>
      </c>
      <c r="AN268" s="44">
        <f>+IF(AM268="NO OFERTADO",0,IF(AM268="NO CUMPLE EV TECNICA",0,IF(AM268="NO HABILITA",0,IF(AM268="HABILITA",('PRECIOS UNITARIOS'!$AF268*500)/AL268))))</f>
        <v>0</v>
      </c>
      <c r="AO268" s="43">
        <f>'PRECIO REFERENCIA'!AM268</f>
        <v>379715.91000000003</v>
      </c>
      <c r="AP268" s="43" t="str">
        <f>'PRECIO REFERENCIA'!AO268</f>
        <v>HABILITA</v>
      </c>
      <c r="AQ268" s="44">
        <f>+IF(AP268="NO OFERTADO",0,IF(AP268="NO CUMPLE EV TECNICA",0,IF(AP268="NO HABILITA",0,IF(AP268="HABILITA",('PRECIOS UNITARIOS'!$AF268*500)/AO268))))</f>
        <v>500.00000000000006</v>
      </c>
      <c r="AR268" s="43">
        <f>'PRECIO REFERENCIA'!AP268</f>
        <v>0</v>
      </c>
      <c r="AS268" s="43" t="str">
        <f>'PRECIO REFERENCIA'!AR268</f>
        <v>NO OFERTADO</v>
      </c>
      <c r="AT268" s="44">
        <f>+IF(AS268="NO OFERTADO",0,IF(AS268="NO CUMPLE EV TECNICA",0,IF(AS268="NO HABILITA",0,IF(AS268="HABILITA",('PRECIOS UNITARIOS'!$AF268*500)/AR268))))</f>
        <v>0</v>
      </c>
      <c r="AU268" s="43">
        <f>'PRECIO REFERENCIA'!AS268</f>
        <v>0</v>
      </c>
      <c r="AV268" s="43" t="str">
        <f>'PRECIO REFERENCIA'!AU268</f>
        <v>NO OFERTADO</v>
      </c>
      <c r="AW268" s="44">
        <f>+IF(AV268="NO OFERTADO",0,IF(AV268="NO CUMPLE EV TECNICA",0,IF(AV268="NO HABILITA",0,IF(AV268="HABILITA",('PRECIOS UNITARIOS'!$AF268*500)/AU268))))</f>
        <v>0</v>
      </c>
      <c r="AX268" s="43">
        <f>'PRECIO REFERENCIA'!AV268</f>
        <v>0</v>
      </c>
      <c r="AY268" s="43" t="str">
        <f>'PRECIO REFERENCIA'!AX268</f>
        <v>NO OFERTADO</v>
      </c>
      <c r="AZ268" s="44">
        <f>+IF(AY268="NO OFERTADO",0,IF(AY268="NO CUMPLE EV TECNICA",0,IF(AY268="NO HABILITA",0,IF(AY268="HABILITA",('PRECIOS UNITARIOS'!$AF268*500)/AX268))))</f>
        <v>0</v>
      </c>
      <c r="BA268" s="43">
        <f>'PRECIO REFERENCIA'!AY268</f>
        <v>0</v>
      </c>
      <c r="BB268" s="43" t="str">
        <f>'PRECIO REFERENCIA'!BA268</f>
        <v>NO OFERTADO</v>
      </c>
      <c r="BC268" s="44">
        <f>+IF(BB268="NO OFERTADO",0,IF(BB268="NO CUMPLE EV TECNICA",0,IF(BB268="NO HABILITA",0,IF(BB268="HABILITA",('PRECIOS UNITARIOS'!$AF268*500)/BA268))))</f>
        <v>0</v>
      </c>
      <c r="BD268" s="43">
        <f>'PRECIO REFERENCIA'!BB268</f>
        <v>610987.65</v>
      </c>
      <c r="BE268" s="43" t="str">
        <f>'PRECIO REFERENCIA'!BD268</f>
        <v>NO HABILITA</v>
      </c>
      <c r="BF268" s="44">
        <f>+IF(BE268="NO OFERTADO",0,IF(BE268="NO CUMPLE EV TECNICA",0,IF(BE268="NO HABILITA",0,IF(BE268="HABILITA",('PRECIOS UNITARIOS'!$AF268*500)/BD268))))</f>
        <v>0</v>
      </c>
      <c r="BG268" s="43">
        <f>'PRECIO REFERENCIA'!BE268</f>
        <v>0</v>
      </c>
      <c r="BH268" s="43" t="str">
        <f>'PRECIO REFERENCIA'!BG268</f>
        <v>NO OFERTADO</v>
      </c>
      <c r="BI268" s="44">
        <f>+IF(BH268="NO OFERTADO",0,IF(BH268="NO CUMPLE EV TECNICA",0,IF(BH268="NO HABILITA",0,IF(BH268="HABILITA",('PRECIOS UNITARIOS'!$AF268*500)/BG268))))</f>
        <v>0</v>
      </c>
      <c r="BJ268" s="43">
        <f>'PRECIO REFERENCIA'!BH268</f>
        <v>0</v>
      </c>
      <c r="BK268" s="43" t="str">
        <f>'PRECIO REFERENCIA'!BJ268</f>
        <v>NO OFERTADO</v>
      </c>
      <c r="BL268" s="44">
        <f>+IF(BK268="NO OFERTADO",0,IF(BK268="NO CUMPLE EV TECNICA",0,IF(BK268="NO HABILITA",0,IF(BK268="HABILITA",('PRECIOS UNITARIOS'!$AF268*500)/BJ268))))</f>
        <v>0</v>
      </c>
      <c r="BM268" s="43">
        <f>'PRECIO REFERENCIA'!BK268</f>
        <v>0</v>
      </c>
      <c r="BN268" s="43" t="str">
        <f>'PRECIO REFERENCIA'!BM268</f>
        <v>NO OFERTADO</v>
      </c>
      <c r="BO268" s="44">
        <f>+IF(BN268="NO OFERTADO",0,IF(BN268="NO CUMPLE EV TECNICA",0,IF(BN268="NO HABILITA",0,IF(BN268="HABILITA",('PRECIOS UNITARIOS'!$AF268*500)/BM268))))</f>
        <v>0</v>
      </c>
      <c r="BP268" s="43">
        <f>'PRECIO REFERENCIA'!BN268</f>
        <v>0</v>
      </c>
      <c r="BQ268" s="43" t="str">
        <f>'PRECIO REFERENCIA'!BP268</f>
        <v>NO OFERTADO</v>
      </c>
      <c r="BR268" s="44">
        <f>+IF(BQ268="NO OFERTADO",0,IF(BQ268="NO CUMPLE EV TECNICA",0,IF(BQ268="NO HABILITA",0,IF(BQ268="HABILITA",('PRECIOS UNITARIOS'!$AF268*500)/BP268))))</f>
        <v>0</v>
      </c>
      <c r="BS268" s="43">
        <f>'PRECIO REFERENCIA'!BQ268</f>
        <v>0</v>
      </c>
      <c r="BT268" s="43" t="str">
        <f>'PRECIO REFERENCIA'!BS268</f>
        <v>NO OFERTADO</v>
      </c>
      <c r="BU268" s="44">
        <f>+IF(BT268="NO OFERTADO",0,IF(BT268="NO CUMPLE EV TECNICA",0,IF(BT268="NO HABILITA",0,IF(BT268="HABILITA",('PRECIOS UNITARIOS'!$AF268*500)/BS268))))</f>
        <v>0</v>
      </c>
      <c r="BV268" s="43">
        <f>'PRECIO REFERENCIA'!BT268</f>
        <v>0</v>
      </c>
      <c r="BW268" s="43" t="str">
        <f>'PRECIO REFERENCIA'!BV268</f>
        <v>NO HABILITA</v>
      </c>
      <c r="BX268" s="44">
        <f>+IF(BW268="NO OFERTADO",0,IF(BW268="NO CUMPLE EV TECNICA",0,IF(BW268="NO HABILITA",0,IF(BW268="HABILITA",('PRECIOS UNITARIOS'!$AF268*500)/BV268))))</f>
        <v>0</v>
      </c>
      <c r="BY268" s="43">
        <f>'PRECIO REFERENCIA'!BW268</f>
        <v>0</v>
      </c>
      <c r="BZ268" s="43" t="str">
        <f>'PRECIO REFERENCIA'!BY268</f>
        <v>NO OFERTADO</v>
      </c>
      <c r="CA268" s="44">
        <f>+IF(BZ268="NO OFERTADO",0,IF(BZ268="NO CUMPLE EV TECNICA",0,IF(BZ268="NO HABILITA",0,IF(BZ268="HABILITA",('PRECIOS UNITARIOS'!$AF268*500)/BY268))))</f>
        <v>0</v>
      </c>
      <c r="CB268" s="43">
        <f>'PRECIO REFERENCIA'!BZ268</f>
        <v>0</v>
      </c>
      <c r="CC268" s="43" t="str">
        <f>'PRECIO REFERENCIA'!CB268</f>
        <v>NO OFERTADO</v>
      </c>
      <c r="CD268" s="44">
        <f>+IF(CC268="NO OFERTADO",0,IF(CC268="NO CUMPLE EV TECNICA",0,IF(CC268="NO HABILITA",0,IF(CC268="HABILITA",('PRECIOS UNITARIOS'!$AF268*500)/CB268))))</f>
        <v>0</v>
      </c>
      <c r="CE268" s="43">
        <f>'PRECIO REFERENCIA'!CC268</f>
        <v>0</v>
      </c>
      <c r="CF268" s="43" t="str">
        <f>'PRECIO REFERENCIA'!CE268</f>
        <v>NO OFERTADO</v>
      </c>
      <c r="CG268" s="44">
        <f>+IF(CF268="NO OFERTADO",0,IF(CF268="NO CUMPLE EV TECNICA",0,IF(CF268="NO HABILITA",0,IF(CF268="HABILITA",('PRECIOS UNITARIOS'!$AF268*500)/CE268))))</f>
        <v>0</v>
      </c>
      <c r="CH268" s="43">
        <f>'PRECIO REFERENCIA'!CF268</f>
        <v>0</v>
      </c>
      <c r="CI268" s="43" t="str">
        <f>'PRECIO REFERENCIA'!CH268</f>
        <v>NO OFERTADO</v>
      </c>
      <c r="CJ268" s="44">
        <f>+IF(CI268="NO OFERTADO",0,IF(CI268="NO CUMPLE EV TECNICA",0,IF(CI268="NO HABILITA",0,IF(CI268="HABILITA",('PRECIOS UNITARIOS'!$AF268*500)/CH268))))</f>
        <v>0</v>
      </c>
    </row>
    <row r="269" spans="1:88" s="40" customFormat="1" ht="38.25" x14ac:dyDescent="0.2">
      <c r="A269" s="103">
        <v>260</v>
      </c>
      <c r="B269" s="202" t="s">
        <v>403</v>
      </c>
      <c r="C269" s="121" t="s">
        <v>381</v>
      </c>
      <c r="D269" s="24">
        <v>1</v>
      </c>
      <c r="E269" s="166" t="s">
        <v>53</v>
      </c>
      <c r="F269" s="168">
        <v>1.6666666666666667</v>
      </c>
      <c r="G269" s="25">
        <v>502239.5</v>
      </c>
      <c r="H269" s="43">
        <f>'PRECIO REFERENCIA'!F269</f>
        <v>0</v>
      </c>
      <c r="I269" s="43" t="str">
        <f>'PRECIO REFERENCIA'!H269</f>
        <v>NO OFERTADO</v>
      </c>
      <c r="J269" s="44">
        <f>+IF(I269="NO OFERTADO",0,IF(I269="NO CUMPLE EV TECNICA",0,IF(I269="NO HABILITA",0,IF(I269="HABILITA",('PRECIOS UNITARIOS'!$AF269*500)/H269))))</f>
        <v>0</v>
      </c>
      <c r="K269" s="43">
        <f>'PRECIO REFERENCIA'!I269</f>
        <v>0</v>
      </c>
      <c r="L269" s="43" t="str">
        <f>'PRECIO REFERENCIA'!K269</f>
        <v>NO OFERTADO</v>
      </c>
      <c r="M269" s="44">
        <f>+IF(L269="NO OFERTADO",0,IF(L269="NO CUMPLE EV TECNICA",0,IF(L269="NO HABILITA",0,IF(L269="HABILITA",('PRECIOS UNITARIOS'!$AF269*500)/K269))))</f>
        <v>0</v>
      </c>
      <c r="N269" s="43">
        <f>'PRECIO REFERENCIA'!L269</f>
        <v>0</v>
      </c>
      <c r="O269" s="43" t="str">
        <f>'PRECIO REFERENCIA'!N269</f>
        <v>NO OFERTADO</v>
      </c>
      <c r="P269" s="44">
        <f>+IF(O269="NO OFERTADO",0,IF(O269="NO CUMPLE EV TECNICA",0,IF(O269="NO HABILITA",0,IF(O269="HABILITA",('PRECIOS UNITARIOS'!$AF269*500)/N269))))</f>
        <v>0</v>
      </c>
      <c r="Q269" s="43">
        <f>'PRECIO REFERENCIA'!O269</f>
        <v>0</v>
      </c>
      <c r="R269" s="43" t="str">
        <f>'PRECIO REFERENCIA'!Q269</f>
        <v>NO OFERTADO</v>
      </c>
      <c r="S269" s="44">
        <f>+IF(R269="NO OFERTADO",0,IF(R269="NO CUMPLE EV TECNICA",0,IF(R269="NO HABILITA",0,IF(R269="HABILITA",('PRECIOS UNITARIOS'!$AF269*500)/Q269))))</f>
        <v>0</v>
      </c>
      <c r="T269" s="43">
        <f>'PRECIO REFERENCIA'!R269</f>
        <v>0</v>
      </c>
      <c r="U269" s="43" t="str">
        <f>'PRECIO REFERENCIA'!T269</f>
        <v>NO OFERTADO</v>
      </c>
      <c r="V269" s="44">
        <f>+IF(U269="NO OFERTADO",0,IF(U269="NO CUMPLE EV TECNICA",0,IF(U269="NO HABILITA",0,IF(U269="HABILITA",('PRECIOS UNITARIOS'!$AF269*500)/T269))))</f>
        <v>0</v>
      </c>
      <c r="W269" s="43">
        <f>'PRECIO REFERENCIA'!U269</f>
        <v>0</v>
      </c>
      <c r="X269" s="43" t="str">
        <f>'PRECIO REFERENCIA'!W269</f>
        <v>NO OFERTADO</v>
      </c>
      <c r="Y269" s="44">
        <f>+IF(X269="NO OFERTADO",0,IF(X269="NO CUMPLE EV TECNICA",0,IF(X269="NO HABILITA",0,IF(X269="HABILITA",('PRECIOS UNITARIOS'!$AF269*500)/W269))))</f>
        <v>0</v>
      </c>
      <c r="Z269" s="43">
        <f>'PRECIO REFERENCIA'!X269</f>
        <v>0</v>
      </c>
      <c r="AA269" s="43" t="str">
        <f>'PRECIO REFERENCIA'!Z269</f>
        <v>NO OFERTADO</v>
      </c>
      <c r="AB269" s="44">
        <f>+IF(AA269="NO OFERTADO",0,IF(AA269="NO CUMPLE EV TECNICA",0,IF(AA269="NO HABILITA",0,IF(AA269="HABILITA",('PRECIOS UNITARIOS'!$AF269*500)/Z269))))</f>
        <v>0</v>
      </c>
      <c r="AC269" s="43">
        <f>'PRECIO REFERENCIA'!AA269</f>
        <v>0</v>
      </c>
      <c r="AD269" s="43" t="str">
        <f>'PRECIO REFERENCIA'!AC269</f>
        <v>NO OFERTADO</v>
      </c>
      <c r="AE269" s="44">
        <f>+IF(AD269="NO OFERTADO",0,IF(AD269="NO CUMPLE EV TECNICA",0,IF(AD269="NO HABILITA",0,IF(AD269="HABILITA",('PRECIOS UNITARIOS'!$AF269*500)/AC269))))</f>
        <v>0</v>
      </c>
      <c r="AF269" s="43">
        <f>'PRECIO REFERENCIA'!AD269</f>
        <v>0</v>
      </c>
      <c r="AG269" s="43" t="str">
        <f>'PRECIO REFERENCIA'!AF269</f>
        <v>NO OFERTADO</v>
      </c>
      <c r="AH269" s="44">
        <f>+IF(AG269="NO OFERTADO",0,IF(AG269="NO CUMPLE EV TECNICA",0,IF(AG269="NO HABILITA",0,IF(AG269="HABILITA",('PRECIOS UNITARIOS'!$AF269*500)/AF269))))</f>
        <v>0</v>
      </c>
      <c r="AI269" s="43">
        <f>'PRECIO REFERENCIA'!AG269</f>
        <v>0</v>
      </c>
      <c r="AJ269" s="43" t="str">
        <f>'PRECIO REFERENCIA'!AI269</f>
        <v>NO OFERTADO</v>
      </c>
      <c r="AK269" s="44">
        <f>+IF(AJ269="NO OFERTADO",0,IF(AJ269="NO CUMPLE EV TECNICA",0,IF(AJ269="NO HABILITA",0,IF(AJ269="HABILITA",('PRECIOS UNITARIOS'!$AF269*500)/AI269))))</f>
        <v>0</v>
      </c>
      <c r="AL269" s="43">
        <f>'PRECIO REFERENCIA'!AJ269</f>
        <v>0</v>
      </c>
      <c r="AM269" s="43" t="str">
        <f>'PRECIO REFERENCIA'!AL269</f>
        <v>NO OFERTADO</v>
      </c>
      <c r="AN269" s="44">
        <f>+IF(AM269="NO OFERTADO",0,IF(AM269="NO CUMPLE EV TECNICA",0,IF(AM269="NO HABILITA",0,IF(AM269="HABILITA",('PRECIOS UNITARIOS'!$AF269*500)/AL269))))</f>
        <v>0</v>
      </c>
      <c r="AO269" s="43">
        <f>'PRECIO REFERENCIA'!AM269</f>
        <v>449831.9</v>
      </c>
      <c r="AP269" s="43" t="str">
        <f>'PRECIO REFERENCIA'!AO269</f>
        <v>HABILITA</v>
      </c>
      <c r="AQ269" s="44">
        <f>+IF(AP269="NO OFERTADO",0,IF(AP269="NO CUMPLE EV TECNICA",0,IF(AP269="NO HABILITA",0,IF(AP269="HABILITA",('PRECIOS UNITARIOS'!$AF269*500)/AO269))))</f>
        <v>500</v>
      </c>
      <c r="AR269" s="43">
        <f>'PRECIO REFERENCIA'!AP269</f>
        <v>0</v>
      </c>
      <c r="AS269" s="43" t="str">
        <f>'PRECIO REFERENCIA'!AR269</f>
        <v>NO OFERTADO</v>
      </c>
      <c r="AT269" s="44">
        <f>+IF(AS269="NO OFERTADO",0,IF(AS269="NO CUMPLE EV TECNICA",0,IF(AS269="NO HABILITA",0,IF(AS269="HABILITA",('PRECIOS UNITARIOS'!$AF269*500)/AR269))))</f>
        <v>0</v>
      </c>
      <c r="AU269" s="43">
        <f>'PRECIO REFERENCIA'!AS269</f>
        <v>0</v>
      </c>
      <c r="AV269" s="43" t="str">
        <f>'PRECIO REFERENCIA'!AU269</f>
        <v>NO OFERTADO</v>
      </c>
      <c r="AW269" s="44">
        <f>+IF(AV269="NO OFERTADO",0,IF(AV269="NO CUMPLE EV TECNICA",0,IF(AV269="NO HABILITA",0,IF(AV269="HABILITA",('PRECIOS UNITARIOS'!$AF269*500)/AU269))))</f>
        <v>0</v>
      </c>
      <c r="AX269" s="43">
        <f>'PRECIO REFERENCIA'!AV269</f>
        <v>0</v>
      </c>
      <c r="AY269" s="43" t="str">
        <f>'PRECIO REFERENCIA'!AX269</f>
        <v>NO OFERTADO</v>
      </c>
      <c r="AZ269" s="44">
        <f>+IF(AY269="NO OFERTADO",0,IF(AY269="NO CUMPLE EV TECNICA",0,IF(AY269="NO HABILITA",0,IF(AY269="HABILITA",('PRECIOS UNITARIOS'!$AF269*500)/AX269))))</f>
        <v>0</v>
      </c>
      <c r="BA269" s="43">
        <f>'PRECIO REFERENCIA'!AY269</f>
        <v>0</v>
      </c>
      <c r="BB269" s="43" t="str">
        <f>'PRECIO REFERENCIA'!BA269</f>
        <v>NO OFERTADO</v>
      </c>
      <c r="BC269" s="44">
        <f>+IF(BB269="NO OFERTADO",0,IF(BB269="NO CUMPLE EV TECNICA",0,IF(BB269="NO HABILITA",0,IF(BB269="HABILITA",('PRECIOS UNITARIOS'!$AF269*500)/BA269))))</f>
        <v>0</v>
      </c>
      <c r="BD269" s="43">
        <f>'PRECIO REFERENCIA'!BB269</f>
        <v>621414.43000000005</v>
      </c>
      <c r="BE269" s="43" t="str">
        <f>'PRECIO REFERENCIA'!BD269</f>
        <v>HABILITA</v>
      </c>
      <c r="BF269" s="44">
        <f>+IF(BE269="NO OFERTADO",0,IF(BE269="NO CUMPLE EV TECNICA",0,IF(BE269="NO HABILITA",0,IF(BE269="HABILITA",('PRECIOS UNITARIOS'!$AF269*500)/BD269))))</f>
        <v>361.94194911115915</v>
      </c>
      <c r="BG269" s="43">
        <f>'PRECIO REFERENCIA'!BE269</f>
        <v>0</v>
      </c>
      <c r="BH269" s="43" t="str">
        <f>'PRECIO REFERENCIA'!BG269</f>
        <v>NO OFERTADO</v>
      </c>
      <c r="BI269" s="44">
        <f>+IF(BH269="NO OFERTADO",0,IF(BH269="NO CUMPLE EV TECNICA",0,IF(BH269="NO HABILITA",0,IF(BH269="HABILITA",('PRECIOS UNITARIOS'!$AF269*500)/BG269))))</f>
        <v>0</v>
      </c>
      <c r="BJ269" s="43">
        <f>'PRECIO REFERENCIA'!BH269</f>
        <v>0</v>
      </c>
      <c r="BK269" s="43" t="str">
        <f>'PRECIO REFERENCIA'!BJ269</f>
        <v>NO OFERTADO</v>
      </c>
      <c r="BL269" s="44">
        <f>+IF(BK269="NO OFERTADO",0,IF(BK269="NO CUMPLE EV TECNICA",0,IF(BK269="NO HABILITA",0,IF(BK269="HABILITA",('PRECIOS UNITARIOS'!$AF269*500)/BJ269))))</f>
        <v>0</v>
      </c>
      <c r="BM269" s="43">
        <f>'PRECIO REFERENCIA'!BK269</f>
        <v>0</v>
      </c>
      <c r="BN269" s="43" t="str">
        <f>'PRECIO REFERENCIA'!BM269</f>
        <v>NO OFERTADO</v>
      </c>
      <c r="BO269" s="44">
        <f>+IF(BN269="NO OFERTADO",0,IF(BN269="NO CUMPLE EV TECNICA",0,IF(BN269="NO HABILITA",0,IF(BN269="HABILITA",('PRECIOS UNITARIOS'!$AF269*500)/BM269))))</f>
        <v>0</v>
      </c>
      <c r="BP269" s="43">
        <f>'PRECIO REFERENCIA'!BN269</f>
        <v>0</v>
      </c>
      <c r="BQ269" s="43" t="str">
        <f>'PRECIO REFERENCIA'!BP269</f>
        <v>NO OFERTADO</v>
      </c>
      <c r="BR269" s="44">
        <f>+IF(BQ269="NO OFERTADO",0,IF(BQ269="NO CUMPLE EV TECNICA",0,IF(BQ269="NO HABILITA",0,IF(BQ269="HABILITA",('PRECIOS UNITARIOS'!$AF269*500)/BP269))))</f>
        <v>0</v>
      </c>
      <c r="BS269" s="43">
        <f>'PRECIO REFERENCIA'!BQ269</f>
        <v>0</v>
      </c>
      <c r="BT269" s="43" t="str">
        <f>'PRECIO REFERENCIA'!BS269</f>
        <v>NO OFERTADO</v>
      </c>
      <c r="BU269" s="44">
        <f>+IF(BT269="NO OFERTADO",0,IF(BT269="NO CUMPLE EV TECNICA",0,IF(BT269="NO HABILITA",0,IF(BT269="HABILITA",('PRECIOS UNITARIOS'!$AF269*500)/BS269))))</f>
        <v>0</v>
      </c>
      <c r="BV269" s="43">
        <f>'PRECIO REFERENCIA'!BT269</f>
        <v>0</v>
      </c>
      <c r="BW269" s="43" t="str">
        <f>'PRECIO REFERENCIA'!BV269</f>
        <v>NO HABILITA</v>
      </c>
      <c r="BX269" s="44">
        <f>+IF(BW269="NO OFERTADO",0,IF(BW269="NO CUMPLE EV TECNICA",0,IF(BW269="NO HABILITA",0,IF(BW269="HABILITA",('PRECIOS UNITARIOS'!$AF269*500)/BV269))))</f>
        <v>0</v>
      </c>
      <c r="BY269" s="43">
        <f>'PRECIO REFERENCIA'!BW269</f>
        <v>0</v>
      </c>
      <c r="BZ269" s="43" t="str">
        <f>'PRECIO REFERENCIA'!BY269</f>
        <v>NO OFERTADO</v>
      </c>
      <c r="CA269" s="44">
        <f>+IF(BZ269="NO OFERTADO",0,IF(BZ269="NO CUMPLE EV TECNICA",0,IF(BZ269="NO HABILITA",0,IF(BZ269="HABILITA",('PRECIOS UNITARIOS'!$AF269*500)/BY269))))</f>
        <v>0</v>
      </c>
      <c r="CB269" s="43">
        <f>'PRECIO REFERENCIA'!BZ269</f>
        <v>0</v>
      </c>
      <c r="CC269" s="43" t="str">
        <f>'PRECIO REFERENCIA'!CB269</f>
        <v>NO OFERTADO</v>
      </c>
      <c r="CD269" s="44">
        <f>+IF(CC269="NO OFERTADO",0,IF(CC269="NO CUMPLE EV TECNICA",0,IF(CC269="NO HABILITA",0,IF(CC269="HABILITA",('PRECIOS UNITARIOS'!$AF269*500)/CB269))))</f>
        <v>0</v>
      </c>
      <c r="CE269" s="43">
        <f>'PRECIO REFERENCIA'!CC269</f>
        <v>0</v>
      </c>
      <c r="CF269" s="43" t="str">
        <f>'PRECIO REFERENCIA'!CE269</f>
        <v>NO OFERTADO</v>
      </c>
      <c r="CG269" s="44">
        <f>+IF(CF269="NO OFERTADO",0,IF(CF269="NO CUMPLE EV TECNICA",0,IF(CF269="NO HABILITA",0,IF(CF269="HABILITA",('PRECIOS UNITARIOS'!$AF269*500)/CE269))))</f>
        <v>0</v>
      </c>
      <c r="CH269" s="43">
        <f>'PRECIO REFERENCIA'!CF269</f>
        <v>0</v>
      </c>
      <c r="CI269" s="43" t="str">
        <f>'PRECIO REFERENCIA'!CH269</f>
        <v>NO OFERTADO</v>
      </c>
      <c r="CJ269" s="44">
        <f>+IF(CI269="NO OFERTADO",0,IF(CI269="NO CUMPLE EV TECNICA",0,IF(CI269="NO HABILITA",0,IF(CI269="HABILITA",('PRECIOS UNITARIOS'!$AF269*500)/CH269))))</f>
        <v>0</v>
      </c>
    </row>
    <row r="270" spans="1:88" s="40" customFormat="1" ht="114.75" x14ac:dyDescent="0.2">
      <c r="A270" s="103">
        <v>261</v>
      </c>
      <c r="B270" s="202" t="s">
        <v>404</v>
      </c>
      <c r="C270" s="121" t="s">
        <v>405</v>
      </c>
      <c r="D270" s="24">
        <v>1</v>
      </c>
      <c r="E270" s="166" t="s">
        <v>53</v>
      </c>
      <c r="F270" s="168">
        <v>33.333333333333336</v>
      </c>
      <c r="G270" s="25">
        <v>46410</v>
      </c>
      <c r="H270" s="43">
        <f>'PRECIO REFERENCIA'!F270</f>
        <v>0</v>
      </c>
      <c r="I270" s="43" t="str">
        <f>'PRECIO REFERENCIA'!H270</f>
        <v>NO OFERTADO</v>
      </c>
      <c r="J270" s="44">
        <f>+IF(I270="NO OFERTADO",0,IF(I270="NO CUMPLE EV TECNICA",0,IF(I270="NO HABILITA",0,IF(I270="HABILITA",('PRECIOS UNITARIOS'!$AF270*500)/H270))))</f>
        <v>0</v>
      </c>
      <c r="K270" s="43">
        <f>'PRECIO REFERENCIA'!I270</f>
        <v>0</v>
      </c>
      <c r="L270" s="43" t="str">
        <f>'PRECIO REFERENCIA'!K270</f>
        <v>NO OFERTADO</v>
      </c>
      <c r="M270" s="44">
        <f>+IF(L270="NO OFERTADO",0,IF(L270="NO CUMPLE EV TECNICA",0,IF(L270="NO HABILITA",0,IF(L270="HABILITA",('PRECIOS UNITARIOS'!$AF270*500)/K270))))</f>
        <v>0</v>
      </c>
      <c r="N270" s="43">
        <f>'PRECIO REFERENCIA'!L270</f>
        <v>0</v>
      </c>
      <c r="O270" s="43" t="str">
        <f>'PRECIO REFERENCIA'!N270</f>
        <v>NO OFERTADO</v>
      </c>
      <c r="P270" s="44">
        <f>+IF(O270="NO OFERTADO",0,IF(O270="NO CUMPLE EV TECNICA",0,IF(O270="NO HABILITA",0,IF(O270="HABILITA",('PRECIOS UNITARIOS'!$AF270*500)/N270))))</f>
        <v>0</v>
      </c>
      <c r="Q270" s="43">
        <f>'PRECIO REFERENCIA'!O270</f>
        <v>0</v>
      </c>
      <c r="R270" s="43" t="str">
        <f>'PRECIO REFERENCIA'!Q270</f>
        <v>NO OFERTADO</v>
      </c>
      <c r="S270" s="44">
        <f>+IF(R270="NO OFERTADO",0,IF(R270="NO CUMPLE EV TECNICA",0,IF(R270="NO HABILITA",0,IF(R270="HABILITA",('PRECIOS UNITARIOS'!$AF270*500)/Q270))))</f>
        <v>0</v>
      </c>
      <c r="T270" s="43">
        <f>'PRECIO REFERENCIA'!R270</f>
        <v>0</v>
      </c>
      <c r="U270" s="43" t="str">
        <f>'PRECIO REFERENCIA'!T270</f>
        <v>NO OFERTADO</v>
      </c>
      <c r="V270" s="44">
        <f>+IF(U270="NO OFERTADO",0,IF(U270="NO CUMPLE EV TECNICA",0,IF(U270="NO HABILITA",0,IF(U270="HABILITA",('PRECIOS UNITARIOS'!$AF270*500)/T270))))</f>
        <v>0</v>
      </c>
      <c r="W270" s="43">
        <f>'PRECIO REFERENCIA'!U270</f>
        <v>0</v>
      </c>
      <c r="X270" s="43" t="str">
        <f>'PRECIO REFERENCIA'!W270</f>
        <v>NO OFERTADO</v>
      </c>
      <c r="Y270" s="44">
        <f>+IF(X270="NO OFERTADO",0,IF(X270="NO CUMPLE EV TECNICA",0,IF(X270="NO HABILITA",0,IF(X270="HABILITA",('PRECIOS UNITARIOS'!$AF270*500)/W270))))</f>
        <v>0</v>
      </c>
      <c r="Z270" s="43">
        <f>'PRECIO REFERENCIA'!X270</f>
        <v>70017.22</v>
      </c>
      <c r="AA270" s="43" t="str">
        <f>'PRECIO REFERENCIA'!Z270</f>
        <v>NO HABILITA</v>
      </c>
      <c r="AB270" s="44">
        <f>+IF(AA270="NO OFERTADO",0,IF(AA270="NO CUMPLE EV TECNICA",0,IF(AA270="NO HABILITA",0,IF(AA270="HABILITA",('PRECIOS UNITARIOS'!$AF270*500)/Z270))))</f>
        <v>0</v>
      </c>
      <c r="AC270" s="43">
        <f>'PRECIO REFERENCIA'!AA270</f>
        <v>0</v>
      </c>
      <c r="AD270" s="43" t="str">
        <f>'PRECIO REFERENCIA'!AC270</f>
        <v>NO OFERTADO</v>
      </c>
      <c r="AE270" s="44">
        <f>+IF(AD270="NO OFERTADO",0,IF(AD270="NO CUMPLE EV TECNICA",0,IF(AD270="NO HABILITA",0,IF(AD270="HABILITA",('PRECIOS UNITARIOS'!$AF270*500)/AC270))))</f>
        <v>0</v>
      </c>
      <c r="AF270" s="43">
        <f>'PRECIO REFERENCIA'!AD270</f>
        <v>0</v>
      </c>
      <c r="AG270" s="43" t="str">
        <f>'PRECIO REFERENCIA'!AF270</f>
        <v>NO OFERTADO</v>
      </c>
      <c r="AH270" s="44">
        <f>+IF(AG270="NO OFERTADO",0,IF(AG270="NO CUMPLE EV TECNICA",0,IF(AG270="NO HABILITA",0,IF(AG270="HABILITA",('PRECIOS UNITARIOS'!$AF270*500)/AF270))))</f>
        <v>0</v>
      </c>
      <c r="AI270" s="43">
        <f>'PRECIO REFERENCIA'!AG270</f>
        <v>0</v>
      </c>
      <c r="AJ270" s="43" t="str">
        <f>'PRECIO REFERENCIA'!AI270</f>
        <v>NO OFERTADO</v>
      </c>
      <c r="AK270" s="44">
        <f>+IF(AJ270="NO OFERTADO",0,IF(AJ270="NO CUMPLE EV TECNICA",0,IF(AJ270="NO HABILITA",0,IF(AJ270="HABILITA",('PRECIOS UNITARIOS'!$AF270*500)/AI270))))</f>
        <v>0</v>
      </c>
      <c r="AL270" s="43">
        <f>'PRECIO REFERENCIA'!AJ270</f>
        <v>0</v>
      </c>
      <c r="AM270" s="43" t="str">
        <f>'PRECIO REFERENCIA'!AL270</f>
        <v>NO OFERTADO</v>
      </c>
      <c r="AN270" s="44">
        <f>+IF(AM270="NO OFERTADO",0,IF(AM270="NO CUMPLE EV TECNICA",0,IF(AM270="NO HABILITA",0,IF(AM270="HABILITA",('PRECIOS UNITARIOS'!$AF270*500)/AL270))))</f>
        <v>0</v>
      </c>
      <c r="AO270" s="43">
        <f>'PRECIO REFERENCIA'!AM270</f>
        <v>0</v>
      </c>
      <c r="AP270" s="43" t="str">
        <f>'PRECIO REFERENCIA'!AO270</f>
        <v>NO OFERTADO</v>
      </c>
      <c r="AQ270" s="44">
        <f>+IF(AP270="NO OFERTADO",0,IF(AP270="NO CUMPLE EV TECNICA",0,IF(AP270="NO HABILITA",0,IF(AP270="HABILITA",('PRECIOS UNITARIOS'!$AF270*500)/AO270))))</f>
        <v>0</v>
      </c>
      <c r="AR270" s="43">
        <f>'PRECIO REFERENCIA'!AP270</f>
        <v>0</v>
      </c>
      <c r="AS270" s="43" t="str">
        <f>'PRECIO REFERENCIA'!AR270</f>
        <v>NO OFERTADO</v>
      </c>
      <c r="AT270" s="44">
        <f>+IF(AS270="NO OFERTADO",0,IF(AS270="NO CUMPLE EV TECNICA",0,IF(AS270="NO HABILITA",0,IF(AS270="HABILITA",('PRECIOS UNITARIOS'!$AF270*500)/AR270))))</f>
        <v>0</v>
      </c>
      <c r="AU270" s="43">
        <f>'PRECIO REFERENCIA'!AS270</f>
        <v>0</v>
      </c>
      <c r="AV270" s="43" t="str">
        <f>'PRECIO REFERENCIA'!AU270</f>
        <v>NO HABILITA</v>
      </c>
      <c r="AW270" s="44">
        <f>+IF(AV270="NO OFERTADO",0,IF(AV270="NO CUMPLE EV TECNICA",0,IF(AV270="NO HABILITA",0,IF(AV270="HABILITA",('PRECIOS UNITARIOS'!$AF270*500)/AU270))))</f>
        <v>0</v>
      </c>
      <c r="AX270" s="43">
        <f>'PRECIO REFERENCIA'!AV270</f>
        <v>0</v>
      </c>
      <c r="AY270" s="43" t="str">
        <f>'PRECIO REFERENCIA'!AX270</f>
        <v>NO OFERTADO</v>
      </c>
      <c r="AZ270" s="44">
        <f>+IF(AY270="NO OFERTADO",0,IF(AY270="NO CUMPLE EV TECNICA",0,IF(AY270="NO HABILITA",0,IF(AY270="HABILITA",('PRECIOS UNITARIOS'!$AF270*500)/AX270))))</f>
        <v>0</v>
      </c>
      <c r="BA270" s="43">
        <f>'PRECIO REFERENCIA'!AY270</f>
        <v>0</v>
      </c>
      <c r="BB270" s="43" t="str">
        <f>'PRECIO REFERENCIA'!BA270</f>
        <v>NO OFERTADO</v>
      </c>
      <c r="BC270" s="44">
        <f>+IF(BB270="NO OFERTADO",0,IF(BB270="NO CUMPLE EV TECNICA",0,IF(BB270="NO HABILITA",0,IF(BB270="HABILITA",('PRECIOS UNITARIOS'!$AF270*500)/BA270))))</f>
        <v>0</v>
      </c>
      <c r="BD270" s="43">
        <f>'PRECIO REFERENCIA'!BB270</f>
        <v>0</v>
      </c>
      <c r="BE270" s="43" t="str">
        <f>'PRECIO REFERENCIA'!BD270</f>
        <v>NO OFERTADO</v>
      </c>
      <c r="BF270" s="44">
        <f>+IF(BE270="NO OFERTADO",0,IF(BE270="NO CUMPLE EV TECNICA",0,IF(BE270="NO HABILITA",0,IF(BE270="HABILITA",('PRECIOS UNITARIOS'!$AF270*500)/BD270))))</f>
        <v>0</v>
      </c>
      <c r="BG270" s="43">
        <f>'PRECIO REFERENCIA'!BE270</f>
        <v>0</v>
      </c>
      <c r="BH270" s="43" t="str">
        <f>'PRECIO REFERENCIA'!BG270</f>
        <v>NO OFERTADO</v>
      </c>
      <c r="BI270" s="44">
        <f>+IF(BH270="NO OFERTADO",0,IF(BH270="NO CUMPLE EV TECNICA",0,IF(BH270="NO HABILITA",0,IF(BH270="HABILITA",('PRECIOS UNITARIOS'!$AF270*500)/BG270))))</f>
        <v>0</v>
      </c>
      <c r="BJ270" s="43">
        <f>'PRECIO REFERENCIA'!BH270</f>
        <v>0</v>
      </c>
      <c r="BK270" s="43" t="str">
        <f>'PRECIO REFERENCIA'!BJ270</f>
        <v>NO OFERTADO</v>
      </c>
      <c r="BL270" s="44">
        <f>+IF(BK270="NO OFERTADO",0,IF(BK270="NO CUMPLE EV TECNICA",0,IF(BK270="NO HABILITA",0,IF(BK270="HABILITA",('PRECIOS UNITARIOS'!$AF270*500)/BJ270))))</f>
        <v>0</v>
      </c>
      <c r="BM270" s="43">
        <f>'PRECIO REFERENCIA'!BK270</f>
        <v>0</v>
      </c>
      <c r="BN270" s="43" t="str">
        <f>'PRECIO REFERENCIA'!BM270</f>
        <v>NO OFERTADO</v>
      </c>
      <c r="BO270" s="44">
        <f>+IF(BN270="NO OFERTADO",0,IF(BN270="NO CUMPLE EV TECNICA",0,IF(BN270="NO HABILITA",0,IF(BN270="HABILITA",('PRECIOS UNITARIOS'!$AF270*500)/BM270))))</f>
        <v>0</v>
      </c>
      <c r="BP270" s="43">
        <f>'PRECIO REFERENCIA'!BN270</f>
        <v>0</v>
      </c>
      <c r="BQ270" s="43" t="str">
        <f>'PRECIO REFERENCIA'!BP270</f>
        <v>NO OFERTADO</v>
      </c>
      <c r="BR270" s="44">
        <f>+IF(BQ270="NO OFERTADO",0,IF(BQ270="NO CUMPLE EV TECNICA",0,IF(BQ270="NO HABILITA",0,IF(BQ270="HABILITA",('PRECIOS UNITARIOS'!$AF270*500)/BP270))))</f>
        <v>0</v>
      </c>
      <c r="BS270" s="43">
        <f>'PRECIO REFERENCIA'!BQ270</f>
        <v>0</v>
      </c>
      <c r="BT270" s="43" t="str">
        <f>'PRECIO REFERENCIA'!BS270</f>
        <v>NO HABILITA</v>
      </c>
      <c r="BU270" s="44">
        <f>+IF(BT270="NO OFERTADO",0,IF(BT270="NO CUMPLE EV TECNICA",0,IF(BT270="NO HABILITA",0,IF(BT270="HABILITA",('PRECIOS UNITARIOS'!$AF270*500)/BS270))))</f>
        <v>0</v>
      </c>
      <c r="BV270" s="43">
        <f>'PRECIO REFERENCIA'!BT270</f>
        <v>0</v>
      </c>
      <c r="BW270" s="43" t="str">
        <f>'PRECIO REFERENCIA'!BV270</f>
        <v>NO OFERTADO</v>
      </c>
      <c r="BX270" s="44">
        <f>+IF(BW270="NO OFERTADO",0,IF(BW270="NO CUMPLE EV TECNICA",0,IF(BW270="NO HABILITA",0,IF(BW270="HABILITA",('PRECIOS UNITARIOS'!$AF270*500)/BV270))))</f>
        <v>0</v>
      </c>
      <c r="BY270" s="43">
        <f>'PRECIO REFERENCIA'!BW270</f>
        <v>0</v>
      </c>
      <c r="BZ270" s="43" t="str">
        <f>'PRECIO REFERENCIA'!BY270</f>
        <v>NO OFERTADO</v>
      </c>
      <c r="CA270" s="44">
        <f>+IF(BZ270="NO OFERTADO",0,IF(BZ270="NO CUMPLE EV TECNICA",0,IF(BZ270="NO HABILITA",0,IF(BZ270="HABILITA",('PRECIOS UNITARIOS'!$AF270*500)/BY270))))</f>
        <v>0</v>
      </c>
      <c r="CB270" s="43">
        <f>'PRECIO REFERENCIA'!BZ270</f>
        <v>0</v>
      </c>
      <c r="CC270" s="43" t="str">
        <f>'PRECIO REFERENCIA'!CB270</f>
        <v>NO OFERTADO</v>
      </c>
      <c r="CD270" s="44">
        <f>+IF(CC270="NO OFERTADO",0,IF(CC270="NO CUMPLE EV TECNICA",0,IF(CC270="NO HABILITA",0,IF(CC270="HABILITA",('PRECIOS UNITARIOS'!$AF270*500)/CB270))))</f>
        <v>0</v>
      </c>
      <c r="CE270" s="43">
        <f>'PRECIO REFERENCIA'!CC270</f>
        <v>0</v>
      </c>
      <c r="CF270" s="43" t="str">
        <f>'PRECIO REFERENCIA'!CE270</f>
        <v>NO OFERTADO</v>
      </c>
      <c r="CG270" s="44">
        <f>+IF(CF270="NO OFERTADO",0,IF(CF270="NO CUMPLE EV TECNICA",0,IF(CF270="NO HABILITA",0,IF(CF270="HABILITA",('PRECIOS UNITARIOS'!$AF270*500)/CE270))))</f>
        <v>0</v>
      </c>
      <c r="CH270" s="43">
        <f>'PRECIO REFERENCIA'!CF270</f>
        <v>0</v>
      </c>
      <c r="CI270" s="43" t="str">
        <f>'PRECIO REFERENCIA'!CH270</f>
        <v>NO OFERTADO</v>
      </c>
      <c r="CJ270" s="44">
        <f>+IF(CI270="NO OFERTADO",0,IF(CI270="NO CUMPLE EV TECNICA",0,IF(CI270="NO HABILITA",0,IF(CI270="HABILITA",('PRECIOS UNITARIOS'!$AF270*500)/CH270))))</f>
        <v>0</v>
      </c>
    </row>
    <row r="271" spans="1:88" s="40" customFormat="1" ht="38.25" x14ac:dyDescent="0.2">
      <c r="A271" s="103">
        <v>262</v>
      </c>
      <c r="B271" s="202" t="s">
        <v>406</v>
      </c>
      <c r="C271" s="121" t="s">
        <v>407</v>
      </c>
      <c r="D271" s="24">
        <v>1</v>
      </c>
      <c r="E271" s="166" t="s">
        <v>53</v>
      </c>
      <c r="F271" s="168">
        <v>1</v>
      </c>
      <c r="G271" s="25">
        <v>219816.8</v>
      </c>
      <c r="H271" s="43">
        <f>'PRECIO REFERENCIA'!F271</f>
        <v>0</v>
      </c>
      <c r="I271" s="43" t="str">
        <f>'PRECIO REFERENCIA'!H271</f>
        <v>NO OFERTADO</v>
      </c>
      <c r="J271" s="44">
        <f>+IF(I271="NO OFERTADO",0,IF(I271="NO CUMPLE EV TECNICA",0,IF(I271="NO HABILITA",0,IF(I271="HABILITA",('PRECIOS UNITARIOS'!$AF271*500)/H271))))</f>
        <v>0</v>
      </c>
      <c r="K271" s="43">
        <f>'PRECIO REFERENCIA'!I271</f>
        <v>0</v>
      </c>
      <c r="L271" s="43" t="str">
        <f>'PRECIO REFERENCIA'!K271</f>
        <v>NO OFERTADO</v>
      </c>
      <c r="M271" s="44">
        <f>+IF(L271="NO OFERTADO",0,IF(L271="NO CUMPLE EV TECNICA",0,IF(L271="NO HABILITA",0,IF(L271="HABILITA",('PRECIOS UNITARIOS'!$AF271*500)/K271))))</f>
        <v>0</v>
      </c>
      <c r="N271" s="43">
        <f>'PRECIO REFERENCIA'!L271</f>
        <v>0</v>
      </c>
      <c r="O271" s="43" t="str">
        <f>'PRECIO REFERENCIA'!N271</f>
        <v>NO OFERTADO</v>
      </c>
      <c r="P271" s="44">
        <f>+IF(O271="NO OFERTADO",0,IF(O271="NO CUMPLE EV TECNICA",0,IF(O271="NO HABILITA",0,IF(O271="HABILITA",('PRECIOS UNITARIOS'!$AF271*500)/N271))))</f>
        <v>0</v>
      </c>
      <c r="Q271" s="43">
        <f>'PRECIO REFERENCIA'!O271</f>
        <v>0</v>
      </c>
      <c r="R271" s="43" t="str">
        <f>'PRECIO REFERENCIA'!Q271</f>
        <v>NO OFERTADO</v>
      </c>
      <c r="S271" s="44">
        <f>+IF(R271="NO OFERTADO",0,IF(R271="NO CUMPLE EV TECNICA",0,IF(R271="NO HABILITA",0,IF(R271="HABILITA",('PRECIOS UNITARIOS'!$AF271*500)/Q271))))</f>
        <v>0</v>
      </c>
      <c r="T271" s="43">
        <f>'PRECIO REFERENCIA'!R271</f>
        <v>0</v>
      </c>
      <c r="U271" s="43" t="str">
        <f>'PRECIO REFERENCIA'!T271</f>
        <v>NO OFERTADO</v>
      </c>
      <c r="V271" s="44">
        <f>+IF(U271="NO OFERTADO",0,IF(U271="NO CUMPLE EV TECNICA",0,IF(U271="NO HABILITA",0,IF(U271="HABILITA",('PRECIOS UNITARIOS'!$AF271*500)/T271))))</f>
        <v>0</v>
      </c>
      <c r="W271" s="43">
        <f>'PRECIO REFERENCIA'!U271</f>
        <v>0</v>
      </c>
      <c r="X271" s="43" t="str">
        <f>'PRECIO REFERENCIA'!W271</f>
        <v>NO OFERTADO</v>
      </c>
      <c r="Y271" s="44">
        <f>+IF(X271="NO OFERTADO",0,IF(X271="NO CUMPLE EV TECNICA",0,IF(X271="NO HABILITA",0,IF(X271="HABILITA",('PRECIOS UNITARIOS'!$AF271*500)/W271))))</f>
        <v>0</v>
      </c>
      <c r="Z271" s="43">
        <f>'PRECIO REFERENCIA'!X271</f>
        <v>0</v>
      </c>
      <c r="AA271" s="43" t="str">
        <f>'PRECIO REFERENCIA'!Z271</f>
        <v>NO OFERTADO</v>
      </c>
      <c r="AB271" s="44">
        <f>+IF(AA271="NO OFERTADO",0,IF(AA271="NO CUMPLE EV TECNICA",0,IF(AA271="NO HABILITA",0,IF(AA271="HABILITA",('PRECIOS UNITARIOS'!$AF271*500)/Z271))))</f>
        <v>0</v>
      </c>
      <c r="AC271" s="43">
        <f>'PRECIO REFERENCIA'!AA271</f>
        <v>0</v>
      </c>
      <c r="AD271" s="43" t="str">
        <f>'PRECIO REFERENCIA'!AC271</f>
        <v>NO OFERTADO</v>
      </c>
      <c r="AE271" s="44">
        <f>+IF(AD271="NO OFERTADO",0,IF(AD271="NO CUMPLE EV TECNICA",0,IF(AD271="NO HABILITA",0,IF(AD271="HABILITA",('PRECIOS UNITARIOS'!$AF271*500)/AC271))))</f>
        <v>0</v>
      </c>
      <c r="AF271" s="43">
        <f>'PRECIO REFERENCIA'!AD271</f>
        <v>0</v>
      </c>
      <c r="AG271" s="43" t="str">
        <f>'PRECIO REFERENCIA'!AF271</f>
        <v>NO OFERTADO</v>
      </c>
      <c r="AH271" s="44">
        <f>+IF(AG271="NO OFERTADO",0,IF(AG271="NO CUMPLE EV TECNICA",0,IF(AG271="NO HABILITA",0,IF(AG271="HABILITA",('PRECIOS UNITARIOS'!$AF271*500)/AF271))))</f>
        <v>0</v>
      </c>
      <c r="AI271" s="43">
        <f>'PRECIO REFERENCIA'!AG271</f>
        <v>0</v>
      </c>
      <c r="AJ271" s="43" t="str">
        <f>'PRECIO REFERENCIA'!AI271</f>
        <v>NO OFERTADO</v>
      </c>
      <c r="AK271" s="44">
        <f>+IF(AJ271="NO OFERTADO",0,IF(AJ271="NO CUMPLE EV TECNICA",0,IF(AJ271="NO HABILITA",0,IF(AJ271="HABILITA",('PRECIOS UNITARIOS'!$AF271*500)/AI271))))</f>
        <v>0</v>
      </c>
      <c r="AL271" s="43">
        <f>'PRECIO REFERENCIA'!AJ271</f>
        <v>0</v>
      </c>
      <c r="AM271" s="43" t="str">
        <f>'PRECIO REFERENCIA'!AL271</f>
        <v>NO OFERTADO</v>
      </c>
      <c r="AN271" s="44">
        <f>+IF(AM271="NO OFERTADO",0,IF(AM271="NO CUMPLE EV TECNICA",0,IF(AM271="NO HABILITA",0,IF(AM271="HABILITA",('PRECIOS UNITARIOS'!$AF271*500)/AL271))))</f>
        <v>0</v>
      </c>
      <c r="AO271" s="43">
        <f>'PRECIO REFERENCIA'!AM271</f>
        <v>0</v>
      </c>
      <c r="AP271" s="43" t="str">
        <f>'PRECIO REFERENCIA'!AO271</f>
        <v>NO OFERTADO</v>
      </c>
      <c r="AQ271" s="44">
        <f>+IF(AP271="NO OFERTADO",0,IF(AP271="NO CUMPLE EV TECNICA",0,IF(AP271="NO HABILITA",0,IF(AP271="HABILITA",('PRECIOS UNITARIOS'!$AF271*500)/AO271))))</f>
        <v>0</v>
      </c>
      <c r="AR271" s="43">
        <f>'PRECIO REFERENCIA'!AP271</f>
        <v>0</v>
      </c>
      <c r="AS271" s="43" t="str">
        <f>'PRECIO REFERENCIA'!AR271</f>
        <v>NO OFERTADO</v>
      </c>
      <c r="AT271" s="44">
        <f>+IF(AS271="NO OFERTADO",0,IF(AS271="NO CUMPLE EV TECNICA",0,IF(AS271="NO HABILITA",0,IF(AS271="HABILITA",('PRECIOS UNITARIOS'!$AF271*500)/AR271))))</f>
        <v>0</v>
      </c>
      <c r="AU271" s="43">
        <f>'PRECIO REFERENCIA'!AS271</f>
        <v>0</v>
      </c>
      <c r="AV271" s="43" t="str">
        <f>'PRECIO REFERENCIA'!AU271</f>
        <v>NO OFERTADO</v>
      </c>
      <c r="AW271" s="44">
        <f>+IF(AV271="NO OFERTADO",0,IF(AV271="NO CUMPLE EV TECNICA",0,IF(AV271="NO HABILITA",0,IF(AV271="HABILITA",('PRECIOS UNITARIOS'!$AF271*500)/AU271))))</f>
        <v>0</v>
      </c>
      <c r="AX271" s="43">
        <f>'PRECIO REFERENCIA'!AV271</f>
        <v>0</v>
      </c>
      <c r="AY271" s="43" t="str">
        <f>'PRECIO REFERENCIA'!AX271</f>
        <v>NO OFERTADO</v>
      </c>
      <c r="AZ271" s="44">
        <f>+IF(AY271="NO OFERTADO",0,IF(AY271="NO CUMPLE EV TECNICA",0,IF(AY271="NO HABILITA",0,IF(AY271="HABILITA",('PRECIOS UNITARIOS'!$AF271*500)/AX271))))</f>
        <v>0</v>
      </c>
      <c r="BA271" s="43">
        <f>'PRECIO REFERENCIA'!AY271</f>
        <v>0</v>
      </c>
      <c r="BB271" s="43" t="str">
        <f>'PRECIO REFERENCIA'!BA271</f>
        <v>NO OFERTADO</v>
      </c>
      <c r="BC271" s="44">
        <f>+IF(BB271="NO OFERTADO",0,IF(BB271="NO CUMPLE EV TECNICA",0,IF(BB271="NO HABILITA",0,IF(BB271="HABILITA",('PRECIOS UNITARIOS'!$AF271*500)/BA271))))</f>
        <v>0</v>
      </c>
      <c r="BD271" s="43">
        <f>'PRECIO REFERENCIA'!BB271</f>
        <v>217167.86</v>
      </c>
      <c r="BE271" s="43" t="str">
        <f>'PRECIO REFERENCIA'!BD271</f>
        <v>HABILITA</v>
      </c>
      <c r="BF271" s="44">
        <f>+IF(BE271="NO OFERTADO",0,IF(BE271="NO CUMPLE EV TECNICA",0,IF(BE271="NO HABILITA",0,IF(BE271="HABILITA",('PRECIOS UNITARIOS'!$AF271*500)/BD271))))</f>
        <v>500.00000000000006</v>
      </c>
      <c r="BG271" s="43">
        <f>'PRECIO REFERENCIA'!BE271</f>
        <v>0</v>
      </c>
      <c r="BH271" s="43" t="str">
        <f>'PRECIO REFERENCIA'!BG271</f>
        <v>NO OFERTADO</v>
      </c>
      <c r="BI271" s="44">
        <f>+IF(BH271="NO OFERTADO",0,IF(BH271="NO CUMPLE EV TECNICA",0,IF(BH271="NO HABILITA",0,IF(BH271="HABILITA",('PRECIOS UNITARIOS'!$AF271*500)/BG271))))</f>
        <v>0</v>
      </c>
      <c r="BJ271" s="43">
        <f>'PRECIO REFERENCIA'!BH271</f>
        <v>0</v>
      </c>
      <c r="BK271" s="43" t="str">
        <f>'PRECIO REFERENCIA'!BJ271</f>
        <v>NO OFERTADO</v>
      </c>
      <c r="BL271" s="44">
        <f>+IF(BK271="NO OFERTADO",0,IF(BK271="NO CUMPLE EV TECNICA",0,IF(BK271="NO HABILITA",0,IF(BK271="HABILITA",('PRECIOS UNITARIOS'!$AF271*500)/BJ271))))</f>
        <v>0</v>
      </c>
      <c r="BM271" s="43">
        <f>'PRECIO REFERENCIA'!BK271</f>
        <v>0</v>
      </c>
      <c r="BN271" s="43" t="str">
        <f>'PRECIO REFERENCIA'!BM271</f>
        <v>NO OFERTADO</v>
      </c>
      <c r="BO271" s="44">
        <f>+IF(BN271="NO OFERTADO",0,IF(BN271="NO CUMPLE EV TECNICA",0,IF(BN271="NO HABILITA",0,IF(BN271="HABILITA",('PRECIOS UNITARIOS'!$AF271*500)/BM271))))</f>
        <v>0</v>
      </c>
      <c r="BP271" s="43">
        <f>'PRECIO REFERENCIA'!BN271</f>
        <v>0</v>
      </c>
      <c r="BQ271" s="43" t="str">
        <f>'PRECIO REFERENCIA'!BP271</f>
        <v>NO OFERTADO</v>
      </c>
      <c r="BR271" s="44">
        <f>+IF(BQ271="NO OFERTADO",0,IF(BQ271="NO CUMPLE EV TECNICA",0,IF(BQ271="NO HABILITA",0,IF(BQ271="HABILITA",('PRECIOS UNITARIOS'!$AF271*500)/BP271))))</f>
        <v>0</v>
      </c>
      <c r="BS271" s="43">
        <f>'PRECIO REFERENCIA'!BQ271</f>
        <v>0</v>
      </c>
      <c r="BT271" s="43" t="str">
        <f>'PRECIO REFERENCIA'!BS271</f>
        <v>NO OFERTADO</v>
      </c>
      <c r="BU271" s="44">
        <f>+IF(BT271="NO OFERTADO",0,IF(BT271="NO CUMPLE EV TECNICA",0,IF(BT271="NO HABILITA",0,IF(BT271="HABILITA",('PRECIOS UNITARIOS'!$AF271*500)/BS271))))</f>
        <v>0</v>
      </c>
      <c r="BV271" s="43">
        <f>'PRECIO REFERENCIA'!BT271</f>
        <v>0</v>
      </c>
      <c r="BW271" s="43" t="str">
        <f>'PRECIO REFERENCIA'!BV271</f>
        <v>NO OFERTADO</v>
      </c>
      <c r="BX271" s="44">
        <f>+IF(BW271="NO OFERTADO",0,IF(BW271="NO CUMPLE EV TECNICA",0,IF(BW271="NO HABILITA",0,IF(BW271="HABILITA",('PRECIOS UNITARIOS'!$AF271*500)/BV271))))</f>
        <v>0</v>
      </c>
      <c r="BY271" s="43">
        <f>'PRECIO REFERENCIA'!BW271</f>
        <v>0</v>
      </c>
      <c r="BZ271" s="43" t="str">
        <f>'PRECIO REFERENCIA'!BY271</f>
        <v>NO OFERTADO</v>
      </c>
      <c r="CA271" s="44">
        <f>+IF(BZ271="NO OFERTADO",0,IF(BZ271="NO CUMPLE EV TECNICA",0,IF(BZ271="NO HABILITA",0,IF(BZ271="HABILITA",('PRECIOS UNITARIOS'!$AF271*500)/BY271))))</f>
        <v>0</v>
      </c>
      <c r="CB271" s="43">
        <f>'PRECIO REFERENCIA'!BZ271</f>
        <v>0</v>
      </c>
      <c r="CC271" s="43" t="str">
        <f>'PRECIO REFERENCIA'!CB271</f>
        <v>NO OFERTADO</v>
      </c>
      <c r="CD271" s="44">
        <f>+IF(CC271="NO OFERTADO",0,IF(CC271="NO CUMPLE EV TECNICA",0,IF(CC271="NO HABILITA",0,IF(CC271="HABILITA",('PRECIOS UNITARIOS'!$AF271*500)/CB271))))</f>
        <v>0</v>
      </c>
      <c r="CE271" s="43">
        <f>'PRECIO REFERENCIA'!CC271</f>
        <v>0</v>
      </c>
      <c r="CF271" s="43" t="str">
        <f>'PRECIO REFERENCIA'!CE271</f>
        <v>NO OFERTADO</v>
      </c>
      <c r="CG271" s="44">
        <f>+IF(CF271="NO OFERTADO",0,IF(CF271="NO CUMPLE EV TECNICA",0,IF(CF271="NO HABILITA",0,IF(CF271="HABILITA",('PRECIOS UNITARIOS'!$AF271*500)/CE271))))</f>
        <v>0</v>
      </c>
      <c r="CH271" s="43">
        <f>'PRECIO REFERENCIA'!CF271</f>
        <v>247996</v>
      </c>
      <c r="CI271" s="43" t="str">
        <f>'PRECIO REFERENCIA'!CH271</f>
        <v>HABILITA</v>
      </c>
      <c r="CJ271" s="44">
        <f>+IF(CI271="NO OFERTADO",0,IF(CI271="NO CUMPLE EV TECNICA",0,IF(CI271="NO HABILITA",0,IF(CI271="HABILITA",('PRECIOS UNITARIOS'!$AF271*500)/CH271))))</f>
        <v>437.84548944337814</v>
      </c>
    </row>
    <row r="272" spans="1:88" s="40" customFormat="1" ht="38.25" x14ac:dyDescent="0.2">
      <c r="A272" s="103">
        <v>263</v>
      </c>
      <c r="B272" s="202" t="s">
        <v>408</v>
      </c>
      <c r="C272" s="121" t="s">
        <v>407</v>
      </c>
      <c r="D272" s="24">
        <v>1</v>
      </c>
      <c r="E272" s="166" t="s">
        <v>53</v>
      </c>
      <c r="F272" s="168">
        <v>1</v>
      </c>
      <c r="G272" s="25">
        <v>452200</v>
      </c>
      <c r="H272" s="43">
        <f>'PRECIO REFERENCIA'!F272</f>
        <v>0</v>
      </c>
      <c r="I272" s="43" t="str">
        <f>'PRECIO REFERENCIA'!H272</f>
        <v>NO OFERTADO</v>
      </c>
      <c r="J272" s="44">
        <f>+IF(I272="NO OFERTADO",0,IF(I272="NO CUMPLE EV TECNICA",0,IF(I272="NO HABILITA",0,IF(I272="HABILITA",('PRECIOS UNITARIOS'!$AF272*500)/H272))))</f>
        <v>0</v>
      </c>
      <c r="K272" s="43">
        <f>'PRECIO REFERENCIA'!I272</f>
        <v>0</v>
      </c>
      <c r="L272" s="43" t="str">
        <f>'PRECIO REFERENCIA'!K272</f>
        <v>NO OFERTADO</v>
      </c>
      <c r="M272" s="44">
        <f>+IF(L272="NO OFERTADO",0,IF(L272="NO CUMPLE EV TECNICA",0,IF(L272="NO HABILITA",0,IF(L272="HABILITA",('PRECIOS UNITARIOS'!$AF272*500)/K272))))</f>
        <v>0</v>
      </c>
      <c r="N272" s="43">
        <f>'PRECIO REFERENCIA'!L272</f>
        <v>0</v>
      </c>
      <c r="O272" s="43" t="str">
        <f>'PRECIO REFERENCIA'!N272</f>
        <v>NO OFERTADO</v>
      </c>
      <c r="P272" s="44">
        <f>+IF(O272="NO OFERTADO",0,IF(O272="NO CUMPLE EV TECNICA",0,IF(O272="NO HABILITA",0,IF(O272="HABILITA",('PRECIOS UNITARIOS'!$AF272*500)/N272))))</f>
        <v>0</v>
      </c>
      <c r="Q272" s="43">
        <f>'PRECIO REFERENCIA'!O272</f>
        <v>0</v>
      </c>
      <c r="R272" s="43" t="str">
        <f>'PRECIO REFERENCIA'!Q272</f>
        <v>NO OFERTADO</v>
      </c>
      <c r="S272" s="44">
        <f>+IF(R272="NO OFERTADO",0,IF(R272="NO CUMPLE EV TECNICA",0,IF(R272="NO HABILITA",0,IF(R272="HABILITA",('PRECIOS UNITARIOS'!$AF272*500)/Q272))))</f>
        <v>0</v>
      </c>
      <c r="T272" s="43">
        <f>'PRECIO REFERENCIA'!R272</f>
        <v>0</v>
      </c>
      <c r="U272" s="43" t="str">
        <f>'PRECIO REFERENCIA'!T272</f>
        <v>NO OFERTADO</v>
      </c>
      <c r="V272" s="44">
        <f>+IF(U272="NO OFERTADO",0,IF(U272="NO CUMPLE EV TECNICA",0,IF(U272="NO HABILITA",0,IF(U272="HABILITA",('PRECIOS UNITARIOS'!$AF272*500)/T272))))</f>
        <v>0</v>
      </c>
      <c r="W272" s="43">
        <f>'PRECIO REFERENCIA'!U272</f>
        <v>0</v>
      </c>
      <c r="X272" s="43" t="str">
        <f>'PRECIO REFERENCIA'!W272</f>
        <v>NO OFERTADO</v>
      </c>
      <c r="Y272" s="44">
        <f>+IF(X272="NO OFERTADO",0,IF(X272="NO CUMPLE EV TECNICA",0,IF(X272="NO HABILITA",0,IF(X272="HABILITA",('PRECIOS UNITARIOS'!$AF272*500)/W272))))</f>
        <v>0</v>
      </c>
      <c r="Z272" s="43">
        <f>'PRECIO REFERENCIA'!X272</f>
        <v>0</v>
      </c>
      <c r="AA272" s="43" t="str">
        <f>'PRECIO REFERENCIA'!Z272</f>
        <v>NO OFERTADO</v>
      </c>
      <c r="AB272" s="44">
        <f>+IF(AA272="NO OFERTADO",0,IF(AA272="NO CUMPLE EV TECNICA",0,IF(AA272="NO HABILITA",0,IF(AA272="HABILITA",('PRECIOS UNITARIOS'!$AF272*500)/Z272))))</f>
        <v>0</v>
      </c>
      <c r="AC272" s="43">
        <f>'PRECIO REFERENCIA'!AA272</f>
        <v>0</v>
      </c>
      <c r="AD272" s="43" t="str">
        <f>'PRECIO REFERENCIA'!AC272</f>
        <v>NO OFERTADO</v>
      </c>
      <c r="AE272" s="44">
        <f>+IF(AD272="NO OFERTADO",0,IF(AD272="NO CUMPLE EV TECNICA",0,IF(AD272="NO HABILITA",0,IF(AD272="HABILITA",('PRECIOS UNITARIOS'!$AF272*500)/AC272))))</f>
        <v>0</v>
      </c>
      <c r="AF272" s="43">
        <f>'PRECIO REFERENCIA'!AD272</f>
        <v>0</v>
      </c>
      <c r="AG272" s="43" t="str">
        <f>'PRECIO REFERENCIA'!AF272</f>
        <v>NO OFERTADO</v>
      </c>
      <c r="AH272" s="44">
        <f>+IF(AG272="NO OFERTADO",0,IF(AG272="NO CUMPLE EV TECNICA",0,IF(AG272="NO HABILITA",0,IF(AG272="HABILITA",('PRECIOS UNITARIOS'!$AF272*500)/AF272))))</f>
        <v>0</v>
      </c>
      <c r="AI272" s="43">
        <f>'PRECIO REFERENCIA'!AG272</f>
        <v>0</v>
      </c>
      <c r="AJ272" s="43" t="str">
        <f>'PRECIO REFERENCIA'!AI272</f>
        <v>NO OFERTADO</v>
      </c>
      <c r="AK272" s="44">
        <f>+IF(AJ272="NO OFERTADO",0,IF(AJ272="NO CUMPLE EV TECNICA",0,IF(AJ272="NO HABILITA",0,IF(AJ272="HABILITA",('PRECIOS UNITARIOS'!$AF272*500)/AI272))))</f>
        <v>0</v>
      </c>
      <c r="AL272" s="43">
        <f>'PRECIO REFERENCIA'!AJ272</f>
        <v>0</v>
      </c>
      <c r="AM272" s="43" t="str">
        <f>'PRECIO REFERENCIA'!AL272</f>
        <v>NO OFERTADO</v>
      </c>
      <c r="AN272" s="44">
        <f>+IF(AM272="NO OFERTADO",0,IF(AM272="NO CUMPLE EV TECNICA",0,IF(AM272="NO HABILITA",0,IF(AM272="HABILITA",('PRECIOS UNITARIOS'!$AF272*500)/AL272))))</f>
        <v>0</v>
      </c>
      <c r="AO272" s="43">
        <f>'PRECIO REFERENCIA'!AM272</f>
        <v>0</v>
      </c>
      <c r="AP272" s="43" t="str">
        <f>'PRECIO REFERENCIA'!AO272</f>
        <v>NO OFERTADO</v>
      </c>
      <c r="AQ272" s="44">
        <f>+IF(AP272="NO OFERTADO",0,IF(AP272="NO CUMPLE EV TECNICA",0,IF(AP272="NO HABILITA",0,IF(AP272="HABILITA",('PRECIOS UNITARIOS'!$AF272*500)/AO272))))</f>
        <v>0</v>
      </c>
      <c r="AR272" s="43">
        <f>'PRECIO REFERENCIA'!AP272</f>
        <v>0</v>
      </c>
      <c r="AS272" s="43" t="str">
        <f>'PRECIO REFERENCIA'!AR272</f>
        <v>NO OFERTADO</v>
      </c>
      <c r="AT272" s="44">
        <f>+IF(AS272="NO OFERTADO",0,IF(AS272="NO CUMPLE EV TECNICA",0,IF(AS272="NO HABILITA",0,IF(AS272="HABILITA",('PRECIOS UNITARIOS'!$AF272*500)/AR272))))</f>
        <v>0</v>
      </c>
      <c r="AU272" s="43">
        <f>'PRECIO REFERENCIA'!AS272</f>
        <v>0</v>
      </c>
      <c r="AV272" s="43" t="str">
        <f>'PRECIO REFERENCIA'!AU272</f>
        <v>NO OFERTADO</v>
      </c>
      <c r="AW272" s="44">
        <f>+IF(AV272="NO OFERTADO",0,IF(AV272="NO CUMPLE EV TECNICA",0,IF(AV272="NO HABILITA",0,IF(AV272="HABILITA",('PRECIOS UNITARIOS'!$AF272*500)/AU272))))</f>
        <v>0</v>
      </c>
      <c r="AX272" s="43">
        <f>'PRECIO REFERENCIA'!AV272</f>
        <v>0</v>
      </c>
      <c r="AY272" s="43" t="str">
        <f>'PRECIO REFERENCIA'!AX272</f>
        <v>NO OFERTADO</v>
      </c>
      <c r="AZ272" s="44">
        <f>+IF(AY272="NO OFERTADO",0,IF(AY272="NO CUMPLE EV TECNICA",0,IF(AY272="NO HABILITA",0,IF(AY272="HABILITA",('PRECIOS UNITARIOS'!$AF272*500)/AX272))))</f>
        <v>0</v>
      </c>
      <c r="BA272" s="43">
        <f>'PRECIO REFERENCIA'!AY272</f>
        <v>0</v>
      </c>
      <c r="BB272" s="43" t="str">
        <f>'PRECIO REFERENCIA'!BA272</f>
        <v>NO OFERTADO</v>
      </c>
      <c r="BC272" s="44">
        <f>+IF(BB272="NO OFERTADO",0,IF(BB272="NO CUMPLE EV TECNICA",0,IF(BB272="NO HABILITA",0,IF(BB272="HABILITA",('PRECIOS UNITARIOS'!$AF272*500)/BA272))))</f>
        <v>0</v>
      </c>
      <c r="BD272" s="43">
        <f>'PRECIO REFERENCIA'!BB272</f>
        <v>0</v>
      </c>
      <c r="BE272" s="43" t="str">
        <f>'PRECIO REFERENCIA'!BD272</f>
        <v>NO OFERTADO</v>
      </c>
      <c r="BF272" s="44">
        <f>+IF(BE272="NO OFERTADO",0,IF(BE272="NO CUMPLE EV TECNICA",0,IF(BE272="NO HABILITA",0,IF(BE272="HABILITA",('PRECIOS UNITARIOS'!$AF272*500)/BD272))))</f>
        <v>0</v>
      </c>
      <c r="BG272" s="43">
        <f>'PRECIO REFERENCIA'!BE272</f>
        <v>0</v>
      </c>
      <c r="BH272" s="43" t="str">
        <f>'PRECIO REFERENCIA'!BG272</f>
        <v>NO OFERTADO</v>
      </c>
      <c r="BI272" s="44">
        <f>+IF(BH272="NO OFERTADO",0,IF(BH272="NO CUMPLE EV TECNICA",0,IF(BH272="NO HABILITA",0,IF(BH272="HABILITA",('PRECIOS UNITARIOS'!$AF272*500)/BG272))))</f>
        <v>0</v>
      </c>
      <c r="BJ272" s="43">
        <f>'PRECIO REFERENCIA'!BH272</f>
        <v>0</v>
      </c>
      <c r="BK272" s="43" t="str">
        <f>'PRECIO REFERENCIA'!BJ272</f>
        <v>NO OFERTADO</v>
      </c>
      <c r="BL272" s="44">
        <f>+IF(BK272="NO OFERTADO",0,IF(BK272="NO CUMPLE EV TECNICA",0,IF(BK272="NO HABILITA",0,IF(BK272="HABILITA",('PRECIOS UNITARIOS'!$AF272*500)/BJ272))))</f>
        <v>0</v>
      </c>
      <c r="BM272" s="43">
        <f>'PRECIO REFERENCIA'!BK272</f>
        <v>0</v>
      </c>
      <c r="BN272" s="43" t="str">
        <f>'PRECIO REFERENCIA'!BM272</f>
        <v>NO OFERTADO</v>
      </c>
      <c r="BO272" s="44">
        <f>+IF(BN272="NO OFERTADO",0,IF(BN272="NO CUMPLE EV TECNICA",0,IF(BN272="NO HABILITA",0,IF(BN272="HABILITA",('PRECIOS UNITARIOS'!$AF272*500)/BM272))))</f>
        <v>0</v>
      </c>
      <c r="BP272" s="43">
        <f>'PRECIO REFERENCIA'!BN272</f>
        <v>0</v>
      </c>
      <c r="BQ272" s="43" t="str">
        <f>'PRECIO REFERENCIA'!BP272</f>
        <v>NO OFERTADO</v>
      </c>
      <c r="BR272" s="44">
        <f>+IF(BQ272="NO OFERTADO",0,IF(BQ272="NO CUMPLE EV TECNICA",0,IF(BQ272="NO HABILITA",0,IF(BQ272="HABILITA",('PRECIOS UNITARIOS'!$AF272*500)/BP272))))</f>
        <v>0</v>
      </c>
      <c r="BS272" s="43">
        <f>'PRECIO REFERENCIA'!BQ272</f>
        <v>0</v>
      </c>
      <c r="BT272" s="43" t="str">
        <f>'PRECIO REFERENCIA'!BS272</f>
        <v>NO OFERTADO</v>
      </c>
      <c r="BU272" s="44">
        <f>+IF(BT272="NO OFERTADO",0,IF(BT272="NO CUMPLE EV TECNICA",0,IF(BT272="NO HABILITA",0,IF(BT272="HABILITA",('PRECIOS UNITARIOS'!$AF272*500)/BS272))))</f>
        <v>0</v>
      </c>
      <c r="BV272" s="43">
        <f>'PRECIO REFERENCIA'!BT272</f>
        <v>0</v>
      </c>
      <c r="BW272" s="43" t="str">
        <f>'PRECIO REFERENCIA'!BV272</f>
        <v>NO OFERTADO</v>
      </c>
      <c r="BX272" s="44">
        <f>+IF(BW272="NO OFERTADO",0,IF(BW272="NO CUMPLE EV TECNICA",0,IF(BW272="NO HABILITA",0,IF(BW272="HABILITA",('PRECIOS UNITARIOS'!$AF272*500)/BV272))))</f>
        <v>0</v>
      </c>
      <c r="BY272" s="43">
        <f>'PRECIO REFERENCIA'!BW272</f>
        <v>0</v>
      </c>
      <c r="BZ272" s="43" t="str">
        <f>'PRECIO REFERENCIA'!BY272</f>
        <v>NO OFERTADO</v>
      </c>
      <c r="CA272" s="44">
        <f>+IF(BZ272="NO OFERTADO",0,IF(BZ272="NO CUMPLE EV TECNICA",0,IF(BZ272="NO HABILITA",0,IF(BZ272="HABILITA",('PRECIOS UNITARIOS'!$AF272*500)/BY272))))</f>
        <v>0</v>
      </c>
      <c r="CB272" s="43">
        <f>'PRECIO REFERENCIA'!BZ272</f>
        <v>0</v>
      </c>
      <c r="CC272" s="43" t="str">
        <f>'PRECIO REFERENCIA'!CB272</f>
        <v>NO OFERTADO</v>
      </c>
      <c r="CD272" s="44">
        <f>+IF(CC272="NO OFERTADO",0,IF(CC272="NO CUMPLE EV TECNICA",0,IF(CC272="NO HABILITA",0,IF(CC272="HABILITA",('PRECIOS UNITARIOS'!$AF272*500)/CB272))))</f>
        <v>0</v>
      </c>
      <c r="CE272" s="43">
        <f>'PRECIO REFERENCIA'!CC272</f>
        <v>0</v>
      </c>
      <c r="CF272" s="43" t="str">
        <f>'PRECIO REFERENCIA'!CE272</f>
        <v>NO OFERTADO</v>
      </c>
      <c r="CG272" s="44">
        <f>+IF(CF272="NO OFERTADO",0,IF(CF272="NO CUMPLE EV TECNICA",0,IF(CF272="NO HABILITA",0,IF(CF272="HABILITA",('PRECIOS UNITARIOS'!$AF272*500)/CE272))))</f>
        <v>0</v>
      </c>
      <c r="CH272" s="43">
        <f>'PRECIO REFERENCIA'!CF272</f>
        <v>452200</v>
      </c>
      <c r="CI272" s="43" t="str">
        <f>'PRECIO REFERENCIA'!CH272</f>
        <v>HABILITA</v>
      </c>
      <c r="CJ272" s="44">
        <f>+IF(CI272="NO OFERTADO",0,IF(CI272="NO CUMPLE EV TECNICA",0,IF(CI272="NO HABILITA",0,IF(CI272="HABILITA",('PRECIOS UNITARIOS'!$AF272*500)/CH272))))</f>
        <v>500</v>
      </c>
    </row>
    <row r="273" spans="1:88" s="40" customFormat="1" ht="38.25" x14ac:dyDescent="0.2">
      <c r="A273" s="103">
        <v>264</v>
      </c>
      <c r="B273" s="202" t="s">
        <v>409</v>
      </c>
      <c r="C273" s="121" t="s">
        <v>410</v>
      </c>
      <c r="D273" s="24">
        <v>1</v>
      </c>
      <c r="E273" s="166" t="s">
        <v>53</v>
      </c>
      <c r="F273" s="168">
        <v>1</v>
      </c>
      <c r="G273" s="25">
        <v>6069</v>
      </c>
      <c r="H273" s="43">
        <f>'PRECIO REFERENCIA'!F273</f>
        <v>0</v>
      </c>
      <c r="I273" s="43" t="str">
        <f>'PRECIO REFERENCIA'!H273</f>
        <v>NO OFERTADO</v>
      </c>
      <c r="J273" s="44">
        <f>+IF(I273="NO OFERTADO",0,IF(I273="NO CUMPLE EV TECNICA",0,IF(I273="NO HABILITA",0,IF(I273="HABILITA",('PRECIOS UNITARIOS'!$AF273*500)/H273))))</f>
        <v>0</v>
      </c>
      <c r="K273" s="43">
        <f>'PRECIO REFERENCIA'!I273</f>
        <v>0</v>
      </c>
      <c r="L273" s="43" t="str">
        <f>'PRECIO REFERENCIA'!K273</f>
        <v>NO OFERTADO</v>
      </c>
      <c r="M273" s="44">
        <f>+IF(L273="NO OFERTADO",0,IF(L273="NO CUMPLE EV TECNICA",0,IF(L273="NO HABILITA",0,IF(L273="HABILITA",('PRECIOS UNITARIOS'!$AF273*500)/K273))))</f>
        <v>0</v>
      </c>
      <c r="N273" s="43">
        <f>'PRECIO REFERENCIA'!L273</f>
        <v>0</v>
      </c>
      <c r="O273" s="43" t="str">
        <f>'PRECIO REFERENCIA'!N273</f>
        <v>NO OFERTADO</v>
      </c>
      <c r="P273" s="44">
        <f>+IF(O273="NO OFERTADO",0,IF(O273="NO CUMPLE EV TECNICA",0,IF(O273="NO HABILITA",0,IF(O273="HABILITA",('PRECIOS UNITARIOS'!$AF273*500)/N273))))</f>
        <v>0</v>
      </c>
      <c r="Q273" s="43">
        <f>'PRECIO REFERENCIA'!O273</f>
        <v>0</v>
      </c>
      <c r="R273" s="43" t="str">
        <f>'PRECIO REFERENCIA'!Q273</f>
        <v>NO OFERTADO</v>
      </c>
      <c r="S273" s="44">
        <f>+IF(R273="NO OFERTADO",0,IF(R273="NO CUMPLE EV TECNICA",0,IF(R273="NO HABILITA",0,IF(R273="HABILITA",('PRECIOS UNITARIOS'!$AF273*500)/Q273))))</f>
        <v>0</v>
      </c>
      <c r="T273" s="43">
        <f>'PRECIO REFERENCIA'!R273</f>
        <v>0</v>
      </c>
      <c r="U273" s="43" t="str">
        <f>'PRECIO REFERENCIA'!T273</f>
        <v>NO OFERTADO</v>
      </c>
      <c r="V273" s="44">
        <f>+IF(U273="NO OFERTADO",0,IF(U273="NO CUMPLE EV TECNICA",0,IF(U273="NO HABILITA",0,IF(U273="HABILITA",('PRECIOS UNITARIOS'!$AF273*500)/T273))))</f>
        <v>0</v>
      </c>
      <c r="W273" s="43">
        <f>'PRECIO REFERENCIA'!U273</f>
        <v>0</v>
      </c>
      <c r="X273" s="43" t="str">
        <f>'PRECIO REFERENCIA'!W273</f>
        <v>NO OFERTADO</v>
      </c>
      <c r="Y273" s="44">
        <f>+IF(X273="NO OFERTADO",0,IF(X273="NO CUMPLE EV TECNICA",0,IF(X273="NO HABILITA",0,IF(X273="HABILITA",('PRECIOS UNITARIOS'!$AF273*500)/W273))))</f>
        <v>0</v>
      </c>
      <c r="Z273" s="43">
        <f>'PRECIO REFERENCIA'!X273</f>
        <v>0</v>
      </c>
      <c r="AA273" s="43" t="str">
        <f>'PRECIO REFERENCIA'!Z273</f>
        <v>NO OFERTADO</v>
      </c>
      <c r="AB273" s="44">
        <f>+IF(AA273="NO OFERTADO",0,IF(AA273="NO CUMPLE EV TECNICA",0,IF(AA273="NO HABILITA",0,IF(AA273="HABILITA",('PRECIOS UNITARIOS'!$AF273*500)/Z273))))</f>
        <v>0</v>
      </c>
      <c r="AC273" s="43">
        <f>'PRECIO REFERENCIA'!AA273</f>
        <v>0</v>
      </c>
      <c r="AD273" s="43" t="str">
        <f>'PRECIO REFERENCIA'!AC273</f>
        <v>NO OFERTADO</v>
      </c>
      <c r="AE273" s="44">
        <f>+IF(AD273="NO OFERTADO",0,IF(AD273="NO CUMPLE EV TECNICA",0,IF(AD273="NO HABILITA",0,IF(AD273="HABILITA",('PRECIOS UNITARIOS'!$AF273*500)/AC273))))</f>
        <v>0</v>
      </c>
      <c r="AF273" s="43">
        <f>'PRECIO REFERENCIA'!AD273</f>
        <v>0</v>
      </c>
      <c r="AG273" s="43" t="str">
        <f>'PRECIO REFERENCIA'!AF273</f>
        <v>NO OFERTADO</v>
      </c>
      <c r="AH273" s="44">
        <f>+IF(AG273="NO OFERTADO",0,IF(AG273="NO CUMPLE EV TECNICA",0,IF(AG273="NO HABILITA",0,IF(AG273="HABILITA",('PRECIOS UNITARIOS'!$AF273*500)/AF273))))</f>
        <v>0</v>
      </c>
      <c r="AI273" s="43">
        <f>'PRECIO REFERENCIA'!AG273</f>
        <v>0</v>
      </c>
      <c r="AJ273" s="43" t="str">
        <f>'PRECIO REFERENCIA'!AI273</f>
        <v>NO OFERTADO</v>
      </c>
      <c r="AK273" s="44">
        <f>+IF(AJ273="NO OFERTADO",0,IF(AJ273="NO CUMPLE EV TECNICA",0,IF(AJ273="NO HABILITA",0,IF(AJ273="HABILITA",('PRECIOS UNITARIOS'!$AF273*500)/AI273))))</f>
        <v>0</v>
      </c>
      <c r="AL273" s="43">
        <f>'PRECIO REFERENCIA'!AJ273</f>
        <v>0</v>
      </c>
      <c r="AM273" s="43" t="str">
        <f>'PRECIO REFERENCIA'!AL273</f>
        <v>NO OFERTADO</v>
      </c>
      <c r="AN273" s="44">
        <f>+IF(AM273="NO OFERTADO",0,IF(AM273="NO CUMPLE EV TECNICA",0,IF(AM273="NO HABILITA",0,IF(AM273="HABILITA",('PRECIOS UNITARIOS'!$AF273*500)/AL273))))</f>
        <v>0</v>
      </c>
      <c r="AO273" s="43">
        <f>'PRECIO REFERENCIA'!AM273</f>
        <v>0</v>
      </c>
      <c r="AP273" s="43" t="str">
        <f>'PRECIO REFERENCIA'!AO273</f>
        <v>NO OFERTADO</v>
      </c>
      <c r="AQ273" s="44">
        <f>+IF(AP273="NO OFERTADO",0,IF(AP273="NO CUMPLE EV TECNICA",0,IF(AP273="NO HABILITA",0,IF(AP273="HABILITA",('PRECIOS UNITARIOS'!$AF273*500)/AO273))))</f>
        <v>0</v>
      </c>
      <c r="AR273" s="43">
        <f>'PRECIO REFERENCIA'!AP273</f>
        <v>0</v>
      </c>
      <c r="AS273" s="43" t="str">
        <f>'PRECIO REFERENCIA'!AR273</f>
        <v>NO HABILITA</v>
      </c>
      <c r="AT273" s="44">
        <f>+IF(AS273="NO OFERTADO",0,IF(AS273="NO CUMPLE EV TECNICA",0,IF(AS273="NO HABILITA",0,IF(AS273="HABILITA",('PRECIOS UNITARIOS'!$AF273*500)/AR273))))</f>
        <v>0</v>
      </c>
      <c r="AU273" s="43">
        <f>'PRECIO REFERENCIA'!AS273</f>
        <v>0</v>
      </c>
      <c r="AV273" s="43" t="str">
        <f>'PRECIO REFERENCIA'!AU273</f>
        <v>NO OFERTADO</v>
      </c>
      <c r="AW273" s="44">
        <f>+IF(AV273="NO OFERTADO",0,IF(AV273="NO CUMPLE EV TECNICA",0,IF(AV273="NO HABILITA",0,IF(AV273="HABILITA",('PRECIOS UNITARIOS'!$AF273*500)/AU273))))</f>
        <v>0</v>
      </c>
      <c r="AX273" s="43">
        <f>'PRECIO REFERENCIA'!AV273</f>
        <v>0</v>
      </c>
      <c r="AY273" s="43" t="str">
        <f>'PRECIO REFERENCIA'!AX273</f>
        <v>NO OFERTADO</v>
      </c>
      <c r="AZ273" s="44">
        <f>+IF(AY273="NO OFERTADO",0,IF(AY273="NO CUMPLE EV TECNICA",0,IF(AY273="NO HABILITA",0,IF(AY273="HABILITA",('PRECIOS UNITARIOS'!$AF273*500)/AX273))))</f>
        <v>0</v>
      </c>
      <c r="BA273" s="43">
        <f>'PRECIO REFERENCIA'!AY273</f>
        <v>0</v>
      </c>
      <c r="BB273" s="43" t="str">
        <f>'PRECIO REFERENCIA'!BA273</f>
        <v>NO OFERTADO</v>
      </c>
      <c r="BC273" s="44">
        <f>+IF(BB273="NO OFERTADO",0,IF(BB273="NO CUMPLE EV TECNICA",0,IF(BB273="NO HABILITA",0,IF(BB273="HABILITA",('PRECIOS UNITARIOS'!$AF273*500)/BA273))))</f>
        <v>0</v>
      </c>
      <c r="BD273" s="43">
        <f>'PRECIO REFERENCIA'!BB273</f>
        <v>0</v>
      </c>
      <c r="BE273" s="43" t="str">
        <f>'PRECIO REFERENCIA'!BD273</f>
        <v>NO OFERTADO</v>
      </c>
      <c r="BF273" s="44">
        <f>+IF(BE273="NO OFERTADO",0,IF(BE273="NO CUMPLE EV TECNICA",0,IF(BE273="NO HABILITA",0,IF(BE273="HABILITA",('PRECIOS UNITARIOS'!$AF273*500)/BD273))))</f>
        <v>0</v>
      </c>
      <c r="BG273" s="43">
        <f>'PRECIO REFERENCIA'!BE273</f>
        <v>0</v>
      </c>
      <c r="BH273" s="43" t="str">
        <f>'PRECIO REFERENCIA'!BG273</f>
        <v>NO OFERTADO</v>
      </c>
      <c r="BI273" s="44">
        <f>+IF(BH273="NO OFERTADO",0,IF(BH273="NO CUMPLE EV TECNICA",0,IF(BH273="NO HABILITA",0,IF(BH273="HABILITA",('PRECIOS UNITARIOS'!$AF273*500)/BG273))))</f>
        <v>0</v>
      </c>
      <c r="BJ273" s="43">
        <f>'PRECIO REFERENCIA'!BH273</f>
        <v>0</v>
      </c>
      <c r="BK273" s="43" t="str">
        <f>'PRECIO REFERENCIA'!BJ273</f>
        <v>NO OFERTADO</v>
      </c>
      <c r="BL273" s="44">
        <f>+IF(BK273="NO OFERTADO",0,IF(BK273="NO CUMPLE EV TECNICA",0,IF(BK273="NO HABILITA",0,IF(BK273="HABILITA",('PRECIOS UNITARIOS'!$AF273*500)/BJ273))))</f>
        <v>0</v>
      </c>
      <c r="BM273" s="43">
        <f>'PRECIO REFERENCIA'!BK273</f>
        <v>0</v>
      </c>
      <c r="BN273" s="43" t="str">
        <f>'PRECIO REFERENCIA'!BM273</f>
        <v>NO OFERTADO</v>
      </c>
      <c r="BO273" s="44">
        <f>+IF(BN273="NO OFERTADO",0,IF(BN273="NO CUMPLE EV TECNICA",0,IF(BN273="NO HABILITA",0,IF(BN273="HABILITA",('PRECIOS UNITARIOS'!$AF273*500)/BM273))))</f>
        <v>0</v>
      </c>
      <c r="BP273" s="43">
        <f>'PRECIO REFERENCIA'!BN273</f>
        <v>0</v>
      </c>
      <c r="BQ273" s="43" t="str">
        <f>'PRECIO REFERENCIA'!BP273</f>
        <v>NO OFERTADO</v>
      </c>
      <c r="BR273" s="44">
        <f>+IF(BQ273="NO OFERTADO",0,IF(BQ273="NO CUMPLE EV TECNICA",0,IF(BQ273="NO HABILITA",0,IF(BQ273="HABILITA",('PRECIOS UNITARIOS'!$AF273*500)/BP273))))</f>
        <v>0</v>
      </c>
      <c r="BS273" s="43">
        <f>'PRECIO REFERENCIA'!BQ273</f>
        <v>0</v>
      </c>
      <c r="BT273" s="43" t="str">
        <f>'PRECIO REFERENCIA'!BS273</f>
        <v>NO OFERTADO</v>
      </c>
      <c r="BU273" s="44">
        <f>+IF(BT273="NO OFERTADO",0,IF(BT273="NO CUMPLE EV TECNICA",0,IF(BT273="NO HABILITA",0,IF(BT273="HABILITA",('PRECIOS UNITARIOS'!$AF273*500)/BS273))))</f>
        <v>0</v>
      </c>
      <c r="BV273" s="43">
        <f>'PRECIO REFERENCIA'!BT273</f>
        <v>0</v>
      </c>
      <c r="BW273" s="43" t="str">
        <f>'PRECIO REFERENCIA'!BV273</f>
        <v>NO OFERTADO</v>
      </c>
      <c r="BX273" s="44">
        <f>+IF(BW273="NO OFERTADO",0,IF(BW273="NO CUMPLE EV TECNICA",0,IF(BW273="NO HABILITA",0,IF(BW273="HABILITA",('PRECIOS UNITARIOS'!$AF273*500)/BV273))))</f>
        <v>0</v>
      </c>
      <c r="BY273" s="43">
        <f>'PRECIO REFERENCIA'!BW273</f>
        <v>0</v>
      </c>
      <c r="BZ273" s="43" t="str">
        <f>'PRECIO REFERENCIA'!BY273</f>
        <v>NO OFERTADO</v>
      </c>
      <c r="CA273" s="44">
        <f>+IF(BZ273="NO OFERTADO",0,IF(BZ273="NO CUMPLE EV TECNICA",0,IF(BZ273="NO HABILITA",0,IF(BZ273="HABILITA",('PRECIOS UNITARIOS'!$AF273*500)/BY273))))</f>
        <v>0</v>
      </c>
      <c r="CB273" s="43">
        <f>'PRECIO REFERENCIA'!BZ273</f>
        <v>0</v>
      </c>
      <c r="CC273" s="43" t="str">
        <f>'PRECIO REFERENCIA'!CB273</f>
        <v>NO OFERTADO</v>
      </c>
      <c r="CD273" s="44">
        <f>+IF(CC273="NO OFERTADO",0,IF(CC273="NO CUMPLE EV TECNICA",0,IF(CC273="NO HABILITA",0,IF(CC273="HABILITA",('PRECIOS UNITARIOS'!$AF273*500)/CB273))))</f>
        <v>0</v>
      </c>
      <c r="CE273" s="43">
        <f>'PRECIO REFERENCIA'!CC273</f>
        <v>0</v>
      </c>
      <c r="CF273" s="43" t="str">
        <f>'PRECIO REFERENCIA'!CE273</f>
        <v>NO OFERTADO</v>
      </c>
      <c r="CG273" s="44">
        <f>+IF(CF273="NO OFERTADO",0,IF(CF273="NO CUMPLE EV TECNICA",0,IF(CF273="NO HABILITA",0,IF(CF273="HABILITA",('PRECIOS UNITARIOS'!$AF273*500)/CE273))))</f>
        <v>0</v>
      </c>
      <c r="CH273" s="43">
        <f>'PRECIO REFERENCIA'!CF273</f>
        <v>0</v>
      </c>
      <c r="CI273" s="43" t="str">
        <f>'PRECIO REFERENCIA'!CH273</f>
        <v>NO OFERTADO</v>
      </c>
      <c r="CJ273" s="44">
        <f>+IF(CI273="NO OFERTADO",0,IF(CI273="NO CUMPLE EV TECNICA",0,IF(CI273="NO HABILITA",0,IF(CI273="HABILITA",('PRECIOS UNITARIOS'!$AF273*500)/CH273))))</f>
        <v>0</v>
      </c>
    </row>
    <row r="274" spans="1:88" s="40" customFormat="1" ht="38.25" x14ac:dyDescent="0.2">
      <c r="A274" s="103">
        <v>265</v>
      </c>
      <c r="B274" s="202" t="s">
        <v>411</v>
      </c>
      <c r="C274" s="121" t="s">
        <v>412</v>
      </c>
      <c r="D274" s="24">
        <v>1</v>
      </c>
      <c r="E274" s="166" t="s">
        <v>53</v>
      </c>
      <c r="F274" s="168">
        <v>1</v>
      </c>
      <c r="G274" s="25">
        <v>479796.1</v>
      </c>
      <c r="H274" s="43">
        <f>'PRECIO REFERENCIA'!F274</f>
        <v>0</v>
      </c>
      <c r="I274" s="43" t="str">
        <f>'PRECIO REFERENCIA'!H274</f>
        <v>NO OFERTADO</v>
      </c>
      <c r="J274" s="44">
        <f>+IF(I274="NO OFERTADO",0,IF(I274="NO CUMPLE EV TECNICA",0,IF(I274="NO HABILITA",0,IF(I274="HABILITA",('PRECIOS UNITARIOS'!$AF274*500)/H274))))</f>
        <v>0</v>
      </c>
      <c r="K274" s="43">
        <f>'PRECIO REFERENCIA'!I274</f>
        <v>0</v>
      </c>
      <c r="L274" s="43" t="str">
        <f>'PRECIO REFERENCIA'!K274</f>
        <v>NO OFERTADO</v>
      </c>
      <c r="M274" s="44">
        <f>+IF(L274="NO OFERTADO",0,IF(L274="NO CUMPLE EV TECNICA",0,IF(L274="NO HABILITA",0,IF(L274="HABILITA",('PRECIOS UNITARIOS'!$AF274*500)/K274))))</f>
        <v>0</v>
      </c>
      <c r="N274" s="43">
        <f>'PRECIO REFERENCIA'!L274</f>
        <v>0</v>
      </c>
      <c r="O274" s="43" t="str">
        <f>'PRECIO REFERENCIA'!N274</f>
        <v>NO OFERTADO</v>
      </c>
      <c r="P274" s="44">
        <f>+IF(O274="NO OFERTADO",0,IF(O274="NO CUMPLE EV TECNICA",0,IF(O274="NO HABILITA",0,IF(O274="HABILITA",('PRECIOS UNITARIOS'!$AF274*500)/N274))))</f>
        <v>0</v>
      </c>
      <c r="Q274" s="43">
        <f>'PRECIO REFERENCIA'!O274</f>
        <v>0</v>
      </c>
      <c r="R274" s="43" t="str">
        <f>'PRECIO REFERENCIA'!Q274</f>
        <v>NO OFERTADO</v>
      </c>
      <c r="S274" s="44">
        <f>+IF(R274="NO OFERTADO",0,IF(R274="NO CUMPLE EV TECNICA",0,IF(R274="NO HABILITA",0,IF(R274="HABILITA",('PRECIOS UNITARIOS'!$AF274*500)/Q274))))</f>
        <v>0</v>
      </c>
      <c r="T274" s="43">
        <f>'PRECIO REFERENCIA'!R274</f>
        <v>0</v>
      </c>
      <c r="U274" s="43" t="str">
        <f>'PRECIO REFERENCIA'!T274</f>
        <v>NO OFERTADO</v>
      </c>
      <c r="V274" s="44">
        <f>+IF(U274="NO OFERTADO",0,IF(U274="NO CUMPLE EV TECNICA",0,IF(U274="NO HABILITA",0,IF(U274="HABILITA",('PRECIOS UNITARIOS'!$AF274*500)/T274))))</f>
        <v>0</v>
      </c>
      <c r="W274" s="43">
        <f>'PRECIO REFERENCIA'!U274</f>
        <v>0</v>
      </c>
      <c r="X274" s="43" t="str">
        <f>'PRECIO REFERENCIA'!W274</f>
        <v>NO OFERTADO</v>
      </c>
      <c r="Y274" s="44">
        <f>+IF(X274="NO OFERTADO",0,IF(X274="NO CUMPLE EV TECNICA",0,IF(X274="NO HABILITA",0,IF(X274="HABILITA",('PRECIOS UNITARIOS'!$AF274*500)/W274))))</f>
        <v>0</v>
      </c>
      <c r="Z274" s="43">
        <f>'PRECIO REFERENCIA'!X274</f>
        <v>0</v>
      </c>
      <c r="AA274" s="43" t="str">
        <f>'PRECIO REFERENCIA'!Z274</f>
        <v>NO OFERTADO</v>
      </c>
      <c r="AB274" s="44">
        <f>+IF(AA274="NO OFERTADO",0,IF(AA274="NO CUMPLE EV TECNICA",0,IF(AA274="NO HABILITA",0,IF(AA274="HABILITA",('PRECIOS UNITARIOS'!$AF274*500)/Z274))))</f>
        <v>0</v>
      </c>
      <c r="AC274" s="43">
        <f>'PRECIO REFERENCIA'!AA274</f>
        <v>0</v>
      </c>
      <c r="AD274" s="43" t="str">
        <f>'PRECIO REFERENCIA'!AC274</f>
        <v>NO OFERTADO</v>
      </c>
      <c r="AE274" s="44">
        <f>+IF(AD274="NO OFERTADO",0,IF(AD274="NO CUMPLE EV TECNICA",0,IF(AD274="NO HABILITA",0,IF(AD274="HABILITA",('PRECIOS UNITARIOS'!$AF274*500)/AC274))))</f>
        <v>0</v>
      </c>
      <c r="AF274" s="43">
        <f>'PRECIO REFERENCIA'!AD274</f>
        <v>0</v>
      </c>
      <c r="AG274" s="43" t="str">
        <f>'PRECIO REFERENCIA'!AF274</f>
        <v>NO OFERTADO</v>
      </c>
      <c r="AH274" s="44">
        <f>+IF(AG274="NO OFERTADO",0,IF(AG274="NO CUMPLE EV TECNICA",0,IF(AG274="NO HABILITA",0,IF(AG274="HABILITA",('PRECIOS UNITARIOS'!$AF274*500)/AF274))))</f>
        <v>0</v>
      </c>
      <c r="AI274" s="43">
        <f>'PRECIO REFERENCIA'!AG274</f>
        <v>0</v>
      </c>
      <c r="AJ274" s="43" t="str">
        <f>'PRECIO REFERENCIA'!AI274</f>
        <v>NO OFERTADO</v>
      </c>
      <c r="AK274" s="44">
        <f>+IF(AJ274="NO OFERTADO",0,IF(AJ274="NO CUMPLE EV TECNICA",0,IF(AJ274="NO HABILITA",0,IF(AJ274="HABILITA",('PRECIOS UNITARIOS'!$AF274*500)/AI274))))</f>
        <v>0</v>
      </c>
      <c r="AL274" s="43">
        <f>'PRECIO REFERENCIA'!AJ274</f>
        <v>0</v>
      </c>
      <c r="AM274" s="43" t="str">
        <f>'PRECIO REFERENCIA'!AL274</f>
        <v>NO OFERTADO</v>
      </c>
      <c r="AN274" s="44">
        <f>+IF(AM274="NO OFERTADO",0,IF(AM274="NO CUMPLE EV TECNICA",0,IF(AM274="NO HABILITA",0,IF(AM274="HABILITA",('PRECIOS UNITARIOS'!$AF274*500)/AL274))))</f>
        <v>0</v>
      </c>
      <c r="AO274" s="43">
        <f>'PRECIO REFERENCIA'!AM274</f>
        <v>417214</v>
      </c>
      <c r="AP274" s="43" t="str">
        <f>'PRECIO REFERENCIA'!AO274</f>
        <v>HABILITA</v>
      </c>
      <c r="AQ274" s="44">
        <f>+IF(AP274="NO OFERTADO",0,IF(AP274="NO CUMPLE EV TECNICA",0,IF(AP274="NO HABILITA",0,IF(AP274="HABILITA",('PRECIOS UNITARIOS'!$AF274*500)/AO274))))</f>
        <v>500</v>
      </c>
      <c r="AR274" s="43">
        <f>'PRECIO REFERENCIA'!AP274</f>
        <v>0</v>
      </c>
      <c r="AS274" s="43" t="str">
        <f>'PRECIO REFERENCIA'!AR274</f>
        <v>NO OFERTADO</v>
      </c>
      <c r="AT274" s="44">
        <f>+IF(AS274="NO OFERTADO",0,IF(AS274="NO CUMPLE EV TECNICA",0,IF(AS274="NO HABILITA",0,IF(AS274="HABILITA",('PRECIOS UNITARIOS'!$AF274*500)/AR274))))</f>
        <v>0</v>
      </c>
      <c r="AU274" s="43">
        <f>'PRECIO REFERENCIA'!AS274</f>
        <v>0</v>
      </c>
      <c r="AV274" s="43" t="str">
        <f>'PRECIO REFERENCIA'!AU274</f>
        <v>NO OFERTADO</v>
      </c>
      <c r="AW274" s="44">
        <f>+IF(AV274="NO OFERTADO",0,IF(AV274="NO CUMPLE EV TECNICA",0,IF(AV274="NO HABILITA",0,IF(AV274="HABILITA",('PRECIOS UNITARIOS'!$AF274*500)/AU274))))</f>
        <v>0</v>
      </c>
      <c r="AX274" s="43">
        <f>'PRECIO REFERENCIA'!AV274</f>
        <v>0</v>
      </c>
      <c r="AY274" s="43" t="str">
        <f>'PRECIO REFERENCIA'!AX274</f>
        <v>NO OFERTADO</v>
      </c>
      <c r="AZ274" s="44">
        <f>+IF(AY274="NO OFERTADO",0,IF(AY274="NO CUMPLE EV TECNICA",0,IF(AY274="NO HABILITA",0,IF(AY274="HABILITA",('PRECIOS UNITARIOS'!$AF274*500)/AX274))))</f>
        <v>0</v>
      </c>
      <c r="BA274" s="43">
        <f>'PRECIO REFERENCIA'!AY274</f>
        <v>0</v>
      </c>
      <c r="BB274" s="43" t="str">
        <f>'PRECIO REFERENCIA'!BA274</f>
        <v>NO OFERTADO</v>
      </c>
      <c r="BC274" s="44">
        <f>+IF(BB274="NO OFERTADO",0,IF(BB274="NO CUMPLE EV TECNICA",0,IF(BB274="NO HABILITA",0,IF(BB274="HABILITA",('PRECIOS UNITARIOS'!$AF274*500)/BA274))))</f>
        <v>0</v>
      </c>
      <c r="BD274" s="43">
        <f>'PRECIO REFERENCIA'!BB274</f>
        <v>0</v>
      </c>
      <c r="BE274" s="43" t="str">
        <f>'PRECIO REFERENCIA'!BD274</f>
        <v>NO OFERTADO</v>
      </c>
      <c r="BF274" s="44">
        <f>+IF(BE274="NO OFERTADO",0,IF(BE274="NO CUMPLE EV TECNICA",0,IF(BE274="NO HABILITA",0,IF(BE274="HABILITA",('PRECIOS UNITARIOS'!$AF274*500)/BD274))))</f>
        <v>0</v>
      </c>
      <c r="BG274" s="43">
        <f>'PRECIO REFERENCIA'!BE274</f>
        <v>0</v>
      </c>
      <c r="BH274" s="43" t="str">
        <f>'PRECIO REFERENCIA'!BG274</f>
        <v>NO OFERTADO</v>
      </c>
      <c r="BI274" s="44">
        <f>+IF(BH274="NO OFERTADO",0,IF(BH274="NO CUMPLE EV TECNICA",0,IF(BH274="NO HABILITA",0,IF(BH274="HABILITA",('PRECIOS UNITARIOS'!$AF274*500)/BG274))))</f>
        <v>0</v>
      </c>
      <c r="BJ274" s="43">
        <f>'PRECIO REFERENCIA'!BH274</f>
        <v>0</v>
      </c>
      <c r="BK274" s="43" t="str">
        <f>'PRECIO REFERENCIA'!BJ274</f>
        <v>NO OFERTADO</v>
      </c>
      <c r="BL274" s="44">
        <f>+IF(BK274="NO OFERTADO",0,IF(BK274="NO CUMPLE EV TECNICA",0,IF(BK274="NO HABILITA",0,IF(BK274="HABILITA",('PRECIOS UNITARIOS'!$AF274*500)/BJ274))))</f>
        <v>0</v>
      </c>
      <c r="BM274" s="43">
        <f>'PRECIO REFERENCIA'!BK274</f>
        <v>0</v>
      </c>
      <c r="BN274" s="43" t="str">
        <f>'PRECIO REFERENCIA'!BM274</f>
        <v>NO OFERTADO</v>
      </c>
      <c r="BO274" s="44">
        <f>+IF(BN274="NO OFERTADO",0,IF(BN274="NO CUMPLE EV TECNICA",0,IF(BN274="NO HABILITA",0,IF(BN274="HABILITA",('PRECIOS UNITARIOS'!$AF274*500)/BM274))))</f>
        <v>0</v>
      </c>
      <c r="BP274" s="43">
        <f>'PRECIO REFERENCIA'!BN274</f>
        <v>0</v>
      </c>
      <c r="BQ274" s="43" t="str">
        <f>'PRECIO REFERENCIA'!BP274</f>
        <v>NO OFERTADO</v>
      </c>
      <c r="BR274" s="44">
        <f>+IF(BQ274="NO OFERTADO",0,IF(BQ274="NO CUMPLE EV TECNICA",0,IF(BQ274="NO HABILITA",0,IF(BQ274="HABILITA",('PRECIOS UNITARIOS'!$AF274*500)/BP274))))</f>
        <v>0</v>
      </c>
      <c r="BS274" s="43">
        <f>'PRECIO REFERENCIA'!BQ274</f>
        <v>0</v>
      </c>
      <c r="BT274" s="43" t="str">
        <f>'PRECIO REFERENCIA'!BS274</f>
        <v>NO OFERTADO</v>
      </c>
      <c r="BU274" s="44">
        <f>+IF(BT274="NO OFERTADO",0,IF(BT274="NO CUMPLE EV TECNICA",0,IF(BT274="NO HABILITA",0,IF(BT274="HABILITA",('PRECIOS UNITARIOS'!$AF274*500)/BS274))))</f>
        <v>0</v>
      </c>
      <c r="BV274" s="43">
        <f>'PRECIO REFERENCIA'!BT274</f>
        <v>0</v>
      </c>
      <c r="BW274" s="43" t="str">
        <f>'PRECIO REFERENCIA'!BV274</f>
        <v>NO OFERTADO</v>
      </c>
      <c r="BX274" s="44">
        <f>+IF(BW274="NO OFERTADO",0,IF(BW274="NO CUMPLE EV TECNICA",0,IF(BW274="NO HABILITA",0,IF(BW274="HABILITA",('PRECIOS UNITARIOS'!$AF274*500)/BV274))))</f>
        <v>0</v>
      </c>
      <c r="BY274" s="43">
        <f>'PRECIO REFERENCIA'!BW274</f>
        <v>0</v>
      </c>
      <c r="BZ274" s="43" t="str">
        <f>'PRECIO REFERENCIA'!BY274</f>
        <v>NO OFERTADO</v>
      </c>
      <c r="CA274" s="44">
        <f>+IF(BZ274="NO OFERTADO",0,IF(BZ274="NO CUMPLE EV TECNICA",0,IF(BZ274="NO HABILITA",0,IF(BZ274="HABILITA",('PRECIOS UNITARIOS'!$AF274*500)/BY274))))</f>
        <v>0</v>
      </c>
      <c r="CB274" s="43">
        <f>'PRECIO REFERENCIA'!BZ274</f>
        <v>0</v>
      </c>
      <c r="CC274" s="43" t="str">
        <f>'PRECIO REFERENCIA'!CB274</f>
        <v>NO OFERTADO</v>
      </c>
      <c r="CD274" s="44">
        <f>+IF(CC274="NO OFERTADO",0,IF(CC274="NO CUMPLE EV TECNICA",0,IF(CC274="NO HABILITA",0,IF(CC274="HABILITA",('PRECIOS UNITARIOS'!$AF274*500)/CB274))))</f>
        <v>0</v>
      </c>
      <c r="CE274" s="43">
        <f>'PRECIO REFERENCIA'!CC274</f>
        <v>0</v>
      </c>
      <c r="CF274" s="43" t="str">
        <f>'PRECIO REFERENCIA'!CE274</f>
        <v>NO OFERTADO</v>
      </c>
      <c r="CG274" s="44">
        <f>+IF(CF274="NO OFERTADO",0,IF(CF274="NO CUMPLE EV TECNICA",0,IF(CF274="NO HABILITA",0,IF(CF274="HABILITA",('PRECIOS UNITARIOS'!$AF274*500)/CE274))))</f>
        <v>0</v>
      </c>
      <c r="CH274" s="43">
        <f>'PRECIO REFERENCIA'!CF274</f>
        <v>0</v>
      </c>
      <c r="CI274" s="43" t="str">
        <f>'PRECIO REFERENCIA'!CH274</f>
        <v>NO OFERTADO</v>
      </c>
      <c r="CJ274" s="44">
        <f>+IF(CI274="NO OFERTADO",0,IF(CI274="NO CUMPLE EV TECNICA",0,IF(CI274="NO HABILITA",0,IF(CI274="HABILITA",('PRECIOS UNITARIOS'!$AF274*500)/CH274))))</f>
        <v>0</v>
      </c>
    </row>
    <row r="275" spans="1:88" s="40" customFormat="1" ht="38.25" x14ac:dyDescent="0.2">
      <c r="A275" s="103">
        <v>266</v>
      </c>
      <c r="B275" s="202" t="s">
        <v>413</v>
      </c>
      <c r="C275" s="121" t="s">
        <v>412</v>
      </c>
      <c r="D275" s="24">
        <v>1</v>
      </c>
      <c r="E275" s="166" t="s">
        <v>53</v>
      </c>
      <c r="F275" s="168">
        <v>1</v>
      </c>
      <c r="G275" s="25">
        <v>886377.45</v>
      </c>
      <c r="H275" s="43">
        <f>'PRECIO REFERENCIA'!F275</f>
        <v>0</v>
      </c>
      <c r="I275" s="43" t="str">
        <f>'PRECIO REFERENCIA'!H275</f>
        <v>NO OFERTADO</v>
      </c>
      <c r="J275" s="44">
        <f>+IF(I275="NO OFERTADO",0,IF(I275="NO CUMPLE EV TECNICA",0,IF(I275="NO HABILITA",0,IF(I275="HABILITA",('PRECIOS UNITARIOS'!$AF275*500)/H275))))</f>
        <v>0</v>
      </c>
      <c r="K275" s="43">
        <f>'PRECIO REFERENCIA'!I275</f>
        <v>0</v>
      </c>
      <c r="L275" s="43" t="str">
        <f>'PRECIO REFERENCIA'!K275</f>
        <v>NO OFERTADO</v>
      </c>
      <c r="M275" s="44">
        <f>+IF(L275="NO OFERTADO",0,IF(L275="NO CUMPLE EV TECNICA",0,IF(L275="NO HABILITA",0,IF(L275="HABILITA",('PRECIOS UNITARIOS'!$AF275*500)/K275))))</f>
        <v>0</v>
      </c>
      <c r="N275" s="43">
        <f>'PRECIO REFERENCIA'!L275</f>
        <v>0</v>
      </c>
      <c r="O275" s="43" t="str">
        <f>'PRECIO REFERENCIA'!N275</f>
        <v>NO OFERTADO</v>
      </c>
      <c r="P275" s="44">
        <f>+IF(O275="NO OFERTADO",0,IF(O275="NO CUMPLE EV TECNICA",0,IF(O275="NO HABILITA",0,IF(O275="HABILITA",('PRECIOS UNITARIOS'!$AF275*500)/N275))))</f>
        <v>0</v>
      </c>
      <c r="Q275" s="43">
        <f>'PRECIO REFERENCIA'!O275</f>
        <v>0</v>
      </c>
      <c r="R275" s="43" t="str">
        <f>'PRECIO REFERENCIA'!Q275</f>
        <v>NO OFERTADO</v>
      </c>
      <c r="S275" s="44">
        <f>+IF(R275="NO OFERTADO",0,IF(R275="NO CUMPLE EV TECNICA",0,IF(R275="NO HABILITA",0,IF(R275="HABILITA",('PRECIOS UNITARIOS'!$AF275*500)/Q275))))</f>
        <v>0</v>
      </c>
      <c r="T275" s="43">
        <f>'PRECIO REFERENCIA'!R275</f>
        <v>0</v>
      </c>
      <c r="U275" s="43" t="str">
        <f>'PRECIO REFERENCIA'!T275</f>
        <v>NO OFERTADO</v>
      </c>
      <c r="V275" s="44">
        <f>+IF(U275="NO OFERTADO",0,IF(U275="NO CUMPLE EV TECNICA",0,IF(U275="NO HABILITA",0,IF(U275="HABILITA",('PRECIOS UNITARIOS'!$AF275*500)/T275))))</f>
        <v>0</v>
      </c>
      <c r="W275" s="43">
        <f>'PRECIO REFERENCIA'!U275</f>
        <v>0</v>
      </c>
      <c r="X275" s="43" t="str">
        <f>'PRECIO REFERENCIA'!W275</f>
        <v>NO OFERTADO</v>
      </c>
      <c r="Y275" s="44">
        <f>+IF(X275="NO OFERTADO",0,IF(X275="NO CUMPLE EV TECNICA",0,IF(X275="NO HABILITA",0,IF(X275="HABILITA",('PRECIOS UNITARIOS'!$AF275*500)/W275))))</f>
        <v>0</v>
      </c>
      <c r="Z275" s="43">
        <f>'PRECIO REFERENCIA'!X275</f>
        <v>0</v>
      </c>
      <c r="AA275" s="43" t="str">
        <f>'PRECIO REFERENCIA'!Z275</f>
        <v>NO OFERTADO</v>
      </c>
      <c r="AB275" s="44">
        <f>+IF(AA275="NO OFERTADO",0,IF(AA275="NO CUMPLE EV TECNICA",0,IF(AA275="NO HABILITA",0,IF(AA275="HABILITA",('PRECIOS UNITARIOS'!$AF275*500)/Z275))))</f>
        <v>0</v>
      </c>
      <c r="AC275" s="43">
        <f>'PRECIO REFERENCIA'!AA275</f>
        <v>0</v>
      </c>
      <c r="AD275" s="43" t="str">
        <f>'PRECIO REFERENCIA'!AC275</f>
        <v>NO OFERTADO</v>
      </c>
      <c r="AE275" s="44">
        <f>+IF(AD275="NO OFERTADO",0,IF(AD275="NO CUMPLE EV TECNICA",0,IF(AD275="NO HABILITA",0,IF(AD275="HABILITA",('PRECIOS UNITARIOS'!$AF275*500)/AC275))))</f>
        <v>0</v>
      </c>
      <c r="AF275" s="43">
        <f>'PRECIO REFERENCIA'!AD275</f>
        <v>0</v>
      </c>
      <c r="AG275" s="43" t="str">
        <f>'PRECIO REFERENCIA'!AF275</f>
        <v>NO OFERTADO</v>
      </c>
      <c r="AH275" s="44">
        <f>+IF(AG275="NO OFERTADO",0,IF(AG275="NO CUMPLE EV TECNICA",0,IF(AG275="NO HABILITA",0,IF(AG275="HABILITA",('PRECIOS UNITARIOS'!$AF275*500)/AF275))))</f>
        <v>0</v>
      </c>
      <c r="AI275" s="43">
        <f>'PRECIO REFERENCIA'!AG275</f>
        <v>0</v>
      </c>
      <c r="AJ275" s="43" t="str">
        <f>'PRECIO REFERENCIA'!AI275</f>
        <v>NO OFERTADO</v>
      </c>
      <c r="AK275" s="44">
        <f>+IF(AJ275="NO OFERTADO",0,IF(AJ275="NO CUMPLE EV TECNICA",0,IF(AJ275="NO HABILITA",0,IF(AJ275="HABILITA",('PRECIOS UNITARIOS'!$AF275*500)/AI275))))</f>
        <v>0</v>
      </c>
      <c r="AL275" s="43">
        <f>'PRECIO REFERENCIA'!AJ275</f>
        <v>0</v>
      </c>
      <c r="AM275" s="43" t="str">
        <f>'PRECIO REFERENCIA'!AL275</f>
        <v>NO OFERTADO</v>
      </c>
      <c r="AN275" s="44">
        <f>+IF(AM275="NO OFERTADO",0,IF(AM275="NO CUMPLE EV TECNICA",0,IF(AM275="NO HABILITA",0,IF(AM275="HABILITA",('PRECIOS UNITARIOS'!$AF275*500)/AL275))))</f>
        <v>0</v>
      </c>
      <c r="AO275" s="43">
        <f>'PRECIO REFERENCIA'!AM275</f>
        <v>770763</v>
      </c>
      <c r="AP275" s="43" t="str">
        <f>'PRECIO REFERENCIA'!AO275</f>
        <v>HABILITA</v>
      </c>
      <c r="AQ275" s="44">
        <f>+IF(AP275="NO OFERTADO",0,IF(AP275="NO CUMPLE EV TECNICA",0,IF(AP275="NO HABILITA",0,IF(AP275="HABILITA",('PRECIOS UNITARIOS'!$AF275*500)/AO275))))</f>
        <v>500</v>
      </c>
      <c r="AR275" s="43">
        <f>'PRECIO REFERENCIA'!AP275</f>
        <v>0</v>
      </c>
      <c r="AS275" s="43" t="str">
        <f>'PRECIO REFERENCIA'!AR275</f>
        <v>NO OFERTADO</v>
      </c>
      <c r="AT275" s="44">
        <f>+IF(AS275="NO OFERTADO",0,IF(AS275="NO CUMPLE EV TECNICA",0,IF(AS275="NO HABILITA",0,IF(AS275="HABILITA",('PRECIOS UNITARIOS'!$AF275*500)/AR275))))</f>
        <v>0</v>
      </c>
      <c r="AU275" s="43">
        <f>'PRECIO REFERENCIA'!AS275</f>
        <v>0</v>
      </c>
      <c r="AV275" s="43" t="str">
        <f>'PRECIO REFERENCIA'!AU275</f>
        <v>NO OFERTADO</v>
      </c>
      <c r="AW275" s="44">
        <f>+IF(AV275="NO OFERTADO",0,IF(AV275="NO CUMPLE EV TECNICA",0,IF(AV275="NO HABILITA",0,IF(AV275="HABILITA",('PRECIOS UNITARIOS'!$AF275*500)/AU275))))</f>
        <v>0</v>
      </c>
      <c r="AX275" s="43">
        <f>'PRECIO REFERENCIA'!AV275</f>
        <v>0</v>
      </c>
      <c r="AY275" s="43" t="str">
        <f>'PRECIO REFERENCIA'!AX275</f>
        <v>NO OFERTADO</v>
      </c>
      <c r="AZ275" s="44">
        <f>+IF(AY275="NO OFERTADO",0,IF(AY275="NO CUMPLE EV TECNICA",0,IF(AY275="NO HABILITA",0,IF(AY275="HABILITA",('PRECIOS UNITARIOS'!$AF275*500)/AX275))))</f>
        <v>0</v>
      </c>
      <c r="BA275" s="43">
        <f>'PRECIO REFERENCIA'!AY275</f>
        <v>0</v>
      </c>
      <c r="BB275" s="43" t="str">
        <f>'PRECIO REFERENCIA'!BA275</f>
        <v>NO OFERTADO</v>
      </c>
      <c r="BC275" s="44">
        <f>+IF(BB275="NO OFERTADO",0,IF(BB275="NO CUMPLE EV TECNICA",0,IF(BB275="NO HABILITA",0,IF(BB275="HABILITA",('PRECIOS UNITARIOS'!$AF275*500)/BA275))))</f>
        <v>0</v>
      </c>
      <c r="BD275" s="43">
        <f>'PRECIO REFERENCIA'!BB275</f>
        <v>0</v>
      </c>
      <c r="BE275" s="43" t="str">
        <f>'PRECIO REFERENCIA'!BD275</f>
        <v>NO OFERTADO</v>
      </c>
      <c r="BF275" s="44">
        <f>+IF(BE275="NO OFERTADO",0,IF(BE275="NO CUMPLE EV TECNICA",0,IF(BE275="NO HABILITA",0,IF(BE275="HABILITA",('PRECIOS UNITARIOS'!$AF275*500)/BD275))))</f>
        <v>0</v>
      </c>
      <c r="BG275" s="43">
        <f>'PRECIO REFERENCIA'!BE275</f>
        <v>0</v>
      </c>
      <c r="BH275" s="43" t="str">
        <f>'PRECIO REFERENCIA'!BG275</f>
        <v>NO OFERTADO</v>
      </c>
      <c r="BI275" s="44">
        <f>+IF(BH275="NO OFERTADO",0,IF(BH275="NO CUMPLE EV TECNICA",0,IF(BH275="NO HABILITA",0,IF(BH275="HABILITA",('PRECIOS UNITARIOS'!$AF275*500)/BG275))))</f>
        <v>0</v>
      </c>
      <c r="BJ275" s="43">
        <f>'PRECIO REFERENCIA'!BH275</f>
        <v>0</v>
      </c>
      <c r="BK275" s="43" t="str">
        <f>'PRECIO REFERENCIA'!BJ275</f>
        <v>NO OFERTADO</v>
      </c>
      <c r="BL275" s="44">
        <f>+IF(BK275="NO OFERTADO",0,IF(BK275="NO CUMPLE EV TECNICA",0,IF(BK275="NO HABILITA",0,IF(BK275="HABILITA",('PRECIOS UNITARIOS'!$AF275*500)/BJ275))))</f>
        <v>0</v>
      </c>
      <c r="BM275" s="43">
        <f>'PRECIO REFERENCIA'!BK275</f>
        <v>0</v>
      </c>
      <c r="BN275" s="43" t="str">
        <f>'PRECIO REFERENCIA'!BM275</f>
        <v>NO OFERTADO</v>
      </c>
      <c r="BO275" s="44">
        <f>+IF(BN275="NO OFERTADO",0,IF(BN275="NO CUMPLE EV TECNICA",0,IF(BN275="NO HABILITA",0,IF(BN275="HABILITA",('PRECIOS UNITARIOS'!$AF275*500)/BM275))))</f>
        <v>0</v>
      </c>
      <c r="BP275" s="43">
        <f>'PRECIO REFERENCIA'!BN275</f>
        <v>0</v>
      </c>
      <c r="BQ275" s="43" t="str">
        <f>'PRECIO REFERENCIA'!BP275</f>
        <v>NO OFERTADO</v>
      </c>
      <c r="BR275" s="44">
        <f>+IF(BQ275="NO OFERTADO",0,IF(BQ275="NO CUMPLE EV TECNICA",0,IF(BQ275="NO HABILITA",0,IF(BQ275="HABILITA",('PRECIOS UNITARIOS'!$AF275*500)/BP275))))</f>
        <v>0</v>
      </c>
      <c r="BS275" s="43">
        <f>'PRECIO REFERENCIA'!BQ275</f>
        <v>0</v>
      </c>
      <c r="BT275" s="43" t="str">
        <f>'PRECIO REFERENCIA'!BS275</f>
        <v>NO OFERTADO</v>
      </c>
      <c r="BU275" s="44">
        <f>+IF(BT275="NO OFERTADO",0,IF(BT275="NO CUMPLE EV TECNICA",0,IF(BT275="NO HABILITA",0,IF(BT275="HABILITA",('PRECIOS UNITARIOS'!$AF275*500)/BS275))))</f>
        <v>0</v>
      </c>
      <c r="BV275" s="43">
        <f>'PRECIO REFERENCIA'!BT275</f>
        <v>0</v>
      </c>
      <c r="BW275" s="43" t="str">
        <f>'PRECIO REFERENCIA'!BV275</f>
        <v>NO OFERTADO</v>
      </c>
      <c r="BX275" s="44">
        <f>+IF(BW275="NO OFERTADO",0,IF(BW275="NO CUMPLE EV TECNICA",0,IF(BW275="NO HABILITA",0,IF(BW275="HABILITA",('PRECIOS UNITARIOS'!$AF275*500)/BV275))))</f>
        <v>0</v>
      </c>
      <c r="BY275" s="43">
        <f>'PRECIO REFERENCIA'!BW275</f>
        <v>0</v>
      </c>
      <c r="BZ275" s="43" t="str">
        <f>'PRECIO REFERENCIA'!BY275</f>
        <v>NO OFERTADO</v>
      </c>
      <c r="CA275" s="44">
        <f>+IF(BZ275="NO OFERTADO",0,IF(BZ275="NO CUMPLE EV TECNICA",0,IF(BZ275="NO HABILITA",0,IF(BZ275="HABILITA",('PRECIOS UNITARIOS'!$AF275*500)/BY275))))</f>
        <v>0</v>
      </c>
      <c r="CB275" s="43">
        <f>'PRECIO REFERENCIA'!BZ275</f>
        <v>0</v>
      </c>
      <c r="CC275" s="43" t="str">
        <f>'PRECIO REFERENCIA'!CB275</f>
        <v>NO OFERTADO</v>
      </c>
      <c r="CD275" s="44">
        <f>+IF(CC275="NO OFERTADO",0,IF(CC275="NO CUMPLE EV TECNICA",0,IF(CC275="NO HABILITA",0,IF(CC275="HABILITA",('PRECIOS UNITARIOS'!$AF275*500)/CB275))))</f>
        <v>0</v>
      </c>
      <c r="CE275" s="43">
        <f>'PRECIO REFERENCIA'!CC275</f>
        <v>0</v>
      </c>
      <c r="CF275" s="43" t="str">
        <f>'PRECIO REFERENCIA'!CE275</f>
        <v>NO OFERTADO</v>
      </c>
      <c r="CG275" s="44">
        <f>+IF(CF275="NO OFERTADO",0,IF(CF275="NO CUMPLE EV TECNICA",0,IF(CF275="NO HABILITA",0,IF(CF275="HABILITA",('PRECIOS UNITARIOS'!$AF275*500)/CE275))))</f>
        <v>0</v>
      </c>
      <c r="CH275" s="43">
        <f>'PRECIO REFERENCIA'!CF275</f>
        <v>0</v>
      </c>
      <c r="CI275" s="43" t="str">
        <f>'PRECIO REFERENCIA'!CH275</f>
        <v>NO OFERTADO</v>
      </c>
      <c r="CJ275" s="44">
        <f>+IF(CI275="NO OFERTADO",0,IF(CI275="NO CUMPLE EV TECNICA",0,IF(CI275="NO HABILITA",0,IF(CI275="HABILITA",('PRECIOS UNITARIOS'!$AF275*500)/CH275))))</f>
        <v>0</v>
      </c>
    </row>
    <row r="276" spans="1:88" s="40" customFormat="1" ht="51" x14ac:dyDescent="0.2">
      <c r="A276" s="103">
        <v>267</v>
      </c>
      <c r="B276" s="202" t="s">
        <v>414</v>
      </c>
      <c r="C276" s="121" t="s">
        <v>52</v>
      </c>
      <c r="D276" s="24">
        <v>1</v>
      </c>
      <c r="E276" s="166" t="s">
        <v>53</v>
      </c>
      <c r="F276" s="168">
        <v>106.33333333333333</v>
      </c>
      <c r="G276" s="25">
        <v>3896.3218000000002</v>
      </c>
      <c r="H276" s="43">
        <f>'PRECIO REFERENCIA'!F276</f>
        <v>0</v>
      </c>
      <c r="I276" s="43" t="str">
        <f>'PRECIO REFERENCIA'!H276</f>
        <v>NO OFERTADO</v>
      </c>
      <c r="J276" s="44">
        <f>+IF(I276="NO OFERTADO",0,IF(I276="NO CUMPLE EV TECNICA",0,IF(I276="NO HABILITA",0,IF(I276="HABILITA",('PRECIOS UNITARIOS'!$AF276*500)/H276))))</f>
        <v>0</v>
      </c>
      <c r="K276" s="43">
        <f>'PRECIO REFERENCIA'!I276</f>
        <v>3800</v>
      </c>
      <c r="L276" s="43" t="str">
        <f>'PRECIO REFERENCIA'!K276</f>
        <v>HABILITA</v>
      </c>
      <c r="M276" s="44">
        <f>+IF(L276="NO OFERTADO",0,IF(L276="NO CUMPLE EV TECNICA",0,IF(L276="NO HABILITA",0,IF(L276="HABILITA",('PRECIOS UNITARIOS'!$AF276*500)/K276))))</f>
        <v>407.89473684210526</v>
      </c>
      <c r="N276" s="43">
        <f>'PRECIO REFERENCIA'!L276</f>
        <v>3450</v>
      </c>
      <c r="O276" s="43" t="str">
        <f>'PRECIO REFERENCIA'!N276</f>
        <v>HABILITA</v>
      </c>
      <c r="P276" s="44">
        <f>+IF(O276="NO OFERTADO",0,IF(O276="NO CUMPLE EV TECNICA",0,IF(O276="NO HABILITA",0,IF(O276="HABILITA",('PRECIOS UNITARIOS'!$AF276*500)/N276))))</f>
        <v>449.27536231884056</v>
      </c>
      <c r="Q276" s="43">
        <f>'PRECIO REFERENCIA'!O276</f>
        <v>0</v>
      </c>
      <c r="R276" s="43" t="str">
        <f>'PRECIO REFERENCIA'!Q276</f>
        <v>NO OFERTADO</v>
      </c>
      <c r="S276" s="44">
        <f>+IF(R276="NO OFERTADO",0,IF(R276="NO CUMPLE EV TECNICA",0,IF(R276="NO HABILITA",0,IF(R276="HABILITA",('PRECIOS UNITARIOS'!$AF276*500)/Q276))))</f>
        <v>0</v>
      </c>
      <c r="T276" s="43">
        <f>'PRECIO REFERENCIA'!R276</f>
        <v>0</v>
      </c>
      <c r="U276" s="43" t="str">
        <f>'PRECIO REFERENCIA'!T276</f>
        <v>NO OFERTADO</v>
      </c>
      <c r="V276" s="44">
        <f>+IF(U276="NO OFERTADO",0,IF(U276="NO CUMPLE EV TECNICA",0,IF(U276="NO HABILITA",0,IF(U276="HABILITA",('PRECIOS UNITARIOS'!$AF276*500)/T276))))</f>
        <v>0</v>
      </c>
      <c r="W276" s="43">
        <f>'PRECIO REFERENCIA'!U276</f>
        <v>0</v>
      </c>
      <c r="X276" s="43" t="str">
        <f>'PRECIO REFERENCIA'!W276</f>
        <v>NO OFERTADO</v>
      </c>
      <c r="Y276" s="44">
        <f>+IF(X276="NO OFERTADO",0,IF(X276="NO CUMPLE EV TECNICA",0,IF(X276="NO HABILITA",0,IF(X276="HABILITA",('PRECIOS UNITARIOS'!$AF276*500)/W276))))</f>
        <v>0</v>
      </c>
      <c r="Z276" s="43">
        <f>'PRECIO REFERENCIA'!X276</f>
        <v>0</v>
      </c>
      <c r="AA276" s="43" t="str">
        <f>'PRECIO REFERENCIA'!Z276</f>
        <v>NO OFERTADO</v>
      </c>
      <c r="AB276" s="44">
        <f>+IF(AA276="NO OFERTADO",0,IF(AA276="NO CUMPLE EV TECNICA",0,IF(AA276="NO HABILITA",0,IF(AA276="HABILITA",('PRECIOS UNITARIOS'!$AF276*500)/Z276))))</f>
        <v>0</v>
      </c>
      <c r="AC276" s="43">
        <f>'PRECIO REFERENCIA'!AA276</f>
        <v>0</v>
      </c>
      <c r="AD276" s="43" t="str">
        <f>'PRECIO REFERENCIA'!AC276</f>
        <v>NO OFERTADO</v>
      </c>
      <c r="AE276" s="44">
        <f>+IF(AD276="NO OFERTADO",0,IF(AD276="NO CUMPLE EV TECNICA",0,IF(AD276="NO HABILITA",0,IF(AD276="HABILITA",('PRECIOS UNITARIOS'!$AF276*500)/AC276))))</f>
        <v>0</v>
      </c>
      <c r="AF276" s="43">
        <f>'PRECIO REFERENCIA'!AD276</f>
        <v>0</v>
      </c>
      <c r="AG276" s="43" t="str">
        <f>'PRECIO REFERENCIA'!AF276</f>
        <v>NO HABILITA</v>
      </c>
      <c r="AH276" s="44">
        <f>+IF(AG276="NO OFERTADO",0,IF(AG276="NO CUMPLE EV TECNICA",0,IF(AG276="NO HABILITA",0,IF(AG276="HABILITA",('PRECIOS UNITARIOS'!$AF276*500)/AF276))))</f>
        <v>0</v>
      </c>
      <c r="AI276" s="43">
        <f>'PRECIO REFERENCIA'!AG276</f>
        <v>0</v>
      </c>
      <c r="AJ276" s="43" t="str">
        <f>'PRECIO REFERENCIA'!AI276</f>
        <v>NO OFERTADO</v>
      </c>
      <c r="AK276" s="44">
        <f>+IF(AJ276="NO OFERTADO",0,IF(AJ276="NO CUMPLE EV TECNICA",0,IF(AJ276="NO HABILITA",0,IF(AJ276="HABILITA",('PRECIOS UNITARIOS'!$AF276*500)/AI276))))</f>
        <v>0</v>
      </c>
      <c r="AL276" s="43">
        <f>'PRECIO REFERENCIA'!AJ276</f>
        <v>0</v>
      </c>
      <c r="AM276" s="43" t="str">
        <f>'PRECIO REFERENCIA'!AL276</f>
        <v>NO OFERTADO</v>
      </c>
      <c r="AN276" s="44">
        <f>+IF(AM276="NO OFERTADO",0,IF(AM276="NO CUMPLE EV TECNICA",0,IF(AM276="NO HABILITA",0,IF(AM276="HABILITA",('PRECIOS UNITARIOS'!$AF276*500)/AL276))))</f>
        <v>0</v>
      </c>
      <c r="AO276" s="43">
        <f>'PRECIO REFERENCIA'!AM276</f>
        <v>3100</v>
      </c>
      <c r="AP276" s="43" t="str">
        <f>'PRECIO REFERENCIA'!AO276</f>
        <v>HABILITA</v>
      </c>
      <c r="AQ276" s="44">
        <f>+IF(AP276="NO OFERTADO",0,IF(AP276="NO CUMPLE EV TECNICA",0,IF(AP276="NO HABILITA",0,IF(AP276="HABILITA",('PRECIOS UNITARIOS'!$AF276*500)/AO276))))</f>
        <v>500</v>
      </c>
      <c r="AR276" s="43">
        <f>'PRECIO REFERENCIA'!AP276</f>
        <v>0</v>
      </c>
      <c r="AS276" s="43" t="str">
        <f>'PRECIO REFERENCIA'!AR276</f>
        <v>NO OFERTADO</v>
      </c>
      <c r="AT276" s="44">
        <f>+IF(AS276="NO OFERTADO",0,IF(AS276="NO CUMPLE EV TECNICA",0,IF(AS276="NO HABILITA",0,IF(AS276="HABILITA",('PRECIOS UNITARIOS'!$AF276*500)/AR276))))</f>
        <v>0</v>
      </c>
      <c r="AU276" s="43">
        <f>'PRECIO REFERENCIA'!AS276</f>
        <v>0</v>
      </c>
      <c r="AV276" s="43" t="str">
        <f>'PRECIO REFERENCIA'!AU276</f>
        <v>NO OFERTADO</v>
      </c>
      <c r="AW276" s="44">
        <f>+IF(AV276="NO OFERTADO",0,IF(AV276="NO CUMPLE EV TECNICA",0,IF(AV276="NO HABILITA",0,IF(AV276="HABILITA",('PRECIOS UNITARIOS'!$AF276*500)/AU276))))</f>
        <v>0</v>
      </c>
      <c r="AX276" s="43">
        <f>'PRECIO REFERENCIA'!AV276</f>
        <v>0</v>
      </c>
      <c r="AY276" s="43" t="str">
        <f>'PRECIO REFERENCIA'!AX276</f>
        <v>NO OFERTADO</v>
      </c>
      <c r="AZ276" s="44">
        <f>+IF(AY276="NO OFERTADO",0,IF(AY276="NO CUMPLE EV TECNICA",0,IF(AY276="NO HABILITA",0,IF(AY276="HABILITA",('PRECIOS UNITARIOS'!$AF276*500)/AX276))))</f>
        <v>0</v>
      </c>
      <c r="BA276" s="43">
        <f>'PRECIO REFERENCIA'!AY276</f>
        <v>0</v>
      </c>
      <c r="BB276" s="43" t="str">
        <f>'PRECIO REFERENCIA'!BA276</f>
        <v>NO OFERTADO</v>
      </c>
      <c r="BC276" s="44">
        <f>+IF(BB276="NO OFERTADO",0,IF(BB276="NO CUMPLE EV TECNICA",0,IF(BB276="NO HABILITA",0,IF(BB276="HABILITA",('PRECIOS UNITARIOS'!$AF276*500)/BA276))))</f>
        <v>0</v>
      </c>
      <c r="BD276" s="43">
        <f>'PRECIO REFERENCIA'!BB276</f>
        <v>5061</v>
      </c>
      <c r="BE276" s="43" t="str">
        <f>'PRECIO REFERENCIA'!BD276</f>
        <v>HABILITA</v>
      </c>
      <c r="BF276" s="44">
        <f>+IF(BE276="NO OFERTADO",0,IF(BE276="NO CUMPLE EV TECNICA",0,IF(BE276="NO HABILITA",0,IF(BE276="HABILITA",('PRECIOS UNITARIOS'!$AF276*500)/BD276))))</f>
        <v>306.26358427188302</v>
      </c>
      <c r="BG276" s="43">
        <f>'PRECIO REFERENCIA'!BE276</f>
        <v>0</v>
      </c>
      <c r="BH276" s="43" t="str">
        <f>'PRECIO REFERENCIA'!BG276</f>
        <v>NO OFERTADO</v>
      </c>
      <c r="BI276" s="44">
        <f>+IF(BH276="NO OFERTADO",0,IF(BH276="NO CUMPLE EV TECNICA",0,IF(BH276="NO HABILITA",0,IF(BH276="HABILITA",('PRECIOS UNITARIOS'!$AF276*500)/BG276))))</f>
        <v>0</v>
      </c>
      <c r="BJ276" s="43">
        <f>'PRECIO REFERENCIA'!BH276</f>
        <v>0</v>
      </c>
      <c r="BK276" s="43" t="str">
        <f>'PRECIO REFERENCIA'!BJ276</f>
        <v>NO OFERTADO</v>
      </c>
      <c r="BL276" s="44">
        <f>+IF(BK276="NO OFERTADO",0,IF(BK276="NO CUMPLE EV TECNICA",0,IF(BK276="NO HABILITA",0,IF(BK276="HABILITA",('PRECIOS UNITARIOS'!$AF276*500)/BJ276))))</f>
        <v>0</v>
      </c>
      <c r="BM276" s="43">
        <f>'PRECIO REFERENCIA'!BK276</f>
        <v>0</v>
      </c>
      <c r="BN276" s="43" t="str">
        <f>'PRECIO REFERENCIA'!BM276</f>
        <v>NO OFERTADO</v>
      </c>
      <c r="BO276" s="44">
        <f>+IF(BN276="NO OFERTADO",0,IF(BN276="NO CUMPLE EV TECNICA",0,IF(BN276="NO HABILITA",0,IF(BN276="HABILITA",('PRECIOS UNITARIOS'!$AF276*500)/BM276))))</f>
        <v>0</v>
      </c>
      <c r="BP276" s="43">
        <f>'PRECIO REFERENCIA'!BN276</f>
        <v>0</v>
      </c>
      <c r="BQ276" s="43" t="str">
        <f>'PRECIO REFERENCIA'!BP276</f>
        <v>NO OFERTADO</v>
      </c>
      <c r="BR276" s="44">
        <f>+IF(BQ276="NO OFERTADO",0,IF(BQ276="NO CUMPLE EV TECNICA",0,IF(BQ276="NO HABILITA",0,IF(BQ276="HABILITA",('PRECIOS UNITARIOS'!$AF276*500)/BP276))))</f>
        <v>0</v>
      </c>
      <c r="BS276" s="43">
        <f>'PRECIO REFERENCIA'!BQ276</f>
        <v>0</v>
      </c>
      <c r="BT276" s="43" t="str">
        <f>'PRECIO REFERENCIA'!BS276</f>
        <v>NO OFERTADO</v>
      </c>
      <c r="BU276" s="44">
        <f>+IF(BT276="NO OFERTADO",0,IF(BT276="NO CUMPLE EV TECNICA",0,IF(BT276="NO HABILITA",0,IF(BT276="HABILITA",('PRECIOS UNITARIOS'!$AF276*500)/BS276))))</f>
        <v>0</v>
      </c>
      <c r="BV276" s="43">
        <f>'PRECIO REFERENCIA'!BT276</f>
        <v>0</v>
      </c>
      <c r="BW276" s="43" t="str">
        <f>'PRECIO REFERENCIA'!BV276</f>
        <v>NO OFERTADO</v>
      </c>
      <c r="BX276" s="44">
        <f>+IF(BW276="NO OFERTADO",0,IF(BW276="NO CUMPLE EV TECNICA",0,IF(BW276="NO HABILITA",0,IF(BW276="HABILITA",('PRECIOS UNITARIOS'!$AF276*500)/BV276))))</f>
        <v>0</v>
      </c>
      <c r="BY276" s="43">
        <f>'PRECIO REFERENCIA'!BW276</f>
        <v>0</v>
      </c>
      <c r="BZ276" s="43" t="str">
        <f>'PRECIO REFERENCIA'!BY276</f>
        <v>NO OFERTADO</v>
      </c>
      <c r="CA276" s="44">
        <f>+IF(BZ276="NO OFERTADO",0,IF(BZ276="NO CUMPLE EV TECNICA",0,IF(BZ276="NO HABILITA",0,IF(BZ276="HABILITA",('PRECIOS UNITARIOS'!$AF276*500)/BY276))))</f>
        <v>0</v>
      </c>
      <c r="CB276" s="43">
        <f>'PRECIO REFERENCIA'!BZ276</f>
        <v>0</v>
      </c>
      <c r="CC276" s="43" t="str">
        <f>'PRECIO REFERENCIA'!CB276</f>
        <v>NO OFERTADO</v>
      </c>
      <c r="CD276" s="44">
        <f>+IF(CC276="NO OFERTADO",0,IF(CC276="NO CUMPLE EV TECNICA",0,IF(CC276="NO HABILITA",0,IF(CC276="HABILITA",('PRECIOS UNITARIOS'!$AF276*500)/CB276))))</f>
        <v>0</v>
      </c>
      <c r="CE276" s="43">
        <f>'PRECIO REFERENCIA'!CC276</f>
        <v>0</v>
      </c>
      <c r="CF276" s="43" t="str">
        <f>'PRECIO REFERENCIA'!CE276</f>
        <v>NO OFERTADO</v>
      </c>
      <c r="CG276" s="44">
        <f>+IF(CF276="NO OFERTADO",0,IF(CF276="NO CUMPLE EV TECNICA",0,IF(CF276="NO HABILITA",0,IF(CF276="HABILITA",('PRECIOS UNITARIOS'!$AF276*500)/CE276))))</f>
        <v>0</v>
      </c>
      <c r="CH276" s="43">
        <f>'PRECIO REFERENCIA'!CF276</f>
        <v>0</v>
      </c>
      <c r="CI276" s="43" t="str">
        <f>'PRECIO REFERENCIA'!CH276</f>
        <v>NO OFERTADO</v>
      </c>
      <c r="CJ276" s="44">
        <f>+IF(CI276="NO OFERTADO",0,IF(CI276="NO CUMPLE EV TECNICA",0,IF(CI276="NO HABILITA",0,IF(CI276="HABILITA",('PRECIOS UNITARIOS'!$AF276*500)/CH276))))</f>
        <v>0</v>
      </c>
    </row>
    <row r="277" spans="1:88" s="40" customFormat="1" ht="51" x14ac:dyDescent="0.2">
      <c r="A277" s="103">
        <v>268</v>
      </c>
      <c r="B277" s="202" t="s">
        <v>415</v>
      </c>
      <c r="C277" s="121" t="s">
        <v>52</v>
      </c>
      <c r="D277" s="24">
        <v>1</v>
      </c>
      <c r="E277" s="166" t="s">
        <v>53</v>
      </c>
      <c r="F277" s="168">
        <v>1</v>
      </c>
      <c r="G277" s="25">
        <v>4524.7608</v>
      </c>
      <c r="H277" s="43">
        <f>'PRECIO REFERENCIA'!F277</f>
        <v>0</v>
      </c>
      <c r="I277" s="43" t="str">
        <f>'PRECIO REFERENCIA'!H277</f>
        <v>NO OFERTADO</v>
      </c>
      <c r="J277" s="44">
        <f>+IF(I277="NO OFERTADO",0,IF(I277="NO CUMPLE EV TECNICA",0,IF(I277="NO HABILITA",0,IF(I277="HABILITA",('PRECIOS UNITARIOS'!$AF277*500)/H277))))</f>
        <v>0</v>
      </c>
      <c r="K277" s="43">
        <f>'PRECIO REFERENCIA'!I277</f>
        <v>4500</v>
      </c>
      <c r="L277" s="43" t="str">
        <f>'PRECIO REFERENCIA'!K277</f>
        <v>HABILITA</v>
      </c>
      <c r="M277" s="44">
        <f>+IF(L277="NO OFERTADO",0,IF(L277="NO CUMPLE EV TECNICA",0,IF(L277="NO HABILITA",0,IF(L277="HABILITA",('PRECIOS UNITARIOS'!$AF277*500)/K277))))</f>
        <v>394.44444444444446</v>
      </c>
      <c r="N277" s="43">
        <f>'PRECIO REFERENCIA'!L277</f>
        <v>3550</v>
      </c>
      <c r="O277" s="43" t="str">
        <f>'PRECIO REFERENCIA'!N277</f>
        <v>HABILITA</v>
      </c>
      <c r="P277" s="44">
        <f>+IF(O277="NO OFERTADO",0,IF(O277="NO CUMPLE EV TECNICA",0,IF(O277="NO HABILITA",0,IF(O277="HABILITA",('PRECIOS UNITARIOS'!$AF277*500)/N277))))</f>
        <v>500</v>
      </c>
      <c r="Q277" s="43">
        <f>'PRECIO REFERENCIA'!O277</f>
        <v>0</v>
      </c>
      <c r="R277" s="43" t="str">
        <f>'PRECIO REFERENCIA'!Q277</f>
        <v>NO OFERTADO</v>
      </c>
      <c r="S277" s="44">
        <f>+IF(R277="NO OFERTADO",0,IF(R277="NO CUMPLE EV TECNICA",0,IF(R277="NO HABILITA",0,IF(R277="HABILITA",('PRECIOS UNITARIOS'!$AF277*500)/Q277))))</f>
        <v>0</v>
      </c>
      <c r="T277" s="43">
        <f>'PRECIO REFERENCIA'!R277</f>
        <v>0</v>
      </c>
      <c r="U277" s="43" t="str">
        <f>'PRECIO REFERENCIA'!T277</f>
        <v>NO OFERTADO</v>
      </c>
      <c r="V277" s="44">
        <f>+IF(U277="NO OFERTADO",0,IF(U277="NO CUMPLE EV TECNICA",0,IF(U277="NO HABILITA",0,IF(U277="HABILITA",('PRECIOS UNITARIOS'!$AF277*500)/T277))))</f>
        <v>0</v>
      </c>
      <c r="W277" s="43">
        <f>'PRECIO REFERENCIA'!U277</f>
        <v>0</v>
      </c>
      <c r="X277" s="43" t="str">
        <f>'PRECIO REFERENCIA'!W277</f>
        <v>NO OFERTADO</v>
      </c>
      <c r="Y277" s="44">
        <f>+IF(X277="NO OFERTADO",0,IF(X277="NO CUMPLE EV TECNICA",0,IF(X277="NO HABILITA",0,IF(X277="HABILITA",('PRECIOS UNITARIOS'!$AF277*500)/W277))))</f>
        <v>0</v>
      </c>
      <c r="Z277" s="43">
        <f>'PRECIO REFERENCIA'!X277</f>
        <v>0</v>
      </c>
      <c r="AA277" s="43" t="str">
        <f>'PRECIO REFERENCIA'!Z277</f>
        <v>NO OFERTADO</v>
      </c>
      <c r="AB277" s="44">
        <f>+IF(AA277="NO OFERTADO",0,IF(AA277="NO CUMPLE EV TECNICA",0,IF(AA277="NO HABILITA",0,IF(AA277="HABILITA",('PRECIOS UNITARIOS'!$AF277*500)/Z277))))</f>
        <v>0</v>
      </c>
      <c r="AC277" s="43">
        <f>'PRECIO REFERENCIA'!AA277</f>
        <v>0</v>
      </c>
      <c r="AD277" s="43" t="str">
        <f>'PRECIO REFERENCIA'!AC277</f>
        <v>NO OFERTADO</v>
      </c>
      <c r="AE277" s="44">
        <f>+IF(AD277="NO OFERTADO",0,IF(AD277="NO CUMPLE EV TECNICA",0,IF(AD277="NO HABILITA",0,IF(AD277="HABILITA",('PRECIOS UNITARIOS'!$AF277*500)/AC277))))</f>
        <v>0</v>
      </c>
      <c r="AF277" s="43">
        <f>'PRECIO REFERENCIA'!AD277</f>
        <v>0</v>
      </c>
      <c r="AG277" s="43" t="str">
        <f>'PRECIO REFERENCIA'!AF277</f>
        <v>NO HABILITA</v>
      </c>
      <c r="AH277" s="44">
        <f>+IF(AG277="NO OFERTADO",0,IF(AG277="NO CUMPLE EV TECNICA",0,IF(AG277="NO HABILITA",0,IF(AG277="HABILITA",('PRECIOS UNITARIOS'!$AF277*500)/AF277))))</f>
        <v>0</v>
      </c>
      <c r="AI277" s="43">
        <f>'PRECIO REFERENCIA'!AG277</f>
        <v>0</v>
      </c>
      <c r="AJ277" s="43" t="str">
        <f>'PRECIO REFERENCIA'!AI277</f>
        <v>NO OFERTADO</v>
      </c>
      <c r="AK277" s="44">
        <f>+IF(AJ277="NO OFERTADO",0,IF(AJ277="NO CUMPLE EV TECNICA",0,IF(AJ277="NO HABILITA",0,IF(AJ277="HABILITA",('PRECIOS UNITARIOS'!$AF277*500)/AI277))))</f>
        <v>0</v>
      </c>
      <c r="AL277" s="43">
        <f>'PRECIO REFERENCIA'!AJ277</f>
        <v>0</v>
      </c>
      <c r="AM277" s="43" t="str">
        <f>'PRECIO REFERENCIA'!AL277</f>
        <v>NO OFERTADO</v>
      </c>
      <c r="AN277" s="44">
        <f>+IF(AM277="NO OFERTADO",0,IF(AM277="NO CUMPLE EV TECNICA",0,IF(AM277="NO HABILITA",0,IF(AM277="HABILITA",('PRECIOS UNITARIOS'!$AF277*500)/AL277))))</f>
        <v>0</v>
      </c>
      <c r="AO277" s="43">
        <f>'PRECIO REFERENCIA'!AM277</f>
        <v>3600</v>
      </c>
      <c r="AP277" s="43" t="str">
        <f>'PRECIO REFERENCIA'!AO277</f>
        <v>HABILITA</v>
      </c>
      <c r="AQ277" s="44">
        <f>+IF(AP277="NO OFERTADO",0,IF(AP277="NO CUMPLE EV TECNICA",0,IF(AP277="NO HABILITA",0,IF(AP277="HABILITA",('PRECIOS UNITARIOS'!$AF277*500)/AO277))))</f>
        <v>493.05555555555554</v>
      </c>
      <c r="AR277" s="43">
        <f>'PRECIO REFERENCIA'!AP277</f>
        <v>0</v>
      </c>
      <c r="AS277" s="43" t="str">
        <f>'PRECIO REFERENCIA'!AR277</f>
        <v>NO OFERTADO</v>
      </c>
      <c r="AT277" s="44">
        <f>+IF(AS277="NO OFERTADO",0,IF(AS277="NO CUMPLE EV TECNICA",0,IF(AS277="NO HABILITA",0,IF(AS277="HABILITA",('PRECIOS UNITARIOS'!$AF277*500)/AR277))))</f>
        <v>0</v>
      </c>
      <c r="AU277" s="43">
        <f>'PRECIO REFERENCIA'!AS277</f>
        <v>0</v>
      </c>
      <c r="AV277" s="43" t="str">
        <f>'PRECIO REFERENCIA'!AU277</f>
        <v>NO OFERTADO</v>
      </c>
      <c r="AW277" s="44">
        <f>+IF(AV277="NO OFERTADO",0,IF(AV277="NO CUMPLE EV TECNICA",0,IF(AV277="NO HABILITA",0,IF(AV277="HABILITA",('PRECIOS UNITARIOS'!$AF277*500)/AU277))))</f>
        <v>0</v>
      </c>
      <c r="AX277" s="43">
        <f>'PRECIO REFERENCIA'!AV277</f>
        <v>0</v>
      </c>
      <c r="AY277" s="43" t="str">
        <f>'PRECIO REFERENCIA'!AX277</f>
        <v>NO OFERTADO</v>
      </c>
      <c r="AZ277" s="44">
        <f>+IF(AY277="NO OFERTADO",0,IF(AY277="NO CUMPLE EV TECNICA",0,IF(AY277="NO HABILITA",0,IF(AY277="HABILITA",('PRECIOS UNITARIOS'!$AF277*500)/AX277))))</f>
        <v>0</v>
      </c>
      <c r="BA277" s="43">
        <f>'PRECIO REFERENCIA'!AY277</f>
        <v>0</v>
      </c>
      <c r="BB277" s="43" t="str">
        <f>'PRECIO REFERENCIA'!BA277</f>
        <v>NO OFERTADO</v>
      </c>
      <c r="BC277" s="44">
        <f>+IF(BB277="NO OFERTADO",0,IF(BB277="NO CUMPLE EV TECNICA",0,IF(BB277="NO HABILITA",0,IF(BB277="HABILITA",('PRECIOS UNITARIOS'!$AF277*500)/BA277))))</f>
        <v>0</v>
      </c>
      <c r="BD277" s="43">
        <f>'PRECIO REFERENCIA'!BB277</f>
        <v>5434</v>
      </c>
      <c r="BE277" s="43" t="str">
        <f>'PRECIO REFERENCIA'!BD277</f>
        <v>HABILITA</v>
      </c>
      <c r="BF277" s="44">
        <f>+IF(BE277="NO OFERTADO",0,IF(BE277="NO CUMPLE EV TECNICA",0,IF(BE277="NO HABILITA",0,IF(BE277="HABILITA",('PRECIOS UNITARIOS'!$AF277*500)/BD277))))</f>
        <v>326.64703717335294</v>
      </c>
      <c r="BG277" s="43">
        <f>'PRECIO REFERENCIA'!BE277</f>
        <v>0</v>
      </c>
      <c r="BH277" s="43" t="str">
        <f>'PRECIO REFERENCIA'!BG277</f>
        <v>NO OFERTADO</v>
      </c>
      <c r="BI277" s="44">
        <f>+IF(BH277="NO OFERTADO",0,IF(BH277="NO CUMPLE EV TECNICA",0,IF(BH277="NO HABILITA",0,IF(BH277="HABILITA",('PRECIOS UNITARIOS'!$AF277*500)/BG277))))</f>
        <v>0</v>
      </c>
      <c r="BJ277" s="43">
        <f>'PRECIO REFERENCIA'!BH277</f>
        <v>0</v>
      </c>
      <c r="BK277" s="43" t="str">
        <f>'PRECIO REFERENCIA'!BJ277</f>
        <v>NO OFERTADO</v>
      </c>
      <c r="BL277" s="44">
        <f>+IF(BK277="NO OFERTADO",0,IF(BK277="NO CUMPLE EV TECNICA",0,IF(BK277="NO HABILITA",0,IF(BK277="HABILITA",('PRECIOS UNITARIOS'!$AF277*500)/BJ277))))</f>
        <v>0</v>
      </c>
      <c r="BM277" s="43">
        <f>'PRECIO REFERENCIA'!BK277</f>
        <v>0</v>
      </c>
      <c r="BN277" s="43" t="str">
        <f>'PRECIO REFERENCIA'!BM277</f>
        <v>NO OFERTADO</v>
      </c>
      <c r="BO277" s="44">
        <f>+IF(BN277="NO OFERTADO",0,IF(BN277="NO CUMPLE EV TECNICA",0,IF(BN277="NO HABILITA",0,IF(BN277="HABILITA",('PRECIOS UNITARIOS'!$AF277*500)/BM277))))</f>
        <v>0</v>
      </c>
      <c r="BP277" s="43">
        <f>'PRECIO REFERENCIA'!BN277</f>
        <v>0</v>
      </c>
      <c r="BQ277" s="43" t="str">
        <f>'PRECIO REFERENCIA'!BP277</f>
        <v>NO OFERTADO</v>
      </c>
      <c r="BR277" s="44">
        <f>+IF(BQ277="NO OFERTADO",0,IF(BQ277="NO CUMPLE EV TECNICA",0,IF(BQ277="NO HABILITA",0,IF(BQ277="HABILITA",('PRECIOS UNITARIOS'!$AF277*500)/BP277))))</f>
        <v>0</v>
      </c>
      <c r="BS277" s="43">
        <f>'PRECIO REFERENCIA'!BQ277</f>
        <v>0</v>
      </c>
      <c r="BT277" s="43" t="str">
        <f>'PRECIO REFERENCIA'!BS277</f>
        <v>NO OFERTADO</v>
      </c>
      <c r="BU277" s="44">
        <f>+IF(BT277="NO OFERTADO",0,IF(BT277="NO CUMPLE EV TECNICA",0,IF(BT277="NO HABILITA",0,IF(BT277="HABILITA",('PRECIOS UNITARIOS'!$AF277*500)/BS277))))</f>
        <v>0</v>
      </c>
      <c r="BV277" s="43">
        <f>'PRECIO REFERENCIA'!BT277</f>
        <v>0</v>
      </c>
      <c r="BW277" s="43" t="str">
        <f>'PRECIO REFERENCIA'!BV277</f>
        <v>NO OFERTADO</v>
      </c>
      <c r="BX277" s="44">
        <f>+IF(BW277="NO OFERTADO",0,IF(BW277="NO CUMPLE EV TECNICA",0,IF(BW277="NO HABILITA",0,IF(BW277="HABILITA",('PRECIOS UNITARIOS'!$AF277*500)/BV277))))</f>
        <v>0</v>
      </c>
      <c r="BY277" s="43">
        <f>'PRECIO REFERENCIA'!BW277</f>
        <v>0</v>
      </c>
      <c r="BZ277" s="43" t="str">
        <f>'PRECIO REFERENCIA'!BY277</f>
        <v>NO OFERTADO</v>
      </c>
      <c r="CA277" s="44">
        <f>+IF(BZ277="NO OFERTADO",0,IF(BZ277="NO CUMPLE EV TECNICA",0,IF(BZ277="NO HABILITA",0,IF(BZ277="HABILITA",('PRECIOS UNITARIOS'!$AF277*500)/BY277))))</f>
        <v>0</v>
      </c>
      <c r="CB277" s="43">
        <f>'PRECIO REFERENCIA'!BZ277</f>
        <v>0</v>
      </c>
      <c r="CC277" s="43" t="str">
        <f>'PRECIO REFERENCIA'!CB277</f>
        <v>NO OFERTADO</v>
      </c>
      <c r="CD277" s="44">
        <f>+IF(CC277="NO OFERTADO",0,IF(CC277="NO CUMPLE EV TECNICA",0,IF(CC277="NO HABILITA",0,IF(CC277="HABILITA",('PRECIOS UNITARIOS'!$AF277*500)/CB277))))</f>
        <v>0</v>
      </c>
      <c r="CE277" s="43">
        <f>'PRECIO REFERENCIA'!CC277</f>
        <v>0</v>
      </c>
      <c r="CF277" s="43" t="str">
        <f>'PRECIO REFERENCIA'!CE277</f>
        <v>NO OFERTADO</v>
      </c>
      <c r="CG277" s="44">
        <f>+IF(CF277="NO OFERTADO",0,IF(CF277="NO CUMPLE EV TECNICA",0,IF(CF277="NO HABILITA",0,IF(CF277="HABILITA",('PRECIOS UNITARIOS'!$AF277*500)/CE277))))</f>
        <v>0</v>
      </c>
      <c r="CH277" s="43">
        <f>'PRECIO REFERENCIA'!CF277</f>
        <v>0</v>
      </c>
      <c r="CI277" s="43" t="str">
        <f>'PRECIO REFERENCIA'!CH277</f>
        <v>NO OFERTADO</v>
      </c>
      <c r="CJ277" s="44">
        <f>+IF(CI277="NO OFERTADO",0,IF(CI277="NO CUMPLE EV TECNICA",0,IF(CI277="NO HABILITA",0,IF(CI277="HABILITA",('PRECIOS UNITARIOS'!$AF277*500)/CH277))))</f>
        <v>0</v>
      </c>
    </row>
    <row r="278" spans="1:88" s="40" customFormat="1" ht="51" x14ac:dyDescent="0.2">
      <c r="A278" s="103">
        <v>269</v>
      </c>
      <c r="B278" s="202" t="s">
        <v>416</v>
      </c>
      <c r="C278" s="121" t="s">
        <v>52</v>
      </c>
      <c r="D278" s="24">
        <v>1</v>
      </c>
      <c r="E278" s="166" t="s">
        <v>53</v>
      </c>
      <c r="F278" s="168">
        <v>186</v>
      </c>
      <c r="G278" s="25">
        <v>4312.5</v>
      </c>
      <c r="H278" s="43">
        <f>'PRECIO REFERENCIA'!F278</f>
        <v>0</v>
      </c>
      <c r="I278" s="43" t="str">
        <f>'PRECIO REFERENCIA'!H278</f>
        <v>NO OFERTADO</v>
      </c>
      <c r="J278" s="44">
        <f>+IF(I278="NO OFERTADO",0,IF(I278="NO CUMPLE EV TECNICA",0,IF(I278="NO HABILITA",0,IF(I278="HABILITA",('PRECIOS UNITARIOS'!$AF278*500)/H278))))</f>
        <v>0</v>
      </c>
      <c r="K278" s="43">
        <f>'PRECIO REFERENCIA'!I278</f>
        <v>4300</v>
      </c>
      <c r="L278" s="43" t="str">
        <f>'PRECIO REFERENCIA'!K278</f>
        <v>HABILITA</v>
      </c>
      <c r="M278" s="44">
        <f>+IF(L278="NO OFERTADO",0,IF(L278="NO CUMPLE EV TECNICA",0,IF(L278="NO HABILITA",0,IF(L278="HABILITA",('PRECIOS UNITARIOS'!$AF278*500)/K278))))</f>
        <v>401.16279069767444</v>
      </c>
      <c r="N278" s="43">
        <f>'PRECIO REFERENCIA'!L278</f>
        <v>3450</v>
      </c>
      <c r="O278" s="43" t="str">
        <f>'PRECIO REFERENCIA'!N278</f>
        <v>HABILITA</v>
      </c>
      <c r="P278" s="44">
        <f>+IF(O278="NO OFERTADO",0,IF(O278="NO CUMPLE EV TECNICA",0,IF(O278="NO HABILITA",0,IF(O278="HABILITA",('PRECIOS UNITARIOS'!$AF278*500)/N278))))</f>
        <v>500</v>
      </c>
      <c r="Q278" s="43">
        <f>'PRECIO REFERENCIA'!O278</f>
        <v>0</v>
      </c>
      <c r="R278" s="43" t="str">
        <f>'PRECIO REFERENCIA'!Q278</f>
        <v>NO OFERTADO</v>
      </c>
      <c r="S278" s="44">
        <f>+IF(R278="NO OFERTADO",0,IF(R278="NO CUMPLE EV TECNICA",0,IF(R278="NO HABILITA",0,IF(R278="HABILITA",('PRECIOS UNITARIOS'!$AF278*500)/Q278))))</f>
        <v>0</v>
      </c>
      <c r="T278" s="43">
        <f>'PRECIO REFERENCIA'!R278</f>
        <v>0</v>
      </c>
      <c r="U278" s="43" t="str">
        <f>'PRECIO REFERENCIA'!T278</f>
        <v>NO OFERTADO</v>
      </c>
      <c r="V278" s="44">
        <f>+IF(U278="NO OFERTADO",0,IF(U278="NO CUMPLE EV TECNICA",0,IF(U278="NO HABILITA",0,IF(U278="HABILITA",('PRECIOS UNITARIOS'!$AF278*500)/T278))))</f>
        <v>0</v>
      </c>
      <c r="W278" s="43">
        <f>'PRECIO REFERENCIA'!U278</f>
        <v>0</v>
      </c>
      <c r="X278" s="43" t="str">
        <f>'PRECIO REFERENCIA'!W278</f>
        <v>NO OFERTADO</v>
      </c>
      <c r="Y278" s="44">
        <f>+IF(X278="NO OFERTADO",0,IF(X278="NO CUMPLE EV TECNICA",0,IF(X278="NO HABILITA",0,IF(X278="HABILITA",('PRECIOS UNITARIOS'!$AF278*500)/W278))))</f>
        <v>0</v>
      </c>
      <c r="Z278" s="43">
        <f>'PRECIO REFERENCIA'!X278</f>
        <v>0</v>
      </c>
      <c r="AA278" s="43" t="str">
        <f>'PRECIO REFERENCIA'!Z278</f>
        <v>NO OFERTADO</v>
      </c>
      <c r="AB278" s="44">
        <f>+IF(AA278="NO OFERTADO",0,IF(AA278="NO CUMPLE EV TECNICA",0,IF(AA278="NO HABILITA",0,IF(AA278="HABILITA",('PRECIOS UNITARIOS'!$AF278*500)/Z278))))</f>
        <v>0</v>
      </c>
      <c r="AC278" s="43">
        <f>'PRECIO REFERENCIA'!AA278</f>
        <v>0</v>
      </c>
      <c r="AD278" s="43" t="str">
        <f>'PRECIO REFERENCIA'!AC278</f>
        <v>NO OFERTADO</v>
      </c>
      <c r="AE278" s="44">
        <f>+IF(AD278="NO OFERTADO",0,IF(AD278="NO CUMPLE EV TECNICA",0,IF(AD278="NO HABILITA",0,IF(AD278="HABILITA",('PRECIOS UNITARIOS'!$AF278*500)/AC278))))</f>
        <v>0</v>
      </c>
      <c r="AF278" s="43">
        <f>'PRECIO REFERENCIA'!AD278</f>
        <v>0</v>
      </c>
      <c r="AG278" s="43" t="str">
        <f>'PRECIO REFERENCIA'!AF278</f>
        <v>NO HABILITA</v>
      </c>
      <c r="AH278" s="44">
        <f>+IF(AG278="NO OFERTADO",0,IF(AG278="NO CUMPLE EV TECNICA",0,IF(AG278="NO HABILITA",0,IF(AG278="HABILITA",('PRECIOS UNITARIOS'!$AF278*500)/AF278))))</f>
        <v>0</v>
      </c>
      <c r="AI278" s="43">
        <f>'PRECIO REFERENCIA'!AG278</f>
        <v>0</v>
      </c>
      <c r="AJ278" s="43" t="str">
        <f>'PRECIO REFERENCIA'!AI278</f>
        <v>NO OFERTADO</v>
      </c>
      <c r="AK278" s="44">
        <f>+IF(AJ278="NO OFERTADO",0,IF(AJ278="NO CUMPLE EV TECNICA",0,IF(AJ278="NO HABILITA",0,IF(AJ278="HABILITA",('PRECIOS UNITARIOS'!$AF278*500)/AI278))))</f>
        <v>0</v>
      </c>
      <c r="AL278" s="43">
        <f>'PRECIO REFERENCIA'!AJ278</f>
        <v>0</v>
      </c>
      <c r="AM278" s="43" t="str">
        <f>'PRECIO REFERENCIA'!AL278</f>
        <v>NO OFERTADO</v>
      </c>
      <c r="AN278" s="44">
        <f>+IF(AM278="NO OFERTADO",0,IF(AM278="NO CUMPLE EV TECNICA",0,IF(AM278="NO HABILITA",0,IF(AM278="HABILITA",('PRECIOS UNITARIOS'!$AF278*500)/AL278))))</f>
        <v>0</v>
      </c>
      <c r="AO278" s="43">
        <f>'PRECIO REFERENCIA'!AM278</f>
        <v>3750</v>
      </c>
      <c r="AP278" s="43" t="str">
        <f>'PRECIO REFERENCIA'!AO278</f>
        <v>HABILITA</v>
      </c>
      <c r="AQ278" s="44">
        <f>+IF(AP278="NO OFERTADO",0,IF(AP278="NO CUMPLE EV TECNICA",0,IF(AP278="NO HABILITA",0,IF(AP278="HABILITA",('PRECIOS UNITARIOS'!$AF278*500)/AO278))))</f>
        <v>460</v>
      </c>
      <c r="AR278" s="43">
        <f>'PRECIO REFERENCIA'!AP278</f>
        <v>0</v>
      </c>
      <c r="AS278" s="43" t="str">
        <f>'PRECIO REFERENCIA'!AR278</f>
        <v>NO OFERTADO</v>
      </c>
      <c r="AT278" s="44">
        <f>+IF(AS278="NO OFERTADO",0,IF(AS278="NO CUMPLE EV TECNICA",0,IF(AS278="NO HABILITA",0,IF(AS278="HABILITA",('PRECIOS UNITARIOS'!$AF278*500)/AR278))))</f>
        <v>0</v>
      </c>
      <c r="AU278" s="43">
        <f>'PRECIO REFERENCIA'!AS278</f>
        <v>0</v>
      </c>
      <c r="AV278" s="43" t="str">
        <f>'PRECIO REFERENCIA'!AU278</f>
        <v>NO OFERTADO</v>
      </c>
      <c r="AW278" s="44">
        <f>+IF(AV278="NO OFERTADO",0,IF(AV278="NO CUMPLE EV TECNICA",0,IF(AV278="NO HABILITA",0,IF(AV278="HABILITA",('PRECIOS UNITARIOS'!$AF278*500)/AU278))))</f>
        <v>0</v>
      </c>
      <c r="AX278" s="43">
        <f>'PRECIO REFERENCIA'!AV278</f>
        <v>0</v>
      </c>
      <c r="AY278" s="43" t="str">
        <f>'PRECIO REFERENCIA'!AX278</f>
        <v>NO OFERTADO</v>
      </c>
      <c r="AZ278" s="44">
        <f>+IF(AY278="NO OFERTADO",0,IF(AY278="NO CUMPLE EV TECNICA",0,IF(AY278="NO HABILITA",0,IF(AY278="HABILITA",('PRECIOS UNITARIOS'!$AF278*500)/AX278))))</f>
        <v>0</v>
      </c>
      <c r="BA278" s="43">
        <f>'PRECIO REFERENCIA'!AY278</f>
        <v>0</v>
      </c>
      <c r="BB278" s="43" t="str">
        <f>'PRECIO REFERENCIA'!BA278</f>
        <v>NO OFERTADO</v>
      </c>
      <c r="BC278" s="44">
        <f>+IF(BB278="NO OFERTADO",0,IF(BB278="NO CUMPLE EV TECNICA",0,IF(BB278="NO HABILITA",0,IF(BB278="HABILITA",('PRECIOS UNITARIOS'!$AF278*500)/BA278))))</f>
        <v>0</v>
      </c>
      <c r="BD278" s="43">
        <f>'PRECIO REFERENCIA'!BB278</f>
        <v>4852</v>
      </c>
      <c r="BE278" s="43" t="str">
        <f>'PRECIO REFERENCIA'!BD278</f>
        <v>HABILITA</v>
      </c>
      <c r="BF278" s="44">
        <f>+IF(BE278="NO OFERTADO",0,IF(BE278="NO CUMPLE EV TECNICA",0,IF(BE278="NO HABILITA",0,IF(BE278="HABILITA",('PRECIOS UNITARIOS'!$AF278*500)/BD278))))</f>
        <v>355.52349546578728</v>
      </c>
      <c r="BG278" s="43">
        <f>'PRECIO REFERENCIA'!BE278</f>
        <v>0</v>
      </c>
      <c r="BH278" s="43" t="str">
        <f>'PRECIO REFERENCIA'!BG278</f>
        <v>NO OFERTADO</v>
      </c>
      <c r="BI278" s="44">
        <f>+IF(BH278="NO OFERTADO",0,IF(BH278="NO CUMPLE EV TECNICA",0,IF(BH278="NO HABILITA",0,IF(BH278="HABILITA",('PRECIOS UNITARIOS'!$AF278*500)/BG278))))</f>
        <v>0</v>
      </c>
      <c r="BJ278" s="43">
        <f>'PRECIO REFERENCIA'!BH278</f>
        <v>0</v>
      </c>
      <c r="BK278" s="43" t="str">
        <f>'PRECIO REFERENCIA'!BJ278</f>
        <v>NO OFERTADO</v>
      </c>
      <c r="BL278" s="44">
        <f>+IF(BK278="NO OFERTADO",0,IF(BK278="NO CUMPLE EV TECNICA",0,IF(BK278="NO HABILITA",0,IF(BK278="HABILITA",('PRECIOS UNITARIOS'!$AF278*500)/BJ278))))</f>
        <v>0</v>
      </c>
      <c r="BM278" s="43">
        <f>'PRECIO REFERENCIA'!BK278</f>
        <v>0</v>
      </c>
      <c r="BN278" s="43" t="str">
        <f>'PRECIO REFERENCIA'!BM278</f>
        <v>NO OFERTADO</v>
      </c>
      <c r="BO278" s="44">
        <f>+IF(BN278="NO OFERTADO",0,IF(BN278="NO CUMPLE EV TECNICA",0,IF(BN278="NO HABILITA",0,IF(BN278="HABILITA",('PRECIOS UNITARIOS'!$AF278*500)/BM278))))</f>
        <v>0</v>
      </c>
      <c r="BP278" s="43">
        <f>'PRECIO REFERENCIA'!BN278</f>
        <v>0</v>
      </c>
      <c r="BQ278" s="43" t="str">
        <f>'PRECIO REFERENCIA'!BP278</f>
        <v>NO OFERTADO</v>
      </c>
      <c r="BR278" s="44">
        <f>+IF(BQ278="NO OFERTADO",0,IF(BQ278="NO CUMPLE EV TECNICA",0,IF(BQ278="NO HABILITA",0,IF(BQ278="HABILITA",('PRECIOS UNITARIOS'!$AF278*500)/BP278))))</f>
        <v>0</v>
      </c>
      <c r="BS278" s="43">
        <f>'PRECIO REFERENCIA'!BQ278</f>
        <v>0</v>
      </c>
      <c r="BT278" s="43" t="str">
        <f>'PRECIO REFERENCIA'!BS278</f>
        <v>NO OFERTADO</v>
      </c>
      <c r="BU278" s="44">
        <f>+IF(BT278="NO OFERTADO",0,IF(BT278="NO CUMPLE EV TECNICA",0,IF(BT278="NO HABILITA",0,IF(BT278="HABILITA",('PRECIOS UNITARIOS'!$AF278*500)/BS278))))</f>
        <v>0</v>
      </c>
      <c r="BV278" s="43">
        <f>'PRECIO REFERENCIA'!BT278</f>
        <v>0</v>
      </c>
      <c r="BW278" s="43" t="str">
        <f>'PRECIO REFERENCIA'!BV278</f>
        <v>NO OFERTADO</v>
      </c>
      <c r="BX278" s="44">
        <f>+IF(BW278="NO OFERTADO",0,IF(BW278="NO CUMPLE EV TECNICA",0,IF(BW278="NO HABILITA",0,IF(BW278="HABILITA",('PRECIOS UNITARIOS'!$AF278*500)/BV278))))</f>
        <v>0</v>
      </c>
      <c r="BY278" s="43">
        <f>'PRECIO REFERENCIA'!BW278</f>
        <v>0</v>
      </c>
      <c r="BZ278" s="43" t="str">
        <f>'PRECIO REFERENCIA'!BY278</f>
        <v>NO OFERTADO</v>
      </c>
      <c r="CA278" s="44">
        <f>+IF(BZ278="NO OFERTADO",0,IF(BZ278="NO CUMPLE EV TECNICA",0,IF(BZ278="NO HABILITA",0,IF(BZ278="HABILITA",('PRECIOS UNITARIOS'!$AF278*500)/BY278))))</f>
        <v>0</v>
      </c>
      <c r="CB278" s="43">
        <f>'PRECIO REFERENCIA'!BZ278</f>
        <v>0</v>
      </c>
      <c r="CC278" s="43" t="str">
        <f>'PRECIO REFERENCIA'!CB278</f>
        <v>NO OFERTADO</v>
      </c>
      <c r="CD278" s="44">
        <f>+IF(CC278="NO OFERTADO",0,IF(CC278="NO CUMPLE EV TECNICA",0,IF(CC278="NO HABILITA",0,IF(CC278="HABILITA",('PRECIOS UNITARIOS'!$AF278*500)/CB278))))</f>
        <v>0</v>
      </c>
      <c r="CE278" s="43">
        <f>'PRECIO REFERENCIA'!CC278</f>
        <v>0</v>
      </c>
      <c r="CF278" s="43" t="str">
        <f>'PRECIO REFERENCIA'!CE278</f>
        <v>NO OFERTADO</v>
      </c>
      <c r="CG278" s="44">
        <f>+IF(CF278="NO OFERTADO",0,IF(CF278="NO CUMPLE EV TECNICA",0,IF(CF278="NO HABILITA",0,IF(CF278="HABILITA",('PRECIOS UNITARIOS'!$AF278*500)/CE278))))</f>
        <v>0</v>
      </c>
      <c r="CH278" s="43">
        <f>'PRECIO REFERENCIA'!CF278</f>
        <v>0</v>
      </c>
      <c r="CI278" s="43" t="str">
        <f>'PRECIO REFERENCIA'!CH278</f>
        <v>NO OFERTADO</v>
      </c>
      <c r="CJ278" s="44">
        <f>+IF(CI278="NO OFERTADO",0,IF(CI278="NO CUMPLE EV TECNICA",0,IF(CI278="NO HABILITA",0,IF(CI278="HABILITA",('PRECIOS UNITARIOS'!$AF278*500)/CH278))))</f>
        <v>0</v>
      </c>
    </row>
    <row r="279" spans="1:88" s="40" customFormat="1" ht="38.25" x14ac:dyDescent="0.2">
      <c r="A279" s="103">
        <v>270</v>
      </c>
      <c r="B279" s="202" t="s">
        <v>417</v>
      </c>
      <c r="C279" s="121" t="s">
        <v>52</v>
      </c>
      <c r="D279" s="24">
        <v>1</v>
      </c>
      <c r="E279" s="166" t="s">
        <v>53</v>
      </c>
      <c r="F279" s="168">
        <v>1</v>
      </c>
      <c r="G279" s="25">
        <v>5290</v>
      </c>
      <c r="H279" s="43">
        <f>'PRECIO REFERENCIA'!F279</f>
        <v>0</v>
      </c>
      <c r="I279" s="43" t="str">
        <f>'PRECIO REFERENCIA'!H279</f>
        <v>NO OFERTADO</v>
      </c>
      <c r="J279" s="44">
        <f>+IF(I279="NO OFERTADO",0,IF(I279="NO CUMPLE EV TECNICA",0,IF(I279="NO HABILITA",0,IF(I279="HABILITA",('PRECIOS UNITARIOS'!$AF279*500)/H279))))</f>
        <v>0</v>
      </c>
      <c r="K279" s="43">
        <f>'PRECIO REFERENCIA'!I279</f>
        <v>0</v>
      </c>
      <c r="L279" s="43" t="str">
        <f>'PRECIO REFERENCIA'!K279</f>
        <v>NO OFERTADO</v>
      </c>
      <c r="M279" s="44">
        <f>+IF(L279="NO OFERTADO",0,IF(L279="NO CUMPLE EV TECNICA",0,IF(L279="NO HABILITA",0,IF(L279="HABILITA",('PRECIOS UNITARIOS'!$AF279*500)/K279))))</f>
        <v>0</v>
      </c>
      <c r="N279" s="43">
        <f>'PRECIO REFERENCIA'!L279</f>
        <v>6500</v>
      </c>
      <c r="O279" s="43" t="str">
        <f>'PRECIO REFERENCIA'!N279</f>
        <v>HABILITA</v>
      </c>
      <c r="P279" s="44">
        <f>+IF(O279="NO OFERTADO",0,IF(O279="NO CUMPLE EV TECNICA",0,IF(O279="NO HABILITA",0,IF(O279="HABILITA",('PRECIOS UNITARIOS'!$AF279*500)/N279))))</f>
        <v>353.84615384615387</v>
      </c>
      <c r="Q279" s="43">
        <f>'PRECIO REFERENCIA'!O279</f>
        <v>0</v>
      </c>
      <c r="R279" s="43" t="str">
        <f>'PRECIO REFERENCIA'!Q279</f>
        <v>NO OFERTADO</v>
      </c>
      <c r="S279" s="44">
        <f>+IF(R279="NO OFERTADO",0,IF(R279="NO CUMPLE EV TECNICA",0,IF(R279="NO HABILITA",0,IF(R279="HABILITA",('PRECIOS UNITARIOS'!$AF279*500)/Q279))))</f>
        <v>0</v>
      </c>
      <c r="T279" s="43">
        <f>'PRECIO REFERENCIA'!R279</f>
        <v>0</v>
      </c>
      <c r="U279" s="43" t="str">
        <f>'PRECIO REFERENCIA'!T279</f>
        <v>NO OFERTADO</v>
      </c>
      <c r="V279" s="44">
        <f>+IF(U279="NO OFERTADO",0,IF(U279="NO CUMPLE EV TECNICA",0,IF(U279="NO HABILITA",0,IF(U279="HABILITA",('PRECIOS UNITARIOS'!$AF279*500)/T279))))</f>
        <v>0</v>
      </c>
      <c r="W279" s="43">
        <f>'PRECIO REFERENCIA'!U279</f>
        <v>0</v>
      </c>
      <c r="X279" s="43" t="str">
        <f>'PRECIO REFERENCIA'!W279</f>
        <v>NO OFERTADO</v>
      </c>
      <c r="Y279" s="44">
        <f>+IF(X279="NO OFERTADO",0,IF(X279="NO CUMPLE EV TECNICA",0,IF(X279="NO HABILITA",0,IF(X279="HABILITA",('PRECIOS UNITARIOS'!$AF279*500)/W279))))</f>
        <v>0</v>
      </c>
      <c r="Z279" s="43">
        <f>'PRECIO REFERENCIA'!X279</f>
        <v>0</v>
      </c>
      <c r="AA279" s="43" t="str">
        <f>'PRECIO REFERENCIA'!Z279</f>
        <v>NO OFERTADO</v>
      </c>
      <c r="AB279" s="44">
        <f>+IF(AA279="NO OFERTADO",0,IF(AA279="NO CUMPLE EV TECNICA",0,IF(AA279="NO HABILITA",0,IF(AA279="HABILITA",('PRECIOS UNITARIOS'!$AF279*500)/Z279))))</f>
        <v>0</v>
      </c>
      <c r="AC279" s="43">
        <f>'PRECIO REFERENCIA'!AA279</f>
        <v>0</v>
      </c>
      <c r="AD279" s="43" t="str">
        <f>'PRECIO REFERENCIA'!AC279</f>
        <v>NO OFERTADO</v>
      </c>
      <c r="AE279" s="44">
        <f>+IF(AD279="NO OFERTADO",0,IF(AD279="NO CUMPLE EV TECNICA",0,IF(AD279="NO HABILITA",0,IF(AD279="HABILITA",('PRECIOS UNITARIOS'!$AF279*500)/AC279))))</f>
        <v>0</v>
      </c>
      <c r="AF279" s="43">
        <f>'PRECIO REFERENCIA'!AD279</f>
        <v>0</v>
      </c>
      <c r="AG279" s="43" t="str">
        <f>'PRECIO REFERENCIA'!AF279</f>
        <v>NO HABILITA</v>
      </c>
      <c r="AH279" s="44">
        <f>+IF(AG279="NO OFERTADO",0,IF(AG279="NO CUMPLE EV TECNICA",0,IF(AG279="NO HABILITA",0,IF(AG279="HABILITA",('PRECIOS UNITARIOS'!$AF279*500)/AF279))))</f>
        <v>0</v>
      </c>
      <c r="AI279" s="43">
        <f>'PRECIO REFERENCIA'!AG279</f>
        <v>0</v>
      </c>
      <c r="AJ279" s="43" t="str">
        <f>'PRECIO REFERENCIA'!AI279</f>
        <v>NO OFERTADO</v>
      </c>
      <c r="AK279" s="44">
        <f>+IF(AJ279="NO OFERTADO",0,IF(AJ279="NO CUMPLE EV TECNICA",0,IF(AJ279="NO HABILITA",0,IF(AJ279="HABILITA",('PRECIOS UNITARIOS'!$AF279*500)/AI279))))</f>
        <v>0</v>
      </c>
      <c r="AL279" s="43">
        <f>'PRECIO REFERENCIA'!AJ279</f>
        <v>0</v>
      </c>
      <c r="AM279" s="43" t="str">
        <f>'PRECIO REFERENCIA'!AL279</f>
        <v>NO OFERTADO</v>
      </c>
      <c r="AN279" s="44">
        <f>+IF(AM279="NO OFERTADO",0,IF(AM279="NO CUMPLE EV TECNICA",0,IF(AM279="NO HABILITA",0,IF(AM279="HABILITA",('PRECIOS UNITARIOS'!$AF279*500)/AL279))))</f>
        <v>0</v>
      </c>
      <c r="AO279" s="43">
        <f>'PRECIO REFERENCIA'!AM279</f>
        <v>4600</v>
      </c>
      <c r="AP279" s="43" t="str">
        <f>'PRECIO REFERENCIA'!AO279</f>
        <v>HABILITA</v>
      </c>
      <c r="AQ279" s="44">
        <f>+IF(AP279="NO OFERTADO",0,IF(AP279="NO CUMPLE EV TECNICA",0,IF(AP279="NO HABILITA",0,IF(AP279="HABILITA",('PRECIOS UNITARIOS'!$AF279*500)/AO279))))</f>
        <v>500</v>
      </c>
      <c r="AR279" s="43">
        <f>'PRECIO REFERENCIA'!AP279</f>
        <v>0</v>
      </c>
      <c r="AS279" s="43" t="str">
        <f>'PRECIO REFERENCIA'!AR279</f>
        <v>NO OFERTADO</v>
      </c>
      <c r="AT279" s="44">
        <f>+IF(AS279="NO OFERTADO",0,IF(AS279="NO CUMPLE EV TECNICA",0,IF(AS279="NO HABILITA",0,IF(AS279="HABILITA",('PRECIOS UNITARIOS'!$AF279*500)/AR279))))</f>
        <v>0</v>
      </c>
      <c r="AU279" s="43">
        <f>'PRECIO REFERENCIA'!AS279</f>
        <v>0</v>
      </c>
      <c r="AV279" s="43" t="str">
        <f>'PRECIO REFERENCIA'!AU279</f>
        <v>NO OFERTADO</v>
      </c>
      <c r="AW279" s="44">
        <f>+IF(AV279="NO OFERTADO",0,IF(AV279="NO CUMPLE EV TECNICA",0,IF(AV279="NO HABILITA",0,IF(AV279="HABILITA",('PRECIOS UNITARIOS'!$AF279*500)/AU279))))</f>
        <v>0</v>
      </c>
      <c r="AX279" s="43">
        <f>'PRECIO REFERENCIA'!AV279</f>
        <v>0</v>
      </c>
      <c r="AY279" s="43" t="str">
        <f>'PRECIO REFERENCIA'!AX279</f>
        <v>NO OFERTADO</v>
      </c>
      <c r="AZ279" s="44">
        <f>+IF(AY279="NO OFERTADO",0,IF(AY279="NO CUMPLE EV TECNICA",0,IF(AY279="NO HABILITA",0,IF(AY279="HABILITA",('PRECIOS UNITARIOS'!$AF279*500)/AX279))))</f>
        <v>0</v>
      </c>
      <c r="BA279" s="43">
        <f>'PRECIO REFERENCIA'!AY279</f>
        <v>0</v>
      </c>
      <c r="BB279" s="43" t="str">
        <f>'PRECIO REFERENCIA'!BA279</f>
        <v>NO OFERTADO</v>
      </c>
      <c r="BC279" s="44">
        <f>+IF(BB279="NO OFERTADO",0,IF(BB279="NO CUMPLE EV TECNICA",0,IF(BB279="NO HABILITA",0,IF(BB279="HABILITA",('PRECIOS UNITARIOS'!$AF279*500)/BA279))))</f>
        <v>0</v>
      </c>
      <c r="BD279" s="43">
        <f>'PRECIO REFERENCIA'!BB279</f>
        <v>6716</v>
      </c>
      <c r="BE279" s="43" t="str">
        <f>'PRECIO REFERENCIA'!BD279</f>
        <v>HABILITA</v>
      </c>
      <c r="BF279" s="44">
        <f>+IF(BE279="NO OFERTADO",0,IF(BE279="NO CUMPLE EV TECNICA",0,IF(BE279="NO HABILITA",0,IF(BE279="HABILITA",('PRECIOS UNITARIOS'!$AF279*500)/BD279))))</f>
        <v>342.46575342465752</v>
      </c>
      <c r="BG279" s="43">
        <f>'PRECIO REFERENCIA'!BE279</f>
        <v>0</v>
      </c>
      <c r="BH279" s="43" t="str">
        <f>'PRECIO REFERENCIA'!BG279</f>
        <v>NO OFERTADO</v>
      </c>
      <c r="BI279" s="44">
        <f>+IF(BH279="NO OFERTADO",0,IF(BH279="NO CUMPLE EV TECNICA",0,IF(BH279="NO HABILITA",0,IF(BH279="HABILITA",('PRECIOS UNITARIOS'!$AF279*500)/BG279))))</f>
        <v>0</v>
      </c>
      <c r="BJ279" s="43">
        <f>'PRECIO REFERENCIA'!BH279</f>
        <v>0</v>
      </c>
      <c r="BK279" s="43" t="str">
        <f>'PRECIO REFERENCIA'!BJ279</f>
        <v>NO OFERTADO</v>
      </c>
      <c r="BL279" s="44">
        <f>+IF(BK279="NO OFERTADO",0,IF(BK279="NO CUMPLE EV TECNICA",0,IF(BK279="NO HABILITA",0,IF(BK279="HABILITA",('PRECIOS UNITARIOS'!$AF279*500)/BJ279))))</f>
        <v>0</v>
      </c>
      <c r="BM279" s="43">
        <f>'PRECIO REFERENCIA'!BK279</f>
        <v>0</v>
      </c>
      <c r="BN279" s="43" t="str">
        <f>'PRECIO REFERENCIA'!BM279</f>
        <v>NO OFERTADO</v>
      </c>
      <c r="BO279" s="44">
        <f>+IF(BN279="NO OFERTADO",0,IF(BN279="NO CUMPLE EV TECNICA",0,IF(BN279="NO HABILITA",0,IF(BN279="HABILITA",('PRECIOS UNITARIOS'!$AF279*500)/BM279))))</f>
        <v>0</v>
      </c>
      <c r="BP279" s="43">
        <f>'PRECIO REFERENCIA'!BN279</f>
        <v>0</v>
      </c>
      <c r="BQ279" s="43" t="str">
        <f>'PRECIO REFERENCIA'!BP279</f>
        <v>NO OFERTADO</v>
      </c>
      <c r="BR279" s="44">
        <f>+IF(BQ279="NO OFERTADO",0,IF(BQ279="NO CUMPLE EV TECNICA",0,IF(BQ279="NO HABILITA",0,IF(BQ279="HABILITA",('PRECIOS UNITARIOS'!$AF279*500)/BP279))))</f>
        <v>0</v>
      </c>
      <c r="BS279" s="43">
        <f>'PRECIO REFERENCIA'!BQ279</f>
        <v>0</v>
      </c>
      <c r="BT279" s="43" t="str">
        <f>'PRECIO REFERENCIA'!BS279</f>
        <v>NO OFERTADO</v>
      </c>
      <c r="BU279" s="44">
        <f>+IF(BT279="NO OFERTADO",0,IF(BT279="NO CUMPLE EV TECNICA",0,IF(BT279="NO HABILITA",0,IF(BT279="HABILITA",('PRECIOS UNITARIOS'!$AF279*500)/BS279))))</f>
        <v>0</v>
      </c>
      <c r="BV279" s="43">
        <f>'PRECIO REFERENCIA'!BT279</f>
        <v>0</v>
      </c>
      <c r="BW279" s="43" t="str">
        <f>'PRECIO REFERENCIA'!BV279</f>
        <v>NO OFERTADO</v>
      </c>
      <c r="BX279" s="44">
        <f>+IF(BW279="NO OFERTADO",0,IF(BW279="NO CUMPLE EV TECNICA",0,IF(BW279="NO HABILITA",0,IF(BW279="HABILITA",('PRECIOS UNITARIOS'!$AF279*500)/BV279))))</f>
        <v>0</v>
      </c>
      <c r="BY279" s="43">
        <f>'PRECIO REFERENCIA'!BW279</f>
        <v>0</v>
      </c>
      <c r="BZ279" s="43" t="str">
        <f>'PRECIO REFERENCIA'!BY279</f>
        <v>NO OFERTADO</v>
      </c>
      <c r="CA279" s="44">
        <f>+IF(BZ279="NO OFERTADO",0,IF(BZ279="NO CUMPLE EV TECNICA",0,IF(BZ279="NO HABILITA",0,IF(BZ279="HABILITA",('PRECIOS UNITARIOS'!$AF279*500)/BY279))))</f>
        <v>0</v>
      </c>
      <c r="CB279" s="43">
        <f>'PRECIO REFERENCIA'!BZ279</f>
        <v>0</v>
      </c>
      <c r="CC279" s="43" t="str">
        <f>'PRECIO REFERENCIA'!CB279</f>
        <v>NO OFERTADO</v>
      </c>
      <c r="CD279" s="44">
        <f>+IF(CC279="NO OFERTADO",0,IF(CC279="NO CUMPLE EV TECNICA",0,IF(CC279="NO HABILITA",0,IF(CC279="HABILITA",('PRECIOS UNITARIOS'!$AF279*500)/CB279))))</f>
        <v>0</v>
      </c>
      <c r="CE279" s="43">
        <f>'PRECIO REFERENCIA'!CC279</f>
        <v>0</v>
      </c>
      <c r="CF279" s="43" t="str">
        <f>'PRECIO REFERENCIA'!CE279</f>
        <v>NO OFERTADO</v>
      </c>
      <c r="CG279" s="44">
        <f>+IF(CF279="NO OFERTADO",0,IF(CF279="NO CUMPLE EV TECNICA",0,IF(CF279="NO HABILITA",0,IF(CF279="HABILITA",('PRECIOS UNITARIOS'!$AF279*500)/CE279))))</f>
        <v>0</v>
      </c>
      <c r="CH279" s="43">
        <f>'PRECIO REFERENCIA'!CF279</f>
        <v>0</v>
      </c>
      <c r="CI279" s="43" t="str">
        <f>'PRECIO REFERENCIA'!CH279</f>
        <v>NO OFERTADO</v>
      </c>
      <c r="CJ279" s="44">
        <f>+IF(CI279="NO OFERTADO",0,IF(CI279="NO CUMPLE EV TECNICA",0,IF(CI279="NO HABILITA",0,IF(CI279="HABILITA",('PRECIOS UNITARIOS'!$AF279*500)/CH279))))</f>
        <v>0</v>
      </c>
    </row>
    <row r="280" spans="1:88" s="40" customFormat="1" ht="51" x14ac:dyDescent="0.2">
      <c r="A280" s="103">
        <v>271</v>
      </c>
      <c r="B280" s="202" t="s">
        <v>418</v>
      </c>
      <c r="C280" s="121" t="s">
        <v>52</v>
      </c>
      <c r="D280" s="24">
        <v>1</v>
      </c>
      <c r="E280" s="166" t="s">
        <v>53</v>
      </c>
      <c r="F280" s="168">
        <v>1</v>
      </c>
      <c r="G280" s="25">
        <v>19032.5</v>
      </c>
      <c r="H280" s="43">
        <f>'PRECIO REFERENCIA'!F280</f>
        <v>0</v>
      </c>
      <c r="I280" s="43" t="str">
        <f>'PRECIO REFERENCIA'!H280</f>
        <v>NO OFERTADO</v>
      </c>
      <c r="J280" s="44">
        <f>+IF(I280="NO OFERTADO",0,IF(I280="NO CUMPLE EV TECNICA",0,IF(I280="NO HABILITA",0,IF(I280="HABILITA",('PRECIOS UNITARIOS'!$AF280*500)/H280))))</f>
        <v>0</v>
      </c>
      <c r="K280" s="43">
        <f>'PRECIO REFERENCIA'!I280</f>
        <v>0</v>
      </c>
      <c r="L280" s="43" t="str">
        <f>'PRECIO REFERENCIA'!K280</f>
        <v>NO OFERTADO</v>
      </c>
      <c r="M280" s="44">
        <f>+IF(L280="NO OFERTADO",0,IF(L280="NO CUMPLE EV TECNICA",0,IF(L280="NO HABILITA",0,IF(L280="HABILITA",('PRECIOS UNITARIOS'!$AF280*500)/K280))))</f>
        <v>0</v>
      </c>
      <c r="N280" s="43">
        <f>'PRECIO REFERENCIA'!L280</f>
        <v>24650</v>
      </c>
      <c r="O280" s="43" t="str">
        <f>'PRECIO REFERENCIA'!N280</f>
        <v>HABILITA</v>
      </c>
      <c r="P280" s="44">
        <f>+IF(O280="NO OFERTADO",0,IF(O280="NO CUMPLE EV TECNICA",0,IF(O280="NO HABILITA",0,IF(O280="HABILITA",('PRECIOS UNITARIOS'!$AF280*500)/N280))))</f>
        <v>335.69979716024341</v>
      </c>
      <c r="Q280" s="43">
        <f>'PRECIO REFERENCIA'!O280</f>
        <v>0</v>
      </c>
      <c r="R280" s="43" t="str">
        <f>'PRECIO REFERENCIA'!Q280</f>
        <v>NO OFERTADO</v>
      </c>
      <c r="S280" s="44">
        <f>+IF(R280="NO OFERTADO",0,IF(R280="NO CUMPLE EV TECNICA",0,IF(R280="NO HABILITA",0,IF(R280="HABILITA",('PRECIOS UNITARIOS'!$AF280*500)/Q280))))</f>
        <v>0</v>
      </c>
      <c r="T280" s="43">
        <f>'PRECIO REFERENCIA'!R280</f>
        <v>0</v>
      </c>
      <c r="U280" s="43" t="str">
        <f>'PRECIO REFERENCIA'!T280</f>
        <v>NO OFERTADO</v>
      </c>
      <c r="V280" s="44">
        <f>+IF(U280="NO OFERTADO",0,IF(U280="NO CUMPLE EV TECNICA",0,IF(U280="NO HABILITA",0,IF(U280="HABILITA",('PRECIOS UNITARIOS'!$AF280*500)/T280))))</f>
        <v>0</v>
      </c>
      <c r="W280" s="43">
        <f>'PRECIO REFERENCIA'!U280</f>
        <v>0</v>
      </c>
      <c r="X280" s="43" t="str">
        <f>'PRECIO REFERENCIA'!W280</f>
        <v>NO OFERTADO</v>
      </c>
      <c r="Y280" s="44">
        <f>+IF(X280="NO OFERTADO",0,IF(X280="NO CUMPLE EV TECNICA",0,IF(X280="NO HABILITA",0,IF(X280="HABILITA",('PRECIOS UNITARIOS'!$AF280*500)/W280))))</f>
        <v>0</v>
      </c>
      <c r="Z280" s="43">
        <f>'PRECIO REFERENCIA'!X280</f>
        <v>0</v>
      </c>
      <c r="AA280" s="43" t="str">
        <f>'PRECIO REFERENCIA'!Z280</f>
        <v>NO OFERTADO</v>
      </c>
      <c r="AB280" s="44">
        <f>+IF(AA280="NO OFERTADO",0,IF(AA280="NO CUMPLE EV TECNICA",0,IF(AA280="NO HABILITA",0,IF(AA280="HABILITA",('PRECIOS UNITARIOS'!$AF280*500)/Z280))))</f>
        <v>0</v>
      </c>
      <c r="AC280" s="43">
        <f>'PRECIO REFERENCIA'!AA280</f>
        <v>0</v>
      </c>
      <c r="AD280" s="43" t="str">
        <f>'PRECIO REFERENCIA'!AC280</f>
        <v>NO OFERTADO</v>
      </c>
      <c r="AE280" s="44">
        <f>+IF(AD280="NO OFERTADO",0,IF(AD280="NO CUMPLE EV TECNICA",0,IF(AD280="NO HABILITA",0,IF(AD280="HABILITA",('PRECIOS UNITARIOS'!$AF280*500)/AC280))))</f>
        <v>0</v>
      </c>
      <c r="AF280" s="43">
        <f>'PRECIO REFERENCIA'!AD280</f>
        <v>0</v>
      </c>
      <c r="AG280" s="43" t="str">
        <f>'PRECIO REFERENCIA'!AF280</f>
        <v>NO HABILITA</v>
      </c>
      <c r="AH280" s="44">
        <f>+IF(AG280="NO OFERTADO",0,IF(AG280="NO CUMPLE EV TECNICA",0,IF(AG280="NO HABILITA",0,IF(AG280="HABILITA",('PRECIOS UNITARIOS'!$AF280*500)/AF280))))</f>
        <v>0</v>
      </c>
      <c r="AI280" s="43">
        <f>'PRECIO REFERENCIA'!AG280</f>
        <v>0</v>
      </c>
      <c r="AJ280" s="43" t="str">
        <f>'PRECIO REFERENCIA'!AI280</f>
        <v>NO OFERTADO</v>
      </c>
      <c r="AK280" s="44">
        <f>+IF(AJ280="NO OFERTADO",0,IF(AJ280="NO CUMPLE EV TECNICA",0,IF(AJ280="NO HABILITA",0,IF(AJ280="HABILITA",('PRECIOS UNITARIOS'!$AF280*500)/AI280))))</f>
        <v>0</v>
      </c>
      <c r="AL280" s="43">
        <f>'PRECIO REFERENCIA'!AJ280</f>
        <v>0</v>
      </c>
      <c r="AM280" s="43" t="str">
        <f>'PRECIO REFERENCIA'!AL280</f>
        <v>NO OFERTADO</v>
      </c>
      <c r="AN280" s="44">
        <f>+IF(AM280="NO OFERTADO",0,IF(AM280="NO CUMPLE EV TECNICA",0,IF(AM280="NO HABILITA",0,IF(AM280="HABILITA",('PRECIOS UNITARIOS'!$AF280*500)/AL280))))</f>
        <v>0</v>
      </c>
      <c r="AO280" s="43">
        <f>'PRECIO REFERENCIA'!AM280</f>
        <v>16550</v>
      </c>
      <c r="AP280" s="43" t="str">
        <f>'PRECIO REFERENCIA'!AO280</f>
        <v>HABILITA</v>
      </c>
      <c r="AQ280" s="44">
        <f>+IF(AP280="NO OFERTADO",0,IF(AP280="NO CUMPLE EV TECNICA",0,IF(AP280="NO HABILITA",0,IF(AP280="HABILITA",('PRECIOS UNITARIOS'!$AF280*500)/AO280))))</f>
        <v>500</v>
      </c>
      <c r="AR280" s="43">
        <f>'PRECIO REFERENCIA'!AP280</f>
        <v>0</v>
      </c>
      <c r="AS280" s="43" t="str">
        <f>'PRECIO REFERENCIA'!AR280</f>
        <v>NO OFERTADO</v>
      </c>
      <c r="AT280" s="44">
        <f>+IF(AS280="NO OFERTADO",0,IF(AS280="NO CUMPLE EV TECNICA",0,IF(AS280="NO HABILITA",0,IF(AS280="HABILITA",('PRECIOS UNITARIOS'!$AF280*500)/AR280))))</f>
        <v>0</v>
      </c>
      <c r="AU280" s="43">
        <f>'PRECIO REFERENCIA'!AS280</f>
        <v>0</v>
      </c>
      <c r="AV280" s="43" t="str">
        <f>'PRECIO REFERENCIA'!AU280</f>
        <v>NO OFERTADO</v>
      </c>
      <c r="AW280" s="44">
        <f>+IF(AV280="NO OFERTADO",0,IF(AV280="NO CUMPLE EV TECNICA",0,IF(AV280="NO HABILITA",0,IF(AV280="HABILITA",('PRECIOS UNITARIOS'!$AF280*500)/AU280))))</f>
        <v>0</v>
      </c>
      <c r="AX280" s="43">
        <f>'PRECIO REFERENCIA'!AV280</f>
        <v>0</v>
      </c>
      <c r="AY280" s="43" t="str">
        <f>'PRECIO REFERENCIA'!AX280</f>
        <v>NO OFERTADO</v>
      </c>
      <c r="AZ280" s="44">
        <f>+IF(AY280="NO OFERTADO",0,IF(AY280="NO CUMPLE EV TECNICA",0,IF(AY280="NO HABILITA",0,IF(AY280="HABILITA",('PRECIOS UNITARIOS'!$AF280*500)/AX280))))</f>
        <v>0</v>
      </c>
      <c r="BA280" s="43">
        <f>'PRECIO REFERENCIA'!AY280</f>
        <v>0</v>
      </c>
      <c r="BB280" s="43" t="str">
        <f>'PRECIO REFERENCIA'!BA280</f>
        <v>NO OFERTADO</v>
      </c>
      <c r="BC280" s="44">
        <f>+IF(BB280="NO OFERTADO",0,IF(BB280="NO CUMPLE EV TECNICA",0,IF(BB280="NO HABILITA",0,IF(BB280="HABILITA",('PRECIOS UNITARIOS'!$AF280*500)/BA280))))</f>
        <v>0</v>
      </c>
      <c r="BD280" s="43">
        <f>'PRECIO REFERENCIA'!BB280</f>
        <v>0</v>
      </c>
      <c r="BE280" s="43" t="str">
        <f>'PRECIO REFERENCIA'!BD280</f>
        <v>NO OFERTADO</v>
      </c>
      <c r="BF280" s="44">
        <f>+IF(BE280="NO OFERTADO",0,IF(BE280="NO CUMPLE EV TECNICA",0,IF(BE280="NO HABILITA",0,IF(BE280="HABILITA",('PRECIOS UNITARIOS'!$AF280*500)/BD280))))</f>
        <v>0</v>
      </c>
      <c r="BG280" s="43">
        <f>'PRECIO REFERENCIA'!BE280</f>
        <v>0</v>
      </c>
      <c r="BH280" s="43" t="str">
        <f>'PRECIO REFERENCIA'!BG280</f>
        <v>NO OFERTADO</v>
      </c>
      <c r="BI280" s="44">
        <f>+IF(BH280="NO OFERTADO",0,IF(BH280="NO CUMPLE EV TECNICA",0,IF(BH280="NO HABILITA",0,IF(BH280="HABILITA",('PRECIOS UNITARIOS'!$AF280*500)/BG280))))</f>
        <v>0</v>
      </c>
      <c r="BJ280" s="43">
        <f>'PRECIO REFERENCIA'!BH280</f>
        <v>0</v>
      </c>
      <c r="BK280" s="43" t="str">
        <f>'PRECIO REFERENCIA'!BJ280</f>
        <v>NO OFERTADO</v>
      </c>
      <c r="BL280" s="44">
        <f>+IF(BK280="NO OFERTADO",0,IF(BK280="NO CUMPLE EV TECNICA",0,IF(BK280="NO HABILITA",0,IF(BK280="HABILITA",('PRECIOS UNITARIOS'!$AF280*500)/BJ280))))</f>
        <v>0</v>
      </c>
      <c r="BM280" s="43">
        <f>'PRECIO REFERENCIA'!BK280</f>
        <v>0</v>
      </c>
      <c r="BN280" s="43" t="str">
        <f>'PRECIO REFERENCIA'!BM280</f>
        <v>NO OFERTADO</v>
      </c>
      <c r="BO280" s="44">
        <f>+IF(BN280="NO OFERTADO",0,IF(BN280="NO CUMPLE EV TECNICA",0,IF(BN280="NO HABILITA",0,IF(BN280="HABILITA",('PRECIOS UNITARIOS'!$AF280*500)/BM280))))</f>
        <v>0</v>
      </c>
      <c r="BP280" s="43">
        <f>'PRECIO REFERENCIA'!BN280</f>
        <v>0</v>
      </c>
      <c r="BQ280" s="43" t="str">
        <f>'PRECIO REFERENCIA'!BP280</f>
        <v>NO OFERTADO</v>
      </c>
      <c r="BR280" s="44">
        <f>+IF(BQ280="NO OFERTADO",0,IF(BQ280="NO CUMPLE EV TECNICA",0,IF(BQ280="NO HABILITA",0,IF(BQ280="HABILITA",('PRECIOS UNITARIOS'!$AF280*500)/BP280))))</f>
        <v>0</v>
      </c>
      <c r="BS280" s="43">
        <f>'PRECIO REFERENCIA'!BQ280</f>
        <v>0</v>
      </c>
      <c r="BT280" s="43" t="str">
        <f>'PRECIO REFERENCIA'!BS280</f>
        <v>NO OFERTADO</v>
      </c>
      <c r="BU280" s="44">
        <f>+IF(BT280="NO OFERTADO",0,IF(BT280="NO CUMPLE EV TECNICA",0,IF(BT280="NO HABILITA",0,IF(BT280="HABILITA",('PRECIOS UNITARIOS'!$AF280*500)/BS280))))</f>
        <v>0</v>
      </c>
      <c r="BV280" s="43">
        <f>'PRECIO REFERENCIA'!BT280</f>
        <v>0</v>
      </c>
      <c r="BW280" s="43" t="str">
        <f>'PRECIO REFERENCIA'!BV280</f>
        <v>NO OFERTADO</v>
      </c>
      <c r="BX280" s="44">
        <f>+IF(BW280="NO OFERTADO",0,IF(BW280="NO CUMPLE EV TECNICA",0,IF(BW280="NO HABILITA",0,IF(BW280="HABILITA",('PRECIOS UNITARIOS'!$AF280*500)/BV280))))</f>
        <v>0</v>
      </c>
      <c r="BY280" s="43">
        <f>'PRECIO REFERENCIA'!BW280</f>
        <v>0</v>
      </c>
      <c r="BZ280" s="43" t="str">
        <f>'PRECIO REFERENCIA'!BY280</f>
        <v>NO OFERTADO</v>
      </c>
      <c r="CA280" s="44">
        <f>+IF(BZ280="NO OFERTADO",0,IF(BZ280="NO CUMPLE EV TECNICA",0,IF(BZ280="NO HABILITA",0,IF(BZ280="HABILITA",('PRECIOS UNITARIOS'!$AF280*500)/BY280))))</f>
        <v>0</v>
      </c>
      <c r="CB280" s="43">
        <f>'PRECIO REFERENCIA'!BZ280</f>
        <v>0</v>
      </c>
      <c r="CC280" s="43" t="str">
        <f>'PRECIO REFERENCIA'!CB280</f>
        <v>NO OFERTADO</v>
      </c>
      <c r="CD280" s="44">
        <f>+IF(CC280="NO OFERTADO",0,IF(CC280="NO CUMPLE EV TECNICA",0,IF(CC280="NO HABILITA",0,IF(CC280="HABILITA",('PRECIOS UNITARIOS'!$AF280*500)/CB280))))</f>
        <v>0</v>
      </c>
      <c r="CE280" s="43">
        <f>'PRECIO REFERENCIA'!CC280</f>
        <v>0</v>
      </c>
      <c r="CF280" s="43" t="str">
        <f>'PRECIO REFERENCIA'!CE280</f>
        <v>NO OFERTADO</v>
      </c>
      <c r="CG280" s="44">
        <f>+IF(CF280="NO OFERTADO",0,IF(CF280="NO CUMPLE EV TECNICA",0,IF(CF280="NO HABILITA",0,IF(CF280="HABILITA",('PRECIOS UNITARIOS'!$AF280*500)/CE280))))</f>
        <v>0</v>
      </c>
      <c r="CH280" s="43">
        <f>'PRECIO REFERENCIA'!CF280</f>
        <v>0</v>
      </c>
      <c r="CI280" s="43" t="str">
        <f>'PRECIO REFERENCIA'!CH280</f>
        <v>NO OFERTADO</v>
      </c>
      <c r="CJ280" s="44">
        <f>+IF(CI280="NO OFERTADO",0,IF(CI280="NO CUMPLE EV TECNICA",0,IF(CI280="NO HABILITA",0,IF(CI280="HABILITA",('PRECIOS UNITARIOS'!$AF280*500)/CH280))))</f>
        <v>0</v>
      </c>
    </row>
    <row r="281" spans="1:88" s="40" customFormat="1" ht="38.25" x14ac:dyDescent="0.2">
      <c r="A281" s="103">
        <v>272</v>
      </c>
      <c r="B281" s="202" t="s">
        <v>419</v>
      </c>
      <c r="C281" s="121" t="s">
        <v>52</v>
      </c>
      <c r="D281" s="24">
        <v>1</v>
      </c>
      <c r="E281" s="166" t="s">
        <v>53</v>
      </c>
      <c r="F281" s="168">
        <v>146</v>
      </c>
      <c r="G281" s="25">
        <v>4600</v>
      </c>
      <c r="H281" s="43">
        <f>'PRECIO REFERENCIA'!F281</f>
        <v>0</v>
      </c>
      <c r="I281" s="43" t="str">
        <f>'PRECIO REFERENCIA'!H281</f>
        <v>NO OFERTADO</v>
      </c>
      <c r="J281" s="44">
        <f>+IF(I281="NO OFERTADO",0,IF(I281="NO CUMPLE EV TECNICA",0,IF(I281="NO HABILITA",0,IF(I281="HABILITA",('PRECIOS UNITARIOS'!$AF281*500)/H281))))</f>
        <v>0</v>
      </c>
      <c r="K281" s="43">
        <f>'PRECIO REFERENCIA'!I281</f>
        <v>6900</v>
      </c>
      <c r="L281" s="43" t="str">
        <f>'PRECIO REFERENCIA'!K281</f>
        <v>NO HABILITA</v>
      </c>
      <c r="M281" s="44">
        <f>+IF(L281="NO OFERTADO",0,IF(L281="NO CUMPLE EV TECNICA",0,IF(L281="NO HABILITA",0,IF(L281="HABILITA",('PRECIOS UNITARIOS'!$AF281*500)/K281))))</f>
        <v>0</v>
      </c>
      <c r="N281" s="43">
        <f>'PRECIO REFERENCIA'!L281</f>
        <v>4800</v>
      </c>
      <c r="O281" s="43" t="str">
        <f>'PRECIO REFERENCIA'!N281</f>
        <v>HABILITA</v>
      </c>
      <c r="P281" s="44">
        <f>+IF(O281="NO OFERTADO",0,IF(O281="NO CUMPLE EV TECNICA",0,IF(O281="NO HABILITA",0,IF(O281="HABILITA",('PRECIOS UNITARIOS'!$AF281*500)/N281))))</f>
        <v>385.41666666666669</v>
      </c>
      <c r="Q281" s="43">
        <f>'PRECIO REFERENCIA'!O281</f>
        <v>0</v>
      </c>
      <c r="R281" s="43" t="str">
        <f>'PRECIO REFERENCIA'!Q281</f>
        <v>NO OFERTADO</v>
      </c>
      <c r="S281" s="44">
        <f>+IF(R281="NO OFERTADO",0,IF(R281="NO CUMPLE EV TECNICA",0,IF(R281="NO HABILITA",0,IF(R281="HABILITA",('PRECIOS UNITARIOS'!$AF281*500)/Q281))))</f>
        <v>0</v>
      </c>
      <c r="T281" s="43">
        <f>'PRECIO REFERENCIA'!R281</f>
        <v>0</v>
      </c>
      <c r="U281" s="43" t="str">
        <f>'PRECIO REFERENCIA'!T281</f>
        <v>NO OFERTADO</v>
      </c>
      <c r="V281" s="44">
        <f>+IF(U281="NO OFERTADO",0,IF(U281="NO CUMPLE EV TECNICA",0,IF(U281="NO HABILITA",0,IF(U281="HABILITA",('PRECIOS UNITARIOS'!$AF281*500)/T281))))</f>
        <v>0</v>
      </c>
      <c r="W281" s="43">
        <f>'PRECIO REFERENCIA'!U281</f>
        <v>0</v>
      </c>
      <c r="X281" s="43" t="str">
        <f>'PRECIO REFERENCIA'!W281</f>
        <v>NO OFERTADO</v>
      </c>
      <c r="Y281" s="44">
        <f>+IF(X281="NO OFERTADO",0,IF(X281="NO CUMPLE EV TECNICA",0,IF(X281="NO HABILITA",0,IF(X281="HABILITA",('PRECIOS UNITARIOS'!$AF281*500)/W281))))</f>
        <v>0</v>
      </c>
      <c r="Z281" s="43">
        <f>'PRECIO REFERENCIA'!X281</f>
        <v>0</v>
      </c>
      <c r="AA281" s="43" t="str">
        <f>'PRECIO REFERENCIA'!Z281</f>
        <v>NO OFERTADO</v>
      </c>
      <c r="AB281" s="44">
        <f>+IF(AA281="NO OFERTADO",0,IF(AA281="NO CUMPLE EV TECNICA",0,IF(AA281="NO HABILITA",0,IF(AA281="HABILITA",('PRECIOS UNITARIOS'!$AF281*500)/Z281))))</f>
        <v>0</v>
      </c>
      <c r="AC281" s="43">
        <f>'PRECIO REFERENCIA'!AA281</f>
        <v>0</v>
      </c>
      <c r="AD281" s="43" t="str">
        <f>'PRECIO REFERENCIA'!AC281</f>
        <v>NO OFERTADO</v>
      </c>
      <c r="AE281" s="44">
        <f>+IF(AD281="NO OFERTADO",0,IF(AD281="NO CUMPLE EV TECNICA",0,IF(AD281="NO HABILITA",0,IF(AD281="HABILITA",('PRECIOS UNITARIOS'!$AF281*500)/AC281))))</f>
        <v>0</v>
      </c>
      <c r="AF281" s="43">
        <f>'PRECIO REFERENCIA'!AD281</f>
        <v>0</v>
      </c>
      <c r="AG281" s="43" t="str">
        <f>'PRECIO REFERENCIA'!AF281</f>
        <v>NO HABILITA</v>
      </c>
      <c r="AH281" s="44">
        <f>+IF(AG281="NO OFERTADO",0,IF(AG281="NO CUMPLE EV TECNICA",0,IF(AG281="NO HABILITA",0,IF(AG281="HABILITA",('PRECIOS UNITARIOS'!$AF281*500)/AF281))))</f>
        <v>0</v>
      </c>
      <c r="AI281" s="43">
        <f>'PRECIO REFERENCIA'!AG281</f>
        <v>0</v>
      </c>
      <c r="AJ281" s="43" t="str">
        <f>'PRECIO REFERENCIA'!AI281</f>
        <v>NO OFERTADO</v>
      </c>
      <c r="AK281" s="44">
        <f>+IF(AJ281="NO OFERTADO",0,IF(AJ281="NO CUMPLE EV TECNICA",0,IF(AJ281="NO HABILITA",0,IF(AJ281="HABILITA",('PRECIOS UNITARIOS'!$AF281*500)/AI281))))</f>
        <v>0</v>
      </c>
      <c r="AL281" s="43">
        <f>'PRECIO REFERENCIA'!AJ281</f>
        <v>0</v>
      </c>
      <c r="AM281" s="43" t="str">
        <f>'PRECIO REFERENCIA'!AL281</f>
        <v>NO OFERTADO</v>
      </c>
      <c r="AN281" s="44">
        <f>+IF(AM281="NO OFERTADO",0,IF(AM281="NO CUMPLE EV TECNICA",0,IF(AM281="NO HABILITA",0,IF(AM281="HABILITA",('PRECIOS UNITARIOS'!$AF281*500)/AL281))))</f>
        <v>0</v>
      </c>
      <c r="AO281" s="43">
        <f>'PRECIO REFERENCIA'!AM281</f>
        <v>3700</v>
      </c>
      <c r="AP281" s="43" t="str">
        <f>'PRECIO REFERENCIA'!AO281</f>
        <v>HABILITA</v>
      </c>
      <c r="AQ281" s="44">
        <f>+IF(AP281="NO OFERTADO",0,IF(AP281="NO CUMPLE EV TECNICA",0,IF(AP281="NO HABILITA",0,IF(AP281="HABILITA",('PRECIOS UNITARIOS'!$AF281*500)/AO281))))</f>
        <v>500</v>
      </c>
      <c r="AR281" s="43">
        <f>'PRECIO REFERENCIA'!AP281</f>
        <v>0</v>
      </c>
      <c r="AS281" s="43" t="str">
        <f>'PRECIO REFERENCIA'!AR281</f>
        <v>NO OFERTADO</v>
      </c>
      <c r="AT281" s="44">
        <f>+IF(AS281="NO OFERTADO",0,IF(AS281="NO CUMPLE EV TECNICA",0,IF(AS281="NO HABILITA",0,IF(AS281="HABILITA",('PRECIOS UNITARIOS'!$AF281*500)/AR281))))</f>
        <v>0</v>
      </c>
      <c r="AU281" s="43">
        <f>'PRECIO REFERENCIA'!AS281</f>
        <v>0</v>
      </c>
      <c r="AV281" s="43" t="str">
        <f>'PRECIO REFERENCIA'!AU281</f>
        <v>NO OFERTADO</v>
      </c>
      <c r="AW281" s="44">
        <f>+IF(AV281="NO OFERTADO",0,IF(AV281="NO CUMPLE EV TECNICA",0,IF(AV281="NO HABILITA",0,IF(AV281="HABILITA",('PRECIOS UNITARIOS'!$AF281*500)/AU281))))</f>
        <v>0</v>
      </c>
      <c r="AX281" s="43">
        <f>'PRECIO REFERENCIA'!AV281</f>
        <v>0</v>
      </c>
      <c r="AY281" s="43" t="str">
        <f>'PRECIO REFERENCIA'!AX281</f>
        <v>NO OFERTADO</v>
      </c>
      <c r="AZ281" s="44">
        <f>+IF(AY281="NO OFERTADO",0,IF(AY281="NO CUMPLE EV TECNICA",0,IF(AY281="NO HABILITA",0,IF(AY281="HABILITA",('PRECIOS UNITARIOS'!$AF281*500)/AX281))))</f>
        <v>0</v>
      </c>
      <c r="BA281" s="43">
        <f>'PRECIO REFERENCIA'!AY281</f>
        <v>0</v>
      </c>
      <c r="BB281" s="43" t="str">
        <f>'PRECIO REFERENCIA'!BA281</f>
        <v>NO OFERTADO</v>
      </c>
      <c r="BC281" s="44">
        <f>+IF(BB281="NO OFERTADO",0,IF(BB281="NO CUMPLE EV TECNICA",0,IF(BB281="NO HABILITA",0,IF(BB281="HABILITA",('PRECIOS UNITARIOS'!$AF281*500)/BA281))))</f>
        <v>0</v>
      </c>
      <c r="BD281" s="43">
        <f>'PRECIO REFERENCIA'!BB281</f>
        <v>4560</v>
      </c>
      <c r="BE281" s="43" t="str">
        <f>'PRECIO REFERENCIA'!BD281</f>
        <v>HABILITA</v>
      </c>
      <c r="BF281" s="44">
        <f>+IF(BE281="NO OFERTADO",0,IF(BE281="NO CUMPLE EV TECNICA",0,IF(BE281="NO HABILITA",0,IF(BE281="HABILITA",('PRECIOS UNITARIOS'!$AF281*500)/BD281))))</f>
        <v>405.70175438596493</v>
      </c>
      <c r="BG281" s="43">
        <f>'PRECIO REFERENCIA'!BE281</f>
        <v>0</v>
      </c>
      <c r="BH281" s="43" t="str">
        <f>'PRECIO REFERENCIA'!BG281</f>
        <v>NO OFERTADO</v>
      </c>
      <c r="BI281" s="44">
        <f>+IF(BH281="NO OFERTADO",0,IF(BH281="NO CUMPLE EV TECNICA",0,IF(BH281="NO HABILITA",0,IF(BH281="HABILITA",('PRECIOS UNITARIOS'!$AF281*500)/BG281))))</f>
        <v>0</v>
      </c>
      <c r="BJ281" s="43">
        <f>'PRECIO REFERENCIA'!BH281</f>
        <v>0</v>
      </c>
      <c r="BK281" s="43" t="str">
        <f>'PRECIO REFERENCIA'!BJ281</f>
        <v>NO OFERTADO</v>
      </c>
      <c r="BL281" s="44">
        <f>+IF(BK281="NO OFERTADO",0,IF(BK281="NO CUMPLE EV TECNICA",0,IF(BK281="NO HABILITA",0,IF(BK281="HABILITA",('PRECIOS UNITARIOS'!$AF281*500)/BJ281))))</f>
        <v>0</v>
      </c>
      <c r="BM281" s="43">
        <f>'PRECIO REFERENCIA'!BK281</f>
        <v>0</v>
      </c>
      <c r="BN281" s="43" t="str">
        <f>'PRECIO REFERENCIA'!BM281</f>
        <v>NO OFERTADO</v>
      </c>
      <c r="BO281" s="44">
        <f>+IF(BN281="NO OFERTADO",0,IF(BN281="NO CUMPLE EV TECNICA",0,IF(BN281="NO HABILITA",0,IF(BN281="HABILITA",('PRECIOS UNITARIOS'!$AF281*500)/BM281))))</f>
        <v>0</v>
      </c>
      <c r="BP281" s="43">
        <f>'PRECIO REFERENCIA'!BN281</f>
        <v>0</v>
      </c>
      <c r="BQ281" s="43" t="str">
        <f>'PRECIO REFERENCIA'!BP281</f>
        <v>NO OFERTADO</v>
      </c>
      <c r="BR281" s="44">
        <f>+IF(BQ281="NO OFERTADO",0,IF(BQ281="NO CUMPLE EV TECNICA",0,IF(BQ281="NO HABILITA",0,IF(BQ281="HABILITA",('PRECIOS UNITARIOS'!$AF281*500)/BP281))))</f>
        <v>0</v>
      </c>
      <c r="BS281" s="43">
        <f>'PRECIO REFERENCIA'!BQ281</f>
        <v>0</v>
      </c>
      <c r="BT281" s="43" t="str">
        <f>'PRECIO REFERENCIA'!BS281</f>
        <v>NO OFERTADO</v>
      </c>
      <c r="BU281" s="44">
        <f>+IF(BT281="NO OFERTADO",0,IF(BT281="NO CUMPLE EV TECNICA",0,IF(BT281="NO HABILITA",0,IF(BT281="HABILITA",('PRECIOS UNITARIOS'!$AF281*500)/BS281))))</f>
        <v>0</v>
      </c>
      <c r="BV281" s="43">
        <f>'PRECIO REFERENCIA'!BT281</f>
        <v>0</v>
      </c>
      <c r="BW281" s="43" t="str">
        <f>'PRECIO REFERENCIA'!BV281</f>
        <v>NO OFERTADO</v>
      </c>
      <c r="BX281" s="44">
        <f>+IF(BW281="NO OFERTADO",0,IF(BW281="NO CUMPLE EV TECNICA",0,IF(BW281="NO HABILITA",0,IF(BW281="HABILITA",('PRECIOS UNITARIOS'!$AF281*500)/BV281))))</f>
        <v>0</v>
      </c>
      <c r="BY281" s="43">
        <f>'PRECIO REFERENCIA'!BW281</f>
        <v>0</v>
      </c>
      <c r="BZ281" s="43" t="str">
        <f>'PRECIO REFERENCIA'!BY281</f>
        <v>NO OFERTADO</v>
      </c>
      <c r="CA281" s="44">
        <f>+IF(BZ281="NO OFERTADO",0,IF(BZ281="NO CUMPLE EV TECNICA",0,IF(BZ281="NO HABILITA",0,IF(BZ281="HABILITA",('PRECIOS UNITARIOS'!$AF281*500)/BY281))))</f>
        <v>0</v>
      </c>
      <c r="CB281" s="43">
        <f>'PRECIO REFERENCIA'!BZ281</f>
        <v>0</v>
      </c>
      <c r="CC281" s="43" t="str">
        <f>'PRECIO REFERENCIA'!CB281</f>
        <v>NO OFERTADO</v>
      </c>
      <c r="CD281" s="44">
        <f>+IF(CC281="NO OFERTADO",0,IF(CC281="NO CUMPLE EV TECNICA",0,IF(CC281="NO HABILITA",0,IF(CC281="HABILITA",('PRECIOS UNITARIOS'!$AF281*500)/CB281))))</f>
        <v>0</v>
      </c>
      <c r="CE281" s="43">
        <f>'PRECIO REFERENCIA'!CC281</f>
        <v>0</v>
      </c>
      <c r="CF281" s="43" t="str">
        <f>'PRECIO REFERENCIA'!CE281</f>
        <v>NO OFERTADO</v>
      </c>
      <c r="CG281" s="44">
        <f>+IF(CF281="NO OFERTADO",0,IF(CF281="NO CUMPLE EV TECNICA",0,IF(CF281="NO HABILITA",0,IF(CF281="HABILITA",('PRECIOS UNITARIOS'!$AF281*500)/CE281))))</f>
        <v>0</v>
      </c>
      <c r="CH281" s="43">
        <f>'PRECIO REFERENCIA'!CF281</f>
        <v>0</v>
      </c>
      <c r="CI281" s="43" t="str">
        <f>'PRECIO REFERENCIA'!CH281</f>
        <v>NO OFERTADO</v>
      </c>
      <c r="CJ281" s="44">
        <f>+IF(CI281="NO OFERTADO",0,IF(CI281="NO CUMPLE EV TECNICA",0,IF(CI281="NO HABILITA",0,IF(CI281="HABILITA",('PRECIOS UNITARIOS'!$AF281*500)/CH281))))</f>
        <v>0</v>
      </c>
    </row>
    <row r="282" spans="1:88" s="40" customFormat="1" ht="38.25" x14ac:dyDescent="0.2">
      <c r="A282" s="103">
        <v>273</v>
      </c>
      <c r="B282" s="202" t="s">
        <v>420</v>
      </c>
      <c r="C282" s="121" t="s">
        <v>421</v>
      </c>
      <c r="D282" s="24">
        <v>1</v>
      </c>
      <c r="E282" s="166" t="s">
        <v>53</v>
      </c>
      <c r="F282" s="168">
        <v>1</v>
      </c>
      <c r="G282" s="25">
        <v>822780</v>
      </c>
      <c r="H282" s="43">
        <f>'PRECIO REFERENCIA'!F282</f>
        <v>0</v>
      </c>
      <c r="I282" s="43" t="str">
        <f>'PRECIO REFERENCIA'!H282</f>
        <v>NO OFERTADO</v>
      </c>
      <c r="J282" s="44">
        <f>+IF(I282="NO OFERTADO",0,IF(I282="NO CUMPLE EV TECNICA",0,IF(I282="NO HABILITA",0,IF(I282="HABILITA",('PRECIOS UNITARIOS'!$AF282*500)/H282))))</f>
        <v>0</v>
      </c>
      <c r="K282" s="43">
        <f>'PRECIO REFERENCIA'!I282</f>
        <v>0</v>
      </c>
      <c r="L282" s="43" t="str">
        <f>'PRECIO REFERENCIA'!K282</f>
        <v>NO OFERTADO</v>
      </c>
      <c r="M282" s="44">
        <f>+IF(L282="NO OFERTADO",0,IF(L282="NO CUMPLE EV TECNICA",0,IF(L282="NO HABILITA",0,IF(L282="HABILITA",('PRECIOS UNITARIOS'!$AF282*500)/K282))))</f>
        <v>0</v>
      </c>
      <c r="N282" s="43">
        <f>'PRECIO REFERENCIA'!L282</f>
        <v>0</v>
      </c>
      <c r="O282" s="43" t="str">
        <f>'PRECIO REFERENCIA'!N282</f>
        <v>NO OFERTADO</v>
      </c>
      <c r="P282" s="44">
        <f>+IF(O282="NO OFERTADO",0,IF(O282="NO CUMPLE EV TECNICA",0,IF(O282="NO HABILITA",0,IF(O282="HABILITA",('PRECIOS UNITARIOS'!$AF282*500)/N282))))</f>
        <v>0</v>
      </c>
      <c r="Q282" s="43">
        <f>'PRECIO REFERENCIA'!O282</f>
        <v>0</v>
      </c>
      <c r="R282" s="43" t="str">
        <f>'PRECIO REFERENCIA'!Q282</f>
        <v>NO OFERTADO</v>
      </c>
      <c r="S282" s="44">
        <f>+IF(R282="NO OFERTADO",0,IF(R282="NO CUMPLE EV TECNICA",0,IF(R282="NO HABILITA",0,IF(R282="HABILITA",('PRECIOS UNITARIOS'!$AF282*500)/Q282))))</f>
        <v>0</v>
      </c>
      <c r="T282" s="43">
        <f>'PRECIO REFERENCIA'!R282</f>
        <v>0</v>
      </c>
      <c r="U282" s="43" t="str">
        <f>'PRECIO REFERENCIA'!T282</f>
        <v>NO OFERTADO</v>
      </c>
      <c r="V282" s="44">
        <f>+IF(U282="NO OFERTADO",0,IF(U282="NO CUMPLE EV TECNICA",0,IF(U282="NO HABILITA",0,IF(U282="HABILITA",('PRECIOS UNITARIOS'!$AF282*500)/T282))))</f>
        <v>0</v>
      </c>
      <c r="W282" s="43">
        <f>'PRECIO REFERENCIA'!U282</f>
        <v>0</v>
      </c>
      <c r="X282" s="43" t="str">
        <f>'PRECIO REFERENCIA'!W282</f>
        <v>NO OFERTADO</v>
      </c>
      <c r="Y282" s="44">
        <f>+IF(X282="NO OFERTADO",0,IF(X282="NO CUMPLE EV TECNICA",0,IF(X282="NO HABILITA",0,IF(X282="HABILITA",('PRECIOS UNITARIOS'!$AF282*500)/W282))))</f>
        <v>0</v>
      </c>
      <c r="Z282" s="43">
        <f>'PRECIO REFERENCIA'!X282</f>
        <v>0</v>
      </c>
      <c r="AA282" s="43" t="str">
        <f>'PRECIO REFERENCIA'!Z282</f>
        <v>NO HABILITA</v>
      </c>
      <c r="AB282" s="44">
        <f>+IF(AA282="NO OFERTADO",0,IF(AA282="NO CUMPLE EV TECNICA",0,IF(AA282="NO HABILITA",0,IF(AA282="HABILITA",('PRECIOS UNITARIOS'!$AF282*500)/Z282))))</f>
        <v>0</v>
      </c>
      <c r="AC282" s="43">
        <f>'PRECIO REFERENCIA'!AA282</f>
        <v>0</v>
      </c>
      <c r="AD282" s="43" t="str">
        <f>'PRECIO REFERENCIA'!AC282</f>
        <v>NO OFERTADO</v>
      </c>
      <c r="AE282" s="44">
        <f>+IF(AD282="NO OFERTADO",0,IF(AD282="NO CUMPLE EV TECNICA",0,IF(AD282="NO HABILITA",0,IF(AD282="HABILITA",('PRECIOS UNITARIOS'!$AF282*500)/AC282))))</f>
        <v>0</v>
      </c>
      <c r="AF282" s="43">
        <f>'PRECIO REFERENCIA'!AD282</f>
        <v>0</v>
      </c>
      <c r="AG282" s="43" t="str">
        <f>'PRECIO REFERENCIA'!AF282</f>
        <v>NO OFERTADO</v>
      </c>
      <c r="AH282" s="44">
        <f>+IF(AG282="NO OFERTADO",0,IF(AG282="NO CUMPLE EV TECNICA",0,IF(AG282="NO HABILITA",0,IF(AG282="HABILITA",('PRECIOS UNITARIOS'!$AF282*500)/AF282))))</f>
        <v>0</v>
      </c>
      <c r="AI282" s="43">
        <f>'PRECIO REFERENCIA'!AG282</f>
        <v>0</v>
      </c>
      <c r="AJ282" s="43" t="str">
        <f>'PRECIO REFERENCIA'!AI282</f>
        <v>NO OFERTADO</v>
      </c>
      <c r="AK282" s="44">
        <f>+IF(AJ282="NO OFERTADO",0,IF(AJ282="NO CUMPLE EV TECNICA",0,IF(AJ282="NO HABILITA",0,IF(AJ282="HABILITA",('PRECIOS UNITARIOS'!$AF282*500)/AI282))))</f>
        <v>0</v>
      </c>
      <c r="AL282" s="43">
        <f>'PRECIO REFERENCIA'!AJ282</f>
        <v>0</v>
      </c>
      <c r="AM282" s="43" t="str">
        <f>'PRECIO REFERENCIA'!AL282</f>
        <v>NO OFERTADO</v>
      </c>
      <c r="AN282" s="44">
        <f>+IF(AM282="NO OFERTADO",0,IF(AM282="NO CUMPLE EV TECNICA",0,IF(AM282="NO HABILITA",0,IF(AM282="HABILITA",('PRECIOS UNITARIOS'!$AF282*500)/AL282))))</f>
        <v>0</v>
      </c>
      <c r="AO282" s="43">
        <f>'PRECIO REFERENCIA'!AM282</f>
        <v>0</v>
      </c>
      <c r="AP282" s="43" t="str">
        <f>'PRECIO REFERENCIA'!AO282</f>
        <v>NO OFERTADO</v>
      </c>
      <c r="AQ282" s="44">
        <f>+IF(AP282="NO OFERTADO",0,IF(AP282="NO CUMPLE EV TECNICA",0,IF(AP282="NO HABILITA",0,IF(AP282="HABILITA",('PRECIOS UNITARIOS'!$AF282*500)/AO282))))</f>
        <v>0</v>
      </c>
      <c r="AR282" s="43">
        <f>'PRECIO REFERENCIA'!AP282</f>
        <v>0</v>
      </c>
      <c r="AS282" s="43" t="str">
        <f>'PRECIO REFERENCIA'!AR282</f>
        <v>NO OFERTADO</v>
      </c>
      <c r="AT282" s="44">
        <f>+IF(AS282="NO OFERTADO",0,IF(AS282="NO CUMPLE EV TECNICA",0,IF(AS282="NO HABILITA",0,IF(AS282="HABILITA",('PRECIOS UNITARIOS'!$AF282*500)/AR282))))</f>
        <v>0</v>
      </c>
      <c r="AU282" s="43">
        <f>'PRECIO REFERENCIA'!AS282</f>
        <v>0</v>
      </c>
      <c r="AV282" s="43" t="str">
        <f>'PRECIO REFERENCIA'!AU282</f>
        <v>NO OFERTADO</v>
      </c>
      <c r="AW282" s="44">
        <f>+IF(AV282="NO OFERTADO",0,IF(AV282="NO CUMPLE EV TECNICA",0,IF(AV282="NO HABILITA",0,IF(AV282="HABILITA",('PRECIOS UNITARIOS'!$AF282*500)/AU282))))</f>
        <v>0</v>
      </c>
      <c r="AX282" s="43">
        <f>'PRECIO REFERENCIA'!AV282</f>
        <v>0</v>
      </c>
      <c r="AY282" s="43" t="str">
        <f>'PRECIO REFERENCIA'!AX282</f>
        <v>NO OFERTADO</v>
      </c>
      <c r="AZ282" s="44">
        <f>+IF(AY282="NO OFERTADO",0,IF(AY282="NO CUMPLE EV TECNICA",0,IF(AY282="NO HABILITA",0,IF(AY282="HABILITA",('PRECIOS UNITARIOS'!$AF282*500)/AX282))))</f>
        <v>0</v>
      </c>
      <c r="BA282" s="43">
        <f>'PRECIO REFERENCIA'!AY282</f>
        <v>0</v>
      </c>
      <c r="BB282" s="43" t="str">
        <f>'PRECIO REFERENCIA'!BA282</f>
        <v>NO OFERTADO</v>
      </c>
      <c r="BC282" s="44">
        <f>+IF(BB282="NO OFERTADO",0,IF(BB282="NO CUMPLE EV TECNICA",0,IF(BB282="NO HABILITA",0,IF(BB282="HABILITA",('PRECIOS UNITARIOS'!$AF282*500)/BA282))))</f>
        <v>0</v>
      </c>
      <c r="BD282" s="43">
        <f>'PRECIO REFERENCIA'!BB282</f>
        <v>0</v>
      </c>
      <c r="BE282" s="43" t="str">
        <f>'PRECIO REFERENCIA'!BD282</f>
        <v>NO OFERTADO</v>
      </c>
      <c r="BF282" s="44">
        <f>+IF(BE282="NO OFERTADO",0,IF(BE282="NO CUMPLE EV TECNICA",0,IF(BE282="NO HABILITA",0,IF(BE282="HABILITA",('PRECIOS UNITARIOS'!$AF282*500)/BD282))))</f>
        <v>0</v>
      </c>
      <c r="BG282" s="43">
        <f>'PRECIO REFERENCIA'!BE282</f>
        <v>0</v>
      </c>
      <c r="BH282" s="43" t="str">
        <f>'PRECIO REFERENCIA'!BG282</f>
        <v>NO OFERTADO</v>
      </c>
      <c r="BI282" s="44">
        <f>+IF(BH282="NO OFERTADO",0,IF(BH282="NO CUMPLE EV TECNICA",0,IF(BH282="NO HABILITA",0,IF(BH282="HABILITA",('PRECIOS UNITARIOS'!$AF282*500)/BG282))))</f>
        <v>0</v>
      </c>
      <c r="BJ282" s="43">
        <f>'PRECIO REFERENCIA'!BH282</f>
        <v>0</v>
      </c>
      <c r="BK282" s="43" t="str">
        <f>'PRECIO REFERENCIA'!BJ282</f>
        <v>NO OFERTADO</v>
      </c>
      <c r="BL282" s="44">
        <f>+IF(BK282="NO OFERTADO",0,IF(BK282="NO CUMPLE EV TECNICA",0,IF(BK282="NO HABILITA",0,IF(BK282="HABILITA",('PRECIOS UNITARIOS'!$AF282*500)/BJ282))))</f>
        <v>0</v>
      </c>
      <c r="BM282" s="43">
        <f>'PRECIO REFERENCIA'!BK282</f>
        <v>0</v>
      </c>
      <c r="BN282" s="43" t="str">
        <f>'PRECIO REFERENCIA'!BM282</f>
        <v>NO OFERTADO</v>
      </c>
      <c r="BO282" s="44">
        <f>+IF(BN282="NO OFERTADO",0,IF(BN282="NO CUMPLE EV TECNICA",0,IF(BN282="NO HABILITA",0,IF(BN282="HABILITA",('PRECIOS UNITARIOS'!$AF282*500)/BM282))))</f>
        <v>0</v>
      </c>
      <c r="BP282" s="43">
        <f>'PRECIO REFERENCIA'!BN282</f>
        <v>0</v>
      </c>
      <c r="BQ282" s="43" t="str">
        <f>'PRECIO REFERENCIA'!BP282</f>
        <v>NO OFERTADO</v>
      </c>
      <c r="BR282" s="44">
        <f>+IF(BQ282="NO OFERTADO",0,IF(BQ282="NO CUMPLE EV TECNICA",0,IF(BQ282="NO HABILITA",0,IF(BQ282="HABILITA",('PRECIOS UNITARIOS'!$AF282*500)/BP282))))</f>
        <v>0</v>
      </c>
      <c r="BS282" s="43">
        <f>'PRECIO REFERENCIA'!BQ282</f>
        <v>0</v>
      </c>
      <c r="BT282" s="43" t="str">
        <f>'PRECIO REFERENCIA'!BS282</f>
        <v>NO OFERTADO</v>
      </c>
      <c r="BU282" s="44">
        <f>+IF(BT282="NO OFERTADO",0,IF(BT282="NO CUMPLE EV TECNICA",0,IF(BT282="NO HABILITA",0,IF(BT282="HABILITA",('PRECIOS UNITARIOS'!$AF282*500)/BS282))))</f>
        <v>0</v>
      </c>
      <c r="BV282" s="43">
        <f>'PRECIO REFERENCIA'!BT282</f>
        <v>0</v>
      </c>
      <c r="BW282" s="43" t="str">
        <f>'PRECIO REFERENCIA'!BV282</f>
        <v>NO OFERTADO</v>
      </c>
      <c r="BX282" s="44">
        <f>+IF(BW282="NO OFERTADO",0,IF(BW282="NO CUMPLE EV TECNICA",0,IF(BW282="NO HABILITA",0,IF(BW282="HABILITA",('PRECIOS UNITARIOS'!$AF282*500)/BV282))))</f>
        <v>0</v>
      </c>
      <c r="BY282" s="43">
        <f>'PRECIO REFERENCIA'!BW282</f>
        <v>0</v>
      </c>
      <c r="BZ282" s="43" t="str">
        <f>'PRECIO REFERENCIA'!BY282</f>
        <v>NO OFERTADO</v>
      </c>
      <c r="CA282" s="44">
        <f>+IF(BZ282="NO OFERTADO",0,IF(BZ282="NO CUMPLE EV TECNICA",0,IF(BZ282="NO HABILITA",0,IF(BZ282="HABILITA",('PRECIOS UNITARIOS'!$AF282*500)/BY282))))</f>
        <v>0</v>
      </c>
      <c r="CB282" s="43">
        <f>'PRECIO REFERENCIA'!BZ282</f>
        <v>0</v>
      </c>
      <c r="CC282" s="43" t="str">
        <f>'PRECIO REFERENCIA'!CB282</f>
        <v>NO OFERTADO</v>
      </c>
      <c r="CD282" s="44">
        <f>+IF(CC282="NO OFERTADO",0,IF(CC282="NO CUMPLE EV TECNICA",0,IF(CC282="NO HABILITA",0,IF(CC282="HABILITA",('PRECIOS UNITARIOS'!$AF282*500)/CB282))))</f>
        <v>0</v>
      </c>
      <c r="CE282" s="43">
        <f>'PRECIO REFERENCIA'!CC282</f>
        <v>0</v>
      </c>
      <c r="CF282" s="43" t="str">
        <f>'PRECIO REFERENCIA'!CE282</f>
        <v>NO OFERTADO</v>
      </c>
      <c r="CG282" s="44">
        <f>+IF(CF282="NO OFERTADO",0,IF(CF282="NO CUMPLE EV TECNICA",0,IF(CF282="NO HABILITA",0,IF(CF282="HABILITA",('PRECIOS UNITARIOS'!$AF282*500)/CE282))))</f>
        <v>0</v>
      </c>
      <c r="CH282" s="43">
        <f>'PRECIO REFERENCIA'!CF282</f>
        <v>822780</v>
      </c>
      <c r="CI282" s="43" t="str">
        <f>'PRECIO REFERENCIA'!CH282</f>
        <v>HABILITA</v>
      </c>
      <c r="CJ282" s="44">
        <f>+IF(CI282="NO OFERTADO",0,IF(CI282="NO CUMPLE EV TECNICA",0,IF(CI282="NO HABILITA",0,IF(CI282="HABILITA",('PRECIOS UNITARIOS'!$AF282*500)/CH282))))</f>
        <v>500</v>
      </c>
    </row>
    <row r="283" spans="1:88" s="40" customFormat="1" ht="38.25" x14ac:dyDescent="0.2">
      <c r="A283" s="103">
        <v>274</v>
      </c>
      <c r="B283" s="202" t="s">
        <v>422</v>
      </c>
      <c r="C283" s="121" t="s">
        <v>421</v>
      </c>
      <c r="D283" s="24">
        <v>1</v>
      </c>
      <c r="E283" s="166" t="s">
        <v>53</v>
      </c>
      <c r="F283" s="168">
        <v>3.5</v>
      </c>
      <c r="G283" s="25">
        <v>1645500</v>
      </c>
      <c r="H283" s="43">
        <f>'PRECIO REFERENCIA'!F283</f>
        <v>0</v>
      </c>
      <c r="I283" s="43" t="str">
        <f>'PRECIO REFERENCIA'!H283</f>
        <v>NO OFERTADO</v>
      </c>
      <c r="J283" s="44">
        <f>+IF(I283="NO OFERTADO",0,IF(I283="NO CUMPLE EV TECNICA",0,IF(I283="NO HABILITA",0,IF(I283="HABILITA",('PRECIOS UNITARIOS'!$AF283*500)/H283))))</f>
        <v>0</v>
      </c>
      <c r="K283" s="43">
        <f>'PRECIO REFERENCIA'!I283</f>
        <v>0</v>
      </c>
      <c r="L283" s="43" t="str">
        <f>'PRECIO REFERENCIA'!K283</f>
        <v>NO OFERTADO</v>
      </c>
      <c r="M283" s="44">
        <f>+IF(L283="NO OFERTADO",0,IF(L283="NO CUMPLE EV TECNICA",0,IF(L283="NO HABILITA",0,IF(L283="HABILITA",('PRECIOS UNITARIOS'!$AF283*500)/K283))))</f>
        <v>0</v>
      </c>
      <c r="N283" s="43">
        <f>'PRECIO REFERENCIA'!L283</f>
        <v>0</v>
      </c>
      <c r="O283" s="43" t="str">
        <f>'PRECIO REFERENCIA'!N283</f>
        <v>NO OFERTADO</v>
      </c>
      <c r="P283" s="44">
        <f>+IF(O283="NO OFERTADO",0,IF(O283="NO CUMPLE EV TECNICA",0,IF(O283="NO HABILITA",0,IF(O283="HABILITA",('PRECIOS UNITARIOS'!$AF283*500)/N283))))</f>
        <v>0</v>
      </c>
      <c r="Q283" s="43">
        <f>'PRECIO REFERENCIA'!O283</f>
        <v>0</v>
      </c>
      <c r="R283" s="43" t="str">
        <f>'PRECIO REFERENCIA'!Q283</f>
        <v>NO OFERTADO</v>
      </c>
      <c r="S283" s="44">
        <f>+IF(R283="NO OFERTADO",0,IF(R283="NO CUMPLE EV TECNICA",0,IF(R283="NO HABILITA",0,IF(R283="HABILITA",('PRECIOS UNITARIOS'!$AF283*500)/Q283))))</f>
        <v>0</v>
      </c>
      <c r="T283" s="43">
        <f>'PRECIO REFERENCIA'!R283</f>
        <v>0</v>
      </c>
      <c r="U283" s="43" t="str">
        <f>'PRECIO REFERENCIA'!T283</f>
        <v>NO OFERTADO</v>
      </c>
      <c r="V283" s="44">
        <f>+IF(U283="NO OFERTADO",0,IF(U283="NO CUMPLE EV TECNICA",0,IF(U283="NO HABILITA",0,IF(U283="HABILITA",('PRECIOS UNITARIOS'!$AF283*500)/T283))))</f>
        <v>0</v>
      </c>
      <c r="W283" s="43">
        <f>'PRECIO REFERENCIA'!U283</f>
        <v>0</v>
      </c>
      <c r="X283" s="43" t="str">
        <f>'PRECIO REFERENCIA'!W283</f>
        <v>NO OFERTADO</v>
      </c>
      <c r="Y283" s="44">
        <f>+IF(X283="NO OFERTADO",0,IF(X283="NO CUMPLE EV TECNICA",0,IF(X283="NO HABILITA",0,IF(X283="HABILITA",('PRECIOS UNITARIOS'!$AF283*500)/W283))))</f>
        <v>0</v>
      </c>
      <c r="Z283" s="43">
        <f>'PRECIO REFERENCIA'!X283</f>
        <v>0</v>
      </c>
      <c r="AA283" s="43" t="str">
        <f>'PRECIO REFERENCIA'!Z283</f>
        <v>NO HABILITA</v>
      </c>
      <c r="AB283" s="44">
        <f>+IF(AA283="NO OFERTADO",0,IF(AA283="NO CUMPLE EV TECNICA",0,IF(AA283="NO HABILITA",0,IF(AA283="HABILITA",('PRECIOS UNITARIOS'!$AF283*500)/Z283))))</f>
        <v>0</v>
      </c>
      <c r="AC283" s="43">
        <f>'PRECIO REFERENCIA'!AA283</f>
        <v>0</v>
      </c>
      <c r="AD283" s="43" t="str">
        <f>'PRECIO REFERENCIA'!AC283</f>
        <v>NO OFERTADO</v>
      </c>
      <c r="AE283" s="44">
        <f>+IF(AD283="NO OFERTADO",0,IF(AD283="NO CUMPLE EV TECNICA",0,IF(AD283="NO HABILITA",0,IF(AD283="HABILITA",('PRECIOS UNITARIOS'!$AF283*500)/AC283))))</f>
        <v>0</v>
      </c>
      <c r="AF283" s="43">
        <f>'PRECIO REFERENCIA'!AD283</f>
        <v>0</v>
      </c>
      <c r="AG283" s="43" t="str">
        <f>'PRECIO REFERENCIA'!AF283</f>
        <v>NO OFERTADO</v>
      </c>
      <c r="AH283" s="44">
        <f>+IF(AG283="NO OFERTADO",0,IF(AG283="NO CUMPLE EV TECNICA",0,IF(AG283="NO HABILITA",0,IF(AG283="HABILITA",('PRECIOS UNITARIOS'!$AF283*500)/AF283))))</f>
        <v>0</v>
      </c>
      <c r="AI283" s="43">
        <f>'PRECIO REFERENCIA'!AG283</f>
        <v>0</v>
      </c>
      <c r="AJ283" s="43" t="str">
        <f>'PRECIO REFERENCIA'!AI283</f>
        <v>NO OFERTADO</v>
      </c>
      <c r="AK283" s="44">
        <f>+IF(AJ283="NO OFERTADO",0,IF(AJ283="NO CUMPLE EV TECNICA",0,IF(AJ283="NO HABILITA",0,IF(AJ283="HABILITA",('PRECIOS UNITARIOS'!$AF283*500)/AI283))))</f>
        <v>0</v>
      </c>
      <c r="AL283" s="43">
        <f>'PRECIO REFERENCIA'!AJ283</f>
        <v>0</v>
      </c>
      <c r="AM283" s="43" t="str">
        <f>'PRECIO REFERENCIA'!AL283</f>
        <v>NO OFERTADO</v>
      </c>
      <c r="AN283" s="44">
        <f>+IF(AM283="NO OFERTADO",0,IF(AM283="NO CUMPLE EV TECNICA",0,IF(AM283="NO HABILITA",0,IF(AM283="HABILITA",('PRECIOS UNITARIOS'!$AF283*500)/AL283))))</f>
        <v>0</v>
      </c>
      <c r="AO283" s="43">
        <f>'PRECIO REFERENCIA'!AM283</f>
        <v>0</v>
      </c>
      <c r="AP283" s="43" t="str">
        <f>'PRECIO REFERENCIA'!AO283</f>
        <v>NO OFERTADO</v>
      </c>
      <c r="AQ283" s="44">
        <f>+IF(AP283="NO OFERTADO",0,IF(AP283="NO CUMPLE EV TECNICA",0,IF(AP283="NO HABILITA",0,IF(AP283="HABILITA",('PRECIOS UNITARIOS'!$AF283*500)/AO283))))</f>
        <v>0</v>
      </c>
      <c r="AR283" s="43">
        <f>'PRECIO REFERENCIA'!AP283</f>
        <v>0</v>
      </c>
      <c r="AS283" s="43" t="str">
        <f>'PRECIO REFERENCIA'!AR283</f>
        <v>NO OFERTADO</v>
      </c>
      <c r="AT283" s="44">
        <f>+IF(AS283="NO OFERTADO",0,IF(AS283="NO CUMPLE EV TECNICA",0,IF(AS283="NO HABILITA",0,IF(AS283="HABILITA",('PRECIOS UNITARIOS'!$AF283*500)/AR283))))</f>
        <v>0</v>
      </c>
      <c r="AU283" s="43">
        <f>'PRECIO REFERENCIA'!AS283</f>
        <v>0</v>
      </c>
      <c r="AV283" s="43" t="str">
        <f>'PRECIO REFERENCIA'!AU283</f>
        <v>NO OFERTADO</v>
      </c>
      <c r="AW283" s="44">
        <f>+IF(AV283="NO OFERTADO",0,IF(AV283="NO CUMPLE EV TECNICA",0,IF(AV283="NO HABILITA",0,IF(AV283="HABILITA",('PRECIOS UNITARIOS'!$AF283*500)/AU283))))</f>
        <v>0</v>
      </c>
      <c r="AX283" s="43">
        <f>'PRECIO REFERENCIA'!AV283</f>
        <v>0</v>
      </c>
      <c r="AY283" s="43" t="str">
        <f>'PRECIO REFERENCIA'!AX283</f>
        <v>NO OFERTADO</v>
      </c>
      <c r="AZ283" s="44">
        <f>+IF(AY283="NO OFERTADO",0,IF(AY283="NO CUMPLE EV TECNICA",0,IF(AY283="NO HABILITA",0,IF(AY283="HABILITA",('PRECIOS UNITARIOS'!$AF283*500)/AX283))))</f>
        <v>0</v>
      </c>
      <c r="BA283" s="43">
        <f>'PRECIO REFERENCIA'!AY283</f>
        <v>0</v>
      </c>
      <c r="BB283" s="43" t="str">
        <f>'PRECIO REFERENCIA'!BA283</f>
        <v>NO OFERTADO</v>
      </c>
      <c r="BC283" s="44">
        <f>+IF(BB283="NO OFERTADO",0,IF(BB283="NO CUMPLE EV TECNICA",0,IF(BB283="NO HABILITA",0,IF(BB283="HABILITA",('PRECIOS UNITARIOS'!$AF283*500)/BA283))))</f>
        <v>0</v>
      </c>
      <c r="BD283" s="43">
        <f>'PRECIO REFERENCIA'!BB283</f>
        <v>0</v>
      </c>
      <c r="BE283" s="43" t="str">
        <f>'PRECIO REFERENCIA'!BD283</f>
        <v>NO OFERTADO</v>
      </c>
      <c r="BF283" s="44">
        <f>+IF(BE283="NO OFERTADO",0,IF(BE283="NO CUMPLE EV TECNICA",0,IF(BE283="NO HABILITA",0,IF(BE283="HABILITA",('PRECIOS UNITARIOS'!$AF283*500)/BD283))))</f>
        <v>0</v>
      </c>
      <c r="BG283" s="43">
        <f>'PRECIO REFERENCIA'!BE283</f>
        <v>0</v>
      </c>
      <c r="BH283" s="43" t="str">
        <f>'PRECIO REFERENCIA'!BG283</f>
        <v>NO OFERTADO</v>
      </c>
      <c r="BI283" s="44">
        <f>+IF(BH283="NO OFERTADO",0,IF(BH283="NO CUMPLE EV TECNICA",0,IF(BH283="NO HABILITA",0,IF(BH283="HABILITA",('PRECIOS UNITARIOS'!$AF283*500)/BG283))))</f>
        <v>0</v>
      </c>
      <c r="BJ283" s="43">
        <f>'PRECIO REFERENCIA'!BH283</f>
        <v>0</v>
      </c>
      <c r="BK283" s="43" t="str">
        <f>'PRECIO REFERENCIA'!BJ283</f>
        <v>NO OFERTADO</v>
      </c>
      <c r="BL283" s="44">
        <f>+IF(BK283="NO OFERTADO",0,IF(BK283="NO CUMPLE EV TECNICA",0,IF(BK283="NO HABILITA",0,IF(BK283="HABILITA",('PRECIOS UNITARIOS'!$AF283*500)/BJ283))))</f>
        <v>0</v>
      </c>
      <c r="BM283" s="43">
        <f>'PRECIO REFERENCIA'!BK283</f>
        <v>0</v>
      </c>
      <c r="BN283" s="43" t="str">
        <f>'PRECIO REFERENCIA'!BM283</f>
        <v>NO OFERTADO</v>
      </c>
      <c r="BO283" s="44">
        <f>+IF(BN283="NO OFERTADO",0,IF(BN283="NO CUMPLE EV TECNICA",0,IF(BN283="NO HABILITA",0,IF(BN283="HABILITA",('PRECIOS UNITARIOS'!$AF283*500)/BM283))))</f>
        <v>0</v>
      </c>
      <c r="BP283" s="43">
        <f>'PRECIO REFERENCIA'!BN283</f>
        <v>0</v>
      </c>
      <c r="BQ283" s="43" t="str">
        <f>'PRECIO REFERENCIA'!BP283</f>
        <v>NO OFERTADO</v>
      </c>
      <c r="BR283" s="44">
        <f>+IF(BQ283="NO OFERTADO",0,IF(BQ283="NO CUMPLE EV TECNICA",0,IF(BQ283="NO HABILITA",0,IF(BQ283="HABILITA",('PRECIOS UNITARIOS'!$AF283*500)/BP283))))</f>
        <v>0</v>
      </c>
      <c r="BS283" s="43">
        <f>'PRECIO REFERENCIA'!BQ283</f>
        <v>0</v>
      </c>
      <c r="BT283" s="43" t="str">
        <f>'PRECIO REFERENCIA'!BS283</f>
        <v>NO OFERTADO</v>
      </c>
      <c r="BU283" s="44">
        <f>+IF(BT283="NO OFERTADO",0,IF(BT283="NO CUMPLE EV TECNICA",0,IF(BT283="NO HABILITA",0,IF(BT283="HABILITA",('PRECIOS UNITARIOS'!$AF283*500)/BS283))))</f>
        <v>0</v>
      </c>
      <c r="BV283" s="43">
        <f>'PRECIO REFERENCIA'!BT283</f>
        <v>0</v>
      </c>
      <c r="BW283" s="43" t="str">
        <f>'PRECIO REFERENCIA'!BV283</f>
        <v>NO OFERTADO</v>
      </c>
      <c r="BX283" s="44">
        <f>+IF(BW283="NO OFERTADO",0,IF(BW283="NO CUMPLE EV TECNICA",0,IF(BW283="NO HABILITA",0,IF(BW283="HABILITA",('PRECIOS UNITARIOS'!$AF283*500)/BV283))))</f>
        <v>0</v>
      </c>
      <c r="BY283" s="43">
        <f>'PRECIO REFERENCIA'!BW283</f>
        <v>0</v>
      </c>
      <c r="BZ283" s="43" t="str">
        <f>'PRECIO REFERENCIA'!BY283</f>
        <v>NO OFERTADO</v>
      </c>
      <c r="CA283" s="44">
        <f>+IF(BZ283="NO OFERTADO",0,IF(BZ283="NO CUMPLE EV TECNICA",0,IF(BZ283="NO HABILITA",0,IF(BZ283="HABILITA",('PRECIOS UNITARIOS'!$AF283*500)/BY283))))</f>
        <v>0</v>
      </c>
      <c r="CB283" s="43">
        <f>'PRECIO REFERENCIA'!BZ283</f>
        <v>0</v>
      </c>
      <c r="CC283" s="43" t="str">
        <f>'PRECIO REFERENCIA'!CB283</f>
        <v>NO OFERTADO</v>
      </c>
      <c r="CD283" s="44">
        <f>+IF(CC283="NO OFERTADO",0,IF(CC283="NO CUMPLE EV TECNICA",0,IF(CC283="NO HABILITA",0,IF(CC283="HABILITA",('PRECIOS UNITARIOS'!$AF283*500)/CB283))))</f>
        <v>0</v>
      </c>
      <c r="CE283" s="43">
        <f>'PRECIO REFERENCIA'!CC283</f>
        <v>0</v>
      </c>
      <c r="CF283" s="43" t="str">
        <f>'PRECIO REFERENCIA'!CE283</f>
        <v>NO OFERTADO</v>
      </c>
      <c r="CG283" s="44">
        <f>+IF(CF283="NO OFERTADO",0,IF(CF283="NO CUMPLE EV TECNICA",0,IF(CF283="NO HABILITA",0,IF(CF283="HABILITA",('PRECIOS UNITARIOS'!$AF283*500)/CE283))))</f>
        <v>0</v>
      </c>
      <c r="CH283" s="43">
        <f>'PRECIO REFERENCIA'!CF283</f>
        <v>1645500</v>
      </c>
      <c r="CI283" s="43" t="str">
        <f>'PRECIO REFERENCIA'!CH283</f>
        <v>HABILITA</v>
      </c>
      <c r="CJ283" s="44">
        <f>+IF(CI283="NO OFERTADO",0,IF(CI283="NO CUMPLE EV TECNICA",0,IF(CI283="NO HABILITA",0,IF(CI283="HABILITA",('PRECIOS UNITARIOS'!$AF283*500)/CH283))))</f>
        <v>500</v>
      </c>
    </row>
    <row r="284" spans="1:88" s="40" customFormat="1" ht="38.25" x14ac:dyDescent="0.2">
      <c r="A284" s="103">
        <v>275</v>
      </c>
      <c r="B284" s="202" t="s">
        <v>423</v>
      </c>
      <c r="C284" s="121" t="s">
        <v>424</v>
      </c>
      <c r="D284" s="24">
        <v>1</v>
      </c>
      <c r="E284" s="166" t="s">
        <v>53</v>
      </c>
      <c r="F284" s="168">
        <v>1</v>
      </c>
      <c r="G284" s="25">
        <v>862500</v>
      </c>
      <c r="H284" s="43">
        <f>'PRECIO REFERENCIA'!F284</f>
        <v>0</v>
      </c>
      <c r="I284" s="43" t="str">
        <f>'PRECIO REFERENCIA'!H284</f>
        <v>NO OFERTADO</v>
      </c>
      <c r="J284" s="44">
        <f>+IF(I284="NO OFERTADO",0,IF(I284="NO CUMPLE EV TECNICA",0,IF(I284="NO HABILITA",0,IF(I284="HABILITA",('PRECIOS UNITARIOS'!$AF284*500)/H284))))</f>
        <v>0</v>
      </c>
      <c r="K284" s="43">
        <f>'PRECIO REFERENCIA'!I284</f>
        <v>0</v>
      </c>
      <c r="L284" s="43" t="str">
        <f>'PRECIO REFERENCIA'!K284</f>
        <v>NO OFERTADO</v>
      </c>
      <c r="M284" s="44">
        <f>+IF(L284="NO OFERTADO",0,IF(L284="NO CUMPLE EV TECNICA",0,IF(L284="NO HABILITA",0,IF(L284="HABILITA",('PRECIOS UNITARIOS'!$AF284*500)/K284))))</f>
        <v>0</v>
      </c>
      <c r="N284" s="43">
        <f>'PRECIO REFERENCIA'!L284</f>
        <v>0</v>
      </c>
      <c r="O284" s="43" t="str">
        <f>'PRECIO REFERENCIA'!N284</f>
        <v>NO OFERTADO</v>
      </c>
      <c r="P284" s="44">
        <f>+IF(O284="NO OFERTADO",0,IF(O284="NO CUMPLE EV TECNICA",0,IF(O284="NO HABILITA",0,IF(O284="HABILITA",('PRECIOS UNITARIOS'!$AF284*500)/N284))))</f>
        <v>0</v>
      </c>
      <c r="Q284" s="43">
        <f>'PRECIO REFERENCIA'!O284</f>
        <v>0</v>
      </c>
      <c r="R284" s="43" t="str">
        <f>'PRECIO REFERENCIA'!Q284</f>
        <v>NO OFERTADO</v>
      </c>
      <c r="S284" s="44">
        <f>+IF(R284="NO OFERTADO",0,IF(R284="NO CUMPLE EV TECNICA",0,IF(R284="NO HABILITA",0,IF(R284="HABILITA",('PRECIOS UNITARIOS'!$AF284*500)/Q284))))</f>
        <v>0</v>
      </c>
      <c r="T284" s="43">
        <f>'PRECIO REFERENCIA'!R284</f>
        <v>0</v>
      </c>
      <c r="U284" s="43" t="str">
        <f>'PRECIO REFERENCIA'!T284</f>
        <v>NO OFERTADO</v>
      </c>
      <c r="V284" s="44">
        <f>+IF(U284="NO OFERTADO",0,IF(U284="NO CUMPLE EV TECNICA",0,IF(U284="NO HABILITA",0,IF(U284="HABILITA",('PRECIOS UNITARIOS'!$AF284*500)/T284))))</f>
        <v>0</v>
      </c>
      <c r="W284" s="43">
        <f>'PRECIO REFERENCIA'!U284</f>
        <v>0</v>
      </c>
      <c r="X284" s="43" t="str">
        <f>'PRECIO REFERENCIA'!W284</f>
        <v>NO OFERTADO</v>
      </c>
      <c r="Y284" s="44">
        <f>+IF(X284="NO OFERTADO",0,IF(X284="NO CUMPLE EV TECNICA",0,IF(X284="NO HABILITA",0,IF(X284="HABILITA",('PRECIOS UNITARIOS'!$AF284*500)/W284))))</f>
        <v>0</v>
      </c>
      <c r="Z284" s="43">
        <f>'PRECIO REFERENCIA'!X284</f>
        <v>0</v>
      </c>
      <c r="AA284" s="43" t="str">
        <f>'PRECIO REFERENCIA'!Z284</f>
        <v>NO OFERTADO</v>
      </c>
      <c r="AB284" s="44">
        <f>+IF(AA284="NO OFERTADO",0,IF(AA284="NO CUMPLE EV TECNICA",0,IF(AA284="NO HABILITA",0,IF(AA284="HABILITA",('PRECIOS UNITARIOS'!$AF284*500)/Z284))))</f>
        <v>0</v>
      </c>
      <c r="AC284" s="43">
        <f>'PRECIO REFERENCIA'!AA284</f>
        <v>0</v>
      </c>
      <c r="AD284" s="43" t="str">
        <f>'PRECIO REFERENCIA'!AC284</f>
        <v>NO OFERTADO</v>
      </c>
      <c r="AE284" s="44">
        <f>+IF(AD284="NO OFERTADO",0,IF(AD284="NO CUMPLE EV TECNICA",0,IF(AD284="NO HABILITA",0,IF(AD284="HABILITA",('PRECIOS UNITARIOS'!$AF284*500)/AC284))))</f>
        <v>0</v>
      </c>
      <c r="AF284" s="43">
        <f>'PRECIO REFERENCIA'!AD284</f>
        <v>0</v>
      </c>
      <c r="AG284" s="43" t="str">
        <f>'PRECIO REFERENCIA'!AF284</f>
        <v>NO OFERTADO</v>
      </c>
      <c r="AH284" s="44">
        <f>+IF(AG284="NO OFERTADO",0,IF(AG284="NO CUMPLE EV TECNICA",0,IF(AG284="NO HABILITA",0,IF(AG284="HABILITA",('PRECIOS UNITARIOS'!$AF284*500)/AF284))))</f>
        <v>0</v>
      </c>
      <c r="AI284" s="43">
        <f>'PRECIO REFERENCIA'!AG284</f>
        <v>0</v>
      </c>
      <c r="AJ284" s="43" t="str">
        <f>'PRECIO REFERENCIA'!AI284</f>
        <v>NO OFERTADO</v>
      </c>
      <c r="AK284" s="44">
        <f>+IF(AJ284="NO OFERTADO",0,IF(AJ284="NO CUMPLE EV TECNICA",0,IF(AJ284="NO HABILITA",0,IF(AJ284="HABILITA",('PRECIOS UNITARIOS'!$AF284*500)/AI284))))</f>
        <v>0</v>
      </c>
      <c r="AL284" s="43">
        <f>'PRECIO REFERENCIA'!AJ284</f>
        <v>0</v>
      </c>
      <c r="AM284" s="43" t="str">
        <f>'PRECIO REFERENCIA'!AL284</f>
        <v>NO OFERTADO</v>
      </c>
      <c r="AN284" s="44">
        <f>+IF(AM284="NO OFERTADO",0,IF(AM284="NO CUMPLE EV TECNICA",0,IF(AM284="NO HABILITA",0,IF(AM284="HABILITA",('PRECIOS UNITARIOS'!$AF284*500)/AL284))))</f>
        <v>0</v>
      </c>
      <c r="AO284" s="43">
        <f>'PRECIO REFERENCIA'!AM284</f>
        <v>0</v>
      </c>
      <c r="AP284" s="43" t="str">
        <f>'PRECIO REFERENCIA'!AO284</f>
        <v>NO OFERTADO</v>
      </c>
      <c r="AQ284" s="44">
        <f>+IF(AP284="NO OFERTADO",0,IF(AP284="NO CUMPLE EV TECNICA",0,IF(AP284="NO HABILITA",0,IF(AP284="HABILITA",('PRECIOS UNITARIOS'!$AF284*500)/AO284))))</f>
        <v>0</v>
      </c>
      <c r="AR284" s="43">
        <f>'PRECIO REFERENCIA'!AP284</f>
        <v>0</v>
      </c>
      <c r="AS284" s="43" t="str">
        <f>'PRECIO REFERENCIA'!AR284</f>
        <v>NO OFERTADO</v>
      </c>
      <c r="AT284" s="44">
        <f>+IF(AS284="NO OFERTADO",0,IF(AS284="NO CUMPLE EV TECNICA",0,IF(AS284="NO HABILITA",0,IF(AS284="HABILITA",('PRECIOS UNITARIOS'!$AF284*500)/AR284))))</f>
        <v>0</v>
      </c>
      <c r="AU284" s="43">
        <f>'PRECIO REFERENCIA'!AS284</f>
        <v>0</v>
      </c>
      <c r="AV284" s="43" t="str">
        <f>'PRECIO REFERENCIA'!AU284</f>
        <v>NO OFERTADO</v>
      </c>
      <c r="AW284" s="44">
        <f>+IF(AV284="NO OFERTADO",0,IF(AV284="NO CUMPLE EV TECNICA",0,IF(AV284="NO HABILITA",0,IF(AV284="HABILITA",('PRECIOS UNITARIOS'!$AF284*500)/AU284))))</f>
        <v>0</v>
      </c>
      <c r="AX284" s="43">
        <f>'PRECIO REFERENCIA'!AV284</f>
        <v>0</v>
      </c>
      <c r="AY284" s="43" t="str">
        <f>'PRECIO REFERENCIA'!AX284</f>
        <v>NO OFERTADO</v>
      </c>
      <c r="AZ284" s="44">
        <f>+IF(AY284="NO OFERTADO",0,IF(AY284="NO CUMPLE EV TECNICA",0,IF(AY284="NO HABILITA",0,IF(AY284="HABILITA",('PRECIOS UNITARIOS'!$AF284*500)/AX284))))</f>
        <v>0</v>
      </c>
      <c r="BA284" s="43">
        <f>'PRECIO REFERENCIA'!AY284</f>
        <v>0</v>
      </c>
      <c r="BB284" s="43" t="str">
        <f>'PRECIO REFERENCIA'!BA284</f>
        <v>NO OFERTADO</v>
      </c>
      <c r="BC284" s="44">
        <f>+IF(BB284="NO OFERTADO",0,IF(BB284="NO CUMPLE EV TECNICA",0,IF(BB284="NO HABILITA",0,IF(BB284="HABILITA",('PRECIOS UNITARIOS'!$AF284*500)/BA284))))</f>
        <v>0</v>
      </c>
      <c r="BD284" s="43">
        <f>'PRECIO REFERENCIA'!BB284</f>
        <v>0</v>
      </c>
      <c r="BE284" s="43" t="str">
        <f>'PRECIO REFERENCIA'!BD284</f>
        <v>NO OFERTADO</v>
      </c>
      <c r="BF284" s="44">
        <f>+IF(BE284="NO OFERTADO",0,IF(BE284="NO CUMPLE EV TECNICA",0,IF(BE284="NO HABILITA",0,IF(BE284="HABILITA",('PRECIOS UNITARIOS'!$AF284*500)/BD284))))</f>
        <v>0</v>
      </c>
      <c r="BG284" s="43">
        <f>'PRECIO REFERENCIA'!BE284</f>
        <v>0</v>
      </c>
      <c r="BH284" s="43" t="str">
        <f>'PRECIO REFERENCIA'!BG284</f>
        <v>NO OFERTADO</v>
      </c>
      <c r="BI284" s="44">
        <f>+IF(BH284="NO OFERTADO",0,IF(BH284="NO CUMPLE EV TECNICA",0,IF(BH284="NO HABILITA",0,IF(BH284="HABILITA",('PRECIOS UNITARIOS'!$AF284*500)/BG284))))</f>
        <v>0</v>
      </c>
      <c r="BJ284" s="43">
        <f>'PRECIO REFERENCIA'!BH284</f>
        <v>0</v>
      </c>
      <c r="BK284" s="43" t="str">
        <f>'PRECIO REFERENCIA'!BJ284</f>
        <v>NO OFERTADO</v>
      </c>
      <c r="BL284" s="44">
        <f>+IF(BK284="NO OFERTADO",0,IF(BK284="NO CUMPLE EV TECNICA",0,IF(BK284="NO HABILITA",0,IF(BK284="HABILITA",('PRECIOS UNITARIOS'!$AF284*500)/BJ284))))</f>
        <v>0</v>
      </c>
      <c r="BM284" s="43">
        <f>'PRECIO REFERENCIA'!BK284</f>
        <v>0</v>
      </c>
      <c r="BN284" s="43" t="str">
        <f>'PRECIO REFERENCIA'!BM284</f>
        <v>NO OFERTADO</v>
      </c>
      <c r="BO284" s="44">
        <f>+IF(BN284="NO OFERTADO",0,IF(BN284="NO CUMPLE EV TECNICA",0,IF(BN284="NO HABILITA",0,IF(BN284="HABILITA",('PRECIOS UNITARIOS'!$AF284*500)/BM284))))</f>
        <v>0</v>
      </c>
      <c r="BP284" s="43">
        <f>'PRECIO REFERENCIA'!BN284</f>
        <v>0</v>
      </c>
      <c r="BQ284" s="43" t="str">
        <f>'PRECIO REFERENCIA'!BP284</f>
        <v>NO HABILITA</v>
      </c>
      <c r="BR284" s="44">
        <f>+IF(BQ284="NO OFERTADO",0,IF(BQ284="NO CUMPLE EV TECNICA",0,IF(BQ284="NO HABILITA",0,IF(BQ284="HABILITA",('PRECIOS UNITARIOS'!$AF284*500)/BP284))))</f>
        <v>0</v>
      </c>
      <c r="BS284" s="43">
        <f>'PRECIO REFERENCIA'!BQ284</f>
        <v>0</v>
      </c>
      <c r="BT284" s="43" t="str">
        <f>'PRECIO REFERENCIA'!BS284</f>
        <v>NO OFERTADO</v>
      </c>
      <c r="BU284" s="44">
        <f>+IF(BT284="NO OFERTADO",0,IF(BT284="NO CUMPLE EV TECNICA",0,IF(BT284="NO HABILITA",0,IF(BT284="HABILITA",('PRECIOS UNITARIOS'!$AF284*500)/BS284))))</f>
        <v>0</v>
      </c>
      <c r="BV284" s="43">
        <f>'PRECIO REFERENCIA'!BT284</f>
        <v>0</v>
      </c>
      <c r="BW284" s="43" t="str">
        <f>'PRECIO REFERENCIA'!BV284</f>
        <v>NO OFERTADO</v>
      </c>
      <c r="BX284" s="44">
        <f>+IF(BW284="NO OFERTADO",0,IF(BW284="NO CUMPLE EV TECNICA",0,IF(BW284="NO HABILITA",0,IF(BW284="HABILITA",('PRECIOS UNITARIOS'!$AF284*500)/BV284))))</f>
        <v>0</v>
      </c>
      <c r="BY284" s="43">
        <f>'PRECIO REFERENCIA'!BW284</f>
        <v>850000</v>
      </c>
      <c r="BZ284" s="43" t="str">
        <f>'PRECIO REFERENCIA'!BY284</f>
        <v>HABILITA</v>
      </c>
      <c r="CA284" s="44">
        <f>+IF(BZ284="NO OFERTADO",0,IF(BZ284="NO CUMPLE EV TECNICA",0,IF(BZ284="NO HABILITA",0,IF(BZ284="HABILITA",('PRECIOS UNITARIOS'!$AF284*500)/BY284))))</f>
        <v>500</v>
      </c>
      <c r="CB284" s="43">
        <f>'PRECIO REFERENCIA'!BZ284</f>
        <v>0</v>
      </c>
      <c r="CC284" s="43" t="str">
        <f>'PRECIO REFERENCIA'!CB284</f>
        <v>NO OFERTADO</v>
      </c>
      <c r="CD284" s="44">
        <f>+IF(CC284="NO OFERTADO",0,IF(CC284="NO CUMPLE EV TECNICA",0,IF(CC284="NO HABILITA",0,IF(CC284="HABILITA",('PRECIOS UNITARIOS'!$AF284*500)/CB284))))</f>
        <v>0</v>
      </c>
      <c r="CE284" s="43">
        <f>'PRECIO REFERENCIA'!CC284</f>
        <v>0</v>
      </c>
      <c r="CF284" s="43" t="str">
        <f>'PRECIO REFERENCIA'!CE284</f>
        <v>NO OFERTADO</v>
      </c>
      <c r="CG284" s="44">
        <f>+IF(CF284="NO OFERTADO",0,IF(CF284="NO CUMPLE EV TECNICA",0,IF(CF284="NO HABILITA",0,IF(CF284="HABILITA",('PRECIOS UNITARIOS'!$AF284*500)/CE284))))</f>
        <v>0</v>
      </c>
      <c r="CH284" s="43">
        <f>'PRECIO REFERENCIA'!CF284</f>
        <v>0</v>
      </c>
      <c r="CI284" s="43" t="str">
        <f>'PRECIO REFERENCIA'!CH284</f>
        <v>NO OFERTADO</v>
      </c>
      <c r="CJ284" s="44">
        <f>+IF(CI284="NO OFERTADO",0,IF(CI284="NO CUMPLE EV TECNICA",0,IF(CI284="NO HABILITA",0,IF(CI284="HABILITA",('PRECIOS UNITARIOS'!$AF284*500)/CH284))))</f>
        <v>0</v>
      </c>
    </row>
    <row r="285" spans="1:88" s="40" customFormat="1" ht="51" x14ac:dyDescent="0.2">
      <c r="A285" s="103">
        <v>276</v>
      </c>
      <c r="B285" s="202" t="s">
        <v>425</v>
      </c>
      <c r="C285" s="121" t="s">
        <v>426</v>
      </c>
      <c r="D285" s="24">
        <v>1</v>
      </c>
      <c r="E285" s="166" t="s">
        <v>53</v>
      </c>
      <c r="F285" s="168">
        <v>3.3333333333333335</v>
      </c>
      <c r="G285" s="25">
        <v>19281.765398000003</v>
      </c>
      <c r="H285" s="43">
        <f>'PRECIO REFERENCIA'!F285</f>
        <v>0</v>
      </c>
      <c r="I285" s="43" t="str">
        <f>'PRECIO REFERENCIA'!H285</f>
        <v>NO OFERTADO</v>
      </c>
      <c r="J285" s="44">
        <f>+IF(I285="NO OFERTADO",0,IF(I285="NO CUMPLE EV TECNICA",0,IF(I285="NO HABILITA",0,IF(I285="HABILITA",('PRECIOS UNITARIOS'!$AF285*500)/H285))))</f>
        <v>0</v>
      </c>
      <c r="K285" s="43">
        <f>'PRECIO REFERENCIA'!I285</f>
        <v>0</v>
      </c>
      <c r="L285" s="43" t="str">
        <f>'PRECIO REFERENCIA'!K285</f>
        <v>NO OFERTADO</v>
      </c>
      <c r="M285" s="44">
        <f>+IF(L285="NO OFERTADO",0,IF(L285="NO CUMPLE EV TECNICA",0,IF(L285="NO HABILITA",0,IF(L285="HABILITA",('PRECIOS UNITARIOS'!$AF285*500)/K285))))</f>
        <v>0</v>
      </c>
      <c r="N285" s="43">
        <f>'PRECIO REFERENCIA'!L285</f>
        <v>0</v>
      </c>
      <c r="O285" s="43" t="str">
        <f>'PRECIO REFERENCIA'!N285</f>
        <v>NO OFERTADO</v>
      </c>
      <c r="P285" s="44">
        <f>+IF(O285="NO OFERTADO",0,IF(O285="NO CUMPLE EV TECNICA",0,IF(O285="NO HABILITA",0,IF(O285="HABILITA",('PRECIOS UNITARIOS'!$AF285*500)/N285))))</f>
        <v>0</v>
      </c>
      <c r="Q285" s="43">
        <f>'PRECIO REFERENCIA'!O285</f>
        <v>0</v>
      </c>
      <c r="R285" s="43" t="str">
        <f>'PRECIO REFERENCIA'!Q285</f>
        <v>NO OFERTADO</v>
      </c>
      <c r="S285" s="44">
        <f>+IF(R285="NO OFERTADO",0,IF(R285="NO CUMPLE EV TECNICA",0,IF(R285="NO HABILITA",0,IF(R285="HABILITA",('PRECIOS UNITARIOS'!$AF285*500)/Q285))))</f>
        <v>0</v>
      </c>
      <c r="T285" s="43">
        <f>'PRECIO REFERENCIA'!R285</f>
        <v>0</v>
      </c>
      <c r="U285" s="43" t="str">
        <f>'PRECIO REFERENCIA'!T285</f>
        <v>NO OFERTADO</v>
      </c>
      <c r="V285" s="44">
        <f>+IF(U285="NO OFERTADO",0,IF(U285="NO CUMPLE EV TECNICA",0,IF(U285="NO HABILITA",0,IF(U285="HABILITA",('PRECIOS UNITARIOS'!$AF285*500)/T285))))</f>
        <v>0</v>
      </c>
      <c r="W285" s="43">
        <f>'PRECIO REFERENCIA'!U285</f>
        <v>0</v>
      </c>
      <c r="X285" s="43" t="str">
        <f>'PRECIO REFERENCIA'!W285</f>
        <v>NO OFERTADO</v>
      </c>
      <c r="Y285" s="44">
        <f>+IF(X285="NO OFERTADO",0,IF(X285="NO CUMPLE EV TECNICA",0,IF(X285="NO HABILITA",0,IF(X285="HABILITA",('PRECIOS UNITARIOS'!$AF285*500)/W285))))</f>
        <v>0</v>
      </c>
      <c r="Z285" s="43">
        <f>'PRECIO REFERENCIA'!X285</f>
        <v>0</v>
      </c>
      <c r="AA285" s="43" t="str">
        <f>'PRECIO REFERENCIA'!Z285</f>
        <v>NO OFERTADO</v>
      </c>
      <c r="AB285" s="44">
        <f>+IF(AA285="NO OFERTADO",0,IF(AA285="NO CUMPLE EV TECNICA",0,IF(AA285="NO HABILITA",0,IF(AA285="HABILITA",('PRECIOS UNITARIOS'!$AF285*500)/Z285))))</f>
        <v>0</v>
      </c>
      <c r="AC285" s="43">
        <f>'PRECIO REFERENCIA'!AA285</f>
        <v>0</v>
      </c>
      <c r="AD285" s="43" t="str">
        <f>'PRECIO REFERENCIA'!AC285</f>
        <v>NO OFERTADO</v>
      </c>
      <c r="AE285" s="44">
        <f>+IF(AD285="NO OFERTADO",0,IF(AD285="NO CUMPLE EV TECNICA",0,IF(AD285="NO HABILITA",0,IF(AD285="HABILITA",('PRECIOS UNITARIOS'!$AF285*500)/AC285))))</f>
        <v>0</v>
      </c>
      <c r="AF285" s="43">
        <f>'PRECIO REFERENCIA'!AD285</f>
        <v>21023</v>
      </c>
      <c r="AG285" s="43" t="str">
        <f>'PRECIO REFERENCIA'!AF285</f>
        <v>HABILITA</v>
      </c>
      <c r="AH285" s="44">
        <f>+IF(AG285="NO OFERTADO",0,IF(AG285="NO CUMPLE EV TECNICA",0,IF(AG285="NO HABILITA",0,IF(AG285="HABILITA",('PRECIOS UNITARIOS'!$AF285*500)/AF285))))</f>
        <v>500</v>
      </c>
      <c r="AI285" s="43">
        <f>'PRECIO REFERENCIA'!AG285</f>
        <v>0</v>
      </c>
      <c r="AJ285" s="43" t="str">
        <f>'PRECIO REFERENCIA'!AI285</f>
        <v>NO OFERTADO</v>
      </c>
      <c r="AK285" s="44">
        <f>+IF(AJ285="NO OFERTADO",0,IF(AJ285="NO CUMPLE EV TECNICA",0,IF(AJ285="NO HABILITA",0,IF(AJ285="HABILITA",('PRECIOS UNITARIOS'!$AF285*500)/AI285))))</f>
        <v>0</v>
      </c>
      <c r="AL285" s="43">
        <f>'PRECIO REFERENCIA'!AJ285</f>
        <v>0</v>
      </c>
      <c r="AM285" s="43" t="str">
        <f>'PRECIO REFERENCIA'!AL285</f>
        <v>NO OFERTADO</v>
      </c>
      <c r="AN285" s="44">
        <f>+IF(AM285="NO OFERTADO",0,IF(AM285="NO CUMPLE EV TECNICA",0,IF(AM285="NO HABILITA",0,IF(AM285="HABILITA",('PRECIOS UNITARIOS'!$AF285*500)/AL285))))</f>
        <v>0</v>
      </c>
      <c r="AO285" s="43">
        <f>'PRECIO REFERENCIA'!AM285</f>
        <v>0</v>
      </c>
      <c r="AP285" s="43" t="str">
        <f>'PRECIO REFERENCIA'!AO285</f>
        <v>NO OFERTADO</v>
      </c>
      <c r="AQ285" s="44">
        <f>+IF(AP285="NO OFERTADO",0,IF(AP285="NO CUMPLE EV TECNICA",0,IF(AP285="NO HABILITA",0,IF(AP285="HABILITA",('PRECIOS UNITARIOS'!$AF285*500)/AO285))))</f>
        <v>0</v>
      </c>
      <c r="AR285" s="43">
        <f>'PRECIO REFERENCIA'!AP285</f>
        <v>0</v>
      </c>
      <c r="AS285" s="43" t="str">
        <f>'PRECIO REFERENCIA'!AR285</f>
        <v>NO OFERTADO</v>
      </c>
      <c r="AT285" s="44">
        <f>+IF(AS285="NO OFERTADO",0,IF(AS285="NO CUMPLE EV TECNICA",0,IF(AS285="NO HABILITA",0,IF(AS285="HABILITA",('PRECIOS UNITARIOS'!$AF285*500)/AR285))))</f>
        <v>0</v>
      </c>
      <c r="AU285" s="43">
        <f>'PRECIO REFERENCIA'!AS285</f>
        <v>0</v>
      </c>
      <c r="AV285" s="43" t="str">
        <f>'PRECIO REFERENCIA'!AU285</f>
        <v>NO OFERTADO</v>
      </c>
      <c r="AW285" s="44">
        <f>+IF(AV285="NO OFERTADO",0,IF(AV285="NO CUMPLE EV TECNICA",0,IF(AV285="NO HABILITA",0,IF(AV285="HABILITA",('PRECIOS UNITARIOS'!$AF285*500)/AU285))))</f>
        <v>0</v>
      </c>
      <c r="AX285" s="43">
        <f>'PRECIO REFERENCIA'!AV285</f>
        <v>0</v>
      </c>
      <c r="AY285" s="43" t="str">
        <f>'PRECIO REFERENCIA'!AX285</f>
        <v>NO OFERTADO</v>
      </c>
      <c r="AZ285" s="44">
        <f>+IF(AY285="NO OFERTADO",0,IF(AY285="NO CUMPLE EV TECNICA",0,IF(AY285="NO HABILITA",0,IF(AY285="HABILITA",('PRECIOS UNITARIOS'!$AF285*500)/AX285))))</f>
        <v>0</v>
      </c>
      <c r="BA285" s="43">
        <f>'PRECIO REFERENCIA'!AY285</f>
        <v>30107</v>
      </c>
      <c r="BB285" s="43" t="str">
        <f>'PRECIO REFERENCIA'!BA285</f>
        <v>NO HABILITA</v>
      </c>
      <c r="BC285" s="44">
        <f>+IF(BB285="NO OFERTADO",0,IF(BB285="NO CUMPLE EV TECNICA",0,IF(BB285="NO HABILITA",0,IF(BB285="HABILITA",('PRECIOS UNITARIOS'!$AF285*500)/BA285))))</f>
        <v>0</v>
      </c>
      <c r="BD285" s="43">
        <f>'PRECIO REFERENCIA'!BB285</f>
        <v>0</v>
      </c>
      <c r="BE285" s="43" t="str">
        <f>'PRECIO REFERENCIA'!BD285</f>
        <v>NO OFERTADO</v>
      </c>
      <c r="BF285" s="44">
        <f>+IF(BE285="NO OFERTADO",0,IF(BE285="NO CUMPLE EV TECNICA",0,IF(BE285="NO HABILITA",0,IF(BE285="HABILITA",('PRECIOS UNITARIOS'!$AF285*500)/BD285))))</f>
        <v>0</v>
      </c>
      <c r="BG285" s="43">
        <f>'PRECIO REFERENCIA'!BE285</f>
        <v>0</v>
      </c>
      <c r="BH285" s="43" t="str">
        <f>'PRECIO REFERENCIA'!BG285</f>
        <v>NO OFERTADO</v>
      </c>
      <c r="BI285" s="44">
        <f>+IF(BH285="NO OFERTADO",0,IF(BH285="NO CUMPLE EV TECNICA",0,IF(BH285="NO HABILITA",0,IF(BH285="HABILITA",('PRECIOS UNITARIOS'!$AF285*500)/BG285))))</f>
        <v>0</v>
      </c>
      <c r="BJ285" s="43">
        <f>'PRECIO REFERENCIA'!BH285</f>
        <v>0</v>
      </c>
      <c r="BK285" s="43" t="str">
        <f>'PRECIO REFERENCIA'!BJ285</f>
        <v>NO OFERTADO</v>
      </c>
      <c r="BL285" s="44">
        <f>+IF(BK285="NO OFERTADO",0,IF(BK285="NO CUMPLE EV TECNICA",0,IF(BK285="NO HABILITA",0,IF(BK285="HABILITA",('PRECIOS UNITARIOS'!$AF285*500)/BJ285))))</f>
        <v>0</v>
      </c>
      <c r="BM285" s="43">
        <f>'PRECIO REFERENCIA'!BK285</f>
        <v>0</v>
      </c>
      <c r="BN285" s="43" t="str">
        <f>'PRECIO REFERENCIA'!BM285</f>
        <v>NO OFERTADO</v>
      </c>
      <c r="BO285" s="44">
        <f>+IF(BN285="NO OFERTADO",0,IF(BN285="NO CUMPLE EV TECNICA",0,IF(BN285="NO HABILITA",0,IF(BN285="HABILITA",('PRECIOS UNITARIOS'!$AF285*500)/BM285))))</f>
        <v>0</v>
      </c>
      <c r="BP285" s="43">
        <f>'PRECIO REFERENCIA'!BN285</f>
        <v>28155.4</v>
      </c>
      <c r="BQ285" s="43" t="str">
        <f>'PRECIO REFERENCIA'!BP285</f>
        <v>NO HABILITA</v>
      </c>
      <c r="BR285" s="44">
        <f>+IF(BQ285="NO OFERTADO",0,IF(BQ285="NO CUMPLE EV TECNICA",0,IF(BQ285="NO HABILITA",0,IF(BQ285="HABILITA",('PRECIOS UNITARIOS'!$AF285*500)/BP285))))</f>
        <v>0</v>
      </c>
      <c r="BS285" s="43">
        <f>'PRECIO REFERENCIA'!BQ285</f>
        <v>28214.9</v>
      </c>
      <c r="BT285" s="43" t="str">
        <f>'PRECIO REFERENCIA'!BS285</f>
        <v>NO HABILITA</v>
      </c>
      <c r="BU285" s="44">
        <f>+IF(BT285="NO OFERTADO",0,IF(BT285="NO CUMPLE EV TECNICA",0,IF(BT285="NO HABILITA",0,IF(BT285="HABILITA",('PRECIOS UNITARIOS'!$AF285*500)/BS285))))</f>
        <v>0</v>
      </c>
      <c r="BV285" s="43">
        <f>'PRECIO REFERENCIA'!BT285</f>
        <v>0</v>
      </c>
      <c r="BW285" s="43" t="str">
        <f>'PRECIO REFERENCIA'!BV285</f>
        <v>NO OFERTADO</v>
      </c>
      <c r="BX285" s="44">
        <f>+IF(BW285="NO OFERTADO",0,IF(BW285="NO CUMPLE EV TECNICA",0,IF(BW285="NO HABILITA",0,IF(BW285="HABILITA",('PRECIOS UNITARIOS'!$AF285*500)/BV285))))</f>
        <v>0</v>
      </c>
      <c r="BY285" s="43">
        <f>'PRECIO REFERENCIA'!BW285</f>
        <v>0</v>
      </c>
      <c r="BZ285" s="43" t="str">
        <f>'PRECIO REFERENCIA'!BY285</f>
        <v>NO OFERTADO</v>
      </c>
      <c r="CA285" s="44">
        <f>+IF(BZ285="NO OFERTADO",0,IF(BZ285="NO CUMPLE EV TECNICA",0,IF(BZ285="NO HABILITA",0,IF(BZ285="HABILITA",('PRECIOS UNITARIOS'!$AF285*500)/BY285))))</f>
        <v>0</v>
      </c>
      <c r="CB285" s="43">
        <f>'PRECIO REFERENCIA'!BZ285</f>
        <v>0</v>
      </c>
      <c r="CC285" s="43" t="str">
        <f>'PRECIO REFERENCIA'!CB285</f>
        <v>NO OFERTADO</v>
      </c>
      <c r="CD285" s="44">
        <f>+IF(CC285="NO OFERTADO",0,IF(CC285="NO CUMPLE EV TECNICA",0,IF(CC285="NO HABILITA",0,IF(CC285="HABILITA",('PRECIOS UNITARIOS'!$AF285*500)/CB285))))</f>
        <v>0</v>
      </c>
      <c r="CE285" s="43">
        <f>'PRECIO REFERENCIA'!CC285</f>
        <v>0</v>
      </c>
      <c r="CF285" s="43" t="str">
        <f>'PRECIO REFERENCIA'!CE285</f>
        <v>NO OFERTADO</v>
      </c>
      <c r="CG285" s="44">
        <f>+IF(CF285="NO OFERTADO",0,IF(CF285="NO CUMPLE EV TECNICA",0,IF(CF285="NO HABILITA",0,IF(CF285="HABILITA",('PRECIOS UNITARIOS'!$AF285*500)/CE285))))</f>
        <v>0</v>
      </c>
      <c r="CH285" s="43">
        <f>'PRECIO REFERENCIA'!CF285</f>
        <v>0</v>
      </c>
      <c r="CI285" s="43" t="str">
        <f>'PRECIO REFERENCIA'!CH285</f>
        <v>NO OFERTADO</v>
      </c>
      <c r="CJ285" s="44">
        <f>+IF(CI285="NO OFERTADO",0,IF(CI285="NO CUMPLE EV TECNICA",0,IF(CI285="NO HABILITA",0,IF(CI285="HABILITA",('PRECIOS UNITARIOS'!$AF285*500)/CH285))))</f>
        <v>0</v>
      </c>
    </row>
    <row r="286" spans="1:88" s="40" customFormat="1" ht="51" x14ac:dyDescent="0.2">
      <c r="A286" s="103">
        <v>277</v>
      </c>
      <c r="B286" s="202" t="s">
        <v>427</v>
      </c>
      <c r="C286" s="121" t="s">
        <v>426</v>
      </c>
      <c r="D286" s="24">
        <v>1</v>
      </c>
      <c r="E286" s="166" t="s">
        <v>53</v>
      </c>
      <c r="F286" s="168">
        <v>2.3333333333333335</v>
      </c>
      <c r="G286" s="25">
        <v>19281.765398000003</v>
      </c>
      <c r="H286" s="43">
        <f>'PRECIO REFERENCIA'!F286</f>
        <v>0</v>
      </c>
      <c r="I286" s="43" t="str">
        <f>'PRECIO REFERENCIA'!H286</f>
        <v>NO OFERTADO</v>
      </c>
      <c r="J286" s="44">
        <f>+IF(I286="NO OFERTADO",0,IF(I286="NO CUMPLE EV TECNICA",0,IF(I286="NO HABILITA",0,IF(I286="HABILITA",('PRECIOS UNITARIOS'!$AF286*500)/H286))))</f>
        <v>0</v>
      </c>
      <c r="K286" s="43">
        <f>'PRECIO REFERENCIA'!I286</f>
        <v>0</v>
      </c>
      <c r="L286" s="43" t="str">
        <f>'PRECIO REFERENCIA'!K286</f>
        <v>NO OFERTADO</v>
      </c>
      <c r="M286" s="44">
        <f>+IF(L286="NO OFERTADO",0,IF(L286="NO CUMPLE EV TECNICA",0,IF(L286="NO HABILITA",0,IF(L286="HABILITA",('PRECIOS UNITARIOS'!$AF286*500)/K286))))</f>
        <v>0</v>
      </c>
      <c r="N286" s="43">
        <f>'PRECIO REFERENCIA'!L286</f>
        <v>0</v>
      </c>
      <c r="O286" s="43" t="str">
        <f>'PRECIO REFERENCIA'!N286</f>
        <v>NO OFERTADO</v>
      </c>
      <c r="P286" s="44">
        <f>+IF(O286="NO OFERTADO",0,IF(O286="NO CUMPLE EV TECNICA",0,IF(O286="NO HABILITA",0,IF(O286="HABILITA",('PRECIOS UNITARIOS'!$AF286*500)/N286))))</f>
        <v>0</v>
      </c>
      <c r="Q286" s="43">
        <f>'PRECIO REFERENCIA'!O286</f>
        <v>0</v>
      </c>
      <c r="R286" s="43" t="str">
        <f>'PRECIO REFERENCIA'!Q286</f>
        <v>NO OFERTADO</v>
      </c>
      <c r="S286" s="44">
        <f>+IF(R286="NO OFERTADO",0,IF(R286="NO CUMPLE EV TECNICA",0,IF(R286="NO HABILITA",0,IF(R286="HABILITA",('PRECIOS UNITARIOS'!$AF286*500)/Q286))))</f>
        <v>0</v>
      </c>
      <c r="T286" s="43">
        <f>'PRECIO REFERENCIA'!R286</f>
        <v>0</v>
      </c>
      <c r="U286" s="43" t="str">
        <f>'PRECIO REFERENCIA'!T286</f>
        <v>NO OFERTADO</v>
      </c>
      <c r="V286" s="44">
        <f>+IF(U286="NO OFERTADO",0,IF(U286="NO CUMPLE EV TECNICA",0,IF(U286="NO HABILITA",0,IF(U286="HABILITA",('PRECIOS UNITARIOS'!$AF286*500)/T286))))</f>
        <v>0</v>
      </c>
      <c r="W286" s="43">
        <f>'PRECIO REFERENCIA'!U286</f>
        <v>0</v>
      </c>
      <c r="X286" s="43" t="str">
        <f>'PRECIO REFERENCIA'!W286</f>
        <v>NO OFERTADO</v>
      </c>
      <c r="Y286" s="44">
        <f>+IF(X286="NO OFERTADO",0,IF(X286="NO CUMPLE EV TECNICA",0,IF(X286="NO HABILITA",0,IF(X286="HABILITA",('PRECIOS UNITARIOS'!$AF286*500)/W286))))</f>
        <v>0</v>
      </c>
      <c r="Z286" s="43">
        <f>'PRECIO REFERENCIA'!X286</f>
        <v>0</v>
      </c>
      <c r="AA286" s="43" t="str">
        <f>'PRECIO REFERENCIA'!Z286</f>
        <v>NO OFERTADO</v>
      </c>
      <c r="AB286" s="44">
        <f>+IF(AA286="NO OFERTADO",0,IF(AA286="NO CUMPLE EV TECNICA",0,IF(AA286="NO HABILITA",0,IF(AA286="HABILITA",('PRECIOS UNITARIOS'!$AF286*500)/Z286))))</f>
        <v>0</v>
      </c>
      <c r="AC286" s="43">
        <f>'PRECIO REFERENCIA'!AA286</f>
        <v>0</v>
      </c>
      <c r="AD286" s="43" t="str">
        <f>'PRECIO REFERENCIA'!AC286</f>
        <v>NO OFERTADO</v>
      </c>
      <c r="AE286" s="44">
        <f>+IF(AD286="NO OFERTADO",0,IF(AD286="NO CUMPLE EV TECNICA",0,IF(AD286="NO HABILITA",0,IF(AD286="HABILITA",('PRECIOS UNITARIOS'!$AF286*500)/AC286))))</f>
        <v>0</v>
      </c>
      <c r="AF286" s="43">
        <f>'PRECIO REFERENCIA'!AD286</f>
        <v>25017.37</v>
      </c>
      <c r="AG286" s="43" t="str">
        <f>'PRECIO REFERENCIA'!AF286</f>
        <v>HABILITA</v>
      </c>
      <c r="AH286" s="44">
        <f>+IF(AG286="NO OFERTADO",0,IF(AG286="NO CUMPLE EV TECNICA",0,IF(AG286="NO HABILITA",0,IF(AG286="HABILITA",('PRECIOS UNITARIOS'!$AF286*500)/AF286))))</f>
        <v>500</v>
      </c>
      <c r="AI286" s="43">
        <f>'PRECIO REFERENCIA'!AG286</f>
        <v>0</v>
      </c>
      <c r="AJ286" s="43" t="str">
        <f>'PRECIO REFERENCIA'!AI286</f>
        <v>NO OFERTADO</v>
      </c>
      <c r="AK286" s="44">
        <f>+IF(AJ286="NO OFERTADO",0,IF(AJ286="NO CUMPLE EV TECNICA",0,IF(AJ286="NO HABILITA",0,IF(AJ286="HABILITA",('PRECIOS UNITARIOS'!$AF286*500)/AI286))))</f>
        <v>0</v>
      </c>
      <c r="AL286" s="43">
        <f>'PRECIO REFERENCIA'!AJ286</f>
        <v>0</v>
      </c>
      <c r="AM286" s="43" t="str">
        <f>'PRECIO REFERENCIA'!AL286</f>
        <v>NO OFERTADO</v>
      </c>
      <c r="AN286" s="44">
        <f>+IF(AM286="NO OFERTADO",0,IF(AM286="NO CUMPLE EV TECNICA",0,IF(AM286="NO HABILITA",0,IF(AM286="HABILITA",('PRECIOS UNITARIOS'!$AF286*500)/AL286))))</f>
        <v>0</v>
      </c>
      <c r="AO286" s="43">
        <f>'PRECIO REFERENCIA'!AM286</f>
        <v>0</v>
      </c>
      <c r="AP286" s="43" t="str">
        <f>'PRECIO REFERENCIA'!AO286</f>
        <v>NO OFERTADO</v>
      </c>
      <c r="AQ286" s="44">
        <f>+IF(AP286="NO OFERTADO",0,IF(AP286="NO CUMPLE EV TECNICA",0,IF(AP286="NO HABILITA",0,IF(AP286="HABILITA",('PRECIOS UNITARIOS'!$AF286*500)/AO286))))</f>
        <v>0</v>
      </c>
      <c r="AR286" s="43">
        <f>'PRECIO REFERENCIA'!AP286</f>
        <v>0</v>
      </c>
      <c r="AS286" s="43" t="str">
        <f>'PRECIO REFERENCIA'!AR286</f>
        <v>NO OFERTADO</v>
      </c>
      <c r="AT286" s="44">
        <f>+IF(AS286="NO OFERTADO",0,IF(AS286="NO CUMPLE EV TECNICA",0,IF(AS286="NO HABILITA",0,IF(AS286="HABILITA",('PRECIOS UNITARIOS'!$AF286*500)/AR286))))</f>
        <v>0</v>
      </c>
      <c r="AU286" s="43">
        <f>'PRECIO REFERENCIA'!AS286</f>
        <v>0</v>
      </c>
      <c r="AV286" s="43" t="str">
        <f>'PRECIO REFERENCIA'!AU286</f>
        <v>NO OFERTADO</v>
      </c>
      <c r="AW286" s="44">
        <f>+IF(AV286="NO OFERTADO",0,IF(AV286="NO CUMPLE EV TECNICA",0,IF(AV286="NO HABILITA",0,IF(AV286="HABILITA",('PRECIOS UNITARIOS'!$AF286*500)/AU286))))</f>
        <v>0</v>
      </c>
      <c r="AX286" s="43">
        <f>'PRECIO REFERENCIA'!AV286</f>
        <v>0</v>
      </c>
      <c r="AY286" s="43" t="str">
        <f>'PRECIO REFERENCIA'!AX286</f>
        <v>NO OFERTADO</v>
      </c>
      <c r="AZ286" s="44">
        <f>+IF(AY286="NO OFERTADO",0,IF(AY286="NO CUMPLE EV TECNICA",0,IF(AY286="NO HABILITA",0,IF(AY286="HABILITA",('PRECIOS UNITARIOS'!$AF286*500)/AX286))))</f>
        <v>0</v>
      </c>
      <c r="BA286" s="43">
        <f>'PRECIO REFERENCIA'!AY286</f>
        <v>25206.58</v>
      </c>
      <c r="BB286" s="43" t="str">
        <f>'PRECIO REFERENCIA'!BA286</f>
        <v>NO HABILITA</v>
      </c>
      <c r="BC286" s="44">
        <f>+IF(BB286="NO OFERTADO",0,IF(BB286="NO CUMPLE EV TECNICA",0,IF(BB286="NO HABILITA",0,IF(BB286="HABILITA",('PRECIOS UNITARIOS'!$AF286*500)/BA286))))</f>
        <v>0</v>
      </c>
      <c r="BD286" s="43">
        <f>'PRECIO REFERENCIA'!BB286</f>
        <v>0</v>
      </c>
      <c r="BE286" s="43" t="str">
        <f>'PRECIO REFERENCIA'!BD286</f>
        <v>NO OFERTADO</v>
      </c>
      <c r="BF286" s="44">
        <f>+IF(BE286="NO OFERTADO",0,IF(BE286="NO CUMPLE EV TECNICA",0,IF(BE286="NO HABILITA",0,IF(BE286="HABILITA",('PRECIOS UNITARIOS'!$AF286*500)/BD286))))</f>
        <v>0</v>
      </c>
      <c r="BG286" s="43">
        <f>'PRECIO REFERENCIA'!BE286</f>
        <v>0</v>
      </c>
      <c r="BH286" s="43" t="str">
        <f>'PRECIO REFERENCIA'!BG286</f>
        <v>NO OFERTADO</v>
      </c>
      <c r="BI286" s="44">
        <f>+IF(BH286="NO OFERTADO",0,IF(BH286="NO CUMPLE EV TECNICA",0,IF(BH286="NO HABILITA",0,IF(BH286="HABILITA",('PRECIOS UNITARIOS'!$AF286*500)/BG286))))</f>
        <v>0</v>
      </c>
      <c r="BJ286" s="43">
        <f>'PRECIO REFERENCIA'!BH286</f>
        <v>0</v>
      </c>
      <c r="BK286" s="43" t="str">
        <f>'PRECIO REFERENCIA'!BJ286</f>
        <v>NO OFERTADO</v>
      </c>
      <c r="BL286" s="44">
        <f>+IF(BK286="NO OFERTADO",0,IF(BK286="NO CUMPLE EV TECNICA",0,IF(BK286="NO HABILITA",0,IF(BK286="HABILITA",('PRECIOS UNITARIOS'!$AF286*500)/BJ286))))</f>
        <v>0</v>
      </c>
      <c r="BM286" s="43">
        <f>'PRECIO REFERENCIA'!BK286</f>
        <v>0</v>
      </c>
      <c r="BN286" s="43" t="str">
        <f>'PRECIO REFERENCIA'!BM286</f>
        <v>NO OFERTADO</v>
      </c>
      <c r="BO286" s="44">
        <f>+IF(BN286="NO OFERTADO",0,IF(BN286="NO CUMPLE EV TECNICA",0,IF(BN286="NO HABILITA",0,IF(BN286="HABILITA",('PRECIOS UNITARIOS'!$AF286*500)/BM286))))</f>
        <v>0</v>
      </c>
      <c r="BP286" s="43">
        <f>'PRECIO REFERENCIA'!BN286</f>
        <v>28155.4</v>
      </c>
      <c r="BQ286" s="43" t="str">
        <f>'PRECIO REFERENCIA'!BP286</f>
        <v>NO HABILITA</v>
      </c>
      <c r="BR286" s="44">
        <f>+IF(BQ286="NO OFERTADO",0,IF(BQ286="NO CUMPLE EV TECNICA",0,IF(BQ286="NO HABILITA",0,IF(BQ286="HABILITA",('PRECIOS UNITARIOS'!$AF286*500)/BP286))))</f>
        <v>0</v>
      </c>
      <c r="BS286" s="43">
        <f>'PRECIO REFERENCIA'!BQ286</f>
        <v>28214.9</v>
      </c>
      <c r="BT286" s="43" t="str">
        <f>'PRECIO REFERENCIA'!BS286</f>
        <v>NO HABILITA</v>
      </c>
      <c r="BU286" s="44">
        <f>+IF(BT286="NO OFERTADO",0,IF(BT286="NO CUMPLE EV TECNICA",0,IF(BT286="NO HABILITA",0,IF(BT286="HABILITA",('PRECIOS UNITARIOS'!$AF286*500)/BS286))))</f>
        <v>0</v>
      </c>
      <c r="BV286" s="43">
        <f>'PRECIO REFERENCIA'!BT286</f>
        <v>0</v>
      </c>
      <c r="BW286" s="43" t="str">
        <f>'PRECIO REFERENCIA'!BV286</f>
        <v>NO OFERTADO</v>
      </c>
      <c r="BX286" s="44">
        <f>+IF(BW286="NO OFERTADO",0,IF(BW286="NO CUMPLE EV TECNICA",0,IF(BW286="NO HABILITA",0,IF(BW286="HABILITA",('PRECIOS UNITARIOS'!$AF286*500)/BV286))))</f>
        <v>0</v>
      </c>
      <c r="BY286" s="43">
        <f>'PRECIO REFERENCIA'!BW286</f>
        <v>0</v>
      </c>
      <c r="BZ286" s="43" t="str">
        <f>'PRECIO REFERENCIA'!BY286</f>
        <v>NO OFERTADO</v>
      </c>
      <c r="CA286" s="44">
        <f>+IF(BZ286="NO OFERTADO",0,IF(BZ286="NO CUMPLE EV TECNICA",0,IF(BZ286="NO HABILITA",0,IF(BZ286="HABILITA",('PRECIOS UNITARIOS'!$AF286*500)/BY286))))</f>
        <v>0</v>
      </c>
      <c r="CB286" s="43">
        <f>'PRECIO REFERENCIA'!BZ286</f>
        <v>0</v>
      </c>
      <c r="CC286" s="43" t="str">
        <f>'PRECIO REFERENCIA'!CB286</f>
        <v>NO OFERTADO</v>
      </c>
      <c r="CD286" s="44">
        <f>+IF(CC286="NO OFERTADO",0,IF(CC286="NO CUMPLE EV TECNICA",0,IF(CC286="NO HABILITA",0,IF(CC286="HABILITA",('PRECIOS UNITARIOS'!$AF286*500)/CB286))))</f>
        <v>0</v>
      </c>
      <c r="CE286" s="43">
        <f>'PRECIO REFERENCIA'!CC286</f>
        <v>0</v>
      </c>
      <c r="CF286" s="43" t="str">
        <f>'PRECIO REFERENCIA'!CE286</f>
        <v>NO OFERTADO</v>
      </c>
      <c r="CG286" s="44">
        <f>+IF(CF286="NO OFERTADO",0,IF(CF286="NO CUMPLE EV TECNICA",0,IF(CF286="NO HABILITA",0,IF(CF286="HABILITA",('PRECIOS UNITARIOS'!$AF286*500)/CE286))))</f>
        <v>0</v>
      </c>
      <c r="CH286" s="43">
        <f>'PRECIO REFERENCIA'!CF286</f>
        <v>0</v>
      </c>
      <c r="CI286" s="43" t="str">
        <f>'PRECIO REFERENCIA'!CH286</f>
        <v>NO OFERTADO</v>
      </c>
      <c r="CJ286" s="44">
        <f>+IF(CI286="NO OFERTADO",0,IF(CI286="NO CUMPLE EV TECNICA",0,IF(CI286="NO HABILITA",0,IF(CI286="HABILITA",('PRECIOS UNITARIOS'!$AF286*500)/CH286))))</f>
        <v>0</v>
      </c>
    </row>
    <row r="287" spans="1:88" s="40" customFormat="1" ht="51" x14ac:dyDescent="0.2">
      <c r="A287" s="103">
        <v>278</v>
      </c>
      <c r="B287" s="202" t="s">
        <v>428</v>
      </c>
      <c r="C287" s="121" t="s">
        <v>429</v>
      </c>
      <c r="D287" s="24">
        <v>1</v>
      </c>
      <c r="E287" s="166" t="s">
        <v>53</v>
      </c>
      <c r="F287" s="168">
        <v>91.666666666666671</v>
      </c>
      <c r="G287" s="25">
        <v>111862.14200000001</v>
      </c>
      <c r="H287" s="43">
        <f>'PRECIO REFERENCIA'!F287</f>
        <v>0</v>
      </c>
      <c r="I287" s="43" t="str">
        <f>'PRECIO REFERENCIA'!H287</f>
        <v>NO OFERTADO</v>
      </c>
      <c r="J287" s="44">
        <f>+IF(I287="NO OFERTADO",0,IF(I287="NO CUMPLE EV TECNICA",0,IF(I287="NO HABILITA",0,IF(I287="HABILITA",('PRECIOS UNITARIOS'!$AF287*500)/H287))))</f>
        <v>0</v>
      </c>
      <c r="K287" s="43">
        <f>'PRECIO REFERENCIA'!I287</f>
        <v>0</v>
      </c>
      <c r="L287" s="43" t="str">
        <f>'PRECIO REFERENCIA'!K287</f>
        <v>NO OFERTADO</v>
      </c>
      <c r="M287" s="44">
        <f>+IF(L287="NO OFERTADO",0,IF(L287="NO CUMPLE EV TECNICA",0,IF(L287="NO HABILITA",0,IF(L287="HABILITA",('PRECIOS UNITARIOS'!$AF287*500)/K287))))</f>
        <v>0</v>
      </c>
      <c r="N287" s="43">
        <f>'PRECIO REFERENCIA'!L287</f>
        <v>0</v>
      </c>
      <c r="O287" s="43" t="str">
        <f>'PRECIO REFERENCIA'!N287</f>
        <v>NO OFERTADO</v>
      </c>
      <c r="P287" s="44">
        <f>+IF(O287="NO OFERTADO",0,IF(O287="NO CUMPLE EV TECNICA",0,IF(O287="NO HABILITA",0,IF(O287="HABILITA",('PRECIOS UNITARIOS'!$AF287*500)/N287))))</f>
        <v>0</v>
      </c>
      <c r="Q287" s="43">
        <f>'PRECIO REFERENCIA'!O287</f>
        <v>0</v>
      </c>
      <c r="R287" s="43" t="str">
        <f>'PRECIO REFERENCIA'!Q287</f>
        <v>NO OFERTADO</v>
      </c>
      <c r="S287" s="44">
        <f>+IF(R287="NO OFERTADO",0,IF(R287="NO CUMPLE EV TECNICA",0,IF(R287="NO HABILITA",0,IF(R287="HABILITA",('PRECIOS UNITARIOS'!$AF287*500)/Q287))))</f>
        <v>0</v>
      </c>
      <c r="T287" s="43">
        <f>'PRECIO REFERENCIA'!R287</f>
        <v>0</v>
      </c>
      <c r="U287" s="43" t="str">
        <f>'PRECIO REFERENCIA'!T287</f>
        <v>NO OFERTADO</v>
      </c>
      <c r="V287" s="44">
        <f>+IF(U287="NO OFERTADO",0,IF(U287="NO CUMPLE EV TECNICA",0,IF(U287="NO HABILITA",0,IF(U287="HABILITA",('PRECIOS UNITARIOS'!$AF287*500)/T287))))</f>
        <v>0</v>
      </c>
      <c r="W287" s="43">
        <f>'PRECIO REFERENCIA'!U287</f>
        <v>0</v>
      </c>
      <c r="X287" s="43" t="str">
        <f>'PRECIO REFERENCIA'!W287</f>
        <v>NO OFERTADO</v>
      </c>
      <c r="Y287" s="44">
        <f>+IF(X287="NO OFERTADO",0,IF(X287="NO CUMPLE EV TECNICA",0,IF(X287="NO HABILITA",0,IF(X287="HABILITA",('PRECIOS UNITARIOS'!$AF287*500)/W287))))</f>
        <v>0</v>
      </c>
      <c r="Z287" s="43">
        <f>'PRECIO REFERENCIA'!X287</f>
        <v>0</v>
      </c>
      <c r="AA287" s="43" t="str">
        <f>'PRECIO REFERENCIA'!Z287</f>
        <v>NO OFERTADO</v>
      </c>
      <c r="AB287" s="44">
        <f>+IF(AA287="NO OFERTADO",0,IF(AA287="NO CUMPLE EV TECNICA",0,IF(AA287="NO HABILITA",0,IF(AA287="HABILITA",('PRECIOS UNITARIOS'!$AF287*500)/Z287))))</f>
        <v>0</v>
      </c>
      <c r="AC287" s="43">
        <f>'PRECIO REFERENCIA'!AA287</f>
        <v>107100</v>
      </c>
      <c r="AD287" s="43" t="str">
        <f>'PRECIO REFERENCIA'!AC287</f>
        <v>HABILITA</v>
      </c>
      <c r="AE287" s="44">
        <f>+IF(AD287="NO OFERTADO",0,IF(AD287="NO CUMPLE EV TECNICA",0,IF(AD287="NO HABILITA",0,IF(AD287="HABILITA",('PRECIOS UNITARIOS'!$AF287*500)/AC287))))</f>
        <v>500</v>
      </c>
      <c r="AF287" s="43">
        <f>'PRECIO REFERENCIA'!AD287</f>
        <v>160727.35</v>
      </c>
      <c r="AG287" s="43" t="str">
        <f>'PRECIO REFERENCIA'!AF287</f>
        <v>NO HABILITA</v>
      </c>
      <c r="AH287" s="44">
        <f>+IF(AG287="NO OFERTADO",0,IF(AG287="NO CUMPLE EV TECNICA",0,IF(AG287="NO HABILITA",0,IF(AG287="HABILITA",('PRECIOS UNITARIOS'!$AF287*500)/AF287))))</f>
        <v>0</v>
      </c>
      <c r="AI287" s="43">
        <f>'PRECIO REFERENCIA'!AG287</f>
        <v>113050</v>
      </c>
      <c r="AJ287" s="43" t="str">
        <f>'PRECIO REFERENCIA'!AI287</f>
        <v>HABILITA</v>
      </c>
      <c r="AK287" s="44">
        <f>+IF(AJ287="NO OFERTADO",0,IF(AJ287="NO CUMPLE EV TECNICA",0,IF(AJ287="NO HABILITA",0,IF(AJ287="HABILITA",('PRECIOS UNITARIOS'!$AF287*500)/AI287))))</f>
        <v>473.68421052631578</v>
      </c>
      <c r="AL287" s="43">
        <f>'PRECIO REFERENCIA'!AJ287</f>
        <v>0</v>
      </c>
      <c r="AM287" s="43" t="str">
        <f>'PRECIO REFERENCIA'!AL287</f>
        <v>NO OFERTADO</v>
      </c>
      <c r="AN287" s="44">
        <f>+IF(AM287="NO OFERTADO",0,IF(AM287="NO CUMPLE EV TECNICA",0,IF(AM287="NO HABILITA",0,IF(AM287="HABILITA",('PRECIOS UNITARIOS'!$AF287*500)/AL287))))</f>
        <v>0</v>
      </c>
      <c r="AO287" s="43">
        <f>'PRECIO REFERENCIA'!AM287</f>
        <v>0</v>
      </c>
      <c r="AP287" s="43" t="str">
        <f>'PRECIO REFERENCIA'!AO287</f>
        <v>NO OFERTADO</v>
      </c>
      <c r="AQ287" s="44">
        <f>+IF(AP287="NO OFERTADO",0,IF(AP287="NO CUMPLE EV TECNICA",0,IF(AP287="NO HABILITA",0,IF(AP287="HABILITA",('PRECIOS UNITARIOS'!$AF287*500)/AO287))))</f>
        <v>0</v>
      </c>
      <c r="AR287" s="43">
        <f>'PRECIO REFERENCIA'!AP287</f>
        <v>0</v>
      </c>
      <c r="AS287" s="43" t="str">
        <f>'PRECIO REFERENCIA'!AR287</f>
        <v>NO OFERTADO</v>
      </c>
      <c r="AT287" s="44">
        <f>+IF(AS287="NO OFERTADO",0,IF(AS287="NO CUMPLE EV TECNICA",0,IF(AS287="NO HABILITA",0,IF(AS287="HABILITA",('PRECIOS UNITARIOS'!$AF287*500)/AR287))))</f>
        <v>0</v>
      </c>
      <c r="AU287" s="43">
        <f>'PRECIO REFERENCIA'!AS287</f>
        <v>0</v>
      </c>
      <c r="AV287" s="43" t="str">
        <f>'PRECIO REFERENCIA'!AU287</f>
        <v>NO OFERTADO</v>
      </c>
      <c r="AW287" s="44">
        <f>+IF(AV287="NO OFERTADO",0,IF(AV287="NO CUMPLE EV TECNICA",0,IF(AV287="NO HABILITA",0,IF(AV287="HABILITA",('PRECIOS UNITARIOS'!$AF287*500)/AU287))))</f>
        <v>0</v>
      </c>
      <c r="AX287" s="43">
        <f>'PRECIO REFERENCIA'!AV287</f>
        <v>0</v>
      </c>
      <c r="AY287" s="43" t="str">
        <f>'PRECIO REFERENCIA'!AX287</f>
        <v>NO OFERTADO</v>
      </c>
      <c r="AZ287" s="44">
        <f>+IF(AY287="NO OFERTADO",0,IF(AY287="NO CUMPLE EV TECNICA",0,IF(AY287="NO HABILITA",0,IF(AY287="HABILITA",('PRECIOS UNITARIOS'!$AF287*500)/AX287))))</f>
        <v>0</v>
      </c>
      <c r="BA287" s="43">
        <f>'PRECIO REFERENCIA'!AY287</f>
        <v>0</v>
      </c>
      <c r="BB287" s="43" t="str">
        <f>'PRECIO REFERENCIA'!BA287</f>
        <v>NO OFERTADO</v>
      </c>
      <c r="BC287" s="44">
        <f>+IF(BB287="NO OFERTADO",0,IF(BB287="NO CUMPLE EV TECNICA",0,IF(BB287="NO HABILITA",0,IF(BB287="HABILITA",('PRECIOS UNITARIOS'!$AF287*500)/BA287))))</f>
        <v>0</v>
      </c>
      <c r="BD287" s="43">
        <f>'PRECIO REFERENCIA'!BB287</f>
        <v>0</v>
      </c>
      <c r="BE287" s="43" t="str">
        <f>'PRECIO REFERENCIA'!BD287</f>
        <v>NO OFERTADO</v>
      </c>
      <c r="BF287" s="44">
        <f>+IF(BE287="NO OFERTADO",0,IF(BE287="NO CUMPLE EV TECNICA",0,IF(BE287="NO HABILITA",0,IF(BE287="HABILITA",('PRECIOS UNITARIOS'!$AF287*500)/BD287))))</f>
        <v>0</v>
      </c>
      <c r="BG287" s="43">
        <f>'PRECIO REFERENCIA'!BE287</f>
        <v>0</v>
      </c>
      <c r="BH287" s="43" t="str">
        <f>'PRECIO REFERENCIA'!BG287</f>
        <v>NO OFERTADO</v>
      </c>
      <c r="BI287" s="44">
        <f>+IF(BH287="NO OFERTADO",0,IF(BH287="NO CUMPLE EV TECNICA",0,IF(BH287="NO HABILITA",0,IF(BH287="HABILITA",('PRECIOS UNITARIOS'!$AF287*500)/BG287))))</f>
        <v>0</v>
      </c>
      <c r="BJ287" s="43">
        <f>'PRECIO REFERENCIA'!BH287</f>
        <v>0</v>
      </c>
      <c r="BK287" s="43" t="str">
        <f>'PRECIO REFERENCIA'!BJ287</f>
        <v>NO OFERTADO</v>
      </c>
      <c r="BL287" s="44">
        <f>+IF(BK287="NO OFERTADO",0,IF(BK287="NO CUMPLE EV TECNICA",0,IF(BK287="NO HABILITA",0,IF(BK287="HABILITA",('PRECIOS UNITARIOS'!$AF287*500)/BJ287))))</f>
        <v>0</v>
      </c>
      <c r="BM287" s="43">
        <f>'PRECIO REFERENCIA'!BK287</f>
        <v>0</v>
      </c>
      <c r="BN287" s="43" t="str">
        <f>'PRECIO REFERENCIA'!BM287</f>
        <v>NO OFERTADO</v>
      </c>
      <c r="BO287" s="44">
        <f>+IF(BN287="NO OFERTADO",0,IF(BN287="NO CUMPLE EV TECNICA",0,IF(BN287="NO HABILITA",0,IF(BN287="HABILITA",('PRECIOS UNITARIOS'!$AF287*500)/BM287))))</f>
        <v>0</v>
      </c>
      <c r="BP287" s="43">
        <f>'PRECIO REFERENCIA'!BN287</f>
        <v>0</v>
      </c>
      <c r="BQ287" s="43" t="str">
        <f>'PRECIO REFERENCIA'!BP287</f>
        <v>NO OFERTADO</v>
      </c>
      <c r="BR287" s="44">
        <f>+IF(BQ287="NO OFERTADO",0,IF(BQ287="NO CUMPLE EV TECNICA",0,IF(BQ287="NO HABILITA",0,IF(BQ287="HABILITA",('PRECIOS UNITARIOS'!$AF287*500)/BP287))))</f>
        <v>0</v>
      </c>
      <c r="BS287" s="43">
        <f>'PRECIO REFERENCIA'!BQ287</f>
        <v>176133.09</v>
      </c>
      <c r="BT287" s="43" t="str">
        <f>'PRECIO REFERENCIA'!BS287</f>
        <v>NO HABILITA</v>
      </c>
      <c r="BU287" s="44">
        <f>+IF(BT287="NO OFERTADO",0,IF(BT287="NO CUMPLE EV TECNICA",0,IF(BT287="NO HABILITA",0,IF(BT287="HABILITA",('PRECIOS UNITARIOS'!$AF287*500)/BS287))))</f>
        <v>0</v>
      </c>
      <c r="BV287" s="43">
        <f>'PRECIO REFERENCIA'!BT287</f>
        <v>0</v>
      </c>
      <c r="BW287" s="43" t="str">
        <f>'PRECIO REFERENCIA'!BV287</f>
        <v>NO OFERTADO</v>
      </c>
      <c r="BX287" s="44">
        <f>+IF(BW287="NO OFERTADO",0,IF(BW287="NO CUMPLE EV TECNICA",0,IF(BW287="NO HABILITA",0,IF(BW287="HABILITA",('PRECIOS UNITARIOS'!$AF287*500)/BV287))))</f>
        <v>0</v>
      </c>
      <c r="BY287" s="43">
        <f>'PRECIO REFERENCIA'!BW287</f>
        <v>0</v>
      </c>
      <c r="BZ287" s="43" t="str">
        <f>'PRECIO REFERENCIA'!BY287</f>
        <v>NO OFERTADO</v>
      </c>
      <c r="CA287" s="44">
        <f>+IF(BZ287="NO OFERTADO",0,IF(BZ287="NO CUMPLE EV TECNICA",0,IF(BZ287="NO HABILITA",0,IF(BZ287="HABILITA",('PRECIOS UNITARIOS'!$AF287*500)/BY287))))</f>
        <v>0</v>
      </c>
      <c r="CB287" s="43">
        <f>'PRECIO REFERENCIA'!BZ287</f>
        <v>0</v>
      </c>
      <c r="CC287" s="43" t="str">
        <f>'PRECIO REFERENCIA'!CB287</f>
        <v>NO OFERTADO</v>
      </c>
      <c r="CD287" s="44">
        <f>+IF(CC287="NO OFERTADO",0,IF(CC287="NO CUMPLE EV TECNICA",0,IF(CC287="NO HABILITA",0,IF(CC287="HABILITA",('PRECIOS UNITARIOS'!$AF287*500)/CB287))))</f>
        <v>0</v>
      </c>
      <c r="CE287" s="43">
        <f>'PRECIO REFERENCIA'!CC287</f>
        <v>0</v>
      </c>
      <c r="CF287" s="43" t="str">
        <f>'PRECIO REFERENCIA'!CE287</f>
        <v>NO OFERTADO</v>
      </c>
      <c r="CG287" s="44">
        <f>+IF(CF287="NO OFERTADO",0,IF(CF287="NO CUMPLE EV TECNICA",0,IF(CF287="NO HABILITA",0,IF(CF287="HABILITA",('PRECIOS UNITARIOS'!$AF287*500)/CE287))))</f>
        <v>0</v>
      </c>
      <c r="CH287" s="43">
        <f>'PRECIO REFERENCIA'!CF287</f>
        <v>0</v>
      </c>
      <c r="CI287" s="43" t="str">
        <f>'PRECIO REFERENCIA'!CH287</f>
        <v>NO OFERTADO</v>
      </c>
      <c r="CJ287" s="44">
        <f>+IF(CI287="NO OFERTADO",0,IF(CI287="NO CUMPLE EV TECNICA",0,IF(CI287="NO HABILITA",0,IF(CI287="HABILITA",('PRECIOS UNITARIOS'!$AF287*500)/CH287))))</f>
        <v>0</v>
      </c>
    </row>
    <row r="288" spans="1:88" s="40" customFormat="1" ht="63.75" x14ac:dyDescent="0.2">
      <c r="A288" s="103">
        <v>279</v>
      </c>
      <c r="B288" s="202" t="s">
        <v>430</v>
      </c>
      <c r="C288" s="121" t="s">
        <v>431</v>
      </c>
      <c r="D288" s="24">
        <v>1</v>
      </c>
      <c r="E288" s="166" t="s">
        <v>53</v>
      </c>
      <c r="F288" s="168">
        <v>1</v>
      </c>
      <c r="G288" s="25">
        <v>546210</v>
      </c>
      <c r="H288" s="43">
        <f>'PRECIO REFERENCIA'!F288</f>
        <v>0</v>
      </c>
      <c r="I288" s="43" t="str">
        <f>'PRECIO REFERENCIA'!H288</f>
        <v>NO OFERTADO</v>
      </c>
      <c r="J288" s="44">
        <f>+IF(I288="NO OFERTADO",0,IF(I288="NO CUMPLE EV TECNICA",0,IF(I288="NO HABILITA",0,IF(I288="HABILITA",('PRECIOS UNITARIOS'!$AF288*500)/H288))))</f>
        <v>0</v>
      </c>
      <c r="K288" s="43">
        <f>'PRECIO REFERENCIA'!I288</f>
        <v>0</v>
      </c>
      <c r="L288" s="43" t="str">
        <f>'PRECIO REFERENCIA'!K288</f>
        <v>NO OFERTADO</v>
      </c>
      <c r="M288" s="44">
        <f>+IF(L288="NO OFERTADO",0,IF(L288="NO CUMPLE EV TECNICA",0,IF(L288="NO HABILITA",0,IF(L288="HABILITA",('PRECIOS UNITARIOS'!$AF288*500)/K288))))</f>
        <v>0</v>
      </c>
      <c r="N288" s="43">
        <f>'PRECIO REFERENCIA'!L288</f>
        <v>0</v>
      </c>
      <c r="O288" s="43" t="str">
        <f>'PRECIO REFERENCIA'!N288</f>
        <v>NO OFERTADO</v>
      </c>
      <c r="P288" s="44">
        <f>+IF(O288="NO OFERTADO",0,IF(O288="NO CUMPLE EV TECNICA",0,IF(O288="NO HABILITA",0,IF(O288="HABILITA",('PRECIOS UNITARIOS'!$AF288*500)/N288))))</f>
        <v>0</v>
      </c>
      <c r="Q288" s="43">
        <f>'PRECIO REFERENCIA'!O288</f>
        <v>0</v>
      </c>
      <c r="R288" s="43" t="str">
        <f>'PRECIO REFERENCIA'!Q288</f>
        <v>NO OFERTADO</v>
      </c>
      <c r="S288" s="44">
        <f>+IF(R288="NO OFERTADO",0,IF(R288="NO CUMPLE EV TECNICA",0,IF(R288="NO HABILITA",0,IF(R288="HABILITA",('PRECIOS UNITARIOS'!$AF288*500)/Q288))))</f>
        <v>0</v>
      </c>
      <c r="T288" s="43">
        <f>'PRECIO REFERENCIA'!R288</f>
        <v>0</v>
      </c>
      <c r="U288" s="43" t="str">
        <f>'PRECIO REFERENCIA'!T288</f>
        <v>NO OFERTADO</v>
      </c>
      <c r="V288" s="44">
        <f>+IF(U288="NO OFERTADO",0,IF(U288="NO CUMPLE EV TECNICA",0,IF(U288="NO HABILITA",0,IF(U288="HABILITA",('PRECIOS UNITARIOS'!$AF288*500)/T288))))</f>
        <v>0</v>
      </c>
      <c r="W288" s="43">
        <f>'PRECIO REFERENCIA'!U288</f>
        <v>0</v>
      </c>
      <c r="X288" s="43" t="str">
        <f>'PRECIO REFERENCIA'!W288</f>
        <v>NO OFERTADO</v>
      </c>
      <c r="Y288" s="44">
        <f>+IF(X288="NO OFERTADO",0,IF(X288="NO CUMPLE EV TECNICA",0,IF(X288="NO HABILITA",0,IF(X288="HABILITA",('PRECIOS UNITARIOS'!$AF288*500)/W288))))</f>
        <v>0</v>
      </c>
      <c r="Z288" s="43">
        <f>'PRECIO REFERENCIA'!X288</f>
        <v>0</v>
      </c>
      <c r="AA288" s="43" t="str">
        <f>'PRECIO REFERENCIA'!Z288</f>
        <v>NO OFERTADO</v>
      </c>
      <c r="AB288" s="44">
        <f>+IF(AA288="NO OFERTADO",0,IF(AA288="NO CUMPLE EV TECNICA",0,IF(AA288="NO HABILITA",0,IF(AA288="HABILITA",('PRECIOS UNITARIOS'!$AF288*500)/Z288))))</f>
        <v>0</v>
      </c>
      <c r="AC288" s="43">
        <f>'PRECIO REFERENCIA'!AA288</f>
        <v>0</v>
      </c>
      <c r="AD288" s="43" t="str">
        <f>'PRECIO REFERENCIA'!AC288</f>
        <v>NO OFERTADO</v>
      </c>
      <c r="AE288" s="44">
        <f>+IF(AD288="NO OFERTADO",0,IF(AD288="NO CUMPLE EV TECNICA",0,IF(AD288="NO HABILITA",0,IF(AD288="HABILITA",('PRECIOS UNITARIOS'!$AF288*500)/AC288))))</f>
        <v>0</v>
      </c>
      <c r="AF288" s="43">
        <f>'PRECIO REFERENCIA'!AD288</f>
        <v>0</v>
      </c>
      <c r="AG288" s="43" t="str">
        <f>'PRECIO REFERENCIA'!AF288</f>
        <v>NO OFERTADO</v>
      </c>
      <c r="AH288" s="44">
        <f>+IF(AG288="NO OFERTADO",0,IF(AG288="NO CUMPLE EV TECNICA",0,IF(AG288="NO HABILITA",0,IF(AG288="HABILITA",('PRECIOS UNITARIOS'!$AF288*500)/AF288))))</f>
        <v>0</v>
      </c>
      <c r="AI288" s="43">
        <f>'PRECIO REFERENCIA'!AG288</f>
        <v>0</v>
      </c>
      <c r="AJ288" s="43" t="str">
        <f>'PRECIO REFERENCIA'!AI288</f>
        <v>NO OFERTADO</v>
      </c>
      <c r="AK288" s="44">
        <f>+IF(AJ288="NO OFERTADO",0,IF(AJ288="NO CUMPLE EV TECNICA",0,IF(AJ288="NO HABILITA",0,IF(AJ288="HABILITA",('PRECIOS UNITARIOS'!$AF288*500)/AI288))))</f>
        <v>0</v>
      </c>
      <c r="AL288" s="43">
        <f>'PRECIO REFERENCIA'!AJ288</f>
        <v>0</v>
      </c>
      <c r="AM288" s="43" t="str">
        <f>'PRECIO REFERENCIA'!AL288</f>
        <v>NO OFERTADO</v>
      </c>
      <c r="AN288" s="44">
        <f>+IF(AM288="NO OFERTADO",0,IF(AM288="NO CUMPLE EV TECNICA",0,IF(AM288="NO HABILITA",0,IF(AM288="HABILITA",('PRECIOS UNITARIOS'!$AF288*500)/AL288))))</f>
        <v>0</v>
      </c>
      <c r="AO288" s="43">
        <f>'PRECIO REFERENCIA'!AM288</f>
        <v>0</v>
      </c>
      <c r="AP288" s="43" t="str">
        <f>'PRECIO REFERENCIA'!AO288</f>
        <v>NO OFERTADO</v>
      </c>
      <c r="AQ288" s="44">
        <f>+IF(AP288="NO OFERTADO",0,IF(AP288="NO CUMPLE EV TECNICA",0,IF(AP288="NO HABILITA",0,IF(AP288="HABILITA",('PRECIOS UNITARIOS'!$AF288*500)/AO288))))</f>
        <v>0</v>
      </c>
      <c r="AR288" s="43">
        <f>'PRECIO REFERENCIA'!AP288</f>
        <v>546210</v>
      </c>
      <c r="AS288" s="43" t="str">
        <f>'PRECIO REFERENCIA'!AR288</f>
        <v>HABILITA</v>
      </c>
      <c r="AT288" s="44">
        <f>+IF(AS288="NO OFERTADO",0,IF(AS288="NO CUMPLE EV TECNICA",0,IF(AS288="NO HABILITA",0,IF(AS288="HABILITA",('PRECIOS UNITARIOS'!$AF288*500)/AR288))))</f>
        <v>500</v>
      </c>
      <c r="AU288" s="43">
        <f>'PRECIO REFERENCIA'!AS288</f>
        <v>0</v>
      </c>
      <c r="AV288" s="43" t="str">
        <f>'PRECIO REFERENCIA'!AU288</f>
        <v>NO OFERTADO</v>
      </c>
      <c r="AW288" s="44">
        <f>+IF(AV288="NO OFERTADO",0,IF(AV288="NO CUMPLE EV TECNICA",0,IF(AV288="NO HABILITA",0,IF(AV288="HABILITA",('PRECIOS UNITARIOS'!$AF288*500)/AU288))))</f>
        <v>0</v>
      </c>
      <c r="AX288" s="43">
        <f>'PRECIO REFERENCIA'!AV288</f>
        <v>0</v>
      </c>
      <c r="AY288" s="43" t="str">
        <f>'PRECIO REFERENCIA'!AX288</f>
        <v>NO OFERTADO</v>
      </c>
      <c r="AZ288" s="44">
        <f>+IF(AY288="NO OFERTADO",0,IF(AY288="NO CUMPLE EV TECNICA",0,IF(AY288="NO HABILITA",0,IF(AY288="HABILITA",('PRECIOS UNITARIOS'!$AF288*500)/AX288))))</f>
        <v>0</v>
      </c>
      <c r="BA288" s="43">
        <f>'PRECIO REFERENCIA'!AY288</f>
        <v>0</v>
      </c>
      <c r="BB288" s="43" t="str">
        <f>'PRECIO REFERENCIA'!BA288</f>
        <v>NO OFERTADO</v>
      </c>
      <c r="BC288" s="44">
        <f>+IF(BB288="NO OFERTADO",0,IF(BB288="NO CUMPLE EV TECNICA",0,IF(BB288="NO HABILITA",0,IF(BB288="HABILITA",('PRECIOS UNITARIOS'!$AF288*500)/BA288))))</f>
        <v>0</v>
      </c>
      <c r="BD288" s="43">
        <f>'PRECIO REFERENCIA'!BB288</f>
        <v>0</v>
      </c>
      <c r="BE288" s="43" t="str">
        <f>'PRECIO REFERENCIA'!BD288</f>
        <v>NO OFERTADO</v>
      </c>
      <c r="BF288" s="44">
        <f>+IF(BE288="NO OFERTADO",0,IF(BE288="NO CUMPLE EV TECNICA",0,IF(BE288="NO HABILITA",0,IF(BE288="HABILITA",('PRECIOS UNITARIOS'!$AF288*500)/BD288))))</f>
        <v>0</v>
      </c>
      <c r="BG288" s="43">
        <f>'PRECIO REFERENCIA'!BE288</f>
        <v>0</v>
      </c>
      <c r="BH288" s="43" t="str">
        <f>'PRECIO REFERENCIA'!BG288</f>
        <v>NO OFERTADO</v>
      </c>
      <c r="BI288" s="44">
        <f>+IF(BH288="NO OFERTADO",0,IF(BH288="NO CUMPLE EV TECNICA",0,IF(BH288="NO HABILITA",0,IF(BH288="HABILITA",('PRECIOS UNITARIOS'!$AF288*500)/BG288))))</f>
        <v>0</v>
      </c>
      <c r="BJ288" s="43">
        <f>'PRECIO REFERENCIA'!BH288</f>
        <v>0</v>
      </c>
      <c r="BK288" s="43" t="str">
        <f>'PRECIO REFERENCIA'!BJ288</f>
        <v>NO OFERTADO</v>
      </c>
      <c r="BL288" s="44">
        <f>+IF(BK288="NO OFERTADO",0,IF(BK288="NO CUMPLE EV TECNICA",0,IF(BK288="NO HABILITA",0,IF(BK288="HABILITA",('PRECIOS UNITARIOS'!$AF288*500)/BJ288))))</f>
        <v>0</v>
      </c>
      <c r="BM288" s="43">
        <f>'PRECIO REFERENCIA'!BK288</f>
        <v>0</v>
      </c>
      <c r="BN288" s="43" t="str">
        <f>'PRECIO REFERENCIA'!BM288</f>
        <v>NO OFERTADO</v>
      </c>
      <c r="BO288" s="44">
        <f>+IF(BN288="NO OFERTADO",0,IF(BN288="NO CUMPLE EV TECNICA",0,IF(BN288="NO HABILITA",0,IF(BN288="HABILITA",('PRECIOS UNITARIOS'!$AF288*500)/BM288))))</f>
        <v>0</v>
      </c>
      <c r="BP288" s="43">
        <f>'PRECIO REFERENCIA'!BN288</f>
        <v>0</v>
      </c>
      <c r="BQ288" s="43" t="str">
        <f>'PRECIO REFERENCIA'!BP288</f>
        <v>NO OFERTADO</v>
      </c>
      <c r="BR288" s="44">
        <f>+IF(BQ288="NO OFERTADO",0,IF(BQ288="NO CUMPLE EV TECNICA",0,IF(BQ288="NO HABILITA",0,IF(BQ288="HABILITA",('PRECIOS UNITARIOS'!$AF288*500)/BP288))))</f>
        <v>0</v>
      </c>
      <c r="BS288" s="43">
        <f>'PRECIO REFERENCIA'!BQ288</f>
        <v>0</v>
      </c>
      <c r="BT288" s="43" t="str">
        <f>'PRECIO REFERENCIA'!BS288</f>
        <v>NO OFERTADO</v>
      </c>
      <c r="BU288" s="44">
        <f>+IF(BT288="NO OFERTADO",0,IF(BT288="NO CUMPLE EV TECNICA",0,IF(BT288="NO HABILITA",0,IF(BT288="HABILITA",('PRECIOS UNITARIOS'!$AF288*500)/BS288))))</f>
        <v>0</v>
      </c>
      <c r="BV288" s="43">
        <f>'PRECIO REFERENCIA'!BT288</f>
        <v>0</v>
      </c>
      <c r="BW288" s="43" t="str">
        <f>'PRECIO REFERENCIA'!BV288</f>
        <v>NO OFERTADO</v>
      </c>
      <c r="BX288" s="44">
        <f>+IF(BW288="NO OFERTADO",0,IF(BW288="NO CUMPLE EV TECNICA",0,IF(BW288="NO HABILITA",0,IF(BW288="HABILITA",('PRECIOS UNITARIOS'!$AF288*500)/BV288))))</f>
        <v>0</v>
      </c>
      <c r="BY288" s="43">
        <f>'PRECIO REFERENCIA'!BW288</f>
        <v>0</v>
      </c>
      <c r="BZ288" s="43" t="str">
        <f>'PRECIO REFERENCIA'!BY288</f>
        <v>NO OFERTADO</v>
      </c>
      <c r="CA288" s="44">
        <f>+IF(BZ288="NO OFERTADO",0,IF(BZ288="NO CUMPLE EV TECNICA",0,IF(BZ288="NO HABILITA",0,IF(BZ288="HABILITA",('PRECIOS UNITARIOS'!$AF288*500)/BY288))))</f>
        <v>0</v>
      </c>
      <c r="CB288" s="43">
        <f>'PRECIO REFERENCIA'!BZ288</f>
        <v>0</v>
      </c>
      <c r="CC288" s="43" t="str">
        <f>'PRECIO REFERENCIA'!CB288</f>
        <v>NO OFERTADO</v>
      </c>
      <c r="CD288" s="44">
        <f>+IF(CC288="NO OFERTADO",0,IF(CC288="NO CUMPLE EV TECNICA",0,IF(CC288="NO HABILITA",0,IF(CC288="HABILITA",('PRECIOS UNITARIOS'!$AF288*500)/CB288))))</f>
        <v>0</v>
      </c>
      <c r="CE288" s="43">
        <f>'PRECIO REFERENCIA'!CC288</f>
        <v>0</v>
      </c>
      <c r="CF288" s="43" t="str">
        <f>'PRECIO REFERENCIA'!CE288</f>
        <v>NO OFERTADO</v>
      </c>
      <c r="CG288" s="44">
        <f>+IF(CF288="NO OFERTADO",0,IF(CF288="NO CUMPLE EV TECNICA",0,IF(CF288="NO HABILITA",0,IF(CF288="HABILITA",('PRECIOS UNITARIOS'!$AF288*500)/CE288))))</f>
        <v>0</v>
      </c>
      <c r="CH288" s="43">
        <f>'PRECIO REFERENCIA'!CF288</f>
        <v>0</v>
      </c>
      <c r="CI288" s="43" t="str">
        <f>'PRECIO REFERENCIA'!CH288</f>
        <v>NO OFERTADO</v>
      </c>
      <c r="CJ288" s="44">
        <f>+IF(CI288="NO OFERTADO",0,IF(CI288="NO CUMPLE EV TECNICA",0,IF(CI288="NO HABILITA",0,IF(CI288="HABILITA",('PRECIOS UNITARIOS'!$AF288*500)/CH288))))</f>
        <v>0</v>
      </c>
    </row>
    <row r="289" spans="1:88" s="40" customFormat="1" ht="38.25" x14ac:dyDescent="0.2">
      <c r="A289" s="103">
        <v>280</v>
      </c>
      <c r="B289" s="202" t="s">
        <v>432</v>
      </c>
      <c r="C289" s="121" t="s">
        <v>433</v>
      </c>
      <c r="D289" s="24">
        <v>1</v>
      </c>
      <c r="E289" s="166" t="s">
        <v>53</v>
      </c>
      <c r="F289" s="168">
        <v>90.666666666666671</v>
      </c>
      <c r="G289" s="25">
        <v>251387.5</v>
      </c>
      <c r="H289" s="43">
        <f>'PRECIO REFERENCIA'!F289</f>
        <v>0</v>
      </c>
      <c r="I289" s="43" t="str">
        <f>'PRECIO REFERENCIA'!H289</f>
        <v>NO OFERTADO</v>
      </c>
      <c r="J289" s="44">
        <f>+IF(I289="NO OFERTADO",0,IF(I289="NO CUMPLE EV TECNICA",0,IF(I289="NO HABILITA",0,IF(I289="HABILITA",('PRECIOS UNITARIOS'!$AF289*500)/H289))))</f>
        <v>0</v>
      </c>
      <c r="K289" s="43">
        <f>'PRECIO REFERENCIA'!I289</f>
        <v>0</v>
      </c>
      <c r="L289" s="43" t="str">
        <f>'PRECIO REFERENCIA'!K289</f>
        <v>NO OFERTADO</v>
      </c>
      <c r="M289" s="44">
        <f>+IF(L289="NO OFERTADO",0,IF(L289="NO CUMPLE EV TECNICA",0,IF(L289="NO HABILITA",0,IF(L289="HABILITA",('PRECIOS UNITARIOS'!$AF289*500)/K289))))</f>
        <v>0</v>
      </c>
      <c r="N289" s="43">
        <f>'PRECIO REFERENCIA'!L289</f>
        <v>0</v>
      </c>
      <c r="O289" s="43" t="str">
        <f>'PRECIO REFERENCIA'!N289</f>
        <v>NO OFERTADO</v>
      </c>
      <c r="P289" s="44">
        <f>+IF(O289="NO OFERTADO",0,IF(O289="NO CUMPLE EV TECNICA",0,IF(O289="NO HABILITA",0,IF(O289="HABILITA",('PRECIOS UNITARIOS'!$AF289*500)/N289))))</f>
        <v>0</v>
      </c>
      <c r="Q289" s="43">
        <f>'PRECIO REFERENCIA'!O289</f>
        <v>0</v>
      </c>
      <c r="R289" s="43" t="str">
        <f>'PRECIO REFERENCIA'!Q289</f>
        <v>NO OFERTADO</v>
      </c>
      <c r="S289" s="44">
        <f>+IF(R289="NO OFERTADO",0,IF(R289="NO CUMPLE EV TECNICA",0,IF(R289="NO HABILITA",0,IF(R289="HABILITA",('PRECIOS UNITARIOS'!$AF289*500)/Q289))))</f>
        <v>0</v>
      </c>
      <c r="T289" s="43">
        <f>'PRECIO REFERENCIA'!R289</f>
        <v>0</v>
      </c>
      <c r="U289" s="43" t="str">
        <f>'PRECIO REFERENCIA'!T289</f>
        <v>NO OFERTADO</v>
      </c>
      <c r="V289" s="44">
        <f>+IF(U289="NO OFERTADO",0,IF(U289="NO CUMPLE EV TECNICA",0,IF(U289="NO HABILITA",0,IF(U289="HABILITA",('PRECIOS UNITARIOS'!$AF289*500)/T289))))</f>
        <v>0</v>
      </c>
      <c r="W289" s="43">
        <f>'PRECIO REFERENCIA'!U289</f>
        <v>0</v>
      </c>
      <c r="X289" s="43" t="str">
        <f>'PRECIO REFERENCIA'!W289</f>
        <v>NO OFERTADO</v>
      </c>
      <c r="Y289" s="44">
        <f>+IF(X289="NO OFERTADO",0,IF(X289="NO CUMPLE EV TECNICA",0,IF(X289="NO HABILITA",0,IF(X289="HABILITA",('PRECIOS UNITARIOS'!$AF289*500)/W289))))</f>
        <v>0</v>
      </c>
      <c r="Z289" s="43">
        <f>'PRECIO REFERENCIA'!X289</f>
        <v>0</v>
      </c>
      <c r="AA289" s="43" t="str">
        <f>'PRECIO REFERENCIA'!Z289</f>
        <v>NO OFERTADO</v>
      </c>
      <c r="AB289" s="44">
        <f>+IF(AA289="NO OFERTADO",0,IF(AA289="NO CUMPLE EV TECNICA",0,IF(AA289="NO HABILITA",0,IF(AA289="HABILITA",('PRECIOS UNITARIOS'!$AF289*500)/Z289))))</f>
        <v>0</v>
      </c>
      <c r="AC289" s="43">
        <f>'PRECIO REFERENCIA'!AA289</f>
        <v>0</v>
      </c>
      <c r="AD289" s="43" t="str">
        <f>'PRECIO REFERENCIA'!AC289</f>
        <v>NO OFERTADO</v>
      </c>
      <c r="AE289" s="44">
        <f>+IF(AD289="NO OFERTADO",0,IF(AD289="NO CUMPLE EV TECNICA",0,IF(AD289="NO HABILITA",0,IF(AD289="HABILITA",('PRECIOS UNITARIOS'!$AF289*500)/AC289))))</f>
        <v>0</v>
      </c>
      <c r="AF289" s="43">
        <f>'PRECIO REFERENCIA'!AD289</f>
        <v>0</v>
      </c>
      <c r="AG289" s="43" t="str">
        <f>'PRECIO REFERENCIA'!AF289</f>
        <v>NO OFERTADO</v>
      </c>
      <c r="AH289" s="44">
        <f>+IF(AG289="NO OFERTADO",0,IF(AG289="NO CUMPLE EV TECNICA",0,IF(AG289="NO HABILITA",0,IF(AG289="HABILITA",('PRECIOS UNITARIOS'!$AF289*500)/AF289))))</f>
        <v>0</v>
      </c>
      <c r="AI289" s="43">
        <f>'PRECIO REFERENCIA'!AG289</f>
        <v>0</v>
      </c>
      <c r="AJ289" s="43" t="str">
        <f>'PRECIO REFERENCIA'!AI289</f>
        <v>NO OFERTADO</v>
      </c>
      <c r="AK289" s="44">
        <f>+IF(AJ289="NO OFERTADO",0,IF(AJ289="NO CUMPLE EV TECNICA",0,IF(AJ289="NO HABILITA",0,IF(AJ289="HABILITA",('PRECIOS UNITARIOS'!$AF289*500)/AI289))))</f>
        <v>0</v>
      </c>
      <c r="AL289" s="43">
        <f>'PRECIO REFERENCIA'!AJ289</f>
        <v>0</v>
      </c>
      <c r="AM289" s="43" t="str">
        <f>'PRECIO REFERENCIA'!AL289</f>
        <v>NO OFERTADO</v>
      </c>
      <c r="AN289" s="44">
        <f>+IF(AM289="NO OFERTADO",0,IF(AM289="NO CUMPLE EV TECNICA",0,IF(AM289="NO HABILITA",0,IF(AM289="HABILITA",('PRECIOS UNITARIOS'!$AF289*500)/AL289))))</f>
        <v>0</v>
      </c>
      <c r="AO289" s="43">
        <f>'PRECIO REFERENCIA'!AM289</f>
        <v>0</v>
      </c>
      <c r="AP289" s="43" t="str">
        <f>'PRECIO REFERENCIA'!AO289</f>
        <v>NO OFERTADO</v>
      </c>
      <c r="AQ289" s="44">
        <f>+IF(AP289="NO OFERTADO",0,IF(AP289="NO CUMPLE EV TECNICA",0,IF(AP289="NO HABILITA",0,IF(AP289="HABILITA",('PRECIOS UNITARIOS'!$AF289*500)/AO289))))</f>
        <v>0</v>
      </c>
      <c r="AR289" s="43">
        <f>'PRECIO REFERENCIA'!AP289</f>
        <v>0</v>
      </c>
      <c r="AS289" s="43" t="str">
        <f>'PRECIO REFERENCIA'!AR289</f>
        <v>NO OFERTADO</v>
      </c>
      <c r="AT289" s="44">
        <f>+IF(AS289="NO OFERTADO",0,IF(AS289="NO CUMPLE EV TECNICA",0,IF(AS289="NO HABILITA",0,IF(AS289="HABILITA",('PRECIOS UNITARIOS'!$AF289*500)/AR289))))</f>
        <v>0</v>
      </c>
      <c r="AU289" s="43">
        <f>'PRECIO REFERENCIA'!AS289</f>
        <v>0</v>
      </c>
      <c r="AV289" s="43" t="str">
        <f>'PRECIO REFERENCIA'!AU289</f>
        <v>NO OFERTADO</v>
      </c>
      <c r="AW289" s="44">
        <f>+IF(AV289="NO OFERTADO",0,IF(AV289="NO CUMPLE EV TECNICA",0,IF(AV289="NO HABILITA",0,IF(AV289="HABILITA",('PRECIOS UNITARIOS'!$AF289*500)/AU289))))</f>
        <v>0</v>
      </c>
      <c r="AX289" s="43">
        <f>'PRECIO REFERENCIA'!AV289</f>
        <v>0</v>
      </c>
      <c r="AY289" s="43" t="str">
        <f>'PRECIO REFERENCIA'!AX289</f>
        <v>NO OFERTADO</v>
      </c>
      <c r="AZ289" s="44">
        <f>+IF(AY289="NO OFERTADO",0,IF(AY289="NO CUMPLE EV TECNICA",0,IF(AY289="NO HABILITA",0,IF(AY289="HABILITA",('PRECIOS UNITARIOS'!$AF289*500)/AX289))))</f>
        <v>0</v>
      </c>
      <c r="BA289" s="43">
        <f>'PRECIO REFERENCIA'!AY289</f>
        <v>0</v>
      </c>
      <c r="BB289" s="43" t="str">
        <f>'PRECIO REFERENCIA'!BA289</f>
        <v>NO OFERTADO</v>
      </c>
      <c r="BC289" s="44">
        <f>+IF(BB289="NO OFERTADO",0,IF(BB289="NO CUMPLE EV TECNICA",0,IF(BB289="NO HABILITA",0,IF(BB289="HABILITA",('PRECIOS UNITARIOS'!$AF289*500)/BA289))))</f>
        <v>0</v>
      </c>
      <c r="BD289" s="43">
        <f>'PRECIO REFERENCIA'!BB289</f>
        <v>0</v>
      </c>
      <c r="BE289" s="43" t="str">
        <f>'PRECIO REFERENCIA'!BD289</f>
        <v>NO OFERTADO</v>
      </c>
      <c r="BF289" s="44">
        <f>+IF(BE289="NO OFERTADO",0,IF(BE289="NO CUMPLE EV TECNICA",0,IF(BE289="NO HABILITA",0,IF(BE289="HABILITA",('PRECIOS UNITARIOS'!$AF289*500)/BD289))))</f>
        <v>0</v>
      </c>
      <c r="BG289" s="43">
        <f>'PRECIO REFERENCIA'!BE289</f>
        <v>0</v>
      </c>
      <c r="BH289" s="43" t="str">
        <f>'PRECIO REFERENCIA'!BG289</f>
        <v>NO OFERTADO</v>
      </c>
      <c r="BI289" s="44">
        <f>+IF(BH289="NO OFERTADO",0,IF(BH289="NO CUMPLE EV TECNICA",0,IF(BH289="NO HABILITA",0,IF(BH289="HABILITA",('PRECIOS UNITARIOS'!$AF289*500)/BG289))))</f>
        <v>0</v>
      </c>
      <c r="BJ289" s="43">
        <f>'PRECIO REFERENCIA'!BH289</f>
        <v>0</v>
      </c>
      <c r="BK289" s="43" t="str">
        <f>'PRECIO REFERENCIA'!BJ289</f>
        <v>NO OFERTADO</v>
      </c>
      <c r="BL289" s="44">
        <f>+IF(BK289="NO OFERTADO",0,IF(BK289="NO CUMPLE EV TECNICA",0,IF(BK289="NO HABILITA",0,IF(BK289="HABILITA",('PRECIOS UNITARIOS'!$AF289*500)/BJ289))))</f>
        <v>0</v>
      </c>
      <c r="BM289" s="43">
        <f>'PRECIO REFERENCIA'!BK289</f>
        <v>0</v>
      </c>
      <c r="BN289" s="43" t="str">
        <f>'PRECIO REFERENCIA'!BM289</f>
        <v>NO OFERTADO</v>
      </c>
      <c r="BO289" s="44">
        <f>+IF(BN289="NO OFERTADO",0,IF(BN289="NO CUMPLE EV TECNICA",0,IF(BN289="NO HABILITA",0,IF(BN289="HABILITA",('PRECIOS UNITARIOS'!$AF289*500)/BM289))))</f>
        <v>0</v>
      </c>
      <c r="BP289" s="43">
        <f>'PRECIO REFERENCIA'!BN289</f>
        <v>0</v>
      </c>
      <c r="BQ289" s="43" t="str">
        <f>'PRECIO REFERENCIA'!BP289</f>
        <v>NO OFERTADO</v>
      </c>
      <c r="BR289" s="44">
        <f>+IF(BQ289="NO OFERTADO",0,IF(BQ289="NO CUMPLE EV TECNICA",0,IF(BQ289="NO HABILITA",0,IF(BQ289="HABILITA",('PRECIOS UNITARIOS'!$AF289*500)/BP289))))</f>
        <v>0</v>
      </c>
      <c r="BS289" s="43">
        <f>'PRECIO REFERENCIA'!BQ289</f>
        <v>0</v>
      </c>
      <c r="BT289" s="43" t="str">
        <f>'PRECIO REFERENCIA'!BS289</f>
        <v>NO OFERTADO</v>
      </c>
      <c r="BU289" s="44">
        <f>+IF(BT289="NO OFERTADO",0,IF(BT289="NO CUMPLE EV TECNICA",0,IF(BT289="NO HABILITA",0,IF(BT289="HABILITA",('PRECIOS UNITARIOS'!$AF289*500)/BS289))))</f>
        <v>0</v>
      </c>
      <c r="BV289" s="43">
        <f>'PRECIO REFERENCIA'!BT289</f>
        <v>0</v>
      </c>
      <c r="BW289" s="43" t="str">
        <f>'PRECIO REFERENCIA'!BV289</f>
        <v>NO OFERTADO</v>
      </c>
      <c r="BX289" s="44">
        <f>+IF(BW289="NO OFERTADO",0,IF(BW289="NO CUMPLE EV TECNICA",0,IF(BW289="NO HABILITA",0,IF(BW289="HABILITA",('PRECIOS UNITARIOS'!$AF289*500)/BV289))))</f>
        <v>0</v>
      </c>
      <c r="BY289" s="43">
        <f>'PRECIO REFERENCIA'!BW289</f>
        <v>0</v>
      </c>
      <c r="BZ289" s="43" t="str">
        <f>'PRECIO REFERENCIA'!BY289</f>
        <v>NO OFERTADO</v>
      </c>
      <c r="CA289" s="44">
        <f>+IF(BZ289="NO OFERTADO",0,IF(BZ289="NO CUMPLE EV TECNICA",0,IF(BZ289="NO HABILITA",0,IF(BZ289="HABILITA",('PRECIOS UNITARIOS'!$AF289*500)/BY289))))</f>
        <v>0</v>
      </c>
      <c r="CB289" s="43">
        <f>'PRECIO REFERENCIA'!BZ289</f>
        <v>0</v>
      </c>
      <c r="CC289" s="43" t="str">
        <f>'PRECIO REFERENCIA'!CB289</f>
        <v>NO OFERTADO</v>
      </c>
      <c r="CD289" s="44">
        <f>+IF(CC289="NO OFERTADO",0,IF(CC289="NO CUMPLE EV TECNICA",0,IF(CC289="NO HABILITA",0,IF(CC289="HABILITA",('PRECIOS UNITARIOS'!$AF289*500)/CB289))))</f>
        <v>0</v>
      </c>
      <c r="CE289" s="43">
        <f>'PRECIO REFERENCIA'!CC289</f>
        <v>0</v>
      </c>
      <c r="CF289" s="43" t="str">
        <f>'PRECIO REFERENCIA'!CE289</f>
        <v>NO OFERTADO</v>
      </c>
      <c r="CG289" s="44">
        <f>+IF(CF289="NO OFERTADO",0,IF(CF289="NO CUMPLE EV TECNICA",0,IF(CF289="NO HABILITA",0,IF(CF289="HABILITA",('PRECIOS UNITARIOS'!$AF289*500)/CE289))))</f>
        <v>0</v>
      </c>
      <c r="CH289" s="43">
        <f>'PRECIO REFERENCIA'!CF289</f>
        <v>251387.5</v>
      </c>
      <c r="CI289" s="43" t="str">
        <f>'PRECIO REFERENCIA'!CH289</f>
        <v>HABILITA</v>
      </c>
      <c r="CJ289" s="44">
        <f>+IF(CI289="NO OFERTADO",0,IF(CI289="NO CUMPLE EV TECNICA",0,IF(CI289="NO HABILITA",0,IF(CI289="HABILITA",('PRECIOS UNITARIOS'!$AF289*500)/CH289))))</f>
        <v>500</v>
      </c>
    </row>
    <row r="290" spans="1:88" s="40" customFormat="1" ht="63.75" x14ac:dyDescent="0.2">
      <c r="A290" s="103">
        <v>281</v>
      </c>
      <c r="B290" s="202" t="s">
        <v>434</v>
      </c>
      <c r="C290" s="121" t="s">
        <v>435</v>
      </c>
      <c r="D290" s="24">
        <v>1</v>
      </c>
      <c r="E290" s="166" t="s">
        <v>53</v>
      </c>
      <c r="F290" s="168">
        <v>1</v>
      </c>
      <c r="G290" s="25">
        <v>771479.38</v>
      </c>
      <c r="H290" s="43">
        <f>'PRECIO REFERENCIA'!F290</f>
        <v>0</v>
      </c>
      <c r="I290" s="43" t="str">
        <f>'PRECIO REFERENCIA'!H290</f>
        <v>NO OFERTADO</v>
      </c>
      <c r="J290" s="44">
        <f>+IF(I290="NO OFERTADO",0,IF(I290="NO CUMPLE EV TECNICA",0,IF(I290="NO HABILITA",0,IF(I290="HABILITA",('PRECIOS UNITARIOS'!$AF290*500)/H290))))</f>
        <v>0</v>
      </c>
      <c r="K290" s="43">
        <f>'PRECIO REFERENCIA'!I290</f>
        <v>0</v>
      </c>
      <c r="L290" s="43" t="str">
        <f>'PRECIO REFERENCIA'!K290</f>
        <v>NO OFERTADO</v>
      </c>
      <c r="M290" s="44">
        <f>+IF(L290="NO OFERTADO",0,IF(L290="NO CUMPLE EV TECNICA",0,IF(L290="NO HABILITA",0,IF(L290="HABILITA",('PRECIOS UNITARIOS'!$AF290*500)/K290))))</f>
        <v>0</v>
      </c>
      <c r="N290" s="43">
        <f>'PRECIO REFERENCIA'!L290</f>
        <v>0</v>
      </c>
      <c r="O290" s="43" t="str">
        <f>'PRECIO REFERENCIA'!N290</f>
        <v>NO OFERTADO</v>
      </c>
      <c r="P290" s="44">
        <f>+IF(O290="NO OFERTADO",0,IF(O290="NO CUMPLE EV TECNICA",0,IF(O290="NO HABILITA",0,IF(O290="HABILITA",('PRECIOS UNITARIOS'!$AF290*500)/N290))))</f>
        <v>0</v>
      </c>
      <c r="Q290" s="43">
        <f>'PRECIO REFERENCIA'!O290</f>
        <v>0</v>
      </c>
      <c r="R290" s="43" t="str">
        <f>'PRECIO REFERENCIA'!Q290</f>
        <v>NO OFERTADO</v>
      </c>
      <c r="S290" s="44">
        <f>+IF(R290="NO OFERTADO",0,IF(R290="NO CUMPLE EV TECNICA",0,IF(R290="NO HABILITA",0,IF(R290="HABILITA",('PRECIOS UNITARIOS'!$AF290*500)/Q290))))</f>
        <v>0</v>
      </c>
      <c r="T290" s="43">
        <f>'PRECIO REFERENCIA'!R290</f>
        <v>0</v>
      </c>
      <c r="U290" s="43" t="str">
        <f>'PRECIO REFERENCIA'!T290</f>
        <v>NO OFERTADO</v>
      </c>
      <c r="V290" s="44">
        <f>+IF(U290="NO OFERTADO",0,IF(U290="NO CUMPLE EV TECNICA",0,IF(U290="NO HABILITA",0,IF(U290="HABILITA",('PRECIOS UNITARIOS'!$AF290*500)/T290))))</f>
        <v>0</v>
      </c>
      <c r="W290" s="43">
        <f>'PRECIO REFERENCIA'!U290</f>
        <v>0</v>
      </c>
      <c r="X290" s="43" t="str">
        <f>'PRECIO REFERENCIA'!W290</f>
        <v>NO OFERTADO</v>
      </c>
      <c r="Y290" s="44">
        <f>+IF(X290="NO OFERTADO",0,IF(X290="NO CUMPLE EV TECNICA",0,IF(X290="NO HABILITA",0,IF(X290="HABILITA",('PRECIOS UNITARIOS'!$AF290*500)/W290))))</f>
        <v>0</v>
      </c>
      <c r="Z290" s="43">
        <f>'PRECIO REFERENCIA'!X290</f>
        <v>794920</v>
      </c>
      <c r="AA290" s="43" t="str">
        <f>'PRECIO REFERENCIA'!Z290</f>
        <v>HABILITA</v>
      </c>
      <c r="AB290" s="44">
        <f>+IF(AA290="NO OFERTADO",0,IF(AA290="NO CUMPLE EV TECNICA",0,IF(AA290="NO HABILITA",0,IF(AA290="HABILITA",('PRECIOS UNITARIOS'!$AF290*500)/Z290))))</f>
        <v>474.22754491017963</v>
      </c>
      <c r="AC290" s="43">
        <f>'PRECIO REFERENCIA'!AA290</f>
        <v>0</v>
      </c>
      <c r="AD290" s="43" t="str">
        <f>'PRECIO REFERENCIA'!AC290</f>
        <v>NO OFERTADO</v>
      </c>
      <c r="AE290" s="44">
        <f>+IF(AD290="NO OFERTADO",0,IF(AD290="NO CUMPLE EV TECNICA",0,IF(AD290="NO HABILITA",0,IF(AD290="HABILITA",('PRECIOS UNITARIOS'!$AF290*500)/AC290))))</f>
        <v>0</v>
      </c>
      <c r="AF290" s="43">
        <f>'PRECIO REFERENCIA'!AD290</f>
        <v>753945.92</v>
      </c>
      <c r="AG290" s="43" t="str">
        <f>'PRECIO REFERENCIA'!AF290</f>
        <v>HABILITA</v>
      </c>
      <c r="AH290" s="44">
        <f>+IF(AG290="NO OFERTADO",0,IF(AG290="NO CUMPLE EV TECNICA",0,IF(AG290="NO HABILITA",0,IF(AG290="HABILITA",('PRECIOS UNITARIOS'!$AF290*500)/AF290))))</f>
        <v>500</v>
      </c>
      <c r="AI290" s="43">
        <f>'PRECIO REFERENCIA'!AG290</f>
        <v>0</v>
      </c>
      <c r="AJ290" s="43" t="str">
        <f>'PRECIO REFERENCIA'!AI290</f>
        <v>NO OFERTADO</v>
      </c>
      <c r="AK290" s="44">
        <f>+IF(AJ290="NO OFERTADO",0,IF(AJ290="NO CUMPLE EV TECNICA",0,IF(AJ290="NO HABILITA",0,IF(AJ290="HABILITA",('PRECIOS UNITARIOS'!$AF290*500)/AI290))))</f>
        <v>0</v>
      </c>
      <c r="AL290" s="43">
        <f>'PRECIO REFERENCIA'!AJ290</f>
        <v>0</v>
      </c>
      <c r="AM290" s="43" t="str">
        <f>'PRECIO REFERENCIA'!AL290</f>
        <v>NO OFERTADO</v>
      </c>
      <c r="AN290" s="44">
        <f>+IF(AM290="NO OFERTADO",0,IF(AM290="NO CUMPLE EV TECNICA",0,IF(AM290="NO HABILITA",0,IF(AM290="HABILITA",('PRECIOS UNITARIOS'!$AF290*500)/AL290))))</f>
        <v>0</v>
      </c>
      <c r="AO290" s="43">
        <f>'PRECIO REFERENCIA'!AM290</f>
        <v>0</v>
      </c>
      <c r="AP290" s="43" t="str">
        <f>'PRECIO REFERENCIA'!AO290</f>
        <v>NO OFERTADO</v>
      </c>
      <c r="AQ290" s="44">
        <f>+IF(AP290="NO OFERTADO",0,IF(AP290="NO CUMPLE EV TECNICA",0,IF(AP290="NO HABILITA",0,IF(AP290="HABILITA",('PRECIOS UNITARIOS'!$AF290*500)/AO290))))</f>
        <v>0</v>
      </c>
      <c r="AR290" s="43">
        <f>'PRECIO REFERENCIA'!AP290</f>
        <v>0</v>
      </c>
      <c r="AS290" s="43" t="str">
        <f>'PRECIO REFERENCIA'!AR290</f>
        <v>NO OFERTADO</v>
      </c>
      <c r="AT290" s="44">
        <f>+IF(AS290="NO OFERTADO",0,IF(AS290="NO CUMPLE EV TECNICA",0,IF(AS290="NO HABILITA",0,IF(AS290="HABILITA",('PRECIOS UNITARIOS'!$AF290*500)/AR290))))</f>
        <v>0</v>
      </c>
      <c r="AU290" s="43">
        <f>'PRECIO REFERENCIA'!AS290</f>
        <v>0</v>
      </c>
      <c r="AV290" s="43" t="str">
        <f>'PRECIO REFERENCIA'!AU290</f>
        <v>NO OFERTADO</v>
      </c>
      <c r="AW290" s="44">
        <f>+IF(AV290="NO OFERTADO",0,IF(AV290="NO CUMPLE EV TECNICA",0,IF(AV290="NO HABILITA",0,IF(AV290="HABILITA",('PRECIOS UNITARIOS'!$AF290*500)/AU290))))</f>
        <v>0</v>
      </c>
      <c r="AX290" s="43">
        <f>'PRECIO REFERENCIA'!AV290</f>
        <v>0</v>
      </c>
      <c r="AY290" s="43" t="str">
        <f>'PRECIO REFERENCIA'!AX290</f>
        <v>NO OFERTADO</v>
      </c>
      <c r="AZ290" s="44">
        <f>+IF(AY290="NO OFERTADO",0,IF(AY290="NO CUMPLE EV TECNICA",0,IF(AY290="NO HABILITA",0,IF(AY290="HABILITA",('PRECIOS UNITARIOS'!$AF290*500)/AX290))))</f>
        <v>0</v>
      </c>
      <c r="BA290" s="43">
        <f>'PRECIO REFERENCIA'!AY290</f>
        <v>0</v>
      </c>
      <c r="BB290" s="43" t="str">
        <f>'PRECIO REFERENCIA'!BA290</f>
        <v>NO OFERTADO</v>
      </c>
      <c r="BC290" s="44">
        <f>+IF(BB290="NO OFERTADO",0,IF(BB290="NO CUMPLE EV TECNICA",0,IF(BB290="NO HABILITA",0,IF(BB290="HABILITA",('PRECIOS UNITARIOS'!$AF290*500)/BA290))))</f>
        <v>0</v>
      </c>
      <c r="BD290" s="43">
        <f>'PRECIO REFERENCIA'!BB290</f>
        <v>0</v>
      </c>
      <c r="BE290" s="43" t="str">
        <f>'PRECIO REFERENCIA'!BD290</f>
        <v>NO OFERTADO</v>
      </c>
      <c r="BF290" s="44">
        <f>+IF(BE290="NO OFERTADO",0,IF(BE290="NO CUMPLE EV TECNICA",0,IF(BE290="NO HABILITA",0,IF(BE290="HABILITA",('PRECIOS UNITARIOS'!$AF290*500)/BD290))))</f>
        <v>0</v>
      </c>
      <c r="BG290" s="43">
        <f>'PRECIO REFERENCIA'!BE290</f>
        <v>0</v>
      </c>
      <c r="BH290" s="43" t="str">
        <f>'PRECIO REFERENCIA'!BG290</f>
        <v>NO OFERTADO</v>
      </c>
      <c r="BI290" s="44">
        <f>+IF(BH290="NO OFERTADO",0,IF(BH290="NO CUMPLE EV TECNICA",0,IF(BH290="NO HABILITA",0,IF(BH290="HABILITA",('PRECIOS UNITARIOS'!$AF290*500)/BG290))))</f>
        <v>0</v>
      </c>
      <c r="BJ290" s="43">
        <f>'PRECIO REFERENCIA'!BH290</f>
        <v>0</v>
      </c>
      <c r="BK290" s="43" t="str">
        <f>'PRECIO REFERENCIA'!BJ290</f>
        <v>NO OFERTADO</v>
      </c>
      <c r="BL290" s="44">
        <f>+IF(BK290="NO OFERTADO",0,IF(BK290="NO CUMPLE EV TECNICA",0,IF(BK290="NO HABILITA",0,IF(BK290="HABILITA",('PRECIOS UNITARIOS'!$AF290*500)/BJ290))))</f>
        <v>0</v>
      </c>
      <c r="BM290" s="43">
        <f>'PRECIO REFERENCIA'!BK290</f>
        <v>0</v>
      </c>
      <c r="BN290" s="43" t="str">
        <f>'PRECIO REFERENCIA'!BM290</f>
        <v>NO OFERTADO</v>
      </c>
      <c r="BO290" s="44">
        <f>+IF(BN290="NO OFERTADO",0,IF(BN290="NO CUMPLE EV TECNICA",0,IF(BN290="NO HABILITA",0,IF(BN290="HABILITA",('PRECIOS UNITARIOS'!$AF290*500)/BM290))))</f>
        <v>0</v>
      </c>
      <c r="BP290" s="43">
        <f>'PRECIO REFERENCIA'!BN290</f>
        <v>0</v>
      </c>
      <c r="BQ290" s="43" t="str">
        <f>'PRECIO REFERENCIA'!BP290</f>
        <v>NO OFERTADO</v>
      </c>
      <c r="BR290" s="44">
        <f>+IF(BQ290="NO OFERTADO",0,IF(BQ290="NO CUMPLE EV TECNICA",0,IF(BQ290="NO HABILITA",0,IF(BQ290="HABILITA",('PRECIOS UNITARIOS'!$AF290*500)/BP290))))</f>
        <v>0</v>
      </c>
      <c r="BS290" s="43">
        <f>'PRECIO REFERENCIA'!BQ290</f>
        <v>802070.71</v>
      </c>
      <c r="BT290" s="43" t="str">
        <f>'PRECIO REFERENCIA'!BS290</f>
        <v>HABILITA</v>
      </c>
      <c r="BU290" s="44">
        <f>+IF(BT290="NO OFERTADO",0,IF(BT290="NO CUMPLE EV TECNICA",0,IF(BT290="NO HABILITA",0,IF(BT290="HABILITA",('PRECIOS UNITARIOS'!$AF290*500)/BS290))))</f>
        <v>469.99965875826587</v>
      </c>
      <c r="BV290" s="43">
        <f>'PRECIO REFERENCIA'!BT290</f>
        <v>0</v>
      </c>
      <c r="BW290" s="43" t="str">
        <f>'PRECIO REFERENCIA'!BV290</f>
        <v>NO OFERTADO</v>
      </c>
      <c r="BX290" s="44">
        <f>+IF(BW290="NO OFERTADO",0,IF(BW290="NO CUMPLE EV TECNICA",0,IF(BW290="NO HABILITA",0,IF(BW290="HABILITA",('PRECIOS UNITARIOS'!$AF290*500)/BV290))))</f>
        <v>0</v>
      </c>
      <c r="BY290" s="43">
        <f>'PRECIO REFERENCIA'!BW290</f>
        <v>0</v>
      </c>
      <c r="BZ290" s="43" t="str">
        <f>'PRECIO REFERENCIA'!BY290</f>
        <v>NO OFERTADO</v>
      </c>
      <c r="CA290" s="44">
        <f>+IF(BZ290="NO OFERTADO",0,IF(BZ290="NO CUMPLE EV TECNICA",0,IF(BZ290="NO HABILITA",0,IF(BZ290="HABILITA",('PRECIOS UNITARIOS'!$AF290*500)/BY290))))</f>
        <v>0</v>
      </c>
      <c r="CB290" s="43">
        <f>'PRECIO REFERENCIA'!BZ290</f>
        <v>0</v>
      </c>
      <c r="CC290" s="43" t="str">
        <f>'PRECIO REFERENCIA'!CB290</f>
        <v>NO OFERTADO</v>
      </c>
      <c r="CD290" s="44">
        <f>+IF(CC290="NO OFERTADO",0,IF(CC290="NO CUMPLE EV TECNICA",0,IF(CC290="NO HABILITA",0,IF(CC290="HABILITA",('PRECIOS UNITARIOS'!$AF290*500)/CB290))))</f>
        <v>0</v>
      </c>
      <c r="CE290" s="43">
        <f>'PRECIO REFERENCIA'!CC290</f>
        <v>0</v>
      </c>
      <c r="CF290" s="43" t="str">
        <f>'PRECIO REFERENCIA'!CE290</f>
        <v>NO OFERTADO</v>
      </c>
      <c r="CG290" s="44">
        <f>+IF(CF290="NO OFERTADO",0,IF(CF290="NO CUMPLE EV TECNICA",0,IF(CF290="NO HABILITA",0,IF(CF290="HABILITA",('PRECIOS UNITARIOS'!$AF290*500)/CE290))))</f>
        <v>0</v>
      </c>
      <c r="CH290" s="43">
        <f>'PRECIO REFERENCIA'!CF290</f>
        <v>0</v>
      </c>
      <c r="CI290" s="43" t="str">
        <f>'PRECIO REFERENCIA'!CH290</f>
        <v>NO OFERTADO</v>
      </c>
      <c r="CJ290" s="44">
        <f>+IF(CI290="NO OFERTADO",0,IF(CI290="NO CUMPLE EV TECNICA",0,IF(CI290="NO HABILITA",0,IF(CI290="HABILITA",('PRECIOS UNITARIOS'!$AF290*500)/CH290))))</f>
        <v>0</v>
      </c>
    </row>
    <row r="291" spans="1:88" s="40" customFormat="1" ht="51" x14ac:dyDescent="0.2">
      <c r="A291" s="103">
        <v>282</v>
      </c>
      <c r="B291" s="202" t="s">
        <v>436</v>
      </c>
      <c r="C291" s="121" t="s">
        <v>437</v>
      </c>
      <c r="D291" s="24">
        <v>1</v>
      </c>
      <c r="E291" s="166" t="s">
        <v>53</v>
      </c>
      <c r="F291" s="168">
        <v>1</v>
      </c>
      <c r="G291" s="25">
        <v>942658.5</v>
      </c>
      <c r="H291" s="43">
        <f>'PRECIO REFERENCIA'!F291</f>
        <v>0</v>
      </c>
      <c r="I291" s="43" t="str">
        <f>'PRECIO REFERENCIA'!H291</f>
        <v>NO OFERTADO</v>
      </c>
      <c r="J291" s="44">
        <f>+IF(I291="NO OFERTADO",0,IF(I291="NO CUMPLE EV TECNICA",0,IF(I291="NO HABILITA",0,IF(I291="HABILITA",('PRECIOS UNITARIOS'!$AF291*500)/H291))))</f>
        <v>0</v>
      </c>
      <c r="K291" s="43">
        <f>'PRECIO REFERENCIA'!I291</f>
        <v>0</v>
      </c>
      <c r="L291" s="43" t="str">
        <f>'PRECIO REFERENCIA'!K291</f>
        <v>NO OFERTADO</v>
      </c>
      <c r="M291" s="44">
        <f>+IF(L291="NO OFERTADO",0,IF(L291="NO CUMPLE EV TECNICA",0,IF(L291="NO HABILITA",0,IF(L291="HABILITA",('PRECIOS UNITARIOS'!$AF291*500)/K291))))</f>
        <v>0</v>
      </c>
      <c r="N291" s="43">
        <f>'PRECIO REFERENCIA'!L291</f>
        <v>0</v>
      </c>
      <c r="O291" s="43" t="str">
        <f>'PRECIO REFERENCIA'!N291</f>
        <v>NO OFERTADO</v>
      </c>
      <c r="P291" s="44">
        <f>+IF(O291="NO OFERTADO",0,IF(O291="NO CUMPLE EV TECNICA",0,IF(O291="NO HABILITA",0,IF(O291="HABILITA",('PRECIOS UNITARIOS'!$AF291*500)/N291))))</f>
        <v>0</v>
      </c>
      <c r="Q291" s="43">
        <f>'PRECIO REFERENCIA'!O291</f>
        <v>0</v>
      </c>
      <c r="R291" s="43" t="str">
        <f>'PRECIO REFERENCIA'!Q291</f>
        <v>NO OFERTADO</v>
      </c>
      <c r="S291" s="44">
        <f>+IF(R291="NO OFERTADO",0,IF(R291="NO CUMPLE EV TECNICA",0,IF(R291="NO HABILITA",0,IF(R291="HABILITA",('PRECIOS UNITARIOS'!$AF291*500)/Q291))))</f>
        <v>0</v>
      </c>
      <c r="T291" s="43">
        <f>'PRECIO REFERENCIA'!R291</f>
        <v>0</v>
      </c>
      <c r="U291" s="43" t="str">
        <f>'PRECIO REFERENCIA'!T291</f>
        <v>NO OFERTADO</v>
      </c>
      <c r="V291" s="44">
        <f>+IF(U291="NO OFERTADO",0,IF(U291="NO CUMPLE EV TECNICA",0,IF(U291="NO HABILITA",0,IF(U291="HABILITA",('PRECIOS UNITARIOS'!$AF291*500)/T291))))</f>
        <v>0</v>
      </c>
      <c r="W291" s="43">
        <f>'PRECIO REFERENCIA'!U291</f>
        <v>0</v>
      </c>
      <c r="X291" s="43" t="str">
        <f>'PRECIO REFERENCIA'!W291</f>
        <v>NO OFERTADO</v>
      </c>
      <c r="Y291" s="44">
        <f>+IF(X291="NO OFERTADO",0,IF(X291="NO CUMPLE EV TECNICA",0,IF(X291="NO HABILITA",0,IF(X291="HABILITA",('PRECIOS UNITARIOS'!$AF291*500)/W291))))</f>
        <v>0</v>
      </c>
      <c r="Z291" s="43">
        <f>'PRECIO REFERENCIA'!X291</f>
        <v>0</v>
      </c>
      <c r="AA291" s="43" t="str">
        <f>'PRECIO REFERENCIA'!Z291</f>
        <v>NO OFERTADO</v>
      </c>
      <c r="AB291" s="44">
        <f>+IF(AA291="NO OFERTADO",0,IF(AA291="NO CUMPLE EV TECNICA",0,IF(AA291="NO HABILITA",0,IF(AA291="HABILITA",('PRECIOS UNITARIOS'!$AF291*500)/Z291))))</f>
        <v>0</v>
      </c>
      <c r="AC291" s="43">
        <f>'PRECIO REFERENCIA'!AA291</f>
        <v>0</v>
      </c>
      <c r="AD291" s="43" t="str">
        <f>'PRECIO REFERENCIA'!AC291</f>
        <v>NO OFERTADO</v>
      </c>
      <c r="AE291" s="44">
        <f>+IF(AD291="NO OFERTADO",0,IF(AD291="NO CUMPLE EV TECNICA",0,IF(AD291="NO HABILITA",0,IF(AD291="HABILITA",('PRECIOS UNITARIOS'!$AF291*500)/AC291))))</f>
        <v>0</v>
      </c>
      <c r="AF291" s="43">
        <f>'PRECIO REFERENCIA'!AD291</f>
        <v>0</v>
      </c>
      <c r="AG291" s="43" t="str">
        <f>'PRECIO REFERENCIA'!AF291</f>
        <v>NO OFERTADO</v>
      </c>
      <c r="AH291" s="44">
        <f>+IF(AG291="NO OFERTADO",0,IF(AG291="NO CUMPLE EV TECNICA",0,IF(AG291="NO HABILITA",0,IF(AG291="HABILITA",('PRECIOS UNITARIOS'!$AF291*500)/AF291))))</f>
        <v>0</v>
      </c>
      <c r="AI291" s="43">
        <f>'PRECIO REFERENCIA'!AG291</f>
        <v>0</v>
      </c>
      <c r="AJ291" s="43" t="str">
        <f>'PRECIO REFERENCIA'!AI291</f>
        <v>NO OFERTADO</v>
      </c>
      <c r="AK291" s="44">
        <f>+IF(AJ291="NO OFERTADO",0,IF(AJ291="NO CUMPLE EV TECNICA",0,IF(AJ291="NO HABILITA",0,IF(AJ291="HABILITA",('PRECIOS UNITARIOS'!$AF291*500)/AI291))))</f>
        <v>0</v>
      </c>
      <c r="AL291" s="43">
        <f>'PRECIO REFERENCIA'!AJ291</f>
        <v>0</v>
      </c>
      <c r="AM291" s="43" t="str">
        <f>'PRECIO REFERENCIA'!AL291</f>
        <v>NO OFERTADO</v>
      </c>
      <c r="AN291" s="44">
        <f>+IF(AM291="NO OFERTADO",0,IF(AM291="NO CUMPLE EV TECNICA",0,IF(AM291="NO HABILITA",0,IF(AM291="HABILITA",('PRECIOS UNITARIOS'!$AF291*500)/AL291))))</f>
        <v>0</v>
      </c>
      <c r="AO291" s="43">
        <f>'PRECIO REFERENCIA'!AM291</f>
        <v>0</v>
      </c>
      <c r="AP291" s="43" t="str">
        <f>'PRECIO REFERENCIA'!AO291</f>
        <v>NO OFERTADO</v>
      </c>
      <c r="AQ291" s="44">
        <f>+IF(AP291="NO OFERTADO",0,IF(AP291="NO CUMPLE EV TECNICA",0,IF(AP291="NO HABILITA",0,IF(AP291="HABILITA",('PRECIOS UNITARIOS'!$AF291*500)/AO291))))</f>
        <v>0</v>
      </c>
      <c r="AR291" s="43">
        <f>'PRECIO REFERENCIA'!AP291</f>
        <v>0</v>
      </c>
      <c r="AS291" s="43" t="str">
        <f>'PRECIO REFERENCIA'!AR291</f>
        <v>NO OFERTADO</v>
      </c>
      <c r="AT291" s="44">
        <f>+IF(AS291="NO OFERTADO",0,IF(AS291="NO CUMPLE EV TECNICA",0,IF(AS291="NO HABILITA",0,IF(AS291="HABILITA",('PRECIOS UNITARIOS'!$AF291*500)/AR291))))</f>
        <v>0</v>
      </c>
      <c r="AU291" s="43">
        <f>'PRECIO REFERENCIA'!AS291</f>
        <v>0</v>
      </c>
      <c r="AV291" s="43" t="str">
        <f>'PRECIO REFERENCIA'!AU291</f>
        <v>NO OFERTADO</v>
      </c>
      <c r="AW291" s="44">
        <f>+IF(AV291="NO OFERTADO",0,IF(AV291="NO CUMPLE EV TECNICA",0,IF(AV291="NO HABILITA",0,IF(AV291="HABILITA",('PRECIOS UNITARIOS'!$AF291*500)/AU291))))</f>
        <v>0</v>
      </c>
      <c r="AX291" s="43">
        <f>'PRECIO REFERENCIA'!AV291</f>
        <v>0</v>
      </c>
      <c r="AY291" s="43" t="str">
        <f>'PRECIO REFERENCIA'!AX291</f>
        <v>NO OFERTADO</v>
      </c>
      <c r="AZ291" s="44">
        <f>+IF(AY291="NO OFERTADO",0,IF(AY291="NO CUMPLE EV TECNICA",0,IF(AY291="NO HABILITA",0,IF(AY291="HABILITA",('PRECIOS UNITARIOS'!$AF291*500)/AX291))))</f>
        <v>0</v>
      </c>
      <c r="BA291" s="43">
        <f>'PRECIO REFERENCIA'!AY291</f>
        <v>0</v>
      </c>
      <c r="BB291" s="43" t="str">
        <f>'PRECIO REFERENCIA'!BA291</f>
        <v>NO OFERTADO</v>
      </c>
      <c r="BC291" s="44">
        <f>+IF(BB291="NO OFERTADO",0,IF(BB291="NO CUMPLE EV TECNICA",0,IF(BB291="NO HABILITA",0,IF(BB291="HABILITA",('PRECIOS UNITARIOS'!$AF291*500)/BA291))))</f>
        <v>0</v>
      </c>
      <c r="BD291" s="43">
        <f>'PRECIO REFERENCIA'!BB291</f>
        <v>0</v>
      </c>
      <c r="BE291" s="43" t="str">
        <f>'PRECIO REFERENCIA'!BD291</f>
        <v>NO OFERTADO</v>
      </c>
      <c r="BF291" s="44">
        <f>+IF(BE291="NO OFERTADO",0,IF(BE291="NO CUMPLE EV TECNICA",0,IF(BE291="NO HABILITA",0,IF(BE291="HABILITA",('PRECIOS UNITARIOS'!$AF291*500)/BD291))))</f>
        <v>0</v>
      </c>
      <c r="BG291" s="43">
        <f>'PRECIO REFERENCIA'!BE291</f>
        <v>0</v>
      </c>
      <c r="BH291" s="43" t="str">
        <f>'PRECIO REFERENCIA'!BG291</f>
        <v>NO OFERTADO</v>
      </c>
      <c r="BI291" s="44">
        <f>+IF(BH291="NO OFERTADO",0,IF(BH291="NO CUMPLE EV TECNICA",0,IF(BH291="NO HABILITA",0,IF(BH291="HABILITA",('PRECIOS UNITARIOS'!$AF291*500)/BG291))))</f>
        <v>0</v>
      </c>
      <c r="BJ291" s="43">
        <f>'PRECIO REFERENCIA'!BH291</f>
        <v>0</v>
      </c>
      <c r="BK291" s="43" t="str">
        <f>'PRECIO REFERENCIA'!BJ291</f>
        <v>NO OFERTADO</v>
      </c>
      <c r="BL291" s="44">
        <f>+IF(BK291="NO OFERTADO",0,IF(BK291="NO CUMPLE EV TECNICA",0,IF(BK291="NO HABILITA",0,IF(BK291="HABILITA",('PRECIOS UNITARIOS'!$AF291*500)/BJ291))))</f>
        <v>0</v>
      </c>
      <c r="BM291" s="43">
        <f>'PRECIO REFERENCIA'!BK291</f>
        <v>0</v>
      </c>
      <c r="BN291" s="43" t="str">
        <f>'PRECIO REFERENCIA'!BM291</f>
        <v>NO OFERTADO</v>
      </c>
      <c r="BO291" s="44">
        <f>+IF(BN291="NO OFERTADO",0,IF(BN291="NO CUMPLE EV TECNICA",0,IF(BN291="NO HABILITA",0,IF(BN291="HABILITA",('PRECIOS UNITARIOS'!$AF291*500)/BM291))))</f>
        <v>0</v>
      </c>
      <c r="BP291" s="43">
        <f>'PRECIO REFERENCIA'!BN291</f>
        <v>0</v>
      </c>
      <c r="BQ291" s="43" t="str">
        <f>'PRECIO REFERENCIA'!BP291</f>
        <v>NO HABILITA</v>
      </c>
      <c r="BR291" s="44">
        <f>+IF(BQ291="NO OFERTADO",0,IF(BQ291="NO CUMPLE EV TECNICA",0,IF(BQ291="NO HABILITA",0,IF(BQ291="HABILITA",('PRECIOS UNITARIOS'!$AF291*500)/BP291))))</f>
        <v>0</v>
      </c>
      <c r="BS291" s="43">
        <f>'PRECIO REFERENCIA'!BQ291</f>
        <v>0</v>
      </c>
      <c r="BT291" s="43" t="str">
        <f>'PRECIO REFERENCIA'!BS291</f>
        <v>NO OFERTADO</v>
      </c>
      <c r="BU291" s="44">
        <f>+IF(BT291="NO OFERTADO",0,IF(BT291="NO CUMPLE EV TECNICA",0,IF(BT291="NO HABILITA",0,IF(BT291="HABILITA",('PRECIOS UNITARIOS'!$AF291*500)/BS291))))</f>
        <v>0</v>
      </c>
      <c r="BV291" s="43">
        <f>'PRECIO REFERENCIA'!BT291</f>
        <v>700000</v>
      </c>
      <c r="BW291" s="43" t="str">
        <f>'PRECIO REFERENCIA'!BV291</f>
        <v>HABILITA</v>
      </c>
      <c r="BX291" s="44">
        <f>+IF(BW291="NO OFERTADO",0,IF(BW291="NO CUMPLE EV TECNICA",0,IF(BW291="NO HABILITA",0,IF(BW291="HABILITA",('PRECIOS UNITARIOS'!$AF291*500)/BV291))))</f>
        <v>500</v>
      </c>
      <c r="BY291" s="43">
        <f>'PRECIO REFERENCIA'!BW291</f>
        <v>850000</v>
      </c>
      <c r="BZ291" s="43" t="str">
        <f>'PRECIO REFERENCIA'!BY291</f>
        <v>HABILITA</v>
      </c>
      <c r="CA291" s="44">
        <f>+IF(BZ291="NO OFERTADO",0,IF(BZ291="NO CUMPLE EV TECNICA",0,IF(BZ291="NO HABILITA",0,IF(BZ291="HABILITA",('PRECIOS UNITARIOS'!$AF291*500)/BY291))))</f>
        <v>411.76470588235293</v>
      </c>
      <c r="CB291" s="43">
        <f>'PRECIO REFERENCIA'!BZ291</f>
        <v>0</v>
      </c>
      <c r="CC291" s="43" t="str">
        <f>'PRECIO REFERENCIA'!CB291</f>
        <v>NO OFERTADO</v>
      </c>
      <c r="CD291" s="44">
        <f>+IF(CC291="NO OFERTADO",0,IF(CC291="NO CUMPLE EV TECNICA",0,IF(CC291="NO HABILITA",0,IF(CC291="HABILITA",('PRECIOS UNITARIOS'!$AF291*500)/CB291))))</f>
        <v>0</v>
      </c>
      <c r="CE291" s="43">
        <f>'PRECIO REFERENCIA'!CC291</f>
        <v>0</v>
      </c>
      <c r="CF291" s="43" t="str">
        <f>'PRECIO REFERENCIA'!CE291</f>
        <v>NO OFERTADO</v>
      </c>
      <c r="CG291" s="44">
        <f>+IF(CF291="NO OFERTADO",0,IF(CF291="NO CUMPLE EV TECNICA",0,IF(CF291="NO HABILITA",0,IF(CF291="HABILITA",('PRECIOS UNITARIOS'!$AF291*500)/CE291))))</f>
        <v>0</v>
      </c>
      <c r="CH291" s="43">
        <f>'PRECIO REFERENCIA'!CF291</f>
        <v>0</v>
      </c>
      <c r="CI291" s="43" t="str">
        <f>'PRECIO REFERENCIA'!CH291</f>
        <v>NO OFERTADO</v>
      </c>
      <c r="CJ291" s="44">
        <f>+IF(CI291="NO OFERTADO",0,IF(CI291="NO CUMPLE EV TECNICA",0,IF(CI291="NO HABILITA",0,IF(CI291="HABILITA",('PRECIOS UNITARIOS'!$AF291*500)/CH291))))</f>
        <v>0</v>
      </c>
    </row>
    <row r="292" spans="1:88" s="40" customFormat="1" ht="127.5" x14ac:dyDescent="0.2">
      <c r="A292" s="103">
        <v>283</v>
      </c>
      <c r="B292" s="202" t="s">
        <v>438</v>
      </c>
      <c r="C292" s="121" t="s">
        <v>439</v>
      </c>
      <c r="D292" s="24">
        <v>1</v>
      </c>
      <c r="E292" s="166" t="s">
        <v>53</v>
      </c>
      <c r="F292" s="168">
        <v>1</v>
      </c>
      <c r="G292" s="25">
        <v>213664.5</v>
      </c>
      <c r="H292" s="43">
        <f>'PRECIO REFERENCIA'!F292</f>
        <v>0</v>
      </c>
      <c r="I292" s="43" t="str">
        <f>'PRECIO REFERENCIA'!H292</f>
        <v>NO OFERTADO</v>
      </c>
      <c r="J292" s="44">
        <f>+IF(I292="NO OFERTADO",0,IF(I292="NO CUMPLE EV TECNICA",0,IF(I292="NO HABILITA",0,IF(I292="HABILITA",('PRECIOS UNITARIOS'!$AF292*500)/H292))))</f>
        <v>0</v>
      </c>
      <c r="K292" s="43">
        <f>'PRECIO REFERENCIA'!I292</f>
        <v>0</v>
      </c>
      <c r="L292" s="43" t="str">
        <f>'PRECIO REFERENCIA'!K292</f>
        <v>NO OFERTADO</v>
      </c>
      <c r="M292" s="44">
        <f>+IF(L292="NO OFERTADO",0,IF(L292="NO CUMPLE EV TECNICA",0,IF(L292="NO HABILITA",0,IF(L292="HABILITA",('PRECIOS UNITARIOS'!$AF292*500)/K292))))</f>
        <v>0</v>
      </c>
      <c r="N292" s="43">
        <f>'PRECIO REFERENCIA'!L292</f>
        <v>0</v>
      </c>
      <c r="O292" s="43" t="str">
        <f>'PRECIO REFERENCIA'!N292</f>
        <v>NO OFERTADO</v>
      </c>
      <c r="P292" s="44">
        <f>+IF(O292="NO OFERTADO",0,IF(O292="NO CUMPLE EV TECNICA",0,IF(O292="NO HABILITA",0,IF(O292="HABILITA",('PRECIOS UNITARIOS'!$AF292*500)/N292))))</f>
        <v>0</v>
      </c>
      <c r="Q292" s="43">
        <f>'PRECIO REFERENCIA'!O292</f>
        <v>0</v>
      </c>
      <c r="R292" s="43" t="str">
        <f>'PRECIO REFERENCIA'!Q292</f>
        <v>NO OFERTADO</v>
      </c>
      <c r="S292" s="44">
        <f>+IF(R292="NO OFERTADO",0,IF(R292="NO CUMPLE EV TECNICA",0,IF(R292="NO HABILITA",0,IF(R292="HABILITA",('PRECIOS UNITARIOS'!$AF292*500)/Q292))))</f>
        <v>0</v>
      </c>
      <c r="T292" s="43">
        <f>'PRECIO REFERENCIA'!R292</f>
        <v>0</v>
      </c>
      <c r="U292" s="43" t="str">
        <f>'PRECIO REFERENCIA'!T292</f>
        <v>NO OFERTADO</v>
      </c>
      <c r="V292" s="44">
        <f>+IF(U292="NO OFERTADO",0,IF(U292="NO CUMPLE EV TECNICA",0,IF(U292="NO HABILITA",0,IF(U292="HABILITA",('PRECIOS UNITARIOS'!$AF292*500)/T292))))</f>
        <v>0</v>
      </c>
      <c r="W292" s="43">
        <f>'PRECIO REFERENCIA'!U292</f>
        <v>0</v>
      </c>
      <c r="X292" s="43" t="str">
        <f>'PRECIO REFERENCIA'!W292</f>
        <v>NO OFERTADO</v>
      </c>
      <c r="Y292" s="44">
        <f>+IF(X292="NO OFERTADO",0,IF(X292="NO CUMPLE EV TECNICA",0,IF(X292="NO HABILITA",0,IF(X292="HABILITA",('PRECIOS UNITARIOS'!$AF292*500)/W292))))</f>
        <v>0</v>
      </c>
      <c r="Z292" s="43">
        <f>'PRECIO REFERENCIA'!X292</f>
        <v>0</v>
      </c>
      <c r="AA292" s="43" t="str">
        <f>'PRECIO REFERENCIA'!Z292</f>
        <v>NO OFERTADO</v>
      </c>
      <c r="AB292" s="44">
        <f>+IF(AA292="NO OFERTADO",0,IF(AA292="NO CUMPLE EV TECNICA",0,IF(AA292="NO HABILITA",0,IF(AA292="HABILITA",('PRECIOS UNITARIOS'!$AF292*500)/Z292))))</f>
        <v>0</v>
      </c>
      <c r="AC292" s="43">
        <f>'PRECIO REFERENCIA'!AA292</f>
        <v>0</v>
      </c>
      <c r="AD292" s="43" t="str">
        <f>'PRECIO REFERENCIA'!AC292</f>
        <v>NO OFERTADO</v>
      </c>
      <c r="AE292" s="44">
        <f>+IF(AD292="NO OFERTADO",0,IF(AD292="NO CUMPLE EV TECNICA",0,IF(AD292="NO HABILITA",0,IF(AD292="HABILITA",('PRECIOS UNITARIOS'!$AF292*500)/AC292))))</f>
        <v>0</v>
      </c>
      <c r="AF292" s="43">
        <f>'PRECIO REFERENCIA'!AD292</f>
        <v>0</v>
      </c>
      <c r="AG292" s="43" t="str">
        <f>'PRECIO REFERENCIA'!AF292</f>
        <v>NO OFERTADO</v>
      </c>
      <c r="AH292" s="44">
        <f>+IF(AG292="NO OFERTADO",0,IF(AG292="NO CUMPLE EV TECNICA",0,IF(AG292="NO HABILITA",0,IF(AG292="HABILITA",('PRECIOS UNITARIOS'!$AF292*500)/AF292))))</f>
        <v>0</v>
      </c>
      <c r="AI292" s="43">
        <f>'PRECIO REFERENCIA'!AG292</f>
        <v>0</v>
      </c>
      <c r="AJ292" s="43" t="str">
        <f>'PRECIO REFERENCIA'!AI292</f>
        <v>NO OFERTADO</v>
      </c>
      <c r="AK292" s="44">
        <f>+IF(AJ292="NO OFERTADO",0,IF(AJ292="NO CUMPLE EV TECNICA",0,IF(AJ292="NO HABILITA",0,IF(AJ292="HABILITA",('PRECIOS UNITARIOS'!$AF292*500)/AI292))))</f>
        <v>0</v>
      </c>
      <c r="AL292" s="43">
        <f>'PRECIO REFERENCIA'!AJ292</f>
        <v>0</v>
      </c>
      <c r="AM292" s="43" t="str">
        <f>'PRECIO REFERENCIA'!AL292</f>
        <v>NO OFERTADO</v>
      </c>
      <c r="AN292" s="44">
        <f>+IF(AM292="NO OFERTADO",0,IF(AM292="NO CUMPLE EV TECNICA",0,IF(AM292="NO HABILITA",0,IF(AM292="HABILITA",('PRECIOS UNITARIOS'!$AF292*500)/AL292))))</f>
        <v>0</v>
      </c>
      <c r="AO292" s="43">
        <f>'PRECIO REFERENCIA'!AM292</f>
        <v>0</v>
      </c>
      <c r="AP292" s="43" t="str">
        <f>'PRECIO REFERENCIA'!AO292</f>
        <v>NO OFERTADO</v>
      </c>
      <c r="AQ292" s="44">
        <f>+IF(AP292="NO OFERTADO",0,IF(AP292="NO CUMPLE EV TECNICA",0,IF(AP292="NO HABILITA",0,IF(AP292="HABILITA",('PRECIOS UNITARIOS'!$AF292*500)/AO292))))</f>
        <v>0</v>
      </c>
      <c r="AR292" s="43">
        <f>'PRECIO REFERENCIA'!AP292</f>
        <v>0</v>
      </c>
      <c r="AS292" s="43" t="str">
        <f>'PRECIO REFERENCIA'!AR292</f>
        <v>NO OFERTADO</v>
      </c>
      <c r="AT292" s="44">
        <f>+IF(AS292="NO OFERTADO",0,IF(AS292="NO CUMPLE EV TECNICA",0,IF(AS292="NO HABILITA",0,IF(AS292="HABILITA",('PRECIOS UNITARIOS'!$AF292*500)/AR292))))</f>
        <v>0</v>
      </c>
      <c r="AU292" s="43">
        <f>'PRECIO REFERENCIA'!AS292</f>
        <v>0</v>
      </c>
      <c r="AV292" s="43" t="str">
        <f>'PRECIO REFERENCIA'!AU292</f>
        <v>NO OFERTADO</v>
      </c>
      <c r="AW292" s="44">
        <f>+IF(AV292="NO OFERTADO",0,IF(AV292="NO CUMPLE EV TECNICA",0,IF(AV292="NO HABILITA",0,IF(AV292="HABILITA",('PRECIOS UNITARIOS'!$AF292*500)/AU292))))</f>
        <v>0</v>
      </c>
      <c r="AX292" s="43">
        <f>'PRECIO REFERENCIA'!AV292</f>
        <v>0</v>
      </c>
      <c r="AY292" s="43" t="str">
        <f>'PRECIO REFERENCIA'!AX292</f>
        <v>NO OFERTADO</v>
      </c>
      <c r="AZ292" s="44">
        <f>+IF(AY292="NO OFERTADO",0,IF(AY292="NO CUMPLE EV TECNICA",0,IF(AY292="NO HABILITA",0,IF(AY292="HABILITA",('PRECIOS UNITARIOS'!$AF292*500)/AX292))))</f>
        <v>0</v>
      </c>
      <c r="BA292" s="43">
        <f>'PRECIO REFERENCIA'!AY292</f>
        <v>0</v>
      </c>
      <c r="BB292" s="43" t="str">
        <f>'PRECIO REFERENCIA'!BA292</f>
        <v>NO OFERTADO</v>
      </c>
      <c r="BC292" s="44">
        <f>+IF(BB292="NO OFERTADO",0,IF(BB292="NO CUMPLE EV TECNICA",0,IF(BB292="NO HABILITA",0,IF(BB292="HABILITA",('PRECIOS UNITARIOS'!$AF292*500)/BA292))))</f>
        <v>0</v>
      </c>
      <c r="BD292" s="43">
        <f>'PRECIO REFERENCIA'!BB292</f>
        <v>0</v>
      </c>
      <c r="BE292" s="43" t="str">
        <f>'PRECIO REFERENCIA'!BD292</f>
        <v>NO OFERTADO</v>
      </c>
      <c r="BF292" s="44">
        <f>+IF(BE292="NO OFERTADO",0,IF(BE292="NO CUMPLE EV TECNICA",0,IF(BE292="NO HABILITA",0,IF(BE292="HABILITA",('PRECIOS UNITARIOS'!$AF292*500)/BD292))))</f>
        <v>0</v>
      </c>
      <c r="BG292" s="43">
        <f>'PRECIO REFERENCIA'!BE292</f>
        <v>0</v>
      </c>
      <c r="BH292" s="43" t="str">
        <f>'PRECIO REFERENCIA'!BG292</f>
        <v>NO OFERTADO</v>
      </c>
      <c r="BI292" s="44">
        <f>+IF(BH292="NO OFERTADO",0,IF(BH292="NO CUMPLE EV TECNICA",0,IF(BH292="NO HABILITA",0,IF(BH292="HABILITA",('PRECIOS UNITARIOS'!$AF292*500)/BG292))))</f>
        <v>0</v>
      </c>
      <c r="BJ292" s="43">
        <f>'PRECIO REFERENCIA'!BH292</f>
        <v>0</v>
      </c>
      <c r="BK292" s="43" t="str">
        <f>'PRECIO REFERENCIA'!BJ292</f>
        <v>NO OFERTADO</v>
      </c>
      <c r="BL292" s="44">
        <f>+IF(BK292="NO OFERTADO",0,IF(BK292="NO CUMPLE EV TECNICA",0,IF(BK292="NO HABILITA",0,IF(BK292="HABILITA",('PRECIOS UNITARIOS'!$AF292*500)/BJ292))))</f>
        <v>0</v>
      </c>
      <c r="BM292" s="43">
        <f>'PRECIO REFERENCIA'!BK292</f>
        <v>0</v>
      </c>
      <c r="BN292" s="43" t="str">
        <f>'PRECIO REFERENCIA'!BM292</f>
        <v>NO OFERTADO</v>
      </c>
      <c r="BO292" s="44">
        <f>+IF(BN292="NO OFERTADO",0,IF(BN292="NO CUMPLE EV TECNICA",0,IF(BN292="NO HABILITA",0,IF(BN292="HABILITA",('PRECIOS UNITARIOS'!$AF292*500)/BM292))))</f>
        <v>0</v>
      </c>
      <c r="BP292" s="43">
        <f>'PRECIO REFERENCIA'!BN292</f>
        <v>0</v>
      </c>
      <c r="BQ292" s="43" t="str">
        <f>'PRECIO REFERENCIA'!BP292</f>
        <v>NO OFERTADO</v>
      </c>
      <c r="BR292" s="44">
        <f>+IF(BQ292="NO OFERTADO",0,IF(BQ292="NO CUMPLE EV TECNICA",0,IF(BQ292="NO HABILITA",0,IF(BQ292="HABILITA",('PRECIOS UNITARIOS'!$AF292*500)/BP292))))</f>
        <v>0</v>
      </c>
      <c r="BS292" s="43">
        <f>'PRECIO REFERENCIA'!BQ292</f>
        <v>0</v>
      </c>
      <c r="BT292" s="43" t="str">
        <f>'PRECIO REFERENCIA'!BS292</f>
        <v>NO OFERTADO</v>
      </c>
      <c r="BU292" s="44">
        <f>+IF(BT292="NO OFERTADO",0,IF(BT292="NO CUMPLE EV TECNICA",0,IF(BT292="NO HABILITA",0,IF(BT292="HABILITA",('PRECIOS UNITARIOS'!$AF292*500)/BS292))))</f>
        <v>0</v>
      </c>
      <c r="BV292" s="43">
        <f>'PRECIO REFERENCIA'!BT292</f>
        <v>0</v>
      </c>
      <c r="BW292" s="43" t="str">
        <f>'PRECIO REFERENCIA'!BV292</f>
        <v>NO OFERTADO</v>
      </c>
      <c r="BX292" s="44">
        <f>+IF(BW292="NO OFERTADO",0,IF(BW292="NO CUMPLE EV TECNICA",0,IF(BW292="NO HABILITA",0,IF(BW292="HABILITA",('PRECIOS UNITARIOS'!$AF292*500)/BV292))))</f>
        <v>0</v>
      </c>
      <c r="BY292" s="43">
        <f>'PRECIO REFERENCIA'!BW292</f>
        <v>0</v>
      </c>
      <c r="BZ292" s="43" t="str">
        <f>'PRECIO REFERENCIA'!BY292</f>
        <v>NO OFERTADO</v>
      </c>
      <c r="CA292" s="44">
        <f>+IF(BZ292="NO OFERTADO",0,IF(BZ292="NO CUMPLE EV TECNICA",0,IF(BZ292="NO HABILITA",0,IF(BZ292="HABILITA",('PRECIOS UNITARIOS'!$AF292*500)/BY292))))</f>
        <v>0</v>
      </c>
      <c r="CB292" s="43">
        <f>'PRECIO REFERENCIA'!BZ292</f>
        <v>0</v>
      </c>
      <c r="CC292" s="43" t="str">
        <f>'PRECIO REFERENCIA'!CB292</f>
        <v>NO OFERTADO</v>
      </c>
      <c r="CD292" s="44">
        <f>+IF(CC292="NO OFERTADO",0,IF(CC292="NO CUMPLE EV TECNICA",0,IF(CC292="NO HABILITA",0,IF(CC292="HABILITA",('PRECIOS UNITARIOS'!$AF292*500)/CB292))))</f>
        <v>0</v>
      </c>
      <c r="CE292" s="43">
        <f>'PRECIO REFERENCIA'!CC292</f>
        <v>0</v>
      </c>
      <c r="CF292" s="43" t="str">
        <f>'PRECIO REFERENCIA'!CE292</f>
        <v>NO OFERTADO</v>
      </c>
      <c r="CG292" s="44">
        <f>+IF(CF292="NO OFERTADO",0,IF(CF292="NO CUMPLE EV TECNICA",0,IF(CF292="NO HABILITA",0,IF(CF292="HABILITA",('PRECIOS UNITARIOS'!$AF292*500)/CE292))))</f>
        <v>0</v>
      </c>
      <c r="CH292" s="43">
        <f>'PRECIO REFERENCIA'!CF292</f>
        <v>213664.5</v>
      </c>
      <c r="CI292" s="43" t="str">
        <f>'PRECIO REFERENCIA'!CH292</f>
        <v>HABILITA</v>
      </c>
      <c r="CJ292" s="44">
        <f>+IF(CI292="NO OFERTADO",0,IF(CI292="NO CUMPLE EV TECNICA",0,IF(CI292="NO HABILITA",0,IF(CI292="HABILITA",('PRECIOS UNITARIOS'!$AF292*500)/CH292))))</f>
        <v>500</v>
      </c>
    </row>
    <row r="293" spans="1:88" s="40" customFormat="1" ht="38.25" x14ac:dyDescent="0.2">
      <c r="A293" s="103">
        <v>284</v>
      </c>
      <c r="B293" s="202" t="s">
        <v>440</v>
      </c>
      <c r="C293" s="121" t="s">
        <v>441</v>
      </c>
      <c r="D293" s="24">
        <v>1</v>
      </c>
      <c r="E293" s="166" t="s">
        <v>53</v>
      </c>
      <c r="F293" s="168">
        <v>1</v>
      </c>
      <c r="G293" s="25">
        <v>679</v>
      </c>
      <c r="H293" s="43">
        <f>'PRECIO REFERENCIA'!F293</f>
        <v>0</v>
      </c>
      <c r="I293" s="43" t="str">
        <f>'PRECIO REFERENCIA'!H293</f>
        <v>NO OFERTADO</v>
      </c>
      <c r="J293" s="44">
        <f>+IF(I293="NO OFERTADO",0,IF(I293="NO CUMPLE EV TECNICA",0,IF(I293="NO HABILITA",0,IF(I293="HABILITA",('PRECIOS UNITARIOS'!$AF293*500)/H293))))</f>
        <v>0</v>
      </c>
      <c r="K293" s="43">
        <f>'PRECIO REFERENCIA'!I293</f>
        <v>0</v>
      </c>
      <c r="L293" s="43" t="str">
        <f>'PRECIO REFERENCIA'!K293</f>
        <v>NO OFERTADO</v>
      </c>
      <c r="M293" s="44">
        <f>+IF(L293="NO OFERTADO",0,IF(L293="NO CUMPLE EV TECNICA",0,IF(L293="NO HABILITA",0,IF(L293="HABILITA",('PRECIOS UNITARIOS'!$AF293*500)/K293))))</f>
        <v>0</v>
      </c>
      <c r="N293" s="43">
        <f>'PRECIO REFERENCIA'!L293</f>
        <v>0</v>
      </c>
      <c r="O293" s="43" t="str">
        <f>'PRECIO REFERENCIA'!N293</f>
        <v>NO OFERTADO</v>
      </c>
      <c r="P293" s="44">
        <f>+IF(O293="NO OFERTADO",0,IF(O293="NO CUMPLE EV TECNICA",0,IF(O293="NO HABILITA",0,IF(O293="HABILITA",('PRECIOS UNITARIOS'!$AF293*500)/N293))))</f>
        <v>0</v>
      </c>
      <c r="Q293" s="43">
        <f>'PRECIO REFERENCIA'!O293</f>
        <v>0</v>
      </c>
      <c r="R293" s="43" t="str">
        <f>'PRECIO REFERENCIA'!Q293</f>
        <v>NO OFERTADO</v>
      </c>
      <c r="S293" s="44">
        <f>+IF(R293="NO OFERTADO",0,IF(R293="NO CUMPLE EV TECNICA",0,IF(R293="NO HABILITA",0,IF(R293="HABILITA",('PRECIOS UNITARIOS'!$AF293*500)/Q293))))</f>
        <v>0</v>
      </c>
      <c r="T293" s="43">
        <f>'PRECIO REFERENCIA'!R293</f>
        <v>0</v>
      </c>
      <c r="U293" s="43" t="str">
        <f>'PRECIO REFERENCIA'!T293</f>
        <v>NO OFERTADO</v>
      </c>
      <c r="V293" s="44">
        <f>+IF(U293="NO OFERTADO",0,IF(U293="NO CUMPLE EV TECNICA",0,IF(U293="NO HABILITA",0,IF(U293="HABILITA",('PRECIOS UNITARIOS'!$AF293*500)/T293))))</f>
        <v>0</v>
      </c>
      <c r="W293" s="43">
        <f>'PRECIO REFERENCIA'!U293</f>
        <v>0</v>
      </c>
      <c r="X293" s="43" t="str">
        <f>'PRECIO REFERENCIA'!W293</f>
        <v>NO OFERTADO</v>
      </c>
      <c r="Y293" s="44">
        <f>+IF(X293="NO OFERTADO",0,IF(X293="NO CUMPLE EV TECNICA",0,IF(X293="NO HABILITA",0,IF(X293="HABILITA",('PRECIOS UNITARIOS'!$AF293*500)/W293))))</f>
        <v>0</v>
      </c>
      <c r="Z293" s="43">
        <f>'PRECIO REFERENCIA'!X293</f>
        <v>770</v>
      </c>
      <c r="AA293" s="43" t="str">
        <f>'PRECIO REFERENCIA'!Z293</f>
        <v>HABILITA</v>
      </c>
      <c r="AB293" s="44">
        <f>+IF(AA293="NO OFERTADO",0,IF(AA293="NO CUMPLE EV TECNICA",0,IF(AA293="NO HABILITA",0,IF(AA293="HABILITA",('PRECIOS UNITARIOS'!$AF293*500)/Z293))))</f>
        <v>474.6753246753247</v>
      </c>
      <c r="AC293" s="43">
        <f>'PRECIO REFERENCIA'!AA293</f>
        <v>0</v>
      </c>
      <c r="AD293" s="43" t="str">
        <f>'PRECIO REFERENCIA'!AC293</f>
        <v>NO OFERTADO</v>
      </c>
      <c r="AE293" s="44">
        <f>+IF(AD293="NO OFERTADO",0,IF(AD293="NO CUMPLE EV TECNICA",0,IF(AD293="NO HABILITA",0,IF(AD293="HABILITA",('PRECIOS UNITARIOS'!$AF293*500)/AC293))))</f>
        <v>0</v>
      </c>
      <c r="AF293" s="43">
        <f>'PRECIO REFERENCIA'!AD293</f>
        <v>731</v>
      </c>
      <c r="AG293" s="43" t="str">
        <f>'PRECIO REFERENCIA'!AF293</f>
        <v>HABILITA</v>
      </c>
      <c r="AH293" s="44">
        <f>+IF(AG293="NO OFERTADO",0,IF(AG293="NO CUMPLE EV TECNICA",0,IF(AG293="NO HABILITA",0,IF(AG293="HABILITA",('PRECIOS UNITARIOS'!$AF293*500)/AF293))))</f>
        <v>500</v>
      </c>
      <c r="AI293" s="43">
        <f>'PRECIO REFERENCIA'!AG293</f>
        <v>0</v>
      </c>
      <c r="AJ293" s="43" t="str">
        <f>'PRECIO REFERENCIA'!AI293</f>
        <v>NO OFERTADO</v>
      </c>
      <c r="AK293" s="44">
        <f>+IF(AJ293="NO OFERTADO",0,IF(AJ293="NO CUMPLE EV TECNICA",0,IF(AJ293="NO HABILITA",0,IF(AJ293="HABILITA",('PRECIOS UNITARIOS'!$AF293*500)/AI293))))</f>
        <v>0</v>
      </c>
      <c r="AL293" s="43">
        <f>'PRECIO REFERENCIA'!AJ293</f>
        <v>0</v>
      </c>
      <c r="AM293" s="43" t="str">
        <f>'PRECIO REFERENCIA'!AL293</f>
        <v>NO OFERTADO</v>
      </c>
      <c r="AN293" s="44">
        <f>+IF(AM293="NO OFERTADO",0,IF(AM293="NO CUMPLE EV TECNICA",0,IF(AM293="NO HABILITA",0,IF(AM293="HABILITA",('PRECIOS UNITARIOS'!$AF293*500)/AL293))))</f>
        <v>0</v>
      </c>
      <c r="AO293" s="43">
        <f>'PRECIO REFERENCIA'!AM293</f>
        <v>0</v>
      </c>
      <c r="AP293" s="43" t="str">
        <f>'PRECIO REFERENCIA'!AO293</f>
        <v>NO OFERTADO</v>
      </c>
      <c r="AQ293" s="44">
        <f>+IF(AP293="NO OFERTADO",0,IF(AP293="NO CUMPLE EV TECNICA",0,IF(AP293="NO HABILITA",0,IF(AP293="HABILITA",('PRECIOS UNITARIOS'!$AF293*500)/AO293))))</f>
        <v>0</v>
      </c>
      <c r="AR293" s="43">
        <f>'PRECIO REFERENCIA'!AP293</f>
        <v>0</v>
      </c>
      <c r="AS293" s="43" t="str">
        <f>'PRECIO REFERENCIA'!AR293</f>
        <v>NO OFERTADO</v>
      </c>
      <c r="AT293" s="44">
        <f>+IF(AS293="NO OFERTADO",0,IF(AS293="NO CUMPLE EV TECNICA",0,IF(AS293="NO HABILITA",0,IF(AS293="HABILITA",('PRECIOS UNITARIOS'!$AF293*500)/AR293))))</f>
        <v>0</v>
      </c>
      <c r="AU293" s="43">
        <f>'PRECIO REFERENCIA'!AS293</f>
        <v>0</v>
      </c>
      <c r="AV293" s="43" t="str">
        <f>'PRECIO REFERENCIA'!AU293</f>
        <v>NO OFERTADO</v>
      </c>
      <c r="AW293" s="44">
        <f>+IF(AV293="NO OFERTADO",0,IF(AV293="NO CUMPLE EV TECNICA",0,IF(AV293="NO HABILITA",0,IF(AV293="HABILITA",('PRECIOS UNITARIOS'!$AF293*500)/AU293))))</f>
        <v>0</v>
      </c>
      <c r="AX293" s="43">
        <f>'PRECIO REFERENCIA'!AV293</f>
        <v>0</v>
      </c>
      <c r="AY293" s="43" t="str">
        <f>'PRECIO REFERENCIA'!AX293</f>
        <v>NO OFERTADO</v>
      </c>
      <c r="AZ293" s="44">
        <f>+IF(AY293="NO OFERTADO",0,IF(AY293="NO CUMPLE EV TECNICA",0,IF(AY293="NO HABILITA",0,IF(AY293="HABILITA",('PRECIOS UNITARIOS'!$AF293*500)/AX293))))</f>
        <v>0</v>
      </c>
      <c r="BA293" s="43">
        <f>'PRECIO REFERENCIA'!AY293</f>
        <v>0</v>
      </c>
      <c r="BB293" s="43" t="str">
        <f>'PRECIO REFERENCIA'!BA293</f>
        <v>NO OFERTADO</v>
      </c>
      <c r="BC293" s="44">
        <f>+IF(BB293="NO OFERTADO",0,IF(BB293="NO CUMPLE EV TECNICA",0,IF(BB293="NO HABILITA",0,IF(BB293="HABILITA",('PRECIOS UNITARIOS'!$AF293*500)/BA293))))</f>
        <v>0</v>
      </c>
      <c r="BD293" s="43">
        <f>'PRECIO REFERENCIA'!BB293</f>
        <v>69247</v>
      </c>
      <c r="BE293" s="43" t="str">
        <f>'PRECIO REFERENCIA'!BD293</f>
        <v>NO HABILITA</v>
      </c>
      <c r="BF293" s="44">
        <f>+IF(BE293="NO OFERTADO",0,IF(BE293="NO CUMPLE EV TECNICA",0,IF(BE293="NO HABILITA",0,IF(BE293="HABILITA",('PRECIOS UNITARIOS'!$AF293*500)/BD293))))</f>
        <v>0</v>
      </c>
      <c r="BG293" s="43">
        <f>'PRECIO REFERENCIA'!BE293</f>
        <v>0</v>
      </c>
      <c r="BH293" s="43" t="str">
        <f>'PRECIO REFERENCIA'!BG293</f>
        <v>NO OFERTADO</v>
      </c>
      <c r="BI293" s="44">
        <f>+IF(BH293="NO OFERTADO",0,IF(BH293="NO CUMPLE EV TECNICA",0,IF(BH293="NO HABILITA",0,IF(BH293="HABILITA",('PRECIOS UNITARIOS'!$AF293*500)/BG293))))</f>
        <v>0</v>
      </c>
      <c r="BJ293" s="43">
        <f>'PRECIO REFERENCIA'!BH293</f>
        <v>0</v>
      </c>
      <c r="BK293" s="43" t="str">
        <f>'PRECIO REFERENCIA'!BJ293</f>
        <v>NO OFERTADO</v>
      </c>
      <c r="BL293" s="44">
        <f>+IF(BK293="NO OFERTADO",0,IF(BK293="NO CUMPLE EV TECNICA",0,IF(BK293="NO HABILITA",0,IF(BK293="HABILITA",('PRECIOS UNITARIOS'!$AF293*500)/BJ293))))</f>
        <v>0</v>
      </c>
      <c r="BM293" s="43">
        <f>'PRECIO REFERENCIA'!BK293</f>
        <v>0</v>
      </c>
      <c r="BN293" s="43" t="str">
        <f>'PRECIO REFERENCIA'!BM293</f>
        <v>NO OFERTADO</v>
      </c>
      <c r="BO293" s="44">
        <f>+IF(BN293="NO OFERTADO",0,IF(BN293="NO CUMPLE EV TECNICA",0,IF(BN293="NO HABILITA",0,IF(BN293="HABILITA",('PRECIOS UNITARIOS'!$AF293*500)/BM293))))</f>
        <v>0</v>
      </c>
      <c r="BP293" s="43">
        <f>'PRECIO REFERENCIA'!BN293</f>
        <v>0</v>
      </c>
      <c r="BQ293" s="43" t="str">
        <f>'PRECIO REFERENCIA'!BP293</f>
        <v>NO OFERTADO</v>
      </c>
      <c r="BR293" s="44">
        <f>+IF(BQ293="NO OFERTADO",0,IF(BQ293="NO CUMPLE EV TECNICA",0,IF(BQ293="NO HABILITA",0,IF(BQ293="HABILITA",('PRECIOS UNITARIOS'!$AF293*500)/BP293))))</f>
        <v>0</v>
      </c>
      <c r="BS293" s="43">
        <f>'PRECIO REFERENCIA'!BQ293</f>
        <v>0</v>
      </c>
      <c r="BT293" s="43" t="str">
        <f>'PRECIO REFERENCIA'!BS293</f>
        <v>NO OFERTADO</v>
      </c>
      <c r="BU293" s="44">
        <f>+IF(BT293="NO OFERTADO",0,IF(BT293="NO CUMPLE EV TECNICA",0,IF(BT293="NO HABILITA",0,IF(BT293="HABILITA",('PRECIOS UNITARIOS'!$AF293*500)/BS293))))</f>
        <v>0</v>
      </c>
      <c r="BV293" s="43">
        <f>'PRECIO REFERENCIA'!BT293</f>
        <v>0</v>
      </c>
      <c r="BW293" s="43" t="str">
        <f>'PRECIO REFERENCIA'!BV293</f>
        <v>NO OFERTADO</v>
      </c>
      <c r="BX293" s="44">
        <f>+IF(BW293="NO OFERTADO",0,IF(BW293="NO CUMPLE EV TECNICA",0,IF(BW293="NO HABILITA",0,IF(BW293="HABILITA",('PRECIOS UNITARIOS'!$AF293*500)/BV293))))</f>
        <v>0</v>
      </c>
      <c r="BY293" s="43">
        <f>'PRECIO REFERENCIA'!BW293</f>
        <v>0</v>
      </c>
      <c r="BZ293" s="43" t="str">
        <f>'PRECIO REFERENCIA'!BY293</f>
        <v>NO OFERTADO</v>
      </c>
      <c r="CA293" s="44">
        <f>+IF(BZ293="NO OFERTADO",0,IF(BZ293="NO CUMPLE EV TECNICA",0,IF(BZ293="NO HABILITA",0,IF(BZ293="HABILITA",('PRECIOS UNITARIOS'!$AF293*500)/BY293))))</f>
        <v>0</v>
      </c>
      <c r="CB293" s="43">
        <f>'PRECIO REFERENCIA'!BZ293</f>
        <v>0</v>
      </c>
      <c r="CC293" s="43" t="str">
        <f>'PRECIO REFERENCIA'!CB293</f>
        <v>NO OFERTADO</v>
      </c>
      <c r="CD293" s="44">
        <f>+IF(CC293="NO OFERTADO",0,IF(CC293="NO CUMPLE EV TECNICA",0,IF(CC293="NO HABILITA",0,IF(CC293="HABILITA",('PRECIOS UNITARIOS'!$AF293*500)/CB293))))</f>
        <v>0</v>
      </c>
      <c r="CE293" s="43">
        <f>'PRECIO REFERENCIA'!CC293</f>
        <v>0</v>
      </c>
      <c r="CF293" s="43" t="str">
        <f>'PRECIO REFERENCIA'!CE293</f>
        <v>NO OFERTADO</v>
      </c>
      <c r="CG293" s="44">
        <f>+IF(CF293="NO OFERTADO",0,IF(CF293="NO CUMPLE EV TECNICA",0,IF(CF293="NO HABILITA",0,IF(CF293="HABILITA",('PRECIOS UNITARIOS'!$AF293*500)/CE293))))</f>
        <v>0</v>
      </c>
      <c r="CH293" s="43">
        <f>'PRECIO REFERENCIA'!CF293</f>
        <v>0</v>
      </c>
      <c r="CI293" s="43" t="str">
        <f>'PRECIO REFERENCIA'!CH293</f>
        <v>NO OFERTADO</v>
      </c>
      <c r="CJ293" s="44">
        <f>+IF(CI293="NO OFERTADO",0,IF(CI293="NO CUMPLE EV TECNICA",0,IF(CI293="NO HABILITA",0,IF(CI293="HABILITA",('PRECIOS UNITARIOS'!$AF293*500)/CH293))))</f>
        <v>0</v>
      </c>
    </row>
    <row r="294" spans="1:88" s="40" customFormat="1" ht="38.25" x14ac:dyDescent="0.2">
      <c r="A294" s="103">
        <v>285</v>
      </c>
      <c r="B294" s="202" t="s">
        <v>442</v>
      </c>
      <c r="C294" s="121" t="s">
        <v>441</v>
      </c>
      <c r="D294" s="24">
        <v>1</v>
      </c>
      <c r="E294" s="166" t="s">
        <v>53</v>
      </c>
      <c r="F294" s="168">
        <v>0.66666666666666663</v>
      </c>
      <c r="G294" s="25">
        <v>19281.765398000003</v>
      </c>
      <c r="H294" s="43">
        <f>'PRECIO REFERENCIA'!F294</f>
        <v>0</v>
      </c>
      <c r="I294" s="43" t="str">
        <f>'PRECIO REFERENCIA'!H294</f>
        <v>NO OFERTADO</v>
      </c>
      <c r="J294" s="44">
        <f>+IF(I294="NO OFERTADO",0,IF(I294="NO CUMPLE EV TECNICA",0,IF(I294="NO HABILITA",0,IF(I294="HABILITA",('PRECIOS UNITARIOS'!$AF294*500)/H294))))</f>
        <v>0</v>
      </c>
      <c r="K294" s="43">
        <f>'PRECIO REFERENCIA'!I294</f>
        <v>0</v>
      </c>
      <c r="L294" s="43" t="str">
        <f>'PRECIO REFERENCIA'!K294</f>
        <v>NO OFERTADO</v>
      </c>
      <c r="M294" s="44">
        <f>+IF(L294="NO OFERTADO",0,IF(L294="NO CUMPLE EV TECNICA",0,IF(L294="NO HABILITA",0,IF(L294="HABILITA",('PRECIOS UNITARIOS'!$AF294*500)/K294))))</f>
        <v>0</v>
      </c>
      <c r="N294" s="43">
        <f>'PRECIO REFERENCIA'!L294</f>
        <v>0</v>
      </c>
      <c r="O294" s="43" t="str">
        <f>'PRECIO REFERENCIA'!N294</f>
        <v>NO OFERTADO</v>
      </c>
      <c r="P294" s="44">
        <f>+IF(O294="NO OFERTADO",0,IF(O294="NO CUMPLE EV TECNICA",0,IF(O294="NO HABILITA",0,IF(O294="HABILITA",('PRECIOS UNITARIOS'!$AF294*500)/N294))))</f>
        <v>0</v>
      </c>
      <c r="Q294" s="43">
        <f>'PRECIO REFERENCIA'!O294</f>
        <v>0</v>
      </c>
      <c r="R294" s="43" t="str">
        <f>'PRECIO REFERENCIA'!Q294</f>
        <v>NO OFERTADO</v>
      </c>
      <c r="S294" s="44">
        <f>+IF(R294="NO OFERTADO",0,IF(R294="NO CUMPLE EV TECNICA",0,IF(R294="NO HABILITA",0,IF(R294="HABILITA",('PRECIOS UNITARIOS'!$AF294*500)/Q294))))</f>
        <v>0</v>
      </c>
      <c r="T294" s="43">
        <f>'PRECIO REFERENCIA'!R294</f>
        <v>0</v>
      </c>
      <c r="U294" s="43" t="str">
        <f>'PRECIO REFERENCIA'!T294</f>
        <v>NO OFERTADO</v>
      </c>
      <c r="V294" s="44">
        <f>+IF(U294="NO OFERTADO",0,IF(U294="NO CUMPLE EV TECNICA",0,IF(U294="NO HABILITA",0,IF(U294="HABILITA",('PRECIOS UNITARIOS'!$AF294*500)/T294))))</f>
        <v>0</v>
      </c>
      <c r="W294" s="43">
        <f>'PRECIO REFERENCIA'!U294</f>
        <v>0</v>
      </c>
      <c r="X294" s="43" t="str">
        <f>'PRECIO REFERENCIA'!W294</f>
        <v>NO OFERTADO</v>
      </c>
      <c r="Y294" s="44">
        <f>+IF(X294="NO OFERTADO",0,IF(X294="NO CUMPLE EV TECNICA",0,IF(X294="NO HABILITA",0,IF(X294="HABILITA",('PRECIOS UNITARIOS'!$AF294*500)/W294))))</f>
        <v>0</v>
      </c>
      <c r="Z294" s="43">
        <f>'PRECIO REFERENCIA'!X294</f>
        <v>0</v>
      </c>
      <c r="AA294" s="43" t="str">
        <f>'PRECIO REFERENCIA'!Z294</f>
        <v>NO OFERTADO</v>
      </c>
      <c r="AB294" s="44">
        <f>+IF(AA294="NO OFERTADO",0,IF(AA294="NO CUMPLE EV TECNICA",0,IF(AA294="NO HABILITA",0,IF(AA294="HABILITA",('PRECIOS UNITARIOS'!$AF294*500)/Z294))))</f>
        <v>0</v>
      </c>
      <c r="AC294" s="43">
        <f>'PRECIO REFERENCIA'!AA294</f>
        <v>0</v>
      </c>
      <c r="AD294" s="43" t="str">
        <f>'PRECIO REFERENCIA'!AC294</f>
        <v>NO OFERTADO</v>
      </c>
      <c r="AE294" s="44">
        <f>+IF(AD294="NO OFERTADO",0,IF(AD294="NO CUMPLE EV TECNICA",0,IF(AD294="NO HABILITA",0,IF(AD294="HABILITA",('PRECIOS UNITARIOS'!$AF294*500)/AC294))))</f>
        <v>0</v>
      </c>
      <c r="AF294" s="43">
        <f>'PRECIO REFERENCIA'!AD294</f>
        <v>197917</v>
      </c>
      <c r="AG294" s="43" t="str">
        <f>'PRECIO REFERENCIA'!AF294</f>
        <v>NO HABILITA</v>
      </c>
      <c r="AH294" s="44">
        <f>+IF(AG294="NO OFERTADO",0,IF(AG294="NO CUMPLE EV TECNICA",0,IF(AG294="NO HABILITA",0,IF(AG294="HABILITA",('PRECIOS UNITARIOS'!$AF294*500)/AF294))))</f>
        <v>0</v>
      </c>
      <c r="AI294" s="43">
        <f>'PRECIO REFERENCIA'!AG294</f>
        <v>0</v>
      </c>
      <c r="AJ294" s="43" t="str">
        <f>'PRECIO REFERENCIA'!AI294</f>
        <v>NO OFERTADO</v>
      </c>
      <c r="AK294" s="44">
        <f>+IF(AJ294="NO OFERTADO",0,IF(AJ294="NO CUMPLE EV TECNICA",0,IF(AJ294="NO HABILITA",0,IF(AJ294="HABILITA",('PRECIOS UNITARIOS'!$AF294*500)/AI294))))</f>
        <v>0</v>
      </c>
      <c r="AL294" s="43">
        <f>'PRECIO REFERENCIA'!AJ294</f>
        <v>0</v>
      </c>
      <c r="AM294" s="43" t="str">
        <f>'PRECIO REFERENCIA'!AL294</f>
        <v>NO OFERTADO</v>
      </c>
      <c r="AN294" s="44">
        <f>+IF(AM294="NO OFERTADO",0,IF(AM294="NO CUMPLE EV TECNICA",0,IF(AM294="NO HABILITA",0,IF(AM294="HABILITA",('PRECIOS UNITARIOS'!$AF294*500)/AL294))))</f>
        <v>0</v>
      </c>
      <c r="AO294" s="43">
        <f>'PRECIO REFERENCIA'!AM294</f>
        <v>0</v>
      </c>
      <c r="AP294" s="43" t="str">
        <f>'PRECIO REFERENCIA'!AO294</f>
        <v>NO OFERTADO</v>
      </c>
      <c r="AQ294" s="44">
        <f>+IF(AP294="NO OFERTADO",0,IF(AP294="NO CUMPLE EV TECNICA",0,IF(AP294="NO HABILITA",0,IF(AP294="HABILITA",('PRECIOS UNITARIOS'!$AF294*500)/AO294))))</f>
        <v>0</v>
      </c>
      <c r="AR294" s="43">
        <f>'PRECIO REFERENCIA'!AP294</f>
        <v>0</v>
      </c>
      <c r="AS294" s="43" t="str">
        <f>'PRECIO REFERENCIA'!AR294</f>
        <v>NO OFERTADO</v>
      </c>
      <c r="AT294" s="44">
        <f>+IF(AS294="NO OFERTADO",0,IF(AS294="NO CUMPLE EV TECNICA",0,IF(AS294="NO HABILITA",0,IF(AS294="HABILITA",('PRECIOS UNITARIOS'!$AF294*500)/AR294))))</f>
        <v>0</v>
      </c>
      <c r="AU294" s="43">
        <f>'PRECIO REFERENCIA'!AS294</f>
        <v>0</v>
      </c>
      <c r="AV294" s="43" t="str">
        <f>'PRECIO REFERENCIA'!AU294</f>
        <v>NO OFERTADO</v>
      </c>
      <c r="AW294" s="44">
        <f>+IF(AV294="NO OFERTADO",0,IF(AV294="NO CUMPLE EV TECNICA",0,IF(AV294="NO HABILITA",0,IF(AV294="HABILITA",('PRECIOS UNITARIOS'!$AF294*500)/AU294))))</f>
        <v>0</v>
      </c>
      <c r="AX294" s="43">
        <f>'PRECIO REFERENCIA'!AV294</f>
        <v>0</v>
      </c>
      <c r="AY294" s="43" t="str">
        <f>'PRECIO REFERENCIA'!AX294</f>
        <v>NO OFERTADO</v>
      </c>
      <c r="AZ294" s="44">
        <f>+IF(AY294="NO OFERTADO",0,IF(AY294="NO CUMPLE EV TECNICA",0,IF(AY294="NO HABILITA",0,IF(AY294="HABILITA",('PRECIOS UNITARIOS'!$AF294*500)/AX294))))</f>
        <v>0</v>
      </c>
      <c r="BA294" s="43">
        <f>'PRECIO REFERENCIA'!AY294</f>
        <v>0</v>
      </c>
      <c r="BB294" s="43" t="str">
        <f>'PRECIO REFERENCIA'!BA294</f>
        <v>NO OFERTADO</v>
      </c>
      <c r="BC294" s="44">
        <f>+IF(BB294="NO OFERTADO",0,IF(BB294="NO CUMPLE EV TECNICA",0,IF(BB294="NO HABILITA",0,IF(BB294="HABILITA",('PRECIOS UNITARIOS'!$AF294*500)/BA294))))</f>
        <v>0</v>
      </c>
      <c r="BD294" s="43">
        <f>'PRECIO REFERENCIA'!BB294</f>
        <v>125904</v>
      </c>
      <c r="BE294" s="43" t="str">
        <f>'PRECIO REFERENCIA'!BD294</f>
        <v>NO HABILITA</v>
      </c>
      <c r="BF294" s="44">
        <f>+IF(BE294="NO OFERTADO",0,IF(BE294="NO CUMPLE EV TECNICA",0,IF(BE294="NO HABILITA",0,IF(BE294="HABILITA",('PRECIOS UNITARIOS'!$AF294*500)/BD294))))</f>
        <v>0</v>
      </c>
      <c r="BG294" s="43">
        <f>'PRECIO REFERENCIA'!BE294</f>
        <v>0</v>
      </c>
      <c r="BH294" s="43" t="str">
        <f>'PRECIO REFERENCIA'!BG294</f>
        <v>NO OFERTADO</v>
      </c>
      <c r="BI294" s="44">
        <f>+IF(BH294="NO OFERTADO",0,IF(BH294="NO CUMPLE EV TECNICA",0,IF(BH294="NO HABILITA",0,IF(BH294="HABILITA",('PRECIOS UNITARIOS'!$AF294*500)/BG294))))</f>
        <v>0</v>
      </c>
      <c r="BJ294" s="43">
        <f>'PRECIO REFERENCIA'!BH294</f>
        <v>0</v>
      </c>
      <c r="BK294" s="43" t="str">
        <f>'PRECIO REFERENCIA'!BJ294</f>
        <v>NO OFERTADO</v>
      </c>
      <c r="BL294" s="44">
        <f>+IF(BK294="NO OFERTADO",0,IF(BK294="NO CUMPLE EV TECNICA",0,IF(BK294="NO HABILITA",0,IF(BK294="HABILITA",('PRECIOS UNITARIOS'!$AF294*500)/BJ294))))</f>
        <v>0</v>
      </c>
      <c r="BM294" s="43">
        <f>'PRECIO REFERENCIA'!BK294</f>
        <v>0</v>
      </c>
      <c r="BN294" s="43" t="str">
        <f>'PRECIO REFERENCIA'!BM294</f>
        <v>NO OFERTADO</v>
      </c>
      <c r="BO294" s="44">
        <f>+IF(BN294="NO OFERTADO",0,IF(BN294="NO CUMPLE EV TECNICA",0,IF(BN294="NO HABILITA",0,IF(BN294="HABILITA",('PRECIOS UNITARIOS'!$AF294*500)/BM294))))</f>
        <v>0</v>
      </c>
      <c r="BP294" s="43">
        <f>'PRECIO REFERENCIA'!BN294</f>
        <v>0</v>
      </c>
      <c r="BQ294" s="43" t="str">
        <f>'PRECIO REFERENCIA'!BP294</f>
        <v>NO OFERTADO</v>
      </c>
      <c r="BR294" s="44">
        <f>+IF(BQ294="NO OFERTADO",0,IF(BQ294="NO CUMPLE EV TECNICA",0,IF(BQ294="NO HABILITA",0,IF(BQ294="HABILITA",('PRECIOS UNITARIOS'!$AF294*500)/BP294))))</f>
        <v>0</v>
      </c>
      <c r="BS294" s="43">
        <f>'PRECIO REFERENCIA'!BQ294</f>
        <v>0</v>
      </c>
      <c r="BT294" s="43" t="str">
        <f>'PRECIO REFERENCIA'!BS294</f>
        <v>NO OFERTADO</v>
      </c>
      <c r="BU294" s="44">
        <f>+IF(BT294="NO OFERTADO",0,IF(BT294="NO CUMPLE EV TECNICA",0,IF(BT294="NO HABILITA",0,IF(BT294="HABILITA",('PRECIOS UNITARIOS'!$AF294*500)/BS294))))</f>
        <v>0</v>
      </c>
      <c r="BV294" s="43">
        <f>'PRECIO REFERENCIA'!BT294</f>
        <v>0</v>
      </c>
      <c r="BW294" s="43" t="str">
        <f>'PRECIO REFERENCIA'!BV294</f>
        <v>NO OFERTADO</v>
      </c>
      <c r="BX294" s="44">
        <f>+IF(BW294="NO OFERTADO",0,IF(BW294="NO CUMPLE EV TECNICA",0,IF(BW294="NO HABILITA",0,IF(BW294="HABILITA",('PRECIOS UNITARIOS'!$AF294*500)/BV294))))</f>
        <v>0</v>
      </c>
      <c r="BY294" s="43">
        <f>'PRECIO REFERENCIA'!BW294</f>
        <v>210000</v>
      </c>
      <c r="BZ294" s="43" t="str">
        <f>'PRECIO REFERENCIA'!BY294</f>
        <v>NO HABILITA</v>
      </c>
      <c r="CA294" s="44">
        <f>+IF(BZ294="NO OFERTADO",0,IF(BZ294="NO CUMPLE EV TECNICA",0,IF(BZ294="NO HABILITA",0,IF(BZ294="HABILITA",('PRECIOS UNITARIOS'!$AF294*500)/BY294))))</f>
        <v>0</v>
      </c>
      <c r="CB294" s="43">
        <f>'PRECIO REFERENCIA'!BZ294</f>
        <v>0</v>
      </c>
      <c r="CC294" s="43" t="str">
        <f>'PRECIO REFERENCIA'!CB294</f>
        <v>NO OFERTADO</v>
      </c>
      <c r="CD294" s="44">
        <f>+IF(CC294="NO OFERTADO",0,IF(CC294="NO CUMPLE EV TECNICA",0,IF(CC294="NO HABILITA",0,IF(CC294="HABILITA",('PRECIOS UNITARIOS'!$AF294*500)/CB294))))</f>
        <v>0</v>
      </c>
      <c r="CE294" s="43">
        <f>'PRECIO REFERENCIA'!CC294</f>
        <v>0</v>
      </c>
      <c r="CF294" s="43" t="str">
        <f>'PRECIO REFERENCIA'!CE294</f>
        <v>NO OFERTADO</v>
      </c>
      <c r="CG294" s="44">
        <f>+IF(CF294="NO OFERTADO",0,IF(CF294="NO CUMPLE EV TECNICA",0,IF(CF294="NO HABILITA",0,IF(CF294="HABILITA",('PRECIOS UNITARIOS'!$AF294*500)/CE294))))</f>
        <v>0</v>
      </c>
      <c r="CH294" s="43">
        <f>'PRECIO REFERENCIA'!CF294</f>
        <v>0</v>
      </c>
      <c r="CI294" s="43" t="str">
        <f>'PRECIO REFERENCIA'!CH294</f>
        <v>NO OFERTADO</v>
      </c>
      <c r="CJ294" s="44">
        <f>+IF(CI294="NO OFERTADO",0,IF(CI294="NO CUMPLE EV TECNICA",0,IF(CI294="NO HABILITA",0,IF(CI294="HABILITA",('PRECIOS UNITARIOS'!$AF294*500)/CH294))))</f>
        <v>0</v>
      </c>
    </row>
    <row r="295" spans="1:88" s="40" customFormat="1" ht="38.25" x14ac:dyDescent="0.2">
      <c r="A295" s="103">
        <v>286</v>
      </c>
      <c r="B295" s="202" t="s">
        <v>443</v>
      </c>
      <c r="C295" s="121" t="s">
        <v>441</v>
      </c>
      <c r="D295" s="24">
        <v>1</v>
      </c>
      <c r="E295" s="166" t="s">
        <v>53</v>
      </c>
      <c r="F295" s="168">
        <v>2.3333333333333335</v>
      </c>
      <c r="G295" s="25">
        <v>45627</v>
      </c>
      <c r="H295" s="43">
        <f>'PRECIO REFERENCIA'!F295</f>
        <v>0</v>
      </c>
      <c r="I295" s="43" t="str">
        <f>'PRECIO REFERENCIA'!H295</f>
        <v>NO OFERTADO</v>
      </c>
      <c r="J295" s="44">
        <f>+IF(I295="NO OFERTADO",0,IF(I295="NO CUMPLE EV TECNICA",0,IF(I295="NO HABILITA",0,IF(I295="HABILITA",('PRECIOS UNITARIOS'!$AF295*500)/H295))))</f>
        <v>0</v>
      </c>
      <c r="K295" s="43">
        <f>'PRECIO REFERENCIA'!I295</f>
        <v>0</v>
      </c>
      <c r="L295" s="43" t="str">
        <f>'PRECIO REFERENCIA'!K295</f>
        <v>NO OFERTADO</v>
      </c>
      <c r="M295" s="44">
        <f>+IF(L295="NO OFERTADO",0,IF(L295="NO CUMPLE EV TECNICA",0,IF(L295="NO HABILITA",0,IF(L295="HABILITA",('PRECIOS UNITARIOS'!$AF295*500)/K295))))</f>
        <v>0</v>
      </c>
      <c r="N295" s="43">
        <f>'PRECIO REFERENCIA'!L295</f>
        <v>0</v>
      </c>
      <c r="O295" s="43" t="str">
        <f>'PRECIO REFERENCIA'!N295</f>
        <v>NO OFERTADO</v>
      </c>
      <c r="P295" s="44">
        <f>+IF(O295="NO OFERTADO",0,IF(O295="NO CUMPLE EV TECNICA",0,IF(O295="NO HABILITA",0,IF(O295="HABILITA",('PRECIOS UNITARIOS'!$AF295*500)/N295))))</f>
        <v>0</v>
      </c>
      <c r="Q295" s="43">
        <f>'PRECIO REFERENCIA'!O295</f>
        <v>0</v>
      </c>
      <c r="R295" s="43" t="str">
        <f>'PRECIO REFERENCIA'!Q295</f>
        <v>NO OFERTADO</v>
      </c>
      <c r="S295" s="44">
        <f>+IF(R295="NO OFERTADO",0,IF(R295="NO CUMPLE EV TECNICA",0,IF(R295="NO HABILITA",0,IF(R295="HABILITA",('PRECIOS UNITARIOS'!$AF295*500)/Q295))))</f>
        <v>0</v>
      </c>
      <c r="T295" s="43">
        <f>'PRECIO REFERENCIA'!R295</f>
        <v>0</v>
      </c>
      <c r="U295" s="43" t="str">
        <f>'PRECIO REFERENCIA'!T295</f>
        <v>NO OFERTADO</v>
      </c>
      <c r="V295" s="44">
        <f>+IF(U295="NO OFERTADO",0,IF(U295="NO CUMPLE EV TECNICA",0,IF(U295="NO HABILITA",0,IF(U295="HABILITA",('PRECIOS UNITARIOS'!$AF295*500)/T295))))</f>
        <v>0</v>
      </c>
      <c r="W295" s="43">
        <f>'PRECIO REFERENCIA'!U295</f>
        <v>0</v>
      </c>
      <c r="X295" s="43" t="str">
        <f>'PRECIO REFERENCIA'!W295</f>
        <v>NO OFERTADO</v>
      </c>
      <c r="Y295" s="44">
        <f>+IF(X295="NO OFERTADO",0,IF(X295="NO CUMPLE EV TECNICA",0,IF(X295="NO HABILITA",0,IF(X295="HABILITA",('PRECIOS UNITARIOS'!$AF295*500)/W295))))</f>
        <v>0</v>
      </c>
      <c r="Z295" s="43">
        <f>'PRECIO REFERENCIA'!X295</f>
        <v>55400</v>
      </c>
      <c r="AA295" s="43" t="str">
        <f>'PRECIO REFERENCIA'!Z295</f>
        <v>HABILITA</v>
      </c>
      <c r="AB295" s="44">
        <f>+IF(AA295="NO OFERTADO",0,IF(AA295="NO CUMPLE EV TECNICA",0,IF(AA295="NO HABILITA",0,IF(AA295="HABILITA",('PRECIOS UNITARIOS'!$AF295*500)/Z295))))</f>
        <v>500</v>
      </c>
      <c r="AC295" s="43">
        <f>'PRECIO REFERENCIA'!AA295</f>
        <v>0</v>
      </c>
      <c r="AD295" s="43" t="str">
        <f>'PRECIO REFERENCIA'!AC295</f>
        <v>NO OFERTADO</v>
      </c>
      <c r="AE295" s="44">
        <f>+IF(AD295="NO OFERTADO",0,IF(AD295="NO CUMPLE EV TECNICA",0,IF(AD295="NO HABILITA",0,IF(AD295="HABILITA",('PRECIOS UNITARIOS'!$AF295*500)/AC295))))</f>
        <v>0</v>
      </c>
      <c r="AF295" s="43">
        <f>'PRECIO REFERENCIA'!AD295</f>
        <v>65909</v>
      </c>
      <c r="AG295" s="43" t="str">
        <f>'PRECIO REFERENCIA'!AF295</f>
        <v>NO HABILITA</v>
      </c>
      <c r="AH295" s="44">
        <f>+IF(AG295="NO OFERTADO",0,IF(AG295="NO CUMPLE EV TECNICA",0,IF(AG295="NO HABILITA",0,IF(AG295="HABILITA",('PRECIOS UNITARIOS'!$AF295*500)/AF295))))</f>
        <v>0</v>
      </c>
      <c r="AI295" s="43">
        <f>'PRECIO REFERENCIA'!AG295</f>
        <v>0</v>
      </c>
      <c r="AJ295" s="43" t="str">
        <f>'PRECIO REFERENCIA'!AI295</f>
        <v>NO OFERTADO</v>
      </c>
      <c r="AK295" s="44">
        <f>+IF(AJ295="NO OFERTADO",0,IF(AJ295="NO CUMPLE EV TECNICA",0,IF(AJ295="NO HABILITA",0,IF(AJ295="HABILITA",('PRECIOS UNITARIOS'!$AF295*500)/AI295))))</f>
        <v>0</v>
      </c>
      <c r="AL295" s="43">
        <f>'PRECIO REFERENCIA'!AJ295</f>
        <v>0</v>
      </c>
      <c r="AM295" s="43" t="str">
        <f>'PRECIO REFERENCIA'!AL295</f>
        <v>NO OFERTADO</v>
      </c>
      <c r="AN295" s="44">
        <f>+IF(AM295="NO OFERTADO",0,IF(AM295="NO CUMPLE EV TECNICA",0,IF(AM295="NO HABILITA",0,IF(AM295="HABILITA",('PRECIOS UNITARIOS'!$AF295*500)/AL295))))</f>
        <v>0</v>
      </c>
      <c r="AO295" s="43">
        <f>'PRECIO REFERENCIA'!AM295</f>
        <v>0</v>
      </c>
      <c r="AP295" s="43" t="str">
        <f>'PRECIO REFERENCIA'!AO295</f>
        <v>NO OFERTADO</v>
      </c>
      <c r="AQ295" s="44">
        <f>+IF(AP295="NO OFERTADO",0,IF(AP295="NO CUMPLE EV TECNICA",0,IF(AP295="NO HABILITA",0,IF(AP295="HABILITA",('PRECIOS UNITARIOS'!$AF295*500)/AO295))))</f>
        <v>0</v>
      </c>
      <c r="AR295" s="43">
        <f>'PRECIO REFERENCIA'!AP295</f>
        <v>0</v>
      </c>
      <c r="AS295" s="43" t="str">
        <f>'PRECIO REFERENCIA'!AR295</f>
        <v>NO OFERTADO</v>
      </c>
      <c r="AT295" s="44">
        <f>+IF(AS295="NO OFERTADO",0,IF(AS295="NO CUMPLE EV TECNICA",0,IF(AS295="NO HABILITA",0,IF(AS295="HABILITA",('PRECIOS UNITARIOS'!$AF295*500)/AR295))))</f>
        <v>0</v>
      </c>
      <c r="AU295" s="43">
        <f>'PRECIO REFERENCIA'!AS295</f>
        <v>0</v>
      </c>
      <c r="AV295" s="43" t="str">
        <f>'PRECIO REFERENCIA'!AU295</f>
        <v>NO OFERTADO</v>
      </c>
      <c r="AW295" s="44">
        <f>+IF(AV295="NO OFERTADO",0,IF(AV295="NO CUMPLE EV TECNICA",0,IF(AV295="NO HABILITA",0,IF(AV295="HABILITA",('PRECIOS UNITARIOS'!$AF295*500)/AU295))))</f>
        <v>0</v>
      </c>
      <c r="AX295" s="43">
        <f>'PRECIO REFERENCIA'!AV295</f>
        <v>0</v>
      </c>
      <c r="AY295" s="43" t="str">
        <f>'PRECIO REFERENCIA'!AX295</f>
        <v>NO OFERTADO</v>
      </c>
      <c r="AZ295" s="44">
        <f>+IF(AY295="NO OFERTADO",0,IF(AY295="NO CUMPLE EV TECNICA",0,IF(AY295="NO HABILITA",0,IF(AY295="HABILITA",('PRECIOS UNITARIOS'!$AF295*500)/AX295))))</f>
        <v>0</v>
      </c>
      <c r="BA295" s="43">
        <f>'PRECIO REFERENCIA'!AY295</f>
        <v>0</v>
      </c>
      <c r="BB295" s="43" t="str">
        <f>'PRECIO REFERENCIA'!BA295</f>
        <v>NO OFERTADO</v>
      </c>
      <c r="BC295" s="44">
        <f>+IF(BB295="NO OFERTADO",0,IF(BB295="NO CUMPLE EV TECNICA",0,IF(BB295="NO HABILITA",0,IF(BB295="HABILITA",('PRECIOS UNITARIOS'!$AF295*500)/BA295))))</f>
        <v>0</v>
      </c>
      <c r="BD295" s="43">
        <f>'PRECIO REFERENCIA'!BB295</f>
        <v>0</v>
      </c>
      <c r="BE295" s="43" t="str">
        <f>'PRECIO REFERENCIA'!BD295</f>
        <v>NO HABILITA</v>
      </c>
      <c r="BF295" s="44">
        <f>+IF(BE295="NO OFERTADO",0,IF(BE295="NO CUMPLE EV TECNICA",0,IF(BE295="NO HABILITA",0,IF(BE295="HABILITA",('PRECIOS UNITARIOS'!$AF295*500)/BD295))))</f>
        <v>0</v>
      </c>
      <c r="BG295" s="43">
        <f>'PRECIO REFERENCIA'!BE295</f>
        <v>0</v>
      </c>
      <c r="BH295" s="43" t="str">
        <f>'PRECIO REFERENCIA'!BG295</f>
        <v>NO OFERTADO</v>
      </c>
      <c r="BI295" s="44">
        <f>+IF(BH295="NO OFERTADO",0,IF(BH295="NO CUMPLE EV TECNICA",0,IF(BH295="NO HABILITA",0,IF(BH295="HABILITA",('PRECIOS UNITARIOS'!$AF295*500)/BG295))))</f>
        <v>0</v>
      </c>
      <c r="BJ295" s="43">
        <f>'PRECIO REFERENCIA'!BH295</f>
        <v>0</v>
      </c>
      <c r="BK295" s="43" t="str">
        <f>'PRECIO REFERENCIA'!BJ295</f>
        <v>NO OFERTADO</v>
      </c>
      <c r="BL295" s="44">
        <f>+IF(BK295="NO OFERTADO",0,IF(BK295="NO CUMPLE EV TECNICA",0,IF(BK295="NO HABILITA",0,IF(BK295="HABILITA",('PRECIOS UNITARIOS'!$AF295*500)/BJ295))))</f>
        <v>0</v>
      </c>
      <c r="BM295" s="43">
        <f>'PRECIO REFERENCIA'!BK295</f>
        <v>0</v>
      </c>
      <c r="BN295" s="43" t="str">
        <f>'PRECIO REFERENCIA'!BM295</f>
        <v>NO OFERTADO</v>
      </c>
      <c r="BO295" s="44">
        <f>+IF(BN295="NO OFERTADO",0,IF(BN295="NO CUMPLE EV TECNICA",0,IF(BN295="NO HABILITA",0,IF(BN295="HABILITA",('PRECIOS UNITARIOS'!$AF295*500)/BM295))))</f>
        <v>0</v>
      </c>
      <c r="BP295" s="43">
        <f>'PRECIO REFERENCIA'!BN295</f>
        <v>0</v>
      </c>
      <c r="BQ295" s="43" t="str">
        <f>'PRECIO REFERENCIA'!BP295</f>
        <v>NO OFERTADO</v>
      </c>
      <c r="BR295" s="44">
        <f>+IF(BQ295="NO OFERTADO",0,IF(BQ295="NO CUMPLE EV TECNICA",0,IF(BQ295="NO HABILITA",0,IF(BQ295="HABILITA",('PRECIOS UNITARIOS'!$AF295*500)/BP295))))</f>
        <v>0</v>
      </c>
      <c r="BS295" s="43">
        <f>'PRECIO REFERENCIA'!BQ295</f>
        <v>0</v>
      </c>
      <c r="BT295" s="43" t="str">
        <f>'PRECIO REFERENCIA'!BS295</f>
        <v>NO OFERTADO</v>
      </c>
      <c r="BU295" s="44">
        <f>+IF(BT295="NO OFERTADO",0,IF(BT295="NO CUMPLE EV TECNICA",0,IF(BT295="NO HABILITA",0,IF(BT295="HABILITA",('PRECIOS UNITARIOS'!$AF295*500)/BS295))))</f>
        <v>0</v>
      </c>
      <c r="BV295" s="43">
        <f>'PRECIO REFERENCIA'!BT295</f>
        <v>0</v>
      </c>
      <c r="BW295" s="43" t="str">
        <f>'PRECIO REFERENCIA'!BV295</f>
        <v>NO OFERTADO</v>
      </c>
      <c r="BX295" s="44">
        <f>+IF(BW295="NO OFERTADO",0,IF(BW295="NO CUMPLE EV TECNICA",0,IF(BW295="NO HABILITA",0,IF(BW295="HABILITA",('PRECIOS UNITARIOS'!$AF295*500)/BV295))))</f>
        <v>0</v>
      </c>
      <c r="BY295" s="43">
        <f>'PRECIO REFERENCIA'!BW295</f>
        <v>0</v>
      </c>
      <c r="BZ295" s="43" t="str">
        <f>'PRECIO REFERENCIA'!BY295</f>
        <v>NO OFERTADO</v>
      </c>
      <c r="CA295" s="44">
        <f>+IF(BZ295="NO OFERTADO",0,IF(BZ295="NO CUMPLE EV TECNICA",0,IF(BZ295="NO HABILITA",0,IF(BZ295="HABILITA",('PRECIOS UNITARIOS'!$AF295*500)/BY295))))</f>
        <v>0</v>
      </c>
      <c r="CB295" s="43">
        <f>'PRECIO REFERENCIA'!BZ295</f>
        <v>0</v>
      </c>
      <c r="CC295" s="43" t="str">
        <f>'PRECIO REFERENCIA'!CB295</f>
        <v>NO OFERTADO</v>
      </c>
      <c r="CD295" s="44">
        <f>+IF(CC295="NO OFERTADO",0,IF(CC295="NO CUMPLE EV TECNICA",0,IF(CC295="NO HABILITA",0,IF(CC295="HABILITA",('PRECIOS UNITARIOS'!$AF295*500)/CB295))))</f>
        <v>0</v>
      </c>
      <c r="CE295" s="43">
        <f>'PRECIO REFERENCIA'!CC295</f>
        <v>0</v>
      </c>
      <c r="CF295" s="43" t="str">
        <f>'PRECIO REFERENCIA'!CE295</f>
        <v>NO OFERTADO</v>
      </c>
      <c r="CG295" s="44">
        <f>+IF(CF295="NO OFERTADO",0,IF(CF295="NO CUMPLE EV TECNICA",0,IF(CF295="NO HABILITA",0,IF(CF295="HABILITA",('PRECIOS UNITARIOS'!$AF295*500)/CE295))))</f>
        <v>0</v>
      </c>
      <c r="CH295" s="43">
        <f>'PRECIO REFERENCIA'!CF295</f>
        <v>0</v>
      </c>
      <c r="CI295" s="43" t="str">
        <f>'PRECIO REFERENCIA'!CH295</f>
        <v>NO OFERTADO</v>
      </c>
      <c r="CJ295" s="44">
        <f>+IF(CI295="NO OFERTADO",0,IF(CI295="NO CUMPLE EV TECNICA",0,IF(CI295="NO HABILITA",0,IF(CI295="HABILITA",('PRECIOS UNITARIOS'!$AF295*500)/CH295))))</f>
        <v>0</v>
      </c>
    </row>
    <row r="296" spans="1:88" s="40" customFormat="1" ht="38.25" x14ac:dyDescent="0.2">
      <c r="A296" s="103">
        <v>287</v>
      </c>
      <c r="B296" s="202" t="s">
        <v>444</v>
      </c>
      <c r="C296" s="121" t="s">
        <v>441</v>
      </c>
      <c r="D296" s="24">
        <v>1</v>
      </c>
      <c r="E296" s="166" t="s">
        <v>53</v>
      </c>
      <c r="F296" s="168">
        <v>34</v>
      </c>
      <c r="G296" s="25">
        <v>58390</v>
      </c>
      <c r="H296" s="43">
        <f>'PRECIO REFERENCIA'!F296</f>
        <v>0</v>
      </c>
      <c r="I296" s="43" t="str">
        <f>'PRECIO REFERENCIA'!H296</f>
        <v>NO OFERTADO</v>
      </c>
      <c r="J296" s="44">
        <f>+IF(I296="NO OFERTADO",0,IF(I296="NO CUMPLE EV TECNICA",0,IF(I296="NO HABILITA",0,IF(I296="HABILITA",('PRECIOS UNITARIOS'!$AF296*500)/H296))))</f>
        <v>0</v>
      </c>
      <c r="K296" s="43">
        <f>'PRECIO REFERENCIA'!I296</f>
        <v>0</v>
      </c>
      <c r="L296" s="43" t="str">
        <f>'PRECIO REFERENCIA'!K296</f>
        <v>NO OFERTADO</v>
      </c>
      <c r="M296" s="44">
        <f>+IF(L296="NO OFERTADO",0,IF(L296="NO CUMPLE EV TECNICA",0,IF(L296="NO HABILITA",0,IF(L296="HABILITA",('PRECIOS UNITARIOS'!$AF296*500)/K296))))</f>
        <v>0</v>
      </c>
      <c r="N296" s="43">
        <f>'PRECIO REFERENCIA'!L296</f>
        <v>0</v>
      </c>
      <c r="O296" s="43" t="str">
        <f>'PRECIO REFERENCIA'!N296</f>
        <v>NO OFERTADO</v>
      </c>
      <c r="P296" s="44">
        <f>+IF(O296="NO OFERTADO",0,IF(O296="NO CUMPLE EV TECNICA",0,IF(O296="NO HABILITA",0,IF(O296="HABILITA",('PRECIOS UNITARIOS'!$AF296*500)/N296))))</f>
        <v>0</v>
      </c>
      <c r="Q296" s="43">
        <f>'PRECIO REFERENCIA'!O296</f>
        <v>0</v>
      </c>
      <c r="R296" s="43" t="str">
        <f>'PRECIO REFERENCIA'!Q296</f>
        <v>NO OFERTADO</v>
      </c>
      <c r="S296" s="44">
        <f>+IF(R296="NO OFERTADO",0,IF(R296="NO CUMPLE EV TECNICA",0,IF(R296="NO HABILITA",0,IF(R296="HABILITA",('PRECIOS UNITARIOS'!$AF296*500)/Q296))))</f>
        <v>0</v>
      </c>
      <c r="T296" s="43">
        <f>'PRECIO REFERENCIA'!R296</f>
        <v>0</v>
      </c>
      <c r="U296" s="43" t="str">
        <f>'PRECIO REFERENCIA'!T296</f>
        <v>NO OFERTADO</v>
      </c>
      <c r="V296" s="44">
        <f>+IF(U296="NO OFERTADO",0,IF(U296="NO CUMPLE EV TECNICA",0,IF(U296="NO HABILITA",0,IF(U296="HABILITA",('PRECIOS UNITARIOS'!$AF296*500)/T296))))</f>
        <v>0</v>
      </c>
      <c r="W296" s="43">
        <f>'PRECIO REFERENCIA'!U296</f>
        <v>0</v>
      </c>
      <c r="X296" s="43" t="str">
        <f>'PRECIO REFERENCIA'!W296</f>
        <v>NO OFERTADO</v>
      </c>
      <c r="Y296" s="44">
        <f>+IF(X296="NO OFERTADO",0,IF(X296="NO CUMPLE EV TECNICA",0,IF(X296="NO HABILITA",0,IF(X296="HABILITA",('PRECIOS UNITARIOS'!$AF296*500)/W296))))</f>
        <v>0</v>
      </c>
      <c r="Z296" s="43">
        <f>'PRECIO REFERENCIA'!X296</f>
        <v>56400</v>
      </c>
      <c r="AA296" s="43" t="str">
        <f>'PRECIO REFERENCIA'!Z296</f>
        <v>HABILITA</v>
      </c>
      <c r="AB296" s="44">
        <f>+IF(AA296="NO OFERTADO",0,IF(AA296="NO CUMPLE EV TECNICA",0,IF(AA296="NO HABILITA",0,IF(AA296="HABILITA",('PRECIOS UNITARIOS'!$AF296*500)/Z296))))</f>
        <v>500</v>
      </c>
      <c r="AC296" s="43">
        <f>'PRECIO REFERENCIA'!AA296</f>
        <v>0</v>
      </c>
      <c r="AD296" s="43" t="str">
        <f>'PRECIO REFERENCIA'!AC296</f>
        <v>NO OFERTADO</v>
      </c>
      <c r="AE296" s="44">
        <f>+IF(AD296="NO OFERTADO",0,IF(AD296="NO CUMPLE EV TECNICA",0,IF(AD296="NO HABILITA",0,IF(AD296="HABILITA",('PRECIOS UNITARIOS'!$AF296*500)/AC296))))</f>
        <v>0</v>
      </c>
      <c r="AF296" s="43">
        <f>'PRECIO REFERENCIA'!AD296</f>
        <v>64686</v>
      </c>
      <c r="AG296" s="43" t="str">
        <f>'PRECIO REFERENCIA'!AF296</f>
        <v>HABILITA</v>
      </c>
      <c r="AH296" s="44">
        <f>+IF(AG296="NO OFERTADO",0,IF(AG296="NO CUMPLE EV TECNICA",0,IF(AG296="NO HABILITA",0,IF(AG296="HABILITA",('PRECIOS UNITARIOS'!$AF296*500)/AF296))))</f>
        <v>435.9521380205918</v>
      </c>
      <c r="AI296" s="43">
        <f>'PRECIO REFERENCIA'!AG296</f>
        <v>0</v>
      </c>
      <c r="AJ296" s="43" t="str">
        <f>'PRECIO REFERENCIA'!AI296</f>
        <v>NO OFERTADO</v>
      </c>
      <c r="AK296" s="44">
        <f>+IF(AJ296="NO OFERTADO",0,IF(AJ296="NO CUMPLE EV TECNICA",0,IF(AJ296="NO HABILITA",0,IF(AJ296="HABILITA",('PRECIOS UNITARIOS'!$AF296*500)/AI296))))</f>
        <v>0</v>
      </c>
      <c r="AL296" s="43">
        <f>'PRECIO REFERENCIA'!AJ296</f>
        <v>0</v>
      </c>
      <c r="AM296" s="43" t="str">
        <f>'PRECIO REFERENCIA'!AL296</f>
        <v>NO OFERTADO</v>
      </c>
      <c r="AN296" s="44">
        <f>+IF(AM296="NO OFERTADO",0,IF(AM296="NO CUMPLE EV TECNICA",0,IF(AM296="NO HABILITA",0,IF(AM296="HABILITA",('PRECIOS UNITARIOS'!$AF296*500)/AL296))))</f>
        <v>0</v>
      </c>
      <c r="AO296" s="43">
        <f>'PRECIO REFERENCIA'!AM296</f>
        <v>0</v>
      </c>
      <c r="AP296" s="43" t="str">
        <f>'PRECIO REFERENCIA'!AO296</f>
        <v>NO OFERTADO</v>
      </c>
      <c r="AQ296" s="44">
        <f>+IF(AP296="NO OFERTADO",0,IF(AP296="NO CUMPLE EV TECNICA",0,IF(AP296="NO HABILITA",0,IF(AP296="HABILITA",('PRECIOS UNITARIOS'!$AF296*500)/AO296))))</f>
        <v>0</v>
      </c>
      <c r="AR296" s="43">
        <f>'PRECIO REFERENCIA'!AP296</f>
        <v>0</v>
      </c>
      <c r="AS296" s="43" t="str">
        <f>'PRECIO REFERENCIA'!AR296</f>
        <v>NO OFERTADO</v>
      </c>
      <c r="AT296" s="44">
        <f>+IF(AS296="NO OFERTADO",0,IF(AS296="NO CUMPLE EV TECNICA",0,IF(AS296="NO HABILITA",0,IF(AS296="HABILITA",('PRECIOS UNITARIOS'!$AF296*500)/AR296))))</f>
        <v>0</v>
      </c>
      <c r="AU296" s="43">
        <f>'PRECIO REFERENCIA'!AS296</f>
        <v>0</v>
      </c>
      <c r="AV296" s="43" t="str">
        <f>'PRECIO REFERENCIA'!AU296</f>
        <v>NO OFERTADO</v>
      </c>
      <c r="AW296" s="44">
        <f>+IF(AV296="NO OFERTADO",0,IF(AV296="NO CUMPLE EV TECNICA",0,IF(AV296="NO HABILITA",0,IF(AV296="HABILITA",('PRECIOS UNITARIOS'!$AF296*500)/AU296))))</f>
        <v>0</v>
      </c>
      <c r="AX296" s="43">
        <f>'PRECIO REFERENCIA'!AV296</f>
        <v>58390</v>
      </c>
      <c r="AY296" s="43" t="str">
        <f>'PRECIO REFERENCIA'!AX296</f>
        <v>HABILITA</v>
      </c>
      <c r="AZ296" s="44">
        <f>+IF(AY296="NO OFERTADO",0,IF(AY296="NO CUMPLE EV TECNICA",0,IF(AY296="NO HABILITA",0,IF(AY296="HABILITA",('PRECIOS UNITARIOS'!$AF296*500)/AX296))))</f>
        <v>482.95941085802366</v>
      </c>
      <c r="BA296" s="43">
        <f>'PRECIO REFERENCIA'!AY296</f>
        <v>0</v>
      </c>
      <c r="BB296" s="43" t="str">
        <f>'PRECIO REFERENCIA'!BA296</f>
        <v>NO OFERTADO</v>
      </c>
      <c r="BC296" s="44">
        <f>+IF(BB296="NO OFERTADO",0,IF(BB296="NO CUMPLE EV TECNICA",0,IF(BB296="NO HABILITA",0,IF(BB296="HABILITA",('PRECIOS UNITARIOS'!$AF296*500)/BA296))))</f>
        <v>0</v>
      </c>
      <c r="BD296" s="43">
        <f>'PRECIO REFERENCIA'!BB296</f>
        <v>0</v>
      </c>
      <c r="BE296" s="43" t="str">
        <f>'PRECIO REFERENCIA'!BD296</f>
        <v>NO OFERTADO</v>
      </c>
      <c r="BF296" s="44">
        <f>+IF(BE296="NO OFERTADO",0,IF(BE296="NO CUMPLE EV TECNICA",0,IF(BE296="NO HABILITA",0,IF(BE296="HABILITA",('PRECIOS UNITARIOS'!$AF296*500)/BD296))))</f>
        <v>0</v>
      </c>
      <c r="BG296" s="43">
        <f>'PRECIO REFERENCIA'!BE296</f>
        <v>0</v>
      </c>
      <c r="BH296" s="43" t="str">
        <f>'PRECIO REFERENCIA'!BG296</f>
        <v>NO OFERTADO</v>
      </c>
      <c r="BI296" s="44">
        <f>+IF(BH296="NO OFERTADO",0,IF(BH296="NO CUMPLE EV TECNICA",0,IF(BH296="NO HABILITA",0,IF(BH296="HABILITA",('PRECIOS UNITARIOS'!$AF296*500)/BG296))))</f>
        <v>0</v>
      </c>
      <c r="BJ296" s="43">
        <f>'PRECIO REFERENCIA'!BH296</f>
        <v>0</v>
      </c>
      <c r="BK296" s="43" t="str">
        <f>'PRECIO REFERENCIA'!BJ296</f>
        <v>NO OFERTADO</v>
      </c>
      <c r="BL296" s="44">
        <f>+IF(BK296="NO OFERTADO",0,IF(BK296="NO CUMPLE EV TECNICA",0,IF(BK296="NO HABILITA",0,IF(BK296="HABILITA",('PRECIOS UNITARIOS'!$AF296*500)/BJ296))))</f>
        <v>0</v>
      </c>
      <c r="BM296" s="43">
        <f>'PRECIO REFERENCIA'!BK296</f>
        <v>0</v>
      </c>
      <c r="BN296" s="43" t="str">
        <f>'PRECIO REFERENCIA'!BM296</f>
        <v>NO OFERTADO</v>
      </c>
      <c r="BO296" s="44">
        <f>+IF(BN296="NO OFERTADO",0,IF(BN296="NO CUMPLE EV TECNICA",0,IF(BN296="NO HABILITA",0,IF(BN296="HABILITA",('PRECIOS UNITARIOS'!$AF296*500)/BM296))))</f>
        <v>0</v>
      </c>
      <c r="BP296" s="43">
        <f>'PRECIO REFERENCIA'!BN296</f>
        <v>0</v>
      </c>
      <c r="BQ296" s="43" t="str">
        <f>'PRECIO REFERENCIA'!BP296</f>
        <v>NO OFERTADO</v>
      </c>
      <c r="BR296" s="44">
        <f>+IF(BQ296="NO OFERTADO",0,IF(BQ296="NO CUMPLE EV TECNICA",0,IF(BQ296="NO HABILITA",0,IF(BQ296="HABILITA",('PRECIOS UNITARIOS'!$AF296*500)/BP296))))</f>
        <v>0</v>
      </c>
      <c r="BS296" s="43">
        <f>'PRECIO REFERENCIA'!BQ296</f>
        <v>64686</v>
      </c>
      <c r="BT296" s="43" t="str">
        <f>'PRECIO REFERENCIA'!BS296</f>
        <v>HABILITA</v>
      </c>
      <c r="BU296" s="44">
        <f>+IF(BT296="NO OFERTADO",0,IF(BT296="NO CUMPLE EV TECNICA",0,IF(BT296="NO HABILITA",0,IF(BT296="HABILITA",('PRECIOS UNITARIOS'!$AF296*500)/BS296))))</f>
        <v>435.9521380205918</v>
      </c>
      <c r="BV296" s="43">
        <f>'PRECIO REFERENCIA'!BT296</f>
        <v>0</v>
      </c>
      <c r="BW296" s="43" t="str">
        <f>'PRECIO REFERENCIA'!BV296</f>
        <v>NO OFERTADO</v>
      </c>
      <c r="BX296" s="44">
        <f>+IF(BW296="NO OFERTADO",0,IF(BW296="NO CUMPLE EV TECNICA",0,IF(BW296="NO HABILITA",0,IF(BW296="HABILITA",('PRECIOS UNITARIOS'!$AF296*500)/BV296))))</f>
        <v>0</v>
      </c>
      <c r="BY296" s="43">
        <f>'PRECIO REFERENCIA'!BW296</f>
        <v>0</v>
      </c>
      <c r="BZ296" s="43" t="str">
        <f>'PRECIO REFERENCIA'!BY296</f>
        <v>NO OFERTADO</v>
      </c>
      <c r="CA296" s="44">
        <f>+IF(BZ296="NO OFERTADO",0,IF(BZ296="NO CUMPLE EV TECNICA",0,IF(BZ296="NO HABILITA",0,IF(BZ296="HABILITA",('PRECIOS UNITARIOS'!$AF296*500)/BY296))))</f>
        <v>0</v>
      </c>
      <c r="CB296" s="43">
        <f>'PRECIO REFERENCIA'!BZ296</f>
        <v>0</v>
      </c>
      <c r="CC296" s="43" t="str">
        <f>'PRECIO REFERENCIA'!CB296</f>
        <v>NO OFERTADO</v>
      </c>
      <c r="CD296" s="44">
        <f>+IF(CC296="NO OFERTADO",0,IF(CC296="NO CUMPLE EV TECNICA",0,IF(CC296="NO HABILITA",0,IF(CC296="HABILITA",('PRECIOS UNITARIOS'!$AF296*500)/CB296))))</f>
        <v>0</v>
      </c>
      <c r="CE296" s="43">
        <f>'PRECIO REFERENCIA'!CC296</f>
        <v>0</v>
      </c>
      <c r="CF296" s="43" t="str">
        <f>'PRECIO REFERENCIA'!CE296</f>
        <v>NO OFERTADO</v>
      </c>
      <c r="CG296" s="44">
        <f>+IF(CF296="NO OFERTADO",0,IF(CF296="NO CUMPLE EV TECNICA",0,IF(CF296="NO HABILITA",0,IF(CF296="HABILITA",('PRECIOS UNITARIOS'!$AF296*500)/CE296))))</f>
        <v>0</v>
      </c>
      <c r="CH296" s="43">
        <f>'PRECIO REFERENCIA'!CF296</f>
        <v>0</v>
      </c>
      <c r="CI296" s="43" t="str">
        <f>'PRECIO REFERENCIA'!CH296</f>
        <v>NO OFERTADO</v>
      </c>
      <c r="CJ296" s="44">
        <f>+IF(CI296="NO OFERTADO",0,IF(CI296="NO CUMPLE EV TECNICA",0,IF(CI296="NO HABILITA",0,IF(CI296="HABILITA",('PRECIOS UNITARIOS'!$AF296*500)/CH296))))</f>
        <v>0</v>
      </c>
    </row>
    <row r="297" spans="1:88" s="40" customFormat="1" ht="38.25" x14ac:dyDescent="0.2">
      <c r="A297" s="103">
        <v>288</v>
      </c>
      <c r="B297" s="202" t="s">
        <v>445</v>
      </c>
      <c r="C297" s="121" t="s">
        <v>441</v>
      </c>
      <c r="D297" s="24">
        <v>1</v>
      </c>
      <c r="E297" s="166" t="s">
        <v>53</v>
      </c>
      <c r="F297" s="168">
        <v>4.5</v>
      </c>
      <c r="G297" s="25">
        <v>45627</v>
      </c>
      <c r="H297" s="43">
        <f>'PRECIO REFERENCIA'!F297</f>
        <v>0</v>
      </c>
      <c r="I297" s="43" t="str">
        <f>'PRECIO REFERENCIA'!H297</f>
        <v>NO OFERTADO</v>
      </c>
      <c r="J297" s="44">
        <f>+IF(I297="NO OFERTADO",0,IF(I297="NO CUMPLE EV TECNICA",0,IF(I297="NO HABILITA",0,IF(I297="HABILITA",('PRECIOS UNITARIOS'!$AF297*500)/H297))))</f>
        <v>0</v>
      </c>
      <c r="K297" s="43">
        <f>'PRECIO REFERENCIA'!I297</f>
        <v>0</v>
      </c>
      <c r="L297" s="43" t="str">
        <f>'PRECIO REFERENCIA'!K297</f>
        <v>NO OFERTADO</v>
      </c>
      <c r="M297" s="44">
        <f>+IF(L297="NO OFERTADO",0,IF(L297="NO CUMPLE EV TECNICA",0,IF(L297="NO HABILITA",0,IF(L297="HABILITA",('PRECIOS UNITARIOS'!$AF297*500)/K297))))</f>
        <v>0</v>
      </c>
      <c r="N297" s="43">
        <f>'PRECIO REFERENCIA'!L297</f>
        <v>0</v>
      </c>
      <c r="O297" s="43" t="str">
        <f>'PRECIO REFERENCIA'!N297</f>
        <v>NO OFERTADO</v>
      </c>
      <c r="P297" s="44">
        <f>+IF(O297="NO OFERTADO",0,IF(O297="NO CUMPLE EV TECNICA",0,IF(O297="NO HABILITA",0,IF(O297="HABILITA",('PRECIOS UNITARIOS'!$AF297*500)/N297))))</f>
        <v>0</v>
      </c>
      <c r="Q297" s="43">
        <f>'PRECIO REFERENCIA'!O297</f>
        <v>0</v>
      </c>
      <c r="R297" s="43" t="str">
        <f>'PRECIO REFERENCIA'!Q297</f>
        <v>NO OFERTADO</v>
      </c>
      <c r="S297" s="44">
        <f>+IF(R297="NO OFERTADO",0,IF(R297="NO CUMPLE EV TECNICA",0,IF(R297="NO HABILITA",0,IF(R297="HABILITA",('PRECIOS UNITARIOS'!$AF297*500)/Q297))))</f>
        <v>0</v>
      </c>
      <c r="T297" s="43">
        <f>'PRECIO REFERENCIA'!R297</f>
        <v>0</v>
      </c>
      <c r="U297" s="43" t="str">
        <f>'PRECIO REFERENCIA'!T297</f>
        <v>NO OFERTADO</v>
      </c>
      <c r="V297" s="44">
        <f>+IF(U297="NO OFERTADO",0,IF(U297="NO CUMPLE EV TECNICA",0,IF(U297="NO HABILITA",0,IF(U297="HABILITA",('PRECIOS UNITARIOS'!$AF297*500)/T297))))</f>
        <v>0</v>
      </c>
      <c r="W297" s="43">
        <f>'PRECIO REFERENCIA'!U297</f>
        <v>0</v>
      </c>
      <c r="X297" s="43" t="str">
        <f>'PRECIO REFERENCIA'!W297</f>
        <v>NO OFERTADO</v>
      </c>
      <c r="Y297" s="44">
        <f>+IF(X297="NO OFERTADO",0,IF(X297="NO CUMPLE EV TECNICA",0,IF(X297="NO HABILITA",0,IF(X297="HABILITA",('PRECIOS UNITARIOS'!$AF297*500)/W297))))</f>
        <v>0</v>
      </c>
      <c r="Z297" s="43">
        <f>'PRECIO REFERENCIA'!X297</f>
        <v>0</v>
      </c>
      <c r="AA297" s="43" t="str">
        <f>'PRECIO REFERENCIA'!Z297</f>
        <v>NO OFERTADO</v>
      </c>
      <c r="AB297" s="44">
        <f>+IF(AA297="NO OFERTADO",0,IF(AA297="NO CUMPLE EV TECNICA",0,IF(AA297="NO HABILITA",0,IF(AA297="HABILITA",('PRECIOS UNITARIOS'!$AF297*500)/Z297))))</f>
        <v>0</v>
      </c>
      <c r="AC297" s="43">
        <f>'PRECIO REFERENCIA'!AA297</f>
        <v>0</v>
      </c>
      <c r="AD297" s="43" t="str">
        <f>'PRECIO REFERENCIA'!AC297</f>
        <v>NO OFERTADO</v>
      </c>
      <c r="AE297" s="44">
        <f>+IF(AD297="NO OFERTADO",0,IF(AD297="NO CUMPLE EV TECNICA",0,IF(AD297="NO HABILITA",0,IF(AD297="HABILITA",('PRECIOS UNITARIOS'!$AF297*500)/AC297))))</f>
        <v>0</v>
      </c>
      <c r="AF297" s="43">
        <f>'PRECIO REFERENCIA'!AD297</f>
        <v>65747</v>
      </c>
      <c r="AG297" s="43" t="str">
        <f>'PRECIO REFERENCIA'!AF297</f>
        <v>NO HABILITA</v>
      </c>
      <c r="AH297" s="44">
        <f>+IF(AG297="NO OFERTADO",0,IF(AG297="NO CUMPLE EV TECNICA",0,IF(AG297="NO HABILITA",0,IF(AG297="HABILITA",('PRECIOS UNITARIOS'!$AF297*500)/AF297))))</f>
        <v>0</v>
      </c>
      <c r="AI297" s="43">
        <f>'PRECIO REFERENCIA'!AG297</f>
        <v>0</v>
      </c>
      <c r="AJ297" s="43" t="str">
        <f>'PRECIO REFERENCIA'!AI297</f>
        <v>NO OFERTADO</v>
      </c>
      <c r="AK297" s="44">
        <f>+IF(AJ297="NO OFERTADO",0,IF(AJ297="NO CUMPLE EV TECNICA",0,IF(AJ297="NO HABILITA",0,IF(AJ297="HABILITA",('PRECIOS UNITARIOS'!$AF297*500)/AI297))))</f>
        <v>0</v>
      </c>
      <c r="AL297" s="43">
        <f>'PRECIO REFERENCIA'!AJ297</f>
        <v>0</v>
      </c>
      <c r="AM297" s="43" t="str">
        <f>'PRECIO REFERENCIA'!AL297</f>
        <v>NO OFERTADO</v>
      </c>
      <c r="AN297" s="44">
        <f>+IF(AM297="NO OFERTADO",0,IF(AM297="NO CUMPLE EV TECNICA",0,IF(AM297="NO HABILITA",0,IF(AM297="HABILITA",('PRECIOS UNITARIOS'!$AF297*500)/AL297))))</f>
        <v>0</v>
      </c>
      <c r="AO297" s="43">
        <f>'PRECIO REFERENCIA'!AM297</f>
        <v>0</v>
      </c>
      <c r="AP297" s="43" t="str">
        <f>'PRECIO REFERENCIA'!AO297</f>
        <v>NO OFERTADO</v>
      </c>
      <c r="AQ297" s="44">
        <f>+IF(AP297="NO OFERTADO",0,IF(AP297="NO CUMPLE EV TECNICA",0,IF(AP297="NO HABILITA",0,IF(AP297="HABILITA",('PRECIOS UNITARIOS'!$AF297*500)/AO297))))</f>
        <v>0</v>
      </c>
      <c r="AR297" s="43">
        <f>'PRECIO REFERENCIA'!AP297</f>
        <v>0</v>
      </c>
      <c r="AS297" s="43" t="str">
        <f>'PRECIO REFERENCIA'!AR297</f>
        <v>NO OFERTADO</v>
      </c>
      <c r="AT297" s="44">
        <f>+IF(AS297="NO OFERTADO",0,IF(AS297="NO CUMPLE EV TECNICA",0,IF(AS297="NO HABILITA",0,IF(AS297="HABILITA",('PRECIOS UNITARIOS'!$AF297*500)/AR297))))</f>
        <v>0</v>
      </c>
      <c r="AU297" s="43">
        <f>'PRECIO REFERENCIA'!AS297</f>
        <v>0</v>
      </c>
      <c r="AV297" s="43" t="str">
        <f>'PRECIO REFERENCIA'!AU297</f>
        <v>NO OFERTADO</v>
      </c>
      <c r="AW297" s="44">
        <f>+IF(AV297="NO OFERTADO",0,IF(AV297="NO CUMPLE EV TECNICA",0,IF(AV297="NO HABILITA",0,IF(AV297="HABILITA",('PRECIOS UNITARIOS'!$AF297*500)/AU297))))</f>
        <v>0</v>
      </c>
      <c r="AX297" s="43">
        <f>'PRECIO REFERENCIA'!AV297</f>
        <v>0</v>
      </c>
      <c r="AY297" s="43" t="str">
        <f>'PRECIO REFERENCIA'!AX297</f>
        <v>NO OFERTADO</v>
      </c>
      <c r="AZ297" s="44">
        <f>+IF(AY297="NO OFERTADO",0,IF(AY297="NO CUMPLE EV TECNICA",0,IF(AY297="NO HABILITA",0,IF(AY297="HABILITA",('PRECIOS UNITARIOS'!$AF297*500)/AX297))))</f>
        <v>0</v>
      </c>
      <c r="BA297" s="43">
        <f>'PRECIO REFERENCIA'!AY297</f>
        <v>0</v>
      </c>
      <c r="BB297" s="43" t="str">
        <f>'PRECIO REFERENCIA'!BA297</f>
        <v>NO OFERTADO</v>
      </c>
      <c r="BC297" s="44">
        <f>+IF(BB297="NO OFERTADO",0,IF(BB297="NO CUMPLE EV TECNICA",0,IF(BB297="NO HABILITA",0,IF(BB297="HABILITA",('PRECIOS UNITARIOS'!$AF297*500)/BA297))))</f>
        <v>0</v>
      </c>
      <c r="BD297" s="43">
        <f>'PRECIO REFERENCIA'!BB297</f>
        <v>0</v>
      </c>
      <c r="BE297" s="43" t="str">
        <f>'PRECIO REFERENCIA'!BD297</f>
        <v>NO HABILITA</v>
      </c>
      <c r="BF297" s="44">
        <f>+IF(BE297="NO OFERTADO",0,IF(BE297="NO CUMPLE EV TECNICA",0,IF(BE297="NO HABILITA",0,IF(BE297="HABILITA",('PRECIOS UNITARIOS'!$AF297*500)/BD297))))</f>
        <v>0</v>
      </c>
      <c r="BG297" s="43">
        <f>'PRECIO REFERENCIA'!BE297</f>
        <v>0</v>
      </c>
      <c r="BH297" s="43" t="str">
        <f>'PRECIO REFERENCIA'!BG297</f>
        <v>NO OFERTADO</v>
      </c>
      <c r="BI297" s="44">
        <f>+IF(BH297="NO OFERTADO",0,IF(BH297="NO CUMPLE EV TECNICA",0,IF(BH297="NO HABILITA",0,IF(BH297="HABILITA",('PRECIOS UNITARIOS'!$AF297*500)/BG297))))</f>
        <v>0</v>
      </c>
      <c r="BJ297" s="43">
        <f>'PRECIO REFERENCIA'!BH297</f>
        <v>0</v>
      </c>
      <c r="BK297" s="43" t="str">
        <f>'PRECIO REFERENCIA'!BJ297</f>
        <v>NO OFERTADO</v>
      </c>
      <c r="BL297" s="44">
        <f>+IF(BK297="NO OFERTADO",0,IF(BK297="NO CUMPLE EV TECNICA",0,IF(BK297="NO HABILITA",0,IF(BK297="HABILITA",('PRECIOS UNITARIOS'!$AF297*500)/BJ297))))</f>
        <v>0</v>
      </c>
      <c r="BM297" s="43">
        <f>'PRECIO REFERENCIA'!BK297</f>
        <v>0</v>
      </c>
      <c r="BN297" s="43" t="str">
        <f>'PRECIO REFERENCIA'!BM297</f>
        <v>NO OFERTADO</v>
      </c>
      <c r="BO297" s="44">
        <f>+IF(BN297="NO OFERTADO",0,IF(BN297="NO CUMPLE EV TECNICA",0,IF(BN297="NO HABILITA",0,IF(BN297="HABILITA",('PRECIOS UNITARIOS'!$AF297*500)/BM297))))</f>
        <v>0</v>
      </c>
      <c r="BP297" s="43">
        <f>'PRECIO REFERENCIA'!BN297</f>
        <v>0</v>
      </c>
      <c r="BQ297" s="43" t="str">
        <f>'PRECIO REFERENCIA'!BP297</f>
        <v>NO OFERTADO</v>
      </c>
      <c r="BR297" s="44">
        <f>+IF(BQ297="NO OFERTADO",0,IF(BQ297="NO CUMPLE EV TECNICA",0,IF(BQ297="NO HABILITA",0,IF(BQ297="HABILITA",('PRECIOS UNITARIOS'!$AF297*500)/BP297))))</f>
        <v>0</v>
      </c>
      <c r="BS297" s="43">
        <f>'PRECIO REFERENCIA'!BQ297</f>
        <v>64686</v>
      </c>
      <c r="BT297" s="43" t="str">
        <f>'PRECIO REFERENCIA'!BS297</f>
        <v>NO HABILITA</v>
      </c>
      <c r="BU297" s="44">
        <f>+IF(BT297="NO OFERTADO",0,IF(BT297="NO CUMPLE EV TECNICA",0,IF(BT297="NO HABILITA",0,IF(BT297="HABILITA",('PRECIOS UNITARIOS'!$AF297*500)/BS297))))</f>
        <v>0</v>
      </c>
      <c r="BV297" s="43">
        <f>'PRECIO REFERENCIA'!BT297</f>
        <v>0</v>
      </c>
      <c r="BW297" s="43" t="str">
        <f>'PRECIO REFERENCIA'!BV297</f>
        <v>NO OFERTADO</v>
      </c>
      <c r="BX297" s="44">
        <f>+IF(BW297="NO OFERTADO",0,IF(BW297="NO CUMPLE EV TECNICA",0,IF(BW297="NO HABILITA",0,IF(BW297="HABILITA",('PRECIOS UNITARIOS'!$AF297*500)/BV297))))</f>
        <v>0</v>
      </c>
      <c r="BY297" s="43">
        <f>'PRECIO REFERENCIA'!BW297</f>
        <v>0</v>
      </c>
      <c r="BZ297" s="43" t="str">
        <f>'PRECIO REFERENCIA'!BY297</f>
        <v>NO OFERTADO</v>
      </c>
      <c r="CA297" s="44">
        <f>+IF(BZ297="NO OFERTADO",0,IF(BZ297="NO CUMPLE EV TECNICA",0,IF(BZ297="NO HABILITA",0,IF(BZ297="HABILITA",('PRECIOS UNITARIOS'!$AF297*500)/BY297))))</f>
        <v>0</v>
      </c>
      <c r="CB297" s="43">
        <f>'PRECIO REFERENCIA'!BZ297</f>
        <v>0</v>
      </c>
      <c r="CC297" s="43" t="str">
        <f>'PRECIO REFERENCIA'!CB297</f>
        <v>NO OFERTADO</v>
      </c>
      <c r="CD297" s="44">
        <f>+IF(CC297="NO OFERTADO",0,IF(CC297="NO CUMPLE EV TECNICA",0,IF(CC297="NO HABILITA",0,IF(CC297="HABILITA",('PRECIOS UNITARIOS'!$AF297*500)/CB297))))</f>
        <v>0</v>
      </c>
      <c r="CE297" s="43">
        <f>'PRECIO REFERENCIA'!CC297</f>
        <v>0</v>
      </c>
      <c r="CF297" s="43" t="str">
        <f>'PRECIO REFERENCIA'!CE297</f>
        <v>NO OFERTADO</v>
      </c>
      <c r="CG297" s="44">
        <f>+IF(CF297="NO OFERTADO",0,IF(CF297="NO CUMPLE EV TECNICA",0,IF(CF297="NO HABILITA",0,IF(CF297="HABILITA",('PRECIOS UNITARIOS'!$AF297*500)/CE297))))</f>
        <v>0</v>
      </c>
      <c r="CH297" s="43">
        <f>'PRECIO REFERENCIA'!CF297</f>
        <v>0</v>
      </c>
      <c r="CI297" s="43" t="str">
        <f>'PRECIO REFERENCIA'!CH297</f>
        <v>NO OFERTADO</v>
      </c>
      <c r="CJ297" s="44">
        <f>+IF(CI297="NO OFERTADO",0,IF(CI297="NO CUMPLE EV TECNICA",0,IF(CI297="NO HABILITA",0,IF(CI297="HABILITA",('PRECIOS UNITARIOS'!$AF297*500)/CH297))))</f>
        <v>0</v>
      </c>
    </row>
    <row r="298" spans="1:88" s="40" customFormat="1" ht="38.25" x14ac:dyDescent="0.2">
      <c r="A298" s="103">
        <v>289</v>
      </c>
      <c r="B298" s="202" t="s">
        <v>446</v>
      </c>
      <c r="C298" s="121" t="s">
        <v>441</v>
      </c>
      <c r="D298" s="24">
        <v>1</v>
      </c>
      <c r="E298" s="166" t="s">
        <v>53</v>
      </c>
      <c r="F298" s="168">
        <v>6</v>
      </c>
      <c r="G298" s="25">
        <v>45627</v>
      </c>
      <c r="H298" s="43">
        <f>'PRECIO REFERENCIA'!F298</f>
        <v>0</v>
      </c>
      <c r="I298" s="43" t="str">
        <f>'PRECIO REFERENCIA'!H298</f>
        <v>NO OFERTADO</v>
      </c>
      <c r="J298" s="44">
        <f>+IF(I298="NO OFERTADO",0,IF(I298="NO CUMPLE EV TECNICA",0,IF(I298="NO HABILITA",0,IF(I298="HABILITA",('PRECIOS UNITARIOS'!$AF298*500)/H298))))</f>
        <v>0</v>
      </c>
      <c r="K298" s="43">
        <f>'PRECIO REFERENCIA'!I298</f>
        <v>0</v>
      </c>
      <c r="L298" s="43" t="str">
        <f>'PRECIO REFERENCIA'!K298</f>
        <v>NO OFERTADO</v>
      </c>
      <c r="M298" s="44">
        <f>+IF(L298="NO OFERTADO",0,IF(L298="NO CUMPLE EV TECNICA",0,IF(L298="NO HABILITA",0,IF(L298="HABILITA",('PRECIOS UNITARIOS'!$AF298*500)/K298))))</f>
        <v>0</v>
      </c>
      <c r="N298" s="43">
        <f>'PRECIO REFERENCIA'!L298</f>
        <v>0</v>
      </c>
      <c r="O298" s="43" t="str">
        <f>'PRECIO REFERENCIA'!N298</f>
        <v>NO OFERTADO</v>
      </c>
      <c r="P298" s="44">
        <f>+IF(O298="NO OFERTADO",0,IF(O298="NO CUMPLE EV TECNICA",0,IF(O298="NO HABILITA",0,IF(O298="HABILITA",('PRECIOS UNITARIOS'!$AF298*500)/N298))))</f>
        <v>0</v>
      </c>
      <c r="Q298" s="43">
        <f>'PRECIO REFERENCIA'!O298</f>
        <v>0</v>
      </c>
      <c r="R298" s="43" t="str">
        <f>'PRECIO REFERENCIA'!Q298</f>
        <v>NO OFERTADO</v>
      </c>
      <c r="S298" s="44">
        <f>+IF(R298="NO OFERTADO",0,IF(R298="NO CUMPLE EV TECNICA",0,IF(R298="NO HABILITA",0,IF(R298="HABILITA",('PRECIOS UNITARIOS'!$AF298*500)/Q298))))</f>
        <v>0</v>
      </c>
      <c r="T298" s="43">
        <f>'PRECIO REFERENCIA'!R298</f>
        <v>0</v>
      </c>
      <c r="U298" s="43" t="str">
        <f>'PRECIO REFERENCIA'!T298</f>
        <v>NO OFERTADO</v>
      </c>
      <c r="V298" s="44">
        <f>+IF(U298="NO OFERTADO",0,IF(U298="NO CUMPLE EV TECNICA",0,IF(U298="NO HABILITA",0,IF(U298="HABILITA",('PRECIOS UNITARIOS'!$AF298*500)/T298))))</f>
        <v>0</v>
      </c>
      <c r="W298" s="43">
        <f>'PRECIO REFERENCIA'!U298</f>
        <v>0</v>
      </c>
      <c r="X298" s="43" t="str">
        <f>'PRECIO REFERENCIA'!W298</f>
        <v>NO OFERTADO</v>
      </c>
      <c r="Y298" s="44">
        <f>+IF(X298="NO OFERTADO",0,IF(X298="NO CUMPLE EV TECNICA",0,IF(X298="NO HABILITA",0,IF(X298="HABILITA",('PRECIOS UNITARIOS'!$AF298*500)/W298))))</f>
        <v>0</v>
      </c>
      <c r="Z298" s="43">
        <f>'PRECIO REFERENCIA'!X298</f>
        <v>0</v>
      </c>
      <c r="AA298" s="43" t="str">
        <f>'PRECIO REFERENCIA'!Z298</f>
        <v>NO OFERTADO</v>
      </c>
      <c r="AB298" s="44">
        <f>+IF(AA298="NO OFERTADO",0,IF(AA298="NO CUMPLE EV TECNICA",0,IF(AA298="NO HABILITA",0,IF(AA298="HABILITA",('PRECIOS UNITARIOS'!$AF298*500)/Z298))))</f>
        <v>0</v>
      </c>
      <c r="AC298" s="43">
        <f>'PRECIO REFERENCIA'!AA298</f>
        <v>0</v>
      </c>
      <c r="AD298" s="43" t="str">
        <f>'PRECIO REFERENCIA'!AC298</f>
        <v>NO OFERTADO</v>
      </c>
      <c r="AE298" s="44">
        <f>+IF(AD298="NO OFERTADO",0,IF(AD298="NO CUMPLE EV TECNICA",0,IF(AD298="NO HABILITA",0,IF(AD298="HABILITA",('PRECIOS UNITARIOS'!$AF298*500)/AC298))))</f>
        <v>0</v>
      </c>
      <c r="AF298" s="43">
        <f>'PRECIO REFERENCIA'!AD298</f>
        <v>65747</v>
      </c>
      <c r="AG298" s="43" t="str">
        <f>'PRECIO REFERENCIA'!AF298</f>
        <v>NO HABILITA</v>
      </c>
      <c r="AH298" s="44">
        <f>+IF(AG298="NO OFERTADO",0,IF(AG298="NO CUMPLE EV TECNICA",0,IF(AG298="NO HABILITA",0,IF(AG298="HABILITA",('PRECIOS UNITARIOS'!$AF298*500)/AF298))))</f>
        <v>0</v>
      </c>
      <c r="AI298" s="43">
        <f>'PRECIO REFERENCIA'!AG298</f>
        <v>0</v>
      </c>
      <c r="AJ298" s="43" t="str">
        <f>'PRECIO REFERENCIA'!AI298</f>
        <v>NO OFERTADO</v>
      </c>
      <c r="AK298" s="44">
        <f>+IF(AJ298="NO OFERTADO",0,IF(AJ298="NO CUMPLE EV TECNICA",0,IF(AJ298="NO HABILITA",0,IF(AJ298="HABILITA",('PRECIOS UNITARIOS'!$AF298*500)/AI298))))</f>
        <v>0</v>
      </c>
      <c r="AL298" s="43">
        <f>'PRECIO REFERENCIA'!AJ298</f>
        <v>0</v>
      </c>
      <c r="AM298" s="43" t="str">
        <f>'PRECIO REFERENCIA'!AL298</f>
        <v>NO OFERTADO</v>
      </c>
      <c r="AN298" s="44">
        <f>+IF(AM298="NO OFERTADO",0,IF(AM298="NO CUMPLE EV TECNICA",0,IF(AM298="NO HABILITA",0,IF(AM298="HABILITA",('PRECIOS UNITARIOS'!$AF298*500)/AL298))))</f>
        <v>0</v>
      </c>
      <c r="AO298" s="43">
        <f>'PRECIO REFERENCIA'!AM298</f>
        <v>0</v>
      </c>
      <c r="AP298" s="43" t="str">
        <f>'PRECIO REFERENCIA'!AO298</f>
        <v>NO OFERTADO</v>
      </c>
      <c r="AQ298" s="44">
        <f>+IF(AP298="NO OFERTADO",0,IF(AP298="NO CUMPLE EV TECNICA",0,IF(AP298="NO HABILITA",0,IF(AP298="HABILITA",('PRECIOS UNITARIOS'!$AF298*500)/AO298))))</f>
        <v>0</v>
      </c>
      <c r="AR298" s="43">
        <f>'PRECIO REFERENCIA'!AP298</f>
        <v>0</v>
      </c>
      <c r="AS298" s="43" t="str">
        <f>'PRECIO REFERENCIA'!AR298</f>
        <v>NO OFERTADO</v>
      </c>
      <c r="AT298" s="44">
        <f>+IF(AS298="NO OFERTADO",0,IF(AS298="NO CUMPLE EV TECNICA",0,IF(AS298="NO HABILITA",0,IF(AS298="HABILITA",('PRECIOS UNITARIOS'!$AF298*500)/AR298))))</f>
        <v>0</v>
      </c>
      <c r="AU298" s="43">
        <f>'PRECIO REFERENCIA'!AS298</f>
        <v>0</v>
      </c>
      <c r="AV298" s="43" t="str">
        <f>'PRECIO REFERENCIA'!AU298</f>
        <v>NO OFERTADO</v>
      </c>
      <c r="AW298" s="44">
        <f>+IF(AV298="NO OFERTADO",0,IF(AV298="NO CUMPLE EV TECNICA",0,IF(AV298="NO HABILITA",0,IF(AV298="HABILITA",('PRECIOS UNITARIOS'!$AF298*500)/AU298))))</f>
        <v>0</v>
      </c>
      <c r="AX298" s="43">
        <f>'PRECIO REFERENCIA'!AV298</f>
        <v>0</v>
      </c>
      <c r="AY298" s="43" t="str">
        <f>'PRECIO REFERENCIA'!AX298</f>
        <v>NO OFERTADO</v>
      </c>
      <c r="AZ298" s="44">
        <f>+IF(AY298="NO OFERTADO",0,IF(AY298="NO CUMPLE EV TECNICA",0,IF(AY298="NO HABILITA",0,IF(AY298="HABILITA",('PRECIOS UNITARIOS'!$AF298*500)/AX298))))</f>
        <v>0</v>
      </c>
      <c r="BA298" s="43">
        <f>'PRECIO REFERENCIA'!AY298</f>
        <v>0</v>
      </c>
      <c r="BB298" s="43" t="str">
        <f>'PRECIO REFERENCIA'!BA298</f>
        <v>NO OFERTADO</v>
      </c>
      <c r="BC298" s="44">
        <f>+IF(BB298="NO OFERTADO",0,IF(BB298="NO CUMPLE EV TECNICA",0,IF(BB298="NO HABILITA",0,IF(BB298="HABILITA",('PRECIOS UNITARIOS'!$AF298*500)/BA298))))</f>
        <v>0</v>
      </c>
      <c r="BD298" s="43">
        <f>'PRECIO REFERENCIA'!BB298</f>
        <v>0</v>
      </c>
      <c r="BE298" s="43" t="str">
        <f>'PRECIO REFERENCIA'!BD298</f>
        <v>NO HABILITA</v>
      </c>
      <c r="BF298" s="44">
        <f>+IF(BE298="NO OFERTADO",0,IF(BE298="NO CUMPLE EV TECNICA",0,IF(BE298="NO HABILITA",0,IF(BE298="HABILITA",('PRECIOS UNITARIOS'!$AF298*500)/BD298))))</f>
        <v>0</v>
      </c>
      <c r="BG298" s="43">
        <f>'PRECIO REFERENCIA'!BE298</f>
        <v>0</v>
      </c>
      <c r="BH298" s="43" t="str">
        <f>'PRECIO REFERENCIA'!BG298</f>
        <v>NO OFERTADO</v>
      </c>
      <c r="BI298" s="44">
        <f>+IF(BH298="NO OFERTADO",0,IF(BH298="NO CUMPLE EV TECNICA",0,IF(BH298="NO HABILITA",0,IF(BH298="HABILITA",('PRECIOS UNITARIOS'!$AF298*500)/BG298))))</f>
        <v>0</v>
      </c>
      <c r="BJ298" s="43">
        <f>'PRECIO REFERENCIA'!BH298</f>
        <v>0</v>
      </c>
      <c r="BK298" s="43" t="str">
        <f>'PRECIO REFERENCIA'!BJ298</f>
        <v>NO OFERTADO</v>
      </c>
      <c r="BL298" s="44">
        <f>+IF(BK298="NO OFERTADO",0,IF(BK298="NO CUMPLE EV TECNICA",0,IF(BK298="NO HABILITA",0,IF(BK298="HABILITA",('PRECIOS UNITARIOS'!$AF298*500)/BJ298))))</f>
        <v>0</v>
      </c>
      <c r="BM298" s="43">
        <f>'PRECIO REFERENCIA'!BK298</f>
        <v>0</v>
      </c>
      <c r="BN298" s="43" t="str">
        <f>'PRECIO REFERENCIA'!BM298</f>
        <v>NO OFERTADO</v>
      </c>
      <c r="BO298" s="44">
        <f>+IF(BN298="NO OFERTADO",0,IF(BN298="NO CUMPLE EV TECNICA",0,IF(BN298="NO HABILITA",0,IF(BN298="HABILITA",('PRECIOS UNITARIOS'!$AF298*500)/BM298))))</f>
        <v>0</v>
      </c>
      <c r="BP298" s="43">
        <f>'PRECIO REFERENCIA'!BN298</f>
        <v>0</v>
      </c>
      <c r="BQ298" s="43" t="str">
        <f>'PRECIO REFERENCIA'!BP298</f>
        <v>NO OFERTADO</v>
      </c>
      <c r="BR298" s="44">
        <f>+IF(BQ298="NO OFERTADO",0,IF(BQ298="NO CUMPLE EV TECNICA",0,IF(BQ298="NO HABILITA",0,IF(BQ298="HABILITA",('PRECIOS UNITARIOS'!$AF298*500)/BP298))))</f>
        <v>0</v>
      </c>
      <c r="BS298" s="43">
        <f>'PRECIO REFERENCIA'!BQ298</f>
        <v>64686</v>
      </c>
      <c r="BT298" s="43" t="str">
        <f>'PRECIO REFERENCIA'!BS298</f>
        <v>NO HABILITA</v>
      </c>
      <c r="BU298" s="44">
        <f>+IF(BT298="NO OFERTADO",0,IF(BT298="NO CUMPLE EV TECNICA",0,IF(BT298="NO HABILITA",0,IF(BT298="HABILITA",('PRECIOS UNITARIOS'!$AF298*500)/BS298))))</f>
        <v>0</v>
      </c>
      <c r="BV298" s="43">
        <f>'PRECIO REFERENCIA'!BT298</f>
        <v>0</v>
      </c>
      <c r="BW298" s="43" t="str">
        <f>'PRECIO REFERENCIA'!BV298</f>
        <v>NO OFERTADO</v>
      </c>
      <c r="BX298" s="44">
        <f>+IF(BW298="NO OFERTADO",0,IF(BW298="NO CUMPLE EV TECNICA",0,IF(BW298="NO HABILITA",0,IF(BW298="HABILITA",('PRECIOS UNITARIOS'!$AF298*500)/BV298))))</f>
        <v>0</v>
      </c>
      <c r="BY298" s="43">
        <f>'PRECIO REFERENCIA'!BW298</f>
        <v>0</v>
      </c>
      <c r="BZ298" s="43" t="str">
        <f>'PRECIO REFERENCIA'!BY298</f>
        <v>NO OFERTADO</v>
      </c>
      <c r="CA298" s="44">
        <f>+IF(BZ298="NO OFERTADO",0,IF(BZ298="NO CUMPLE EV TECNICA",0,IF(BZ298="NO HABILITA",0,IF(BZ298="HABILITA",('PRECIOS UNITARIOS'!$AF298*500)/BY298))))</f>
        <v>0</v>
      </c>
      <c r="CB298" s="43">
        <f>'PRECIO REFERENCIA'!BZ298</f>
        <v>0</v>
      </c>
      <c r="CC298" s="43" t="str">
        <f>'PRECIO REFERENCIA'!CB298</f>
        <v>NO OFERTADO</v>
      </c>
      <c r="CD298" s="44">
        <f>+IF(CC298="NO OFERTADO",0,IF(CC298="NO CUMPLE EV TECNICA",0,IF(CC298="NO HABILITA",0,IF(CC298="HABILITA",('PRECIOS UNITARIOS'!$AF298*500)/CB298))))</f>
        <v>0</v>
      </c>
      <c r="CE298" s="43">
        <f>'PRECIO REFERENCIA'!CC298</f>
        <v>0</v>
      </c>
      <c r="CF298" s="43" t="str">
        <f>'PRECIO REFERENCIA'!CE298</f>
        <v>NO OFERTADO</v>
      </c>
      <c r="CG298" s="44">
        <f>+IF(CF298="NO OFERTADO",0,IF(CF298="NO CUMPLE EV TECNICA",0,IF(CF298="NO HABILITA",0,IF(CF298="HABILITA",('PRECIOS UNITARIOS'!$AF298*500)/CE298))))</f>
        <v>0</v>
      </c>
      <c r="CH298" s="43">
        <f>'PRECIO REFERENCIA'!CF298</f>
        <v>0</v>
      </c>
      <c r="CI298" s="43" t="str">
        <f>'PRECIO REFERENCIA'!CH298</f>
        <v>NO OFERTADO</v>
      </c>
      <c r="CJ298" s="44">
        <f>+IF(CI298="NO OFERTADO",0,IF(CI298="NO CUMPLE EV TECNICA",0,IF(CI298="NO HABILITA",0,IF(CI298="HABILITA",('PRECIOS UNITARIOS'!$AF298*500)/CH298))))</f>
        <v>0</v>
      </c>
    </row>
    <row r="299" spans="1:88" s="40" customFormat="1" ht="38.25" x14ac:dyDescent="0.2">
      <c r="A299" s="103">
        <v>290</v>
      </c>
      <c r="B299" s="202" t="s">
        <v>447</v>
      </c>
      <c r="C299" s="121" t="s">
        <v>441</v>
      </c>
      <c r="D299" s="24">
        <v>1</v>
      </c>
      <c r="E299" s="166" t="s">
        <v>53</v>
      </c>
      <c r="F299" s="168">
        <v>55.666666666666664</v>
      </c>
      <c r="G299" s="25">
        <v>640</v>
      </c>
      <c r="H299" s="43">
        <f>'PRECIO REFERENCIA'!F299</f>
        <v>0</v>
      </c>
      <c r="I299" s="43" t="str">
        <f>'PRECIO REFERENCIA'!H299</f>
        <v>NO OFERTADO</v>
      </c>
      <c r="J299" s="44">
        <f>+IF(I299="NO OFERTADO",0,IF(I299="NO CUMPLE EV TECNICA",0,IF(I299="NO HABILITA",0,IF(I299="HABILITA",('PRECIOS UNITARIOS'!$AF299*500)/H299))))</f>
        <v>0</v>
      </c>
      <c r="K299" s="43">
        <f>'PRECIO REFERENCIA'!I299</f>
        <v>0</v>
      </c>
      <c r="L299" s="43" t="str">
        <f>'PRECIO REFERENCIA'!K299</f>
        <v>NO OFERTADO</v>
      </c>
      <c r="M299" s="44">
        <f>+IF(L299="NO OFERTADO",0,IF(L299="NO CUMPLE EV TECNICA",0,IF(L299="NO HABILITA",0,IF(L299="HABILITA",('PRECIOS UNITARIOS'!$AF299*500)/K299))))</f>
        <v>0</v>
      </c>
      <c r="N299" s="43">
        <f>'PRECIO REFERENCIA'!L299</f>
        <v>0</v>
      </c>
      <c r="O299" s="43" t="str">
        <f>'PRECIO REFERENCIA'!N299</f>
        <v>NO OFERTADO</v>
      </c>
      <c r="P299" s="44">
        <f>+IF(O299="NO OFERTADO",0,IF(O299="NO CUMPLE EV TECNICA",0,IF(O299="NO HABILITA",0,IF(O299="HABILITA",('PRECIOS UNITARIOS'!$AF299*500)/N299))))</f>
        <v>0</v>
      </c>
      <c r="Q299" s="43">
        <f>'PRECIO REFERENCIA'!O299</f>
        <v>0</v>
      </c>
      <c r="R299" s="43" t="str">
        <f>'PRECIO REFERENCIA'!Q299</f>
        <v>NO OFERTADO</v>
      </c>
      <c r="S299" s="44">
        <f>+IF(R299="NO OFERTADO",0,IF(R299="NO CUMPLE EV TECNICA",0,IF(R299="NO HABILITA",0,IF(R299="HABILITA",('PRECIOS UNITARIOS'!$AF299*500)/Q299))))</f>
        <v>0</v>
      </c>
      <c r="T299" s="43">
        <f>'PRECIO REFERENCIA'!R299</f>
        <v>0</v>
      </c>
      <c r="U299" s="43" t="str">
        <f>'PRECIO REFERENCIA'!T299</f>
        <v>NO OFERTADO</v>
      </c>
      <c r="V299" s="44">
        <f>+IF(U299="NO OFERTADO",0,IF(U299="NO CUMPLE EV TECNICA",0,IF(U299="NO HABILITA",0,IF(U299="HABILITA",('PRECIOS UNITARIOS'!$AF299*500)/T299))))</f>
        <v>0</v>
      </c>
      <c r="W299" s="43">
        <f>'PRECIO REFERENCIA'!U299</f>
        <v>0</v>
      </c>
      <c r="X299" s="43" t="str">
        <f>'PRECIO REFERENCIA'!W299</f>
        <v>NO OFERTADO</v>
      </c>
      <c r="Y299" s="44">
        <f>+IF(X299="NO OFERTADO",0,IF(X299="NO CUMPLE EV TECNICA",0,IF(X299="NO HABILITA",0,IF(X299="HABILITA",('PRECIOS UNITARIOS'!$AF299*500)/W299))))</f>
        <v>0</v>
      </c>
      <c r="Z299" s="43">
        <f>'PRECIO REFERENCIA'!X299</f>
        <v>823</v>
      </c>
      <c r="AA299" s="43" t="str">
        <f>'PRECIO REFERENCIA'!Z299</f>
        <v>HABILITA</v>
      </c>
      <c r="AB299" s="44">
        <f>+IF(AA299="NO OFERTADO",0,IF(AA299="NO CUMPLE EV TECNICA",0,IF(AA299="NO HABILITA",0,IF(AA299="HABILITA",('PRECIOS UNITARIOS'!$AF299*500)/Z299))))</f>
        <v>352.3693803159174</v>
      </c>
      <c r="AC299" s="43">
        <f>'PRECIO REFERENCIA'!AA299</f>
        <v>0</v>
      </c>
      <c r="AD299" s="43" t="str">
        <f>'PRECIO REFERENCIA'!AC299</f>
        <v>NO OFERTADO</v>
      </c>
      <c r="AE299" s="44">
        <f>+IF(AD299="NO OFERTADO",0,IF(AD299="NO CUMPLE EV TECNICA",0,IF(AD299="NO HABILITA",0,IF(AD299="HABILITA",('PRECIOS UNITARIOS'!$AF299*500)/AC299))))</f>
        <v>0</v>
      </c>
      <c r="AF299" s="43">
        <f>'PRECIO REFERENCIA'!AD299</f>
        <v>1023</v>
      </c>
      <c r="AG299" s="43" t="str">
        <f>'PRECIO REFERENCIA'!AF299</f>
        <v>NO HABILITA</v>
      </c>
      <c r="AH299" s="44">
        <f>+IF(AG299="NO OFERTADO",0,IF(AG299="NO CUMPLE EV TECNICA",0,IF(AG299="NO HABILITA",0,IF(AG299="HABILITA",('PRECIOS UNITARIOS'!$AF299*500)/AF299))))</f>
        <v>0</v>
      </c>
      <c r="AI299" s="43">
        <f>'PRECIO REFERENCIA'!AG299</f>
        <v>0</v>
      </c>
      <c r="AJ299" s="43" t="str">
        <f>'PRECIO REFERENCIA'!AI299</f>
        <v>NO OFERTADO</v>
      </c>
      <c r="AK299" s="44">
        <f>+IF(AJ299="NO OFERTADO",0,IF(AJ299="NO CUMPLE EV TECNICA",0,IF(AJ299="NO HABILITA",0,IF(AJ299="HABILITA",('PRECIOS UNITARIOS'!$AF299*500)/AI299))))</f>
        <v>0</v>
      </c>
      <c r="AL299" s="43">
        <f>'PRECIO REFERENCIA'!AJ299</f>
        <v>0</v>
      </c>
      <c r="AM299" s="43" t="str">
        <f>'PRECIO REFERENCIA'!AL299</f>
        <v>NO OFERTADO</v>
      </c>
      <c r="AN299" s="44">
        <f>+IF(AM299="NO OFERTADO",0,IF(AM299="NO CUMPLE EV TECNICA",0,IF(AM299="NO HABILITA",0,IF(AM299="HABILITA",('PRECIOS UNITARIOS'!$AF299*500)/AL299))))</f>
        <v>0</v>
      </c>
      <c r="AO299" s="43">
        <f>'PRECIO REFERENCIA'!AM299</f>
        <v>0</v>
      </c>
      <c r="AP299" s="43" t="str">
        <f>'PRECIO REFERENCIA'!AO299</f>
        <v>NO OFERTADO</v>
      </c>
      <c r="AQ299" s="44">
        <f>+IF(AP299="NO OFERTADO",0,IF(AP299="NO CUMPLE EV TECNICA",0,IF(AP299="NO HABILITA",0,IF(AP299="HABILITA",('PRECIOS UNITARIOS'!$AF299*500)/AO299))))</f>
        <v>0</v>
      </c>
      <c r="AR299" s="43">
        <f>'PRECIO REFERENCIA'!AP299</f>
        <v>0</v>
      </c>
      <c r="AS299" s="43" t="str">
        <f>'PRECIO REFERENCIA'!AR299</f>
        <v>NO OFERTADO</v>
      </c>
      <c r="AT299" s="44">
        <f>+IF(AS299="NO OFERTADO",0,IF(AS299="NO CUMPLE EV TECNICA",0,IF(AS299="NO HABILITA",0,IF(AS299="HABILITA",('PRECIOS UNITARIOS'!$AF299*500)/AR299))))</f>
        <v>0</v>
      </c>
      <c r="AU299" s="43">
        <f>'PRECIO REFERENCIA'!AS299</f>
        <v>580</v>
      </c>
      <c r="AV299" s="43" t="str">
        <f>'PRECIO REFERENCIA'!AU299</f>
        <v>HABILITA</v>
      </c>
      <c r="AW299" s="44">
        <f>+IF(AV299="NO OFERTADO",0,IF(AV299="NO CUMPLE EV TECNICA",0,IF(AV299="NO HABILITA",0,IF(AV299="HABILITA",('PRECIOS UNITARIOS'!$AF299*500)/AU299))))</f>
        <v>500</v>
      </c>
      <c r="AX299" s="43">
        <f>'PRECIO REFERENCIA'!AV299</f>
        <v>0</v>
      </c>
      <c r="AY299" s="43" t="str">
        <f>'PRECIO REFERENCIA'!AX299</f>
        <v>NO OFERTADO</v>
      </c>
      <c r="AZ299" s="44">
        <f>+IF(AY299="NO OFERTADO",0,IF(AY299="NO CUMPLE EV TECNICA",0,IF(AY299="NO HABILITA",0,IF(AY299="HABILITA",('PRECIOS UNITARIOS'!$AF299*500)/AX299))))</f>
        <v>0</v>
      </c>
      <c r="BA299" s="43">
        <f>'PRECIO REFERENCIA'!AY299</f>
        <v>0</v>
      </c>
      <c r="BB299" s="43" t="str">
        <f>'PRECIO REFERENCIA'!BA299</f>
        <v>NO OFERTADO</v>
      </c>
      <c r="BC299" s="44">
        <f>+IF(BB299="NO OFERTADO",0,IF(BB299="NO CUMPLE EV TECNICA",0,IF(BB299="NO HABILITA",0,IF(BB299="HABILITA",('PRECIOS UNITARIOS'!$AF299*500)/BA299))))</f>
        <v>0</v>
      </c>
      <c r="BD299" s="43">
        <f>'PRECIO REFERENCIA'!BB299</f>
        <v>33976</v>
      </c>
      <c r="BE299" s="43" t="str">
        <f>'PRECIO REFERENCIA'!BD299</f>
        <v>NO HABILITA</v>
      </c>
      <c r="BF299" s="44">
        <f>+IF(BE299="NO OFERTADO",0,IF(BE299="NO CUMPLE EV TECNICA",0,IF(BE299="NO HABILITA",0,IF(BE299="HABILITA",('PRECIOS UNITARIOS'!$AF299*500)/BD299))))</f>
        <v>0</v>
      </c>
      <c r="BG299" s="43">
        <f>'PRECIO REFERENCIA'!BE299</f>
        <v>0</v>
      </c>
      <c r="BH299" s="43" t="str">
        <f>'PRECIO REFERENCIA'!BG299</f>
        <v>NO OFERTADO</v>
      </c>
      <c r="BI299" s="44">
        <f>+IF(BH299="NO OFERTADO",0,IF(BH299="NO CUMPLE EV TECNICA",0,IF(BH299="NO HABILITA",0,IF(BH299="HABILITA",('PRECIOS UNITARIOS'!$AF299*500)/BG299))))</f>
        <v>0</v>
      </c>
      <c r="BJ299" s="43">
        <f>'PRECIO REFERENCIA'!BH299</f>
        <v>810</v>
      </c>
      <c r="BK299" s="43" t="str">
        <f>'PRECIO REFERENCIA'!BJ299</f>
        <v>HABILITA</v>
      </c>
      <c r="BL299" s="44">
        <f>+IF(BK299="NO OFERTADO",0,IF(BK299="NO CUMPLE EV TECNICA",0,IF(BK299="NO HABILITA",0,IF(BK299="HABILITA",('PRECIOS UNITARIOS'!$AF299*500)/BJ299))))</f>
        <v>358.02469135802471</v>
      </c>
      <c r="BM299" s="43">
        <f>'PRECIO REFERENCIA'!BK299</f>
        <v>0</v>
      </c>
      <c r="BN299" s="43" t="str">
        <f>'PRECIO REFERENCIA'!BM299</f>
        <v>NO OFERTADO</v>
      </c>
      <c r="BO299" s="44">
        <f>+IF(BN299="NO OFERTADO",0,IF(BN299="NO CUMPLE EV TECNICA",0,IF(BN299="NO HABILITA",0,IF(BN299="HABILITA",('PRECIOS UNITARIOS'!$AF299*500)/BM299))))</f>
        <v>0</v>
      </c>
      <c r="BP299" s="43">
        <f>'PRECIO REFERENCIA'!BN299</f>
        <v>0</v>
      </c>
      <c r="BQ299" s="43" t="str">
        <f>'PRECIO REFERENCIA'!BP299</f>
        <v>NO OFERTADO</v>
      </c>
      <c r="BR299" s="44">
        <f>+IF(BQ299="NO OFERTADO",0,IF(BQ299="NO CUMPLE EV TECNICA",0,IF(BQ299="NO HABILITA",0,IF(BQ299="HABILITA",('PRECIOS UNITARIOS'!$AF299*500)/BP299))))</f>
        <v>0</v>
      </c>
      <c r="BS299" s="43">
        <f>'PRECIO REFERENCIA'!BQ299</f>
        <v>868</v>
      </c>
      <c r="BT299" s="43" t="str">
        <f>'PRECIO REFERENCIA'!BS299</f>
        <v>NO HABILITA</v>
      </c>
      <c r="BU299" s="44">
        <f>+IF(BT299="NO OFERTADO",0,IF(BT299="NO CUMPLE EV TECNICA",0,IF(BT299="NO HABILITA",0,IF(BT299="HABILITA",('PRECIOS UNITARIOS'!$AF299*500)/BS299))))</f>
        <v>0</v>
      </c>
      <c r="BV299" s="43">
        <f>'PRECIO REFERENCIA'!BT299</f>
        <v>0</v>
      </c>
      <c r="BW299" s="43" t="str">
        <f>'PRECIO REFERENCIA'!BV299</f>
        <v>NO OFERTADO</v>
      </c>
      <c r="BX299" s="44">
        <f>+IF(BW299="NO OFERTADO",0,IF(BW299="NO CUMPLE EV TECNICA",0,IF(BW299="NO HABILITA",0,IF(BW299="HABILITA",('PRECIOS UNITARIOS'!$AF299*500)/BV299))))</f>
        <v>0</v>
      </c>
      <c r="BY299" s="43">
        <f>'PRECIO REFERENCIA'!BW299</f>
        <v>0</v>
      </c>
      <c r="BZ299" s="43" t="str">
        <f>'PRECIO REFERENCIA'!BY299</f>
        <v>NO OFERTADO</v>
      </c>
      <c r="CA299" s="44">
        <f>+IF(BZ299="NO OFERTADO",0,IF(BZ299="NO CUMPLE EV TECNICA",0,IF(BZ299="NO HABILITA",0,IF(BZ299="HABILITA",('PRECIOS UNITARIOS'!$AF299*500)/BY299))))</f>
        <v>0</v>
      </c>
      <c r="CB299" s="43">
        <f>'PRECIO REFERENCIA'!BZ299</f>
        <v>0</v>
      </c>
      <c r="CC299" s="43" t="str">
        <f>'PRECIO REFERENCIA'!CB299</f>
        <v>NO OFERTADO</v>
      </c>
      <c r="CD299" s="44">
        <f>+IF(CC299="NO OFERTADO",0,IF(CC299="NO CUMPLE EV TECNICA",0,IF(CC299="NO HABILITA",0,IF(CC299="HABILITA",('PRECIOS UNITARIOS'!$AF299*500)/CB299))))</f>
        <v>0</v>
      </c>
      <c r="CE299" s="43">
        <f>'PRECIO REFERENCIA'!CC299</f>
        <v>0</v>
      </c>
      <c r="CF299" s="43" t="str">
        <f>'PRECIO REFERENCIA'!CE299</f>
        <v>NO OFERTADO</v>
      </c>
      <c r="CG299" s="44">
        <f>+IF(CF299="NO OFERTADO",0,IF(CF299="NO CUMPLE EV TECNICA",0,IF(CF299="NO HABILITA",0,IF(CF299="HABILITA",('PRECIOS UNITARIOS'!$AF299*500)/CE299))))</f>
        <v>0</v>
      </c>
      <c r="CH299" s="43">
        <f>'PRECIO REFERENCIA'!CF299</f>
        <v>0</v>
      </c>
      <c r="CI299" s="43" t="str">
        <f>'PRECIO REFERENCIA'!CH299</f>
        <v>NO OFERTADO</v>
      </c>
      <c r="CJ299" s="44">
        <f>+IF(CI299="NO OFERTADO",0,IF(CI299="NO CUMPLE EV TECNICA",0,IF(CI299="NO HABILITA",0,IF(CI299="HABILITA",('PRECIOS UNITARIOS'!$AF299*500)/CH299))))</f>
        <v>0</v>
      </c>
    </row>
    <row r="300" spans="1:88" s="40" customFormat="1" ht="38.25" x14ac:dyDescent="0.2">
      <c r="A300" s="103">
        <v>291</v>
      </c>
      <c r="B300" s="202" t="s">
        <v>448</v>
      </c>
      <c r="C300" s="121" t="s">
        <v>441</v>
      </c>
      <c r="D300" s="24">
        <v>1</v>
      </c>
      <c r="E300" s="166" t="s">
        <v>53</v>
      </c>
      <c r="F300" s="168">
        <v>81</v>
      </c>
      <c r="G300" s="25">
        <v>850</v>
      </c>
      <c r="H300" s="43">
        <f>'PRECIO REFERENCIA'!F300</f>
        <v>0</v>
      </c>
      <c r="I300" s="43" t="str">
        <f>'PRECIO REFERENCIA'!H300</f>
        <v>NO OFERTADO</v>
      </c>
      <c r="J300" s="44">
        <f>+IF(I300="NO OFERTADO",0,IF(I300="NO CUMPLE EV TECNICA",0,IF(I300="NO HABILITA",0,IF(I300="HABILITA",('PRECIOS UNITARIOS'!$AF300*500)/H300))))</f>
        <v>0</v>
      </c>
      <c r="K300" s="43">
        <f>'PRECIO REFERENCIA'!I300</f>
        <v>0</v>
      </c>
      <c r="L300" s="43" t="str">
        <f>'PRECIO REFERENCIA'!K300</f>
        <v>NO OFERTADO</v>
      </c>
      <c r="M300" s="44">
        <f>+IF(L300="NO OFERTADO",0,IF(L300="NO CUMPLE EV TECNICA",0,IF(L300="NO HABILITA",0,IF(L300="HABILITA",('PRECIOS UNITARIOS'!$AF300*500)/K300))))</f>
        <v>0</v>
      </c>
      <c r="N300" s="43">
        <f>'PRECIO REFERENCIA'!L300</f>
        <v>0</v>
      </c>
      <c r="O300" s="43" t="str">
        <f>'PRECIO REFERENCIA'!N300</f>
        <v>NO OFERTADO</v>
      </c>
      <c r="P300" s="44">
        <f>+IF(O300="NO OFERTADO",0,IF(O300="NO CUMPLE EV TECNICA",0,IF(O300="NO HABILITA",0,IF(O300="HABILITA",('PRECIOS UNITARIOS'!$AF300*500)/N300))))</f>
        <v>0</v>
      </c>
      <c r="Q300" s="43">
        <f>'PRECIO REFERENCIA'!O300</f>
        <v>0</v>
      </c>
      <c r="R300" s="43" t="str">
        <f>'PRECIO REFERENCIA'!Q300</f>
        <v>NO OFERTADO</v>
      </c>
      <c r="S300" s="44">
        <f>+IF(R300="NO OFERTADO",0,IF(R300="NO CUMPLE EV TECNICA",0,IF(R300="NO HABILITA",0,IF(R300="HABILITA",('PRECIOS UNITARIOS'!$AF300*500)/Q300))))</f>
        <v>0</v>
      </c>
      <c r="T300" s="43">
        <f>'PRECIO REFERENCIA'!R300</f>
        <v>0</v>
      </c>
      <c r="U300" s="43" t="str">
        <f>'PRECIO REFERENCIA'!T300</f>
        <v>NO OFERTADO</v>
      </c>
      <c r="V300" s="44">
        <f>+IF(U300="NO OFERTADO",0,IF(U300="NO CUMPLE EV TECNICA",0,IF(U300="NO HABILITA",0,IF(U300="HABILITA",('PRECIOS UNITARIOS'!$AF300*500)/T300))))</f>
        <v>0</v>
      </c>
      <c r="W300" s="43">
        <f>'PRECIO REFERENCIA'!U300</f>
        <v>0</v>
      </c>
      <c r="X300" s="43" t="str">
        <f>'PRECIO REFERENCIA'!W300</f>
        <v>NO OFERTADO</v>
      </c>
      <c r="Y300" s="44">
        <f>+IF(X300="NO OFERTADO",0,IF(X300="NO CUMPLE EV TECNICA",0,IF(X300="NO HABILITA",0,IF(X300="HABILITA",('PRECIOS UNITARIOS'!$AF300*500)/W300))))</f>
        <v>0</v>
      </c>
      <c r="Z300" s="43">
        <f>'PRECIO REFERENCIA'!X300</f>
        <v>0</v>
      </c>
      <c r="AA300" s="43" t="str">
        <f>'PRECIO REFERENCIA'!Z300</f>
        <v>NO OFERTADO</v>
      </c>
      <c r="AB300" s="44">
        <f>+IF(AA300="NO OFERTADO",0,IF(AA300="NO CUMPLE EV TECNICA",0,IF(AA300="NO HABILITA",0,IF(AA300="HABILITA",('PRECIOS UNITARIOS'!$AF300*500)/Z300))))</f>
        <v>0</v>
      </c>
      <c r="AC300" s="43">
        <f>'PRECIO REFERENCIA'!AA300</f>
        <v>0</v>
      </c>
      <c r="AD300" s="43" t="str">
        <f>'PRECIO REFERENCIA'!AC300</f>
        <v>NO OFERTADO</v>
      </c>
      <c r="AE300" s="44">
        <f>+IF(AD300="NO OFERTADO",0,IF(AD300="NO CUMPLE EV TECNICA",0,IF(AD300="NO HABILITA",0,IF(AD300="HABILITA",('PRECIOS UNITARIOS'!$AF300*500)/AC300))))</f>
        <v>0</v>
      </c>
      <c r="AF300" s="43">
        <f>'PRECIO REFERENCIA'!AD300</f>
        <v>953</v>
      </c>
      <c r="AG300" s="43" t="str">
        <f>'PRECIO REFERENCIA'!AF300</f>
        <v>HABILITA</v>
      </c>
      <c r="AH300" s="44">
        <f>+IF(AG300="NO OFERTADO",0,IF(AG300="NO CUMPLE EV TECNICA",0,IF(AG300="NO HABILITA",0,IF(AG300="HABILITA",('PRECIOS UNITARIOS'!$AF300*500)/AF300))))</f>
        <v>372.50786988457503</v>
      </c>
      <c r="AI300" s="43">
        <f>'PRECIO REFERENCIA'!AG300</f>
        <v>0</v>
      </c>
      <c r="AJ300" s="43" t="str">
        <f>'PRECIO REFERENCIA'!AI300</f>
        <v>NO OFERTADO</v>
      </c>
      <c r="AK300" s="44">
        <f>+IF(AJ300="NO OFERTADO",0,IF(AJ300="NO CUMPLE EV TECNICA",0,IF(AJ300="NO HABILITA",0,IF(AJ300="HABILITA",('PRECIOS UNITARIOS'!$AF300*500)/AI300))))</f>
        <v>0</v>
      </c>
      <c r="AL300" s="43">
        <f>'PRECIO REFERENCIA'!AJ300</f>
        <v>0</v>
      </c>
      <c r="AM300" s="43" t="str">
        <f>'PRECIO REFERENCIA'!AL300</f>
        <v>NO OFERTADO</v>
      </c>
      <c r="AN300" s="44">
        <f>+IF(AM300="NO OFERTADO",0,IF(AM300="NO CUMPLE EV TECNICA",0,IF(AM300="NO HABILITA",0,IF(AM300="HABILITA",('PRECIOS UNITARIOS'!$AF300*500)/AL300))))</f>
        <v>0</v>
      </c>
      <c r="AO300" s="43">
        <f>'PRECIO REFERENCIA'!AM300</f>
        <v>0</v>
      </c>
      <c r="AP300" s="43" t="str">
        <f>'PRECIO REFERENCIA'!AO300</f>
        <v>NO OFERTADO</v>
      </c>
      <c r="AQ300" s="44">
        <f>+IF(AP300="NO OFERTADO",0,IF(AP300="NO CUMPLE EV TECNICA",0,IF(AP300="NO HABILITA",0,IF(AP300="HABILITA",('PRECIOS UNITARIOS'!$AF300*500)/AO300))))</f>
        <v>0</v>
      </c>
      <c r="AR300" s="43">
        <f>'PRECIO REFERENCIA'!AP300</f>
        <v>0</v>
      </c>
      <c r="AS300" s="43" t="str">
        <f>'PRECIO REFERENCIA'!AR300</f>
        <v>NO OFERTADO</v>
      </c>
      <c r="AT300" s="44">
        <f>+IF(AS300="NO OFERTADO",0,IF(AS300="NO CUMPLE EV TECNICA",0,IF(AS300="NO HABILITA",0,IF(AS300="HABILITA",('PRECIOS UNITARIOS'!$AF300*500)/AR300))))</f>
        <v>0</v>
      </c>
      <c r="AU300" s="43">
        <f>'PRECIO REFERENCIA'!AS300</f>
        <v>710</v>
      </c>
      <c r="AV300" s="43" t="str">
        <f>'PRECIO REFERENCIA'!AU300</f>
        <v>HABILITA</v>
      </c>
      <c r="AW300" s="44">
        <f>+IF(AV300="NO OFERTADO",0,IF(AV300="NO CUMPLE EV TECNICA",0,IF(AV300="NO HABILITA",0,IF(AV300="HABILITA",('PRECIOS UNITARIOS'!$AF300*500)/AU300))))</f>
        <v>500</v>
      </c>
      <c r="AX300" s="43">
        <f>'PRECIO REFERENCIA'!AV300</f>
        <v>0</v>
      </c>
      <c r="AY300" s="43" t="str">
        <f>'PRECIO REFERENCIA'!AX300</f>
        <v>NO OFERTADO</v>
      </c>
      <c r="AZ300" s="44">
        <f>+IF(AY300="NO OFERTADO",0,IF(AY300="NO CUMPLE EV TECNICA",0,IF(AY300="NO HABILITA",0,IF(AY300="HABILITA",('PRECIOS UNITARIOS'!$AF300*500)/AX300))))</f>
        <v>0</v>
      </c>
      <c r="BA300" s="43">
        <f>'PRECIO REFERENCIA'!AY300</f>
        <v>0</v>
      </c>
      <c r="BB300" s="43" t="str">
        <f>'PRECIO REFERENCIA'!BA300</f>
        <v>NO OFERTADO</v>
      </c>
      <c r="BC300" s="44">
        <f>+IF(BB300="NO OFERTADO",0,IF(BB300="NO CUMPLE EV TECNICA",0,IF(BB300="NO HABILITA",0,IF(BB300="HABILITA",('PRECIOS UNITARIOS'!$AF300*500)/BA300))))</f>
        <v>0</v>
      </c>
      <c r="BD300" s="43">
        <f>'PRECIO REFERENCIA'!BB300</f>
        <v>33976</v>
      </c>
      <c r="BE300" s="43" t="str">
        <f>'PRECIO REFERENCIA'!BD300</f>
        <v>NO HABILITA</v>
      </c>
      <c r="BF300" s="44">
        <f>+IF(BE300="NO OFERTADO",0,IF(BE300="NO CUMPLE EV TECNICA",0,IF(BE300="NO HABILITA",0,IF(BE300="HABILITA",('PRECIOS UNITARIOS'!$AF300*500)/BD300))))</f>
        <v>0</v>
      </c>
      <c r="BG300" s="43">
        <f>'PRECIO REFERENCIA'!BE300</f>
        <v>0</v>
      </c>
      <c r="BH300" s="43" t="str">
        <f>'PRECIO REFERENCIA'!BG300</f>
        <v>NO OFERTADO</v>
      </c>
      <c r="BI300" s="44">
        <f>+IF(BH300="NO OFERTADO",0,IF(BH300="NO CUMPLE EV TECNICA",0,IF(BH300="NO HABILITA",0,IF(BH300="HABILITA",('PRECIOS UNITARIOS'!$AF300*500)/BG300))))</f>
        <v>0</v>
      </c>
      <c r="BJ300" s="43">
        <f>'PRECIO REFERENCIA'!BH300</f>
        <v>905</v>
      </c>
      <c r="BK300" s="43" t="str">
        <f>'PRECIO REFERENCIA'!BJ300</f>
        <v>HABILITA</v>
      </c>
      <c r="BL300" s="44">
        <f>+IF(BK300="NO OFERTADO",0,IF(BK300="NO CUMPLE EV TECNICA",0,IF(BK300="NO HABILITA",0,IF(BK300="HABILITA",('PRECIOS UNITARIOS'!$AF300*500)/BJ300))))</f>
        <v>392.26519337016572</v>
      </c>
      <c r="BM300" s="43">
        <f>'PRECIO REFERENCIA'!BK300</f>
        <v>0</v>
      </c>
      <c r="BN300" s="43" t="str">
        <f>'PRECIO REFERENCIA'!BM300</f>
        <v>NO OFERTADO</v>
      </c>
      <c r="BO300" s="44">
        <f>+IF(BN300="NO OFERTADO",0,IF(BN300="NO CUMPLE EV TECNICA",0,IF(BN300="NO HABILITA",0,IF(BN300="HABILITA",('PRECIOS UNITARIOS'!$AF300*500)/BM300))))</f>
        <v>0</v>
      </c>
      <c r="BP300" s="43">
        <f>'PRECIO REFERENCIA'!BN300</f>
        <v>0</v>
      </c>
      <c r="BQ300" s="43" t="str">
        <f>'PRECIO REFERENCIA'!BP300</f>
        <v>NO OFERTADO</v>
      </c>
      <c r="BR300" s="44">
        <f>+IF(BQ300="NO OFERTADO",0,IF(BQ300="NO CUMPLE EV TECNICA",0,IF(BQ300="NO HABILITA",0,IF(BQ300="HABILITA",('PRECIOS UNITARIOS'!$AF300*500)/BP300))))</f>
        <v>0</v>
      </c>
      <c r="BS300" s="43">
        <f>'PRECIO REFERENCIA'!BQ300</f>
        <v>1267</v>
      </c>
      <c r="BT300" s="43" t="str">
        <f>'PRECIO REFERENCIA'!BS300</f>
        <v>NO HABILITA</v>
      </c>
      <c r="BU300" s="44">
        <f>+IF(BT300="NO OFERTADO",0,IF(BT300="NO CUMPLE EV TECNICA",0,IF(BT300="NO HABILITA",0,IF(BT300="HABILITA",('PRECIOS UNITARIOS'!$AF300*500)/BS300))))</f>
        <v>0</v>
      </c>
      <c r="BV300" s="43">
        <f>'PRECIO REFERENCIA'!BT300</f>
        <v>0</v>
      </c>
      <c r="BW300" s="43" t="str">
        <f>'PRECIO REFERENCIA'!BV300</f>
        <v>NO OFERTADO</v>
      </c>
      <c r="BX300" s="44">
        <f>+IF(BW300="NO OFERTADO",0,IF(BW300="NO CUMPLE EV TECNICA",0,IF(BW300="NO HABILITA",0,IF(BW300="HABILITA",('PRECIOS UNITARIOS'!$AF300*500)/BV300))))</f>
        <v>0</v>
      </c>
      <c r="BY300" s="43">
        <f>'PRECIO REFERENCIA'!BW300</f>
        <v>0</v>
      </c>
      <c r="BZ300" s="43" t="str">
        <f>'PRECIO REFERENCIA'!BY300</f>
        <v>NO OFERTADO</v>
      </c>
      <c r="CA300" s="44">
        <f>+IF(BZ300="NO OFERTADO",0,IF(BZ300="NO CUMPLE EV TECNICA",0,IF(BZ300="NO HABILITA",0,IF(BZ300="HABILITA",('PRECIOS UNITARIOS'!$AF300*500)/BY300))))</f>
        <v>0</v>
      </c>
      <c r="CB300" s="43">
        <f>'PRECIO REFERENCIA'!BZ300</f>
        <v>0</v>
      </c>
      <c r="CC300" s="43" t="str">
        <f>'PRECIO REFERENCIA'!CB300</f>
        <v>NO OFERTADO</v>
      </c>
      <c r="CD300" s="44">
        <f>+IF(CC300="NO OFERTADO",0,IF(CC300="NO CUMPLE EV TECNICA",0,IF(CC300="NO HABILITA",0,IF(CC300="HABILITA",('PRECIOS UNITARIOS'!$AF300*500)/CB300))))</f>
        <v>0</v>
      </c>
      <c r="CE300" s="43">
        <f>'PRECIO REFERENCIA'!CC300</f>
        <v>0</v>
      </c>
      <c r="CF300" s="43" t="str">
        <f>'PRECIO REFERENCIA'!CE300</f>
        <v>NO OFERTADO</v>
      </c>
      <c r="CG300" s="44">
        <f>+IF(CF300="NO OFERTADO",0,IF(CF300="NO CUMPLE EV TECNICA",0,IF(CF300="NO HABILITA",0,IF(CF300="HABILITA",('PRECIOS UNITARIOS'!$AF300*500)/CE300))))</f>
        <v>0</v>
      </c>
      <c r="CH300" s="43">
        <f>'PRECIO REFERENCIA'!CF300</f>
        <v>0</v>
      </c>
      <c r="CI300" s="43" t="str">
        <f>'PRECIO REFERENCIA'!CH300</f>
        <v>NO OFERTADO</v>
      </c>
      <c r="CJ300" s="44">
        <f>+IF(CI300="NO OFERTADO",0,IF(CI300="NO CUMPLE EV TECNICA",0,IF(CI300="NO HABILITA",0,IF(CI300="HABILITA",('PRECIOS UNITARIOS'!$AF300*500)/CH300))))</f>
        <v>0</v>
      </c>
    </row>
    <row r="301" spans="1:88" s="40" customFormat="1" ht="38.25" x14ac:dyDescent="0.2">
      <c r="A301" s="103">
        <v>292</v>
      </c>
      <c r="B301" s="202" t="s">
        <v>449</v>
      </c>
      <c r="C301" s="121" t="s">
        <v>441</v>
      </c>
      <c r="D301" s="24">
        <v>1</v>
      </c>
      <c r="E301" s="166" t="s">
        <v>53</v>
      </c>
      <c r="F301" s="168">
        <v>3</v>
      </c>
      <c r="G301" s="25">
        <v>685</v>
      </c>
      <c r="H301" s="43">
        <f>'PRECIO REFERENCIA'!F301</f>
        <v>0</v>
      </c>
      <c r="I301" s="43" t="str">
        <f>'PRECIO REFERENCIA'!H301</f>
        <v>NO OFERTADO</v>
      </c>
      <c r="J301" s="44">
        <f>+IF(I301="NO OFERTADO",0,IF(I301="NO CUMPLE EV TECNICA",0,IF(I301="NO HABILITA",0,IF(I301="HABILITA",('PRECIOS UNITARIOS'!$AF301*500)/H301))))</f>
        <v>0</v>
      </c>
      <c r="K301" s="43">
        <f>'PRECIO REFERENCIA'!I301</f>
        <v>0</v>
      </c>
      <c r="L301" s="43" t="str">
        <f>'PRECIO REFERENCIA'!K301</f>
        <v>NO OFERTADO</v>
      </c>
      <c r="M301" s="44">
        <f>+IF(L301="NO OFERTADO",0,IF(L301="NO CUMPLE EV TECNICA",0,IF(L301="NO HABILITA",0,IF(L301="HABILITA",('PRECIOS UNITARIOS'!$AF301*500)/K301))))</f>
        <v>0</v>
      </c>
      <c r="N301" s="43">
        <f>'PRECIO REFERENCIA'!L301</f>
        <v>0</v>
      </c>
      <c r="O301" s="43" t="str">
        <f>'PRECIO REFERENCIA'!N301</f>
        <v>NO OFERTADO</v>
      </c>
      <c r="P301" s="44">
        <f>+IF(O301="NO OFERTADO",0,IF(O301="NO CUMPLE EV TECNICA",0,IF(O301="NO HABILITA",0,IF(O301="HABILITA",('PRECIOS UNITARIOS'!$AF301*500)/N301))))</f>
        <v>0</v>
      </c>
      <c r="Q301" s="43">
        <f>'PRECIO REFERENCIA'!O301</f>
        <v>0</v>
      </c>
      <c r="R301" s="43" t="str">
        <f>'PRECIO REFERENCIA'!Q301</f>
        <v>NO OFERTADO</v>
      </c>
      <c r="S301" s="44">
        <f>+IF(R301="NO OFERTADO",0,IF(R301="NO CUMPLE EV TECNICA",0,IF(R301="NO HABILITA",0,IF(R301="HABILITA",('PRECIOS UNITARIOS'!$AF301*500)/Q301))))</f>
        <v>0</v>
      </c>
      <c r="T301" s="43">
        <f>'PRECIO REFERENCIA'!R301</f>
        <v>0</v>
      </c>
      <c r="U301" s="43" t="str">
        <f>'PRECIO REFERENCIA'!T301</f>
        <v>NO OFERTADO</v>
      </c>
      <c r="V301" s="44">
        <f>+IF(U301="NO OFERTADO",0,IF(U301="NO CUMPLE EV TECNICA",0,IF(U301="NO HABILITA",0,IF(U301="HABILITA",('PRECIOS UNITARIOS'!$AF301*500)/T301))))</f>
        <v>0</v>
      </c>
      <c r="W301" s="43">
        <f>'PRECIO REFERENCIA'!U301</f>
        <v>0</v>
      </c>
      <c r="X301" s="43" t="str">
        <f>'PRECIO REFERENCIA'!W301</f>
        <v>NO OFERTADO</v>
      </c>
      <c r="Y301" s="44">
        <f>+IF(X301="NO OFERTADO",0,IF(X301="NO CUMPLE EV TECNICA",0,IF(X301="NO HABILITA",0,IF(X301="HABILITA",('PRECIOS UNITARIOS'!$AF301*500)/W301))))</f>
        <v>0</v>
      </c>
      <c r="Z301" s="43">
        <f>'PRECIO REFERENCIA'!X301</f>
        <v>740</v>
      </c>
      <c r="AA301" s="43" t="str">
        <f>'PRECIO REFERENCIA'!Z301</f>
        <v>HABILITA</v>
      </c>
      <c r="AB301" s="44">
        <f>+IF(AA301="NO OFERTADO",0,IF(AA301="NO CUMPLE EV TECNICA",0,IF(AA301="NO HABILITA",0,IF(AA301="HABILITA",('PRECIOS UNITARIOS'!$AF301*500)/Z301))))</f>
        <v>495.94594594594594</v>
      </c>
      <c r="AC301" s="43">
        <f>'PRECIO REFERENCIA'!AA301</f>
        <v>0</v>
      </c>
      <c r="AD301" s="43" t="str">
        <f>'PRECIO REFERENCIA'!AC301</f>
        <v>NO OFERTADO</v>
      </c>
      <c r="AE301" s="44">
        <f>+IF(AD301="NO OFERTADO",0,IF(AD301="NO CUMPLE EV TECNICA",0,IF(AD301="NO HABILITA",0,IF(AD301="HABILITA",('PRECIOS UNITARIOS'!$AF301*500)/AC301))))</f>
        <v>0</v>
      </c>
      <c r="AF301" s="43">
        <f>'PRECIO REFERENCIA'!AD301</f>
        <v>734</v>
      </c>
      <c r="AG301" s="43" t="str">
        <f>'PRECIO REFERENCIA'!AF301</f>
        <v>HABILITA</v>
      </c>
      <c r="AH301" s="44">
        <f>+IF(AG301="NO OFERTADO",0,IF(AG301="NO CUMPLE EV TECNICA",0,IF(AG301="NO HABILITA",0,IF(AG301="HABILITA",('PRECIOS UNITARIOS'!$AF301*500)/AF301))))</f>
        <v>500</v>
      </c>
      <c r="AI301" s="43">
        <f>'PRECIO REFERENCIA'!AG301</f>
        <v>0</v>
      </c>
      <c r="AJ301" s="43" t="str">
        <f>'PRECIO REFERENCIA'!AI301</f>
        <v>NO OFERTADO</v>
      </c>
      <c r="AK301" s="44">
        <f>+IF(AJ301="NO OFERTADO",0,IF(AJ301="NO CUMPLE EV TECNICA",0,IF(AJ301="NO HABILITA",0,IF(AJ301="HABILITA",('PRECIOS UNITARIOS'!$AF301*500)/AI301))))</f>
        <v>0</v>
      </c>
      <c r="AL301" s="43">
        <f>'PRECIO REFERENCIA'!AJ301</f>
        <v>0</v>
      </c>
      <c r="AM301" s="43" t="str">
        <f>'PRECIO REFERENCIA'!AL301</f>
        <v>NO OFERTADO</v>
      </c>
      <c r="AN301" s="44">
        <f>+IF(AM301="NO OFERTADO",0,IF(AM301="NO CUMPLE EV TECNICA",0,IF(AM301="NO HABILITA",0,IF(AM301="HABILITA",('PRECIOS UNITARIOS'!$AF301*500)/AL301))))</f>
        <v>0</v>
      </c>
      <c r="AO301" s="43">
        <f>'PRECIO REFERENCIA'!AM301</f>
        <v>0</v>
      </c>
      <c r="AP301" s="43" t="str">
        <f>'PRECIO REFERENCIA'!AO301</f>
        <v>NO OFERTADO</v>
      </c>
      <c r="AQ301" s="44">
        <f>+IF(AP301="NO OFERTADO",0,IF(AP301="NO CUMPLE EV TECNICA",0,IF(AP301="NO HABILITA",0,IF(AP301="HABILITA",('PRECIOS UNITARIOS'!$AF301*500)/AO301))))</f>
        <v>0</v>
      </c>
      <c r="AR301" s="43">
        <f>'PRECIO REFERENCIA'!AP301</f>
        <v>0</v>
      </c>
      <c r="AS301" s="43" t="str">
        <f>'PRECIO REFERENCIA'!AR301</f>
        <v>NO OFERTADO</v>
      </c>
      <c r="AT301" s="44">
        <f>+IF(AS301="NO OFERTADO",0,IF(AS301="NO CUMPLE EV TECNICA",0,IF(AS301="NO HABILITA",0,IF(AS301="HABILITA",('PRECIOS UNITARIOS'!$AF301*500)/AR301))))</f>
        <v>0</v>
      </c>
      <c r="AU301" s="43">
        <f>'PRECIO REFERENCIA'!AS301</f>
        <v>0</v>
      </c>
      <c r="AV301" s="43" t="str">
        <f>'PRECIO REFERENCIA'!AU301</f>
        <v>NO OFERTADO</v>
      </c>
      <c r="AW301" s="44">
        <f>+IF(AV301="NO OFERTADO",0,IF(AV301="NO CUMPLE EV TECNICA",0,IF(AV301="NO HABILITA",0,IF(AV301="HABILITA",('PRECIOS UNITARIOS'!$AF301*500)/AU301))))</f>
        <v>0</v>
      </c>
      <c r="AX301" s="43">
        <f>'PRECIO REFERENCIA'!AV301</f>
        <v>0</v>
      </c>
      <c r="AY301" s="43" t="str">
        <f>'PRECIO REFERENCIA'!AX301</f>
        <v>NO OFERTADO</v>
      </c>
      <c r="AZ301" s="44">
        <f>+IF(AY301="NO OFERTADO",0,IF(AY301="NO CUMPLE EV TECNICA",0,IF(AY301="NO HABILITA",0,IF(AY301="HABILITA",('PRECIOS UNITARIOS'!$AF301*500)/AX301))))</f>
        <v>0</v>
      </c>
      <c r="BA301" s="43">
        <f>'PRECIO REFERENCIA'!AY301</f>
        <v>0</v>
      </c>
      <c r="BB301" s="43" t="str">
        <f>'PRECIO REFERENCIA'!BA301</f>
        <v>NO OFERTADO</v>
      </c>
      <c r="BC301" s="44">
        <f>+IF(BB301="NO OFERTADO",0,IF(BB301="NO CUMPLE EV TECNICA",0,IF(BB301="NO HABILITA",0,IF(BB301="HABILITA",('PRECIOS UNITARIOS'!$AF301*500)/BA301))))</f>
        <v>0</v>
      </c>
      <c r="BD301" s="43">
        <f>'PRECIO REFERENCIA'!BB301</f>
        <v>10603</v>
      </c>
      <c r="BE301" s="43" t="str">
        <f>'PRECIO REFERENCIA'!BD301</f>
        <v>NO HABILITA</v>
      </c>
      <c r="BF301" s="44">
        <f>+IF(BE301="NO OFERTADO",0,IF(BE301="NO CUMPLE EV TECNICA",0,IF(BE301="NO HABILITA",0,IF(BE301="HABILITA",('PRECIOS UNITARIOS'!$AF301*500)/BD301))))</f>
        <v>0</v>
      </c>
      <c r="BG301" s="43">
        <f>'PRECIO REFERENCIA'!BE301</f>
        <v>0</v>
      </c>
      <c r="BH301" s="43" t="str">
        <f>'PRECIO REFERENCIA'!BG301</f>
        <v>NO OFERTADO</v>
      </c>
      <c r="BI301" s="44">
        <f>+IF(BH301="NO OFERTADO",0,IF(BH301="NO CUMPLE EV TECNICA",0,IF(BH301="NO HABILITA",0,IF(BH301="HABILITA",('PRECIOS UNITARIOS'!$AF301*500)/BG301))))</f>
        <v>0</v>
      </c>
      <c r="BJ301" s="43">
        <f>'PRECIO REFERENCIA'!BH301</f>
        <v>762</v>
      </c>
      <c r="BK301" s="43" t="str">
        <f>'PRECIO REFERENCIA'!BJ301</f>
        <v>HABILITA</v>
      </c>
      <c r="BL301" s="44">
        <f>+IF(BK301="NO OFERTADO",0,IF(BK301="NO CUMPLE EV TECNICA",0,IF(BK301="NO HABILITA",0,IF(BK301="HABILITA",('PRECIOS UNITARIOS'!$AF301*500)/BJ301))))</f>
        <v>481.62729658792654</v>
      </c>
      <c r="BM301" s="43">
        <f>'PRECIO REFERENCIA'!BK301</f>
        <v>0</v>
      </c>
      <c r="BN301" s="43" t="str">
        <f>'PRECIO REFERENCIA'!BM301</f>
        <v>NO OFERTADO</v>
      </c>
      <c r="BO301" s="44">
        <f>+IF(BN301="NO OFERTADO",0,IF(BN301="NO CUMPLE EV TECNICA",0,IF(BN301="NO HABILITA",0,IF(BN301="HABILITA",('PRECIOS UNITARIOS'!$AF301*500)/BM301))))</f>
        <v>0</v>
      </c>
      <c r="BP301" s="43">
        <f>'PRECIO REFERENCIA'!BN301</f>
        <v>0</v>
      </c>
      <c r="BQ301" s="43" t="str">
        <f>'PRECIO REFERENCIA'!BP301</f>
        <v>NO OFERTADO</v>
      </c>
      <c r="BR301" s="44">
        <f>+IF(BQ301="NO OFERTADO",0,IF(BQ301="NO CUMPLE EV TECNICA",0,IF(BQ301="NO HABILITA",0,IF(BQ301="HABILITA",('PRECIOS UNITARIOS'!$AF301*500)/BP301))))</f>
        <v>0</v>
      </c>
      <c r="BS301" s="43">
        <f>'PRECIO REFERENCIA'!BQ301</f>
        <v>0</v>
      </c>
      <c r="BT301" s="43" t="str">
        <f>'PRECIO REFERENCIA'!BS301</f>
        <v>NO OFERTADO</v>
      </c>
      <c r="BU301" s="44">
        <f>+IF(BT301="NO OFERTADO",0,IF(BT301="NO CUMPLE EV TECNICA",0,IF(BT301="NO HABILITA",0,IF(BT301="HABILITA",('PRECIOS UNITARIOS'!$AF301*500)/BS301))))</f>
        <v>0</v>
      </c>
      <c r="BV301" s="43">
        <f>'PRECIO REFERENCIA'!BT301</f>
        <v>0</v>
      </c>
      <c r="BW301" s="43" t="str">
        <f>'PRECIO REFERENCIA'!BV301</f>
        <v>NO OFERTADO</v>
      </c>
      <c r="BX301" s="44">
        <f>+IF(BW301="NO OFERTADO",0,IF(BW301="NO CUMPLE EV TECNICA",0,IF(BW301="NO HABILITA",0,IF(BW301="HABILITA",('PRECIOS UNITARIOS'!$AF301*500)/BV301))))</f>
        <v>0</v>
      </c>
      <c r="BY301" s="43">
        <f>'PRECIO REFERENCIA'!BW301</f>
        <v>0</v>
      </c>
      <c r="BZ301" s="43" t="str">
        <f>'PRECIO REFERENCIA'!BY301</f>
        <v>NO OFERTADO</v>
      </c>
      <c r="CA301" s="44">
        <f>+IF(BZ301="NO OFERTADO",0,IF(BZ301="NO CUMPLE EV TECNICA",0,IF(BZ301="NO HABILITA",0,IF(BZ301="HABILITA",('PRECIOS UNITARIOS'!$AF301*500)/BY301))))</f>
        <v>0</v>
      </c>
      <c r="CB301" s="43">
        <f>'PRECIO REFERENCIA'!BZ301</f>
        <v>0</v>
      </c>
      <c r="CC301" s="43" t="str">
        <f>'PRECIO REFERENCIA'!CB301</f>
        <v>NO OFERTADO</v>
      </c>
      <c r="CD301" s="44">
        <f>+IF(CC301="NO OFERTADO",0,IF(CC301="NO CUMPLE EV TECNICA",0,IF(CC301="NO HABILITA",0,IF(CC301="HABILITA",('PRECIOS UNITARIOS'!$AF301*500)/CB301))))</f>
        <v>0</v>
      </c>
      <c r="CE301" s="43">
        <f>'PRECIO REFERENCIA'!CC301</f>
        <v>0</v>
      </c>
      <c r="CF301" s="43" t="str">
        <f>'PRECIO REFERENCIA'!CE301</f>
        <v>NO OFERTADO</v>
      </c>
      <c r="CG301" s="44">
        <f>+IF(CF301="NO OFERTADO",0,IF(CF301="NO CUMPLE EV TECNICA",0,IF(CF301="NO HABILITA",0,IF(CF301="HABILITA",('PRECIOS UNITARIOS'!$AF301*500)/CE301))))</f>
        <v>0</v>
      </c>
      <c r="CH301" s="43">
        <f>'PRECIO REFERENCIA'!CF301</f>
        <v>0</v>
      </c>
      <c r="CI301" s="43" t="str">
        <f>'PRECIO REFERENCIA'!CH301</f>
        <v>NO OFERTADO</v>
      </c>
      <c r="CJ301" s="44">
        <f>+IF(CI301="NO OFERTADO",0,IF(CI301="NO CUMPLE EV TECNICA",0,IF(CI301="NO HABILITA",0,IF(CI301="HABILITA",('PRECIOS UNITARIOS'!$AF301*500)/CH301))))</f>
        <v>0</v>
      </c>
    </row>
    <row r="302" spans="1:88" s="40" customFormat="1" ht="38.25" x14ac:dyDescent="0.2">
      <c r="A302" s="103">
        <v>293</v>
      </c>
      <c r="B302" s="202" t="s">
        <v>450</v>
      </c>
      <c r="C302" s="121" t="s">
        <v>441</v>
      </c>
      <c r="D302" s="24">
        <v>1</v>
      </c>
      <c r="E302" s="166" t="s">
        <v>53</v>
      </c>
      <c r="F302" s="168">
        <v>10</v>
      </c>
      <c r="G302" s="25">
        <v>592</v>
      </c>
      <c r="H302" s="43">
        <f>'PRECIO REFERENCIA'!F302</f>
        <v>0</v>
      </c>
      <c r="I302" s="43" t="str">
        <f>'PRECIO REFERENCIA'!H302</f>
        <v>NO OFERTADO</v>
      </c>
      <c r="J302" s="44">
        <f>+IF(I302="NO OFERTADO",0,IF(I302="NO CUMPLE EV TECNICA",0,IF(I302="NO HABILITA",0,IF(I302="HABILITA",('PRECIOS UNITARIOS'!$AF302*500)/H302))))</f>
        <v>0</v>
      </c>
      <c r="K302" s="43">
        <f>'PRECIO REFERENCIA'!I302</f>
        <v>0</v>
      </c>
      <c r="L302" s="43" t="str">
        <f>'PRECIO REFERENCIA'!K302</f>
        <v>NO OFERTADO</v>
      </c>
      <c r="M302" s="44">
        <f>+IF(L302="NO OFERTADO",0,IF(L302="NO CUMPLE EV TECNICA",0,IF(L302="NO HABILITA",0,IF(L302="HABILITA",('PRECIOS UNITARIOS'!$AF302*500)/K302))))</f>
        <v>0</v>
      </c>
      <c r="N302" s="43">
        <f>'PRECIO REFERENCIA'!L302</f>
        <v>0</v>
      </c>
      <c r="O302" s="43" t="str">
        <f>'PRECIO REFERENCIA'!N302</f>
        <v>NO OFERTADO</v>
      </c>
      <c r="P302" s="44">
        <f>+IF(O302="NO OFERTADO",0,IF(O302="NO CUMPLE EV TECNICA",0,IF(O302="NO HABILITA",0,IF(O302="HABILITA",('PRECIOS UNITARIOS'!$AF302*500)/N302))))</f>
        <v>0</v>
      </c>
      <c r="Q302" s="43">
        <f>'PRECIO REFERENCIA'!O302</f>
        <v>0</v>
      </c>
      <c r="R302" s="43" t="str">
        <f>'PRECIO REFERENCIA'!Q302</f>
        <v>NO OFERTADO</v>
      </c>
      <c r="S302" s="44">
        <f>+IF(R302="NO OFERTADO",0,IF(R302="NO CUMPLE EV TECNICA",0,IF(R302="NO HABILITA",0,IF(R302="HABILITA",('PRECIOS UNITARIOS'!$AF302*500)/Q302))))</f>
        <v>0</v>
      </c>
      <c r="T302" s="43">
        <f>'PRECIO REFERENCIA'!R302</f>
        <v>0</v>
      </c>
      <c r="U302" s="43" t="str">
        <f>'PRECIO REFERENCIA'!T302</f>
        <v>NO OFERTADO</v>
      </c>
      <c r="V302" s="44">
        <f>+IF(U302="NO OFERTADO",0,IF(U302="NO CUMPLE EV TECNICA",0,IF(U302="NO HABILITA",0,IF(U302="HABILITA",('PRECIOS UNITARIOS'!$AF302*500)/T302))))</f>
        <v>0</v>
      </c>
      <c r="W302" s="43">
        <f>'PRECIO REFERENCIA'!U302</f>
        <v>0</v>
      </c>
      <c r="X302" s="43" t="str">
        <f>'PRECIO REFERENCIA'!W302</f>
        <v>NO OFERTADO</v>
      </c>
      <c r="Y302" s="44">
        <f>+IF(X302="NO OFERTADO",0,IF(X302="NO CUMPLE EV TECNICA",0,IF(X302="NO HABILITA",0,IF(X302="HABILITA",('PRECIOS UNITARIOS'!$AF302*500)/W302))))</f>
        <v>0</v>
      </c>
      <c r="Z302" s="43">
        <f>'PRECIO REFERENCIA'!X302</f>
        <v>526</v>
      </c>
      <c r="AA302" s="43" t="str">
        <f>'PRECIO REFERENCIA'!Z302</f>
        <v>HABILITA</v>
      </c>
      <c r="AB302" s="44">
        <f>+IF(AA302="NO OFERTADO",0,IF(AA302="NO CUMPLE EV TECNICA",0,IF(AA302="NO HABILITA",0,IF(AA302="HABILITA",('PRECIOS UNITARIOS'!$AF302*500)/Z302))))</f>
        <v>500</v>
      </c>
      <c r="AC302" s="43">
        <f>'PRECIO REFERENCIA'!AA302</f>
        <v>0</v>
      </c>
      <c r="AD302" s="43" t="str">
        <f>'PRECIO REFERENCIA'!AC302</f>
        <v>NO OFERTADO</v>
      </c>
      <c r="AE302" s="44">
        <f>+IF(AD302="NO OFERTADO",0,IF(AD302="NO CUMPLE EV TECNICA",0,IF(AD302="NO HABILITA",0,IF(AD302="HABILITA",('PRECIOS UNITARIOS'!$AF302*500)/AC302))))</f>
        <v>0</v>
      </c>
      <c r="AF302" s="43">
        <f>'PRECIO REFERENCIA'!AD302</f>
        <v>770</v>
      </c>
      <c r="AG302" s="43" t="str">
        <f>'PRECIO REFERENCIA'!AF302</f>
        <v>NO HABILITA</v>
      </c>
      <c r="AH302" s="44">
        <f>+IF(AG302="NO OFERTADO",0,IF(AG302="NO CUMPLE EV TECNICA",0,IF(AG302="NO HABILITA",0,IF(AG302="HABILITA",('PRECIOS UNITARIOS'!$AF302*500)/AF302))))</f>
        <v>0</v>
      </c>
      <c r="AI302" s="43">
        <f>'PRECIO REFERENCIA'!AG302</f>
        <v>0</v>
      </c>
      <c r="AJ302" s="43" t="str">
        <f>'PRECIO REFERENCIA'!AI302</f>
        <v>NO OFERTADO</v>
      </c>
      <c r="AK302" s="44">
        <f>+IF(AJ302="NO OFERTADO",0,IF(AJ302="NO CUMPLE EV TECNICA",0,IF(AJ302="NO HABILITA",0,IF(AJ302="HABILITA",('PRECIOS UNITARIOS'!$AF302*500)/AI302))))</f>
        <v>0</v>
      </c>
      <c r="AL302" s="43">
        <f>'PRECIO REFERENCIA'!AJ302</f>
        <v>0</v>
      </c>
      <c r="AM302" s="43" t="str">
        <f>'PRECIO REFERENCIA'!AL302</f>
        <v>NO OFERTADO</v>
      </c>
      <c r="AN302" s="44">
        <f>+IF(AM302="NO OFERTADO",0,IF(AM302="NO CUMPLE EV TECNICA",0,IF(AM302="NO HABILITA",0,IF(AM302="HABILITA",('PRECIOS UNITARIOS'!$AF302*500)/AL302))))</f>
        <v>0</v>
      </c>
      <c r="AO302" s="43">
        <f>'PRECIO REFERENCIA'!AM302</f>
        <v>0</v>
      </c>
      <c r="AP302" s="43" t="str">
        <f>'PRECIO REFERENCIA'!AO302</f>
        <v>NO OFERTADO</v>
      </c>
      <c r="AQ302" s="44">
        <f>+IF(AP302="NO OFERTADO",0,IF(AP302="NO CUMPLE EV TECNICA",0,IF(AP302="NO HABILITA",0,IF(AP302="HABILITA",('PRECIOS UNITARIOS'!$AF302*500)/AO302))))</f>
        <v>0</v>
      </c>
      <c r="AR302" s="43">
        <f>'PRECIO REFERENCIA'!AP302</f>
        <v>0</v>
      </c>
      <c r="AS302" s="43" t="str">
        <f>'PRECIO REFERENCIA'!AR302</f>
        <v>NO OFERTADO</v>
      </c>
      <c r="AT302" s="44">
        <f>+IF(AS302="NO OFERTADO",0,IF(AS302="NO CUMPLE EV TECNICA",0,IF(AS302="NO HABILITA",0,IF(AS302="HABILITA",('PRECIOS UNITARIOS'!$AF302*500)/AR302))))</f>
        <v>0</v>
      </c>
      <c r="AU302" s="43">
        <f>'PRECIO REFERENCIA'!AS302</f>
        <v>580</v>
      </c>
      <c r="AV302" s="43" t="str">
        <f>'PRECIO REFERENCIA'!AU302</f>
        <v>HABILITA</v>
      </c>
      <c r="AW302" s="44">
        <f>+IF(AV302="NO OFERTADO",0,IF(AV302="NO CUMPLE EV TECNICA",0,IF(AV302="NO HABILITA",0,IF(AV302="HABILITA",('PRECIOS UNITARIOS'!$AF302*500)/AU302))))</f>
        <v>453.44827586206895</v>
      </c>
      <c r="AX302" s="43">
        <f>'PRECIO REFERENCIA'!AV302</f>
        <v>0</v>
      </c>
      <c r="AY302" s="43" t="str">
        <f>'PRECIO REFERENCIA'!AX302</f>
        <v>NO OFERTADO</v>
      </c>
      <c r="AZ302" s="44">
        <f>+IF(AY302="NO OFERTADO",0,IF(AY302="NO CUMPLE EV TECNICA",0,IF(AY302="NO HABILITA",0,IF(AY302="HABILITA",('PRECIOS UNITARIOS'!$AF302*500)/AX302))))</f>
        <v>0</v>
      </c>
      <c r="BA302" s="43">
        <f>'PRECIO REFERENCIA'!AY302</f>
        <v>0</v>
      </c>
      <c r="BB302" s="43" t="str">
        <f>'PRECIO REFERENCIA'!BA302</f>
        <v>NO OFERTADO</v>
      </c>
      <c r="BC302" s="44">
        <f>+IF(BB302="NO OFERTADO",0,IF(BB302="NO CUMPLE EV TECNICA",0,IF(BB302="NO HABILITA",0,IF(BB302="HABILITA",('PRECIOS UNITARIOS'!$AF302*500)/BA302))))</f>
        <v>0</v>
      </c>
      <c r="BD302" s="43">
        <f>'PRECIO REFERENCIA'!BB302</f>
        <v>0</v>
      </c>
      <c r="BE302" s="43" t="str">
        <f>'PRECIO REFERENCIA'!BD302</f>
        <v>NO OFERTADO</v>
      </c>
      <c r="BF302" s="44">
        <f>+IF(BE302="NO OFERTADO",0,IF(BE302="NO CUMPLE EV TECNICA",0,IF(BE302="NO HABILITA",0,IF(BE302="HABILITA",('PRECIOS UNITARIOS'!$AF302*500)/BD302))))</f>
        <v>0</v>
      </c>
      <c r="BG302" s="43">
        <f>'PRECIO REFERENCIA'!BE302</f>
        <v>0</v>
      </c>
      <c r="BH302" s="43" t="str">
        <f>'PRECIO REFERENCIA'!BG302</f>
        <v>NO OFERTADO</v>
      </c>
      <c r="BI302" s="44">
        <f>+IF(BH302="NO OFERTADO",0,IF(BH302="NO CUMPLE EV TECNICA",0,IF(BH302="NO HABILITA",0,IF(BH302="HABILITA",('PRECIOS UNITARIOS'!$AF302*500)/BG302))))</f>
        <v>0</v>
      </c>
      <c r="BJ302" s="43">
        <f>'PRECIO REFERENCIA'!BH302</f>
        <v>762</v>
      </c>
      <c r="BK302" s="43" t="str">
        <f>'PRECIO REFERENCIA'!BJ302</f>
        <v>HABILITA</v>
      </c>
      <c r="BL302" s="44">
        <f>+IF(BK302="NO OFERTADO",0,IF(BK302="NO CUMPLE EV TECNICA",0,IF(BK302="NO HABILITA",0,IF(BK302="HABILITA",('PRECIOS UNITARIOS'!$AF302*500)/BJ302))))</f>
        <v>345.1443569553806</v>
      </c>
      <c r="BM302" s="43">
        <f>'PRECIO REFERENCIA'!BK302</f>
        <v>0</v>
      </c>
      <c r="BN302" s="43" t="str">
        <f>'PRECIO REFERENCIA'!BM302</f>
        <v>NO OFERTADO</v>
      </c>
      <c r="BO302" s="44">
        <f>+IF(BN302="NO OFERTADO",0,IF(BN302="NO CUMPLE EV TECNICA",0,IF(BN302="NO HABILITA",0,IF(BN302="HABILITA",('PRECIOS UNITARIOS'!$AF302*500)/BM302))))</f>
        <v>0</v>
      </c>
      <c r="BP302" s="43">
        <f>'PRECIO REFERENCIA'!BN302</f>
        <v>0</v>
      </c>
      <c r="BQ302" s="43" t="str">
        <f>'PRECIO REFERENCIA'!BP302</f>
        <v>NO OFERTADO</v>
      </c>
      <c r="BR302" s="44">
        <f>+IF(BQ302="NO OFERTADO",0,IF(BQ302="NO CUMPLE EV TECNICA",0,IF(BQ302="NO HABILITA",0,IF(BQ302="HABILITA",('PRECIOS UNITARIOS'!$AF302*500)/BP302))))</f>
        <v>0</v>
      </c>
      <c r="BS302" s="43">
        <f>'PRECIO REFERENCIA'!BQ302</f>
        <v>558</v>
      </c>
      <c r="BT302" s="43" t="str">
        <f>'PRECIO REFERENCIA'!BS302</f>
        <v>HABILITA</v>
      </c>
      <c r="BU302" s="44">
        <f>+IF(BT302="NO OFERTADO",0,IF(BT302="NO CUMPLE EV TECNICA",0,IF(BT302="NO HABILITA",0,IF(BT302="HABILITA",('PRECIOS UNITARIOS'!$AF302*500)/BS302))))</f>
        <v>471.32616487455198</v>
      </c>
      <c r="BV302" s="43">
        <f>'PRECIO REFERENCIA'!BT302</f>
        <v>0</v>
      </c>
      <c r="BW302" s="43" t="str">
        <f>'PRECIO REFERENCIA'!BV302</f>
        <v>NO OFERTADO</v>
      </c>
      <c r="BX302" s="44">
        <f>+IF(BW302="NO OFERTADO",0,IF(BW302="NO CUMPLE EV TECNICA",0,IF(BW302="NO HABILITA",0,IF(BW302="HABILITA",('PRECIOS UNITARIOS'!$AF302*500)/BV302))))</f>
        <v>0</v>
      </c>
      <c r="BY302" s="43">
        <f>'PRECIO REFERENCIA'!BW302</f>
        <v>0</v>
      </c>
      <c r="BZ302" s="43" t="str">
        <f>'PRECIO REFERENCIA'!BY302</f>
        <v>NO OFERTADO</v>
      </c>
      <c r="CA302" s="44">
        <f>+IF(BZ302="NO OFERTADO",0,IF(BZ302="NO CUMPLE EV TECNICA",0,IF(BZ302="NO HABILITA",0,IF(BZ302="HABILITA",('PRECIOS UNITARIOS'!$AF302*500)/BY302))))</f>
        <v>0</v>
      </c>
      <c r="CB302" s="43">
        <f>'PRECIO REFERENCIA'!BZ302</f>
        <v>0</v>
      </c>
      <c r="CC302" s="43" t="str">
        <f>'PRECIO REFERENCIA'!CB302</f>
        <v>NO OFERTADO</v>
      </c>
      <c r="CD302" s="44">
        <f>+IF(CC302="NO OFERTADO",0,IF(CC302="NO CUMPLE EV TECNICA",0,IF(CC302="NO HABILITA",0,IF(CC302="HABILITA",('PRECIOS UNITARIOS'!$AF302*500)/CB302))))</f>
        <v>0</v>
      </c>
      <c r="CE302" s="43">
        <f>'PRECIO REFERENCIA'!CC302</f>
        <v>0</v>
      </c>
      <c r="CF302" s="43" t="str">
        <f>'PRECIO REFERENCIA'!CE302</f>
        <v>NO OFERTADO</v>
      </c>
      <c r="CG302" s="44">
        <f>+IF(CF302="NO OFERTADO",0,IF(CF302="NO CUMPLE EV TECNICA",0,IF(CF302="NO HABILITA",0,IF(CF302="HABILITA",('PRECIOS UNITARIOS'!$AF302*500)/CE302))))</f>
        <v>0</v>
      </c>
      <c r="CH302" s="43">
        <f>'PRECIO REFERENCIA'!CF302</f>
        <v>0</v>
      </c>
      <c r="CI302" s="43" t="str">
        <f>'PRECIO REFERENCIA'!CH302</f>
        <v>NO OFERTADO</v>
      </c>
      <c r="CJ302" s="44">
        <f>+IF(CI302="NO OFERTADO",0,IF(CI302="NO CUMPLE EV TECNICA",0,IF(CI302="NO HABILITA",0,IF(CI302="HABILITA",('PRECIOS UNITARIOS'!$AF302*500)/CH302))))</f>
        <v>0</v>
      </c>
    </row>
    <row r="303" spans="1:88" s="40" customFormat="1" ht="38.25" x14ac:dyDescent="0.2">
      <c r="A303" s="103">
        <v>294</v>
      </c>
      <c r="B303" s="202" t="s">
        <v>451</v>
      </c>
      <c r="C303" s="121" t="s">
        <v>441</v>
      </c>
      <c r="D303" s="24">
        <v>1</v>
      </c>
      <c r="E303" s="166" t="s">
        <v>53</v>
      </c>
      <c r="F303" s="168">
        <v>16.333333333333332</v>
      </c>
      <c r="G303" s="25">
        <v>617</v>
      </c>
      <c r="H303" s="43">
        <f>'PRECIO REFERENCIA'!F303</f>
        <v>0</v>
      </c>
      <c r="I303" s="43" t="str">
        <f>'PRECIO REFERENCIA'!H303</f>
        <v>NO OFERTADO</v>
      </c>
      <c r="J303" s="44">
        <f>+IF(I303="NO OFERTADO",0,IF(I303="NO CUMPLE EV TECNICA",0,IF(I303="NO HABILITA",0,IF(I303="HABILITA",('PRECIOS UNITARIOS'!$AF303*500)/H303))))</f>
        <v>0</v>
      </c>
      <c r="K303" s="43">
        <f>'PRECIO REFERENCIA'!I303</f>
        <v>0</v>
      </c>
      <c r="L303" s="43" t="str">
        <f>'PRECIO REFERENCIA'!K303</f>
        <v>NO OFERTADO</v>
      </c>
      <c r="M303" s="44">
        <f>+IF(L303="NO OFERTADO",0,IF(L303="NO CUMPLE EV TECNICA",0,IF(L303="NO HABILITA",0,IF(L303="HABILITA",('PRECIOS UNITARIOS'!$AF303*500)/K303))))</f>
        <v>0</v>
      </c>
      <c r="N303" s="43">
        <f>'PRECIO REFERENCIA'!L303</f>
        <v>0</v>
      </c>
      <c r="O303" s="43" t="str">
        <f>'PRECIO REFERENCIA'!N303</f>
        <v>NO OFERTADO</v>
      </c>
      <c r="P303" s="44">
        <f>+IF(O303="NO OFERTADO",0,IF(O303="NO CUMPLE EV TECNICA",0,IF(O303="NO HABILITA",0,IF(O303="HABILITA",('PRECIOS UNITARIOS'!$AF303*500)/N303))))</f>
        <v>0</v>
      </c>
      <c r="Q303" s="43">
        <f>'PRECIO REFERENCIA'!O303</f>
        <v>0</v>
      </c>
      <c r="R303" s="43" t="str">
        <f>'PRECIO REFERENCIA'!Q303</f>
        <v>NO OFERTADO</v>
      </c>
      <c r="S303" s="44">
        <f>+IF(R303="NO OFERTADO",0,IF(R303="NO CUMPLE EV TECNICA",0,IF(R303="NO HABILITA",0,IF(R303="HABILITA",('PRECIOS UNITARIOS'!$AF303*500)/Q303))))</f>
        <v>0</v>
      </c>
      <c r="T303" s="43">
        <f>'PRECIO REFERENCIA'!R303</f>
        <v>0</v>
      </c>
      <c r="U303" s="43" t="str">
        <f>'PRECIO REFERENCIA'!T303</f>
        <v>NO OFERTADO</v>
      </c>
      <c r="V303" s="44">
        <f>+IF(U303="NO OFERTADO",0,IF(U303="NO CUMPLE EV TECNICA",0,IF(U303="NO HABILITA",0,IF(U303="HABILITA",('PRECIOS UNITARIOS'!$AF303*500)/T303))))</f>
        <v>0</v>
      </c>
      <c r="W303" s="43">
        <f>'PRECIO REFERENCIA'!U303</f>
        <v>0</v>
      </c>
      <c r="X303" s="43" t="str">
        <f>'PRECIO REFERENCIA'!W303</f>
        <v>NO OFERTADO</v>
      </c>
      <c r="Y303" s="44">
        <f>+IF(X303="NO OFERTADO",0,IF(X303="NO CUMPLE EV TECNICA",0,IF(X303="NO HABILITA",0,IF(X303="HABILITA",('PRECIOS UNITARIOS'!$AF303*500)/W303))))</f>
        <v>0</v>
      </c>
      <c r="Z303" s="43">
        <f>'PRECIO REFERENCIA'!X303</f>
        <v>0</v>
      </c>
      <c r="AA303" s="43" t="str">
        <f>'PRECIO REFERENCIA'!Z303</f>
        <v>NO OFERTADO</v>
      </c>
      <c r="AB303" s="44">
        <f>+IF(AA303="NO OFERTADO",0,IF(AA303="NO CUMPLE EV TECNICA",0,IF(AA303="NO HABILITA",0,IF(AA303="HABILITA",('PRECIOS UNITARIOS'!$AF303*500)/Z303))))</f>
        <v>0</v>
      </c>
      <c r="AC303" s="43">
        <f>'PRECIO REFERENCIA'!AA303</f>
        <v>0</v>
      </c>
      <c r="AD303" s="43" t="str">
        <f>'PRECIO REFERENCIA'!AC303</f>
        <v>NO OFERTADO</v>
      </c>
      <c r="AE303" s="44">
        <f>+IF(AD303="NO OFERTADO",0,IF(AD303="NO CUMPLE EV TECNICA",0,IF(AD303="NO HABILITA",0,IF(AD303="HABILITA",('PRECIOS UNITARIOS'!$AF303*500)/AC303))))</f>
        <v>0</v>
      </c>
      <c r="AF303" s="43">
        <f>'PRECIO REFERENCIA'!AD303</f>
        <v>770</v>
      </c>
      <c r="AG303" s="43" t="str">
        <f>'PRECIO REFERENCIA'!AF303</f>
        <v>HABILITA</v>
      </c>
      <c r="AH303" s="44">
        <f>+IF(AG303="NO OFERTADO",0,IF(AG303="NO CUMPLE EV TECNICA",0,IF(AG303="NO HABILITA",0,IF(AG303="HABILITA",('PRECIOS UNITARIOS'!$AF303*500)/AF303))))</f>
        <v>376.6233766233766</v>
      </c>
      <c r="AI303" s="43">
        <f>'PRECIO REFERENCIA'!AG303</f>
        <v>0</v>
      </c>
      <c r="AJ303" s="43" t="str">
        <f>'PRECIO REFERENCIA'!AI303</f>
        <v>NO OFERTADO</v>
      </c>
      <c r="AK303" s="44">
        <f>+IF(AJ303="NO OFERTADO",0,IF(AJ303="NO CUMPLE EV TECNICA",0,IF(AJ303="NO HABILITA",0,IF(AJ303="HABILITA",('PRECIOS UNITARIOS'!$AF303*500)/AI303))))</f>
        <v>0</v>
      </c>
      <c r="AL303" s="43">
        <f>'PRECIO REFERENCIA'!AJ303</f>
        <v>0</v>
      </c>
      <c r="AM303" s="43" t="str">
        <f>'PRECIO REFERENCIA'!AL303</f>
        <v>NO OFERTADO</v>
      </c>
      <c r="AN303" s="44">
        <f>+IF(AM303="NO OFERTADO",0,IF(AM303="NO CUMPLE EV TECNICA",0,IF(AM303="NO HABILITA",0,IF(AM303="HABILITA",('PRECIOS UNITARIOS'!$AF303*500)/AL303))))</f>
        <v>0</v>
      </c>
      <c r="AO303" s="43">
        <f>'PRECIO REFERENCIA'!AM303</f>
        <v>0</v>
      </c>
      <c r="AP303" s="43" t="str">
        <f>'PRECIO REFERENCIA'!AO303</f>
        <v>NO OFERTADO</v>
      </c>
      <c r="AQ303" s="44">
        <f>+IF(AP303="NO OFERTADO",0,IF(AP303="NO CUMPLE EV TECNICA",0,IF(AP303="NO HABILITA",0,IF(AP303="HABILITA",('PRECIOS UNITARIOS'!$AF303*500)/AO303))))</f>
        <v>0</v>
      </c>
      <c r="AR303" s="43">
        <f>'PRECIO REFERENCIA'!AP303</f>
        <v>0</v>
      </c>
      <c r="AS303" s="43" t="str">
        <f>'PRECIO REFERENCIA'!AR303</f>
        <v>NO OFERTADO</v>
      </c>
      <c r="AT303" s="44">
        <f>+IF(AS303="NO OFERTADO",0,IF(AS303="NO CUMPLE EV TECNICA",0,IF(AS303="NO HABILITA",0,IF(AS303="HABILITA",('PRECIOS UNITARIOS'!$AF303*500)/AR303))))</f>
        <v>0</v>
      </c>
      <c r="AU303" s="43">
        <f>'PRECIO REFERENCIA'!AS303</f>
        <v>580</v>
      </c>
      <c r="AV303" s="43" t="str">
        <f>'PRECIO REFERENCIA'!AU303</f>
        <v>HABILITA</v>
      </c>
      <c r="AW303" s="44">
        <f>+IF(AV303="NO OFERTADO",0,IF(AV303="NO CUMPLE EV TECNICA",0,IF(AV303="NO HABILITA",0,IF(AV303="HABILITA",('PRECIOS UNITARIOS'!$AF303*500)/AU303))))</f>
        <v>500</v>
      </c>
      <c r="AX303" s="43">
        <f>'PRECIO REFERENCIA'!AV303</f>
        <v>0</v>
      </c>
      <c r="AY303" s="43" t="str">
        <f>'PRECIO REFERENCIA'!AX303</f>
        <v>NO OFERTADO</v>
      </c>
      <c r="AZ303" s="44">
        <f>+IF(AY303="NO OFERTADO",0,IF(AY303="NO CUMPLE EV TECNICA",0,IF(AY303="NO HABILITA",0,IF(AY303="HABILITA",('PRECIOS UNITARIOS'!$AF303*500)/AX303))))</f>
        <v>0</v>
      </c>
      <c r="BA303" s="43">
        <f>'PRECIO REFERENCIA'!AY303</f>
        <v>0</v>
      </c>
      <c r="BB303" s="43" t="str">
        <f>'PRECIO REFERENCIA'!BA303</f>
        <v>NO OFERTADO</v>
      </c>
      <c r="BC303" s="44">
        <f>+IF(BB303="NO OFERTADO",0,IF(BB303="NO CUMPLE EV TECNICA",0,IF(BB303="NO HABILITA",0,IF(BB303="HABILITA",('PRECIOS UNITARIOS'!$AF303*500)/BA303))))</f>
        <v>0</v>
      </c>
      <c r="BD303" s="43">
        <f>'PRECIO REFERENCIA'!BB303</f>
        <v>10603</v>
      </c>
      <c r="BE303" s="43" t="str">
        <f>'PRECIO REFERENCIA'!BD303</f>
        <v>NO HABILITA</v>
      </c>
      <c r="BF303" s="44">
        <f>+IF(BE303="NO OFERTADO",0,IF(BE303="NO CUMPLE EV TECNICA",0,IF(BE303="NO HABILITA",0,IF(BE303="HABILITA",('PRECIOS UNITARIOS'!$AF303*500)/BD303))))</f>
        <v>0</v>
      </c>
      <c r="BG303" s="43">
        <f>'PRECIO REFERENCIA'!BE303</f>
        <v>0</v>
      </c>
      <c r="BH303" s="43" t="str">
        <f>'PRECIO REFERENCIA'!BG303</f>
        <v>NO OFERTADO</v>
      </c>
      <c r="BI303" s="44">
        <f>+IF(BH303="NO OFERTADO",0,IF(BH303="NO CUMPLE EV TECNICA",0,IF(BH303="NO HABILITA",0,IF(BH303="HABILITA",('PRECIOS UNITARIOS'!$AF303*500)/BG303))))</f>
        <v>0</v>
      </c>
      <c r="BJ303" s="43">
        <f>'PRECIO REFERENCIA'!BH303</f>
        <v>762</v>
      </c>
      <c r="BK303" s="43" t="str">
        <f>'PRECIO REFERENCIA'!BJ303</f>
        <v>HABILITA</v>
      </c>
      <c r="BL303" s="44">
        <f>+IF(BK303="NO OFERTADO",0,IF(BK303="NO CUMPLE EV TECNICA",0,IF(BK303="NO HABILITA",0,IF(BK303="HABILITA",('PRECIOS UNITARIOS'!$AF303*500)/BJ303))))</f>
        <v>380.57742782152229</v>
      </c>
      <c r="BM303" s="43">
        <f>'PRECIO REFERENCIA'!BK303</f>
        <v>0</v>
      </c>
      <c r="BN303" s="43" t="str">
        <f>'PRECIO REFERENCIA'!BM303</f>
        <v>NO OFERTADO</v>
      </c>
      <c r="BO303" s="44">
        <f>+IF(BN303="NO OFERTADO",0,IF(BN303="NO CUMPLE EV TECNICA",0,IF(BN303="NO HABILITA",0,IF(BN303="HABILITA",('PRECIOS UNITARIOS'!$AF303*500)/BM303))))</f>
        <v>0</v>
      </c>
      <c r="BP303" s="43">
        <f>'PRECIO REFERENCIA'!BN303</f>
        <v>0</v>
      </c>
      <c r="BQ303" s="43" t="str">
        <f>'PRECIO REFERENCIA'!BP303</f>
        <v>NO OFERTADO</v>
      </c>
      <c r="BR303" s="44">
        <f>+IF(BQ303="NO OFERTADO",0,IF(BQ303="NO CUMPLE EV TECNICA",0,IF(BQ303="NO HABILITA",0,IF(BQ303="HABILITA",('PRECIOS UNITARIOS'!$AF303*500)/BP303))))</f>
        <v>0</v>
      </c>
      <c r="BS303" s="43">
        <f>'PRECIO REFERENCIA'!BQ303</f>
        <v>582</v>
      </c>
      <c r="BT303" s="43" t="str">
        <f>'PRECIO REFERENCIA'!BS303</f>
        <v>HABILITA</v>
      </c>
      <c r="BU303" s="44">
        <f>+IF(BT303="NO OFERTADO",0,IF(BT303="NO CUMPLE EV TECNICA",0,IF(BT303="NO HABILITA",0,IF(BT303="HABILITA",('PRECIOS UNITARIOS'!$AF303*500)/BS303))))</f>
        <v>498.28178694158078</v>
      </c>
      <c r="BV303" s="43">
        <f>'PRECIO REFERENCIA'!BT303</f>
        <v>0</v>
      </c>
      <c r="BW303" s="43" t="str">
        <f>'PRECIO REFERENCIA'!BV303</f>
        <v>NO OFERTADO</v>
      </c>
      <c r="BX303" s="44">
        <f>+IF(BW303="NO OFERTADO",0,IF(BW303="NO CUMPLE EV TECNICA",0,IF(BW303="NO HABILITA",0,IF(BW303="HABILITA",('PRECIOS UNITARIOS'!$AF303*500)/BV303))))</f>
        <v>0</v>
      </c>
      <c r="BY303" s="43">
        <f>'PRECIO REFERENCIA'!BW303</f>
        <v>0</v>
      </c>
      <c r="BZ303" s="43" t="str">
        <f>'PRECIO REFERENCIA'!BY303</f>
        <v>NO OFERTADO</v>
      </c>
      <c r="CA303" s="44">
        <f>+IF(BZ303="NO OFERTADO",0,IF(BZ303="NO CUMPLE EV TECNICA",0,IF(BZ303="NO HABILITA",0,IF(BZ303="HABILITA",('PRECIOS UNITARIOS'!$AF303*500)/BY303))))</f>
        <v>0</v>
      </c>
      <c r="CB303" s="43">
        <f>'PRECIO REFERENCIA'!BZ303</f>
        <v>0</v>
      </c>
      <c r="CC303" s="43" t="str">
        <f>'PRECIO REFERENCIA'!CB303</f>
        <v>NO OFERTADO</v>
      </c>
      <c r="CD303" s="44">
        <f>+IF(CC303="NO OFERTADO",0,IF(CC303="NO CUMPLE EV TECNICA",0,IF(CC303="NO HABILITA",0,IF(CC303="HABILITA",('PRECIOS UNITARIOS'!$AF303*500)/CB303))))</f>
        <v>0</v>
      </c>
      <c r="CE303" s="43">
        <f>'PRECIO REFERENCIA'!CC303</f>
        <v>0</v>
      </c>
      <c r="CF303" s="43" t="str">
        <f>'PRECIO REFERENCIA'!CE303</f>
        <v>NO OFERTADO</v>
      </c>
      <c r="CG303" s="44">
        <f>+IF(CF303="NO OFERTADO",0,IF(CF303="NO CUMPLE EV TECNICA",0,IF(CF303="NO HABILITA",0,IF(CF303="HABILITA",('PRECIOS UNITARIOS'!$AF303*500)/CE303))))</f>
        <v>0</v>
      </c>
      <c r="CH303" s="43">
        <f>'PRECIO REFERENCIA'!CF303</f>
        <v>0</v>
      </c>
      <c r="CI303" s="43" t="str">
        <f>'PRECIO REFERENCIA'!CH303</f>
        <v>NO OFERTADO</v>
      </c>
      <c r="CJ303" s="44">
        <f>+IF(CI303="NO OFERTADO",0,IF(CI303="NO CUMPLE EV TECNICA",0,IF(CI303="NO HABILITA",0,IF(CI303="HABILITA",('PRECIOS UNITARIOS'!$AF303*500)/CH303))))</f>
        <v>0</v>
      </c>
    </row>
    <row r="304" spans="1:88" s="40" customFormat="1" ht="38.25" x14ac:dyDescent="0.2">
      <c r="A304" s="103">
        <v>295</v>
      </c>
      <c r="B304" s="202" t="s">
        <v>452</v>
      </c>
      <c r="C304" s="121" t="s">
        <v>441</v>
      </c>
      <c r="D304" s="24">
        <v>1</v>
      </c>
      <c r="E304" s="166" t="s">
        <v>53</v>
      </c>
      <c r="F304" s="168">
        <v>259.33333333333331</v>
      </c>
      <c r="G304" s="25">
        <v>396</v>
      </c>
      <c r="H304" s="43">
        <f>'PRECIO REFERENCIA'!F304</f>
        <v>0</v>
      </c>
      <c r="I304" s="43" t="str">
        <f>'PRECIO REFERENCIA'!H304</f>
        <v>NO OFERTADO</v>
      </c>
      <c r="J304" s="44">
        <f>+IF(I304="NO OFERTADO",0,IF(I304="NO CUMPLE EV TECNICA",0,IF(I304="NO HABILITA",0,IF(I304="HABILITA",('PRECIOS UNITARIOS'!$AF304*500)/H304))))</f>
        <v>0</v>
      </c>
      <c r="K304" s="43">
        <f>'PRECIO REFERENCIA'!I304</f>
        <v>0</v>
      </c>
      <c r="L304" s="43" t="str">
        <f>'PRECIO REFERENCIA'!K304</f>
        <v>NO OFERTADO</v>
      </c>
      <c r="M304" s="44">
        <f>+IF(L304="NO OFERTADO",0,IF(L304="NO CUMPLE EV TECNICA",0,IF(L304="NO HABILITA",0,IF(L304="HABILITA",('PRECIOS UNITARIOS'!$AF304*500)/K304))))</f>
        <v>0</v>
      </c>
      <c r="N304" s="43">
        <f>'PRECIO REFERENCIA'!L304</f>
        <v>0</v>
      </c>
      <c r="O304" s="43" t="str">
        <f>'PRECIO REFERENCIA'!N304</f>
        <v>NO OFERTADO</v>
      </c>
      <c r="P304" s="44">
        <f>+IF(O304="NO OFERTADO",0,IF(O304="NO CUMPLE EV TECNICA",0,IF(O304="NO HABILITA",0,IF(O304="HABILITA",('PRECIOS UNITARIOS'!$AF304*500)/N304))))</f>
        <v>0</v>
      </c>
      <c r="Q304" s="43">
        <f>'PRECIO REFERENCIA'!O304</f>
        <v>0</v>
      </c>
      <c r="R304" s="43" t="str">
        <f>'PRECIO REFERENCIA'!Q304</f>
        <v>NO OFERTADO</v>
      </c>
      <c r="S304" s="44">
        <f>+IF(R304="NO OFERTADO",0,IF(R304="NO CUMPLE EV TECNICA",0,IF(R304="NO HABILITA",0,IF(R304="HABILITA",('PRECIOS UNITARIOS'!$AF304*500)/Q304))))</f>
        <v>0</v>
      </c>
      <c r="T304" s="43">
        <f>'PRECIO REFERENCIA'!R304</f>
        <v>0</v>
      </c>
      <c r="U304" s="43" t="str">
        <f>'PRECIO REFERENCIA'!T304</f>
        <v>NO OFERTADO</v>
      </c>
      <c r="V304" s="44">
        <f>+IF(U304="NO OFERTADO",0,IF(U304="NO CUMPLE EV TECNICA",0,IF(U304="NO HABILITA",0,IF(U304="HABILITA",('PRECIOS UNITARIOS'!$AF304*500)/T304))))</f>
        <v>0</v>
      </c>
      <c r="W304" s="43">
        <f>'PRECIO REFERENCIA'!U304</f>
        <v>0</v>
      </c>
      <c r="X304" s="43" t="str">
        <f>'PRECIO REFERENCIA'!W304</f>
        <v>NO OFERTADO</v>
      </c>
      <c r="Y304" s="44">
        <f>+IF(X304="NO OFERTADO",0,IF(X304="NO CUMPLE EV TECNICA",0,IF(X304="NO HABILITA",0,IF(X304="HABILITA",('PRECIOS UNITARIOS'!$AF304*500)/W304))))</f>
        <v>0</v>
      </c>
      <c r="Z304" s="43">
        <f>'PRECIO REFERENCIA'!X304</f>
        <v>0</v>
      </c>
      <c r="AA304" s="43" t="str">
        <f>'PRECIO REFERENCIA'!Z304</f>
        <v>NO OFERTADO</v>
      </c>
      <c r="AB304" s="44">
        <f>+IF(AA304="NO OFERTADO",0,IF(AA304="NO CUMPLE EV TECNICA",0,IF(AA304="NO HABILITA",0,IF(AA304="HABILITA",('PRECIOS UNITARIOS'!$AF304*500)/Z304))))</f>
        <v>0</v>
      </c>
      <c r="AC304" s="43">
        <f>'PRECIO REFERENCIA'!AA304</f>
        <v>0</v>
      </c>
      <c r="AD304" s="43" t="str">
        <f>'PRECIO REFERENCIA'!AC304</f>
        <v>NO OFERTADO</v>
      </c>
      <c r="AE304" s="44">
        <f>+IF(AD304="NO OFERTADO",0,IF(AD304="NO CUMPLE EV TECNICA",0,IF(AD304="NO HABILITA",0,IF(AD304="HABILITA",('PRECIOS UNITARIOS'!$AF304*500)/AC304))))</f>
        <v>0</v>
      </c>
      <c r="AF304" s="43">
        <f>'PRECIO REFERENCIA'!AD304</f>
        <v>441</v>
      </c>
      <c r="AG304" s="43" t="str">
        <f>'PRECIO REFERENCIA'!AF304</f>
        <v>HABILITA</v>
      </c>
      <c r="AH304" s="44">
        <f>+IF(AG304="NO OFERTADO",0,IF(AG304="NO CUMPLE EV TECNICA",0,IF(AG304="NO HABILITA",0,IF(AG304="HABILITA",('PRECIOS UNITARIOS'!$AF304*500)/AF304))))</f>
        <v>472.78911564625849</v>
      </c>
      <c r="AI304" s="43">
        <f>'PRECIO REFERENCIA'!AG304</f>
        <v>0</v>
      </c>
      <c r="AJ304" s="43" t="str">
        <f>'PRECIO REFERENCIA'!AI304</f>
        <v>NO OFERTADO</v>
      </c>
      <c r="AK304" s="44">
        <f>+IF(AJ304="NO OFERTADO",0,IF(AJ304="NO CUMPLE EV TECNICA",0,IF(AJ304="NO HABILITA",0,IF(AJ304="HABILITA",('PRECIOS UNITARIOS'!$AF304*500)/AI304))))</f>
        <v>0</v>
      </c>
      <c r="AL304" s="43">
        <f>'PRECIO REFERENCIA'!AJ304</f>
        <v>0</v>
      </c>
      <c r="AM304" s="43" t="str">
        <f>'PRECIO REFERENCIA'!AL304</f>
        <v>NO OFERTADO</v>
      </c>
      <c r="AN304" s="44">
        <f>+IF(AM304="NO OFERTADO",0,IF(AM304="NO CUMPLE EV TECNICA",0,IF(AM304="NO HABILITA",0,IF(AM304="HABILITA",('PRECIOS UNITARIOS'!$AF304*500)/AL304))))</f>
        <v>0</v>
      </c>
      <c r="AO304" s="43">
        <f>'PRECIO REFERENCIA'!AM304</f>
        <v>0</v>
      </c>
      <c r="AP304" s="43" t="str">
        <f>'PRECIO REFERENCIA'!AO304</f>
        <v>NO OFERTADO</v>
      </c>
      <c r="AQ304" s="44">
        <f>+IF(AP304="NO OFERTADO",0,IF(AP304="NO CUMPLE EV TECNICA",0,IF(AP304="NO HABILITA",0,IF(AP304="HABILITA",('PRECIOS UNITARIOS'!$AF304*500)/AO304))))</f>
        <v>0</v>
      </c>
      <c r="AR304" s="43">
        <f>'PRECIO REFERENCIA'!AP304</f>
        <v>0</v>
      </c>
      <c r="AS304" s="43" t="str">
        <f>'PRECIO REFERENCIA'!AR304</f>
        <v>NO OFERTADO</v>
      </c>
      <c r="AT304" s="44">
        <f>+IF(AS304="NO OFERTADO",0,IF(AS304="NO CUMPLE EV TECNICA",0,IF(AS304="NO HABILITA",0,IF(AS304="HABILITA",('PRECIOS UNITARIOS'!$AF304*500)/AR304))))</f>
        <v>0</v>
      </c>
      <c r="AU304" s="43">
        <f>'PRECIO REFERENCIA'!AS304</f>
        <v>420</v>
      </c>
      <c r="AV304" s="43" t="str">
        <f>'PRECIO REFERENCIA'!AU304</f>
        <v>HABILITA</v>
      </c>
      <c r="AW304" s="44">
        <f>+IF(AV304="NO OFERTADO",0,IF(AV304="NO CUMPLE EV TECNICA",0,IF(AV304="NO HABILITA",0,IF(AV304="HABILITA",('PRECIOS UNITARIOS'!$AF304*500)/AU304))))</f>
        <v>496.42857142857144</v>
      </c>
      <c r="AX304" s="43">
        <f>'PRECIO REFERENCIA'!AV304</f>
        <v>0</v>
      </c>
      <c r="AY304" s="43" t="str">
        <f>'PRECIO REFERENCIA'!AX304</f>
        <v>NO OFERTADO</v>
      </c>
      <c r="AZ304" s="44">
        <f>+IF(AY304="NO OFERTADO",0,IF(AY304="NO CUMPLE EV TECNICA",0,IF(AY304="NO HABILITA",0,IF(AY304="HABILITA",('PRECIOS UNITARIOS'!$AF304*500)/AX304))))</f>
        <v>0</v>
      </c>
      <c r="BA304" s="43">
        <f>'PRECIO REFERENCIA'!AY304</f>
        <v>0</v>
      </c>
      <c r="BB304" s="43" t="str">
        <f>'PRECIO REFERENCIA'!BA304</f>
        <v>NO OFERTADO</v>
      </c>
      <c r="BC304" s="44">
        <f>+IF(BB304="NO OFERTADO",0,IF(BB304="NO CUMPLE EV TECNICA",0,IF(BB304="NO HABILITA",0,IF(BB304="HABILITA",('PRECIOS UNITARIOS'!$AF304*500)/BA304))))</f>
        <v>0</v>
      </c>
      <c r="BD304" s="43">
        <f>'PRECIO REFERENCIA'!BB304</f>
        <v>605</v>
      </c>
      <c r="BE304" s="43" t="str">
        <f>'PRECIO REFERENCIA'!BD304</f>
        <v>NO HABILITA</v>
      </c>
      <c r="BF304" s="44">
        <f>+IF(BE304="NO OFERTADO",0,IF(BE304="NO CUMPLE EV TECNICA",0,IF(BE304="NO HABILITA",0,IF(BE304="HABILITA",('PRECIOS UNITARIOS'!$AF304*500)/BD304))))</f>
        <v>0</v>
      </c>
      <c r="BG304" s="43">
        <f>'PRECIO REFERENCIA'!BE304</f>
        <v>0</v>
      </c>
      <c r="BH304" s="43" t="str">
        <f>'PRECIO REFERENCIA'!BG304</f>
        <v>NO OFERTADO</v>
      </c>
      <c r="BI304" s="44">
        <f>+IF(BH304="NO OFERTADO",0,IF(BH304="NO CUMPLE EV TECNICA",0,IF(BH304="NO HABILITA",0,IF(BH304="HABILITA",('PRECIOS UNITARIOS'!$AF304*500)/BG304))))</f>
        <v>0</v>
      </c>
      <c r="BJ304" s="43">
        <f>'PRECIO REFERENCIA'!BH304</f>
        <v>0</v>
      </c>
      <c r="BK304" s="43" t="str">
        <f>'PRECIO REFERENCIA'!BJ304</f>
        <v>NO OFERTADO</v>
      </c>
      <c r="BL304" s="44">
        <f>+IF(BK304="NO OFERTADO",0,IF(BK304="NO CUMPLE EV TECNICA",0,IF(BK304="NO HABILITA",0,IF(BK304="HABILITA",('PRECIOS UNITARIOS'!$AF304*500)/BJ304))))</f>
        <v>0</v>
      </c>
      <c r="BM304" s="43">
        <f>'PRECIO REFERENCIA'!BK304</f>
        <v>0</v>
      </c>
      <c r="BN304" s="43" t="str">
        <f>'PRECIO REFERENCIA'!BM304</f>
        <v>NO OFERTADO</v>
      </c>
      <c r="BO304" s="44">
        <f>+IF(BN304="NO OFERTADO",0,IF(BN304="NO CUMPLE EV TECNICA",0,IF(BN304="NO HABILITA",0,IF(BN304="HABILITA",('PRECIOS UNITARIOS'!$AF304*500)/BM304))))</f>
        <v>0</v>
      </c>
      <c r="BP304" s="43">
        <f>'PRECIO REFERENCIA'!BN304</f>
        <v>0</v>
      </c>
      <c r="BQ304" s="43" t="str">
        <f>'PRECIO REFERENCIA'!BP304</f>
        <v>NO OFERTADO</v>
      </c>
      <c r="BR304" s="44">
        <f>+IF(BQ304="NO OFERTADO",0,IF(BQ304="NO CUMPLE EV TECNICA",0,IF(BQ304="NO HABILITA",0,IF(BQ304="HABILITA",('PRECIOS UNITARIOS'!$AF304*500)/BP304))))</f>
        <v>0</v>
      </c>
      <c r="BS304" s="43">
        <f>'PRECIO REFERENCIA'!BQ304</f>
        <v>417</v>
      </c>
      <c r="BT304" s="43" t="str">
        <f>'PRECIO REFERENCIA'!BS304</f>
        <v>HABILITA</v>
      </c>
      <c r="BU304" s="44">
        <f>+IF(BT304="NO OFERTADO",0,IF(BT304="NO CUMPLE EV TECNICA",0,IF(BT304="NO HABILITA",0,IF(BT304="HABILITA",('PRECIOS UNITARIOS'!$AF304*500)/BS304))))</f>
        <v>500</v>
      </c>
      <c r="BV304" s="43">
        <f>'PRECIO REFERENCIA'!BT304</f>
        <v>0</v>
      </c>
      <c r="BW304" s="43" t="str">
        <f>'PRECIO REFERENCIA'!BV304</f>
        <v>NO OFERTADO</v>
      </c>
      <c r="BX304" s="44">
        <f>+IF(BW304="NO OFERTADO",0,IF(BW304="NO CUMPLE EV TECNICA",0,IF(BW304="NO HABILITA",0,IF(BW304="HABILITA",('PRECIOS UNITARIOS'!$AF304*500)/BV304))))</f>
        <v>0</v>
      </c>
      <c r="BY304" s="43">
        <f>'PRECIO REFERENCIA'!BW304</f>
        <v>0</v>
      </c>
      <c r="BZ304" s="43" t="str">
        <f>'PRECIO REFERENCIA'!BY304</f>
        <v>NO OFERTADO</v>
      </c>
      <c r="CA304" s="44">
        <f>+IF(BZ304="NO OFERTADO",0,IF(BZ304="NO CUMPLE EV TECNICA",0,IF(BZ304="NO HABILITA",0,IF(BZ304="HABILITA",('PRECIOS UNITARIOS'!$AF304*500)/BY304))))</f>
        <v>0</v>
      </c>
      <c r="CB304" s="43">
        <f>'PRECIO REFERENCIA'!BZ304</f>
        <v>0</v>
      </c>
      <c r="CC304" s="43" t="str">
        <f>'PRECIO REFERENCIA'!CB304</f>
        <v>NO OFERTADO</v>
      </c>
      <c r="CD304" s="44">
        <f>+IF(CC304="NO OFERTADO",0,IF(CC304="NO CUMPLE EV TECNICA",0,IF(CC304="NO HABILITA",0,IF(CC304="HABILITA",('PRECIOS UNITARIOS'!$AF304*500)/CB304))))</f>
        <v>0</v>
      </c>
      <c r="CE304" s="43">
        <f>'PRECIO REFERENCIA'!CC304</f>
        <v>0</v>
      </c>
      <c r="CF304" s="43" t="str">
        <f>'PRECIO REFERENCIA'!CE304</f>
        <v>NO OFERTADO</v>
      </c>
      <c r="CG304" s="44">
        <f>+IF(CF304="NO OFERTADO",0,IF(CF304="NO CUMPLE EV TECNICA",0,IF(CF304="NO HABILITA",0,IF(CF304="HABILITA",('PRECIOS UNITARIOS'!$AF304*500)/CE304))))</f>
        <v>0</v>
      </c>
      <c r="CH304" s="43">
        <f>'PRECIO REFERENCIA'!CF304</f>
        <v>0</v>
      </c>
      <c r="CI304" s="43" t="str">
        <f>'PRECIO REFERENCIA'!CH304</f>
        <v>NO OFERTADO</v>
      </c>
      <c r="CJ304" s="44">
        <f>+IF(CI304="NO OFERTADO",0,IF(CI304="NO CUMPLE EV TECNICA",0,IF(CI304="NO HABILITA",0,IF(CI304="HABILITA",('PRECIOS UNITARIOS'!$AF304*500)/CH304))))</f>
        <v>0</v>
      </c>
    </row>
    <row r="305" spans="1:88" s="40" customFormat="1" ht="38.25" x14ac:dyDescent="0.2">
      <c r="A305" s="103">
        <v>296</v>
      </c>
      <c r="B305" s="202" t="s">
        <v>453</v>
      </c>
      <c r="C305" s="121" t="s">
        <v>441</v>
      </c>
      <c r="D305" s="24">
        <v>1</v>
      </c>
      <c r="E305" s="166" t="s">
        <v>53</v>
      </c>
      <c r="F305" s="168">
        <v>440</v>
      </c>
      <c r="G305" s="25">
        <v>458</v>
      </c>
      <c r="H305" s="43">
        <f>'PRECIO REFERENCIA'!F305</f>
        <v>0</v>
      </c>
      <c r="I305" s="43" t="str">
        <f>'PRECIO REFERENCIA'!H305</f>
        <v>NO OFERTADO</v>
      </c>
      <c r="J305" s="44">
        <f>+IF(I305="NO OFERTADO",0,IF(I305="NO CUMPLE EV TECNICA",0,IF(I305="NO HABILITA",0,IF(I305="HABILITA",('PRECIOS UNITARIOS'!$AF305*500)/H305))))</f>
        <v>0</v>
      </c>
      <c r="K305" s="43">
        <f>'PRECIO REFERENCIA'!I305</f>
        <v>0</v>
      </c>
      <c r="L305" s="43" t="str">
        <f>'PRECIO REFERENCIA'!K305</f>
        <v>NO OFERTADO</v>
      </c>
      <c r="M305" s="44">
        <f>+IF(L305="NO OFERTADO",0,IF(L305="NO CUMPLE EV TECNICA",0,IF(L305="NO HABILITA",0,IF(L305="HABILITA",('PRECIOS UNITARIOS'!$AF305*500)/K305))))</f>
        <v>0</v>
      </c>
      <c r="N305" s="43">
        <f>'PRECIO REFERENCIA'!L305</f>
        <v>0</v>
      </c>
      <c r="O305" s="43" t="str">
        <f>'PRECIO REFERENCIA'!N305</f>
        <v>NO OFERTADO</v>
      </c>
      <c r="P305" s="44">
        <f>+IF(O305="NO OFERTADO",0,IF(O305="NO CUMPLE EV TECNICA",0,IF(O305="NO HABILITA",0,IF(O305="HABILITA",('PRECIOS UNITARIOS'!$AF305*500)/N305))))</f>
        <v>0</v>
      </c>
      <c r="Q305" s="43">
        <f>'PRECIO REFERENCIA'!O305</f>
        <v>0</v>
      </c>
      <c r="R305" s="43" t="str">
        <f>'PRECIO REFERENCIA'!Q305</f>
        <v>NO OFERTADO</v>
      </c>
      <c r="S305" s="44">
        <f>+IF(R305="NO OFERTADO",0,IF(R305="NO CUMPLE EV TECNICA",0,IF(R305="NO HABILITA",0,IF(R305="HABILITA",('PRECIOS UNITARIOS'!$AF305*500)/Q305))))</f>
        <v>0</v>
      </c>
      <c r="T305" s="43">
        <f>'PRECIO REFERENCIA'!R305</f>
        <v>0</v>
      </c>
      <c r="U305" s="43" t="str">
        <f>'PRECIO REFERENCIA'!T305</f>
        <v>NO OFERTADO</v>
      </c>
      <c r="V305" s="44">
        <f>+IF(U305="NO OFERTADO",0,IF(U305="NO CUMPLE EV TECNICA",0,IF(U305="NO HABILITA",0,IF(U305="HABILITA",('PRECIOS UNITARIOS'!$AF305*500)/T305))))</f>
        <v>0</v>
      </c>
      <c r="W305" s="43">
        <f>'PRECIO REFERENCIA'!U305</f>
        <v>0</v>
      </c>
      <c r="X305" s="43" t="str">
        <f>'PRECIO REFERENCIA'!W305</f>
        <v>NO OFERTADO</v>
      </c>
      <c r="Y305" s="44">
        <f>+IF(X305="NO OFERTADO",0,IF(X305="NO CUMPLE EV TECNICA",0,IF(X305="NO HABILITA",0,IF(X305="HABILITA",('PRECIOS UNITARIOS'!$AF305*500)/W305))))</f>
        <v>0</v>
      </c>
      <c r="Z305" s="43">
        <f>'PRECIO REFERENCIA'!X305</f>
        <v>0</v>
      </c>
      <c r="AA305" s="43" t="str">
        <f>'PRECIO REFERENCIA'!Z305</f>
        <v>NO OFERTADO</v>
      </c>
      <c r="AB305" s="44">
        <f>+IF(AA305="NO OFERTADO",0,IF(AA305="NO CUMPLE EV TECNICA",0,IF(AA305="NO HABILITA",0,IF(AA305="HABILITA",('PRECIOS UNITARIOS'!$AF305*500)/Z305))))</f>
        <v>0</v>
      </c>
      <c r="AC305" s="43">
        <f>'PRECIO REFERENCIA'!AA305</f>
        <v>0</v>
      </c>
      <c r="AD305" s="43" t="str">
        <f>'PRECIO REFERENCIA'!AC305</f>
        <v>NO OFERTADO</v>
      </c>
      <c r="AE305" s="44">
        <f>+IF(AD305="NO OFERTADO",0,IF(AD305="NO CUMPLE EV TECNICA",0,IF(AD305="NO HABILITA",0,IF(AD305="HABILITA",('PRECIOS UNITARIOS'!$AF305*500)/AC305))))</f>
        <v>0</v>
      </c>
      <c r="AF305" s="43">
        <f>'PRECIO REFERENCIA'!AD305</f>
        <v>467</v>
      </c>
      <c r="AG305" s="43" t="str">
        <f>'PRECIO REFERENCIA'!AF305</f>
        <v>HABILITA</v>
      </c>
      <c r="AH305" s="44">
        <f>+IF(AG305="NO OFERTADO",0,IF(AG305="NO CUMPLE EV TECNICA",0,IF(AG305="NO HABILITA",0,IF(AG305="HABILITA",('PRECIOS UNITARIOS'!$AF305*500)/AF305))))</f>
        <v>449.67880085653104</v>
      </c>
      <c r="AI305" s="43">
        <f>'PRECIO REFERENCIA'!AG305</f>
        <v>0</v>
      </c>
      <c r="AJ305" s="43" t="str">
        <f>'PRECIO REFERENCIA'!AI305</f>
        <v>NO OFERTADO</v>
      </c>
      <c r="AK305" s="44">
        <f>+IF(AJ305="NO OFERTADO",0,IF(AJ305="NO CUMPLE EV TECNICA",0,IF(AJ305="NO HABILITA",0,IF(AJ305="HABILITA",('PRECIOS UNITARIOS'!$AF305*500)/AI305))))</f>
        <v>0</v>
      </c>
      <c r="AL305" s="43">
        <f>'PRECIO REFERENCIA'!AJ305</f>
        <v>0</v>
      </c>
      <c r="AM305" s="43" t="str">
        <f>'PRECIO REFERENCIA'!AL305</f>
        <v>NO OFERTADO</v>
      </c>
      <c r="AN305" s="44">
        <f>+IF(AM305="NO OFERTADO",0,IF(AM305="NO CUMPLE EV TECNICA",0,IF(AM305="NO HABILITA",0,IF(AM305="HABILITA",('PRECIOS UNITARIOS'!$AF305*500)/AL305))))</f>
        <v>0</v>
      </c>
      <c r="AO305" s="43">
        <f>'PRECIO REFERENCIA'!AM305</f>
        <v>0</v>
      </c>
      <c r="AP305" s="43" t="str">
        <f>'PRECIO REFERENCIA'!AO305</f>
        <v>NO OFERTADO</v>
      </c>
      <c r="AQ305" s="44">
        <f>+IF(AP305="NO OFERTADO",0,IF(AP305="NO CUMPLE EV TECNICA",0,IF(AP305="NO HABILITA",0,IF(AP305="HABILITA",('PRECIOS UNITARIOS'!$AF305*500)/AO305))))</f>
        <v>0</v>
      </c>
      <c r="AR305" s="43">
        <f>'PRECIO REFERENCIA'!AP305</f>
        <v>0</v>
      </c>
      <c r="AS305" s="43" t="str">
        <f>'PRECIO REFERENCIA'!AR305</f>
        <v>NO OFERTADO</v>
      </c>
      <c r="AT305" s="44">
        <f>+IF(AS305="NO OFERTADO",0,IF(AS305="NO CUMPLE EV TECNICA",0,IF(AS305="NO HABILITA",0,IF(AS305="HABILITA",('PRECIOS UNITARIOS'!$AF305*500)/AR305))))</f>
        <v>0</v>
      </c>
      <c r="AU305" s="43">
        <f>'PRECIO REFERENCIA'!AS305</f>
        <v>420</v>
      </c>
      <c r="AV305" s="43" t="str">
        <f>'PRECIO REFERENCIA'!AU305</f>
        <v>HABILITA</v>
      </c>
      <c r="AW305" s="44">
        <f>+IF(AV305="NO OFERTADO",0,IF(AV305="NO CUMPLE EV TECNICA",0,IF(AV305="NO HABILITA",0,IF(AV305="HABILITA",('PRECIOS UNITARIOS'!$AF305*500)/AU305))))</f>
        <v>500</v>
      </c>
      <c r="AX305" s="43">
        <f>'PRECIO REFERENCIA'!AV305</f>
        <v>0</v>
      </c>
      <c r="AY305" s="43" t="str">
        <f>'PRECIO REFERENCIA'!AX305</f>
        <v>NO OFERTADO</v>
      </c>
      <c r="AZ305" s="44">
        <f>+IF(AY305="NO OFERTADO",0,IF(AY305="NO CUMPLE EV TECNICA",0,IF(AY305="NO HABILITA",0,IF(AY305="HABILITA",('PRECIOS UNITARIOS'!$AF305*500)/AX305))))</f>
        <v>0</v>
      </c>
      <c r="BA305" s="43">
        <f>'PRECIO REFERENCIA'!AY305</f>
        <v>0</v>
      </c>
      <c r="BB305" s="43" t="str">
        <f>'PRECIO REFERENCIA'!BA305</f>
        <v>NO OFERTADO</v>
      </c>
      <c r="BC305" s="44">
        <f>+IF(BB305="NO OFERTADO",0,IF(BB305="NO CUMPLE EV TECNICA",0,IF(BB305="NO HABILITA",0,IF(BB305="HABILITA",('PRECIOS UNITARIOS'!$AF305*500)/BA305))))</f>
        <v>0</v>
      </c>
      <c r="BD305" s="43">
        <f>'PRECIO REFERENCIA'!BB305</f>
        <v>635</v>
      </c>
      <c r="BE305" s="43" t="str">
        <f>'PRECIO REFERENCIA'!BD305</f>
        <v>NO HABILITA</v>
      </c>
      <c r="BF305" s="44">
        <f>+IF(BE305="NO OFERTADO",0,IF(BE305="NO CUMPLE EV TECNICA",0,IF(BE305="NO HABILITA",0,IF(BE305="HABILITA",('PRECIOS UNITARIOS'!$AF305*500)/BD305))))</f>
        <v>0</v>
      </c>
      <c r="BG305" s="43">
        <f>'PRECIO REFERENCIA'!BE305</f>
        <v>0</v>
      </c>
      <c r="BH305" s="43" t="str">
        <f>'PRECIO REFERENCIA'!BG305</f>
        <v>NO OFERTADO</v>
      </c>
      <c r="BI305" s="44">
        <f>+IF(BH305="NO OFERTADO",0,IF(BH305="NO CUMPLE EV TECNICA",0,IF(BH305="NO HABILITA",0,IF(BH305="HABILITA",('PRECIOS UNITARIOS'!$AF305*500)/BG305))))</f>
        <v>0</v>
      </c>
      <c r="BJ305" s="43">
        <f>'PRECIO REFERENCIA'!BH305</f>
        <v>0</v>
      </c>
      <c r="BK305" s="43" t="str">
        <f>'PRECIO REFERENCIA'!BJ305</f>
        <v>NO OFERTADO</v>
      </c>
      <c r="BL305" s="44">
        <f>+IF(BK305="NO OFERTADO",0,IF(BK305="NO CUMPLE EV TECNICA",0,IF(BK305="NO HABILITA",0,IF(BK305="HABILITA",('PRECIOS UNITARIOS'!$AF305*500)/BJ305))))</f>
        <v>0</v>
      </c>
      <c r="BM305" s="43">
        <f>'PRECIO REFERENCIA'!BK305</f>
        <v>0</v>
      </c>
      <c r="BN305" s="43" t="str">
        <f>'PRECIO REFERENCIA'!BM305</f>
        <v>NO OFERTADO</v>
      </c>
      <c r="BO305" s="44">
        <f>+IF(BN305="NO OFERTADO",0,IF(BN305="NO CUMPLE EV TECNICA",0,IF(BN305="NO HABILITA",0,IF(BN305="HABILITA",('PRECIOS UNITARIOS'!$AF305*500)/BM305))))</f>
        <v>0</v>
      </c>
      <c r="BP305" s="43">
        <f>'PRECIO REFERENCIA'!BN305</f>
        <v>0</v>
      </c>
      <c r="BQ305" s="43" t="str">
        <f>'PRECIO REFERENCIA'!BP305</f>
        <v>NO OFERTADO</v>
      </c>
      <c r="BR305" s="44">
        <f>+IF(BQ305="NO OFERTADO",0,IF(BQ305="NO CUMPLE EV TECNICA",0,IF(BQ305="NO HABILITA",0,IF(BQ305="HABILITA",('PRECIOS UNITARIOS'!$AF305*500)/BP305))))</f>
        <v>0</v>
      </c>
      <c r="BS305" s="43">
        <f>'PRECIO REFERENCIA'!BQ305</f>
        <v>432</v>
      </c>
      <c r="BT305" s="43" t="str">
        <f>'PRECIO REFERENCIA'!BS305</f>
        <v>HABILITA</v>
      </c>
      <c r="BU305" s="44">
        <f>+IF(BT305="NO OFERTADO",0,IF(BT305="NO CUMPLE EV TECNICA",0,IF(BT305="NO HABILITA",0,IF(BT305="HABILITA",('PRECIOS UNITARIOS'!$AF305*500)/BS305))))</f>
        <v>486.11111111111109</v>
      </c>
      <c r="BV305" s="43">
        <f>'PRECIO REFERENCIA'!BT305</f>
        <v>0</v>
      </c>
      <c r="BW305" s="43" t="str">
        <f>'PRECIO REFERENCIA'!BV305</f>
        <v>NO OFERTADO</v>
      </c>
      <c r="BX305" s="44">
        <f>+IF(BW305="NO OFERTADO",0,IF(BW305="NO CUMPLE EV TECNICA",0,IF(BW305="NO HABILITA",0,IF(BW305="HABILITA",('PRECIOS UNITARIOS'!$AF305*500)/BV305))))</f>
        <v>0</v>
      </c>
      <c r="BY305" s="43">
        <f>'PRECIO REFERENCIA'!BW305</f>
        <v>0</v>
      </c>
      <c r="BZ305" s="43" t="str">
        <f>'PRECIO REFERENCIA'!BY305</f>
        <v>NO OFERTADO</v>
      </c>
      <c r="CA305" s="44">
        <f>+IF(BZ305="NO OFERTADO",0,IF(BZ305="NO CUMPLE EV TECNICA",0,IF(BZ305="NO HABILITA",0,IF(BZ305="HABILITA",('PRECIOS UNITARIOS'!$AF305*500)/BY305))))</f>
        <v>0</v>
      </c>
      <c r="CB305" s="43">
        <f>'PRECIO REFERENCIA'!BZ305</f>
        <v>0</v>
      </c>
      <c r="CC305" s="43" t="str">
        <f>'PRECIO REFERENCIA'!CB305</f>
        <v>NO OFERTADO</v>
      </c>
      <c r="CD305" s="44">
        <f>+IF(CC305="NO OFERTADO",0,IF(CC305="NO CUMPLE EV TECNICA",0,IF(CC305="NO HABILITA",0,IF(CC305="HABILITA",('PRECIOS UNITARIOS'!$AF305*500)/CB305))))</f>
        <v>0</v>
      </c>
      <c r="CE305" s="43">
        <f>'PRECIO REFERENCIA'!CC305</f>
        <v>0</v>
      </c>
      <c r="CF305" s="43" t="str">
        <f>'PRECIO REFERENCIA'!CE305</f>
        <v>NO OFERTADO</v>
      </c>
      <c r="CG305" s="44">
        <f>+IF(CF305="NO OFERTADO",0,IF(CF305="NO CUMPLE EV TECNICA",0,IF(CF305="NO HABILITA",0,IF(CF305="HABILITA",('PRECIOS UNITARIOS'!$AF305*500)/CE305))))</f>
        <v>0</v>
      </c>
      <c r="CH305" s="43">
        <f>'PRECIO REFERENCIA'!CF305</f>
        <v>0</v>
      </c>
      <c r="CI305" s="43" t="str">
        <f>'PRECIO REFERENCIA'!CH305</f>
        <v>NO OFERTADO</v>
      </c>
      <c r="CJ305" s="44">
        <f>+IF(CI305="NO OFERTADO",0,IF(CI305="NO CUMPLE EV TECNICA",0,IF(CI305="NO HABILITA",0,IF(CI305="HABILITA",('PRECIOS UNITARIOS'!$AF305*500)/CH305))))</f>
        <v>0</v>
      </c>
    </row>
    <row r="306" spans="1:88" s="40" customFormat="1" ht="38.25" x14ac:dyDescent="0.2">
      <c r="A306" s="103">
        <v>297</v>
      </c>
      <c r="B306" s="202" t="s">
        <v>454</v>
      </c>
      <c r="C306" s="121" t="s">
        <v>441</v>
      </c>
      <c r="D306" s="24">
        <v>1</v>
      </c>
      <c r="E306" s="166" t="s">
        <v>53</v>
      </c>
      <c r="F306" s="168">
        <v>4276.666666666667</v>
      </c>
      <c r="G306" s="25">
        <v>435</v>
      </c>
      <c r="H306" s="43">
        <f>'PRECIO REFERENCIA'!F306</f>
        <v>0</v>
      </c>
      <c r="I306" s="43" t="str">
        <f>'PRECIO REFERENCIA'!H306</f>
        <v>NO OFERTADO</v>
      </c>
      <c r="J306" s="44">
        <f>+IF(I306="NO OFERTADO",0,IF(I306="NO CUMPLE EV TECNICA",0,IF(I306="NO HABILITA",0,IF(I306="HABILITA",('PRECIOS UNITARIOS'!$AF306*500)/H306))))</f>
        <v>0</v>
      </c>
      <c r="K306" s="43">
        <f>'PRECIO REFERENCIA'!I306</f>
        <v>0</v>
      </c>
      <c r="L306" s="43" t="str">
        <f>'PRECIO REFERENCIA'!K306</f>
        <v>NO OFERTADO</v>
      </c>
      <c r="M306" s="44">
        <f>+IF(L306="NO OFERTADO",0,IF(L306="NO CUMPLE EV TECNICA",0,IF(L306="NO HABILITA",0,IF(L306="HABILITA",('PRECIOS UNITARIOS'!$AF306*500)/K306))))</f>
        <v>0</v>
      </c>
      <c r="N306" s="43">
        <f>'PRECIO REFERENCIA'!L306</f>
        <v>0</v>
      </c>
      <c r="O306" s="43" t="str">
        <f>'PRECIO REFERENCIA'!N306</f>
        <v>NO OFERTADO</v>
      </c>
      <c r="P306" s="44">
        <f>+IF(O306="NO OFERTADO",0,IF(O306="NO CUMPLE EV TECNICA",0,IF(O306="NO HABILITA",0,IF(O306="HABILITA",('PRECIOS UNITARIOS'!$AF306*500)/N306))))</f>
        <v>0</v>
      </c>
      <c r="Q306" s="43">
        <f>'PRECIO REFERENCIA'!O306</f>
        <v>0</v>
      </c>
      <c r="R306" s="43" t="str">
        <f>'PRECIO REFERENCIA'!Q306</f>
        <v>NO OFERTADO</v>
      </c>
      <c r="S306" s="44">
        <f>+IF(R306="NO OFERTADO",0,IF(R306="NO CUMPLE EV TECNICA",0,IF(R306="NO HABILITA",0,IF(R306="HABILITA",('PRECIOS UNITARIOS'!$AF306*500)/Q306))))</f>
        <v>0</v>
      </c>
      <c r="T306" s="43">
        <f>'PRECIO REFERENCIA'!R306</f>
        <v>0</v>
      </c>
      <c r="U306" s="43" t="str">
        <f>'PRECIO REFERENCIA'!T306</f>
        <v>NO OFERTADO</v>
      </c>
      <c r="V306" s="44">
        <f>+IF(U306="NO OFERTADO",0,IF(U306="NO CUMPLE EV TECNICA",0,IF(U306="NO HABILITA",0,IF(U306="HABILITA",('PRECIOS UNITARIOS'!$AF306*500)/T306))))</f>
        <v>0</v>
      </c>
      <c r="W306" s="43">
        <f>'PRECIO REFERENCIA'!U306</f>
        <v>0</v>
      </c>
      <c r="X306" s="43" t="str">
        <f>'PRECIO REFERENCIA'!W306</f>
        <v>NO OFERTADO</v>
      </c>
      <c r="Y306" s="44">
        <f>+IF(X306="NO OFERTADO",0,IF(X306="NO CUMPLE EV TECNICA",0,IF(X306="NO HABILITA",0,IF(X306="HABILITA",('PRECIOS UNITARIOS'!$AF306*500)/W306))))</f>
        <v>0</v>
      </c>
      <c r="Z306" s="43">
        <f>'PRECIO REFERENCIA'!X306</f>
        <v>0</v>
      </c>
      <c r="AA306" s="43" t="str">
        <f>'PRECIO REFERENCIA'!Z306</f>
        <v>NO OFERTADO</v>
      </c>
      <c r="AB306" s="44">
        <f>+IF(AA306="NO OFERTADO",0,IF(AA306="NO CUMPLE EV TECNICA",0,IF(AA306="NO HABILITA",0,IF(AA306="HABILITA",('PRECIOS UNITARIOS'!$AF306*500)/Z306))))</f>
        <v>0</v>
      </c>
      <c r="AC306" s="43">
        <f>'PRECIO REFERENCIA'!AA306</f>
        <v>0</v>
      </c>
      <c r="AD306" s="43" t="str">
        <f>'PRECIO REFERENCIA'!AC306</f>
        <v>NO OFERTADO</v>
      </c>
      <c r="AE306" s="44">
        <f>+IF(AD306="NO OFERTADO",0,IF(AD306="NO CUMPLE EV TECNICA",0,IF(AD306="NO HABILITA",0,IF(AD306="HABILITA",('PRECIOS UNITARIOS'!$AF306*500)/AC306))))</f>
        <v>0</v>
      </c>
      <c r="AF306" s="43">
        <f>'PRECIO REFERENCIA'!AD306</f>
        <v>485</v>
      </c>
      <c r="AG306" s="43" t="str">
        <f>'PRECIO REFERENCIA'!AF306</f>
        <v>HABILITA</v>
      </c>
      <c r="AH306" s="44">
        <f>+IF(AG306="NO OFERTADO",0,IF(AG306="NO CUMPLE EV TECNICA",0,IF(AG306="NO HABILITA",0,IF(AG306="HABILITA",('PRECIOS UNITARIOS'!$AF306*500)/AF306))))</f>
        <v>448.45360824742266</v>
      </c>
      <c r="AI306" s="43">
        <f>'PRECIO REFERENCIA'!AG306</f>
        <v>0</v>
      </c>
      <c r="AJ306" s="43" t="str">
        <f>'PRECIO REFERENCIA'!AI306</f>
        <v>NO OFERTADO</v>
      </c>
      <c r="AK306" s="44">
        <f>+IF(AJ306="NO OFERTADO",0,IF(AJ306="NO CUMPLE EV TECNICA",0,IF(AJ306="NO HABILITA",0,IF(AJ306="HABILITA",('PRECIOS UNITARIOS'!$AF306*500)/AI306))))</f>
        <v>0</v>
      </c>
      <c r="AL306" s="43">
        <f>'PRECIO REFERENCIA'!AJ306</f>
        <v>0</v>
      </c>
      <c r="AM306" s="43" t="str">
        <f>'PRECIO REFERENCIA'!AL306</f>
        <v>NO OFERTADO</v>
      </c>
      <c r="AN306" s="44">
        <f>+IF(AM306="NO OFERTADO",0,IF(AM306="NO CUMPLE EV TECNICA",0,IF(AM306="NO HABILITA",0,IF(AM306="HABILITA",('PRECIOS UNITARIOS'!$AF306*500)/AL306))))</f>
        <v>0</v>
      </c>
      <c r="AO306" s="43">
        <f>'PRECIO REFERENCIA'!AM306</f>
        <v>0</v>
      </c>
      <c r="AP306" s="43" t="str">
        <f>'PRECIO REFERENCIA'!AO306</f>
        <v>NO OFERTADO</v>
      </c>
      <c r="AQ306" s="44">
        <f>+IF(AP306="NO OFERTADO",0,IF(AP306="NO CUMPLE EV TECNICA",0,IF(AP306="NO HABILITA",0,IF(AP306="HABILITA",('PRECIOS UNITARIOS'!$AF306*500)/AO306))))</f>
        <v>0</v>
      </c>
      <c r="AR306" s="43">
        <f>'PRECIO REFERENCIA'!AP306</f>
        <v>0</v>
      </c>
      <c r="AS306" s="43" t="str">
        <f>'PRECIO REFERENCIA'!AR306</f>
        <v>NO OFERTADO</v>
      </c>
      <c r="AT306" s="44">
        <f>+IF(AS306="NO OFERTADO",0,IF(AS306="NO CUMPLE EV TECNICA",0,IF(AS306="NO HABILITA",0,IF(AS306="HABILITA",('PRECIOS UNITARIOS'!$AF306*500)/AR306))))</f>
        <v>0</v>
      </c>
      <c r="AU306" s="43">
        <f>'PRECIO REFERENCIA'!AS306</f>
        <v>435</v>
      </c>
      <c r="AV306" s="43" t="str">
        <f>'PRECIO REFERENCIA'!AU306</f>
        <v>HABILITA</v>
      </c>
      <c r="AW306" s="44">
        <f>+IF(AV306="NO OFERTADO",0,IF(AV306="NO CUMPLE EV TECNICA",0,IF(AV306="NO HABILITA",0,IF(AV306="HABILITA",('PRECIOS UNITARIOS'!$AF306*500)/AU306))))</f>
        <v>500</v>
      </c>
      <c r="AX306" s="43">
        <f>'PRECIO REFERENCIA'!AV306</f>
        <v>0</v>
      </c>
      <c r="AY306" s="43" t="str">
        <f>'PRECIO REFERENCIA'!AX306</f>
        <v>NO OFERTADO</v>
      </c>
      <c r="AZ306" s="44">
        <f>+IF(AY306="NO OFERTADO",0,IF(AY306="NO CUMPLE EV TECNICA",0,IF(AY306="NO HABILITA",0,IF(AY306="HABILITA",('PRECIOS UNITARIOS'!$AF306*500)/AX306))))</f>
        <v>0</v>
      </c>
      <c r="BA306" s="43">
        <f>'PRECIO REFERENCIA'!AY306</f>
        <v>0</v>
      </c>
      <c r="BB306" s="43" t="str">
        <f>'PRECIO REFERENCIA'!BA306</f>
        <v>NO OFERTADO</v>
      </c>
      <c r="BC306" s="44">
        <f>+IF(BB306="NO OFERTADO",0,IF(BB306="NO CUMPLE EV TECNICA",0,IF(BB306="NO HABILITA",0,IF(BB306="HABILITA",('PRECIOS UNITARIOS'!$AF306*500)/BA306))))</f>
        <v>0</v>
      </c>
      <c r="BD306" s="43">
        <f>'PRECIO REFERENCIA'!BB306</f>
        <v>664</v>
      </c>
      <c r="BE306" s="43" t="str">
        <f>'PRECIO REFERENCIA'!BD306</f>
        <v>NO HABILITA</v>
      </c>
      <c r="BF306" s="44">
        <f>+IF(BE306="NO OFERTADO",0,IF(BE306="NO CUMPLE EV TECNICA",0,IF(BE306="NO HABILITA",0,IF(BE306="HABILITA",('PRECIOS UNITARIOS'!$AF306*500)/BD306))))</f>
        <v>0</v>
      </c>
      <c r="BG306" s="43">
        <f>'PRECIO REFERENCIA'!BE306</f>
        <v>0</v>
      </c>
      <c r="BH306" s="43" t="str">
        <f>'PRECIO REFERENCIA'!BG306</f>
        <v>NO OFERTADO</v>
      </c>
      <c r="BI306" s="44">
        <f>+IF(BH306="NO OFERTADO",0,IF(BH306="NO CUMPLE EV TECNICA",0,IF(BH306="NO HABILITA",0,IF(BH306="HABILITA",('PRECIOS UNITARIOS'!$AF306*500)/BG306))))</f>
        <v>0</v>
      </c>
      <c r="BJ306" s="43">
        <f>'PRECIO REFERENCIA'!BH306</f>
        <v>0</v>
      </c>
      <c r="BK306" s="43" t="str">
        <f>'PRECIO REFERENCIA'!BJ306</f>
        <v>NO OFERTADO</v>
      </c>
      <c r="BL306" s="44">
        <f>+IF(BK306="NO OFERTADO",0,IF(BK306="NO CUMPLE EV TECNICA",0,IF(BK306="NO HABILITA",0,IF(BK306="HABILITA",('PRECIOS UNITARIOS'!$AF306*500)/BJ306))))</f>
        <v>0</v>
      </c>
      <c r="BM306" s="43">
        <f>'PRECIO REFERENCIA'!BK306</f>
        <v>0</v>
      </c>
      <c r="BN306" s="43" t="str">
        <f>'PRECIO REFERENCIA'!BM306</f>
        <v>NO OFERTADO</v>
      </c>
      <c r="BO306" s="44">
        <f>+IF(BN306="NO OFERTADO",0,IF(BN306="NO CUMPLE EV TECNICA",0,IF(BN306="NO HABILITA",0,IF(BN306="HABILITA",('PRECIOS UNITARIOS'!$AF306*500)/BM306))))</f>
        <v>0</v>
      </c>
      <c r="BP306" s="43">
        <f>'PRECIO REFERENCIA'!BN306</f>
        <v>0</v>
      </c>
      <c r="BQ306" s="43" t="str">
        <f>'PRECIO REFERENCIA'!BP306</f>
        <v>NO OFERTADO</v>
      </c>
      <c r="BR306" s="44">
        <f>+IF(BQ306="NO OFERTADO",0,IF(BQ306="NO CUMPLE EV TECNICA",0,IF(BQ306="NO HABILITA",0,IF(BQ306="HABILITA",('PRECIOS UNITARIOS'!$AF306*500)/BP306))))</f>
        <v>0</v>
      </c>
      <c r="BS306" s="43">
        <f>'PRECIO REFERENCIA'!BQ306</f>
        <v>470</v>
      </c>
      <c r="BT306" s="43" t="str">
        <f>'PRECIO REFERENCIA'!BS306</f>
        <v>HABILITA</v>
      </c>
      <c r="BU306" s="44">
        <f>+IF(BT306="NO OFERTADO",0,IF(BT306="NO CUMPLE EV TECNICA",0,IF(BT306="NO HABILITA",0,IF(BT306="HABILITA",('PRECIOS UNITARIOS'!$AF306*500)/BS306))))</f>
        <v>462.7659574468085</v>
      </c>
      <c r="BV306" s="43">
        <f>'PRECIO REFERENCIA'!BT306</f>
        <v>0</v>
      </c>
      <c r="BW306" s="43" t="str">
        <f>'PRECIO REFERENCIA'!BV306</f>
        <v>NO OFERTADO</v>
      </c>
      <c r="BX306" s="44">
        <f>+IF(BW306="NO OFERTADO",0,IF(BW306="NO CUMPLE EV TECNICA",0,IF(BW306="NO HABILITA",0,IF(BW306="HABILITA",('PRECIOS UNITARIOS'!$AF306*500)/BV306))))</f>
        <v>0</v>
      </c>
      <c r="BY306" s="43">
        <f>'PRECIO REFERENCIA'!BW306</f>
        <v>0</v>
      </c>
      <c r="BZ306" s="43" t="str">
        <f>'PRECIO REFERENCIA'!BY306</f>
        <v>NO OFERTADO</v>
      </c>
      <c r="CA306" s="44">
        <f>+IF(BZ306="NO OFERTADO",0,IF(BZ306="NO CUMPLE EV TECNICA",0,IF(BZ306="NO HABILITA",0,IF(BZ306="HABILITA",('PRECIOS UNITARIOS'!$AF306*500)/BY306))))</f>
        <v>0</v>
      </c>
      <c r="CB306" s="43">
        <f>'PRECIO REFERENCIA'!BZ306</f>
        <v>0</v>
      </c>
      <c r="CC306" s="43" t="str">
        <f>'PRECIO REFERENCIA'!CB306</f>
        <v>NO OFERTADO</v>
      </c>
      <c r="CD306" s="44">
        <f>+IF(CC306="NO OFERTADO",0,IF(CC306="NO CUMPLE EV TECNICA",0,IF(CC306="NO HABILITA",0,IF(CC306="HABILITA",('PRECIOS UNITARIOS'!$AF306*500)/CB306))))</f>
        <v>0</v>
      </c>
      <c r="CE306" s="43">
        <f>'PRECIO REFERENCIA'!CC306</f>
        <v>0</v>
      </c>
      <c r="CF306" s="43" t="str">
        <f>'PRECIO REFERENCIA'!CE306</f>
        <v>NO OFERTADO</v>
      </c>
      <c r="CG306" s="44">
        <f>+IF(CF306="NO OFERTADO",0,IF(CF306="NO CUMPLE EV TECNICA",0,IF(CF306="NO HABILITA",0,IF(CF306="HABILITA",('PRECIOS UNITARIOS'!$AF306*500)/CE306))))</f>
        <v>0</v>
      </c>
      <c r="CH306" s="43">
        <f>'PRECIO REFERENCIA'!CF306</f>
        <v>0</v>
      </c>
      <c r="CI306" s="43" t="str">
        <f>'PRECIO REFERENCIA'!CH306</f>
        <v>NO OFERTADO</v>
      </c>
      <c r="CJ306" s="44">
        <f>+IF(CI306="NO OFERTADO",0,IF(CI306="NO CUMPLE EV TECNICA",0,IF(CI306="NO HABILITA",0,IF(CI306="HABILITA",('PRECIOS UNITARIOS'!$AF306*500)/CH306))))</f>
        <v>0</v>
      </c>
    </row>
    <row r="307" spans="1:88" s="40" customFormat="1" ht="38.25" x14ac:dyDescent="0.2">
      <c r="A307" s="103">
        <v>298</v>
      </c>
      <c r="B307" s="202" t="s">
        <v>455</v>
      </c>
      <c r="C307" s="121" t="s">
        <v>441</v>
      </c>
      <c r="D307" s="24">
        <v>1</v>
      </c>
      <c r="E307" s="166" t="s">
        <v>53</v>
      </c>
      <c r="F307" s="168">
        <v>1</v>
      </c>
      <c r="G307" s="25">
        <v>395</v>
      </c>
      <c r="H307" s="43">
        <f>'PRECIO REFERENCIA'!F307</f>
        <v>0</v>
      </c>
      <c r="I307" s="43" t="str">
        <f>'PRECIO REFERENCIA'!H307</f>
        <v>NO OFERTADO</v>
      </c>
      <c r="J307" s="44">
        <f>+IF(I307="NO OFERTADO",0,IF(I307="NO CUMPLE EV TECNICA",0,IF(I307="NO HABILITA",0,IF(I307="HABILITA",('PRECIOS UNITARIOS'!$AF307*500)/H307))))</f>
        <v>0</v>
      </c>
      <c r="K307" s="43">
        <f>'PRECIO REFERENCIA'!I307</f>
        <v>0</v>
      </c>
      <c r="L307" s="43" t="str">
        <f>'PRECIO REFERENCIA'!K307</f>
        <v>NO OFERTADO</v>
      </c>
      <c r="M307" s="44">
        <f>+IF(L307="NO OFERTADO",0,IF(L307="NO CUMPLE EV TECNICA",0,IF(L307="NO HABILITA",0,IF(L307="HABILITA",('PRECIOS UNITARIOS'!$AF307*500)/K307))))</f>
        <v>0</v>
      </c>
      <c r="N307" s="43">
        <f>'PRECIO REFERENCIA'!L307</f>
        <v>0</v>
      </c>
      <c r="O307" s="43" t="str">
        <f>'PRECIO REFERENCIA'!N307</f>
        <v>NO OFERTADO</v>
      </c>
      <c r="P307" s="44">
        <f>+IF(O307="NO OFERTADO",0,IF(O307="NO CUMPLE EV TECNICA",0,IF(O307="NO HABILITA",0,IF(O307="HABILITA",('PRECIOS UNITARIOS'!$AF307*500)/N307))))</f>
        <v>0</v>
      </c>
      <c r="Q307" s="43">
        <f>'PRECIO REFERENCIA'!O307</f>
        <v>0</v>
      </c>
      <c r="R307" s="43" t="str">
        <f>'PRECIO REFERENCIA'!Q307</f>
        <v>NO OFERTADO</v>
      </c>
      <c r="S307" s="44">
        <f>+IF(R307="NO OFERTADO",0,IF(R307="NO CUMPLE EV TECNICA",0,IF(R307="NO HABILITA",0,IF(R307="HABILITA",('PRECIOS UNITARIOS'!$AF307*500)/Q307))))</f>
        <v>0</v>
      </c>
      <c r="T307" s="43">
        <f>'PRECIO REFERENCIA'!R307</f>
        <v>0</v>
      </c>
      <c r="U307" s="43" t="str">
        <f>'PRECIO REFERENCIA'!T307</f>
        <v>NO OFERTADO</v>
      </c>
      <c r="V307" s="44">
        <f>+IF(U307="NO OFERTADO",0,IF(U307="NO CUMPLE EV TECNICA",0,IF(U307="NO HABILITA",0,IF(U307="HABILITA",('PRECIOS UNITARIOS'!$AF307*500)/T307))))</f>
        <v>0</v>
      </c>
      <c r="W307" s="43">
        <f>'PRECIO REFERENCIA'!U307</f>
        <v>0</v>
      </c>
      <c r="X307" s="43" t="str">
        <f>'PRECIO REFERENCIA'!W307</f>
        <v>NO OFERTADO</v>
      </c>
      <c r="Y307" s="44">
        <f>+IF(X307="NO OFERTADO",0,IF(X307="NO CUMPLE EV TECNICA",0,IF(X307="NO HABILITA",0,IF(X307="HABILITA",('PRECIOS UNITARIOS'!$AF307*500)/W307))))</f>
        <v>0</v>
      </c>
      <c r="Z307" s="43">
        <f>'PRECIO REFERENCIA'!X307</f>
        <v>0</v>
      </c>
      <c r="AA307" s="43" t="str">
        <f>'PRECIO REFERENCIA'!Z307</f>
        <v>NO OFERTADO</v>
      </c>
      <c r="AB307" s="44">
        <f>+IF(AA307="NO OFERTADO",0,IF(AA307="NO CUMPLE EV TECNICA",0,IF(AA307="NO HABILITA",0,IF(AA307="HABILITA",('PRECIOS UNITARIOS'!$AF307*500)/Z307))))</f>
        <v>0</v>
      </c>
      <c r="AC307" s="43">
        <f>'PRECIO REFERENCIA'!AA307</f>
        <v>0</v>
      </c>
      <c r="AD307" s="43" t="str">
        <f>'PRECIO REFERENCIA'!AC307</f>
        <v>NO OFERTADO</v>
      </c>
      <c r="AE307" s="44">
        <f>+IF(AD307="NO OFERTADO",0,IF(AD307="NO CUMPLE EV TECNICA",0,IF(AD307="NO HABILITA",0,IF(AD307="HABILITA",('PRECIOS UNITARIOS'!$AF307*500)/AC307))))</f>
        <v>0</v>
      </c>
      <c r="AF307" s="43">
        <f>'PRECIO REFERENCIA'!AD307</f>
        <v>418</v>
      </c>
      <c r="AG307" s="43" t="str">
        <f>'PRECIO REFERENCIA'!AF307</f>
        <v>HABILITA</v>
      </c>
      <c r="AH307" s="44">
        <f>+IF(AG307="NO OFERTADO",0,IF(AG307="NO CUMPLE EV TECNICA",0,IF(AG307="NO HABILITA",0,IF(AG307="HABILITA",('PRECIOS UNITARIOS'!$AF307*500)/AF307))))</f>
        <v>436.60287081339715</v>
      </c>
      <c r="AI307" s="43">
        <f>'PRECIO REFERENCIA'!AG307</f>
        <v>0</v>
      </c>
      <c r="AJ307" s="43" t="str">
        <f>'PRECIO REFERENCIA'!AI307</f>
        <v>NO OFERTADO</v>
      </c>
      <c r="AK307" s="44">
        <f>+IF(AJ307="NO OFERTADO",0,IF(AJ307="NO CUMPLE EV TECNICA",0,IF(AJ307="NO HABILITA",0,IF(AJ307="HABILITA",('PRECIOS UNITARIOS'!$AF307*500)/AI307))))</f>
        <v>0</v>
      </c>
      <c r="AL307" s="43">
        <f>'PRECIO REFERENCIA'!AJ307</f>
        <v>0</v>
      </c>
      <c r="AM307" s="43" t="str">
        <f>'PRECIO REFERENCIA'!AL307</f>
        <v>NO OFERTADO</v>
      </c>
      <c r="AN307" s="44">
        <f>+IF(AM307="NO OFERTADO",0,IF(AM307="NO CUMPLE EV TECNICA",0,IF(AM307="NO HABILITA",0,IF(AM307="HABILITA",('PRECIOS UNITARIOS'!$AF307*500)/AL307))))</f>
        <v>0</v>
      </c>
      <c r="AO307" s="43">
        <f>'PRECIO REFERENCIA'!AM307</f>
        <v>0</v>
      </c>
      <c r="AP307" s="43" t="str">
        <f>'PRECIO REFERENCIA'!AO307</f>
        <v>NO OFERTADO</v>
      </c>
      <c r="AQ307" s="44">
        <f>+IF(AP307="NO OFERTADO",0,IF(AP307="NO CUMPLE EV TECNICA",0,IF(AP307="NO HABILITA",0,IF(AP307="HABILITA",('PRECIOS UNITARIOS'!$AF307*500)/AO307))))</f>
        <v>0</v>
      </c>
      <c r="AR307" s="43">
        <f>'PRECIO REFERENCIA'!AP307</f>
        <v>0</v>
      </c>
      <c r="AS307" s="43" t="str">
        <f>'PRECIO REFERENCIA'!AR307</f>
        <v>NO OFERTADO</v>
      </c>
      <c r="AT307" s="44">
        <f>+IF(AS307="NO OFERTADO",0,IF(AS307="NO CUMPLE EV TECNICA",0,IF(AS307="NO HABILITA",0,IF(AS307="HABILITA",('PRECIOS UNITARIOS'!$AF307*500)/AR307))))</f>
        <v>0</v>
      </c>
      <c r="AU307" s="43">
        <f>'PRECIO REFERENCIA'!AS307</f>
        <v>365</v>
      </c>
      <c r="AV307" s="43" t="str">
        <f>'PRECIO REFERENCIA'!AU307</f>
        <v>HABILITA</v>
      </c>
      <c r="AW307" s="44">
        <f>+IF(AV307="NO OFERTADO",0,IF(AV307="NO CUMPLE EV TECNICA",0,IF(AV307="NO HABILITA",0,IF(AV307="HABILITA",('PRECIOS UNITARIOS'!$AF307*500)/AU307))))</f>
        <v>500</v>
      </c>
      <c r="AX307" s="43">
        <f>'PRECIO REFERENCIA'!AV307</f>
        <v>0</v>
      </c>
      <c r="AY307" s="43" t="str">
        <f>'PRECIO REFERENCIA'!AX307</f>
        <v>NO OFERTADO</v>
      </c>
      <c r="AZ307" s="44">
        <f>+IF(AY307="NO OFERTADO",0,IF(AY307="NO CUMPLE EV TECNICA",0,IF(AY307="NO HABILITA",0,IF(AY307="HABILITA",('PRECIOS UNITARIOS'!$AF307*500)/AX307))))</f>
        <v>0</v>
      </c>
      <c r="BA307" s="43">
        <f>'PRECIO REFERENCIA'!AY307</f>
        <v>0</v>
      </c>
      <c r="BB307" s="43" t="str">
        <f>'PRECIO REFERENCIA'!BA307</f>
        <v>NO OFERTADO</v>
      </c>
      <c r="BC307" s="44">
        <f>+IF(BB307="NO OFERTADO",0,IF(BB307="NO CUMPLE EV TECNICA",0,IF(BB307="NO HABILITA",0,IF(BB307="HABILITA",('PRECIOS UNITARIOS'!$AF307*500)/BA307))))</f>
        <v>0</v>
      </c>
      <c r="BD307" s="43">
        <f>'PRECIO REFERENCIA'!BB307</f>
        <v>826</v>
      </c>
      <c r="BE307" s="43" t="str">
        <f>'PRECIO REFERENCIA'!BD307</f>
        <v>NO HABILITA</v>
      </c>
      <c r="BF307" s="44">
        <f>+IF(BE307="NO OFERTADO",0,IF(BE307="NO CUMPLE EV TECNICA",0,IF(BE307="NO HABILITA",0,IF(BE307="HABILITA",('PRECIOS UNITARIOS'!$AF307*500)/BD307))))</f>
        <v>0</v>
      </c>
      <c r="BG307" s="43">
        <f>'PRECIO REFERENCIA'!BE307</f>
        <v>0</v>
      </c>
      <c r="BH307" s="43" t="str">
        <f>'PRECIO REFERENCIA'!BG307</f>
        <v>NO OFERTADO</v>
      </c>
      <c r="BI307" s="44">
        <f>+IF(BH307="NO OFERTADO",0,IF(BH307="NO CUMPLE EV TECNICA",0,IF(BH307="NO HABILITA",0,IF(BH307="HABILITA",('PRECIOS UNITARIOS'!$AF307*500)/BG307))))</f>
        <v>0</v>
      </c>
      <c r="BJ307" s="43">
        <f>'PRECIO REFERENCIA'!BH307</f>
        <v>0</v>
      </c>
      <c r="BK307" s="43" t="str">
        <f>'PRECIO REFERENCIA'!BJ307</f>
        <v>NO OFERTADO</v>
      </c>
      <c r="BL307" s="44">
        <f>+IF(BK307="NO OFERTADO",0,IF(BK307="NO CUMPLE EV TECNICA",0,IF(BK307="NO HABILITA",0,IF(BK307="HABILITA",('PRECIOS UNITARIOS'!$AF307*500)/BJ307))))</f>
        <v>0</v>
      </c>
      <c r="BM307" s="43">
        <f>'PRECIO REFERENCIA'!BK307</f>
        <v>0</v>
      </c>
      <c r="BN307" s="43" t="str">
        <f>'PRECIO REFERENCIA'!BM307</f>
        <v>NO OFERTADO</v>
      </c>
      <c r="BO307" s="44">
        <f>+IF(BN307="NO OFERTADO",0,IF(BN307="NO CUMPLE EV TECNICA",0,IF(BN307="NO HABILITA",0,IF(BN307="HABILITA",('PRECIOS UNITARIOS'!$AF307*500)/BM307))))</f>
        <v>0</v>
      </c>
      <c r="BP307" s="43">
        <f>'PRECIO REFERENCIA'!BN307</f>
        <v>0</v>
      </c>
      <c r="BQ307" s="43" t="str">
        <f>'PRECIO REFERENCIA'!BP307</f>
        <v>NO OFERTADO</v>
      </c>
      <c r="BR307" s="44">
        <f>+IF(BQ307="NO OFERTADO",0,IF(BQ307="NO CUMPLE EV TECNICA",0,IF(BQ307="NO HABILITA",0,IF(BQ307="HABILITA",('PRECIOS UNITARIOS'!$AF307*500)/BP307))))</f>
        <v>0</v>
      </c>
      <c r="BS307" s="43">
        <f>'PRECIO REFERENCIA'!BQ307</f>
        <v>652</v>
      </c>
      <c r="BT307" s="43" t="str">
        <f>'PRECIO REFERENCIA'!BS307</f>
        <v>NO HABILITA</v>
      </c>
      <c r="BU307" s="44">
        <f>+IF(BT307="NO OFERTADO",0,IF(BT307="NO CUMPLE EV TECNICA",0,IF(BT307="NO HABILITA",0,IF(BT307="HABILITA",('PRECIOS UNITARIOS'!$AF307*500)/BS307))))</f>
        <v>0</v>
      </c>
      <c r="BV307" s="43">
        <f>'PRECIO REFERENCIA'!BT307</f>
        <v>0</v>
      </c>
      <c r="BW307" s="43" t="str">
        <f>'PRECIO REFERENCIA'!BV307</f>
        <v>NO OFERTADO</v>
      </c>
      <c r="BX307" s="44">
        <f>+IF(BW307="NO OFERTADO",0,IF(BW307="NO CUMPLE EV TECNICA",0,IF(BW307="NO HABILITA",0,IF(BW307="HABILITA",('PRECIOS UNITARIOS'!$AF307*500)/BV307))))</f>
        <v>0</v>
      </c>
      <c r="BY307" s="43">
        <f>'PRECIO REFERENCIA'!BW307</f>
        <v>0</v>
      </c>
      <c r="BZ307" s="43" t="str">
        <f>'PRECIO REFERENCIA'!BY307</f>
        <v>NO OFERTADO</v>
      </c>
      <c r="CA307" s="44">
        <f>+IF(BZ307="NO OFERTADO",0,IF(BZ307="NO CUMPLE EV TECNICA",0,IF(BZ307="NO HABILITA",0,IF(BZ307="HABILITA",('PRECIOS UNITARIOS'!$AF307*500)/BY307))))</f>
        <v>0</v>
      </c>
      <c r="CB307" s="43">
        <f>'PRECIO REFERENCIA'!BZ307</f>
        <v>0</v>
      </c>
      <c r="CC307" s="43" t="str">
        <f>'PRECIO REFERENCIA'!CB307</f>
        <v>NO OFERTADO</v>
      </c>
      <c r="CD307" s="44">
        <f>+IF(CC307="NO OFERTADO",0,IF(CC307="NO CUMPLE EV TECNICA",0,IF(CC307="NO HABILITA",0,IF(CC307="HABILITA",('PRECIOS UNITARIOS'!$AF307*500)/CB307))))</f>
        <v>0</v>
      </c>
      <c r="CE307" s="43">
        <f>'PRECIO REFERENCIA'!CC307</f>
        <v>0</v>
      </c>
      <c r="CF307" s="43" t="str">
        <f>'PRECIO REFERENCIA'!CE307</f>
        <v>NO OFERTADO</v>
      </c>
      <c r="CG307" s="44">
        <f>+IF(CF307="NO OFERTADO",0,IF(CF307="NO CUMPLE EV TECNICA",0,IF(CF307="NO HABILITA",0,IF(CF307="HABILITA",('PRECIOS UNITARIOS'!$AF307*500)/CE307))))</f>
        <v>0</v>
      </c>
      <c r="CH307" s="43">
        <f>'PRECIO REFERENCIA'!CF307</f>
        <v>0</v>
      </c>
      <c r="CI307" s="43" t="str">
        <f>'PRECIO REFERENCIA'!CH307</f>
        <v>NO OFERTADO</v>
      </c>
      <c r="CJ307" s="44">
        <f>+IF(CI307="NO OFERTADO",0,IF(CI307="NO CUMPLE EV TECNICA",0,IF(CI307="NO HABILITA",0,IF(CI307="HABILITA",('PRECIOS UNITARIOS'!$AF307*500)/CH307))))</f>
        <v>0</v>
      </c>
    </row>
    <row r="308" spans="1:88" s="40" customFormat="1" ht="38.25" x14ac:dyDescent="0.2">
      <c r="A308" s="103">
        <v>299</v>
      </c>
      <c r="B308" s="202" t="s">
        <v>456</v>
      </c>
      <c r="C308" s="121" t="s">
        <v>441</v>
      </c>
      <c r="D308" s="24">
        <v>1</v>
      </c>
      <c r="E308" s="166" t="s">
        <v>53</v>
      </c>
      <c r="F308" s="168">
        <v>319.33333333333331</v>
      </c>
      <c r="G308" s="25">
        <v>568</v>
      </c>
      <c r="H308" s="43">
        <f>'PRECIO REFERENCIA'!F308</f>
        <v>0</v>
      </c>
      <c r="I308" s="43" t="str">
        <f>'PRECIO REFERENCIA'!H308</f>
        <v>NO OFERTADO</v>
      </c>
      <c r="J308" s="44">
        <f>+IF(I308="NO OFERTADO",0,IF(I308="NO CUMPLE EV TECNICA",0,IF(I308="NO HABILITA",0,IF(I308="HABILITA",('PRECIOS UNITARIOS'!$AF308*500)/H308))))</f>
        <v>0</v>
      </c>
      <c r="K308" s="43">
        <f>'PRECIO REFERENCIA'!I308</f>
        <v>0</v>
      </c>
      <c r="L308" s="43" t="str">
        <f>'PRECIO REFERENCIA'!K308</f>
        <v>NO OFERTADO</v>
      </c>
      <c r="M308" s="44">
        <f>+IF(L308="NO OFERTADO",0,IF(L308="NO CUMPLE EV TECNICA",0,IF(L308="NO HABILITA",0,IF(L308="HABILITA",('PRECIOS UNITARIOS'!$AF308*500)/K308))))</f>
        <v>0</v>
      </c>
      <c r="N308" s="43">
        <f>'PRECIO REFERENCIA'!L308</f>
        <v>0</v>
      </c>
      <c r="O308" s="43" t="str">
        <f>'PRECIO REFERENCIA'!N308</f>
        <v>NO OFERTADO</v>
      </c>
      <c r="P308" s="44">
        <f>+IF(O308="NO OFERTADO",0,IF(O308="NO CUMPLE EV TECNICA",0,IF(O308="NO HABILITA",0,IF(O308="HABILITA",('PRECIOS UNITARIOS'!$AF308*500)/N308))))</f>
        <v>0</v>
      </c>
      <c r="Q308" s="43">
        <f>'PRECIO REFERENCIA'!O308</f>
        <v>0</v>
      </c>
      <c r="R308" s="43" t="str">
        <f>'PRECIO REFERENCIA'!Q308</f>
        <v>NO OFERTADO</v>
      </c>
      <c r="S308" s="44">
        <f>+IF(R308="NO OFERTADO",0,IF(R308="NO CUMPLE EV TECNICA",0,IF(R308="NO HABILITA",0,IF(R308="HABILITA",('PRECIOS UNITARIOS'!$AF308*500)/Q308))))</f>
        <v>0</v>
      </c>
      <c r="T308" s="43">
        <f>'PRECIO REFERENCIA'!R308</f>
        <v>0</v>
      </c>
      <c r="U308" s="43" t="str">
        <f>'PRECIO REFERENCIA'!T308</f>
        <v>NO OFERTADO</v>
      </c>
      <c r="V308" s="44">
        <f>+IF(U308="NO OFERTADO",0,IF(U308="NO CUMPLE EV TECNICA",0,IF(U308="NO HABILITA",0,IF(U308="HABILITA",('PRECIOS UNITARIOS'!$AF308*500)/T308))))</f>
        <v>0</v>
      </c>
      <c r="W308" s="43">
        <f>'PRECIO REFERENCIA'!U308</f>
        <v>0</v>
      </c>
      <c r="X308" s="43" t="str">
        <f>'PRECIO REFERENCIA'!W308</f>
        <v>NO OFERTADO</v>
      </c>
      <c r="Y308" s="44">
        <f>+IF(X308="NO OFERTADO",0,IF(X308="NO CUMPLE EV TECNICA",0,IF(X308="NO HABILITA",0,IF(X308="HABILITA",('PRECIOS UNITARIOS'!$AF308*500)/W308))))</f>
        <v>0</v>
      </c>
      <c r="Z308" s="43">
        <f>'PRECIO REFERENCIA'!X308</f>
        <v>0</v>
      </c>
      <c r="AA308" s="43" t="str">
        <f>'PRECIO REFERENCIA'!Z308</f>
        <v>NO OFERTADO</v>
      </c>
      <c r="AB308" s="44">
        <f>+IF(AA308="NO OFERTADO",0,IF(AA308="NO CUMPLE EV TECNICA",0,IF(AA308="NO HABILITA",0,IF(AA308="HABILITA",('PRECIOS UNITARIOS'!$AF308*500)/Z308))))</f>
        <v>0</v>
      </c>
      <c r="AC308" s="43">
        <f>'PRECIO REFERENCIA'!AA308</f>
        <v>0</v>
      </c>
      <c r="AD308" s="43" t="str">
        <f>'PRECIO REFERENCIA'!AC308</f>
        <v>NO OFERTADO</v>
      </c>
      <c r="AE308" s="44">
        <f>+IF(AD308="NO OFERTADO",0,IF(AD308="NO CUMPLE EV TECNICA",0,IF(AD308="NO HABILITA",0,IF(AD308="HABILITA",('PRECIOS UNITARIOS'!$AF308*500)/AC308))))</f>
        <v>0</v>
      </c>
      <c r="AF308" s="43">
        <f>'PRECIO REFERENCIA'!AD308</f>
        <v>671</v>
      </c>
      <c r="AG308" s="43" t="str">
        <f>'PRECIO REFERENCIA'!AF308</f>
        <v>HABILITA</v>
      </c>
      <c r="AH308" s="44">
        <f>+IF(AG308="NO OFERTADO",0,IF(AG308="NO CUMPLE EV TECNICA",0,IF(AG308="NO HABILITA",0,IF(AG308="HABILITA",('PRECIOS UNITARIOS'!$AF308*500)/AF308))))</f>
        <v>418.03278688524591</v>
      </c>
      <c r="AI308" s="43">
        <f>'PRECIO REFERENCIA'!AG308</f>
        <v>0</v>
      </c>
      <c r="AJ308" s="43" t="str">
        <f>'PRECIO REFERENCIA'!AI308</f>
        <v>NO OFERTADO</v>
      </c>
      <c r="AK308" s="44">
        <f>+IF(AJ308="NO OFERTADO",0,IF(AJ308="NO CUMPLE EV TECNICA",0,IF(AJ308="NO HABILITA",0,IF(AJ308="HABILITA",('PRECIOS UNITARIOS'!$AF308*500)/AI308))))</f>
        <v>0</v>
      </c>
      <c r="AL308" s="43">
        <f>'PRECIO REFERENCIA'!AJ308</f>
        <v>0</v>
      </c>
      <c r="AM308" s="43" t="str">
        <f>'PRECIO REFERENCIA'!AL308</f>
        <v>NO OFERTADO</v>
      </c>
      <c r="AN308" s="44">
        <f>+IF(AM308="NO OFERTADO",0,IF(AM308="NO CUMPLE EV TECNICA",0,IF(AM308="NO HABILITA",0,IF(AM308="HABILITA",('PRECIOS UNITARIOS'!$AF308*500)/AL308))))</f>
        <v>0</v>
      </c>
      <c r="AO308" s="43">
        <f>'PRECIO REFERENCIA'!AM308</f>
        <v>0</v>
      </c>
      <c r="AP308" s="43" t="str">
        <f>'PRECIO REFERENCIA'!AO308</f>
        <v>NO OFERTADO</v>
      </c>
      <c r="AQ308" s="44">
        <f>+IF(AP308="NO OFERTADO",0,IF(AP308="NO CUMPLE EV TECNICA",0,IF(AP308="NO HABILITA",0,IF(AP308="HABILITA",('PRECIOS UNITARIOS'!$AF308*500)/AO308))))</f>
        <v>0</v>
      </c>
      <c r="AR308" s="43">
        <f>'PRECIO REFERENCIA'!AP308</f>
        <v>0</v>
      </c>
      <c r="AS308" s="43" t="str">
        <f>'PRECIO REFERENCIA'!AR308</f>
        <v>NO OFERTADO</v>
      </c>
      <c r="AT308" s="44">
        <f>+IF(AS308="NO OFERTADO",0,IF(AS308="NO CUMPLE EV TECNICA",0,IF(AS308="NO HABILITA",0,IF(AS308="HABILITA",('PRECIOS UNITARIOS'!$AF308*500)/AR308))))</f>
        <v>0</v>
      </c>
      <c r="AU308" s="43">
        <f>'PRECIO REFERENCIA'!AS308</f>
        <v>0</v>
      </c>
      <c r="AV308" s="43" t="str">
        <f>'PRECIO REFERENCIA'!AU308</f>
        <v>NO OFERTADO</v>
      </c>
      <c r="AW308" s="44">
        <f>+IF(AV308="NO OFERTADO",0,IF(AV308="NO CUMPLE EV TECNICA",0,IF(AV308="NO HABILITA",0,IF(AV308="HABILITA",('PRECIOS UNITARIOS'!$AF308*500)/AU308))))</f>
        <v>0</v>
      </c>
      <c r="AX308" s="43">
        <f>'PRECIO REFERENCIA'!AV308</f>
        <v>0</v>
      </c>
      <c r="AY308" s="43" t="str">
        <f>'PRECIO REFERENCIA'!AX308</f>
        <v>NO OFERTADO</v>
      </c>
      <c r="AZ308" s="44">
        <f>+IF(AY308="NO OFERTADO",0,IF(AY308="NO CUMPLE EV TECNICA",0,IF(AY308="NO HABILITA",0,IF(AY308="HABILITA",('PRECIOS UNITARIOS'!$AF308*500)/AX308))))</f>
        <v>0</v>
      </c>
      <c r="BA308" s="43">
        <f>'PRECIO REFERENCIA'!AY308</f>
        <v>0</v>
      </c>
      <c r="BB308" s="43" t="str">
        <f>'PRECIO REFERENCIA'!BA308</f>
        <v>NO OFERTADO</v>
      </c>
      <c r="BC308" s="44">
        <f>+IF(BB308="NO OFERTADO",0,IF(BB308="NO CUMPLE EV TECNICA",0,IF(BB308="NO HABILITA",0,IF(BB308="HABILITA",('PRECIOS UNITARIOS'!$AF308*500)/BA308))))</f>
        <v>0</v>
      </c>
      <c r="BD308" s="43">
        <f>'PRECIO REFERENCIA'!BB308</f>
        <v>561</v>
      </c>
      <c r="BE308" s="43" t="str">
        <f>'PRECIO REFERENCIA'!BD308</f>
        <v>HABILITA</v>
      </c>
      <c r="BF308" s="44">
        <f>+IF(BE308="NO OFERTADO",0,IF(BE308="NO CUMPLE EV TECNICA",0,IF(BE308="NO HABILITA",0,IF(BE308="HABILITA",('PRECIOS UNITARIOS'!$AF308*500)/BD308))))</f>
        <v>500</v>
      </c>
      <c r="BG308" s="43">
        <f>'PRECIO REFERENCIA'!BE308</f>
        <v>0</v>
      </c>
      <c r="BH308" s="43" t="str">
        <f>'PRECIO REFERENCIA'!BG308</f>
        <v>NO OFERTADO</v>
      </c>
      <c r="BI308" s="44">
        <f>+IF(BH308="NO OFERTADO",0,IF(BH308="NO CUMPLE EV TECNICA",0,IF(BH308="NO HABILITA",0,IF(BH308="HABILITA",('PRECIOS UNITARIOS'!$AF308*500)/BG308))))</f>
        <v>0</v>
      </c>
      <c r="BJ308" s="43">
        <f>'PRECIO REFERENCIA'!BH308</f>
        <v>0</v>
      </c>
      <c r="BK308" s="43" t="str">
        <f>'PRECIO REFERENCIA'!BJ308</f>
        <v>NO OFERTADO</v>
      </c>
      <c r="BL308" s="44">
        <f>+IF(BK308="NO OFERTADO",0,IF(BK308="NO CUMPLE EV TECNICA",0,IF(BK308="NO HABILITA",0,IF(BK308="HABILITA",('PRECIOS UNITARIOS'!$AF308*500)/BJ308))))</f>
        <v>0</v>
      </c>
      <c r="BM308" s="43">
        <f>'PRECIO REFERENCIA'!BK308</f>
        <v>0</v>
      </c>
      <c r="BN308" s="43" t="str">
        <f>'PRECIO REFERENCIA'!BM308</f>
        <v>NO OFERTADO</v>
      </c>
      <c r="BO308" s="44">
        <f>+IF(BN308="NO OFERTADO",0,IF(BN308="NO CUMPLE EV TECNICA",0,IF(BN308="NO HABILITA",0,IF(BN308="HABILITA",('PRECIOS UNITARIOS'!$AF308*500)/BM308))))</f>
        <v>0</v>
      </c>
      <c r="BP308" s="43">
        <f>'PRECIO REFERENCIA'!BN308</f>
        <v>0</v>
      </c>
      <c r="BQ308" s="43" t="str">
        <f>'PRECIO REFERENCIA'!BP308</f>
        <v>NO OFERTADO</v>
      </c>
      <c r="BR308" s="44">
        <f>+IF(BQ308="NO OFERTADO",0,IF(BQ308="NO CUMPLE EV TECNICA",0,IF(BQ308="NO HABILITA",0,IF(BQ308="HABILITA",('PRECIOS UNITARIOS'!$AF308*500)/BP308))))</f>
        <v>0</v>
      </c>
      <c r="BS308" s="43">
        <f>'PRECIO REFERENCIA'!BQ308</f>
        <v>0</v>
      </c>
      <c r="BT308" s="43" t="str">
        <f>'PRECIO REFERENCIA'!BS308</f>
        <v>NO OFERTADO</v>
      </c>
      <c r="BU308" s="44">
        <f>+IF(BT308="NO OFERTADO",0,IF(BT308="NO CUMPLE EV TECNICA",0,IF(BT308="NO HABILITA",0,IF(BT308="HABILITA",('PRECIOS UNITARIOS'!$AF308*500)/BS308))))</f>
        <v>0</v>
      </c>
      <c r="BV308" s="43">
        <f>'PRECIO REFERENCIA'!BT308</f>
        <v>0</v>
      </c>
      <c r="BW308" s="43" t="str">
        <f>'PRECIO REFERENCIA'!BV308</f>
        <v>NO OFERTADO</v>
      </c>
      <c r="BX308" s="44">
        <f>+IF(BW308="NO OFERTADO",0,IF(BW308="NO CUMPLE EV TECNICA",0,IF(BW308="NO HABILITA",0,IF(BW308="HABILITA",('PRECIOS UNITARIOS'!$AF308*500)/BV308))))</f>
        <v>0</v>
      </c>
      <c r="BY308" s="43">
        <f>'PRECIO REFERENCIA'!BW308</f>
        <v>0</v>
      </c>
      <c r="BZ308" s="43" t="str">
        <f>'PRECIO REFERENCIA'!BY308</f>
        <v>NO OFERTADO</v>
      </c>
      <c r="CA308" s="44">
        <f>+IF(BZ308="NO OFERTADO",0,IF(BZ308="NO CUMPLE EV TECNICA",0,IF(BZ308="NO HABILITA",0,IF(BZ308="HABILITA",('PRECIOS UNITARIOS'!$AF308*500)/BY308))))</f>
        <v>0</v>
      </c>
      <c r="CB308" s="43">
        <f>'PRECIO REFERENCIA'!BZ308</f>
        <v>0</v>
      </c>
      <c r="CC308" s="43" t="str">
        <f>'PRECIO REFERENCIA'!CB308</f>
        <v>NO OFERTADO</v>
      </c>
      <c r="CD308" s="44">
        <f>+IF(CC308="NO OFERTADO",0,IF(CC308="NO CUMPLE EV TECNICA",0,IF(CC308="NO HABILITA",0,IF(CC308="HABILITA",('PRECIOS UNITARIOS'!$AF308*500)/CB308))))</f>
        <v>0</v>
      </c>
      <c r="CE308" s="43">
        <f>'PRECIO REFERENCIA'!CC308</f>
        <v>0</v>
      </c>
      <c r="CF308" s="43" t="str">
        <f>'PRECIO REFERENCIA'!CE308</f>
        <v>NO OFERTADO</v>
      </c>
      <c r="CG308" s="44">
        <f>+IF(CF308="NO OFERTADO",0,IF(CF308="NO CUMPLE EV TECNICA",0,IF(CF308="NO HABILITA",0,IF(CF308="HABILITA",('PRECIOS UNITARIOS'!$AF308*500)/CE308))))</f>
        <v>0</v>
      </c>
      <c r="CH308" s="43">
        <f>'PRECIO REFERENCIA'!CF308</f>
        <v>0</v>
      </c>
      <c r="CI308" s="43" t="str">
        <f>'PRECIO REFERENCIA'!CH308</f>
        <v>NO OFERTADO</v>
      </c>
      <c r="CJ308" s="44">
        <f>+IF(CI308="NO OFERTADO",0,IF(CI308="NO CUMPLE EV TECNICA",0,IF(CI308="NO HABILITA",0,IF(CI308="HABILITA",('PRECIOS UNITARIOS'!$AF308*500)/CH308))))</f>
        <v>0</v>
      </c>
    </row>
    <row r="309" spans="1:88" s="40" customFormat="1" ht="38.25" x14ac:dyDescent="0.2">
      <c r="A309" s="103">
        <v>300</v>
      </c>
      <c r="B309" s="202" t="s">
        <v>457</v>
      </c>
      <c r="C309" s="121" t="s">
        <v>441</v>
      </c>
      <c r="D309" s="24">
        <v>1</v>
      </c>
      <c r="E309" s="166" t="s">
        <v>53</v>
      </c>
      <c r="F309" s="168">
        <v>1137</v>
      </c>
      <c r="G309" s="25">
        <v>385</v>
      </c>
      <c r="H309" s="43">
        <f>'PRECIO REFERENCIA'!F309</f>
        <v>0</v>
      </c>
      <c r="I309" s="43" t="str">
        <f>'PRECIO REFERENCIA'!H309</f>
        <v>NO OFERTADO</v>
      </c>
      <c r="J309" s="44">
        <f>+IF(I309="NO OFERTADO",0,IF(I309="NO CUMPLE EV TECNICA",0,IF(I309="NO HABILITA",0,IF(I309="HABILITA",('PRECIOS UNITARIOS'!$AF309*500)/H309))))</f>
        <v>0</v>
      </c>
      <c r="K309" s="43">
        <f>'PRECIO REFERENCIA'!I309</f>
        <v>0</v>
      </c>
      <c r="L309" s="43" t="str">
        <f>'PRECIO REFERENCIA'!K309</f>
        <v>NO OFERTADO</v>
      </c>
      <c r="M309" s="44">
        <f>+IF(L309="NO OFERTADO",0,IF(L309="NO CUMPLE EV TECNICA",0,IF(L309="NO HABILITA",0,IF(L309="HABILITA",('PRECIOS UNITARIOS'!$AF309*500)/K309))))</f>
        <v>0</v>
      </c>
      <c r="N309" s="43">
        <f>'PRECIO REFERENCIA'!L309</f>
        <v>0</v>
      </c>
      <c r="O309" s="43" t="str">
        <f>'PRECIO REFERENCIA'!N309</f>
        <v>NO OFERTADO</v>
      </c>
      <c r="P309" s="44">
        <f>+IF(O309="NO OFERTADO",0,IF(O309="NO CUMPLE EV TECNICA",0,IF(O309="NO HABILITA",0,IF(O309="HABILITA",('PRECIOS UNITARIOS'!$AF309*500)/N309))))</f>
        <v>0</v>
      </c>
      <c r="Q309" s="43">
        <f>'PRECIO REFERENCIA'!O309</f>
        <v>0</v>
      </c>
      <c r="R309" s="43" t="str">
        <f>'PRECIO REFERENCIA'!Q309</f>
        <v>NO OFERTADO</v>
      </c>
      <c r="S309" s="44">
        <f>+IF(R309="NO OFERTADO",0,IF(R309="NO CUMPLE EV TECNICA",0,IF(R309="NO HABILITA",0,IF(R309="HABILITA",('PRECIOS UNITARIOS'!$AF309*500)/Q309))))</f>
        <v>0</v>
      </c>
      <c r="T309" s="43">
        <f>'PRECIO REFERENCIA'!R309</f>
        <v>0</v>
      </c>
      <c r="U309" s="43" t="str">
        <f>'PRECIO REFERENCIA'!T309</f>
        <v>NO OFERTADO</v>
      </c>
      <c r="V309" s="44">
        <f>+IF(U309="NO OFERTADO",0,IF(U309="NO CUMPLE EV TECNICA",0,IF(U309="NO HABILITA",0,IF(U309="HABILITA",('PRECIOS UNITARIOS'!$AF309*500)/T309))))</f>
        <v>0</v>
      </c>
      <c r="W309" s="43">
        <f>'PRECIO REFERENCIA'!U309</f>
        <v>0</v>
      </c>
      <c r="X309" s="43" t="str">
        <f>'PRECIO REFERENCIA'!W309</f>
        <v>NO OFERTADO</v>
      </c>
      <c r="Y309" s="44">
        <f>+IF(X309="NO OFERTADO",0,IF(X309="NO CUMPLE EV TECNICA",0,IF(X309="NO HABILITA",0,IF(X309="HABILITA",('PRECIOS UNITARIOS'!$AF309*500)/W309))))</f>
        <v>0</v>
      </c>
      <c r="Z309" s="43">
        <f>'PRECIO REFERENCIA'!X309</f>
        <v>0</v>
      </c>
      <c r="AA309" s="43" t="str">
        <f>'PRECIO REFERENCIA'!Z309</f>
        <v>NO OFERTADO</v>
      </c>
      <c r="AB309" s="44">
        <f>+IF(AA309="NO OFERTADO",0,IF(AA309="NO CUMPLE EV TECNICA",0,IF(AA309="NO HABILITA",0,IF(AA309="HABILITA",('PRECIOS UNITARIOS'!$AF309*500)/Z309))))</f>
        <v>0</v>
      </c>
      <c r="AC309" s="43">
        <f>'PRECIO REFERENCIA'!AA309</f>
        <v>0</v>
      </c>
      <c r="AD309" s="43" t="str">
        <f>'PRECIO REFERENCIA'!AC309</f>
        <v>NO OFERTADO</v>
      </c>
      <c r="AE309" s="44">
        <f>+IF(AD309="NO OFERTADO",0,IF(AD309="NO CUMPLE EV TECNICA",0,IF(AD309="NO HABILITA",0,IF(AD309="HABILITA",('PRECIOS UNITARIOS'!$AF309*500)/AC309))))</f>
        <v>0</v>
      </c>
      <c r="AF309" s="43">
        <f>'PRECIO REFERENCIA'!AD309</f>
        <v>417</v>
      </c>
      <c r="AG309" s="43" t="str">
        <f>'PRECIO REFERENCIA'!AF309</f>
        <v>HABILITA</v>
      </c>
      <c r="AH309" s="44">
        <f>+IF(AG309="NO OFERTADO",0,IF(AG309="NO CUMPLE EV TECNICA",0,IF(AG309="NO HABILITA",0,IF(AG309="HABILITA",('PRECIOS UNITARIOS'!$AF309*500)/AF309))))</f>
        <v>431.65467625899282</v>
      </c>
      <c r="AI309" s="43">
        <f>'PRECIO REFERENCIA'!AG309</f>
        <v>0</v>
      </c>
      <c r="AJ309" s="43" t="str">
        <f>'PRECIO REFERENCIA'!AI309</f>
        <v>NO OFERTADO</v>
      </c>
      <c r="AK309" s="44">
        <f>+IF(AJ309="NO OFERTADO",0,IF(AJ309="NO CUMPLE EV TECNICA",0,IF(AJ309="NO HABILITA",0,IF(AJ309="HABILITA",('PRECIOS UNITARIOS'!$AF309*500)/AI309))))</f>
        <v>0</v>
      </c>
      <c r="AL309" s="43">
        <f>'PRECIO REFERENCIA'!AJ309</f>
        <v>0</v>
      </c>
      <c r="AM309" s="43" t="str">
        <f>'PRECIO REFERENCIA'!AL309</f>
        <v>NO OFERTADO</v>
      </c>
      <c r="AN309" s="44">
        <f>+IF(AM309="NO OFERTADO",0,IF(AM309="NO CUMPLE EV TECNICA",0,IF(AM309="NO HABILITA",0,IF(AM309="HABILITA",('PRECIOS UNITARIOS'!$AF309*500)/AL309))))</f>
        <v>0</v>
      </c>
      <c r="AO309" s="43">
        <f>'PRECIO REFERENCIA'!AM309</f>
        <v>0</v>
      </c>
      <c r="AP309" s="43" t="str">
        <f>'PRECIO REFERENCIA'!AO309</f>
        <v>NO OFERTADO</v>
      </c>
      <c r="AQ309" s="44">
        <f>+IF(AP309="NO OFERTADO",0,IF(AP309="NO CUMPLE EV TECNICA",0,IF(AP309="NO HABILITA",0,IF(AP309="HABILITA",('PRECIOS UNITARIOS'!$AF309*500)/AO309))))</f>
        <v>0</v>
      </c>
      <c r="AR309" s="43">
        <f>'PRECIO REFERENCIA'!AP309</f>
        <v>0</v>
      </c>
      <c r="AS309" s="43" t="str">
        <f>'PRECIO REFERENCIA'!AR309</f>
        <v>NO OFERTADO</v>
      </c>
      <c r="AT309" s="44">
        <f>+IF(AS309="NO OFERTADO",0,IF(AS309="NO CUMPLE EV TECNICA",0,IF(AS309="NO HABILITA",0,IF(AS309="HABILITA",('PRECIOS UNITARIOS'!$AF309*500)/AR309))))</f>
        <v>0</v>
      </c>
      <c r="AU309" s="43">
        <f>'PRECIO REFERENCIA'!AS309</f>
        <v>360</v>
      </c>
      <c r="AV309" s="43" t="str">
        <f>'PRECIO REFERENCIA'!AU309</f>
        <v>HABILITA</v>
      </c>
      <c r="AW309" s="44">
        <f>+IF(AV309="NO OFERTADO",0,IF(AV309="NO CUMPLE EV TECNICA",0,IF(AV309="NO HABILITA",0,IF(AV309="HABILITA",('PRECIOS UNITARIOS'!$AF309*500)/AU309))))</f>
        <v>500</v>
      </c>
      <c r="AX309" s="43">
        <f>'PRECIO REFERENCIA'!AV309</f>
        <v>0</v>
      </c>
      <c r="AY309" s="43" t="str">
        <f>'PRECIO REFERENCIA'!AX309</f>
        <v>NO OFERTADO</v>
      </c>
      <c r="AZ309" s="44">
        <f>+IF(AY309="NO OFERTADO",0,IF(AY309="NO CUMPLE EV TECNICA",0,IF(AY309="NO HABILITA",0,IF(AY309="HABILITA",('PRECIOS UNITARIOS'!$AF309*500)/AX309))))</f>
        <v>0</v>
      </c>
      <c r="BA309" s="43">
        <f>'PRECIO REFERENCIA'!AY309</f>
        <v>0</v>
      </c>
      <c r="BB309" s="43" t="str">
        <f>'PRECIO REFERENCIA'!BA309</f>
        <v>NO OFERTADO</v>
      </c>
      <c r="BC309" s="44">
        <f>+IF(BB309="NO OFERTADO",0,IF(BB309="NO CUMPLE EV TECNICA",0,IF(BB309="NO HABILITA",0,IF(BB309="HABILITA",('PRECIOS UNITARIOS'!$AF309*500)/BA309))))</f>
        <v>0</v>
      </c>
      <c r="BD309" s="43">
        <f>'PRECIO REFERENCIA'!BB309</f>
        <v>561</v>
      </c>
      <c r="BE309" s="43" t="str">
        <f>'PRECIO REFERENCIA'!BD309</f>
        <v>NO HABILITA</v>
      </c>
      <c r="BF309" s="44">
        <f>+IF(BE309="NO OFERTADO",0,IF(BE309="NO CUMPLE EV TECNICA",0,IF(BE309="NO HABILITA",0,IF(BE309="HABILITA",('PRECIOS UNITARIOS'!$AF309*500)/BD309))))</f>
        <v>0</v>
      </c>
      <c r="BG309" s="43">
        <f>'PRECIO REFERENCIA'!BE309</f>
        <v>0</v>
      </c>
      <c r="BH309" s="43" t="str">
        <f>'PRECIO REFERENCIA'!BG309</f>
        <v>NO OFERTADO</v>
      </c>
      <c r="BI309" s="44">
        <f>+IF(BH309="NO OFERTADO",0,IF(BH309="NO CUMPLE EV TECNICA",0,IF(BH309="NO HABILITA",0,IF(BH309="HABILITA",('PRECIOS UNITARIOS'!$AF309*500)/BG309))))</f>
        <v>0</v>
      </c>
      <c r="BJ309" s="43">
        <f>'PRECIO REFERENCIA'!BH309</f>
        <v>0</v>
      </c>
      <c r="BK309" s="43" t="str">
        <f>'PRECIO REFERENCIA'!BJ309</f>
        <v>NO OFERTADO</v>
      </c>
      <c r="BL309" s="44">
        <f>+IF(BK309="NO OFERTADO",0,IF(BK309="NO CUMPLE EV TECNICA",0,IF(BK309="NO HABILITA",0,IF(BK309="HABILITA",('PRECIOS UNITARIOS'!$AF309*500)/BJ309))))</f>
        <v>0</v>
      </c>
      <c r="BM309" s="43">
        <f>'PRECIO REFERENCIA'!BK309</f>
        <v>0</v>
      </c>
      <c r="BN309" s="43" t="str">
        <f>'PRECIO REFERENCIA'!BM309</f>
        <v>NO OFERTADO</v>
      </c>
      <c r="BO309" s="44">
        <f>+IF(BN309="NO OFERTADO",0,IF(BN309="NO CUMPLE EV TECNICA",0,IF(BN309="NO HABILITA",0,IF(BN309="HABILITA",('PRECIOS UNITARIOS'!$AF309*500)/BM309))))</f>
        <v>0</v>
      </c>
      <c r="BP309" s="43">
        <f>'PRECIO REFERENCIA'!BN309</f>
        <v>0</v>
      </c>
      <c r="BQ309" s="43" t="str">
        <f>'PRECIO REFERENCIA'!BP309</f>
        <v>NO OFERTADO</v>
      </c>
      <c r="BR309" s="44">
        <f>+IF(BQ309="NO OFERTADO",0,IF(BQ309="NO CUMPLE EV TECNICA",0,IF(BQ309="NO HABILITA",0,IF(BQ309="HABILITA",('PRECIOS UNITARIOS'!$AF309*500)/BP309))))</f>
        <v>0</v>
      </c>
      <c r="BS309" s="43">
        <f>'PRECIO REFERENCIA'!BQ309</f>
        <v>438</v>
      </c>
      <c r="BT309" s="43" t="str">
        <f>'PRECIO REFERENCIA'!BS309</f>
        <v>HABILITA</v>
      </c>
      <c r="BU309" s="44">
        <f>+IF(BT309="NO OFERTADO",0,IF(BT309="NO CUMPLE EV TECNICA",0,IF(BT309="NO HABILITA",0,IF(BT309="HABILITA",('PRECIOS UNITARIOS'!$AF309*500)/BS309))))</f>
        <v>410.95890410958901</v>
      </c>
      <c r="BV309" s="43">
        <f>'PRECIO REFERENCIA'!BT309</f>
        <v>0</v>
      </c>
      <c r="BW309" s="43" t="str">
        <f>'PRECIO REFERENCIA'!BV309</f>
        <v>NO OFERTADO</v>
      </c>
      <c r="BX309" s="44">
        <f>+IF(BW309="NO OFERTADO",0,IF(BW309="NO CUMPLE EV TECNICA",0,IF(BW309="NO HABILITA",0,IF(BW309="HABILITA",('PRECIOS UNITARIOS'!$AF309*500)/BV309))))</f>
        <v>0</v>
      </c>
      <c r="BY309" s="43">
        <f>'PRECIO REFERENCIA'!BW309</f>
        <v>0</v>
      </c>
      <c r="BZ309" s="43" t="str">
        <f>'PRECIO REFERENCIA'!BY309</f>
        <v>NO OFERTADO</v>
      </c>
      <c r="CA309" s="44">
        <f>+IF(BZ309="NO OFERTADO",0,IF(BZ309="NO CUMPLE EV TECNICA",0,IF(BZ309="NO HABILITA",0,IF(BZ309="HABILITA",('PRECIOS UNITARIOS'!$AF309*500)/BY309))))</f>
        <v>0</v>
      </c>
      <c r="CB309" s="43">
        <f>'PRECIO REFERENCIA'!BZ309</f>
        <v>0</v>
      </c>
      <c r="CC309" s="43" t="str">
        <f>'PRECIO REFERENCIA'!CB309</f>
        <v>NO OFERTADO</v>
      </c>
      <c r="CD309" s="44">
        <f>+IF(CC309="NO OFERTADO",0,IF(CC309="NO CUMPLE EV TECNICA",0,IF(CC309="NO HABILITA",0,IF(CC309="HABILITA",('PRECIOS UNITARIOS'!$AF309*500)/CB309))))</f>
        <v>0</v>
      </c>
      <c r="CE309" s="43">
        <f>'PRECIO REFERENCIA'!CC309</f>
        <v>0</v>
      </c>
      <c r="CF309" s="43" t="str">
        <f>'PRECIO REFERENCIA'!CE309</f>
        <v>NO OFERTADO</v>
      </c>
      <c r="CG309" s="44">
        <f>+IF(CF309="NO OFERTADO",0,IF(CF309="NO CUMPLE EV TECNICA",0,IF(CF309="NO HABILITA",0,IF(CF309="HABILITA",('PRECIOS UNITARIOS'!$AF309*500)/CE309))))</f>
        <v>0</v>
      </c>
      <c r="CH309" s="43">
        <f>'PRECIO REFERENCIA'!CF309</f>
        <v>0</v>
      </c>
      <c r="CI309" s="43" t="str">
        <f>'PRECIO REFERENCIA'!CH309</f>
        <v>NO OFERTADO</v>
      </c>
      <c r="CJ309" s="44">
        <f>+IF(CI309="NO OFERTADO",0,IF(CI309="NO CUMPLE EV TECNICA",0,IF(CI309="NO HABILITA",0,IF(CI309="HABILITA",('PRECIOS UNITARIOS'!$AF309*500)/CH309))))</f>
        <v>0</v>
      </c>
    </row>
    <row r="310" spans="1:88" s="40" customFormat="1" ht="38.25" x14ac:dyDescent="0.2">
      <c r="A310" s="103">
        <v>301</v>
      </c>
      <c r="B310" s="202" t="s">
        <v>458</v>
      </c>
      <c r="C310" s="121" t="s">
        <v>441</v>
      </c>
      <c r="D310" s="24">
        <v>1</v>
      </c>
      <c r="E310" s="166" t="s">
        <v>53</v>
      </c>
      <c r="F310" s="168">
        <v>1009.6666666666666</v>
      </c>
      <c r="G310" s="25">
        <v>370</v>
      </c>
      <c r="H310" s="43">
        <f>'PRECIO REFERENCIA'!F310</f>
        <v>0</v>
      </c>
      <c r="I310" s="43" t="str">
        <f>'PRECIO REFERENCIA'!H310</f>
        <v>NO OFERTADO</v>
      </c>
      <c r="J310" s="44">
        <f>+IF(I310="NO OFERTADO",0,IF(I310="NO CUMPLE EV TECNICA",0,IF(I310="NO HABILITA",0,IF(I310="HABILITA",('PRECIOS UNITARIOS'!$AF310*500)/H310))))</f>
        <v>0</v>
      </c>
      <c r="K310" s="43">
        <f>'PRECIO REFERENCIA'!I310</f>
        <v>0</v>
      </c>
      <c r="L310" s="43" t="str">
        <f>'PRECIO REFERENCIA'!K310</f>
        <v>NO OFERTADO</v>
      </c>
      <c r="M310" s="44">
        <f>+IF(L310="NO OFERTADO",0,IF(L310="NO CUMPLE EV TECNICA",0,IF(L310="NO HABILITA",0,IF(L310="HABILITA",('PRECIOS UNITARIOS'!$AF310*500)/K310))))</f>
        <v>0</v>
      </c>
      <c r="N310" s="43">
        <f>'PRECIO REFERENCIA'!L310</f>
        <v>0</v>
      </c>
      <c r="O310" s="43" t="str">
        <f>'PRECIO REFERENCIA'!N310</f>
        <v>NO OFERTADO</v>
      </c>
      <c r="P310" s="44">
        <f>+IF(O310="NO OFERTADO",0,IF(O310="NO CUMPLE EV TECNICA",0,IF(O310="NO HABILITA",0,IF(O310="HABILITA",('PRECIOS UNITARIOS'!$AF310*500)/N310))))</f>
        <v>0</v>
      </c>
      <c r="Q310" s="43">
        <f>'PRECIO REFERENCIA'!O310</f>
        <v>0</v>
      </c>
      <c r="R310" s="43" t="str">
        <f>'PRECIO REFERENCIA'!Q310</f>
        <v>NO OFERTADO</v>
      </c>
      <c r="S310" s="44">
        <f>+IF(R310="NO OFERTADO",0,IF(R310="NO CUMPLE EV TECNICA",0,IF(R310="NO HABILITA",0,IF(R310="HABILITA",('PRECIOS UNITARIOS'!$AF310*500)/Q310))))</f>
        <v>0</v>
      </c>
      <c r="T310" s="43">
        <f>'PRECIO REFERENCIA'!R310</f>
        <v>0</v>
      </c>
      <c r="U310" s="43" t="str">
        <f>'PRECIO REFERENCIA'!T310</f>
        <v>NO OFERTADO</v>
      </c>
      <c r="V310" s="44">
        <f>+IF(U310="NO OFERTADO",0,IF(U310="NO CUMPLE EV TECNICA",0,IF(U310="NO HABILITA",0,IF(U310="HABILITA",('PRECIOS UNITARIOS'!$AF310*500)/T310))))</f>
        <v>0</v>
      </c>
      <c r="W310" s="43">
        <f>'PRECIO REFERENCIA'!U310</f>
        <v>0</v>
      </c>
      <c r="X310" s="43" t="str">
        <f>'PRECIO REFERENCIA'!W310</f>
        <v>NO OFERTADO</v>
      </c>
      <c r="Y310" s="44">
        <f>+IF(X310="NO OFERTADO",0,IF(X310="NO CUMPLE EV TECNICA",0,IF(X310="NO HABILITA",0,IF(X310="HABILITA",('PRECIOS UNITARIOS'!$AF310*500)/W310))))</f>
        <v>0</v>
      </c>
      <c r="Z310" s="43">
        <f>'PRECIO REFERENCIA'!X310</f>
        <v>0</v>
      </c>
      <c r="AA310" s="43" t="str">
        <f>'PRECIO REFERENCIA'!Z310</f>
        <v>NO OFERTADO</v>
      </c>
      <c r="AB310" s="44">
        <f>+IF(AA310="NO OFERTADO",0,IF(AA310="NO CUMPLE EV TECNICA",0,IF(AA310="NO HABILITA",0,IF(AA310="HABILITA",('PRECIOS UNITARIOS'!$AF310*500)/Z310))))</f>
        <v>0</v>
      </c>
      <c r="AC310" s="43">
        <f>'PRECIO REFERENCIA'!AA310</f>
        <v>0</v>
      </c>
      <c r="AD310" s="43" t="str">
        <f>'PRECIO REFERENCIA'!AC310</f>
        <v>NO OFERTADO</v>
      </c>
      <c r="AE310" s="44">
        <f>+IF(AD310="NO OFERTADO",0,IF(AD310="NO CUMPLE EV TECNICA",0,IF(AD310="NO HABILITA",0,IF(AD310="HABILITA",('PRECIOS UNITARIOS'!$AF310*500)/AC310))))</f>
        <v>0</v>
      </c>
      <c r="AF310" s="43">
        <f>'PRECIO REFERENCIA'!AD310</f>
        <v>425</v>
      </c>
      <c r="AG310" s="43" t="str">
        <f>'PRECIO REFERENCIA'!AF310</f>
        <v>HABILITA</v>
      </c>
      <c r="AH310" s="44">
        <f>+IF(AG310="NO OFERTADO",0,IF(AG310="NO CUMPLE EV TECNICA",0,IF(AG310="NO HABILITA",0,IF(AG310="HABILITA",('PRECIOS UNITARIOS'!$AF310*500)/AF310))))</f>
        <v>494.11764705882354</v>
      </c>
      <c r="AI310" s="43">
        <f>'PRECIO REFERENCIA'!AG310</f>
        <v>0</v>
      </c>
      <c r="AJ310" s="43" t="str">
        <f>'PRECIO REFERENCIA'!AI310</f>
        <v>NO OFERTADO</v>
      </c>
      <c r="AK310" s="44">
        <f>+IF(AJ310="NO OFERTADO",0,IF(AJ310="NO CUMPLE EV TECNICA",0,IF(AJ310="NO HABILITA",0,IF(AJ310="HABILITA",('PRECIOS UNITARIOS'!$AF310*500)/AI310))))</f>
        <v>0</v>
      </c>
      <c r="AL310" s="43">
        <f>'PRECIO REFERENCIA'!AJ310</f>
        <v>0</v>
      </c>
      <c r="AM310" s="43" t="str">
        <f>'PRECIO REFERENCIA'!AL310</f>
        <v>NO OFERTADO</v>
      </c>
      <c r="AN310" s="44">
        <f>+IF(AM310="NO OFERTADO",0,IF(AM310="NO CUMPLE EV TECNICA",0,IF(AM310="NO HABILITA",0,IF(AM310="HABILITA",('PRECIOS UNITARIOS'!$AF310*500)/AL310))))</f>
        <v>0</v>
      </c>
      <c r="AO310" s="43">
        <f>'PRECIO REFERENCIA'!AM310</f>
        <v>0</v>
      </c>
      <c r="AP310" s="43" t="str">
        <f>'PRECIO REFERENCIA'!AO310</f>
        <v>NO OFERTADO</v>
      </c>
      <c r="AQ310" s="44">
        <f>+IF(AP310="NO OFERTADO",0,IF(AP310="NO CUMPLE EV TECNICA",0,IF(AP310="NO HABILITA",0,IF(AP310="HABILITA",('PRECIOS UNITARIOS'!$AF310*500)/AO310))))</f>
        <v>0</v>
      </c>
      <c r="AR310" s="43">
        <f>'PRECIO REFERENCIA'!AP310</f>
        <v>0</v>
      </c>
      <c r="AS310" s="43" t="str">
        <f>'PRECIO REFERENCIA'!AR310</f>
        <v>NO OFERTADO</v>
      </c>
      <c r="AT310" s="44">
        <f>+IF(AS310="NO OFERTADO",0,IF(AS310="NO CUMPLE EV TECNICA",0,IF(AS310="NO HABILITA",0,IF(AS310="HABILITA",('PRECIOS UNITARIOS'!$AF310*500)/AR310))))</f>
        <v>0</v>
      </c>
      <c r="AU310" s="43">
        <f>'PRECIO REFERENCIA'!AS310</f>
        <v>420</v>
      </c>
      <c r="AV310" s="43" t="str">
        <f>'PRECIO REFERENCIA'!AU310</f>
        <v>HABILITA</v>
      </c>
      <c r="AW310" s="44">
        <f>+IF(AV310="NO OFERTADO",0,IF(AV310="NO CUMPLE EV TECNICA",0,IF(AV310="NO HABILITA",0,IF(AV310="HABILITA",('PRECIOS UNITARIOS'!$AF310*500)/AU310))))</f>
        <v>500</v>
      </c>
      <c r="AX310" s="43">
        <f>'PRECIO REFERENCIA'!AV310</f>
        <v>0</v>
      </c>
      <c r="AY310" s="43" t="str">
        <f>'PRECIO REFERENCIA'!AX310</f>
        <v>NO OFERTADO</v>
      </c>
      <c r="AZ310" s="44">
        <f>+IF(AY310="NO OFERTADO",0,IF(AY310="NO CUMPLE EV TECNICA",0,IF(AY310="NO HABILITA",0,IF(AY310="HABILITA",('PRECIOS UNITARIOS'!$AF310*500)/AX310))))</f>
        <v>0</v>
      </c>
      <c r="BA310" s="43">
        <f>'PRECIO REFERENCIA'!AY310</f>
        <v>0</v>
      </c>
      <c r="BB310" s="43" t="str">
        <f>'PRECIO REFERENCIA'!BA310</f>
        <v>NO OFERTADO</v>
      </c>
      <c r="BC310" s="44">
        <f>+IF(BB310="NO OFERTADO",0,IF(BB310="NO CUMPLE EV TECNICA",0,IF(BB310="NO HABILITA",0,IF(BB310="HABILITA",('PRECIOS UNITARIOS'!$AF310*500)/BA310))))</f>
        <v>0</v>
      </c>
      <c r="BD310" s="43">
        <f>'PRECIO REFERENCIA'!BB310</f>
        <v>576</v>
      </c>
      <c r="BE310" s="43" t="str">
        <f>'PRECIO REFERENCIA'!BD310</f>
        <v>NO HABILITA</v>
      </c>
      <c r="BF310" s="44">
        <f>+IF(BE310="NO OFERTADO",0,IF(BE310="NO CUMPLE EV TECNICA",0,IF(BE310="NO HABILITA",0,IF(BE310="HABILITA",('PRECIOS UNITARIOS'!$AF310*500)/BD310))))</f>
        <v>0</v>
      </c>
      <c r="BG310" s="43">
        <f>'PRECIO REFERENCIA'!BE310</f>
        <v>0</v>
      </c>
      <c r="BH310" s="43" t="str">
        <f>'PRECIO REFERENCIA'!BG310</f>
        <v>NO OFERTADO</v>
      </c>
      <c r="BI310" s="44">
        <f>+IF(BH310="NO OFERTADO",0,IF(BH310="NO CUMPLE EV TECNICA",0,IF(BH310="NO HABILITA",0,IF(BH310="HABILITA",('PRECIOS UNITARIOS'!$AF310*500)/BG310))))</f>
        <v>0</v>
      </c>
      <c r="BJ310" s="43">
        <f>'PRECIO REFERENCIA'!BH310</f>
        <v>0</v>
      </c>
      <c r="BK310" s="43" t="str">
        <f>'PRECIO REFERENCIA'!BJ310</f>
        <v>NO OFERTADO</v>
      </c>
      <c r="BL310" s="44">
        <f>+IF(BK310="NO OFERTADO",0,IF(BK310="NO CUMPLE EV TECNICA",0,IF(BK310="NO HABILITA",0,IF(BK310="HABILITA",('PRECIOS UNITARIOS'!$AF310*500)/BJ310))))</f>
        <v>0</v>
      </c>
      <c r="BM310" s="43">
        <f>'PRECIO REFERENCIA'!BK310</f>
        <v>0</v>
      </c>
      <c r="BN310" s="43" t="str">
        <f>'PRECIO REFERENCIA'!BM310</f>
        <v>NO OFERTADO</v>
      </c>
      <c r="BO310" s="44">
        <f>+IF(BN310="NO OFERTADO",0,IF(BN310="NO CUMPLE EV TECNICA",0,IF(BN310="NO HABILITA",0,IF(BN310="HABILITA",('PRECIOS UNITARIOS'!$AF310*500)/BM310))))</f>
        <v>0</v>
      </c>
      <c r="BP310" s="43">
        <f>'PRECIO REFERENCIA'!BN310</f>
        <v>0</v>
      </c>
      <c r="BQ310" s="43" t="str">
        <f>'PRECIO REFERENCIA'!BP310</f>
        <v>NO OFERTADO</v>
      </c>
      <c r="BR310" s="44">
        <f>+IF(BQ310="NO OFERTADO",0,IF(BQ310="NO CUMPLE EV TECNICA",0,IF(BQ310="NO HABILITA",0,IF(BQ310="HABILITA",('PRECIOS UNITARIOS'!$AF310*500)/BP310))))</f>
        <v>0</v>
      </c>
      <c r="BS310" s="43">
        <f>'PRECIO REFERENCIA'!BQ310</f>
        <v>433</v>
      </c>
      <c r="BT310" s="43" t="str">
        <f>'PRECIO REFERENCIA'!BS310</f>
        <v>HABILITA</v>
      </c>
      <c r="BU310" s="44">
        <f>+IF(BT310="NO OFERTADO",0,IF(BT310="NO CUMPLE EV TECNICA",0,IF(BT310="NO HABILITA",0,IF(BT310="HABILITA",('PRECIOS UNITARIOS'!$AF310*500)/BS310))))</f>
        <v>484.98845265588915</v>
      </c>
      <c r="BV310" s="43">
        <f>'PRECIO REFERENCIA'!BT310</f>
        <v>0</v>
      </c>
      <c r="BW310" s="43" t="str">
        <f>'PRECIO REFERENCIA'!BV310</f>
        <v>NO OFERTADO</v>
      </c>
      <c r="BX310" s="44">
        <f>+IF(BW310="NO OFERTADO",0,IF(BW310="NO CUMPLE EV TECNICA",0,IF(BW310="NO HABILITA",0,IF(BW310="HABILITA",('PRECIOS UNITARIOS'!$AF310*500)/BV310))))</f>
        <v>0</v>
      </c>
      <c r="BY310" s="43">
        <f>'PRECIO REFERENCIA'!BW310</f>
        <v>0</v>
      </c>
      <c r="BZ310" s="43" t="str">
        <f>'PRECIO REFERENCIA'!BY310</f>
        <v>NO OFERTADO</v>
      </c>
      <c r="CA310" s="44">
        <f>+IF(BZ310="NO OFERTADO",0,IF(BZ310="NO CUMPLE EV TECNICA",0,IF(BZ310="NO HABILITA",0,IF(BZ310="HABILITA",('PRECIOS UNITARIOS'!$AF310*500)/BY310))))</f>
        <v>0</v>
      </c>
      <c r="CB310" s="43">
        <f>'PRECIO REFERENCIA'!BZ310</f>
        <v>0</v>
      </c>
      <c r="CC310" s="43" t="str">
        <f>'PRECIO REFERENCIA'!CB310</f>
        <v>NO OFERTADO</v>
      </c>
      <c r="CD310" s="44">
        <f>+IF(CC310="NO OFERTADO",0,IF(CC310="NO CUMPLE EV TECNICA",0,IF(CC310="NO HABILITA",0,IF(CC310="HABILITA",('PRECIOS UNITARIOS'!$AF310*500)/CB310))))</f>
        <v>0</v>
      </c>
      <c r="CE310" s="43">
        <f>'PRECIO REFERENCIA'!CC310</f>
        <v>0</v>
      </c>
      <c r="CF310" s="43" t="str">
        <f>'PRECIO REFERENCIA'!CE310</f>
        <v>NO OFERTADO</v>
      </c>
      <c r="CG310" s="44">
        <f>+IF(CF310="NO OFERTADO",0,IF(CF310="NO CUMPLE EV TECNICA",0,IF(CF310="NO HABILITA",0,IF(CF310="HABILITA",('PRECIOS UNITARIOS'!$AF310*500)/CE310))))</f>
        <v>0</v>
      </c>
      <c r="CH310" s="43">
        <f>'PRECIO REFERENCIA'!CF310</f>
        <v>0</v>
      </c>
      <c r="CI310" s="43" t="str">
        <f>'PRECIO REFERENCIA'!CH310</f>
        <v>NO OFERTADO</v>
      </c>
      <c r="CJ310" s="44">
        <f>+IF(CI310="NO OFERTADO",0,IF(CI310="NO CUMPLE EV TECNICA",0,IF(CI310="NO HABILITA",0,IF(CI310="HABILITA",('PRECIOS UNITARIOS'!$AF310*500)/CH310))))</f>
        <v>0</v>
      </c>
    </row>
    <row r="311" spans="1:88" s="40" customFormat="1" ht="38.25" x14ac:dyDescent="0.2">
      <c r="A311" s="103">
        <v>302</v>
      </c>
      <c r="B311" s="202" t="s">
        <v>459</v>
      </c>
      <c r="C311" s="121" t="s">
        <v>441</v>
      </c>
      <c r="D311" s="24">
        <v>1</v>
      </c>
      <c r="E311" s="166" t="s">
        <v>53</v>
      </c>
      <c r="F311" s="168">
        <v>17.666666666666668</v>
      </c>
      <c r="G311" s="25">
        <v>2580</v>
      </c>
      <c r="H311" s="43">
        <f>'PRECIO REFERENCIA'!F311</f>
        <v>0</v>
      </c>
      <c r="I311" s="43" t="str">
        <f>'PRECIO REFERENCIA'!H311</f>
        <v>NO OFERTADO</v>
      </c>
      <c r="J311" s="44">
        <f>+IF(I311="NO OFERTADO",0,IF(I311="NO CUMPLE EV TECNICA",0,IF(I311="NO HABILITA",0,IF(I311="HABILITA",('PRECIOS UNITARIOS'!$AF311*500)/H311))))</f>
        <v>0</v>
      </c>
      <c r="K311" s="43">
        <f>'PRECIO REFERENCIA'!I311</f>
        <v>0</v>
      </c>
      <c r="L311" s="43" t="str">
        <f>'PRECIO REFERENCIA'!K311</f>
        <v>NO OFERTADO</v>
      </c>
      <c r="M311" s="44">
        <f>+IF(L311="NO OFERTADO",0,IF(L311="NO CUMPLE EV TECNICA",0,IF(L311="NO HABILITA",0,IF(L311="HABILITA",('PRECIOS UNITARIOS'!$AF311*500)/K311))))</f>
        <v>0</v>
      </c>
      <c r="N311" s="43">
        <f>'PRECIO REFERENCIA'!L311</f>
        <v>0</v>
      </c>
      <c r="O311" s="43" t="str">
        <f>'PRECIO REFERENCIA'!N311</f>
        <v>NO OFERTADO</v>
      </c>
      <c r="P311" s="44">
        <f>+IF(O311="NO OFERTADO",0,IF(O311="NO CUMPLE EV TECNICA",0,IF(O311="NO HABILITA",0,IF(O311="HABILITA",('PRECIOS UNITARIOS'!$AF311*500)/N311))))</f>
        <v>0</v>
      </c>
      <c r="Q311" s="43">
        <f>'PRECIO REFERENCIA'!O311</f>
        <v>0</v>
      </c>
      <c r="R311" s="43" t="str">
        <f>'PRECIO REFERENCIA'!Q311</f>
        <v>NO OFERTADO</v>
      </c>
      <c r="S311" s="44">
        <f>+IF(R311="NO OFERTADO",0,IF(R311="NO CUMPLE EV TECNICA",0,IF(R311="NO HABILITA",0,IF(R311="HABILITA",('PRECIOS UNITARIOS'!$AF311*500)/Q311))))</f>
        <v>0</v>
      </c>
      <c r="T311" s="43">
        <f>'PRECIO REFERENCIA'!R311</f>
        <v>0</v>
      </c>
      <c r="U311" s="43" t="str">
        <f>'PRECIO REFERENCIA'!T311</f>
        <v>NO OFERTADO</v>
      </c>
      <c r="V311" s="44">
        <f>+IF(U311="NO OFERTADO",0,IF(U311="NO CUMPLE EV TECNICA",0,IF(U311="NO HABILITA",0,IF(U311="HABILITA",('PRECIOS UNITARIOS'!$AF311*500)/T311))))</f>
        <v>0</v>
      </c>
      <c r="W311" s="43">
        <f>'PRECIO REFERENCIA'!U311</f>
        <v>0</v>
      </c>
      <c r="X311" s="43" t="str">
        <f>'PRECIO REFERENCIA'!W311</f>
        <v>NO OFERTADO</v>
      </c>
      <c r="Y311" s="44">
        <f>+IF(X311="NO OFERTADO",0,IF(X311="NO CUMPLE EV TECNICA",0,IF(X311="NO HABILITA",0,IF(X311="HABILITA",('PRECIOS UNITARIOS'!$AF311*500)/W311))))</f>
        <v>0</v>
      </c>
      <c r="Z311" s="43">
        <f>'PRECIO REFERENCIA'!X311</f>
        <v>0</v>
      </c>
      <c r="AA311" s="43" t="str">
        <f>'PRECIO REFERENCIA'!Z311</f>
        <v>NO OFERTADO</v>
      </c>
      <c r="AB311" s="44">
        <f>+IF(AA311="NO OFERTADO",0,IF(AA311="NO CUMPLE EV TECNICA",0,IF(AA311="NO HABILITA",0,IF(AA311="HABILITA",('PRECIOS UNITARIOS'!$AF311*500)/Z311))))</f>
        <v>0</v>
      </c>
      <c r="AC311" s="43">
        <f>'PRECIO REFERENCIA'!AA311</f>
        <v>0</v>
      </c>
      <c r="AD311" s="43" t="str">
        <f>'PRECIO REFERENCIA'!AC311</f>
        <v>NO OFERTADO</v>
      </c>
      <c r="AE311" s="44">
        <f>+IF(AD311="NO OFERTADO",0,IF(AD311="NO CUMPLE EV TECNICA",0,IF(AD311="NO HABILITA",0,IF(AD311="HABILITA",('PRECIOS UNITARIOS'!$AF311*500)/AC311))))</f>
        <v>0</v>
      </c>
      <c r="AF311" s="43">
        <f>'PRECIO REFERENCIA'!AD311</f>
        <v>3325</v>
      </c>
      <c r="AG311" s="43" t="str">
        <f>'PRECIO REFERENCIA'!AF311</f>
        <v>HABILITA</v>
      </c>
      <c r="AH311" s="44">
        <f>+IF(AG311="NO OFERTADO",0,IF(AG311="NO CUMPLE EV TECNICA",0,IF(AG311="NO HABILITA",0,IF(AG311="HABILITA",('PRECIOS UNITARIOS'!$AF311*500)/AF311))))</f>
        <v>367.36842105263156</v>
      </c>
      <c r="AI311" s="43">
        <f>'PRECIO REFERENCIA'!AG311</f>
        <v>0</v>
      </c>
      <c r="AJ311" s="43" t="str">
        <f>'PRECIO REFERENCIA'!AI311</f>
        <v>NO OFERTADO</v>
      </c>
      <c r="AK311" s="44">
        <f>+IF(AJ311="NO OFERTADO",0,IF(AJ311="NO CUMPLE EV TECNICA",0,IF(AJ311="NO HABILITA",0,IF(AJ311="HABILITA",('PRECIOS UNITARIOS'!$AF311*500)/AI311))))</f>
        <v>0</v>
      </c>
      <c r="AL311" s="43">
        <f>'PRECIO REFERENCIA'!AJ311</f>
        <v>0</v>
      </c>
      <c r="AM311" s="43" t="str">
        <f>'PRECIO REFERENCIA'!AL311</f>
        <v>NO OFERTADO</v>
      </c>
      <c r="AN311" s="44">
        <f>+IF(AM311="NO OFERTADO",0,IF(AM311="NO CUMPLE EV TECNICA",0,IF(AM311="NO HABILITA",0,IF(AM311="HABILITA",('PRECIOS UNITARIOS'!$AF311*500)/AL311))))</f>
        <v>0</v>
      </c>
      <c r="AO311" s="43">
        <f>'PRECIO REFERENCIA'!AM311</f>
        <v>0</v>
      </c>
      <c r="AP311" s="43" t="str">
        <f>'PRECIO REFERENCIA'!AO311</f>
        <v>NO OFERTADO</v>
      </c>
      <c r="AQ311" s="44">
        <f>+IF(AP311="NO OFERTADO",0,IF(AP311="NO CUMPLE EV TECNICA",0,IF(AP311="NO HABILITA",0,IF(AP311="HABILITA",('PRECIOS UNITARIOS'!$AF311*500)/AO311))))</f>
        <v>0</v>
      </c>
      <c r="AR311" s="43">
        <f>'PRECIO REFERENCIA'!AP311</f>
        <v>0</v>
      </c>
      <c r="AS311" s="43" t="str">
        <f>'PRECIO REFERENCIA'!AR311</f>
        <v>NO OFERTADO</v>
      </c>
      <c r="AT311" s="44">
        <f>+IF(AS311="NO OFERTADO",0,IF(AS311="NO CUMPLE EV TECNICA",0,IF(AS311="NO HABILITA",0,IF(AS311="HABILITA",('PRECIOS UNITARIOS'!$AF311*500)/AR311))))</f>
        <v>0</v>
      </c>
      <c r="AU311" s="43">
        <f>'PRECIO REFERENCIA'!AS311</f>
        <v>0</v>
      </c>
      <c r="AV311" s="43" t="str">
        <f>'PRECIO REFERENCIA'!AU311</f>
        <v>NO OFERTADO</v>
      </c>
      <c r="AW311" s="44">
        <f>+IF(AV311="NO OFERTADO",0,IF(AV311="NO CUMPLE EV TECNICA",0,IF(AV311="NO HABILITA",0,IF(AV311="HABILITA",('PRECIOS UNITARIOS'!$AF311*500)/AU311))))</f>
        <v>0</v>
      </c>
      <c r="AX311" s="43">
        <f>'PRECIO REFERENCIA'!AV311</f>
        <v>0</v>
      </c>
      <c r="AY311" s="43" t="str">
        <f>'PRECIO REFERENCIA'!AX311</f>
        <v>NO OFERTADO</v>
      </c>
      <c r="AZ311" s="44">
        <f>+IF(AY311="NO OFERTADO",0,IF(AY311="NO CUMPLE EV TECNICA",0,IF(AY311="NO HABILITA",0,IF(AY311="HABILITA",('PRECIOS UNITARIOS'!$AF311*500)/AX311))))</f>
        <v>0</v>
      </c>
      <c r="BA311" s="43">
        <f>'PRECIO REFERENCIA'!AY311</f>
        <v>2443</v>
      </c>
      <c r="BB311" s="43" t="str">
        <f>'PRECIO REFERENCIA'!BA311</f>
        <v>HABILITA</v>
      </c>
      <c r="BC311" s="44">
        <f>+IF(BB311="NO OFERTADO",0,IF(BB311="NO CUMPLE EV TECNICA",0,IF(BB311="NO HABILITA",0,IF(BB311="HABILITA",('PRECIOS UNITARIOS'!$AF311*500)/BA311))))</f>
        <v>500</v>
      </c>
      <c r="BD311" s="43">
        <f>'PRECIO REFERENCIA'!BB311</f>
        <v>0</v>
      </c>
      <c r="BE311" s="43" t="str">
        <f>'PRECIO REFERENCIA'!BD311</f>
        <v>NO OFERTADO</v>
      </c>
      <c r="BF311" s="44">
        <f>+IF(BE311="NO OFERTADO",0,IF(BE311="NO CUMPLE EV TECNICA",0,IF(BE311="NO HABILITA",0,IF(BE311="HABILITA",('PRECIOS UNITARIOS'!$AF311*500)/BD311))))</f>
        <v>0</v>
      </c>
      <c r="BG311" s="43">
        <f>'PRECIO REFERENCIA'!BE311</f>
        <v>0</v>
      </c>
      <c r="BH311" s="43" t="str">
        <f>'PRECIO REFERENCIA'!BG311</f>
        <v>NO OFERTADO</v>
      </c>
      <c r="BI311" s="44">
        <f>+IF(BH311="NO OFERTADO",0,IF(BH311="NO CUMPLE EV TECNICA",0,IF(BH311="NO HABILITA",0,IF(BH311="HABILITA",('PRECIOS UNITARIOS'!$AF311*500)/BG311))))</f>
        <v>0</v>
      </c>
      <c r="BJ311" s="43">
        <f>'PRECIO REFERENCIA'!BH311</f>
        <v>0</v>
      </c>
      <c r="BK311" s="43" t="str">
        <f>'PRECIO REFERENCIA'!BJ311</f>
        <v>NO OFERTADO</v>
      </c>
      <c r="BL311" s="44">
        <f>+IF(BK311="NO OFERTADO",0,IF(BK311="NO CUMPLE EV TECNICA",0,IF(BK311="NO HABILITA",0,IF(BK311="HABILITA",('PRECIOS UNITARIOS'!$AF311*500)/BJ311))))</f>
        <v>0</v>
      </c>
      <c r="BM311" s="43">
        <f>'PRECIO REFERENCIA'!BK311</f>
        <v>0</v>
      </c>
      <c r="BN311" s="43" t="str">
        <f>'PRECIO REFERENCIA'!BM311</f>
        <v>NO OFERTADO</v>
      </c>
      <c r="BO311" s="44">
        <f>+IF(BN311="NO OFERTADO",0,IF(BN311="NO CUMPLE EV TECNICA",0,IF(BN311="NO HABILITA",0,IF(BN311="HABILITA",('PRECIOS UNITARIOS'!$AF311*500)/BM311))))</f>
        <v>0</v>
      </c>
      <c r="BP311" s="43">
        <f>'PRECIO REFERENCIA'!BN311</f>
        <v>2680</v>
      </c>
      <c r="BQ311" s="43" t="str">
        <f>'PRECIO REFERENCIA'!BP311</f>
        <v>HABILITA</v>
      </c>
      <c r="BR311" s="44">
        <f>+IF(BQ311="NO OFERTADO",0,IF(BQ311="NO CUMPLE EV TECNICA",0,IF(BQ311="NO HABILITA",0,IF(BQ311="HABILITA",('PRECIOS UNITARIOS'!$AF311*500)/BP311))))</f>
        <v>455.78358208955223</v>
      </c>
      <c r="BS311" s="43">
        <f>'PRECIO REFERENCIA'!BQ311</f>
        <v>2557</v>
      </c>
      <c r="BT311" s="43" t="str">
        <f>'PRECIO REFERENCIA'!BS311</f>
        <v>HABILITA</v>
      </c>
      <c r="BU311" s="44">
        <f>+IF(BT311="NO OFERTADO",0,IF(BT311="NO CUMPLE EV TECNICA",0,IF(BT311="NO HABILITA",0,IF(BT311="HABILITA",('PRECIOS UNITARIOS'!$AF311*500)/BS311))))</f>
        <v>477.70825185764568</v>
      </c>
      <c r="BV311" s="43">
        <f>'PRECIO REFERENCIA'!BT311</f>
        <v>0</v>
      </c>
      <c r="BW311" s="43" t="str">
        <f>'PRECIO REFERENCIA'!BV311</f>
        <v>NO OFERTADO</v>
      </c>
      <c r="BX311" s="44">
        <f>+IF(BW311="NO OFERTADO",0,IF(BW311="NO CUMPLE EV TECNICA",0,IF(BW311="NO HABILITA",0,IF(BW311="HABILITA",('PRECIOS UNITARIOS'!$AF311*500)/BV311))))</f>
        <v>0</v>
      </c>
      <c r="BY311" s="43">
        <f>'PRECIO REFERENCIA'!BW311</f>
        <v>0</v>
      </c>
      <c r="BZ311" s="43" t="str">
        <f>'PRECIO REFERENCIA'!BY311</f>
        <v>NO OFERTADO</v>
      </c>
      <c r="CA311" s="44">
        <f>+IF(BZ311="NO OFERTADO",0,IF(BZ311="NO CUMPLE EV TECNICA",0,IF(BZ311="NO HABILITA",0,IF(BZ311="HABILITA",('PRECIOS UNITARIOS'!$AF311*500)/BY311))))</f>
        <v>0</v>
      </c>
      <c r="CB311" s="43">
        <f>'PRECIO REFERENCIA'!BZ311</f>
        <v>0</v>
      </c>
      <c r="CC311" s="43" t="str">
        <f>'PRECIO REFERENCIA'!CB311</f>
        <v>NO OFERTADO</v>
      </c>
      <c r="CD311" s="44">
        <f>+IF(CC311="NO OFERTADO",0,IF(CC311="NO CUMPLE EV TECNICA",0,IF(CC311="NO HABILITA",0,IF(CC311="HABILITA",('PRECIOS UNITARIOS'!$AF311*500)/CB311))))</f>
        <v>0</v>
      </c>
      <c r="CE311" s="43">
        <f>'PRECIO REFERENCIA'!CC311</f>
        <v>0</v>
      </c>
      <c r="CF311" s="43" t="str">
        <f>'PRECIO REFERENCIA'!CE311</f>
        <v>NO OFERTADO</v>
      </c>
      <c r="CG311" s="44">
        <f>+IF(CF311="NO OFERTADO",0,IF(CF311="NO CUMPLE EV TECNICA",0,IF(CF311="NO HABILITA",0,IF(CF311="HABILITA",('PRECIOS UNITARIOS'!$AF311*500)/CE311))))</f>
        <v>0</v>
      </c>
      <c r="CH311" s="43">
        <f>'PRECIO REFERENCIA'!CF311</f>
        <v>0</v>
      </c>
      <c r="CI311" s="43" t="str">
        <f>'PRECIO REFERENCIA'!CH311</f>
        <v>NO OFERTADO</v>
      </c>
      <c r="CJ311" s="44">
        <f>+IF(CI311="NO OFERTADO",0,IF(CI311="NO CUMPLE EV TECNICA",0,IF(CI311="NO HABILITA",0,IF(CI311="HABILITA",('PRECIOS UNITARIOS'!$AF311*500)/CH311))))</f>
        <v>0</v>
      </c>
    </row>
    <row r="312" spans="1:88" s="40" customFormat="1" ht="38.25" x14ac:dyDescent="0.2">
      <c r="A312" s="103">
        <v>303</v>
      </c>
      <c r="B312" s="202" t="s">
        <v>460</v>
      </c>
      <c r="C312" s="121" t="s">
        <v>441</v>
      </c>
      <c r="D312" s="24">
        <v>1</v>
      </c>
      <c r="E312" s="166" t="s">
        <v>53</v>
      </c>
      <c r="F312" s="168">
        <v>10</v>
      </c>
      <c r="G312" s="25">
        <v>3190</v>
      </c>
      <c r="H312" s="43">
        <f>'PRECIO REFERENCIA'!F312</f>
        <v>0</v>
      </c>
      <c r="I312" s="43" t="str">
        <f>'PRECIO REFERENCIA'!H312</f>
        <v>NO OFERTADO</v>
      </c>
      <c r="J312" s="44">
        <f>+IF(I312="NO OFERTADO",0,IF(I312="NO CUMPLE EV TECNICA",0,IF(I312="NO HABILITA",0,IF(I312="HABILITA",('PRECIOS UNITARIOS'!$AF312*500)/H312))))</f>
        <v>0</v>
      </c>
      <c r="K312" s="43">
        <f>'PRECIO REFERENCIA'!I312</f>
        <v>0</v>
      </c>
      <c r="L312" s="43" t="str">
        <f>'PRECIO REFERENCIA'!K312</f>
        <v>NO OFERTADO</v>
      </c>
      <c r="M312" s="44">
        <f>+IF(L312="NO OFERTADO",0,IF(L312="NO CUMPLE EV TECNICA",0,IF(L312="NO HABILITA",0,IF(L312="HABILITA",('PRECIOS UNITARIOS'!$AF312*500)/K312))))</f>
        <v>0</v>
      </c>
      <c r="N312" s="43">
        <f>'PRECIO REFERENCIA'!L312</f>
        <v>0</v>
      </c>
      <c r="O312" s="43" t="str">
        <f>'PRECIO REFERENCIA'!N312</f>
        <v>NO OFERTADO</v>
      </c>
      <c r="P312" s="44">
        <f>+IF(O312="NO OFERTADO",0,IF(O312="NO CUMPLE EV TECNICA",0,IF(O312="NO HABILITA",0,IF(O312="HABILITA",('PRECIOS UNITARIOS'!$AF312*500)/N312))))</f>
        <v>0</v>
      </c>
      <c r="Q312" s="43">
        <f>'PRECIO REFERENCIA'!O312</f>
        <v>0</v>
      </c>
      <c r="R312" s="43" t="str">
        <f>'PRECIO REFERENCIA'!Q312</f>
        <v>NO OFERTADO</v>
      </c>
      <c r="S312" s="44">
        <f>+IF(R312="NO OFERTADO",0,IF(R312="NO CUMPLE EV TECNICA",0,IF(R312="NO HABILITA",0,IF(R312="HABILITA",('PRECIOS UNITARIOS'!$AF312*500)/Q312))))</f>
        <v>0</v>
      </c>
      <c r="T312" s="43">
        <f>'PRECIO REFERENCIA'!R312</f>
        <v>0</v>
      </c>
      <c r="U312" s="43" t="str">
        <f>'PRECIO REFERENCIA'!T312</f>
        <v>NO OFERTADO</v>
      </c>
      <c r="V312" s="44">
        <f>+IF(U312="NO OFERTADO",0,IF(U312="NO CUMPLE EV TECNICA",0,IF(U312="NO HABILITA",0,IF(U312="HABILITA",('PRECIOS UNITARIOS'!$AF312*500)/T312))))</f>
        <v>0</v>
      </c>
      <c r="W312" s="43">
        <f>'PRECIO REFERENCIA'!U312</f>
        <v>0</v>
      </c>
      <c r="X312" s="43" t="str">
        <f>'PRECIO REFERENCIA'!W312</f>
        <v>NO OFERTADO</v>
      </c>
      <c r="Y312" s="44">
        <f>+IF(X312="NO OFERTADO",0,IF(X312="NO CUMPLE EV TECNICA",0,IF(X312="NO HABILITA",0,IF(X312="HABILITA",('PRECIOS UNITARIOS'!$AF312*500)/W312))))</f>
        <v>0</v>
      </c>
      <c r="Z312" s="43">
        <f>'PRECIO REFERENCIA'!X312</f>
        <v>0</v>
      </c>
      <c r="AA312" s="43" t="str">
        <f>'PRECIO REFERENCIA'!Z312</f>
        <v>NO OFERTADO</v>
      </c>
      <c r="AB312" s="44">
        <f>+IF(AA312="NO OFERTADO",0,IF(AA312="NO CUMPLE EV TECNICA",0,IF(AA312="NO HABILITA",0,IF(AA312="HABILITA",('PRECIOS UNITARIOS'!$AF312*500)/Z312))))</f>
        <v>0</v>
      </c>
      <c r="AC312" s="43">
        <f>'PRECIO REFERENCIA'!AA312</f>
        <v>0</v>
      </c>
      <c r="AD312" s="43" t="str">
        <f>'PRECIO REFERENCIA'!AC312</f>
        <v>NO OFERTADO</v>
      </c>
      <c r="AE312" s="44">
        <f>+IF(AD312="NO OFERTADO",0,IF(AD312="NO CUMPLE EV TECNICA",0,IF(AD312="NO HABILITA",0,IF(AD312="HABILITA",('PRECIOS UNITARIOS'!$AF312*500)/AC312))))</f>
        <v>0</v>
      </c>
      <c r="AF312" s="43">
        <f>'PRECIO REFERENCIA'!AD312</f>
        <v>3947</v>
      </c>
      <c r="AG312" s="43" t="str">
        <f>'PRECIO REFERENCIA'!AF312</f>
        <v>HABILITA</v>
      </c>
      <c r="AH312" s="44">
        <f>+IF(AG312="NO OFERTADO",0,IF(AG312="NO CUMPLE EV TECNICA",0,IF(AG312="NO HABILITA",0,IF(AG312="HABILITA",('PRECIOS UNITARIOS'!$AF312*500)/AF312))))</f>
        <v>309.47555105143147</v>
      </c>
      <c r="AI312" s="43">
        <f>'PRECIO REFERENCIA'!AG312</f>
        <v>0</v>
      </c>
      <c r="AJ312" s="43" t="str">
        <f>'PRECIO REFERENCIA'!AI312</f>
        <v>NO OFERTADO</v>
      </c>
      <c r="AK312" s="44">
        <f>+IF(AJ312="NO OFERTADO",0,IF(AJ312="NO CUMPLE EV TECNICA",0,IF(AJ312="NO HABILITA",0,IF(AJ312="HABILITA",('PRECIOS UNITARIOS'!$AF312*500)/AI312))))</f>
        <v>0</v>
      </c>
      <c r="AL312" s="43">
        <f>'PRECIO REFERENCIA'!AJ312</f>
        <v>0</v>
      </c>
      <c r="AM312" s="43" t="str">
        <f>'PRECIO REFERENCIA'!AL312</f>
        <v>NO OFERTADO</v>
      </c>
      <c r="AN312" s="44">
        <f>+IF(AM312="NO OFERTADO",0,IF(AM312="NO CUMPLE EV TECNICA",0,IF(AM312="NO HABILITA",0,IF(AM312="HABILITA",('PRECIOS UNITARIOS'!$AF312*500)/AL312))))</f>
        <v>0</v>
      </c>
      <c r="AO312" s="43">
        <f>'PRECIO REFERENCIA'!AM312</f>
        <v>0</v>
      </c>
      <c r="AP312" s="43" t="str">
        <f>'PRECIO REFERENCIA'!AO312</f>
        <v>NO OFERTADO</v>
      </c>
      <c r="AQ312" s="44">
        <f>+IF(AP312="NO OFERTADO",0,IF(AP312="NO CUMPLE EV TECNICA",0,IF(AP312="NO HABILITA",0,IF(AP312="HABILITA",('PRECIOS UNITARIOS'!$AF312*500)/AO312))))</f>
        <v>0</v>
      </c>
      <c r="AR312" s="43">
        <f>'PRECIO REFERENCIA'!AP312</f>
        <v>0</v>
      </c>
      <c r="AS312" s="43" t="str">
        <f>'PRECIO REFERENCIA'!AR312</f>
        <v>NO OFERTADO</v>
      </c>
      <c r="AT312" s="44">
        <f>+IF(AS312="NO OFERTADO",0,IF(AS312="NO CUMPLE EV TECNICA",0,IF(AS312="NO HABILITA",0,IF(AS312="HABILITA",('PRECIOS UNITARIOS'!$AF312*500)/AR312))))</f>
        <v>0</v>
      </c>
      <c r="AU312" s="43">
        <f>'PRECIO REFERENCIA'!AS312</f>
        <v>3200</v>
      </c>
      <c r="AV312" s="43" t="str">
        <f>'PRECIO REFERENCIA'!AU312</f>
        <v>HABILITA</v>
      </c>
      <c r="AW312" s="44">
        <f>+IF(AV312="NO OFERTADO",0,IF(AV312="NO CUMPLE EV TECNICA",0,IF(AV312="NO HABILITA",0,IF(AV312="HABILITA",('PRECIOS UNITARIOS'!$AF312*500)/AU312))))</f>
        <v>381.71875</v>
      </c>
      <c r="AX312" s="43">
        <f>'PRECIO REFERENCIA'!AV312</f>
        <v>0</v>
      </c>
      <c r="AY312" s="43" t="str">
        <f>'PRECIO REFERENCIA'!AX312</f>
        <v>NO OFERTADO</v>
      </c>
      <c r="AZ312" s="44">
        <f>+IF(AY312="NO OFERTADO",0,IF(AY312="NO CUMPLE EV TECNICA",0,IF(AY312="NO HABILITA",0,IF(AY312="HABILITA",('PRECIOS UNITARIOS'!$AF312*500)/AX312))))</f>
        <v>0</v>
      </c>
      <c r="BA312" s="43">
        <f>'PRECIO REFERENCIA'!AY312</f>
        <v>2443</v>
      </c>
      <c r="BB312" s="43" t="str">
        <f>'PRECIO REFERENCIA'!BA312</f>
        <v>HABILITA</v>
      </c>
      <c r="BC312" s="44">
        <f>+IF(BB312="NO OFERTADO",0,IF(BB312="NO CUMPLE EV TECNICA",0,IF(BB312="NO HABILITA",0,IF(BB312="HABILITA",('PRECIOS UNITARIOS'!$AF312*500)/BA312))))</f>
        <v>500</v>
      </c>
      <c r="BD312" s="43">
        <f>'PRECIO REFERENCIA'!BB312</f>
        <v>0</v>
      </c>
      <c r="BE312" s="43" t="str">
        <f>'PRECIO REFERENCIA'!BD312</f>
        <v>NO OFERTADO</v>
      </c>
      <c r="BF312" s="44">
        <f>+IF(BE312="NO OFERTADO",0,IF(BE312="NO CUMPLE EV TECNICA",0,IF(BE312="NO HABILITA",0,IF(BE312="HABILITA",('PRECIOS UNITARIOS'!$AF312*500)/BD312))))</f>
        <v>0</v>
      </c>
      <c r="BG312" s="43">
        <f>'PRECIO REFERENCIA'!BE312</f>
        <v>0</v>
      </c>
      <c r="BH312" s="43" t="str">
        <f>'PRECIO REFERENCIA'!BG312</f>
        <v>NO OFERTADO</v>
      </c>
      <c r="BI312" s="44">
        <f>+IF(BH312="NO OFERTADO",0,IF(BH312="NO CUMPLE EV TECNICA",0,IF(BH312="NO HABILITA",0,IF(BH312="HABILITA",('PRECIOS UNITARIOS'!$AF312*500)/BG312))))</f>
        <v>0</v>
      </c>
      <c r="BJ312" s="43">
        <f>'PRECIO REFERENCIA'!BH312</f>
        <v>0</v>
      </c>
      <c r="BK312" s="43" t="str">
        <f>'PRECIO REFERENCIA'!BJ312</f>
        <v>NO OFERTADO</v>
      </c>
      <c r="BL312" s="44">
        <f>+IF(BK312="NO OFERTADO",0,IF(BK312="NO CUMPLE EV TECNICA",0,IF(BK312="NO HABILITA",0,IF(BK312="HABILITA",('PRECIOS UNITARIOS'!$AF312*500)/BJ312))))</f>
        <v>0</v>
      </c>
      <c r="BM312" s="43">
        <f>'PRECIO REFERENCIA'!BK312</f>
        <v>0</v>
      </c>
      <c r="BN312" s="43" t="str">
        <f>'PRECIO REFERENCIA'!BM312</f>
        <v>NO OFERTADO</v>
      </c>
      <c r="BO312" s="44">
        <f>+IF(BN312="NO OFERTADO",0,IF(BN312="NO CUMPLE EV TECNICA",0,IF(BN312="NO HABILITA",0,IF(BN312="HABILITA",('PRECIOS UNITARIOS'!$AF312*500)/BM312))))</f>
        <v>0</v>
      </c>
      <c r="BP312" s="43">
        <f>'PRECIO REFERENCIA'!BN312</f>
        <v>3580</v>
      </c>
      <c r="BQ312" s="43" t="str">
        <f>'PRECIO REFERENCIA'!BP312</f>
        <v>HABILITA</v>
      </c>
      <c r="BR312" s="44">
        <f>+IF(BQ312="NO OFERTADO",0,IF(BQ312="NO CUMPLE EV TECNICA",0,IF(BQ312="NO HABILITA",0,IF(BQ312="HABILITA",('PRECIOS UNITARIOS'!$AF312*500)/BP312))))</f>
        <v>341.20111731843576</v>
      </c>
      <c r="BS312" s="43">
        <f>'PRECIO REFERENCIA'!BQ312</f>
        <v>3506</v>
      </c>
      <c r="BT312" s="43" t="str">
        <f>'PRECIO REFERENCIA'!BS312</f>
        <v>HABILITA</v>
      </c>
      <c r="BU312" s="44">
        <f>+IF(BT312="NO OFERTADO",0,IF(BT312="NO CUMPLE EV TECNICA",0,IF(BT312="NO HABILITA",0,IF(BT312="HABILITA",('PRECIOS UNITARIOS'!$AF312*500)/BS312))))</f>
        <v>348.40273816314891</v>
      </c>
      <c r="BV312" s="43">
        <f>'PRECIO REFERENCIA'!BT312</f>
        <v>0</v>
      </c>
      <c r="BW312" s="43" t="str">
        <f>'PRECIO REFERENCIA'!BV312</f>
        <v>NO OFERTADO</v>
      </c>
      <c r="BX312" s="44">
        <f>+IF(BW312="NO OFERTADO",0,IF(BW312="NO CUMPLE EV TECNICA",0,IF(BW312="NO HABILITA",0,IF(BW312="HABILITA",('PRECIOS UNITARIOS'!$AF312*500)/BV312))))</f>
        <v>0</v>
      </c>
      <c r="BY312" s="43">
        <f>'PRECIO REFERENCIA'!BW312</f>
        <v>0</v>
      </c>
      <c r="BZ312" s="43" t="str">
        <f>'PRECIO REFERENCIA'!BY312</f>
        <v>NO OFERTADO</v>
      </c>
      <c r="CA312" s="44">
        <f>+IF(BZ312="NO OFERTADO",0,IF(BZ312="NO CUMPLE EV TECNICA",0,IF(BZ312="NO HABILITA",0,IF(BZ312="HABILITA",('PRECIOS UNITARIOS'!$AF312*500)/BY312))))</f>
        <v>0</v>
      </c>
      <c r="CB312" s="43">
        <f>'PRECIO REFERENCIA'!BZ312</f>
        <v>0</v>
      </c>
      <c r="CC312" s="43" t="str">
        <f>'PRECIO REFERENCIA'!CB312</f>
        <v>NO OFERTADO</v>
      </c>
      <c r="CD312" s="44">
        <f>+IF(CC312="NO OFERTADO",0,IF(CC312="NO CUMPLE EV TECNICA",0,IF(CC312="NO HABILITA",0,IF(CC312="HABILITA",('PRECIOS UNITARIOS'!$AF312*500)/CB312))))</f>
        <v>0</v>
      </c>
      <c r="CE312" s="43">
        <f>'PRECIO REFERENCIA'!CC312</f>
        <v>0</v>
      </c>
      <c r="CF312" s="43" t="str">
        <f>'PRECIO REFERENCIA'!CE312</f>
        <v>NO OFERTADO</v>
      </c>
      <c r="CG312" s="44">
        <f>+IF(CF312="NO OFERTADO",0,IF(CF312="NO CUMPLE EV TECNICA",0,IF(CF312="NO HABILITA",0,IF(CF312="HABILITA",('PRECIOS UNITARIOS'!$AF312*500)/CE312))))</f>
        <v>0</v>
      </c>
      <c r="CH312" s="43">
        <f>'PRECIO REFERENCIA'!CF312</f>
        <v>0</v>
      </c>
      <c r="CI312" s="43" t="str">
        <f>'PRECIO REFERENCIA'!CH312</f>
        <v>NO OFERTADO</v>
      </c>
      <c r="CJ312" s="44">
        <f>+IF(CI312="NO OFERTADO",0,IF(CI312="NO CUMPLE EV TECNICA",0,IF(CI312="NO HABILITA",0,IF(CI312="HABILITA",('PRECIOS UNITARIOS'!$AF312*500)/CH312))))</f>
        <v>0</v>
      </c>
    </row>
    <row r="313" spans="1:88" s="40" customFormat="1" ht="38.25" x14ac:dyDescent="0.2">
      <c r="A313" s="103">
        <v>304</v>
      </c>
      <c r="B313" s="202" t="s">
        <v>461</v>
      </c>
      <c r="C313" s="121" t="s">
        <v>441</v>
      </c>
      <c r="D313" s="24">
        <v>1</v>
      </c>
      <c r="E313" s="166" t="s">
        <v>53</v>
      </c>
      <c r="F313" s="168">
        <v>9</v>
      </c>
      <c r="G313" s="25">
        <v>3190</v>
      </c>
      <c r="H313" s="43">
        <f>'PRECIO REFERENCIA'!F313</f>
        <v>0</v>
      </c>
      <c r="I313" s="43" t="str">
        <f>'PRECIO REFERENCIA'!H313</f>
        <v>NO OFERTADO</v>
      </c>
      <c r="J313" s="44">
        <f>+IF(I313="NO OFERTADO",0,IF(I313="NO CUMPLE EV TECNICA",0,IF(I313="NO HABILITA",0,IF(I313="HABILITA",('PRECIOS UNITARIOS'!$AF313*500)/H313))))</f>
        <v>0</v>
      </c>
      <c r="K313" s="43">
        <f>'PRECIO REFERENCIA'!I313</f>
        <v>0</v>
      </c>
      <c r="L313" s="43" t="str">
        <f>'PRECIO REFERENCIA'!K313</f>
        <v>NO OFERTADO</v>
      </c>
      <c r="M313" s="44">
        <f>+IF(L313="NO OFERTADO",0,IF(L313="NO CUMPLE EV TECNICA",0,IF(L313="NO HABILITA",0,IF(L313="HABILITA",('PRECIOS UNITARIOS'!$AF313*500)/K313))))</f>
        <v>0</v>
      </c>
      <c r="N313" s="43">
        <f>'PRECIO REFERENCIA'!L313</f>
        <v>0</v>
      </c>
      <c r="O313" s="43" t="str">
        <f>'PRECIO REFERENCIA'!N313</f>
        <v>NO OFERTADO</v>
      </c>
      <c r="P313" s="44">
        <f>+IF(O313="NO OFERTADO",0,IF(O313="NO CUMPLE EV TECNICA",0,IF(O313="NO HABILITA",0,IF(O313="HABILITA",('PRECIOS UNITARIOS'!$AF313*500)/N313))))</f>
        <v>0</v>
      </c>
      <c r="Q313" s="43">
        <f>'PRECIO REFERENCIA'!O313</f>
        <v>0</v>
      </c>
      <c r="R313" s="43" t="str">
        <f>'PRECIO REFERENCIA'!Q313</f>
        <v>NO OFERTADO</v>
      </c>
      <c r="S313" s="44">
        <f>+IF(R313="NO OFERTADO",0,IF(R313="NO CUMPLE EV TECNICA",0,IF(R313="NO HABILITA",0,IF(R313="HABILITA",('PRECIOS UNITARIOS'!$AF313*500)/Q313))))</f>
        <v>0</v>
      </c>
      <c r="T313" s="43">
        <f>'PRECIO REFERENCIA'!R313</f>
        <v>0</v>
      </c>
      <c r="U313" s="43" t="str">
        <f>'PRECIO REFERENCIA'!T313</f>
        <v>NO OFERTADO</v>
      </c>
      <c r="V313" s="44">
        <f>+IF(U313="NO OFERTADO",0,IF(U313="NO CUMPLE EV TECNICA",0,IF(U313="NO HABILITA",0,IF(U313="HABILITA",('PRECIOS UNITARIOS'!$AF313*500)/T313))))</f>
        <v>0</v>
      </c>
      <c r="W313" s="43">
        <f>'PRECIO REFERENCIA'!U313</f>
        <v>0</v>
      </c>
      <c r="X313" s="43" t="str">
        <f>'PRECIO REFERENCIA'!W313</f>
        <v>NO OFERTADO</v>
      </c>
      <c r="Y313" s="44">
        <f>+IF(X313="NO OFERTADO",0,IF(X313="NO CUMPLE EV TECNICA",0,IF(X313="NO HABILITA",0,IF(X313="HABILITA",('PRECIOS UNITARIOS'!$AF313*500)/W313))))</f>
        <v>0</v>
      </c>
      <c r="Z313" s="43">
        <f>'PRECIO REFERENCIA'!X313</f>
        <v>0</v>
      </c>
      <c r="AA313" s="43" t="str">
        <f>'PRECIO REFERENCIA'!Z313</f>
        <v>NO OFERTADO</v>
      </c>
      <c r="AB313" s="44">
        <f>+IF(AA313="NO OFERTADO",0,IF(AA313="NO CUMPLE EV TECNICA",0,IF(AA313="NO HABILITA",0,IF(AA313="HABILITA",('PRECIOS UNITARIOS'!$AF313*500)/Z313))))</f>
        <v>0</v>
      </c>
      <c r="AC313" s="43">
        <f>'PRECIO REFERENCIA'!AA313</f>
        <v>0</v>
      </c>
      <c r="AD313" s="43" t="str">
        <f>'PRECIO REFERENCIA'!AC313</f>
        <v>NO OFERTADO</v>
      </c>
      <c r="AE313" s="44">
        <f>+IF(AD313="NO OFERTADO",0,IF(AD313="NO CUMPLE EV TECNICA",0,IF(AD313="NO HABILITA",0,IF(AD313="HABILITA",('PRECIOS UNITARIOS'!$AF313*500)/AC313))))</f>
        <v>0</v>
      </c>
      <c r="AF313" s="43">
        <f>'PRECIO REFERENCIA'!AD313</f>
        <v>3947</v>
      </c>
      <c r="AG313" s="43" t="str">
        <f>'PRECIO REFERENCIA'!AF313</f>
        <v>HABILITA</v>
      </c>
      <c r="AH313" s="44">
        <f>+IF(AG313="NO OFERTADO",0,IF(AG313="NO CUMPLE EV TECNICA",0,IF(AG313="NO HABILITA",0,IF(AG313="HABILITA",('PRECIOS UNITARIOS'!$AF313*500)/AF313))))</f>
        <v>402.96427666582213</v>
      </c>
      <c r="AI313" s="43">
        <f>'PRECIO REFERENCIA'!AG313</f>
        <v>0</v>
      </c>
      <c r="AJ313" s="43" t="str">
        <f>'PRECIO REFERENCIA'!AI313</f>
        <v>NO OFERTADO</v>
      </c>
      <c r="AK313" s="44">
        <f>+IF(AJ313="NO OFERTADO",0,IF(AJ313="NO CUMPLE EV TECNICA",0,IF(AJ313="NO HABILITA",0,IF(AJ313="HABILITA",('PRECIOS UNITARIOS'!$AF313*500)/AI313))))</f>
        <v>0</v>
      </c>
      <c r="AL313" s="43">
        <f>'PRECIO REFERENCIA'!AJ313</f>
        <v>0</v>
      </c>
      <c r="AM313" s="43" t="str">
        <f>'PRECIO REFERENCIA'!AL313</f>
        <v>NO OFERTADO</v>
      </c>
      <c r="AN313" s="44">
        <f>+IF(AM313="NO OFERTADO",0,IF(AM313="NO CUMPLE EV TECNICA",0,IF(AM313="NO HABILITA",0,IF(AM313="HABILITA",('PRECIOS UNITARIOS'!$AF313*500)/AL313))))</f>
        <v>0</v>
      </c>
      <c r="AO313" s="43">
        <f>'PRECIO REFERENCIA'!AM313</f>
        <v>0</v>
      </c>
      <c r="AP313" s="43" t="str">
        <f>'PRECIO REFERENCIA'!AO313</f>
        <v>NO OFERTADO</v>
      </c>
      <c r="AQ313" s="44">
        <f>+IF(AP313="NO OFERTADO",0,IF(AP313="NO CUMPLE EV TECNICA",0,IF(AP313="NO HABILITA",0,IF(AP313="HABILITA",('PRECIOS UNITARIOS'!$AF313*500)/AO313))))</f>
        <v>0</v>
      </c>
      <c r="AR313" s="43">
        <f>'PRECIO REFERENCIA'!AP313</f>
        <v>0</v>
      </c>
      <c r="AS313" s="43" t="str">
        <f>'PRECIO REFERENCIA'!AR313</f>
        <v>NO OFERTADO</v>
      </c>
      <c r="AT313" s="44">
        <f>+IF(AS313="NO OFERTADO",0,IF(AS313="NO CUMPLE EV TECNICA",0,IF(AS313="NO HABILITA",0,IF(AS313="HABILITA",('PRECIOS UNITARIOS'!$AF313*500)/AR313))))</f>
        <v>0</v>
      </c>
      <c r="AU313" s="43">
        <f>'PRECIO REFERENCIA'!AS313</f>
        <v>3200</v>
      </c>
      <c r="AV313" s="43" t="str">
        <f>'PRECIO REFERENCIA'!AU313</f>
        <v>HABILITA</v>
      </c>
      <c r="AW313" s="44">
        <f>+IF(AV313="NO OFERTADO",0,IF(AV313="NO CUMPLE EV TECNICA",0,IF(AV313="NO HABILITA",0,IF(AV313="HABILITA",('PRECIOS UNITARIOS'!$AF313*500)/AU313))))</f>
        <v>497.03125</v>
      </c>
      <c r="AX313" s="43">
        <f>'PRECIO REFERENCIA'!AV313</f>
        <v>0</v>
      </c>
      <c r="AY313" s="43" t="str">
        <f>'PRECIO REFERENCIA'!AX313</f>
        <v>NO OFERTADO</v>
      </c>
      <c r="AZ313" s="44">
        <f>+IF(AY313="NO OFERTADO",0,IF(AY313="NO CUMPLE EV TECNICA",0,IF(AY313="NO HABILITA",0,IF(AY313="HABILITA",('PRECIOS UNITARIOS'!$AF313*500)/AX313))))</f>
        <v>0</v>
      </c>
      <c r="BA313" s="43">
        <f>'PRECIO REFERENCIA'!AY313</f>
        <v>3181</v>
      </c>
      <c r="BB313" s="43" t="str">
        <f>'PRECIO REFERENCIA'!BA313</f>
        <v>HABILITA</v>
      </c>
      <c r="BC313" s="44">
        <f>+IF(BB313="NO OFERTADO",0,IF(BB313="NO CUMPLE EV TECNICA",0,IF(BB313="NO HABILITA",0,IF(BB313="HABILITA",('PRECIOS UNITARIOS'!$AF313*500)/BA313))))</f>
        <v>500</v>
      </c>
      <c r="BD313" s="43">
        <f>'PRECIO REFERENCIA'!BB313</f>
        <v>0</v>
      </c>
      <c r="BE313" s="43" t="str">
        <f>'PRECIO REFERENCIA'!BD313</f>
        <v>NO OFERTADO</v>
      </c>
      <c r="BF313" s="44">
        <f>+IF(BE313="NO OFERTADO",0,IF(BE313="NO CUMPLE EV TECNICA",0,IF(BE313="NO HABILITA",0,IF(BE313="HABILITA",('PRECIOS UNITARIOS'!$AF313*500)/BD313))))</f>
        <v>0</v>
      </c>
      <c r="BG313" s="43">
        <f>'PRECIO REFERENCIA'!BE313</f>
        <v>0</v>
      </c>
      <c r="BH313" s="43" t="str">
        <f>'PRECIO REFERENCIA'!BG313</f>
        <v>NO OFERTADO</v>
      </c>
      <c r="BI313" s="44">
        <f>+IF(BH313="NO OFERTADO",0,IF(BH313="NO CUMPLE EV TECNICA",0,IF(BH313="NO HABILITA",0,IF(BH313="HABILITA",('PRECIOS UNITARIOS'!$AF313*500)/BG313))))</f>
        <v>0</v>
      </c>
      <c r="BJ313" s="43">
        <f>'PRECIO REFERENCIA'!BH313</f>
        <v>0</v>
      </c>
      <c r="BK313" s="43" t="str">
        <f>'PRECIO REFERENCIA'!BJ313</f>
        <v>NO OFERTADO</v>
      </c>
      <c r="BL313" s="44">
        <f>+IF(BK313="NO OFERTADO",0,IF(BK313="NO CUMPLE EV TECNICA",0,IF(BK313="NO HABILITA",0,IF(BK313="HABILITA",('PRECIOS UNITARIOS'!$AF313*500)/BJ313))))</f>
        <v>0</v>
      </c>
      <c r="BM313" s="43">
        <f>'PRECIO REFERENCIA'!BK313</f>
        <v>0</v>
      </c>
      <c r="BN313" s="43" t="str">
        <f>'PRECIO REFERENCIA'!BM313</f>
        <v>NO OFERTADO</v>
      </c>
      <c r="BO313" s="44">
        <f>+IF(BN313="NO OFERTADO",0,IF(BN313="NO CUMPLE EV TECNICA",0,IF(BN313="NO HABILITA",0,IF(BN313="HABILITA",('PRECIOS UNITARIOS'!$AF313*500)/BM313))))</f>
        <v>0</v>
      </c>
      <c r="BP313" s="43">
        <f>'PRECIO REFERENCIA'!BN313</f>
        <v>3580</v>
      </c>
      <c r="BQ313" s="43" t="str">
        <f>'PRECIO REFERENCIA'!BP313</f>
        <v>HABILITA</v>
      </c>
      <c r="BR313" s="44">
        <f>+IF(BQ313="NO OFERTADO",0,IF(BQ313="NO CUMPLE EV TECNICA",0,IF(BQ313="NO HABILITA",0,IF(BQ313="HABILITA",('PRECIOS UNITARIOS'!$AF313*500)/BP313))))</f>
        <v>444.27374301675979</v>
      </c>
      <c r="BS313" s="43">
        <f>'PRECIO REFERENCIA'!BQ313</f>
        <v>3506</v>
      </c>
      <c r="BT313" s="43" t="str">
        <f>'PRECIO REFERENCIA'!BS313</f>
        <v>HABILITA</v>
      </c>
      <c r="BU313" s="44">
        <f>+IF(BT313="NO OFERTADO",0,IF(BT313="NO CUMPLE EV TECNICA",0,IF(BT313="NO HABILITA",0,IF(BT313="HABILITA",('PRECIOS UNITARIOS'!$AF313*500)/BS313))))</f>
        <v>453.65088419851685</v>
      </c>
      <c r="BV313" s="43">
        <f>'PRECIO REFERENCIA'!BT313</f>
        <v>0</v>
      </c>
      <c r="BW313" s="43" t="str">
        <f>'PRECIO REFERENCIA'!BV313</f>
        <v>NO OFERTADO</v>
      </c>
      <c r="BX313" s="44">
        <f>+IF(BW313="NO OFERTADO",0,IF(BW313="NO CUMPLE EV TECNICA",0,IF(BW313="NO HABILITA",0,IF(BW313="HABILITA",('PRECIOS UNITARIOS'!$AF313*500)/BV313))))</f>
        <v>0</v>
      </c>
      <c r="BY313" s="43">
        <f>'PRECIO REFERENCIA'!BW313</f>
        <v>0</v>
      </c>
      <c r="BZ313" s="43" t="str">
        <f>'PRECIO REFERENCIA'!BY313</f>
        <v>NO OFERTADO</v>
      </c>
      <c r="CA313" s="44">
        <f>+IF(BZ313="NO OFERTADO",0,IF(BZ313="NO CUMPLE EV TECNICA",0,IF(BZ313="NO HABILITA",0,IF(BZ313="HABILITA",('PRECIOS UNITARIOS'!$AF313*500)/BY313))))</f>
        <v>0</v>
      </c>
      <c r="CB313" s="43">
        <f>'PRECIO REFERENCIA'!BZ313</f>
        <v>0</v>
      </c>
      <c r="CC313" s="43" t="str">
        <f>'PRECIO REFERENCIA'!CB313</f>
        <v>NO OFERTADO</v>
      </c>
      <c r="CD313" s="44">
        <f>+IF(CC313="NO OFERTADO",0,IF(CC313="NO CUMPLE EV TECNICA",0,IF(CC313="NO HABILITA",0,IF(CC313="HABILITA",('PRECIOS UNITARIOS'!$AF313*500)/CB313))))</f>
        <v>0</v>
      </c>
      <c r="CE313" s="43">
        <f>'PRECIO REFERENCIA'!CC313</f>
        <v>0</v>
      </c>
      <c r="CF313" s="43" t="str">
        <f>'PRECIO REFERENCIA'!CE313</f>
        <v>NO OFERTADO</v>
      </c>
      <c r="CG313" s="44">
        <f>+IF(CF313="NO OFERTADO",0,IF(CF313="NO CUMPLE EV TECNICA",0,IF(CF313="NO HABILITA",0,IF(CF313="HABILITA",('PRECIOS UNITARIOS'!$AF313*500)/CE313))))</f>
        <v>0</v>
      </c>
      <c r="CH313" s="43">
        <f>'PRECIO REFERENCIA'!CF313</f>
        <v>0</v>
      </c>
      <c r="CI313" s="43" t="str">
        <f>'PRECIO REFERENCIA'!CH313</f>
        <v>NO OFERTADO</v>
      </c>
      <c r="CJ313" s="44">
        <f>+IF(CI313="NO OFERTADO",0,IF(CI313="NO CUMPLE EV TECNICA",0,IF(CI313="NO HABILITA",0,IF(CI313="HABILITA",('PRECIOS UNITARIOS'!$AF313*500)/CH313))))</f>
        <v>0</v>
      </c>
    </row>
    <row r="314" spans="1:88" s="40" customFormat="1" ht="38.25" x14ac:dyDescent="0.2">
      <c r="A314" s="103">
        <v>305</v>
      </c>
      <c r="B314" s="202" t="s">
        <v>462</v>
      </c>
      <c r="C314" s="121" t="s">
        <v>441</v>
      </c>
      <c r="D314" s="24">
        <v>1</v>
      </c>
      <c r="E314" s="166" t="s">
        <v>53</v>
      </c>
      <c r="F314" s="168">
        <v>6.666666666666667</v>
      </c>
      <c r="G314" s="25">
        <v>3190</v>
      </c>
      <c r="H314" s="43">
        <f>'PRECIO REFERENCIA'!F314</f>
        <v>0</v>
      </c>
      <c r="I314" s="43" t="str">
        <f>'PRECIO REFERENCIA'!H314</f>
        <v>NO OFERTADO</v>
      </c>
      <c r="J314" s="44">
        <f>+IF(I314="NO OFERTADO",0,IF(I314="NO CUMPLE EV TECNICA",0,IF(I314="NO HABILITA",0,IF(I314="HABILITA",('PRECIOS UNITARIOS'!$AF314*500)/H314))))</f>
        <v>0</v>
      </c>
      <c r="K314" s="43">
        <f>'PRECIO REFERENCIA'!I314</f>
        <v>0</v>
      </c>
      <c r="L314" s="43" t="str">
        <f>'PRECIO REFERENCIA'!K314</f>
        <v>NO OFERTADO</v>
      </c>
      <c r="M314" s="44">
        <f>+IF(L314="NO OFERTADO",0,IF(L314="NO CUMPLE EV TECNICA",0,IF(L314="NO HABILITA",0,IF(L314="HABILITA",('PRECIOS UNITARIOS'!$AF314*500)/K314))))</f>
        <v>0</v>
      </c>
      <c r="N314" s="43">
        <f>'PRECIO REFERENCIA'!L314</f>
        <v>0</v>
      </c>
      <c r="O314" s="43" t="str">
        <f>'PRECIO REFERENCIA'!N314</f>
        <v>NO OFERTADO</v>
      </c>
      <c r="P314" s="44">
        <f>+IF(O314="NO OFERTADO",0,IF(O314="NO CUMPLE EV TECNICA",0,IF(O314="NO HABILITA",0,IF(O314="HABILITA",('PRECIOS UNITARIOS'!$AF314*500)/N314))))</f>
        <v>0</v>
      </c>
      <c r="Q314" s="43">
        <f>'PRECIO REFERENCIA'!O314</f>
        <v>0</v>
      </c>
      <c r="R314" s="43" t="str">
        <f>'PRECIO REFERENCIA'!Q314</f>
        <v>NO OFERTADO</v>
      </c>
      <c r="S314" s="44">
        <f>+IF(R314="NO OFERTADO",0,IF(R314="NO CUMPLE EV TECNICA",0,IF(R314="NO HABILITA",0,IF(R314="HABILITA",('PRECIOS UNITARIOS'!$AF314*500)/Q314))))</f>
        <v>0</v>
      </c>
      <c r="T314" s="43">
        <f>'PRECIO REFERENCIA'!R314</f>
        <v>0</v>
      </c>
      <c r="U314" s="43" t="str">
        <f>'PRECIO REFERENCIA'!T314</f>
        <v>NO OFERTADO</v>
      </c>
      <c r="V314" s="44">
        <f>+IF(U314="NO OFERTADO",0,IF(U314="NO CUMPLE EV TECNICA",0,IF(U314="NO HABILITA",0,IF(U314="HABILITA",('PRECIOS UNITARIOS'!$AF314*500)/T314))))</f>
        <v>0</v>
      </c>
      <c r="W314" s="43">
        <f>'PRECIO REFERENCIA'!U314</f>
        <v>0</v>
      </c>
      <c r="X314" s="43" t="str">
        <f>'PRECIO REFERENCIA'!W314</f>
        <v>NO OFERTADO</v>
      </c>
      <c r="Y314" s="44">
        <f>+IF(X314="NO OFERTADO",0,IF(X314="NO CUMPLE EV TECNICA",0,IF(X314="NO HABILITA",0,IF(X314="HABILITA",('PRECIOS UNITARIOS'!$AF314*500)/W314))))</f>
        <v>0</v>
      </c>
      <c r="Z314" s="43">
        <f>'PRECIO REFERENCIA'!X314</f>
        <v>0</v>
      </c>
      <c r="AA314" s="43" t="str">
        <f>'PRECIO REFERENCIA'!Z314</f>
        <v>NO OFERTADO</v>
      </c>
      <c r="AB314" s="44">
        <f>+IF(AA314="NO OFERTADO",0,IF(AA314="NO CUMPLE EV TECNICA",0,IF(AA314="NO HABILITA",0,IF(AA314="HABILITA",('PRECIOS UNITARIOS'!$AF314*500)/Z314))))</f>
        <v>0</v>
      </c>
      <c r="AC314" s="43">
        <f>'PRECIO REFERENCIA'!AA314</f>
        <v>0</v>
      </c>
      <c r="AD314" s="43" t="str">
        <f>'PRECIO REFERENCIA'!AC314</f>
        <v>NO OFERTADO</v>
      </c>
      <c r="AE314" s="44">
        <f>+IF(AD314="NO OFERTADO",0,IF(AD314="NO CUMPLE EV TECNICA",0,IF(AD314="NO HABILITA",0,IF(AD314="HABILITA",('PRECIOS UNITARIOS'!$AF314*500)/AC314))))</f>
        <v>0</v>
      </c>
      <c r="AF314" s="43">
        <f>'PRECIO REFERENCIA'!AD314</f>
        <v>3947</v>
      </c>
      <c r="AG314" s="43" t="str">
        <f>'PRECIO REFERENCIA'!AF314</f>
        <v>HABILITA</v>
      </c>
      <c r="AH314" s="44">
        <f>+IF(AG314="NO OFERTADO",0,IF(AG314="NO CUMPLE EV TECNICA",0,IF(AG314="NO HABILITA",0,IF(AG314="HABILITA",('PRECIOS UNITARIOS'!$AF314*500)/AF314))))</f>
        <v>402.96427666582213</v>
      </c>
      <c r="AI314" s="43">
        <f>'PRECIO REFERENCIA'!AG314</f>
        <v>0</v>
      </c>
      <c r="AJ314" s="43" t="str">
        <f>'PRECIO REFERENCIA'!AI314</f>
        <v>NO OFERTADO</v>
      </c>
      <c r="AK314" s="44">
        <f>+IF(AJ314="NO OFERTADO",0,IF(AJ314="NO CUMPLE EV TECNICA",0,IF(AJ314="NO HABILITA",0,IF(AJ314="HABILITA",('PRECIOS UNITARIOS'!$AF314*500)/AI314))))</f>
        <v>0</v>
      </c>
      <c r="AL314" s="43">
        <f>'PRECIO REFERENCIA'!AJ314</f>
        <v>0</v>
      </c>
      <c r="AM314" s="43" t="str">
        <f>'PRECIO REFERENCIA'!AL314</f>
        <v>NO OFERTADO</v>
      </c>
      <c r="AN314" s="44">
        <f>+IF(AM314="NO OFERTADO",0,IF(AM314="NO CUMPLE EV TECNICA",0,IF(AM314="NO HABILITA",0,IF(AM314="HABILITA",('PRECIOS UNITARIOS'!$AF314*500)/AL314))))</f>
        <v>0</v>
      </c>
      <c r="AO314" s="43">
        <f>'PRECIO REFERENCIA'!AM314</f>
        <v>0</v>
      </c>
      <c r="AP314" s="43" t="str">
        <f>'PRECIO REFERENCIA'!AO314</f>
        <v>NO OFERTADO</v>
      </c>
      <c r="AQ314" s="44">
        <f>+IF(AP314="NO OFERTADO",0,IF(AP314="NO CUMPLE EV TECNICA",0,IF(AP314="NO HABILITA",0,IF(AP314="HABILITA",('PRECIOS UNITARIOS'!$AF314*500)/AO314))))</f>
        <v>0</v>
      </c>
      <c r="AR314" s="43">
        <f>'PRECIO REFERENCIA'!AP314</f>
        <v>0</v>
      </c>
      <c r="AS314" s="43" t="str">
        <f>'PRECIO REFERENCIA'!AR314</f>
        <v>NO OFERTADO</v>
      </c>
      <c r="AT314" s="44">
        <f>+IF(AS314="NO OFERTADO",0,IF(AS314="NO CUMPLE EV TECNICA",0,IF(AS314="NO HABILITA",0,IF(AS314="HABILITA",('PRECIOS UNITARIOS'!$AF314*500)/AR314))))</f>
        <v>0</v>
      </c>
      <c r="AU314" s="43">
        <f>'PRECIO REFERENCIA'!AS314</f>
        <v>3200</v>
      </c>
      <c r="AV314" s="43" t="str">
        <f>'PRECIO REFERENCIA'!AU314</f>
        <v>HABILITA</v>
      </c>
      <c r="AW314" s="44">
        <f>+IF(AV314="NO OFERTADO",0,IF(AV314="NO CUMPLE EV TECNICA",0,IF(AV314="NO HABILITA",0,IF(AV314="HABILITA",('PRECIOS UNITARIOS'!$AF314*500)/AU314))))</f>
        <v>497.03125</v>
      </c>
      <c r="AX314" s="43">
        <f>'PRECIO REFERENCIA'!AV314</f>
        <v>0</v>
      </c>
      <c r="AY314" s="43" t="str">
        <f>'PRECIO REFERENCIA'!AX314</f>
        <v>NO OFERTADO</v>
      </c>
      <c r="AZ314" s="44">
        <f>+IF(AY314="NO OFERTADO",0,IF(AY314="NO CUMPLE EV TECNICA",0,IF(AY314="NO HABILITA",0,IF(AY314="HABILITA",('PRECIOS UNITARIOS'!$AF314*500)/AX314))))</f>
        <v>0</v>
      </c>
      <c r="BA314" s="43">
        <f>'PRECIO REFERENCIA'!AY314</f>
        <v>3181</v>
      </c>
      <c r="BB314" s="43" t="str">
        <f>'PRECIO REFERENCIA'!BA314</f>
        <v>HABILITA</v>
      </c>
      <c r="BC314" s="44">
        <f>+IF(BB314="NO OFERTADO",0,IF(BB314="NO CUMPLE EV TECNICA",0,IF(BB314="NO HABILITA",0,IF(BB314="HABILITA",('PRECIOS UNITARIOS'!$AF314*500)/BA314))))</f>
        <v>500</v>
      </c>
      <c r="BD314" s="43">
        <f>'PRECIO REFERENCIA'!BB314</f>
        <v>0</v>
      </c>
      <c r="BE314" s="43" t="str">
        <f>'PRECIO REFERENCIA'!BD314</f>
        <v>NO OFERTADO</v>
      </c>
      <c r="BF314" s="44">
        <f>+IF(BE314="NO OFERTADO",0,IF(BE314="NO CUMPLE EV TECNICA",0,IF(BE314="NO HABILITA",0,IF(BE314="HABILITA",('PRECIOS UNITARIOS'!$AF314*500)/BD314))))</f>
        <v>0</v>
      </c>
      <c r="BG314" s="43">
        <f>'PRECIO REFERENCIA'!BE314</f>
        <v>0</v>
      </c>
      <c r="BH314" s="43" t="str">
        <f>'PRECIO REFERENCIA'!BG314</f>
        <v>NO OFERTADO</v>
      </c>
      <c r="BI314" s="44">
        <f>+IF(BH314="NO OFERTADO",0,IF(BH314="NO CUMPLE EV TECNICA",0,IF(BH314="NO HABILITA",0,IF(BH314="HABILITA",('PRECIOS UNITARIOS'!$AF314*500)/BG314))))</f>
        <v>0</v>
      </c>
      <c r="BJ314" s="43">
        <f>'PRECIO REFERENCIA'!BH314</f>
        <v>0</v>
      </c>
      <c r="BK314" s="43" t="str">
        <f>'PRECIO REFERENCIA'!BJ314</f>
        <v>NO OFERTADO</v>
      </c>
      <c r="BL314" s="44">
        <f>+IF(BK314="NO OFERTADO",0,IF(BK314="NO CUMPLE EV TECNICA",0,IF(BK314="NO HABILITA",0,IF(BK314="HABILITA",('PRECIOS UNITARIOS'!$AF314*500)/BJ314))))</f>
        <v>0</v>
      </c>
      <c r="BM314" s="43">
        <f>'PRECIO REFERENCIA'!BK314</f>
        <v>0</v>
      </c>
      <c r="BN314" s="43" t="str">
        <f>'PRECIO REFERENCIA'!BM314</f>
        <v>NO OFERTADO</v>
      </c>
      <c r="BO314" s="44">
        <f>+IF(BN314="NO OFERTADO",0,IF(BN314="NO CUMPLE EV TECNICA",0,IF(BN314="NO HABILITA",0,IF(BN314="HABILITA",('PRECIOS UNITARIOS'!$AF314*500)/BM314))))</f>
        <v>0</v>
      </c>
      <c r="BP314" s="43">
        <f>'PRECIO REFERENCIA'!BN314</f>
        <v>3580</v>
      </c>
      <c r="BQ314" s="43" t="str">
        <f>'PRECIO REFERENCIA'!BP314</f>
        <v>HABILITA</v>
      </c>
      <c r="BR314" s="44">
        <f>+IF(BQ314="NO OFERTADO",0,IF(BQ314="NO CUMPLE EV TECNICA",0,IF(BQ314="NO HABILITA",0,IF(BQ314="HABILITA",('PRECIOS UNITARIOS'!$AF314*500)/BP314))))</f>
        <v>444.27374301675979</v>
      </c>
      <c r="BS314" s="43">
        <f>'PRECIO REFERENCIA'!BQ314</f>
        <v>3506</v>
      </c>
      <c r="BT314" s="43" t="str">
        <f>'PRECIO REFERENCIA'!BS314</f>
        <v>HABILITA</v>
      </c>
      <c r="BU314" s="44">
        <f>+IF(BT314="NO OFERTADO",0,IF(BT314="NO CUMPLE EV TECNICA",0,IF(BT314="NO HABILITA",0,IF(BT314="HABILITA",('PRECIOS UNITARIOS'!$AF314*500)/BS314))))</f>
        <v>453.65088419851685</v>
      </c>
      <c r="BV314" s="43">
        <f>'PRECIO REFERENCIA'!BT314</f>
        <v>0</v>
      </c>
      <c r="BW314" s="43" t="str">
        <f>'PRECIO REFERENCIA'!BV314</f>
        <v>NO OFERTADO</v>
      </c>
      <c r="BX314" s="44">
        <f>+IF(BW314="NO OFERTADO",0,IF(BW314="NO CUMPLE EV TECNICA",0,IF(BW314="NO HABILITA",0,IF(BW314="HABILITA",('PRECIOS UNITARIOS'!$AF314*500)/BV314))))</f>
        <v>0</v>
      </c>
      <c r="BY314" s="43">
        <f>'PRECIO REFERENCIA'!BW314</f>
        <v>0</v>
      </c>
      <c r="BZ314" s="43" t="str">
        <f>'PRECIO REFERENCIA'!BY314</f>
        <v>NO OFERTADO</v>
      </c>
      <c r="CA314" s="44">
        <f>+IF(BZ314="NO OFERTADO",0,IF(BZ314="NO CUMPLE EV TECNICA",0,IF(BZ314="NO HABILITA",0,IF(BZ314="HABILITA",('PRECIOS UNITARIOS'!$AF314*500)/BY314))))</f>
        <v>0</v>
      </c>
      <c r="CB314" s="43">
        <f>'PRECIO REFERENCIA'!BZ314</f>
        <v>0</v>
      </c>
      <c r="CC314" s="43" t="str">
        <f>'PRECIO REFERENCIA'!CB314</f>
        <v>NO OFERTADO</v>
      </c>
      <c r="CD314" s="44">
        <f>+IF(CC314="NO OFERTADO",0,IF(CC314="NO CUMPLE EV TECNICA",0,IF(CC314="NO HABILITA",0,IF(CC314="HABILITA",('PRECIOS UNITARIOS'!$AF314*500)/CB314))))</f>
        <v>0</v>
      </c>
      <c r="CE314" s="43">
        <f>'PRECIO REFERENCIA'!CC314</f>
        <v>0</v>
      </c>
      <c r="CF314" s="43" t="str">
        <f>'PRECIO REFERENCIA'!CE314</f>
        <v>NO OFERTADO</v>
      </c>
      <c r="CG314" s="44">
        <f>+IF(CF314="NO OFERTADO",0,IF(CF314="NO CUMPLE EV TECNICA",0,IF(CF314="NO HABILITA",0,IF(CF314="HABILITA",('PRECIOS UNITARIOS'!$AF314*500)/CE314))))</f>
        <v>0</v>
      </c>
      <c r="CH314" s="43">
        <f>'PRECIO REFERENCIA'!CF314</f>
        <v>0</v>
      </c>
      <c r="CI314" s="43" t="str">
        <f>'PRECIO REFERENCIA'!CH314</f>
        <v>NO OFERTADO</v>
      </c>
      <c r="CJ314" s="44">
        <f>+IF(CI314="NO OFERTADO",0,IF(CI314="NO CUMPLE EV TECNICA",0,IF(CI314="NO HABILITA",0,IF(CI314="HABILITA",('PRECIOS UNITARIOS'!$AF314*500)/CH314))))</f>
        <v>0</v>
      </c>
    </row>
    <row r="315" spans="1:88" s="40" customFormat="1" ht="38.25" x14ac:dyDescent="0.2">
      <c r="A315" s="103">
        <v>306</v>
      </c>
      <c r="B315" s="202" t="s">
        <v>463</v>
      </c>
      <c r="C315" s="121" t="s">
        <v>464</v>
      </c>
      <c r="D315" s="24">
        <v>1</v>
      </c>
      <c r="E315" s="166" t="s">
        <v>53</v>
      </c>
      <c r="F315" s="168">
        <v>8.3333333333333339</v>
      </c>
      <c r="G315" s="25">
        <v>6178.8122480000002</v>
      </c>
      <c r="H315" s="43">
        <f>'PRECIO REFERENCIA'!F315</f>
        <v>0</v>
      </c>
      <c r="I315" s="43" t="str">
        <f>'PRECIO REFERENCIA'!H315</f>
        <v>NO OFERTADO</v>
      </c>
      <c r="J315" s="44">
        <f>+IF(I315="NO OFERTADO",0,IF(I315="NO CUMPLE EV TECNICA",0,IF(I315="NO HABILITA",0,IF(I315="HABILITA",('PRECIOS UNITARIOS'!$AF315*500)/H315))))</f>
        <v>0</v>
      </c>
      <c r="K315" s="43">
        <f>'PRECIO REFERENCIA'!I315</f>
        <v>0</v>
      </c>
      <c r="L315" s="43" t="str">
        <f>'PRECIO REFERENCIA'!K315</f>
        <v>NO OFERTADO</v>
      </c>
      <c r="M315" s="44">
        <f>+IF(L315="NO OFERTADO",0,IF(L315="NO CUMPLE EV TECNICA",0,IF(L315="NO HABILITA",0,IF(L315="HABILITA",('PRECIOS UNITARIOS'!$AF315*500)/K315))))</f>
        <v>0</v>
      </c>
      <c r="N315" s="43">
        <f>'PRECIO REFERENCIA'!L315</f>
        <v>0</v>
      </c>
      <c r="O315" s="43" t="str">
        <f>'PRECIO REFERENCIA'!N315</f>
        <v>NO OFERTADO</v>
      </c>
      <c r="P315" s="44">
        <f>+IF(O315="NO OFERTADO",0,IF(O315="NO CUMPLE EV TECNICA",0,IF(O315="NO HABILITA",0,IF(O315="HABILITA",('PRECIOS UNITARIOS'!$AF315*500)/N315))))</f>
        <v>0</v>
      </c>
      <c r="Q315" s="43">
        <f>'PRECIO REFERENCIA'!O315</f>
        <v>0</v>
      </c>
      <c r="R315" s="43" t="str">
        <f>'PRECIO REFERENCIA'!Q315</f>
        <v>NO OFERTADO</v>
      </c>
      <c r="S315" s="44">
        <f>+IF(R315="NO OFERTADO",0,IF(R315="NO CUMPLE EV TECNICA",0,IF(R315="NO HABILITA",0,IF(R315="HABILITA",('PRECIOS UNITARIOS'!$AF315*500)/Q315))))</f>
        <v>0</v>
      </c>
      <c r="T315" s="43">
        <f>'PRECIO REFERENCIA'!R315</f>
        <v>0</v>
      </c>
      <c r="U315" s="43" t="str">
        <f>'PRECIO REFERENCIA'!T315</f>
        <v>NO OFERTADO</v>
      </c>
      <c r="V315" s="44">
        <f>+IF(U315="NO OFERTADO",0,IF(U315="NO CUMPLE EV TECNICA",0,IF(U315="NO HABILITA",0,IF(U315="HABILITA",('PRECIOS UNITARIOS'!$AF315*500)/T315))))</f>
        <v>0</v>
      </c>
      <c r="W315" s="43">
        <f>'PRECIO REFERENCIA'!U315</f>
        <v>0</v>
      </c>
      <c r="X315" s="43" t="str">
        <f>'PRECIO REFERENCIA'!W315</f>
        <v>NO OFERTADO</v>
      </c>
      <c r="Y315" s="44">
        <f>+IF(X315="NO OFERTADO",0,IF(X315="NO CUMPLE EV TECNICA",0,IF(X315="NO HABILITA",0,IF(X315="HABILITA",('PRECIOS UNITARIOS'!$AF315*500)/W315))))</f>
        <v>0</v>
      </c>
      <c r="Z315" s="43">
        <f>'PRECIO REFERENCIA'!X315</f>
        <v>5190</v>
      </c>
      <c r="AA315" s="43" t="str">
        <f>'PRECIO REFERENCIA'!Z315</f>
        <v>HABILITA</v>
      </c>
      <c r="AB315" s="44">
        <f>+IF(AA315="NO OFERTADO",0,IF(AA315="NO CUMPLE EV TECNICA",0,IF(AA315="NO HABILITA",0,IF(AA315="HABILITA",('PRECIOS UNITARIOS'!$AF315*500)/Z315))))</f>
        <v>500</v>
      </c>
      <c r="AC315" s="43">
        <f>'PRECIO REFERENCIA'!AA315</f>
        <v>0</v>
      </c>
      <c r="AD315" s="43" t="str">
        <f>'PRECIO REFERENCIA'!AC315</f>
        <v>NO OFERTADO</v>
      </c>
      <c r="AE315" s="44">
        <f>+IF(AD315="NO OFERTADO",0,IF(AD315="NO CUMPLE EV TECNICA",0,IF(AD315="NO HABILITA",0,IF(AD315="HABILITA",('PRECIOS UNITARIOS'!$AF315*500)/AC315))))</f>
        <v>0</v>
      </c>
      <c r="AF315" s="43">
        <f>'PRECIO REFERENCIA'!AD315</f>
        <v>0</v>
      </c>
      <c r="AG315" s="43" t="str">
        <f>'PRECIO REFERENCIA'!AF315</f>
        <v>NO OFERTADO</v>
      </c>
      <c r="AH315" s="44">
        <f>+IF(AG315="NO OFERTADO",0,IF(AG315="NO CUMPLE EV TECNICA",0,IF(AG315="NO HABILITA",0,IF(AG315="HABILITA",('PRECIOS UNITARIOS'!$AF315*500)/AF315))))</f>
        <v>0</v>
      </c>
      <c r="AI315" s="43">
        <f>'PRECIO REFERENCIA'!AG315</f>
        <v>0</v>
      </c>
      <c r="AJ315" s="43" t="str">
        <f>'PRECIO REFERENCIA'!AI315</f>
        <v>NO OFERTADO</v>
      </c>
      <c r="AK315" s="44">
        <f>+IF(AJ315="NO OFERTADO",0,IF(AJ315="NO CUMPLE EV TECNICA",0,IF(AJ315="NO HABILITA",0,IF(AJ315="HABILITA",('PRECIOS UNITARIOS'!$AF315*500)/AI315))))</f>
        <v>0</v>
      </c>
      <c r="AL315" s="43">
        <f>'PRECIO REFERENCIA'!AJ315</f>
        <v>0</v>
      </c>
      <c r="AM315" s="43" t="str">
        <f>'PRECIO REFERENCIA'!AL315</f>
        <v>NO OFERTADO</v>
      </c>
      <c r="AN315" s="44">
        <f>+IF(AM315="NO OFERTADO",0,IF(AM315="NO CUMPLE EV TECNICA",0,IF(AM315="NO HABILITA",0,IF(AM315="HABILITA",('PRECIOS UNITARIOS'!$AF315*500)/AL315))))</f>
        <v>0</v>
      </c>
      <c r="AO315" s="43">
        <f>'PRECIO REFERENCIA'!AM315</f>
        <v>0</v>
      </c>
      <c r="AP315" s="43" t="str">
        <f>'PRECIO REFERENCIA'!AO315</f>
        <v>NO OFERTADO</v>
      </c>
      <c r="AQ315" s="44">
        <f>+IF(AP315="NO OFERTADO",0,IF(AP315="NO CUMPLE EV TECNICA",0,IF(AP315="NO HABILITA",0,IF(AP315="HABILITA",('PRECIOS UNITARIOS'!$AF315*500)/AO315))))</f>
        <v>0</v>
      </c>
      <c r="AR315" s="43">
        <f>'PRECIO REFERENCIA'!AP315</f>
        <v>0</v>
      </c>
      <c r="AS315" s="43" t="str">
        <f>'PRECIO REFERENCIA'!AR315</f>
        <v>NO OFERTADO</v>
      </c>
      <c r="AT315" s="44">
        <f>+IF(AS315="NO OFERTADO",0,IF(AS315="NO CUMPLE EV TECNICA",0,IF(AS315="NO HABILITA",0,IF(AS315="HABILITA",('PRECIOS UNITARIOS'!$AF315*500)/AR315))))</f>
        <v>0</v>
      </c>
      <c r="AU315" s="43">
        <f>'PRECIO REFERENCIA'!AS315</f>
        <v>0</v>
      </c>
      <c r="AV315" s="43" t="str">
        <f>'PRECIO REFERENCIA'!AU315</f>
        <v>NO OFERTADO</v>
      </c>
      <c r="AW315" s="44">
        <f>+IF(AV315="NO OFERTADO",0,IF(AV315="NO CUMPLE EV TECNICA",0,IF(AV315="NO HABILITA",0,IF(AV315="HABILITA",('PRECIOS UNITARIOS'!$AF315*500)/AU315))))</f>
        <v>0</v>
      </c>
      <c r="AX315" s="43">
        <f>'PRECIO REFERENCIA'!AV315</f>
        <v>0</v>
      </c>
      <c r="AY315" s="43" t="str">
        <f>'PRECIO REFERENCIA'!AX315</f>
        <v>NO OFERTADO</v>
      </c>
      <c r="AZ315" s="44">
        <f>+IF(AY315="NO OFERTADO",0,IF(AY315="NO CUMPLE EV TECNICA",0,IF(AY315="NO HABILITA",0,IF(AY315="HABILITA",('PRECIOS UNITARIOS'!$AF315*500)/AX315))))</f>
        <v>0</v>
      </c>
      <c r="BA315" s="43">
        <f>'PRECIO REFERENCIA'!AY315</f>
        <v>0</v>
      </c>
      <c r="BB315" s="43" t="str">
        <f>'PRECIO REFERENCIA'!BA315</f>
        <v>NO OFERTADO</v>
      </c>
      <c r="BC315" s="44">
        <f>+IF(BB315="NO OFERTADO",0,IF(BB315="NO CUMPLE EV TECNICA",0,IF(BB315="NO HABILITA",0,IF(BB315="HABILITA",('PRECIOS UNITARIOS'!$AF315*500)/BA315))))</f>
        <v>0</v>
      </c>
      <c r="BD315" s="43">
        <f>'PRECIO REFERENCIA'!BB315</f>
        <v>0</v>
      </c>
      <c r="BE315" s="43" t="str">
        <f>'PRECIO REFERENCIA'!BD315</f>
        <v>NO OFERTADO</v>
      </c>
      <c r="BF315" s="44">
        <f>+IF(BE315="NO OFERTADO",0,IF(BE315="NO CUMPLE EV TECNICA",0,IF(BE315="NO HABILITA",0,IF(BE315="HABILITA",('PRECIOS UNITARIOS'!$AF315*500)/BD315))))</f>
        <v>0</v>
      </c>
      <c r="BG315" s="43">
        <f>'PRECIO REFERENCIA'!BE315</f>
        <v>0</v>
      </c>
      <c r="BH315" s="43" t="str">
        <f>'PRECIO REFERENCIA'!BG315</f>
        <v>NO OFERTADO</v>
      </c>
      <c r="BI315" s="44">
        <f>+IF(BH315="NO OFERTADO",0,IF(BH315="NO CUMPLE EV TECNICA",0,IF(BH315="NO HABILITA",0,IF(BH315="HABILITA",('PRECIOS UNITARIOS'!$AF315*500)/BG315))))</f>
        <v>0</v>
      </c>
      <c r="BJ315" s="43">
        <f>'PRECIO REFERENCIA'!BH315</f>
        <v>0</v>
      </c>
      <c r="BK315" s="43" t="str">
        <f>'PRECIO REFERENCIA'!BJ315</f>
        <v>NO OFERTADO</v>
      </c>
      <c r="BL315" s="44">
        <f>+IF(BK315="NO OFERTADO",0,IF(BK315="NO CUMPLE EV TECNICA",0,IF(BK315="NO HABILITA",0,IF(BK315="HABILITA",('PRECIOS UNITARIOS'!$AF315*500)/BJ315))))</f>
        <v>0</v>
      </c>
      <c r="BM315" s="43">
        <f>'PRECIO REFERENCIA'!BK315</f>
        <v>0</v>
      </c>
      <c r="BN315" s="43" t="str">
        <f>'PRECIO REFERENCIA'!BM315</f>
        <v>NO OFERTADO</v>
      </c>
      <c r="BO315" s="44">
        <f>+IF(BN315="NO OFERTADO",0,IF(BN315="NO CUMPLE EV TECNICA",0,IF(BN315="NO HABILITA",0,IF(BN315="HABILITA",('PRECIOS UNITARIOS'!$AF315*500)/BM315))))</f>
        <v>0</v>
      </c>
      <c r="BP315" s="43">
        <f>'PRECIO REFERENCIA'!BN315</f>
        <v>0</v>
      </c>
      <c r="BQ315" s="43" t="str">
        <f>'PRECIO REFERENCIA'!BP315</f>
        <v>NO OFERTADO</v>
      </c>
      <c r="BR315" s="44">
        <f>+IF(BQ315="NO OFERTADO",0,IF(BQ315="NO CUMPLE EV TECNICA",0,IF(BQ315="NO HABILITA",0,IF(BQ315="HABILITA",('PRECIOS UNITARIOS'!$AF315*500)/BP315))))</f>
        <v>0</v>
      </c>
      <c r="BS315" s="43">
        <f>'PRECIO REFERENCIA'!BQ315</f>
        <v>0</v>
      </c>
      <c r="BT315" s="43" t="str">
        <f>'PRECIO REFERENCIA'!BS315</f>
        <v>NO OFERTADO</v>
      </c>
      <c r="BU315" s="44">
        <f>+IF(BT315="NO OFERTADO",0,IF(BT315="NO CUMPLE EV TECNICA",0,IF(BT315="NO HABILITA",0,IF(BT315="HABILITA",('PRECIOS UNITARIOS'!$AF315*500)/BS315))))</f>
        <v>0</v>
      </c>
      <c r="BV315" s="43">
        <f>'PRECIO REFERENCIA'!BT315</f>
        <v>0</v>
      </c>
      <c r="BW315" s="43" t="str">
        <f>'PRECIO REFERENCIA'!BV315</f>
        <v>NO OFERTADO</v>
      </c>
      <c r="BX315" s="44">
        <f>+IF(BW315="NO OFERTADO",0,IF(BW315="NO CUMPLE EV TECNICA",0,IF(BW315="NO HABILITA",0,IF(BW315="HABILITA",('PRECIOS UNITARIOS'!$AF315*500)/BV315))))</f>
        <v>0</v>
      </c>
      <c r="BY315" s="43">
        <f>'PRECIO REFERENCIA'!BW315</f>
        <v>0</v>
      </c>
      <c r="BZ315" s="43" t="str">
        <f>'PRECIO REFERENCIA'!BY315</f>
        <v>NO OFERTADO</v>
      </c>
      <c r="CA315" s="44">
        <f>+IF(BZ315="NO OFERTADO",0,IF(BZ315="NO CUMPLE EV TECNICA",0,IF(BZ315="NO HABILITA",0,IF(BZ315="HABILITA",('PRECIOS UNITARIOS'!$AF315*500)/BY315))))</f>
        <v>0</v>
      </c>
      <c r="CB315" s="43">
        <f>'PRECIO REFERENCIA'!BZ315</f>
        <v>0</v>
      </c>
      <c r="CC315" s="43" t="str">
        <f>'PRECIO REFERENCIA'!CB315</f>
        <v>NO OFERTADO</v>
      </c>
      <c r="CD315" s="44">
        <f>+IF(CC315="NO OFERTADO",0,IF(CC315="NO CUMPLE EV TECNICA",0,IF(CC315="NO HABILITA",0,IF(CC315="HABILITA",('PRECIOS UNITARIOS'!$AF315*500)/CB315))))</f>
        <v>0</v>
      </c>
      <c r="CE315" s="43">
        <f>'PRECIO REFERENCIA'!CC315</f>
        <v>132767</v>
      </c>
      <c r="CF315" s="43" t="str">
        <f>'PRECIO REFERENCIA'!CE315</f>
        <v>NO HABILITA</v>
      </c>
      <c r="CG315" s="44">
        <f>+IF(CF315="NO OFERTADO",0,IF(CF315="NO CUMPLE EV TECNICA",0,IF(CF315="NO HABILITA",0,IF(CF315="HABILITA",('PRECIOS UNITARIOS'!$AF315*500)/CE315))))</f>
        <v>0</v>
      </c>
      <c r="CH315" s="43">
        <f>'PRECIO REFERENCIA'!CF315</f>
        <v>0</v>
      </c>
      <c r="CI315" s="43" t="str">
        <f>'PRECIO REFERENCIA'!CH315</f>
        <v>NO OFERTADO</v>
      </c>
      <c r="CJ315" s="44">
        <f>+IF(CI315="NO OFERTADO",0,IF(CI315="NO CUMPLE EV TECNICA",0,IF(CI315="NO HABILITA",0,IF(CI315="HABILITA",('PRECIOS UNITARIOS'!$AF315*500)/CH315))))</f>
        <v>0</v>
      </c>
    </row>
    <row r="316" spans="1:88" s="40" customFormat="1" ht="38.25" x14ac:dyDescent="0.2">
      <c r="A316" s="103">
        <v>307</v>
      </c>
      <c r="B316" s="202" t="s">
        <v>465</v>
      </c>
      <c r="C316" s="121" t="s">
        <v>464</v>
      </c>
      <c r="D316" s="24">
        <v>1</v>
      </c>
      <c r="E316" s="166" t="s">
        <v>53</v>
      </c>
      <c r="F316" s="168">
        <v>23.333333333333332</v>
      </c>
      <c r="G316" s="25">
        <v>8246.3765579999999</v>
      </c>
      <c r="H316" s="43">
        <f>'PRECIO REFERENCIA'!F316</f>
        <v>0</v>
      </c>
      <c r="I316" s="43" t="str">
        <f>'PRECIO REFERENCIA'!H316</f>
        <v>NO OFERTADO</v>
      </c>
      <c r="J316" s="44">
        <f>+IF(I316="NO OFERTADO",0,IF(I316="NO CUMPLE EV TECNICA",0,IF(I316="NO HABILITA",0,IF(I316="HABILITA",('PRECIOS UNITARIOS'!$AF316*500)/H316))))</f>
        <v>0</v>
      </c>
      <c r="K316" s="43">
        <f>'PRECIO REFERENCIA'!I316</f>
        <v>0</v>
      </c>
      <c r="L316" s="43" t="str">
        <f>'PRECIO REFERENCIA'!K316</f>
        <v>NO OFERTADO</v>
      </c>
      <c r="M316" s="44">
        <f>+IF(L316="NO OFERTADO",0,IF(L316="NO CUMPLE EV TECNICA",0,IF(L316="NO HABILITA",0,IF(L316="HABILITA",('PRECIOS UNITARIOS'!$AF316*500)/K316))))</f>
        <v>0</v>
      </c>
      <c r="N316" s="43">
        <f>'PRECIO REFERENCIA'!L316</f>
        <v>0</v>
      </c>
      <c r="O316" s="43" t="str">
        <f>'PRECIO REFERENCIA'!N316</f>
        <v>NO OFERTADO</v>
      </c>
      <c r="P316" s="44">
        <f>+IF(O316="NO OFERTADO",0,IF(O316="NO CUMPLE EV TECNICA",0,IF(O316="NO HABILITA",0,IF(O316="HABILITA",('PRECIOS UNITARIOS'!$AF316*500)/N316))))</f>
        <v>0</v>
      </c>
      <c r="Q316" s="43">
        <f>'PRECIO REFERENCIA'!O316</f>
        <v>0</v>
      </c>
      <c r="R316" s="43" t="str">
        <f>'PRECIO REFERENCIA'!Q316</f>
        <v>NO OFERTADO</v>
      </c>
      <c r="S316" s="44">
        <f>+IF(R316="NO OFERTADO",0,IF(R316="NO CUMPLE EV TECNICA",0,IF(R316="NO HABILITA",0,IF(R316="HABILITA",('PRECIOS UNITARIOS'!$AF316*500)/Q316))))</f>
        <v>0</v>
      </c>
      <c r="T316" s="43">
        <f>'PRECIO REFERENCIA'!R316</f>
        <v>0</v>
      </c>
      <c r="U316" s="43" t="str">
        <f>'PRECIO REFERENCIA'!T316</f>
        <v>NO OFERTADO</v>
      </c>
      <c r="V316" s="44">
        <f>+IF(U316="NO OFERTADO",0,IF(U316="NO CUMPLE EV TECNICA",0,IF(U316="NO HABILITA",0,IF(U316="HABILITA",('PRECIOS UNITARIOS'!$AF316*500)/T316))))</f>
        <v>0</v>
      </c>
      <c r="W316" s="43">
        <f>'PRECIO REFERENCIA'!U316</f>
        <v>0</v>
      </c>
      <c r="X316" s="43" t="str">
        <f>'PRECIO REFERENCIA'!W316</f>
        <v>NO OFERTADO</v>
      </c>
      <c r="Y316" s="44">
        <f>+IF(X316="NO OFERTADO",0,IF(X316="NO CUMPLE EV TECNICA",0,IF(X316="NO HABILITA",0,IF(X316="HABILITA",('PRECIOS UNITARIOS'!$AF316*500)/W316))))</f>
        <v>0</v>
      </c>
      <c r="Z316" s="43">
        <f>'PRECIO REFERENCIA'!X316</f>
        <v>6800</v>
      </c>
      <c r="AA316" s="43" t="str">
        <f>'PRECIO REFERENCIA'!Z316</f>
        <v>HABILITA</v>
      </c>
      <c r="AB316" s="44">
        <f>+IF(AA316="NO OFERTADO",0,IF(AA316="NO CUMPLE EV TECNICA",0,IF(AA316="NO HABILITA",0,IF(AA316="HABILITA",('PRECIOS UNITARIOS'!$AF316*500)/Z316))))</f>
        <v>364.33823529411762</v>
      </c>
      <c r="AC316" s="43">
        <f>'PRECIO REFERENCIA'!AA316</f>
        <v>0</v>
      </c>
      <c r="AD316" s="43" t="str">
        <f>'PRECIO REFERENCIA'!AC316</f>
        <v>NO OFERTADO</v>
      </c>
      <c r="AE316" s="44">
        <f>+IF(AD316="NO OFERTADO",0,IF(AD316="NO CUMPLE EV TECNICA",0,IF(AD316="NO HABILITA",0,IF(AD316="HABILITA",('PRECIOS UNITARIOS'!$AF316*500)/AC316))))</f>
        <v>0</v>
      </c>
      <c r="AF316" s="43">
        <f>'PRECIO REFERENCIA'!AD316</f>
        <v>0</v>
      </c>
      <c r="AG316" s="43" t="str">
        <f>'PRECIO REFERENCIA'!AF316</f>
        <v>NO OFERTADO</v>
      </c>
      <c r="AH316" s="44">
        <f>+IF(AG316="NO OFERTADO",0,IF(AG316="NO CUMPLE EV TECNICA",0,IF(AG316="NO HABILITA",0,IF(AG316="HABILITA",('PRECIOS UNITARIOS'!$AF316*500)/AF316))))</f>
        <v>0</v>
      </c>
      <c r="AI316" s="43">
        <f>'PRECIO REFERENCIA'!AG316</f>
        <v>0</v>
      </c>
      <c r="AJ316" s="43" t="str">
        <f>'PRECIO REFERENCIA'!AI316</f>
        <v>NO OFERTADO</v>
      </c>
      <c r="AK316" s="44">
        <f>+IF(AJ316="NO OFERTADO",0,IF(AJ316="NO CUMPLE EV TECNICA",0,IF(AJ316="NO HABILITA",0,IF(AJ316="HABILITA",('PRECIOS UNITARIOS'!$AF316*500)/AI316))))</f>
        <v>0</v>
      </c>
      <c r="AL316" s="43">
        <f>'PRECIO REFERENCIA'!AJ316</f>
        <v>0</v>
      </c>
      <c r="AM316" s="43" t="str">
        <f>'PRECIO REFERENCIA'!AL316</f>
        <v>NO OFERTADO</v>
      </c>
      <c r="AN316" s="44">
        <f>+IF(AM316="NO OFERTADO",0,IF(AM316="NO CUMPLE EV TECNICA",0,IF(AM316="NO HABILITA",0,IF(AM316="HABILITA",('PRECIOS UNITARIOS'!$AF316*500)/AL316))))</f>
        <v>0</v>
      </c>
      <c r="AO316" s="43">
        <f>'PRECIO REFERENCIA'!AM316</f>
        <v>0</v>
      </c>
      <c r="AP316" s="43" t="str">
        <f>'PRECIO REFERENCIA'!AO316</f>
        <v>NO OFERTADO</v>
      </c>
      <c r="AQ316" s="44">
        <f>+IF(AP316="NO OFERTADO",0,IF(AP316="NO CUMPLE EV TECNICA",0,IF(AP316="NO HABILITA",0,IF(AP316="HABILITA",('PRECIOS UNITARIOS'!$AF316*500)/AO316))))</f>
        <v>0</v>
      </c>
      <c r="AR316" s="43">
        <f>'PRECIO REFERENCIA'!AP316</f>
        <v>0</v>
      </c>
      <c r="AS316" s="43" t="str">
        <f>'PRECIO REFERENCIA'!AR316</f>
        <v>NO OFERTADO</v>
      </c>
      <c r="AT316" s="44">
        <f>+IF(AS316="NO OFERTADO",0,IF(AS316="NO CUMPLE EV TECNICA",0,IF(AS316="NO HABILITA",0,IF(AS316="HABILITA",('PRECIOS UNITARIOS'!$AF316*500)/AR316))))</f>
        <v>0</v>
      </c>
      <c r="AU316" s="43">
        <f>'PRECIO REFERENCIA'!AS316</f>
        <v>0</v>
      </c>
      <c r="AV316" s="43" t="str">
        <f>'PRECIO REFERENCIA'!AU316</f>
        <v>NO OFERTADO</v>
      </c>
      <c r="AW316" s="44">
        <f>+IF(AV316="NO OFERTADO",0,IF(AV316="NO CUMPLE EV TECNICA",0,IF(AV316="NO HABILITA",0,IF(AV316="HABILITA",('PRECIOS UNITARIOS'!$AF316*500)/AU316))))</f>
        <v>0</v>
      </c>
      <c r="AX316" s="43">
        <f>'PRECIO REFERENCIA'!AV316</f>
        <v>0</v>
      </c>
      <c r="AY316" s="43" t="str">
        <f>'PRECIO REFERENCIA'!AX316</f>
        <v>NO OFERTADO</v>
      </c>
      <c r="AZ316" s="44">
        <f>+IF(AY316="NO OFERTADO",0,IF(AY316="NO CUMPLE EV TECNICA",0,IF(AY316="NO HABILITA",0,IF(AY316="HABILITA",('PRECIOS UNITARIOS'!$AF316*500)/AX316))))</f>
        <v>0</v>
      </c>
      <c r="BA316" s="43">
        <f>'PRECIO REFERENCIA'!AY316</f>
        <v>0</v>
      </c>
      <c r="BB316" s="43" t="str">
        <f>'PRECIO REFERENCIA'!BA316</f>
        <v>NO OFERTADO</v>
      </c>
      <c r="BC316" s="44">
        <f>+IF(BB316="NO OFERTADO",0,IF(BB316="NO CUMPLE EV TECNICA",0,IF(BB316="NO HABILITA",0,IF(BB316="HABILITA",('PRECIOS UNITARIOS'!$AF316*500)/BA316))))</f>
        <v>0</v>
      </c>
      <c r="BD316" s="43">
        <f>'PRECIO REFERENCIA'!BB316</f>
        <v>0</v>
      </c>
      <c r="BE316" s="43" t="str">
        <f>'PRECIO REFERENCIA'!BD316</f>
        <v>NO OFERTADO</v>
      </c>
      <c r="BF316" s="44">
        <f>+IF(BE316="NO OFERTADO",0,IF(BE316="NO CUMPLE EV TECNICA",0,IF(BE316="NO HABILITA",0,IF(BE316="HABILITA",('PRECIOS UNITARIOS'!$AF316*500)/BD316))))</f>
        <v>0</v>
      </c>
      <c r="BG316" s="43">
        <f>'PRECIO REFERENCIA'!BE316</f>
        <v>0</v>
      </c>
      <c r="BH316" s="43" t="str">
        <f>'PRECIO REFERENCIA'!BG316</f>
        <v>NO OFERTADO</v>
      </c>
      <c r="BI316" s="44">
        <f>+IF(BH316="NO OFERTADO",0,IF(BH316="NO CUMPLE EV TECNICA",0,IF(BH316="NO HABILITA",0,IF(BH316="HABILITA",('PRECIOS UNITARIOS'!$AF316*500)/BG316))))</f>
        <v>0</v>
      </c>
      <c r="BJ316" s="43">
        <f>'PRECIO REFERENCIA'!BH316</f>
        <v>0</v>
      </c>
      <c r="BK316" s="43" t="str">
        <f>'PRECIO REFERENCIA'!BJ316</f>
        <v>NO OFERTADO</v>
      </c>
      <c r="BL316" s="44">
        <f>+IF(BK316="NO OFERTADO",0,IF(BK316="NO CUMPLE EV TECNICA",0,IF(BK316="NO HABILITA",0,IF(BK316="HABILITA",('PRECIOS UNITARIOS'!$AF316*500)/BJ316))))</f>
        <v>0</v>
      </c>
      <c r="BM316" s="43">
        <f>'PRECIO REFERENCIA'!BK316</f>
        <v>0</v>
      </c>
      <c r="BN316" s="43" t="str">
        <f>'PRECIO REFERENCIA'!BM316</f>
        <v>NO OFERTADO</v>
      </c>
      <c r="BO316" s="44">
        <f>+IF(BN316="NO OFERTADO",0,IF(BN316="NO CUMPLE EV TECNICA",0,IF(BN316="NO HABILITA",0,IF(BN316="HABILITA",('PRECIOS UNITARIOS'!$AF316*500)/BM316))))</f>
        <v>0</v>
      </c>
      <c r="BP316" s="43">
        <f>'PRECIO REFERENCIA'!BN316</f>
        <v>0</v>
      </c>
      <c r="BQ316" s="43" t="str">
        <f>'PRECIO REFERENCIA'!BP316</f>
        <v>NO OFERTADO</v>
      </c>
      <c r="BR316" s="44">
        <f>+IF(BQ316="NO OFERTADO",0,IF(BQ316="NO CUMPLE EV TECNICA",0,IF(BQ316="NO HABILITA",0,IF(BQ316="HABILITA",('PRECIOS UNITARIOS'!$AF316*500)/BP316))))</f>
        <v>0</v>
      </c>
      <c r="BS316" s="43">
        <f>'PRECIO REFERENCIA'!BQ316</f>
        <v>0</v>
      </c>
      <c r="BT316" s="43" t="str">
        <f>'PRECIO REFERENCIA'!BS316</f>
        <v>NO OFERTADO</v>
      </c>
      <c r="BU316" s="44">
        <f>+IF(BT316="NO OFERTADO",0,IF(BT316="NO CUMPLE EV TECNICA",0,IF(BT316="NO HABILITA",0,IF(BT316="HABILITA",('PRECIOS UNITARIOS'!$AF316*500)/BS316))))</f>
        <v>0</v>
      </c>
      <c r="BV316" s="43">
        <f>'PRECIO REFERENCIA'!BT316</f>
        <v>0</v>
      </c>
      <c r="BW316" s="43" t="str">
        <f>'PRECIO REFERENCIA'!BV316</f>
        <v>NO OFERTADO</v>
      </c>
      <c r="BX316" s="44">
        <f>+IF(BW316="NO OFERTADO",0,IF(BW316="NO CUMPLE EV TECNICA",0,IF(BW316="NO HABILITA",0,IF(BW316="HABILITA",('PRECIOS UNITARIOS'!$AF316*500)/BV316))))</f>
        <v>0</v>
      </c>
      <c r="BY316" s="43">
        <f>'PRECIO REFERENCIA'!BW316</f>
        <v>0</v>
      </c>
      <c r="BZ316" s="43" t="str">
        <f>'PRECIO REFERENCIA'!BY316</f>
        <v>NO OFERTADO</v>
      </c>
      <c r="CA316" s="44">
        <f>+IF(BZ316="NO OFERTADO",0,IF(BZ316="NO CUMPLE EV TECNICA",0,IF(BZ316="NO HABILITA",0,IF(BZ316="HABILITA",('PRECIOS UNITARIOS'!$AF316*500)/BY316))))</f>
        <v>0</v>
      </c>
      <c r="CB316" s="43">
        <f>'PRECIO REFERENCIA'!BZ316</f>
        <v>0</v>
      </c>
      <c r="CC316" s="43" t="str">
        <f>'PRECIO REFERENCIA'!CB316</f>
        <v>NO OFERTADO</v>
      </c>
      <c r="CD316" s="44">
        <f>+IF(CC316="NO OFERTADO",0,IF(CC316="NO CUMPLE EV TECNICA",0,IF(CC316="NO HABILITA",0,IF(CC316="HABILITA",('PRECIOS UNITARIOS'!$AF316*500)/CB316))))</f>
        <v>0</v>
      </c>
      <c r="CE316" s="43">
        <f>'PRECIO REFERENCIA'!CC316</f>
        <v>4955</v>
      </c>
      <c r="CF316" s="43" t="str">
        <f>'PRECIO REFERENCIA'!CE316</f>
        <v>HABILITA</v>
      </c>
      <c r="CG316" s="44">
        <f>+IF(CF316="NO OFERTADO",0,IF(CF316="NO CUMPLE EV TECNICA",0,IF(CF316="NO HABILITA",0,IF(CF316="HABILITA",('PRECIOS UNITARIOS'!$AF316*500)/CE316))))</f>
        <v>500</v>
      </c>
      <c r="CH316" s="43">
        <f>'PRECIO REFERENCIA'!CF316</f>
        <v>0</v>
      </c>
      <c r="CI316" s="43" t="str">
        <f>'PRECIO REFERENCIA'!CH316</f>
        <v>NO OFERTADO</v>
      </c>
      <c r="CJ316" s="44">
        <f>+IF(CI316="NO OFERTADO",0,IF(CI316="NO CUMPLE EV TECNICA",0,IF(CI316="NO HABILITA",0,IF(CI316="HABILITA",('PRECIOS UNITARIOS'!$AF316*500)/CH316))))</f>
        <v>0</v>
      </c>
    </row>
    <row r="317" spans="1:88" s="40" customFormat="1" ht="38.25" x14ac:dyDescent="0.2">
      <c r="A317" s="103">
        <v>308</v>
      </c>
      <c r="B317" s="202" t="s">
        <v>466</v>
      </c>
      <c r="C317" s="121" t="s">
        <v>464</v>
      </c>
      <c r="D317" s="24">
        <v>1</v>
      </c>
      <c r="E317" s="166" t="s">
        <v>53</v>
      </c>
      <c r="F317" s="168">
        <v>21.666666666666668</v>
      </c>
      <c r="G317" s="25">
        <v>11168.617908</v>
      </c>
      <c r="H317" s="43">
        <f>'PRECIO REFERENCIA'!F317</f>
        <v>0</v>
      </c>
      <c r="I317" s="43" t="str">
        <f>'PRECIO REFERENCIA'!H317</f>
        <v>NO OFERTADO</v>
      </c>
      <c r="J317" s="44">
        <f>+IF(I317="NO OFERTADO",0,IF(I317="NO CUMPLE EV TECNICA",0,IF(I317="NO HABILITA",0,IF(I317="HABILITA",('PRECIOS UNITARIOS'!$AF317*500)/H317))))</f>
        <v>0</v>
      </c>
      <c r="K317" s="43">
        <f>'PRECIO REFERENCIA'!I317</f>
        <v>0</v>
      </c>
      <c r="L317" s="43" t="str">
        <f>'PRECIO REFERENCIA'!K317</f>
        <v>NO OFERTADO</v>
      </c>
      <c r="M317" s="44">
        <f>+IF(L317="NO OFERTADO",0,IF(L317="NO CUMPLE EV TECNICA",0,IF(L317="NO HABILITA",0,IF(L317="HABILITA",('PRECIOS UNITARIOS'!$AF317*500)/K317))))</f>
        <v>0</v>
      </c>
      <c r="N317" s="43">
        <f>'PRECIO REFERENCIA'!L317</f>
        <v>0</v>
      </c>
      <c r="O317" s="43" t="str">
        <f>'PRECIO REFERENCIA'!N317</f>
        <v>NO OFERTADO</v>
      </c>
      <c r="P317" s="44">
        <f>+IF(O317="NO OFERTADO",0,IF(O317="NO CUMPLE EV TECNICA",0,IF(O317="NO HABILITA",0,IF(O317="HABILITA",('PRECIOS UNITARIOS'!$AF317*500)/N317))))</f>
        <v>0</v>
      </c>
      <c r="Q317" s="43">
        <f>'PRECIO REFERENCIA'!O317</f>
        <v>0</v>
      </c>
      <c r="R317" s="43" t="str">
        <f>'PRECIO REFERENCIA'!Q317</f>
        <v>NO OFERTADO</v>
      </c>
      <c r="S317" s="44">
        <f>+IF(R317="NO OFERTADO",0,IF(R317="NO CUMPLE EV TECNICA",0,IF(R317="NO HABILITA",0,IF(R317="HABILITA",('PRECIOS UNITARIOS'!$AF317*500)/Q317))))</f>
        <v>0</v>
      </c>
      <c r="T317" s="43">
        <f>'PRECIO REFERENCIA'!R317</f>
        <v>0</v>
      </c>
      <c r="U317" s="43" t="str">
        <f>'PRECIO REFERENCIA'!T317</f>
        <v>NO OFERTADO</v>
      </c>
      <c r="V317" s="44">
        <f>+IF(U317="NO OFERTADO",0,IF(U317="NO CUMPLE EV TECNICA",0,IF(U317="NO HABILITA",0,IF(U317="HABILITA",('PRECIOS UNITARIOS'!$AF317*500)/T317))))</f>
        <v>0</v>
      </c>
      <c r="W317" s="43">
        <f>'PRECIO REFERENCIA'!U317</f>
        <v>0</v>
      </c>
      <c r="X317" s="43" t="str">
        <f>'PRECIO REFERENCIA'!W317</f>
        <v>NO OFERTADO</v>
      </c>
      <c r="Y317" s="44">
        <f>+IF(X317="NO OFERTADO",0,IF(X317="NO CUMPLE EV TECNICA",0,IF(X317="NO HABILITA",0,IF(X317="HABILITA",('PRECIOS UNITARIOS'!$AF317*500)/W317))))</f>
        <v>0</v>
      </c>
      <c r="Z317" s="43">
        <f>'PRECIO REFERENCIA'!X317</f>
        <v>9100</v>
      </c>
      <c r="AA317" s="43" t="str">
        <f>'PRECIO REFERENCIA'!Z317</f>
        <v>HABILITA</v>
      </c>
      <c r="AB317" s="44">
        <f>+IF(AA317="NO OFERTADO",0,IF(AA317="NO CUMPLE EV TECNICA",0,IF(AA317="NO HABILITA",0,IF(AA317="HABILITA",('PRECIOS UNITARIOS'!$AF317*500)/Z317))))</f>
        <v>366.53846153846155</v>
      </c>
      <c r="AC317" s="43">
        <f>'PRECIO REFERENCIA'!AA317</f>
        <v>0</v>
      </c>
      <c r="AD317" s="43" t="str">
        <f>'PRECIO REFERENCIA'!AC317</f>
        <v>NO OFERTADO</v>
      </c>
      <c r="AE317" s="44">
        <f>+IF(AD317="NO OFERTADO",0,IF(AD317="NO CUMPLE EV TECNICA",0,IF(AD317="NO HABILITA",0,IF(AD317="HABILITA",('PRECIOS UNITARIOS'!$AF317*500)/AC317))))</f>
        <v>0</v>
      </c>
      <c r="AF317" s="43">
        <f>'PRECIO REFERENCIA'!AD317</f>
        <v>0</v>
      </c>
      <c r="AG317" s="43" t="str">
        <f>'PRECIO REFERENCIA'!AF317</f>
        <v>NO OFERTADO</v>
      </c>
      <c r="AH317" s="44">
        <f>+IF(AG317="NO OFERTADO",0,IF(AG317="NO CUMPLE EV TECNICA",0,IF(AG317="NO HABILITA",0,IF(AG317="HABILITA",('PRECIOS UNITARIOS'!$AF317*500)/AF317))))</f>
        <v>0</v>
      </c>
      <c r="AI317" s="43">
        <f>'PRECIO REFERENCIA'!AG317</f>
        <v>0</v>
      </c>
      <c r="AJ317" s="43" t="str">
        <f>'PRECIO REFERENCIA'!AI317</f>
        <v>NO OFERTADO</v>
      </c>
      <c r="AK317" s="44">
        <f>+IF(AJ317="NO OFERTADO",0,IF(AJ317="NO CUMPLE EV TECNICA",0,IF(AJ317="NO HABILITA",0,IF(AJ317="HABILITA",('PRECIOS UNITARIOS'!$AF317*500)/AI317))))</f>
        <v>0</v>
      </c>
      <c r="AL317" s="43">
        <f>'PRECIO REFERENCIA'!AJ317</f>
        <v>0</v>
      </c>
      <c r="AM317" s="43" t="str">
        <f>'PRECIO REFERENCIA'!AL317</f>
        <v>NO OFERTADO</v>
      </c>
      <c r="AN317" s="44">
        <f>+IF(AM317="NO OFERTADO",0,IF(AM317="NO CUMPLE EV TECNICA",0,IF(AM317="NO HABILITA",0,IF(AM317="HABILITA",('PRECIOS UNITARIOS'!$AF317*500)/AL317))))</f>
        <v>0</v>
      </c>
      <c r="AO317" s="43">
        <f>'PRECIO REFERENCIA'!AM317</f>
        <v>0</v>
      </c>
      <c r="AP317" s="43" t="str">
        <f>'PRECIO REFERENCIA'!AO317</f>
        <v>NO OFERTADO</v>
      </c>
      <c r="AQ317" s="44">
        <f>+IF(AP317="NO OFERTADO",0,IF(AP317="NO CUMPLE EV TECNICA",0,IF(AP317="NO HABILITA",0,IF(AP317="HABILITA",('PRECIOS UNITARIOS'!$AF317*500)/AO317))))</f>
        <v>0</v>
      </c>
      <c r="AR317" s="43">
        <f>'PRECIO REFERENCIA'!AP317</f>
        <v>0</v>
      </c>
      <c r="AS317" s="43" t="str">
        <f>'PRECIO REFERENCIA'!AR317</f>
        <v>NO OFERTADO</v>
      </c>
      <c r="AT317" s="44">
        <f>+IF(AS317="NO OFERTADO",0,IF(AS317="NO CUMPLE EV TECNICA",0,IF(AS317="NO HABILITA",0,IF(AS317="HABILITA",('PRECIOS UNITARIOS'!$AF317*500)/AR317))))</f>
        <v>0</v>
      </c>
      <c r="AU317" s="43">
        <f>'PRECIO REFERENCIA'!AS317</f>
        <v>0</v>
      </c>
      <c r="AV317" s="43" t="str">
        <f>'PRECIO REFERENCIA'!AU317</f>
        <v>NO OFERTADO</v>
      </c>
      <c r="AW317" s="44">
        <f>+IF(AV317="NO OFERTADO",0,IF(AV317="NO CUMPLE EV TECNICA",0,IF(AV317="NO HABILITA",0,IF(AV317="HABILITA",('PRECIOS UNITARIOS'!$AF317*500)/AU317))))</f>
        <v>0</v>
      </c>
      <c r="AX317" s="43">
        <f>'PRECIO REFERENCIA'!AV317</f>
        <v>0</v>
      </c>
      <c r="AY317" s="43" t="str">
        <f>'PRECIO REFERENCIA'!AX317</f>
        <v>NO OFERTADO</v>
      </c>
      <c r="AZ317" s="44">
        <f>+IF(AY317="NO OFERTADO",0,IF(AY317="NO CUMPLE EV TECNICA",0,IF(AY317="NO HABILITA",0,IF(AY317="HABILITA",('PRECIOS UNITARIOS'!$AF317*500)/AX317))))</f>
        <v>0</v>
      </c>
      <c r="BA317" s="43">
        <f>'PRECIO REFERENCIA'!AY317</f>
        <v>0</v>
      </c>
      <c r="BB317" s="43" t="str">
        <f>'PRECIO REFERENCIA'!BA317</f>
        <v>NO OFERTADO</v>
      </c>
      <c r="BC317" s="44">
        <f>+IF(BB317="NO OFERTADO",0,IF(BB317="NO CUMPLE EV TECNICA",0,IF(BB317="NO HABILITA",0,IF(BB317="HABILITA",('PRECIOS UNITARIOS'!$AF317*500)/BA317))))</f>
        <v>0</v>
      </c>
      <c r="BD317" s="43">
        <f>'PRECIO REFERENCIA'!BB317</f>
        <v>0</v>
      </c>
      <c r="BE317" s="43" t="str">
        <f>'PRECIO REFERENCIA'!BD317</f>
        <v>NO OFERTADO</v>
      </c>
      <c r="BF317" s="44">
        <f>+IF(BE317="NO OFERTADO",0,IF(BE317="NO CUMPLE EV TECNICA",0,IF(BE317="NO HABILITA",0,IF(BE317="HABILITA",('PRECIOS UNITARIOS'!$AF317*500)/BD317))))</f>
        <v>0</v>
      </c>
      <c r="BG317" s="43">
        <f>'PRECIO REFERENCIA'!BE317</f>
        <v>0</v>
      </c>
      <c r="BH317" s="43" t="str">
        <f>'PRECIO REFERENCIA'!BG317</f>
        <v>NO OFERTADO</v>
      </c>
      <c r="BI317" s="44">
        <f>+IF(BH317="NO OFERTADO",0,IF(BH317="NO CUMPLE EV TECNICA",0,IF(BH317="NO HABILITA",0,IF(BH317="HABILITA",('PRECIOS UNITARIOS'!$AF317*500)/BG317))))</f>
        <v>0</v>
      </c>
      <c r="BJ317" s="43">
        <f>'PRECIO REFERENCIA'!BH317</f>
        <v>0</v>
      </c>
      <c r="BK317" s="43" t="str">
        <f>'PRECIO REFERENCIA'!BJ317</f>
        <v>NO OFERTADO</v>
      </c>
      <c r="BL317" s="44">
        <f>+IF(BK317="NO OFERTADO",0,IF(BK317="NO CUMPLE EV TECNICA",0,IF(BK317="NO HABILITA",0,IF(BK317="HABILITA",('PRECIOS UNITARIOS'!$AF317*500)/BJ317))))</f>
        <v>0</v>
      </c>
      <c r="BM317" s="43">
        <f>'PRECIO REFERENCIA'!BK317</f>
        <v>0</v>
      </c>
      <c r="BN317" s="43" t="str">
        <f>'PRECIO REFERENCIA'!BM317</f>
        <v>NO OFERTADO</v>
      </c>
      <c r="BO317" s="44">
        <f>+IF(BN317="NO OFERTADO",0,IF(BN317="NO CUMPLE EV TECNICA",0,IF(BN317="NO HABILITA",0,IF(BN317="HABILITA",('PRECIOS UNITARIOS'!$AF317*500)/BM317))))</f>
        <v>0</v>
      </c>
      <c r="BP317" s="43">
        <f>'PRECIO REFERENCIA'!BN317</f>
        <v>0</v>
      </c>
      <c r="BQ317" s="43" t="str">
        <f>'PRECIO REFERENCIA'!BP317</f>
        <v>NO OFERTADO</v>
      </c>
      <c r="BR317" s="44">
        <f>+IF(BQ317="NO OFERTADO",0,IF(BQ317="NO CUMPLE EV TECNICA",0,IF(BQ317="NO HABILITA",0,IF(BQ317="HABILITA",('PRECIOS UNITARIOS'!$AF317*500)/BP317))))</f>
        <v>0</v>
      </c>
      <c r="BS317" s="43">
        <f>'PRECIO REFERENCIA'!BQ317</f>
        <v>0</v>
      </c>
      <c r="BT317" s="43" t="str">
        <f>'PRECIO REFERENCIA'!BS317</f>
        <v>NO OFERTADO</v>
      </c>
      <c r="BU317" s="44">
        <f>+IF(BT317="NO OFERTADO",0,IF(BT317="NO CUMPLE EV TECNICA",0,IF(BT317="NO HABILITA",0,IF(BT317="HABILITA",('PRECIOS UNITARIOS'!$AF317*500)/BS317))))</f>
        <v>0</v>
      </c>
      <c r="BV317" s="43">
        <f>'PRECIO REFERENCIA'!BT317</f>
        <v>0</v>
      </c>
      <c r="BW317" s="43" t="str">
        <f>'PRECIO REFERENCIA'!BV317</f>
        <v>NO OFERTADO</v>
      </c>
      <c r="BX317" s="44">
        <f>+IF(BW317="NO OFERTADO",0,IF(BW317="NO CUMPLE EV TECNICA",0,IF(BW317="NO HABILITA",0,IF(BW317="HABILITA",('PRECIOS UNITARIOS'!$AF317*500)/BV317))))</f>
        <v>0</v>
      </c>
      <c r="BY317" s="43">
        <f>'PRECIO REFERENCIA'!BW317</f>
        <v>0</v>
      </c>
      <c r="BZ317" s="43" t="str">
        <f>'PRECIO REFERENCIA'!BY317</f>
        <v>NO OFERTADO</v>
      </c>
      <c r="CA317" s="44">
        <f>+IF(BZ317="NO OFERTADO",0,IF(BZ317="NO CUMPLE EV TECNICA",0,IF(BZ317="NO HABILITA",0,IF(BZ317="HABILITA",('PRECIOS UNITARIOS'!$AF317*500)/BY317))))</f>
        <v>0</v>
      </c>
      <c r="CB317" s="43">
        <f>'PRECIO REFERENCIA'!BZ317</f>
        <v>0</v>
      </c>
      <c r="CC317" s="43" t="str">
        <f>'PRECIO REFERENCIA'!CB317</f>
        <v>NO OFERTADO</v>
      </c>
      <c r="CD317" s="44">
        <f>+IF(CC317="NO OFERTADO",0,IF(CC317="NO CUMPLE EV TECNICA",0,IF(CC317="NO HABILITA",0,IF(CC317="HABILITA",('PRECIOS UNITARIOS'!$AF317*500)/CB317))))</f>
        <v>0</v>
      </c>
      <c r="CE317" s="43">
        <f>'PRECIO REFERENCIA'!CC317</f>
        <v>6671</v>
      </c>
      <c r="CF317" s="43" t="str">
        <f>'PRECIO REFERENCIA'!CE317</f>
        <v>HABILITA</v>
      </c>
      <c r="CG317" s="44">
        <f>+IF(CF317="NO OFERTADO",0,IF(CF317="NO CUMPLE EV TECNICA",0,IF(CF317="NO HABILITA",0,IF(CF317="HABILITA",('PRECIOS UNITARIOS'!$AF317*500)/CE317))))</f>
        <v>500</v>
      </c>
      <c r="CH317" s="43">
        <f>'PRECIO REFERENCIA'!CF317</f>
        <v>0</v>
      </c>
      <c r="CI317" s="43" t="str">
        <f>'PRECIO REFERENCIA'!CH317</f>
        <v>NO OFERTADO</v>
      </c>
      <c r="CJ317" s="44">
        <f>+IF(CI317="NO OFERTADO",0,IF(CI317="NO CUMPLE EV TECNICA",0,IF(CI317="NO HABILITA",0,IF(CI317="HABILITA",('PRECIOS UNITARIOS'!$AF317*500)/CH317))))</f>
        <v>0</v>
      </c>
    </row>
    <row r="318" spans="1:88" s="40" customFormat="1" ht="38.25" x14ac:dyDescent="0.2">
      <c r="A318" s="103">
        <v>309</v>
      </c>
      <c r="B318" s="202" t="s">
        <v>467</v>
      </c>
      <c r="C318" s="121" t="s">
        <v>468</v>
      </c>
      <c r="D318" s="24">
        <v>1</v>
      </c>
      <c r="E318" s="166" t="s">
        <v>53</v>
      </c>
      <c r="F318" s="168">
        <v>98.333333333333329</v>
      </c>
      <c r="G318" s="25">
        <v>9372</v>
      </c>
      <c r="H318" s="43">
        <f>'PRECIO REFERENCIA'!F318</f>
        <v>0</v>
      </c>
      <c r="I318" s="43" t="str">
        <f>'PRECIO REFERENCIA'!H318</f>
        <v>NO OFERTADO</v>
      </c>
      <c r="J318" s="44">
        <f>+IF(I318="NO OFERTADO",0,IF(I318="NO CUMPLE EV TECNICA",0,IF(I318="NO HABILITA",0,IF(I318="HABILITA",('PRECIOS UNITARIOS'!$AF318*500)/H318))))</f>
        <v>0</v>
      </c>
      <c r="K318" s="43">
        <f>'PRECIO REFERENCIA'!I318</f>
        <v>0</v>
      </c>
      <c r="L318" s="43" t="str">
        <f>'PRECIO REFERENCIA'!K318</f>
        <v>NO OFERTADO</v>
      </c>
      <c r="M318" s="44">
        <f>+IF(L318="NO OFERTADO",0,IF(L318="NO CUMPLE EV TECNICA",0,IF(L318="NO HABILITA",0,IF(L318="HABILITA",('PRECIOS UNITARIOS'!$AF318*500)/K318))))</f>
        <v>0</v>
      </c>
      <c r="N318" s="43">
        <f>'PRECIO REFERENCIA'!L318</f>
        <v>0</v>
      </c>
      <c r="O318" s="43" t="str">
        <f>'PRECIO REFERENCIA'!N318</f>
        <v>NO OFERTADO</v>
      </c>
      <c r="P318" s="44">
        <f>+IF(O318="NO OFERTADO",0,IF(O318="NO CUMPLE EV TECNICA",0,IF(O318="NO HABILITA",0,IF(O318="HABILITA",('PRECIOS UNITARIOS'!$AF318*500)/N318))))</f>
        <v>0</v>
      </c>
      <c r="Q318" s="43">
        <f>'PRECIO REFERENCIA'!O318</f>
        <v>0</v>
      </c>
      <c r="R318" s="43" t="str">
        <f>'PRECIO REFERENCIA'!Q318</f>
        <v>NO OFERTADO</v>
      </c>
      <c r="S318" s="44">
        <f>+IF(R318="NO OFERTADO",0,IF(R318="NO CUMPLE EV TECNICA",0,IF(R318="NO HABILITA",0,IF(R318="HABILITA",('PRECIOS UNITARIOS'!$AF318*500)/Q318))))</f>
        <v>0</v>
      </c>
      <c r="T318" s="43">
        <f>'PRECIO REFERENCIA'!R318</f>
        <v>0</v>
      </c>
      <c r="U318" s="43" t="str">
        <f>'PRECIO REFERENCIA'!T318</f>
        <v>NO OFERTADO</v>
      </c>
      <c r="V318" s="44">
        <f>+IF(U318="NO OFERTADO",0,IF(U318="NO CUMPLE EV TECNICA",0,IF(U318="NO HABILITA",0,IF(U318="HABILITA",('PRECIOS UNITARIOS'!$AF318*500)/T318))))</f>
        <v>0</v>
      </c>
      <c r="W318" s="43">
        <f>'PRECIO REFERENCIA'!U318</f>
        <v>0</v>
      </c>
      <c r="X318" s="43" t="str">
        <f>'PRECIO REFERENCIA'!W318</f>
        <v>NO OFERTADO</v>
      </c>
      <c r="Y318" s="44">
        <f>+IF(X318="NO OFERTADO",0,IF(X318="NO CUMPLE EV TECNICA",0,IF(X318="NO HABILITA",0,IF(X318="HABILITA",('PRECIOS UNITARIOS'!$AF318*500)/W318))))</f>
        <v>0</v>
      </c>
      <c r="Z318" s="43">
        <f>'PRECIO REFERENCIA'!X318</f>
        <v>65000</v>
      </c>
      <c r="AA318" s="43" t="str">
        <f>'PRECIO REFERENCIA'!Z318</f>
        <v>NO HABILITA</v>
      </c>
      <c r="AB318" s="44">
        <f>+IF(AA318="NO OFERTADO",0,IF(AA318="NO CUMPLE EV TECNICA",0,IF(AA318="NO HABILITA",0,IF(AA318="HABILITA",('PRECIOS UNITARIOS'!$AF318*500)/Z318))))</f>
        <v>0</v>
      </c>
      <c r="AC318" s="43">
        <f>'PRECIO REFERENCIA'!AA318</f>
        <v>0</v>
      </c>
      <c r="AD318" s="43" t="str">
        <f>'PRECIO REFERENCIA'!AC318</f>
        <v>NO OFERTADO</v>
      </c>
      <c r="AE318" s="44">
        <f>+IF(AD318="NO OFERTADO",0,IF(AD318="NO CUMPLE EV TECNICA",0,IF(AD318="NO HABILITA",0,IF(AD318="HABILITA",('PRECIOS UNITARIOS'!$AF318*500)/AC318))))</f>
        <v>0</v>
      </c>
      <c r="AF318" s="43">
        <f>'PRECIO REFERENCIA'!AD318</f>
        <v>9159</v>
      </c>
      <c r="AG318" s="43" t="str">
        <f>'PRECIO REFERENCIA'!AF318</f>
        <v>HABILITA</v>
      </c>
      <c r="AH318" s="44">
        <f>+IF(AG318="NO OFERTADO",0,IF(AG318="NO CUMPLE EV TECNICA",0,IF(AG318="NO HABILITA",0,IF(AG318="HABILITA",('PRECIOS UNITARIOS'!$AF318*500)/AF318))))</f>
        <v>500</v>
      </c>
      <c r="AI318" s="43">
        <f>'PRECIO REFERENCIA'!AG318</f>
        <v>0</v>
      </c>
      <c r="AJ318" s="43" t="str">
        <f>'PRECIO REFERENCIA'!AI318</f>
        <v>NO OFERTADO</v>
      </c>
      <c r="AK318" s="44">
        <f>+IF(AJ318="NO OFERTADO",0,IF(AJ318="NO CUMPLE EV TECNICA",0,IF(AJ318="NO HABILITA",0,IF(AJ318="HABILITA",('PRECIOS UNITARIOS'!$AF318*500)/AI318))))</f>
        <v>0</v>
      </c>
      <c r="AL318" s="43">
        <f>'PRECIO REFERENCIA'!AJ318</f>
        <v>0</v>
      </c>
      <c r="AM318" s="43" t="str">
        <f>'PRECIO REFERENCIA'!AL318</f>
        <v>NO OFERTADO</v>
      </c>
      <c r="AN318" s="44">
        <f>+IF(AM318="NO OFERTADO",0,IF(AM318="NO CUMPLE EV TECNICA",0,IF(AM318="NO HABILITA",0,IF(AM318="HABILITA",('PRECIOS UNITARIOS'!$AF318*500)/AL318))))</f>
        <v>0</v>
      </c>
      <c r="AO318" s="43">
        <f>'PRECIO REFERENCIA'!AM318</f>
        <v>0</v>
      </c>
      <c r="AP318" s="43" t="str">
        <f>'PRECIO REFERENCIA'!AO318</f>
        <v>NO OFERTADO</v>
      </c>
      <c r="AQ318" s="44">
        <f>+IF(AP318="NO OFERTADO",0,IF(AP318="NO CUMPLE EV TECNICA",0,IF(AP318="NO HABILITA",0,IF(AP318="HABILITA",('PRECIOS UNITARIOS'!$AF318*500)/AO318))))</f>
        <v>0</v>
      </c>
      <c r="AR318" s="43">
        <f>'PRECIO REFERENCIA'!AP318</f>
        <v>0</v>
      </c>
      <c r="AS318" s="43" t="str">
        <f>'PRECIO REFERENCIA'!AR318</f>
        <v>NO OFERTADO</v>
      </c>
      <c r="AT318" s="44">
        <f>+IF(AS318="NO OFERTADO",0,IF(AS318="NO CUMPLE EV TECNICA",0,IF(AS318="NO HABILITA",0,IF(AS318="HABILITA",('PRECIOS UNITARIOS'!$AF318*500)/AR318))))</f>
        <v>0</v>
      </c>
      <c r="AU318" s="43">
        <f>'PRECIO REFERENCIA'!AS318</f>
        <v>0</v>
      </c>
      <c r="AV318" s="43" t="str">
        <f>'PRECIO REFERENCIA'!AU318</f>
        <v>NO OFERTADO</v>
      </c>
      <c r="AW318" s="44">
        <f>+IF(AV318="NO OFERTADO",0,IF(AV318="NO CUMPLE EV TECNICA",0,IF(AV318="NO HABILITA",0,IF(AV318="HABILITA",('PRECIOS UNITARIOS'!$AF318*500)/AU318))))</f>
        <v>0</v>
      </c>
      <c r="AX318" s="43">
        <f>'PRECIO REFERENCIA'!AV318</f>
        <v>0</v>
      </c>
      <c r="AY318" s="43" t="str">
        <f>'PRECIO REFERENCIA'!AX318</f>
        <v>NO OFERTADO</v>
      </c>
      <c r="AZ318" s="44">
        <f>+IF(AY318="NO OFERTADO",0,IF(AY318="NO CUMPLE EV TECNICA",0,IF(AY318="NO HABILITA",0,IF(AY318="HABILITA",('PRECIOS UNITARIOS'!$AF318*500)/AX318))))</f>
        <v>0</v>
      </c>
      <c r="BA318" s="43">
        <f>'PRECIO REFERENCIA'!AY318</f>
        <v>0</v>
      </c>
      <c r="BB318" s="43" t="str">
        <f>'PRECIO REFERENCIA'!BA318</f>
        <v>NO OFERTADO</v>
      </c>
      <c r="BC318" s="44">
        <f>+IF(BB318="NO OFERTADO",0,IF(BB318="NO CUMPLE EV TECNICA",0,IF(BB318="NO HABILITA",0,IF(BB318="HABILITA",('PRECIOS UNITARIOS'!$AF318*500)/BA318))))</f>
        <v>0</v>
      </c>
      <c r="BD318" s="43">
        <f>'PRECIO REFERENCIA'!BB318</f>
        <v>81724.44</v>
      </c>
      <c r="BE318" s="43" t="str">
        <f>'PRECIO REFERENCIA'!BD318</f>
        <v>NO HABILITA</v>
      </c>
      <c r="BF318" s="44">
        <f>+IF(BE318="NO OFERTADO",0,IF(BE318="NO CUMPLE EV TECNICA",0,IF(BE318="NO HABILITA",0,IF(BE318="HABILITA",('PRECIOS UNITARIOS'!$AF318*500)/BD318))))</f>
        <v>0</v>
      </c>
      <c r="BG318" s="43">
        <f>'PRECIO REFERENCIA'!BE318</f>
        <v>0</v>
      </c>
      <c r="BH318" s="43" t="str">
        <f>'PRECIO REFERENCIA'!BG318</f>
        <v>NO OFERTADO</v>
      </c>
      <c r="BI318" s="44">
        <f>+IF(BH318="NO OFERTADO",0,IF(BH318="NO CUMPLE EV TECNICA",0,IF(BH318="NO HABILITA",0,IF(BH318="HABILITA",('PRECIOS UNITARIOS'!$AF318*500)/BG318))))</f>
        <v>0</v>
      </c>
      <c r="BJ318" s="43">
        <f>'PRECIO REFERENCIA'!BH318</f>
        <v>0</v>
      </c>
      <c r="BK318" s="43" t="str">
        <f>'PRECIO REFERENCIA'!BJ318</f>
        <v>NO HABILITA</v>
      </c>
      <c r="BL318" s="44">
        <f>+IF(BK318="NO OFERTADO",0,IF(BK318="NO CUMPLE EV TECNICA",0,IF(BK318="NO HABILITA",0,IF(BK318="HABILITA",('PRECIOS UNITARIOS'!$AF318*500)/BJ318))))</f>
        <v>0</v>
      </c>
      <c r="BM318" s="43">
        <f>'PRECIO REFERENCIA'!BK318</f>
        <v>0</v>
      </c>
      <c r="BN318" s="43" t="str">
        <f>'PRECIO REFERENCIA'!BM318</f>
        <v>NO OFERTADO</v>
      </c>
      <c r="BO318" s="44">
        <f>+IF(BN318="NO OFERTADO",0,IF(BN318="NO CUMPLE EV TECNICA",0,IF(BN318="NO HABILITA",0,IF(BN318="HABILITA",('PRECIOS UNITARIOS'!$AF318*500)/BM318))))</f>
        <v>0</v>
      </c>
      <c r="BP318" s="43">
        <f>'PRECIO REFERENCIA'!BN318</f>
        <v>0</v>
      </c>
      <c r="BQ318" s="43" t="str">
        <f>'PRECIO REFERENCIA'!BP318</f>
        <v>NO OFERTADO</v>
      </c>
      <c r="BR318" s="44">
        <f>+IF(BQ318="NO OFERTADO",0,IF(BQ318="NO CUMPLE EV TECNICA",0,IF(BQ318="NO HABILITA",0,IF(BQ318="HABILITA",('PRECIOS UNITARIOS'!$AF318*500)/BP318))))</f>
        <v>0</v>
      </c>
      <c r="BS318" s="43">
        <f>'PRECIO REFERENCIA'!BQ318</f>
        <v>0</v>
      </c>
      <c r="BT318" s="43" t="str">
        <f>'PRECIO REFERENCIA'!BS318</f>
        <v>NO OFERTADO</v>
      </c>
      <c r="BU318" s="44">
        <f>+IF(BT318="NO OFERTADO",0,IF(BT318="NO CUMPLE EV TECNICA",0,IF(BT318="NO HABILITA",0,IF(BT318="HABILITA",('PRECIOS UNITARIOS'!$AF318*500)/BS318))))</f>
        <v>0</v>
      </c>
      <c r="BV318" s="43">
        <f>'PRECIO REFERENCIA'!BT318</f>
        <v>0</v>
      </c>
      <c r="BW318" s="43" t="str">
        <f>'PRECIO REFERENCIA'!BV318</f>
        <v>NO OFERTADO</v>
      </c>
      <c r="BX318" s="44">
        <f>+IF(BW318="NO OFERTADO",0,IF(BW318="NO CUMPLE EV TECNICA",0,IF(BW318="NO HABILITA",0,IF(BW318="HABILITA",('PRECIOS UNITARIOS'!$AF318*500)/BV318))))</f>
        <v>0</v>
      </c>
      <c r="BY318" s="43">
        <f>'PRECIO REFERENCIA'!BW318</f>
        <v>0</v>
      </c>
      <c r="BZ318" s="43" t="str">
        <f>'PRECIO REFERENCIA'!BY318</f>
        <v>NO OFERTADO</v>
      </c>
      <c r="CA318" s="44">
        <f>+IF(BZ318="NO OFERTADO",0,IF(BZ318="NO CUMPLE EV TECNICA",0,IF(BZ318="NO HABILITA",0,IF(BZ318="HABILITA",('PRECIOS UNITARIOS'!$AF318*500)/BY318))))</f>
        <v>0</v>
      </c>
      <c r="CB318" s="43">
        <f>'PRECIO REFERENCIA'!BZ318</f>
        <v>0</v>
      </c>
      <c r="CC318" s="43" t="str">
        <f>'PRECIO REFERENCIA'!CB318</f>
        <v>NO OFERTADO</v>
      </c>
      <c r="CD318" s="44">
        <f>+IF(CC318="NO OFERTADO",0,IF(CC318="NO CUMPLE EV TECNICA",0,IF(CC318="NO HABILITA",0,IF(CC318="HABILITA",('PRECIOS UNITARIOS'!$AF318*500)/CB318))))</f>
        <v>0</v>
      </c>
      <c r="CE318" s="43">
        <f>'PRECIO REFERENCIA'!CC318</f>
        <v>0</v>
      </c>
      <c r="CF318" s="43" t="str">
        <f>'PRECIO REFERENCIA'!CE318</f>
        <v>NO OFERTADO</v>
      </c>
      <c r="CG318" s="44">
        <f>+IF(CF318="NO OFERTADO",0,IF(CF318="NO CUMPLE EV TECNICA",0,IF(CF318="NO HABILITA",0,IF(CF318="HABILITA",('PRECIOS UNITARIOS'!$AF318*500)/CE318))))</f>
        <v>0</v>
      </c>
      <c r="CH318" s="43">
        <f>'PRECIO REFERENCIA'!CF318</f>
        <v>0</v>
      </c>
      <c r="CI318" s="43" t="str">
        <f>'PRECIO REFERENCIA'!CH318</f>
        <v>NO OFERTADO</v>
      </c>
      <c r="CJ318" s="44">
        <f>+IF(CI318="NO OFERTADO",0,IF(CI318="NO CUMPLE EV TECNICA",0,IF(CI318="NO HABILITA",0,IF(CI318="HABILITA",('PRECIOS UNITARIOS'!$AF318*500)/CH318))))</f>
        <v>0</v>
      </c>
    </row>
    <row r="319" spans="1:88" s="40" customFormat="1" ht="51" x14ac:dyDescent="0.2">
      <c r="A319" s="103">
        <v>310</v>
      </c>
      <c r="B319" s="202" t="s">
        <v>469</v>
      </c>
      <c r="C319" s="121" t="s">
        <v>470</v>
      </c>
      <c r="D319" s="24">
        <v>1</v>
      </c>
      <c r="E319" s="166" t="s">
        <v>53</v>
      </c>
      <c r="F319" s="168">
        <v>1727</v>
      </c>
      <c r="G319" s="25">
        <v>1463.7</v>
      </c>
      <c r="H319" s="43">
        <f>'PRECIO REFERENCIA'!F319</f>
        <v>0</v>
      </c>
      <c r="I319" s="43" t="str">
        <f>'PRECIO REFERENCIA'!H319</f>
        <v>NO OFERTADO</v>
      </c>
      <c r="J319" s="44">
        <f>+IF(I319="NO OFERTADO",0,IF(I319="NO CUMPLE EV TECNICA",0,IF(I319="NO HABILITA",0,IF(I319="HABILITA",('PRECIOS UNITARIOS'!$AF319*500)/H319))))</f>
        <v>0</v>
      </c>
      <c r="K319" s="43">
        <f>'PRECIO REFERENCIA'!I319</f>
        <v>0</v>
      </c>
      <c r="L319" s="43" t="str">
        <f>'PRECIO REFERENCIA'!K319</f>
        <v>NO OFERTADO</v>
      </c>
      <c r="M319" s="44">
        <f>+IF(L319="NO OFERTADO",0,IF(L319="NO CUMPLE EV TECNICA",0,IF(L319="NO HABILITA",0,IF(L319="HABILITA",('PRECIOS UNITARIOS'!$AF319*500)/K319))))</f>
        <v>0</v>
      </c>
      <c r="N319" s="43">
        <f>'PRECIO REFERENCIA'!L319</f>
        <v>0</v>
      </c>
      <c r="O319" s="43" t="str">
        <f>'PRECIO REFERENCIA'!N319</f>
        <v>NO OFERTADO</v>
      </c>
      <c r="P319" s="44">
        <f>+IF(O319="NO OFERTADO",0,IF(O319="NO CUMPLE EV TECNICA",0,IF(O319="NO HABILITA",0,IF(O319="HABILITA",('PRECIOS UNITARIOS'!$AF319*500)/N319))))</f>
        <v>0</v>
      </c>
      <c r="Q319" s="43">
        <f>'PRECIO REFERENCIA'!O319</f>
        <v>0</v>
      </c>
      <c r="R319" s="43" t="str">
        <f>'PRECIO REFERENCIA'!Q319</f>
        <v>NO OFERTADO</v>
      </c>
      <c r="S319" s="44">
        <f>+IF(R319="NO OFERTADO",0,IF(R319="NO CUMPLE EV TECNICA",0,IF(R319="NO HABILITA",0,IF(R319="HABILITA",('PRECIOS UNITARIOS'!$AF319*500)/Q319))))</f>
        <v>0</v>
      </c>
      <c r="T319" s="43">
        <f>'PRECIO REFERENCIA'!R319</f>
        <v>0</v>
      </c>
      <c r="U319" s="43" t="str">
        <f>'PRECIO REFERENCIA'!T319</f>
        <v>NO OFERTADO</v>
      </c>
      <c r="V319" s="44">
        <f>+IF(U319="NO OFERTADO",0,IF(U319="NO CUMPLE EV TECNICA",0,IF(U319="NO HABILITA",0,IF(U319="HABILITA",('PRECIOS UNITARIOS'!$AF319*500)/T319))))</f>
        <v>0</v>
      </c>
      <c r="W319" s="43">
        <f>'PRECIO REFERENCIA'!U319</f>
        <v>1463.7</v>
      </c>
      <c r="X319" s="43" t="str">
        <f>'PRECIO REFERENCIA'!W319</f>
        <v>HABILITA</v>
      </c>
      <c r="Y319" s="44">
        <f>+IF(X319="NO OFERTADO",0,IF(X319="NO CUMPLE EV TECNICA",0,IF(X319="NO HABILITA",0,IF(X319="HABILITA",('PRECIOS UNITARIOS'!$AF319*500)/W319))))</f>
        <v>500</v>
      </c>
      <c r="Z319" s="43">
        <f>'PRECIO REFERENCIA'!X319</f>
        <v>1477.98</v>
      </c>
      <c r="AA319" s="43" t="str">
        <f>'PRECIO REFERENCIA'!Z319</f>
        <v>HABILITA</v>
      </c>
      <c r="AB319" s="44">
        <f>+IF(AA319="NO OFERTADO",0,IF(AA319="NO CUMPLE EV TECNICA",0,IF(AA319="NO HABILITA",0,IF(AA319="HABILITA",('PRECIOS UNITARIOS'!$AF319*500)/Z319))))</f>
        <v>495.16908212560384</v>
      </c>
      <c r="AC319" s="43">
        <f>'PRECIO REFERENCIA'!AA319</f>
        <v>0</v>
      </c>
      <c r="AD319" s="43" t="str">
        <f>'PRECIO REFERENCIA'!AC319</f>
        <v>NO OFERTADO</v>
      </c>
      <c r="AE319" s="44">
        <f>+IF(AD319="NO OFERTADO",0,IF(AD319="NO CUMPLE EV TECNICA",0,IF(AD319="NO HABILITA",0,IF(AD319="HABILITA",('PRECIOS UNITARIOS'!$AF319*500)/AC319))))</f>
        <v>0</v>
      </c>
      <c r="AF319" s="43">
        <f>'PRECIO REFERENCIA'!AD319</f>
        <v>1467.27</v>
      </c>
      <c r="AG319" s="43" t="str">
        <f>'PRECIO REFERENCIA'!AF319</f>
        <v>HABILITA</v>
      </c>
      <c r="AH319" s="44">
        <f>+IF(AG319="NO OFERTADO",0,IF(AG319="NO CUMPLE EV TECNICA",0,IF(AG319="NO HABILITA",0,IF(AG319="HABILITA",('PRECIOS UNITARIOS'!$AF319*500)/AF319))))</f>
        <v>498.78345498783455</v>
      </c>
      <c r="AI319" s="43">
        <f>'PRECIO REFERENCIA'!AG319</f>
        <v>0</v>
      </c>
      <c r="AJ319" s="43" t="str">
        <f>'PRECIO REFERENCIA'!AI319</f>
        <v>NO OFERTADO</v>
      </c>
      <c r="AK319" s="44">
        <f>+IF(AJ319="NO OFERTADO",0,IF(AJ319="NO CUMPLE EV TECNICA",0,IF(AJ319="NO HABILITA",0,IF(AJ319="HABILITA",('PRECIOS UNITARIOS'!$AF319*500)/AI319))))</f>
        <v>0</v>
      </c>
      <c r="AL319" s="43">
        <f>'PRECIO REFERENCIA'!AJ319</f>
        <v>0</v>
      </c>
      <c r="AM319" s="43" t="str">
        <f>'PRECIO REFERENCIA'!AL319</f>
        <v>NO OFERTADO</v>
      </c>
      <c r="AN319" s="44">
        <f>+IF(AM319="NO OFERTADO",0,IF(AM319="NO CUMPLE EV TECNICA",0,IF(AM319="NO HABILITA",0,IF(AM319="HABILITA",('PRECIOS UNITARIOS'!$AF319*500)/AL319))))</f>
        <v>0</v>
      </c>
      <c r="AO319" s="43">
        <f>'PRECIO REFERENCIA'!AM319</f>
        <v>0</v>
      </c>
      <c r="AP319" s="43" t="str">
        <f>'PRECIO REFERENCIA'!AO319</f>
        <v>NO OFERTADO</v>
      </c>
      <c r="AQ319" s="44">
        <f>+IF(AP319="NO OFERTADO",0,IF(AP319="NO CUMPLE EV TECNICA",0,IF(AP319="NO HABILITA",0,IF(AP319="HABILITA",('PRECIOS UNITARIOS'!$AF319*500)/AO319))))</f>
        <v>0</v>
      </c>
      <c r="AR319" s="43">
        <f>'PRECIO REFERENCIA'!AP319</f>
        <v>0</v>
      </c>
      <c r="AS319" s="43" t="str">
        <f>'PRECIO REFERENCIA'!AR319</f>
        <v>NO OFERTADO</v>
      </c>
      <c r="AT319" s="44">
        <f>+IF(AS319="NO OFERTADO",0,IF(AS319="NO CUMPLE EV TECNICA",0,IF(AS319="NO HABILITA",0,IF(AS319="HABILITA",('PRECIOS UNITARIOS'!$AF319*500)/AR319))))</f>
        <v>0</v>
      </c>
      <c r="AU319" s="43">
        <f>'PRECIO REFERENCIA'!AS319</f>
        <v>0</v>
      </c>
      <c r="AV319" s="43" t="str">
        <f>'PRECIO REFERENCIA'!AU319</f>
        <v>NO OFERTADO</v>
      </c>
      <c r="AW319" s="44">
        <f>+IF(AV319="NO OFERTADO",0,IF(AV319="NO CUMPLE EV TECNICA",0,IF(AV319="NO HABILITA",0,IF(AV319="HABILITA",('PRECIOS UNITARIOS'!$AF319*500)/AU319))))</f>
        <v>0</v>
      </c>
      <c r="AX319" s="43">
        <f>'PRECIO REFERENCIA'!AV319</f>
        <v>0</v>
      </c>
      <c r="AY319" s="43" t="str">
        <f>'PRECIO REFERENCIA'!AX319</f>
        <v>NO OFERTADO</v>
      </c>
      <c r="AZ319" s="44">
        <f>+IF(AY319="NO OFERTADO",0,IF(AY319="NO CUMPLE EV TECNICA",0,IF(AY319="NO HABILITA",0,IF(AY319="HABILITA",('PRECIOS UNITARIOS'!$AF319*500)/AX319))))</f>
        <v>0</v>
      </c>
      <c r="BA319" s="43">
        <f>'PRECIO REFERENCIA'!AY319</f>
        <v>1825.46</v>
      </c>
      <c r="BB319" s="43" t="str">
        <f>'PRECIO REFERENCIA'!BA319</f>
        <v>HABILITA</v>
      </c>
      <c r="BC319" s="44">
        <f>+IF(BB319="NO OFERTADO",0,IF(BB319="NO CUMPLE EV TECNICA",0,IF(BB319="NO HABILITA",0,IF(BB319="HABILITA",('PRECIOS UNITARIOS'!$AF319*500)/BA319))))</f>
        <v>400.91264667535853</v>
      </c>
      <c r="BD319" s="43">
        <f>'PRECIO REFERENCIA'!BB319</f>
        <v>2021.81</v>
      </c>
      <c r="BE319" s="43" t="str">
        <f>'PRECIO REFERENCIA'!BD319</f>
        <v>NO HABILITA</v>
      </c>
      <c r="BF319" s="44">
        <f>+IF(BE319="NO OFERTADO",0,IF(BE319="NO CUMPLE EV TECNICA",0,IF(BE319="NO HABILITA",0,IF(BE319="HABILITA",('PRECIOS UNITARIOS'!$AF319*500)/BD319))))</f>
        <v>0</v>
      </c>
      <c r="BG319" s="43">
        <f>'PRECIO REFERENCIA'!BE319</f>
        <v>0</v>
      </c>
      <c r="BH319" s="43" t="str">
        <f>'PRECIO REFERENCIA'!BG319</f>
        <v>NO OFERTADO</v>
      </c>
      <c r="BI319" s="44">
        <f>+IF(BH319="NO OFERTADO",0,IF(BH319="NO CUMPLE EV TECNICA",0,IF(BH319="NO HABILITA",0,IF(BH319="HABILITA",('PRECIOS UNITARIOS'!$AF319*500)/BG319))))</f>
        <v>0</v>
      </c>
      <c r="BJ319" s="43">
        <f>'PRECIO REFERENCIA'!BH319</f>
        <v>0</v>
      </c>
      <c r="BK319" s="43" t="str">
        <f>'PRECIO REFERENCIA'!BJ319</f>
        <v>NO OFERTADO</v>
      </c>
      <c r="BL319" s="44">
        <f>+IF(BK319="NO OFERTADO",0,IF(BK319="NO CUMPLE EV TECNICA",0,IF(BK319="NO HABILITA",0,IF(BK319="HABILITA",('PRECIOS UNITARIOS'!$AF319*500)/BJ319))))</f>
        <v>0</v>
      </c>
      <c r="BM319" s="43">
        <f>'PRECIO REFERENCIA'!BK319</f>
        <v>0</v>
      </c>
      <c r="BN319" s="43" t="str">
        <f>'PRECIO REFERENCIA'!BM319</f>
        <v>NO OFERTADO</v>
      </c>
      <c r="BO319" s="44">
        <f>+IF(BN319="NO OFERTADO",0,IF(BN319="NO CUMPLE EV TECNICA",0,IF(BN319="NO HABILITA",0,IF(BN319="HABILITA",('PRECIOS UNITARIOS'!$AF319*500)/BM319))))</f>
        <v>0</v>
      </c>
      <c r="BP319" s="43">
        <f>'PRECIO REFERENCIA'!BN319</f>
        <v>0</v>
      </c>
      <c r="BQ319" s="43" t="str">
        <f>'PRECIO REFERENCIA'!BP319</f>
        <v>NO OFERTADO</v>
      </c>
      <c r="BR319" s="44">
        <f>+IF(BQ319="NO OFERTADO",0,IF(BQ319="NO CUMPLE EV TECNICA",0,IF(BQ319="NO HABILITA",0,IF(BQ319="HABILITA",('PRECIOS UNITARIOS'!$AF319*500)/BP319))))</f>
        <v>0</v>
      </c>
      <c r="BS319" s="43">
        <f>'PRECIO REFERENCIA'!BQ319</f>
        <v>1467.27</v>
      </c>
      <c r="BT319" s="43" t="str">
        <f>'PRECIO REFERENCIA'!BS319</f>
        <v>HABILITA</v>
      </c>
      <c r="BU319" s="44">
        <f>+IF(BT319="NO OFERTADO",0,IF(BT319="NO CUMPLE EV TECNICA",0,IF(BT319="NO HABILITA",0,IF(BT319="HABILITA",('PRECIOS UNITARIOS'!$AF319*500)/BS319))))</f>
        <v>498.78345498783455</v>
      </c>
      <c r="BV319" s="43">
        <f>'PRECIO REFERENCIA'!BT319</f>
        <v>0</v>
      </c>
      <c r="BW319" s="43" t="str">
        <f>'PRECIO REFERENCIA'!BV319</f>
        <v>NO OFERTADO</v>
      </c>
      <c r="BX319" s="44">
        <f>+IF(BW319="NO OFERTADO",0,IF(BW319="NO CUMPLE EV TECNICA",0,IF(BW319="NO HABILITA",0,IF(BW319="HABILITA",('PRECIOS UNITARIOS'!$AF319*500)/BV319))))</f>
        <v>0</v>
      </c>
      <c r="BY319" s="43">
        <f>'PRECIO REFERENCIA'!BW319</f>
        <v>0</v>
      </c>
      <c r="BZ319" s="43" t="str">
        <f>'PRECIO REFERENCIA'!BY319</f>
        <v>NO OFERTADO</v>
      </c>
      <c r="CA319" s="44">
        <f>+IF(BZ319="NO OFERTADO",0,IF(BZ319="NO CUMPLE EV TECNICA",0,IF(BZ319="NO HABILITA",0,IF(BZ319="HABILITA",('PRECIOS UNITARIOS'!$AF319*500)/BY319))))</f>
        <v>0</v>
      </c>
      <c r="CB319" s="43">
        <f>'PRECIO REFERENCIA'!BZ319</f>
        <v>0</v>
      </c>
      <c r="CC319" s="43" t="str">
        <f>'PRECIO REFERENCIA'!CB319</f>
        <v>NO OFERTADO</v>
      </c>
      <c r="CD319" s="44">
        <f>+IF(CC319="NO OFERTADO",0,IF(CC319="NO CUMPLE EV TECNICA",0,IF(CC319="NO HABILITA",0,IF(CC319="HABILITA",('PRECIOS UNITARIOS'!$AF319*500)/CB319))))</f>
        <v>0</v>
      </c>
      <c r="CE319" s="43">
        <f>'PRECIO REFERENCIA'!CC319</f>
        <v>0</v>
      </c>
      <c r="CF319" s="43" t="str">
        <f>'PRECIO REFERENCIA'!CE319</f>
        <v>NO OFERTADO</v>
      </c>
      <c r="CG319" s="44">
        <f>+IF(CF319="NO OFERTADO",0,IF(CF319="NO CUMPLE EV TECNICA",0,IF(CF319="NO HABILITA",0,IF(CF319="HABILITA",('PRECIOS UNITARIOS'!$AF319*500)/CE319))))</f>
        <v>0</v>
      </c>
      <c r="CH319" s="43">
        <f>'PRECIO REFERENCIA'!CF319</f>
        <v>0</v>
      </c>
      <c r="CI319" s="43" t="str">
        <f>'PRECIO REFERENCIA'!CH319</f>
        <v>NO OFERTADO</v>
      </c>
      <c r="CJ319" s="44">
        <f>+IF(CI319="NO OFERTADO",0,IF(CI319="NO CUMPLE EV TECNICA",0,IF(CI319="NO HABILITA",0,IF(CI319="HABILITA",('PRECIOS UNITARIOS'!$AF319*500)/CH319))))</f>
        <v>0</v>
      </c>
    </row>
    <row r="320" spans="1:88" s="40" customFormat="1" ht="38.25" x14ac:dyDescent="0.2">
      <c r="A320" s="103">
        <v>311</v>
      </c>
      <c r="B320" s="202" t="s">
        <v>471</v>
      </c>
      <c r="C320" s="121" t="s">
        <v>52</v>
      </c>
      <c r="D320" s="24">
        <v>1</v>
      </c>
      <c r="E320" s="166" t="s">
        <v>53</v>
      </c>
      <c r="F320" s="168">
        <v>26.333333333333332</v>
      </c>
      <c r="G320" s="25">
        <v>7103</v>
      </c>
      <c r="H320" s="43">
        <f>'PRECIO REFERENCIA'!F320</f>
        <v>0</v>
      </c>
      <c r="I320" s="43" t="str">
        <f>'PRECIO REFERENCIA'!H320</f>
        <v>NO OFERTADO</v>
      </c>
      <c r="J320" s="44">
        <f>+IF(I320="NO OFERTADO",0,IF(I320="NO CUMPLE EV TECNICA",0,IF(I320="NO HABILITA",0,IF(I320="HABILITA",('PRECIOS UNITARIOS'!$AF320*500)/H320))))</f>
        <v>0</v>
      </c>
      <c r="K320" s="43">
        <f>'PRECIO REFERENCIA'!I320</f>
        <v>6900</v>
      </c>
      <c r="L320" s="43" t="str">
        <f>'PRECIO REFERENCIA'!K320</f>
        <v>HABILITA</v>
      </c>
      <c r="M320" s="44">
        <f>+IF(L320="NO OFERTADO",0,IF(L320="NO CUMPLE EV TECNICA",0,IF(L320="NO HABILITA",0,IF(L320="HABILITA",('PRECIOS UNITARIOS'!$AF320*500)/K320))))</f>
        <v>409.42028985507244</v>
      </c>
      <c r="N320" s="43">
        <f>'PRECIO REFERENCIA'!L320</f>
        <v>0</v>
      </c>
      <c r="O320" s="43" t="str">
        <f>'PRECIO REFERENCIA'!N320</f>
        <v>NO OFERTADO</v>
      </c>
      <c r="P320" s="44">
        <f>+IF(O320="NO OFERTADO",0,IF(O320="NO CUMPLE EV TECNICA",0,IF(O320="NO HABILITA",0,IF(O320="HABILITA",('PRECIOS UNITARIOS'!$AF320*500)/N320))))</f>
        <v>0</v>
      </c>
      <c r="Q320" s="43">
        <f>'PRECIO REFERENCIA'!O320</f>
        <v>0</v>
      </c>
      <c r="R320" s="43" t="str">
        <f>'PRECIO REFERENCIA'!Q320</f>
        <v>NO OFERTADO</v>
      </c>
      <c r="S320" s="44">
        <f>+IF(R320="NO OFERTADO",0,IF(R320="NO CUMPLE EV TECNICA",0,IF(R320="NO HABILITA",0,IF(R320="HABILITA",('PRECIOS UNITARIOS'!$AF320*500)/Q320))))</f>
        <v>0</v>
      </c>
      <c r="T320" s="43">
        <f>'PRECIO REFERENCIA'!R320</f>
        <v>0</v>
      </c>
      <c r="U320" s="43" t="str">
        <f>'PRECIO REFERENCIA'!T320</f>
        <v>NO OFERTADO</v>
      </c>
      <c r="V320" s="44">
        <f>+IF(U320="NO OFERTADO",0,IF(U320="NO CUMPLE EV TECNICA",0,IF(U320="NO HABILITA",0,IF(U320="HABILITA",('PRECIOS UNITARIOS'!$AF320*500)/T320))))</f>
        <v>0</v>
      </c>
      <c r="W320" s="43">
        <f>'PRECIO REFERENCIA'!U320</f>
        <v>0</v>
      </c>
      <c r="X320" s="43" t="str">
        <f>'PRECIO REFERENCIA'!W320</f>
        <v>NO OFERTADO</v>
      </c>
      <c r="Y320" s="44">
        <f>+IF(X320="NO OFERTADO",0,IF(X320="NO CUMPLE EV TECNICA",0,IF(X320="NO HABILITA",0,IF(X320="HABILITA",('PRECIOS UNITARIOS'!$AF320*500)/W320))))</f>
        <v>0</v>
      </c>
      <c r="Z320" s="43">
        <f>'PRECIO REFERENCIA'!X320</f>
        <v>0</v>
      </c>
      <c r="AA320" s="43" t="str">
        <f>'PRECIO REFERENCIA'!Z320</f>
        <v>NO OFERTADO</v>
      </c>
      <c r="AB320" s="44">
        <f>+IF(AA320="NO OFERTADO",0,IF(AA320="NO CUMPLE EV TECNICA",0,IF(AA320="NO HABILITA",0,IF(AA320="HABILITA",('PRECIOS UNITARIOS'!$AF320*500)/Z320))))</f>
        <v>0</v>
      </c>
      <c r="AC320" s="43">
        <f>'PRECIO REFERENCIA'!AA320</f>
        <v>0</v>
      </c>
      <c r="AD320" s="43" t="str">
        <f>'PRECIO REFERENCIA'!AC320</f>
        <v>NO OFERTADO</v>
      </c>
      <c r="AE320" s="44">
        <f>+IF(AD320="NO OFERTADO",0,IF(AD320="NO CUMPLE EV TECNICA",0,IF(AD320="NO HABILITA",0,IF(AD320="HABILITA",('PRECIOS UNITARIOS'!$AF320*500)/AC320))))</f>
        <v>0</v>
      </c>
      <c r="AF320" s="43">
        <f>'PRECIO REFERENCIA'!AD320</f>
        <v>0</v>
      </c>
      <c r="AG320" s="43" t="str">
        <f>'PRECIO REFERENCIA'!AF320</f>
        <v>NO HABILITA</v>
      </c>
      <c r="AH320" s="44">
        <f>+IF(AG320="NO OFERTADO",0,IF(AG320="NO CUMPLE EV TECNICA",0,IF(AG320="NO HABILITA",0,IF(AG320="HABILITA",('PRECIOS UNITARIOS'!$AF320*500)/AF320))))</f>
        <v>0</v>
      </c>
      <c r="AI320" s="43">
        <f>'PRECIO REFERENCIA'!AG320</f>
        <v>0</v>
      </c>
      <c r="AJ320" s="43" t="str">
        <f>'PRECIO REFERENCIA'!AI320</f>
        <v>NO OFERTADO</v>
      </c>
      <c r="AK320" s="44">
        <f>+IF(AJ320="NO OFERTADO",0,IF(AJ320="NO CUMPLE EV TECNICA",0,IF(AJ320="NO HABILITA",0,IF(AJ320="HABILITA",('PRECIOS UNITARIOS'!$AF320*500)/AI320))))</f>
        <v>0</v>
      </c>
      <c r="AL320" s="43">
        <f>'PRECIO REFERENCIA'!AJ320</f>
        <v>0</v>
      </c>
      <c r="AM320" s="43" t="str">
        <f>'PRECIO REFERENCIA'!AL320</f>
        <v>NO OFERTADO</v>
      </c>
      <c r="AN320" s="44">
        <f>+IF(AM320="NO OFERTADO",0,IF(AM320="NO CUMPLE EV TECNICA",0,IF(AM320="NO HABILITA",0,IF(AM320="HABILITA",('PRECIOS UNITARIOS'!$AF320*500)/AL320))))</f>
        <v>0</v>
      </c>
      <c r="AO320" s="43">
        <f>'PRECIO REFERENCIA'!AM320</f>
        <v>5650</v>
      </c>
      <c r="AP320" s="43" t="str">
        <f>'PRECIO REFERENCIA'!AO320</f>
        <v>HABILITA</v>
      </c>
      <c r="AQ320" s="44">
        <f>+IF(AP320="NO OFERTADO",0,IF(AP320="NO CUMPLE EV TECNICA",0,IF(AP320="NO HABILITA",0,IF(AP320="HABILITA",('PRECIOS UNITARIOS'!$AF320*500)/AO320))))</f>
        <v>500</v>
      </c>
      <c r="AR320" s="43">
        <f>'PRECIO REFERENCIA'!AP320</f>
        <v>0</v>
      </c>
      <c r="AS320" s="43" t="str">
        <f>'PRECIO REFERENCIA'!AR320</f>
        <v>NO OFERTADO</v>
      </c>
      <c r="AT320" s="44">
        <f>+IF(AS320="NO OFERTADO",0,IF(AS320="NO CUMPLE EV TECNICA",0,IF(AS320="NO HABILITA",0,IF(AS320="HABILITA",('PRECIOS UNITARIOS'!$AF320*500)/AR320))))</f>
        <v>0</v>
      </c>
      <c r="AU320" s="43">
        <f>'PRECIO REFERENCIA'!AS320</f>
        <v>0</v>
      </c>
      <c r="AV320" s="43" t="str">
        <f>'PRECIO REFERENCIA'!AU320</f>
        <v>NO OFERTADO</v>
      </c>
      <c r="AW320" s="44">
        <f>+IF(AV320="NO OFERTADO",0,IF(AV320="NO CUMPLE EV TECNICA",0,IF(AV320="NO HABILITA",0,IF(AV320="HABILITA",('PRECIOS UNITARIOS'!$AF320*500)/AU320))))</f>
        <v>0</v>
      </c>
      <c r="AX320" s="43">
        <f>'PRECIO REFERENCIA'!AV320</f>
        <v>0</v>
      </c>
      <c r="AY320" s="43" t="str">
        <f>'PRECIO REFERENCIA'!AX320</f>
        <v>NO OFERTADO</v>
      </c>
      <c r="AZ320" s="44">
        <f>+IF(AY320="NO OFERTADO",0,IF(AY320="NO CUMPLE EV TECNICA",0,IF(AY320="NO HABILITA",0,IF(AY320="HABILITA",('PRECIOS UNITARIOS'!$AF320*500)/AX320))))</f>
        <v>0</v>
      </c>
      <c r="BA320" s="43">
        <f>'PRECIO REFERENCIA'!AY320</f>
        <v>0</v>
      </c>
      <c r="BB320" s="43" t="str">
        <f>'PRECIO REFERENCIA'!BA320</f>
        <v>NO OFERTADO</v>
      </c>
      <c r="BC320" s="44">
        <f>+IF(BB320="NO OFERTADO",0,IF(BB320="NO CUMPLE EV TECNICA",0,IF(BB320="NO HABILITA",0,IF(BB320="HABILITA",('PRECIOS UNITARIOS'!$AF320*500)/BA320))))</f>
        <v>0</v>
      </c>
      <c r="BD320" s="43">
        <f>'PRECIO REFERENCIA'!BB320</f>
        <v>7017</v>
      </c>
      <c r="BE320" s="43" t="str">
        <f>'PRECIO REFERENCIA'!BD320</f>
        <v>HABILITA</v>
      </c>
      <c r="BF320" s="44">
        <f>+IF(BE320="NO OFERTADO",0,IF(BE320="NO CUMPLE EV TECNICA",0,IF(BE320="NO HABILITA",0,IF(BE320="HABILITA",('PRECIOS UNITARIOS'!$AF320*500)/BD320))))</f>
        <v>402.59370101182844</v>
      </c>
      <c r="BG320" s="43">
        <f>'PRECIO REFERENCIA'!BE320</f>
        <v>0</v>
      </c>
      <c r="BH320" s="43" t="str">
        <f>'PRECIO REFERENCIA'!BG320</f>
        <v>NO OFERTADO</v>
      </c>
      <c r="BI320" s="44">
        <f>+IF(BH320="NO OFERTADO",0,IF(BH320="NO CUMPLE EV TECNICA",0,IF(BH320="NO HABILITA",0,IF(BH320="HABILITA",('PRECIOS UNITARIOS'!$AF320*500)/BG320))))</f>
        <v>0</v>
      </c>
      <c r="BJ320" s="43">
        <f>'PRECIO REFERENCIA'!BH320</f>
        <v>6242</v>
      </c>
      <c r="BK320" s="43" t="str">
        <f>'PRECIO REFERENCIA'!BJ320</f>
        <v>HABILITA</v>
      </c>
      <c r="BL320" s="44">
        <f>+IF(BK320="NO OFERTADO",0,IF(BK320="NO CUMPLE EV TECNICA",0,IF(BK320="NO HABILITA",0,IF(BK320="HABILITA",('PRECIOS UNITARIOS'!$AF320*500)/BJ320))))</f>
        <v>452.57930150592756</v>
      </c>
      <c r="BM320" s="43">
        <f>'PRECIO REFERENCIA'!BK320</f>
        <v>0</v>
      </c>
      <c r="BN320" s="43" t="str">
        <f>'PRECIO REFERENCIA'!BM320</f>
        <v>NO OFERTADO</v>
      </c>
      <c r="BO320" s="44">
        <f>+IF(BN320="NO OFERTADO",0,IF(BN320="NO CUMPLE EV TECNICA",0,IF(BN320="NO HABILITA",0,IF(BN320="HABILITA",('PRECIOS UNITARIOS'!$AF320*500)/BM320))))</f>
        <v>0</v>
      </c>
      <c r="BP320" s="43">
        <f>'PRECIO REFERENCIA'!BN320</f>
        <v>0</v>
      </c>
      <c r="BQ320" s="43" t="str">
        <f>'PRECIO REFERENCIA'!BP320</f>
        <v>NO OFERTADO</v>
      </c>
      <c r="BR320" s="44">
        <f>+IF(BQ320="NO OFERTADO",0,IF(BQ320="NO CUMPLE EV TECNICA",0,IF(BQ320="NO HABILITA",0,IF(BQ320="HABILITA",('PRECIOS UNITARIOS'!$AF320*500)/BP320))))</f>
        <v>0</v>
      </c>
      <c r="BS320" s="43">
        <f>'PRECIO REFERENCIA'!BQ320</f>
        <v>0</v>
      </c>
      <c r="BT320" s="43" t="str">
        <f>'PRECIO REFERENCIA'!BS320</f>
        <v>NO OFERTADO</v>
      </c>
      <c r="BU320" s="44">
        <f>+IF(BT320="NO OFERTADO",0,IF(BT320="NO CUMPLE EV TECNICA",0,IF(BT320="NO HABILITA",0,IF(BT320="HABILITA",('PRECIOS UNITARIOS'!$AF320*500)/BS320))))</f>
        <v>0</v>
      </c>
      <c r="BV320" s="43">
        <f>'PRECIO REFERENCIA'!BT320</f>
        <v>0</v>
      </c>
      <c r="BW320" s="43" t="str">
        <f>'PRECIO REFERENCIA'!BV320</f>
        <v>NO OFERTADO</v>
      </c>
      <c r="BX320" s="44">
        <f>+IF(BW320="NO OFERTADO",0,IF(BW320="NO CUMPLE EV TECNICA",0,IF(BW320="NO HABILITA",0,IF(BW320="HABILITA",('PRECIOS UNITARIOS'!$AF320*500)/BV320))))</f>
        <v>0</v>
      </c>
      <c r="BY320" s="43">
        <f>'PRECIO REFERENCIA'!BW320</f>
        <v>0</v>
      </c>
      <c r="BZ320" s="43" t="str">
        <f>'PRECIO REFERENCIA'!BY320</f>
        <v>NO OFERTADO</v>
      </c>
      <c r="CA320" s="44">
        <f>+IF(BZ320="NO OFERTADO",0,IF(BZ320="NO CUMPLE EV TECNICA",0,IF(BZ320="NO HABILITA",0,IF(BZ320="HABILITA",('PRECIOS UNITARIOS'!$AF320*500)/BY320))))</f>
        <v>0</v>
      </c>
      <c r="CB320" s="43">
        <f>'PRECIO REFERENCIA'!BZ320</f>
        <v>0</v>
      </c>
      <c r="CC320" s="43" t="str">
        <f>'PRECIO REFERENCIA'!CB320</f>
        <v>NO OFERTADO</v>
      </c>
      <c r="CD320" s="44">
        <f>+IF(CC320="NO OFERTADO",0,IF(CC320="NO CUMPLE EV TECNICA",0,IF(CC320="NO HABILITA",0,IF(CC320="HABILITA",('PRECIOS UNITARIOS'!$AF320*500)/CB320))))</f>
        <v>0</v>
      </c>
      <c r="CE320" s="43">
        <f>'PRECIO REFERENCIA'!CC320</f>
        <v>0</v>
      </c>
      <c r="CF320" s="43" t="str">
        <f>'PRECIO REFERENCIA'!CE320</f>
        <v>NO OFERTADO</v>
      </c>
      <c r="CG320" s="44">
        <f>+IF(CF320="NO OFERTADO",0,IF(CF320="NO CUMPLE EV TECNICA",0,IF(CF320="NO HABILITA",0,IF(CF320="HABILITA",('PRECIOS UNITARIOS'!$AF320*500)/CE320))))</f>
        <v>0</v>
      </c>
      <c r="CH320" s="43">
        <f>'PRECIO REFERENCIA'!CF320</f>
        <v>0</v>
      </c>
      <c r="CI320" s="43" t="str">
        <f>'PRECIO REFERENCIA'!CH320</f>
        <v>NO OFERTADO</v>
      </c>
      <c r="CJ320" s="44">
        <f>+IF(CI320="NO OFERTADO",0,IF(CI320="NO CUMPLE EV TECNICA",0,IF(CI320="NO HABILITA",0,IF(CI320="HABILITA",('PRECIOS UNITARIOS'!$AF320*500)/CH320))))</f>
        <v>0</v>
      </c>
    </row>
    <row r="321" spans="1:88" s="40" customFormat="1" ht="38.25" x14ac:dyDescent="0.2">
      <c r="A321" s="103">
        <v>312</v>
      </c>
      <c r="B321" s="202" t="s">
        <v>472</v>
      </c>
      <c r="C321" s="121" t="s">
        <v>52</v>
      </c>
      <c r="D321" s="24">
        <v>1</v>
      </c>
      <c r="E321" s="166" t="s">
        <v>53</v>
      </c>
      <c r="F321" s="168">
        <v>219.66666666666666</v>
      </c>
      <c r="G321" s="25">
        <v>5655.9510000000009</v>
      </c>
      <c r="H321" s="43">
        <f>'PRECIO REFERENCIA'!F321</f>
        <v>0</v>
      </c>
      <c r="I321" s="43" t="str">
        <f>'PRECIO REFERENCIA'!H321</f>
        <v>NO OFERTADO</v>
      </c>
      <c r="J321" s="44">
        <f>+IF(I321="NO OFERTADO",0,IF(I321="NO CUMPLE EV TECNICA",0,IF(I321="NO HABILITA",0,IF(I321="HABILITA",('PRECIOS UNITARIOS'!$AF321*500)/H321))))</f>
        <v>0</v>
      </c>
      <c r="K321" s="43">
        <f>'PRECIO REFERENCIA'!I321</f>
        <v>5500</v>
      </c>
      <c r="L321" s="43" t="str">
        <f>'PRECIO REFERENCIA'!K321</f>
        <v>HABILITA</v>
      </c>
      <c r="M321" s="44">
        <f>+IF(L321="NO OFERTADO",0,IF(L321="NO CUMPLE EV TECNICA",0,IF(L321="NO HABILITA",0,IF(L321="HABILITA",('PRECIOS UNITARIOS'!$AF321*500)/K321))))</f>
        <v>409.09090909090907</v>
      </c>
      <c r="N321" s="43">
        <f>'PRECIO REFERENCIA'!L321</f>
        <v>0</v>
      </c>
      <c r="O321" s="43" t="str">
        <f>'PRECIO REFERENCIA'!N321</f>
        <v>NO OFERTADO</v>
      </c>
      <c r="P321" s="44">
        <f>+IF(O321="NO OFERTADO",0,IF(O321="NO CUMPLE EV TECNICA",0,IF(O321="NO HABILITA",0,IF(O321="HABILITA",('PRECIOS UNITARIOS'!$AF321*500)/N321))))</f>
        <v>0</v>
      </c>
      <c r="Q321" s="43">
        <f>'PRECIO REFERENCIA'!O321</f>
        <v>0</v>
      </c>
      <c r="R321" s="43" t="str">
        <f>'PRECIO REFERENCIA'!Q321</f>
        <v>NO OFERTADO</v>
      </c>
      <c r="S321" s="44">
        <f>+IF(R321="NO OFERTADO",0,IF(R321="NO CUMPLE EV TECNICA",0,IF(R321="NO HABILITA",0,IF(R321="HABILITA",('PRECIOS UNITARIOS'!$AF321*500)/Q321))))</f>
        <v>0</v>
      </c>
      <c r="T321" s="43">
        <f>'PRECIO REFERENCIA'!R321</f>
        <v>0</v>
      </c>
      <c r="U321" s="43" t="str">
        <f>'PRECIO REFERENCIA'!T321</f>
        <v>NO OFERTADO</v>
      </c>
      <c r="V321" s="44">
        <f>+IF(U321="NO OFERTADO",0,IF(U321="NO CUMPLE EV TECNICA",0,IF(U321="NO HABILITA",0,IF(U321="HABILITA",('PRECIOS UNITARIOS'!$AF321*500)/T321))))</f>
        <v>0</v>
      </c>
      <c r="W321" s="43">
        <f>'PRECIO REFERENCIA'!U321</f>
        <v>0</v>
      </c>
      <c r="X321" s="43" t="str">
        <f>'PRECIO REFERENCIA'!W321</f>
        <v>NO OFERTADO</v>
      </c>
      <c r="Y321" s="44">
        <f>+IF(X321="NO OFERTADO",0,IF(X321="NO CUMPLE EV TECNICA",0,IF(X321="NO HABILITA",0,IF(X321="HABILITA",('PRECIOS UNITARIOS'!$AF321*500)/W321))))</f>
        <v>0</v>
      </c>
      <c r="Z321" s="43">
        <f>'PRECIO REFERENCIA'!X321</f>
        <v>0</v>
      </c>
      <c r="AA321" s="43" t="str">
        <f>'PRECIO REFERENCIA'!Z321</f>
        <v>NO OFERTADO</v>
      </c>
      <c r="AB321" s="44">
        <f>+IF(AA321="NO OFERTADO",0,IF(AA321="NO CUMPLE EV TECNICA",0,IF(AA321="NO HABILITA",0,IF(AA321="HABILITA",('PRECIOS UNITARIOS'!$AF321*500)/Z321))))</f>
        <v>0</v>
      </c>
      <c r="AC321" s="43">
        <f>'PRECIO REFERENCIA'!AA321</f>
        <v>0</v>
      </c>
      <c r="AD321" s="43" t="str">
        <f>'PRECIO REFERENCIA'!AC321</f>
        <v>NO OFERTADO</v>
      </c>
      <c r="AE321" s="44">
        <f>+IF(AD321="NO OFERTADO",0,IF(AD321="NO CUMPLE EV TECNICA",0,IF(AD321="NO HABILITA",0,IF(AD321="HABILITA",('PRECIOS UNITARIOS'!$AF321*500)/AC321))))</f>
        <v>0</v>
      </c>
      <c r="AF321" s="43">
        <f>'PRECIO REFERENCIA'!AD321</f>
        <v>0</v>
      </c>
      <c r="AG321" s="43" t="str">
        <f>'PRECIO REFERENCIA'!AF321</f>
        <v>NO HABILITA</v>
      </c>
      <c r="AH321" s="44">
        <f>+IF(AG321="NO OFERTADO",0,IF(AG321="NO CUMPLE EV TECNICA",0,IF(AG321="NO HABILITA",0,IF(AG321="HABILITA",('PRECIOS UNITARIOS'!$AF321*500)/AF321))))</f>
        <v>0</v>
      </c>
      <c r="AI321" s="43">
        <f>'PRECIO REFERENCIA'!AG321</f>
        <v>0</v>
      </c>
      <c r="AJ321" s="43" t="str">
        <f>'PRECIO REFERENCIA'!AI321</f>
        <v>NO OFERTADO</v>
      </c>
      <c r="AK321" s="44">
        <f>+IF(AJ321="NO OFERTADO",0,IF(AJ321="NO CUMPLE EV TECNICA",0,IF(AJ321="NO HABILITA",0,IF(AJ321="HABILITA",('PRECIOS UNITARIOS'!$AF321*500)/AI321))))</f>
        <v>0</v>
      </c>
      <c r="AL321" s="43">
        <f>'PRECIO REFERENCIA'!AJ321</f>
        <v>0</v>
      </c>
      <c r="AM321" s="43" t="str">
        <f>'PRECIO REFERENCIA'!AL321</f>
        <v>NO OFERTADO</v>
      </c>
      <c r="AN321" s="44">
        <f>+IF(AM321="NO OFERTADO",0,IF(AM321="NO CUMPLE EV TECNICA",0,IF(AM321="NO HABILITA",0,IF(AM321="HABILITA",('PRECIOS UNITARIOS'!$AF321*500)/AL321))))</f>
        <v>0</v>
      </c>
      <c r="AO321" s="43">
        <f>'PRECIO REFERENCIA'!AM321</f>
        <v>4500</v>
      </c>
      <c r="AP321" s="43" t="str">
        <f>'PRECIO REFERENCIA'!AO321</f>
        <v>HABILITA</v>
      </c>
      <c r="AQ321" s="44">
        <f>+IF(AP321="NO OFERTADO",0,IF(AP321="NO CUMPLE EV TECNICA",0,IF(AP321="NO HABILITA",0,IF(AP321="HABILITA",('PRECIOS UNITARIOS'!$AF321*500)/AO321))))</f>
        <v>500</v>
      </c>
      <c r="AR321" s="43">
        <f>'PRECIO REFERENCIA'!AP321</f>
        <v>0</v>
      </c>
      <c r="AS321" s="43" t="str">
        <f>'PRECIO REFERENCIA'!AR321</f>
        <v>NO OFERTADO</v>
      </c>
      <c r="AT321" s="44">
        <f>+IF(AS321="NO OFERTADO",0,IF(AS321="NO CUMPLE EV TECNICA",0,IF(AS321="NO HABILITA",0,IF(AS321="HABILITA",('PRECIOS UNITARIOS'!$AF321*500)/AR321))))</f>
        <v>0</v>
      </c>
      <c r="AU321" s="43">
        <f>'PRECIO REFERENCIA'!AS321</f>
        <v>0</v>
      </c>
      <c r="AV321" s="43" t="str">
        <f>'PRECIO REFERENCIA'!AU321</f>
        <v>NO OFERTADO</v>
      </c>
      <c r="AW321" s="44">
        <f>+IF(AV321="NO OFERTADO",0,IF(AV321="NO CUMPLE EV TECNICA",0,IF(AV321="NO HABILITA",0,IF(AV321="HABILITA",('PRECIOS UNITARIOS'!$AF321*500)/AU321))))</f>
        <v>0</v>
      </c>
      <c r="AX321" s="43">
        <f>'PRECIO REFERENCIA'!AV321</f>
        <v>0</v>
      </c>
      <c r="AY321" s="43" t="str">
        <f>'PRECIO REFERENCIA'!AX321</f>
        <v>NO OFERTADO</v>
      </c>
      <c r="AZ321" s="44">
        <f>+IF(AY321="NO OFERTADO",0,IF(AY321="NO CUMPLE EV TECNICA",0,IF(AY321="NO HABILITA",0,IF(AY321="HABILITA",('PRECIOS UNITARIOS'!$AF321*500)/AX321))))</f>
        <v>0</v>
      </c>
      <c r="BA321" s="43">
        <f>'PRECIO REFERENCIA'!AY321</f>
        <v>0</v>
      </c>
      <c r="BB321" s="43" t="str">
        <f>'PRECIO REFERENCIA'!BA321</f>
        <v>NO OFERTADO</v>
      </c>
      <c r="BC321" s="44">
        <f>+IF(BB321="NO OFERTADO",0,IF(BB321="NO CUMPLE EV TECNICA",0,IF(BB321="NO HABILITA",0,IF(BB321="HABILITA",('PRECIOS UNITARIOS'!$AF321*500)/BA321))))</f>
        <v>0</v>
      </c>
      <c r="BD321" s="43">
        <f>'PRECIO REFERENCIA'!BB321</f>
        <v>6746</v>
      </c>
      <c r="BE321" s="43" t="str">
        <f>'PRECIO REFERENCIA'!BD321</f>
        <v>HABILITA</v>
      </c>
      <c r="BF321" s="44">
        <f>+IF(BE321="NO OFERTADO",0,IF(BE321="NO CUMPLE EV TECNICA",0,IF(BE321="NO HABILITA",0,IF(BE321="HABILITA",('PRECIOS UNITARIOS'!$AF321*500)/BD321))))</f>
        <v>333.53098132226506</v>
      </c>
      <c r="BG321" s="43">
        <f>'PRECIO REFERENCIA'!BE321</f>
        <v>0</v>
      </c>
      <c r="BH321" s="43" t="str">
        <f>'PRECIO REFERENCIA'!BG321</f>
        <v>NO OFERTADO</v>
      </c>
      <c r="BI321" s="44">
        <f>+IF(BH321="NO OFERTADO",0,IF(BH321="NO CUMPLE EV TECNICA",0,IF(BH321="NO HABILITA",0,IF(BH321="HABILITA",('PRECIOS UNITARIOS'!$AF321*500)/BG321))))</f>
        <v>0</v>
      </c>
      <c r="BJ321" s="43">
        <f>'PRECIO REFERENCIA'!BH321</f>
        <v>6647</v>
      </c>
      <c r="BK321" s="43" t="str">
        <f>'PRECIO REFERENCIA'!BJ321</f>
        <v>HABILITA</v>
      </c>
      <c r="BL321" s="44">
        <f>+IF(BK321="NO OFERTADO",0,IF(BK321="NO CUMPLE EV TECNICA",0,IF(BK321="NO HABILITA",0,IF(BK321="HABILITA",('PRECIOS UNITARIOS'!$AF321*500)/BJ321))))</f>
        <v>338.49857078381223</v>
      </c>
      <c r="BM321" s="43">
        <f>'PRECIO REFERENCIA'!BK321</f>
        <v>0</v>
      </c>
      <c r="BN321" s="43" t="str">
        <f>'PRECIO REFERENCIA'!BM321</f>
        <v>NO OFERTADO</v>
      </c>
      <c r="BO321" s="44">
        <f>+IF(BN321="NO OFERTADO",0,IF(BN321="NO CUMPLE EV TECNICA",0,IF(BN321="NO HABILITA",0,IF(BN321="HABILITA",('PRECIOS UNITARIOS'!$AF321*500)/BM321))))</f>
        <v>0</v>
      </c>
      <c r="BP321" s="43">
        <f>'PRECIO REFERENCIA'!BN321</f>
        <v>0</v>
      </c>
      <c r="BQ321" s="43" t="str">
        <f>'PRECIO REFERENCIA'!BP321</f>
        <v>NO OFERTADO</v>
      </c>
      <c r="BR321" s="44">
        <f>+IF(BQ321="NO OFERTADO",0,IF(BQ321="NO CUMPLE EV TECNICA",0,IF(BQ321="NO HABILITA",0,IF(BQ321="HABILITA",('PRECIOS UNITARIOS'!$AF321*500)/BP321))))</f>
        <v>0</v>
      </c>
      <c r="BS321" s="43">
        <f>'PRECIO REFERENCIA'!BQ321</f>
        <v>0</v>
      </c>
      <c r="BT321" s="43" t="str">
        <f>'PRECIO REFERENCIA'!BS321</f>
        <v>NO OFERTADO</v>
      </c>
      <c r="BU321" s="44">
        <f>+IF(BT321="NO OFERTADO",0,IF(BT321="NO CUMPLE EV TECNICA",0,IF(BT321="NO HABILITA",0,IF(BT321="HABILITA",('PRECIOS UNITARIOS'!$AF321*500)/BS321))))</f>
        <v>0</v>
      </c>
      <c r="BV321" s="43">
        <f>'PRECIO REFERENCIA'!BT321</f>
        <v>0</v>
      </c>
      <c r="BW321" s="43" t="str">
        <f>'PRECIO REFERENCIA'!BV321</f>
        <v>NO OFERTADO</v>
      </c>
      <c r="BX321" s="44">
        <f>+IF(BW321="NO OFERTADO",0,IF(BW321="NO CUMPLE EV TECNICA",0,IF(BW321="NO HABILITA",0,IF(BW321="HABILITA",('PRECIOS UNITARIOS'!$AF321*500)/BV321))))</f>
        <v>0</v>
      </c>
      <c r="BY321" s="43">
        <f>'PRECIO REFERENCIA'!BW321</f>
        <v>0</v>
      </c>
      <c r="BZ321" s="43" t="str">
        <f>'PRECIO REFERENCIA'!BY321</f>
        <v>NO OFERTADO</v>
      </c>
      <c r="CA321" s="44">
        <f>+IF(BZ321="NO OFERTADO",0,IF(BZ321="NO CUMPLE EV TECNICA",0,IF(BZ321="NO HABILITA",0,IF(BZ321="HABILITA",('PRECIOS UNITARIOS'!$AF321*500)/BY321))))</f>
        <v>0</v>
      </c>
      <c r="CB321" s="43">
        <f>'PRECIO REFERENCIA'!BZ321</f>
        <v>0</v>
      </c>
      <c r="CC321" s="43" t="str">
        <f>'PRECIO REFERENCIA'!CB321</f>
        <v>NO OFERTADO</v>
      </c>
      <c r="CD321" s="44">
        <f>+IF(CC321="NO OFERTADO",0,IF(CC321="NO CUMPLE EV TECNICA",0,IF(CC321="NO HABILITA",0,IF(CC321="HABILITA",('PRECIOS UNITARIOS'!$AF321*500)/CB321))))</f>
        <v>0</v>
      </c>
      <c r="CE321" s="43">
        <f>'PRECIO REFERENCIA'!CC321</f>
        <v>0</v>
      </c>
      <c r="CF321" s="43" t="str">
        <f>'PRECIO REFERENCIA'!CE321</f>
        <v>NO OFERTADO</v>
      </c>
      <c r="CG321" s="44">
        <f>+IF(CF321="NO OFERTADO",0,IF(CF321="NO CUMPLE EV TECNICA",0,IF(CF321="NO HABILITA",0,IF(CF321="HABILITA",('PRECIOS UNITARIOS'!$AF321*500)/CE321))))</f>
        <v>0</v>
      </c>
      <c r="CH321" s="43">
        <f>'PRECIO REFERENCIA'!CF321</f>
        <v>0</v>
      </c>
      <c r="CI321" s="43" t="str">
        <f>'PRECIO REFERENCIA'!CH321</f>
        <v>NO OFERTADO</v>
      </c>
      <c r="CJ321" s="44">
        <f>+IF(CI321="NO OFERTADO",0,IF(CI321="NO CUMPLE EV TECNICA",0,IF(CI321="NO HABILITA",0,IF(CI321="HABILITA",('PRECIOS UNITARIOS'!$AF321*500)/CH321))))</f>
        <v>0</v>
      </c>
    </row>
    <row r="322" spans="1:88" s="40" customFormat="1" ht="38.25" x14ac:dyDescent="0.2">
      <c r="A322" s="103">
        <v>313</v>
      </c>
      <c r="B322" s="202" t="s">
        <v>473</v>
      </c>
      <c r="C322" s="121" t="s">
        <v>52</v>
      </c>
      <c r="D322" s="24">
        <v>1</v>
      </c>
      <c r="E322" s="166" t="s">
        <v>53</v>
      </c>
      <c r="F322" s="168">
        <v>270</v>
      </c>
      <c r="G322" s="25">
        <v>5655.9510000000009</v>
      </c>
      <c r="H322" s="43">
        <f>'PRECIO REFERENCIA'!F322</f>
        <v>0</v>
      </c>
      <c r="I322" s="43" t="str">
        <f>'PRECIO REFERENCIA'!H322</f>
        <v>NO OFERTADO</v>
      </c>
      <c r="J322" s="44">
        <f>+IF(I322="NO OFERTADO",0,IF(I322="NO CUMPLE EV TECNICA",0,IF(I322="NO HABILITA",0,IF(I322="HABILITA",('PRECIOS UNITARIOS'!$AF322*500)/H322))))</f>
        <v>0</v>
      </c>
      <c r="K322" s="43">
        <f>'PRECIO REFERENCIA'!I322</f>
        <v>5500</v>
      </c>
      <c r="L322" s="43" t="str">
        <f>'PRECIO REFERENCIA'!K322</f>
        <v>HABILITA</v>
      </c>
      <c r="M322" s="44">
        <f>+IF(L322="NO OFERTADO",0,IF(L322="NO CUMPLE EV TECNICA",0,IF(L322="NO HABILITA",0,IF(L322="HABILITA",('PRECIOS UNITARIOS'!$AF322*500)/K322))))</f>
        <v>409.09090909090907</v>
      </c>
      <c r="N322" s="43">
        <f>'PRECIO REFERENCIA'!L322</f>
        <v>0</v>
      </c>
      <c r="O322" s="43" t="str">
        <f>'PRECIO REFERENCIA'!N322</f>
        <v>NO OFERTADO</v>
      </c>
      <c r="P322" s="44">
        <f>+IF(O322="NO OFERTADO",0,IF(O322="NO CUMPLE EV TECNICA",0,IF(O322="NO HABILITA",0,IF(O322="HABILITA",('PRECIOS UNITARIOS'!$AF322*500)/N322))))</f>
        <v>0</v>
      </c>
      <c r="Q322" s="43">
        <f>'PRECIO REFERENCIA'!O322</f>
        <v>0</v>
      </c>
      <c r="R322" s="43" t="str">
        <f>'PRECIO REFERENCIA'!Q322</f>
        <v>NO OFERTADO</v>
      </c>
      <c r="S322" s="44">
        <f>+IF(R322="NO OFERTADO",0,IF(R322="NO CUMPLE EV TECNICA",0,IF(R322="NO HABILITA",0,IF(R322="HABILITA",('PRECIOS UNITARIOS'!$AF322*500)/Q322))))</f>
        <v>0</v>
      </c>
      <c r="T322" s="43">
        <f>'PRECIO REFERENCIA'!R322</f>
        <v>0</v>
      </c>
      <c r="U322" s="43" t="str">
        <f>'PRECIO REFERENCIA'!T322</f>
        <v>NO OFERTADO</v>
      </c>
      <c r="V322" s="44">
        <f>+IF(U322="NO OFERTADO",0,IF(U322="NO CUMPLE EV TECNICA",0,IF(U322="NO HABILITA",0,IF(U322="HABILITA",('PRECIOS UNITARIOS'!$AF322*500)/T322))))</f>
        <v>0</v>
      </c>
      <c r="W322" s="43">
        <f>'PRECIO REFERENCIA'!U322</f>
        <v>0</v>
      </c>
      <c r="X322" s="43" t="str">
        <f>'PRECIO REFERENCIA'!W322</f>
        <v>NO OFERTADO</v>
      </c>
      <c r="Y322" s="44">
        <f>+IF(X322="NO OFERTADO",0,IF(X322="NO CUMPLE EV TECNICA",0,IF(X322="NO HABILITA",0,IF(X322="HABILITA",('PRECIOS UNITARIOS'!$AF322*500)/W322))))</f>
        <v>0</v>
      </c>
      <c r="Z322" s="43">
        <f>'PRECIO REFERENCIA'!X322</f>
        <v>0</v>
      </c>
      <c r="AA322" s="43" t="str">
        <f>'PRECIO REFERENCIA'!Z322</f>
        <v>NO OFERTADO</v>
      </c>
      <c r="AB322" s="44">
        <f>+IF(AA322="NO OFERTADO",0,IF(AA322="NO CUMPLE EV TECNICA",0,IF(AA322="NO HABILITA",0,IF(AA322="HABILITA",('PRECIOS UNITARIOS'!$AF322*500)/Z322))))</f>
        <v>0</v>
      </c>
      <c r="AC322" s="43">
        <f>'PRECIO REFERENCIA'!AA322</f>
        <v>0</v>
      </c>
      <c r="AD322" s="43" t="str">
        <f>'PRECIO REFERENCIA'!AC322</f>
        <v>NO OFERTADO</v>
      </c>
      <c r="AE322" s="44">
        <f>+IF(AD322="NO OFERTADO",0,IF(AD322="NO CUMPLE EV TECNICA",0,IF(AD322="NO HABILITA",0,IF(AD322="HABILITA",('PRECIOS UNITARIOS'!$AF322*500)/AC322))))</f>
        <v>0</v>
      </c>
      <c r="AF322" s="43">
        <f>'PRECIO REFERENCIA'!AD322</f>
        <v>0</v>
      </c>
      <c r="AG322" s="43" t="str">
        <f>'PRECIO REFERENCIA'!AF322</f>
        <v>NO HABILITA</v>
      </c>
      <c r="AH322" s="44">
        <f>+IF(AG322="NO OFERTADO",0,IF(AG322="NO CUMPLE EV TECNICA",0,IF(AG322="NO HABILITA",0,IF(AG322="HABILITA",('PRECIOS UNITARIOS'!$AF322*500)/AF322))))</f>
        <v>0</v>
      </c>
      <c r="AI322" s="43">
        <f>'PRECIO REFERENCIA'!AG322</f>
        <v>0</v>
      </c>
      <c r="AJ322" s="43" t="str">
        <f>'PRECIO REFERENCIA'!AI322</f>
        <v>NO OFERTADO</v>
      </c>
      <c r="AK322" s="44">
        <f>+IF(AJ322="NO OFERTADO",0,IF(AJ322="NO CUMPLE EV TECNICA",0,IF(AJ322="NO HABILITA",0,IF(AJ322="HABILITA",('PRECIOS UNITARIOS'!$AF322*500)/AI322))))</f>
        <v>0</v>
      </c>
      <c r="AL322" s="43">
        <f>'PRECIO REFERENCIA'!AJ322</f>
        <v>0</v>
      </c>
      <c r="AM322" s="43" t="str">
        <f>'PRECIO REFERENCIA'!AL322</f>
        <v>NO OFERTADO</v>
      </c>
      <c r="AN322" s="44">
        <f>+IF(AM322="NO OFERTADO",0,IF(AM322="NO CUMPLE EV TECNICA",0,IF(AM322="NO HABILITA",0,IF(AM322="HABILITA",('PRECIOS UNITARIOS'!$AF322*500)/AL322))))</f>
        <v>0</v>
      </c>
      <c r="AO322" s="43">
        <f>'PRECIO REFERENCIA'!AM322</f>
        <v>4500</v>
      </c>
      <c r="AP322" s="43" t="str">
        <f>'PRECIO REFERENCIA'!AO322</f>
        <v>HABILITA</v>
      </c>
      <c r="AQ322" s="44">
        <f>+IF(AP322="NO OFERTADO",0,IF(AP322="NO CUMPLE EV TECNICA",0,IF(AP322="NO HABILITA",0,IF(AP322="HABILITA",('PRECIOS UNITARIOS'!$AF322*500)/AO322))))</f>
        <v>500</v>
      </c>
      <c r="AR322" s="43">
        <f>'PRECIO REFERENCIA'!AP322</f>
        <v>0</v>
      </c>
      <c r="AS322" s="43" t="str">
        <f>'PRECIO REFERENCIA'!AR322</f>
        <v>NO OFERTADO</v>
      </c>
      <c r="AT322" s="44">
        <f>+IF(AS322="NO OFERTADO",0,IF(AS322="NO CUMPLE EV TECNICA",0,IF(AS322="NO HABILITA",0,IF(AS322="HABILITA",('PRECIOS UNITARIOS'!$AF322*500)/AR322))))</f>
        <v>0</v>
      </c>
      <c r="AU322" s="43">
        <f>'PRECIO REFERENCIA'!AS322</f>
        <v>0</v>
      </c>
      <c r="AV322" s="43" t="str">
        <f>'PRECIO REFERENCIA'!AU322</f>
        <v>NO OFERTADO</v>
      </c>
      <c r="AW322" s="44">
        <f>+IF(AV322="NO OFERTADO",0,IF(AV322="NO CUMPLE EV TECNICA",0,IF(AV322="NO HABILITA",0,IF(AV322="HABILITA",('PRECIOS UNITARIOS'!$AF322*500)/AU322))))</f>
        <v>0</v>
      </c>
      <c r="AX322" s="43">
        <f>'PRECIO REFERENCIA'!AV322</f>
        <v>0</v>
      </c>
      <c r="AY322" s="43" t="str">
        <f>'PRECIO REFERENCIA'!AX322</f>
        <v>NO OFERTADO</v>
      </c>
      <c r="AZ322" s="44">
        <f>+IF(AY322="NO OFERTADO",0,IF(AY322="NO CUMPLE EV TECNICA",0,IF(AY322="NO HABILITA",0,IF(AY322="HABILITA",('PRECIOS UNITARIOS'!$AF322*500)/AX322))))</f>
        <v>0</v>
      </c>
      <c r="BA322" s="43">
        <f>'PRECIO REFERENCIA'!AY322</f>
        <v>0</v>
      </c>
      <c r="BB322" s="43" t="str">
        <f>'PRECIO REFERENCIA'!BA322</f>
        <v>NO OFERTADO</v>
      </c>
      <c r="BC322" s="44">
        <f>+IF(BB322="NO OFERTADO",0,IF(BB322="NO CUMPLE EV TECNICA",0,IF(BB322="NO HABILITA",0,IF(BB322="HABILITA",('PRECIOS UNITARIOS'!$AF322*500)/BA322))))</f>
        <v>0</v>
      </c>
      <c r="BD322" s="43">
        <f>'PRECIO REFERENCIA'!BB322</f>
        <v>8538</v>
      </c>
      <c r="BE322" s="43" t="str">
        <f>'PRECIO REFERENCIA'!BD322</f>
        <v>NO HABILITA</v>
      </c>
      <c r="BF322" s="44">
        <f>+IF(BE322="NO OFERTADO",0,IF(BE322="NO CUMPLE EV TECNICA",0,IF(BE322="NO HABILITA",0,IF(BE322="HABILITA",('PRECIOS UNITARIOS'!$AF322*500)/BD322))))</f>
        <v>0</v>
      </c>
      <c r="BG322" s="43">
        <f>'PRECIO REFERENCIA'!BE322</f>
        <v>0</v>
      </c>
      <c r="BH322" s="43" t="str">
        <f>'PRECIO REFERENCIA'!BG322</f>
        <v>NO OFERTADO</v>
      </c>
      <c r="BI322" s="44">
        <f>+IF(BH322="NO OFERTADO",0,IF(BH322="NO CUMPLE EV TECNICA",0,IF(BH322="NO HABILITA",0,IF(BH322="HABILITA",('PRECIOS UNITARIOS'!$AF322*500)/BG322))))</f>
        <v>0</v>
      </c>
      <c r="BJ322" s="43">
        <f>'PRECIO REFERENCIA'!BH322</f>
        <v>5705</v>
      </c>
      <c r="BK322" s="43" t="str">
        <f>'PRECIO REFERENCIA'!BJ322</f>
        <v>HABILITA</v>
      </c>
      <c r="BL322" s="44">
        <f>+IF(BK322="NO OFERTADO",0,IF(BK322="NO CUMPLE EV TECNICA",0,IF(BK322="NO HABILITA",0,IF(BK322="HABILITA",('PRECIOS UNITARIOS'!$AF322*500)/BJ322))))</f>
        <v>394.39088518843118</v>
      </c>
      <c r="BM322" s="43">
        <f>'PRECIO REFERENCIA'!BK322</f>
        <v>0</v>
      </c>
      <c r="BN322" s="43" t="str">
        <f>'PRECIO REFERENCIA'!BM322</f>
        <v>NO OFERTADO</v>
      </c>
      <c r="BO322" s="44">
        <f>+IF(BN322="NO OFERTADO",0,IF(BN322="NO CUMPLE EV TECNICA",0,IF(BN322="NO HABILITA",0,IF(BN322="HABILITA",('PRECIOS UNITARIOS'!$AF322*500)/BM322))))</f>
        <v>0</v>
      </c>
      <c r="BP322" s="43">
        <f>'PRECIO REFERENCIA'!BN322</f>
        <v>0</v>
      </c>
      <c r="BQ322" s="43" t="str">
        <f>'PRECIO REFERENCIA'!BP322</f>
        <v>NO OFERTADO</v>
      </c>
      <c r="BR322" s="44">
        <f>+IF(BQ322="NO OFERTADO",0,IF(BQ322="NO CUMPLE EV TECNICA",0,IF(BQ322="NO HABILITA",0,IF(BQ322="HABILITA",('PRECIOS UNITARIOS'!$AF322*500)/BP322))))</f>
        <v>0</v>
      </c>
      <c r="BS322" s="43">
        <f>'PRECIO REFERENCIA'!BQ322</f>
        <v>0</v>
      </c>
      <c r="BT322" s="43" t="str">
        <f>'PRECIO REFERENCIA'!BS322</f>
        <v>NO OFERTADO</v>
      </c>
      <c r="BU322" s="44">
        <f>+IF(BT322="NO OFERTADO",0,IF(BT322="NO CUMPLE EV TECNICA",0,IF(BT322="NO HABILITA",0,IF(BT322="HABILITA",('PRECIOS UNITARIOS'!$AF322*500)/BS322))))</f>
        <v>0</v>
      </c>
      <c r="BV322" s="43">
        <f>'PRECIO REFERENCIA'!BT322</f>
        <v>0</v>
      </c>
      <c r="BW322" s="43" t="str">
        <f>'PRECIO REFERENCIA'!BV322</f>
        <v>NO OFERTADO</v>
      </c>
      <c r="BX322" s="44">
        <f>+IF(BW322="NO OFERTADO",0,IF(BW322="NO CUMPLE EV TECNICA",0,IF(BW322="NO HABILITA",0,IF(BW322="HABILITA",('PRECIOS UNITARIOS'!$AF322*500)/BV322))))</f>
        <v>0</v>
      </c>
      <c r="BY322" s="43">
        <f>'PRECIO REFERENCIA'!BW322</f>
        <v>0</v>
      </c>
      <c r="BZ322" s="43" t="str">
        <f>'PRECIO REFERENCIA'!BY322</f>
        <v>NO OFERTADO</v>
      </c>
      <c r="CA322" s="44">
        <f>+IF(BZ322="NO OFERTADO",0,IF(BZ322="NO CUMPLE EV TECNICA",0,IF(BZ322="NO HABILITA",0,IF(BZ322="HABILITA",('PRECIOS UNITARIOS'!$AF322*500)/BY322))))</f>
        <v>0</v>
      </c>
      <c r="CB322" s="43">
        <f>'PRECIO REFERENCIA'!BZ322</f>
        <v>0</v>
      </c>
      <c r="CC322" s="43" t="str">
        <f>'PRECIO REFERENCIA'!CB322</f>
        <v>NO OFERTADO</v>
      </c>
      <c r="CD322" s="44">
        <f>+IF(CC322="NO OFERTADO",0,IF(CC322="NO CUMPLE EV TECNICA",0,IF(CC322="NO HABILITA",0,IF(CC322="HABILITA",('PRECIOS UNITARIOS'!$AF322*500)/CB322))))</f>
        <v>0</v>
      </c>
      <c r="CE322" s="43">
        <f>'PRECIO REFERENCIA'!CC322</f>
        <v>0</v>
      </c>
      <c r="CF322" s="43" t="str">
        <f>'PRECIO REFERENCIA'!CE322</f>
        <v>NO OFERTADO</v>
      </c>
      <c r="CG322" s="44">
        <f>+IF(CF322="NO OFERTADO",0,IF(CF322="NO CUMPLE EV TECNICA",0,IF(CF322="NO HABILITA",0,IF(CF322="HABILITA",('PRECIOS UNITARIOS'!$AF322*500)/CE322))))</f>
        <v>0</v>
      </c>
      <c r="CH322" s="43">
        <f>'PRECIO REFERENCIA'!CF322</f>
        <v>0</v>
      </c>
      <c r="CI322" s="43" t="str">
        <f>'PRECIO REFERENCIA'!CH322</f>
        <v>NO OFERTADO</v>
      </c>
      <c r="CJ322" s="44">
        <f>+IF(CI322="NO OFERTADO",0,IF(CI322="NO CUMPLE EV TECNICA",0,IF(CI322="NO HABILITA",0,IF(CI322="HABILITA",('PRECIOS UNITARIOS'!$AF322*500)/CH322))))</f>
        <v>0</v>
      </c>
    </row>
    <row r="323" spans="1:88" s="40" customFormat="1" ht="63.75" x14ac:dyDescent="0.2">
      <c r="A323" s="103">
        <v>314</v>
      </c>
      <c r="B323" s="202" t="s">
        <v>474</v>
      </c>
      <c r="C323" s="121" t="s">
        <v>52</v>
      </c>
      <c r="D323" s="24">
        <v>1</v>
      </c>
      <c r="E323" s="166" t="s">
        <v>53</v>
      </c>
      <c r="F323" s="168">
        <v>1</v>
      </c>
      <c r="G323" s="25">
        <v>64630</v>
      </c>
      <c r="H323" s="43">
        <f>'PRECIO REFERENCIA'!F323</f>
        <v>0</v>
      </c>
      <c r="I323" s="43" t="str">
        <f>'PRECIO REFERENCIA'!H323</f>
        <v>NO OFERTADO</v>
      </c>
      <c r="J323" s="44">
        <f>+IF(I323="NO OFERTADO",0,IF(I323="NO CUMPLE EV TECNICA",0,IF(I323="NO HABILITA",0,IF(I323="HABILITA",('PRECIOS UNITARIOS'!$AF323*500)/H323))))</f>
        <v>0</v>
      </c>
      <c r="K323" s="43">
        <f>'PRECIO REFERENCIA'!I323</f>
        <v>0</v>
      </c>
      <c r="L323" s="43" t="str">
        <f>'PRECIO REFERENCIA'!K323</f>
        <v>NO OFERTADO</v>
      </c>
      <c r="M323" s="44">
        <f>+IF(L323="NO OFERTADO",0,IF(L323="NO CUMPLE EV TECNICA",0,IF(L323="NO HABILITA",0,IF(L323="HABILITA",('PRECIOS UNITARIOS'!$AF323*500)/K323))))</f>
        <v>0</v>
      </c>
      <c r="N323" s="43">
        <f>'PRECIO REFERENCIA'!L323</f>
        <v>0</v>
      </c>
      <c r="O323" s="43" t="str">
        <f>'PRECIO REFERENCIA'!N323</f>
        <v>NO OFERTADO</v>
      </c>
      <c r="P323" s="44">
        <f>+IF(O323="NO OFERTADO",0,IF(O323="NO CUMPLE EV TECNICA",0,IF(O323="NO HABILITA",0,IF(O323="HABILITA",('PRECIOS UNITARIOS'!$AF323*500)/N323))))</f>
        <v>0</v>
      </c>
      <c r="Q323" s="43">
        <f>'PRECIO REFERENCIA'!O323</f>
        <v>0</v>
      </c>
      <c r="R323" s="43" t="str">
        <f>'PRECIO REFERENCIA'!Q323</f>
        <v>NO OFERTADO</v>
      </c>
      <c r="S323" s="44">
        <f>+IF(R323="NO OFERTADO",0,IF(R323="NO CUMPLE EV TECNICA",0,IF(R323="NO HABILITA",0,IF(R323="HABILITA",('PRECIOS UNITARIOS'!$AF323*500)/Q323))))</f>
        <v>0</v>
      </c>
      <c r="T323" s="43">
        <f>'PRECIO REFERENCIA'!R323</f>
        <v>0</v>
      </c>
      <c r="U323" s="43" t="str">
        <f>'PRECIO REFERENCIA'!T323</f>
        <v>NO OFERTADO</v>
      </c>
      <c r="V323" s="44">
        <f>+IF(U323="NO OFERTADO",0,IF(U323="NO CUMPLE EV TECNICA",0,IF(U323="NO HABILITA",0,IF(U323="HABILITA",('PRECIOS UNITARIOS'!$AF323*500)/T323))))</f>
        <v>0</v>
      </c>
      <c r="W323" s="43">
        <f>'PRECIO REFERENCIA'!U323</f>
        <v>0</v>
      </c>
      <c r="X323" s="43" t="str">
        <f>'PRECIO REFERENCIA'!W323</f>
        <v>NO OFERTADO</v>
      </c>
      <c r="Y323" s="44">
        <f>+IF(X323="NO OFERTADO",0,IF(X323="NO CUMPLE EV TECNICA",0,IF(X323="NO HABILITA",0,IF(X323="HABILITA",('PRECIOS UNITARIOS'!$AF323*500)/W323))))</f>
        <v>0</v>
      </c>
      <c r="Z323" s="43">
        <f>'PRECIO REFERENCIA'!X323</f>
        <v>0</v>
      </c>
      <c r="AA323" s="43" t="str">
        <f>'PRECIO REFERENCIA'!Z323</f>
        <v>NO OFERTADO</v>
      </c>
      <c r="AB323" s="44">
        <f>+IF(AA323="NO OFERTADO",0,IF(AA323="NO CUMPLE EV TECNICA",0,IF(AA323="NO HABILITA",0,IF(AA323="HABILITA",('PRECIOS UNITARIOS'!$AF323*500)/Z323))))</f>
        <v>0</v>
      </c>
      <c r="AC323" s="43">
        <f>'PRECIO REFERENCIA'!AA323</f>
        <v>0</v>
      </c>
      <c r="AD323" s="43" t="str">
        <f>'PRECIO REFERENCIA'!AC323</f>
        <v>NO OFERTADO</v>
      </c>
      <c r="AE323" s="44">
        <f>+IF(AD323="NO OFERTADO",0,IF(AD323="NO CUMPLE EV TECNICA",0,IF(AD323="NO HABILITA",0,IF(AD323="HABILITA",('PRECIOS UNITARIOS'!$AF323*500)/AC323))))</f>
        <v>0</v>
      </c>
      <c r="AF323" s="43">
        <f>'PRECIO REFERENCIA'!AD323</f>
        <v>0</v>
      </c>
      <c r="AG323" s="43" t="str">
        <f>'PRECIO REFERENCIA'!AF323</f>
        <v>NO OFERTADO</v>
      </c>
      <c r="AH323" s="44">
        <f>+IF(AG323="NO OFERTADO",0,IF(AG323="NO CUMPLE EV TECNICA",0,IF(AG323="NO HABILITA",0,IF(AG323="HABILITA",('PRECIOS UNITARIOS'!$AF323*500)/AF323))))</f>
        <v>0</v>
      </c>
      <c r="AI323" s="43">
        <f>'PRECIO REFERENCIA'!AG323</f>
        <v>0</v>
      </c>
      <c r="AJ323" s="43" t="str">
        <f>'PRECIO REFERENCIA'!AI323</f>
        <v>NO OFERTADO</v>
      </c>
      <c r="AK323" s="44">
        <f>+IF(AJ323="NO OFERTADO",0,IF(AJ323="NO CUMPLE EV TECNICA",0,IF(AJ323="NO HABILITA",0,IF(AJ323="HABILITA",('PRECIOS UNITARIOS'!$AF323*500)/AI323))))</f>
        <v>0</v>
      </c>
      <c r="AL323" s="43">
        <f>'PRECIO REFERENCIA'!AJ323</f>
        <v>0</v>
      </c>
      <c r="AM323" s="43" t="str">
        <f>'PRECIO REFERENCIA'!AL323</f>
        <v>NO OFERTADO</v>
      </c>
      <c r="AN323" s="44">
        <f>+IF(AM323="NO OFERTADO",0,IF(AM323="NO CUMPLE EV TECNICA",0,IF(AM323="NO HABILITA",0,IF(AM323="HABILITA",('PRECIOS UNITARIOS'!$AF323*500)/AL323))))</f>
        <v>0</v>
      </c>
      <c r="AO323" s="43">
        <f>'PRECIO REFERENCIA'!AM323</f>
        <v>56200</v>
      </c>
      <c r="AP323" s="43" t="str">
        <f>'PRECIO REFERENCIA'!AO323</f>
        <v>HABILITA</v>
      </c>
      <c r="AQ323" s="44">
        <f>+IF(AP323="NO OFERTADO",0,IF(AP323="NO CUMPLE EV TECNICA",0,IF(AP323="NO HABILITA",0,IF(AP323="HABILITA",('PRECIOS UNITARIOS'!$AF323*500)/AO323))))</f>
        <v>500</v>
      </c>
      <c r="AR323" s="43">
        <f>'PRECIO REFERENCIA'!AP323</f>
        <v>0</v>
      </c>
      <c r="AS323" s="43" t="str">
        <f>'PRECIO REFERENCIA'!AR323</f>
        <v>NO OFERTADO</v>
      </c>
      <c r="AT323" s="44">
        <f>+IF(AS323="NO OFERTADO",0,IF(AS323="NO CUMPLE EV TECNICA",0,IF(AS323="NO HABILITA",0,IF(AS323="HABILITA",('PRECIOS UNITARIOS'!$AF323*500)/AR323))))</f>
        <v>0</v>
      </c>
      <c r="AU323" s="43">
        <f>'PRECIO REFERENCIA'!AS323</f>
        <v>0</v>
      </c>
      <c r="AV323" s="43" t="str">
        <f>'PRECIO REFERENCIA'!AU323</f>
        <v>NO OFERTADO</v>
      </c>
      <c r="AW323" s="44">
        <f>+IF(AV323="NO OFERTADO",0,IF(AV323="NO CUMPLE EV TECNICA",0,IF(AV323="NO HABILITA",0,IF(AV323="HABILITA",('PRECIOS UNITARIOS'!$AF323*500)/AU323))))</f>
        <v>0</v>
      </c>
      <c r="AX323" s="43">
        <f>'PRECIO REFERENCIA'!AV323</f>
        <v>0</v>
      </c>
      <c r="AY323" s="43" t="str">
        <f>'PRECIO REFERENCIA'!AX323</f>
        <v>NO OFERTADO</v>
      </c>
      <c r="AZ323" s="44">
        <f>+IF(AY323="NO OFERTADO",0,IF(AY323="NO CUMPLE EV TECNICA",0,IF(AY323="NO HABILITA",0,IF(AY323="HABILITA",('PRECIOS UNITARIOS'!$AF323*500)/AX323))))</f>
        <v>0</v>
      </c>
      <c r="BA323" s="43">
        <f>'PRECIO REFERENCIA'!AY323</f>
        <v>0</v>
      </c>
      <c r="BB323" s="43" t="str">
        <f>'PRECIO REFERENCIA'!BA323</f>
        <v>NO OFERTADO</v>
      </c>
      <c r="BC323" s="44">
        <f>+IF(BB323="NO OFERTADO",0,IF(BB323="NO CUMPLE EV TECNICA",0,IF(BB323="NO HABILITA",0,IF(BB323="HABILITA",('PRECIOS UNITARIOS'!$AF323*500)/BA323))))</f>
        <v>0</v>
      </c>
      <c r="BD323" s="43">
        <f>'PRECIO REFERENCIA'!BB323</f>
        <v>85478</v>
      </c>
      <c r="BE323" s="43" t="str">
        <f>'PRECIO REFERENCIA'!BD323</f>
        <v>NO HABILITA</v>
      </c>
      <c r="BF323" s="44">
        <f>+IF(BE323="NO OFERTADO",0,IF(BE323="NO CUMPLE EV TECNICA",0,IF(BE323="NO HABILITA",0,IF(BE323="HABILITA",('PRECIOS UNITARIOS'!$AF323*500)/BD323))))</f>
        <v>0</v>
      </c>
      <c r="BG323" s="43">
        <f>'PRECIO REFERENCIA'!BE323</f>
        <v>0</v>
      </c>
      <c r="BH323" s="43" t="str">
        <f>'PRECIO REFERENCIA'!BG323</f>
        <v>NO OFERTADO</v>
      </c>
      <c r="BI323" s="44">
        <f>+IF(BH323="NO OFERTADO",0,IF(BH323="NO CUMPLE EV TECNICA",0,IF(BH323="NO HABILITA",0,IF(BH323="HABILITA",('PRECIOS UNITARIOS'!$AF323*500)/BG323))))</f>
        <v>0</v>
      </c>
      <c r="BJ323" s="43">
        <f>'PRECIO REFERENCIA'!BH323</f>
        <v>0</v>
      </c>
      <c r="BK323" s="43" t="str">
        <f>'PRECIO REFERENCIA'!BJ323</f>
        <v>NO OFERTADO</v>
      </c>
      <c r="BL323" s="44">
        <f>+IF(BK323="NO OFERTADO",0,IF(BK323="NO CUMPLE EV TECNICA",0,IF(BK323="NO HABILITA",0,IF(BK323="HABILITA",('PRECIOS UNITARIOS'!$AF323*500)/BJ323))))</f>
        <v>0</v>
      </c>
      <c r="BM323" s="43">
        <f>'PRECIO REFERENCIA'!BK323</f>
        <v>0</v>
      </c>
      <c r="BN323" s="43" t="str">
        <f>'PRECIO REFERENCIA'!BM323</f>
        <v>NO OFERTADO</v>
      </c>
      <c r="BO323" s="44">
        <f>+IF(BN323="NO OFERTADO",0,IF(BN323="NO CUMPLE EV TECNICA",0,IF(BN323="NO HABILITA",0,IF(BN323="HABILITA",('PRECIOS UNITARIOS'!$AF323*500)/BM323))))</f>
        <v>0</v>
      </c>
      <c r="BP323" s="43">
        <f>'PRECIO REFERENCIA'!BN323</f>
        <v>0</v>
      </c>
      <c r="BQ323" s="43" t="str">
        <f>'PRECIO REFERENCIA'!BP323</f>
        <v>NO OFERTADO</v>
      </c>
      <c r="BR323" s="44">
        <f>+IF(BQ323="NO OFERTADO",0,IF(BQ323="NO CUMPLE EV TECNICA",0,IF(BQ323="NO HABILITA",0,IF(BQ323="HABILITA",('PRECIOS UNITARIOS'!$AF323*500)/BP323))))</f>
        <v>0</v>
      </c>
      <c r="BS323" s="43">
        <f>'PRECIO REFERENCIA'!BQ323</f>
        <v>0</v>
      </c>
      <c r="BT323" s="43" t="str">
        <f>'PRECIO REFERENCIA'!BS323</f>
        <v>NO OFERTADO</v>
      </c>
      <c r="BU323" s="44">
        <f>+IF(BT323="NO OFERTADO",0,IF(BT323="NO CUMPLE EV TECNICA",0,IF(BT323="NO HABILITA",0,IF(BT323="HABILITA",('PRECIOS UNITARIOS'!$AF323*500)/BS323))))</f>
        <v>0</v>
      </c>
      <c r="BV323" s="43">
        <f>'PRECIO REFERENCIA'!BT323</f>
        <v>0</v>
      </c>
      <c r="BW323" s="43" t="str">
        <f>'PRECIO REFERENCIA'!BV323</f>
        <v>NO OFERTADO</v>
      </c>
      <c r="BX323" s="44">
        <f>+IF(BW323="NO OFERTADO",0,IF(BW323="NO CUMPLE EV TECNICA",0,IF(BW323="NO HABILITA",0,IF(BW323="HABILITA",('PRECIOS UNITARIOS'!$AF323*500)/BV323))))</f>
        <v>0</v>
      </c>
      <c r="BY323" s="43">
        <f>'PRECIO REFERENCIA'!BW323</f>
        <v>0</v>
      </c>
      <c r="BZ323" s="43" t="str">
        <f>'PRECIO REFERENCIA'!BY323</f>
        <v>NO OFERTADO</v>
      </c>
      <c r="CA323" s="44">
        <f>+IF(BZ323="NO OFERTADO",0,IF(BZ323="NO CUMPLE EV TECNICA",0,IF(BZ323="NO HABILITA",0,IF(BZ323="HABILITA",('PRECIOS UNITARIOS'!$AF323*500)/BY323))))</f>
        <v>0</v>
      </c>
      <c r="CB323" s="43">
        <f>'PRECIO REFERENCIA'!BZ323</f>
        <v>0</v>
      </c>
      <c r="CC323" s="43" t="str">
        <f>'PRECIO REFERENCIA'!CB323</f>
        <v>NO OFERTADO</v>
      </c>
      <c r="CD323" s="44">
        <f>+IF(CC323="NO OFERTADO",0,IF(CC323="NO CUMPLE EV TECNICA",0,IF(CC323="NO HABILITA",0,IF(CC323="HABILITA",('PRECIOS UNITARIOS'!$AF323*500)/CB323))))</f>
        <v>0</v>
      </c>
      <c r="CE323" s="43">
        <f>'PRECIO REFERENCIA'!CC323</f>
        <v>0</v>
      </c>
      <c r="CF323" s="43" t="str">
        <f>'PRECIO REFERENCIA'!CE323</f>
        <v>NO OFERTADO</v>
      </c>
      <c r="CG323" s="44">
        <f>+IF(CF323="NO OFERTADO",0,IF(CF323="NO CUMPLE EV TECNICA",0,IF(CF323="NO HABILITA",0,IF(CF323="HABILITA",('PRECIOS UNITARIOS'!$AF323*500)/CE323))))</f>
        <v>0</v>
      </c>
      <c r="CH323" s="43">
        <f>'PRECIO REFERENCIA'!CF323</f>
        <v>0</v>
      </c>
      <c r="CI323" s="43" t="str">
        <f>'PRECIO REFERENCIA'!CH323</f>
        <v>NO OFERTADO</v>
      </c>
      <c r="CJ323" s="44">
        <f>+IF(CI323="NO OFERTADO",0,IF(CI323="NO CUMPLE EV TECNICA",0,IF(CI323="NO HABILITA",0,IF(CI323="HABILITA",('PRECIOS UNITARIOS'!$AF323*500)/CH323))))</f>
        <v>0</v>
      </c>
    </row>
    <row r="324" spans="1:88" s="40" customFormat="1" ht="51" x14ac:dyDescent="0.2">
      <c r="A324" s="103">
        <v>315</v>
      </c>
      <c r="B324" s="202" t="s">
        <v>475</v>
      </c>
      <c r="C324" s="121" t="s">
        <v>52</v>
      </c>
      <c r="D324" s="24">
        <v>1</v>
      </c>
      <c r="E324" s="166" t="s">
        <v>53</v>
      </c>
      <c r="F324" s="168">
        <v>1</v>
      </c>
      <c r="G324" s="25">
        <v>51252.631578947374</v>
      </c>
      <c r="H324" s="43">
        <f>'PRECIO REFERENCIA'!F324</f>
        <v>0</v>
      </c>
      <c r="I324" s="43" t="str">
        <f>'PRECIO REFERENCIA'!H324</f>
        <v>NO OFERTADO</v>
      </c>
      <c r="J324" s="44">
        <f>+IF(I324="NO OFERTADO",0,IF(I324="NO CUMPLE EV TECNICA",0,IF(I324="NO HABILITA",0,IF(I324="HABILITA",('PRECIOS UNITARIOS'!$AF324*500)/H324))))</f>
        <v>0</v>
      </c>
      <c r="K324" s="43">
        <f>'PRECIO REFERENCIA'!I324</f>
        <v>41000</v>
      </c>
      <c r="L324" s="43" t="str">
        <f>'PRECIO REFERENCIA'!K324</f>
        <v>HABILITA</v>
      </c>
      <c r="M324" s="44">
        <f>+IF(L324="NO OFERTADO",0,IF(L324="NO CUMPLE EV TECNICA",0,IF(L324="NO HABILITA",0,IF(L324="HABILITA",('PRECIOS UNITARIOS'!$AF324*500)/K324))))</f>
        <v>500</v>
      </c>
      <c r="N324" s="43">
        <f>'PRECIO REFERENCIA'!L324</f>
        <v>0</v>
      </c>
      <c r="O324" s="43" t="str">
        <f>'PRECIO REFERENCIA'!N324</f>
        <v>NO OFERTADO</v>
      </c>
      <c r="P324" s="44">
        <f>+IF(O324="NO OFERTADO",0,IF(O324="NO CUMPLE EV TECNICA",0,IF(O324="NO HABILITA",0,IF(O324="HABILITA",('PRECIOS UNITARIOS'!$AF324*500)/N324))))</f>
        <v>0</v>
      </c>
      <c r="Q324" s="43">
        <f>'PRECIO REFERENCIA'!O324</f>
        <v>0</v>
      </c>
      <c r="R324" s="43" t="str">
        <f>'PRECIO REFERENCIA'!Q324</f>
        <v>NO OFERTADO</v>
      </c>
      <c r="S324" s="44">
        <f>+IF(R324="NO OFERTADO",0,IF(R324="NO CUMPLE EV TECNICA",0,IF(R324="NO HABILITA",0,IF(R324="HABILITA",('PRECIOS UNITARIOS'!$AF324*500)/Q324))))</f>
        <v>0</v>
      </c>
      <c r="T324" s="43">
        <f>'PRECIO REFERENCIA'!R324</f>
        <v>0</v>
      </c>
      <c r="U324" s="43" t="str">
        <f>'PRECIO REFERENCIA'!T324</f>
        <v>NO OFERTADO</v>
      </c>
      <c r="V324" s="44">
        <f>+IF(U324="NO OFERTADO",0,IF(U324="NO CUMPLE EV TECNICA",0,IF(U324="NO HABILITA",0,IF(U324="HABILITA",('PRECIOS UNITARIOS'!$AF324*500)/T324))))</f>
        <v>0</v>
      </c>
      <c r="W324" s="43">
        <f>'PRECIO REFERENCIA'!U324</f>
        <v>0</v>
      </c>
      <c r="X324" s="43" t="str">
        <f>'PRECIO REFERENCIA'!W324</f>
        <v>NO OFERTADO</v>
      </c>
      <c r="Y324" s="44">
        <f>+IF(X324="NO OFERTADO",0,IF(X324="NO CUMPLE EV TECNICA",0,IF(X324="NO HABILITA",0,IF(X324="HABILITA",('PRECIOS UNITARIOS'!$AF324*500)/W324))))</f>
        <v>0</v>
      </c>
      <c r="Z324" s="43">
        <f>'PRECIO REFERENCIA'!X324</f>
        <v>0</v>
      </c>
      <c r="AA324" s="43" t="str">
        <f>'PRECIO REFERENCIA'!Z324</f>
        <v>NO OFERTADO</v>
      </c>
      <c r="AB324" s="44">
        <f>+IF(AA324="NO OFERTADO",0,IF(AA324="NO CUMPLE EV TECNICA",0,IF(AA324="NO HABILITA",0,IF(AA324="HABILITA",('PRECIOS UNITARIOS'!$AF324*500)/Z324))))</f>
        <v>0</v>
      </c>
      <c r="AC324" s="43">
        <f>'PRECIO REFERENCIA'!AA324</f>
        <v>0</v>
      </c>
      <c r="AD324" s="43" t="str">
        <f>'PRECIO REFERENCIA'!AC324</f>
        <v>NO OFERTADO</v>
      </c>
      <c r="AE324" s="44">
        <f>+IF(AD324="NO OFERTADO",0,IF(AD324="NO CUMPLE EV TECNICA",0,IF(AD324="NO HABILITA",0,IF(AD324="HABILITA",('PRECIOS UNITARIOS'!$AF324*500)/AC324))))</f>
        <v>0</v>
      </c>
      <c r="AF324" s="43">
        <f>'PRECIO REFERENCIA'!AD324</f>
        <v>0</v>
      </c>
      <c r="AG324" s="43" t="str">
        <f>'PRECIO REFERENCIA'!AF324</f>
        <v>NO OFERTADO</v>
      </c>
      <c r="AH324" s="44">
        <f>+IF(AG324="NO OFERTADO",0,IF(AG324="NO CUMPLE EV TECNICA",0,IF(AG324="NO HABILITA",0,IF(AG324="HABILITA",('PRECIOS UNITARIOS'!$AF324*500)/AF324))))</f>
        <v>0</v>
      </c>
      <c r="AI324" s="43">
        <f>'PRECIO REFERENCIA'!AG324</f>
        <v>0</v>
      </c>
      <c r="AJ324" s="43" t="str">
        <f>'PRECIO REFERENCIA'!AI324</f>
        <v>NO OFERTADO</v>
      </c>
      <c r="AK324" s="44">
        <f>+IF(AJ324="NO OFERTADO",0,IF(AJ324="NO CUMPLE EV TECNICA",0,IF(AJ324="NO HABILITA",0,IF(AJ324="HABILITA",('PRECIOS UNITARIOS'!$AF324*500)/AI324))))</f>
        <v>0</v>
      </c>
      <c r="AL324" s="43">
        <f>'PRECIO REFERENCIA'!AJ324</f>
        <v>0</v>
      </c>
      <c r="AM324" s="43" t="str">
        <f>'PRECIO REFERENCIA'!AL324</f>
        <v>NO OFERTADO</v>
      </c>
      <c r="AN324" s="44">
        <f>+IF(AM324="NO OFERTADO",0,IF(AM324="NO CUMPLE EV TECNICA",0,IF(AM324="NO HABILITA",0,IF(AM324="HABILITA",('PRECIOS UNITARIOS'!$AF324*500)/AL324))))</f>
        <v>0</v>
      </c>
      <c r="AO324" s="43">
        <f>'PRECIO REFERENCIA'!AM324</f>
        <v>50000</v>
      </c>
      <c r="AP324" s="43" t="str">
        <f>'PRECIO REFERENCIA'!AO324</f>
        <v>HABILITA</v>
      </c>
      <c r="AQ324" s="44">
        <f>+IF(AP324="NO OFERTADO",0,IF(AP324="NO CUMPLE EV TECNICA",0,IF(AP324="NO HABILITA",0,IF(AP324="HABILITA",('PRECIOS UNITARIOS'!$AF324*500)/AO324))))</f>
        <v>410</v>
      </c>
      <c r="AR324" s="43">
        <f>'PRECIO REFERENCIA'!AP324</f>
        <v>0</v>
      </c>
      <c r="AS324" s="43" t="str">
        <f>'PRECIO REFERENCIA'!AR324</f>
        <v>NO OFERTADO</v>
      </c>
      <c r="AT324" s="44">
        <f>+IF(AS324="NO OFERTADO",0,IF(AS324="NO CUMPLE EV TECNICA",0,IF(AS324="NO HABILITA",0,IF(AS324="HABILITA",('PRECIOS UNITARIOS'!$AF324*500)/AR324))))</f>
        <v>0</v>
      </c>
      <c r="AU324" s="43">
        <f>'PRECIO REFERENCIA'!AS324</f>
        <v>0</v>
      </c>
      <c r="AV324" s="43" t="str">
        <f>'PRECIO REFERENCIA'!AU324</f>
        <v>NO OFERTADO</v>
      </c>
      <c r="AW324" s="44">
        <f>+IF(AV324="NO OFERTADO",0,IF(AV324="NO CUMPLE EV TECNICA",0,IF(AV324="NO HABILITA",0,IF(AV324="HABILITA",('PRECIOS UNITARIOS'!$AF324*500)/AU324))))</f>
        <v>0</v>
      </c>
      <c r="AX324" s="43">
        <f>'PRECIO REFERENCIA'!AV324</f>
        <v>0</v>
      </c>
      <c r="AY324" s="43" t="str">
        <f>'PRECIO REFERENCIA'!AX324</f>
        <v>NO OFERTADO</v>
      </c>
      <c r="AZ324" s="44">
        <f>+IF(AY324="NO OFERTADO",0,IF(AY324="NO CUMPLE EV TECNICA",0,IF(AY324="NO HABILITA",0,IF(AY324="HABILITA",('PRECIOS UNITARIOS'!$AF324*500)/AX324))))</f>
        <v>0</v>
      </c>
      <c r="BA324" s="43">
        <f>'PRECIO REFERENCIA'!AY324</f>
        <v>0</v>
      </c>
      <c r="BB324" s="43" t="str">
        <f>'PRECIO REFERENCIA'!BA324</f>
        <v>NO OFERTADO</v>
      </c>
      <c r="BC324" s="44">
        <f>+IF(BB324="NO OFERTADO",0,IF(BB324="NO CUMPLE EV TECNICA",0,IF(BB324="NO HABILITA",0,IF(BB324="HABILITA",('PRECIOS UNITARIOS'!$AF324*500)/BA324))))</f>
        <v>0</v>
      </c>
      <c r="BD324" s="43">
        <f>'PRECIO REFERENCIA'!BB324</f>
        <v>54581</v>
      </c>
      <c r="BE324" s="43" t="str">
        <f>'PRECIO REFERENCIA'!BD324</f>
        <v>HABILITA</v>
      </c>
      <c r="BF324" s="44">
        <f>+IF(BE324="NO OFERTADO",0,IF(BE324="NO CUMPLE EV TECNICA",0,IF(BE324="NO HABILITA",0,IF(BE324="HABILITA",('PRECIOS UNITARIOS'!$AF324*500)/BD324))))</f>
        <v>375.58857477876916</v>
      </c>
      <c r="BG324" s="43">
        <f>'PRECIO REFERENCIA'!BE324</f>
        <v>0</v>
      </c>
      <c r="BH324" s="43" t="str">
        <f>'PRECIO REFERENCIA'!BG324</f>
        <v>NO OFERTADO</v>
      </c>
      <c r="BI324" s="44">
        <f>+IF(BH324="NO OFERTADO",0,IF(BH324="NO CUMPLE EV TECNICA",0,IF(BH324="NO HABILITA",0,IF(BH324="HABILITA",('PRECIOS UNITARIOS'!$AF324*500)/BG324))))</f>
        <v>0</v>
      </c>
      <c r="BJ324" s="43">
        <f>'PRECIO REFERENCIA'!BH324</f>
        <v>0</v>
      </c>
      <c r="BK324" s="43" t="str">
        <f>'PRECIO REFERENCIA'!BJ324</f>
        <v>NO OFERTADO</v>
      </c>
      <c r="BL324" s="44">
        <f>+IF(BK324="NO OFERTADO",0,IF(BK324="NO CUMPLE EV TECNICA",0,IF(BK324="NO HABILITA",0,IF(BK324="HABILITA",('PRECIOS UNITARIOS'!$AF324*500)/BJ324))))</f>
        <v>0</v>
      </c>
      <c r="BM324" s="43">
        <f>'PRECIO REFERENCIA'!BK324</f>
        <v>0</v>
      </c>
      <c r="BN324" s="43" t="str">
        <f>'PRECIO REFERENCIA'!BM324</f>
        <v>NO OFERTADO</v>
      </c>
      <c r="BO324" s="44">
        <f>+IF(BN324="NO OFERTADO",0,IF(BN324="NO CUMPLE EV TECNICA",0,IF(BN324="NO HABILITA",0,IF(BN324="HABILITA",('PRECIOS UNITARIOS'!$AF324*500)/BM324))))</f>
        <v>0</v>
      </c>
      <c r="BP324" s="43">
        <f>'PRECIO REFERENCIA'!BN324</f>
        <v>0</v>
      </c>
      <c r="BQ324" s="43" t="str">
        <f>'PRECIO REFERENCIA'!BP324</f>
        <v>NO OFERTADO</v>
      </c>
      <c r="BR324" s="44">
        <f>+IF(BQ324="NO OFERTADO",0,IF(BQ324="NO CUMPLE EV TECNICA",0,IF(BQ324="NO HABILITA",0,IF(BQ324="HABILITA",('PRECIOS UNITARIOS'!$AF324*500)/BP324))))</f>
        <v>0</v>
      </c>
      <c r="BS324" s="43">
        <f>'PRECIO REFERENCIA'!BQ324</f>
        <v>0</v>
      </c>
      <c r="BT324" s="43" t="str">
        <f>'PRECIO REFERENCIA'!BS324</f>
        <v>NO OFERTADO</v>
      </c>
      <c r="BU324" s="44">
        <f>+IF(BT324="NO OFERTADO",0,IF(BT324="NO CUMPLE EV TECNICA",0,IF(BT324="NO HABILITA",0,IF(BT324="HABILITA",('PRECIOS UNITARIOS'!$AF324*500)/BS324))))</f>
        <v>0</v>
      </c>
      <c r="BV324" s="43">
        <f>'PRECIO REFERENCIA'!BT324</f>
        <v>0</v>
      </c>
      <c r="BW324" s="43" t="str">
        <f>'PRECIO REFERENCIA'!BV324</f>
        <v>NO OFERTADO</v>
      </c>
      <c r="BX324" s="44">
        <f>+IF(BW324="NO OFERTADO",0,IF(BW324="NO CUMPLE EV TECNICA",0,IF(BW324="NO HABILITA",0,IF(BW324="HABILITA",('PRECIOS UNITARIOS'!$AF324*500)/BV324))))</f>
        <v>0</v>
      </c>
      <c r="BY324" s="43">
        <f>'PRECIO REFERENCIA'!BW324</f>
        <v>0</v>
      </c>
      <c r="BZ324" s="43" t="str">
        <f>'PRECIO REFERENCIA'!BY324</f>
        <v>NO OFERTADO</v>
      </c>
      <c r="CA324" s="44">
        <f>+IF(BZ324="NO OFERTADO",0,IF(BZ324="NO CUMPLE EV TECNICA",0,IF(BZ324="NO HABILITA",0,IF(BZ324="HABILITA",('PRECIOS UNITARIOS'!$AF324*500)/BY324))))</f>
        <v>0</v>
      </c>
      <c r="CB324" s="43">
        <f>'PRECIO REFERENCIA'!BZ324</f>
        <v>0</v>
      </c>
      <c r="CC324" s="43" t="str">
        <f>'PRECIO REFERENCIA'!CB324</f>
        <v>NO OFERTADO</v>
      </c>
      <c r="CD324" s="44">
        <f>+IF(CC324="NO OFERTADO",0,IF(CC324="NO CUMPLE EV TECNICA",0,IF(CC324="NO HABILITA",0,IF(CC324="HABILITA",('PRECIOS UNITARIOS'!$AF324*500)/CB324))))</f>
        <v>0</v>
      </c>
      <c r="CE324" s="43">
        <f>'PRECIO REFERENCIA'!CC324</f>
        <v>0</v>
      </c>
      <c r="CF324" s="43" t="str">
        <f>'PRECIO REFERENCIA'!CE324</f>
        <v>NO OFERTADO</v>
      </c>
      <c r="CG324" s="44">
        <f>+IF(CF324="NO OFERTADO",0,IF(CF324="NO CUMPLE EV TECNICA",0,IF(CF324="NO HABILITA",0,IF(CF324="HABILITA",('PRECIOS UNITARIOS'!$AF324*500)/CE324))))</f>
        <v>0</v>
      </c>
      <c r="CH324" s="43">
        <f>'PRECIO REFERENCIA'!CF324</f>
        <v>0</v>
      </c>
      <c r="CI324" s="43" t="str">
        <f>'PRECIO REFERENCIA'!CH324</f>
        <v>NO OFERTADO</v>
      </c>
      <c r="CJ324" s="44">
        <f>+IF(CI324="NO OFERTADO",0,IF(CI324="NO CUMPLE EV TECNICA",0,IF(CI324="NO HABILITA",0,IF(CI324="HABILITA",('PRECIOS UNITARIOS'!$AF324*500)/CH324))))</f>
        <v>0</v>
      </c>
    </row>
    <row r="325" spans="1:88" s="40" customFormat="1" ht="51" x14ac:dyDescent="0.2">
      <c r="A325" s="103">
        <v>316</v>
      </c>
      <c r="B325" s="202" t="s">
        <v>476</v>
      </c>
      <c r="C325" s="121" t="s">
        <v>52</v>
      </c>
      <c r="D325" s="24">
        <v>1</v>
      </c>
      <c r="E325" s="166" t="s">
        <v>53</v>
      </c>
      <c r="F325" s="168">
        <v>2</v>
      </c>
      <c r="G325" s="25">
        <v>24760.496599999999</v>
      </c>
      <c r="H325" s="43">
        <f>'PRECIO REFERENCIA'!F325</f>
        <v>0</v>
      </c>
      <c r="I325" s="43" t="str">
        <f>'PRECIO REFERENCIA'!H325</f>
        <v>NO OFERTADO</v>
      </c>
      <c r="J325" s="44">
        <f>+IF(I325="NO OFERTADO",0,IF(I325="NO CUMPLE EV TECNICA",0,IF(I325="NO HABILITA",0,IF(I325="HABILITA",('PRECIOS UNITARIOS'!$AF325*500)/H325))))</f>
        <v>0</v>
      </c>
      <c r="K325" s="43">
        <f>'PRECIO REFERENCIA'!I325</f>
        <v>39000</v>
      </c>
      <c r="L325" s="43" t="str">
        <f>'PRECIO REFERENCIA'!K325</f>
        <v>NO HABILITA</v>
      </c>
      <c r="M325" s="44">
        <f>+IF(L325="NO OFERTADO",0,IF(L325="NO CUMPLE EV TECNICA",0,IF(L325="NO HABILITA",0,IF(L325="HABILITA",('PRECIOS UNITARIOS'!$AF325*500)/K325))))</f>
        <v>0</v>
      </c>
      <c r="N325" s="43">
        <f>'PRECIO REFERENCIA'!L325</f>
        <v>49400</v>
      </c>
      <c r="O325" s="43" t="str">
        <f>'PRECIO REFERENCIA'!N325</f>
        <v>NO HABILITA</v>
      </c>
      <c r="P325" s="44">
        <f>+IF(O325="NO OFERTADO",0,IF(O325="NO CUMPLE EV TECNICA",0,IF(O325="NO HABILITA",0,IF(O325="HABILITA",('PRECIOS UNITARIOS'!$AF325*500)/N325))))</f>
        <v>0</v>
      </c>
      <c r="Q325" s="43">
        <f>'PRECIO REFERENCIA'!O325</f>
        <v>0</v>
      </c>
      <c r="R325" s="43" t="str">
        <f>'PRECIO REFERENCIA'!Q325</f>
        <v>NO OFERTADO</v>
      </c>
      <c r="S325" s="44">
        <f>+IF(R325="NO OFERTADO",0,IF(R325="NO CUMPLE EV TECNICA",0,IF(R325="NO HABILITA",0,IF(R325="HABILITA",('PRECIOS UNITARIOS'!$AF325*500)/Q325))))</f>
        <v>0</v>
      </c>
      <c r="T325" s="43">
        <f>'PRECIO REFERENCIA'!R325</f>
        <v>0</v>
      </c>
      <c r="U325" s="43" t="str">
        <f>'PRECIO REFERENCIA'!T325</f>
        <v>NO OFERTADO</v>
      </c>
      <c r="V325" s="44">
        <f>+IF(U325="NO OFERTADO",0,IF(U325="NO CUMPLE EV TECNICA",0,IF(U325="NO HABILITA",0,IF(U325="HABILITA",('PRECIOS UNITARIOS'!$AF325*500)/T325))))</f>
        <v>0</v>
      </c>
      <c r="W325" s="43">
        <f>'PRECIO REFERENCIA'!U325</f>
        <v>0</v>
      </c>
      <c r="X325" s="43" t="str">
        <f>'PRECIO REFERENCIA'!W325</f>
        <v>NO OFERTADO</v>
      </c>
      <c r="Y325" s="44">
        <f>+IF(X325="NO OFERTADO",0,IF(X325="NO CUMPLE EV TECNICA",0,IF(X325="NO HABILITA",0,IF(X325="HABILITA",('PRECIOS UNITARIOS'!$AF325*500)/W325))))</f>
        <v>0</v>
      </c>
      <c r="Z325" s="43">
        <f>'PRECIO REFERENCIA'!X325</f>
        <v>0</v>
      </c>
      <c r="AA325" s="43" t="str">
        <f>'PRECIO REFERENCIA'!Z325</f>
        <v>NO OFERTADO</v>
      </c>
      <c r="AB325" s="44">
        <f>+IF(AA325="NO OFERTADO",0,IF(AA325="NO CUMPLE EV TECNICA",0,IF(AA325="NO HABILITA",0,IF(AA325="HABILITA",('PRECIOS UNITARIOS'!$AF325*500)/Z325))))</f>
        <v>0</v>
      </c>
      <c r="AC325" s="43">
        <f>'PRECIO REFERENCIA'!AA325</f>
        <v>0</v>
      </c>
      <c r="AD325" s="43" t="str">
        <f>'PRECIO REFERENCIA'!AC325</f>
        <v>NO OFERTADO</v>
      </c>
      <c r="AE325" s="44">
        <f>+IF(AD325="NO OFERTADO",0,IF(AD325="NO CUMPLE EV TECNICA",0,IF(AD325="NO HABILITA",0,IF(AD325="HABILITA",('PRECIOS UNITARIOS'!$AF325*500)/AC325))))</f>
        <v>0</v>
      </c>
      <c r="AF325" s="43">
        <f>'PRECIO REFERENCIA'!AD325</f>
        <v>0</v>
      </c>
      <c r="AG325" s="43" t="str">
        <f>'PRECIO REFERENCIA'!AF325</f>
        <v>NO HABILITA</v>
      </c>
      <c r="AH325" s="44">
        <f>+IF(AG325="NO OFERTADO",0,IF(AG325="NO CUMPLE EV TECNICA",0,IF(AG325="NO HABILITA",0,IF(AG325="HABILITA",('PRECIOS UNITARIOS'!$AF325*500)/AF325))))</f>
        <v>0</v>
      </c>
      <c r="AI325" s="43">
        <f>'PRECIO REFERENCIA'!AG325</f>
        <v>0</v>
      </c>
      <c r="AJ325" s="43" t="str">
        <f>'PRECIO REFERENCIA'!AI325</f>
        <v>NO OFERTADO</v>
      </c>
      <c r="AK325" s="44">
        <f>+IF(AJ325="NO OFERTADO",0,IF(AJ325="NO CUMPLE EV TECNICA",0,IF(AJ325="NO HABILITA",0,IF(AJ325="HABILITA",('PRECIOS UNITARIOS'!$AF325*500)/AI325))))</f>
        <v>0</v>
      </c>
      <c r="AL325" s="43">
        <f>'PRECIO REFERENCIA'!AJ325</f>
        <v>0</v>
      </c>
      <c r="AM325" s="43" t="str">
        <f>'PRECIO REFERENCIA'!AL325</f>
        <v>NO OFERTADO</v>
      </c>
      <c r="AN325" s="44">
        <f>+IF(AM325="NO OFERTADO",0,IF(AM325="NO CUMPLE EV TECNICA",0,IF(AM325="NO HABILITA",0,IF(AM325="HABILITA",('PRECIOS UNITARIOS'!$AF325*500)/AL325))))</f>
        <v>0</v>
      </c>
      <c r="AO325" s="43">
        <f>'PRECIO REFERENCIA'!AM325</f>
        <v>19700</v>
      </c>
      <c r="AP325" s="43" t="str">
        <f>'PRECIO REFERENCIA'!AO325</f>
        <v>HABILITA</v>
      </c>
      <c r="AQ325" s="44">
        <f>+IF(AP325="NO OFERTADO",0,IF(AP325="NO CUMPLE EV TECNICA",0,IF(AP325="NO HABILITA",0,IF(AP325="HABILITA",('PRECIOS UNITARIOS'!$AF325*500)/AO325))))</f>
        <v>500</v>
      </c>
      <c r="AR325" s="43">
        <f>'PRECIO REFERENCIA'!AP325</f>
        <v>0</v>
      </c>
      <c r="AS325" s="43" t="str">
        <f>'PRECIO REFERENCIA'!AR325</f>
        <v>NO OFERTADO</v>
      </c>
      <c r="AT325" s="44">
        <f>+IF(AS325="NO OFERTADO",0,IF(AS325="NO CUMPLE EV TECNICA",0,IF(AS325="NO HABILITA",0,IF(AS325="HABILITA",('PRECIOS UNITARIOS'!$AF325*500)/AR325))))</f>
        <v>0</v>
      </c>
      <c r="AU325" s="43">
        <f>'PRECIO REFERENCIA'!AS325</f>
        <v>0</v>
      </c>
      <c r="AV325" s="43" t="str">
        <f>'PRECIO REFERENCIA'!AU325</f>
        <v>NO OFERTADO</v>
      </c>
      <c r="AW325" s="44">
        <f>+IF(AV325="NO OFERTADO",0,IF(AV325="NO CUMPLE EV TECNICA",0,IF(AV325="NO HABILITA",0,IF(AV325="HABILITA",('PRECIOS UNITARIOS'!$AF325*500)/AU325))))</f>
        <v>0</v>
      </c>
      <c r="AX325" s="43">
        <f>'PRECIO REFERENCIA'!AV325</f>
        <v>0</v>
      </c>
      <c r="AY325" s="43" t="str">
        <f>'PRECIO REFERENCIA'!AX325</f>
        <v>NO OFERTADO</v>
      </c>
      <c r="AZ325" s="44">
        <f>+IF(AY325="NO OFERTADO",0,IF(AY325="NO CUMPLE EV TECNICA",0,IF(AY325="NO HABILITA",0,IF(AY325="HABILITA",('PRECIOS UNITARIOS'!$AF325*500)/AX325))))</f>
        <v>0</v>
      </c>
      <c r="BA325" s="43">
        <f>'PRECIO REFERENCIA'!AY325</f>
        <v>0</v>
      </c>
      <c r="BB325" s="43" t="str">
        <f>'PRECIO REFERENCIA'!BA325</f>
        <v>NO OFERTADO</v>
      </c>
      <c r="BC325" s="44">
        <f>+IF(BB325="NO OFERTADO",0,IF(BB325="NO CUMPLE EV TECNICA",0,IF(BB325="NO HABILITA",0,IF(BB325="HABILITA",('PRECIOS UNITARIOS'!$AF325*500)/BA325))))</f>
        <v>0</v>
      </c>
      <c r="BD325" s="43">
        <f>'PRECIO REFERENCIA'!BB325</f>
        <v>42311</v>
      </c>
      <c r="BE325" s="43" t="str">
        <f>'PRECIO REFERENCIA'!BD325</f>
        <v>NO HABILITA</v>
      </c>
      <c r="BF325" s="44">
        <f>+IF(BE325="NO OFERTADO",0,IF(BE325="NO CUMPLE EV TECNICA",0,IF(BE325="NO HABILITA",0,IF(BE325="HABILITA",('PRECIOS UNITARIOS'!$AF325*500)/BD325))))</f>
        <v>0</v>
      </c>
      <c r="BG325" s="43">
        <f>'PRECIO REFERENCIA'!BE325</f>
        <v>0</v>
      </c>
      <c r="BH325" s="43" t="str">
        <f>'PRECIO REFERENCIA'!BG325</f>
        <v>NO OFERTADO</v>
      </c>
      <c r="BI325" s="44">
        <f>+IF(BH325="NO OFERTADO",0,IF(BH325="NO CUMPLE EV TECNICA",0,IF(BH325="NO HABILITA",0,IF(BH325="HABILITA",('PRECIOS UNITARIOS'!$AF325*500)/BG325))))</f>
        <v>0</v>
      </c>
      <c r="BJ325" s="43">
        <f>'PRECIO REFERENCIA'!BH325</f>
        <v>56890</v>
      </c>
      <c r="BK325" s="43" t="str">
        <f>'PRECIO REFERENCIA'!BJ325</f>
        <v>NO HABILITA</v>
      </c>
      <c r="BL325" s="44">
        <f>+IF(BK325="NO OFERTADO",0,IF(BK325="NO CUMPLE EV TECNICA",0,IF(BK325="NO HABILITA",0,IF(BK325="HABILITA",('PRECIOS UNITARIOS'!$AF325*500)/BJ325))))</f>
        <v>0</v>
      </c>
      <c r="BM325" s="43">
        <f>'PRECIO REFERENCIA'!BK325</f>
        <v>0</v>
      </c>
      <c r="BN325" s="43" t="str">
        <f>'PRECIO REFERENCIA'!BM325</f>
        <v>NO OFERTADO</v>
      </c>
      <c r="BO325" s="44">
        <f>+IF(BN325="NO OFERTADO",0,IF(BN325="NO CUMPLE EV TECNICA",0,IF(BN325="NO HABILITA",0,IF(BN325="HABILITA",('PRECIOS UNITARIOS'!$AF325*500)/BM325))))</f>
        <v>0</v>
      </c>
      <c r="BP325" s="43">
        <f>'PRECIO REFERENCIA'!BN325</f>
        <v>0</v>
      </c>
      <c r="BQ325" s="43" t="str">
        <f>'PRECIO REFERENCIA'!BP325</f>
        <v>NO OFERTADO</v>
      </c>
      <c r="BR325" s="44">
        <f>+IF(BQ325="NO OFERTADO",0,IF(BQ325="NO CUMPLE EV TECNICA",0,IF(BQ325="NO HABILITA",0,IF(BQ325="HABILITA",('PRECIOS UNITARIOS'!$AF325*500)/BP325))))</f>
        <v>0</v>
      </c>
      <c r="BS325" s="43">
        <f>'PRECIO REFERENCIA'!BQ325</f>
        <v>0</v>
      </c>
      <c r="BT325" s="43" t="str">
        <f>'PRECIO REFERENCIA'!BS325</f>
        <v>NO OFERTADO</v>
      </c>
      <c r="BU325" s="44">
        <f>+IF(BT325="NO OFERTADO",0,IF(BT325="NO CUMPLE EV TECNICA",0,IF(BT325="NO HABILITA",0,IF(BT325="HABILITA",('PRECIOS UNITARIOS'!$AF325*500)/BS325))))</f>
        <v>0</v>
      </c>
      <c r="BV325" s="43">
        <f>'PRECIO REFERENCIA'!BT325</f>
        <v>0</v>
      </c>
      <c r="BW325" s="43" t="str">
        <f>'PRECIO REFERENCIA'!BV325</f>
        <v>NO OFERTADO</v>
      </c>
      <c r="BX325" s="44">
        <f>+IF(BW325="NO OFERTADO",0,IF(BW325="NO CUMPLE EV TECNICA",0,IF(BW325="NO HABILITA",0,IF(BW325="HABILITA",('PRECIOS UNITARIOS'!$AF325*500)/BV325))))</f>
        <v>0</v>
      </c>
      <c r="BY325" s="43">
        <f>'PRECIO REFERENCIA'!BW325</f>
        <v>0</v>
      </c>
      <c r="BZ325" s="43" t="str">
        <f>'PRECIO REFERENCIA'!BY325</f>
        <v>NO OFERTADO</v>
      </c>
      <c r="CA325" s="44">
        <f>+IF(BZ325="NO OFERTADO",0,IF(BZ325="NO CUMPLE EV TECNICA",0,IF(BZ325="NO HABILITA",0,IF(BZ325="HABILITA",('PRECIOS UNITARIOS'!$AF325*500)/BY325))))</f>
        <v>0</v>
      </c>
      <c r="CB325" s="43">
        <f>'PRECIO REFERENCIA'!BZ325</f>
        <v>0</v>
      </c>
      <c r="CC325" s="43" t="str">
        <f>'PRECIO REFERENCIA'!CB325</f>
        <v>NO OFERTADO</v>
      </c>
      <c r="CD325" s="44">
        <f>+IF(CC325="NO OFERTADO",0,IF(CC325="NO CUMPLE EV TECNICA",0,IF(CC325="NO HABILITA",0,IF(CC325="HABILITA",('PRECIOS UNITARIOS'!$AF325*500)/CB325))))</f>
        <v>0</v>
      </c>
      <c r="CE325" s="43">
        <f>'PRECIO REFERENCIA'!CC325</f>
        <v>0</v>
      </c>
      <c r="CF325" s="43" t="str">
        <f>'PRECIO REFERENCIA'!CE325</f>
        <v>NO OFERTADO</v>
      </c>
      <c r="CG325" s="44">
        <f>+IF(CF325="NO OFERTADO",0,IF(CF325="NO CUMPLE EV TECNICA",0,IF(CF325="NO HABILITA",0,IF(CF325="HABILITA",('PRECIOS UNITARIOS'!$AF325*500)/CE325))))</f>
        <v>0</v>
      </c>
      <c r="CH325" s="43">
        <f>'PRECIO REFERENCIA'!CF325</f>
        <v>0</v>
      </c>
      <c r="CI325" s="43" t="str">
        <f>'PRECIO REFERENCIA'!CH325</f>
        <v>NO OFERTADO</v>
      </c>
      <c r="CJ325" s="44">
        <f>+IF(CI325="NO OFERTADO",0,IF(CI325="NO CUMPLE EV TECNICA",0,IF(CI325="NO HABILITA",0,IF(CI325="HABILITA",('PRECIOS UNITARIOS'!$AF325*500)/CH325))))</f>
        <v>0</v>
      </c>
    </row>
    <row r="326" spans="1:88" s="40" customFormat="1" ht="38.25" x14ac:dyDescent="0.2">
      <c r="A326" s="103">
        <v>317</v>
      </c>
      <c r="B326" s="202" t="s">
        <v>477</v>
      </c>
      <c r="C326" s="121" t="s">
        <v>52</v>
      </c>
      <c r="D326" s="24">
        <v>1</v>
      </c>
      <c r="E326" s="166" t="s">
        <v>53</v>
      </c>
      <c r="F326" s="168">
        <v>1</v>
      </c>
      <c r="G326" s="25">
        <v>11500</v>
      </c>
      <c r="H326" s="43">
        <f>'PRECIO REFERENCIA'!F326</f>
        <v>0</v>
      </c>
      <c r="I326" s="43" t="str">
        <f>'PRECIO REFERENCIA'!H326</f>
        <v>NO OFERTADO</v>
      </c>
      <c r="J326" s="44">
        <f>+IF(I326="NO OFERTADO",0,IF(I326="NO CUMPLE EV TECNICA",0,IF(I326="NO HABILITA",0,IF(I326="HABILITA",('PRECIOS UNITARIOS'!$AF326*500)/H326))))</f>
        <v>0</v>
      </c>
      <c r="K326" s="43">
        <f>'PRECIO REFERENCIA'!I326</f>
        <v>11300</v>
      </c>
      <c r="L326" s="43" t="str">
        <f>'PRECIO REFERENCIA'!K326</f>
        <v>HABILITA</v>
      </c>
      <c r="M326" s="44">
        <f>+IF(L326="NO OFERTADO",0,IF(L326="NO CUMPLE EV TECNICA",0,IF(L326="NO HABILITA",0,IF(L326="HABILITA",('PRECIOS UNITARIOS'!$AF326*500)/K326))))</f>
        <v>376.10619469026551</v>
      </c>
      <c r="N326" s="43">
        <f>'PRECIO REFERENCIA'!L326</f>
        <v>8500</v>
      </c>
      <c r="O326" s="43" t="str">
        <f>'PRECIO REFERENCIA'!N326</f>
        <v>HABILITA</v>
      </c>
      <c r="P326" s="44">
        <f>+IF(O326="NO OFERTADO",0,IF(O326="NO CUMPLE EV TECNICA",0,IF(O326="NO HABILITA",0,IF(O326="HABILITA",('PRECIOS UNITARIOS'!$AF326*500)/N326))))</f>
        <v>500</v>
      </c>
      <c r="Q326" s="43">
        <f>'PRECIO REFERENCIA'!O326</f>
        <v>0</v>
      </c>
      <c r="R326" s="43" t="str">
        <f>'PRECIO REFERENCIA'!Q326</f>
        <v>NO OFERTADO</v>
      </c>
      <c r="S326" s="44">
        <f>+IF(R326="NO OFERTADO",0,IF(R326="NO CUMPLE EV TECNICA",0,IF(R326="NO HABILITA",0,IF(R326="HABILITA",('PRECIOS UNITARIOS'!$AF326*500)/Q326))))</f>
        <v>0</v>
      </c>
      <c r="T326" s="43">
        <f>'PRECIO REFERENCIA'!R326</f>
        <v>0</v>
      </c>
      <c r="U326" s="43" t="str">
        <f>'PRECIO REFERENCIA'!T326</f>
        <v>NO OFERTADO</v>
      </c>
      <c r="V326" s="44">
        <f>+IF(U326="NO OFERTADO",0,IF(U326="NO CUMPLE EV TECNICA",0,IF(U326="NO HABILITA",0,IF(U326="HABILITA",('PRECIOS UNITARIOS'!$AF326*500)/T326))))</f>
        <v>0</v>
      </c>
      <c r="W326" s="43">
        <f>'PRECIO REFERENCIA'!U326</f>
        <v>0</v>
      </c>
      <c r="X326" s="43" t="str">
        <f>'PRECIO REFERENCIA'!W326</f>
        <v>NO OFERTADO</v>
      </c>
      <c r="Y326" s="44">
        <f>+IF(X326="NO OFERTADO",0,IF(X326="NO CUMPLE EV TECNICA",0,IF(X326="NO HABILITA",0,IF(X326="HABILITA",('PRECIOS UNITARIOS'!$AF326*500)/W326))))</f>
        <v>0</v>
      </c>
      <c r="Z326" s="43">
        <f>'PRECIO REFERENCIA'!X326</f>
        <v>0</v>
      </c>
      <c r="AA326" s="43" t="str">
        <f>'PRECIO REFERENCIA'!Z326</f>
        <v>NO OFERTADO</v>
      </c>
      <c r="AB326" s="44">
        <f>+IF(AA326="NO OFERTADO",0,IF(AA326="NO CUMPLE EV TECNICA",0,IF(AA326="NO HABILITA",0,IF(AA326="HABILITA",('PRECIOS UNITARIOS'!$AF326*500)/Z326))))</f>
        <v>0</v>
      </c>
      <c r="AC326" s="43">
        <f>'PRECIO REFERENCIA'!AA326</f>
        <v>0</v>
      </c>
      <c r="AD326" s="43" t="str">
        <f>'PRECIO REFERENCIA'!AC326</f>
        <v>NO OFERTADO</v>
      </c>
      <c r="AE326" s="44">
        <f>+IF(AD326="NO OFERTADO",0,IF(AD326="NO CUMPLE EV TECNICA",0,IF(AD326="NO HABILITA",0,IF(AD326="HABILITA",('PRECIOS UNITARIOS'!$AF326*500)/AC326))))</f>
        <v>0</v>
      </c>
      <c r="AF326" s="43">
        <f>'PRECIO REFERENCIA'!AD326</f>
        <v>0</v>
      </c>
      <c r="AG326" s="43" t="str">
        <f>'PRECIO REFERENCIA'!AF326</f>
        <v>NO HABILITA</v>
      </c>
      <c r="AH326" s="44">
        <f>+IF(AG326="NO OFERTADO",0,IF(AG326="NO CUMPLE EV TECNICA",0,IF(AG326="NO HABILITA",0,IF(AG326="HABILITA",('PRECIOS UNITARIOS'!$AF326*500)/AF326))))</f>
        <v>0</v>
      </c>
      <c r="AI326" s="43">
        <f>'PRECIO REFERENCIA'!AG326</f>
        <v>0</v>
      </c>
      <c r="AJ326" s="43" t="str">
        <f>'PRECIO REFERENCIA'!AI326</f>
        <v>NO OFERTADO</v>
      </c>
      <c r="AK326" s="44">
        <f>+IF(AJ326="NO OFERTADO",0,IF(AJ326="NO CUMPLE EV TECNICA",0,IF(AJ326="NO HABILITA",0,IF(AJ326="HABILITA",('PRECIOS UNITARIOS'!$AF326*500)/AI326))))</f>
        <v>0</v>
      </c>
      <c r="AL326" s="43">
        <f>'PRECIO REFERENCIA'!AJ326</f>
        <v>0</v>
      </c>
      <c r="AM326" s="43" t="str">
        <f>'PRECIO REFERENCIA'!AL326</f>
        <v>NO OFERTADO</v>
      </c>
      <c r="AN326" s="44">
        <f>+IF(AM326="NO OFERTADO",0,IF(AM326="NO CUMPLE EV TECNICA",0,IF(AM326="NO HABILITA",0,IF(AM326="HABILITA",('PRECIOS UNITARIOS'!$AF326*500)/AL326))))</f>
        <v>0</v>
      </c>
      <c r="AO326" s="43">
        <f>'PRECIO REFERENCIA'!AM326</f>
        <v>10000</v>
      </c>
      <c r="AP326" s="43" t="str">
        <f>'PRECIO REFERENCIA'!AO326</f>
        <v>HABILITA</v>
      </c>
      <c r="AQ326" s="44">
        <f>+IF(AP326="NO OFERTADO",0,IF(AP326="NO CUMPLE EV TECNICA",0,IF(AP326="NO HABILITA",0,IF(AP326="HABILITA",('PRECIOS UNITARIOS'!$AF326*500)/AO326))))</f>
        <v>425</v>
      </c>
      <c r="AR326" s="43">
        <f>'PRECIO REFERENCIA'!AP326</f>
        <v>0</v>
      </c>
      <c r="AS326" s="43" t="str">
        <f>'PRECIO REFERENCIA'!AR326</f>
        <v>NO OFERTADO</v>
      </c>
      <c r="AT326" s="44">
        <f>+IF(AS326="NO OFERTADO",0,IF(AS326="NO CUMPLE EV TECNICA",0,IF(AS326="NO HABILITA",0,IF(AS326="HABILITA",('PRECIOS UNITARIOS'!$AF326*500)/AR326))))</f>
        <v>0</v>
      </c>
      <c r="AU326" s="43">
        <f>'PRECIO REFERENCIA'!AS326</f>
        <v>0</v>
      </c>
      <c r="AV326" s="43" t="str">
        <f>'PRECIO REFERENCIA'!AU326</f>
        <v>NO OFERTADO</v>
      </c>
      <c r="AW326" s="44">
        <f>+IF(AV326="NO OFERTADO",0,IF(AV326="NO CUMPLE EV TECNICA",0,IF(AV326="NO HABILITA",0,IF(AV326="HABILITA",('PRECIOS UNITARIOS'!$AF326*500)/AU326))))</f>
        <v>0</v>
      </c>
      <c r="AX326" s="43">
        <f>'PRECIO REFERENCIA'!AV326</f>
        <v>0</v>
      </c>
      <c r="AY326" s="43" t="str">
        <f>'PRECIO REFERENCIA'!AX326</f>
        <v>NO OFERTADO</v>
      </c>
      <c r="AZ326" s="44">
        <f>+IF(AY326="NO OFERTADO",0,IF(AY326="NO CUMPLE EV TECNICA",0,IF(AY326="NO HABILITA",0,IF(AY326="HABILITA",('PRECIOS UNITARIOS'!$AF326*500)/AX326))))</f>
        <v>0</v>
      </c>
      <c r="BA326" s="43">
        <f>'PRECIO REFERENCIA'!AY326</f>
        <v>0</v>
      </c>
      <c r="BB326" s="43" t="str">
        <f>'PRECIO REFERENCIA'!BA326</f>
        <v>NO OFERTADO</v>
      </c>
      <c r="BC326" s="44">
        <f>+IF(BB326="NO OFERTADO",0,IF(BB326="NO CUMPLE EV TECNICA",0,IF(BB326="NO HABILITA",0,IF(BB326="HABILITA",('PRECIOS UNITARIOS'!$AF326*500)/BA326))))</f>
        <v>0</v>
      </c>
      <c r="BD326" s="43">
        <f>'PRECIO REFERENCIA'!BB326</f>
        <v>0</v>
      </c>
      <c r="BE326" s="43" t="str">
        <f>'PRECIO REFERENCIA'!BD326</f>
        <v>NO OFERTADO</v>
      </c>
      <c r="BF326" s="44">
        <f>+IF(BE326="NO OFERTADO",0,IF(BE326="NO CUMPLE EV TECNICA",0,IF(BE326="NO HABILITA",0,IF(BE326="HABILITA",('PRECIOS UNITARIOS'!$AF326*500)/BD326))))</f>
        <v>0</v>
      </c>
      <c r="BG326" s="43">
        <f>'PRECIO REFERENCIA'!BE326</f>
        <v>0</v>
      </c>
      <c r="BH326" s="43" t="str">
        <f>'PRECIO REFERENCIA'!BG326</f>
        <v>NO OFERTADO</v>
      </c>
      <c r="BI326" s="44">
        <f>+IF(BH326="NO OFERTADO",0,IF(BH326="NO CUMPLE EV TECNICA",0,IF(BH326="NO HABILITA",0,IF(BH326="HABILITA",('PRECIOS UNITARIOS'!$AF326*500)/BG326))))</f>
        <v>0</v>
      </c>
      <c r="BJ326" s="43">
        <f>'PRECIO REFERENCIA'!BH326</f>
        <v>0</v>
      </c>
      <c r="BK326" s="43" t="str">
        <f>'PRECIO REFERENCIA'!BJ326</f>
        <v>NO OFERTADO</v>
      </c>
      <c r="BL326" s="44">
        <f>+IF(BK326="NO OFERTADO",0,IF(BK326="NO CUMPLE EV TECNICA",0,IF(BK326="NO HABILITA",0,IF(BK326="HABILITA",('PRECIOS UNITARIOS'!$AF326*500)/BJ326))))</f>
        <v>0</v>
      </c>
      <c r="BM326" s="43">
        <f>'PRECIO REFERENCIA'!BK326</f>
        <v>0</v>
      </c>
      <c r="BN326" s="43" t="str">
        <f>'PRECIO REFERENCIA'!BM326</f>
        <v>NO OFERTADO</v>
      </c>
      <c r="BO326" s="44">
        <f>+IF(BN326="NO OFERTADO",0,IF(BN326="NO CUMPLE EV TECNICA",0,IF(BN326="NO HABILITA",0,IF(BN326="HABILITA",('PRECIOS UNITARIOS'!$AF326*500)/BM326))))</f>
        <v>0</v>
      </c>
      <c r="BP326" s="43">
        <f>'PRECIO REFERENCIA'!BN326</f>
        <v>0</v>
      </c>
      <c r="BQ326" s="43" t="str">
        <f>'PRECIO REFERENCIA'!BP326</f>
        <v>NO OFERTADO</v>
      </c>
      <c r="BR326" s="44">
        <f>+IF(BQ326="NO OFERTADO",0,IF(BQ326="NO CUMPLE EV TECNICA",0,IF(BQ326="NO HABILITA",0,IF(BQ326="HABILITA",('PRECIOS UNITARIOS'!$AF326*500)/BP326))))</f>
        <v>0</v>
      </c>
      <c r="BS326" s="43">
        <f>'PRECIO REFERENCIA'!BQ326</f>
        <v>0</v>
      </c>
      <c r="BT326" s="43" t="str">
        <f>'PRECIO REFERENCIA'!BS326</f>
        <v>NO OFERTADO</v>
      </c>
      <c r="BU326" s="44">
        <f>+IF(BT326="NO OFERTADO",0,IF(BT326="NO CUMPLE EV TECNICA",0,IF(BT326="NO HABILITA",0,IF(BT326="HABILITA",('PRECIOS UNITARIOS'!$AF326*500)/BS326))))</f>
        <v>0</v>
      </c>
      <c r="BV326" s="43">
        <f>'PRECIO REFERENCIA'!BT326</f>
        <v>0</v>
      </c>
      <c r="BW326" s="43" t="str">
        <f>'PRECIO REFERENCIA'!BV326</f>
        <v>NO OFERTADO</v>
      </c>
      <c r="BX326" s="44">
        <f>+IF(BW326="NO OFERTADO",0,IF(BW326="NO CUMPLE EV TECNICA",0,IF(BW326="NO HABILITA",0,IF(BW326="HABILITA",('PRECIOS UNITARIOS'!$AF326*500)/BV326))))</f>
        <v>0</v>
      </c>
      <c r="BY326" s="43">
        <f>'PRECIO REFERENCIA'!BW326</f>
        <v>0</v>
      </c>
      <c r="BZ326" s="43" t="str">
        <f>'PRECIO REFERENCIA'!BY326</f>
        <v>NO OFERTADO</v>
      </c>
      <c r="CA326" s="44">
        <f>+IF(BZ326="NO OFERTADO",0,IF(BZ326="NO CUMPLE EV TECNICA",0,IF(BZ326="NO HABILITA",0,IF(BZ326="HABILITA",('PRECIOS UNITARIOS'!$AF326*500)/BY326))))</f>
        <v>0</v>
      </c>
      <c r="CB326" s="43">
        <f>'PRECIO REFERENCIA'!BZ326</f>
        <v>0</v>
      </c>
      <c r="CC326" s="43" t="str">
        <f>'PRECIO REFERENCIA'!CB326</f>
        <v>NO OFERTADO</v>
      </c>
      <c r="CD326" s="44">
        <f>+IF(CC326="NO OFERTADO",0,IF(CC326="NO CUMPLE EV TECNICA",0,IF(CC326="NO HABILITA",0,IF(CC326="HABILITA",('PRECIOS UNITARIOS'!$AF326*500)/CB326))))</f>
        <v>0</v>
      </c>
      <c r="CE326" s="43">
        <f>'PRECIO REFERENCIA'!CC326</f>
        <v>0</v>
      </c>
      <c r="CF326" s="43" t="str">
        <f>'PRECIO REFERENCIA'!CE326</f>
        <v>NO OFERTADO</v>
      </c>
      <c r="CG326" s="44">
        <f>+IF(CF326="NO OFERTADO",0,IF(CF326="NO CUMPLE EV TECNICA",0,IF(CF326="NO HABILITA",0,IF(CF326="HABILITA",('PRECIOS UNITARIOS'!$AF326*500)/CE326))))</f>
        <v>0</v>
      </c>
      <c r="CH326" s="43">
        <f>'PRECIO REFERENCIA'!CF326</f>
        <v>0</v>
      </c>
      <c r="CI326" s="43" t="str">
        <f>'PRECIO REFERENCIA'!CH326</f>
        <v>NO OFERTADO</v>
      </c>
      <c r="CJ326" s="44">
        <f>+IF(CI326="NO OFERTADO",0,IF(CI326="NO CUMPLE EV TECNICA",0,IF(CI326="NO HABILITA",0,IF(CI326="HABILITA",('PRECIOS UNITARIOS'!$AF326*500)/CH326))))</f>
        <v>0</v>
      </c>
    </row>
    <row r="327" spans="1:88" s="40" customFormat="1" ht="51" x14ac:dyDescent="0.2">
      <c r="A327" s="103">
        <v>318</v>
      </c>
      <c r="B327" s="202" t="s">
        <v>478</v>
      </c>
      <c r="C327" s="121" t="s">
        <v>52</v>
      </c>
      <c r="D327" s="24">
        <v>1</v>
      </c>
      <c r="E327" s="166" t="s">
        <v>53</v>
      </c>
      <c r="F327" s="168">
        <v>73.333333333333329</v>
      </c>
      <c r="G327" s="25">
        <v>4025</v>
      </c>
      <c r="H327" s="43">
        <f>'PRECIO REFERENCIA'!F327</f>
        <v>0</v>
      </c>
      <c r="I327" s="43" t="str">
        <f>'PRECIO REFERENCIA'!H327</f>
        <v>NO OFERTADO</v>
      </c>
      <c r="J327" s="44">
        <f>+IF(I327="NO OFERTADO",0,IF(I327="NO CUMPLE EV TECNICA",0,IF(I327="NO HABILITA",0,IF(I327="HABILITA",('PRECIOS UNITARIOS'!$AF327*500)/H327))))</f>
        <v>0</v>
      </c>
      <c r="K327" s="43">
        <f>'PRECIO REFERENCIA'!I327</f>
        <v>4000</v>
      </c>
      <c r="L327" s="43" t="str">
        <f>'PRECIO REFERENCIA'!K327</f>
        <v>HABILITA</v>
      </c>
      <c r="M327" s="44">
        <f>+IF(L327="NO OFERTADO",0,IF(L327="NO CUMPLE EV TECNICA",0,IF(L327="NO HABILITA",0,IF(L327="HABILITA",('PRECIOS UNITARIOS'!$AF327*500)/K327))))</f>
        <v>437.5</v>
      </c>
      <c r="N327" s="43">
        <f>'PRECIO REFERENCIA'!L327</f>
        <v>3850</v>
      </c>
      <c r="O327" s="43" t="str">
        <f>'PRECIO REFERENCIA'!N327</f>
        <v>HABILITA</v>
      </c>
      <c r="P327" s="44">
        <f>+IF(O327="NO OFERTADO",0,IF(O327="NO CUMPLE EV TECNICA",0,IF(O327="NO HABILITA",0,IF(O327="HABILITA",('PRECIOS UNITARIOS'!$AF327*500)/N327))))</f>
        <v>454.54545454545456</v>
      </c>
      <c r="Q327" s="43">
        <f>'PRECIO REFERENCIA'!O327</f>
        <v>0</v>
      </c>
      <c r="R327" s="43" t="str">
        <f>'PRECIO REFERENCIA'!Q327</f>
        <v>NO OFERTADO</v>
      </c>
      <c r="S327" s="44">
        <f>+IF(R327="NO OFERTADO",0,IF(R327="NO CUMPLE EV TECNICA",0,IF(R327="NO HABILITA",0,IF(R327="HABILITA",('PRECIOS UNITARIOS'!$AF327*500)/Q327))))</f>
        <v>0</v>
      </c>
      <c r="T327" s="43">
        <f>'PRECIO REFERENCIA'!R327</f>
        <v>0</v>
      </c>
      <c r="U327" s="43" t="str">
        <f>'PRECIO REFERENCIA'!T327</f>
        <v>NO OFERTADO</v>
      </c>
      <c r="V327" s="44">
        <f>+IF(U327="NO OFERTADO",0,IF(U327="NO CUMPLE EV TECNICA",0,IF(U327="NO HABILITA",0,IF(U327="HABILITA",('PRECIOS UNITARIOS'!$AF327*500)/T327))))</f>
        <v>0</v>
      </c>
      <c r="W327" s="43">
        <f>'PRECIO REFERENCIA'!U327</f>
        <v>0</v>
      </c>
      <c r="X327" s="43" t="str">
        <f>'PRECIO REFERENCIA'!W327</f>
        <v>NO OFERTADO</v>
      </c>
      <c r="Y327" s="44">
        <f>+IF(X327="NO OFERTADO",0,IF(X327="NO CUMPLE EV TECNICA",0,IF(X327="NO HABILITA",0,IF(X327="HABILITA",('PRECIOS UNITARIOS'!$AF327*500)/W327))))</f>
        <v>0</v>
      </c>
      <c r="Z327" s="43">
        <f>'PRECIO REFERENCIA'!X327</f>
        <v>0</v>
      </c>
      <c r="AA327" s="43" t="str">
        <f>'PRECIO REFERENCIA'!Z327</f>
        <v>NO OFERTADO</v>
      </c>
      <c r="AB327" s="44">
        <f>+IF(AA327="NO OFERTADO",0,IF(AA327="NO CUMPLE EV TECNICA",0,IF(AA327="NO HABILITA",0,IF(AA327="HABILITA",('PRECIOS UNITARIOS'!$AF327*500)/Z327))))</f>
        <v>0</v>
      </c>
      <c r="AC327" s="43">
        <f>'PRECIO REFERENCIA'!AA327</f>
        <v>0</v>
      </c>
      <c r="AD327" s="43" t="str">
        <f>'PRECIO REFERENCIA'!AC327</f>
        <v>NO OFERTADO</v>
      </c>
      <c r="AE327" s="44">
        <f>+IF(AD327="NO OFERTADO",0,IF(AD327="NO CUMPLE EV TECNICA",0,IF(AD327="NO HABILITA",0,IF(AD327="HABILITA",('PRECIOS UNITARIOS'!$AF327*500)/AC327))))</f>
        <v>0</v>
      </c>
      <c r="AF327" s="43">
        <f>'PRECIO REFERENCIA'!AD327</f>
        <v>4489</v>
      </c>
      <c r="AG327" s="43" t="str">
        <f>'PRECIO REFERENCIA'!AF327</f>
        <v>HABILITA</v>
      </c>
      <c r="AH327" s="44">
        <f>+IF(AG327="NO OFERTADO",0,IF(AG327="NO CUMPLE EV TECNICA",0,IF(AG327="NO HABILITA",0,IF(AG327="HABILITA",('PRECIOS UNITARIOS'!$AF327*500)/AF327))))</f>
        <v>389.84183559812874</v>
      </c>
      <c r="AI327" s="43">
        <f>'PRECIO REFERENCIA'!AG327</f>
        <v>0</v>
      </c>
      <c r="AJ327" s="43" t="str">
        <f>'PRECIO REFERENCIA'!AI327</f>
        <v>NO OFERTADO</v>
      </c>
      <c r="AK327" s="44">
        <f>+IF(AJ327="NO OFERTADO",0,IF(AJ327="NO CUMPLE EV TECNICA",0,IF(AJ327="NO HABILITA",0,IF(AJ327="HABILITA",('PRECIOS UNITARIOS'!$AF327*500)/AI327))))</f>
        <v>0</v>
      </c>
      <c r="AL327" s="43">
        <f>'PRECIO REFERENCIA'!AJ327</f>
        <v>0</v>
      </c>
      <c r="AM327" s="43" t="str">
        <f>'PRECIO REFERENCIA'!AL327</f>
        <v>NO OFERTADO</v>
      </c>
      <c r="AN327" s="44">
        <f>+IF(AM327="NO OFERTADO",0,IF(AM327="NO CUMPLE EV TECNICA",0,IF(AM327="NO HABILITA",0,IF(AM327="HABILITA",('PRECIOS UNITARIOS'!$AF327*500)/AL327))))</f>
        <v>0</v>
      </c>
      <c r="AO327" s="43">
        <f>'PRECIO REFERENCIA'!AM327</f>
        <v>3500</v>
      </c>
      <c r="AP327" s="43" t="str">
        <f>'PRECIO REFERENCIA'!AO327</f>
        <v>HABILITA</v>
      </c>
      <c r="AQ327" s="44">
        <f>+IF(AP327="NO OFERTADO",0,IF(AP327="NO CUMPLE EV TECNICA",0,IF(AP327="NO HABILITA",0,IF(AP327="HABILITA",('PRECIOS UNITARIOS'!$AF327*500)/AO327))))</f>
        <v>500</v>
      </c>
      <c r="AR327" s="43">
        <f>'PRECIO REFERENCIA'!AP327</f>
        <v>0</v>
      </c>
      <c r="AS327" s="43" t="str">
        <f>'PRECIO REFERENCIA'!AR327</f>
        <v>NO OFERTADO</v>
      </c>
      <c r="AT327" s="44">
        <f>+IF(AS327="NO OFERTADO",0,IF(AS327="NO CUMPLE EV TECNICA",0,IF(AS327="NO HABILITA",0,IF(AS327="HABILITA",('PRECIOS UNITARIOS'!$AF327*500)/AR327))))</f>
        <v>0</v>
      </c>
      <c r="AU327" s="43">
        <f>'PRECIO REFERENCIA'!AS327</f>
        <v>0</v>
      </c>
      <c r="AV327" s="43" t="str">
        <f>'PRECIO REFERENCIA'!AU327</f>
        <v>NO OFERTADO</v>
      </c>
      <c r="AW327" s="44">
        <f>+IF(AV327="NO OFERTADO",0,IF(AV327="NO CUMPLE EV TECNICA",0,IF(AV327="NO HABILITA",0,IF(AV327="HABILITA",('PRECIOS UNITARIOS'!$AF327*500)/AU327))))</f>
        <v>0</v>
      </c>
      <c r="AX327" s="43">
        <f>'PRECIO REFERENCIA'!AV327</f>
        <v>0</v>
      </c>
      <c r="AY327" s="43" t="str">
        <f>'PRECIO REFERENCIA'!AX327</f>
        <v>NO OFERTADO</v>
      </c>
      <c r="AZ327" s="44">
        <f>+IF(AY327="NO OFERTADO",0,IF(AY327="NO CUMPLE EV TECNICA",0,IF(AY327="NO HABILITA",0,IF(AY327="HABILITA",('PRECIOS UNITARIOS'!$AF327*500)/AX327))))</f>
        <v>0</v>
      </c>
      <c r="BA327" s="43">
        <f>'PRECIO REFERENCIA'!AY327</f>
        <v>0</v>
      </c>
      <c r="BB327" s="43" t="str">
        <f>'PRECIO REFERENCIA'!BA327</f>
        <v>NO OFERTADO</v>
      </c>
      <c r="BC327" s="44">
        <f>+IF(BB327="NO OFERTADO",0,IF(BB327="NO CUMPLE EV TECNICA",0,IF(BB327="NO HABILITA",0,IF(BB327="HABILITA",('PRECIOS UNITARIOS'!$AF327*500)/BA327))))</f>
        <v>0</v>
      </c>
      <c r="BD327" s="43">
        <f>'PRECIO REFERENCIA'!BB327</f>
        <v>0</v>
      </c>
      <c r="BE327" s="43" t="str">
        <f>'PRECIO REFERENCIA'!BD327</f>
        <v>NO OFERTADO</v>
      </c>
      <c r="BF327" s="44">
        <f>+IF(BE327="NO OFERTADO",0,IF(BE327="NO CUMPLE EV TECNICA",0,IF(BE327="NO HABILITA",0,IF(BE327="HABILITA",('PRECIOS UNITARIOS'!$AF327*500)/BD327))))</f>
        <v>0</v>
      </c>
      <c r="BG327" s="43">
        <f>'PRECIO REFERENCIA'!BE327</f>
        <v>0</v>
      </c>
      <c r="BH327" s="43" t="str">
        <f>'PRECIO REFERENCIA'!BG327</f>
        <v>NO OFERTADO</v>
      </c>
      <c r="BI327" s="44">
        <f>+IF(BH327="NO OFERTADO",0,IF(BH327="NO CUMPLE EV TECNICA",0,IF(BH327="NO HABILITA",0,IF(BH327="HABILITA",('PRECIOS UNITARIOS'!$AF327*500)/BG327))))</f>
        <v>0</v>
      </c>
      <c r="BJ327" s="43">
        <f>'PRECIO REFERENCIA'!BH327</f>
        <v>0</v>
      </c>
      <c r="BK327" s="43" t="str">
        <f>'PRECIO REFERENCIA'!BJ327</f>
        <v>NO OFERTADO</v>
      </c>
      <c r="BL327" s="44">
        <f>+IF(BK327="NO OFERTADO",0,IF(BK327="NO CUMPLE EV TECNICA",0,IF(BK327="NO HABILITA",0,IF(BK327="HABILITA",('PRECIOS UNITARIOS'!$AF327*500)/BJ327))))</f>
        <v>0</v>
      </c>
      <c r="BM327" s="43">
        <f>'PRECIO REFERENCIA'!BK327</f>
        <v>0</v>
      </c>
      <c r="BN327" s="43" t="str">
        <f>'PRECIO REFERENCIA'!BM327</f>
        <v>NO OFERTADO</v>
      </c>
      <c r="BO327" s="44">
        <f>+IF(BN327="NO OFERTADO",0,IF(BN327="NO CUMPLE EV TECNICA",0,IF(BN327="NO HABILITA",0,IF(BN327="HABILITA",('PRECIOS UNITARIOS'!$AF327*500)/BM327))))</f>
        <v>0</v>
      </c>
      <c r="BP327" s="43">
        <f>'PRECIO REFERENCIA'!BN327</f>
        <v>0</v>
      </c>
      <c r="BQ327" s="43" t="str">
        <f>'PRECIO REFERENCIA'!BP327</f>
        <v>NO OFERTADO</v>
      </c>
      <c r="BR327" s="44">
        <f>+IF(BQ327="NO OFERTADO",0,IF(BQ327="NO CUMPLE EV TECNICA",0,IF(BQ327="NO HABILITA",0,IF(BQ327="HABILITA",('PRECIOS UNITARIOS'!$AF327*500)/BP327))))</f>
        <v>0</v>
      </c>
      <c r="BS327" s="43">
        <f>'PRECIO REFERENCIA'!BQ327</f>
        <v>0</v>
      </c>
      <c r="BT327" s="43" t="str">
        <f>'PRECIO REFERENCIA'!BS327</f>
        <v>NO OFERTADO</v>
      </c>
      <c r="BU327" s="44">
        <f>+IF(BT327="NO OFERTADO",0,IF(BT327="NO CUMPLE EV TECNICA",0,IF(BT327="NO HABILITA",0,IF(BT327="HABILITA",('PRECIOS UNITARIOS'!$AF327*500)/BS327))))</f>
        <v>0</v>
      </c>
      <c r="BV327" s="43">
        <f>'PRECIO REFERENCIA'!BT327</f>
        <v>0</v>
      </c>
      <c r="BW327" s="43" t="str">
        <f>'PRECIO REFERENCIA'!BV327</f>
        <v>NO OFERTADO</v>
      </c>
      <c r="BX327" s="44">
        <f>+IF(BW327="NO OFERTADO",0,IF(BW327="NO CUMPLE EV TECNICA",0,IF(BW327="NO HABILITA",0,IF(BW327="HABILITA",('PRECIOS UNITARIOS'!$AF327*500)/BV327))))</f>
        <v>0</v>
      </c>
      <c r="BY327" s="43">
        <f>'PRECIO REFERENCIA'!BW327</f>
        <v>0</v>
      </c>
      <c r="BZ327" s="43" t="str">
        <f>'PRECIO REFERENCIA'!BY327</f>
        <v>NO OFERTADO</v>
      </c>
      <c r="CA327" s="44">
        <f>+IF(BZ327="NO OFERTADO",0,IF(BZ327="NO CUMPLE EV TECNICA",0,IF(BZ327="NO HABILITA",0,IF(BZ327="HABILITA",('PRECIOS UNITARIOS'!$AF327*500)/BY327))))</f>
        <v>0</v>
      </c>
      <c r="CB327" s="43">
        <f>'PRECIO REFERENCIA'!BZ327</f>
        <v>0</v>
      </c>
      <c r="CC327" s="43" t="str">
        <f>'PRECIO REFERENCIA'!CB327</f>
        <v>NO OFERTADO</v>
      </c>
      <c r="CD327" s="44">
        <f>+IF(CC327="NO OFERTADO",0,IF(CC327="NO CUMPLE EV TECNICA",0,IF(CC327="NO HABILITA",0,IF(CC327="HABILITA",('PRECIOS UNITARIOS'!$AF327*500)/CB327))))</f>
        <v>0</v>
      </c>
      <c r="CE327" s="43">
        <f>'PRECIO REFERENCIA'!CC327</f>
        <v>0</v>
      </c>
      <c r="CF327" s="43" t="str">
        <f>'PRECIO REFERENCIA'!CE327</f>
        <v>NO OFERTADO</v>
      </c>
      <c r="CG327" s="44">
        <f>+IF(CF327="NO OFERTADO",0,IF(CF327="NO CUMPLE EV TECNICA",0,IF(CF327="NO HABILITA",0,IF(CF327="HABILITA",('PRECIOS UNITARIOS'!$AF327*500)/CE327))))</f>
        <v>0</v>
      </c>
      <c r="CH327" s="43">
        <f>'PRECIO REFERENCIA'!CF327</f>
        <v>0</v>
      </c>
      <c r="CI327" s="43" t="str">
        <f>'PRECIO REFERENCIA'!CH327</f>
        <v>NO OFERTADO</v>
      </c>
      <c r="CJ327" s="44">
        <f>+IF(CI327="NO OFERTADO",0,IF(CI327="NO CUMPLE EV TECNICA",0,IF(CI327="NO HABILITA",0,IF(CI327="HABILITA",('PRECIOS UNITARIOS'!$AF327*500)/CH327))))</f>
        <v>0</v>
      </c>
    </row>
    <row r="328" spans="1:88" s="40" customFormat="1" ht="51" x14ac:dyDescent="0.2">
      <c r="A328" s="103">
        <v>319</v>
      </c>
      <c r="B328" s="202" t="s">
        <v>479</v>
      </c>
      <c r="C328" s="121" t="s">
        <v>52</v>
      </c>
      <c r="D328" s="24">
        <v>1</v>
      </c>
      <c r="E328" s="166" t="s">
        <v>53</v>
      </c>
      <c r="F328" s="168">
        <v>1</v>
      </c>
      <c r="G328" s="25">
        <v>4210.5412999999999</v>
      </c>
      <c r="H328" s="43">
        <f>'PRECIO REFERENCIA'!F328</f>
        <v>0</v>
      </c>
      <c r="I328" s="43" t="str">
        <f>'PRECIO REFERENCIA'!H328</f>
        <v>NO OFERTADO</v>
      </c>
      <c r="J328" s="44">
        <f>+IF(I328="NO OFERTADO",0,IF(I328="NO CUMPLE EV TECNICA",0,IF(I328="NO HABILITA",0,IF(I328="HABILITA",('PRECIOS UNITARIOS'!$AF328*500)/H328))))</f>
        <v>0</v>
      </c>
      <c r="K328" s="43">
        <f>'PRECIO REFERENCIA'!I328</f>
        <v>4200</v>
      </c>
      <c r="L328" s="43" t="str">
        <f>'PRECIO REFERENCIA'!K328</f>
        <v>HABILITA</v>
      </c>
      <c r="M328" s="44">
        <f>+IF(L328="NO OFERTADO",0,IF(L328="NO CUMPLE EV TECNICA",0,IF(L328="NO HABILITA",0,IF(L328="HABILITA",('PRECIOS UNITARIOS'!$AF328*500)/K328))))</f>
        <v>398.8095238095238</v>
      </c>
      <c r="N328" s="43">
        <f>'PRECIO REFERENCIA'!L328</f>
        <v>3450</v>
      </c>
      <c r="O328" s="43" t="str">
        <f>'PRECIO REFERENCIA'!N328</f>
        <v>HABILITA</v>
      </c>
      <c r="P328" s="44">
        <f>+IF(O328="NO OFERTADO",0,IF(O328="NO CUMPLE EV TECNICA",0,IF(O328="NO HABILITA",0,IF(O328="HABILITA",('PRECIOS UNITARIOS'!$AF328*500)/N328))))</f>
        <v>485.50724637681162</v>
      </c>
      <c r="Q328" s="43">
        <f>'PRECIO REFERENCIA'!O328</f>
        <v>0</v>
      </c>
      <c r="R328" s="43" t="str">
        <f>'PRECIO REFERENCIA'!Q328</f>
        <v>NO OFERTADO</v>
      </c>
      <c r="S328" s="44">
        <f>+IF(R328="NO OFERTADO",0,IF(R328="NO CUMPLE EV TECNICA",0,IF(R328="NO HABILITA",0,IF(R328="HABILITA",('PRECIOS UNITARIOS'!$AF328*500)/Q328))))</f>
        <v>0</v>
      </c>
      <c r="T328" s="43">
        <f>'PRECIO REFERENCIA'!R328</f>
        <v>0</v>
      </c>
      <c r="U328" s="43" t="str">
        <f>'PRECIO REFERENCIA'!T328</f>
        <v>NO OFERTADO</v>
      </c>
      <c r="V328" s="44">
        <f>+IF(U328="NO OFERTADO",0,IF(U328="NO CUMPLE EV TECNICA",0,IF(U328="NO HABILITA",0,IF(U328="HABILITA",('PRECIOS UNITARIOS'!$AF328*500)/T328))))</f>
        <v>0</v>
      </c>
      <c r="W328" s="43">
        <f>'PRECIO REFERENCIA'!U328</f>
        <v>0</v>
      </c>
      <c r="X328" s="43" t="str">
        <f>'PRECIO REFERENCIA'!W328</f>
        <v>NO OFERTADO</v>
      </c>
      <c r="Y328" s="44">
        <f>+IF(X328="NO OFERTADO",0,IF(X328="NO CUMPLE EV TECNICA",0,IF(X328="NO HABILITA",0,IF(X328="HABILITA",('PRECIOS UNITARIOS'!$AF328*500)/W328))))</f>
        <v>0</v>
      </c>
      <c r="Z328" s="43">
        <f>'PRECIO REFERENCIA'!X328</f>
        <v>0</v>
      </c>
      <c r="AA328" s="43" t="str">
        <f>'PRECIO REFERENCIA'!Z328</f>
        <v>NO OFERTADO</v>
      </c>
      <c r="AB328" s="44">
        <f>+IF(AA328="NO OFERTADO",0,IF(AA328="NO CUMPLE EV TECNICA",0,IF(AA328="NO HABILITA",0,IF(AA328="HABILITA",('PRECIOS UNITARIOS'!$AF328*500)/Z328))))</f>
        <v>0</v>
      </c>
      <c r="AC328" s="43">
        <f>'PRECIO REFERENCIA'!AA328</f>
        <v>0</v>
      </c>
      <c r="AD328" s="43" t="str">
        <f>'PRECIO REFERENCIA'!AC328</f>
        <v>NO OFERTADO</v>
      </c>
      <c r="AE328" s="44">
        <f>+IF(AD328="NO OFERTADO",0,IF(AD328="NO CUMPLE EV TECNICA",0,IF(AD328="NO HABILITA",0,IF(AD328="HABILITA",('PRECIOS UNITARIOS'!$AF328*500)/AC328))))</f>
        <v>0</v>
      </c>
      <c r="AF328" s="43">
        <f>'PRECIO REFERENCIA'!AD328</f>
        <v>4128</v>
      </c>
      <c r="AG328" s="43" t="str">
        <f>'PRECIO REFERENCIA'!AF328</f>
        <v>HABILITA</v>
      </c>
      <c r="AH328" s="44">
        <f>+IF(AG328="NO OFERTADO",0,IF(AG328="NO CUMPLE EV TECNICA",0,IF(AG328="NO HABILITA",0,IF(AG328="HABILITA",('PRECIOS UNITARIOS'!$AF328*500)/AF328))))</f>
        <v>405.76550387596899</v>
      </c>
      <c r="AI328" s="43">
        <f>'PRECIO REFERENCIA'!AG328</f>
        <v>0</v>
      </c>
      <c r="AJ328" s="43" t="str">
        <f>'PRECIO REFERENCIA'!AI328</f>
        <v>NO OFERTADO</v>
      </c>
      <c r="AK328" s="44">
        <f>+IF(AJ328="NO OFERTADO",0,IF(AJ328="NO CUMPLE EV TECNICA",0,IF(AJ328="NO HABILITA",0,IF(AJ328="HABILITA",('PRECIOS UNITARIOS'!$AF328*500)/AI328))))</f>
        <v>0</v>
      </c>
      <c r="AL328" s="43">
        <f>'PRECIO REFERENCIA'!AJ328</f>
        <v>0</v>
      </c>
      <c r="AM328" s="43" t="str">
        <f>'PRECIO REFERENCIA'!AL328</f>
        <v>NO OFERTADO</v>
      </c>
      <c r="AN328" s="44">
        <f>+IF(AM328="NO OFERTADO",0,IF(AM328="NO CUMPLE EV TECNICA",0,IF(AM328="NO HABILITA",0,IF(AM328="HABILITA",('PRECIOS UNITARIOS'!$AF328*500)/AL328))))</f>
        <v>0</v>
      </c>
      <c r="AO328" s="43">
        <f>'PRECIO REFERENCIA'!AM328</f>
        <v>3350</v>
      </c>
      <c r="AP328" s="43" t="str">
        <f>'PRECIO REFERENCIA'!AO328</f>
        <v>HABILITA</v>
      </c>
      <c r="AQ328" s="44">
        <f>+IF(AP328="NO OFERTADO",0,IF(AP328="NO CUMPLE EV TECNICA",0,IF(AP328="NO HABILITA",0,IF(AP328="HABILITA",('PRECIOS UNITARIOS'!$AF328*500)/AO328))))</f>
        <v>500</v>
      </c>
      <c r="AR328" s="43">
        <f>'PRECIO REFERENCIA'!AP328</f>
        <v>0</v>
      </c>
      <c r="AS328" s="43" t="str">
        <f>'PRECIO REFERENCIA'!AR328</f>
        <v>NO OFERTADO</v>
      </c>
      <c r="AT328" s="44">
        <f>+IF(AS328="NO OFERTADO",0,IF(AS328="NO CUMPLE EV TECNICA",0,IF(AS328="NO HABILITA",0,IF(AS328="HABILITA",('PRECIOS UNITARIOS'!$AF328*500)/AR328))))</f>
        <v>0</v>
      </c>
      <c r="AU328" s="43">
        <f>'PRECIO REFERENCIA'!AS328</f>
        <v>0</v>
      </c>
      <c r="AV328" s="43" t="str">
        <f>'PRECIO REFERENCIA'!AU328</f>
        <v>NO OFERTADO</v>
      </c>
      <c r="AW328" s="44">
        <f>+IF(AV328="NO OFERTADO",0,IF(AV328="NO CUMPLE EV TECNICA",0,IF(AV328="NO HABILITA",0,IF(AV328="HABILITA",('PRECIOS UNITARIOS'!$AF328*500)/AU328))))</f>
        <v>0</v>
      </c>
      <c r="AX328" s="43">
        <f>'PRECIO REFERENCIA'!AV328</f>
        <v>0</v>
      </c>
      <c r="AY328" s="43" t="str">
        <f>'PRECIO REFERENCIA'!AX328</f>
        <v>NO OFERTADO</v>
      </c>
      <c r="AZ328" s="44">
        <f>+IF(AY328="NO OFERTADO",0,IF(AY328="NO CUMPLE EV TECNICA",0,IF(AY328="NO HABILITA",0,IF(AY328="HABILITA",('PRECIOS UNITARIOS'!$AF328*500)/AX328))))</f>
        <v>0</v>
      </c>
      <c r="BA328" s="43">
        <f>'PRECIO REFERENCIA'!AY328</f>
        <v>0</v>
      </c>
      <c r="BB328" s="43" t="str">
        <f>'PRECIO REFERENCIA'!BA328</f>
        <v>NO OFERTADO</v>
      </c>
      <c r="BC328" s="44">
        <f>+IF(BB328="NO OFERTADO",0,IF(BB328="NO CUMPLE EV TECNICA",0,IF(BB328="NO HABILITA",0,IF(BB328="HABILITA",('PRECIOS UNITARIOS'!$AF328*500)/BA328))))</f>
        <v>0</v>
      </c>
      <c r="BD328" s="43">
        <f>'PRECIO REFERENCIA'!BB328</f>
        <v>0</v>
      </c>
      <c r="BE328" s="43" t="str">
        <f>'PRECIO REFERENCIA'!BD328</f>
        <v>NO OFERTADO</v>
      </c>
      <c r="BF328" s="44">
        <f>+IF(BE328="NO OFERTADO",0,IF(BE328="NO CUMPLE EV TECNICA",0,IF(BE328="NO HABILITA",0,IF(BE328="HABILITA",('PRECIOS UNITARIOS'!$AF328*500)/BD328))))</f>
        <v>0</v>
      </c>
      <c r="BG328" s="43">
        <f>'PRECIO REFERENCIA'!BE328</f>
        <v>0</v>
      </c>
      <c r="BH328" s="43" t="str">
        <f>'PRECIO REFERENCIA'!BG328</f>
        <v>NO OFERTADO</v>
      </c>
      <c r="BI328" s="44">
        <f>+IF(BH328="NO OFERTADO",0,IF(BH328="NO CUMPLE EV TECNICA",0,IF(BH328="NO HABILITA",0,IF(BH328="HABILITA",('PRECIOS UNITARIOS'!$AF328*500)/BG328))))</f>
        <v>0</v>
      </c>
      <c r="BJ328" s="43">
        <f>'PRECIO REFERENCIA'!BH328</f>
        <v>0</v>
      </c>
      <c r="BK328" s="43" t="str">
        <f>'PRECIO REFERENCIA'!BJ328</f>
        <v>NO OFERTADO</v>
      </c>
      <c r="BL328" s="44">
        <f>+IF(BK328="NO OFERTADO",0,IF(BK328="NO CUMPLE EV TECNICA",0,IF(BK328="NO HABILITA",0,IF(BK328="HABILITA",('PRECIOS UNITARIOS'!$AF328*500)/BJ328))))</f>
        <v>0</v>
      </c>
      <c r="BM328" s="43">
        <f>'PRECIO REFERENCIA'!BK328</f>
        <v>0</v>
      </c>
      <c r="BN328" s="43" t="str">
        <f>'PRECIO REFERENCIA'!BM328</f>
        <v>NO OFERTADO</v>
      </c>
      <c r="BO328" s="44">
        <f>+IF(BN328="NO OFERTADO",0,IF(BN328="NO CUMPLE EV TECNICA",0,IF(BN328="NO HABILITA",0,IF(BN328="HABILITA",('PRECIOS UNITARIOS'!$AF328*500)/BM328))))</f>
        <v>0</v>
      </c>
      <c r="BP328" s="43">
        <f>'PRECIO REFERENCIA'!BN328</f>
        <v>0</v>
      </c>
      <c r="BQ328" s="43" t="str">
        <f>'PRECIO REFERENCIA'!BP328</f>
        <v>NO OFERTADO</v>
      </c>
      <c r="BR328" s="44">
        <f>+IF(BQ328="NO OFERTADO",0,IF(BQ328="NO CUMPLE EV TECNICA",0,IF(BQ328="NO HABILITA",0,IF(BQ328="HABILITA",('PRECIOS UNITARIOS'!$AF328*500)/BP328))))</f>
        <v>0</v>
      </c>
      <c r="BS328" s="43">
        <f>'PRECIO REFERENCIA'!BQ328</f>
        <v>0</v>
      </c>
      <c r="BT328" s="43" t="str">
        <f>'PRECIO REFERENCIA'!BS328</f>
        <v>NO OFERTADO</v>
      </c>
      <c r="BU328" s="44">
        <f>+IF(BT328="NO OFERTADO",0,IF(BT328="NO CUMPLE EV TECNICA",0,IF(BT328="NO HABILITA",0,IF(BT328="HABILITA",('PRECIOS UNITARIOS'!$AF328*500)/BS328))))</f>
        <v>0</v>
      </c>
      <c r="BV328" s="43">
        <f>'PRECIO REFERENCIA'!BT328</f>
        <v>0</v>
      </c>
      <c r="BW328" s="43" t="str">
        <f>'PRECIO REFERENCIA'!BV328</f>
        <v>NO OFERTADO</v>
      </c>
      <c r="BX328" s="44">
        <f>+IF(BW328="NO OFERTADO",0,IF(BW328="NO CUMPLE EV TECNICA",0,IF(BW328="NO HABILITA",0,IF(BW328="HABILITA",('PRECIOS UNITARIOS'!$AF328*500)/BV328))))</f>
        <v>0</v>
      </c>
      <c r="BY328" s="43">
        <f>'PRECIO REFERENCIA'!BW328</f>
        <v>0</v>
      </c>
      <c r="BZ328" s="43" t="str">
        <f>'PRECIO REFERENCIA'!BY328</f>
        <v>NO OFERTADO</v>
      </c>
      <c r="CA328" s="44">
        <f>+IF(BZ328="NO OFERTADO",0,IF(BZ328="NO CUMPLE EV TECNICA",0,IF(BZ328="NO HABILITA",0,IF(BZ328="HABILITA",('PRECIOS UNITARIOS'!$AF328*500)/BY328))))</f>
        <v>0</v>
      </c>
      <c r="CB328" s="43">
        <f>'PRECIO REFERENCIA'!BZ328</f>
        <v>0</v>
      </c>
      <c r="CC328" s="43" t="str">
        <f>'PRECIO REFERENCIA'!CB328</f>
        <v>NO OFERTADO</v>
      </c>
      <c r="CD328" s="44">
        <f>+IF(CC328="NO OFERTADO",0,IF(CC328="NO CUMPLE EV TECNICA",0,IF(CC328="NO HABILITA",0,IF(CC328="HABILITA",('PRECIOS UNITARIOS'!$AF328*500)/CB328))))</f>
        <v>0</v>
      </c>
      <c r="CE328" s="43">
        <f>'PRECIO REFERENCIA'!CC328</f>
        <v>0</v>
      </c>
      <c r="CF328" s="43" t="str">
        <f>'PRECIO REFERENCIA'!CE328</f>
        <v>NO OFERTADO</v>
      </c>
      <c r="CG328" s="44">
        <f>+IF(CF328="NO OFERTADO",0,IF(CF328="NO CUMPLE EV TECNICA",0,IF(CF328="NO HABILITA",0,IF(CF328="HABILITA",('PRECIOS UNITARIOS'!$AF328*500)/CE328))))</f>
        <v>0</v>
      </c>
      <c r="CH328" s="43">
        <f>'PRECIO REFERENCIA'!CF328</f>
        <v>0</v>
      </c>
      <c r="CI328" s="43" t="str">
        <f>'PRECIO REFERENCIA'!CH328</f>
        <v>NO OFERTADO</v>
      </c>
      <c r="CJ328" s="44">
        <f>+IF(CI328="NO OFERTADO",0,IF(CI328="NO CUMPLE EV TECNICA",0,IF(CI328="NO HABILITA",0,IF(CI328="HABILITA",('PRECIOS UNITARIOS'!$AF328*500)/CH328))))</f>
        <v>0</v>
      </c>
    </row>
    <row r="329" spans="1:88" s="40" customFormat="1" ht="51" x14ac:dyDescent="0.2">
      <c r="A329" s="103">
        <v>320</v>
      </c>
      <c r="B329" s="202" t="s">
        <v>480</v>
      </c>
      <c r="C329" s="121" t="s">
        <v>52</v>
      </c>
      <c r="D329" s="24">
        <v>1</v>
      </c>
      <c r="E329" s="166" t="s">
        <v>53</v>
      </c>
      <c r="F329" s="168">
        <v>1</v>
      </c>
      <c r="G329" s="25">
        <v>13100</v>
      </c>
      <c r="H329" s="43">
        <f>'PRECIO REFERENCIA'!F329</f>
        <v>0</v>
      </c>
      <c r="I329" s="43" t="str">
        <f>'PRECIO REFERENCIA'!H329</f>
        <v>NO OFERTADO</v>
      </c>
      <c r="J329" s="44">
        <f>+IF(I329="NO OFERTADO",0,IF(I329="NO CUMPLE EV TECNICA",0,IF(I329="NO HABILITA",0,IF(I329="HABILITA",('PRECIOS UNITARIOS'!$AF329*500)/H329))))</f>
        <v>0</v>
      </c>
      <c r="K329" s="43">
        <f>'PRECIO REFERENCIA'!I329</f>
        <v>0</v>
      </c>
      <c r="L329" s="43" t="str">
        <f>'PRECIO REFERENCIA'!K329</f>
        <v>NO OFERTADO</v>
      </c>
      <c r="M329" s="44">
        <f>+IF(L329="NO OFERTADO",0,IF(L329="NO CUMPLE EV TECNICA",0,IF(L329="NO HABILITA",0,IF(L329="HABILITA",('PRECIOS UNITARIOS'!$AF329*500)/K329))))</f>
        <v>0</v>
      </c>
      <c r="N329" s="43">
        <f>'PRECIO REFERENCIA'!L329</f>
        <v>0</v>
      </c>
      <c r="O329" s="43" t="str">
        <f>'PRECIO REFERENCIA'!N329</f>
        <v>NO OFERTADO</v>
      </c>
      <c r="P329" s="44">
        <f>+IF(O329="NO OFERTADO",0,IF(O329="NO CUMPLE EV TECNICA",0,IF(O329="NO HABILITA",0,IF(O329="HABILITA",('PRECIOS UNITARIOS'!$AF329*500)/N329))))</f>
        <v>0</v>
      </c>
      <c r="Q329" s="43">
        <f>'PRECIO REFERENCIA'!O329</f>
        <v>0</v>
      </c>
      <c r="R329" s="43" t="str">
        <f>'PRECIO REFERENCIA'!Q329</f>
        <v>NO OFERTADO</v>
      </c>
      <c r="S329" s="44">
        <f>+IF(R329="NO OFERTADO",0,IF(R329="NO CUMPLE EV TECNICA",0,IF(R329="NO HABILITA",0,IF(R329="HABILITA",('PRECIOS UNITARIOS'!$AF329*500)/Q329))))</f>
        <v>0</v>
      </c>
      <c r="T329" s="43">
        <f>'PRECIO REFERENCIA'!R329</f>
        <v>0</v>
      </c>
      <c r="U329" s="43" t="str">
        <f>'PRECIO REFERENCIA'!T329</f>
        <v>NO OFERTADO</v>
      </c>
      <c r="V329" s="44">
        <f>+IF(U329="NO OFERTADO",0,IF(U329="NO CUMPLE EV TECNICA",0,IF(U329="NO HABILITA",0,IF(U329="HABILITA",('PRECIOS UNITARIOS'!$AF329*500)/T329))))</f>
        <v>0</v>
      </c>
      <c r="W329" s="43">
        <f>'PRECIO REFERENCIA'!U329</f>
        <v>0</v>
      </c>
      <c r="X329" s="43" t="str">
        <f>'PRECIO REFERENCIA'!W329</f>
        <v>NO OFERTADO</v>
      </c>
      <c r="Y329" s="44">
        <f>+IF(X329="NO OFERTADO",0,IF(X329="NO CUMPLE EV TECNICA",0,IF(X329="NO HABILITA",0,IF(X329="HABILITA",('PRECIOS UNITARIOS'!$AF329*500)/W329))))</f>
        <v>0</v>
      </c>
      <c r="Z329" s="43">
        <f>'PRECIO REFERENCIA'!X329</f>
        <v>0</v>
      </c>
      <c r="AA329" s="43" t="str">
        <f>'PRECIO REFERENCIA'!Z329</f>
        <v>NO OFERTADO</v>
      </c>
      <c r="AB329" s="44">
        <f>+IF(AA329="NO OFERTADO",0,IF(AA329="NO CUMPLE EV TECNICA",0,IF(AA329="NO HABILITA",0,IF(AA329="HABILITA",('PRECIOS UNITARIOS'!$AF329*500)/Z329))))</f>
        <v>0</v>
      </c>
      <c r="AC329" s="43">
        <f>'PRECIO REFERENCIA'!AA329</f>
        <v>0</v>
      </c>
      <c r="AD329" s="43" t="str">
        <f>'PRECIO REFERENCIA'!AC329</f>
        <v>NO OFERTADO</v>
      </c>
      <c r="AE329" s="44">
        <f>+IF(AD329="NO OFERTADO",0,IF(AD329="NO CUMPLE EV TECNICA",0,IF(AD329="NO HABILITA",0,IF(AD329="HABILITA",('PRECIOS UNITARIOS'!$AF329*500)/AC329))))</f>
        <v>0</v>
      </c>
      <c r="AF329" s="43">
        <f>'PRECIO REFERENCIA'!AD329</f>
        <v>0</v>
      </c>
      <c r="AG329" s="43" t="str">
        <f>'PRECIO REFERENCIA'!AF329</f>
        <v>NO OFERTADO</v>
      </c>
      <c r="AH329" s="44">
        <f>+IF(AG329="NO OFERTADO",0,IF(AG329="NO CUMPLE EV TECNICA",0,IF(AG329="NO HABILITA",0,IF(AG329="HABILITA",('PRECIOS UNITARIOS'!$AF329*500)/AF329))))</f>
        <v>0</v>
      </c>
      <c r="AI329" s="43">
        <f>'PRECIO REFERENCIA'!AG329</f>
        <v>0</v>
      </c>
      <c r="AJ329" s="43" t="str">
        <f>'PRECIO REFERENCIA'!AI329</f>
        <v>NO OFERTADO</v>
      </c>
      <c r="AK329" s="44">
        <f>+IF(AJ329="NO OFERTADO",0,IF(AJ329="NO CUMPLE EV TECNICA",0,IF(AJ329="NO HABILITA",0,IF(AJ329="HABILITA",('PRECIOS UNITARIOS'!$AF329*500)/AI329))))</f>
        <v>0</v>
      </c>
      <c r="AL329" s="43">
        <f>'PRECIO REFERENCIA'!AJ329</f>
        <v>0</v>
      </c>
      <c r="AM329" s="43" t="str">
        <f>'PRECIO REFERENCIA'!AL329</f>
        <v>NO OFERTADO</v>
      </c>
      <c r="AN329" s="44">
        <f>+IF(AM329="NO OFERTADO",0,IF(AM329="NO CUMPLE EV TECNICA",0,IF(AM329="NO HABILITA",0,IF(AM329="HABILITA",('PRECIOS UNITARIOS'!$AF329*500)/AL329))))</f>
        <v>0</v>
      </c>
      <c r="AO329" s="43">
        <f>'PRECIO REFERENCIA'!AM329</f>
        <v>20500</v>
      </c>
      <c r="AP329" s="43" t="str">
        <f>'PRECIO REFERENCIA'!AO329</f>
        <v>NO HABILITA</v>
      </c>
      <c r="AQ329" s="44">
        <f>+IF(AP329="NO OFERTADO",0,IF(AP329="NO CUMPLE EV TECNICA",0,IF(AP329="NO HABILITA",0,IF(AP329="HABILITA",('PRECIOS UNITARIOS'!$AF329*500)/AO329))))</f>
        <v>0</v>
      </c>
      <c r="AR329" s="43">
        <f>'PRECIO REFERENCIA'!AP329</f>
        <v>0</v>
      </c>
      <c r="AS329" s="43" t="str">
        <f>'PRECIO REFERENCIA'!AR329</f>
        <v>NO OFERTADO</v>
      </c>
      <c r="AT329" s="44">
        <f>+IF(AS329="NO OFERTADO",0,IF(AS329="NO CUMPLE EV TECNICA",0,IF(AS329="NO HABILITA",0,IF(AS329="HABILITA",('PRECIOS UNITARIOS'!$AF329*500)/AR329))))</f>
        <v>0</v>
      </c>
      <c r="AU329" s="43">
        <f>'PRECIO REFERENCIA'!AS329</f>
        <v>0</v>
      </c>
      <c r="AV329" s="43" t="str">
        <f>'PRECIO REFERENCIA'!AU329</f>
        <v>NO OFERTADO</v>
      </c>
      <c r="AW329" s="44">
        <f>+IF(AV329="NO OFERTADO",0,IF(AV329="NO CUMPLE EV TECNICA",0,IF(AV329="NO HABILITA",0,IF(AV329="HABILITA",('PRECIOS UNITARIOS'!$AF329*500)/AU329))))</f>
        <v>0</v>
      </c>
      <c r="AX329" s="43">
        <f>'PRECIO REFERENCIA'!AV329</f>
        <v>0</v>
      </c>
      <c r="AY329" s="43" t="str">
        <f>'PRECIO REFERENCIA'!AX329</f>
        <v>NO OFERTADO</v>
      </c>
      <c r="AZ329" s="44">
        <f>+IF(AY329="NO OFERTADO",0,IF(AY329="NO CUMPLE EV TECNICA",0,IF(AY329="NO HABILITA",0,IF(AY329="HABILITA",('PRECIOS UNITARIOS'!$AF329*500)/AX329))))</f>
        <v>0</v>
      </c>
      <c r="BA329" s="43">
        <f>'PRECIO REFERENCIA'!AY329</f>
        <v>0</v>
      </c>
      <c r="BB329" s="43" t="str">
        <f>'PRECIO REFERENCIA'!BA329</f>
        <v>NO OFERTADO</v>
      </c>
      <c r="BC329" s="44">
        <f>+IF(BB329="NO OFERTADO",0,IF(BB329="NO CUMPLE EV TECNICA",0,IF(BB329="NO HABILITA",0,IF(BB329="HABILITA",('PRECIOS UNITARIOS'!$AF329*500)/BA329))))</f>
        <v>0</v>
      </c>
      <c r="BD329" s="43">
        <f>'PRECIO REFERENCIA'!BB329</f>
        <v>0</v>
      </c>
      <c r="BE329" s="43" t="str">
        <f>'PRECIO REFERENCIA'!BD329</f>
        <v>NO OFERTADO</v>
      </c>
      <c r="BF329" s="44">
        <f>+IF(BE329="NO OFERTADO",0,IF(BE329="NO CUMPLE EV TECNICA",0,IF(BE329="NO HABILITA",0,IF(BE329="HABILITA",('PRECIOS UNITARIOS'!$AF329*500)/BD329))))</f>
        <v>0</v>
      </c>
      <c r="BG329" s="43">
        <f>'PRECIO REFERENCIA'!BE329</f>
        <v>0</v>
      </c>
      <c r="BH329" s="43" t="str">
        <f>'PRECIO REFERENCIA'!BG329</f>
        <v>NO OFERTADO</v>
      </c>
      <c r="BI329" s="44">
        <f>+IF(BH329="NO OFERTADO",0,IF(BH329="NO CUMPLE EV TECNICA",0,IF(BH329="NO HABILITA",0,IF(BH329="HABILITA",('PRECIOS UNITARIOS'!$AF329*500)/BG329))))</f>
        <v>0</v>
      </c>
      <c r="BJ329" s="43">
        <f>'PRECIO REFERENCIA'!BH329</f>
        <v>0</v>
      </c>
      <c r="BK329" s="43" t="str">
        <f>'PRECIO REFERENCIA'!BJ329</f>
        <v>NO OFERTADO</v>
      </c>
      <c r="BL329" s="44">
        <f>+IF(BK329="NO OFERTADO",0,IF(BK329="NO CUMPLE EV TECNICA",0,IF(BK329="NO HABILITA",0,IF(BK329="HABILITA",('PRECIOS UNITARIOS'!$AF329*500)/BJ329))))</f>
        <v>0</v>
      </c>
      <c r="BM329" s="43">
        <f>'PRECIO REFERENCIA'!BK329</f>
        <v>0</v>
      </c>
      <c r="BN329" s="43" t="str">
        <f>'PRECIO REFERENCIA'!BM329</f>
        <v>NO OFERTADO</v>
      </c>
      <c r="BO329" s="44">
        <f>+IF(BN329="NO OFERTADO",0,IF(BN329="NO CUMPLE EV TECNICA",0,IF(BN329="NO HABILITA",0,IF(BN329="HABILITA",('PRECIOS UNITARIOS'!$AF329*500)/BM329))))</f>
        <v>0</v>
      </c>
      <c r="BP329" s="43">
        <f>'PRECIO REFERENCIA'!BN329</f>
        <v>0</v>
      </c>
      <c r="BQ329" s="43" t="str">
        <f>'PRECIO REFERENCIA'!BP329</f>
        <v>NO OFERTADO</v>
      </c>
      <c r="BR329" s="44">
        <f>+IF(BQ329="NO OFERTADO",0,IF(BQ329="NO CUMPLE EV TECNICA",0,IF(BQ329="NO HABILITA",0,IF(BQ329="HABILITA",('PRECIOS UNITARIOS'!$AF329*500)/BP329))))</f>
        <v>0</v>
      </c>
      <c r="BS329" s="43">
        <f>'PRECIO REFERENCIA'!BQ329</f>
        <v>0</v>
      </c>
      <c r="BT329" s="43" t="str">
        <f>'PRECIO REFERENCIA'!BS329</f>
        <v>NO OFERTADO</v>
      </c>
      <c r="BU329" s="44">
        <f>+IF(BT329="NO OFERTADO",0,IF(BT329="NO CUMPLE EV TECNICA",0,IF(BT329="NO HABILITA",0,IF(BT329="HABILITA",('PRECIOS UNITARIOS'!$AF329*500)/BS329))))</f>
        <v>0</v>
      </c>
      <c r="BV329" s="43">
        <f>'PRECIO REFERENCIA'!BT329</f>
        <v>0</v>
      </c>
      <c r="BW329" s="43" t="str">
        <f>'PRECIO REFERENCIA'!BV329</f>
        <v>NO OFERTADO</v>
      </c>
      <c r="BX329" s="44">
        <f>+IF(BW329="NO OFERTADO",0,IF(BW329="NO CUMPLE EV TECNICA",0,IF(BW329="NO HABILITA",0,IF(BW329="HABILITA",('PRECIOS UNITARIOS'!$AF329*500)/BV329))))</f>
        <v>0</v>
      </c>
      <c r="BY329" s="43">
        <f>'PRECIO REFERENCIA'!BW329</f>
        <v>0</v>
      </c>
      <c r="BZ329" s="43" t="str">
        <f>'PRECIO REFERENCIA'!BY329</f>
        <v>NO OFERTADO</v>
      </c>
      <c r="CA329" s="44">
        <f>+IF(BZ329="NO OFERTADO",0,IF(BZ329="NO CUMPLE EV TECNICA",0,IF(BZ329="NO HABILITA",0,IF(BZ329="HABILITA",('PRECIOS UNITARIOS'!$AF329*500)/BY329))))</f>
        <v>0</v>
      </c>
      <c r="CB329" s="43">
        <f>'PRECIO REFERENCIA'!BZ329</f>
        <v>0</v>
      </c>
      <c r="CC329" s="43" t="str">
        <f>'PRECIO REFERENCIA'!CB329</f>
        <v>NO OFERTADO</v>
      </c>
      <c r="CD329" s="44">
        <f>+IF(CC329="NO OFERTADO",0,IF(CC329="NO CUMPLE EV TECNICA",0,IF(CC329="NO HABILITA",0,IF(CC329="HABILITA",('PRECIOS UNITARIOS'!$AF329*500)/CB329))))</f>
        <v>0</v>
      </c>
      <c r="CE329" s="43">
        <f>'PRECIO REFERENCIA'!CC329</f>
        <v>0</v>
      </c>
      <c r="CF329" s="43" t="str">
        <f>'PRECIO REFERENCIA'!CE329</f>
        <v>NO OFERTADO</v>
      </c>
      <c r="CG329" s="44">
        <f>+IF(CF329="NO OFERTADO",0,IF(CF329="NO CUMPLE EV TECNICA",0,IF(CF329="NO HABILITA",0,IF(CF329="HABILITA",('PRECIOS UNITARIOS'!$AF329*500)/CE329))))</f>
        <v>0</v>
      </c>
      <c r="CH329" s="43">
        <f>'PRECIO REFERENCIA'!CF329</f>
        <v>0</v>
      </c>
      <c r="CI329" s="43" t="str">
        <f>'PRECIO REFERENCIA'!CH329</f>
        <v>NO OFERTADO</v>
      </c>
      <c r="CJ329" s="44">
        <f>+IF(CI329="NO OFERTADO",0,IF(CI329="NO CUMPLE EV TECNICA",0,IF(CI329="NO HABILITA",0,IF(CI329="HABILITA",('PRECIOS UNITARIOS'!$AF329*500)/CH329))))</f>
        <v>0</v>
      </c>
    </row>
    <row r="330" spans="1:88" s="40" customFormat="1" ht="51" x14ac:dyDescent="0.2">
      <c r="A330" s="103">
        <v>321</v>
      </c>
      <c r="B330" s="202" t="s">
        <v>481</v>
      </c>
      <c r="C330" s="121" t="s">
        <v>52</v>
      </c>
      <c r="D330" s="24">
        <v>1</v>
      </c>
      <c r="E330" s="166" t="s">
        <v>53</v>
      </c>
      <c r="F330" s="168">
        <v>552.66666666666663</v>
      </c>
      <c r="G330" s="25">
        <v>4147.6974</v>
      </c>
      <c r="H330" s="43">
        <f>'PRECIO REFERENCIA'!F330</f>
        <v>0</v>
      </c>
      <c r="I330" s="43" t="str">
        <f>'PRECIO REFERENCIA'!H330</f>
        <v>NO OFERTADO</v>
      </c>
      <c r="J330" s="44">
        <f>+IF(I330="NO OFERTADO",0,IF(I330="NO CUMPLE EV TECNICA",0,IF(I330="NO HABILITA",0,IF(I330="HABILITA",('PRECIOS UNITARIOS'!$AF330*500)/H330))))</f>
        <v>0</v>
      </c>
      <c r="K330" s="43">
        <f>'PRECIO REFERENCIA'!I330</f>
        <v>4000</v>
      </c>
      <c r="L330" s="43" t="str">
        <f>'PRECIO REFERENCIA'!K330</f>
        <v>HABILITA</v>
      </c>
      <c r="M330" s="44">
        <f>+IF(L330="NO OFERTADO",0,IF(L330="NO CUMPLE EV TECNICA",0,IF(L330="NO HABILITA",0,IF(L330="HABILITA",('PRECIOS UNITARIOS'!$AF330*500)/K330))))</f>
        <v>412.5</v>
      </c>
      <c r="N330" s="43">
        <f>'PRECIO REFERENCIA'!L330</f>
        <v>4140</v>
      </c>
      <c r="O330" s="43" t="str">
        <f>'PRECIO REFERENCIA'!N330</f>
        <v>HABILITA</v>
      </c>
      <c r="P330" s="44">
        <f>+IF(O330="NO OFERTADO",0,IF(O330="NO CUMPLE EV TECNICA",0,IF(O330="NO HABILITA",0,IF(O330="HABILITA",('PRECIOS UNITARIOS'!$AF330*500)/N330))))</f>
        <v>398.55072463768118</v>
      </c>
      <c r="Q330" s="43">
        <f>'PRECIO REFERENCIA'!O330</f>
        <v>0</v>
      </c>
      <c r="R330" s="43" t="str">
        <f>'PRECIO REFERENCIA'!Q330</f>
        <v>NO OFERTADO</v>
      </c>
      <c r="S330" s="44">
        <f>+IF(R330="NO OFERTADO",0,IF(R330="NO CUMPLE EV TECNICA",0,IF(R330="NO HABILITA",0,IF(R330="HABILITA",('PRECIOS UNITARIOS'!$AF330*500)/Q330))))</f>
        <v>0</v>
      </c>
      <c r="T330" s="43">
        <f>'PRECIO REFERENCIA'!R330</f>
        <v>0</v>
      </c>
      <c r="U330" s="43" t="str">
        <f>'PRECIO REFERENCIA'!T330</f>
        <v>NO OFERTADO</v>
      </c>
      <c r="V330" s="44">
        <f>+IF(U330="NO OFERTADO",0,IF(U330="NO CUMPLE EV TECNICA",0,IF(U330="NO HABILITA",0,IF(U330="HABILITA",('PRECIOS UNITARIOS'!$AF330*500)/T330))))</f>
        <v>0</v>
      </c>
      <c r="W330" s="43">
        <f>'PRECIO REFERENCIA'!U330</f>
        <v>0</v>
      </c>
      <c r="X330" s="43" t="str">
        <f>'PRECIO REFERENCIA'!W330</f>
        <v>NO OFERTADO</v>
      </c>
      <c r="Y330" s="44">
        <f>+IF(X330="NO OFERTADO",0,IF(X330="NO CUMPLE EV TECNICA",0,IF(X330="NO HABILITA",0,IF(X330="HABILITA",('PRECIOS UNITARIOS'!$AF330*500)/W330))))</f>
        <v>0</v>
      </c>
      <c r="Z330" s="43">
        <f>'PRECIO REFERENCIA'!X330</f>
        <v>0</v>
      </c>
      <c r="AA330" s="43" t="str">
        <f>'PRECIO REFERENCIA'!Z330</f>
        <v>NO OFERTADO</v>
      </c>
      <c r="AB330" s="44">
        <f>+IF(AA330="NO OFERTADO",0,IF(AA330="NO CUMPLE EV TECNICA",0,IF(AA330="NO HABILITA",0,IF(AA330="HABILITA",('PRECIOS UNITARIOS'!$AF330*500)/Z330))))</f>
        <v>0</v>
      </c>
      <c r="AC330" s="43">
        <f>'PRECIO REFERENCIA'!AA330</f>
        <v>0</v>
      </c>
      <c r="AD330" s="43" t="str">
        <f>'PRECIO REFERENCIA'!AC330</f>
        <v>NO OFERTADO</v>
      </c>
      <c r="AE330" s="44">
        <f>+IF(AD330="NO OFERTADO",0,IF(AD330="NO CUMPLE EV TECNICA",0,IF(AD330="NO HABILITA",0,IF(AD330="HABILITA",('PRECIOS UNITARIOS'!$AF330*500)/AC330))))</f>
        <v>0</v>
      </c>
      <c r="AF330" s="43">
        <f>'PRECIO REFERENCIA'!AD330</f>
        <v>0</v>
      </c>
      <c r="AG330" s="43" t="str">
        <f>'PRECIO REFERENCIA'!AF330</f>
        <v>NO HABILITA</v>
      </c>
      <c r="AH330" s="44">
        <f>+IF(AG330="NO OFERTADO",0,IF(AG330="NO CUMPLE EV TECNICA",0,IF(AG330="NO HABILITA",0,IF(AG330="HABILITA",('PRECIOS UNITARIOS'!$AF330*500)/AF330))))</f>
        <v>0</v>
      </c>
      <c r="AI330" s="43">
        <f>'PRECIO REFERENCIA'!AG330</f>
        <v>0</v>
      </c>
      <c r="AJ330" s="43" t="str">
        <f>'PRECIO REFERENCIA'!AI330</f>
        <v>NO OFERTADO</v>
      </c>
      <c r="AK330" s="44">
        <f>+IF(AJ330="NO OFERTADO",0,IF(AJ330="NO CUMPLE EV TECNICA",0,IF(AJ330="NO HABILITA",0,IF(AJ330="HABILITA",('PRECIOS UNITARIOS'!$AF330*500)/AI330))))</f>
        <v>0</v>
      </c>
      <c r="AL330" s="43">
        <f>'PRECIO REFERENCIA'!AJ330</f>
        <v>0</v>
      </c>
      <c r="AM330" s="43" t="str">
        <f>'PRECIO REFERENCIA'!AL330</f>
        <v>NO OFERTADO</v>
      </c>
      <c r="AN330" s="44">
        <f>+IF(AM330="NO OFERTADO",0,IF(AM330="NO CUMPLE EV TECNICA",0,IF(AM330="NO HABILITA",0,IF(AM330="HABILITA",('PRECIOS UNITARIOS'!$AF330*500)/AL330))))</f>
        <v>0</v>
      </c>
      <c r="AO330" s="43">
        <f>'PRECIO REFERENCIA'!AM330</f>
        <v>3300</v>
      </c>
      <c r="AP330" s="43" t="str">
        <f>'PRECIO REFERENCIA'!AO330</f>
        <v>HABILITA</v>
      </c>
      <c r="AQ330" s="44">
        <f>+IF(AP330="NO OFERTADO",0,IF(AP330="NO CUMPLE EV TECNICA",0,IF(AP330="NO HABILITA",0,IF(AP330="HABILITA",('PRECIOS UNITARIOS'!$AF330*500)/AO330))))</f>
        <v>500</v>
      </c>
      <c r="AR330" s="43">
        <f>'PRECIO REFERENCIA'!AP330</f>
        <v>0</v>
      </c>
      <c r="AS330" s="43" t="str">
        <f>'PRECIO REFERENCIA'!AR330</f>
        <v>NO OFERTADO</v>
      </c>
      <c r="AT330" s="44">
        <f>+IF(AS330="NO OFERTADO",0,IF(AS330="NO CUMPLE EV TECNICA",0,IF(AS330="NO HABILITA",0,IF(AS330="HABILITA",('PRECIOS UNITARIOS'!$AF330*500)/AR330))))</f>
        <v>0</v>
      </c>
      <c r="AU330" s="43">
        <f>'PRECIO REFERENCIA'!AS330</f>
        <v>0</v>
      </c>
      <c r="AV330" s="43" t="str">
        <f>'PRECIO REFERENCIA'!AU330</f>
        <v>NO OFERTADO</v>
      </c>
      <c r="AW330" s="44">
        <f>+IF(AV330="NO OFERTADO",0,IF(AV330="NO CUMPLE EV TECNICA",0,IF(AV330="NO HABILITA",0,IF(AV330="HABILITA",('PRECIOS UNITARIOS'!$AF330*500)/AU330))))</f>
        <v>0</v>
      </c>
      <c r="AX330" s="43">
        <f>'PRECIO REFERENCIA'!AV330</f>
        <v>0</v>
      </c>
      <c r="AY330" s="43" t="str">
        <f>'PRECIO REFERENCIA'!AX330</f>
        <v>NO OFERTADO</v>
      </c>
      <c r="AZ330" s="44">
        <f>+IF(AY330="NO OFERTADO",0,IF(AY330="NO CUMPLE EV TECNICA",0,IF(AY330="NO HABILITA",0,IF(AY330="HABILITA",('PRECIOS UNITARIOS'!$AF330*500)/AX330))))</f>
        <v>0</v>
      </c>
      <c r="BA330" s="43">
        <f>'PRECIO REFERENCIA'!AY330</f>
        <v>0</v>
      </c>
      <c r="BB330" s="43" t="str">
        <f>'PRECIO REFERENCIA'!BA330</f>
        <v>NO OFERTADO</v>
      </c>
      <c r="BC330" s="44">
        <f>+IF(BB330="NO OFERTADO",0,IF(BB330="NO CUMPLE EV TECNICA",0,IF(BB330="NO HABILITA",0,IF(BB330="HABILITA",('PRECIOS UNITARIOS'!$AF330*500)/BA330))))</f>
        <v>0</v>
      </c>
      <c r="BD330" s="43">
        <f>'PRECIO REFERENCIA'!BB330</f>
        <v>6717</v>
      </c>
      <c r="BE330" s="43" t="str">
        <f>'PRECIO REFERENCIA'!BD330</f>
        <v>NO HABILITA</v>
      </c>
      <c r="BF330" s="44">
        <f>+IF(BE330="NO OFERTADO",0,IF(BE330="NO CUMPLE EV TECNICA",0,IF(BE330="NO HABILITA",0,IF(BE330="HABILITA",('PRECIOS UNITARIOS'!$AF330*500)/BD330))))</f>
        <v>0</v>
      </c>
      <c r="BG330" s="43">
        <f>'PRECIO REFERENCIA'!BE330</f>
        <v>0</v>
      </c>
      <c r="BH330" s="43" t="str">
        <f>'PRECIO REFERENCIA'!BG330</f>
        <v>NO OFERTADO</v>
      </c>
      <c r="BI330" s="44">
        <f>+IF(BH330="NO OFERTADO",0,IF(BH330="NO CUMPLE EV TECNICA",0,IF(BH330="NO HABILITA",0,IF(BH330="HABILITA",('PRECIOS UNITARIOS'!$AF330*500)/BG330))))</f>
        <v>0</v>
      </c>
      <c r="BJ330" s="43">
        <f>'PRECIO REFERENCIA'!BH330</f>
        <v>4675</v>
      </c>
      <c r="BK330" s="43" t="str">
        <f>'PRECIO REFERENCIA'!BJ330</f>
        <v>HABILITA</v>
      </c>
      <c r="BL330" s="44">
        <f>+IF(BK330="NO OFERTADO",0,IF(BK330="NO CUMPLE EV TECNICA",0,IF(BK330="NO HABILITA",0,IF(BK330="HABILITA",('PRECIOS UNITARIOS'!$AF330*500)/BJ330))))</f>
        <v>352.94117647058823</v>
      </c>
      <c r="BM330" s="43">
        <f>'PRECIO REFERENCIA'!BK330</f>
        <v>0</v>
      </c>
      <c r="BN330" s="43" t="str">
        <f>'PRECIO REFERENCIA'!BM330</f>
        <v>NO OFERTADO</v>
      </c>
      <c r="BO330" s="44">
        <f>+IF(BN330="NO OFERTADO",0,IF(BN330="NO CUMPLE EV TECNICA",0,IF(BN330="NO HABILITA",0,IF(BN330="HABILITA",('PRECIOS UNITARIOS'!$AF330*500)/BM330))))</f>
        <v>0</v>
      </c>
      <c r="BP330" s="43">
        <f>'PRECIO REFERENCIA'!BN330</f>
        <v>0</v>
      </c>
      <c r="BQ330" s="43" t="str">
        <f>'PRECIO REFERENCIA'!BP330</f>
        <v>NO OFERTADO</v>
      </c>
      <c r="BR330" s="44">
        <f>+IF(BQ330="NO OFERTADO",0,IF(BQ330="NO CUMPLE EV TECNICA",0,IF(BQ330="NO HABILITA",0,IF(BQ330="HABILITA",('PRECIOS UNITARIOS'!$AF330*500)/BP330))))</f>
        <v>0</v>
      </c>
      <c r="BS330" s="43">
        <f>'PRECIO REFERENCIA'!BQ330</f>
        <v>0</v>
      </c>
      <c r="BT330" s="43" t="str">
        <f>'PRECIO REFERENCIA'!BS330</f>
        <v>NO OFERTADO</v>
      </c>
      <c r="BU330" s="44">
        <f>+IF(BT330="NO OFERTADO",0,IF(BT330="NO CUMPLE EV TECNICA",0,IF(BT330="NO HABILITA",0,IF(BT330="HABILITA",('PRECIOS UNITARIOS'!$AF330*500)/BS330))))</f>
        <v>0</v>
      </c>
      <c r="BV330" s="43">
        <f>'PRECIO REFERENCIA'!BT330</f>
        <v>0</v>
      </c>
      <c r="BW330" s="43" t="str">
        <f>'PRECIO REFERENCIA'!BV330</f>
        <v>NO OFERTADO</v>
      </c>
      <c r="BX330" s="44">
        <f>+IF(BW330="NO OFERTADO",0,IF(BW330="NO CUMPLE EV TECNICA",0,IF(BW330="NO HABILITA",0,IF(BW330="HABILITA",('PRECIOS UNITARIOS'!$AF330*500)/BV330))))</f>
        <v>0</v>
      </c>
      <c r="BY330" s="43">
        <f>'PRECIO REFERENCIA'!BW330</f>
        <v>0</v>
      </c>
      <c r="BZ330" s="43" t="str">
        <f>'PRECIO REFERENCIA'!BY330</f>
        <v>NO OFERTADO</v>
      </c>
      <c r="CA330" s="44">
        <f>+IF(BZ330="NO OFERTADO",0,IF(BZ330="NO CUMPLE EV TECNICA",0,IF(BZ330="NO HABILITA",0,IF(BZ330="HABILITA",('PRECIOS UNITARIOS'!$AF330*500)/BY330))))</f>
        <v>0</v>
      </c>
      <c r="CB330" s="43">
        <f>'PRECIO REFERENCIA'!BZ330</f>
        <v>0</v>
      </c>
      <c r="CC330" s="43" t="str">
        <f>'PRECIO REFERENCIA'!CB330</f>
        <v>NO OFERTADO</v>
      </c>
      <c r="CD330" s="44">
        <f>+IF(CC330="NO OFERTADO",0,IF(CC330="NO CUMPLE EV TECNICA",0,IF(CC330="NO HABILITA",0,IF(CC330="HABILITA",('PRECIOS UNITARIOS'!$AF330*500)/CB330))))</f>
        <v>0</v>
      </c>
      <c r="CE330" s="43">
        <f>'PRECIO REFERENCIA'!CC330</f>
        <v>0</v>
      </c>
      <c r="CF330" s="43" t="str">
        <f>'PRECIO REFERENCIA'!CE330</f>
        <v>NO OFERTADO</v>
      </c>
      <c r="CG330" s="44">
        <f>+IF(CF330="NO OFERTADO",0,IF(CF330="NO CUMPLE EV TECNICA",0,IF(CF330="NO HABILITA",0,IF(CF330="HABILITA",('PRECIOS UNITARIOS'!$AF330*500)/CE330))))</f>
        <v>0</v>
      </c>
      <c r="CH330" s="43">
        <f>'PRECIO REFERENCIA'!CF330</f>
        <v>0</v>
      </c>
      <c r="CI330" s="43" t="str">
        <f>'PRECIO REFERENCIA'!CH330</f>
        <v>NO OFERTADO</v>
      </c>
      <c r="CJ330" s="44">
        <f>+IF(CI330="NO OFERTADO",0,IF(CI330="NO CUMPLE EV TECNICA",0,IF(CI330="NO HABILITA",0,IF(CI330="HABILITA",('PRECIOS UNITARIOS'!$AF330*500)/CH330))))</f>
        <v>0</v>
      </c>
    </row>
    <row r="331" spans="1:88" s="40" customFormat="1" ht="51" x14ac:dyDescent="0.2">
      <c r="A331" s="103">
        <v>322</v>
      </c>
      <c r="B331" s="202" t="s">
        <v>482</v>
      </c>
      <c r="C331" s="121" t="s">
        <v>52</v>
      </c>
      <c r="D331" s="24">
        <v>1</v>
      </c>
      <c r="E331" s="166" t="s">
        <v>53</v>
      </c>
      <c r="F331" s="168">
        <v>600</v>
      </c>
      <c r="G331" s="25">
        <v>4025</v>
      </c>
      <c r="H331" s="43">
        <f>'PRECIO REFERENCIA'!F331</f>
        <v>0</v>
      </c>
      <c r="I331" s="43" t="str">
        <f>'PRECIO REFERENCIA'!H331</f>
        <v>NO OFERTADO</v>
      </c>
      <c r="J331" s="44">
        <f>+IF(I331="NO OFERTADO",0,IF(I331="NO CUMPLE EV TECNICA",0,IF(I331="NO HABILITA",0,IF(I331="HABILITA",('PRECIOS UNITARIOS'!$AF331*500)/H331))))</f>
        <v>0</v>
      </c>
      <c r="K331" s="43">
        <f>'PRECIO REFERENCIA'!I331</f>
        <v>4000</v>
      </c>
      <c r="L331" s="43" t="str">
        <f>'PRECIO REFERENCIA'!K331</f>
        <v>HABILITA</v>
      </c>
      <c r="M331" s="44">
        <f>+IF(L331="NO OFERTADO",0,IF(L331="NO CUMPLE EV TECNICA",0,IF(L331="NO HABILITA",0,IF(L331="HABILITA",('PRECIOS UNITARIOS'!$AF331*500)/K331))))</f>
        <v>437.5</v>
      </c>
      <c r="N331" s="43">
        <f>'PRECIO REFERENCIA'!L331</f>
        <v>4100</v>
      </c>
      <c r="O331" s="43" t="str">
        <f>'PRECIO REFERENCIA'!N331</f>
        <v>HABILITA</v>
      </c>
      <c r="P331" s="44">
        <f>+IF(O331="NO OFERTADO",0,IF(O331="NO CUMPLE EV TECNICA",0,IF(O331="NO HABILITA",0,IF(O331="HABILITA",('PRECIOS UNITARIOS'!$AF331*500)/N331))))</f>
        <v>426.82926829268291</v>
      </c>
      <c r="Q331" s="43">
        <f>'PRECIO REFERENCIA'!O331</f>
        <v>0</v>
      </c>
      <c r="R331" s="43" t="str">
        <f>'PRECIO REFERENCIA'!Q331</f>
        <v>NO OFERTADO</v>
      </c>
      <c r="S331" s="44">
        <f>+IF(R331="NO OFERTADO",0,IF(R331="NO CUMPLE EV TECNICA",0,IF(R331="NO HABILITA",0,IF(R331="HABILITA",('PRECIOS UNITARIOS'!$AF331*500)/Q331))))</f>
        <v>0</v>
      </c>
      <c r="T331" s="43">
        <f>'PRECIO REFERENCIA'!R331</f>
        <v>0</v>
      </c>
      <c r="U331" s="43" t="str">
        <f>'PRECIO REFERENCIA'!T331</f>
        <v>NO OFERTADO</v>
      </c>
      <c r="V331" s="44">
        <f>+IF(U331="NO OFERTADO",0,IF(U331="NO CUMPLE EV TECNICA",0,IF(U331="NO HABILITA",0,IF(U331="HABILITA",('PRECIOS UNITARIOS'!$AF331*500)/T331))))</f>
        <v>0</v>
      </c>
      <c r="W331" s="43">
        <f>'PRECIO REFERENCIA'!U331</f>
        <v>0</v>
      </c>
      <c r="X331" s="43" t="str">
        <f>'PRECIO REFERENCIA'!W331</f>
        <v>NO OFERTADO</v>
      </c>
      <c r="Y331" s="44">
        <f>+IF(X331="NO OFERTADO",0,IF(X331="NO CUMPLE EV TECNICA",0,IF(X331="NO HABILITA",0,IF(X331="HABILITA",('PRECIOS UNITARIOS'!$AF331*500)/W331))))</f>
        <v>0</v>
      </c>
      <c r="Z331" s="43">
        <f>'PRECIO REFERENCIA'!X331</f>
        <v>0</v>
      </c>
      <c r="AA331" s="43" t="str">
        <f>'PRECIO REFERENCIA'!Z331</f>
        <v>NO OFERTADO</v>
      </c>
      <c r="AB331" s="44">
        <f>+IF(AA331="NO OFERTADO",0,IF(AA331="NO CUMPLE EV TECNICA",0,IF(AA331="NO HABILITA",0,IF(AA331="HABILITA",('PRECIOS UNITARIOS'!$AF331*500)/Z331))))</f>
        <v>0</v>
      </c>
      <c r="AC331" s="43">
        <f>'PRECIO REFERENCIA'!AA331</f>
        <v>0</v>
      </c>
      <c r="AD331" s="43" t="str">
        <f>'PRECIO REFERENCIA'!AC331</f>
        <v>NO OFERTADO</v>
      </c>
      <c r="AE331" s="44">
        <f>+IF(AD331="NO OFERTADO",0,IF(AD331="NO CUMPLE EV TECNICA",0,IF(AD331="NO HABILITA",0,IF(AD331="HABILITA",('PRECIOS UNITARIOS'!$AF331*500)/AC331))))</f>
        <v>0</v>
      </c>
      <c r="AF331" s="43">
        <f>'PRECIO REFERENCIA'!AD331</f>
        <v>0</v>
      </c>
      <c r="AG331" s="43" t="str">
        <f>'PRECIO REFERENCIA'!AF331</f>
        <v>NO HABILITA</v>
      </c>
      <c r="AH331" s="44">
        <f>+IF(AG331="NO OFERTADO",0,IF(AG331="NO CUMPLE EV TECNICA",0,IF(AG331="NO HABILITA",0,IF(AG331="HABILITA",('PRECIOS UNITARIOS'!$AF331*500)/AF331))))</f>
        <v>0</v>
      </c>
      <c r="AI331" s="43">
        <f>'PRECIO REFERENCIA'!AG331</f>
        <v>0</v>
      </c>
      <c r="AJ331" s="43" t="str">
        <f>'PRECIO REFERENCIA'!AI331</f>
        <v>NO OFERTADO</v>
      </c>
      <c r="AK331" s="44">
        <f>+IF(AJ331="NO OFERTADO",0,IF(AJ331="NO CUMPLE EV TECNICA",0,IF(AJ331="NO HABILITA",0,IF(AJ331="HABILITA",('PRECIOS UNITARIOS'!$AF331*500)/AI331))))</f>
        <v>0</v>
      </c>
      <c r="AL331" s="43">
        <f>'PRECIO REFERENCIA'!AJ331</f>
        <v>0</v>
      </c>
      <c r="AM331" s="43" t="str">
        <f>'PRECIO REFERENCIA'!AL331</f>
        <v>NO OFERTADO</v>
      </c>
      <c r="AN331" s="44">
        <f>+IF(AM331="NO OFERTADO",0,IF(AM331="NO CUMPLE EV TECNICA",0,IF(AM331="NO HABILITA",0,IF(AM331="HABILITA",('PRECIOS UNITARIOS'!$AF331*500)/AL331))))</f>
        <v>0</v>
      </c>
      <c r="AO331" s="43">
        <f>'PRECIO REFERENCIA'!AM331</f>
        <v>3500</v>
      </c>
      <c r="AP331" s="43" t="str">
        <f>'PRECIO REFERENCIA'!AO331</f>
        <v>HABILITA</v>
      </c>
      <c r="AQ331" s="44">
        <f>+IF(AP331="NO OFERTADO",0,IF(AP331="NO CUMPLE EV TECNICA",0,IF(AP331="NO HABILITA",0,IF(AP331="HABILITA",('PRECIOS UNITARIOS'!$AF331*500)/AO331))))</f>
        <v>500</v>
      </c>
      <c r="AR331" s="43">
        <f>'PRECIO REFERENCIA'!AP331</f>
        <v>0</v>
      </c>
      <c r="AS331" s="43" t="str">
        <f>'PRECIO REFERENCIA'!AR331</f>
        <v>NO OFERTADO</v>
      </c>
      <c r="AT331" s="44">
        <f>+IF(AS331="NO OFERTADO",0,IF(AS331="NO CUMPLE EV TECNICA",0,IF(AS331="NO HABILITA",0,IF(AS331="HABILITA",('PRECIOS UNITARIOS'!$AF331*500)/AR331))))</f>
        <v>0</v>
      </c>
      <c r="AU331" s="43">
        <f>'PRECIO REFERENCIA'!AS331</f>
        <v>0</v>
      </c>
      <c r="AV331" s="43" t="str">
        <f>'PRECIO REFERENCIA'!AU331</f>
        <v>NO OFERTADO</v>
      </c>
      <c r="AW331" s="44">
        <f>+IF(AV331="NO OFERTADO",0,IF(AV331="NO CUMPLE EV TECNICA",0,IF(AV331="NO HABILITA",0,IF(AV331="HABILITA",('PRECIOS UNITARIOS'!$AF331*500)/AU331))))</f>
        <v>0</v>
      </c>
      <c r="AX331" s="43">
        <f>'PRECIO REFERENCIA'!AV331</f>
        <v>0</v>
      </c>
      <c r="AY331" s="43" t="str">
        <f>'PRECIO REFERENCIA'!AX331</f>
        <v>NO OFERTADO</v>
      </c>
      <c r="AZ331" s="44">
        <f>+IF(AY331="NO OFERTADO",0,IF(AY331="NO CUMPLE EV TECNICA",0,IF(AY331="NO HABILITA",0,IF(AY331="HABILITA",('PRECIOS UNITARIOS'!$AF331*500)/AX331))))</f>
        <v>0</v>
      </c>
      <c r="BA331" s="43">
        <f>'PRECIO REFERENCIA'!AY331</f>
        <v>0</v>
      </c>
      <c r="BB331" s="43" t="str">
        <f>'PRECIO REFERENCIA'!BA331</f>
        <v>NO OFERTADO</v>
      </c>
      <c r="BC331" s="44">
        <f>+IF(BB331="NO OFERTADO",0,IF(BB331="NO CUMPLE EV TECNICA",0,IF(BB331="NO HABILITA",0,IF(BB331="HABILITA",('PRECIOS UNITARIOS'!$AF331*500)/BA331))))</f>
        <v>0</v>
      </c>
      <c r="BD331" s="43">
        <f>'PRECIO REFERENCIA'!BB331</f>
        <v>6711</v>
      </c>
      <c r="BE331" s="43" t="str">
        <f>'PRECIO REFERENCIA'!BD331</f>
        <v>NO HABILITA</v>
      </c>
      <c r="BF331" s="44">
        <f>+IF(BE331="NO OFERTADO",0,IF(BE331="NO CUMPLE EV TECNICA",0,IF(BE331="NO HABILITA",0,IF(BE331="HABILITA",('PRECIOS UNITARIOS'!$AF331*500)/BD331))))</f>
        <v>0</v>
      </c>
      <c r="BG331" s="43">
        <f>'PRECIO REFERENCIA'!BE331</f>
        <v>0</v>
      </c>
      <c r="BH331" s="43" t="str">
        <f>'PRECIO REFERENCIA'!BG331</f>
        <v>NO OFERTADO</v>
      </c>
      <c r="BI331" s="44">
        <f>+IF(BH331="NO OFERTADO",0,IF(BH331="NO CUMPLE EV TECNICA",0,IF(BH331="NO HABILITA",0,IF(BH331="HABILITA",('PRECIOS UNITARIOS'!$AF331*500)/BG331))))</f>
        <v>0</v>
      </c>
      <c r="BJ331" s="43">
        <f>'PRECIO REFERENCIA'!BH331</f>
        <v>5501</v>
      </c>
      <c r="BK331" s="43" t="str">
        <f>'PRECIO REFERENCIA'!BJ331</f>
        <v>NO HABILITA</v>
      </c>
      <c r="BL331" s="44">
        <f>+IF(BK331="NO OFERTADO",0,IF(BK331="NO CUMPLE EV TECNICA",0,IF(BK331="NO HABILITA",0,IF(BK331="HABILITA",('PRECIOS UNITARIOS'!$AF331*500)/BJ331))))</f>
        <v>0</v>
      </c>
      <c r="BM331" s="43">
        <f>'PRECIO REFERENCIA'!BK331</f>
        <v>0</v>
      </c>
      <c r="BN331" s="43" t="str">
        <f>'PRECIO REFERENCIA'!BM331</f>
        <v>NO OFERTADO</v>
      </c>
      <c r="BO331" s="44">
        <f>+IF(BN331="NO OFERTADO",0,IF(BN331="NO CUMPLE EV TECNICA",0,IF(BN331="NO HABILITA",0,IF(BN331="HABILITA",('PRECIOS UNITARIOS'!$AF331*500)/BM331))))</f>
        <v>0</v>
      </c>
      <c r="BP331" s="43">
        <f>'PRECIO REFERENCIA'!BN331</f>
        <v>0</v>
      </c>
      <c r="BQ331" s="43" t="str">
        <f>'PRECIO REFERENCIA'!BP331</f>
        <v>NO OFERTADO</v>
      </c>
      <c r="BR331" s="44">
        <f>+IF(BQ331="NO OFERTADO",0,IF(BQ331="NO CUMPLE EV TECNICA",0,IF(BQ331="NO HABILITA",0,IF(BQ331="HABILITA",('PRECIOS UNITARIOS'!$AF331*500)/BP331))))</f>
        <v>0</v>
      </c>
      <c r="BS331" s="43">
        <f>'PRECIO REFERENCIA'!BQ331</f>
        <v>0</v>
      </c>
      <c r="BT331" s="43" t="str">
        <f>'PRECIO REFERENCIA'!BS331</f>
        <v>NO OFERTADO</v>
      </c>
      <c r="BU331" s="44">
        <f>+IF(BT331="NO OFERTADO",0,IF(BT331="NO CUMPLE EV TECNICA",0,IF(BT331="NO HABILITA",0,IF(BT331="HABILITA",('PRECIOS UNITARIOS'!$AF331*500)/BS331))))</f>
        <v>0</v>
      </c>
      <c r="BV331" s="43">
        <f>'PRECIO REFERENCIA'!BT331</f>
        <v>0</v>
      </c>
      <c r="BW331" s="43" t="str">
        <f>'PRECIO REFERENCIA'!BV331</f>
        <v>NO OFERTADO</v>
      </c>
      <c r="BX331" s="44">
        <f>+IF(BW331="NO OFERTADO",0,IF(BW331="NO CUMPLE EV TECNICA",0,IF(BW331="NO HABILITA",0,IF(BW331="HABILITA",('PRECIOS UNITARIOS'!$AF331*500)/BV331))))</f>
        <v>0</v>
      </c>
      <c r="BY331" s="43">
        <f>'PRECIO REFERENCIA'!BW331</f>
        <v>0</v>
      </c>
      <c r="BZ331" s="43" t="str">
        <f>'PRECIO REFERENCIA'!BY331</f>
        <v>NO OFERTADO</v>
      </c>
      <c r="CA331" s="44">
        <f>+IF(BZ331="NO OFERTADO",0,IF(BZ331="NO CUMPLE EV TECNICA",0,IF(BZ331="NO HABILITA",0,IF(BZ331="HABILITA",('PRECIOS UNITARIOS'!$AF331*500)/BY331))))</f>
        <v>0</v>
      </c>
      <c r="CB331" s="43">
        <f>'PRECIO REFERENCIA'!BZ331</f>
        <v>0</v>
      </c>
      <c r="CC331" s="43" t="str">
        <f>'PRECIO REFERENCIA'!CB331</f>
        <v>NO OFERTADO</v>
      </c>
      <c r="CD331" s="44">
        <f>+IF(CC331="NO OFERTADO",0,IF(CC331="NO CUMPLE EV TECNICA",0,IF(CC331="NO HABILITA",0,IF(CC331="HABILITA",('PRECIOS UNITARIOS'!$AF331*500)/CB331))))</f>
        <v>0</v>
      </c>
      <c r="CE331" s="43">
        <f>'PRECIO REFERENCIA'!CC331</f>
        <v>0</v>
      </c>
      <c r="CF331" s="43" t="str">
        <f>'PRECIO REFERENCIA'!CE331</f>
        <v>NO OFERTADO</v>
      </c>
      <c r="CG331" s="44">
        <f>+IF(CF331="NO OFERTADO",0,IF(CF331="NO CUMPLE EV TECNICA",0,IF(CF331="NO HABILITA",0,IF(CF331="HABILITA",('PRECIOS UNITARIOS'!$AF331*500)/CE331))))</f>
        <v>0</v>
      </c>
      <c r="CH331" s="43">
        <f>'PRECIO REFERENCIA'!CF331</f>
        <v>0</v>
      </c>
      <c r="CI331" s="43" t="str">
        <f>'PRECIO REFERENCIA'!CH331</f>
        <v>NO OFERTADO</v>
      </c>
      <c r="CJ331" s="44">
        <f>+IF(CI331="NO OFERTADO",0,IF(CI331="NO CUMPLE EV TECNICA",0,IF(CI331="NO HABILITA",0,IF(CI331="HABILITA",('PRECIOS UNITARIOS'!$AF331*500)/CH331))))</f>
        <v>0</v>
      </c>
    </row>
    <row r="332" spans="1:88" s="40" customFormat="1" ht="51" x14ac:dyDescent="0.2">
      <c r="A332" s="103">
        <v>323</v>
      </c>
      <c r="B332" s="202" t="s">
        <v>483</v>
      </c>
      <c r="C332" s="121" t="s">
        <v>52</v>
      </c>
      <c r="D332" s="24">
        <v>1</v>
      </c>
      <c r="E332" s="166" t="s">
        <v>53</v>
      </c>
      <c r="F332" s="168">
        <v>321</v>
      </c>
      <c r="G332" s="25">
        <v>4025</v>
      </c>
      <c r="H332" s="43">
        <f>'PRECIO REFERENCIA'!F332</f>
        <v>0</v>
      </c>
      <c r="I332" s="43" t="str">
        <f>'PRECIO REFERENCIA'!H332</f>
        <v>NO OFERTADO</v>
      </c>
      <c r="J332" s="44">
        <f>+IF(I332="NO OFERTADO",0,IF(I332="NO CUMPLE EV TECNICA",0,IF(I332="NO HABILITA",0,IF(I332="HABILITA",('PRECIOS UNITARIOS'!$AF332*500)/H332))))</f>
        <v>0</v>
      </c>
      <c r="K332" s="43">
        <f>'PRECIO REFERENCIA'!I332</f>
        <v>4000</v>
      </c>
      <c r="L332" s="43" t="str">
        <f>'PRECIO REFERENCIA'!K332</f>
        <v>HABILITA</v>
      </c>
      <c r="M332" s="44">
        <f>+IF(L332="NO OFERTADO",0,IF(L332="NO CUMPLE EV TECNICA",0,IF(L332="NO HABILITA",0,IF(L332="HABILITA",('PRECIOS UNITARIOS'!$AF332*500)/K332))))</f>
        <v>437.5</v>
      </c>
      <c r="N332" s="43">
        <f>'PRECIO REFERENCIA'!L332</f>
        <v>3900</v>
      </c>
      <c r="O332" s="43" t="str">
        <f>'PRECIO REFERENCIA'!N332</f>
        <v>HABILITA</v>
      </c>
      <c r="P332" s="44">
        <f>+IF(O332="NO OFERTADO",0,IF(O332="NO CUMPLE EV TECNICA",0,IF(O332="NO HABILITA",0,IF(O332="HABILITA",('PRECIOS UNITARIOS'!$AF332*500)/N332))))</f>
        <v>448.71794871794873</v>
      </c>
      <c r="Q332" s="43">
        <f>'PRECIO REFERENCIA'!O332</f>
        <v>0</v>
      </c>
      <c r="R332" s="43" t="str">
        <f>'PRECIO REFERENCIA'!Q332</f>
        <v>NO OFERTADO</v>
      </c>
      <c r="S332" s="44">
        <f>+IF(R332="NO OFERTADO",0,IF(R332="NO CUMPLE EV TECNICA",0,IF(R332="NO HABILITA",0,IF(R332="HABILITA",('PRECIOS UNITARIOS'!$AF332*500)/Q332))))</f>
        <v>0</v>
      </c>
      <c r="T332" s="43">
        <f>'PRECIO REFERENCIA'!R332</f>
        <v>0</v>
      </c>
      <c r="U332" s="43" t="str">
        <f>'PRECIO REFERENCIA'!T332</f>
        <v>NO OFERTADO</v>
      </c>
      <c r="V332" s="44">
        <f>+IF(U332="NO OFERTADO",0,IF(U332="NO CUMPLE EV TECNICA",0,IF(U332="NO HABILITA",0,IF(U332="HABILITA",('PRECIOS UNITARIOS'!$AF332*500)/T332))))</f>
        <v>0</v>
      </c>
      <c r="W332" s="43">
        <f>'PRECIO REFERENCIA'!U332</f>
        <v>0</v>
      </c>
      <c r="X332" s="43" t="str">
        <f>'PRECIO REFERENCIA'!W332</f>
        <v>NO OFERTADO</v>
      </c>
      <c r="Y332" s="44">
        <f>+IF(X332="NO OFERTADO",0,IF(X332="NO CUMPLE EV TECNICA",0,IF(X332="NO HABILITA",0,IF(X332="HABILITA",('PRECIOS UNITARIOS'!$AF332*500)/W332))))</f>
        <v>0</v>
      </c>
      <c r="Z332" s="43">
        <f>'PRECIO REFERENCIA'!X332</f>
        <v>0</v>
      </c>
      <c r="AA332" s="43" t="str">
        <f>'PRECIO REFERENCIA'!Z332</f>
        <v>NO OFERTADO</v>
      </c>
      <c r="AB332" s="44">
        <f>+IF(AA332="NO OFERTADO",0,IF(AA332="NO CUMPLE EV TECNICA",0,IF(AA332="NO HABILITA",0,IF(AA332="HABILITA",('PRECIOS UNITARIOS'!$AF332*500)/Z332))))</f>
        <v>0</v>
      </c>
      <c r="AC332" s="43">
        <f>'PRECIO REFERENCIA'!AA332</f>
        <v>0</v>
      </c>
      <c r="AD332" s="43" t="str">
        <f>'PRECIO REFERENCIA'!AC332</f>
        <v>NO OFERTADO</v>
      </c>
      <c r="AE332" s="44">
        <f>+IF(AD332="NO OFERTADO",0,IF(AD332="NO CUMPLE EV TECNICA",0,IF(AD332="NO HABILITA",0,IF(AD332="HABILITA",('PRECIOS UNITARIOS'!$AF332*500)/AC332))))</f>
        <v>0</v>
      </c>
      <c r="AF332" s="43">
        <f>'PRECIO REFERENCIA'!AD332</f>
        <v>0</v>
      </c>
      <c r="AG332" s="43" t="str">
        <f>'PRECIO REFERENCIA'!AF332</f>
        <v>NO HABILITA</v>
      </c>
      <c r="AH332" s="44">
        <f>+IF(AG332="NO OFERTADO",0,IF(AG332="NO CUMPLE EV TECNICA",0,IF(AG332="NO HABILITA",0,IF(AG332="HABILITA",('PRECIOS UNITARIOS'!$AF332*500)/AF332))))</f>
        <v>0</v>
      </c>
      <c r="AI332" s="43">
        <f>'PRECIO REFERENCIA'!AG332</f>
        <v>0</v>
      </c>
      <c r="AJ332" s="43" t="str">
        <f>'PRECIO REFERENCIA'!AI332</f>
        <v>NO OFERTADO</v>
      </c>
      <c r="AK332" s="44">
        <f>+IF(AJ332="NO OFERTADO",0,IF(AJ332="NO CUMPLE EV TECNICA",0,IF(AJ332="NO HABILITA",0,IF(AJ332="HABILITA",('PRECIOS UNITARIOS'!$AF332*500)/AI332))))</f>
        <v>0</v>
      </c>
      <c r="AL332" s="43">
        <f>'PRECIO REFERENCIA'!AJ332</f>
        <v>0</v>
      </c>
      <c r="AM332" s="43" t="str">
        <f>'PRECIO REFERENCIA'!AL332</f>
        <v>NO OFERTADO</v>
      </c>
      <c r="AN332" s="44">
        <f>+IF(AM332="NO OFERTADO",0,IF(AM332="NO CUMPLE EV TECNICA",0,IF(AM332="NO HABILITA",0,IF(AM332="HABILITA",('PRECIOS UNITARIOS'!$AF332*500)/AL332))))</f>
        <v>0</v>
      </c>
      <c r="AO332" s="43">
        <f>'PRECIO REFERENCIA'!AM332</f>
        <v>3500</v>
      </c>
      <c r="AP332" s="43" t="str">
        <f>'PRECIO REFERENCIA'!AO332</f>
        <v>HABILITA</v>
      </c>
      <c r="AQ332" s="44">
        <f>+IF(AP332="NO OFERTADO",0,IF(AP332="NO CUMPLE EV TECNICA",0,IF(AP332="NO HABILITA",0,IF(AP332="HABILITA",('PRECIOS UNITARIOS'!$AF332*500)/AO332))))</f>
        <v>500</v>
      </c>
      <c r="AR332" s="43">
        <f>'PRECIO REFERENCIA'!AP332</f>
        <v>0</v>
      </c>
      <c r="AS332" s="43" t="str">
        <f>'PRECIO REFERENCIA'!AR332</f>
        <v>NO OFERTADO</v>
      </c>
      <c r="AT332" s="44">
        <f>+IF(AS332="NO OFERTADO",0,IF(AS332="NO CUMPLE EV TECNICA",0,IF(AS332="NO HABILITA",0,IF(AS332="HABILITA",('PRECIOS UNITARIOS'!$AF332*500)/AR332))))</f>
        <v>0</v>
      </c>
      <c r="AU332" s="43">
        <f>'PRECIO REFERENCIA'!AS332</f>
        <v>0</v>
      </c>
      <c r="AV332" s="43" t="str">
        <f>'PRECIO REFERENCIA'!AU332</f>
        <v>NO OFERTADO</v>
      </c>
      <c r="AW332" s="44">
        <f>+IF(AV332="NO OFERTADO",0,IF(AV332="NO CUMPLE EV TECNICA",0,IF(AV332="NO HABILITA",0,IF(AV332="HABILITA",('PRECIOS UNITARIOS'!$AF332*500)/AU332))))</f>
        <v>0</v>
      </c>
      <c r="AX332" s="43">
        <f>'PRECIO REFERENCIA'!AV332</f>
        <v>0</v>
      </c>
      <c r="AY332" s="43" t="str">
        <f>'PRECIO REFERENCIA'!AX332</f>
        <v>NO OFERTADO</v>
      </c>
      <c r="AZ332" s="44">
        <f>+IF(AY332="NO OFERTADO",0,IF(AY332="NO CUMPLE EV TECNICA",0,IF(AY332="NO HABILITA",0,IF(AY332="HABILITA",('PRECIOS UNITARIOS'!$AF332*500)/AX332))))</f>
        <v>0</v>
      </c>
      <c r="BA332" s="43">
        <f>'PRECIO REFERENCIA'!AY332</f>
        <v>0</v>
      </c>
      <c r="BB332" s="43" t="str">
        <f>'PRECIO REFERENCIA'!BA332</f>
        <v>NO OFERTADO</v>
      </c>
      <c r="BC332" s="44">
        <f>+IF(BB332="NO OFERTADO",0,IF(BB332="NO CUMPLE EV TECNICA",0,IF(BB332="NO HABILITA",0,IF(BB332="HABILITA",('PRECIOS UNITARIOS'!$AF332*500)/BA332))))</f>
        <v>0</v>
      </c>
      <c r="BD332" s="43">
        <f>'PRECIO REFERENCIA'!BB332</f>
        <v>6886</v>
      </c>
      <c r="BE332" s="43" t="str">
        <f>'PRECIO REFERENCIA'!BD332</f>
        <v>NO HABILITA</v>
      </c>
      <c r="BF332" s="44">
        <f>+IF(BE332="NO OFERTADO",0,IF(BE332="NO CUMPLE EV TECNICA",0,IF(BE332="NO HABILITA",0,IF(BE332="HABILITA",('PRECIOS UNITARIOS'!$AF332*500)/BD332))))</f>
        <v>0</v>
      </c>
      <c r="BG332" s="43">
        <f>'PRECIO REFERENCIA'!BE332</f>
        <v>0</v>
      </c>
      <c r="BH332" s="43" t="str">
        <f>'PRECIO REFERENCIA'!BG332</f>
        <v>NO OFERTADO</v>
      </c>
      <c r="BI332" s="44">
        <f>+IF(BH332="NO OFERTADO",0,IF(BH332="NO CUMPLE EV TECNICA",0,IF(BH332="NO HABILITA",0,IF(BH332="HABILITA",('PRECIOS UNITARIOS'!$AF332*500)/BG332))))</f>
        <v>0</v>
      </c>
      <c r="BJ332" s="43">
        <f>'PRECIO REFERENCIA'!BH332</f>
        <v>5501</v>
      </c>
      <c r="BK332" s="43" t="str">
        <f>'PRECIO REFERENCIA'!BJ332</f>
        <v>NO HABILITA</v>
      </c>
      <c r="BL332" s="44">
        <f>+IF(BK332="NO OFERTADO",0,IF(BK332="NO CUMPLE EV TECNICA",0,IF(BK332="NO HABILITA",0,IF(BK332="HABILITA",('PRECIOS UNITARIOS'!$AF332*500)/BJ332))))</f>
        <v>0</v>
      </c>
      <c r="BM332" s="43">
        <f>'PRECIO REFERENCIA'!BK332</f>
        <v>0</v>
      </c>
      <c r="BN332" s="43" t="str">
        <f>'PRECIO REFERENCIA'!BM332</f>
        <v>NO OFERTADO</v>
      </c>
      <c r="BO332" s="44">
        <f>+IF(BN332="NO OFERTADO",0,IF(BN332="NO CUMPLE EV TECNICA",0,IF(BN332="NO HABILITA",0,IF(BN332="HABILITA",('PRECIOS UNITARIOS'!$AF332*500)/BM332))))</f>
        <v>0</v>
      </c>
      <c r="BP332" s="43">
        <f>'PRECIO REFERENCIA'!BN332</f>
        <v>0</v>
      </c>
      <c r="BQ332" s="43" t="str">
        <f>'PRECIO REFERENCIA'!BP332</f>
        <v>NO OFERTADO</v>
      </c>
      <c r="BR332" s="44">
        <f>+IF(BQ332="NO OFERTADO",0,IF(BQ332="NO CUMPLE EV TECNICA",0,IF(BQ332="NO HABILITA",0,IF(BQ332="HABILITA",('PRECIOS UNITARIOS'!$AF332*500)/BP332))))</f>
        <v>0</v>
      </c>
      <c r="BS332" s="43">
        <f>'PRECIO REFERENCIA'!BQ332</f>
        <v>0</v>
      </c>
      <c r="BT332" s="43" t="str">
        <f>'PRECIO REFERENCIA'!BS332</f>
        <v>NO OFERTADO</v>
      </c>
      <c r="BU332" s="44">
        <f>+IF(BT332="NO OFERTADO",0,IF(BT332="NO CUMPLE EV TECNICA",0,IF(BT332="NO HABILITA",0,IF(BT332="HABILITA",('PRECIOS UNITARIOS'!$AF332*500)/BS332))))</f>
        <v>0</v>
      </c>
      <c r="BV332" s="43">
        <f>'PRECIO REFERENCIA'!BT332</f>
        <v>0</v>
      </c>
      <c r="BW332" s="43" t="str">
        <f>'PRECIO REFERENCIA'!BV332</f>
        <v>NO OFERTADO</v>
      </c>
      <c r="BX332" s="44">
        <f>+IF(BW332="NO OFERTADO",0,IF(BW332="NO CUMPLE EV TECNICA",0,IF(BW332="NO HABILITA",0,IF(BW332="HABILITA",('PRECIOS UNITARIOS'!$AF332*500)/BV332))))</f>
        <v>0</v>
      </c>
      <c r="BY332" s="43">
        <f>'PRECIO REFERENCIA'!BW332</f>
        <v>0</v>
      </c>
      <c r="BZ332" s="43" t="str">
        <f>'PRECIO REFERENCIA'!BY332</f>
        <v>NO OFERTADO</v>
      </c>
      <c r="CA332" s="44">
        <f>+IF(BZ332="NO OFERTADO",0,IF(BZ332="NO CUMPLE EV TECNICA",0,IF(BZ332="NO HABILITA",0,IF(BZ332="HABILITA",('PRECIOS UNITARIOS'!$AF332*500)/BY332))))</f>
        <v>0</v>
      </c>
      <c r="CB332" s="43">
        <f>'PRECIO REFERENCIA'!BZ332</f>
        <v>0</v>
      </c>
      <c r="CC332" s="43" t="str">
        <f>'PRECIO REFERENCIA'!CB332</f>
        <v>NO OFERTADO</v>
      </c>
      <c r="CD332" s="44">
        <f>+IF(CC332="NO OFERTADO",0,IF(CC332="NO CUMPLE EV TECNICA",0,IF(CC332="NO HABILITA",0,IF(CC332="HABILITA",('PRECIOS UNITARIOS'!$AF332*500)/CB332))))</f>
        <v>0</v>
      </c>
      <c r="CE332" s="43">
        <f>'PRECIO REFERENCIA'!CC332</f>
        <v>0</v>
      </c>
      <c r="CF332" s="43" t="str">
        <f>'PRECIO REFERENCIA'!CE332</f>
        <v>NO OFERTADO</v>
      </c>
      <c r="CG332" s="44">
        <f>+IF(CF332="NO OFERTADO",0,IF(CF332="NO CUMPLE EV TECNICA",0,IF(CF332="NO HABILITA",0,IF(CF332="HABILITA",('PRECIOS UNITARIOS'!$AF332*500)/CE332))))</f>
        <v>0</v>
      </c>
      <c r="CH332" s="43">
        <f>'PRECIO REFERENCIA'!CF332</f>
        <v>0</v>
      </c>
      <c r="CI332" s="43" t="str">
        <f>'PRECIO REFERENCIA'!CH332</f>
        <v>NO OFERTADO</v>
      </c>
      <c r="CJ332" s="44">
        <f>+IF(CI332="NO OFERTADO",0,IF(CI332="NO CUMPLE EV TECNICA",0,IF(CI332="NO HABILITA",0,IF(CI332="HABILITA",('PRECIOS UNITARIOS'!$AF332*500)/CH332))))</f>
        <v>0</v>
      </c>
    </row>
    <row r="333" spans="1:88" s="40" customFormat="1" ht="51" x14ac:dyDescent="0.2">
      <c r="A333" s="103">
        <v>324</v>
      </c>
      <c r="B333" s="202" t="s">
        <v>484</v>
      </c>
      <c r="C333" s="121" t="s">
        <v>52</v>
      </c>
      <c r="D333" s="24">
        <v>1</v>
      </c>
      <c r="E333" s="166" t="s">
        <v>53</v>
      </c>
      <c r="F333" s="168">
        <v>691.33333333333337</v>
      </c>
      <c r="G333" s="25">
        <v>4147.6974</v>
      </c>
      <c r="H333" s="43">
        <f>'PRECIO REFERENCIA'!F333</f>
        <v>0</v>
      </c>
      <c r="I333" s="43" t="str">
        <f>'PRECIO REFERENCIA'!H333</f>
        <v>NO OFERTADO</v>
      </c>
      <c r="J333" s="44">
        <f>+IF(I333="NO OFERTADO",0,IF(I333="NO CUMPLE EV TECNICA",0,IF(I333="NO HABILITA",0,IF(I333="HABILITA",('PRECIOS UNITARIOS'!$AF333*500)/H333))))</f>
        <v>0</v>
      </c>
      <c r="K333" s="43">
        <f>'PRECIO REFERENCIA'!I333</f>
        <v>3900</v>
      </c>
      <c r="L333" s="43" t="str">
        <f>'PRECIO REFERENCIA'!K333</f>
        <v>HABILITA</v>
      </c>
      <c r="M333" s="44">
        <f>+IF(L333="NO OFERTADO",0,IF(L333="NO CUMPLE EV TECNICA",0,IF(L333="NO HABILITA",0,IF(L333="HABILITA",('PRECIOS UNITARIOS'!$AF333*500)/K333))))</f>
        <v>423.07692307692309</v>
      </c>
      <c r="N333" s="43">
        <f>'PRECIO REFERENCIA'!L333</f>
        <v>4450</v>
      </c>
      <c r="O333" s="43" t="str">
        <f>'PRECIO REFERENCIA'!N333</f>
        <v>HABILITA</v>
      </c>
      <c r="P333" s="44">
        <f>+IF(O333="NO OFERTADO",0,IF(O333="NO CUMPLE EV TECNICA",0,IF(O333="NO HABILITA",0,IF(O333="HABILITA",('PRECIOS UNITARIOS'!$AF333*500)/N333))))</f>
        <v>370.7865168539326</v>
      </c>
      <c r="Q333" s="43">
        <f>'PRECIO REFERENCIA'!O333</f>
        <v>0</v>
      </c>
      <c r="R333" s="43" t="str">
        <f>'PRECIO REFERENCIA'!Q333</f>
        <v>NO OFERTADO</v>
      </c>
      <c r="S333" s="44">
        <f>+IF(R333="NO OFERTADO",0,IF(R333="NO CUMPLE EV TECNICA",0,IF(R333="NO HABILITA",0,IF(R333="HABILITA",('PRECIOS UNITARIOS'!$AF333*500)/Q333))))</f>
        <v>0</v>
      </c>
      <c r="T333" s="43">
        <f>'PRECIO REFERENCIA'!R333</f>
        <v>0</v>
      </c>
      <c r="U333" s="43" t="str">
        <f>'PRECIO REFERENCIA'!T333</f>
        <v>NO OFERTADO</v>
      </c>
      <c r="V333" s="44">
        <f>+IF(U333="NO OFERTADO",0,IF(U333="NO CUMPLE EV TECNICA",0,IF(U333="NO HABILITA",0,IF(U333="HABILITA",('PRECIOS UNITARIOS'!$AF333*500)/T333))))</f>
        <v>0</v>
      </c>
      <c r="W333" s="43">
        <f>'PRECIO REFERENCIA'!U333</f>
        <v>0</v>
      </c>
      <c r="X333" s="43" t="str">
        <f>'PRECIO REFERENCIA'!W333</f>
        <v>NO OFERTADO</v>
      </c>
      <c r="Y333" s="44">
        <f>+IF(X333="NO OFERTADO",0,IF(X333="NO CUMPLE EV TECNICA",0,IF(X333="NO HABILITA",0,IF(X333="HABILITA",('PRECIOS UNITARIOS'!$AF333*500)/W333))))</f>
        <v>0</v>
      </c>
      <c r="Z333" s="43">
        <f>'PRECIO REFERENCIA'!X333</f>
        <v>0</v>
      </c>
      <c r="AA333" s="43" t="str">
        <f>'PRECIO REFERENCIA'!Z333</f>
        <v>NO OFERTADO</v>
      </c>
      <c r="AB333" s="44">
        <f>+IF(AA333="NO OFERTADO",0,IF(AA333="NO CUMPLE EV TECNICA",0,IF(AA333="NO HABILITA",0,IF(AA333="HABILITA",('PRECIOS UNITARIOS'!$AF333*500)/Z333))))</f>
        <v>0</v>
      </c>
      <c r="AC333" s="43">
        <f>'PRECIO REFERENCIA'!AA333</f>
        <v>0</v>
      </c>
      <c r="AD333" s="43" t="str">
        <f>'PRECIO REFERENCIA'!AC333</f>
        <v>NO OFERTADO</v>
      </c>
      <c r="AE333" s="44">
        <f>+IF(AD333="NO OFERTADO",0,IF(AD333="NO CUMPLE EV TECNICA",0,IF(AD333="NO HABILITA",0,IF(AD333="HABILITA",('PRECIOS UNITARIOS'!$AF333*500)/AC333))))</f>
        <v>0</v>
      </c>
      <c r="AF333" s="43">
        <f>'PRECIO REFERENCIA'!AD333</f>
        <v>0</v>
      </c>
      <c r="AG333" s="43" t="str">
        <f>'PRECIO REFERENCIA'!AF333</f>
        <v>NO HABILITA</v>
      </c>
      <c r="AH333" s="44">
        <f>+IF(AG333="NO OFERTADO",0,IF(AG333="NO CUMPLE EV TECNICA",0,IF(AG333="NO HABILITA",0,IF(AG333="HABILITA",('PRECIOS UNITARIOS'!$AF333*500)/AF333))))</f>
        <v>0</v>
      </c>
      <c r="AI333" s="43">
        <f>'PRECIO REFERENCIA'!AG333</f>
        <v>0</v>
      </c>
      <c r="AJ333" s="43" t="str">
        <f>'PRECIO REFERENCIA'!AI333</f>
        <v>NO OFERTADO</v>
      </c>
      <c r="AK333" s="44">
        <f>+IF(AJ333="NO OFERTADO",0,IF(AJ333="NO CUMPLE EV TECNICA",0,IF(AJ333="NO HABILITA",0,IF(AJ333="HABILITA",('PRECIOS UNITARIOS'!$AF333*500)/AI333))))</f>
        <v>0</v>
      </c>
      <c r="AL333" s="43">
        <f>'PRECIO REFERENCIA'!AJ333</f>
        <v>0</v>
      </c>
      <c r="AM333" s="43" t="str">
        <f>'PRECIO REFERENCIA'!AL333</f>
        <v>NO OFERTADO</v>
      </c>
      <c r="AN333" s="44">
        <f>+IF(AM333="NO OFERTADO",0,IF(AM333="NO CUMPLE EV TECNICA",0,IF(AM333="NO HABILITA",0,IF(AM333="HABILITA",('PRECIOS UNITARIOS'!$AF333*500)/AL333))))</f>
        <v>0</v>
      </c>
      <c r="AO333" s="43">
        <f>'PRECIO REFERENCIA'!AM333</f>
        <v>3300</v>
      </c>
      <c r="AP333" s="43" t="str">
        <f>'PRECIO REFERENCIA'!AO333</f>
        <v>HABILITA</v>
      </c>
      <c r="AQ333" s="44">
        <f>+IF(AP333="NO OFERTADO",0,IF(AP333="NO CUMPLE EV TECNICA",0,IF(AP333="NO HABILITA",0,IF(AP333="HABILITA",('PRECIOS UNITARIOS'!$AF333*500)/AO333))))</f>
        <v>500</v>
      </c>
      <c r="AR333" s="43">
        <f>'PRECIO REFERENCIA'!AP333</f>
        <v>0</v>
      </c>
      <c r="AS333" s="43" t="str">
        <f>'PRECIO REFERENCIA'!AR333</f>
        <v>NO OFERTADO</v>
      </c>
      <c r="AT333" s="44">
        <f>+IF(AS333="NO OFERTADO",0,IF(AS333="NO CUMPLE EV TECNICA",0,IF(AS333="NO HABILITA",0,IF(AS333="HABILITA",('PRECIOS UNITARIOS'!$AF333*500)/AR333))))</f>
        <v>0</v>
      </c>
      <c r="AU333" s="43">
        <f>'PRECIO REFERENCIA'!AS333</f>
        <v>0</v>
      </c>
      <c r="AV333" s="43" t="str">
        <f>'PRECIO REFERENCIA'!AU333</f>
        <v>NO OFERTADO</v>
      </c>
      <c r="AW333" s="44">
        <f>+IF(AV333="NO OFERTADO",0,IF(AV333="NO CUMPLE EV TECNICA",0,IF(AV333="NO HABILITA",0,IF(AV333="HABILITA",('PRECIOS UNITARIOS'!$AF333*500)/AU333))))</f>
        <v>0</v>
      </c>
      <c r="AX333" s="43">
        <f>'PRECIO REFERENCIA'!AV333</f>
        <v>0</v>
      </c>
      <c r="AY333" s="43" t="str">
        <f>'PRECIO REFERENCIA'!AX333</f>
        <v>NO OFERTADO</v>
      </c>
      <c r="AZ333" s="44">
        <f>+IF(AY333="NO OFERTADO",0,IF(AY333="NO CUMPLE EV TECNICA",0,IF(AY333="NO HABILITA",0,IF(AY333="HABILITA",('PRECIOS UNITARIOS'!$AF333*500)/AX333))))</f>
        <v>0</v>
      </c>
      <c r="BA333" s="43">
        <f>'PRECIO REFERENCIA'!AY333</f>
        <v>0</v>
      </c>
      <c r="BB333" s="43" t="str">
        <f>'PRECIO REFERENCIA'!BA333</f>
        <v>NO OFERTADO</v>
      </c>
      <c r="BC333" s="44">
        <f>+IF(BB333="NO OFERTADO",0,IF(BB333="NO CUMPLE EV TECNICA",0,IF(BB333="NO HABILITA",0,IF(BB333="HABILITA",('PRECIOS UNITARIOS'!$AF333*500)/BA333))))</f>
        <v>0</v>
      </c>
      <c r="BD333" s="43">
        <f>'PRECIO REFERENCIA'!BB333</f>
        <v>6886</v>
      </c>
      <c r="BE333" s="43" t="str">
        <f>'PRECIO REFERENCIA'!BD333</f>
        <v>NO HABILITA</v>
      </c>
      <c r="BF333" s="44">
        <f>+IF(BE333="NO OFERTADO",0,IF(BE333="NO CUMPLE EV TECNICA",0,IF(BE333="NO HABILITA",0,IF(BE333="HABILITA",('PRECIOS UNITARIOS'!$AF333*500)/BD333))))</f>
        <v>0</v>
      </c>
      <c r="BG333" s="43">
        <f>'PRECIO REFERENCIA'!BE333</f>
        <v>0</v>
      </c>
      <c r="BH333" s="43" t="str">
        <f>'PRECIO REFERENCIA'!BG333</f>
        <v>NO OFERTADO</v>
      </c>
      <c r="BI333" s="44">
        <f>+IF(BH333="NO OFERTADO",0,IF(BH333="NO CUMPLE EV TECNICA",0,IF(BH333="NO HABILITA",0,IF(BH333="HABILITA",('PRECIOS UNITARIOS'!$AF333*500)/BG333))))</f>
        <v>0</v>
      </c>
      <c r="BJ333" s="43">
        <f>'PRECIO REFERENCIA'!BH333</f>
        <v>4755</v>
      </c>
      <c r="BK333" s="43" t="str">
        <f>'PRECIO REFERENCIA'!BJ333</f>
        <v>HABILITA</v>
      </c>
      <c r="BL333" s="44">
        <f>+IF(BK333="NO OFERTADO",0,IF(BK333="NO CUMPLE EV TECNICA",0,IF(BK333="NO HABILITA",0,IF(BK333="HABILITA",('PRECIOS UNITARIOS'!$AF333*500)/BJ333))))</f>
        <v>347.00315457413251</v>
      </c>
      <c r="BM333" s="43">
        <f>'PRECIO REFERENCIA'!BK333</f>
        <v>0</v>
      </c>
      <c r="BN333" s="43" t="str">
        <f>'PRECIO REFERENCIA'!BM333</f>
        <v>NO OFERTADO</v>
      </c>
      <c r="BO333" s="44">
        <f>+IF(BN333="NO OFERTADO",0,IF(BN333="NO CUMPLE EV TECNICA",0,IF(BN333="NO HABILITA",0,IF(BN333="HABILITA",('PRECIOS UNITARIOS'!$AF333*500)/BM333))))</f>
        <v>0</v>
      </c>
      <c r="BP333" s="43">
        <f>'PRECIO REFERENCIA'!BN333</f>
        <v>0</v>
      </c>
      <c r="BQ333" s="43" t="str">
        <f>'PRECIO REFERENCIA'!BP333</f>
        <v>NO OFERTADO</v>
      </c>
      <c r="BR333" s="44">
        <f>+IF(BQ333="NO OFERTADO",0,IF(BQ333="NO CUMPLE EV TECNICA",0,IF(BQ333="NO HABILITA",0,IF(BQ333="HABILITA",('PRECIOS UNITARIOS'!$AF333*500)/BP333))))</f>
        <v>0</v>
      </c>
      <c r="BS333" s="43">
        <f>'PRECIO REFERENCIA'!BQ333</f>
        <v>0</v>
      </c>
      <c r="BT333" s="43" t="str">
        <f>'PRECIO REFERENCIA'!BS333</f>
        <v>NO OFERTADO</v>
      </c>
      <c r="BU333" s="44">
        <f>+IF(BT333="NO OFERTADO",0,IF(BT333="NO CUMPLE EV TECNICA",0,IF(BT333="NO HABILITA",0,IF(BT333="HABILITA",('PRECIOS UNITARIOS'!$AF333*500)/BS333))))</f>
        <v>0</v>
      </c>
      <c r="BV333" s="43">
        <f>'PRECIO REFERENCIA'!BT333</f>
        <v>0</v>
      </c>
      <c r="BW333" s="43" t="str">
        <f>'PRECIO REFERENCIA'!BV333</f>
        <v>NO OFERTADO</v>
      </c>
      <c r="BX333" s="44">
        <f>+IF(BW333="NO OFERTADO",0,IF(BW333="NO CUMPLE EV TECNICA",0,IF(BW333="NO HABILITA",0,IF(BW333="HABILITA",('PRECIOS UNITARIOS'!$AF333*500)/BV333))))</f>
        <v>0</v>
      </c>
      <c r="BY333" s="43">
        <f>'PRECIO REFERENCIA'!BW333</f>
        <v>0</v>
      </c>
      <c r="BZ333" s="43" t="str">
        <f>'PRECIO REFERENCIA'!BY333</f>
        <v>NO OFERTADO</v>
      </c>
      <c r="CA333" s="44">
        <f>+IF(BZ333="NO OFERTADO",0,IF(BZ333="NO CUMPLE EV TECNICA",0,IF(BZ333="NO HABILITA",0,IF(BZ333="HABILITA",('PRECIOS UNITARIOS'!$AF333*500)/BY333))))</f>
        <v>0</v>
      </c>
      <c r="CB333" s="43">
        <f>'PRECIO REFERENCIA'!BZ333</f>
        <v>0</v>
      </c>
      <c r="CC333" s="43" t="str">
        <f>'PRECIO REFERENCIA'!CB333</f>
        <v>NO OFERTADO</v>
      </c>
      <c r="CD333" s="44">
        <f>+IF(CC333="NO OFERTADO",0,IF(CC333="NO CUMPLE EV TECNICA",0,IF(CC333="NO HABILITA",0,IF(CC333="HABILITA",('PRECIOS UNITARIOS'!$AF333*500)/CB333))))</f>
        <v>0</v>
      </c>
      <c r="CE333" s="43">
        <f>'PRECIO REFERENCIA'!CC333</f>
        <v>0</v>
      </c>
      <c r="CF333" s="43" t="str">
        <f>'PRECIO REFERENCIA'!CE333</f>
        <v>NO OFERTADO</v>
      </c>
      <c r="CG333" s="44">
        <f>+IF(CF333="NO OFERTADO",0,IF(CF333="NO CUMPLE EV TECNICA",0,IF(CF333="NO HABILITA",0,IF(CF333="HABILITA",('PRECIOS UNITARIOS'!$AF333*500)/CE333))))</f>
        <v>0</v>
      </c>
      <c r="CH333" s="43">
        <f>'PRECIO REFERENCIA'!CF333</f>
        <v>0</v>
      </c>
      <c r="CI333" s="43" t="str">
        <f>'PRECIO REFERENCIA'!CH333</f>
        <v>NO OFERTADO</v>
      </c>
      <c r="CJ333" s="44">
        <f>+IF(CI333="NO OFERTADO",0,IF(CI333="NO CUMPLE EV TECNICA",0,IF(CI333="NO HABILITA",0,IF(CI333="HABILITA",('PRECIOS UNITARIOS'!$AF333*500)/CH333))))</f>
        <v>0</v>
      </c>
    </row>
    <row r="334" spans="1:88" s="40" customFormat="1" ht="51" x14ac:dyDescent="0.2">
      <c r="A334" s="103">
        <v>325</v>
      </c>
      <c r="B334" s="202" t="s">
        <v>485</v>
      </c>
      <c r="C334" s="121" t="s">
        <v>52</v>
      </c>
      <c r="D334" s="24">
        <v>1</v>
      </c>
      <c r="E334" s="166" t="s">
        <v>53</v>
      </c>
      <c r="F334" s="168">
        <v>334.66666666666669</v>
      </c>
      <c r="G334" s="25">
        <v>4273.3851999999997</v>
      </c>
      <c r="H334" s="43">
        <f>'PRECIO REFERENCIA'!F334</f>
        <v>0</v>
      </c>
      <c r="I334" s="43" t="str">
        <f>'PRECIO REFERENCIA'!H334</f>
        <v>NO OFERTADO</v>
      </c>
      <c r="J334" s="44">
        <f>+IF(I334="NO OFERTADO",0,IF(I334="NO CUMPLE EV TECNICA",0,IF(I334="NO HABILITA",0,IF(I334="HABILITA",('PRECIOS UNITARIOS'!$AF334*500)/H334))))</f>
        <v>0</v>
      </c>
      <c r="K334" s="43">
        <f>'PRECIO REFERENCIA'!I334</f>
        <v>4000</v>
      </c>
      <c r="L334" s="43" t="str">
        <f>'PRECIO REFERENCIA'!K334</f>
        <v>HABILITA</v>
      </c>
      <c r="M334" s="44">
        <f>+IF(L334="NO OFERTADO",0,IF(L334="NO CUMPLE EV TECNICA",0,IF(L334="NO HABILITA",0,IF(L334="HABILITA",('PRECIOS UNITARIOS'!$AF334*500)/K334))))</f>
        <v>425</v>
      </c>
      <c r="N334" s="43">
        <f>'PRECIO REFERENCIA'!L334</f>
        <v>3900</v>
      </c>
      <c r="O334" s="43" t="str">
        <f>'PRECIO REFERENCIA'!N334</f>
        <v>HABILITA</v>
      </c>
      <c r="P334" s="44">
        <f>+IF(O334="NO OFERTADO",0,IF(O334="NO CUMPLE EV TECNICA",0,IF(O334="NO HABILITA",0,IF(O334="HABILITA",('PRECIOS UNITARIOS'!$AF334*500)/N334))))</f>
        <v>435.89743589743591</v>
      </c>
      <c r="Q334" s="43">
        <f>'PRECIO REFERENCIA'!O334</f>
        <v>0</v>
      </c>
      <c r="R334" s="43" t="str">
        <f>'PRECIO REFERENCIA'!Q334</f>
        <v>NO OFERTADO</v>
      </c>
      <c r="S334" s="44">
        <f>+IF(R334="NO OFERTADO",0,IF(R334="NO CUMPLE EV TECNICA",0,IF(R334="NO HABILITA",0,IF(R334="HABILITA",('PRECIOS UNITARIOS'!$AF334*500)/Q334))))</f>
        <v>0</v>
      </c>
      <c r="T334" s="43">
        <f>'PRECIO REFERENCIA'!R334</f>
        <v>0</v>
      </c>
      <c r="U334" s="43" t="str">
        <f>'PRECIO REFERENCIA'!T334</f>
        <v>NO OFERTADO</v>
      </c>
      <c r="V334" s="44">
        <f>+IF(U334="NO OFERTADO",0,IF(U334="NO CUMPLE EV TECNICA",0,IF(U334="NO HABILITA",0,IF(U334="HABILITA",('PRECIOS UNITARIOS'!$AF334*500)/T334))))</f>
        <v>0</v>
      </c>
      <c r="W334" s="43">
        <f>'PRECIO REFERENCIA'!U334</f>
        <v>0</v>
      </c>
      <c r="X334" s="43" t="str">
        <f>'PRECIO REFERENCIA'!W334</f>
        <v>NO OFERTADO</v>
      </c>
      <c r="Y334" s="44">
        <f>+IF(X334="NO OFERTADO",0,IF(X334="NO CUMPLE EV TECNICA",0,IF(X334="NO HABILITA",0,IF(X334="HABILITA",('PRECIOS UNITARIOS'!$AF334*500)/W334))))</f>
        <v>0</v>
      </c>
      <c r="Z334" s="43">
        <f>'PRECIO REFERENCIA'!X334</f>
        <v>0</v>
      </c>
      <c r="AA334" s="43" t="str">
        <f>'PRECIO REFERENCIA'!Z334</f>
        <v>NO OFERTADO</v>
      </c>
      <c r="AB334" s="44">
        <f>+IF(AA334="NO OFERTADO",0,IF(AA334="NO CUMPLE EV TECNICA",0,IF(AA334="NO HABILITA",0,IF(AA334="HABILITA",('PRECIOS UNITARIOS'!$AF334*500)/Z334))))</f>
        <v>0</v>
      </c>
      <c r="AC334" s="43">
        <f>'PRECIO REFERENCIA'!AA334</f>
        <v>0</v>
      </c>
      <c r="AD334" s="43" t="str">
        <f>'PRECIO REFERENCIA'!AC334</f>
        <v>NO OFERTADO</v>
      </c>
      <c r="AE334" s="44">
        <f>+IF(AD334="NO OFERTADO",0,IF(AD334="NO CUMPLE EV TECNICA",0,IF(AD334="NO HABILITA",0,IF(AD334="HABILITA",('PRECIOS UNITARIOS'!$AF334*500)/AC334))))</f>
        <v>0</v>
      </c>
      <c r="AF334" s="43">
        <f>'PRECIO REFERENCIA'!AD334</f>
        <v>0</v>
      </c>
      <c r="AG334" s="43" t="str">
        <f>'PRECIO REFERENCIA'!AF334</f>
        <v>NO HABILITA</v>
      </c>
      <c r="AH334" s="44">
        <f>+IF(AG334="NO OFERTADO",0,IF(AG334="NO CUMPLE EV TECNICA",0,IF(AG334="NO HABILITA",0,IF(AG334="HABILITA",('PRECIOS UNITARIOS'!$AF334*500)/AF334))))</f>
        <v>0</v>
      </c>
      <c r="AI334" s="43">
        <f>'PRECIO REFERENCIA'!AG334</f>
        <v>0</v>
      </c>
      <c r="AJ334" s="43" t="str">
        <f>'PRECIO REFERENCIA'!AI334</f>
        <v>NO OFERTADO</v>
      </c>
      <c r="AK334" s="44">
        <f>+IF(AJ334="NO OFERTADO",0,IF(AJ334="NO CUMPLE EV TECNICA",0,IF(AJ334="NO HABILITA",0,IF(AJ334="HABILITA",('PRECIOS UNITARIOS'!$AF334*500)/AI334))))</f>
        <v>0</v>
      </c>
      <c r="AL334" s="43">
        <f>'PRECIO REFERENCIA'!AJ334</f>
        <v>0</v>
      </c>
      <c r="AM334" s="43" t="str">
        <f>'PRECIO REFERENCIA'!AL334</f>
        <v>NO OFERTADO</v>
      </c>
      <c r="AN334" s="44">
        <f>+IF(AM334="NO OFERTADO",0,IF(AM334="NO CUMPLE EV TECNICA",0,IF(AM334="NO HABILITA",0,IF(AM334="HABILITA",('PRECIOS UNITARIOS'!$AF334*500)/AL334))))</f>
        <v>0</v>
      </c>
      <c r="AO334" s="43">
        <f>'PRECIO REFERENCIA'!AM334</f>
        <v>3400</v>
      </c>
      <c r="AP334" s="43" t="str">
        <f>'PRECIO REFERENCIA'!AO334</f>
        <v>HABILITA</v>
      </c>
      <c r="AQ334" s="44">
        <f>+IF(AP334="NO OFERTADO",0,IF(AP334="NO CUMPLE EV TECNICA",0,IF(AP334="NO HABILITA",0,IF(AP334="HABILITA",('PRECIOS UNITARIOS'!$AF334*500)/AO334))))</f>
        <v>500</v>
      </c>
      <c r="AR334" s="43">
        <f>'PRECIO REFERENCIA'!AP334</f>
        <v>0</v>
      </c>
      <c r="AS334" s="43" t="str">
        <f>'PRECIO REFERENCIA'!AR334</f>
        <v>NO OFERTADO</v>
      </c>
      <c r="AT334" s="44">
        <f>+IF(AS334="NO OFERTADO",0,IF(AS334="NO CUMPLE EV TECNICA",0,IF(AS334="NO HABILITA",0,IF(AS334="HABILITA",('PRECIOS UNITARIOS'!$AF334*500)/AR334))))</f>
        <v>0</v>
      </c>
      <c r="AU334" s="43">
        <f>'PRECIO REFERENCIA'!AS334</f>
        <v>0</v>
      </c>
      <c r="AV334" s="43" t="str">
        <f>'PRECIO REFERENCIA'!AU334</f>
        <v>NO OFERTADO</v>
      </c>
      <c r="AW334" s="44">
        <f>+IF(AV334="NO OFERTADO",0,IF(AV334="NO CUMPLE EV TECNICA",0,IF(AV334="NO HABILITA",0,IF(AV334="HABILITA",('PRECIOS UNITARIOS'!$AF334*500)/AU334))))</f>
        <v>0</v>
      </c>
      <c r="AX334" s="43">
        <f>'PRECIO REFERENCIA'!AV334</f>
        <v>0</v>
      </c>
      <c r="AY334" s="43" t="str">
        <f>'PRECIO REFERENCIA'!AX334</f>
        <v>NO OFERTADO</v>
      </c>
      <c r="AZ334" s="44">
        <f>+IF(AY334="NO OFERTADO",0,IF(AY334="NO CUMPLE EV TECNICA",0,IF(AY334="NO HABILITA",0,IF(AY334="HABILITA",('PRECIOS UNITARIOS'!$AF334*500)/AX334))))</f>
        <v>0</v>
      </c>
      <c r="BA334" s="43">
        <f>'PRECIO REFERENCIA'!AY334</f>
        <v>0</v>
      </c>
      <c r="BB334" s="43" t="str">
        <f>'PRECIO REFERENCIA'!BA334</f>
        <v>NO OFERTADO</v>
      </c>
      <c r="BC334" s="44">
        <f>+IF(BB334="NO OFERTADO",0,IF(BB334="NO CUMPLE EV TECNICA",0,IF(BB334="NO HABILITA",0,IF(BB334="HABILITA",('PRECIOS UNITARIOS'!$AF334*500)/BA334))))</f>
        <v>0</v>
      </c>
      <c r="BD334" s="43">
        <f>'PRECIO REFERENCIA'!BB334</f>
        <v>6886</v>
      </c>
      <c r="BE334" s="43" t="str">
        <f>'PRECIO REFERENCIA'!BD334</f>
        <v>NO HABILITA</v>
      </c>
      <c r="BF334" s="44">
        <f>+IF(BE334="NO OFERTADO",0,IF(BE334="NO CUMPLE EV TECNICA",0,IF(BE334="NO HABILITA",0,IF(BE334="HABILITA",('PRECIOS UNITARIOS'!$AF334*500)/BD334))))</f>
        <v>0</v>
      </c>
      <c r="BG334" s="43">
        <f>'PRECIO REFERENCIA'!BE334</f>
        <v>0</v>
      </c>
      <c r="BH334" s="43" t="str">
        <f>'PRECIO REFERENCIA'!BG334</f>
        <v>NO OFERTADO</v>
      </c>
      <c r="BI334" s="44">
        <f>+IF(BH334="NO OFERTADO",0,IF(BH334="NO CUMPLE EV TECNICA",0,IF(BH334="NO HABILITA",0,IF(BH334="HABILITA",('PRECIOS UNITARIOS'!$AF334*500)/BG334))))</f>
        <v>0</v>
      </c>
      <c r="BJ334" s="43">
        <f>'PRECIO REFERENCIA'!BH334</f>
        <v>4755</v>
      </c>
      <c r="BK334" s="43" t="str">
        <f>'PRECIO REFERENCIA'!BJ334</f>
        <v>HABILITA</v>
      </c>
      <c r="BL334" s="44">
        <f>+IF(BK334="NO OFERTADO",0,IF(BK334="NO CUMPLE EV TECNICA",0,IF(BK334="NO HABILITA",0,IF(BK334="HABILITA",('PRECIOS UNITARIOS'!$AF334*500)/BJ334))))</f>
        <v>357.51840168243956</v>
      </c>
      <c r="BM334" s="43">
        <f>'PRECIO REFERENCIA'!BK334</f>
        <v>0</v>
      </c>
      <c r="BN334" s="43" t="str">
        <f>'PRECIO REFERENCIA'!BM334</f>
        <v>NO OFERTADO</v>
      </c>
      <c r="BO334" s="44">
        <f>+IF(BN334="NO OFERTADO",0,IF(BN334="NO CUMPLE EV TECNICA",0,IF(BN334="NO HABILITA",0,IF(BN334="HABILITA",('PRECIOS UNITARIOS'!$AF334*500)/BM334))))</f>
        <v>0</v>
      </c>
      <c r="BP334" s="43">
        <f>'PRECIO REFERENCIA'!BN334</f>
        <v>0</v>
      </c>
      <c r="BQ334" s="43" t="str">
        <f>'PRECIO REFERENCIA'!BP334</f>
        <v>NO OFERTADO</v>
      </c>
      <c r="BR334" s="44">
        <f>+IF(BQ334="NO OFERTADO",0,IF(BQ334="NO CUMPLE EV TECNICA",0,IF(BQ334="NO HABILITA",0,IF(BQ334="HABILITA",('PRECIOS UNITARIOS'!$AF334*500)/BP334))))</f>
        <v>0</v>
      </c>
      <c r="BS334" s="43">
        <f>'PRECIO REFERENCIA'!BQ334</f>
        <v>0</v>
      </c>
      <c r="BT334" s="43" t="str">
        <f>'PRECIO REFERENCIA'!BS334</f>
        <v>NO OFERTADO</v>
      </c>
      <c r="BU334" s="44">
        <f>+IF(BT334="NO OFERTADO",0,IF(BT334="NO CUMPLE EV TECNICA",0,IF(BT334="NO HABILITA",0,IF(BT334="HABILITA",('PRECIOS UNITARIOS'!$AF334*500)/BS334))))</f>
        <v>0</v>
      </c>
      <c r="BV334" s="43">
        <f>'PRECIO REFERENCIA'!BT334</f>
        <v>0</v>
      </c>
      <c r="BW334" s="43" t="str">
        <f>'PRECIO REFERENCIA'!BV334</f>
        <v>NO OFERTADO</v>
      </c>
      <c r="BX334" s="44">
        <f>+IF(BW334="NO OFERTADO",0,IF(BW334="NO CUMPLE EV TECNICA",0,IF(BW334="NO HABILITA",0,IF(BW334="HABILITA",('PRECIOS UNITARIOS'!$AF334*500)/BV334))))</f>
        <v>0</v>
      </c>
      <c r="BY334" s="43">
        <f>'PRECIO REFERENCIA'!BW334</f>
        <v>0</v>
      </c>
      <c r="BZ334" s="43" t="str">
        <f>'PRECIO REFERENCIA'!BY334</f>
        <v>NO OFERTADO</v>
      </c>
      <c r="CA334" s="44">
        <f>+IF(BZ334="NO OFERTADO",0,IF(BZ334="NO CUMPLE EV TECNICA",0,IF(BZ334="NO HABILITA",0,IF(BZ334="HABILITA",('PRECIOS UNITARIOS'!$AF334*500)/BY334))))</f>
        <v>0</v>
      </c>
      <c r="CB334" s="43">
        <f>'PRECIO REFERENCIA'!BZ334</f>
        <v>0</v>
      </c>
      <c r="CC334" s="43" t="str">
        <f>'PRECIO REFERENCIA'!CB334</f>
        <v>NO OFERTADO</v>
      </c>
      <c r="CD334" s="44">
        <f>+IF(CC334="NO OFERTADO",0,IF(CC334="NO CUMPLE EV TECNICA",0,IF(CC334="NO HABILITA",0,IF(CC334="HABILITA",('PRECIOS UNITARIOS'!$AF334*500)/CB334))))</f>
        <v>0</v>
      </c>
      <c r="CE334" s="43">
        <f>'PRECIO REFERENCIA'!CC334</f>
        <v>0</v>
      </c>
      <c r="CF334" s="43" t="str">
        <f>'PRECIO REFERENCIA'!CE334</f>
        <v>NO OFERTADO</v>
      </c>
      <c r="CG334" s="44">
        <f>+IF(CF334="NO OFERTADO",0,IF(CF334="NO CUMPLE EV TECNICA",0,IF(CF334="NO HABILITA",0,IF(CF334="HABILITA",('PRECIOS UNITARIOS'!$AF334*500)/CE334))))</f>
        <v>0</v>
      </c>
      <c r="CH334" s="43">
        <f>'PRECIO REFERENCIA'!CF334</f>
        <v>0</v>
      </c>
      <c r="CI334" s="43" t="str">
        <f>'PRECIO REFERENCIA'!CH334</f>
        <v>NO OFERTADO</v>
      </c>
      <c r="CJ334" s="44">
        <f>+IF(CI334="NO OFERTADO",0,IF(CI334="NO CUMPLE EV TECNICA",0,IF(CI334="NO HABILITA",0,IF(CI334="HABILITA",('PRECIOS UNITARIOS'!$AF334*500)/CH334))))</f>
        <v>0</v>
      </c>
    </row>
    <row r="335" spans="1:88" s="40" customFormat="1" ht="51" x14ac:dyDescent="0.2">
      <c r="A335" s="103">
        <v>326</v>
      </c>
      <c r="B335" s="202" t="s">
        <v>486</v>
      </c>
      <c r="C335" s="121" t="s">
        <v>52</v>
      </c>
      <c r="D335" s="24">
        <v>1</v>
      </c>
      <c r="E335" s="166" t="s">
        <v>53</v>
      </c>
      <c r="F335" s="168">
        <v>23.333333333333332</v>
      </c>
      <c r="G335" s="25">
        <v>8798.1460000000006</v>
      </c>
      <c r="H335" s="43">
        <f>'PRECIO REFERENCIA'!F335</f>
        <v>0</v>
      </c>
      <c r="I335" s="43" t="str">
        <f>'PRECIO REFERENCIA'!H335</f>
        <v>NO OFERTADO</v>
      </c>
      <c r="J335" s="44">
        <f>+IF(I335="NO OFERTADO",0,IF(I335="NO CUMPLE EV TECNICA",0,IF(I335="NO HABILITA",0,IF(I335="HABILITA",('PRECIOS UNITARIOS'!$AF335*500)/H335))))</f>
        <v>0</v>
      </c>
      <c r="K335" s="43">
        <f>'PRECIO REFERENCIA'!I335</f>
        <v>19000</v>
      </c>
      <c r="L335" s="43" t="str">
        <f>'PRECIO REFERENCIA'!K335</f>
        <v>NO HABILITA</v>
      </c>
      <c r="M335" s="44">
        <f>+IF(L335="NO OFERTADO",0,IF(L335="NO CUMPLE EV TECNICA",0,IF(L335="NO HABILITA",0,IF(L335="HABILITA",('PRECIOS UNITARIOS'!$AF335*500)/K335))))</f>
        <v>0</v>
      </c>
      <c r="N335" s="43">
        <f>'PRECIO REFERENCIA'!L335</f>
        <v>10350</v>
      </c>
      <c r="O335" s="43" t="str">
        <f>'PRECIO REFERENCIA'!N335</f>
        <v>HABILITA</v>
      </c>
      <c r="P335" s="44">
        <f>+IF(O335="NO OFERTADO",0,IF(O335="NO CUMPLE EV TECNICA",0,IF(O335="NO HABILITA",0,IF(O335="HABILITA",('PRECIOS UNITARIOS'!$AF335*500)/N335))))</f>
        <v>336.1352657004831</v>
      </c>
      <c r="Q335" s="43">
        <f>'PRECIO REFERENCIA'!O335</f>
        <v>0</v>
      </c>
      <c r="R335" s="43" t="str">
        <f>'PRECIO REFERENCIA'!Q335</f>
        <v>NO OFERTADO</v>
      </c>
      <c r="S335" s="44">
        <f>+IF(R335="NO OFERTADO",0,IF(R335="NO CUMPLE EV TECNICA",0,IF(R335="NO HABILITA",0,IF(R335="HABILITA",('PRECIOS UNITARIOS'!$AF335*500)/Q335))))</f>
        <v>0</v>
      </c>
      <c r="T335" s="43">
        <f>'PRECIO REFERENCIA'!R335</f>
        <v>0</v>
      </c>
      <c r="U335" s="43" t="str">
        <f>'PRECIO REFERENCIA'!T335</f>
        <v>NO OFERTADO</v>
      </c>
      <c r="V335" s="44">
        <f>+IF(U335="NO OFERTADO",0,IF(U335="NO CUMPLE EV TECNICA",0,IF(U335="NO HABILITA",0,IF(U335="HABILITA",('PRECIOS UNITARIOS'!$AF335*500)/T335))))</f>
        <v>0</v>
      </c>
      <c r="W335" s="43">
        <f>'PRECIO REFERENCIA'!U335</f>
        <v>0</v>
      </c>
      <c r="X335" s="43" t="str">
        <f>'PRECIO REFERENCIA'!W335</f>
        <v>NO OFERTADO</v>
      </c>
      <c r="Y335" s="44">
        <f>+IF(X335="NO OFERTADO",0,IF(X335="NO CUMPLE EV TECNICA",0,IF(X335="NO HABILITA",0,IF(X335="HABILITA",('PRECIOS UNITARIOS'!$AF335*500)/W335))))</f>
        <v>0</v>
      </c>
      <c r="Z335" s="43">
        <f>'PRECIO REFERENCIA'!X335</f>
        <v>0</v>
      </c>
      <c r="AA335" s="43" t="str">
        <f>'PRECIO REFERENCIA'!Z335</f>
        <v>NO OFERTADO</v>
      </c>
      <c r="AB335" s="44">
        <f>+IF(AA335="NO OFERTADO",0,IF(AA335="NO CUMPLE EV TECNICA",0,IF(AA335="NO HABILITA",0,IF(AA335="HABILITA",('PRECIOS UNITARIOS'!$AF335*500)/Z335))))</f>
        <v>0</v>
      </c>
      <c r="AC335" s="43">
        <f>'PRECIO REFERENCIA'!AA335</f>
        <v>0</v>
      </c>
      <c r="AD335" s="43" t="str">
        <f>'PRECIO REFERENCIA'!AC335</f>
        <v>NO OFERTADO</v>
      </c>
      <c r="AE335" s="44">
        <f>+IF(AD335="NO OFERTADO",0,IF(AD335="NO CUMPLE EV TECNICA",0,IF(AD335="NO HABILITA",0,IF(AD335="HABILITA",('PRECIOS UNITARIOS'!$AF335*500)/AC335))))</f>
        <v>0</v>
      </c>
      <c r="AF335" s="43">
        <f>'PRECIO REFERENCIA'!AD335</f>
        <v>0</v>
      </c>
      <c r="AG335" s="43" t="str">
        <f>'PRECIO REFERENCIA'!AF335</f>
        <v>NO HABILITA</v>
      </c>
      <c r="AH335" s="44">
        <f>+IF(AG335="NO OFERTADO",0,IF(AG335="NO CUMPLE EV TECNICA",0,IF(AG335="NO HABILITA",0,IF(AG335="HABILITA",('PRECIOS UNITARIOS'!$AF335*500)/AF335))))</f>
        <v>0</v>
      </c>
      <c r="AI335" s="43">
        <f>'PRECIO REFERENCIA'!AG335</f>
        <v>0</v>
      </c>
      <c r="AJ335" s="43" t="str">
        <f>'PRECIO REFERENCIA'!AI335</f>
        <v>NO OFERTADO</v>
      </c>
      <c r="AK335" s="44">
        <f>+IF(AJ335="NO OFERTADO",0,IF(AJ335="NO CUMPLE EV TECNICA",0,IF(AJ335="NO HABILITA",0,IF(AJ335="HABILITA",('PRECIOS UNITARIOS'!$AF335*500)/AI335))))</f>
        <v>0</v>
      </c>
      <c r="AL335" s="43">
        <f>'PRECIO REFERENCIA'!AJ335</f>
        <v>0</v>
      </c>
      <c r="AM335" s="43" t="str">
        <f>'PRECIO REFERENCIA'!AL335</f>
        <v>NO OFERTADO</v>
      </c>
      <c r="AN335" s="44">
        <f>+IF(AM335="NO OFERTADO",0,IF(AM335="NO CUMPLE EV TECNICA",0,IF(AM335="NO HABILITA",0,IF(AM335="HABILITA",('PRECIOS UNITARIOS'!$AF335*500)/AL335))))</f>
        <v>0</v>
      </c>
      <c r="AO335" s="43">
        <f>'PRECIO REFERENCIA'!AM335</f>
        <v>7000</v>
      </c>
      <c r="AP335" s="43" t="str">
        <f>'PRECIO REFERENCIA'!AO335</f>
        <v>HABILITA</v>
      </c>
      <c r="AQ335" s="44">
        <f>+IF(AP335="NO OFERTADO",0,IF(AP335="NO CUMPLE EV TECNICA",0,IF(AP335="NO HABILITA",0,IF(AP335="HABILITA",('PRECIOS UNITARIOS'!$AF335*500)/AO335))))</f>
        <v>497</v>
      </c>
      <c r="AR335" s="43">
        <f>'PRECIO REFERENCIA'!AP335</f>
        <v>0</v>
      </c>
      <c r="AS335" s="43" t="str">
        <f>'PRECIO REFERENCIA'!AR335</f>
        <v>NO OFERTADO</v>
      </c>
      <c r="AT335" s="44">
        <f>+IF(AS335="NO OFERTADO",0,IF(AS335="NO CUMPLE EV TECNICA",0,IF(AS335="NO HABILITA",0,IF(AS335="HABILITA",('PRECIOS UNITARIOS'!$AF335*500)/AR335))))</f>
        <v>0</v>
      </c>
      <c r="AU335" s="43">
        <f>'PRECIO REFERENCIA'!AS335</f>
        <v>0</v>
      </c>
      <c r="AV335" s="43" t="str">
        <f>'PRECIO REFERENCIA'!AU335</f>
        <v>NO OFERTADO</v>
      </c>
      <c r="AW335" s="44">
        <f>+IF(AV335="NO OFERTADO",0,IF(AV335="NO CUMPLE EV TECNICA",0,IF(AV335="NO HABILITA",0,IF(AV335="HABILITA",('PRECIOS UNITARIOS'!$AF335*500)/AU335))))</f>
        <v>0</v>
      </c>
      <c r="AX335" s="43">
        <f>'PRECIO REFERENCIA'!AV335</f>
        <v>0</v>
      </c>
      <c r="AY335" s="43" t="str">
        <f>'PRECIO REFERENCIA'!AX335</f>
        <v>NO OFERTADO</v>
      </c>
      <c r="AZ335" s="44">
        <f>+IF(AY335="NO OFERTADO",0,IF(AY335="NO CUMPLE EV TECNICA",0,IF(AY335="NO HABILITA",0,IF(AY335="HABILITA",('PRECIOS UNITARIOS'!$AF335*500)/AX335))))</f>
        <v>0</v>
      </c>
      <c r="BA335" s="43">
        <f>'PRECIO REFERENCIA'!AY335</f>
        <v>0</v>
      </c>
      <c r="BB335" s="43" t="str">
        <f>'PRECIO REFERENCIA'!BA335</f>
        <v>NO OFERTADO</v>
      </c>
      <c r="BC335" s="44">
        <f>+IF(BB335="NO OFERTADO",0,IF(BB335="NO CUMPLE EV TECNICA",0,IF(BB335="NO HABILITA",0,IF(BB335="HABILITA",('PRECIOS UNITARIOS'!$AF335*500)/BA335))))</f>
        <v>0</v>
      </c>
      <c r="BD335" s="43">
        <f>'PRECIO REFERENCIA'!BB335</f>
        <v>15028</v>
      </c>
      <c r="BE335" s="43" t="str">
        <f>'PRECIO REFERENCIA'!BD335</f>
        <v>NO HABILITA</v>
      </c>
      <c r="BF335" s="44">
        <f>+IF(BE335="NO OFERTADO",0,IF(BE335="NO CUMPLE EV TECNICA",0,IF(BE335="NO HABILITA",0,IF(BE335="HABILITA",('PRECIOS UNITARIOS'!$AF335*500)/BD335))))</f>
        <v>0</v>
      </c>
      <c r="BG335" s="43">
        <f>'PRECIO REFERENCIA'!BE335</f>
        <v>0</v>
      </c>
      <c r="BH335" s="43" t="str">
        <f>'PRECIO REFERENCIA'!BG335</f>
        <v>NO OFERTADO</v>
      </c>
      <c r="BI335" s="44">
        <f>+IF(BH335="NO OFERTADO",0,IF(BH335="NO CUMPLE EV TECNICA",0,IF(BH335="NO HABILITA",0,IF(BH335="HABILITA",('PRECIOS UNITARIOS'!$AF335*500)/BG335))))</f>
        <v>0</v>
      </c>
      <c r="BJ335" s="43">
        <f>'PRECIO REFERENCIA'!BH335</f>
        <v>6958</v>
      </c>
      <c r="BK335" s="43" t="str">
        <f>'PRECIO REFERENCIA'!BJ335</f>
        <v>HABILITA</v>
      </c>
      <c r="BL335" s="44">
        <f>+IF(BK335="NO OFERTADO",0,IF(BK335="NO CUMPLE EV TECNICA",0,IF(BK335="NO HABILITA",0,IF(BK335="HABILITA",('PRECIOS UNITARIOS'!$AF335*500)/BJ335))))</f>
        <v>500</v>
      </c>
      <c r="BM335" s="43">
        <f>'PRECIO REFERENCIA'!BK335</f>
        <v>0</v>
      </c>
      <c r="BN335" s="43" t="str">
        <f>'PRECIO REFERENCIA'!BM335</f>
        <v>NO OFERTADO</v>
      </c>
      <c r="BO335" s="44">
        <f>+IF(BN335="NO OFERTADO",0,IF(BN335="NO CUMPLE EV TECNICA",0,IF(BN335="NO HABILITA",0,IF(BN335="HABILITA",('PRECIOS UNITARIOS'!$AF335*500)/BM335))))</f>
        <v>0</v>
      </c>
      <c r="BP335" s="43">
        <f>'PRECIO REFERENCIA'!BN335</f>
        <v>0</v>
      </c>
      <c r="BQ335" s="43" t="str">
        <f>'PRECIO REFERENCIA'!BP335</f>
        <v>NO OFERTADO</v>
      </c>
      <c r="BR335" s="44">
        <f>+IF(BQ335="NO OFERTADO",0,IF(BQ335="NO CUMPLE EV TECNICA",0,IF(BQ335="NO HABILITA",0,IF(BQ335="HABILITA",('PRECIOS UNITARIOS'!$AF335*500)/BP335))))</f>
        <v>0</v>
      </c>
      <c r="BS335" s="43">
        <f>'PRECIO REFERENCIA'!BQ335</f>
        <v>0</v>
      </c>
      <c r="BT335" s="43" t="str">
        <f>'PRECIO REFERENCIA'!BS335</f>
        <v>NO OFERTADO</v>
      </c>
      <c r="BU335" s="44">
        <f>+IF(BT335="NO OFERTADO",0,IF(BT335="NO CUMPLE EV TECNICA",0,IF(BT335="NO HABILITA",0,IF(BT335="HABILITA",('PRECIOS UNITARIOS'!$AF335*500)/BS335))))</f>
        <v>0</v>
      </c>
      <c r="BV335" s="43">
        <f>'PRECIO REFERENCIA'!BT335</f>
        <v>0</v>
      </c>
      <c r="BW335" s="43" t="str">
        <f>'PRECIO REFERENCIA'!BV335</f>
        <v>NO OFERTADO</v>
      </c>
      <c r="BX335" s="44">
        <f>+IF(BW335="NO OFERTADO",0,IF(BW335="NO CUMPLE EV TECNICA",0,IF(BW335="NO HABILITA",0,IF(BW335="HABILITA",('PRECIOS UNITARIOS'!$AF335*500)/BV335))))</f>
        <v>0</v>
      </c>
      <c r="BY335" s="43">
        <f>'PRECIO REFERENCIA'!BW335</f>
        <v>0</v>
      </c>
      <c r="BZ335" s="43" t="str">
        <f>'PRECIO REFERENCIA'!BY335</f>
        <v>NO OFERTADO</v>
      </c>
      <c r="CA335" s="44">
        <f>+IF(BZ335="NO OFERTADO",0,IF(BZ335="NO CUMPLE EV TECNICA",0,IF(BZ335="NO HABILITA",0,IF(BZ335="HABILITA",('PRECIOS UNITARIOS'!$AF335*500)/BY335))))</f>
        <v>0</v>
      </c>
      <c r="CB335" s="43">
        <f>'PRECIO REFERENCIA'!BZ335</f>
        <v>0</v>
      </c>
      <c r="CC335" s="43" t="str">
        <f>'PRECIO REFERENCIA'!CB335</f>
        <v>NO OFERTADO</v>
      </c>
      <c r="CD335" s="44">
        <f>+IF(CC335="NO OFERTADO",0,IF(CC335="NO CUMPLE EV TECNICA",0,IF(CC335="NO HABILITA",0,IF(CC335="HABILITA",('PRECIOS UNITARIOS'!$AF335*500)/CB335))))</f>
        <v>0</v>
      </c>
      <c r="CE335" s="43">
        <f>'PRECIO REFERENCIA'!CC335</f>
        <v>0</v>
      </c>
      <c r="CF335" s="43" t="str">
        <f>'PRECIO REFERENCIA'!CE335</f>
        <v>NO OFERTADO</v>
      </c>
      <c r="CG335" s="44">
        <f>+IF(CF335="NO OFERTADO",0,IF(CF335="NO CUMPLE EV TECNICA",0,IF(CF335="NO HABILITA",0,IF(CF335="HABILITA",('PRECIOS UNITARIOS'!$AF335*500)/CE335))))</f>
        <v>0</v>
      </c>
      <c r="CH335" s="43">
        <f>'PRECIO REFERENCIA'!CF335</f>
        <v>0</v>
      </c>
      <c r="CI335" s="43" t="str">
        <f>'PRECIO REFERENCIA'!CH335</f>
        <v>NO OFERTADO</v>
      </c>
      <c r="CJ335" s="44">
        <f>+IF(CI335="NO OFERTADO",0,IF(CI335="NO CUMPLE EV TECNICA",0,IF(CI335="NO HABILITA",0,IF(CI335="HABILITA",('PRECIOS UNITARIOS'!$AF335*500)/CH335))))</f>
        <v>0</v>
      </c>
    </row>
    <row r="336" spans="1:88" s="40" customFormat="1" ht="51" x14ac:dyDescent="0.2">
      <c r="A336" s="103">
        <v>327</v>
      </c>
      <c r="B336" s="202" t="s">
        <v>487</v>
      </c>
      <c r="C336" s="121" t="s">
        <v>52</v>
      </c>
      <c r="D336" s="24">
        <v>1</v>
      </c>
      <c r="E336" s="166" t="s">
        <v>53</v>
      </c>
      <c r="F336" s="168">
        <v>55.666666666666664</v>
      </c>
      <c r="G336" s="25">
        <v>4273.3851999999997</v>
      </c>
      <c r="H336" s="43">
        <f>'PRECIO REFERENCIA'!F336</f>
        <v>0</v>
      </c>
      <c r="I336" s="43" t="str">
        <f>'PRECIO REFERENCIA'!H336</f>
        <v>NO OFERTADO</v>
      </c>
      <c r="J336" s="44">
        <f>+IF(I336="NO OFERTADO",0,IF(I336="NO CUMPLE EV TECNICA",0,IF(I336="NO HABILITA",0,IF(I336="HABILITA",('PRECIOS UNITARIOS'!$AF336*500)/H336))))</f>
        <v>0</v>
      </c>
      <c r="K336" s="43">
        <f>'PRECIO REFERENCIA'!I336</f>
        <v>4700</v>
      </c>
      <c r="L336" s="43" t="str">
        <f>'PRECIO REFERENCIA'!K336</f>
        <v>HABILITA</v>
      </c>
      <c r="M336" s="44">
        <f>+IF(L336="NO OFERTADO",0,IF(L336="NO CUMPLE EV TECNICA",0,IF(L336="NO HABILITA",0,IF(L336="HABILITA",('PRECIOS UNITARIOS'!$AF336*500)/K336))))</f>
        <v>361.70212765957444</v>
      </c>
      <c r="N336" s="43">
        <f>'PRECIO REFERENCIA'!L336</f>
        <v>4000</v>
      </c>
      <c r="O336" s="43" t="str">
        <f>'PRECIO REFERENCIA'!N336</f>
        <v>HABILITA</v>
      </c>
      <c r="P336" s="44">
        <f>+IF(O336="NO OFERTADO",0,IF(O336="NO CUMPLE EV TECNICA",0,IF(O336="NO HABILITA",0,IF(O336="HABILITA",('PRECIOS UNITARIOS'!$AF336*500)/N336))))</f>
        <v>425</v>
      </c>
      <c r="Q336" s="43">
        <f>'PRECIO REFERENCIA'!O336</f>
        <v>0</v>
      </c>
      <c r="R336" s="43" t="str">
        <f>'PRECIO REFERENCIA'!Q336</f>
        <v>NO OFERTADO</v>
      </c>
      <c r="S336" s="44">
        <f>+IF(R336="NO OFERTADO",0,IF(R336="NO CUMPLE EV TECNICA",0,IF(R336="NO HABILITA",0,IF(R336="HABILITA",('PRECIOS UNITARIOS'!$AF336*500)/Q336))))</f>
        <v>0</v>
      </c>
      <c r="T336" s="43">
        <f>'PRECIO REFERENCIA'!R336</f>
        <v>0</v>
      </c>
      <c r="U336" s="43" t="str">
        <f>'PRECIO REFERENCIA'!T336</f>
        <v>NO OFERTADO</v>
      </c>
      <c r="V336" s="44">
        <f>+IF(U336="NO OFERTADO",0,IF(U336="NO CUMPLE EV TECNICA",0,IF(U336="NO HABILITA",0,IF(U336="HABILITA",('PRECIOS UNITARIOS'!$AF336*500)/T336))))</f>
        <v>0</v>
      </c>
      <c r="W336" s="43">
        <f>'PRECIO REFERENCIA'!U336</f>
        <v>0</v>
      </c>
      <c r="X336" s="43" t="str">
        <f>'PRECIO REFERENCIA'!W336</f>
        <v>NO OFERTADO</v>
      </c>
      <c r="Y336" s="44">
        <f>+IF(X336="NO OFERTADO",0,IF(X336="NO CUMPLE EV TECNICA",0,IF(X336="NO HABILITA",0,IF(X336="HABILITA",('PRECIOS UNITARIOS'!$AF336*500)/W336))))</f>
        <v>0</v>
      </c>
      <c r="Z336" s="43">
        <f>'PRECIO REFERENCIA'!X336</f>
        <v>0</v>
      </c>
      <c r="AA336" s="43" t="str">
        <f>'PRECIO REFERENCIA'!Z336</f>
        <v>NO OFERTADO</v>
      </c>
      <c r="AB336" s="44">
        <f>+IF(AA336="NO OFERTADO",0,IF(AA336="NO CUMPLE EV TECNICA",0,IF(AA336="NO HABILITA",0,IF(AA336="HABILITA",('PRECIOS UNITARIOS'!$AF336*500)/Z336))))</f>
        <v>0</v>
      </c>
      <c r="AC336" s="43">
        <f>'PRECIO REFERENCIA'!AA336</f>
        <v>0</v>
      </c>
      <c r="AD336" s="43" t="str">
        <f>'PRECIO REFERENCIA'!AC336</f>
        <v>NO OFERTADO</v>
      </c>
      <c r="AE336" s="44">
        <f>+IF(AD336="NO OFERTADO",0,IF(AD336="NO CUMPLE EV TECNICA",0,IF(AD336="NO HABILITA",0,IF(AD336="HABILITA",('PRECIOS UNITARIOS'!$AF336*500)/AC336))))</f>
        <v>0</v>
      </c>
      <c r="AF336" s="43">
        <f>'PRECIO REFERENCIA'!AD336</f>
        <v>0</v>
      </c>
      <c r="AG336" s="43" t="str">
        <f>'PRECIO REFERENCIA'!AF336</f>
        <v>NO HABILITA</v>
      </c>
      <c r="AH336" s="44">
        <f>+IF(AG336="NO OFERTADO",0,IF(AG336="NO CUMPLE EV TECNICA",0,IF(AG336="NO HABILITA",0,IF(AG336="HABILITA",('PRECIOS UNITARIOS'!$AF336*500)/AF336))))</f>
        <v>0</v>
      </c>
      <c r="AI336" s="43">
        <f>'PRECIO REFERENCIA'!AG336</f>
        <v>0</v>
      </c>
      <c r="AJ336" s="43" t="str">
        <f>'PRECIO REFERENCIA'!AI336</f>
        <v>NO OFERTADO</v>
      </c>
      <c r="AK336" s="44">
        <f>+IF(AJ336="NO OFERTADO",0,IF(AJ336="NO CUMPLE EV TECNICA",0,IF(AJ336="NO HABILITA",0,IF(AJ336="HABILITA",('PRECIOS UNITARIOS'!$AF336*500)/AI336))))</f>
        <v>0</v>
      </c>
      <c r="AL336" s="43">
        <f>'PRECIO REFERENCIA'!AJ336</f>
        <v>0</v>
      </c>
      <c r="AM336" s="43" t="str">
        <f>'PRECIO REFERENCIA'!AL336</f>
        <v>NO OFERTADO</v>
      </c>
      <c r="AN336" s="44">
        <f>+IF(AM336="NO OFERTADO",0,IF(AM336="NO CUMPLE EV TECNICA",0,IF(AM336="NO HABILITA",0,IF(AM336="HABILITA",('PRECIOS UNITARIOS'!$AF336*500)/AL336))))</f>
        <v>0</v>
      </c>
      <c r="AO336" s="43">
        <f>'PRECIO REFERENCIA'!AM336</f>
        <v>3400</v>
      </c>
      <c r="AP336" s="43" t="str">
        <f>'PRECIO REFERENCIA'!AO336</f>
        <v>HABILITA</v>
      </c>
      <c r="AQ336" s="44">
        <f>+IF(AP336="NO OFERTADO",0,IF(AP336="NO CUMPLE EV TECNICA",0,IF(AP336="NO HABILITA",0,IF(AP336="HABILITA",('PRECIOS UNITARIOS'!$AF336*500)/AO336))))</f>
        <v>500</v>
      </c>
      <c r="AR336" s="43">
        <f>'PRECIO REFERENCIA'!AP336</f>
        <v>0</v>
      </c>
      <c r="AS336" s="43" t="str">
        <f>'PRECIO REFERENCIA'!AR336</f>
        <v>NO OFERTADO</v>
      </c>
      <c r="AT336" s="44">
        <f>+IF(AS336="NO OFERTADO",0,IF(AS336="NO CUMPLE EV TECNICA",0,IF(AS336="NO HABILITA",0,IF(AS336="HABILITA",('PRECIOS UNITARIOS'!$AF336*500)/AR336))))</f>
        <v>0</v>
      </c>
      <c r="AU336" s="43">
        <f>'PRECIO REFERENCIA'!AS336</f>
        <v>0</v>
      </c>
      <c r="AV336" s="43" t="str">
        <f>'PRECIO REFERENCIA'!AU336</f>
        <v>NO OFERTADO</v>
      </c>
      <c r="AW336" s="44">
        <f>+IF(AV336="NO OFERTADO",0,IF(AV336="NO CUMPLE EV TECNICA",0,IF(AV336="NO HABILITA",0,IF(AV336="HABILITA",('PRECIOS UNITARIOS'!$AF336*500)/AU336))))</f>
        <v>0</v>
      </c>
      <c r="AX336" s="43">
        <f>'PRECIO REFERENCIA'!AV336</f>
        <v>0</v>
      </c>
      <c r="AY336" s="43" t="str">
        <f>'PRECIO REFERENCIA'!AX336</f>
        <v>NO OFERTADO</v>
      </c>
      <c r="AZ336" s="44">
        <f>+IF(AY336="NO OFERTADO",0,IF(AY336="NO CUMPLE EV TECNICA",0,IF(AY336="NO HABILITA",0,IF(AY336="HABILITA",('PRECIOS UNITARIOS'!$AF336*500)/AX336))))</f>
        <v>0</v>
      </c>
      <c r="BA336" s="43">
        <f>'PRECIO REFERENCIA'!AY336</f>
        <v>0</v>
      </c>
      <c r="BB336" s="43" t="str">
        <f>'PRECIO REFERENCIA'!BA336</f>
        <v>NO OFERTADO</v>
      </c>
      <c r="BC336" s="44">
        <f>+IF(BB336="NO OFERTADO",0,IF(BB336="NO CUMPLE EV TECNICA",0,IF(BB336="NO HABILITA",0,IF(BB336="HABILITA",('PRECIOS UNITARIOS'!$AF336*500)/BA336))))</f>
        <v>0</v>
      </c>
      <c r="BD336" s="43">
        <f>'PRECIO REFERENCIA'!BB336</f>
        <v>0</v>
      </c>
      <c r="BE336" s="43" t="str">
        <f>'PRECIO REFERENCIA'!BD336</f>
        <v>NO OFERTADO</v>
      </c>
      <c r="BF336" s="44">
        <f>+IF(BE336="NO OFERTADO",0,IF(BE336="NO CUMPLE EV TECNICA",0,IF(BE336="NO HABILITA",0,IF(BE336="HABILITA",('PRECIOS UNITARIOS'!$AF336*500)/BD336))))</f>
        <v>0</v>
      </c>
      <c r="BG336" s="43">
        <f>'PRECIO REFERENCIA'!BE336</f>
        <v>0</v>
      </c>
      <c r="BH336" s="43" t="str">
        <f>'PRECIO REFERENCIA'!BG336</f>
        <v>NO OFERTADO</v>
      </c>
      <c r="BI336" s="44">
        <f>+IF(BH336="NO OFERTADO",0,IF(BH336="NO CUMPLE EV TECNICA",0,IF(BH336="NO HABILITA",0,IF(BH336="HABILITA",('PRECIOS UNITARIOS'!$AF336*500)/BG336))))</f>
        <v>0</v>
      </c>
      <c r="BJ336" s="43">
        <f>'PRECIO REFERENCIA'!BH336</f>
        <v>4597</v>
      </c>
      <c r="BK336" s="43" t="str">
        <f>'PRECIO REFERENCIA'!BJ336</f>
        <v>HABILITA</v>
      </c>
      <c r="BL336" s="44">
        <f>+IF(BK336="NO OFERTADO",0,IF(BK336="NO CUMPLE EV TECNICA",0,IF(BK336="NO HABILITA",0,IF(BK336="HABILITA",('PRECIOS UNITARIOS'!$AF336*500)/BJ336))))</f>
        <v>369.80639547531001</v>
      </c>
      <c r="BM336" s="43">
        <f>'PRECIO REFERENCIA'!BK336</f>
        <v>0</v>
      </c>
      <c r="BN336" s="43" t="str">
        <f>'PRECIO REFERENCIA'!BM336</f>
        <v>NO OFERTADO</v>
      </c>
      <c r="BO336" s="44">
        <f>+IF(BN336="NO OFERTADO",0,IF(BN336="NO CUMPLE EV TECNICA",0,IF(BN336="NO HABILITA",0,IF(BN336="HABILITA",('PRECIOS UNITARIOS'!$AF336*500)/BM336))))</f>
        <v>0</v>
      </c>
      <c r="BP336" s="43">
        <f>'PRECIO REFERENCIA'!BN336</f>
        <v>0</v>
      </c>
      <c r="BQ336" s="43" t="str">
        <f>'PRECIO REFERENCIA'!BP336</f>
        <v>NO OFERTADO</v>
      </c>
      <c r="BR336" s="44">
        <f>+IF(BQ336="NO OFERTADO",0,IF(BQ336="NO CUMPLE EV TECNICA",0,IF(BQ336="NO HABILITA",0,IF(BQ336="HABILITA",('PRECIOS UNITARIOS'!$AF336*500)/BP336))))</f>
        <v>0</v>
      </c>
      <c r="BS336" s="43">
        <f>'PRECIO REFERENCIA'!BQ336</f>
        <v>0</v>
      </c>
      <c r="BT336" s="43" t="str">
        <f>'PRECIO REFERENCIA'!BS336</f>
        <v>NO OFERTADO</v>
      </c>
      <c r="BU336" s="44">
        <f>+IF(BT336="NO OFERTADO",0,IF(BT336="NO CUMPLE EV TECNICA",0,IF(BT336="NO HABILITA",0,IF(BT336="HABILITA",('PRECIOS UNITARIOS'!$AF336*500)/BS336))))</f>
        <v>0</v>
      </c>
      <c r="BV336" s="43">
        <f>'PRECIO REFERENCIA'!BT336</f>
        <v>0</v>
      </c>
      <c r="BW336" s="43" t="str">
        <f>'PRECIO REFERENCIA'!BV336</f>
        <v>NO OFERTADO</v>
      </c>
      <c r="BX336" s="44">
        <f>+IF(BW336="NO OFERTADO",0,IF(BW336="NO CUMPLE EV TECNICA",0,IF(BW336="NO HABILITA",0,IF(BW336="HABILITA",('PRECIOS UNITARIOS'!$AF336*500)/BV336))))</f>
        <v>0</v>
      </c>
      <c r="BY336" s="43">
        <f>'PRECIO REFERENCIA'!BW336</f>
        <v>0</v>
      </c>
      <c r="BZ336" s="43" t="str">
        <f>'PRECIO REFERENCIA'!BY336</f>
        <v>NO OFERTADO</v>
      </c>
      <c r="CA336" s="44">
        <f>+IF(BZ336="NO OFERTADO",0,IF(BZ336="NO CUMPLE EV TECNICA",0,IF(BZ336="NO HABILITA",0,IF(BZ336="HABILITA",('PRECIOS UNITARIOS'!$AF336*500)/BY336))))</f>
        <v>0</v>
      </c>
      <c r="CB336" s="43">
        <f>'PRECIO REFERENCIA'!BZ336</f>
        <v>0</v>
      </c>
      <c r="CC336" s="43" t="str">
        <f>'PRECIO REFERENCIA'!CB336</f>
        <v>NO OFERTADO</v>
      </c>
      <c r="CD336" s="44">
        <f>+IF(CC336="NO OFERTADO",0,IF(CC336="NO CUMPLE EV TECNICA",0,IF(CC336="NO HABILITA",0,IF(CC336="HABILITA",('PRECIOS UNITARIOS'!$AF336*500)/CB336))))</f>
        <v>0</v>
      </c>
      <c r="CE336" s="43">
        <f>'PRECIO REFERENCIA'!CC336</f>
        <v>0</v>
      </c>
      <c r="CF336" s="43" t="str">
        <f>'PRECIO REFERENCIA'!CE336</f>
        <v>NO OFERTADO</v>
      </c>
      <c r="CG336" s="44">
        <f>+IF(CF336="NO OFERTADO",0,IF(CF336="NO CUMPLE EV TECNICA",0,IF(CF336="NO HABILITA",0,IF(CF336="HABILITA",('PRECIOS UNITARIOS'!$AF336*500)/CE336))))</f>
        <v>0</v>
      </c>
      <c r="CH336" s="43">
        <f>'PRECIO REFERENCIA'!CF336</f>
        <v>0</v>
      </c>
      <c r="CI336" s="43" t="str">
        <f>'PRECIO REFERENCIA'!CH336</f>
        <v>NO OFERTADO</v>
      </c>
      <c r="CJ336" s="44">
        <f>+IF(CI336="NO OFERTADO",0,IF(CI336="NO CUMPLE EV TECNICA",0,IF(CI336="NO HABILITA",0,IF(CI336="HABILITA",('PRECIOS UNITARIOS'!$AF336*500)/CH336))))</f>
        <v>0</v>
      </c>
    </row>
    <row r="337" spans="1:88" s="40" customFormat="1" ht="51" x14ac:dyDescent="0.2">
      <c r="A337" s="103">
        <v>328</v>
      </c>
      <c r="B337" s="202" t="s">
        <v>488</v>
      </c>
      <c r="C337" s="121" t="s">
        <v>52</v>
      </c>
      <c r="D337" s="24">
        <v>1</v>
      </c>
      <c r="E337" s="166" t="s">
        <v>53</v>
      </c>
      <c r="F337" s="168">
        <v>133.33333333333334</v>
      </c>
      <c r="G337" s="25">
        <v>4273.3851999999997</v>
      </c>
      <c r="H337" s="43">
        <f>'PRECIO REFERENCIA'!F337</f>
        <v>0</v>
      </c>
      <c r="I337" s="43" t="str">
        <f>'PRECIO REFERENCIA'!H337</f>
        <v>NO OFERTADO</v>
      </c>
      <c r="J337" s="44">
        <f>+IF(I337="NO OFERTADO",0,IF(I337="NO CUMPLE EV TECNICA",0,IF(I337="NO HABILITA",0,IF(I337="HABILITA",('PRECIOS UNITARIOS'!$AF337*500)/H337))))</f>
        <v>0</v>
      </c>
      <c r="K337" s="43">
        <f>'PRECIO REFERENCIA'!I337</f>
        <v>4800</v>
      </c>
      <c r="L337" s="43" t="str">
        <f>'PRECIO REFERENCIA'!K337</f>
        <v>HABILITA</v>
      </c>
      <c r="M337" s="44">
        <f>+IF(L337="NO OFERTADO",0,IF(L337="NO CUMPLE EV TECNICA",0,IF(L337="NO HABILITA",0,IF(L337="HABILITA",('PRECIOS UNITARIOS'!$AF337*500)/K337))))</f>
        <v>354.16666666666669</v>
      </c>
      <c r="N337" s="43">
        <f>'PRECIO REFERENCIA'!L337</f>
        <v>4150</v>
      </c>
      <c r="O337" s="43" t="str">
        <f>'PRECIO REFERENCIA'!N337</f>
        <v>HABILITA</v>
      </c>
      <c r="P337" s="44">
        <f>+IF(O337="NO OFERTADO",0,IF(O337="NO CUMPLE EV TECNICA",0,IF(O337="NO HABILITA",0,IF(O337="HABILITA",('PRECIOS UNITARIOS'!$AF337*500)/N337))))</f>
        <v>409.63855421686748</v>
      </c>
      <c r="Q337" s="43">
        <f>'PRECIO REFERENCIA'!O337</f>
        <v>0</v>
      </c>
      <c r="R337" s="43" t="str">
        <f>'PRECIO REFERENCIA'!Q337</f>
        <v>NO OFERTADO</v>
      </c>
      <c r="S337" s="44">
        <f>+IF(R337="NO OFERTADO",0,IF(R337="NO CUMPLE EV TECNICA",0,IF(R337="NO HABILITA",0,IF(R337="HABILITA",('PRECIOS UNITARIOS'!$AF337*500)/Q337))))</f>
        <v>0</v>
      </c>
      <c r="T337" s="43">
        <f>'PRECIO REFERENCIA'!R337</f>
        <v>0</v>
      </c>
      <c r="U337" s="43" t="str">
        <f>'PRECIO REFERENCIA'!T337</f>
        <v>NO OFERTADO</v>
      </c>
      <c r="V337" s="44">
        <f>+IF(U337="NO OFERTADO",0,IF(U337="NO CUMPLE EV TECNICA",0,IF(U337="NO HABILITA",0,IF(U337="HABILITA",('PRECIOS UNITARIOS'!$AF337*500)/T337))))</f>
        <v>0</v>
      </c>
      <c r="W337" s="43">
        <f>'PRECIO REFERENCIA'!U337</f>
        <v>0</v>
      </c>
      <c r="X337" s="43" t="str">
        <f>'PRECIO REFERENCIA'!W337</f>
        <v>NO OFERTADO</v>
      </c>
      <c r="Y337" s="44">
        <f>+IF(X337="NO OFERTADO",0,IF(X337="NO CUMPLE EV TECNICA",0,IF(X337="NO HABILITA",0,IF(X337="HABILITA",('PRECIOS UNITARIOS'!$AF337*500)/W337))))</f>
        <v>0</v>
      </c>
      <c r="Z337" s="43">
        <f>'PRECIO REFERENCIA'!X337</f>
        <v>0</v>
      </c>
      <c r="AA337" s="43" t="str">
        <f>'PRECIO REFERENCIA'!Z337</f>
        <v>NO OFERTADO</v>
      </c>
      <c r="AB337" s="44">
        <f>+IF(AA337="NO OFERTADO",0,IF(AA337="NO CUMPLE EV TECNICA",0,IF(AA337="NO HABILITA",0,IF(AA337="HABILITA",('PRECIOS UNITARIOS'!$AF337*500)/Z337))))</f>
        <v>0</v>
      </c>
      <c r="AC337" s="43">
        <f>'PRECIO REFERENCIA'!AA337</f>
        <v>0</v>
      </c>
      <c r="AD337" s="43" t="str">
        <f>'PRECIO REFERENCIA'!AC337</f>
        <v>NO OFERTADO</v>
      </c>
      <c r="AE337" s="44">
        <f>+IF(AD337="NO OFERTADO",0,IF(AD337="NO CUMPLE EV TECNICA",0,IF(AD337="NO HABILITA",0,IF(AD337="HABILITA",('PRECIOS UNITARIOS'!$AF337*500)/AC337))))</f>
        <v>0</v>
      </c>
      <c r="AF337" s="43">
        <f>'PRECIO REFERENCIA'!AD337</f>
        <v>0</v>
      </c>
      <c r="AG337" s="43" t="str">
        <f>'PRECIO REFERENCIA'!AF337</f>
        <v>NO HABILITA</v>
      </c>
      <c r="AH337" s="44">
        <f>+IF(AG337="NO OFERTADO",0,IF(AG337="NO CUMPLE EV TECNICA",0,IF(AG337="NO HABILITA",0,IF(AG337="HABILITA",('PRECIOS UNITARIOS'!$AF337*500)/AF337))))</f>
        <v>0</v>
      </c>
      <c r="AI337" s="43">
        <f>'PRECIO REFERENCIA'!AG337</f>
        <v>0</v>
      </c>
      <c r="AJ337" s="43" t="str">
        <f>'PRECIO REFERENCIA'!AI337</f>
        <v>NO OFERTADO</v>
      </c>
      <c r="AK337" s="44">
        <f>+IF(AJ337="NO OFERTADO",0,IF(AJ337="NO CUMPLE EV TECNICA",0,IF(AJ337="NO HABILITA",0,IF(AJ337="HABILITA",('PRECIOS UNITARIOS'!$AF337*500)/AI337))))</f>
        <v>0</v>
      </c>
      <c r="AL337" s="43">
        <f>'PRECIO REFERENCIA'!AJ337</f>
        <v>0</v>
      </c>
      <c r="AM337" s="43" t="str">
        <f>'PRECIO REFERENCIA'!AL337</f>
        <v>NO OFERTADO</v>
      </c>
      <c r="AN337" s="44">
        <f>+IF(AM337="NO OFERTADO",0,IF(AM337="NO CUMPLE EV TECNICA",0,IF(AM337="NO HABILITA",0,IF(AM337="HABILITA",('PRECIOS UNITARIOS'!$AF337*500)/AL337))))</f>
        <v>0</v>
      </c>
      <c r="AO337" s="43">
        <f>'PRECIO REFERENCIA'!AM337</f>
        <v>3400</v>
      </c>
      <c r="AP337" s="43" t="str">
        <f>'PRECIO REFERENCIA'!AO337</f>
        <v>HABILITA</v>
      </c>
      <c r="AQ337" s="44">
        <f>+IF(AP337="NO OFERTADO",0,IF(AP337="NO CUMPLE EV TECNICA",0,IF(AP337="NO HABILITA",0,IF(AP337="HABILITA",('PRECIOS UNITARIOS'!$AF337*500)/AO337))))</f>
        <v>500</v>
      </c>
      <c r="AR337" s="43">
        <f>'PRECIO REFERENCIA'!AP337</f>
        <v>0</v>
      </c>
      <c r="AS337" s="43" t="str">
        <f>'PRECIO REFERENCIA'!AR337</f>
        <v>NO OFERTADO</v>
      </c>
      <c r="AT337" s="44">
        <f>+IF(AS337="NO OFERTADO",0,IF(AS337="NO CUMPLE EV TECNICA",0,IF(AS337="NO HABILITA",0,IF(AS337="HABILITA",('PRECIOS UNITARIOS'!$AF337*500)/AR337))))</f>
        <v>0</v>
      </c>
      <c r="AU337" s="43">
        <f>'PRECIO REFERENCIA'!AS337</f>
        <v>0</v>
      </c>
      <c r="AV337" s="43" t="str">
        <f>'PRECIO REFERENCIA'!AU337</f>
        <v>NO OFERTADO</v>
      </c>
      <c r="AW337" s="44">
        <f>+IF(AV337="NO OFERTADO",0,IF(AV337="NO CUMPLE EV TECNICA",0,IF(AV337="NO HABILITA",0,IF(AV337="HABILITA",('PRECIOS UNITARIOS'!$AF337*500)/AU337))))</f>
        <v>0</v>
      </c>
      <c r="AX337" s="43">
        <f>'PRECIO REFERENCIA'!AV337</f>
        <v>0</v>
      </c>
      <c r="AY337" s="43" t="str">
        <f>'PRECIO REFERENCIA'!AX337</f>
        <v>NO OFERTADO</v>
      </c>
      <c r="AZ337" s="44">
        <f>+IF(AY337="NO OFERTADO",0,IF(AY337="NO CUMPLE EV TECNICA",0,IF(AY337="NO HABILITA",0,IF(AY337="HABILITA",('PRECIOS UNITARIOS'!$AF337*500)/AX337))))</f>
        <v>0</v>
      </c>
      <c r="BA337" s="43">
        <f>'PRECIO REFERENCIA'!AY337</f>
        <v>0</v>
      </c>
      <c r="BB337" s="43" t="str">
        <f>'PRECIO REFERENCIA'!BA337</f>
        <v>NO OFERTADO</v>
      </c>
      <c r="BC337" s="44">
        <f>+IF(BB337="NO OFERTADO",0,IF(BB337="NO CUMPLE EV TECNICA",0,IF(BB337="NO HABILITA",0,IF(BB337="HABILITA",('PRECIOS UNITARIOS'!$AF337*500)/BA337))))</f>
        <v>0</v>
      </c>
      <c r="BD337" s="43">
        <f>'PRECIO REFERENCIA'!BB337</f>
        <v>0</v>
      </c>
      <c r="BE337" s="43" t="str">
        <f>'PRECIO REFERENCIA'!BD337</f>
        <v>NO OFERTADO</v>
      </c>
      <c r="BF337" s="44">
        <f>+IF(BE337="NO OFERTADO",0,IF(BE337="NO CUMPLE EV TECNICA",0,IF(BE337="NO HABILITA",0,IF(BE337="HABILITA",('PRECIOS UNITARIOS'!$AF337*500)/BD337))))</f>
        <v>0</v>
      </c>
      <c r="BG337" s="43">
        <f>'PRECIO REFERENCIA'!BE337</f>
        <v>0</v>
      </c>
      <c r="BH337" s="43" t="str">
        <f>'PRECIO REFERENCIA'!BG337</f>
        <v>NO OFERTADO</v>
      </c>
      <c r="BI337" s="44">
        <f>+IF(BH337="NO OFERTADO",0,IF(BH337="NO CUMPLE EV TECNICA",0,IF(BH337="NO HABILITA",0,IF(BH337="HABILITA",('PRECIOS UNITARIOS'!$AF337*500)/BG337))))</f>
        <v>0</v>
      </c>
      <c r="BJ337" s="43">
        <f>'PRECIO REFERENCIA'!BH337</f>
        <v>4597</v>
      </c>
      <c r="BK337" s="43" t="str">
        <f>'PRECIO REFERENCIA'!BJ337</f>
        <v>HABILITA</v>
      </c>
      <c r="BL337" s="44">
        <f>+IF(BK337="NO OFERTADO",0,IF(BK337="NO CUMPLE EV TECNICA",0,IF(BK337="NO HABILITA",0,IF(BK337="HABILITA",('PRECIOS UNITARIOS'!$AF337*500)/BJ337))))</f>
        <v>369.80639547531001</v>
      </c>
      <c r="BM337" s="43">
        <f>'PRECIO REFERENCIA'!BK337</f>
        <v>0</v>
      </c>
      <c r="BN337" s="43" t="str">
        <f>'PRECIO REFERENCIA'!BM337</f>
        <v>NO OFERTADO</v>
      </c>
      <c r="BO337" s="44">
        <f>+IF(BN337="NO OFERTADO",0,IF(BN337="NO CUMPLE EV TECNICA",0,IF(BN337="NO HABILITA",0,IF(BN337="HABILITA",('PRECIOS UNITARIOS'!$AF337*500)/BM337))))</f>
        <v>0</v>
      </c>
      <c r="BP337" s="43">
        <f>'PRECIO REFERENCIA'!BN337</f>
        <v>0</v>
      </c>
      <c r="BQ337" s="43" t="str">
        <f>'PRECIO REFERENCIA'!BP337</f>
        <v>NO OFERTADO</v>
      </c>
      <c r="BR337" s="44">
        <f>+IF(BQ337="NO OFERTADO",0,IF(BQ337="NO CUMPLE EV TECNICA",0,IF(BQ337="NO HABILITA",0,IF(BQ337="HABILITA",('PRECIOS UNITARIOS'!$AF337*500)/BP337))))</f>
        <v>0</v>
      </c>
      <c r="BS337" s="43">
        <f>'PRECIO REFERENCIA'!BQ337</f>
        <v>0</v>
      </c>
      <c r="BT337" s="43" t="str">
        <f>'PRECIO REFERENCIA'!BS337</f>
        <v>NO OFERTADO</v>
      </c>
      <c r="BU337" s="44">
        <f>+IF(BT337="NO OFERTADO",0,IF(BT337="NO CUMPLE EV TECNICA",0,IF(BT337="NO HABILITA",0,IF(BT337="HABILITA",('PRECIOS UNITARIOS'!$AF337*500)/BS337))))</f>
        <v>0</v>
      </c>
      <c r="BV337" s="43">
        <f>'PRECIO REFERENCIA'!BT337</f>
        <v>0</v>
      </c>
      <c r="BW337" s="43" t="str">
        <f>'PRECIO REFERENCIA'!BV337</f>
        <v>NO OFERTADO</v>
      </c>
      <c r="BX337" s="44">
        <f>+IF(BW337="NO OFERTADO",0,IF(BW337="NO CUMPLE EV TECNICA",0,IF(BW337="NO HABILITA",0,IF(BW337="HABILITA",('PRECIOS UNITARIOS'!$AF337*500)/BV337))))</f>
        <v>0</v>
      </c>
      <c r="BY337" s="43">
        <f>'PRECIO REFERENCIA'!BW337</f>
        <v>0</v>
      </c>
      <c r="BZ337" s="43" t="str">
        <f>'PRECIO REFERENCIA'!BY337</f>
        <v>NO OFERTADO</v>
      </c>
      <c r="CA337" s="44">
        <f>+IF(BZ337="NO OFERTADO",0,IF(BZ337="NO CUMPLE EV TECNICA",0,IF(BZ337="NO HABILITA",0,IF(BZ337="HABILITA",('PRECIOS UNITARIOS'!$AF337*500)/BY337))))</f>
        <v>0</v>
      </c>
      <c r="CB337" s="43">
        <f>'PRECIO REFERENCIA'!BZ337</f>
        <v>0</v>
      </c>
      <c r="CC337" s="43" t="str">
        <f>'PRECIO REFERENCIA'!CB337</f>
        <v>NO OFERTADO</v>
      </c>
      <c r="CD337" s="44">
        <f>+IF(CC337="NO OFERTADO",0,IF(CC337="NO CUMPLE EV TECNICA",0,IF(CC337="NO HABILITA",0,IF(CC337="HABILITA",('PRECIOS UNITARIOS'!$AF337*500)/CB337))))</f>
        <v>0</v>
      </c>
      <c r="CE337" s="43">
        <f>'PRECIO REFERENCIA'!CC337</f>
        <v>0</v>
      </c>
      <c r="CF337" s="43" t="str">
        <f>'PRECIO REFERENCIA'!CE337</f>
        <v>NO OFERTADO</v>
      </c>
      <c r="CG337" s="44">
        <f>+IF(CF337="NO OFERTADO",0,IF(CF337="NO CUMPLE EV TECNICA",0,IF(CF337="NO HABILITA",0,IF(CF337="HABILITA",('PRECIOS UNITARIOS'!$AF337*500)/CE337))))</f>
        <v>0</v>
      </c>
      <c r="CH337" s="43">
        <f>'PRECIO REFERENCIA'!CF337</f>
        <v>0</v>
      </c>
      <c r="CI337" s="43" t="str">
        <f>'PRECIO REFERENCIA'!CH337</f>
        <v>NO OFERTADO</v>
      </c>
      <c r="CJ337" s="44">
        <f>+IF(CI337="NO OFERTADO",0,IF(CI337="NO CUMPLE EV TECNICA",0,IF(CI337="NO HABILITA",0,IF(CI337="HABILITA",('PRECIOS UNITARIOS'!$AF337*500)/CH337))))</f>
        <v>0</v>
      </c>
    </row>
    <row r="338" spans="1:88" s="40" customFormat="1" ht="51" x14ac:dyDescent="0.2">
      <c r="A338" s="103">
        <v>329</v>
      </c>
      <c r="B338" s="202" t="s">
        <v>489</v>
      </c>
      <c r="C338" s="121" t="s">
        <v>52</v>
      </c>
      <c r="D338" s="24">
        <v>1</v>
      </c>
      <c r="E338" s="166" t="s">
        <v>53</v>
      </c>
      <c r="F338" s="168">
        <v>113.66666666666667</v>
      </c>
      <c r="G338" s="25">
        <v>3267.8827999999999</v>
      </c>
      <c r="H338" s="43">
        <f>'PRECIO REFERENCIA'!F338</f>
        <v>0</v>
      </c>
      <c r="I338" s="43" t="str">
        <f>'PRECIO REFERENCIA'!H338</f>
        <v>NO OFERTADO</v>
      </c>
      <c r="J338" s="44">
        <f>+IF(I338="NO OFERTADO",0,IF(I338="NO CUMPLE EV TECNICA",0,IF(I338="NO HABILITA",0,IF(I338="HABILITA",('PRECIOS UNITARIOS'!$AF338*500)/H338))))</f>
        <v>0</v>
      </c>
      <c r="K338" s="43">
        <f>'PRECIO REFERENCIA'!I338</f>
        <v>3700</v>
      </c>
      <c r="L338" s="43" t="str">
        <f>'PRECIO REFERENCIA'!K338</f>
        <v>HABILITA</v>
      </c>
      <c r="M338" s="44">
        <f>+IF(L338="NO OFERTADO",0,IF(L338="NO CUMPLE EV TECNICA",0,IF(L338="NO HABILITA",0,IF(L338="HABILITA",('PRECIOS UNITARIOS'!$AF338*500)/K338))))</f>
        <v>351.35135135135135</v>
      </c>
      <c r="N338" s="43">
        <f>'PRECIO REFERENCIA'!L338</f>
        <v>3450</v>
      </c>
      <c r="O338" s="43" t="str">
        <f>'PRECIO REFERENCIA'!N338</f>
        <v>HABILITA</v>
      </c>
      <c r="P338" s="44">
        <f>+IF(O338="NO OFERTADO",0,IF(O338="NO CUMPLE EV TECNICA",0,IF(O338="NO HABILITA",0,IF(O338="HABILITA",('PRECIOS UNITARIOS'!$AF338*500)/N338))))</f>
        <v>376.81159420289856</v>
      </c>
      <c r="Q338" s="43">
        <f>'PRECIO REFERENCIA'!O338</f>
        <v>0</v>
      </c>
      <c r="R338" s="43" t="str">
        <f>'PRECIO REFERENCIA'!Q338</f>
        <v>NO OFERTADO</v>
      </c>
      <c r="S338" s="44">
        <f>+IF(R338="NO OFERTADO",0,IF(R338="NO CUMPLE EV TECNICA",0,IF(R338="NO HABILITA",0,IF(R338="HABILITA",('PRECIOS UNITARIOS'!$AF338*500)/Q338))))</f>
        <v>0</v>
      </c>
      <c r="T338" s="43">
        <f>'PRECIO REFERENCIA'!R338</f>
        <v>0</v>
      </c>
      <c r="U338" s="43" t="str">
        <f>'PRECIO REFERENCIA'!T338</f>
        <v>NO OFERTADO</v>
      </c>
      <c r="V338" s="44">
        <f>+IF(U338="NO OFERTADO",0,IF(U338="NO CUMPLE EV TECNICA",0,IF(U338="NO HABILITA",0,IF(U338="HABILITA",('PRECIOS UNITARIOS'!$AF338*500)/T338))))</f>
        <v>0</v>
      </c>
      <c r="W338" s="43">
        <f>'PRECIO REFERENCIA'!U338</f>
        <v>0</v>
      </c>
      <c r="X338" s="43" t="str">
        <f>'PRECIO REFERENCIA'!W338</f>
        <v>NO OFERTADO</v>
      </c>
      <c r="Y338" s="44">
        <f>+IF(X338="NO OFERTADO",0,IF(X338="NO CUMPLE EV TECNICA",0,IF(X338="NO HABILITA",0,IF(X338="HABILITA",('PRECIOS UNITARIOS'!$AF338*500)/W338))))</f>
        <v>0</v>
      </c>
      <c r="Z338" s="43">
        <f>'PRECIO REFERENCIA'!X338</f>
        <v>0</v>
      </c>
      <c r="AA338" s="43" t="str">
        <f>'PRECIO REFERENCIA'!Z338</f>
        <v>NO OFERTADO</v>
      </c>
      <c r="AB338" s="44">
        <f>+IF(AA338="NO OFERTADO",0,IF(AA338="NO CUMPLE EV TECNICA",0,IF(AA338="NO HABILITA",0,IF(AA338="HABILITA",('PRECIOS UNITARIOS'!$AF338*500)/Z338))))</f>
        <v>0</v>
      </c>
      <c r="AC338" s="43">
        <f>'PRECIO REFERENCIA'!AA338</f>
        <v>0</v>
      </c>
      <c r="AD338" s="43" t="str">
        <f>'PRECIO REFERENCIA'!AC338</f>
        <v>NO OFERTADO</v>
      </c>
      <c r="AE338" s="44">
        <f>+IF(AD338="NO OFERTADO",0,IF(AD338="NO CUMPLE EV TECNICA",0,IF(AD338="NO HABILITA",0,IF(AD338="HABILITA",('PRECIOS UNITARIOS'!$AF338*500)/AC338))))</f>
        <v>0</v>
      </c>
      <c r="AF338" s="43">
        <f>'PRECIO REFERENCIA'!AD338</f>
        <v>0</v>
      </c>
      <c r="AG338" s="43" t="str">
        <f>'PRECIO REFERENCIA'!AF338</f>
        <v>NO HABILITA</v>
      </c>
      <c r="AH338" s="44">
        <f>+IF(AG338="NO OFERTADO",0,IF(AG338="NO CUMPLE EV TECNICA",0,IF(AG338="NO HABILITA",0,IF(AG338="HABILITA",('PRECIOS UNITARIOS'!$AF338*500)/AF338))))</f>
        <v>0</v>
      </c>
      <c r="AI338" s="43">
        <f>'PRECIO REFERENCIA'!AG338</f>
        <v>0</v>
      </c>
      <c r="AJ338" s="43" t="str">
        <f>'PRECIO REFERENCIA'!AI338</f>
        <v>NO OFERTADO</v>
      </c>
      <c r="AK338" s="44">
        <f>+IF(AJ338="NO OFERTADO",0,IF(AJ338="NO CUMPLE EV TECNICA",0,IF(AJ338="NO HABILITA",0,IF(AJ338="HABILITA",('PRECIOS UNITARIOS'!$AF338*500)/AI338))))</f>
        <v>0</v>
      </c>
      <c r="AL338" s="43">
        <f>'PRECIO REFERENCIA'!AJ338</f>
        <v>0</v>
      </c>
      <c r="AM338" s="43" t="str">
        <f>'PRECIO REFERENCIA'!AL338</f>
        <v>NO OFERTADO</v>
      </c>
      <c r="AN338" s="44">
        <f>+IF(AM338="NO OFERTADO",0,IF(AM338="NO CUMPLE EV TECNICA",0,IF(AM338="NO HABILITA",0,IF(AM338="HABILITA",('PRECIOS UNITARIOS'!$AF338*500)/AL338))))</f>
        <v>0</v>
      </c>
      <c r="AO338" s="43">
        <f>'PRECIO REFERENCIA'!AM338</f>
        <v>2600</v>
      </c>
      <c r="AP338" s="43" t="str">
        <f>'PRECIO REFERENCIA'!AO338</f>
        <v>HABILITA</v>
      </c>
      <c r="AQ338" s="44">
        <f>+IF(AP338="NO OFERTADO",0,IF(AP338="NO CUMPLE EV TECNICA",0,IF(AP338="NO HABILITA",0,IF(AP338="HABILITA",('PRECIOS UNITARIOS'!$AF338*500)/AO338))))</f>
        <v>500</v>
      </c>
      <c r="AR338" s="43">
        <f>'PRECIO REFERENCIA'!AP338</f>
        <v>0</v>
      </c>
      <c r="AS338" s="43" t="str">
        <f>'PRECIO REFERENCIA'!AR338</f>
        <v>NO OFERTADO</v>
      </c>
      <c r="AT338" s="44">
        <f>+IF(AS338="NO OFERTADO",0,IF(AS338="NO CUMPLE EV TECNICA",0,IF(AS338="NO HABILITA",0,IF(AS338="HABILITA",('PRECIOS UNITARIOS'!$AF338*500)/AR338))))</f>
        <v>0</v>
      </c>
      <c r="AU338" s="43">
        <f>'PRECIO REFERENCIA'!AS338</f>
        <v>0</v>
      </c>
      <c r="AV338" s="43" t="str">
        <f>'PRECIO REFERENCIA'!AU338</f>
        <v>NO OFERTADO</v>
      </c>
      <c r="AW338" s="44">
        <f>+IF(AV338="NO OFERTADO",0,IF(AV338="NO CUMPLE EV TECNICA",0,IF(AV338="NO HABILITA",0,IF(AV338="HABILITA",('PRECIOS UNITARIOS'!$AF338*500)/AU338))))</f>
        <v>0</v>
      </c>
      <c r="AX338" s="43">
        <f>'PRECIO REFERENCIA'!AV338</f>
        <v>0</v>
      </c>
      <c r="AY338" s="43" t="str">
        <f>'PRECIO REFERENCIA'!AX338</f>
        <v>NO OFERTADO</v>
      </c>
      <c r="AZ338" s="44">
        <f>+IF(AY338="NO OFERTADO",0,IF(AY338="NO CUMPLE EV TECNICA",0,IF(AY338="NO HABILITA",0,IF(AY338="HABILITA",('PRECIOS UNITARIOS'!$AF338*500)/AX338))))</f>
        <v>0</v>
      </c>
      <c r="BA338" s="43">
        <f>'PRECIO REFERENCIA'!AY338</f>
        <v>0</v>
      </c>
      <c r="BB338" s="43" t="str">
        <f>'PRECIO REFERENCIA'!BA338</f>
        <v>NO OFERTADO</v>
      </c>
      <c r="BC338" s="44">
        <f>+IF(BB338="NO OFERTADO",0,IF(BB338="NO CUMPLE EV TECNICA",0,IF(BB338="NO HABILITA",0,IF(BB338="HABILITA",('PRECIOS UNITARIOS'!$AF338*500)/BA338))))</f>
        <v>0</v>
      </c>
      <c r="BD338" s="43">
        <f>'PRECIO REFERENCIA'!BB338</f>
        <v>4239</v>
      </c>
      <c r="BE338" s="43" t="str">
        <f>'PRECIO REFERENCIA'!BD338</f>
        <v>HABILITA</v>
      </c>
      <c r="BF338" s="44">
        <f>+IF(BE338="NO OFERTADO",0,IF(BE338="NO CUMPLE EV TECNICA",0,IF(BE338="NO HABILITA",0,IF(BE338="HABILITA",('PRECIOS UNITARIOS'!$AF338*500)/BD338))))</f>
        <v>306.67610285444681</v>
      </c>
      <c r="BG338" s="43">
        <f>'PRECIO REFERENCIA'!BE338</f>
        <v>0</v>
      </c>
      <c r="BH338" s="43" t="str">
        <f>'PRECIO REFERENCIA'!BG338</f>
        <v>NO OFERTADO</v>
      </c>
      <c r="BI338" s="44">
        <f>+IF(BH338="NO OFERTADO",0,IF(BH338="NO CUMPLE EV TECNICA",0,IF(BH338="NO HABILITA",0,IF(BH338="HABILITA",('PRECIOS UNITARIOS'!$AF338*500)/BG338))))</f>
        <v>0</v>
      </c>
      <c r="BJ338" s="43">
        <f>'PRECIO REFERENCIA'!BH338</f>
        <v>4235</v>
      </c>
      <c r="BK338" s="43" t="str">
        <f>'PRECIO REFERENCIA'!BJ338</f>
        <v>HABILITA</v>
      </c>
      <c r="BL338" s="44">
        <f>+IF(BK338="NO OFERTADO",0,IF(BK338="NO CUMPLE EV TECNICA",0,IF(BK338="NO HABILITA",0,IF(BK338="HABILITA",('PRECIOS UNITARIOS'!$AF338*500)/BJ338))))</f>
        <v>306.96576151121604</v>
      </c>
      <c r="BM338" s="43">
        <f>'PRECIO REFERENCIA'!BK338</f>
        <v>0</v>
      </c>
      <c r="BN338" s="43" t="str">
        <f>'PRECIO REFERENCIA'!BM338</f>
        <v>NO OFERTADO</v>
      </c>
      <c r="BO338" s="44">
        <f>+IF(BN338="NO OFERTADO",0,IF(BN338="NO CUMPLE EV TECNICA",0,IF(BN338="NO HABILITA",0,IF(BN338="HABILITA",('PRECIOS UNITARIOS'!$AF338*500)/BM338))))</f>
        <v>0</v>
      </c>
      <c r="BP338" s="43">
        <f>'PRECIO REFERENCIA'!BN338</f>
        <v>0</v>
      </c>
      <c r="BQ338" s="43" t="str">
        <f>'PRECIO REFERENCIA'!BP338</f>
        <v>NO OFERTADO</v>
      </c>
      <c r="BR338" s="44">
        <f>+IF(BQ338="NO OFERTADO",0,IF(BQ338="NO CUMPLE EV TECNICA",0,IF(BQ338="NO HABILITA",0,IF(BQ338="HABILITA",('PRECIOS UNITARIOS'!$AF338*500)/BP338))))</f>
        <v>0</v>
      </c>
      <c r="BS338" s="43">
        <f>'PRECIO REFERENCIA'!BQ338</f>
        <v>0</v>
      </c>
      <c r="BT338" s="43" t="str">
        <f>'PRECIO REFERENCIA'!BS338</f>
        <v>NO OFERTADO</v>
      </c>
      <c r="BU338" s="44">
        <f>+IF(BT338="NO OFERTADO",0,IF(BT338="NO CUMPLE EV TECNICA",0,IF(BT338="NO HABILITA",0,IF(BT338="HABILITA",('PRECIOS UNITARIOS'!$AF338*500)/BS338))))</f>
        <v>0</v>
      </c>
      <c r="BV338" s="43">
        <f>'PRECIO REFERENCIA'!BT338</f>
        <v>0</v>
      </c>
      <c r="BW338" s="43" t="str">
        <f>'PRECIO REFERENCIA'!BV338</f>
        <v>NO OFERTADO</v>
      </c>
      <c r="BX338" s="44">
        <f>+IF(BW338="NO OFERTADO",0,IF(BW338="NO CUMPLE EV TECNICA",0,IF(BW338="NO HABILITA",0,IF(BW338="HABILITA",('PRECIOS UNITARIOS'!$AF338*500)/BV338))))</f>
        <v>0</v>
      </c>
      <c r="BY338" s="43">
        <f>'PRECIO REFERENCIA'!BW338</f>
        <v>0</v>
      </c>
      <c r="BZ338" s="43" t="str">
        <f>'PRECIO REFERENCIA'!BY338</f>
        <v>NO OFERTADO</v>
      </c>
      <c r="CA338" s="44">
        <f>+IF(BZ338="NO OFERTADO",0,IF(BZ338="NO CUMPLE EV TECNICA",0,IF(BZ338="NO HABILITA",0,IF(BZ338="HABILITA",('PRECIOS UNITARIOS'!$AF338*500)/BY338))))</f>
        <v>0</v>
      </c>
      <c r="CB338" s="43">
        <f>'PRECIO REFERENCIA'!BZ338</f>
        <v>0</v>
      </c>
      <c r="CC338" s="43" t="str">
        <f>'PRECIO REFERENCIA'!CB338</f>
        <v>NO OFERTADO</v>
      </c>
      <c r="CD338" s="44">
        <f>+IF(CC338="NO OFERTADO",0,IF(CC338="NO CUMPLE EV TECNICA",0,IF(CC338="NO HABILITA",0,IF(CC338="HABILITA",('PRECIOS UNITARIOS'!$AF338*500)/CB338))))</f>
        <v>0</v>
      </c>
      <c r="CE338" s="43">
        <f>'PRECIO REFERENCIA'!CC338</f>
        <v>0</v>
      </c>
      <c r="CF338" s="43" t="str">
        <f>'PRECIO REFERENCIA'!CE338</f>
        <v>NO OFERTADO</v>
      </c>
      <c r="CG338" s="44">
        <f>+IF(CF338="NO OFERTADO",0,IF(CF338="NO CUMPLE EV TECNICA",0,IF(CF338="NO HABILITA",0,IF(CF338="HABILITA",('PRECIOS UNITARIOS'!$AF338*500)/CE338))))</f>
        <v>0</v>
      </c>
      <c r="CH338" s="43">
        <f>'PRECIO REFERENCIA'!CF338</f>
        <v>0</v>
      </c>
      <c r="CI338" s="43" t="str">
        <f>'PRECIO REFERENCIA'!CH338</f>
        <v>NO OFERTADO</v>
      </c>
      <c r="CJ338" s="44">
        <f>+IF(CI338="NO OFERTADO",0,IF(CI338="NO CUMPLE EV TECNICA",0,IF(CI338="NO HABILITA",0,IF(CI338="HABILITA",('PRECIOS UNITARIOS'!$AF338*500)/CH338))))</f>
        <v>0</v>
      </c>
    </row>
    <row r="339" spans="1:88" s="40" customFormat="1" ht="38.25" x14ac:dyDescent="0.2">
      <c r="A339" s="103">
        <v>330</v>
      </c>
      <c r="B339" s="202" t="s">
        <v>490</v>
      </c>
      <c r="C339" s="121" t="s">
        <v>52</v>
      </c>
      <c r="D339" s="24">
        <v>1</v>
      </c>
      <c r="E339" s="166" t="s">
        <v>53</v>
      </c>
      <c r="F339" s="168">
        <v>25.333333333333332</v>
      </c>
      <c r="G339" s="25">
        <v>4600</v>
      </c>
      <c r="H339" s="43">
        <f>'PRECIO REFERENCIA'!F339</f>
        <v>0</v>
      </c>
      <c r="I339" s="43" t="str">
        <f>'PRECIO REFERENCIA'!H339</f>
        <v>NO OFERTADO</v>
      </c>
      <c r="J339" s="44">
        <f>+IF(I339="NO OFERTADO",0,IF(I339="NO CUMPLE EV TECNICA",0,IF(I339="NO HABILITA",0,IF(I339="HABILITA",('PRECIOS UNITARIOS'!$AF339*500)/H339))))</f>
        <v>0</v>
      </c>
      <c r="K339" s="43">
        <f>'PRECIO REFERENCIA'!I339</f>
        <v>4900</v>
      </c>
      <c r="L339" s="43" t="str">
        <f>'PRECIO REFERENCIA'!K339</f>
        <v>HABILITA</v>
      </c>
      <c r="M339" s="44">
        <f>+IF(L339="NO OFERTADO",0,IF(L339="NO CUMPLE EV TECNICA",0,IF(L339="NO HABILITA",0,IF(L339="HABILITA",('PRECIOS UNITARIOS'!$AF339*500)/K339))))</f>
        <v>362.24489795918367</v>
      </c>
      <c r="N339" s="43">
        <f>'PRECIO REFERENCIA'!L339</f>
        <v>4450</v>
      </c>
      <c r="O339" s="43" t="str">
        <f>'PRECIO REFERENCIA'!N339</f>
        <v>HABILITA</v>
      </c>
      <c r="P339" s="44">
        <f>+IF(O339="NO OFERTADO",0,IF(O339="NO CUMPLE EV TECNICA",0,IF(O339="NO HABILITA",0,IF(O339="HABILITA",('PRECIOS UNITARIOS'!$AF339*500)/N339))))</f>
        <v>398.87640449438203</v>
      </c>
      <c r="Q339" s="43">
        <f>'PRECIO REFERENCIA'!O339</f>
        <v>0</v>
      </c>
      <c r="R339" s="43" t="str">
        <f>'PRECIO REFERENCIA'!Q339</f>
        <v>NO OFERTADO</v>
      </c>
      <c r="S339" s="44">
        <f>+IF(R339="NO OFERTADO",0,IF(R339="NO CUMPLE EV TECNICA",0,IF(R339="NO HABILITA",0,IF(R339="HABILITA",('PRECIOS UNITARIOS'!$AF339*500)/Q339))))</f>
        <v>0</v>
      </c>
      <c r="T339" s="43">
        <f>'PRECIO REFERENCIA'!R339</f>
        <v>0</v>
      </c>
      <c r="U339" s="43" t="str">
        <f>'PRECIO REFERENCIA'!T339</f>
        <v>NO OFERTADO</v>
      </c>
      <c r="V339" s="44">
        <f>+IF(U339="NO OFERTADO",0,IF(U339="NO CUMPLE EV TECNICA",0,IF(U339="NO HABILITA",0,IF(U339="HABILITA",('PRECIOS UNITARIOS'!$AF339*500)/T339))))</f>
        <v>0</v>
      </c>
      <c r="W339" s="43">
        <f>'PRECIO REFERENCIA'!U339</f>
        <v>0</v>
      </c>
      <c r="X339" s="43" t="str">
        <f>'PRECIO REFERENCIA'!W339</f>
        <v>NO OFERTADO</v>
      </c>
      <c r="Y339" s="44">
        <f>+IF(X339="NO OFERTADO",0,IF(X339="NO CUMPLE EV TECNICA",0,IF(X339="NO HABILITA",0,IF(X339="HABILITA",('PRECIOS UNITARIOS'!$AF339*500)/W339))))</f>
        <v>0</v>
      </c>
      <c r="Z339" s="43">
        <f>'PRECIO REFERENCIA'!X339</f>
        <v>0</v>
      </c>
      <c r="AA339" s="43" t="str">
        <f>'PRECIO REFERENCIA'!Z339</f>
        <v>NO OFERTADO</v>
      </c>
      <c r="AB339" s="44">
        <f>+IF(AA339="NO OFERTADO",0,IF(AA339="NO CUMPLE EV TECNICA",0,IF(AA339="NO HABILITA",0,IF(AA339="HABILITA",('PRECIOS UNITARIOS'!$AF339*500)/Z339))))</f>
        <v>0</v>
      </c>
      <c r="AC339" s="43">
        <f>'PRECIO REFERENCIA'!AA339</f>
        <v>0</v>
      </c>
      <c r="AD339" s="43" t="str">
        <f>'PRECIO REFERENCIA'!AC339</f>
        <v>NO OFERTADO</v>
      </c>
      <c r="AE339" s="44">
        <f>+IF(AD339="NO OFERTADO",0,IF(AD339="NO CUMPLE EV TECNICA",0,IF(AD339="NO HABILITA",0,IF(AD339="HABILITA",('PRECIOS UNITARIOS'!$AF339*500)/AC339))))</f>
        <v>0</v>
      </c>
      <c r="AF339" s="43">
        <f>'PRECIO REFERENCIA'!AD339</f>
        <v>0</v>
      </c>
      <c r="AG339" s="43" t="str">
        <f>'PRECIO REFERENCIA'!AF339</f>
        <v>NO HABILITA</v>
      </c>
      <c r="AH339" s="44">
        <f>+IF(AG339="NO OFERTADO",0,IF(AG339="NO CUMPLE EV TECNICA",0,IF(AG339="NO HABILITA",0,IF(AG339="HABILITA",('PRECIOS UNITARIOS'!$AF339*500)/AF339))))</f>
        <v>0</v>
      </c>
      <c r="AI339" s="43">
        <f>'PRECIO REFERENCIA'!AG339</f>
        <v>0</v>
      </c>
      <c r="AJ339" s="43" t="str">
        <f>'PRECIO REFERENCIA'!AI339</f>
        <v>NO OFERTADO</v>
      </c>
      <c r="AK339" s="44">
        <f>+IF(AJ339="NO OFERTADO",0,IF(AJ339="NO CUMPLE EV TECNICA",0,IF(AJ339="NO HABILITA",0,IF(AJ339="HABILITA",('PRECIOS UNITARIOS'!$AF339*500)/AI339))))</f>
        <v>0</v>
      </c>
      <c r="AL339" s="43">
        <f>'PRECIO REFERENCIA'!AJ339</f>
        <v>0</v>
      </c>
      <c r="AM339" s="43" t="str">
        <f>'PRECIO REFERENCIA'!AL339</f>
        <v>NO OFERTADO</v>
      </c>
      <c r="AN339" s="44">
        <f>+IF(AM339="NO OFERTADO",0,IF(AM339="NO CUMPLE EV TECNICA",0,IF(AM339="NO HABILITA",0,IF(AM339="HABILITA",('PRECIOS UNITARIOS'!$AF339*500)/AL339))))</f>
        <v>0</v>
      </c>
      <c r="AO339" s="43">
        <f>'PRECIO REFERENCIA'!AM339</f>
        <v>3550</v>
      </c>
      <c r="AP339" s="43" t="str">
        <f>'PRECIO REFERENCIA'!AO339</f>
        <v>HABILITA</v>
      </c>
      <c r="AQ339" s="44">
        <f>+IF(AP339="NO OFERTADO",0,IF(AP339="NO CUMPLE EV TECNICA",0,IF(AP339="NO HABILITA",0,IF(AP339="HABILITA",('PRECIOS UNITARIOS'!$AF339*500)/AO339))))</f>
        <v>500</v>
      </c>
      <c r="AR339" s="43">
        <f>'PRECIO REFERENCIA'!AP339</f>
        <v>0</v>
      </c>
      <c r="AS339" s="43" t="str">
        <f>'PRECIO REFERENCIA'!AR339</f>
        <v>NO OFERTADO</v>
      </c>
      <c r="AT339" s="44">
        <f>+IF(AS339="NO OFERTADO",0,IF(AS339="NO CUMPLE EV TECNICA",0,IF(AS339="NO HABILITA",0,IF(AS339="HABILITA",('PRECIOS UNITARIOS'!$AF339*500)/AR339))))</f>
        <v>0</v>
      </c>
      <c r="AU339" s="43">
        <f>'PRECIO REFERENCIA'!AS339</f>
        <v>0</v>
      </c>
      <c r="AV339" s="43" t="str">
        <f>'PRECIO REFERENCIA'!AU339</f>
        <v>NO OFERTADO</v>
      </c>
      <c r="AW339" s="44">
        <f>+IF(AV339="NO OFERTADO",0,IF(AV339="NO CUMPLE EV TECNICA",0,IF(AV339="NO HABILITA",0,IF(AV339="HABILITA",('PRECIOS UNITARIOS'!$AF339*500)/AU339))))</f>
        <v>0</v>
      </c>
      <c r="AX339" s="43">
        <f>'PRECIO REFERENCIA'!AV339</f>
        <v>0</v>
      </c>
      <c r="AY339" s="43" t="str">
        <f>'PRECIO REFERENCIA'!AX339</f>
        <v>NO OFERTADO</v>
      </c>
      <c r="AZ339" s="44">
        <f>+IF(AY339="NO OFERTADO",0,IF(AY339="NO CUMPLE EV TECNICA",0,IF(AY339="NO HABILITA",0,IF(AY339="HABILITA",('PRECIOS UNITARIOS'!$AF339*500)/AX339))))</f>
        <v>0</v>
      </c>
      <c r="BA339" s="43">
        <f>'PRECIO REFERENCIA'!AY339</f>
        <v>0</v>
      </c>
      <c r="BB339" s="43" t="str">
        <f>'PRECIO REFERENCIA'!BA339</f>
        <v>NO OFERTADO</v>
      </c>
      <c r="BC339" s="44">
        <f>+IF(BB339="NO OFERTADO",0,IF(BB339="NO CUMPLE EV TECNICA",0,IF(BB339="NO HABILITA",0,IF(BB339="HABILITA",('PRECIOS UNITARIOS'!$AF339*500)/BA339))))</f>
        <v>0</v>
      </c>
      <c r="BD339" s="43">
        <f>'PRECIO REFERENCIA'!BB339</f>
        <v>0</v>
      </c>
      <c r="BE339" s="43" t="str">
        <f>'PRECIO REFERENCIA'!BD339</f>
        <v>NO OFERTADO</v>
      </c>
      <c r="BF339" s="44">
        <f>+IF(BE339="NO OFERTADO",0,IF(BE339="NO CUMPLE EV TECNICA",0,IF(BE339="NO HABILITA",0,IF(BE339="HABILITA",('PRECIOS UNITARIOS'!$AF339*500)/BD339))))</f>
        <v>0</v>
      </c>
      <c r="BG339" s="43">
        <f>'PRECIO REFERENCIA'!BE339</f>
        <v>0</v>
      </c>
      <c r="BH339" s="43" t="str">
        <f>'PRECIO REFERENCIA'!BG339</f>
        <v>NO OFERTADO</v>
      </c>
      <c r="BI339" s="44">
        <f>+IF(BH339="NO OFERTADO",0,IF(BH339="NO CUMPLE EV TECNICA",0,IF(BH339="NO HABILITA",0,IF(BH339="HABILITA",('PRECIOS UNITARIOS'!$AF339*500)/BG339))))</f>
        <v>0</v>
      </c>
      <c r="BJ339" s="43">
        <f>'PRECIO REFERENCIA'!BH339</f>
        <v>4235</v>
      </c>
      <c r="BK339" s="43" t="str">
        <f>'PRECIO REFERENCIA'!BJ339</f>
        <v>HABILITA</v>
      </c>
      <c r="BL339" s="44">
        <f>+IF(BK339="NO OFERTADO",0,IF(BK339="NO CUMPLE EV TECNICA",0,IF(BK339="NO HABILITA",0,IF(BK339="HABILITA",('PRECIOS UNITARIOS'!$AF339*500)/BJ339))))</f>
        <v>419.1263282172373</v>
      </c>
      <c r="BM339" s="43">
        <f>'PRECIO REFERENCIA'!BK339</f>
        <v>0</v>
      </c>
      <c r="BN339" s="43" t="str">
        <f>'PRECIO REFERENCIA'!BM339</f>
        <v>NO OFERTADO</v>
      </c>
      <c r="BO339" s="44">
        <f>+IF(BN339="NO OFERTADO",0,IF(BN339="NO CUMPLE EV TECNICA",0,IF(BN339="NO HABILITA",0,IF(BN339="HABILITA",('PRECIOS UNITARIOS'!$AF339*500)/BM339))))</f>
        <v>0</v>
      </c>
      <c r="BP339" s="43">
        <f>'PRECIO REFERENCIA'!BN339</f>
        <v>0</v>
      </c>
      <c r="BQ339" s="43" t="str">
        <f>'PRECIO REFERENCIA'!BP339</f>
        <v>NO OFERTADO</v>
      </c>
      <c r="BR339" s="44">
        <f>+IF(BQ339="NO OFERTADO",0,IF(BQ339="NO CUMPLE EV TECNICA",0,IF(BQ339="NO HABILITA",0,IF(BQ339="HABILITA",('PRECIOS UNITARIOS'!$AF339*500)/BP339))))</f>
        <v>0</v>
      </c>
      <c r="BS339" s="43">
        <f>'PRECIO REFERENCIA'!BQ339</f>
        <v>0</v>
      </c>
      <c r="BT339" s="43" t="str">
        <f>'PRECIO REFERENCIA'!BS339</f>
        <v>NO OFERTADO</v>
      </c>
      <c r="BU339" s="44">
        <f>+IF(BT339="NO OFERTADO",0,IF(BT339="NO CUMPLE EV TECNICA",0,IF(BT339="NO HABILITA",0,IF(BT339="HABILITA",('PRECIOS UNITARIOS'!$AF339*500)/BS339))))</f>
        <v>0</v>
      </c>
      <c r="BV339" s="43">
        <f>'PRECIO REFERENCIA'!BT339</f>
        <v>0</v>
      </c>
      <c r="BW339" s="43" t="str">
        <f>'PRECIO REFERENCIA'!BV339</f>
        <v>NO OFERTADO</v>
      </c>
      <c r="BX339" s="44">
        <f>+IF(BW339="NO OFERTADO",0,IF(BW339="NO CUMPLE EV TECNICA",0,IF(BW339="NO HABILITA",0,IF(BW339="HABILITA",('PRECIOS UNITARIOS'!$AF339*500)/BV339))))</f>
        <v>0</v>
      </c>
      <c r="BY339" s="43">
        <f>'PRECIO REFERENCIA'!BW339</f>
        <v>0</v>
      </c>
      <c r="BZ339" s="43" t="str">
        <f>'PRECIO REFERENCIA'!BY339</f>
        <v>NO OFERTADO</v>
      </c>
      <c r="CA339" s="44">
        <f>+IF(BZ339="NO OFERTADO",0,IF(BZ339="NO CUMPLE EV TECNICA",0,IF(BZ339="NO HABILITA",0,IF(BZ339="HABILITA",('PRECIOS UNITARIOS'!$AF339*500)/BY339))))</f>
        <v>0</v>
      </c>
      <c r="CB339" s="43">
        <f>'PRECIO REFERENCIA'!BZ339</f>
        <v>0</v>
      </c>
      <c r="CC339" s="43" t="str">
        <f>'PRECIO REFERENCIA'!CB339</f>
        <v>NO OFERTADO</v>
      </c>
      <c r="CD339" s="44">
        <f>+IF(CC339="NO OFERTADO",0,IF(CC339="NO CUMPLE EV TECNICA",0,IF(CC339="NO HABILITA",0,IF(CC339="HABILITA",('PRECIOS UNITARIOS'!$AF339*500)/CB339))))</f>
        <v>0</v>
      </c>
      <c r="CE339" s="43">
        <f>'PRECIO REFERENCIA'!CC339</f>
        <v>0</v>
      </c>
      <c r="CF339" s="43" t="str">
        <f>'PRECIO REFERENCIA'!CE339</f>
        <v>NO OFERTADO</v>
      </c>
      <c r="CG339" s="44">
        <f>+IF(CF339="NO OFERTADO",0,IF(CF339="NO CUMPLE EV TECNICA",0,IF(CF339="NO HABILITA",0,IF(CF339="HABILITA",('PRECIOS UNITARIOS'!$AF339*500)/CE339))))</f>
        <v>0</v>
      </c>
      <c r="CH339" s="43">
        <f>'PRECIO REFERENCIA'!CF339</f>
        <v>0</v>
      </c>
      <c r="CI339" s="43" t="str">
        <f>'PRECIO REFERENCIA'!CH339</f>
        <v>NO OFERTADO</v>
      </c>
      <c r="CJ339" s="44">
        <f>+IF(CI339="NO OFERTADO",0,IF(CI339="NO CUMPLE EV TECNICA",0,IF(CI339="NO HABILITA",0,IF(CI339="HABILITA",('PRECIOS UNITARIOS'!$AF339*500)/CH339))))</f>
        <v>0</v>
      </c>
    </row>
    <row r="340" spans="1:88" s="40" customFormat="1" ht="51" x14ac:dyDescent="0.2">
      <c r="A340" s="103">
        <v>331</v>
      </c>
      <c r="B340" s="202" t="s">
        <v>491</v>
      </c>
      <c r="C340" s="121" t="s">
        <v>52</v>
      </c>
      <c r="D340" s="24">
        <v>1</v>
      </c>
      <c r="E340" s="166" t="s">
        <v>53</v>
      </c>
      <c r="F340" s="168">
        <v>18.5</v>
      </c>
      <c r="G340" s="25">
        <v>3267.8827999999999</v>
      </c>
      <c r="H340" s="43">
        <f>'PRECIO REFERENCIA'!F340</f>
        <v>0</v>
      </c>
      <c r="I340" s="43" t="str">
        <f>'PRECIO REFERENCIA'!H340</f>
        <v>NO OFERTADO</v>
      </c>
      <c r="J340" s="44">
        <f>+IF(I340="NO OFERTADO",0,IF(I340="NO CUMPLE EV TECNICA",0,IF(I340="NO HABILITA",0,IF(I340="HABILITA",('PRECIOS UNITARIOS'!$AF340*500)/H340))))</f>
        <v>0</v>
      </c>
      <c r="K340" s="43">
        <f>'PRECIO REFERENCIA'!I340</f>
        <v>3600</v>
      </c>
      <c r="L340" s="43" t="str">
        <f>'PRECIO REFERENCIA'!K340</f>
        <v>HABILITA</v>
      </c>
      <c r="M340" s="44">
        <f>+IF(L340="NO OFERTADO",0,IF(L340="NO CUMPLE EV TECNICA",0,IF(L340="NO HABILITA",0,IF(L340="HABILITA",('PRECIOS UNITARIOS'!$AF340*500)/K340))))</f>
        <v>361.11111111111109</v>
      </c>
      <c r="N340" s="43">
        <f>'PRECIO REFERENCIA'!L340</f>
        <v>3450</v>
      </c>
      <c r="O340" s="43" t="str">
        <f>'PRECIO REFERENCIA'!N340</f>
        <v>HABILITA</v>
      </c>
      <c r="P340" s="44">
        <f>+IF(O340="NO OFERTADO",0,IF(O340="NO CUMPLE EV TECNICA",0,IF(O340="NO HABILITA",0,IF(O340="HABILITA",('PRECIOS UNITARIOS'!$AF340*500)/N340))))</f>
        <v>376.81159420289856</v>
      </c>
      <c r="Q340" s="43">
        <f>'PRECIO REFERENCIA'!O340</f>
        <v>0</v>
      </c>
      <c r="R340" s="43" t="str">
        <f>'PRECIO REFERENCIA'!Q340</f>
        <v>NO OFERTADO</v>
      </c>
      <c r="S340" s="44">
        <f>+IF(R340="NO OFERTADO",0,IF(R340="NO CUMPLE EV TECNICA",0,IF(R340="NO HABILITA",0,IF(R340="HABILITA",('PRECIOS UNITARIOS'!$AF340*500)/Q340))))</f>
        <v>0</v>
      </c>
      <c r="T340" s="43">
        <f>'PRECIO REFERENCIA'!R340</f>
        <v>0</v>
      </c>
      <c r="U340" s="43" t="str">
        <f>'PRECIO REFERENCIA'!T340</f>
        <v>NO OFERTADO</v>
      </c>
      <c r="V340" s="44">
        <f>+IF(U340="NO OFERTADO",0,IF(U340="NO CUMPLE EV TECNICA",0,IF(U340="NO HABILITA",0,IF(U340="HABILITA",('PRECIOS UNITARIOS'!$AF340*500)/T340))))</f>
        <v>0</v>
      </c>
      <c r="W340" s="43">
        <f>'PRECIO REFERENCIA'!U340</f>
        <v>0</v>
      </c>
      <c r="X340" s="43" t="str">
        <f>'PRECIO REFERENCIA'!W340</f>
        <v>NO OFERTADO</v>
      </c>
      <c r="Y340" s="44">
        <f>+IF(X340="NO OFERTADO",0,IF(X340="NO CUMPLE EV TECNICA",0,IF(X340="NO HABILITA",0,IF(X340="HABILITA",('PRECIOS UNITARIOS'!$AF340*500)/W340))))</f>
        <v>0</v>
      </c>
      <c r="Z340" s="43">
        <f>'PRECIO REFERENCIA'!X340</f>
        <v>0</v>
      </c>
      <c r="AA340" s="43" t="str">
        <f>'PRECIO REFERENCIA'!Z340</f>
        <v>NO OFERTADO</v>
      </c>
      <c r="AB340" s="44">
        <f>+IF(AA340="NO OFERTADO",0,IF(AA340="NO CUMPLE EV TECNICA",0,IF(AA340="NO HABILITA",0,IF(AA340="HABILITA",('PRECIOS UNITARIOS'!$AF340*500)/Z340))))</f>
        <v>0</v>
      </c>
      <c r="AC340" s="43">
        <f>'PRECIO REFERENCIA'!AA340</f>
        <v>0</v>
      </c>
      <c r="AD340" s="43" t="str">
        <f>'PRECIO REFERENCIA'!AC340</f>
        <v>NO OFERTADO</v>
      </c>
      <c r="AE340" s="44">
        <f>+IF(AD340="NO OFERTADO",0,IF(AD340="NO CUMPLE EV TECNICA",0,IF(AD340="NO HABILITA",0,IF(AD340="HABILITA",('PRECIOS UNITARIOS'!$AF340*500)/AC340))))</f>
        <v>0</v>
      </c>
      <c r="AF340" s="43">
        <f>'PRECIO REFERENCIA'!AD340</f>
        <v>0</v>
      </c>
      <c r="AG340" s="43" t="str">
        <f>'PRECIO REFERENCIA'!AF340</f>
        <v>NO HABILITA</v>
      </c>
      <c r="AH340" s="44">
        <f>+IF(AG340="NO OFERTADO",0,IF(AG340="NO CUMPLE EV TECNICA",0,IF(AG340="NO HABILITA",0,IF(AG340="HABILITA",('PRECIOS UNITARIOS'!$AF340*500)/AF340))))</f>
        <v>0</v>
      </c>
      <c r="AI340" s="43">
        <f>'PRECIO REFERENCIA'!AG340</f>
        <v>0</v>
      </c>
      <c r="AJ340" s="43" t="str">
        <f>'PRECIO REFERENCIA'!AI340</f>
        <v>NO OFERTADO</v>
      </c>
      <c r="AK340" s="44">
        <f>+IF(AJ340="NO OFERTADO",0,IF(AJ340="NO CUMPLE EV TECNICA",0,IF(AJ340="NO HABILITA",0,IF(AJ340="HABILITA",('PRECIOS UNITARIOS'!$AF340*500)/AI340))))</f>
        <v>0</v>
      </c>
      <c r="AL340" s="43">
        <f>'PRECIO REFERENCIA'!AJ340</f>
        <v>0</v>
      </c>
      <c r="AM340" s="43" t="str">
        <f>'PRECIO REFERENCIA'!AL340</f>
        <v>NO OFERTADO</v>
      </c>
      <c r="AN340" s="44">
        <f>+IF(AM340="NO OFERTADO",0,IF(AM340="NO CUMPLE EV TECNICA",0,IF(AM340="NO HABILITA",0,IF(AM340="HABILITA",('PRECIOS UNITARIOS'!$AF340*500)/AL340))))</f>
        <v>0</v>
      </c>
      <c r="AO340" s="43">
        <f>'PRECIO REFERENCIA'!AM340</f>
        <v>2600</v>
      </c>
      <c r="AP340" s="43" t="str">
        <f>'PRECIO REFERENCIA'!AO340</f>
        <v>HABILITA</v>
      </c>
      <c r="AQ340" s="44">
        <f>+IF(AP340="NO OFERTADO",0,IF(AP340="NO CUMPLE EV TECNICA",0,IF(AP340="NO HABILITA",0,IF(AP340="HABILITA",('PRECIOS UNITARIOS'!$AF340*500)/AO340))))</f>
        <v>500</v>
      </c>
      <c r="AR340" s="43">
        <f>'PRECIO REFERENCIA'!AP340</f>
        <v>0</v>
      </c>
      <c r="AS340" s="43" t="str">
        <f>'PRECIO REFERENCIA'!AR340</f>
        <v>NO OFERTADO</v>
      </c>
      <c r="AT340" s="44">
        <f>+IF(AS340="NO OFERTADO",0,IF(AS340="NO CUMPLE EV TECNICA",0,IF(AS340="NO HABILITA",0,IF(AS340="HABILITA",('PRECIOS UNITARIOS'!$AF340*500)/AR340))))</f>
        <v>0</v>
      </c>
      <c r="AU340" s="43">
        <f>'PRECIO REFERENCIA'!AS340</f>
        <v>0</v>
      </c>
      <c r="AV340" s="43" t="str">
        <f>'PRECIO REFERENCIA'!AU340</f>
        <v>NO OFERTADO</v>
      </c>
      <c r="AW340" s="44">
        <f>+IF(AV340="NO OFERTADO",0,IF(AV340="NO CUMPLE EV TECNICA",0,IF(AV340="NO HABILITA",0,IF(AV340="HABILITA",('PRECIOS UNITARIOS'!$AF340*500)/AU340))))</f>
        <v>0</v>
      </c>
      <c r="AX340" s="43">
        <f>'PRECIO REFERENCIA'!AV340</f>
        <v>0</v>
      </c>
      <c r="AY340" s="43" t="str">
        <f>'PRECIO REFERENCIA'!AX340</f>
        <v>NO OFERTADO</v>
      </c>
      <c r="AZ340" s="44">
        <f>+IF(AY340="NO OFERTADO",0,IF(AY340="NO CUMPLE EV TECNICA",0,IF(AY340="NO HABILITA",0,IF(AY340="HABILITA",('PRECIOS UNITARIOS'!$AF340*500)/AX340))))</f>
        <v>0</v>
      </c>
      <c r="BA340" s="43">
        <f>'PRECIO REFERENCIA'!AY340</f>
        <v>0</v>
      </c>
      <c r="BB340" s="43" t="str">
        <f>'PRECIO REFERENCIA'!BA340</f>
        <v>NO OFERTADO</v>
      </c>
      <c r="BC340" s="44">
        <f>+IF(BB340="NO OFERTADO",0,IF(BB340="NO CUMPLE EV TECNICA",0,IF(BB340="NO HABILITA",0,IF(BB340="HABILITA",('PRECIOS UNITARIOS'!$AF340*500)/BA340))))</f>
        <v>0</v>
      </c>
      <c r="BD340" s="43">
        <f>'PRECIO REFERENCIA'!BB340</f>
        <v>0</v>
      </c>
      <c r="BE340" s="43" t="str">
        <f>'PRECIO REFERENCIA'!BD340</f>
        <v>NO OFERTADO</v>
      </c>
      <c r="BF340" s="44">
        <f>+IF(BE340="NO OFERTADO",0,IF(BE340="NO CUMPLE EV TECNICA",0,IF(BE340="NO HABILITA",0,IF(BE340="HABILITA",('PRECIOS UNITARIOS'!$AF340*500)/BD340))))</f>
        <v>0</v>
      </c>
      <c r="BG340" s="43">
        <f>'PRECIO REFERENCIA'!BE340</f>
        <v>0</v>
      </c>
      <c r="BH340" s="43" t="str">
        <f>'PRECIO REFERENCIA'!BG340</f>
        <v>NO OFERTADO</v>
      </c>
      <c r="BI340" s="44">
        <f>+IF(BH340="NO OFERTADO",0,IF(BH340="NO CUMPLE EV TECNICA",0,IF(BH340="NO HABILITA",0,IF(BH340="HABILITA",('PRECIOS UNITARIOS'!$AF340*500)/BG340))))</f>
        <v>0</v>
      </c>
      <c r="BJ340" s="43">
        <f>'PRECIO REFERENCIA'!BH340</f>
        <v>4235</v>
      </c>
      <c r="BK340" s="43" t="str">
        <f>'PRECIO REFERENCIA'!BJ340</f>
        <v>HABILITA</v>
      </c>
      <c r="BL340" s="44">
        <f>+IF(BK340="NO OFERTADO",0,IF(BK340="NO CUMPLE EV TECNICA",0,IF(BK340="NO HABILITA",0,IF(BK340="HABILITA",('PRECIOS UNITARIOS'!$AF340*500)/BJ340))))</f>
        <v>306.96576151121604</v>
      </c>
      <c r="BM340" s="43">
        <f>'PRECIO REFERENCIA'!BK340</f>
        <v>0</v>
      </c>
      <c r="BN340" s="43" t="str">
        <f>'PRECIO REFERENCIA'!BM340</f>
        <v>NO OFERTADO</v>
      </c>
      <c r="BO340" s="44">
        <f>+IF(BN340="NO OFERTADO",0,IF(BN340="NO CUMPLE EV TECNICA",0,IF(BN340="NO HABILITA",0,IF(BN340="HABILITA",('PRECIOS UNITARIOS'!$AF340*500)/BM340))))</f>
        <v>0</v>
      </c>
      <c r="BP340" s="43">
        <f>'PRECIO REFERENCIA'!BN340</f>
        <v>0</v>
      </c>
      <c r="BQ340" s="43" t="str">
        <f>'PRECIO REFERENCIA'!BP340</f>
        <v>NO OFERTADO</v>
      </c>
      <c r="BR340" s="44">
        <f>+IF(BQ340="NO OFERTADO",0,IF(BQ340="NO CUMPLE EV TECNICA",0,IF(BQ340="NO HABILITA",0,IF(BQ340="HABILITA",('PRECIOS UNITARIOS'!$AF340*500)/BP340))))</f>
        <v>0</v>
      </c>
      <c r="BS340" s="43">
        <f>'PRECIO REFERENCIA'!BQ340</f>
        <v>0</v>
      </c>
      <c r="BT340" s="43" t="str">
        <f>'PRECIO REFERENCIA'!BS340</f>
        <v>NO OFERTADO</v>
      </c>
      <c r="BU340" s="44">
        <f>+IF(BT340="NO OFERTADO",0,IF(BT340="NO CUMPLE EV TECNICA",0,IF(BT340="NO HABILITA",0,IF(BT340="HABILITA",('PRECIOS UNITARIOS'!$AF340*500)/BS340))))</f>
        <v>0</v>
      </c>
      <c r="BV340" s="43">
        <f>'PRECIO REFERENCIA'!BT340</f>
        <v>0</v>
      </c>
      <c r="BW340" s="43" t="str">
        <f>'PRECIO REFERENCIA'!BV340</f>
        <v>NO OFERTADO</v>
      </c>
      <c r="BX340" s="44">
        <f>+IF(BW340="NO OFERTADO",0,IF(BW340="NO CUMPLE EV TECNICA",0,IF(BW340="NO HABILITA",0,IF(BW340="HABILITA",('PRECIOS UNITARIOS'!$AF340*500)/BV340))))</f>
        <v>0</v>
      </c>
      <c r="BY340" s="43">
        <f>'PRECIO REFERENCIA'!BW340</f>
        <v>0</v>
      </c>
      <c r="BZ340" s="43" t="str">
        <f>'PRECIO REFERENCIA'!BY340</f>
        <v>NO OFERTADO</v>
      </c>
      <c r="CA340" s="44">
        <f>+IF(BZ340="NO OFERTADO",0,IF(BZ340="NO CUMPLE EV TECNICA",0,IF(BZ340="NO HABILITA",0,IF(BZ340="HABILITA",('PRECIOS UNITARIOS'!$AF340*500)/BY340))))</f>
        <v>0</v>
      </c>
      <c r="CB340" s="43">
        <f>'PRECIO REFERENCIA'!BZ340</f>
        <v>0</v>
      </c>
      <c r="CC340" s="43" t="str">
        <f>'PRECIO REFERENCIA'!CB340</f>
        <v>NO OFERTADO</v>
      </c>
      <c r="CD340" s="44">
        <f>+IF(CC340="NO OFERTADO",0,IF(CC340="NO CUMPLE EV TECNICA",0,IF(CC340="NO HABILITA",0,IF(CC340="HABILITA",('PRECIOS UNITARIOS'!$AF340*500)/CB340))))</f>
        <v>0</v>
      </c>
      <c r="CE340" s="43">
        <f>'PRECIO REFERENCIA'!CC340</f>
        <v>0</v>
      </c>
      <c r="CF340" s="43" t="str">
        <f>'PRECIO REFERENCIA'!CE340</f>
        <v>NO OFERTADO</v>
      </c>
      <c r="CG340" s="44">
        <f>+IF(CF340="NO OFERTADO",0,IF(CF340="NO CUMPLE EV TECNICA",0,IF(CF340="NO HABILITA",0,IF(CF340="HABILITA",('PRECIOS UNITARIOS'!$AF340*500)/CE340))))</f>
        <v>0</v>
      </c>
      <c r="CH340" s="43">
        <f>'PRECIO REFERENCIA'!CF340</f>
        <v>0</v>
      </c>
      <c r="CI340" s="43" t="str">
        <f>'PRECIO REFERENCIA'!CH340</f>
        <v>NO OFERTADO</v>
      </c>
      <c r="CJ340" s="44">
        <f>+IF(CI340="NO OFERTADO",0,IF(CI340="NO CUMPLE EV TECNICA",0,IF(CI340="NO HABILITA",0,IF(CI340="HABILITA",('PRECIOS UNITARIOS'!$AF340*500)/CH340))))</f>
        <v>0</v>
      </c>
    </row>
    <row r="341" spans="1:88" s="40" customFormat="1" ht="38.25" x14ac:dyDescent="0.2">
      <c r="A341" s="103">
        <v>332</v>
      </c>
      <c r="B341" s="202" t="s">
        <v>492</v>
      </c>
      <c r="C341" s="121" t="s">
        <v>52</v>
      </c>
      <c r="D341" s="24">
        <v>1</v>
      </c>
      <c r="E341" s="166" t="s">
        <v>53</v>
      </c>
      <c r="F341" s="168">
        <v>116.66666666666667</v>
      </c>
      <c r="G341" s="25">
        <v>4600</v>
      </c>
      <c r="H341" s="43">
        <f>'PRECIO REFERENCIA'!F341</f>
        <v>0</v>
      </c>
      <c r="I341" s="43" t="str">
        <f>'PRECIO REFERENCIA'!H341</f>
        <v>NO OFERTADO</v>
      </c>
      <c r="J341" s="44">
        <f>+IF(I341="NO OFERTADO",0,IF(I341="NO CUMPLE EV TECNICA",0,IF(I341="NO HABILITA",0,IF(I341="HABILITA",('PRECIOS UNITARIOS'!$AF341*500)/H341))))</f>
        <v>0</v>
      </c>
      <c r="K341" s="43">
        <f>'PRECIO REFERENCIA'!I341</f>
        <v>4900</v>
      </c>
      <c r="L341" s="43" t="str">
        <f>'PRECIO REFERENCIA'!K341</f>
        <v>HABILITA</v>
      </c>
      <c r="M341" s="44">
        <f>+IF(L341="NO OFERTADO",0,IF(L341="NO CUMPLE EV TECNICA",0,IF(L341="NO HABILITA",0,IF(L341="HABILITA",('PRECIOS UNITARIOS'!$AF341*500)/K341))))</f>
        <v>387.75510204081633</v>
      </c>
      <c r="N341" s="43">
        <f>'PRECIO REFERENCIA'!L341</f>
        <v>4450</v>
      </c>
      <c r="O341" s="43" t="str">
        <f>'PRECIO REFERENCIA'!N341</f>
        <v>HABILITA</v>
      </c>
      <c r="P341" s="44">
        <f>+IF(O341="NO OFERTADO",0,IF(O341="NO CUMPLE EV TECNICA",0,IF(O341="NO HABILITA",0,IF(O341="HABILITA",('PRECIOS UNITARIOS'!$AF341*500)/N341))))</f>
        <v>426.96629213483146</v>
      </c>
      <c r="Q341" s="43">
        <f>'PRECIO REFERENCIA'!O341</f>
        <v>0</v>
      </c>
      <c r="R341" s="43" t="str">
        <f>'PRECIO REFERENCIA'!Q341</f>
        <v>NO OFERTADO</v>
      </c>
      <c r="S341" s="44">
        <f>+IF(R341="NO OFERTADO",0,IF(R341="NO CUMPLE EV TECNICA",0,IF(R341="NO HABILITA",0,IF(R341="HABILITA",('PRECIOS UNITARIOS'!$AF341*500)/Q341))))</f>
        <v>0</v>
      </c>
      <c r="T341" s="43">
        <f>'PRECIO REFERENCIA'!R341</f>
        <v>0</v>
      </c>
      <c r="U341" s="43" t="str">
        <f>'PRECIO REFERENCIA'!T341</f>
        <v>NO OFERTADO</v>
      </c>
      <c r="V341" s="44">
        <f>+IF(U341="NO OFERTADO",0,IF(U341="NO CUMPLE EV TECNICA",0,IF(U341="NO HABILITA",0,IF(U341="HABILITA",('PRECIOS UNITARIOS'!$AF341*500)/T341))))</f>
        <v>0</v>
      </c>
      <c r="W341" s="43">
        <f>'PRECIO REFERENCIA'!U341</f>
        <v>0</v>
      </c>
      <c r="X341" s="43" t="str">
        <f>'PRECIO REFERENCIA'!W341</f>
        <v>NO OFERTADO</v>
      </c>
      <c r="Y341" s="44">
        <f>+IF(X341="NO OFERTADO",0,IF(X341="NO CUMPLE EV TECNICA",0,IF(X341="NO HABILITA",0,IF(X341="HABILITA",('PRECIOS UNITARIOS'!$AF341*500)/W341))))</f>
        <v>0</v>
      </c>
      <c r="Z341" s="43">
        <f>'PRECIO REFERENCIA'!X341</f>
        <v>0</v>
      </c>
      <c r="AA341" s="43" t="str">
        <f>'PRECIO REFERENCIA'!Z341</f>
        <v>NO OFERTADO</v>
      </c>
      <c r="AB341" s="44">
        <f>+IF(AA341="NO OFERTADO",0,IF(AA341="NO CUMPLE EV TECNICA",0,IF(AA341="NO HABILITA",0,IF(AA341="HABILITA",('PRECIOS UNITARIOS'!$AF341*500)/Z341))))</f>
        <v>0</v>
      </c>
      <c r="AC341" s="43">
        <f>'PRECIO REFERENCIA'!AA341</f>
        <v>0</v>
      </c>
      <c r="AD341" s="43" t="str">
        <f>'PRECIO REFERENCIA'!AC341</f>
        <v>NO OFERTADO</v>
      </c>
      <c r="AE341" s="44">
        <f>+IF(AD341="NO OFERTADO",0,IF(AD341="NO CUMPLE EV TECNICA",0,IF(AD341="NO HABILITA",0,IF(AD341="HABILITA",('PRECIOS UNITARIOS'!$AF341*500)/AC341))))</f>
        <v>0</v>
      </c>
      <c r="AF341" s="43">
        <f>'PRECIO REFERENCIA'!AD341</f>
        <v>0</v>
      </c>
      <c r="AG341" s="43" t="str">
        <f>'PRECIO REFERENCIA'!AF341</f>
        <v>NO HABILITA</v>
      </c>
      <c r="AH341" s="44">
        <f>+IF(AG341="NO OFERTADO",0,IF(AG341="NO CUMPLE EV TECNICA",0,IF(AG341="NO HABILITA",0,IF(AG341="HABILITA",('PRECIOS UNITARIOS'!$AF341*500)/AF341))))</f>
        <v>0</v>
      </c>
      <c r="AI341" s="43">
        <f>'PRECIO REFERENCIA'!AG341</f>
        <v>0</v>
      </c>
      <c r="AJ341" s="43" t="str">
        <f>'PRECIO REFERENCIA'!AI341</f>
        <v>NO OFERTADO</v>
      </c>
      <c r="AK341" s="44">
        <f>+IF(AJ341="NO OFERTADO",0,IF(AJ341="NO CUMPLE EV TECNICA",0,IF(AJ341="NO HABILITA",0,IF(AJ341="HABILITA",('PRECIOS UNITARIOS'!$AF341*500)/AI341))))</f>
        <v>0</v>
      </c>
      <c r="AL341" s="43">
        <f>'PRECIO REFERENCIA'!AJ341</f>
        <v>0</v>
      </c>
      <c r="AM341" s="43" t="str">
        <f>'PRECIO REFERENCIA'!AL341</f>
        <v>NO OFERTADO</v>
      </c>
      <c r="AN341" s="44">
        <f>+IF(AM341="NO OFERTADO",0,IF(AM341="NO CUMPLE EV TECNICA",0,IF(AM341="NO HABILITA",0,IF(AM341="HABILITA",('PRECIOS UNITARIOS'!$AF341*500)/AL341))))</f>
        <v>0</v>
      </c>
      <c r="AO341" s="43">
        <f>'PRECIO REFERENCIA'!AM341</f>
        <v>3800</v>
      </c>
      <c r="AP341" s="43" t="str">
        <f>'PRECIO REFERENCIA'!AO341</f>
        <v>HABILITA</v>
      </c>
      <c r="AQ341" s="44">
        <f>+IF(AP341="NO OFERTADO",0,IF(AP341="NO CUMPLE EV TECNICA",0,IF(AP341="NO HABILITA",0,IF(AP341="HABILITA",('PRECIOS UNITARIOS'!$AF341*500)/AO341))))</f>
        <v>500</v>
      </c>
      <c r="AR341" s="43">
        <f>'PRECIO REFERENCIA'!AP341</f>
        <v>0</v>
      </c>
      <c r="AS341" s="43" t="str">
        <f>'PRECIO REFERENCIA'!AR341</f>
        <v>NO OFERTADO</v>
      </c>
      <c r="AT341" s="44">
        <f>+IF(AS341="NO OFERTADO",0,IF(AS341="NO CUMPLE EV TECNICA",0,IF(AS341="NO HABILITA",0,IF(AS341="HABILITA",('PRECIOS UNITARIOS'!$AF341*500)/AR341))))</f>
        <v>0</v>
      </c>
      <c r="AU341" s="43">
        <f>'PRECIO REFERENCIA'!AS341</f>
        <v>0</v>
      </c>
      <c r="AV341" s="43" t="str">
        <f>'PRECIO REFERENCIA'!AU341</f>
        <v>NO OFERTADO</v>
      </c>
      <c r="AW341" s="44">
        <f>+IF(AV341="NO OFERTADO",0,IF(AV341="NO CUMPLE EV TECNICA",0,IF(AV341="NO HABILITA",0,IF(AV341="HABILITA",('PRECIOS UNITARIOS'!$AF341*500)/AU341))))</f>
        <v>0</v>
      </c>
      <c r="AX341" s="43">
        <f>'PRECIO REFERENCIA'!AV341</f>
        <v>0</v>
      </c>
      <c r="AY341" s="43" t="str">
        <f>'PRECIO REFERENCIA'!AX341</f>
        <v>NO OFERTADO</v>
      </c>
      <c r="AZ341" s="44">
        <f>+IF(AY341="NO OFERTADO",0,IF(AY341="NO CUMPLE EV TECNICA",0,IF(AY341="NO HABILITA",0,IF(AY341="HABILITA",('PRECIOS UNITARIOS'!$AF341*500)/AX341))))</f>
        <v>0</v>
      </c>
      <c r="BA341" s="43">
        <f>'PRECIO REFERENCIA'!AY341</f>
        <v>0</v>
      </c>
      <c r="BB341" s="43" t="str">
        <f>'PRECIO REFERENCIA'!BA341</f>
        <v>NO OFERTADO</v>
      </c>
      <c r="BC341" s="44">
        <f>+IF(BB341="NO OFERTADO",0,IF(BB341="NO CUMPLE EV TECNICA",0,IF(BB341="NO HABILITA",0,IF(BB341="HABILITA",('PRECIOS UNITARIOS'!$AF341*500)/BA341))))</f>
        <v>0</v>
      </c>
      <c r="BD341" s="43">
        <f>'PRECIO REFERENCIA'!BB341</f>
        <v>0</v>
      </c>
      <c r="BE341" s="43" t="str">
        <f>'PRECIO REFERENCIA'!BD341</f>
        <v>NO OFERTADO</v>
      </c>
      <c r="BF341" s="44">
        <f>+IF(BE341="NO OFERTADO",0,IF(BE341="NO CUMPLE EV TECNICA",0,IF(BE341="NO HABILITA",0,IF(BE341="HABILITA",('PRECIOS UNITARIOS'!$AF341*500)/BD341))))</f>
        <v>0</v>
      </c>
      <c r="BG341" s="43">
        <f>'PRECIO REFERENCIA'!BE341</f>
        <v>0</v>
      </c>
      <c r="BH341" s="43" t="str">
        <f>'PRECIO REFERENCIA'!BG341</f>
        <v>NO OFERTADO</v>
      </c>
      <c r="BI341" s="44">
        <f>+IF(BH341="NO OFERTADO",0,IF(BH341="NO CUMPLE EV TECNICA",0,IF(BH341="NO HABILITA",0,IF(BH341="HABILITA",('PRECIOS UNITARIOS'!$AF341*500)/BG341))))</f>
        <v>0</v>
      </c>
      <c r="BJ341" s="43">
        <f>'PRECIO REFERENCIA'!BH341</f>
        <v>5114</v>
      </c>
      <c r="BK341" s="43" t="str">
        <f>'PRECIO REFERENCIA'!BJ341</f>
        <v>HABILITA</v>
      </c>
      <c r="BL341" s="44">
        <f>+IF(BK341="NO OFERTADO",0,IF(BK341="NO CUMPLE EV TECNICA",0,IF(BK341="NO HABILITA",0,IF(BK341="HABILITA",('PRECIOS UNITARIOS'!$AF341*500)/BJ341))))</f>
        <v>371.52913570590533</v>
      </c>
      <c r="BM341" s="43">
        <f>'PRECIO REFERENCIA'!BK341</f>
        <v>0</v>
      </c>
      <c r="BN341" s="43" t="str">
        <f>'PRECIO REFERENCIA'!BM341</f>
        <v>NO OFERTADO</v>
      </c>
      <c r="BO341" s="44">
        <f>+IF(BN341="NO OFERTADO",0,IF(BN341="NO CUMPLE EV TECNICA",0,IF(BN341="NO HABILITA",0,IF(BN341="HABILITA",('PRECIOS UNITARIOS'!$AF341*500)/BM341))))</f>
        <v>0</v>
      </c>
      <c r="BP341" s="43">
        <f>'PRECIO REFERENCIA'!BN341</f>
        <v>0</v>
      </c>
      <c r="BQ341" s="43" t="str">
        <f>'PRECIO REFERENCIA'!BP341</f>
        <v>NO OFERTADO</v>
      </c>
      <c r="BR341" s="44">
        <f>+IF(BQ341="NO OFERTADO",0,IF(BQ341="NO CUMPLE EV TECNICA",0,IF(BQ341="NO HABILITA",0,IF(BQ341="HABILITA",('PRECIOS UNITARIOS'!$AF341*500)/BP341))))</f>
        <v>0</v>
      </c>
      <c r="BS341" s="43">
        <f>'PRECIO REFERENCIA'!BQ341</f>
        <v>0</v>
      </c>
      <c r="BT341" s="43" t="str">
        <f>'PRECIO REFERENCIA'!BS341</f>
        <v>NO OFERTADO</v>
      </c>
      <c r="BU341" s="44">
        <f>+IF(BT341="NO OFERTADO",0,IF(BT341="NO CUMPLE EV TECNICA",0,IF(BT341="NO HABILITA",0,IF(BT341="HABILITA",('PRECIOS UNITARIOS'!$AF341*500)/BS341))))</f>
        <v>0</v>
      </c>
      <c r="BV341" s="43">
        <f>'PRECIO REFERENCIA'!BT341</f>
        <v>0</v>
      </c>
      <c r="BW341" s="43" t="str">
        <f>'PRECIO REFERENCIA'!BV341</f>
        <v>NO OFERTADO</v>
      </c>
      <c r="BX341" s="44">
        <f>+IF(BW341="NO OFERTADO",0,IF(BW341="NO CUMPLE EV TECNICA",0,IF(BW341="NO HABILITA",0,IF(BW341="HABILITA",('PRECIOS UNITARIOS'!$AF341*500)/BV341))))</f>
        <v>0</v>
      </c>
      <c r="BY341" s="43">
        <f>'PRECIO REFERENCIA'!BW341</f>
        <v>0</v>
      </c>
      <c r="BZ341" s="43" t="str">
        <f>'PRECIO REFERENCIA'!BY341</f>
        <v>NO OFERTADO</v>
      </c>
      <c r="CA341" s="44">
        <f>+IF(BZ341="NO OFERTADO",0,IF(BZ341="NO CUMPLE EV TECNICA",0,IF(BZ341="NO HABILITA",0,IF(BZ341="HABILITA",('PRECIOS UNITARIOS'!$AF341*500)/BY341))))</f>
        <v>0</v>
      </c>
      <c r="CB341" s="43">
        <f>'PRECIO REFERENCIA'!BZ341</f>
        <v>0</v>
      </c>
      <c r="CC341" s="43" t="str">
        <f>'PRECIO REFERENCIA'!CB341</f>
        <v>NO OFERTADO</v>
      </c>
      <c r="CD341" s="44">
        <f>+IF(CC341="NO OFERTADO",0,IF(CC341="NO CUMPLE EV TECNICA",0,IF(CC341="NO HABILITA",0,IF(CC341="HABILITA",('PRECIOS UNITARIOS'!$AF341*500)/CB341))))</f>
        <v>0</v>
      </c>
      <c r="CE341" s="43">
        <f>'PRECIO REFERENCIA'!CC341</f>
        <v>0</v>
      </c>
      <c r="CF341" s="43" t="str">
        <f>'PRECIO REFERENCIA'!CE341</f>
        <v>NO OFERTADO</v>
      </c>
      <c r="CG341" s="44">
        <f>+IF(CF341="NO OFERTADO",0,IF(CF341="NO CUMPLE EV TECNICA",0,IF(CF341="NO HABILITA",0,IF(CF341="HABILITA",('PRECIOS UNITARIOS'!$AF341*500)/CE341))))</f>
        <v>0</v>
      </c>
      <c r="CH341" s="43">
        <f>'PRECIO REFERENCIA'!CF341</f>
        <v>0</v>
      </c>
      <c r="CI341" s="43" t="str">
        <f>'PRECIO REFERENCIA'!CH341</f>
        <v>NO OFERTADO</v>
      </c>
      <c r="CJ341" s="44">
        <f>+IF(CI341="NO OFERTADO",0,IF(CI341="NO CUMPLE EV TECNICA",0,IF(CI341="NO HABILITA",0,IF(CI341="HABILITA",('PRECIOS UNITARIOS'!$AF341*500)/CH341))))</f>
        <v>0</v>
      </c>
    </row>
    <row r="342" spans="1:88" s="40" customFormat="1" ht="51" x14ac:dyDescent="0.2">
      <c r="A342" s="103">
        <v>333</v>
      </c>
      <c r="B342" s="202" t="s">
        <v>493</v>
      </c>
      <c r="C342" s="121" t="s">
        <v>52</v>
      </c>
      <c r="D342" s="24">
        <v>1</v>
      </c>
      <c r="E342" s="166" t="s">
        <v>53</v>
      </c>
      <c r="F342" s="168">
        <v>1</v>
      </c>
      <c r="G342" s="25">
        <v>4312.5</v>
      </c>
      <c r="H342" s="43">
        <f>'PRECIO REFERENCIA'!F342</f>
        <v>0</v>
      </c>
      <c r="I342" s="43" t="str">
        <f>'PRECIO REFERENCIA'!H342</f>
        <v>NO OFERTADO</v>
      </c>
      <c r="J342" s="44">
        <f>+IF(I342="NO OFERTADO",0,IF(I342="NO CUMPLE EV TECNICA",0,IF(I342="NO HABILITA",0,IF(I342="HABILITA",('PRECIOS UNITARIOS'!$AF342*500)/H342))))</f>
        <v>0</v>
      </c>
      <c r="K342" s="43">
        <f>'PRECIO REFERENCIA'!I342</f>
        <v>0</v>
      </c>
      <c r="L342" s="43" t="str">
        <f>'PRECIO REFERENCIA'!K342</f>
        <v>NO OFERTADO</v>
      </c>
      <c r="M342" s="44">
        <f>+IF(L342="NO OFERTADO",0,IF(L342="NO CUMPLE EV TECNICA",0,IF(L342="NO HABILITA",0,IF(L342="HABILITA",('PRECIOS UNITARIOS'!$AF342*500)/K342))))</f>
        <v>0</v>
      </c>
      <c r="N342" s="43">
        <f>'PRECIO REFERENCIA'!L342</f>
        <v>3550</v>
      </c>
      <c r="O342" s="43" t="str">
        <f>'PRECIO REFERENCIA'!N342</f>
        <v>HABILITA</v>
      </c>
      <c r="P342" s="44">
        <f>+IF(O342="NO OFERTADO",0,IF(O342="NO CUMPLE EV TECNICA",0,IF(O342="NO HABILITA",0,IF(O342="HABILITA",('PRECIOS UNITARIOS'!$AF342*500)/N342))))</f>
        <v>500</v>
      </c>
      <c r="Q342" s="43">
        <f>'PRECIO REFERENCIA'!O342</f>
        <v>0</v>
      </c>
      <c r="R342" s="43" t="str">
        <f>'PRECIO REFERENCIA'!Q342</f>
        <v>NO OFERTADO</v>
      </c>
      <c r="S342" s="44">
        <f>+IF(R342="NO OFERTADO",0,IF(R342="NO CUMPLE EV TECNICA",0,IF(R342="NO HABILITA",0,IF(R342="HABILITA",('PRECIOS UNITARIOS'!$AF342*500)/Q342))))</f>
        <v>0</v>
      </c>
      <c r="T342" s="43">
        <f>'PRECIO REFERENCIA'!R342</f>
        <v>0</v>
      </c>
      <c r="U342" s="43" t="str">
        <f>'PRECIO REFERENCIA'!T342</f>
        <v>NO OFERTADO</v>
      </c>
      <c r="V342" s="44">
        <f>+IF(U342="NO OFERTADO",0,IF(U342="NO CUMPLE EV TECNICA",0,IF(U342="NO HABILITA",0,IF(U342="HABILITA",('PRECIOS UNITARIOS'!$AF342*500)/T342))))</f>
        <v>0</v>
      </c>
      <c r="W342" s="43">
        <f>'PRECIO REFERENCIA'!U342</f>
        <v>0</v>
      </c>
      <c r="X342" s="43" t="str">
        <f>'PRECIO REFERENCIA'!W342</f>
        <v>NO OFERTADO</v>
      </c>
      <c r="Y342" s="44">
        <f>+IF(X342="NO OFERTADO",0,IF(X342="NO CUMPLE EV TECNICA",0,IF(X342="NO HABILITA",0,IF(X342="HABILITA",('PRECIOS UNITARIOS'!$AF342*500)/W342))))</f>
        <v>0</v>
      </c>
      <c r="Z342" s="43">
        <f>'PRECIO REFERENCIA'!X342</f>
        <v>0</v>
      </c>
      <c r="AA342" s="43" t="str">
        <f>'PRECIO REFERENCIA'!Z342</f>
        <v>NO OFERTADO</v>
      </c>
      <c r="AB342" s="44">
        <f>+IF(AA342="NO OFERTADO",0,IF(AA342="NO CUMPLE EV TECNICA",0,IF(AA342="NO HABILITA",0,IF(AA342="HABILITA",('PRECIOS UNITARIOS'!$AF342*500)/Z342))))</f>
        <v>0</v>
      </c>
      <c r="AC342" s="43">
        <f>'PRECIO REFERENCIA'!AA342</f>
        <v>0</v>
      </c>
      <c r="AD342" s="43" t="str">
        <f>'PRECIO REFERENCIA'!AC342</f>
        <v>NO OFERTADO</v>
      </c>
      <c r="AE342" s="44">
        <f>+IF(AD342="NO OFERTADO",0,IF(AD342="NO CUMPLE EV TECNICA",0,IF(AD342="NO HABILITA",0,IF(AD342="HABILITA",('PRECIOS UNITARIOS'!$AF342*500)/AC342))))</f>
        <v>0</v>
      </c>
      <c r="AF342" s="43">
        <f>'PRECIO REFERENCIA'!AD342</f>
        <v>0</v>
      </c>
      <c r="AG342" s="43" t="str">
        <f>'PRECIO REFERENCIA'!AF342</f>
        <v>NO HABILITA</v>
      </c>
      <c r="AH342" s="44">
        <f>+IF(AG342="NO OFERTADO",0,IF(AG342="NO CUMPLE EV TECNICA",0,IF(AG342="NO HABILITA",0,IF(AG342="HABILITA",('PRECIOS UNITARIOS'!$AF342*500)/AF342))))</f>
        <v>0</v>
      </c>
      <c r="AI342" s="43">
        <f>'PRECIO REFERENCIA'!AG342</f>
        <v>0</v>
      </c>
      <c r="AJ342" s="43" t="str">
        <f>'PRECIO REFERENCIA'!AI342</f>
        <v>NO OFERTADO</v>
      </c>
      <c r="AK342" s="44">
        <f>+IF(AJ342="NO OFERTADO",0,IF(AJ342="NO CUMPLE EV TECNICA",0,IF(AJ342="NO HABILITA",0,IF(AJ342="HABILITA",('PRECIOS UNITARIOS'!$AF342*500)/AI342))))</f>
        <v>0</v>
      </c>
      <c r="AL342" s="43">
        <f>'PRECIO REFERENCIA'!AJ342</f>
        <v>0</v>
      </c>
      <c r="AM342" s="43" t="str">
        <f>'PRECIO REFERENCIA'!AL342</f>
        <v>NO OFERTADO</v>
      </c>
      <c r="AN342" s="44">
        <f>+IF(AM342="NO OFERTADO",0,IF(AM342="NO CUMPLE EV TECNICA",0,IF(AM342="NO HABILITA",0,IF(AM342="HABILITA",('PRECIOS UNITARIOS'!$AF342*500)/AL342))))</f>
        <v>0</v>
      </c>
      <c r="AO342" s="43">
        <f>'PRECIO REFERENCIA'!AM342</f>
        <v>3750</v>
      </c>
      <c r="AP342" s="43" t="str">
        <f>'PRECIO REFERENCIA'!AO342</f>
        <v>HABILITA</v>
      </c>
      <c r="AQ342" s="44">
        <f>+IF(AP342="NO OFERTADO",0,IF(AP342="NO CUMPLE EV TECNICA",0,IF(AP342="NO HABILITA",0,IF(AP342="HABILITA",('PRECIOS UNITARIOS'!$AF342*500)/AO342))))</f>
        <v>473.33333333333331</v>
      </c>
      <c r="AR342" s="43">
        <f>'PRECIO REFERENCIA'!AP342</f>
        <v>0</v>
      </c>
      <c r="AS342" s="43" t="str">
        <f>'PRECIO REFERENCIA'!AR342</f>
        <v>NO OFERTADO</v>
      </c>
      <c r="AT342" s="44">
        <f>+IF(AS342="NO OFERTADO",0,IF(AS342="NO CUMPLE EV TECNICA",0,IF(AS342="NO HABILITA",0,IF(AS342="HABILITA",('PRECIOS UNITARIOS'!$AF342*500)/AR342))))</f>
        <v>0</v>
      </c>
      <c r="AU342" s="43">
        <f>'PRECIO REFERENCIA'!AS342</f>
        <v>0</v>
      </c>
      <c r="AV342" s="43" t="str">
        <f>'PRECIO REFERENCIA'!AU342</f>
        <v>NO OFERTADO</v>
      </c>
      <c r="AW342" s="44">
        <f>+IF(AV342="NO OFERTADO",0,IF(AV342="NO CUMPLE EV TECNICA",0,IF(AV342="NO HABILITA",0,IF(AV342="HABILITA",('PRECIOS UNITARIOS'!$AF342*500)/AU342))))</f>
        <v>0</v>
      </c>
      <c r="AX342" s="43">
        <f>'PRECIO REFERENCIA'!AV342</f>
        <v>0</v>
      </c>
      <c r="AY342" s="43" t="str">
        <f>'PRECIO REFERENCIA'!AX342</f>
        <v>NO OFERTADO</v>
      </c>
      <c r="AZ342" s="44">
        <f>+IF(AY342="NO OFERTADO",0,IF(AY342="NO CUMPLE EV TECNICA",0,IF(AY342="NO HABILITA",0,IF(AY342="HABILITA",('PRECIOS UNITARIOS'!$AF342*500)/AX342))))</f>
        <v>0</v>
      </c>
      <c r="BA342" s="43">
        <f>'PRECIO REFERENCIA'!AY342</f>
        <v>0</v>
      </c>
      <c r="BB342" s="43" t="str">
        <f>'PRECIO REFERENCIA'!BA342</f>
        <v>NO OFERTADO</v>
      </c>
      <c r="BC342" s="44">
        <f>+IF(BB342="NO OFERTADO",0,IF(BB342="NO CUMPLE EV TECNICA",0,IF(BB342="NO HABILITA",0,IF(BB342="HABILITA",('PRECIOS UNITARIOS'!$AF342*500)/BA342))))</f>
        <v>0</v>
      </c>
      <c r="BD342" s="43">
        <f>'PRECIO REFERENCIA'!BB342</f>
        <v>0</v>
      </c>
      <c r="BE342" s="43" t="str">
        <f>'PRECIO REFERENCIA'!BD342</f>
        <v>NO OFERTADO</v>
      </c>
      <c r="BF342" s="44">
        <f>+IF(BE342="NO OFERTADO",0,IF(BE342="NO CUMPLE EV TECNICA",0,IF(BE342="NO HABILITA",0,IF(BE342="HABILITA",('PRECIOS UNITARIOS'!$AF342*500)/BD342))))</f>
        <v>0</v>
      </c>
      <c r="BG342" s="43">
        <f>'PRECIO REFERENCIA'!BE342</f>
        <v>0</v>
      </c>
      <c r="BH342" s="43" t="str">
        <f>'PRECIO REFERENCIA'!BG342</f>
        <v>NO OFERTADO</v>
      </c>
      <c r="BI342" s="44">
        <f>+IF(BH342="NO OFERTADO",0,IF(BH342="NO CUMPLE EV TECNICA",0,IF(BH342="NO HABILITA",0,IF(BH342="HABILITA",('PRECIOS UNITARIOS'!$AF342*500)/BG342))))</f>
        <v>0</v>
      </c>
      <c r="BJ342" s="43">
        <f>'PRECIO REFERENCIA'!BH342</f>
        <v>4392</v>
      </c>
      <c r="BK342" s="43" t="str">
        <f>'PRECIO REFERENCIA'!BJ342</f>
        <v>HABILITA</v>
      </c>
      <c r="BL342" s="44">
        <f>+IF(BK342="NO OFERTADO",0,IF(BK342="NO CUMPLE EV TECNICA",0,IF(BK342="NO HABILITA",0,IF(BK342="HABILITA",('PRECIOS UNITARIOS'!$AF342*500)/BJ342))))</f>
        <v>404.143897996357</v>
      </c>
      <c r="BM342" s="43">
        <f>'PRECIO REFERENCIA'!BK342</f>
        <v>0</v>
      </c>
      <c r="BN342" s="43" t="str">
        <f>'PRECIO REFERENCIA'!BM342</f>
        <v>NO OFERTADO</v>
      </c>
      <c r="BO342" s="44">
        <f>+IF(BN342="NO OFERTADO",0,IF(BN342="NO CUMPLE EV TECNICA",0,IF(BN342="NO HABILITA",0,IF(BN342="HABILITA",('PRECIOS UNITARIOS'!$AF342*500)/BM342))))</f>
        <v>0</v>
      </c>
      <c r="BP342" s="43">
        <f>'PRECIO REFERENCIA'!BN342</f>
        <v>0</v>
      </c>
      <c r="BQ342" s="43" t="str">
        <f>'PRECIO REFERENCIA'!BP342</f>
        <v>NO OFERTADO</v>
      </c>
      <c r="BR342" s="44">
        <f>+IF(BQ342="NO OFERTADO",0,IF(BQ342="NO CUMPLE EV TECNICA",0,IF(BQ342="NO HABILITA",0,IF(BQ342="HABILITA",('PRECIOS UNITARIOS'!$AF342*500)/BP342))))</f>
        <v>0</v>
      </c>
      <c r="BS342" s="43">
        <f>'PRECIO REFERENCIA'!BQ342</f>
        <v>0</v>
      </c>
      <c r="BT342" s="43" t="str">
        <f>'PRECIO REFERENCIA'!BS342</f>
        <v>NO OFERTADO</v>
      </c>
      <c r="BU342" s="44">
        <f>+IF(BT342="NO OFERTADO",0,IF(BT342="NO CUMPLE EV TECNICA",0,IF(BT342="NO HABILITA",0,IF(BT342="HABILITA",('PRECIOS UNITARIOS'!$AF342*500)/BS342))))</f>
        <v>0</v>
      </c>
      <c r="BV342" s="43">
        <f>'PRECIO REFERENCIA'!BT342</f>
        <v>0</v>
      </c>
      <c r="BW342" s="43" t="str">
        <f>'PRECIO REFERENCIA'!BV342</f>
        <v>NO OFERTADO</v>
      </c>
      <c r="BX342" s="44">
        <f>+IF(BW342="NO OFERTADO",0,IF(BW342="NO CUMPLE EV TECNICA",0,IF(BW342="NO HABILITA",0,IF(BW342="HABILITA",('PRECIOS UNITARIOS'!$AF342*500)/BV342))))</f>
        <v>0</v>
      </c>
      <c r="BY342" s="43">
        <f>'PRECIO REFERENCIA'!BW342</f>
        <v>0</v>
      </c>
      <c r="BZ342" s="43" t="str">
        <f>'PRECIO REFERENCIA'!BY342</f>
        <v>NO OFERTADO</v>
      </c>
      <c r="CA342" s="44">
        <f>+IF(BZ342="NO OFERTADO",0,IF(BZ342="NO CUMPLE EV TECNICA",0,IF(BZ342="NO HABILITA",0,IF(BZ342="HABILITA",('PRECIOS UNITARIOS'!$AF342*500)/BY342))))</f>
        <v>0</v>
      </c>
      <c r="CB342" s="43">
        <f>'PRECIO REFERENCIA'!BZ342</f>
        <v>0</v>
      </c>
      <c r="CC342" s="43" t="str">
        <f>'PRECIO REFERENCIA'!CB342</f>
        <v>NO OFERTADO</v>
      </c>
      <c r="CD342" s="44">
        <f>+IF(CC342="NO OFERTADO",0,IF(CC342="NO CUMPLE EV TECNICA",0,IF(CC342="NO HABILITA",0,IF(CC342="HABILITA",('PRECIOS UNITARIOS'!$AF342*500)/CB342))))</f>
        <v>0</v>
      </c>
      <c r="CE342" s="43">
        <f>'PRECIO REFERENCIA'!CC342</f>
        <v>0</v>
      </c>
      <c r="CF342" s="43" t="str">
        <f>'PRECIO REFERENCIA'!CE342</f>
        <v>NO OFERTADO</v>
      </c>
      <c r="CG342" s="44">
        <f>+IF(CF342="NO OFERTADO",0,IF(CF342="NO CUMPLE EV TECNICA",0,IF(CF342="NO HABILITA",0,IF(CF342="HABILITA",('PRECIOS UNITARIOS'!$AF342*500)/CE342))))</f>
        <v>0</v>
      </c>
      <c r="CH342" s="43">
        <f>'PRECIO REFERENCIA'!CF342</f>
        <v>0</v>
      </c>
      <c r="CI342" s="43" t="str">
        <f>'PRECIO REFERENCIA'!CH342</f>
        <v>NO OFERTADO</v>
      </c>
      <c r="CJ342" s="44">
        <f>+IF(CI342="NO OFERTADO",0,IF(CI342="NO CUMPLE EV TECNICA",0,IF(CI342="NO HABILITA",0,IF(CI342="HABILITA",('PRECIOS UNITARIOS'!$AF342*500)/CH342))))</f>
        <v>0</v>
      </c>
    </row>
    <row r="343" spans="1:88" s="40" customFormat="1" ht="63.75" x14ac:dyDescent="0.2">
      <c r="A343" s="103">
        <v>334</v>
      </c>
      <c r="B343" s="202" t="s">
        <v>494</v>
      </c>
      <c r="C343" s="121" t="s">
        <v>495</v>
      </c>
      <c r="D343" s="24">
        <v>1</v>
      </c>
      <c r="E343" s="166" t="s">
        <v>53</v>
      </c>
      <c r="F343" s="168">
        <v>1</v>
      </c>
      <c r="G343" s="25">
        <v>1527793.4</v>
      </c>
      <c r="H343" s="43">
        <f>'PRECIO REFERENCIA'!F343</f>
        <v>0</v>
      </c>
      <c r="I343" s="43" t="str">
        <f>'PRECIO REFERENCIA'!H343</f>
        <v>NO OFERTADO</v>
      </c>
      <c r="J343" s="44">
        <f>+IF(I343="NO OFERTADO",0,IF(I343="NO CUMPLE EV TECNICA",0,IF(I343="NO HABILITA",0,IF(I343="HABILITA",('PRECIOS UNITARIOS'!$AF343*500)/H343))))</f>
        <v>0</v>
      </c>
      <c r="K343" s="43">
        <f>'PRECIO REFERENCIA'!I343</f>
        <v>0</v>
      </c>
      <c r="L343" s="43" t="str">
        <f>'PRECIO REFERENCIA'!K343</f>
        <v>NO OFERTADO</v>
      </c>
      <c r="M343" s="44">
        <f>+IF(L343="NO OFERTADO",0,IF(L343="NO CUMPLE EV TECNICA",0,IF(L343="NO HABILITA",0,IF(L343="HABILITA",('PRECIOS UNITARIOS'!$AF343*500)/K343))))</f>
        <v>0</v>
      </c>
      <c r="N343" s="43">
        <f>'PRECIO REFERENCIA'!L343</f>
        <v>0</v>
      </c>
      <c r="O343" s="43" t="str">
        <f>'PRECIO REFERENCIA'!N343</f>
        <v>NO OFERTADO</v>
      </c>
      <c r="P343" s="44">
        <f>+IF(O343="NO OFERTADO",0,IF(O343="NO CUMPLE EV TECNICA",0,IF(O343="NO HABILITA",0,IF(O343="HABILITA",('PRECIOS UNITARIOS'!$AF343*500)/N343))))</f>
        <v>0</v>
      </c>
      <c r="Q343" s="43">
        <f>'PRECIO REFERENCIA'!O343</f>
        <v>0</v>
      </c>
      <c r="R343" s="43" t="str">
        <f>'PRECIO REFERENCIA'!Q343</f>
        <v>NO OFERTADO</v>
      </c>
      <c r="S343" s="44">
        <f>+IF(R343="NO OFERTADO",0,IF(R343="NO CUMPLE EV TECNICA",0,IF(R343="NO HABILITA",0,IF(R343="HABILITA",('PRECIOS UNITARIOS'!$AF343*500)/Q343))))</f>
        <v>0</v>
      </c>
      <c r="T343" s="43">
        <f>'PRECIO REFERENCIA'!R343</f>
        <v>0</v>
      </c>
      <c r="U343" s="43" t="str">
        <f>'PRECIO REFERENCIA'!T343</f>
        <v>NO OFERTADO</v>
      </c>
      <c r="V343" s="44">
        <f>+IF(U343="NO OFERTADO",0,IF(U343="NO CUMPLE EV TECNICA",0,IF(U343="NO HABILITA",0,IF(U343="HABILITA",('PRECIOS UNITARIOS'!$AF343*500)/T343))))</f>
        <v>0</v>
      </c>
      <c r="W343" s="43">
        <f>'PRECIO REFERENCIA'!U343</f>
        <v>0</v>
      </c>
      <c r="X343" s="43" t="str">
        <f>'PRECIO REFERENCIA'!W343</f>
        <v>NO OFERTADO</v>
      </c>
      <c r="Y343" s="44">
        <f>+IF(X343="NO OFERTADO",0,IF(X343="NO CUMPLE EV TECNICA",0,IF(X343="NO HABILITA",0,IF(X343="HABILITA",('PRECIOS UNITARIOS'!$AF343*500)/W343))))</f>
        <v>0</v>
      </c>
      <c r="Z343" s="43">
        <f>'PRECIO REFERENCIA'!X343</f>
        <v>0</v>
      </c>
      <c r="AA343" s="43" t="str">
        <f>'PRECIO REFERENCIA'!Z343</f>
        <v>NO OFERTADO</v>
      </c>
      <c r="AB343" s="44">
        <f>+IF(AA343="NO OFERTADO",0,IF(AA343="NO CUMPLE EV TECNICA",0,IF(AA343="NO HABILITA",0,IF(AA343="HABILITA",('PRECIOS UNITARIOS'!$AF343*500)/Z343))))</f>
        <v>0</v>
      </c>
      <c r="AC343" s="43">
        <f>'PRECIO REFERENCIA'!AA343</f>
        <v>0</v>
      </c>
      <c r="AD343" s="43" t="str">
        <f>'PRECIO REFERENCIA'!AC343</f>
        <v>NO OFERTADO</v>
      </c>
      <c r="AE343" s="44">
        <f>+IF(AD343="NO OFERTADO",0,IF(AD343="NO CUMPLE EV TECNICA",0,IF(AD343="NO HABILITA",0,IF(AD343="HABILITA",('PRECIOS UNITARIOS'!$AF343*500)/AC343))))</f>
        <v>0</v>
      </c>
      <c r="AF343" s="43">
        <f>'PRECIO REFERENCIA'!AD343</f>
        <v>0</v>
      </c>
      <c r="AG343" s="43" t="str">
        <f>'PRECIO REFERENCIA'!AF343</f>
        <v>NO OFERTADO</v>
      </c>
      <c r="AH343" s="44">
        <f>+IF(AG343="NO OFERTADO",0,IF(AG343="NO CUMPLE EV TECNICA",0,IF(AG343="NO HABILITA",0,IF(AG343="HABILITA",('PRECIOS UNITARIOS'!$AF343*500)/AF343))))</f>
        <v>0</v>
      </c>
      <c r="AI343" s="43">
        <f>'PRECIO REFERENCIA'!AG343</f>
        <v>0</v>
      </c>
      <c r="AJ343" s="43" t="str">
        <f>'PRECIO REFERENCIA'!AI343</f>
        <v>NO OFERTADO</v>
      </c>
      <c r="AK343" s="44">
        <f>+IF(AJ343="NO OFERTADO",0,IF(AJ343="NO CUMPLE EV TECNICA",0,IF(AJ343="NO HABILITA",0,IF(AJ343="HABILITA",('PRECIOS UNITARIOS'!$AF343*500)/AI343))))</f>
        <v>0</v>
      </c>
      <c r="AL343" s="43">
        <f>'PRECIO REFERENCIA'!AJ343</f>
        <v>0</v>
      </c>
      <c r="AM343" s="43" t="str">
        <f>'PRECIO REFERENCIA'!AL343</f>
        <v>NO OFERTADO</v>
      </c>
      <c r="AN343" s="44">
        <f>+IF(AM343="NO OFERTADO",0,IF(AM343="NO CUMPLE EV TECNICA",0,IF(AM343="NO HABILITA",0,IF(AM343="HABILITA",('PRECIOS UNITARIOS'!$AF343*500)/AL343))))</f>
        <v>0</v>
      </c>
      <c r="AO343" s="43">
        <f>'PRECIO REFERENCIA'!AM343</f>
        <v>1368371.48</v>
      </c>
      <c r="AP343" s="43" t="str">
        <f>'PRECIO REFERENCIA'!AO343</f>
        <v>HABILITA</v>
      </c>
      <c r="AQ343" s="44">
        <f>+IF(AP343="NO OFERTADO",0,IF(AP343="NO CUMPLE EV TECNICA",0,IF(AP343="NO HABILITA",0,IF(AP343="HABILITA",('PRECIOS UNITARIOS'!$AF343*500)/AO343))))</f>
        <v>500</v>
      </c>
      <c r="AR343" s="43">
        <f>'PRECIO REFERENCIA'!AP343</f>
        <v>0</v>
      </c>
      <c r="AS343" s="43" t="str">
        <f>'PRECIO REFERENCIA'!AR343</f>
        <v>NO OFERTADO</v>
      </c>
      <c r="AT343" s="44">
        <f>+IF(AS343="NO OFERTADO",0,IF(AS343="NO CUMPLE EV TECNICA",0,IF(AS343="NO HABILITA",0,IF(AS343="HABILITA",('PRECIOS UNITARIOS'!$AF343*500)/AR343))))</f>
        <v>0</v>
      </c>
      <c r="AU343" s="43">
        <f>'PRECIO REFERENCIA'!AS343</f>
        <v>0</v>
      </c>
      <c r="AV343" s="43" t="str">
        <f>'PRECIO REFERENCIA'!AU343</f>
        <v>NO OFERTADO</v>
      </c>
      <c r="AW343" s="44">
        <f>+IF(AV343="NO OFERTADO",0,IF(AV343="NO CUMPLE EV TECNICA",0,IF(AV343="NO HABILITA",0,IF(AV343="HABILITA",('PRECIOS UNITARIOS'!$AF343*500)/AU343))))</f>
        <v>0</v>
      </c>
      <c r="AX343" s="43">
        <f>'PRECIO REFERENCIA'!AV343</f>
        <v>0</v>
      </c>
      <c r="AY343" s="43" t="str">
        <f>'PRECIO REFERENCIA'!AX343</f>
        <v>NO OFERTADO</v>
      </c>
      <c r="AZ343" s="44">
        <f>+IF(AY343="NO OFERTADO",0,IF(AY343="NO CUMPLE EV TECNICA",0,IF(AY343="NO HABILITA",0,IF(AY343="HABILITA",('PRECIOS UNITARIOS'!$AF343*500)/AX343))))</f>
        <v>0</v>
      </c>
      <c r="BA343" s="43">
        <f>'PRECIO REFERENCIA'!AY343</f>
        <v>0</v>
      </c>
      <c r="BB343" s="43" t="str">
        <f>'PRECIO REFERENCIA'!BA343</f>
        <v>NO OFERTADO</v>
      </c>
      <c r="BC343" s="44">
        <f>+IF(BB343="NO OFERTADO",0,IF(BB343="NO CUMPLE EV TECNICA",0,IF(BB343="NO HABILITA",0,IF(BB343="HABILITA",('PRECIOS UNITARIOS'!$AF343*500)/BA343))))</f>
        <v>0</v>
      </c>
      <c r="BD343" s="43">
        <f>'PRECIO REFERENCIA'!BB343</f>
        <v>0</v>
      </c>
      <c r="BE343" s="43" t="str">
        <f>'PRECIO REFERENCIA'!BD343</f>
        <v>NO OFERTADO</v>
      </c>
      <c r="BF343" s="44">
        <f>+IF(BE343="NO OFERTADO",0,IF(BE343="NO CUMPLE EV TECNICA",0,IF(BE343="NO HABILITA",0,IF(BE343="HABILITA",('PRECIOS UNITARIOS'!$AF343*500)/BD343))))</f>
        <v>0</v>
      </c>
      <c r="BG343" s="43">
        <f>'PRECIO REFERENCIA'!BE343</f>
        <v>0</v>
      </c>
      <c r="BH343" s="43" t="str">
        <f>'PRECIO REFERENCIA'!BG343</f>
        <v>NO OFERTADO</v>
      </c>
      <c r="BI343" s="44">
        <f>+IF(BH343="NO OFERTADO",0,IF(BH343="NO CUMPLE EV TECNICA",0,IF(BH343="NO HABILITA",0,IF(BH343="HABILITA",('PRECIOS UNITARIOS'!$AF343*500)/BG343))))</f>
        <v>0</v>
      </c>
      <c r="BJ343" s="43">
        <f>'PRECIO REFERENCIA'!BH343</f>
        <v>0</v>
      </c>
      <c r="BK343" s="43" t="str">
        <f>'PRECIO REFERENCIA'!BJ343</f>
        <v>NO OFERTADO</v>
      </c>
      <c r="BL343" s="44">
        <f>+IF(BK343="NO OFERTADO",0,IF(BK343="NO CUMPLE EV TECNICA",0,IF(BK343="NO HABILITA",0,IF(BK343="HABILITA",('PRECIOS UNITARIOS'!$AF343*500)/BJ343))))</f>
        <v>0</v>
      </c>
      <c r="BM343" s="43">
        <f>'PRECIO REFERENCIA'!BK343</f>
        <v>0</v>
      </c>
      <c r="BN343" s="43" t="str">
        <f>'PRECIO REFERENCIA'!BM343</f>
        <v>NO OFERTADO</v>
      </c>
      <c r="BO343" s="44">
        <f>+IF(BN343="NO OFERTADO",0,IF(BN343="NO CUMPLE EV TECNICA",0,IF(BN343="NO HABILITA",0,IF(BN343="HABILITA",('PRECIOS UNITARIOS'!$AF343*500)/BM343))))</f>
        <v>0</v>
      </c>
      <c r="BP343" s="43">
        <f>'PRECIO REFERENCIA'!BN343</f>
        <v>0</v>
      </c>
      <c r="BQ343" s="43" t="str">
        <f>'PRECIO REFERENCIA'!BP343</f>
        <v>NO OFERTADO</v>
      </c>
      <c r="BR343" s="44">
        <f>+IF(BQ343="NO OFERTADO",0,IF(BQ343="NO CUMPLE EV TECNICA",0,IF(BQ343="NO HABILITA",0,IF(BQ343="HABILITA",('PRECIOS UNITARIOS'!$AF343*500)/BP343))))</f>
        <v>0</v>
      </c>
      <c r="BS343" s="43">
        <f>'PRECIO REFERENCIA'!BQ343</f>
        <v>0</v>
      </c>
      <c r="BT343" s="43" t="str">
        <f>'PRECIO REFERENCIA'!BS343</f>
        <v>NO OFERTADO</v>
      </c>
      <c r="BU343" s="44">
        <f>+IF(BT343="NO OFERTADO",0,IF(BT343="NO CUMPLE EV TECNICA",0,IF(BT343="NO HABILITA",0,IF(BT343="HABILITA",('PRECIOS UNITARIOS'!$AF343*500)/BS343))))</f>
        <v>0</v>
      </c>
      <c r="BV343" s="43">
        <f>'PRECIO REFERENCIA'!BT343</f>
        <v>0</v>
      </c>
      <c r="BW343" s="43" t="str">
        <f>'PRECIO REFERENCIA'!BV343</f>
        <v>NO OFERTADO</v>
      </c>
      <c r="BX343" s="44">
        <f>+IF(BW343="NO OFERTADO",0,IF(BW343="NO CUMPLE EV TECNICA",0,IF(BW343="NO HABILITA",0,IF(BW343="HABILITA",('PRECIOS UNITARIOS'!$AF343*500)/BV343))))</f>
        <v>0</v>
      </c>
      <c r="BY343" s="43">
        <f>'PRECIO REFERENCIA'!BW343</f>
        <v>0</v>
      </c>
      <c r="BZ343" s="43" t="str">
        <f>'PRECIO REFERENCIA'!BY343</f>
        <v>NO OFERTADO</v>
      </c>
      <c r="CA343" s="44">
        <f>+IF(BZ343="NO OFERTADO",0,IF(BZ343="NO CUMPLE EV TECNICA",0,IF(BZ343="NO HABILITA",0,IF(BZ343="HABILITA",('PRECIOS UNITARIOS'!$AF343*500)/BY343))))</f>
        <v>0</v>
      </c>
      <c r="CB343" s="43">
        <f>'PRECIO REFERENCIA'!BZ343</f>
        <v>0</v>
      </c>
      <c r="CC343" s="43" t="str">
        <f>'PRECIO REFERENCIA'!CB343</f>
        <v>NO OFERTADO</v>
      </c>
      <c r="CD343" s="44">
        <f>+IF(CC343="NO OFERTADO",0,IF(CC343="NO CUMPLE EV TECNICA",0,IF(CC343="NO HABILITA",0,IF(CC343="HABILITA",('PRECIOS UNITARIOS'!$AF343*500)/CB343))))</f>
        <v>0</v>
      </c>
      <c r="CE343" s="43">
        <f>'PRECIO REFERENCIA'!CC343</f>
        <v>0</v>
      </c>
      <c r="CF343" s="43" t="str">
        <f>'PRECIO REFERENCIA'!CE343</f>
        <v>NO OFERTADO</v>
      </c>
      <c r="CG343" s="44">
        <f>+IF(CF343="NO OFERTADO",0,IF(CF343="NO CUMPLE EV TECNICA",0,IF(CF343="NO HABILITA",0,IF(CF343="HABILITA",('PRECIOS UNITARIOS'!$AF343*500)/CE343))))</f>
        <v>0</v>
      </c>
      <c r="CH343" s="43">
        <f>'PRECIO REFERENCIA'!CF343</f>
        <v>0</v>
      </c>
      <c r="CI343" s="43" t="str">
        <f>'PRECIO REFERENCIA'!CH343</f>
        <v>NO OFERTADO</v>
      </c>
      <c r="CJ343" s="44">
        <f>+IF(CI343="NO OFERTADO",0,IF(CI343="NO CUMPLE EV TECNICA",0,IF(CI343="NO HABILITA",0,IF(CI343="HABILITA",('PRECIOS UNITARIOS'!$AF343*500)/CH343))))</f>
        <v>0</v>
      </c>
    </row>
    <row r="344" spans="1:88" s="40" customFormat="1" ht="63.75" x14ac:dyDescent="0.2">
      <c r="A344" s="103">
        <v>335</v>
      </c>
      <c r="B344" s="202" t="s">
        <v>496</v>
      </c>
      <c r="C344" s="121" t="s">
        <v>497</v>
      </c>
      <c r="D344" s="24">
        <v>1</v>
      </c>
      <c r="E344" s="166" t="s">
        <v>53</v>
      </c>
      <c r="F344" s="168">
        <v>1</v>
      </c>
      <c r="G344" s="25">
        <v>1285021.5</v>
      </c>
      <c r="H344" s="43">
        <f>'PRECIO REFERENCIA'!F344</f>
        <v>0</v>
      </c>
      <c r="I344" s="43" t="str">
        <f>'PRECIO REFERENCIA'!H344</f>
        <v>NO OFERTADO</v>
      </c>
      <c r="J344" s="44">
        <f>+IF(I344="NO OFERTADO",0,IF(I344="NO CUMPLE EV TECNICA",0,IF(I344="NO HABILITA",0,IF(I344="HABILITA",('PRECIOS UNITARIOS'!$AF344*500)/H344))))</f>
        <v>0</v>
      </c>
      <c r="K344" s="43">
        <f>'PRECIO REFERENCIA'!I344</f>
        <v>0</v>
      </c>
      <c r="L344" s="43" t="str">
        <f>'PRECIO REFERENCIA'!K344</f>
        <v>NO OFERTADO</v>
      </c>
      <c r="M344" s="44">
        <f>+IF(L344="NO OFERTADO",0,IF(L344="NO CUMPLE EV TECNICA",0,IF(L344="NO HABILITA",0,IF(L344="HABILITA",('PRECIOS UNITARIOS'!$AF344*500)/K344))))</f>
        <v>0</v>
      </c>
      <c r="N344" s="43">
        <f>'PRECIO REFERENCIA'!L344</f>
        <v>0</v>
      </c>
      <c r="O344" s="43" t="str">
        <f>'PRECIO REFERENCIA'!N344</f>
        <v>NO OFERTADO</v>
      </c>
      <c r="P344" s="44">
        <f>+IF(O344="NO OFERTADO",0,IF(O344="NO CUMPLE EV TECNICA",0,IF(O344="NO HABILITA",0,IF(O344="HABILITA",('PRECIOS UNITARIOS'!$AF344*500)/N344))))</f>
        <v>0</v>
      </c>
      <c r="Q344" s="43">
        <f>'PRECIO REFERENCIA'!O344</f>
        <v>0</v>
      </c>
      <c r="R344" s="43" t="str">
        <f>'PRECIO REFERENCIA'!Q344</f>
        <v>NO OFERTADO</v>
      </c>
      <c r="S344" s="44">
        <f>+IF(R344="NO OFERTADO",0,IF(R344="NO CUMPLE EV TECNICA",0,IF(R344="NO HABILITA",0,IF(R344="HABILITA",('PRECIOS UNITARIOS'!$AF344*500)/Q344))))</f>
        <v>0</v>
      </c>
      <c r="T344" s="43">
        <f>'PRECIO REFERENCIA'!R344</f>
        <v>0</v>
      </c>
      <c r="U344" s="43" t="str">
        <f>'PRECIO REFERENCIA'!T344</f>
        <v>NO OFERTADO</v>
      </c>
      <c r="V344" s="44">
        <f>+IF(U344="NO OFERTADO",0,IF(U344="NO CUMPLE EV TECNICA",0,IF(U344="NO HABILITA",0,IF(U344="HABILITA",('PRECIOS UNITARIOS'!$AF344*500)/T344))))</f>
        <v>0</v>
      </c>
      <c r="W344" s="43">
        <f>'PRECIO REFERENCIA'!U344</f>
        <v>0</v>
      </c>
      <c r="X344" s="43" t="str">
        <f>'PRECIO REFERENCIA'!W344</f>
        <v>NO OFERTADO</v>
      </c>
      <c r="Y344" s="44">
        <f>+IF(X344="NO OFERTADO",0,IF(X344="NO CUMPLE EV TECNICA",0,IF(X344="NO HABILITA",0,IF(X344="HABILITA",('PRECIOS UNITARIOS'!$AF344*500)/W344))))</f>
        <v>0</v>
      </c>
      <c r="Z344" s="43">
        <f>'PRECIO REFERENCIA'!X344</f>
        <v>0</v>
      </c>
      <c r="AA344" s="43" t="str">
        <f>'PRECIO REFERENCIA'!Z344</f>
        <v>NO OFERTADO</v>
      </c>
      <c r="AB344" s="44">
        <f>+IF(AA344="NO OFERTADO",0,IF(AA344="NO CUMPLE EV TECNICA",0,IF(AA344="NO HABILITA",0,IF(AA344="HABILITA",('PRECIOS UNITARIOS'!$AF344*500)/Z344))))</f>
        <v>0</v>
      </c>
      <c r="AC344" s="43">
        <f>'PRECIO REFERENCIA'!AA344</f>
        <v>0</v>
      </c>
      <c r="AD344" s="43" t="str">
        <f>'PRECIO REFERENCIA'!AC344</f>
        <v>NO OFERTADO</v>
      </c>
      <c r="AE344" s="44">
        <f>+IF(AD344="NO OFERTADO",0,IF(AD344="NO CUMPLE EV TECNICA",0,IF(AD344="NO HABILITA",0,IF(AD344="HABILITA",('PRECIOS UNITARIOS'!$AF344*500)/AC344))))</f>
        <v>0</v>
      </c>
      <c r="AF344" s="43">
        <f>'PRECIO REFERENCIA'!AD344</f>
        <v>2410360.4700000002</v>
      </c>
      <c r="AG344" s="43" t="str">
        <f>'PRECIO REFERENCIA'!AF344</f>
        <v>NO HABILITA</v>
      </c>
      <c r="AH344" s="44">
        <f>+IF(AG344="NO OFERTADO",0,IF(AG344="NO CUMPLE EV TECNICA",0,IF(AG344="NO HABILITA",0,IF(AG344="HABILITA",('PRECIOS UNITARIOS'!$AF344*500)/AF344))))</f>
        <v>0</v>
      </c>
      <c r="AI344" s="43">
        <f>'PRECIO REFERENCIA'!AG344</f>
        <v>0</v>
      </c>
      <c r="AJ344" s="43" t="str">
        <f>'PRECIO REFERENCIA'!AI344</f>
        <v>NO OFERTADO</v>
      </c>
      <c r="AK344" s="44">
        <f>+IF(AJ344="NO OFERTADO",0,IF(AJ344="NO CUMPLE EV TECNICA",0,IF(AJ344="NO HABILITA",0,IF(AJ344="HABILITA",('PRECIOS UNITARIOS'!$AF344*500)/AI344))))</f>
        <v>0</v>
      </c>
      <c r="AL344" s="43">
        <f>'PRECIO REFERENCIA'!AJ344</f>
        <v>0</v>
      </c>
      <c r="AM344" s="43" t="str">
        <f>'PRECIO REFERENCIA'!AL344</f>
        <v>NO OFERTADO</v>
      </c>
      <c r="AN344" s="44">
        <f>+IF(AM344="NO OFERTADO",0,IF(AM344="NO CUMPLE EV TECNICA",0,IF(AM344="NO HABILITA",0,IF(AM344="HABILITA",('PRECIOS UNITARIOS'!$AF344*500)/AL344))))</f>
        <v>0</v>
      </c>
      <c r="AO344" s="43">
        <f>'PRECIO REFERENCIA'!AM344</f>
        <v>1150932.3</v>
      </c>
      <c r="AP344" s="43" t="str">
        <f>'PRECIO REFERENCIA'!AO344</f>
        <v>HABILITA</v>
      </c>
      <c r="AQ344" s="44">
        <f>+IF(AP344="NO OFERTADO",0,IF(AP344="NO CUMPLE EV TECNICA",0,IF(AP344="NO HABILITA",0,IF(AP344="HABILITA",('PRECIOS UNITARIOS'!$AF344*500)/AO344))))</f>
        <v>500</v>
      </c>
      <c r="AR344" s="43">
        <f>'PRECIO REFERENCIA'!AP344</f>
        <v>0</v>
      </c>
      <c r="AS344" s="43" t="str">
        <f>'PRECIO REFERENCIA'!AR344</f>
        <v>NO OFERTADO</v>
      </c>
      <c r="AT344" s="44">
        <f>+IF(AS344="NO OFERTADO",0,IF(AS344="NO CUMPLE EV TECNICA",0,IF(AS344="NO HABILITA",0,IF(AS344="HABILITA",('PRECIOS UNITARIOS'!$AF344*500)/AR344))))</f>
        <v>0</v>
      </c>
      <c r="AU344" s="43">
        <f>'PRECIO REFERENCIA'!AS344</f>
        <v>0</v>
      </c>
      <c r="AV344" s="43" t="str">
        <f>'PRECIO REFERENCIA'!AU344</f>
        <v>NO OFERTADO</v>
      </c>
      <c r="AW344" s="44">
        <f>+IF(AV344="NO OFERTADO",0,IF(AV344="NO CUMPLE EV TECNICA",0,IF(AV344="NO HABILITA",0,IF(AV344="HABILITA",('PRECIOS UNITARIOS'!$AF344*500)/AU344))))</f>
        <v>0</v>
      </c>
      <c r="AX344" s="43">
        <f>'PRECIO REFERENCIA'!AV344</f>
        <v>0</v>
      </c>
      <c r="AY344" s="43" t="str">
        <f>'PRECIO REFERENCIA'!AX344</f>
        <v>NO OFERTADO</v>
      </c>
      <c r="AZ344" s="44">
        <f>+IF(AY344="NO OFERTADO",0,IF(AY344="NO CUMPLE EV TECNICA",0,IF(AY344="NO HABILITA",0,IF(AY344="HABILITA",('PRECIOS UNITARIOS'!$AF344*500)/AX344))))</f>
        <v>0</v>
      </c>
      <c r="BA344" s="43">
        <f>'PRECIO REFERENCIA'!AY344</f>
        <v>0</v>
      </c>
      <c r="BB344" s="43" t="str">
        <f>'PRECIO REFERENCIA'!BA344</f>
        <v>NO OFERTADO</v>
      </c>
      <c r="BC344" s="44">
        <f>+IF(BB344="NO OFERTADO",0,IF(BB344="NO CUMPLE EV TECNICA",0,IF(BB344="NO HABILITA",0,IF(BB344="HABILITA",('PRECIOS UNITARIOS'!$AF344*500)/BA344))))</f>
        <v>0</v>
      </c>
      <c r="BD344" s="43">
        <f>'PRECIO REFERENCIA'!BB344</f>
        <v>0</v>
      </c>
      <c r="BE344" s="43" t="str">
        <f>'PRECIO REFERENCIA'!BD344</f>
        <v>NO OFERTADO</v>
      </c>
      <c r="BF344" s="44">
        <f>+IF(BE344="NO OFERTADO",0,IF(BE344="NO CUMPLE EV TECNICA",0,IF(BE344="NO HABILITA",0,IF(BE344="HABILITA",('PRECIOS UNITARIOS'!$AF344*500)/BD344))))</f>
        <v>0</v>
      </c>
      <c r="BG344" s="43">
        <f>'PRECIO REFERENCIA'!BE344</f>
        <v>0</v>
      </c>
      <c r="BH344" s="43" t="str">
        <f>'PRECIO REFERENCIA'!BG344</f>
        <v>NO OFERTADO</v>
      </c>
      <c r="BI344" s="44">
        <f>+IF(BH344="NO OFERTADO",0,IF(BH344="NO CUMPLE EV TECNICA",0,IF(BH344="NO HABILITA",0,IF(BH344="HABILITA",('PRECIOS UNITARIOS'!$AF344*500)/BG344))))</f>
        <v>0</v>
      </c>
      <c r="BJ344" s="43">
        <f>'PRECIO REFERENCIA'!BH344</f>
        <v>0</v>
      </c>
      <c r="BK344" s="43" t="str">
        <f>'PRECIO REFERENCIA'!BJ344</f>
        <v>NO OFERTADO</v>
      </c>
      <c r="BL344" s="44">
        <f>+IF(BK344="NO OFERTADO",0,IF(BK344="NO CUMPLE EV TECNICA",0,IF(BK344="NO HABILITA",0,IF(BK344="HABILITA",('PRECIOS UNITARIOS'!$AF344*500)/BJ344))))</f>
        <v>0</v>
      </c>
      <c r="BM344" s="43">
        <f>'PRECIO REFERENCIA'!BK344</f>
        <v>0</v>
      </c>
      <c r="BN344" s="43" t="str">
        <f>'PRECIO REFERENCIA'!BM344</f>
        <v>NO OFERTADO</v>
      </c>
      <c r="BO344" s="44">
        <f>+IF(BN344="NO OFERTADO",0,IF(BN344="NO CUMPLE EV TECNICA",0,IF(BN344="NO HABILITA",0,IF(BN344="HABILITA",('PRECIOS UNITARIOS'!$AF344*500)/BM344))))</f>
        <v>0</v>
      </c>
      <c r="BP344" s="43">
        <f>'PRECIO REFERENCIA'!BN344</f>
        <v>0</v>
      </c>
      <c r="BQ344" s="43" t="str">
        <f>'PRECIO REFERENCIA'!BP344</f>
        <v>NO OFERTADO</v>
      </c>
      <c r="BR344" s="44">
        <f>+IF(BQ344="NO OFERTADO",0,IF(BQ344="NO CUMPLE EV TECNICA",0,IF(BQ344="NO HABILITA",0,IF(BQ344="HABILITA",('PRECIOS UNITARIOS'!$AF344*500)/BP344))))</f>
        <v>0</v>
      </c>
      <c r="BS344" s="43">
        <f>'PRECIO REFERENCIA'!BQ344</f>
        <v>0</v>
      </c>
      <c r="BT344" s="43" t="str">
        <f>'PRECIO REFERENCIA'!BS344</f>
        <v>NO OFERTADO</v>
      </c>
      <c r="BU344" s="44">
        <f>+IF(BT344="NO OFERTADO",0,IF(BT344="NO CUMPLE EV TECNICA",0,IF(BT344="NO HABILITA",0,IF(BT344="HABILITA",('PRECIOS UNITARIOS'!$AF344*500)/BS344))))</f>
        <v>0</v>
      </c>
      <c r="BV344" s="43">
        <f>'PRECIO REFERENCIA'!BT344</f>
        <v>0</v>
      </c>
      <c r="BW344" s="43" t="str">
        <f>'PRECIO REFERENCIA'!BV344</f>
        <v>NO OFERTADO</v>
      </c>
      <c r="BX344" s="44">
        <f>+IF(BW344="NO OFERTADO",0,IF(BW344="NO CUMPLE EV TECNICA",0,IF(BW344="NO HABILITA",0,IF(BW344="HABILITA",('PRECIOS UNITARIOS'!$AF344*500)/BV344))))</f>
        <v>0</v>
      </c>
      <c r="BY344" s="43">
        <f>'PRECIO REFERENCIA'!BW344</f>
        <v>0</v>
      </c>
      <c r="BZ344" s="43" t="str">
        <f>'PRECIO REFERENCIA'!BY344</f>
        <v>NO OFERTADO</v>
      </c>
      <c r="CA344" s="44">
        <f>+IF(BZ344="NO OFERTADO",0,IF(BZ344="NO CUMPLE EV TECNICA",0,IF(BZ344="NO HABILITA",0,IF(BZ344="HABILITA",('PRECIOS UNITARIOS'!$AF344*500)/BY344))))</f>
        <v>0</v>
      </c>
      <c r="CB344" s="43">
        <f>'PRECIO REFERENCIA'!BZ344</f>
        <v>0</v>
      </c>
      <c r="CC344" s="43" t="str">
        <f>'PRECIO REFERENCIA'!CB344</f>
        <v>NO OFERTADO</v>
      </c>
      <c r="CD344" s="44">
        <f>+IF(CC344="NO OFERTADO",0,IF(CC344="NO CUMPLE EV TECNICA",0,IF(CC344="NO HABILITA",0,IF(CC344="HABILITA",('PRECIOS UNITARIOS'!$AF344*500)/CB344))))</f>
        <v>0</v>
      </c>
      <c r="CE344" s="43">
        <f>'PRECIO REFERENCIA'!CC344</f>
        <v>0</v>
      </c>
      <c r="CF344" s="43" t="str">
        <f>'PRECIO REFERENCIA'!CE344</f>
        <v>NO OFERTADO</v>
      </c>
      <c r="CG344" s="44">
        <f>+IF(CF344="NO OFERTADO",0,IF(CF344="NO CUMPLE EV TECNICA",0,IF(CF344="NO HABILITA",0,IF(CF344="HABILITA",('PRECIOS UNITARIOS'!$AF344*500)/CE344))))</f>
        <v>0</v>
      </c>
      <c r="CH344" s="43">
        <f>'PRECIO REFERENCIA'!CF344</f>
        <v>0</v>
      </c>
      <c r="CI344" s="43" t="str">
        <f>'PRECIO REFERENCIA'!CH344</f>
        <v>NO OFERTADO</v>
      </c>
      <c r="CJ344" s="44">
        <f>+IF(CI344="NO OFERTADO",0,IF(CI344="NO CUMPLE EV TECNICA",0,IF(CI344="NO HABILITA",0,IF(CI344="HABILITA",('PRECIOS UNITARIOS'!$AF344*500)/CH344))))</f>
        <v>0</v>
      </c>
    </row>
    <row r="345" spans="1:88" s="40" customFormat="1" ht="38.25" x14ac:dyDescent="0.2">
      <c r="A345" s="103">
        <v>336</v>
      </c>
      <c r="B345" s="202" t="s">
        <v>498</v>
      </c>
      <c r="C345" s="121" t="s">
        <v>497</v>
      </c>
      <c r="D345" s="24">
        <v>1</v>
      </c>
      <c r="E345" s="166" t="s">
        <v>53</v>
      </c>
      <c r="F345" s="168">
        <v>2.5</v>
      </c>
      <c r="G345" s="25">
        <v>387226</v>
      </c>
      <c r="H345" s="43">
        <f>'PRECIO REFERENCIA'!F345</f>
        <v>0</v>
      </c>
      <c r="I345" s="43" t="str">
        <f>'PRECIO REFERENCIA'!H345</f>
        <v>NO OFERTADO</v>
      </c>
      <c r="J345" s="44">
        <f>+IF(I345="NO OFERTADO",0,IF(I345="NO CUMPLE EV TECNICA",0,IF(I345="NO HABILITA",0,IF(I345="HABILITA",('PRECIOS UNITARIOS'!$AF345*500)/H345))))</f>
        <v>0</v>
      </c>
      <c r="K345" s="43">
        <f>'PRECIO REFERENCIA'!I345</f>
        <v>0</v>
      </c>
      <c r="L345" s="43" t="str">
        <f>'PRECIO REFERENCIA'!K345</f>
        <v>NO OFERTADO</v>
      </c>
      <c r="M345" s="44">
        <f>+IF(L345="NO OFERTADO",0,IF(L345="NO CUMPLE EV TECNICA",0,IF(L345="NO HABILITA",0,IF(L345="HABILITA",('PRECIOS UNITARIOS'!$AF345*500)/K345))))</f>
        <v>0</v>
      </c>
      <c r="N345" s="43">
        <f>'PRECIO REFERENCIA'!L345</f>
        <v>0</v>
      </c>
      <c r="O345" s="43" t="str">
        <f>'PRECIO REFERENCIA'!N345</f>
        <v>NO OFERTADO</v>
      </c>
      <c r="P345" s="44">
        <f>+IF(O345="NO OFERTADO",0,IF(O345="NO CUMPLE EV TECNICA",0,IF(O345="NO HABILITA",0,IF(O345="HABILITA",('PRECIOS UNITARIOS'!$AF345*500)/N345))))</f>
        <v>0</v>
      </c>
      <c r="Q345" s="43">
        <f>'PRECIO REFERENCIA'!O345</f>
        <v>0</v>
      </c>
      <c r="R345" s="43" t="str">
        <f>'PRECIO REFERENCIA'!Q345</f>
        <v>NO OFERTADO</v>
      </c>
      <c r="S345" s="44">
        <f>+IF(R345="NO OFERTADO",0,IF(R345="NO CUMPLE EV TECNICA",0,IF(R345="NO HABILITA",0,IF(R345="HABILITA",('PRECIOS UNITARIOS'!$AF345*500)/Q345))))</f>
        <v>0</v>
      </c>
      <c r="T345" s="43">
        <f>'PRECIO REFERENCIA'!R345</f>
        <v>0</v>
      </c>
      <c r="U345" s="43" t="str">
        <f>'PRECIO REFERENCIA'!T345</f>
        <v>NO OFERTADO</v>
      </c>
      <c r="V345" s="44">
        <f>+IF(U345="NO OFERTADO",0,IF(U345="NO CUMPLE EV TECNICA",0,IF(U345="NO HABILITA",0,IF(U345="HABILITA",('PRECIOS UNITARIOS'!$AF345*500)/T345))))</f>
        <v>0</v>
      </c>
      <c r="W345" s="43">
        <f>'PRECIO REFERENCIA'!U345</f>
        <v>0</v>
      </c>
      <c r="X345" s="43" t="str">
        <f>'PRECIO REFERENCIA'!W345</f>
        <v>NO OFERTADO</v>
      </c>
      <c r="Y345" s="44">
        <f>+IF(X345="NO OFERTADO",0,IF(X345="NO CUMPLE EV TECNICA",0,IF(X345="NO HABILITA",0,IF(X345="HABILITA",('PRECIOS UNITARIOS'!$AF345*500)/W345))))</f>
        <v>0</v>
      </c>
      <c r="Z345" s="43">
        <f>'PRECIO REFERENCIA'!X345</f>
        <v>0</v>
      </c>
      <c r="AA345" s="43" t="str">
        <f>'PRECIO REFERENCIA'!Z345</f>
        <v>NO OFERTADO</v>
      </c>
      <c r="AB345" s="44">
        <f>+IF(AA345="NO OFERTADO",0,IF(AA345="NO CUMPLE EV TECNICA",0,IF(AA345="NO HABILITA",0,IF(AA345="HABILITA",('PRECIOS UNITARIOS'!$AF345*500)/Z345))))</f>
        <v>0</v>
      </c>
      <c r="AC345" s="43">
        <f>'PRECIO REFERENCIA'!AA345</f>
        <v>0</v>
      </c>
      <c r="AD345" s="43" t="str">
        <f>'PRECIO REFERENCIA'!AC345</f>
        <v>NO OFERTADO</v>
      </c>
      <c r="AE345" s="44">
        <f>+IF(AD345="NO OFERTADO",0,IF(AD345="NO CUMPLE EV TECNICA",0,IF(AD345="NO HABILITA",0,IF(AD345="HABILITA",('PRECIOS UNITARIOS'!$AF345*500)/AC345))))</f>
        <v>0</v>
      </c>
      <c r="AF345" s="43">
        <f>'PRECIO REFERENCIA'!AD345</f>
        <v>0</v>
      </c>
      <c r="AG345" s="43" t="str">
        <f>'PRECIO REFERENCIA'!AF345</f>
        <v>NO OFERTADO</v>
      </c>
      <c r="AH345" s="44">
        <f>+IF(AG345="NO OFERTADO",0,IF(AG345="NO CUMPLE EV TECNICA",0,IF(AG345="NO HABILITA",0,IF(AG345="HABILITA",('PRECIOS UNITARIOS'!$AF345*500)/AF345))))</f>
        <v>0</v>
      </c>
      <c r="AI345" s="43">
        <f>'PRECIO REFERENCIA'!AG345</f>
        <v>0</v>
      </c>
      <c r="AJ345" s="43" t="str">
        <f>'PRECIO REFERENCIA'!AI345</f>
        <v>NO OFERTADO</v>
      </c>
      <c r="AK345" s="44">
        <f>+IF(AJ345="NO OFERTADO",0,IF(AJ345="NO CUMPLE EV TECNICA",0,IF(AJ345="NO HABILITA",0,IF(AJ345="HABILITA",('PRECIOS UNITARIOS'!$AF345*500)/AI345))))</f>
        <v>0</v>
      </c>
      <c r="AL345" s="43">
        <f>'PRECIO REFERENCIA'!AJ345</f>
        <v>0</v>
      </c>
      <c r="AM345" s="43" t="str">
        <f>'PRECIO REFERENCIA'!AL345</f>
        <v>NO OFERTADO</v>
      </c>
      <c r="AN345" s="44">
        <f>+IF(AM345="NO OFERTADO",0,IF(AM345="NO CUMPLE EV TECNICA",0,IF(AM345="NO HABILITA",0,IF(AM345="HABILITA",('PRECIOS UNITARIOS'!$AF345*500)/AL345))))</f>
        <v>0</v>
      </c>
      <c r="AO345" s="43">
        <f>'PRECIO REFERENCIA'!AM345</f>
        <v>372166.55</v>
      </c>
      <c r="AP345" s="43" t="str">
        <f>'PRECIO REFERENCIA'!AO345</f>
        <v>HABILITA</v>
      </c>
      <c r="AQ345" s="44">
        <f>+IF(AP345="NO OFERTADO",0,IF(AP345="NO CUMPLE EV TECNICA",0,IF(AP345="NO HABILITA",0,IF(AP345="HABILITA",('PRECIOS UNITARIOS'!$AF345*500)/AO345))))</f>
        <v>500</v>
      </c>
      <c r="AR345" s="43">
        <f>'PRECIO REFERENCIA'!AP345</f>
        <v>0</v>
      </c>
      <c r="AS345" s="43" t="str">
        <f>'PRECIO REFERENCIA'!AR345</f>
        <v>NO OFERTADO</v>
      </c>
      <c r="AT345" s="44">
        <f>+IF(AS345="NO OFERTADO",0,IF(AS345="NO CUMPLE EV TECNICA",0,IF(AS345="NO HABILITA",0,IF(AS345="HABILITA",('PRECIOS UNITARIOS'!$AF345*500)/AR345))))</f>
        <v>0</v>
      </c>
      <c r="AU345" s="43">
        <f>'PRECIO REFERENCIA'!AS345</f>
        <v>0</v>
      </c>
      <c r="AV345" s="43" t="str">
        <f>'PRECIO REFERENCIA'!AU345</f>
        <v>NO OFERTADO</v>
      </c>
      <c r="AW345" s="44">
        <f>+IF(AV345="NO OFERTADO",0,IF(AV345="NO CUMPLE EV TECNICA",0,IF(AV345="NO HABILITA",0,IF(AV345="HABILITA",('PRECIOS UNITARIOS'!$AF345*500)/AU345))))</f>
        <v>0</v>
      </c>
      <c r="AX345" s="43">
        <f>'PRECIO REFERENCIA'!AV345</f>
        <v>0</v>
      </c>
      <c r="AY345" s="43" t="str">
        <f>'PRECIO REFERENCIA'!AX345</f>
        <v>NO OFERTADO</v>
      </c>
      <c r="AZ345" s="44">
        <f>+IF(AY345="NO OFERTADO",0,IF(AY345="NO CUMPLE EV TECNICA",0,IF(AY345="NO HABILITA",0,IF(AY345="HABILITA",('PRECIOS UNITARIOS'!$AF345*500)/AX345))))</f>
        <v>0</v>
      </c>
      <c r="BA345" s="43">
        <f>'PRECIO REFERENCIA'!AY345</f>
        <v>0</v>
      </c>
      <c r="BB345" s="43" t="str">
        <f>'PRECIO REFERENCIA'!BA345</f>
        <v>NO OFERTADO</v>
      </c>
      <c r="BC345" s="44">
        <f>+IF(BB345="NO OFERTADO",0,IF(BB345="NO CUMPLE EV TECNICA",0,IF(BB345="NO HABILITA",0,IF(BB345="HABILITA",('PRECIOS UNITARIOS'!$AF345*500)/BA345))))</f>
        <v>0</v>
      </c>
      <c r="BD345" s="43">
        <f>'PRECIO REFERENCIA'!BB345</f>
        <v>0</v>
      </c>
      <c r="BE345" s="43" t="str">
        <f>'PRECIO REFERENCIA'!BD345</f>
        <v>NO OFERTADO</v>
      </c>
      <c r="BF345" s="44">
        <f>+IF(BE345="NO OFERTADO",0,IF(BE345="NO CUMPLE EV TECNICA",0,IF(BE345="NO HABILITA",0,IF(BE345="HABILITA",('PRECIOS UNITARIOS'!$AF345*500)/BD345))))</f>
        <v>0</v>
      </c>
      <c r="BG345" s="43">
        <f>'PRECIO REFERENCIA'!BE345</f>
        <v>0</v>
      </c>
      <c r="BH345" s="43" t="str">
        <f>'PRECIO REFERENCIA'!BG345</f>
        <v>NO OFERTADO</v>
      </c>
      <c r="BI345" s="44">
        <f>+IF(BH345="NO OFERTADO",0,IF(BH345="NO CUMPLE EV TECNICA",0,IF(BH345="NO HABILITA",0,IF(BH345="HABILITA",('PRECIOS UNITARIOS'!$AF345*500)/BG345))))</f>
        <v>0</v>
      </c>
      <c r="BJ345" s="43">
        <f>'PRECIO REFERENCIA'!BH345</f>
        <v>0</v>
      </c>
      <c r="BK345" s="43" t="str">
        <f>'PRECIO REFERENCIA'!BJ345</f>
        <v>NO OFERTADO</v>
      </c>
      <c r="BL345" s="44">
        <f>+IF(BK345="NO OFERTADO",0,IF(BK345="NO CUMPLE EV TECNICA",0,IF(BK345="NO HABILITA",0,IF(BK345="HABILITA",('PRECIOS UNITARIOS'!$AF345*500)/BJ345))))</f>
        <v>0</v>
      </c>
      <c r="BM345" s="43">
        <f>'PRECIO REFERENCIA'!BK345</f>
        <v>0</v>
      </c>
      <c r="BN345" s="43" t="str">
        <f>'PRECIO REFERENCIA'!BM345</f>
        <v>NO OFERTADO</v>
      </c>
      <c r="BO345" s="44">
        <f>+IF(BN345="NO OFERTADO",0,IF(BN345="NO CUMPLE EV TECNICA",0,IF(BN345="NO HABILITA",0,IF(BN345="HABILITA",('PRECIOS UNITARIOS'!$AF345*500)/BM345))))</f>
        <v>0</v>
      </c>
      <c r="BP345" s="43">
        <f>'PRECIO REFERENCIA'!BN345</f>
        <v>0</v>
      </c>
      <c r="BQ345" s="43" t="str">
        <f>'PRECIO REFERENCIA'!BP345</f>
        <v>NO OFERTADO</v>
      </c>
      <c r="BR345" s="44">
        <f>+IF(BQ345="NO OFERTADO",0,IF(BQ345="NO CUMPLE EV TECNICA",0,IF(BQ345="NO HABILITA",0,IF(BQ345="HABILITA",('PRECIOS UNITARIOS'!$AF345*500)/BP345))))</f>
        <v>0</v>
      </c>
      <c r="BS345" s="43">
        <f>'PRECIO REFERENCIA'!BQ345</f>
        <v>0</v>
      </c>
      <c r="BT345" s="43" t="str">
        <f>'PRECIO REFERENCIA'!BS345</f>
        <v>NO OFERTADO</v>
      </c>
      <c r="BU345" s="44">
        <f>+IF(BT345="NO OFERTADO",0,IF(BT345="NO CUMPLE EV TECNICA",0,IF(BT345="NO HABILITA",0,IF(BT345="HABILITA",('PRECIOS UNITARIOS'!$AF345*500)/BS345))))</f>
        <v>0</v>
      </c>
      <c r="BV345" s="43">
        <f>'PRECIO REFERENCIA'!BT345</f>
        <v>0</v>
      </c>
      <c r="BW345" s="43" t="str">
        <f>'PRECIO REFERENCIA'!BV345</f>
        <v>NO OFERTADO</v>
      </c>
      <c r="BX345" s="44">
        <f>+IF(BW345="NO OFERTADO",0,IF(BW345="NO CUMPLE EV TECNICA",0,IF(BW345="NO HABILITA",0,IF(BW345="HABILITA",('PRECIOS UNITARIOS'!$AF345*500)/BV345))))</f>
        <v>0</v>
      </c>
      <c r="BY345" s="43">
        <f>'PRECIO REFERENCIA'!BW345</f>
        <v>0</v>
      </c>
      <c r="BZ345" s="43" t="str">
        <f>'PRECIO REFERENCIA'!BY345</f>
        <v>NO OFERTADO</v>
      </c>
      <c r="CA345" s="44">
        <f>+IF(BZ345="NO OFERTADO",0,IF(BZ345="NO CUMPLE EV TECNICA",0,IF(BZ345="NO HABILITA",0,IF(BZ345="HABILITA",('PRECIOS UNITARIOS'!$AF345*500)/BY345))))</f>
        <v>0</v>
      </c>
      <c r="CB345" s="43">
        <f>'PRECIO REFERENCIA'!BZ345</f>
        <v>0</v>
      </c>
      <c r="CC345" s="43" t="str">
        <f>'PRECIO REFERENCIA'!CB345</f>
        <v>NO OFERTADO</v>
      </c>
      <c r="CD345" s="44">
        <f>+IF(CC345="NO OFERTADO",0,IF(CC345="NO CUMPLE EV TECNICA",0,IF(CC345="NO HABILITA",0,IF(CC345="HABILITA",('PRECIOS UNITARIOS'!$AF345*500)/CB345))))</f>
        <v>0</v>
      </c>
      <c r="CE345" s="43">
        <f>'PRECIO REFERENCIA'!CC345</f>
        <v>0</v>
      </c>
      <c r="CF345" s="43" t="str">
        <f>'PRECIO REFERENCIA'!CE345</f>
        <v>NO OFERTADO</v>
      </c>
      <c r="CG345" s="44">
        <f>+IF(CF345="NO OFERTADO",0,IF(CF345="NO CUMPLE EV TECNICA",0,IF(CF345="NO HABILITA",0,IF(CF345="HABILITA",('PRECIOS UNITARIOS'!$AF345*500)/CE345))))</f>
        <v>0</v>
      </c>
      <c r="CH345" s="43">
        <f>'PRECIO REFERENCIA'!CF345</f>
        <v>433636</v>
      </c>
      <c r="CI345" s="43" t="str">
        <f>'PRECIO REFERENCIA'!CH345</f>
        <v>HABILITA</v>
      </c>
      <c r="CJ345" s="44">
        <f>+IF(CI345="NO OFERTADO",0,IF(CI345="NO CUMPLE EV TECNICA",0,IF(CI345="NO HABILITA",0,IF(CI345="HABILITA",('PRECIOS UNITARIOS'!$AF345*500)/CH345))))</f>
        <v>429.12321624588367</v>
      </c>
    </row>
    <row r="346" spans="1:88" s="40" customFormat="1" ht="63.75" x14ac:dyDescent="0.2">
      <c r="A346" s="103">
        <v>337</v>
      </c>
      <c r="B346" s="202" t="s">
        <v>499</v>
      </c>
      <c r="C346" s="121" t="s">
        <v>497</v>
      </c>
      <c r="D346" s="24">
        <v>1</v>
      </c>
      <c r="E346" s="166" t="s">
        <v>53</v>
      </c>
      <c r="F346" s="168">
        <v>0.5</v>
      </c>
      <c r="G346" s="25">
        <v>1319721.8999999999</v>
      </c>
      <c r="H346" s="43">
        <f>'PRECIO REFERENCIA'!F346</f>
        <v>0</v>
      </c>
      <c r="I346" s="43" t="str">
        <f>'PRECIO REFERENCIA'!H346</f>
        <v>NO OFERTADO</v>
      </c>
      <c r="J346" s="44">
        <f>+IF(I346="NO OFERTADO",0,IF(I346="NO CUMPLE EV TECNICA",0,IF(I346="NO HABILITA",0,IF(I346="HABILITA",('PRECIOS UNITARIOS'!$AF346*500)/H346))))</f>
        <v>0</v>
      </c>
      <c r="K346" s="43">
        <f>'PRECIO REFERENCIA'!I346</f>
        <v>0</v>
      </c>
      <c r="L346" s="43" t="str">
        <f>'PRECIO REFERENCIA'!K346</f>
        <v>NO OFERTADO</v>
      </c>
      <c r="M346" s="44">
        <f>+IF(L346="NO OFERTADO",0,IF(L346="NO CUMPLE EV TECNICA",0,IF(L346="NO HABILITA",0,IF(L346="HABILITA",('PRECIOS UNITARIOS'!$AF346*500)/K346))))</f>
        <v>0</v>
      </c>
      <c r="N346" s="43">
        <f>'PRECIO REFERENCIA'!L346</f>
        <v>0</v>
      </c>
      <c r="O346" s="43" t="str">
        <f>'PRECIO REFERENCIA'!N346</f>
        <v>NO OFERTADO</v>
      </c>
      <c r="P346" s="44">
        <f>+IF(O346="NO OFERTADO",0,IF(O346="NO CUMPLE EV TECNICA",0,IF(O346="NO HABILITA",0,IF(O346="HABILITA",('PRECIOS UNITARIOS'!$AF346*500)/N346))))</f>
        <v>0</v>
      </c>
      <c r="Q346" s="43">
        <f>'PRECIO REFERENCIA'!O346</f>
        <v>0</v>
      </c>
      <c r="R346" s="43" t="str">
        <f>'PRECIO REFERENCIA'!Q346</f>
        <v>NO OFERTADO</v>
      </c>
      <c r="S346" s="44">
        <f>+IF(R346="NO OFERTADO",0,IF(R346="NO CUMPLE EV TECNICA",0,IF(R346="NO HABILITA",0,IF(R346="HABILITA",('PRECIOS UNITARIOS'!$AF346*500)/Q346))))</f>
        <v>0</v>
      </c>
      <c r="T346" s="43">
        <f>'PRECIO REFERENCIA'!R346</f>
        <v>0</v>
      </c>
      <c r="U346" s="43" t="str">
        <f>'PRECIO REFERENCIA'!T346</f>
        <v>NO OFERTADO</v>
      </c>
      <c r="V346" s="44">
        <f>+IF(U346="NO OFERTADO",0,IF(U346="NO CUMPLE EV TECNICA",0,IF(U346="NO HABILITA",0,IF(U346="HABILITA",('PRECIOS UNITARIOS'!$AF346*500)/T346))))</f>
        <v>0</v>
      </c>
      <c r="W346" s="43">
        <f>'PRECIO REFERENCIA'!U346</f>
        <v>0</v>
      </c>
      <c r="X346" s="43" t="str">
        <f>'PRECIO REFERENCIA'!W346</f>
        <v>NO OFERTADO</v>
      </c>
      <c r="Y346" s="44">
        <f>+IF(X346="NO OFERTADO",0,IF(X346="NO CUMPLE EV TECNICA",0,IF(X346="NO HABILITA",0,IF(X346="HABILITA",('PRECIOS UNITARIOS'!$AF346*500)/W346))))</f>
        <v>0</v>
      </c>
      <c r="Z346" s="43">
        <f>'PRECIO REFERENCIA'!X346</f>
        <v>0</v>
      </c>
      <c r="AA346" s="43" t="str">
        <f>'PRECIO REFERENCIA'!Z346</f>
        <v>NO OFERTADO</v>
      </c>
      <c r="AB346" s="44">
        <f>+IF(AA346="NO OFERTADO",0,IF(AA346="NO CUMPLE EV TECNICA",0,IF(AA346="NO HABILITA",0,IF(AA346="HABILITA",('PRECIOS UNITARIOS'!$AF346*500)/Z346))))</f>
        <v>0</v>
      </c>
      <c r="AC346" s="43">
        <f>'PRECIO REFERENCIA'!AA346</f>
        <v>0</v>
      </c>
      <c r="AD346" s="43" t="str">
        <f>'PRECIO REFERENCIA'!AC346</f>
        <v>NO OFERTADO</v>
      </c>
      <c r="AE346" s="44">
        <f>+IF(AD346="NO OFERTADO",0,IF(AD346="NO CUMPLE EV TECNICA",0,IF(AD346="NO HABILITA",0,IF(AD346="HABILITA",('PRECIOS UNITARIOS'!$AF346*500)/AC346))))</f>
        <v>0</v>
      </c>
      <c r="AF346" s="43">
        <f>'PRECIO REFERENCIA'!AD346</f>
        <v>0</v>
      </c>
      <c r="AG346" s="43" t="str">
        <f>'PRECIO REFERENCIA'!AF346</f>
        <v>NO OFERTADO</v>
      </c>
      <c r="AH346" s="44">
        <f>+IF(AG346="NO OFERTADO",0,IF(AG346="NO CUMPLE EV TECNICA",0,IF(AG346="NO HABILITA",0,IF(AG346="HABILITA",('PRECIOS UNITARIOS'!$AF346*500)/AF346))))</f>
        <v>0</v>
      </c>
      <c r="AI346" s="43">
        <f>'PRECIO REFERENCIA'!AG346</f>
        <v>0</v>
      </c>
      <c r="AJ346" s="43" t="str">
        <f>'PRECIO REFERENCIA'!AI346</f>
        <v>NO OFERTADO</v>
      </c>
      <c r="AK346" s="44">
        <f>+IF(AJ346="NO OFERTADO",0,IF(AJ346="NO CUMPLE EV TECNICA",0,IF(AJ346="NO HABILITA",0,IF(AJ346="HABILITA",('PRECIOS UNITARIOS'!$AF346*500)/AI346))))</f>
        <v>0</v>
      </c>
      <c r="AL346" s="43">
        <f>'PRECIO REFERENCIA'!AJ346</f>
        <v>0</v>
      </c>
      <c r="AM346" s="43" t="str">
        <f>'PRECIO REFERENCIA'!AL346</f>
        <v>NO OFERTADO</v>
      </c>
      <c r="AN346" s="44">
        <f>+IF(AM346="NO OFERTADO",0,IF(AM346="NO CUMPLE EV TECNICA",0,IF(AM346="NO HABILITA",0,IF(AM346="HABILITA",('PRECIOS UNITARIOS'!$AF346*500)/AL346))))</f>
        <v>0</v>
      </c>
      <c r="AO346" s="43">
        <f>'PRECIO REFERENCIA'!AM346</f>
        <v>1249500</v>
      </c>
      <c r="AP346" s="43" t="str">
        <f>'PRECIO REFERENCIA'!AO346</f>
        <v>HABILITA</v>
      </c>
      <c r="AQ346" s="44">
        <f>+IF(AP346="NO OFERTADO",0,IF(AP346="NO CUMPLE EV TECNICA",0,IF(AP346="NO HABILITA",0,IF(AP346="HABILITA",('PRECIOS UNITARIOS'!$AF346*500)/AO346))))</f>
        <v>500</v>
      </c>
      <c r="AR346" s="43">
        <f>'PRECIO REFERENCIA'!AP346</f>
        <v>0</v>
      </c>
      <c r="AS346" s="43" t="str">
        <f>'PRECIO REFERENCIA'!AR346</f>
        <v>NO OFERTADO</v>
      </c>
      <c r="AT346" s="44">
        <f>+IF(AS346="NO OFERTADO",0,IF(AS346="NO CUMPLE EV TECNICA",0,IF(AS346="NO HABILITA",0,IF(AS346="HABILITA",('PRECIOS UNITARIOS'!$AF346*500)/AR346))))</f>
        <v>0</v>
      </c>
      <c r="AU346" s="43">
        <f>'PRECIO REFERENCIA'!AS346</f>
        <v>0</v>
      </c>
      <c r="AV346" s="43" t="str">
        <f>'PRECIO REFERENCIA'!AU346</f>
        <v>NO OFERTADO</v>
      </c>
      <c r="AW346" s="44">
        <f>+IF(AV346="NO OFERTADO",0,IF(AV346="NO CUMPLE EV TECNICA",0,IF(AV346="NO HABILITA",0,IF(AV346="HABILITA",('PRECIOS UNITARIOS'!$AF346*500)/AU346))))</f>
        <v>0</v>
      </c>
      <c r="AX346" s="43">
        <f>'PRECIO REFERENCIA'!AV346</f>
        <v>0</v>
      </c>
      <c r="AY346" s="43" t="str">
        <f>'PRECIO REFERENCIA'!AX346</f>
        <v>NO OFERTADO</v>
      </c>
      <c r="AZ346" s="44">
        <f>+IF(AY346="NO OFERTADO",0,IF(AY346="NO CUMPLE EV TECNICA",0,IF(AY346="NO HABILITA",0,IF(AY346="HABILITA",('PRECIOS UNITARIOS'!$AF346*500)/AX346))))</f>
        <v>0</v>
      </c>
      <c r="BA346" s="43">
        <f>'PRECIO REFERENCIA'!AY346</f>
        <v>0</v>
      </c>
      <c r="BB346" s="43" t="str">
        <f>'PRECIO REFERENCIA'!BA346</f>
        <v>NO OFERTADO</v>
      </c>
      <c r="BC346" s="44">
        <f>+IF(BB346="NO OFERTADO",0,IF(BB346="NO CUMPLE EV TECNICA",0,IF(BB346="NO HABILITA",0,IF(BB346="HABILITA",('PRECIOS UNITARIOS'!$AF346*500)/BA346))))</f>
        <v>0</v>
      </c>
      <c r="BD346" s="43">
        <f>'PRECIO REFERENCIA'!BB346</f>
        <v>0</v>
      </c>
      <c r="BE346" s="43" t="str">
        <f>'PRECIO REFERENCIA'!BD346</f>
        <v>NO OFERTADO</v>
      </c>
      <c r="BF346" s="44">
        <f>+IF(BE346="NO OFERTADO",0,IF(BE346="NO CUMPLE EV TECNICA",0,IF(BE346="NO HABILITA",0,IF(BE346="HABILITA",('PRECIOS UNITARIOS'!$AF346*500)/BD346))))</f>
        <v>0</v>
      </c>
      <c r="BG346" s="43">
        <f>'PRECIO REFERENCIA'!BE346</f>
        <v>0</v>
      </c>
      <c r="BH346" s="43" t="str">
        <f>'PRECIO REFERENCIA'!BG346</f>
        <v>NO OFERTADO</v>
      </c>
      <c r="BI346" s="44">
        <f>+IF(BH346="NO OFERTADO",0,IF(BH346="NO CUMPLE EV TECNICA",0,IF(BH346="NO HABILITA",0,IF(BH346="HABILITA",('PRECIOS UNITARIOS'!$AF346*500)/BG346))))</f>
        <v>0</v>
      </c>
      <c r="BJ346" s="43">
        <f>'PRECIO REFERENCIA'!BH346</f>
        <v>0</v>
      </c>
      <c r="BK346" s="43" t="str">
        <f>'PRECIO REFERENCIA'!BJ346</f>
        <v>NO OFERTADO</v>
      </c>
      <c r="BL346" s="44">
        <f>+IF(BK346="NO OFERTADO",0,IF(BK346="NO CUMPLE EV TECNICA",0,IF(BK346="NO HABILITA",0,IF(BK346="HABILITA",('PRECIOS UNITARIOS'!$AF346*500)/BJ346))))</f>
        <v>0</v>
      </c>
      <c r="BM346" s="43">
        <f>'PRECIO REFERENCIA'!BK346</f>
        <v>0</v>
      </c>
      <c r="BN346" s="43" t="str">
        <f>'PRECIO REFERENCIA'!BM346</f>
        <v>NO OFERTADO</v>
      </c>
      <c r="BO346" s="44">
        <f>+IF(BN346="NO OFERTADO",0,IF(BN346="NO CUMPLE EV TECNICA",0,IF(BN346="NO HABILITA",0,IF(BN346="HABILITA",('PRECIOS UNITARIOS'!$AF346*500)/BM346))))</f>
        <v>0</v>
      </c>
      <c r="BP346" s="43">
        <f>'PRECIO REFERENCIA'!BN346</f>
        <v>0</v>
      </c>
      <c r="BQ346" s="43" t="str">
        <f>'PRECIO REFERENCIA'!BP346</f>
        <v>NO OFERTADO</v>
      </c>
      <c r="BR346" s="44">
        <f>+IF(BQ346="NO OFERTADO",0,IF(BQ346="NO CUMPLE EV TECNICA",0,IF(BQ346="NO HABILITA",0,IF(BQ346="HABILITA",('PRECIOS UNITARIOS'!$AF346*500)/BP346))))</f>
        <v>0</v>
      </c>
      <c r="BS346" s="43">
        <f>'PRECIO REFERENCIA'!BQ346</f>
        <v>0</v>
      </c>
      <c r="BT346" s="43" t="str">
        <f>'PRECIO REFERENCIA'!BS346</f>
        <v>NO OFERTADO</v>
      </c>
      <c r="BU346" s="44">
        <f>+IF(BT346="NO OFERTADO",0,IF(BT346="NO CUMPLE EV TECNICA",0,IF(BT346="NO HABILITA",0,IF(BT346="HABILITA",('PRECIOS UNITARIOS'!$AF346*500)/BS346))))</f>
        <v>0</v>
      </c>
      <c r="BV346" s="43">
        <f>'PRECIO REFERENCIA'!BT346</f>
        <v>0</v>
      </c>
      <c r="BW346" s="43" t="str">
        <f>'PRECIO REFERENCIA'!BV346</f>
        <v>NO OFERTADO</v>
      </c>
      <c r="BX346" s="44">
        <f>+IF(BW346="NO OFERTADO",0,IF(BW346="NO CUMPLE EV TECNICA",0,IF(BW346="NO HABILITA",0,IF(BW346="HABILITA",('PRECIOS UNITARIOS'!$AF346*500)/BV346))))</f>
        <v>0</v>
      </c>
      <c r="BY346" s="43">
        <f>'PRECIO REFERENCIA'!BW346</f>
        <v>0</v>
      </c>
      <c r="BZ346" s="43" t="str">
        <f>'PRECIO REFERENCIA'!BY346</f>
        <v>NO OFERTADO</v>
      </c>
      <c r="CA346" s="44">
        <f>+IF(BZ346="NO OFERTADO",0,IF(BZ346="NO CUMPLE EV TECNICA",0,IF(BZ346="NO HABILITA",0,IF(BZ346="HABILITA",('PRECIOS UNITARIOS'!$AF346*500)/BY346))))</f>
        <v>0</v>
      </c>
      <c r="CB346" s="43">
        <f>'PRECIO REFERENCIA'!BZ346</f>
        <v>0</v>
      </c>
      <c r="CC346" s="43" t="str">
        <f>'PRECIO REFERENCIA'!CB346</f>
        <v>NO OFERTADO</v>
      </c>
      <c r="CD346" s="44">
        <f>+IF(CC346="NO OFERTADO",0,IF(CC346="NO CUMPLE EV TECNICA",0,IF(CC346="NO HABILITA",0,IF(CC346="HABILITA",('PRECIOS UNITARIOS'!$AF346*500)/CB346))))</f>
        <v>0</v>
      </c>
      <c r="CE346" s="43">
        <f>'PRECIO REFERENCIA'!CC346</f>
        <v>0</v>
      </c>
      <c r="CF346" s="43" t="str">
        <f>'PRECIO REFERENCIA'!CE346</f>
        <v>NO OFERTADO</v>
      </c>
      <c r="CG346" s="44">
        <f>+IF(CF346="NO OFERTADO",0,IF(CF346="NO CUMPLE EV TECNICA",0,IF(CF346="NO HABILITA",0,IF(CF346="HABILITA",('PRECIOS UNITARIOS'!$AF346*500)/CE346))))</f>
        <v>0</v>
      </c>
      <c r="CH346" s="43">
        <f>'PRECIO REFERENCIA'!CF346</f>
        <v>0</v>
      </c>
      <c r="CI346" s="43" t="str">
        <f>'PRECIO REFERENCIA'!CH346</f>
        <v>NO OFERTADO</v>
      </c>
      <c r="CJ346" s="44">
        <f>+IF(CI346="NO OFERTADO",0,IF(CI346="NO CUMPLE EV TECNICA",0,IF(CI346="NO HABILITA",0,IF(CI346="HABILITA",('PRECIOS UNITARIOS'!$AF346*500)/CH346))))</f>
        <v>0</v>
      </c>
    </row>
    <row r="347" spans="1:88" s="40" customFormat="1" ht="63.75" x14ac:dyDescent="0.2">
      <c r="A347" s="103">
        <v>338</v>
      </c>
      <c r="B347" s="202" t="s">
        <v>500</v>
      </c>
      <c r="C347" s="121" t="s">
        <v>497</v>
      </c>
      <c r="D347" s="24">
        <v>1</v>
      </c>
      <c r="E347" s="166" t="s">
        <v>53</v>
      </c>
      <c r="F347" s="168">
        <v>8</v>
      </c>
      <c r="G347" s="25">
        <v>387226</v>
      </c>
      <c r="H347" s="43">
        <f>'PRECIO REFERENCIA'!F347</f>
        <v>0</v>
      </c>
      <c r="I347" s="43" t="str">
        <f>'PRECIO REFERENCIA'!H347</f>
        <v>NO OFERTADO</v>
      </c>
      <c r="J347" s="44">
        <f>+IF(I347="NO OFERTADO",0,IF(I347="NO CUMPLE EV TECNICA",0,IF(I347="NO HABILITA",0,IF(I347="HABILITA",('PRECIOS UNITARIOS'!$AF347*500)/H347))))</f>
        <v>0</v>
      </c>
      <c r="K347" s="43">
        <f>'PRECIO REFERENCIA'!I347</f>
        <v>0</v>
      </c>
      <c r="L347" s="43" t="str">
        <f>'PRECIO REFERENCIA'!K347</f>
        <v>NO OFERTADO</v>
      </c>
      <c r="M347" s="44">
        <f>+IF(L347="NO OFERTADO",0,IF(L347="NO CUMPLE EV TECNICA",0,IF(L347="NO HABILITA",0,IF(L347="HABILITA",('PRECIOS UNITARIOS'!$AF347*500)/K347))))</f>
        <v>0</v>
      </c>
      <c r="N347" s="43">
        <f>'PRECIO REFERENCIA'!L347</f>
        <v>0</v>
      </c>
      <c r="O347" s="43" t="str">
        <f>'PRECIO REFERENCIA'!N347</f>
        <v>NO OFERTADO</v>
      </c>
      <c r="P347" s="44">
        <f>+IF(O347="NO OFERTADO",0,IF(O347="NO CUMPLE EV TECNICA",0,IF(O347="NO HABILITA",0,IF(O347="HABILITA",('PRECIOS UNITARIOS'!$AF347*500)/N347))))</f>
        <v>0</v>
      </c>
      <c r="Q347" s="43">
        <f>'PRECIO REFERENCIA'!O347</f>
        <v>0</v>
      </c>
      <c r="R347" s="43" t="str">
        <f>'PRECIO REFERENCIA'!Q347</f>
        <v>NO OFERTADO</v>
      </c>
      <c r="S347" s="44">
        <f>+IF(R347="NO OFERTADO",0,IF(R347="NO CUMPLE EV TECNICA",0,IF(R347="NO HABILITA",0,IF(R347="HABILITA",('PRECIOS UNITARIOS'!$AF347*500)/Q347))))</f>
        <v>0</v>
      </c>
      <c r="T347" s="43">
        <f>'PRECIO REFERENCIA'!R347</f>
        <v>0</v>
      </c>
      <c r="U347" s="43" t="str">
        <f>'PRECIO REFERENCIA'!T347</f>
        <v>NO OFERTADO</v>
      </c>
      <c r="V347" s="44">
        <f>+IF(U347="NO OFERTADO",0,IF(U347="NO CUMPLE EV TECNICA",0,IF(U347="NO HABILITA",0,IF(U347="HABILITA",('PRECIOS UNITARIOS'!$AF347*500)/T347))))</f>
        <v>0</v>
      </c>
      <c r="W347" s="43">
        <f>'PRECIO REFERENCIA'!U347</f>
        <v>0</v>
      </c>
      <c r="X347" s="43" t="str">
        <f>'PRECIO REFERENCIA'!W347</f>
        <v>NO OFERTADO</v>
      </c>
      <c r="Y347" s="44">
        <f>+IF(X347="NO OFERTADO",0,IF(X347="NO CUMPLE EV TECNICA",0,IF(X347="NO HABILITA",0,IF(X347="HABILITA",('PRECIOS UNITARIOS'!$AF347*500)/W347))))</f>
        <v>0</v>
      </c>
      <c r="Z347" s="43">
        <f>'PRECIO REFERENCIA'!X347</f>
        <v>0</v>
      </c>
      <c r="AA347" s="43" t="str">
        <f>'PRECIO REFERENCIA'!Z347</f>
        <v>NO OFERTADO</v>
      </c>
      <c r="AB347" s="44">
        <f>+IF(AA347="NO OFERTADO",0,IF(AA347="NO CUMPLE EV TECNICA",0,IF(AA347="NO HABILITA",0,IF(AA347="HABILITA",('PRECIOS UNITARIOS'!$AF347*500)/Z347))))</f>
        <v>0</v>
      </c>
      <c r="AC347" s="43">
        <f>'PRECIO REFERENCIA'!AA347</f>
        <v>0</v>
      </c>
      <c r="AD347" s="43" t="str">
        <f>'PRECIO REFERENCIA'!AC347</f>
        <v>NO OFERTADO</v>
      </c>
      <c r="AE347" s="44">
        <f>+IF(AD347="NO OFERTADO",0,IF(AD347="NO CUMPLE EV TECNICA",0,IF(AD347="NO HABILITA",0,IF(AD347="HABILITA",('PRECIOS UNITARIOS'!$AF347*500)/AC347))))</f>
        <v>0</v>
      </c>
      <c r="AF347" s="43">
        <f>'PRECIO REFERENCIA'!AD347</f>
        <v>0</v>
      </c>
      <c r="AG347" s="43" t="str">
        <f>'PRECIO REFERENCIA'!AF347</f>
        <v>NO OFERTADO</v>
      </c>
      <c r="AH347" s="44">
        <f>+IF(AG347="NO OFERTADO",0,IF(AG347="NO CUMPLE EV TECNICA",0,IF(AG347="NO HABILITA",0,IF(AG347="HABILITA",('PRECIOS UNITARIOS'!$AF347*500)/AF347))))</f>
        <v>0</v>
      </c>
      <c r="AI347" s="43">
        <f>'PRECIO REFERENCIA'!AG347</f>
        <v>0</v>
      </c>
      <c r="AJ347" s="43" t="str">
        <f>'PRECIO REFERENCIA'!AI347</f>
        <v>NO OFERTADO</v>
      </c>
      <c r="AK347" s="44">
        <f>+IF(AJ347="NO OFERTADO",0,IF(AJ347="NO CUMPLE EV TECNICA",0,IF(AJ347="NO HABILITA",0,IF(AJ347="HABILITA",('PRECIOS UNITARIOS'!$AF347*500)/AI347))))</f>
        <v>0</v>
      </c>
      <c r="AL347" s="43">
        <f>'PRECIO REFERENCIA'!AJ347</f>
        <v>0</v>
      </c>
      <c r="AM347" s="43" t="str">
        <f>'PRECIO REFERENCIA'!AL347</f>
        <v>NO OFERTADO</v>
      </c>
      <c r="AN347" s="44">
        <f>+IF(AM347="NO OFERTADO",0,IF(AM347="NO CUMPLE EV TECNICA",0,IF(AM347="NO HABILITA",0,IF(AM347="HABILITA",('PRECIOS UNITARIOS'!$AF347*500)/AL347))))</f>
        <v>0</v>
      </c>
      <c r="AO347" s="43">
        <f>'PRECIO REFERENCIA'!AM347</f>
        <v>349730.29</v>
      </c>
      <c r="AP347" s="43" t="str">
        <f>'PRECIO REFERENCIA'!AO347</f>
        <v>HABILITA</v>
      </c>
      <c r="AQ347" s="44">
        <f>+IF(AP347="NO OFERTADO",0,IF(AP347="NO CUMPLE EV TECNICA",0,IF(AP347="NO HABILITA",0,IF(AP347="HABILITA",('PRECIOS UNITARIOS'!$AF347*500)/AO347))))</f>
        <v>500.00000000000006</v>
      </c>
      <c r="AR347" s="43">
        <f>'PRECIO REFERENCIA'!AP347</f>
        <v>0</v>
      </c>
      <c r="AS347" s="43" t="str">
        <f>'PRECIO REFERENCIA'!AR347</f>
        <v>NO OFERTADO</v>
      </c>
      <c r="AT347" s="44">
        <f>+IF(AS347="NO OFERTADO",0,IF(AS347="NO CUMPLE EV TECNICA",0,IF(AS347="NO HABILITA",0,IF(AS347="HABILITA",('PRECIOS UNITARIOS'!$AF347*500)/AR347))))</f>
        <v>0</v>
      </c>
      <c r="AU347" s="43">
        <f>'PRECIO REFERENCIA'!AS347</f>
        <v>0</v>
      </c>
      <c r="AV347" s="43" t="str">
        <f>'PRECIO REFERENCIA'!AU347</f>
        <v>NO OFERTADO</v>
      </c>
      <c r="AW347" s="44">
        <f>+IF(AV347="NO OFERTADO",0,IF(AV347="NO CUMPLE EV TECNICA",0,IF(AV347="NO HABILITA",0,IF(AV347="HABILITA",('PRECIOS UNITARIOS'!$AF347*500)/AU347))))</f>
        <v>0</v>
      </c>
      <c r="AX347" s="43">
        <f>'PRECIO REFERENCIA'!AV347</f>
        <v>0</v>
      </c>
      <c r="AY347" s="43" t="str">
        <f>'PRECIO REFERENCIA'!AX347</f>
        <v>NO OFERTADO</v>
      </c>
      <c r="AZ347" s="44">
        <f>+IF(AY347="NO OFERTADO",0,IF(AY347="NO CUMPLE EV TECNICA",0,IF(AY347="NO HABILITA",0,IF(AY347="HABILITA",('PRECIOS UNITARIOS'!$AF347*500)/AX347))))</f>
        <v>0</v>
      </c>
      <c r="BA347" s="43">
        <f>'PRECIO REFERENCIA'!AY347</f>
        <v>0</v>
      </c>
      <c r="BB347" s="43" t="str">
        <f>'PRECIO REFERENCIA'!BA347</f>
        <v>NO OFERTADO</v>
      </c>
      <c r="BC347" s="44">
        <f>+IF(BB347="NO OFERTADO",0,IF(BB347="NO CUMPLE EV TECNICA",0,IF(BB347="NO HABILITA",0,IF(BB347="HABILITA",('PRECIOS UNITARIOS'!$AF347*500)/BA347))))</f>
        <v>0</v>
      </c>
      <c r="BD347" s="43">
        <f>'PRECIO REFERENCIA'!BB347</f>
        <v>0</v>
      </c>
      <c r="BE347" s="43" t="str">
        <f>'PRECIO REFERENCIA'!BD347</f>
        <v>NO OFERTADO</v>
      </c>
      <c r="BF347" s="44">
        <f>+IF(BE347="NO OFERTADO",0,IF(BE347="NO CUMPLE EV TECNICA",0,IF(BE347="NO HABILITA",0,IF(BE347="HABILITA",('PRECIOS UNITARIOS'!$AF347*500)/BD347))))</f>
        <v>0</v>
      </c>
      <c r="BG347" s="43">
        <f>'PRECIO REFERENCIA'!BE347</f>
        <v>0</v>
      </c>
      <c r="BH347" s="43" t="str">
        <f>'PRECIO REFERENCIA'!BG347</f>
        <v>NO OFERTADO</v>
      </c>
      <c r="BI347" s="44">
        <f>+IF(BH347="NO OFERTADO",0,IF(BH347="NO CUMPLE EV TECNICA",0,IF(BH347="NO HABILITA",0,IF(BH347="HABILITA",('PRECIOS UNITARIOS'!$AF347*500)/BG347))))</f>
        <v>0</v>
      </c>
      <c r="BJ347" s="43">
        <f>'PRECIO REFERENCIA'!BH347</f>
        <v>0</v>
      </c>
      <c r="BK347" s="43" t="str">
        <f>'PRECIO REFERENCIA'!BJ347</f>
        <v>NO OFERTADO</v>
      </c>
      <c r="BL347" s="44">
        <f>+IF(BK347="NO OFERTADO",0,IF(BK347="NO CUMPLE EV TECNICA",0,IF(BK347="NO HABILITA",0,IF(BK347="HABILITA",('PRECIOS UNITARIOS'!$AF347*500)/BJ347))))</f>
        <v>0</v>
      </c>
      <c r="BM347" s="43">
        <f>'PRECIO REFERENCIA'!BK347</f>
        <v>0</v>
      </c>
      <c r="BN347" s="43" t="str">
        <f>'PRECIO REFERENCIA'!BM347</f>
        <v>NO OFERTADO</v>
      </c>
      <c r="BO347" s="44">
        <f>+IF(BN347="NO OFERTADO",0,IF(BN347="NO CUMPLE EV TECNICA",0,IF(BN347="NO HABILITA",0,IF(BN347="HABILITA",('PRECIOS UNITARIOS'!$AF347*500)/BM347))))</f>
        <v>0</v>
      </c>
      <c r="BP347" s="43">
        <f>'PRECIO REFERENCIA'!BN347</f>
        <v>0</v>
      </c>
      <c r="BQ347" s="43" t="str">
        <f>'PRECIO REFERENCIA'!BP347</f>
        <v>NO OFERTADO</v>
      </c>
      <c r="BR347" s="44">
        <f>+IF(BQ347="NO OFERTADO",0,IF(BQ347="NO CUMPLE EV TECNICA",0,IF(BQ347="NO HABILITA",0,IF(BQ347="HABILITA",('PRECIOS UNITARIOS'!$AF347*500)/BP347))))</f>
        <v>0</v>
      </c>
      <c r="BS347" s="43">
        <f>'PRECIO REFERENCIA'!BQ347</f>
        <v>0</v>
      </c>
      <c r="BT347" s="43" t="str">
        <f>'PRECIO REFERENCIA'!BS347</f>
        <v>NO OFERTADO</v>
      </c>
      <c r="BU347" s="44">
        <f>+IF(BT347="NO OFERTADO",0,IF(BT347="NO CUMPLE EV TECNICA",0,IF(BT347="NO HABILITA",0,IF(BT347="HABILITA",('PRECIOS UNITARIOS'!$AF347*500)/BS347))))</f>
        <v>0</v>
      </c>
      <c r="BV347" s="43">
        <f>'PRECIO REFERENCIA'!BT347</f>
        <v>0</v>
      </c>
      <c r="BW347" s="43" t="str">
        <f>'PRECIO REFERENCIA'!BV347</f>
        <v>NO OFERTADO</v>
      </c>
      <c r="BX347" s="44">
        <f>+IF(BW347="NO OFERTADO",0,IF(BW347="NO CUMPLE EV TECNICA",0,IF(BW347="NO HABILITA",0,IF(BW347="HABILITA",('PRECIOS UNITARIOS'!$AF347*500)/BV347))))</f>
        <v>0</v>
      </c>
      <c r="BY347" s="43">
        <f>'PRECIO REFERENCIA'!BW347</f>
        <v>0</v>
      </c>
      <c r="BZ347" s="43" t="str">
        <f>'PRECIO REFERENCIA'!BY347</f>
        <v>NO OFERTADO</v>
      </c>
      <c r="CA347" s="44">
        <f>+IF(BZ347="NO OFERTADO",0,IF(BZ347="NO CUMPLE EV TECNICA",0,IF(BZ347="NO HABILITA",0,IF(BZ347="HABILITA",('PRECIOS UNITARIOS'!$AF347*500)/BY347))))</f>
        <v>0</v>
      </c>
      <c r="CB347" s="43">
        <f>'PRECIO REFERENCIA'!BZ347</f>
        <v>0</v>
      </c>
      <c r="CC347" s="43" t="str">
        <f>'PRECIO REFERENCIA'!CB347</f>
        <v>NO OFERTADO</v>
      </c>
      <c r="CD347" s="44">
        <f>+IF(CC347="NO OFERTADO",0,IF(CC347="NO CUMPLE EV TECNICA",0,IF(CC347="NO HABILITA",0,IF(CC347="HABILITA",('PRECIOS UNITARIOS'!$AF347*500)/CB347))))</f>
        <v>0</v>
      </c>
      <c r="CE347" s="43">
        <f>'PRECIO REFERENCIA'!CC347</f>
        <v>0</v>
      </c>
      <c r="CF347" s="43" t="str">
        <f>'PRECIO REFERENCIA'!CE347</f>
        <v>NO OFERTADO</v>
      </c>
      <c r="CG347" s="44">
        <f>+IF(CF347="NO OFERTADO",0,IF(CF347="NO CUMPLE EV TECNICA",0,IF(CF347="NO HABILITA",0,IF(CF347="HABILITA",('PRECIOS UNITARIOS'!$AF347*500)/CE347))))</f>
        <v>0</v>
      </c>
      <c r="CH347" s="43">
        <f>'PRECIO REFERENCIA'!CF347</f>
        <v>386750</v>
      </c>
      <c r="CI347" s="43" t="str">
        <f>'PRECIO REFERENCIA'!CH347</f>
        <v>HABILITA</v>
      </c>
      <c r="CJ347" s="44">
        <f>+IF(CI347="NO OFERTADO",0,IF(CI347="NO CUMPLE EV TECNICA",0,IF(CI347="NO HABILITA",0,IF(CI347="HABILITA",('PRECIOS UNITARIOS'!$AF347*500)/CH347))))</f>
        <v>452.14</v>
      </c>
    </row>
    <row r="348" spans="1:88" s="40" customFormat="1" ht="63.75" x14ac:dyDescent="0.2">
      <c r="A348" s="103">
        <v>339</v>
      </c>
      <c r="B348" s="202" t="s">
        <v>501</v>
      </c>
      <c r="C348" s="121" t="s">
        <v>497</v>
      </c>
      <c r="D348" s="24">
        <v>1</v>
      </c>
      <c r="E348" s="166" t="s">
        <v>53</v>
      </c>
      <c r="F348" s="168">
        <v>0.5</v>
      </c>
      <c r="G348" s="25">
        <v>1282895.3746000002</v>
      </c>
      <c r="H348" s="43">
        <f>'PRECIO REFERENCIA'!F348</f>
        <v>0</v>
      </c>
      <c r="I348" s="43" t="str">
        <f>'PRECIO REFERENCIA'!H348</f>
        <v>NO OFERTADO</v>
      </c>
      <c r="J348" s="44">
        <f>+IF(I348="NO OFERTADO",0,IF(I348="NO CUMPLE EV TECNICA",0,IF(I348="NO HABILITA",0,IF(I348="HABILITA",('PRECIOS UNITARIOS'!$AF348*500)/H348))))</f>
        <v>0</v>
      </c>
      <c r="K348" s="43">
        <f>'PRECIO REFERENCIA'!I348</f>
        <v>0</v>
      </c>
      <c r="L348" s="43" t="str">
        <f>'PRECIO REFERENCIA'!K348</f>
        <v>NO OFERTADO</v>
      </c>
      <c r="M348" s="44">
        <f>+IF(L348="NO OFERTADO",0,IF(L348="NO CUMPLE EV TECNICA",0,IF(L348="NO HABILITA",0,IF(L348="HABILITA",('PRECIOS UNITARIOS'!$AF348*500)/K348))))</f>
        <v>0</v>
      </c>
      <c r="N348" s="43">
        <f>'PRECIO REFERENCIA'!L348</f>
        <v>0</v>
      </c>
      <c r="O348" s="43" t="str">
        <f>'PRECIO REFERENCIA'!N348</f>
        <v>NO OFERTADO</v>
      </c>
      <c r="P348" s="44">
        <f>+IF(O348="NO OFERTADO",0,IF(O348="NO CUMPLE EV TECNICA",0,IF(O348="NO HABILITA",0,IF(O348="HABILITA",('PRECIOS UNITARIOS'!$AF348*500)/N348))))</f>
        <v>0</v>
      </c>
      <c r="Q348" s="43">
        <f>'PRECIO REFERENCIA'!O348</f>
        <v>0</v>
      </c>
      <c r="R348" s="43" t="str">
        <f>'PRECIO REFERENCIA'!Q348</f>
        <v>NO OFERTADO</v>
      </c>
      <c r="S348" s="44">
        <f>+IF(R348="NO OFERTADO",0,IF(R348="NO CUMPLE EV TECNICA",0,IF(R348="NO HABILITA",0,IF(R348="HABILITA",('PRECIOS UNITARIOS'!$AF348*500)/Q348))))</f>
        <v>0</v>
      </c>
      <c r="T348" s="43">
        <f>'PRECIO REFERENCIA'!R348</f>
        <v>0</v>
      </c>
      <c r="U348" s="43" t="str">
        <f>'PRECIO REFERENCIA'!T348</f>
        <v>NO OFERTADO</v>
      </c>
      <c r="V348" s="44">
        <f>+IF(U348="NO OFERTADO",0,IF(U348="NO CUMPLE EV TECNICA",0,IF(U348="NO HABILITA",0,IF(U348="HABILITA",('PRECIOS UNITARIOS'!$AF348*500)/T348))))</f>
        <v>0</v>
      </c>
      <c r="W348" s="43">
        <f>'PRECIO REFERENCIA'!U348</f>
        <v>0</v>
      </c>
      <c r="X348" s="43" t="str">
        <f>'PRECIO REFERENCIA'!W348</f>
        <v>NO OFERTADO</v>
      </c>
      <c r="Y348" s="44">
        <f>+IF(X348="NO OFERTADO",0,IF(X348="NO CUMPLE EV TECNICA",0,IF(X348="NO HABILITA",0,IF(X348="HABILITA",('PRECIOS UNITARIOS'!$AF348*500)/W348))))</f>
        <v>0</v>
      </c>
      <c r="Z348" s="43">
        <f>'PRECIO REFERENCIA'!X348</f>
        <v>0</v>
      </c>
      <c r="AA348" s="43" t="str">
        <f>'PRECIO REFERENCIA'!Z348</f>
        <v>NO OFERTADO</v>
      </c>
      <c r="AB348" s="44">
        <f>+IF(AA348="NO OFERTADO",0,IF(AA348="NO CUMPLE EV TECNICA",0,IF(AA348="NO HABILITA",0,IF(AA348="HABILITA",('PRECIOS UNITARIOS'!$AF348*500)/Z348))))</f>
        <v>0</v>
      </c>
      <c r="AC348" s="43">
        <f>'PRECIO REFERENCIA'!AA348</f>
        <v>0</v>
      </c>
      <c r="AD348" s="43" t="str">
        <f>'PRECIO REFERENCIA'!AC348</f>
        <v>NO OFERTADO</v>
      </c>
      <c r="AE348" s="44">
        <f>+IF(AD348="NO OFERTADO",0,IF(AD348="NO CUMPLE EV TECNICA",0,IF(AD348="NO HABILITA",0,IF(AD348="HABILITA",('PRECIOS UNITARIOS'!$AF348*500)/AC348))))</f>
        <v>0</v>
      </c>
      <c r="AF348" s="43">
        <f>'PRECIO REFERENCIA'!AD348</f>
        <v>0</v>
      </c>
      <c r="AG348" s="43" t="str">
        <f>'PRECIO REFERENCIA'!AF348</f>
        <v>NO OFERTADO</v>
      </c>
      <c r="AH348" s="44">
        <f>+IF(AG348="NO OFERTADO",0,IF(AG348="NO CUMPLE EV TECNICA",0,IF(AG348="NO HABILITA",0,IF(AG348="HABILITA",('PRECIOS UNITARIOS'!$AF348*500)/AF348))))</f>
        <v>0</v>
      </c>
      <c r="AI348" s="43">
        <f>'PRECIO REFERENCIA'!AG348</f>
        <v>0</v>
      </c>
      <c r="AJ348" s="43" t="str">
        <f>'PRECIO REFERENCIA'!AI348</f>
        <v>NO OFERTADO</v>
      </c>
      <c r="AK348" s="44">
        <f>+IF(AJ348="NO OFERTADO",0,IF(AJ348="NO CUMPLE EV TECNICA",0,IF(AJ348="NO HABILITA",0,IF(AJ348="HABILITA",('PRECIOS UNITARIOS'!$AF348*500)/AI348))))</f>
        <v>0</v>
      </c>
      <c r="AL348" s="43">
        <f>'PRECIO REFERENCIA'!AJ348</f>
        <v>0</v>
      </c>
      <c r="AM348" s="43" t="str">
        <f>'PRECIO REFERENCIA'!AL348</f>
        <v>NO OFERTADO</v>
      </c>
      <c r="AN348" s="44">
        <f>+IF(AM348="NO OFERTADO",0,IF(AM348="NO CUMPLE EV TECNICA",0,IF(AM348="NO HABILITA",0,IF(AM348="HABILITA",('PRECIOS UNITARIOS'!$AF348*500)/AL348))))</f>
        <v>0</v>
      </c>
      <c r="AO348" s="43">
        <f>'PRECIO REFERENCIA'!AM348</f>
        <v>1214633</v>
      </c>
      <c r="AP348" s="43" t="str">
        <f>'PRECIO REFERENCIA'!AO348</f>
        <v>HABILITA</v>
      </c>
      <c r="AQ348" s="44">
        <f>+IF(AP348="NO OFERTADO",0,IF(AP348="NO CUMPLE EV TECNICA",0,IF(AP348="NO HABILITA",0,IF(AP348="HABILITA",('PRECIOS UNITARIOS'!$AF348*500)/AO348))))</f>
        <v>500</v>
      </c>
      <c r="AR348" s="43">
        <f>'PRECIO REFERENCIA'!AP348</f>
        <v>0</v>
      </c>
      <c r="AS348" s="43" t="str">
        <f>'PRECIO REFERENCIA'!AR348</f>
        <v>NO OFERTADO</v>
      </c>
      <c r="AT348" s="44">
        <f>+IF(AS348="NO OFERTADO",0,IF(AS348="NO CUMPLE EV TECNICA",0,IF(AS348="NO HABILITA",0,IF(AS348="HABILITA",('PRECIOS UNITARIOS'!$AF348*500)/AR348))))</f>
        <v>0</v>
      </c>
      <c r="AU348" s="43">
        <f>'PRECIO REFERENCIA'!AS348</f>
        <v>0</v>
      </c>
      <c r="AV348" s="43" t="str">
        <f>'PRECIO REFERENCIA'!AU348</f>
        <v>NO OFERTADO</v>
      </c>
      <c r="AW348" s="44">
        <f>+IF(AV348="NO OFERTADO",0,IF(AV348="NO CUMPLE EV TECNICA",0,IF(AV348="NO HABILITA",0,IF(AV348="HABILITA",('PRECIOS UNITARIOS'!$AF348*500)/AU348))))</f>
        <v>0</v>
      </c>
      <c r="AX348" s="43">
        <f>'PRECIO REFERENCIA'!AV348</f>
        <v>0</v>
      </c>
      <c r="AY348" s="43" t="str">
        <f>'PRECIO REFERENCIA'!AX348</f>
        <v>NO OFERTADO</v>
      </c>
      <c r="AZ348" s="44">
        <f>+IF(AY348="NO OFERTADO",0,IF(AY348="NO CUMPLE EV TECNICA",0,IF(AY348="NO HABILITA",0,IF(AY348="HABILITA",('PRECIOS UNITARIOS'!$AF348*500)/AX348))))</f>
        <v>0</v>
      </c>
      <c r="BA348" s="43">
        <f>'PRECIO REFERENCIA'!AY348</f>
        <v>0</v>
      </c>
      <c r="BB348" s="43" t="str">
        <f>'PRECIO REFERENCIA'!BA348</f>
        <v>NO OFERTADO</v>
      </c>
      <c r="BC348" s="44">
        <f>+IF(BB348="NO OFERTADO",0,IF(BB348="NO CUMPLE EV TECNICA",0,IF(BB348="NO HABILITA",0,IF(BB348="HABILITA",('PRECIOS UNITARIOS'!$AF348*500)/BA348))))</f>
        <v>0</v>
      </c>
      <c r="BD348" s="43">
        <f>'PRECIO REFERENCIA'!BB348</f>
        <v>0</v>
      </c>
      <c r="BE348" s="43" t="str">
        <f>'PRECIO REFERENCIA'!BD348</f>
        <v>NO OFERTADO</v>
      </c>
      <c r="BF348" s="44">
        <f>+IF(BE348="NO OFERTADO",0,IF(BE348="NO CUMPLE EV TECNICA",0,IF(BE348="NO HABILITA",0,IF(BE348="HABILITA",('PRECIOS UNITARIOS'!$AF348*500)/BD348))))</f>
        <v>0</v>
      </c>
      <c r="BG348" s="43">
        <f>'PRECIO REFERENCIA'!BE348</f>
        <v>0</v>
      </c>
      <c r="BH348" s="43" t="str">
        <f>'PRECIO REFERENCIA'!BG348</f>
        <v>NO OFERTADO</v>
      </c>
      <c r="BI348" s="44">
        <f>+IF(BH348="NO OFERTADO",0,IF(BH348="NO CUMPLE EV TECNICA",0,IF(BH348="NO HABILITA",0,IF(BH348="HABILITA",('PRECIOS UNITARIOS'!$AF348*500)/BG348))))</f>
        <v>0</v>
      </c>
      <c r="BJ348" s="43">
        <f>'PRECIO REFERENCIA'!BH348</f>
        <v>0</v>
      </c>
      <c r="BK348" s="43" t="str">
        <f>'PRECIO REFERENCIA'!BJ348</f>
        <v>NO OFERTADO</v>
      </c>
      <c r="BL348" s="44">
        <f>+IF(BK348="NO OFERTADO",0,IF(BK348="NO CUMPLE EV TECNICA",0,IF(BK348="NO HABILITA",0,IF(BK348="HABILITA",('PRECIOS UNITARIOS'!$AF348*500)/BJ348))))</f>
        <v>0</v>
      </c>
      <c r="BM348" s="43">
        <f>'PRECIO REFERENCIA'!BK348</f>
        <v>0</v>
      </c>
      <c r="BN348" s="43" t="str">
        <f>'PRECIO REFERENCIA'!BM348</f>
        <v>NO OFERTADO</v>
      </c>
      <c r="BO348" s="44">
        <f>+IF(BN348="NO OFERTADO",0,IF(BN348="NO CUMPLE EV TECNICA",0,IF(BN348="NO HABILITA",0,IF(BN348="HABILITA",('PRECIOS UNITARIOS'!$AF348*500)/BM348))))</f>
        <v>0</v>
      </c>
      <c r="BP348" s="43">
        <f>'PRECIO REFERENCIA'!BN348</f>
        <v>0</v>
      </c>
      <c r="BQ348" s="43" t="str">
        <f>'PRECIO REFERENCIA'!BP348</f>
        <v>NO OFERTADO</v>
      </c>
      <c r="BR348" s="44">
        <f>+IF(BQ348="NO OFERTADO",0,IF(BQ348="NO CUMPLE EV TECNICA",0,IF(BQ348="NO HABILITA",0,IF(BQ348="HABILITA",('PRECIOS UNITARIOS'!$AF348*500)/BP348))))</f>
        <v>0</v>
      </c>
      <c r="BS348" s="43">
        <f>'PRECIO REFERENCIA'!BQ348</f>
        <v>0</v>
      </c>
      <c r="BT348" s="43" t="str">
        <f>'PRECIO REFERENCIA'!BS348</f>
        <v>NO OFERTADO</v>
      </c>
      <c r="BU348" s="44">
        <f>+IF(BT348="NO OFERTADO",0,IF(BT348="NO CUMPLE EV TECNICA",0,IF(BT348="NO HABILITA",0,IF(BT348="HABILITA",('PRECIOS UNITARIOS'!$AF348*500)/BS348))))</f>
        <v>0</v>
      </c>
      <c r="BV348" s="43">
        <f>'PRECIO REFERENCIA'!BT348</f>
        <v>0</v>
      </c>
      <c r="BW348" s="43" t="str">
        <f>'PRECIO REFERENCIA'!BV348</f>
        <v>NO OFERTADO</v>
      </c>
      <c r="BX348" s="44">
        <f>+IF(BW348="NO OFERTADO",0,IF(BW348="NO CUMPLE EV TECNICA",0,IF(BW348="NO HABILITA",0,IF(BW348="HABILITA",('PRECIOS UNITARIOS'!$AF348*500)/BV348))))</f>
        <v>0</v>
      </c>
      <c r="BY348" s="43">
        <f>'PRECIO REFERENCIA'!BW348</f>
        <v>0</v>
      </c>
      <c r="BZ348" s="43" t="str">
        <f>'PRECIO REFERENCIA'!BY348</f>
        <v>NO OFERTADO</v>
      </c>
      <c r="CA348" s="44">
        <f>+IF(BZ348="NO OFERTADO",0,IF(BZ348="NO CUMPLE EV TECNICA",0,IF(BZ348="NO HABILITA",0,IF(BZ348="HABILITA",('PRECIOS UNITARIOS'!$AF348*500)/BY348))))</f>
        <v>0</v>
      </c>
      <c r="CB348" s="43">
        <f>'PRECIO REFERENCIA'!BZ348</f>
        <v>0</v>
      </c>
      <c r="CC348" s="43" t="str">
        <f>'PRECIO REFERENCIA'!CB348</f>
        <v>NO OFERTADO</v>
      </c>
      <c r="CD348" s="44">
        <f>+IF(CC348="NO OFERTADO",0,IF(CC348="NO CUMPLE EV TECNICA",0,IF(CC348="NO HABILITA",0,IF(CC348="HABILITA",('PRECIOS UNITARIOS'!$AF348*500)/CB348))))</f>
        <v>0</v>
      </c>
      <c r="CE348" s="43">
        <f>'PRECIO REFERENCIA'!CC348</f>
        <v>0</v>
      </c>
      <c r="CF348" s="43" t="str">
        <f>'PRECIO REFERENCIA'!CE348</f>
        <v>NO OFERTADO</v>
      </c>
      <c r="CG348" s="44">
        <f>+IF(CF348="NO OFERTADO",0,IF(CF348="NO CUMPLE EV TECNICA",0,IF(CF348="NO HABILITA",0,IF(CF348="HABILITA",('PRECIOS UNITARIOS'!$AF348*500)/CE348))))</f>
        <v>0</v>
      </c>
      <c r="CH348" s="43">
        <f>'PRECIO REFERENCIA'!CF348</f>
        <v>0</v>
      </c>
      <c r="CI348" s="43" t="str">
        <f>'PRECIO REFERENCIA'!CH348</f>
        <v>NO OFERTADO</v>
      </c>
      <c r="CJ348" s="44">
        <f>+IF(CI348="NO OFERTADO",0,IF(CI348="NO CUMPLE EV TECNICA",0,IF(CI348="NO HABILITA",0,IF(CI348="HABILITA",('PRECIOS UNITARIOS'!$AF348*500)/CH348))))</f>
        <v>0</v>
      </c>
    </row>
    <row r="349" spans="1:88" s="40" customFormat="1" ht="51" x14ac:dyDescent="0.2">
      <c r="A349" s="103">
        <v>340</v>
      </c>
      <c r="B349" s="202" t="s">
        <v>502</v>
      </c>
      <c r="C349" s="121" t="s">
        <v>503</v>
      </c>
      <c r="D349" s="24">
        <v>1</v>
      </c>
      <c r="E349" s="166" t="s">
        <v>53</v>
      </c>
      <c r="F349" s="168">
        <v>2</v>
      </c>
      <c r="G349" s="25">
        <v>862500</v>
      </c>
      <c r="H349" s="43">
        <f>'PRECIO REFERENCIA'!F349</f>
        <v>0</v>
      </c>
      <c r="I349" s="43" t="str">
        <f>'PRECIO REFERENCIA'!H349</f>
        <v>NO OFERTADO</v>
      </c>
      <c r="J349" s="44">
        <f>+IF(I349="NO OFERTADO",0,IF(I349="NO CUMPLE EV TECNICA",0,IF(I349="NO HABILITA",0,IF(I349="HABILITA",('PRECIOS UNITARIOS'!$AF349*500)/H349))))</f>
        <v>0</v>
      </c>
      <c r="K349" s="43">
        <f>'PRECIO REFERENCIA'!I349</f>
        <v>0</v>
      </c>
      <c r="L349" s="43" t="str">
        <f>'PRECIO REFERENCIA'!K349</f>
        <v>NO OFERTADO</v>
      </c>
      <c r="M349" s="44">
        <f>+IF(L349="NO OFERTADO",0,IF(L349="NO CUMPLE EV TECNICA",0,IF(L349="NO HABILITA",0,IF(L349="HABILITA",('PRECIOS UNITARIOS'!$AF349*500)/K349))))</f>
        <v>0</v>
      </c>
      <c r="N349" s="43">
        <f>'PRECIO REFERENCIA'!L349</f>
        <v>0</v>
      </c>
      <c r="O349" s="43" t="str">
        <f>'PRECIO REFERENCIA'!N349</f>
        <v>NO OFERTADO</v>
      </c>
      <c r="P349" s="44">
        <f>+IF(O349="NO OFERTADO",0,IF(O349="NO CUMPLE EV TECNICA",0,IF(O349="NO HABILITA",0,IF(O349="HABILITA",('PRECIOS UNITARIOS'!$AF349*500)/N349))))</f>
        <v>0</v>
      </c>
      <c r="Q349" s="43">
        <f>'PRECIO REFERENCIA'!O349</f>
        <v>0</v>
      </c>
      <c r="R349" s="43" t="str">
        <f>'PRECIO REFERENCIA'!Q349</f>
        <v>NO OFERTADO</v>
      </c>
      <c r="S349" s="44">
        <f>+IF(R349="NO OFERTADO",0,IF(R349="NO CUMPLE EV TECNICA",0,IF(R349="NO HABILITA",0,IF(R349="HABILITA",('PRECIOS UNITARIOS'!$AF349*500)/Q349))))</f>
        <v>0</v>
      </c>
      <c r="T349" s="43">
        <f>'PRECIO REFERENCIA'!R349</f>
        <v>0</v>
      </c>
      <c r="U349" s="43" t="str">
        <f>'PRECIO REFERENCIA'!T349</f>
        <v>NO OFERTADO</v>
      </c>
      <c r="V349" s="44">
        <f>+IF(U349="NO OFERTADO",0,IF(U349="NO CUMPLE EV TECNICA",0,IF(U349="NO HABILITA",0,IF(U349="HABILITA",('PRECIOS UNITARIOS'!$AF349*500)/T349))))</f>
        <v>0</v>
      </c>
      <c r="W349" s="43">
        <f>'PRECIO REFERENCIA'!U349</f>
        <v>0</v>
      </c>
      <c r="X349" s="43" t="str">
        <f>'PRECIO REFERENCIA'!W349</f>
        <v>NO OFERTADO</v>
      </c>
      <c r="Y349" s="44">
        <f>+IF(X349="NO OFERTADO",0,IF(X349="NO CUMPLE EV TECNICA",0,IF(X349="NO HABILITA",0,IF(X349="HABILITA",('PRECIOS UNITARIOS'!$AF349*500)/W349))))</f>
        <v>0</v>
      </c>
      <c r="Z349" s="43">
        <f>'PRECIO REFERENCIA'!X349</f>
        <v>0</v>
      </c>
      <c r="AA349" s="43" t="str">
        <f>'PRECIO REFERENCIA'!Z349</f>
        <v>NO OFERTADO</v>
      </c>
      <c r="AB349" s="44">
        <f>+IF(AA349="NO OFERTADO",0,IF(AA349="NO CUMPLE EV TECNICA",0,IF(AA349="NO HABILITA",0,IF(AA349="HABILITA",('PRECIOS UNITARIOS'!$AF349*500)/Z349))))</f>
        <v>0</v>
      </c>
      <c r="AC349" s="43">
        <f>'PRECIO REFERENCIA'!AA349</f>
        <v>0</v>
      </c>
      <c r="AD349" s="43" t="str">
        <f>'PRECIO REFERENCIA'!AC349</f>
        <v>NO OFERTADO</v>
      </c>
      <c r="AE349" s="44">
        <f>+IF(AD349="NO OFERTADO",0,IF(AD349="NO CUMPLE EV TECNICA",0,IF(AD349="NO HABILITA",0,IF(AD349="HABILITA",('PRECIOS UNITARIOS'!$AF349*500)/AC349))))</f>
        <v>0</v>
      </c>
      <c r="AF349" s="43">
        <f>'PRECIO REFERENCIA'!AD349</f>
        <v>1278191</v>
      </c>
      <c r="AG349" s="43" t="str">
        <f>'PRECIO REFERENCIA'!AF349</f>
        <v>NO HABILITA</v>
      </c>
      <c r="AH349" s="44">
        <f>+IF(AG349="NO OFERTADO",0,IF(AG349="NO CUMPLE EV TECNICA",0,IF(AG349="NO HABILITA",0,IF(AG349="HABILITA",('PRECIOS UNITARIOS'!$AF349*500)/AF349))))</f>
        <v>0</v>
      </c>
      <c r="AI349" s="43">
        <f>'PRECIO REFERENCIA'!AG349</f>
        <v>0</v>
      </c>
      <c r="AJ349" s="43" t="str">
        <f>'PRECIO REFERENCIA'!AI349</f>
        <v>NO OFERTADO</v>
      </c>
      <c r="AK349" s="44">
        <f>+IF(AJ349="NO OFERTADO",0,IF(AJ349="NO CUMPLE EV TECNICA",0,IF(AJ349="NO HABILITA",0,IF(AJ349="HABILITA",('PRECIOS UNITARIOS'!$AF349*500)/AI349))))</f>
        <v>0</v>
      </c>
      <c r="AL349" s="43">
        <f>'PRECIO REFERENCIA'!AJ349</f>
        <v>0</v>
      </c>
      <c r="AM349" s="43" t="str">
        <f>'PRECIO REFERENCIA'!AL349</f>
        <v>NO OFERTADO</v>
      </c>
      <c r="AN349" s="44">
        <f>+IF(AM349="NO OFERTADO",0,IF(AM349="NO CUMPLE EV TECNICA",0,IF(AM349="NO HABILITA",0,IF(AM349="HABILITA",('PRECIOS UNITARIOS'!$AF349*500)/AL349))))</f>
        <v>0</v>
      </c>
      <c r="AO349" s="43">
        <f>'PRECIO REFERENCIA'!AM349</f>
        <v>0</v>
      </c>
      <c r="AP349" s="43" t="str">
        <f>'PRECIO REFERENCIA'!AO349</f>
        <v>NO OFERTADO</v>
      </c>
      <c r="AQ349" s="44">
        <f>+IF(AP349="NO OFERTADO",0,IF(AP349="NO CUMPLE EV TECNICA",0,IF(AP349="NO HABILITA",0,IF(AP349="HABILITA",('PRECIOS UNITARIOS'!$AF349*500)/AO349))))</f>
        <v>0</v>
      </c>
      <c r="AR349" s="43">
        <f>'PRECIO REFERENCIA'!AP349</f>
        <v>0</v>
      </c>
      <c r="AS349" s="43" t="str">
        <f>'PRECIO REFERENCIA'!AR349</f>
        <v>NO OFERTADO</v>
      </c>
      <c r="AT349" s="44">
        <f>+IF(AS349="NO OFERTADO",0,IF(AS349="NO CUMPLE EV TECNICA",0,IF(AS349="NO HABILITA",0,IF(AS349="HABILITA",('PRECIOS UNITARIOS'!$AF349*500)/AR349))))</f>
        <v>0</v>
      </c>
      <c r="AU349" s="43">
        <f>'PRECIO REFERENCIA'!AS349</f>
        <v>0</v>
      </c>
      <c r="AV349" s="43" t="str">
        <f>'PRECIO REFERENCIA'!AU349</f>
        <v>NO OFERTADO</v>
      </c>
      <c r="AW349" s="44">
        <f>+IF(AV349="NO OFERTADO",0,IF(AV349="NO CUMPLE EV TECNICA",0,IF(AV349="NO HABILITA",0,IF(AV349="HABILITA",('PRECIOS UNITARIOS'!$AF349*500)/AU349))))</f>
        <v>0</v>
      </c>
      <c r="AX349" s="43">
        <f>'PRECIO REFERENCIA'!AV349</f>
        <v>0</v>
      </c>
      <c r="AY349" s="43" t="str">
        <f>'PRECIO REFERENCIA'!AX349</f>
        <v>NO OFERTADO</v>
      </c>
      <c r="AZ349" s="44">
        <f>+IF(AY349="NO OFERTADO",0,IF(AY349="NO CUMPLE EV TECNICA",0,IF(AY349="NO HABILITA",0,IF(AY349="HABILITA",('PRECIOS UNITARIOS'!$AF349*500)/AX349))))</f>
        <v>0</v>
      </c>
      <c r="BA349" s="43">
        <f>'PRECIO REFERENCIA'!AY349</f>
        <v>0</v>
      </c>
      <c r="BB349" s="43" t="str">
        <f>'PRECIO REFERENCIA'!BA349</f>
        <v>NO OFERTADO</v>
      </c>
      <c r="BC349" s="44">
        <f>+IF(BB349="NO OFERTADO",0,IF(BB349="NO CUMPLE EV TECNICA",0,IF(BB349="NO HABILITA",0,IF(BB349="HABILITA",('PRECIOS UNITARIOS'!$AF349*500)/BA349))))</f>
        <v>0</v>
      </c>
      <c r="BD349" s="43">
        <f>'PRECIO REFERENCIA'!BB349</f>
        <v>0</v>
      </c>
      <c r="BE349" s="43" t="str">
        <f>'PRECIO REFERENCIA'!BD349</f>
        <v>NO OFERTADO</v>
      </c>
      <c r="BF349" s="44">
        <f>+IF(BE349="NO OFERTADO",0,IF(BE349="NO CUMPLE EV TECNICA",0,IF(BE349="NO HABILITA",0,IF(BE349="HABILITA",('PRECIOS UNITARIOS'!$AF349*500)/BD349))))</f>
        <v>0</v>
      </c>
      <c r="BG349" s="43">
        <f>'PRECIO REFERENCIA'!BE349</f>
        <v>0</v>
      </c>
      <c r="BH349" s="43" t="str">
        <f>'PRECIO REFERENCIA'!BG349</f>
        <v>NO OFERTADO</v>
      </c>
      <c r="BI349" s="44">
        <f>+IF(BH349="NO OFERTADO",0,IF(BH349="NO CUMPLE EV TECNICA",0,IF(BH349="NO HABILITA",0,IF(BH349="HABILITA",('PRECIOS UNITARIOS'!$AF349*500)/BG349))))</f>
        <v>0</v>
      </c>
      <c r="BJ349" s="43">
        <f>'PRECIO REFERENCIA'!BH349</f>
        <v>0</v>
      </c>
      <c r="BK349" s="43" t="str">
        <f>'PRECIO REFERENCIA'!BJ349</f>
        <v>NO OFERTADO</v>
      </c>
      <c r="BL349" s="44">
        <f>+IF(BK349="NO OFERTADO",0,IF(BK349="NO CUMPLE EV TECNICA",0,IF(BK349="NO HABILITA",0,IF(BK349="HABILITA",('PRECIOS UNITARIOS'!$AF349*500)/BJ349))))</f>
        <v>0</v>
      </c>
      <c r="BM349" s="43">
        <f>'PRECIO REFERENCIA'!BK349</f>
        <v>0</v>
      </c>
      <c r="BN349" s="43" t="str">
        <f>'PRECIO REFERENCIA'!BM349</f>
        <v>NO OFERTADO</v>
      </c>
      <c r="BO349" s="44">
        <f>+IF(BN349="NO OFERTADO",0,IF(BN349="NO CUMPLE EV TECNICA",0,IF(BN349="NO HABILITA",0,IF(BN349="HABILITA",('PRECIOS UNITARIOS'!$AF349*500)/BM349))))</f>
        <v>0</v>
      </c>
      <c r="BP349" s="43">
        <f>'PRECIO REFERENCIA'!BN349</f>
        <v>795530</v>
      </c>
      <c r="BQ349" s="43" t="str">
        <f>'PRECIO REFERENCIA'!BP349</f>
        <v>HABILITA</v>
      </c>
      <c r="BR349" s="44">
        <f>+IF(BQ349="NO OFERTADO",0,IF(BQ349="NO CUMPLE EV TECNICA",0,IF(BQ349="NO HABILITA",0,IF(BQ349="HABILITA",('PRECIOS UNITARIOS'!$AF349*500)/BP349))))</f>
        <v>439.9582668158335</v>
      </c>
      <c r="BS349" s="43">
        <f>'PRECIO REFERENCIA'!BQ349</f>
        <v>0</v>
      </c>
      <c r="BT349" s="43" t="str">
        <f>'PRECIO REFERENCIA'!BS349</f>
        <v>NO OFERTADO</v>
      </c>
      <c r="BU349" s="44">
        <f>+IF(BT349="NO OFERTADO",0,IF(BT349="NO CUMPLE EV TECNICA",0,IF(BT349="NO HABILITA",0,IF(BT349="HABILITA",('PRECIOS UNITARIOS'!$AF349*500)/BS349))))</f>
        <v>0</v>
      </c>
      <c r="BV349" s="43">
        <f>'PRECIO REFERENCIA'!BT349</f>
        <v>700000</v>
      </c>
      <c r="BW349" s="43" t="str">
        <f>'PRECIO REFERENCIA'!BV349</f>
        <v>HABILITA</v>
      </c>
      <c r="BX349" s="44">
        <f>+IF(BW349="NO OFERTADO",0,IF(BW349="NO CUMPLE EV TECNICA",0,IF(BW349="NO HABILITA",0,IF(BW349="HABILITA",('PRECIOS UNITARIOS'!$AF349*500)/BV349))))</f>
        <v>500</v>
      </c>
      <c r="BY349" s="43">
        <f>'PRECIO REFERENCIA'!BW349</f>
        <v>850000</v>
      </c>
      <c r="BZ349" s="43" t="str">
        <f>'PRECIO REFERENCIA'!BY349</f>
        <v>HABILITA</v>
      </c>
      <c r="CA349" s="44">
        <f>+IF(BZ349="NO OFERTADO",0,IF(BZ349="NO CUMPLE EV TECNICA",0,IF(BZ349="NO HABILITA",0,IF(BZ349="HABILITA",('PRECIOS UNITARIOS'!$AF349*500)/BY349))))</f>
        <v>411.76470588235293</v>
      </c>
      <c r="CB349" s="43">
        <f>'PRECIO REFERENCIA'!BZ349</f>
        <v>0</v>
      </c>
      <c r="CC349" s="43" t="str">
        <f>'PRECIO REFERENCIA'!CB349</f>
        <v>NO OFERTADO</v>
      </c>
      <c r="CD349" s="44">
        <f>+IF(CC349="NO OFERTADO",0,IF(CC349="NO CUMPLE EV TECNICA",0,IF(CC349="NO HABILITA",0,IF(CC349="HABILITA",('PRECIOS UNITARIOS'!$AF349*500)/CB349))))</f>
        <v>0</v>
      </c>
      <c r="CE349" s="43">
        <f>'PRECIO REFERENCIA'!CC349</f>
        <v>0</v>
      </c>
      <c r="CF349" s="43" t="str">
        <f>'PRECIO REFERENCIA'!CE349</f>
        <v>NO OFERTADO</v>
      </c>
      <c r="CG349" s="44">
        <f>+IF(CF349="NO OFERTADO",0,IF(CF349="NO CUMPLE EV TECNICA",0,IF(CF349="NO HABILITA",0,IF(CF349="HABILITA",('PRECIOS UNITARIOS'!$AF349*500)/CE349))))</f>
        <v>0</v>
      </c>
      <c r="CH349" s="43">
        <f>'PRECIO REFERENCIA'!CF349</f>
        <v>0</v>
      </c>
      <c r="CI349" s="43" t="str">
        <f>'PRECIO REFERENCIA'!CH349</f>
        <v>NO OFERTADO</v>
      </c>
      <c r="CJ349" s="44">
        <f>+IF(CI349="NO OFERTADO",0,IF(CI349="NO CUMPLE EV TECNICA",0,IF(CI349="NO HABILITA",0,IF(CI349="HABILITA",('PRECIOS UNITARIOS'!$AF349*500)/CH349))))</f>
        <v>0</v>
      </c>
    </row>
    <row r="350" spans="1:88" s="40" customFormat="1" ht="38.25" x14ac:dyDescent="0.2">
      <c r="A350" s="103">
        <v>341</v>
      </c>
      <c r="B350" s="202" t="s">
        <v>504</v>
      </c>
      <c r="C350" s="121" t="s">
        <v>505</v>
      </c>
      <c r="D350" s="24">
        <v>1</v>
      </c>
      <c r="E350" s="166" t="s">
        <v>53</v>
      </c>
      <c r="F350" s="168">
        <v>37.333333333333336</v>
      </c>
      <c r="G350" s="25">
        <v>51531.998000000007</v>
      </c>
      <c r="H350" s="43">
        <f>'PRECIO REFERENCIA'!F350</f>
        <v>0</v>
      </c>
      <c r="I350" s="43" t="str">
        <f>'PRECIO REFERENCIA'!H350</f>
        <v>NO OFERTADO</v>
      </c>
      <c r="J350" s="44">
        <f>+IF(I350="NO OFERTADO",0,IF(I350="NO CUMPLE EV TECNICA",0,IF(I350="NO HABILITA",0,IF(I350="HABILITA",('PRECIOS UNITARIOS'!$AF350*500)/H350))))</f>
        <v>0</v>
      </c>
      <c r="K350" s="43">
        <f>'PRECIO REFERENCIA'!I350</f>
        <v>0</v>
      </c>
      <c r="L350" s="43" t="str">
        <f>'PRECIO REFERENCIA'!K350</f>
        <v>NO OFERTADO</v>
      </c>
      <c r="M350" s="44">
        <f>+IF(L350="NO OFERTADO",0,IF(L350="NO CUMPLE EV TECNICA",0,IF(L350="NO HABILITA",0,IF(L350="HABILITA",('PRECIOS UNITARIOS'!$AF350*500)/K350))))</f>
        <v>0</v>
      </c>
      <c r="N350" s="43">
        <f>'PRECIO REFERENCIA'!L350</f>
        <v>0</v>
      </c>
      <c r="O350" s="43" t="str">
        <f>'PRECIO REFERENCIA'!N350</f>
        <v>NO OFERTADO</v>
      </c>
      <c r="P350" s="44">
        <f>+IF(O350="NO OFERTADO",0,IF(O350="NO CUMPLE EV TECNICA",0,IF(O350="NO HABILITA",0,IF(O350="HABILITA",('PRECIOS UNITARIOS'!$AF350*500)/N350))))</f>
        <v>0</v>
      </c>
      <c r="Q350" s="43">
        <f>'PRECIO REFERENCIA'!O350</f>
        <v>0</v>
      </c>
      <c r="R350" s="43" t="str">
        <f>'PRECIO REFERENCIA'!Q350</f>
        <v>NO OFERTADO</v>
      </c>
      <c r="S350" s="44">
        <f>+IF(R350="NO OFERTADO",0,IF(R350="NO CUMPLE EV TECNICA",0,IF(R350="NO HABILITA",0,IF(R350="HABILITA",('PRECIOS UNITARIOS'!$AF350*500)/Q350))))</f>
        <v>0</v>
      </c>
      <c r="T350" s="43">
        <f>'PRECIO REFERENCIA'!R350</f>
        <v>0</v>
      </c>
      <c r="U350" s="43" t="str">
        <f>'PRECIO REFERENCIA'!T350</f>
        <v>NO OFERTADO</v>
      </c>
      <c r="V350" s="44">
        <f>+IF(U350="NO OFERTADO",0,IF(U350="NO CUMPLE EV TECNICA",0,IF(U350="NO HABILITA",0,IF(U350="HABILITA",('PRECIOS UNITARIOS'!$AF350*500)/T350))))</f>
        <v>0</v>
      </c>
      <c r="W350" s="43">
        <f>'PRECIO REFERENCIA'!U350</f>
        <v>0</v>
      </c>
      <c r="X350" s="43" t="str">
        <f>'PRECIO REFERENCIA'!W350</f>
        <v>NO OFERTADO</v>
      </c>
      <c r="Y350" s="44">
        <f>+IF(X350="NO OFERTADO",0,IF(X350="NO CUMPLE EV TECNICA",0,IF(X350="NO HABILITA",0,IF(X350="HABILITA",('PRECIOS UNITARIOS'!$AF350*500)/W350))))</f>
        <v>0</v>
      </c>
      <c r="Z350" s="43">
        <f>'PRECIO REFERENCIA'!X350</f>
        <v>0</v>
      </c>
      <c r="AA350" s="43" t="str">
        <f>'PRECIO REFERENCIA'!Z350</f>
        <v>NO OFERTADO</v>
      </c>
      <c r="AB350" s="44">
        <f>+IF(AA350="NO OFERTADO",0,IF(AA350="NO CUMPLE EV TECNICA",0,IF(AA350="NO HABILITA",0,IF(AA350="HABILITA",('PRECIOS UNITARIOS'!$AF350*500)/Z350))))</f>
        <v>0</v>
      </c>
      <c r="AC350" s="43">
        <f>'PRECIO REFERENCIA'!AA350</f>
        <v>0</v>
      </c>
      <c r="AD350" s="43" t="str">
        <f>'PRECIO REFERENCIA'!AC350</f>
        <v>NO OFERTADO</v>
      </c>
      <c r="AE350" s="44">
        <f>+IF(AD350="NO OFERTADO",0,IF(AD350="NO CUMPLE EV TECNICA",0,IF(AD350="NO HABILITA",0,IF(AD350="HABILITA",('PRECIOS UNITARIOS'!$AF350*500)/AC350))))</f>
        <v>0</v>
      </c>
      <c r="AF350" s="43">
        <f>'PRECIO REFERENCIA'!AD350</f>
        <v>0</v>
      </c>
      <c r="AG350" s="43" t="str">
        <f>'PRECIO REFERENCIA'!AF350</f>
        <v>NO OFERTADO</v>
      </c>
      <c r="AH350" s="44">
        <f>+IF(AG350="NO OFERTADO",0,IF(AG350="NO CUMPLE EV TECNICA",0,IF(AG350="NO HABILITA",0,IF(AG350="HABILITA",('PRECIOS UNITARIOS'!$AF350*500)/AF350))))</f>
        <v>0</v>
      </c>
      <c r="AI350" s="43">
        <f>'PRECIO REFERENCIA'!AG350</f>
        <v>0</v>
      </c>
      <c r="AJ350" s="43" t="str">
        <f>'PRECIO REFERENCIA'!AI350</f>
        <v>NO OFERTADO</v>
      </c>
      <c r="AK350" s="44">
        <f>+IF(AJ350="NO OFERTADO",0,IF(AJ350="NO CUMPLE EV TECNICA",0,IF(AJ350="NO HABILITA",0,IF(AJ350="HABILITA",('PRECIOS UNITARIOS'!$AF350*500)/AI350))))</f>
        <v>0</v>
      </c>
      <c r="AL350" s="43">
        <f>'PRECIO REFERENCIA'!AJ350</f>
        <v>0</v>
      </c>
      <c r="AM350" s="43" t="str">
        <f>'PRECIO REFERENCIA'!AL350</f>
        <v>NO OFERTADO</v>
      </c>
      <c r="AN350" s="44">
        <f>+IF(AM350="NO OFERTADO",0,IF(AM350="NO CUMPLE EV TECNICA",0,IF(AM350="NO HABILITA",0,IF(AM350="HABILITA",('PRECIOS UNITARIOS'!$AF350*500)/AL350))))</f>
        <v>0</v>
      </c>
      <c r="AO350" s="43">
        <f>'PRECIO REFERENCIA'!AM350</f>
        <v>0</v>
      </c>
      <c r="AP350" s="43" t="str">
        <f>'PRECIO REFERENCIA'!AO350</f>
        <v>NO OFERTADO</v>
      </c>
      <c r="AQ350" s="44">
        <f>+IF(AP350="NO OFERTADO",0,IF(AP350="NO CUMPLE EV TECNICA",0,IF(AP350="NO HABILITA",0,IF(AP350="HABILITA",('PRECIOS UNITARIOS'!$AF350*500)/AO350))))</f>
        <v>0</v>
      </c>
      <c r="AR350" s="43">
        <f>'PRECIO REFERENCIA'!AP350</f>
        <v>58310</v>
      </c>
      <c r="AS350" s="43" t="str">
        <f>'PRECIO REFERENCIA'!AR350</f>
        <v>HABILITA</v>
      </c>
      <c r="AT350" s="44">
        <f>+IF(AS350="NO OFERTADO",0,IF(AS350="NO CUMPLE EV TECNICA",0,IF(AS350="NO HABILITA",0,IF(AS350="HABILITA",('PRECIOS UNITARIOS'!$AF350*500)/AR350))))</f>
        <v>500</v>
      </c>
      <c r="AU350" s="43">
        <f>'PRECIO REFERENCIA'!AS350</f>
        <v>0</v>
      </c>
      <c r="AV350" s="43" t="str">
        <f>'PRECIO REFERENCIA'!AU350</f>
        <v>NO OFERTADO</v>
      </c>
      <c r="AW350" s="44">
        <f>+IF(AV350="NO OFERTADO",0,IF(AV350="NO CUMPLE EV TECNICA",0,IF(AV350="NO HABILITA",0,IF(AV350="HABILITA",('PRECIOS UNITARIOS'!$AF350*500)/AU350))))</f>
        <v>0</v>
      </c>
      <c r="AX350" s="43">
        <f>'PRECIO REFERENCIA'!AV350</f>
        <v>0</v>
      </c>
      <c r="AY350" s="43" t="str">
        <f>'PRECIO REFERENCIA'!AX350</f>
        <v>NO OFERTADO</v>
      </c>
      <c r="AZ350" s="44">
        <f>+IF(AY350="NO OFERTADO",0,IF(AY350="NO CUMPLE EV TECNICA",0,IF(AY350="NO HABILITA",0,IF(AY350="HABILITA",('PRECIOS UNITARIOS'!$AF350*500)/AX350))))</f>
        <v>0</v>
      </c>
      <c r="BA350" s="43">
        <f>'PRECIO REFERENCIA'!AY350</f>
        <v>0</v>
      </c>
      <c r="BB350" s="43" t="str">
        <f>'PRECIO REFERENCIA'!BA350</f>
        <v>NO OFERTADO</v>
      </c>
      <c r="BC350" s="44">
        <f>+IF(BB350="NO OFERTADO",0,IF(BB350="NO CUMPLE EV TECNICA",0,IF(BB350="NO HABILITA",0,IF(BB350="HABILITA",('PRECIOS UNITARIOS'!$AF350*500)/BA350))))</f>
        <v>0</v>
      </c>
      <c r="BD350" s="43">
        <f>'PRECIO REFERENCIA'!BB350</f>
        <v>0</v>
      </c>
      <c r="BE350" s="43" t="str">
        <f>'PRECIO REFERENCIA'!BD350</f>
        <v>NO OFERTADO</v>
      </c>
      <c r="BF350" s="44">
        <f>+IF(BE350="NO OFERTADO",0,IF(BE350="NO CUMPLE EV TECNICA",0,IF(BE350="NO HABILITA",0,IF(BE350="HABILITA",('PRECIOS UNITARIOS'!$AF350*500)/BD350))))</f>
        <v>0</v>
      </c>
      <c r="BG350" s="43">
        <f>'PRECIO REFERENCIA'!BE350</f>
        <v>0</v>
      </c>
      <c r="BH350" s="43" t="str">
        <f>'PRECIO REFERENCIA'!BG350</f>
        <v>NO OFERTADO</v>
      </c>
      <c r="BI350" s="44">
        <f>+IF(BH350="NO OFERTADO",0,IF(BH350="NO CUMPLE EV TECNICA",0,IF(BH350="NO HABILITA",0,IF(BH350="HABILITA",('PRECIOS UNITARIOS'!$AF350*500)/BG350))))</f>
        <v>0</v>
      </c>
      <c r="BJ350" s="43">
        <f>'PRECIO REFERENCIA'!BH350</f>
        <v>0</v>
      </c>
      <c r="BK350" s="43" t="str">
        <f>'PRECIO REFERENCIA'!BJ350</f>
        <v>NO OFERTADO</v>
      </c>
      <c r="BL350" s="44">
        <f>+IF(BK350="NO OFERTADO",0,IF(BK350="NO CUMPLE EV TECNICA",0,IF(BK350="NO HABILITA",0,IF(BK350="HABILITA",('PRECIOS UNITARIOS'!$AF350*500)/BJ350))))</f>
        <v>0</v>
      </c>
      <c r="BM350" s="43">
        <f>'PRECIO REFERENCIA'!BK350</f>
        <v>0</v>
      </c>
      <c r="BN350" s="43" t="str">
        <f>'PRECIO REFERENCIA'!BM350</f>
        <v>NO OFERTADO</v>
      </c>
      <c r="BO350" s="44">
        <f>+IF(BN350="NO OFERTADO",0,IF(BN350="NO CUMPLE EV TECNICA",0,IF(BN350="NO HABILITA",0,IF(BN350="HABILITA",('PRECIOS UNITARIOS'!$AF350*500)/BM350))))</f>
        <v>0</v>
      </c>
      <c r="BP350" s="43">
        <f>'PRECIO REFERENCIA'!BN350</f>
        <v>0</v>
      </c>
      <c r="BQ350" s="43" t="str">
        <f>'PRECIO REFERENCIA'!BP350</f>
        <v>NO OFERTADO</v>
      </c>
      <c r="BR350" s="44">
        <f>+IF(BQ350="NO OFERTADO",0,IF(BQ350="NO CUMPLE EV TECNICA",0,IF(BQ350="NO HABILITA",0,IF(BQ350="HABILITA",('PRECIOS UNITARIOS'!$AF350*500)/BP350))))</f>
        <v>0</v>
      </c>
      <c r="BS350" s="43">
        <f>'PRECIO REFERENCIA'!BQ350</f>
        <v>0</v>
      </c>
      <c r="BT350" s="43" t="str">
        <f>'PRECIO REFERENCIA'!BS350</f>
        <v>NO OFERTADO</v>
      </c>
      <c r="BU350" s="44">
        <f>+IF(BT350="NO OFERTADO",0,IF(BT350="NO CUMPLE EV TECNICA",0,IF(BT350="NO HABILITA",0,IF(BT350="HABILITA",('PRECIOS UNITARIOS'!$AF350*500)/BS350))))</f>
        <v>0</v>
      </c>
      <c r="BV350" s="43">
        <f>'PRECIO REFERENCIA'!BT350</f>
        <v>0</v>
      </c>
      <c r="BW350" s="43" t="str">
        <f>'PRECIO REFERENCIA'!BV350</f>
        <v>NO OFERTADO</v>
      </c>
      <c r="BX350" s="44">
        <f>+IF(BW350="NO OFERTADO",0,IF(BW350="NO CUMPLE EV TECNICA",0,IF(BW350="NO HABILITA",0,IF(BW350="HABILITA",('PRECIOS UNITARIOS'!$AF350*500)/BV350))))</f>
        <v>0</v>
      </c>
      <c r="BY350" s="43">
        <f>'PRECIO REFERENCIA'!BW350</f>
        <v>0</v>
      </c>
      <c r="BZ350" s="43" t="str">
        <f>'PRECIO REFERENCIA'!BY350</f>
        <v>NO OFERTADO</v>
      </c>
      <c r="CA350" s="44">
        <f>+IF(BZ350="NO OFERTADO",0,IF(BZ350="NO CUMPLE EV TECNICA",0,IF(BZ350="NO HABILITA",0,IF(BZ350="HABILITA",('PRECIOS UNITARIOS'!$AF350*500)/BY350))))</f>
        <v>0</v>
      </c>
      <c r="CB350" s="43">
        <f>'PRECIO REFERENCIA'!BZ350</f>
        <v>0</v>
      </c>
      <c r="CC350" s="43" t="str">
        <f>'PRECIO REFERENCIA'!CB350</f>
        <v>NO OFERTADO</v>
      </c>
      <c r="CD350" s="44">
        <f>+IF(CC350="NO OFERTADO",0,IF(CC350="NO CUMPLE EV TECNICA",0,IF(CC350="NO HABILITA",0,IF(CC350="HABILITA",('PRECIOS UNITARIOS'!$AF350*500)/CB350))))</f>
        <v>0</v>
      </c>
      <c r="CE350" s="43">
        <f>'PRECIO REFERENCIA'!CC350</f>
        <v>0</v>
      </c>
      <c r="CF350" s="43" t="str">
        <f>'PRECIO REFERENCIA'!CE350</f>
        <v>NO OFERTADO</v>
      </c>
      <c r="CG350" s="44">
        <f>+IF(CF350="NO OFERTADO",0,IF(CF350="NO CUMPLE EV TECNICA",0,IF(CF350="NO HABILITA",0,IF(CF350="HABILITA",('PRECIOS UNITARIOS'!$AF350*500)/CE350))))</f>
        <v>0</v>
      </c>
      <c r="CH350" s="43">
        <f>'PRECIO REFERENCIA'!CF350</f>
        <v>0</v>
      </c>
      <c r="CI350" s="43" t="str">
        <f>'PRECIO REFERENCIA'!CH350</f>
        <v>NO OFERTADO</v>
      </c>
      <c r="CJ350" s="44">
        <f>+IF(CI350="NO OFERTADO",0,IF(CI350="NO CUMPLE EV TECNICA",0,IF(CI350="NO HABILITA",0,IF(CI350="HABILITA",('PRECIOS UNITARIOS'!$AF350*500)/CH350))))</f>
        <v>0</v>
      </c>
    </row>
    <row r="351" spans="1:88" s="40" customFormat="1" ht="38.25" x14ac:dyDescent="0.2">
      <c r="A351" s="103">
        <v>342</v>
      </c>
      <c r="B351" s="202" t="s">
        <v>506</v>
      </c>
      <c r="C351" s="121" t="s">
        <v>52</v>
      </c>
      <c r="D351" s="24">
        <v>1</v>
      </c>
      <c r="E351" s="166" t="s">
        <v>53</v>
      </c>
      <c r="F351" s="168">
        <v>4.5</v>
      </c>
      <c r="G351" s="25">
        <v>8798.1460000000006</v>
      </c>
      <c r="H351" s="43">
        <f>'PRECIO REFERENCIA'!F351</f>
        <v>0</v>
      </c>
      <c r="I351" s="43" t="str">
        <f>'PRECIO REFERENCIA'!H351</f>
        <v>NO OFERTADO</v>
      </c>
      <c r="J351" s="44">
        <f>+IF(I351="NO OFERTADO",0,IF(I351="NO CUMPLE EV TECNICA",0,IF(I351="NO HABILITA",0,IF(I351="HABILITA",('PRECIOS UNITARIOS'!$AF351*500)/H351))))</f>
        <v>0</v>
      </c>
      <c r="K351" s="43">
        <f>'PRECIO REFERENCIA'!I351</f>
        <v>8500</v>
      </c>
      <c r="L351" s="43" t="str">
        <f>'PRECIO REFERENCIA'!K351</f>
        <v>HABILITA</v>
      </c>
      <c r="M351" s="44">
        <f>+IF(L351="NO OFERTADO",0,IF(L351="NO CUMPLE EV TECNICA",0,IF(L351="NO HABILITA",0,IF(L351="HABILITA",('PRECIOS UNITARIOS'!$AF351*500)/K351))))</f>
        <v>352.94117647058823</v>
      </c>
      <c r="N351" s="43">
        <f>'PRECIO REFERENCIA'!L351</f>
        <v>0</v>
      </c>
      <c r="O351" s="43" t="str">
        <f>'PRECIO REFERENCIA'!N351</f>
        <v>NO OFERTADO</v>
      </c>
      <c r="P351" s="44">
        <f>+IF(O351="NO OFERTADO",0,IF(O351="NO CUMPLE EV TECNICA",0,IF(O351="NO HABILITA",0,IF(O351="HABILITA",('PRECIOS UNITARIOS'!$AF351*500)/N351))))</f>
        <v>0</v>
      </c>
      <c r="Q351" s="43">
        <f>'PRECIO REFERENCIA'!O351</f>
        <v>0</v>
      </c>
      <c r="R351" s="43" t="str">
        <f>'PRECIO REFERENCIA'!Q351</f>
        <v>NO OFERTADO</v>
      </c>
      <c r="S351" s="44">
        <f>+IF(R351="NO OFERTADO",0,IF(R351="NO CUMPLE EV TECNICA",0,IF(R351="NO HABILITA",0,IF(R351="HABILITA",('PRECIOS UNITARIOS'!$AF351*500)/Q351))))</f>
        <v>0</v>
      </c>
      <c r="T351" s="43">
        <f>'PRECIO REFERENCIA'!R351</f>
        <v>0</v>
      </c>
      <c r="U351" s="43" t="str">
        <f>'PRECIO REFERENCIA'!T351</f>
        <v>NO OFERTADO</v>
      </c>
      <c r="V351" s="44">
        <f>+IF(U351="NO OFERTADO",0,IF(U351="NO CUMPLE EV TECNICA",0,IF(U351="NO HABILITA",0,IF(U351="HABILITA",('PRECIOS UNITARIOS'!$AF351*500)/T351))))</f>
        <v>0</v>
      </c>
      <c r="W351" s="43">
        <f>'PRECIO REFERENCIA'!U351</f>
        <v>0</v>
      </c>
      <c r="X351" s="43" t="str">
        <f>'PRECIO REFERENCIA'!W351</f>
        <v>NO OFERTADO</v>
      </c>
      <c r="Y351" s="44">
        <f>+IF(X351="NO OFERTADO",0,IF(X351="NO CUMPLE EV TECNICA",0,IF(X351="NO HABILITA",0,IF(X351="HABILITA",('PRECIOS UNITARIOS'!$AF351*500)/W351))))</f>
        <v>0</v>
      </c>
      <c r="Z351" s="43">
        <f>'PRECIO REFERENCIA'!X351</f>
        <v>0</v>
      </c>
      <c r="AA351" s="43" t="str">
        <f>'PRECIO REFERENCIA'!Z351</f>
        <v>NO OFERTADO</v>
      </c>
      <c r="AB351" s="44">
        <f>+IF(AA351="NO OFERTADO",0,IF(AA351="NO CUMPLE EV TECNICA",0,IF(AA351="NO HABILITA",0,IF(AA351="HABILITA",('PRECIOS UNITARIOS'!$AF351*500)/Z351))))</f>
        <v>0</v>
      </c>
      <c r="AC351" s="43">
        <f>'PRECIO REFERENCIA'!AA351</f>
        <v>0</v>
      </c>
      <c r="AD351" s="43" t="str">
        <f>'PRECIO REFERENCIA'!AC351</f>
        <v>NO OFERTADO</v>
      </c>
      <c r="AE351" s="44">
        <f>+IF(AD351="NO OFERTADO",0,IF(AD351="NO CUMPLE EV TECNICA",0,IF(AD351="NO HABILITA",0,IF(AD351="HABILITA",('PRECIOS UNITARIOS'!$AF351*500)/AC351))))</f>
        <v>0</v>
      </c>
      <c r="AF351" s="43">
        <f>'PRECIO REFERENCIA'!AD351</f>
        <v>0</v>
      </c>
      <c r="AG351" s="43" t="str">
        <f>'PRECIO REFERENCIA'!AF351</f>
        <v>NO HABILITA</v>
      </c>
      <c r="AH351" s="44">
        <f>+IF(AG351="NO OFERTADO",0,IF(AG351="NO CUMPLE EV TECNICA",0,IF(AG351="NO HABILITA",0,IF(AG351="HABILITA",('PRECIOS UNITARIOS'!$AF351*500)/AF351))))</f>
        <v>0</v>
      </c>
      <c r="AI351" s="43">
        <f>'PRECIO REFERENCIA'!AG351</f>
        <v>0</v>
      </c>
      <c r="AJ351" s="43" t="str">
        <f>'PRECIO REFERENCIA'!AI351</f>
        <v>NO OFERTADO</v>
      </c>
      <c r="AK351" s="44">
        <f>+IF(AJ351="NO OFERTADO",0,IF(AJ351="NO CUMPLE EV TECNICA",0,IF(AJ351="NO HABILITA",0,IF(AJ351="HABILITA",('PRECIOS UNITARIOS'!$AF351*500)/AI351))))</f>
        <v>0</v>
      </c>
      <c r="AL351" s="43">
        <f>'PRECIO REFERENCIA'!AJ351</f>
        <v>0</v>
      </c>
      <c r="AM351" s="43" t="str">
        <f>'PRECIO REFERENCIA'!AL351</f>
        <v>NO OFERTADO</v>
      </c>
      <c r="AN351" s="44">
        <f>+IF(AM351="NO OFERTADO",0,IF(AM351="NO CUMPLE EV TECNICA",0,IF(AM351="NO HABILITA",0,IF(AM351="HABILITA",('PRECIOS UNITARIOS'!$AF351*500)/AL351))))</f>
        <v>0</v>
      </c>
      <c r="AO351" s="43">
        <f>'PRECIO REFERENCIA'!AM351</f>
        <v>7000</v>
      </c>
      <c r="AP351" s="43" t="str">
        <f>'PRECIO REFERENCIA'!AO351</f>
        <v>HABILITA</v>
      </c>
      <c r="AQ351" s="44">
        <f>+IF(AP351="NO OFERTADO",0,IF(AP351="NO CUMPLE EV TECNICA",0,IF(AP351="NO HABILITA",0,IF(AP351="HABILITA",('PRECIOS UNITARIOS'!$AF351*500)/AO351))))</f>
        <v>428.57142857142856</v>
      </c>
      <c r="AR351" s="43">
        <f>'PRECIO REFERENCIA'!AP351</f>
        <v>0</v>
      </c>
      <c r="AS351" s="43" t="str">
        <f>'PRECIO REFERENCIA'!AR351</f>
        <v>NO OFERTADO</v>
      </c>
      <c r="AT351" s="44">
        <f>+IF(AS351="NO OFERTADO",0,IF(AS351="NO CUMPLE EV TECNICA",0,IF(AS351="NO HABILITA",0,IF(AS351="HABILITA",('PRECIOS UNITARIOS'!$AF351*500)/AR351))))</f>
        <v>0</v>
      </c>
      <c r="AU351" s="43">
        <f>'PRECIO REFERENCIA'!AS351</f>
        <v>0</v>
      </c>
      <c r="AV351" s="43" t="str">
        <f>'PRECIO REFERENCIA'!AU351</f>
        <v>NO OFERTADO</v>
      </c>
      <c r="AW351" s="44">
        <f>+IF(AV351="NO OFERTADO",0,IF(AV351="NO CUMPLE EV TECNICA",0,IF(AV351="NO HABILITA",0,IF(AV351="HABILITA",('PRECIOS UNITARIOS'!$AF351*500)/AU351))))</f>
        <v>0</v>
      </c>
      <c r="AX351" s="43">
        <f>'PRECIO REFERENCIA'!AV351</f>
        <v>0</v>
      </c>
      <c r="AY351" s="43" t="str">
        <f>'PRECIO REFERENCIA'!AX351</f>
        <v>NO OFERTADO</v>
      </c>
      <c r="AZ351" s="44">
        <f>+IF(AY351="NO OFERTADO",0,IF(AY351="NO CUMPLE EV TECNICA",0,IF(AY351="NO HABILITA",0,IF(AY351="HABILITA",('PRECIOS UNITARIOS'!$AF351*500)/AX351))))</f>
        <v>0</v>
      </c>
      <c r="BA351" s="43">
        <f>'PRECIO REFERENCIA'!AY351</f>
        <v>0</v>
      </c>
      <c r="BB351" s="43" t="str">
        <f>'PRECIO REFERENCIA'!BA351</f>
        <v>NO OFERTADO</v>
      </c>
      <c r="BC351" s="44">
        <f>+IF(BB351="NO OFERTADO",0,IF(BB351="NO CUMPLE EV TECNICA",0,IF(BB351="NO HABILITA",0,IF(BB351="HABILITA",('PRECIOS UNITARIOS'!$AF351*500)/BA351))))</f>
        <v>0</v>
      </c>
      <c r="BD351" s="43">
        <f>'PRECIO REFERENCIA'!BB351</f>
        <v>0</v>
      </c>
      <c r="BE351" s="43" t="str">
        <f>'PRECIO REFERENCIA'!BD351</f>
        <v>NO OFERTADO</v>
      </c>
      <c r="BF351" s="44">
        <f>+IF(BE351="NO OFERTADO",0,IF(BE351="NO CUMPLE EV TECNICA",0,IF(BE351="NO HABILITA",0,IF(BE351="HABILITA",('PRECIOS UNITARIOS'!$AF351*500)/BD351))))</f>
        <v>0</v>
      </c>
      <c r="BG351" s="43">
        <f>'PRECIO REFERENCIA'!BE351</f>
        <v>0</v>
      </c>
      <c r="BH351" s="43" t="str">
        <f>'PRECIO REFERENCIA'!BG351</f>
        <v>NO OFERTADO</v>
      </c>
      <c r="BI351" s="44">
        <f>+IF(BH351="NO OFERTADO",0,IF(BH351="NO CUMPLE EV TECNICA",0,IF(BH351="NO HABILITA",0,IF(BH351="HABILITA",('PRECIOS UNITARIOS'!$AF351*500)/BG351))))</f>
        <v>0</v>
      </c>
      <c r="BJ351" s="43">
        <f>'PRECIO REFERENCIA'!BH351</f>
        <v>6000</v>
      </c>
      <c r="BK351" s="43" t="str">
        <f>'PRECIO REFERENCIA'!BJ351</f>
        <v>HABILITA</v>
      </c>
      <c r="BL351" s="44">
        <f>+IF(BK351="NO OFERTADO",0,IF(BK351="NO CUMPLE EV TECNICA",0,IF(BK351="NO HABILITA",0,IF(BK351="HABILITA",('PRECIOS UNITARIOS'!$AF351*500)/BJ351))))</f>
        <v>500</v>
      </c>
      <c r="BM351" s="43">
        <f>'PRECIO REFERENCIA'!BK351</f>
        <v>0</v>
      </c>
      <c r="BN351" s="43" t="str">
        <f>'PRECIO REFERENCIA'!BM351</f>
        <v>NO OFERTADO</v>
      </c>
      <c r="BO351" s="44">
        <f>+IF(BN351="NO OFERTADO",0,IF(BN351="NO CUMPLE EV TECNICA",0,IF(BN351="NO HABILITA",0,IF(BN351="HABILITA",('PRECIOS UNITARIOS'!$AF351*500)/BM351))))</f>
        <v>0</v>
      </c>
      <c r="BP351" s="43">
        <f>'PRECIO REFERENCIA'!BN351</f>
        <v>0</v>
      </c>
      <c r="BQ351" s="43" t="str">
        <f>'PRECIO REFERENCIA'!BP351</f>
        <v>NO OFERTADO</v>
      </c>
      <c r="BR351" s="44">
        <f>+IF(BQ351="NO OFERTADO",0,IF(BQ351="NO CUMPLE EV TECNICA",0,IF(BQ351="NO HABILITA",0,IF(BQ351="HABILITA",('PRECIOS UNITARIOS'!$AF351*500)/BP351))))</f>
        <v>0</v>
      </c>
      <c r="BS351" s="43">
        <f>'PRECIO REFERENCIA'!BQ351</f>
        <v>0</v>
      </c>
      <c r="BT351" s="43" t="str">
        <f>'PRECIO REFERENCIA'!BS351</f>
        <v>NO OFERTADO</v>
      </c>
      <c r="BU351" s="44">
        <f>+IF(BT351="NO OFERTADO",0,IF(BT351="NO CUMPLE EV TECNICA",0,IF(BT351="NO HABILITA",0,IF(BT351="HABILITA",('PRECIOS UNITARIOS'!$AF351*500)/BS351))))</f>
        <v>0</v>
      </c>
      <c r="BV351" s="43">
        <f>'PRECIO REFERENCIA'!BT351</f>
        <v>0</v>
      </c>
      <c r="BW351" s="43" t="str">
        <f>'PRECIO REFERENCIA'!BV351</f>
        <v>NO OFERTADO</v>
      </c>
      <c r="BX351" s="44">
        <f>+IF(BW351="NO OFERTADO",0,IF(BW351="NO CUMPLE EV TECNICA",0,IF(BW351="NO HABILITA",0,IF(BW351="HABILITA",('PRECIOS UNITARIOS'!$AF351*500)/BV351))))</f>
        <v>0</v>
      </c>
      <c r="BY351" s="43">
        <f>'PRECIO REFERENCIA'!BW351</f>
        <v>0</v>
      </c>
      <c r="BZ351" s="43" t="str">
        <f>'PRECIO REFERENCIA'!BY351</f>
        <v>NO OFERTADO</v>
      </c>
      <c r="CA351" s="44">
        <f>+IF(BZ351="NO OFERTADO",0,IF(BZ351="NO CUMPLE EV TECNICA",0,IF(BZ351="NO HABILITA",0,IF(BZ351="HABILITA",('PRECIOS UNITARIOS'!$AF351*500)/BY351))))</f>
        <v>0</v>
      </c>
      <c r="CB351" s="43">
        <f>'PRECIO REFERENCIA'!BZ351</f>
        <v>0</v>
      </c>
      <c r="CC351" s="43" t="str">
        <f>'PRECIO REFERENCIA'!CB351</f>
        <v>NO OFERTADO</v>
      </c>
      <c r="CD351" s="44">
        <f>+IF(CC351="NO OFERTADO",0,IF(CC351="NO CUMPLE EV TECNICA",0,IF(CC351="NO HABILITA",0,IF(CC351="HABILITA",('PRECIOS UNITARIOS'!$AF351*500)/CB351))))</f>
        <v>0</v>
      </c>
      <c r="CE351" s="43">
        <f>'PRECIO REFERENCIA'!CC351</f>
        <v>0</v>
      </c>
      <c r="CF351" s="43" t="str">
        <f>'PRECIO REFERENCIA'!CE351</f>
        <v>NO OFERTADO</v>
      </c>
      <c r="CG351" s="44">
        <f>+IF(CF351="NO OFERTADO",0,IF(CF351="NO CUMPLE EV TECNICA",0,IF(CF351="NO HABILITA",0,IF(CF351="HABILITA",('PRECIOS UNITARIOS'!$AF351*500)/CE351))))</f>
        <v>0</v>
      </c>
      <c r="CH351" s="43">
        <f>'PRECIO REFERENCIA'!CF351</f>
        <v>0</v>
      </c>
      <c r="CI351" s="43" t="str">
        <f>'PRECIO REFERENCIA'!CH351</f>
        <v>NO OFERTADO</v>
      </c>
      <c r="CJ351" s="44">
        <f>+IF(CI351="NO OFERTADO",0,IF(CI351="NO CUMPLE EV TECNICA",0,IF(CI351="NO HABILITA",0,IF(CI351="HABILITA",('PRECIOS UNITARIOS'!$AF351*500)/CH351))))</f>
        <v>0</v>
      </c>
    </row>
    <row r="352" spans="1:88" s="40" customFormat="1" ht="38.25" x14ac:dyDescent="0.2">
      <c r="A352" s="103">
        <v>343</v>
      </c>
      <c r="B352" s="202" t="s">
        <v>507</v>
      </c>
      <c r="C352" s="121" t="s">
        <v>508</v>
      </c>
      <c r="D352" s="24">
        <v>1</v>
      </c>
      <c r="E352" s="166" t="s">
        <v>53</v>
      </c>
      <c r="F352" s="168">
        <v>1</v>
      </c>
      <c r="G352" s="25">
        <v>198611</v>
      </c>
      <c r="H352" s="43">
        <f>'PRECIO REFERENCIA'!F352</f>
        <v>0</v>
      </c>
      <c r="I352" s="43" t="str">
        <f>'PRECIO REFERENCIA'!H352</f>
        <v>NO OFERTADO</v>
      </c>
      <c r="J352" s="44">
        <f>+IF(I352="NO OFERTADO",0,IF(I352="NO CUMPLE EV TECNICA",0,IF(I352="NO HABILITA",0,IF(I352="HABILITA",('PRECIOS UNITARIOS'!$AF352*500)/H352))))</f>
        <v>0</v>
      </c>
      <c r="K352" s="43">
        <f>'PRECIO REFERENCIA'!I352</f>
        <v>0</v>
      </c>
      <c r="L352" s="43" t="str">
        <f>'PRECIO REFERENCIA'!K352</f>
        <v>NO OFERTADO</v>
      </c>
      <c r="M352" s="44">
        <f>+IF(L352="NO OFERTADO",0,IF(L352="NO CUMPLE EV TECNICA",0,IF(L352="NO HABILITA",0,IF(L352="HABILITA",('PRECIOS UNITARIOS'!$AF352*500)/K352))))</f>
        <v>0</v>
      </c>
      <c r="N352" s="43">
        <f>'PRECIO REFERENCIA'!L352</f>
        <v>0</v>
      </c>
      <c r="O352" s="43" t="str">
        <f>'PRECIO REFERENCIA'!N352</f>
        <v>NO OFERTADO</v>
      </c>
      <c r="P352" s="44">
        <f>+IF(O352="NO OFERTADO",0,IF(O352="NO CUMPLE EV TECNICA",0,IF(O352="NO HABILITA",0,IF(O352="HABILITA",('PRECIOS UNITARIOS'!$AF352*500)/N352))))</f>
        <v>0</v>
      </c>
      <c r="Q352" s="43">
        <f>'PRECIO REFERENCIA'!O352</f>
        <v>0</v>
      </c>
      <c r="R352" s="43" t="str">
        <f>'PRECIO REFERENCIA'!Q352</f>
        <v>NO OFERTADO</v>
      </c>
      <c r="S352" s="44">
        <f>+IF(R352="NO OFERTADO",0,IF(R352="NO CUMPLE EV TECNICA",0,IF(R352="NO HABILITA",0,IF(R352="HABILITA",('PRECIOS UNITARIOS'!$AF352*500)/Q352))))</f>
        <v>0</v>
      </c>
      <c r="T352" s="43">
        <f>'PRECIO REFERENCIA'!R352</f>
        <v>0</v>
      </c>
      <c r="U352" s="43" t="str">
        <f>'PRECIO REFERENCIA'!T352</f>
        <v>NO OFERTADO</v>
      </c>
      <c r="V352" s="44">
        <f>+IF(U352="NO OFERTADO",0,IF(U352="NO CUMPLE EV TECNICA",0,IF(U352="NO HABILITA",0,IF(U352="HABILITA",('PRECIOS UNITARIOS'!$AF352*500)/T352))))</f>
        <v>0</v>
      </c>
      <c r="W352" s="43">
        <f>'PRECIO REFERENCIA'!U352</f>
        <v>0</v>
      </c>
      <c r="X352" s="43" t="str">
        <f>'PRECIO REFERENCIA'!W352</f>
        <v>NO OFERTADO</v>
      </c>
      <c r="Y352" s="44">
        <f>+IF(X352="NO OFERTADO",0,IF(X352="NO CUMPLE EV TECNICA",0,IF(X352="NO HABILITA",0,IF(X352="HABILITA",('PRECIOS UNITARIOS'!$AF352*500)/W352))))</f>
        <v>0</v>
      </c>
      <c r="Z352" s="43">
        <f>'PRECIO REFERENCIA'!X352</f>
        <v>0</v>
      </c>
      <c r="AA352" s="43" t="str">
        <f>'PRECIO REFERENCIA'!Z352</f>
        <v>NO OFERTADO</v>
      </c>
      <c r="AB352" s="44">
        <f>+IF(AA352="NO OFERTADO",0,IF(AA352="NO CUMPLE EV TECNICA",0,IF(AA352="NO HABILITA",0,IF(AA352="HABILITA",('PRECIOS UNITARIOS'!$AF352*500)/Z352))))</f>
        <v>0</v>
      </c>
      <c r="AC352" s="43">
        <f>'PRECIO REFERENCIA'!AA352</f>
        <v>0</v>
      </c>
      <c r="AD352" s="43" t="str">
        <f>'PRECIO REFERENCIA'!AC352</f>
        <v>NO OFERTADO</v>
      </c>
      <c r="AE352" s="44">
        <f>+IF(AD352="NO OFERTADO",0,IF(AD352="NO CUMPLE EV TECNICA",0,IF(AD352="NO HABILITA",0,IF(AD352="HABILITA",('PRECIOS UNITARIOS'!$AF352*500)/AC352))))</f>
        <v>0</v>
      </c>
      <c r="AF352" s="43">
        <f>'PRECIO REFERENCIA'!AD352</f>
        <v>239817.13</v>
      </c>
      <c r="AG352" s="43" t="str">
        <f>'PRECIO REFERENCIA'!AF352</f>
        <v>HABILITA</v>
      </c>
      <c r="AH352" s="44">
        <f>+IF(AG352="NO OFERTADO",0,IF(AG352="NO CUMPLE EV TECNICA",0,IF(AG352="NO HABILITA",0,IF(AG352="HABILITA",('PRECIOS UNITARIOS'!$AF352*500)/AF352))))</f>
        <v>250.18980087035484</v>
      </c>
      <c r="AI352" s="43">
        <f>'PRECIO REFERENCIA'!AG352</f>
        <v>0</v>
      </c>
      <c r="AJ352" s="43" t="str">
        <f>'PRECIO REFERENCIA'!AI352</f>
        <v>NO OFERTADO</v>
      </c>
      <c r="AK352" s="44">
        <f>+IF(AJ352="NO OFERTADO",0,IF(AJ352="NO CUMPLE EV TECNICA",0,IF(AJ352="NO HABILITA",0,IF(AJ352="HABILITA",('PRECIOS UNITARIOS'!$AF352*500)/AI352))))</f>
        <v>0</v>
      </c>
      <c r="AL352" s="43">
        <f>'PRECIO REFERENCIA'!AJ352</f>
        <v>0</v>
      </c>
      <c r="AM352" s="43" t="str">
        <f>'PRECIO REFERENCIA'!AL352</f>
        <v>NO OFERTADO</v>
      </c>
      <c r="AN352" s="44">
        <f>+IF(AM352="NO OFERTADO",0,IF(AM352="NO CUMPLE EV TECNICA",0,IF(AM352="NO HABILITA",0,IF(AM352="HABILITA",('PRECIOS UNITARIOS'!$AF352*500)/AL352))))</f>
        <v>0</v>
      </c>
      <c r="AO352" s="43">
        <f>'PRECIO REFERENCIA'!AM352</f>
        <v>119999.6</v>
      </c>
      <c r="AP352" s="43" t="str">
        <f>'PRECIO REFERENCIA'!AO352</f>
        <v>HABILITA</v>
      </c>
      <c r="AQ352" s="44">
        <f>+IF(AP352="NO OFERTADO",0,IF(AP352="NO CUMPLE EV TECNICA",0,IF(AP352="NO HABILITA",0,IF(AP352="HABILITA",('PRECIOS UNITARIOS'!$AF352*500)/AO352))))</f>
        <v>500</v>
      </c>
      <c r="AR352" s="43">
        <f>'PRECIO REFERENCIA'!AP352</f>
        <v>0</v>
      </c>
      <c r="AS352" s="43" t="str">
        <f>'PRECIO REFERENCIA'!AR352</f>
        <v>NO OFERTADO</v>
      </c>
      <c r="AT352" s="44">
        <f>+IF(AS352="NO OFERTADO",0,IF(AS352="NO CUMPLE EV TECNICA",0,IF(AS352="NO HABILITA",0,IF(AS352="HABILITA",('PRECIOS UNITARIOS'!$AF352*500)/AR352))))</f>
        <v>0</v>
      </c>
      <c r="AU352" s="43">
        <f>'PRECIO REFERENCIA'!AS352</f>
        <v>0</v>
      </c>
      <c r="AV352" s="43" t="str">
        <f>'PRECIO REFERENCIA'!AU352</f>
        <v>NO OFERTADO</v>
      </c>
      <c r="AW352" s="44">
        <f>+IF(AV352="NO OFERTADO",0,IF(AV352="NO CUMPLE EV TECNICA",0,IF(AV352="NO HABILITA",0,IF(AV352="HABILITA",('PRECIOS UNITARIOS'!$AF352*500)/AU352))))</f>
        <v>0</v>
      </c>
      <c r="AX352" s="43">
        <f>'PRECIO REFERENCIA'!AV352</f>
        <v>0</v>
      </c>
      <c r="AY352" s="43" t="str">
        <f>'PRECIO REFERENCIA'!AX352</f>
        <v>NO OFERTADO</v>
      </c>
      <c r="AZ352" s="44">
        <f>+IF(AY352="NO OFERTADO",0,IF(AY352="NO CUMPLE EV TECNICA",0,IF(AY352="NO HABILITA",0,IF(AY352="HABILITA",('PRECIOS UNITARIOS'!$AF352*500)/AX352))))</f>
        <v>0</v>
      </c>
      <c r="BA352" s="43">
        <f>'PRECIO REFERENCIA'!AY352</f>
        <v>0</v>
      </c>
      <c r="BB352" s="43" t="str">
        <f>'PRECIO REFERENCIA'!BA352</f>
        <v>NO OFERTADO</v>
      </c>
      <c r="BC352" s="44">
        <f>+IF(BB352="NO OFERTADO",0,IF(BB352="NO CUMPLE EV TECNICA",0,IF(BB352="NO HABILITA",0,IF(BB352="HABILITA",('PRECIOS UNITARIOS'!$AF352*500)/BA352))))</f>
        <v>0</v>
      </c>
      <c r="BD352" s="43">
        <f>'PRECIO REFERENCIA'!BB352</f>
        <v>0</v>
      </c>
      <c r="BE352" s="43" t="str">
        <f>'PRECIO REFERENCIA'!BD352</f>
        <v>NO OFERTADO</v>
      </c>
      <c r="BF352" s="44">
        <f>+IF(BE352="NO OFERTADO",0,IF(BE352="NO CUMPLE EV TECNICA",0,IF(BE352="NO HABILITA",0,IF(BE352="HABILITA",('PRECIOS UNITARIOS'!$AF352*500)/BD352))))</f>
        <v>0</v>
      </c>
      <c r="BG352" s="43">
        <f>'PRECIO REFERENCIA'!BE352</f>
        <v>0</v>
      </c>
      <c r="BH352" s="43" t="str">
        <f>'PRECIO REFERENCIA'!BG352</f>
        <v>NO OFERTADO</v>
      </c>
      <c r="BI352" s="44">
        <f>+IF(BH352="NO OFERTADO",0,IF(BH352="NO CUMPLE EV TECNICA",0,IF(BH352="NO HABILITA",0,IF(BH352="HABILITA",('PRECIOS UNITARIOS'!$AF352*500)/BG352))))</f>
        <v>0</v>
      </c>
      <c r="BJ352" s="43">
        <f>'PRECIO REFERENCIA'!BH352</f>
        <v>0</v>
      </c>
      <c r="BK352" s="43" t="str">
        <f>'PRECIO REFERENCIA'!BJ352</f>
        <v>NO OFERTADO</v>
      </c>
      <c r="BL352" s="44">
        <f>+IF(BK352="NO OFERTADO",0,IF(BK352="NO CUMPLE EV TECNICA",0,IF(BK352="NO HABILITA",0,IF(BK352="HABILITA",('PRECIOS UNITARIOS'!$AF352*500)/BJ352))))</f>
        <v>0</v>
      </c>
      <c r="BM352" s="43">
        <f>'PRECIO REFERENCIA'!BK352</f>
        <v>0</v>
      </c>
      <c r="BN352" s="43" t="str">
        <f>'PRECIO REFERENCIA'!BM352</f>
        <v>NO OFERTADO</v>
      </c>
      <c r="BO352" s="44">
        <f>+IF(BN352="NO OFERTADO",0,IF(BN352="NO CUMPLE EV TECNICA",0,IF(BN352="NO HABILITA",0,IF(BN352="HABILITA",('PRECIOS UNITARIOS'!$AF352*500)/BM352))))</f>
        <v>0</v>
      </c>
      <c r="BP352" s="43">
        <f>'PRECIO REFERENCIA'!BN352</f>
        <v>0</v>
      </c>
      <c r="BQ352" s="43" t="str">
        <f>'PRECIO REFERENCIA'!BP352</f>
        <v>NO OFERTADO</v>
      </c>
      <c r="BR352" s="44">
        <f>+IF(BQ352="NO OFERTADO",0,IF(BQ352="NO CUMPLE EV TECNICA",0,IF(BQ352="NO HABILITA",0,IF(BQ352="HABILITA",('PRECIOS UNITARIOS'!$AF352*500)/BP352))))</f>
        <v>0</v>
      </c>
      <c r="BS352" s="43">
        <f>'PRECIO REFERENCIA'!BQ352</f>
        <v>0</v>
      </c>
      <c r="BT352" s="43" t="str">
        <f>'PRECIO REFERENCIA'!BS352</f>
        <v>NO OFERTADO</v>
      </c>
      <c r="BU352" s="44">
        <f>+IF(BT352="NO OFERTADO",0,IF(BT352="NO CUMPLE EV TECNICA",0,IF(BT352="NO HABILITA",0,IF(BT352="HABILITA",('PRECIOS UNITARIOS'!$AF352*500)/BS352))))</f>
        <v>0</v>
      </c>
      <c r="BV352" s="43">
        <f>'PRECIO REFERENCIA'!BT352</f>
        <v>0</v>
      </c>
      <c r="BW352" s="43" t="str">
        <f>'PRECIO REFERENCIA'!BV352</f>
        <v>NO OFERTADO</v>
      </c>
      <c r="BX352" s="44">
        <f>+IF(BW352="NO OFERTADO",0,IF(BW352="NO CUMPLE EV TECNICA",0,IF(BW352="NO HABILITA",0,IF(BW352="HABILITA",('PRECIOS UNITARIOS'!$AF352*500)/BV352))))</f>
        <v>0</v>
      </c>
      <c r="BY352" s="43">
        <f>'PRECIO REFERENCIA'!BW352</f>
        <v>0</v>
      </c>
      <c r="BZ352" s="43" t="str">
        <f>'PRECIO REFERENCIA'!BY352</f>
        <v>NO OFERTADO</v>
      </c>
      <c r="CA352" s="44">
        <f>+IF(BZ352="NO OFERTADO",0,IF(BZ352="NO CUMPLE EV TECNICA",0,IF(BZ352="NO HABILITA",0,IF(BZ352="HABILITA",('PRECIOS UNITARIOS'!$AF352*500)/BY352))))</f>
        <v>0</v>
      </c>
      <c r="CB352" s="43">
        <f>'PRECIO REFERENCIA'!BZ352</f>
        <v>0</v>
      </c>
      <c r="CC352" s="43" t="str">
        <f>'PRECIO REFERENCIA'!CB352</f>
        <v>NO OFERTADO</v>
      </c>
      <c r="CD352" s="44">
        <f>+IF(CC352="NO OFERTADO",0,IF(CC352="NO CUMPLE EV TECNICA",0,IF(CC352="NO HABILITA",0,IF(CC352="HABILITA",('PRECIOS UNITARIOS'!$AF352*500)/CB352))))</f>
        <v>0</v>
      </c>
      <c r="CE352" s="43">
        <f>'PRECIO REFERENCIA'!CC352</f>
        <v>0</v>
      </c>
      <c r="CF352" s="43" t="str">
        <f>'PRECIO REFERENCIA'!CE352</f>
        <v>NO OFERTADO</v>
      </c>
      <c r="CG352" s="44">
        <f>+IF(CF352="NO OFERTADO",0,IF(CF352="NO CUMPLE EV TECNICA",0,IF(CF352="NO HABILITA",0,IF(CF352="HABILITA",('PRECIOS UNITARIOS'!$AF352*500)/CE352))))</f>
        <v>0</v>
      </c>
      <c r="CH352" s="43">
        <f>'PRECIO REFERENCIA'!CF352</f>
        <v>198611</v>
      </c>
      <c r="CI352" s="43" t="str">
        <f>'PRECIO REFERENCIA'!CH352</f>
        <v>HABILITA</v>
      </c>
      <c r="CJ352" s="44">
        <f>+IF(CI352="NO OFERTADO",0,IF(CI352="NO CUMPLE EV TECNICA",0,IF(CI352="NO HABILITA",0,IF(CI352="HABILITA",('PRECIOS UNITARIOS'!$AF352*500)/CH352))))</f>
        <v>302.09706411024564</v>
      </c>
    </row>
    <row r="353" spans="1:88" s="40" customFormat="1" ht="38.25" x14ac:dyDescent="0.2">
      <c r="A353" s="103">
        <v>344</v>
      </c>
      <c r="B353" s="202" t="s">
        <v>509</v>
      </c>
      <c r="C353" s="121" t="s">
        <v>508</v>
      </c>
      <c r="D353" s="24">
        <v>1</v>
      </c>
      <c r="E353" s="166" t="s">
        <v>53</v>
      </c>
      <c r="F353" s="168">
        <v>1</v>
      </c>
      <c r="G353" s="25">
        <v>213664.5</v>
      </c>
      <c r="H353" s="43">
        <f>'PRECIO REFERENCIA'!F353</f>
        <v>0</v>
      </c>
      <c r="I353" s="43" t="str">
        <f>'PRECIO REFERENCIA'!H353</f>
        <v>NO OFERTADO</v>
      </c>
      <c r="J353" s="44">
        <f>+IF(I353="NO OFERTADO",0,IF(I353="NO CUMPLE EV TECNICA",0,IF(I353="NO HABILITA",0,IF(I353="HABILITA",('PRECIOS UNITARIOS'!$AF353*500)/H353))))</f>
        <v>0</v>
      </c>
      <c r="K353" s="43">
        <f>'PRECIO REFERENCIA'!I353</f>
        <v>0</v>
      </c>
      <c r="L353" s="43" t="str">
        <f>'PRECIO REFERENCIA'!K353</f>
        <v>NO OFERTADO</v>
      </c>
      <c r="M353" s="44">
        <f>+IF(L353="NO OFERTADO",0,IF(L353="NO CUMPLE EV TECNICA",0,IF(L353="NO HABILITA",0,IF(L353="HABILITA",('PRECIOS UNITARIOS'!$AF353*500)/K353))))</f>
        <v>0</v>
      </c>
      <c r="N353" s="43">
        <f>'PRECIO REFERENCIA'!L353</f>
        <v>0</v>
      </c>
      <c r="O353" s="43" t="str">
        <f>'PRECIO REFERENCIA'!N353</f>
        <v>NO OFERTADO</v>
      </c>
      <c r="P353" s="44">
        <f>+IF(O353="NO OFERTADO",0,IF(O353="NO CUMPLE EV TECNICA",0,IF(O353="NO HABILITA",0,IF(O353="HABILITA",('PRECIOS UNITARIOS'!$AF353*500)/N353))))</f>
        <v>0</v>
      </c>
      <c r="Q353" s="43">
        <f>'PRECIO REFERENCIA'!O353</f>
        <v>0</v>
      </c>
      <c r="R353" s="43" t="str">
        <f>'PRECIO REFERENCIA'!Q353</f>
        <v>NO OFERTADO</v>
      </c>
      <c r="S353" s="44">
        <f>+IF(R353="NO OFERTADO",0,IF(R353="NO CUMPLE EV TECNICA",0,IF(R353="NO HABILITA",0,IF(R353="HABILITA",('PRECIOS UNITARIOS'!$AF353*500)/Q353))))</f>
        <v>0</v>
      </c>
      <c r="T353" s="43">
        <f>'PRECIO REFERENCIA'!R353</f>
        <v>0</v>
      </c>
      <c r="U353" s="43" t="str">
        <f>'PRECIO REFERENCIA'!T353</f>
        <v>NO OFERTADO</v>
      </c>
      <c r="V353" s="44">
        <f>+IF(U353="NO OFERTADO",0,IF(U353="NO CUMPLE EV TECNICA",0,IF(U353="NO HABILITA",0,IF(U353="HABILITA",('PRECIOS UNITARIOS'!$AF353*500)/T353))))</f>
        <v>0</v>
      </c>
      <c r="W353" s="43">
        <f>'PRECIO REFERENCIA'!U353</f>
        <v>0</v>
      </c>
      <c r="X353" s="43" t="str">
        <f>'PRECIO REFERENCIA'!W353</f>
        <v>NO OFERTADO</v>
      </c>
      <c r="Y353" s="44">
        <f>+IF(X353="NO OFERTADO",0,IF(X353="NO CUMPLE EV TECNICA",0,IF(X353="NO HABILITA",0,IF(X353="HABILITA",('PRECIOS UNITARIOS'!$AF353*500)/W353))))</f>
        <v>0</v>
      </c>
      <c r="Z353" s="43">
        <f>'PRECIO REFERENCIA'!X353</f>
        <v>0</v>
      </c>
      <c r="AA353" s="43" t="str">
        <f>'PRECIO REFERENCIA'!Z353</f>
        <v>NO OFERTADO</v>
      </c>
      <c r="AB353" s="44">
        <f>+IF(AA353="NO OFERTADO",0,IF(AA353="NO CUMPLE EV TECNICA",0,IF(AA353="NO HABILITA",0,IF(AA353="HABILITA",('PRECIOS UNITARIOS'!$AF353*500)/Z353))))</f>
        <v>0</v>
      </c>
      <c r="AC353" s="43">
        <f>'PRECIO REFERENCIA'!AA353</f>
        <v>0</v>
      </c>
      <c r="AD353" s="43" t="str">
        <f>'PRECIO REFERENCIA'!AC353</f>
        <v>NO OFERTADO</v>
      </c>
      <c r="AE353" s="44">
        <f>+IF(AD353="NO OFERTADO",0,IF(AD353="NO CUMPLE EV TECNICA",0,IF(AD353="NO HABILITA",0,IF(AD353="HABILITA",('PRECIOS UNITARIOS'!$AF353*500)/AC353))))</f>
        <v>0</v>
      </c>
      <c r="AF353" s="43">
        <f>'PRECIO REFERENCIA'!AD353</f>
        <v>0</v>
      </c>
      <c r="AG353" s="43" t="str">
        <f>'PRECIO REFERENCIA'!AF353</f>
        <v>NO OFERTADO</v>
      </c>
      <c r="AH353" s="44">
        <f>+IF(AG353="NO OFERTADO",0,IF(AG353="NO CUMPLE EV TECNICA",0,IF(AG353="NO HABILITA",0,IF(AG353="HABILITA",('PRECIOS UNITARIOS'!$AF353*500)/AF353))))</f>
        <v>0</v>
      </c>
      <c r="AI353" s="43">
        <f>'PRECIO REFERENCIA'!AG353</f>
        <v>0</v>
      </c>
      <c r="AJ353" s="43" t="str">
        <f>'PRECIO REFERENCIA'!AI353</f>
        <v>NO OFERTADO</v>
      </c>
      <c r="AK353" s="44">
        <f>+IF(AJ353="NO OFERTADO",0,IF(AJ353="NO CUMPLE EV TECNICA",0,IF(AJ353="NO HABILITA",0,IF(AJ353="HABILITA",('PRECIOS UNITARIOS'!$AF353*500)/AI353))))</f>
        <v>0</v>
      </c>
      <c r="AL353" s="43">
        <f>'PRECIO REFERENCIA'!AJ353</f>
        <v>0</v>
      </c>
      <c r="AM353" s="43" t="str">
        <f>'PRECIO REFERENCIA'!AL353</f>
        <v>NO OFERTADO</v>
      </c>
      <c r="AN353" s="44">
        <f>+IF(AM353="NO OFERTADO",0,IF(AM353="NO CUMPLE EV TECNICA",0,IF(AM353="NO HABILITA",0,IF(AM353="HABILITA",('PRECIOS UNITARIOS'!$AF353*500)/AL353))))</f>
        <v>0</v>
      </c>
      <c r="AO353" s="43">
        <f>'PRECIO REFERENCIA'!AM353</f>
        <v>119999.6</v>
      </c>
      <c r="AP353" s="43" t="str">
        <f>'PRECIO REFERENCIA'!AO353</f>
        <v>HABILITA</v>
      </c>
      <c r="AQ353" s="44">
        <f>+IF(AP353="NO OFERTADO",0,IF(AP353="NO CUMPLE EV TECNICA",0,IF(AP353="NO HABILITA",0,IF(AP353="HABILITA",('PRECIOS UNITARIOS'!$AF353*500)/AO353))))</f>
        <v>500</v>
      </c>
      <c r="AR353" s="43">
        <f>'PRECIO REFERENCIA'!AP353</f>
        <v>0</v>
      </c>
      <c r="AS353" s="43" t="str">
        <f>'PRECIO REFERENCIA'!AR353</f>
        <v>NO OFERTADO</v>
      </c>
      <c r="AT353" s="44">
        <f>+IF(AS353="NO OFERTADO",0,IF(AS353="NO CUMPLE EV TECNICA",0,IF(AS353="NO HABILITA",0,IF(AS353="HABILITA",('PRECIOS UNITARIOS'!$AF353*500)/AR353))))</f>
        <v>0</v>
      </c>
      <c r="AU353" s="43">
        <f>'PRECIO REFERENCIA'!AS353</f>
        <v>0</v>
      </c>
      <c r="AV353" s="43" t="str">
        <f>'PRECIO REFERENCIA'!AU353</f>
        <v>NO OFERTADO</v>
      </c>
      <c r="AW353" s="44">
        <f>+IF(AV353="NO OFERTADO",0,IF(AV353="NO CUMPLE EV TECNICA",0,IF(AV353="NO HABILITA",0,IF(AV353="HABILITA",('PRECIOS UNITARIOS'!$AF353*500)/AU353))))</f>
        <v>0</v>
      </c>
      <c r="AX353" s="43">
        <f>'PRECIO REFERENCIA'!AV353</f>
        <v>0</v>
      </c>
      <c r="AY353" s="43" t="str">
        <f>'PRECIO REFERENCIA'!AX353</f>
        <v>NO OFERTADO</v>
      </c>
      <c r="AZ353" s="44">
        <f>+IF(AY353="NO OFERTADO",0,IF(AY353="NO CUMPLE EV TECNICA",0,IF(AY353="NO HABILITA",0,IF(AY353="HABILITA",('PRECIOS UNITARIOS'!$AF353*500)/AX353))))</f>
        <v>0</v>
      </c>
      <c r="BA353" s="43">
        <f>'PRECIO REFERENCIA'!AY353</f>
        <v>0</v>
      </c>
      <c r="BB353" s="43" t="str">
        <f>'PRECIO REFERENCIA'!BA353</f>
        <v>NO OFERTADO</v>
      </c>
      <c r="BC353" s="44">
        <f>+IF(BB353="NO OFERTADO",0,IF(BB353="NO CUMPLE EV TECNICA",0,IF(BB353="NO HABILITA",0,IF(BB353="HABILITA",('PRECIOS UNITARIOS'!$AF353*500)/BA353))))</f>
        <v>0</v>
      </c>
      <c r="BD353" s="43">
        <f>'PRECIO REFERENCIA'!BB353</f>
        <v>225954.82</v>
      </c>
      <c r="BE353" s="43" t="str">
        <f>'PRECIO REFERENCIA'!BD353</f>
        <v>HABILITA</v>
      </c>
      <c r="BF353" s="44">
        <f>+IF(BE353="NO OFERTADO",0,IF(BE353="NO CUMPLE EV TECNICA",0,IF(BE353="NO HABILITA",0,IF(BE353="HABILITA",('PRECIOS UNITARIOS'!$AF353*500)/BD353))))</f>
        <v>265.53892499394345</v>
      </c>
      <c r="BG353" s="43">
        <f>'PRECIO REFERENCIA'!BE353</f>
        <v>0</v>
      </c>
      <c r="BH353" s="43" t="str">
        <f>'PRECIO REFERENCIA'!BG353</f>
        <v>NO OFERTADO</v>
      </c>
      <c r="BI353" s="44">
        <f>+IF(BH353="NO OFERTADO",0,IF(BH353="NO CUMPLE EV TECNICA",0,IF(BH353="NO HABILITA",0,IF(BH353="HABILITA",('PRECIOS UNITARIOS'!$AF353*500)/BG353))))</f>
        <v>0</v>
      </c>
      <c r="BJ353" s="43">
        <f>'PRECIO REFERENCIA'!BH353</f>
        <v>0</v>
      </c>
      <c r="BK353" s="43" t="str">
        <f>'PRECIO REFERENCIA'!BJ353</f>
        <v>NO OFERTADO</v>
      </c>
      <c r="BL353" s="44">
        <f>+IF(BK353="NO OFERTADO",0,IF(BK353="NO CUMPLE EV TECNICA",0,IF(BK353="NO HABILITA",0,IF(BK353="HABILITA",('PRECIOS UNITARIOS'!$AF353*500)/BJ353))))</f>
        <v>0</v>
      </c>
      <c r="BM353" s="43">
        <f>'PRECIO REFERENCIA'!BK353</f>
        <v>0</v>
      </c>
      <c r="BN353" s="43" t="str">
        <f>'PRECIO REFERENCIA'!BM353</f>
        <v>NO OFERTADO</v>
      </c>
      <c r="BO353" s="44">
        <f>+IF(BN353="NO OFERTADO",0,IF(BN353="NO CUMPLE EV TECNICA",0,IF(BN353="NO HABILITA",0,IF(BN353="HABILITA",('PRECIOS UNITARIOS'!$AF353*500)/BM353))))</f>
        <v>0</v>
      </c>
      <c r="BP353" s="43">
        <f>'PRECIO REFERENCIA'!BN353</f>
        <v>0</v>
      </c>
      <c r="BQ353" s="43" t="str">
        <f>'PRECIO REFERENCIA'!BP353</f>
        <v>NO OFERTADO</v>
      </c>
      <c r="BR353" s="44">
        <f>+IF(BQ353="NO OFERTADO",0,IF(BQ353="NO CUMPLE EV TECNICA",0,IF(BQ353="NO HABILITA",0,IF(BQ353="HABILITA",('PRECIOS UNITARIOS'!$AF353*500)/BP353))))</f>
        <v>0</v>
      </c>
      <c r="BS353" s="43">
        <f>'PRECIO REFERENCIA'!BQ353</f>
        <v>0</v>
      </c>
      <c r="BT353" s="43" t="str">
        <f>'PRECIO REFERENCIA'!BS353</f>
        <v>NO OFERTADO</v>
      </c>
      <c r="BU353" s="44">
        <f>+IF(BT353="NO OFERTADO",0,IF(BT353="NO CUMPLE EV TECNICA",0,IF(BT353="NO HABILITA",0,IF(BT353="HABILITA",('PRECIOS UNITARIOS'!$AF353*500)/BS353))))</f>
        <v>0</v>
      </c>
      <c r="BV353" s="43">
        <f>'PRECIO REFERENCIA'!BT353</f>
        <v>0</v>
      </c>
      <c r="BW353" s="43" t="str">
        <f>'PRECIO REFERENCIA'!BV353</f>
        <v>NO OFERTADO</v>
      </c>
      <c r="BX353" s="44">
        <f>+IF(BW353="NO OFERTADO",0,IF(BW353="NO CUMPLE EV TECNICA",0,IF(BW353="NO HABILITA",0,IF(BW353="HABILITA",('PRECIOS UNITARIOS'!$AF353*500)/BV353))))</f>
        <v>0</v>
      </c>
      <c r="BY353" s="43">
        <f>'PRECIO REFERENCIA'!BW353</f>
        <v>0</v>
      </c>
      <c r="BZ353" s="43" t="str">
        <f>'PRECIO REFERENCIA'!BY353</f>
        <v>NO OFERTADO</v>
      </c>
      <c r="CA353" s="44">
        <f>+IF(BZ353="NO OFERTADO",0,IF(BZ353="NO CUMPLE EV TECNICA",0,IF(BZ353="NO HABILITA",0,IF(BZ353="HABILITA",('PRECIOS UNITARIOS'!$AF353*500)/BY353))))</f>
        <v>0</v>
      </c>
      <c r="CB353" s="43">
        <f>'PRECIO REFERENCIA'!BZ353</f>
        <v>0</v>
      </c>
      <c r="CC353" s="43" t="str">
        <f>'PRECIO REFERENCIA'!CB353</f>
        <v>NO OFERTADO</v>
      </c>
      <c r="CD353" s="44">
        <f>+IF(CC353="NO OFERTADO",0,IF(CC353="NO CUMPLE EV TECNICA",0,IF(CC353="NO HABILITA",0,IF(CC353="HABILITA",('PRECIOS UNITARIOS'!$AF353*500)/CB353))))</f>
        <v>0</v>
      </c>
      <c r="CE353" s="43">
        <f>'PRECIO REFERENCIA'!CC353</f>
        <v>0</v>
      </c>
      <c r="CF353" s="43" t="str">
        <f>'PRECIO REFERENCIA'!CE353</f>
        <v>NO OFERTADO</v>
      </c>
      <c r="CG353" s="44">
        <f>+IF(CF353="NO OFERTADO",0,IF(CF353="NO CUMPLE EV TECNICA",0,IF(CF353="NO HABILITA",0,IF(CF353="HABILITA",('PRECIOS UNITARIOS'!$AF353*500)/CE353))))</f>
        <v>0</v>
      </c>
      <c r="CH353" s="43">
        <f>'PRECIO REFERENCIA'!CF353</f>
        <v>213664.5</v>
      </c>
      <c r="CI353" s="43" t="str">
        <f>'PRECIO REFERENCIA'!CH353</f>
        <v>HABILITA</v>
      </c>
      <c r="CJ353" s="44">
        <f>+IF(CI353="NO OFERTADO",0,IF(CI353="NO CUMPLE EV TECNICA",0,IF(CI353="NO HABILITA",0,IF(CI353="HABILITA",('PRECIOS UNITARIOS'!$AF353*500)/CH353))))</f>
        <v>280.8131439710387</v>
      </c>
    </row>
    <row r="354" spans="1:88" s="40" customFormat="1" ht="38.25" x14ac:dyDescent="0.2">
      <c r="A354" s="103">
        <v>345</v>
      </c>
      <c r="B354" s="202" t="s">
        <v>510</v>
      </c>
      <c r="C354" s="121" t="s">
        <v>508</v>
      </c>
      <c r="D354" s="24">
        <v>1</v>
      </c>
      <c r="E354" s="166" t="s">
        <v>53</v>
      </c>
      <c r="F354" s="168">
        <v>1</v>
      </c>
      <c r="G354" s="25">
        <v>198611</v>
      </c>
      <c r="H354" s="43">
        <f>'PRECIO REFERENCIA'!F354</f>
        <v>0</v>
      </c>
      <c r="I354" s="43" t="str">
        <f>'PRECIO REFERENCIA'!H354</f>
        <v>NO OFERTADO</v>
      </c>
      <c r="J354" s="44">
        <f>+IF(I354="NO OFERTADO",0,IF(I354="NO CUMPLE EV TECNICA",0,IF(I354="NO HABILITA",0,IF(I354="HABILITA",('PRECIOS UNITARIOS'!$AF354*500)/H354))))</f>
        <v>0</v>
      </c>
      <c r="K354" s="43">
        <f>'PRECIO REFERENCIA'!I354</f>
        <v>0</v>
      </c>
      <c r="L354" s="43" t="str">
        <f>'PRECIO REFERENCIA'!K354</f>
        <v>NO OFERTADO</v>
      </c>
      <c r="M354" s="44">
        <f>+IF(L354="NO OFERTADO",0,IF(L354="NO CUMPLE EV TECNICA",0,IF(L354="NO HABILITA",0,IF(L354="HABILITA",('PRECIOS UNITARIOS'!$AF354*500)/K354))))</f>
        <v>0</v>
      </c>
      <c r="N354" s="43">
        <f>'PRECIO REFERENCIA'!L354</f>
        <v>0</v>
      </c>
      <c r="O354" s="43" t="str">
        <f>'PRECIO REFERENCIA'!N354</f>
        <v>NO OFERTADO</v>
      </c>
      <c r="P354" s="44">
        <f>+IF(O354="NO OFERTADO",0,IF(O354="NO CUMPLE EV TECNICA",0,IF(O354="NO HABILITA",0,IF(O354="HABILITA",('PRECIOS UNITARIOS'!$AF354*500)/N354))))</f>
        <v>0</v>
      </c>
      <c r="Q354" s="43">
        <f>'PRECIO REFERENCIA'!O354</f>
        <v>0</v>
      </c>
      <c r="R354" s="43" t="str">
        <f>'PRECIO REFERENCIA'!Q354</f>
        <v>NO OFERTADO</v>
      </c>
      <c r="S354" s="44">
        <f>+IF(R354="NO OFERTADO",0,IF(R354="NO CUMPLE EV TECNICA",0,IF(R354="NO HABILITA",0,IF(R354="HABILITA",('PRECIOS UNITARIOS'!$AF354*500)/Q354))))</f>
        <v>0</v>
      </c>
      <c r="T354" s="43">
        <f>'PRECIO REFERENCIA'!R354</f>
        <v>0</v>
      </c>
      <c r="U354" s="43" t="str">
        <f>'PRECIO REFERENCIA'!T354</f>
        <v>NO OFERTADO</v>
      </c>
      <c r="V354" s="44">
        <f>+IF(U354="NO OFERTADO",0,IF(U354="NO CUMPLE EV TECNICA",0,IF(U354="NO HABILITA",0,IF(U354="HABILITA",('PRECIOS UNITARIOS'!$AF354*500)/T354))))</f>
        <v>0</v>
      </c>
      <c r="W354" s="43">
        <f>'PRECIO REFERENCIA'!U354</f>
        <v>0</v>
      </c>
      <c r="X354" s="43" t="str">
        <f>'PRECIO REFERENCIA'!W354</f>
        <v>NO OFERTADO</v>
      </c>
      <c r="Y354" s="44">
        <f>+IF(X354="NO OFERTADO",0,IF(X354="NO CUMPLE EV TECNICA",0,IF(X354="NO HABILITA",0,IF(X354="HABILITA",('PRECIOS UNITARIOS'!$AF354*500)/W354))))</f>
        <v>0</v>
      </c>
      <c r="Z354" s="43">
        <f>'PRECIO REFERENCIA'!X354</f>
        <v>0</v>
      </c>
      <c r="AA354" s="43" t="str">
        <f>'PRECIO REFERENCIA'!Z354</f>
        <v>NO OFERTADO</v>
      </c>
      <c r="AB354" s="44">
        <f>+IF(AA354="NO OFERTADO",0,IF(AA354="NO CUMPLE EV TECNICA",0,IF(AA354="NO HABILITA",0,IF(AA354="HABILITA",('PRECIOS UNITARIOS'!$AF354*500)/Z354))))</f>
        <v>0</v>
      </c>
      <c r="AC354" s="43">
        <f>'PRECIO REFERENCIA'!AA354</f>
        <v>0</v>
      </c>
      <c r="AD354" s="43" t="str">
        <f>'PRECIO REFERENCIA'!AC354</f>
        <v>NO OFERTADO</v>
      </c>
      <c r="AE354" s="44">
        <f>+IF(AD354="NO OFERTADO",0,IF(AD354="NO CUMPLE EV TECNICA",0,IF(AD354="NO HABILITA",0,IF(AD354="HABILITA",('PRECIOS UNITARIOS'!$AF354*500)/AC354))))</f>
        <v>0</v>
      </c>
      <c r="AF354" s="43">
        <f>'PRECIO REFERENCIA'!AD354</f>
        <v>251974.16999999998</v>
      </c>
      <c r="AG354" s="43" t="str">
        <f>'PRECIO REFERENCIA'!AF354</f>
        <v>HABILITA</v>
      </c>
      <c r="AH354" s="44">
        <f>+IF(AG354="NO OFERTADO",0,IF(AG354="NO CUMPLE EV TECNICA",0,IF(AG354="NO HABILITA",0,IF(AG354="HABILITA",('PRECIOS UNITARIOS'!$AF354*500)/AF354))))</f>
        <v>238.11885162673619</v>
      </c>
      <c r="AI354" s="43">
        <f>'PRECIO REFERENCIA'!AG354</f>
        <v>0</v>
      </c>
      <c r="AJ354" s="43" t="str">
        <f>'PRECIO REFERENCIA'!AI354</f>
        <v>NO OFERTADO</v>
      </c>
      <c r="AK354" s="44">
        <f>+IF(AJ354="NO OFERTADO",0,IF(AJ354="NO CUMPLE EV TECNICA",0,IF(AJ354="NO HABILITA",0,IF(AJ354="HABILITA",('PRECIOS UNITARIOS'!$AF354*500)/AI354))))</f>
        <v>0</v>
      </c>
      <c r="AL354" s="43">
        <f>'PRECIO REFERENCIA'!AJ354</f>
        <v>0</v>
      </c>
      <c r="AM354" s="43" t="str">
        <f>'PRECIO REFERENCIA'!AL354</f>
        <v>NO OFERTADO</v>
      </c>
      <c r="AN354" s="44">
        <f>+IF(AM354="NO OFERTADO",0,IF(AM354="NO CUMPLE EV TECNICA",0,IF(AM354="NO HABILITA",0,IF(AM354="HABILITA",('PRECIOS UNITARIOS'!$AF354*500)/AL354))))</f>
        <v>0</v>
      </c>
      <c r="AO354" s="43">
        <f>'PRECIO REFERENCIA'!AM354</f>
        <v>119999.6</v>
      </c>
      <c r="AP354" s="43" t="str">
        <f>'PRECIO REFERENCIA'!AO354</f>
        <v>HABILITA</v>
      </c>
      <c r="AQ354" s="44">
        <f>+IF(AP354="NO OFERTADO",0,IF(AP354="NO CUMPLE EV TECNICA",0,IF(AP354="NO HABILITA",0,IF(AP354="HABILITA",('PRECIOS UNITARIOS'!$AF354*500)/AO354))))</f>
        <v>500</v>
      </c>
      <c r="AR354" s="43">
        <f>'PRECIO REFERENCIA'!AP354</f>
        <v>0</v>
      </c>
      <c r="AS354" s="43" t="str">
        <f>'PRECIO REFERENCIA'!AR354</f>
        <v>NO OFERTADO</v>
      </c>
      <c r="AT354" s="44">
        <f>+IF(AS354="NO OFERTADO",0,IF(AS354="NO CUMPLE EV TECNICA",0,IF(AS354="NO HABILITA",0,IF(AS354="HABILITA",('PRECIOS UNITARIOS'!$AF354*500)/AR354))))</f>
        <v>0</v>
      </c>
      <c r="AU354" s="43">
        <f>'PRECIO REFERENCIA'!AS354</f>
        <v>0</v>
      </c>
      <c r="AV354" s="43" t="str">
        <f>'PRECIO REFERENCIA'!AU354</f>
        <v>NO OFERTADO</v>
      </c>
      <c r="AW354" s="44">
        <f>+IF(AV354="NO OFERTADO",0,IF(AV354="NO CUMPLE EV TECNICA",0,IF(AV354="NO HABILITA",0,IF(AV354="HABILITA",('PRECIOS UNITARIOS'!$AF354*500)/AU354))))</f>
        <v>0</v>
      </c>
      <c r="AX354" s="43">
        <f>'PRECIO REFERENCIA'!AV354</f>
        <v>0</v>
      </c>
      <c r="AY354" s="43" t="str">
        <f>'PRECIO REFERENCIA'!AX354</f>
        <v>NO OFERTADO</v>
      </c>
      <c r="AZ354" s="44">
        <f>+IF(AY354="NO OFERTADO",0,IF(AY354="NO CUMPLE EV TECNICA",0,IF(AY354="NO HABILITA",0,IF(AY354="HABILITA",('PRECIOS UNITARIOS'!$AF354*500)/AX354))))</f>
        <v>0</v>
      </c>
      <c r="BA354" s="43">
        <f>'PRECIO REFERENCIA'!AY354</f>
        <v>0</v>
      </c>
      <c r="BB354" s="43" t="str">
        <f>'PRECIO REFERENCIA'!BA354</f>
        <v>NO OFERTADO</v>
      </c>
      <c r="BC354" s="44">
        <f>+IF(BB354="NO OFERTADO",0,IF(BB354="NO CUMPLE EV TECNICA",0,IF(BB354="NO HABILITA",0,IF(BB354="HABILITA",('PRECIOS UNITARIOS'!$AF354*500)/BA354))))</f>
        <v>0</v>
      </c>
      <c r="BD354" s="43">
        <f>'PRECIO REFERENCIA'!BB354</f>
        <v>0</v>
      </c>
      <c r="BE354" s="43" t="str">
        <f>'PRECIO REFERENCIA'!BD354</f>
        <v>NO OFERTADO</v>
      </c>
      <c r="BF354" s="44">
        <f>+IF(BE354="NO OFERTADO",0,IF(BE354="NO CUMPLE EV TECNICA",0,IF(BE354="NO HABILITA",0,IF(BE354="HABILITA",('PRECIOS UNITARIOS'!$AF354*500)/BD354))))</f>
        <v>0</v>
      </c>
      <c r="BG354" s="43">
        <f>'PRECIO REFERENCIA'!BE354</f>
        <v>0</v>
      </c>
      <c r="BH354" s="43" t="str">
        <f>'PRECIO REFERENCIA'!BG354</f>
        <v>NO OFERTADO</v>
      </c>
      <c r="BI354" s="44">
        <f>+IF(BH354="NO OFERTADO",0,IF(BH354="NO CUMPLE EV TECNICA",0,IF(BH354="NO HABILITA",0,IF(BH354="HABILITA",('PRECIOS UNITARIOS'!$AF354*500)/BG354))))</f>
        <v>0</v>
      </c>
      <c r="BJ354" s="43">
        <f>'PRECIO REFERENCIA'!BH354</f>
        <v>0</v>
      </c>
      <c r="BK354" s="43" t="str">
        <f>'PRECIO REFERENCIA'!BJ354</f>
        <v>NO OFERTADO</v>
      </c>
      <c r="BL354" s="44">
        <f>+IF(BK354="NO OFERTADO",0,IF(BK354="NO CUMPLE EV TECNICA",0,IF(BK354="NO HABILITA",0,IF(BK354="HABILITA",('PRECIOS UNITARIOS'!$AF354*500)/BJ354))))</f>
        <v>0</v>
      </c>
      <c r="BM354" s="43">
        <f>'PRECIO REFERENCIA'!BK354</f>
        <v>0</v>
      </c>
      <c r="BN354" s="43" t="str">
        <f>'PRECIO REFERENCIA'!BM354</f>
        <v>NO OFERTADO</v>
      </c>
      <c r="BO354" s="44">
        <f>+IF(BN354="NO OFERTADO",0,IF(BN354="NO CUMPLE EV TECNICA",0,IF(BN354="NO HABILITA",0,IF(BN354="HABILITA",('PRECIOS UNITARIOS'!$AF354*500)/BM354))))</f>
        <v>0</v>
      </c>
      <c r="BP354" s="43">
        <f>'PRECIO REFERENCIA'!BN354</f>
        <v>0</v>
      </c>
      <c r="BQ354" s="43" t="str">
        <f>'PRECIO REFERENCIA'!BP354</f>
        <v>NO OFERTADO</v>
      </c>
      <c r="BR354" s="44">
        <f>+IF(BQ354="NO OFERTADO",0,IF(BQ354="NO CUMPLE EV TECNICA",0,IF(BQ354="NO HABILITA",0,IF(BQ354="HABILITA",('PRECIOS UNITARIOS'!$AF354*500)/BP354))))</f>
        <v>0</v>
      </c>
      <c r="BS354" s="43">
        <f>'PRECIO REFERENCIA'!BQ354</f>
        <v>0</v>
      </c>
      <c r="BT354" s="43" t="str">
        <f>'PRECIO REFERENCIA'!BS354</f>
        <v>NO OFERTADO</v>
      </c>
      <c r="BU354" s="44">
        <f>+IF(BT354="NO OFERTADO",0,IF(BT354="NO CUMPLE EV TECNICA",0,IF(BT354="NO HABILITA",0,IF(BT354="HABILITA",('PRECIOS UNITARIOS'!$AF354*500)/BS354))))</f>
        <v>0</v>
      </c>
      <c r="BV354" s="43">
        <f>'PRECIO REFERENCIA'!BT354</f>
        <v>0</v>
      </c>
      <c r="BW354" s="43" t="str">
        <f>'PRECIO REFERENCIA'!BV354</f>
        <v>NO OFERTADO</v>
      </c>
      <c r="BX354" s="44">
        <f>+IF(BW354="NO OFERTADO",0,IF(BW354="NO CUMPLE EV TECNICA",0,IF(BW354="NO HABILITA",0,IF(BW354="HABILITA",('PRECIOS UNITARIOS'!$AF354*500)/BV354))))</f>
        <v>0</v>
      </c>
      <c r="BY354" s="43">
        <f>'PRECIO REFERENCIA'!BW354</f>
        <v>0</v>
      </c>
      <c r="BZ354" s="43" t="str">
        <f>'PRECIO REFERENCIA'!BY354</f>
        <v>NO OFERTADO</v>
      </c>
      <c r="CA354" s="44">
        <f>+IF(BZ354="NO OFERTADO",0,IF(BZ354="NO CUMPLE EV TECNICA",0,IF(BZ354="NO HABILITA",0,IF(BZ354="HABILITA",('PRECIOS UNITARIOS'!$AF354*500)/BY354))))</f>
        <v>0</v>
      </c>
      <c r="CB354" s="43">
        <f>'PRECIO REFERENCIA'!BZ354</f>
        <v>0</v>
      </c>
      <c r="CC354" s="43" t="str">
        <f>'PRECIO REFERENCIA'!CB354</f>
        <v>NO OFERTADO</v>
      </c>
      <c r="CD354" s="44">
        <f>+IF(CC354="NO OFERTADO",0,IF(CC354="NO CUMPLE EV TECNICA",0,IF(CC354="NO HABILITA",0,IF(CC354="HABILITA",('PRECIOS UNITARIOS'!$AF354*500)/CB354))))</f>
        <v>0</v>
      </c>
      <c r="CE354" s="43">
        <f>'PRECIO REFERENCIA'!CC354</f>
        <v>0</v>
      </c>
      <c r="CF354" s="43" t="str">
        <f>'PRECIO REFERENCIA'!CE354</f>
        <v>NO OFERTADO</v>
      </c>
      <c r="CG354" s="44">
        <f>+IF(CF354="NO OFERTADO",0,IF(CF354="NO CUMPLE EV TECNICA",0,IF(CF354="NO HABILITA",0,IF(CF354="HABILITA",('PRECIOS UNITARIOS'!$AF354*500)/CE354))))</f>
        <v>0</v>
      </c>
      <c r="CH354" s="43">
        <f>'PRECIO REFERENCIA'!CF354</f>
        <v>198611</v>
      </c>
      <c r="CI354" s="43" t="str">
        <f>'PRECIO REFERENCIA'!CH354</f>
        <v>HABILITA</v>
      </c>
      <c r="CJ354" s="44">
        <f>+IF(CI354="NO OFERTADO",0,IF(CI354="NO CUMPLE EV TECNICA",0,IF(CI354="NO HABILITA",0,IF(CI354="HABILITA",('PRECIOS UNITARIOS'!$AF354*500)/CH354))))</f>
        <v>302.09706411024564</v>
      </c>
    </row>
    <row r="355" spans="1:88" s="40" customFormat="1" ht="38.25" x14ac:dyDescent="0.2">
      <c r="A355" s="103">
        <v>346</v>
      </c>
      <c r="B355" s="202" t="s">
        <v>511</v>
      </c>
      <c r="C355" s="121" t="s">
        <v>508</v>
      </c>
      <c r="D355" s="24">
        <v>1</v>
      </c>
      <c r="E355" s="166" t="s">
        <v>53</v>
      </c>
      <c r="F355" s="168">
        <v>1</v>
      </c>
      <c r="G355" s="25">
        <v>198611</v>
      </c>
      <c r="H355" s="43">
        <f>'PRECIO REFERENCIA'!F355</f>
        <v>0</v>
      </c>
      <c r="I355" s="43" t="str">
        <f>'PRECIO REFERENCIA'!H355</f>
        <v>NO OFERTADO</v>
      </c>
      <c r="J355" s="44">
        <f>+IF(I355="NO OFERTADO",0,IF(I355="NO CUMPLE EV TECNICA",0,IF(I355="NO HABILITA",0,IF(I355="HABILITA",('PRECIOS UNITARIOS'!$AF355*500)/H355))))</f>
        <v>0</v>
      </c>
      <c r="K355" s="43">
        <f>'PRECIO REFERENCIA'!I355</f>
        <v>0</v>
      </c>
      <c r="L355" s="43" t="str">
        <f>'PRECIO REFERENCIA'!K355</f>
        <v>NO OFERTADO</v>
      </c>
      <c r="M355" s="44">
        <f>+IF(L355="NO OFERTADO",0,IF(L355="NO CUMPLE EV TECNICA",0,IF(L355="NO HABILITA",0,IF(L355="HABILITA",('PRECIOS UNITARIOS'!$AF355*500)/K355))))</f>
        <v>0</v>
      </c>
      <c r="N355" s="43">
        <f>'PRECIO REFERENCIA'!L355</f>
        <v>0</v>
      </c>
      <c r="O355" s="43" t="str">
        <f>'PRECIO REFERENCIA'!N355</f>
        <v>NO OFERTADO</v>
      </c>
      <c r="P355" s="44">
        <f>+IF(O355="NO OFERTADO",0,IF(O355="NO CUMPLE EV TECNICA",0,IF(O355="NO HABILITA",0,IF(O355="HABILITA",('PRECIOS UNITARIOS'!$AF355*500)/N355))))</f>
        <v>0</v>
      </c>
      <c r="Q355" s="43">
        <f>'PRECIO REFERENCIA'!O355</f>
        <v>0</v>
      </c>
      <c r="R355" s="43" t="str">
        <f>'PRECIO REFERENCIA'!Q355</f>
        <v>NO OFERTADO</v>
      </c>
      <c r="S355" s="44">
        <f>+IF(R355="NO OFERTADO",0,IF(R355="NO CUMPLE EV TECNICA",0,IF(R355="NO HABILITA",0,IF(R355="HABILITA",('PRECIOS UNITARIOS'!$AF355*500)/Q355))))</f>
        <v>0</v>
      </c>
      <c r="T355" s="43">
        <f>'PRECIO REFERENCIA'!R355</f>
        <v>0</v>
      </c>
      <c r="U355" s="43" t="str">
        <f>'PRECIO REFERENCIA'!T355</f>
        <v>NO OFERTADO</v>
      </c>
      <c r="V355" s="44">
        <f>+IF(U355="NO OFERTADO",0,IF(U355="NO CUMPLE EV TECNICA",0,IF(U355="NO HABILITA",0,IF(U355="HABILITA",('PRECIOS UNITARIOS'!$AF355*500)/T355))))</f>
        <v>0</v>
      </c>
      <c r="W355" s="43">
        <f>'PRECIO REFERENCIA'!U355</f>
        <v>0</v>
      </c>
      <c r="X355" s="43" t="str">
        <f>'PRECIO REFERENCIA'!W355</f>
        <v>NO OFERTADO</v>
      </c>
      <c r="Y355" s="44">
        <f>+IF(X355="NO OFERTADO",0,IF(X355="NO CUMPLE EV TECNICA",0,IF(X355="NO HABILITA",0,IF(X355="HABILITA",('PRECIOS UNITARIOS'!$AF355*500)/W355))))</f>
        <v>0</v>
      </c>
      <c r="Z355" s="43">
        <f>'PRECIO REFERENCIA'!X355</f>
        <v>0</v>
      </c>
      <c r="AA355" s="43" t="str">
        <f>'PRECIO REFERENCIA'!Z355</f>
        <v>NO OFERTADO</v>
      </c>
      <c r="AB355" s="44">
        <f>+IF(AA355="NO OFERTADO",0,IF(AA355="NO CUMPLE EV TECNICA",0,IF(AA355="NO HABILITA",0,IF(AA355="HABILITA",('PRECIOS UNITARIOS'!$AF355*500)/Z355))))</f>
        <v>0</v>
      </c>
      <c r="AC355" s="43">
        <f>'PRECIO REFERENCIA'!AA355</f>
        <v>0</v>
      </c>
      <c r="AD355" s="43" t="str">
        <f>'PRECIO REFERENCIA'!AC355</f>
        <v>NO OFERTADO</v>
      </c>
      <c r="AE355" s="44">
        <f>+IF(AD355="NO OFERTADO",0,IF(AD355="NO CUMPLE EV TECNICA",0,IF(AD355="NO HABILITA",0,IF(AD355="HABILITA",('PRECIOS UNITARIOS'!$AF355*500)/AC355))))</f>
        <v>0</v>
      </c>
      <c r="AF355" s="43">
        <f>'PRECIO REFERENCIA'!AD355</f>
        <v>0</v>
      </c>
      <c r="AG355" s="43" t="str">
        <f>'PRECIO REFERENCIA'!AF355</f>
        <v>NO OFERTADO</v>
      </c>
      <c r="AH355" s="44">
        <f>+IF(AG355="NO OFERTADO",0,IF(AG355="NO CUMPLE EV TECNICA",0,IF(AG355="NO HABILITA",0,IF(AG355="HABILITA",('PRECIOS UNITARIOS'!$AF355*500)/AF355))))</f>
        <v>0</v>
      </c>
      <c r="AI355" s="43">
        <f>'PRECIO REFERENCIA'!AG355</f>
        <v>0</v>
      </c>
      <c r="AJ355" s="43" t="str">
        <f>'PRECIO REFERENCIA'!AI355</f>
        <v>NO OFERTADO</v>
      </c>
      <c r="AK355" s="44">
        <f>+IF(AJ355="NO OFERTADO",0,IF(AJ355="NO CUMPLE EV TECNICA",0,IF(AJ355="NO HABILITA",0,IF(AJ355="HABILITA",('PRECIOS UNITARIOS'!$AF355*500)/AI355))))</f>
        <v>0</v>
      </c>
      <c r="AL355" s="43">
        <f>'PRECIO REFERENCIA'!AJ355</f>
        <v>0</v>
      </c>
      <c r="AM355" s="43" t="str">
        <f>'PRECIO REFERENCIA'!AL355</f>
        <v>NO OFERTADO</v>
      </c>
      <c r="AN355" s="44">
        <f>+IF(AM355="NO OFERTADO",0,IF(AM355="NO CUMPLE EV TECNICA",0,IF(AM355="NO HABILITA",0,IF(AM355="HABILITA",('PRECIOS UNITARIOS'!$AF355*500)/AL355))))</f>
        <v>0</v>
      </c>
      <c r="AO355" s="43">
        <f>'PRECIO REFERENCIA'!AM355</f>
        <v>190400</v>
      </c>
      <c r="AP355" s="43" t="str">
        <f>'PRECIO REFERENCIA'!AO355</f>
        <v>HABILITA</v>
      </c>
      <c r="AQ355" s="44">
        <f>+IF(AP355="NO OFERTADO",0,IF(AP355="NO CUMPLE EV TECNICA",0,IF(AP355="NO HABILITA",0,IF(AP355="HABILITA",('PRECIOS UNITARIOS'!$AF355*500)/AO355))))</f>
        <v>500</v>
      </c>
      <c r="AR355" s="43">
        <f>'PRECIO REFERENCIA'!AP355</f>
        <v>0</v>
      </c>
      <c r="AS355" s="43" t="str">
        <f>'PRECIO REFERENCIA'!AR355</f>
        <v>NO OFERTADO</v>
      </c>
      <c r="AT355" s="44">
        <f>+IF(AS355="NO OFERTADO",0,IF(AS355="NO CUMPLE EV TECNICA",0,IF(AS355="NO HABILITA",0,IF(AS355="HABILITA",('PRECIOS UNITARIOS'!$AF355*500)/AR355))))</f>
        <v>0</v>
      </c>
      <c r="AU355" s="43">
        <f>'PRECIO REFERENCIA'!AS355</f>
        <v>0</v>
      </c>
      <c r="AV355" s="43" t="str">
        <f>'PRECIO REFERENCIA'!AU355</f>
        <v>NO OFERTADO</v>
      </c>
      <c r="AW355" s="44">
        <f>+IF(AV355="NO OFERTADO",0,IF(AV355="NO CUMPLE EV TECNICA",0,IF(AV355="NO HABILITA",0,IF(AV355="HABILITA",('PRECIOS UNITARIOS'!$AF355*500)/AU355))))</f>
        <v>0</v>
      </c>
      <c r="AX355" s="43">
        <f>'PRECIO REFERENCIA'!AV355</f>
        <v>0</v>
      </c>
      <c r="AY355" s="43" t="str">
        <f>'PRECIO REFERENCIA'!AX355</f>
        <v>NO OFERTADO</v>
      </c>
      <c r="AZ355" s="44">
        <f>+IF(AY355="NO OFERTADO",0,IF(AY355="NO CUMPLE EV TECNICA",0,IF(AY355="NO HABILITA",0,IF(AY355="HABILITA",('PRECIOS UNITARIOS'!$AF355*500)/AX355))))</f>
        <v>0</v>
      </c>
      <c r="BA355" s="43">
        <f>'PRECIO REFERENCIA'!AY355</f>
        <v>0</v>
      </c>
      <c r="BB355" s="43" t="str">
        <f>'PRECIO REFERENCIA'!BA355</f>
        <v>NO OFERTADO</v>
      </c>
      <c r="BC355" s="44">
        <f>+IF(BB355="NO OFERTADO",0,IF(BB355="NO CUMPLE EV TECNICA",0,IF(BB355="NO HABILITA",0,IF(BB355="HABILITA",('PRECIOS UNITARIOS'!$AF355*500)/BA355))))</f>
        <v>0</v>
      </c>
      <c r="BD355" s="43">
        <f>'PRECIO REFERENCIA'!BB355</f>
        <v>0</v>
      </c>
      <c r="BE355" s="43" t="str">
        <f>'PRECIO REFERENCIA'!BD355</f>
        <v>NO OFERTADO</v>
      </c>
      <c r="BF355" s="44">
        <f>+IF(BE355="NO OFERTADO",0,IF(BE355="NO CUMPLE EV TECNICA",0,IF(BE355="NO HABILITA",0,IF(BE355="HABILITA",('PRECIOS UNITARIOS'!$AF355*500)/BD355))))</f>
        <v>0</v>
      </c>
      <c r="BG355" s="43">
        <f>'PRECIO REFERENCIA'!BE355</f>
        <v>0</v>
      </c>
      <c r="BH355" s="43" t="str">
        <f>'PRECIO REFERENCIA'!BG355</f>
        <v>NO OFERTADO</v>
      </c>
      <c r="BI355" s="44">
        <f>+IF(BH355="NO OFERTADO",0,IF(BH355="NO CUMPLE EV TECNICA",0,IF(BH355="NO HABILITA",0,IF(BH355="HABILITA",('PRECIOS UNITARIOS'!$AF355*500)/BG355))))</f>
        <v>0</v>
      </c>
      <c r="BJ355" s="43">
        <f>'PRECIO REFERENCIA'!BH355</f>
        <v>0</v>
      </c>
      <c r="BK355" s="43" t="str">
        <f>'PRECIO REFERENCIA'!BJ355</f>
        <v>NO OFERTADO</v>
      </c>
      <c r="BL355" s="44">
        <f>+IF(BK355="NO OFERTADO",0,IF(BK355="NO CUMPLE EV TECNICA",0,IF(BK355="NO HABILITA",0,IF(BK355="HABILITA",('PRECIOS UNITARIOS'!$AF355*500)/BJ355))))</f>
        <v>0</v>
      </c>
      <c r="BM355" s="43">
        <f>'PRECIO REFERENCIA'!BK355</f>
        <v>0</v>
      </c>
      <c r="BN355" s="43" t="str">
        <f>'PRECIO REFERENCIA'!BM355</f>
        <v>NO OFERTADO</v>
      </c>
      <c r="BO355" s="44">
        <f>+IF(BN355="NO OFERTADO",0,IF(BN355="NO CUMPLE EV TECNICA",0,IF(BN355="NO HABILITA",0,IF(BN355="HABILITA",('PRECIOS UNITARIOS'!$AF355*500)/BM355))))</f>
        <v>0</v>
      </c>
      <c r="BP355" s="43">
        <f>'PRECIO REFERENCIA'!BN355</f>
        <v>0</v>
      </c>
      <c r="BQ355" s="43" t="str">
        <f>'PRECIO REFERENCIA'!BP355</f>
        <v>NO OFERTADO</v>
      </c>
      <c r="BR355" s="44">
        <f>+IF(BQ355="NO OFERTADO",0,IF(BQ355="NO CUMPLE EV TECNICA",0,IF(BQ355="NO HABILITA",0,IF(BQ355="HABILITA",('PRECIOS UNITARIOS'!$AF355*500)/BP355))))</f>
        <v>0</v>
      </c>
      <c r="BS355" s="43">
        <f>'PRECIO REFERENCIA'!BQ355</f>
        <v>0</v>
      </c>
      <c r="BT355" s="43" t="str">
        <f>'PRECIO REFERENCIA'!BS355</f>
        <v>NO OFERTADO</v>
      </c>
      <c r="BU355" s="44">
        <f>+IF(BT355="NO OFERTADO",0,IF(BT355="NO CUMPLE EV TECNICA",0,IF(BT355="NO HABILITA",0,IF(BT355="HABILITA",('PRECIOS UNITARIOS'!$AF355*500)/BS355))))</f>
        <v>0</v>
      </c>
      <c r="BV355" s="43">
        <f>'PRECIO REFERENCIA'!BT355</f>
        <v>0</v>
      </c>
      <c r="BW355" s="43" t="str">
        <f>'PRECIO REFERENCIA'!BV355</f>
        <v>NO OFERTADO</v>
      </c>
      <c r="BX355" s="44">
        <f>+IF(BW355="NO OFERTADO",0,IF(BW355="NO CUMPLE EV TECNICA",0,IF(BW355="NO HABILITA",0,IF(BW355="HABILITA",('PRECIOS UNITARIOS'!$AF355*500)/BV355))))</f>
        <v>0</v>
      </c>
      <c r="BY355" s="43">
        <f>'PRECIO REFERENCIA'!BW355</f>
        <v>0</v>
      </c>
      <c r="BZ355" s="43" t="str">
        <f>'PRECIO REFERENCIA'!BY355</f>
        <v>NO OFERTADO</v>
      </c>
      <c r="CA355" s="44">
        <f>+IF(BZ355="NO OFERTADO",0,IF(BZ355="NO CUMPLE EV TECNICA",0,IF(BZ355="NO HABILITA",0,IF(BZ355="HABILITA",('PRECIOS UNITARIOS'!$AF355*500)/BY355))))</f>
        <v>0</v>
      </c>
      <c r="CB355" s="43">
        <f>'PRECIO REFERENCIA'!BZ355</f>
        <v>0</v>
      </c>
      <c r="CC355" s="43" t="str">
        <f>'PRECIO REFERENCIA'!CB355</f>
        <v>NO OFERTADO</v>
      </c>
      <c r="CD355" s="44">
        <f>+IF(CC355="NO OFERTADO",0,IF(CC355="NO CUMPLE EV TECNICA",0,IF(CC355="NO HABILITA",0,IF(CC355="HABILITA",('PRECIOS UNITARIOS'!$AF355*500)/CB355))))</f>
        <v>0</v>
      </c>
      <c r="CE355" s="43">
        <f>'PRECIO REFERENCIA'!CC355</f>
        <v>0</v>
      </c>
      <c r="CF355" s="43" t="str">
        <f>'PRECIO REFERENCIA'!CE355</f>
        <v>NO OFERTADO</v>
      </c>
      <c r="CG355" s="44">
        <f>+IF(CF355="NO OFERTADO",0,IF(CF355="NO CUMPLE EV TECNICA",0,IF(CF355="NO HABILITA",0,IF(CF355="HABILITA",('PRECIOS UNITARIOS'!$AF355*500)/CE355))))</f>
        <v>0</v>
      </c>
      <c r="CH355" s="43">
        <f>'PRECIO REFERENCIA'!CF355</f>
        <v>198611</v>
      </c>
      <c r="CI355" s="43" t="str">
        <f>'PRECIO REFERENCIA'!CH355</f>
        <v>HABILITA</v>
      </c>
      <c r="CJ355" s="44">
        <f>+IF(CI355="NO OFERTADO",0,IF(CI355="NO CUMPLE EV TECNICA",0,IF(CI355="NO HABILITA",0,IF(CI355="HABILITA",('PRECIOS UNITARIOS'!$AF355*500)/CH355))))</f>
        <v>479.32893948472139</v>
      </c>
    </row>
    <row r="356" spans="1:88" s="40" customFormat="1" ht="38.25" x14ac:dyDescent="0.2">
      <c r="A356" s="103">
        <v>347</v>
      </c>
      <c r="B356" s="202" t="s">
        <v>512</v>
      </c>
      <c r="C356" s="121" t="s">
        <v>508</v>
      </c>
      <c r="D356" s="24">
        <v>1</v>
      </c>
      <c r="E356" s="166" t="s">
        <v>53</v>
      </c>
      <c r="F356" s="168">
        <v>31</v>
      </c>
      <c r="G356" s="25">
        <v>126743.57751999999</v>
      </c>
      <c r="H356" s="43">
        <f>'PRECIO REFERENCIA'!F356</f>
        <v>0</v>
      </c>
      <c r="I356" s="43" t="str">
        <f>'PRECIO REFERENCIA'!H356</f>
        <v>NO OFERTADO</v>
      </c>
      <c r="J356" s="44">
        <f>+IF(I356="NO OFERTADO",0,IF(I356="NO CUMPLE EV TECNICA",0,IF(I356="NO HABILITA",0,IF(I356="HABILITA",('PRECIOS UNITARIOS'!$AF356*500)/H356))))</f>
        <v>0</v>
      </c>
      <c r="K356" s="43">
        <f>'PRECIO REFERENCIA'!I356</f>
        <v>0</v>
      </c>
      <c r="L356" s="43" t="str">
        <f>'PRECIO REFERENCIA'!K356</f>
        <v>NO OFERTADO</v>
      </c>
      <c r="M356" s="44">
        <f>+IF(L356="NO OFERTADO",0,IF(L356="NO CUMPLE EV TECNICA",0,IF(L356="NO HABILITA",0,IF(L356="HABILITA",('PRECIOS UNITARIOS'!$AF356*500)/K356))))</f>
        <v>0</v>
      </c>
      <c r="N356" s="43">
        <f>'PRECIO REFERENCIA'!L356</f>
        <v>0</v>
      </c>
      <c r="O356" s="43" t="str">
        <f>'PRECIO REFERENCIA'!N356</f>
        <v>NO OFERTADO</v>
      </c>
      <c r="P356" s="44">
        <f>+IF(O356="NO OFERTADO",0,IF(O356="NO CUMPLE EV TECNICA",0,IF(O356="NO HABILITA",0,IF(O356="HABILITA",('PRECIOS UNITARIOS'!$AF356*500)/N356))))</f>
        <v>0</v>
      </c>
      <c r="Q356" s="43">
        <f>'PRECIO REFERENCIA'!O356</f>
        <v>0</v>
      </c>
      <c r="R356" s="43" t="str">
        <f>'PRECIO REFERENCIA'!Q356</f>
        <v>NO OFERTADO</v>
      </c>
      <c r="S356" s="44">
        <f>+IF(R356="NO OFERTADO",0,IF(R356="NO CUMPLE EV TECNICA",0,IF(R356="NO HABILITA",0,IF(R356="HABILITA",('PRECIOS UNITARIOS'!$AF356*500)/Q356))))</f>
        <v>0</v>
      </c>
      <c r="T356" s="43">
        <f>'PRECIO REFERENCIA'!R356</f>
        <v>0</v>
      </c>
      <c r="U356" s="43" t="str">
        <f>'PRECIO REFERENCIA'!T356</f>
        <v>NO OFERTADO</v>
      </c>
      <c r="V356" s="44">
        <f>+IF(U356="NO OFERTADO",0,IF(U356="NO CUMPLE EV TECNICA",0,IF(U356="NO HABILITA",0,IF(U356="HABILITA",('PRECIOS UNITARIOS'!$AF356*500)/T356))))</f>
        <v>0</v>
      </c>
      <c r="W356" s="43">
        <f>'PRECIO REFERENCIA'!U356</f>
        <v>0</v>
      </c>
      <c r="X356" s="43" t="str">
        <f>'PRECIO REFERENCIA'!W356</f>
        <v>NO OFERTADO</v>
      </c>
      <c r="Y356" s="44">
        <f>+IF(X356="NO OFERTADO",0,IF(X356="NO CUMPLE EV TECNICA",0,IF(X356="NO HABILITA",0,IF(X356="HABILITA",('PRECIOS UNITARIOS'!$AF356*500)/W356))))</f>
        <v>0</v>
      </c>
      <c r="Z356" s="43">
        <f>'PRECIO REFERENCIA'!X356</f>
        <v>0</v>
      </c>
      <c r="AA356" s="43" t="str">
        <f>'PRECIO REFERENCIA'!Z356</f>
        <v>NO OFERTADO</v>
      </c>
      <c r="AB356" s="44">
        <f>+IF(AA356="NO OFERTADO",0,IF(AA356="NO CUMPLE EV TECNICA",0,IF(AA356="NO HABILITA",0,IF(AA356="HABILITA",('PRECIOS UNITARIOS'!$AF356*500)/Z356))))</f>
        <v>0</v>
      </c>
      <c r="AC356" s="43">
        <f>'PRECIO REFERENCIA'!AA356</f>
        <v>0</v>
      </c>
      <c r="AD356" s="43" t="str">
        <f>'PRECIO REFERENCIA'!AC356</f>
        <v>NO OFERTADO</v>
      </c>
      <c r="AE356" s="44">
        <f>+IF(AD356="NO OFERTADO",0,IF(AD356="NO CUMPLE EV TECNICA",0,IF(AD356="NO HABILITA",0,IF(AD356="HABILITA",('PRECIOS UNITARIOS'!$AF356*500)/AC356))))</f>
        <v>0</v>
      </c>
      <c r="AF356" s="43">
        <f>'PRECIO REFERENCIA'!AD356</f>
        <v>266394.59000000003</v>
      </c>
      <c r="AG356" s="43" t="str">
        <f>'PRECIO REFERENCIA'!AF356</f>
        <v>NO HABILITA</v>
      </c>
      <c r="AH356" s="44">
        <f>+IF(AG356="NO OFERTADO",0,IF(AG356="NO CUMPLE EV TECNICA",0,IF(AG356="NO HABILITA",0,IF(AG356="HABILITA",('PRECIOS UNITARIOS'!$AF356*500)/AF356))))</f>
        <v>0</v>
      </c>
      <c r="AI356" s="43">
        <f>'PRECIO REFERENCIA'!AG356</f>
        <v>0</v>
      </c>
      <c r="AJ356" s="43" t="str">
        <f>'PRECIO REFERENCIA'!AI356</f>
        <v>NO OFERTADO</v>
      </c>
      <c r="AK356" s="44">
        <f>+IF(AJ356="NO OFERTADO",0,IF(AJ356="NO CUMPLE EV TECNICA",0,IF(AJ356="NO HABILITA",0,IF(AJ356="HABILITA",('PRECIOS UNITARIOS'!$AF356*500)/AI356))))</f>
        <v>0</v>
      </c>
      <c r="AL356" s="43">
        <f>'PRECIO REFERENCIA'!AJ356</f>
        <v>0</v>
      </c>
      <c r="AM356" s="43" t="str">
        <f>'PRECIO REFERENCIA'!AL356</f>
        <v>NO OFERTADO</v>
      </c>
      <c r="AN356" s="44">
        <f>+IF(AM356="NO OFERTADO",0,IF(AM356="NO CUMPLE EV TECNICA",0,IF(AM356="NO HABILITA",0,IF(AM356="HABILITA",('PRECIOS UNITARIOS'!$AF356*500)/AL356))))</f>
        <v>0</v>
      </c>
      <c r="AO356" s="43">
        <f>'PRECIO REFERENCIA'!AM356</f>
        <v>119999.6</v>
      </c>
      <c r="AP356" s="43" t="str">
        <f>'PRECIO REFERENCIA'!AO356</f>
        <v>HABILITA</v>
      </c>
      <c r="AQ356" s="44">
        <f>+IF(AP356="NO OFERTADO",0,IF(AP356="NO CUMPLE EV TECNICA",0,IF(AP356="NO HABILITA",0,IF(AP356="HABILITA",('PRECIOS UNITARIOS'!$AF356*500)/AO356))))</f>
        <v>500</v>
      </c>
      <c r="AR356" s="43">
        <f>'PRECIO REFERENCIA'!AP356</f>
        <v>0</v>
      </c>
      <c r="AS356" s="43" t="str">
        <f>'PRECIO REFERENCIA'!AR356</f>
        <v>NO OFERTADO</v>
      </c>
      <c r="AT356" s="44">
        <f>+IF(AS356="NO OFERTADO",0,IF(AS356="NO CUMPLE EV TECNICA",0,IF(AS356="NO HABILITA",0,IF(AS356="HABILITA",('PRECIOS UNITARIOS'!$AF356*500)/AR356))))</f>
        <v>0</v>
      </c>
      <c r="AU356" s="43">
        <f>'PRECIO REFERENCIA'!AS356</f>
        <v>0</v>
      </c>
      <c r="AV356" s="43" t="str">
        <f>'PRECIO REFERENCIA'!AU356</f>
        <v>NO OFERTADO</v>
      </c>
      <c r="AW356" s="44">
        <f>+IF(AV356="NO OFERTADO",0,IF(AV356="NO CUMPLE EV TECNICA",0,IF(AV356="NO HABILITA",0,IF(AV356="HABILITA",('PRECIOS UNITARIOS'!$AF356*500)/AU356))))</f>
        <v>0</v>
      </c>
      <c r="AX356" s="43">
        <f>'PRECIO REFERENCIA'!AV356</f>
        <v>0</v>
      </c>
      <c r="AY356" s="43" t="str">
        <f>'PRECIO REFERENCIA'!AX356</f>
        <v>NO OFERTADO</v>
      </c>
      <c r="AZ356" s="44">
        <f>+IF(AY356="NO OFERTADO",0,IF(AY356="NO CUMPLE EV TECNICA",0,IF(AY356="NO HABILITA",0,IF(AY356="HABILITA",('PRECIOS UNITARIOS'!$AF356*500)/AX356))))</f>
        <v>0</v>
      </c>
      <c r="BA356" s="43">
        <f>'PRECIO REFERENCIA'!AY356</f>
        <v>0</v>
      </c>
      <c r="BB356" s="43" t="str">
        <f>'PRECIO REFERENCIA'!BA356</f>
        <v>NO OFERTADO</v>
      </c>
      <c r="BC356" s="44">
        <f>+IF(BB356="NO OFERTADO",0,IF(BB356="NO CUMPLE EV TECNICA",0,IF(BB356="NO HABILITA",0,IF(BB356="HABILITA",('PRECIOS UNITARIOS'!$AF356*500)/BA356))))</f>
        <v>0</v>
      </c>
      <c r="BD356" s="43">
        <f>'PRECIO REFERENCIA'!BB356</f>
        <v>0</v>
      </c>
      <c r="BE356" s="43" t="str">
        <f>'PRECIO REFERENCIA'!BD356</f>
        <v>NO OFERTADO</v>
      </c>
      <c r="BF356" s="44">
        <f>+IF(BE356="NO OFERTADO",0,IF(BE356="NO CUMPLE EV TECNICA",0,IF(BE356="NO HABILITA",0,IF(BE356="HABILITA",('PRECIOS UNITARIOS'!$AF356*500)/BD356))))</f>
        <v>0</v>
      </c>
      <c r="BG356" s="43">
        <f>'PRECIO REFERENCIA'!BE356</f>
        <v>0</v>
      </c>
      <c r="BH356" s="43" t="str">
        <f>'PRECIO REFERENCIA'!BG356</f>
        <v>NO OFERTADO</v>
      </c>
      <c r="BI356" s="44">
        <f>+IF(BH356="NO OFERTADO",0,IF(BH356="NO CUMPLE EV TECNICA",0,IF(BH356="NO HABILITA",0,IF(BH356="HABILITA",('PRECIOS UNITARIOS'!$AF356*500)/BG356))))</f>
        <v>0</v>
      </c>
      <c r="BJ356" s="43">
        <f>'PRECIO REFERENCIA'!BH356</f>
        <v>0</v>
      </c>
      <c r="BK356" s="43" t="str">
        <f>'PRECIO REFERENCIA'!BJ356</f>
        <v>NO OFERTADO</v>
      </c>
      <c r="BL356" s="44">
        <f>+IF(BK356="NO OFERTADO",0,IF(BK356="NO CUMPLE EV TECNICA",0,IF(BK356="NO HABILITA",0,IF(BK356="HABILITA",('PRECIOS UNITARIOS'!$AF356*500)/BJ356))))</f>
        <v>0</v>
      </c>
      <c r="BM356" s="43">
        <f>'PRECIO REFERENCIA'!BK356</f>
        <v>0</v>
      </c>
      <c r="BN356" s="43" t="str">
        <f>'PRECIO REFERENCIA'!BM356</f>
        <v>NO OFERTADO</v>
      </c>
      <c r="BO356" s="44">
        <f>+IF(BN356="NO OFERTADO",0,IF(BN356="NO CUMPLE EV TECNICA",0,IF(BN356="NO HABILITA",0,IF(BN356="HABILITA",('PRECIOS UNITARIOS'!$AF356*500)/BM356))))</f>
        <v>0</v>
      </c>
      <c r="BP356" s="43">
        <f>'PRECIO REFERENCIA'!BN356</f>
        <v>0</v>
      </c>
      <c r="BQ356" s="43" t="str">
        <f>'PRECIO REFERENCIA'!BP356</f>
        <v>NO OFERTADO</v>
      </c>
      <c r="BR356" s="44">
        <f>+IF(BQ356="NO OFERTADO",0,IF(BQ356="NO CUMPLE EV TECNICA",0,IF(BQ356="NO HABILITA",0,IF(BQ356="HABILITA",('PRECIOS UNITARIOS'!$AF356*500)/BP356))))</f>
        <v>0</v>
      </c>
      <c r="BS356" s="43">
        <f>'PRECIO REFERENCIA'!BQ356</f>
        <v>0</v>
      </c>
      <c r="BT356" s="43" t="str">
        <f>'PRECIO REFERENCIA'!BS356</f>
        <v>NO OFERTADO</v>
      </c>
      <c r="BU356" s="44">
        <f>+IF(BT356="NO OFERTADO",0,IF(BT356="NO CUMPLE EV TECNICA",0,IF(BT356="NO HABILITA",0,IF(BT356="HABILITA",('PRECIOS UNITARIOS'!$AF356*500)/BS356))))</f>
        <v>0</v>
      </c>
      <c r="BV356" s="43">
        <f>'PRECIO REFERENCIA'!BT356</f>
        <v>0</v>
      </c>
      <c r="BW356" s="43" t="str">
        <f>'PRECIO REFERENCIA'!BV356</f>
        <v>NO OFERTADO</v>
      </c>
      <c r="BX356" s="44">
        <f>+IF(BW356="NO OFERTADO",0,IF(BW356="NO CUMPLE EV TECNICA",0,IF(BW356="NO HABILITA",0,IF(BW356="HABILITA",('PRECIOS UNITARIOS'!$AF356*500)/BV356))))</f>
        <v>0</v>
      </c>
      <c r="BY356" s="43">
        <f>'PRECIO REFERENCIA'!BW356</f>
        <v>0</v>
      </c>
      <c r="BZ356" s="43" t="str">
        <f>'PRECIO REFERENCIA'!BY356</f>
        <v>NO OFERTADO</v>
      </c>
      <c r="CA356" s="44">
        <f>+IF(BZ356="NO OFERTADO",0,IF(BZ356="NO CUMPLE EV TECNICA",0,IF(BZ356="NO HABILITA",0,IF(BZ356="HABILITA",('PRECIOS UNITARIOS'!$AF356*500)/BY356))))</f>
        <v>0</v>
      </c>
      <c r="CB356" s="43">
        <f>'PRECIO REFERENCIA'!BZ356</f>
        <v>0</v>
      </c>
      <c r="CC356" s="43" t="str">
        <f>'PRECIO REFERENCIA'!CB356</f>
        <v>NO OFERTADO</v>
      </c>
      <c r="CD356" s="44">
        <f>+IF(CC356="NO OFERTADO",0,IF(CC356="NO CUMPLE EV TECNICA",0,IF(CC356="NO HABILITA",0,IF(CC356="HABILITA",('PRECIOS UNITARIOS'!$AF356*500)/CB356))))</f>
        <v>0</v>
      </c>
      <c r="CE356" s="43">
        <f>'PRECIO REFERENCIA'!CC356</f>
        <v>0</v>
      </c>
      <c r="CF356" s="43" t="str">
        <f>'PRECIO REFERENCIA'!CE356</f>
        <v>NO OFERTADO</v>
      </c>
      <c r="CG356" s="44">
        <f>+IF(CF356="NO OFERTADO",0,IF(CF356="NO CUMPLE EV TECNICA",0,IF(CF356="NO HABILITA",0,IF(CF356="HABILITA",('PRECIOS UNITARIOS'!$AF356*500)/CE356))))</f>
        <v>0</v>
      </c>
      <c r="CH356" s="43">
        <f>'PRECIO REFERENCIA'!CF356</f>
        <v>213724</v>
      </c>
      <c r="CI356" s="43" t="str">
        <f>'PRECIO REFERENCIA'!CH356</f>
        <v>NO HABILITA</v>
      </c>
      <c r="CJ356" s="44">
        <f>+IF(CI356="NO OFERTADO",0,IF(CI356="NO CUMPLE EV TECNICA",0,IF(CI356="NO HABILITA",0,IF(CI356="HABILITA",('PRECIOS UNITARIOS'!$AF356*500)/CH356))))</f>
        <v>0</v>
      </c>
    </row>
    <row r="357" spans="1:88" s="40" customFormat="1" ht="38.25" x14ac:dyDescent="0.2">
      <c r="A357" s="103">
        <v>348</v>
      </c>
      <c r="B357" s="202" t="s">
        <v>513</v>
      </c>
      <c r="C357" s="121" t="s">
        <v>508</v>
      </c>
      <c r="D357" s="24">
        <v>1</v>
      </c>
      <c r="E357" s="166" t="s">
        <v>53</v>
      </c>
      <c r="F357" s="168">
        <v>0.5</v>
      </c>
      <c r="G357" s="25">
        <v>190400</v>
      </c>
      <c r="H357" s="43">
        <f>'PRECIO REFERENCIA'!F357</f>
        <v>0</v>
      </c>
      <c r="I357" s="43" t="str">
        <f>'PRECIO REFERENCIA'!H357</f>
        <v>NO OFERTADO</v>
      </c>
      <c r="J357" s="44">
        <f>+IF(I357="NO OFERTADO",0,IF(I357="NO CUMPLE EV TECNICA",0,IF(I357="NO HABILITA",0,IF(I357="HABILITA",('PRECIOS UNITARIOS'!$AF357*500)/H357))))</f>
        <v>0</v>
      </c>
      <c r="K357" s="43">
        <f>'PRECIO REFERENCIA'!I357</f>
        <v>0</v>
      </c>
      <c r="L357" s="43" t="str">
        <f>'PRECIO REFERENCIA'!K357</f>
        <v>NO OFERTADO</v>
      </c>
      <c r="M357" s="44">
        <f>+IF(L357="NO OFERTADO",0,IF(L357="NO CUMPLE EV TECNICA",0,IF(L357="NO HABILITA",0,IF(L357="HABILITA",('PRECIOS UNITARIOS'!$AF357*500)/K357))))</f>
        <v>0</v>
      </c>
      <c r="N357" s="43">
        <f>'PRECIO REFERENCIA'!L357</f>
        <v>0</v>
      </c>
      <c r="O357" s="43" t="str">
        <f>'PRECIO REFERENCIA'!N357</f>
        <v>NO OFERTADO</v>
      </c>
      <c r="P357" s="44">
        <f>+IF(O357="NO OFERTADO",0,IF(O357="NO CUMPLE EV TECNICA",0,IF(O357="NO HABILITA",0,IF(O357="HABILITA",('PRECIOS UNITARIOS'!$AF357*500)/N357))))</f>
        <v>0</v>
      </c>
      <c r="Q357" s="43">
        <f>'PRECIO REFERENCIA'!O357</f>
        <v>0</v>
      </c>
      <c r="R357" s="43" t="str">
        <f>'PRECIO REFERENCIA'!Q357</f>
        <v>NO OFERTADO</v>
      </c>
      <c r="S357" s="44">
        <f>+IF(R357="NO OFERTADO",0,IF(R357="NO CUMPLE EV TECNICA",0,IF(R357="NO HABILITA",0,IF(R357="HABILITA",('PRECIOS UNITARIOS'!$AF357*500)/Q357))))</f>
        <v>0</v>
      </c>
      <c r="T357" s="43">
        <f>'PRECIO REFERENCIA'!R357</f>
        <v>0</v>
      </c>
      <c r="U357" s="43" t="str">
        <f>'PRECIO REFERENCIA'!T357</f>
        <v>NO OFERTADO</v>
      </c>
      <c r="V357" s="44">
        <f>+IF(U357="NO OFERTADO",0,IF(U357="NO CUMPLE EV TECNICA",0,IF(U357="NO HABILITA",0,IF(U357="HABILITA",('PRECIOS UNITARIOS'!$AF357*500)/T357))))</f>
        <v>0</v>
      </c>
      <c r="W357" s="43">
        <f>'PRECIO REFERENCIA'!U357</f>
        <v>0</v>
      </c>
      <c r="X357" s="43" t="str">
        <f>'PRECIO REFERENCIA'!W357</f>
        <v>NO OFERTADO</v>
      </c>
      <c r="Y357" s="44">
        <f>+IF(X357="NO OFERTADO",0,IF(X357="NO CUMPLE EV TECNICA",0,IF(X357="NO HABILITA",0,IF(X357="HABILITA",('PRECIOS UNITARIOS'!$AF357*500)/W357))))</f>
        <v>0</v>
      </c>
      <c r="Z357" s="43">
        <f>'PRECIO REFERENCIA'!X357</f>
        <v>0</v>
      </c>
      <c r="AA357" s="43" t="str">
        <f>'PRECIO REFERENCIA'!Z357</f>
        <v>NO OFERTADO</v>
      </c>
      <c r="AB357" s="44">
        <f>+IF(AA357="NO OFERTADO",0,IF(AA357="NO CUMPLE EV TECNICA",0,IF(AA357="NO HABILITA",0,IF(AA357="HABILITA",('PRECIOS UNITARIOS'!$AF357*500)/Z357))))</f>
        <v>0</v>
      </c>
      <c r="AC357" s="43">
        <f>'PRECIO REFERENCIA'!AA357</f>
        <v>0</v>
      </c>
      <c r="AD357" s="43" t="str">
        <f>'PRECIO REFERENCIA'!AC357</f>
        <v>NO OFERTADO</v>
      </c>
      <c r="AE357" s="44">
        <f>+IF(AD357="NO OFERTADO",0,IF(AD357="NO CUMPLE EV TECNICA",0,IF(AD357="NO HABILITA",0,IF(AD357="HABILITA",('PRECIOS UNITARIOS'!$AF357*500)/AC357))))</f>
        <v>0</v>
      </c>
      <c r="AF357" s="43">
        <f>'PRECIO REFERENCIA'!AD357</f>
        <v>0</v>
      </c>
      <c r="AG357" s="43" t="str">
        <f>'PRECIO REFERENCIA'!AF357</f>
        <v>NO OFERTADO</v>
      </c>
      <c r="AH357" s="44">
        <f>+IF(AG357="NO OFERTADO",0,IF(AG357="NO CUMPLE EV TECNICA",0,IF(AG357="NO HABILITA",0,IF(AG357="HABILITA",('PRECIOS UNITARIOS'!$AF357*500)/AF357))))</f>
        <v>0</v>
      </c>
      <c r="AI357" s="43">
        <f>'PRECIO REFERENCIA'!AG357</f>
        <v>0</v>
      </c>
      <c r="AJ357" s="43" t="str">
        <f>'PRECIO REFERENCIA'!AI357</f>
        <v>NO OFERTADO</v>
      </c>
      <c r="AK357" s="44">
        <f>+IF(AJ357="NO OFERTADO",0,IF(AJ357="NO CUMPLE EV TECNICA",0,IF(AJ357="NO HABILITA",0,IF(AJ357="HABILITA",('PRECIOS UNITARIOS'!$AF357*500)/AI357))))</f>
        <v>0</v>
      </c>
      <c r="AL357" s="43">
        <f>'PRECIO REFERENCIA'!AJ357</f>
        <v>0</v>
      </c>
      <c r="AM357" s="43" t="str">
        <f>'PRECIO REFERENCIA'!AL357</f>
        <v>NO OFERTADO</v>
      </c>
      <c r="AN357" s="44">
        <f>+IF(AM357="NO OFERTADO",0,IF(AM357="NO CUMPLE EV TECNICA",0,IF(AM357="NO HABILITA",0,IF(AM357="HABILITA",('PRECIOS UNITARIOS'!$AF357*500)/AL357))))</f>
        <v>0</v>
      </c>
      <c r="AO357" s="43">
        <f>'PRECIO REFERENCIA'!AM357</f>
        <v>190400</v>
      </c>
      <c r="AP357" s="43" t="str">
        <f>'PRECIO REFERENCIA'!AO357</f>
        <v>HABILITA</v>
      </c>
      <c r="AQ357" s="44">
        <f>+IF(AP357="NO OFERTADO",0,IF(AP357="NO CUMPLE EV TECNICA",0,IF(AP357="NO HABILITA",0,IF(AP357="HABILITA",('PRECIOS UNITARIOS'!$AF357*500)/AO357))))</f>
        <v>468.75</v>
      </c>
      <c r="AR357" s="43">
        <f>'PRECIO REFERENCIA'!AP357</f>
        <v>0</v>
      </c>
      <c r="AS357" s="43" t="str">
        <f>'PRECIO REFERENCIA'!AR357</f>
        <v>NO OFERTADO</v>
      </c>
      <c r="AT357" s="44">
        <f>+IF(AS357="NO OFERTADO",0,IF(AS357="NO CUMPLE EV TECNICA",0,IF(AS357="NO HABILITA",0,IF(AS357="HABILITA",('PRECIOS UNITARIOS'!$AF357*500)/AR357))))</f>
        <v>0</v>
      </c>
      <c r="AU357" s="43">
        <f>'PRECIO REFERENCIA'!AS357</f>
        <v>0</v>
      </c>
      <c r="AV357" s="43" t="str">
        <f>'PRECIO REFERENCIA'!AU357</f>
        <v>NO OFERTADO</v>
      </c>
      <c r="AW357" s="44">
        <f>+IF(AV357="NO OFERTADO",0,IF(AV357="NO CUMPLE EV TECNICA",0,IF(AV357="NO HABILITA",0,IF(AV357="HABILITA",('PRECIOS UNITARIOS'!$AF357*500)/AU357))))</f>
        <v>0</v>
      </c>
      <c r="AX357" s="43">
        <f>'PRECIO REFERENCIA'!AV357</f>
        <v>0</v>
      </c>
      <c r="AY357" s="43" t="str">
        <f>'PRECIO REFERENCIA'!AX357</f>
        <v>NO OFERTADO</v>
      </c>
      <c r="AZ357" s="44">
        <f>+IF(AY357="NO OFERTADO",0,IF(AY357="NO CUMPLE EV TECNICA",0,IF(AY357="NO HABILITA",0,IF(AY357="HABILITA",('PRECIOS UNITARIOS'!$AF357*500)/AX357))))</f>
        <v>0</v>
      </c>
      <c r="BA357" s="43">
        <f>'PRECIO REFERENCIA'!AY357</f>
        <v>0</v>
      </c>
      <c r="BB357" s="43" t="str">
        <f>'PRECIO REFERENCIA'!BA357</f>
        <v>NO OFERTADO</v>
      </c>
      <c r="BC357" s="44">
        <f>+IF(BB357="NO OFERTADO",0,IF(BB357="NO CUMPLE EV TECNICA",0,IF(BB357="NO HABILITA",0,IF(BB357="HABILITA",('PRECIOS UNITARIOS'!$AF357*500)/BA357))))</f>
        <v>0</v>
      </c>
      <c r="BD357" s="43">
        <f>'PRECIO REFERENCIA'!BB357</f>
        <v>0</v>
      </c>
      <c r="BE357" s="43" t="str">
        <f>'PRECIO REFERENCIA'!BD357</f>
        <v>NO OFERTADO</v>
      </c>
      <c r="BF357" s="44">
        <f>+IF(BE357="NO OFERTADO",0,IF(BE357="NO CUMPLE EV TECNICA",0,IF(BE357="NO HABILITA",0,IF(BE357="HABILITA",('PRECIOS UNITARIOS'!$AF357*500)/BD357))))</f>
        <v>0</v>
      </c>
      <c r="BG357" s="43">
        <f>'PRECIO REFERENCIA'!BE357</f>
        <v>0</v>
      </c>
      <c r="BH357" s="43" t="str">
        <f>'PRECIO REFERENCIA'!BG357</f>
        <v>NO OFERTADO</v>
      </c>
      <c r="BI357" s="44">
        <f>+IF(BH357="NO OFERTADO",0,IF(BH357="NO CUMPLE EV TECNICA",0,IF(BH357="NO HABILITA",0,IF(BH357="HABILITA",('PRECIOS UNITARIOS'!$AF357*500)/BG357))))</f>
        <v>0</v>
      </c>
      <c r="BJ357" s="43">
        <f>'PRECIO REFERENCIA'!BH357</f>
        <v>0</v>
      </c>
      <c r="BK357" s="43" t="str">
        <f>'PRECIO REFERENCIA'!BJ357</f>
        <v>NO OFERTADO</v>
      </c>
      <c r="BL357" s="44">
        <f>+IF(BK357="NO OFERTADO",0,IF(BK357="NO CUMPLE EV TECNICA",0,IF(BK357="NO HABILITA",0,IF(BK357="HABILITA",('PRECIOS UNITARIOS'!$AF357*500)/BJ357))))</f>
        <v>0</v>
      </c>
      <c r="BM357" s="43">
        <f>'PRECIO REFERENCIA'!BK357</f>
        <v>0</v>
      </c>
      <c r="BN357" s="43" t="str">
        <f>'PRECIO REFERENCIA'!BM357</f>
        <v>NO OFERTADO</v>
      </c>
      <c r="BO357" s="44">
        <f>+IF(BN357="NO OFERTADO",0,IF(BN357="NO CUMPLE EV TECNICA",0,IF(BN357="NO HABILITA",0,IF(BN357="HABILITA",('PRECIOS UNITARIOS'!$AF357*500)/BM357))))</f>
        <v>0</v>
      </c>
      <c r="BP357" s="43">
        <f>'PRECIO REFERENCIA'!BN357</f>
        <v>0</v>
      </c>
      <c r="BQ357" s="43" t="str">
        <f>'PRECIO REFERENCIA'!BP357</f>
        <v>NO OFERTADO</v>
      </c>
      <c r="BR357" s="44">
        <f>+IF(BQ357="NO OFERTADO",0,IF(BQ357="NO CUMPLE EV TECNICA",0,IF(BQ357="NO HABILITA",0,IF(BQ357="HABILITA",('PRECIOS UNITARIOS'!$AF357*500)/BP357))))</f>
        <v>0</v>
      </c>
      <c r="BS357" s="43">
        <f>'PRECIO REFERENCIA'!BQ357</f>
        <v>0</v>
      </c>
      <c r="BT357" s="43" t="str">
        <f>'PRECIO REFERENCIA'!BS357</f>
        <v>NO OFERTADO</v>
      </c>
      <c r="BU357" s="44">
        <f>+IF(BT357="NO OFERTADO",0,IF(BT357="NO CUMPLE EV TECNICA",0,IF(BT357="NO HABILITA",0,IF(BT357="HABILITA",('PRECIOS UNITARIOS'!$AF357*500)/BS357))))</f>
        <v>0</v>
      </c>
      <c r="BV357" s="43">
        <f>'PRECIO REFERENCIA'!BT357</f>
        <v>0</v>
      </c>
      <c r="BW357" s="43" t="str">
        <f>'PRECIO REFERENCIA'!BV357</f>
        <v>NO OFERTADO</v>
      </c>
      <c r="BX357" s="44">
        <f>+IF(BW357="NO OFERTADO",0,IF(BW357="NO CUMPLE EV TECNICA",0,IF(BW357="NO HABILITA",0,IF(BW357="HABILITA",('PRECIOS UNITARIOS'!$AF357*500)/BV357))))</f>
        <v>0</v>
      </c>
      <c r="BY357" s="43">
        <f>'PRECIO REFERENCIA'!BW357</f>
        <v>0</v>
      </c>
      <c r="BZ357" s="43" t="str">
        <f>'PRECIO REFERENCIA'!BY357</f>
        <v>NO OFERTADO</v>
      </c>
      <c r="CA357" s="44">
        <f>+IF(BZ357="NO OFERTADO",0,IF(BZ357="NO CUMPLE EV TECNICA",0,IF(BZ357="NO HABILITA",0,IF(BZ357="HABILITA",('PRECIOS UNITARIOS'!$AF357*500)/BY357))))</f>
        <v>0</v>
      </c>
      <c r="CB357" s="43">
        <f>'PRECIO REFERENCIA'!BZ357</f>
        <v>0</v>
      </c>
      <c r="CC357" s="43" t="str">
        <f>'PRECIO REFERENCIA'!CB357</f>
        <v>NO OFERTADO</v>
      </c>
      <c r="CD357" s="44">
        <f>+IF(CC357="NO OFERTADO",0,IF(CC357="NO CUMPLE EV TECNICA",0,IF(CC357="NO HABILITA",0,IF(CC357="HABILITA",('PRECIOS UNITARIOS'!$AF357*500)/CB357))))</f>
        <v>0</v>
      </c>
      <c r="CE357" s="43">
        <f>'PRECIO REFERENCIA'!CC357</f>
        <v>0</v>
      </c>
      <c r="CF357" s="43" t="str">
        <f>'PRECIO REFERENCIA'!CE357</f>
        <v>NO OFERTADO</v>
      </c>
      <c r="CG357" s="44">
        <f>+IF(CF357="NO OFERTADO",0,IF(CF357="NO CUMPLE EV TECNICA",0,IF(CF357="NO HABILITA",0,IF(CF357="HABILITA",('PRECIOS UNITARIOS'!$AF357*500)/CE357))))</f>
        <v>0</v>
      </c>
      <c r="CH357" s="43">
        <f>'PRECIO REFERENCIA'!CF357</f>
        <v>178500</v>
      </c>
      <c r="CI357" s="43" t="str">
        <f>'PRECIO REFERENCIA'!CH357</f>
        <v>HABILITA</v>
      </c>
      <c r="CJ357" s="44">
        <f>+IF(CI357="NO OFERTADO",0,IF(CI357="NO CUMPLE EV TECNICA",0,IF(CI357="NO HABILITA",0,IF(CI357="HABILITA",('PRECIOS UNITARIOS'!$AF357*500)/CH357))))</f>
        <v>500</v>
      </c>
    </row>
    <row r="358" spans="1:88" s="40" customFormat="1" ht="38.25" x14ac:dyDescent="0.2">
      <c r="A358" s="103">
        <v>349</v>
      </c>
      <c r="B358" s="202" t="s">
        <v>514</v>
      </c>
      <c r="C358" s="121" t="s">
        <v>508</v>
      </c>
      <c r="D358" s="24">
        <v>1</v>
      </c>
      <c r="E358" s="166" t="s">
        <v>53</v>
      </c>
      <c r="F358" s="168">
        <v>1</v>
      </c>
      <c r="G358" s="25">
        <v>126743.57751999999</v>
      </c>
      <c r="H358" s="43">
        <f>'PRECIO REFERENCIA'!F358</f>
        <v>0</v>
      </c>
      <c r="I358" s="43" t="str">
        <f>'PRECIO REFERENCIA'!H358</f>
        <v>NO OFERTADO</v>
      </c>
      <c r="J358" s="44">
        <f>+IF(I358="NO OFERTADO",0,IF(I358="NO CUMPLE EV TECNICA",0,IF(I358="NO HABILITA",0,IF(I358="HABILITA",('PRECIOS UNITARIOS'!$AF358*500)/H358))))</f>
        <v>0</v>
      </c>
      <c r="K358" s="43">
        <f>'PRECIO REFERENCIA'!I358</f>
        <v>0</v>
      </c>
      <c r="L358" s="43" t="str">
        <f>'PRECIO REFERENCIA'!K358</f>
        <v>NO OFERTADO</v>
      </c>
      <c r="M358" s="44">
        <f>+IF(L358="NO OFERTADO",0,IF(L358="NO CUMPLE EV TECNICA",0,IF(L358="NO HABILITA",0,IF(L358="HABILITA",('PRECIOS UNITARIOS'!$AF358*500)/K358))))</f>
        <v>0</v>
      </c>
      <c r="N358" s="43">
        <f>'PRECIO REFERENCIA'!L358</f>
        <v>0</v>
      </c>
      <c r="O358" s="43" t="str">
        <f>'PRECIO REFERENCIA'!N358</f>
        <v>NO OFERTADO</v>
      </c>
      <c r="P358" s="44">
        <f>+IF(O358="NO OFERTADO",0,IF(O358="NO CUMPLE EV TECNICA",0,IF(O358="NO HABILITA",0,IF(O358="HABILITA",('PRECIOS UNITARIOS'!$AF358*500)/N358))))</f>
        <v>0</v>
      </c>
      <c r="Q358" s="43">
        <f>'PRECIO REFERENCIA'!O358</f>
        <v>0</v>
      </c>
      <c r="R358" s="43" t="str">
        <f>'PRECIO REFERENCIA'!Q358</f>
        <v>NO OFERTADO</v>
      </c>
      <c r="S358" s="44">
        <f>+IF(R358="NO OFERTADO",0,IF(R358="NO CUMPLE EV TECNICA",0,IF(R358="NO HABILITA",0,IF(R358="HABILITA",('PRECIOS UNITARIOS'!$AF358*500)/Q358))))</f>
        <v>0</v>
      </c>
      <c r="T358" s="43">
        <f>'PRECIO REFERENCIA'!R358</f>
        <v>0</v>
      </c>
      <c r="U358" s="43" t="str">
        <f>'PRECIO REFERENCIA'!T358</f>
        <v>NO OFERTADO</v>
      </c>
      <c r="V358" s="44">
        <f>+IF(U358="NO OFERTADO",0,IF(U358="NO CUMPLE EV TECNICA",0,IF(U358="NO HABILITA",0,IF(U358="HABILITA",('PRECIOS UNITARIOS'!$AF358*500)/T358))))</f>
        <v>0</v>
      </c>
      <c r="W358" s="43">
        <f>'PRECIO REFERENCIA'!U358</f>
        <v>0</v>
      </c>
      <c r="X358" s="43" t="str">
        <f>'PRECIO REFERENCIA'!W358</f>
        <v>NO OFERTADO</v>
      </c>
      <c r="Y358" s="44">
        <f>+IF(X358="NO OFERTADO",0,IF(X358="NO CUMPLE EV TECNICA",0,IF(X358="NO HABILITA",0,IF(X358="HABILITA",('PRECIOS UNITARIOS'!$AF358*500)/W358))))</f>
        <v>0</v>
      </c>
      <c r="Z358" s="43">
        <f>'PRECIO REFERENCIA'!X358</f>
        <v>0</v>
      </c>
      <c r="AA358" s="43" t="str">
        <f>'PRECIO REFERENCIA'!Z358</f>
        <v>NO OFERTADO</v>
      </c>
      <c r="AB358" s="44">
        <f>+IF(AA358="NO OFERTADO",0,IF(AA358="NO CUMPLE EV TECNICA",0,IF(AA358="NO HABILITA",0,IF(AA358="HABILITA",('PRECIOS UNITARIOS'!$AF358*500)/Z358))))</f>
        <v>0</v>
      </c>
      <c r="AC358" s="43">
        <f>'PRECIO REFERENCIA'!AA358</f>
        <v>0</v>
      </c>
      <c r="AD358" s="43" t="str">
        <f>'PRECIO REFERENCIA'!AC358</f>
        <v>NO OFERTADO</v>
      </c>
      <c r="AE358" s="44">
        <f>+IF(AD358="NO OFERTADO",0,IF(AD358="NO CUMPLE EV TECNICA",0,IF(AD358="NO HABILITA",0,IF(AD358="HABILITA",('PRECIOS UNITARIOS'!$AF358*500)/AC358))))</f>
        <v>0</v>
      </c>
      <c r="AF358" s="43">
        <f>'PRECIO REFERENCIA'!AD358</f>
        <v>206987.41</v>
      </c>
      <c r="AG358" s="43" t="str">
        <f>'PRECIO REFERENCIA'!AF358</f>
        <v>NO HABILITA</v>
      </c>
      <c r="AH358" s="44">
        <f>+IF(AG358="NO OFERTADO",0,IF(AG358="NO CUMPLE EV TECNICA",0,IF(AG358="NO HABILITA",0,IF(AG358="HABILITA",('PRECIOS UNITARIOS'!$AF358*500)/AF358))))</f>
        <v>0</v>
      </c>
      <c r="AI358" s="43">
        <f>'PRECIO REFERENCIA'!AG358</f>
        <v>0</v>
      </c>
      <c r="AJ358" s="43" t="str">
        <f>'PRECIO REFERENCIA'!AI358</f>
        <v>NO OFERTADO</v>
      </c>
      <c r="AK358" s="44">
        <f>+IF(AJ358="NO OFERTADO",0,IF(AJ358="NO CUMPLE EV TECNICA",0,IF(AJ358="NO HABILITA",0,IF(AJ358="HABILITA",('PRECIOS UNITARIOS'!$AF358*500)/AI358))))</f>
        <v>0</v>
      </c>
      <c r="AL358" s="43">
        <f>'PRECIO REFERENCIA'!AJ358</f>
        <v>0</v>
      </c>
      <c r="AM358" s="43" t="str">
        <f>'PRECIO REFERENCIA'!AL358</f>
        <v>NO OFERTADO</v>
      </c>
      <c r="AN358" s="44">
        <f>+IF(AM358="NO OFERTADO",0,IF(AM358="NO CUMPLE EV TECNICA",0,IF(AM358="NO HABILITA",0,IF(AM358="HABILITA",('PRECIOS UNITARIOS'!$AF358*500)/AL358))))</f>
        <v>0</v>
      </c>
      <c r="AO358" s="43">
        <f>'PRECIO REFERENCIA'!AM358</f>
        <v>119999.6</v>
      </c>
      <c r="AP358" s="43" t="str">
        <f>'PRECIO REFERENCIA'!AO358</f>
        <v>HABILITA</v>
      </c>
      <c r="AQ358" s="44">
        <f>+IF(AP358="NO OFERTADO",0,IF(AP358="NO CUMPLE EV TECNICA",0,IF(AP358="NO HABILITA",0,IF(AP358="HABILITA",('PRECIOS UNITARIOS'!$AF358*500)/AO358))))</f>
        <v>500</v>
      </c>
      <c r="AR358" s="43">
        <f>'PRECIO REFERENCIA'!AP358</f>
        <v>0</v>
      </c>
      <c r="AS358" s="43" t="str">
        <f>'PRECIO REFERENCIA'!AR358</f>
        <v>NO OFERTADO</v>
      </c>
      <c r="AT358" s="44">
        <f>+IF(AS358="NO OFERTADO",0,IF(AS358="NO CUMPLE EV TECNICA",0,IF(AS358="NO HABILITA",0,IF(AS358="HABILITA",('PRECIOS UNITARIOS'!$AF358*500)/AR358))))</f>
        <v>0</v>
      </c>
      <c r="AU358" s="43">
        <f>'PRECIO REFERENCIA'!AS358</f>
        <v>0</v>
      </c>
      <c r="AV358" s="43" t="str">
        <f>'PRECIO REFERENCIA'!AU358</f>
        <v>NO OFERTADO</v>
      </c>
      <c r="AW358" s="44">
        <f>+IF(AV358="NO OFERTADO",0,IF(AV358="NO CUMPLE EV TECNICA",0,IF(AV358="NO HABILITA",0,IF(AV358="HABILITA",('PRECIOS UNITARIOS'!$AF358*500)/AU358))))</f>
        <v>0</v>
      </c>
      <c r="AX358" s="43">
        <f>'PRECIO REFERENCIA'!AV358</f>
        <v>0</v>
      </c>
      <c r="AY358" s="43" t="str">
        <f>'PRECIO REFERENCIA'!AX358</f>
        <v>NO OFERTADO</v>
      </c>
      <c r="AZ358" s="44">
        <f>+IF(AY358="NO OFERTADO",0,IF(AY358="NO CUMPLE EV TECNICA",0,IF(AY358="NO HABILITA",0,IF(AY358="HABILITA",('PRECIOS UNITARIOS'!$AF358*500)/AX358))))</f>
        <v>0</v>
      </c>
      <c r="BA358" s="43">
        <f>'PRECIO REFERENCIA'!AY358</f>
        <v>0</v>
      </c>
      <c r="BB358" s="43" t="str">
        <f>'PRECIO REFERENCIA'!BA358</f>
        <v>NO OFERTADO</v>
      </c>
      <c r="BC358" s="44">
        <f>+IF(BB358="NO OFERTADO",0,IF(BB358="NO CUMPLE EV TECNICA",0,IF(BB358="NO HABILITA",0,IF(BB358="HABILITA",('PRECIOS UNITARIOS'!$AF358*500)/BA358))))</f>
        <v>0</v>
      </c>
      <c r="BD358" s="43">
        <f>'PRECIO REFERENCIA'!BB358</f>
        <v>175565.46</v>
      </c>
      <c r="BE358" s="43" t="str">
        <f>'PRECIO REFERENCIA'!BD358</f>
        <v>NO HABILITA</v>
      </c>
      <c r="BF358" s="44">
        <f>+IF(BE358="NO OFERTADO",0,IF(BE358="NO CUMPLE EV TECNICA",0,IF(BE358="NO HABILITA",0,IF(BE358="HABILITA",('PRECIOS UNITARIOS'!$AF358*500)/BD358))))</f>
        <v>0</v>
      </c>
      <c r="BG358" s="43">
        <f>'PRECIO REFERENCIA'!BE358</f>
        <v>0</v>
      </c>
      <c r="BH358" s="43" t="str">
        <f>'PRECIO REFERENCIA'!BG358</f>
        <v>NO OFERTADO</v>
      </c>
      <c r="BI358" s="44">
        <f>+IF(BH358="NO OFERTADO",0,IF(BH358="NO CUMPLE EV TECNICA",0,IF(BH358="NO HABILITA",0,IF(BH358="HABILITA",('PRECIOS UNITARIOS'!$AF358*500)/BG358))))</f>
        <v>0</v>
      </c>
      <c r="BJ358" s="43">
        <f>'PRECIO REFERENCIA'!BH358</f>
        <v>0</v>
      </c>
      <c r="BK358" s="43" t="str">
        <f>'PRECIO REFERENCIA'!BJ358</f>
        <v>NO OFERTADO</v>
      </c>
      <c r="BL358" s="44">
        <f>+IF(BK358="NO OFERTADO",0,IF(BK358="NO CUMPLE EV TECNICA",0,IF(BK358="NO HABILITA",0,IF(BK358="HABILITA",('PRECIOS UNITARIOS'!$AF358*500)/BJ358))))</f>
        <v>0</v>
      </c>
      <c r="BM358" s="43">
        <f>'PRECIO REFERENCIA'!BK358</f>
        <v>0</v>
      </c>
      <c r="BN358" s="43" t="str">
        <f>'PRECIO REFERENCIA'!BM358</f>
        <v>NO OFERTADO</v>
      </c>
      <c r="BO358" s="44">
        <f>+IF(BN358="NO OFERTADO",0,IF(BN358="NO CUMPLE EV TECNICA",0,IF(BN358="NO HABILITA",0,IF(BN358="HABILITA",('PRECIOS UNITARIOS'!$AF358*500)/BM358))))</f>
        <v>0</v>
      </c>
      <c r="BP358" s="43">
        <f>'PRECIO REFERENCIA'!BN358</f>
        <v>0</v>
      </c>
      <c r="BQ358" s="43" t="str">
        <f>'PRECIO REFERENCIA'!BP358</f>
        <v>NO OFERTADO</v>
      </c>
      <c r="BR358" s="44">
        <f>+IF(BQ358="NO OFERTADO",0,IF(BQ358="NO CUMPLE EV TECNICA",0,IF(BQ358="NO HABILITA",0,IF(BQ358="HABILITA",('PRECIOS UNITARIOS'!$AF358*500)/BP358))))</f>
        <v>0</v>
      </c>
      <c r="BS358" s="43">
        <f>'PRECIO REFERENCIA'!BQ358</f>
        <v>0</v>
      </c>
      <c r="BT358" s="43" t="str">
        <f>'PRECIO REFERENCIA'!BS358</f>
        <v>NO OFERTADO</v>
      </c>
      <c r="BU358" s="44">
        <f>+IF(BT358="NO OFERTADO",0,IF(BT358="NO CUMPLE EV TECNICA",0,IF(BT358="NO HABILITA",0,IF(BT358="HABILITA",('PRECIOS UNITARIOS'!$AF358*500)/BS358))))</f>
        <v>0</v>
      </c>
      <c r="BV358" s="43">
        <f>'PRECIO REFERENCIA'!BT358</f>
        <v>0</v>
      </c>
      <c r="BW358" s="43" t="str">
        <f>'PRECIO REFERENCIA'!BV358</f>
        <v>NO OFERTADO</v>
      </c>
      <c r="BX358" s="44">
        <f>+IF(BW358="NO OFERTADO",0,IF(BW358="NO CUMPLE EV TECNICA",0,IF(BW358="NO HABILITA",0,IF(BW358="HABILITA",('PRECIOS UNITARIOS'!$AF358*500)/BV358))))</f>
        <v>0</v>
      </c>
      <c r="BY358" s="43">
        <f>'PRECIO REFERENCIA'!BW358</f>
        <v>0</v>
      </c>
      <c r="BZ358" s="43" t="str">
        <f>'PRECIO REFERENCIA'!BY358</f>
        <v>NO OFERTADO</v>
      </c>
      <c r="CA358" s="44">
        <f>+IF(BZ358="NO OFERTADO",0,IF(BZ358="NO CUMPLE EV TECNICA",0,IF(BZ358="NO HABILITA",0,IF(BZ358="HABILITA",('PRECIOS UNITARIOS'!$AF358*500)/BY358))))</f>
        <v>0</v>
      </c>
      <c r="CB358" s="43">
        <f>'PRECIO REFERENCIA'!BZ358</f>
        <v>0</v>
      </c>
      <c r="CC358" s="43" t="str">
        <f>'PRECIO REFERENCIA'!CB358</f>
        <v>NO OFERTADO</v>
      </c>
      <c r="CD358" s="44">
        <f>+IF(CC358="NO OFERTADO",0,IF(CC358="NO CUMPLE EV TECNICA",0,IF(CC358="NO HABILITA",0,IF(CC358="HABILITA",('PRECIOS UNITARIOS'!$AF358*500)/CB358))))</f>
        <v>0</v>
      </c>
      <c r="CE358" s="43">
        <f>'PRECIO REFERENCIA'!CC358</f>
        <v>0</v>
      </c>
      <c r="CF358" s="43" t="str">
        <f>'PRECIO REFERENCIA'!CE358</f>
        <v>NO OFERTADO</v>
      </c>
      <c r="CG358" s="44">
        <f>+IF(CF358="NO OFERTADO",0,IF(CF358="NO CUMPLE EV TECNICA",0,IF(CF358="NO HABILITA",0,IF(CF358="HABILITA",('PRECIOS UNITARIOS'!$AF358*500)/CE358))))</f>
        <v>0</v>
      </c>
      <c r="CH358" s="43">
        <f>'PRECIO REFERENCIA'!CF358</f>
        <v>172550</v>
      </c>
      <c r="CI358" s="43" t="str">
        <f>'PRECIO REFERENCIA'!CH358</f>
        <v>NO HABILITA</v>
      </c>
      <c r="CJ358" s="44">
        <f>+IF(CI358="NO OFERTADO",0,IF(CI358="NO CUMPLE EV TECNICA",0,IF(CI358="NO HABILITA",0,IF(CI358="HABILITA",('PRECIOS UNITARIOS'!$AF358*500)/CH358))))</f>
        <v>0</v>
      </c>
    </row>
    <row r="359" spans="1:88" s="40" customFormat="1" ht="38.25" x14ac:dyDescent="0.2">
      <c r="A359" s="103">
        <v>350</v>
      </c>
      <c r="B359" s="202" t="s">
        <v>515</v>
      </c>
      <c r="C359" s="121" t="s">
        <v>508</v>
      </c>
      <c r="D359" s="24">
        <v>1</v>
      </c>
      <c r="E359" s="166" t="s">
        <v>53</v>
      </c>
      <c r="F359" s="168">
        <v>1</v>
      </c>
      <c r="G359" s="25">
        <v>272272</v>
      </c>
      <c r="H359" s="43">
        <f>'PRECIO REFERENCIA'!F359</f>
        <v>0</v>
      </c>
      <c r="I359" s="43" t="str">
        <f>'PRECIO REFERENCIA'!H359</f>
        <v>NO OFERTADO</v>
      </c>
      <c r="J359" s="44">
        <f>+IF(I359="NO OFERTADO",0,IF(I359="NO CUMPLE EV TECNICA",0,IF(I359="NO HABILITA",0,IF(I359="HABILITA",('PRECIOS UNITARIOS'!$AF359*500)/H359))))</f>
        <v>0</v>
      </c>
      <c r="K359" s="43">
        <f>'PRECIO REFERENCIA'!I359</f>
        <v>0</v>
      </c>
      <c r="L359" s="43" t="str">
        <f>'PRECIO REFERENCIA'!K359</f>
        <v>NO OFERTADO</v>
      </c>
      <c r="M359" s="44">
        <f>+IF(L359="NO OFERTADO",0,IF(L359="NO CUMPLE EV TECNICA",0,IF(L359="NO HABILITA",0,IF(L359="HABILITA",('PRECIOS UNITARIOS'!$AF359*500)/K359))))</f>
        <v>0</v>
      </c>
      <c r="N359" s="43">
        <f>'PRECIO REFERENCIA'!L359</f>
        <v>0</v>
      </c>
      <c r="O359" s="43" t="str">
        <f>'PRECIO REFERENCIA'!N359</f>
        <v>NO OFERTADO</v>
      </c>
      <c r="P359" s="44">
        <f>+IF(O359="NO OFERTADO",0,IF(O359="NO CUMPLE EV TECNICA",0,IF(O359="NO HABILITA",0,IF(O359="HABILITA",('PRECIOS UNITARIOS'!$AF359*500)/N359))))</f>
        <v>0</v>
      </c>
      <c r="Q359" s="43">
        <f>'PRECIO REFERENCIA'!O359</f>
        <v>0</v>
      </c>
      <c r="R359" s="43" t="str">
        <f>'PRECIO REFERENCIA'!Q359</f>
        <v>NO OFERTADO</v>
      </c>
      <c r="S359" s="44">
        <f>+IF(R359="NO OFERTADO",0,IF(R359="NO CUMPLE EV TECNICA",0,IF(R359="NO HABILITA",0,IF(R359="HABILITA",('PRECIOS UNITARIOS'!$AF359*500)/Q359))))</f>
        <v>0</v>
      </c>
      <c r="T359" s="43">
        <f>'PRECIO REFERENCIA'!R359</f>
        <v>0</v>
      </c>
      <c r="U359" s="43" t="str">
        <f>'PRECIO REFERENCIA'!T359</f>
        <v>NO OFERTADO</v>
      </c>
      <c r="V359" s="44">
        <f>+IF(U359="NO OFERTADO",0,IF(U359="NO CUMPLE EV TECNICA",0,IF(U359="NO HABILITA",0,IF(U359="HABILITA",('PRECIOS UNITARIOS'!$AF359*500)/T359))))</f>
        <v>0</v>
      </c>
      <c r="W359" s="43">
        <f>'PRECIO REFERENCIA'!U359</f>
        <v>0</v>
      </c>
      <c r="X359" s="43" t="str">
        <f>'PRECIO REFERENCIA'!W359</f>
        <v>NO OFERTADO</v>
      </c>
      <c r="Y359" s="44">
        <f>+IF(X359="NO OFERTADO",0,IF(X359="NO CUMPLE EV TECNICA",0,IF(X359="NO HABILITA",0,IF(X359="HABILITA",('PRECIOS UNITARIOS'!$AF359*500)/W359))))</f>
        <v>0</v>
      </c>
      <c r="Z359" s="43">
        <f>'PRECIO REFERENCIA'!X359</f>
        <v>0</v>
      </c>
      <c r="AA359" s="43" t="str">
        <f>'PRECIO REFERENCIA'!Z359</f>
        <v>NO OFERTADO</v>
      </c>
      <c r="AB359" s="44">
        <f>+IF(AA359="NO OFERTADO",0,IF(AA359="NO CUMPLE EV TECNICA",0,IF(AA359="NO HABILITA",0,IF(AA359="HABILITA",('PRECIOS UNITARIOS'!$AF359*500)/Z359))))</f>
        <v>0</v>
      </c>
      <c r="AC359" s="43">
        <f>'PRECIO REFERENCIA'!AA359</f>
        <v>0</v>
      </c>
      <c r="AD359" s="43" t="str">
        <f>'PRECIO REFERENCIA'!AC359</f>
        <v>NO OFERTADO</v>
      </c>
      <c r="AE359" s="44">
        <f>+IF(AD359="NO OFERTADO",0,IF(AD359="NO CUMPLE EV TECNICA",0,IF(AD359="NO HABILITA",0,IF(AD359="HABILITA",('PRECIOS UNITARIOS'!$AF359*500)/AC359))))</f>
        <v>0</v>
      </c>
      <c r="AF359" s="43">
        <f>'PRECIO REFERENCIA'!AD359</f>
        <v>0</v>
      </c>
      <c r="AG359" s="43" t="str">
        <f>'PRECIO REFERENCIA'!AF359</f>
        <v>NO OFERTADO</v>
      </c>
      <c r="AH359" s="44">
        <f>+IF(AG359="NO OFERTADO",0,IF(AG359="NO CUMPLE EV TECNICA",0,IF(AG359="NO HABILITA",0,IF(AG359="HABILITA",('PRECIOS UNITARIOS'!$AF359*500)/AF359))))</f>
        <v>0</v>
      </c>
      <c r="AI359" s="43">
        <f>'PRECIO REFERENCIA'!AG359</f>
        <v>0</v>
      </c>
      <c r="AJ359" s="43" t="str">
        <f>'PRECIO REFERENCIA'!AI359</f>
        <v>NO OFERTADO</v>
      </c>
      <c r="AK359" s="44">
        <f>+IF(AJ359="NO OFERTADO",0,IF(AJ359="NO CUMPLE EV TECNICA",0,IF(AJ359="NO HABILITA",0,IF(AJ359="HABILITA",('PRECIOS UNITARIOS'!$AF359*500)/AI359))))</f>
        <v>0</v>
      </c>
      <c r="AL359" s="43">
        <f>'PRECIO REFERENCIA'!AJ359</f>
        <v>0</v>
      </c>
      <c r="AM359" s="43" t="str">
        <f>'PRECIO REFERENCIA'!AL359</f>
        <v>NO OFERTADO</v>
      </c>
      <c r="AN359" s="44">
        <f>+IF(AM359="NO OFERTADO",0,IF(AM359="NO CUMPLE EV TECNICA",0,IF(AM359="NO HABILITA",0,IF(AM359="HABILITA",('PRECIOS UNITARIOS'!$AF359*500)/AL359))))</f>
        <v>0</v>
      </c>
      <c r="AO359" s="43">
        <f>'PRECIO REFERENCIA'!AM359</f>
        <v>239904</v>
      </c>
      <c r="AP359" s="43" t="str">
        <f>'PRECIO REFERENCIA'!AO359</f>
        <v>HABILITA</v>
      </c>
      <c r="AQ359" s="44">
        <f>+IF(AP359="NO OFERTADO",0,IF(AP359="NO CUMPLE EV TECNICA",0,IF(AP359="NO HABILITA",0,IF(AP359="HABILITA",('PRECIOS UNITARIOS'!$AF359*500)/AO359))))</f>
        <v>500</v>
      </c>
      <c r="AR359" s="43">
        <f>'PRECIO REFERENCIA'!AP359</f>
        <v>0</v>
      </c>
      <c r="AS359" s="43" t="str">
        <f>'PRECIO REFERENCIA'!AR359</f>
        <v>NO OFERTADO</v>
      </c>
      <c r="AT359" s="44">
        <f>+IF(AS359="NO OFERTADO",0,IF(AS359="NO CUMPLE EV TECNICA",0,IF(AS359="NO HABILITA",0,IF(AS359="HABILITA",('PRECIOS UNITARIOS'!$AF359*500)/AR359))))</f>
        <v>0</v>
      </c>
      <c r="AU359" s="43">
        <f>'PRECIO REFERENCIA'!AS359</f>
        <v>0</v>
      </c>
      <c r="AV359" s="43" t="str">
        <f>'PRECIO REFERENCIA'!AU359</f>
        <v>NO OFERTADO</v>
      </c>
      <c r="AW359" s="44">
        <f>+IF(AV359="NO OFERTADO",0,IF(AV359="NO CUMPLE EV TECNICA",0,IF(AV359="NO HABILITA",0,IF(AV359="HABILITA",('PRECIOS UNITARIOS'!$AF359*500)/AU359))))</f>
        <v>0</v>
      </c>
      <c r="AX359" s="43">
        <f>'PRECIO REFERENCIA'!AV359</f>
        <v>0</v>
      </c>
      <c r="AY359" s="43" t="str">
        <f>'PRECIO REFERENCIA'!AX359</f>
        <v>NO OFERTADO</v>
      </c>
      <c r="AZ359" s="44">
        <f>+IF(AY359="NO OFERTADO",0,IF(AY359="NO CUMPLE EV TECNICA",0,IF(AY359="NO HABILITA",0,IF(AY359="HABILITA",('PRECIOS UNITARIOS'!$AF359*500)/AX359))))</f>
        <v>0</v>
      </c>
      <c r="BA359" s="43">
        <f>'PRECIO REFERENCIA'!AY359</f>
        <v>0</v>
      </c>
      <c r="BB359" s="43" t="str">
        <f>'PRECIO REFERENCIA'!BA359</f>
        <v>NO OFERTADO</v>
      </c>
      <c r="BC359" s="44">
        <f>+IF(BB359="NO OFERTADO",0,IF(BB359="NO CUMPLE EV TECNICA",0,IF(BB359="NO HABILITA",0,IF(BB359="HABILITA",('PRECIOS UNITARIOS'!$AF359*500)/BA359))))</f>
        <v>0</v>
      </c>
      <c r="BD359" s="43">
        <f>'PRECIO REFERENCIA'!BB359</f>
        <v>0</v>
      </c>
      <c r="BE359" s="43" t="str">
        <f>'PRECIO REFERENCIA'!BD359</f>
        <v>NO OFERTADO</v>
      </c>
      <c r="BF359" s="44">
        <f>+IF(BE359="NO OFERTADO",0,IF(BE359="NO CUMPLE EV TECNICA",0,IF(BE359="NO HABILITA",0,IF(BE359="HABILITA",('PRECIOS UNITARIOS'!$AF359*500)/BD359))))</f>
        <v>0</v>
      </c>
      <c r="BG359" s="43">
        <f>'PRECIO REFERENCIA'!BE359</f>
        <v>0</v>
      </c>
      <c r="BH359" s="43" t="str">
        <f>'PRECIO REFERENCIA'!BG359</f>
        <v>NO OFERTADO</v>
      </c>
      <c r="BI359" s="44">
        <f>+IF(BH359="NO OFERTADO",0,IF(BH359="NO CUMPLE EV TECNICA",0,IF(BH359="NO HABILITA",0,IF(BH359="HABILITA",('PRECIOS UNITARIOS'!$AF359*500)/BG359))))</f>
        <v>0</v>
      </c>
      <c r="BJ359" s="43">
        <f>'PRECIO REFERENCIA'!BH359</f>
        <v>0</v>
      </c>
      <c r="BK359" s="43" t="str">
        <f>'PRECIO REFERENCIA'!BJ359</f>
        <v>NO OFERTADO</v>
      </c>
      <c r="BL359" s="44">
        <f>+IF(BK359="NO OFERTADO",0,IF(BK359="NO CUMPLE EV TECNICA",0,IF(BK359="NO HABILITA",0,IF(BK359="HABILITA",('PRECIOS UNITARIOS'!$AF359*500)/BJ359))))</f>
        <v>0</v>
      </c>
      <c r="BM359" s="43">
        <f>'PRECIO REFERENCIA'!BK359</f>
        <v>0</v>
      </c>
      <c r="BN359" s="43" t="str">
        <f>'PRECIO REFERENCIA'!BM359</f>
        <v>NO OFERTADO</v>
      </c>
      <c r="BO359" s="44">
        <f>+IF(BN359="NO OFERTADO",0,IF(BN359="NO CUMPLE EV TECNICA",0,IF(BN359="NO HABILITA",0,IF(BN359="HABILITA",('PRECIOS UNITARIOS'!$AF359*500)/BM359))))</f>
        <v>0</v>
      </c>
      <c r="BP359" s="43">
        <f>'PRECIO REFERENCIA'!BN359</f>
        <v>0</v>
      </c>
      <c r="BQ359" s="43" t="str">
        <f>'PRECIO REFERENCIA'!BP359</f>
        <v>NO OFERTADO</v>
      </c>
      <c r="BR359" s="44">
        <f>+IF(BQ359="NO OFERTADO",0,IF(BQ359="NO CUMPLE EV TECNICA",0,IF(BQ359="NO HABILITA",0,IF(BQ359="HABILITA",('PRECIOS UNITARIOS'!$AF359*500)/BP359))))</f>
        <v>0</v>
      </c>
      <c r="BS359" s="43">
        <f>'PRECIO REFERENCIA'!BQ359</f>
        <v>0</v>
      </c>
      <c r="BT359" s="43" t="str">
        <f>'PRECIO REFERENCIA'!BS359</f>
        <v>NO OFERTADO</v>
      </c>
      <c r="BU359" s="44">
        <f>+IF(BT359="NO OFERTADO",0,IF(BT359="NO CUMPLE EV TECNICA",0,IF(BT359="NO HABILITA",0,IF(BT359="HABILITA",('PRECIOS UNITARIOS'!$AF359*500)/BS359))))</f>
        <v>0</v>
      </c>
      <c r="BV359" s="43">
        <f>'PRECIO REFERENCIA'!BT359</f>
        <v>0</v>
      </c>
      <c r="BW359" s="43" t="str">
        <f>'PRECIO REFERENCIA'!BV359</f>
        <v>NO OFERTADO</v>
      </c>
      <c r="BX359" s="44">
        <f>+IF(BW359="NO OFERTADO",0,IF(BW359="NO CUMPLE EV TECNICA",0,IF(BW359="NO HABILITA",0,IF(BW359="HABILITA",('PRECIOS UNITARIOS'!$AF359*500)/BV359))))</f>
        <v>0</v>
      </c>
      <c r="BY359" s="43">
        <f>'PRECIO REFERENCIA'!BW359</f>
        <v>0</v>
      </c>
      <c r="BZ359" s="43" t="str">
        <f>'PRECIO REFERENCIA'!BY359</f>
        <v>NO OFERTADO</v>
      </c>
      <c r="CA359" s="44">
        <f>+IF(BZ359="NO OFERTADO",0,IF(BZ359="NO CUMPLE EV TECNICA",0,IF(BZ359="NO HABILITA",0,IF(BZ359="HABILITA",('PRECIOS UNITARIOS'!$AF359*500)/BY359))))</f>
        <v>0</v>
      </c>
      <c r="CB359" s="43">
        <f>'PRECIO REFERENCIA'!BZ359</f>
        <v>0</v>
      </c>
      <c r="CC359" s="43" t="str">
        <f>'PRECIO REFERENCIA'!CB359</f>
        <v>NO OFERTADO</v>
      </c>
      <c r="CD359" s="44">
        <f>+IF(CC359="NO OFERTADO",0,IF(CC359="NO CUMPLE EV TECNICA",0,IF(CC359="NO HABILITA",0,IF(CC359="HABILITA",('PRECIOS UNITARIOS'!$AF359*500)/CB359))))</f>
        <v>0</v>
      </c>
      <c r="CE359" s="43">
        <f>'PRECIO REFERENCIA'!CC359</f>
        <v>0</v>
      </c>
      <c r="CF359" s="43" t="str">
        <f>'PRECIO REFERENCIA'!CE359</f>
        <v>NO OFERTADO</v>
      </c>
      <c r="CG359" s="44">
        <f>+IF(CF359="NO OFERTADO",0,IF(CF359="NO CUMPLE EV TECNICA",0,IF(CF359="NO HABILITA",0,IF(CF359="HABILITA",('PRECIOS UNITARIOS'!$AF359*500)/CE359))))</f>
        <v>0</v>
      </c>
      <c r="CH359" s="43">
        <f>'PRECIO REFERENCIA'!CF359</f>
        <v>0</v>
      </c>
      <c r="CI359" s="43" t="str">
        <f>'PRECIO REFERENCIA'!CH359</f>
        <v>NO OFERTADO</v>
      </c>
      <c r="CJ359" s="44">
        <f>+IF(CI359="NO OFERTADO",0,IF(CI359="NO CUMPLE EV TECNICA",0,IF(CI359="NO HABILITA",0,IF(CI359="HABILITA",('PRECIOS UNITARIOS'!$AF359*500)/CH359))))</f>
        <v>0</v>
      </c>
    </row>
    <row r="360" spans="1:88" s="40" customFormat="1" ht="38.25" x14ac:dyDescent="0.2">
      <c r="A360" s="103">
        <v>351</v>
      </c>
      <c r="B360" s="202" t="s">
        <v>516</v>
      </c>
      <c r="C360" s="121" t="s">
        <v>508</v>
      </c>
      <c r="D360" s="24">
        <v>1</v>
      </c>
      <c r="E360" s="166" t="s">
        <v>53</v>
      </c>
      <c r="F360" s="168">
        <v>1</v>
      </c>
      <c r="G360" s="25">
        <v>374969</v>
      </c>
      <c r="H360" s="43">
        <f>'PRECIO REFERENCIA'!F360</f>
        <v>0</v>
      </c>
      <c r="I360" s="43" t="str">
        <f>'PRECIO REFERENCIA'!H360</f>
        <v>NO OFERTADO</v>
      </c>
      <c r="J360" s="44">
        <f>+IF(I360="NO OFERTADO",0,IF(I360="NO CUMPLE EV TECNICA",0,IF(I360="NO HABILITA",0,IF(I360="HABILITA",('PRECIOS UNITARIOS'!$AF360*500)/H360))))</f>
        <v>0</v>
      </c>
      <c r="K360" s="43">
        <f>'PRECIO REFERENCIA'!I360</f>
        <v>0</v>
      </c>
      <c r="L360" s="43" t="str">
        <f>'PRECIO REFERENCIA'!K360</f>
        <v>NO OFERTADO</v>
      </c>
      <c r="M360" s="44">
        <f>+IF(L360="NO OFERTADO",0,IF(L360="NO CUMPLE EV TECNICA",0,IF(L360="NO HABILITA",0,IF(L360="HABILITA",('PRECIOS UNITARIOS'!$AF360*500)/K360))))</f>
        <v>0</v>
      </c>
      <c r="N360" s="43">
        <f>'PRECIO REFERENCIA'!L360</f>
        <v>0</v>
      </c>
      <c r="O360" s="43" t="str">
        <f>'PRECIO REFERENCIA'!N360</f>
        <v>NO OFERTADO</v>
      </c>
      <c r="P360" s="44">
        <f>+IF(O360="NO OFERTADO",0,IF(O360="NO CUMPLE EV TECNICA",0,IF(O360="NO HABILITA",0,IF(O360="HABILITA",('PRECIOS UNITARIOS'!$AF360*500)/N360))))</f>
        <v>0</v>
      </c>
      <c r="Q360" s="43">
        <f>'PRECIO REFERENCIA'!O360</f>
        <v>0</v>
      </c>
      <c r="R360" s="43" t="str">
        <f>'PRECIO REFERENCIA'!Q360</f>
        <v>NO OFERTADO</v>
      </c>
      <c r="S360" s="44">
        <f>+IF(R360="NO OFERTADO",0,IF(R360="NO CUMPLE EV TECNICA",0,IF(R360="NO HABILITA",0,IF(R360="HABILITA",('PRECIOS UNITARIOS'!$AF360*500)/Q360))))</f>
        <v>0</v>
      </c>
      <c r="T360" s="43">
        <f>'PRECIO REFERENCIA'!R360</f>
        <v>0</v>
      </c>
      <c r="U360" s="43" t="str">
        <f>'PRECIO REFERENCIA'!T360</f>
        <v>NO OFERTADO</v>
      </c>
      <c r="V360" s="44">
        <f>+IF(U360="NO OFERTADO",0,IF(U360="NO CUMPLE EV TECNICA",0,IF(U360="NO HABILITA",0,IF(U360="HABILITA",('PRECIOS UNITARIOS'!$AF360*500)/T360))))</f>
        <v>0</v>
      </c>
      <c r="W360" s="43">
        <f>'PRECIO REFERENCIA'!U360</f>
        <v>0</v>
      </c>
      <c r="X360" s="43" t="str">
        <f>'PRECIO REFERENCIA'!W360</f>
        <v>NO OFERTADO</v>
      </c>
      <c r="Y360" s="44">
        <f>+IF(X360="NO OFERTADO",0,IF(X360="NO CUMPLE EV TECNICA",0,IF(X360="NO HABILITA",0,IF(X360="HABILITA",('PRECIOS UNITARIOS'!$AF360*500)/W360))))</f>
        <v>0</v>
      </c>
      <c r="Z360" s="43">
        <f>'PRECIO REFERENCIA'!X360</f>
        <v>0</v>
      </c>
      <c r="AA360" s="43" t="str">
        <f>'PRECIO REFERENCIA'!Z360</f>
        <v>NO OFERTADO</v>
      </c>
      <c r="AB360" s="44">
        <f>+IF(AA360="NO OFERTADO",0,IF(AA360="NO CUMPLE EV TECNICA",0,IF(AA360="NO HABILITA",0,IF(AA360="HABILITA",('PRECIOS UNITARIOS'!$AF360*500)/Z360))))</f>
        <v>0</v>
      </c>
      <c r="AC360" s="43">
        <f>'PRECIO REFERENCIA'!AA360</f>
        <v>0</v>
      </c>
      <c r="AD360" s="43" t="str">
        <f>'PRECIO REFERENCIA'!AC360</f>
        <v>NO OFERTADO</v>
      </c>
      <c r="AE360" s="44">
        <f>+IF(AD360="NO OFERTADO",0,IF(AD360="NO CUMPLE EV TECNICA",0,IF(AD360="NO HABILITA",0,IF(AD360="HABILITA",('PRECIOS UNITARIOS'!$AF360*500)/AC360))))</f>
        <v>0</v>
      </c>
      <c r="AF360" s="43">
        <f>'PRECIO REFERENCIA'!AD360</f>
        <v>0</v>
      </c>
      <c r="AG360" s="43" t="str">
        <f>'PRECIO REFERENCIA'!AF360</f>
        <v>NO OFERTADO</v>
      </c>
      <c r="AH360" s="44">
        <f>+IF(AG360="NO OFERTADO",0,IF(AG360="NO CUMPLE EV TECNICA",0,IF(AG360="NO HABILITA",0,IF(AG360="HABILITA",('PRECIOS UNITARIOS'!$AF360*500)/AF360))))</f>
        <v>0</v>
      </c>
      <c r="AI360" s="43">
        <f>'PRECIO REFERENCIA'!AG360</f>
        <v>0</v>
      </c>
      <c r="AJ360" s="43" t="str">
        <f>'PRECIO REFERENCIA'!AI360</f>
        <v>NO OFERTADO</v>
      </c>
      <c r="AK360" s="44">
        <f>+IF(AJ360="NO OFERTADO",0,IF(AJ360="NO CUMPLE EV TECNICA",0,IF(AJ360="NO HABILITA",0,IF(AJ360="HABILITA",('PRECIOS UNITARIOS'!$AF360*500)/AI360))))</f>
        <v>0</v>
      </c>
      <c r="AL360" s="43">
        <f>'PRECIO REFERENCIA'!AJ360</f>
        <v>0</v>
      </c>
      <c r="AM360" s="43" t="str">
        <f>'PRECIO REFERENCIA'!AL360</f>
        <v>NO OFERTADO</v>
      </c>
      <c r="AN360" s="44">
        <f>+IF(AM360="NO OFERTADO",0,IF(AM360="NO CUMPLE EV TECNICA",0,IF(AM360="NO HABILITA",0,IF(AM360="HABILITA",('PRECIOS UNITARIOS'!$AF360*500)/AL360))))</f>
        <v>0</v>
      </c>
      <c r="AO360" s="43">
        <f>'PRECIO REFERENCIA'!AM360</f>
        <v>326060</v>
      </c>
      <c r="AP360" s="43" t="str">
        <f>'PRECIO REFERENCIA'!AO360</f>
        <v>HABILITA</v>
      </c>
      <c r="AQ360" s="44">
        <f>+IF(AP360="NO OFERTADO",0,IF(AP360="NO CUMPLE EV TECNICA",0,IF(AP360="NO HABILITA",0,IF(AP360="HABILITA",('PRECIOS UNITARIOS'!$AF360*500)/AO360))))</f>
        <v>500</v>
      </c>
      <c r="AR360" s="43">
        <f>'PRECIO REFERENCIA'!AP360</f>
        <v>0</v>
      </c>
      <c r="AS360" s="43" t="str">
        <f>'PRECIO REFERENCIA'!AR360</f>
        <v>NO OFERTADO</v>
      </c>
      <c r="AT360" s="44">
        <f>+IF(AS360="NO OFERTADO",0,IF(AS360="NO CUMPLE EV TECNICA",0,IF(AS360="NO HABILITA",0,IF(AS360="HABILITA",('PRECIOS UNITARIOS'!$AF360*500)/AR360))))</f>
        <v>0</v>
      </c>
      <c r="AU360" s="43">
        <f>'PRECIO REFERENCIA'!AS360</f>
        <v>0</v>
      </c>
      <c r="AV360" s="43" t="str">
        <f>'PRECIO REFERENCIA'!AU360</f>
        <v>NO OFERTADO</v>
      </c>
      <c r="AW360" s="44">
        <f>+IF(AV360="NO OFERTADO",0,IF(AV360="NO CUMPLE EV TECNICA",0,IF(AV360="NO HABILITA",0,IF(AV360="HABILITA",('PRECIOS UNITARIOS'!$AF360*500)/AU360))))</f>
        <v>0</v>
      </c>
      <c r="AX360" s="43">
        <f>'PRECIO REFERENCIA'!AV360</f>
        <v>0</v>
      </c>
      <c r="AY360" s="43" t="str">
        <f>'PRECIO REFERENCIA'!AX360</f>
        <v>NO OFERTADO</v>
      </c>
      <c r="AZ360" s="44">
        <f>+IF(AY360="NO OFERTADO",0,IF(AY360="NO CUMPLE EV TECNICA",0,IF(AY360="NO HABILITA",0,IF(AY360="HABILITA",('PRECIOS UNITARIOS'!$AF360*500)/AX360))))</f>
        <v>0</v>
      </c>
      <c r="BA360" s="43">
        <f>'PRECIO REFERENCIA'!AY360</f>
        <v>0</v>
      </c>
      <c r="BB360" s="43" t="str">
        <f>'PRECIO REFERENCIA'!BA360</f>
        <v>NO OFERTADO</v>
      </c>
      <c r="BC360" s="44">
        <f>+IF(BB360="NO OFERTADO",0,IF(BB360="NO CUMPLE EV TECNICA",0,IF(BB360="NO HABILITA",0,IF(BB360="HABILITA",('PRECIOS UNITARIOS'!$AF360*500)/BA360))))</f>
        <v>0</v>
      </c>
      <c r="BD360" s="43">
        <f>'PRECIO REFERENCIA'!BB360</f>
        <v>0</v>
      </c>
      <c r="BE360" s="43" t="str">
        <f>'PRECIO REFERENCIA'!BD360</f>
        <v>NO OFERTADO</v>
      </c>
      <c r="BF360" s="44">
        <f>+IF(BE360="NO OFERTADO",0,IF(BE360="NO CUMPLE EV TECNICA",0,IF(BE360="NO HABILITA",0,IF(BE360="HABILITA",('PRECIOS UNITARIOS'!$AF360*500)/BD360))))</f>
        <v>0</v>
      </c>
      <c r="BG360" s="43">
        <f>'PRECIO REFERENCIA'!BE360</f>
        <v>0</v>
      </c>
      <c r="BH360" s="43" t="str">
        <f>'PRECIO REFERENCIA'!BG360</f>
        <v>NO OFERTADO</v>
      </c>
      <c r="BI360" s="44">
        <f>+IF(BH360="NO OFERTADO",0,IF(BH360="NO CUMPLE EV TECNICA",0,IF(BH360="NO HABILITA",0,IF(BH360="HABILITA",('PRECIOS UNITARIOS'!$AF360*500)/BG360))))</f>
        <v>0</v>
      </c>
      <c r="BJ360" s="43">
        <f>'PRECIO REFERENCIA'!BH360</f>
        <v>0</v>
      </c>
      <c r="BK360" s="43" t="str">
        <f>'PRECIO REFERENCIA'!BJ360</f>
        <v>NO OFERTADO</v>
      </c>
      <c r="BL360" s="44">
        <f>+IF(BK360="NO OFERTADO",0,IF(BK360="NO CUMPLE EV TECNICA",0,IF(BK360="NO HABILITA",0,IF(BK360="HABILITA",('PRECIOS UNITARIOS'!$AF360*500)/BJ360))))</f>
        <v>0</v>
      </c>
      <c r="BM360" s="43">
        <f>'PRECIO REFERENCIA'!BK360</f>
        <v>0</v>
      </c>
      <c r="BN360" s="43" t="str">
        <f>'PRECIO REFERENCIA'!BM360</f>
        <v>NO OFERTADO</v>
      </c>
      <c r="BO360" s="44">
        <f>+IF(BN360="NO OFERTADO",0,IF(BN360="NO CUMPLE EV TECNICA",0,IF(BN360="NO HABILITA",0,IF(BN360="HABILITA",('PRECIOS UNITARIOS'!$AF360*500)/BM360))))</f>
        <v>0</v>
      </c>
      <c r="BP360" s="43">
        <f>'PRECIO REFERENCIA'!BN360</f>
        <v>0</v>
      </c>
      <c r="BQ360" s="43" t="str">
        <f>'PRECIO REFERENCIA'!BP360</f>
        <v>NO OFERTADO</v>
      </c>
      <c r="BR360" s="44">
        <f>+IF(BQ360="NO OFERTADO",0,IF(BQ360="NO CUMPLE EV TECNICA",0,IF(BQ360="NO HABILITA",0,IF(BQ360="HABILITA",('PRECIOS UNITARIOS'!$AF360*500)/BP360))))</f>
        <v>0</v>
      </c>
      <c r="BS360" s="43">
        <f>'PRECIO REFERENCIA'!BQ360</f>
        <v>0</v>
      </c>
      <c r="BT360" s="43" t="str">
        <f>'PRECIO REFERENCIA'!BS360</f>
        <v>NO OFERTADO</v>
      </c>
      <c r="BU360" s="44">
        <f>+IF(BT360="NO OFERTADO",0,IF(BT360="NO CUMPLE EV TECNICA",0,IF(BT360="NO HABILITA",0,IF(BT360="HABILITA",('PRECIOS UNITARIOS'!$AF360*500)/BS360))))</f>
        <v>0</v>
      </c>
      <c r="BV360" s="43">
        <f>'PRECIO REFERENCIA'!BT360</f>
        <v>0</v>
      </c>
      <c r="BW360" s="43" t="str">
        <f>'PRECIO REFERENCIA'!BV360</f>
        <v>NO OFERTADO</v>
      </c>
      <c r="BX360" s="44">
        <f>+IF(BW360="NO OFERTADO",0,IF(BW360="NO CUMPLE EV TECNICA",0,IF(BW360="NO HABILITA",0,IF(BW360="HABILITA",('PRECIOS UNITARIOS'!$AF360*500)/BV360))))</f>
        <v>0</v>
      </c>
      <c r="BY360" s="43">
        <f>'PRECIO REFERENCIA'!BW360</f>
        <v>0</v>
      </c>
      <c r="BZ360" s="43" t="str">
        <f>'PRECIO REFERENCIA'!BY360</f>
        <v>NO OFERTADO</v>
      </c>
      <c r="CA360" s="44">
        <f>+IF(BZ360="NO OFERTADO",0,IF(BZ360="NO CUMPLE EV TECNICA",0,IF(BZ360="NO HABILITA",0,IF(BZ360="HABILITA",('PRECIOS UNITARIOS'!$AF360*500)/BY360))))</f>
        <v>0</v>
      </c>
      <c r="CB360" s="43">
        <f>'PRECIO REFERENCIA'!BZ360</f>
        <v>0</v>
      </c>
      <c r="CC360" s="43" t="str">
        <f>'PRECIO REFERENCIA'!CB360</f>
        <v>NO OFERTADO</v>
      </c>
      <c r="CD360" s="44">
        <f>+IF(CC360="NO OFERTADO",0,IF(CC360="NO CUMPLE EV TECNICA",0,IF(CC360="NO HABILITA",0,IF(CC360="HABILITA",('PRECIOS UNITARIOS'!$AF360*500)/CB360))))</f>
        <v>0</v>
      </c>
      <c r="CE360" s="43">
        <f>'PRECIO REFERENCIA'!CC360</f>
        <v>0</v>
      </c>
      <c r="CF360" s="43" t="str">
        <f>'PRECIO REFERENCIA'!CE360</f>
        <v>NO OFERTADO</v>
      </c>
      <c r="CG360" s="44">
        <f>+IF(CF360="NO OFERTADO",0,IF(CF360="NO CUMPLE EV TECNICA",0,IF(CF360="NO HABILITA",0,IF(CF360="HABILITA",('PRECIOS UNITARIOS'!$AF360*500)/CE360))))</f>
        <v>0</v>
      </c>
      <c r="CH360" s="43">
        <f>'PRECIO REFERENCIA'!CF360</f>
        <v>0</v>
      </c>
      <c r="CI360" s="43" t="str">
        <f>'PRECIO REFERENCIA'!CH360</f>
        <v>NO OFERTADO</v>
      </c>
      <c r="CJ360" s="44">
        <f>+IF(CI360="NO OFERTADO",0,IF(CI360="NO CUMPLE EV TECNICA",0,IF(CI360="NO HABILITA",0,IF(CI360="HABILITA",('PRECIOS UNITARIOS'!$AF360*500)/CH360))))</f>
        <v>0</v>
      </c>
    </row>
    <row r="361" spans="1:88" s="40" customFormat="1" ht="63.75" x14ac:dyDescent="0.2">
      <c r="A361" s="103">
        <v>352</v>
      </c>
      <c r="B361" s="202" t="s">
        <v>517</v>
      </c>
      <c r="C361" s="121" t="s">
        <v>508</v>
      </c>
      <c r="D361" s="24">
        <v>1</v>
      </c>
      <c r="E361" s="166" t="s">
        <v>53</v>
      </c>
      <c r="F361" s="168">
        <v>1</v>
      </c>
      <c r="G361" s="25">
        <v>2121532</v>
      </c>
      <c r="H361" s="43">
        <f>'PRECIO REFERENCIA'!F361</f>
        <v>0</v>
      </c>
      <c r="I361" s="43" t="str">
        <f>'PRECIO REFERENCIA'!H361</f>
        <v>NO OFERTADO</v>
      </c>
      <c r="J361" s="44">
        <f>+IF(I361="NO OFERTADO",0,IF(I361="NO CUMPLE EV TECNICA",0,IF(I361="NO HABILITA",0,IF(I361="HABILITA",('PRECIOS UNITARIOS'!$AF361*500)/H361))))</f>
        <v>0</v>
      </c>
      <c r="K361" s="43">
        <f>'PRECIO REFERENCIA'!I361</f>
        <v>0</v>
      </c>
      <c r="L361" s="43" t="str">
        <f>'PRECIO REFERENCIA'!K361</f>
        <v>NO OFERTADO</v>
      </c>
      <c r="M361" s="44">
        <f>+IF(L361="NO OFERTADO",0,IF(L361="NO CUMPLE EV TECNICA",0,IF(L361="NO HABILITA",0,IF(L361="HABILITA",('PRECIOS UNITARIOS'!$AF361*500)/K361))))</f>
        <v>0</v>
      </c>
      <c r="N361" s="43">
        <f>'PRECIO REFERENCIA'!L361</f>
        <v>0</v>
      </c>
      <c r="O361" s="43" t="str">
        <f>'PRECIO REFERENCIA'!N361</f>
        <v>NO OFERTADO</v>
      </c>
      <c r="P361" s="44">
        <f>+IF(O361="NO OFERTADO",0,IF(O361="NO CUMPLE EV TECNICA",0,IF(O361="NO HABILITA",0,IF(O361="HABILITA",('PRECIOS UNITARIOS'!$AF361*500)/N361))))</f>
        <v>0</v>
      </c>
      <c r="Q361" s="43">
        <f>'PRECIO REFERENCIA'!O361</f>
        <v>0</v>
      </c>
      <c r="R361" s="43" t="str">
        <f>'PRECIO REFERENCIA'!Q361</f>
        <v>NO OFERTADO</v>
      </c>
      <c r="S361" s="44">
        <f>+IF(R361="NO OFERTADO",0,IF(R361="NO CUMPLE EV TECNICA",0,IF(R361="NO HABILITA",0,IF(R361="HABILITA",('PRECIOS UNITARIOS'!$AF361*500)/Q361))))</f>
        <v>0</v>
      </c>
      <c r="T361" s="43">
        <f>'PRECIO REFERENCIA'!R361</f>
        <v>0</v>
      </c>
      <c r="U361" s="43" t="str">
        <f>'PRECIO REFERENCIA'!T361</f>
        <v>NO OFERTADO</v>
      </c>
      <c r="V361" s="44">
        <f>+IF(U361="NO OFERTADO",0,IF(U361="NO CUMPLE EV TECNICA",0,IF(U361="NO HABILITA",0,IF(U361="HABILITA",('PRECIOS UNITARIOS'!$AF361*500)/T361))))</f>
        <v>0</v>
      </c>
      <c r="W361" s="43">
        <f>'PRECIO REFERENCIA'!U361</f>
        <v>0</v>
      </c>
      <c r="X361" s="43" t="str">
        <f>'PRECIO REFERENCIA'!W361</f>
        <v>NO OFERTADO</v>
      </c>
      <c r="Y361" s="44">
        <f>+IF(X361="NO OFERTADO",0,IF(X361="NO CUMPLE EV TECNICA",0,IF(X361="NO HABILITA",0,IF(X361="HABILITA",('PRECIOS UNITARIOS'!$AF361*500)/W361))))</f>
        <v>0</v>
      </c>
      <c r="Z361" s="43">
        <f>'PRECIO REFERENCIA'!X361</f>
        <v>0</v>
      </c>
      <c r="AA361" s="43" t="str">
        <f>'PRECIO REFERENCIA'!Z361</f>
        <v>NO OFERTADO</v>
      </c>
      <c r="AB361" s="44">
        <f>+IF(AA361="NO OFERTADO",0,IF(AA361="NO CUMPLE EV TECNICA",0,IF(AA361="NO HABILITA",0,IF(AA361="HABILITA",('PRECIOS UNITARIOS'!$AF361*500)/Z361))))</f>
        <v>0</v>
      </c>
      <c r="AC361" s="43">
        <f>'PRECIO REFERENCIA'!AA361</f>
        <v>0</v>
      </c>
      <c r="AD361" s="43" t="str">
        <f>'PRECIO REFERENCIA'!AC361</f>
        <v>NO OFERTADO</v>
      </c>
      <c r="AE361" s="44">
        <f>+IF(AD361="NO OFERTADO",0,IF(AD361="NO CUMPLE EV TECNICA",0,IF(AD361="NO HABILITA",0,IF(AD361="HABILITA",('PRECIOS UNITARIOS'!$AF361*500)/AC361))))</f>
        <v>0</v>
      </c>
      <c r="AF361" s="43">
        <f>'PRECIO REFERENCIA'!AD361</f>
        <v>0</v>
      </c>
      <c r="AG361" s="43" t="str">
        <f>'PRECIO REFERENCIA'!AF361</f>
        <v>NO OFERTADO</v>
      </c>
      <c r="AH361" s="44">
        <f>+IF(AG361="NO OFERTADO",0,IF(AG361="NO CUMPLE EV TECNICA",0,IF(AG361="NO HABILITA",0,IF(AG361="HABILITA",('PRECIOS UNITARIOS'!$AF361*500)/AF361))))</f>
        <v>0</v>
      </c>
      <c r="AI361" s="43">
        <f>'PRECIO REFERENCIA'!AG361</f>
        <v>0</v>
      </c>
      <c r="AJ361" s="43" t="str">
        <f>'PRECIO REFERENCIA'!AI361</f>
        <v>NO OFERTADO</v>
      </c>
      <c r="AK361" s="44">
        <f>+IF(AJ361="NO OFERTADO",0,IF(AJ361="NO CUMPLE EV TECNICA",0,IF(AJ361="NO HABILITA",0,IF(AJ361="HABILITA",('PRECIOS UNITARIOS'!$AF361*500)/AI361))))</f>
        <v>0</v>
      </c>
      <c r="AL361" s="43">
        <f>'PRECIO REFERENCIA'!AJ361</f>
        <v>0</v>
      </c>
      <c r="AM361" s="43" t="str">
        <f>'PRECIO REFERENCIA'!AL361</f>
        <v>NO OFERTADO</v>
      </c>
      <c r="AN361" s="44">
        <f>+IF(AM361="NO OFERTADO",0,IF(AM361="NO CUMPLE EV TECNICA",0,IF(AM361="NO HABILITA",0,IF(AM361="HABILITA",('PRECIOS UNITARIOS'!$AF361*500)/AL361))))</f>
        <v>0</v>
      </c>
      <c r="AO361" s="43">
        <f>'PRECIO REFERENCIA'!AM361</f>
        <v>0</v>
      </c>
      <c r="AP361" s="43" t="str">
        <f>'PRECIO REFERENCIA'!AO361</f>
        <v>NO OFERTADO</v>
      </c>
      <c r="AQ361" s="44">
        <f>+IF(AP361="NO OFERTADO",0,IF(AP361="NO CUMPLE EV TECNICA",0,IF(AP361="NO HABILITA",0,IF(AP361="HABILITA",('PRECIOS UNITARIOS'!$AF361*500)/AO361))))</f>
        <v>0</v>
      </c>
      <c r="AR361" s="43">
        <f>'PRECIO REFERENCIA'!AP361</f>
        <v>0</v>
      </c>
      <c r="AS361" s="43" t="str">
        <f>'PRECIO REFERENCIA'!AR361</f>
        <v>NO OFERTADO</v>
      </c>
      <c r="AT361" s="44">
        <f>+IF(AS361="NO OFERTADO",0,IF(AS361="NO CUMPLE EV TECNICA",0,IF(AS361="NO HABILITA",0,IF(AS361="HABILITA",('PRECIOS UNITARIOS'!$AF361*500)/AR361))))</f>
        <v>0</v>
      </c>
      <c r="AU361" s="43">
        <f>'PRECIO REFERENCIA'!AS361</f>
        <v>0</v>
      </c>
      <c r="AV361" s="43" t="str">
        <f>'PRECIO REFERENCIA'!AU361</f>
        <v>NO OFERTADO</v>
      </c>
      <c r="AW361" s="44">
        <f>+IF(AV361="NO OFERTADO",0,IF(AV361="NO CUMPLE EV TECNICA",0,IF(AV361="NO HABILITA",0,IF(AV361="HABILITA",('PRECIOS UNITARIOS'!$AF361*500)/AU361))))</f>
        <v>0</v>
      </c>
      <c r="AX361" s="43">
        <f>'PRECIO REFERENCIA'!AV361</f>
        <v>0</v>
      </c>
      <c r="AY361" s="43" t="str">
        <f>'PRECIO REFERENCIA'!AX361</f>
        <v>NO OFERTADO</v>
      </c>
      <c r="AZ361" s="44">
        <f>+IF(AY361="NO OFERTADO",0,IF(AY361="NO CUMPLE EV TECNICA",0,IF(AY361="NO HABILITA",0,IF(AY361="HABILITA",('PRECIOS UNITARIOS'!$AF361*500)/AX361))))</f>
        <v>0</v>
      </c>
      <c r="BA361" s="43">
        <f>'PRECIO REFERENCIA'!AY361</f>
        <v>0</v>
      </c>
      <c r="BB361" s="43" t="str">
        <f>'PRECIO REFERENCIA'!BA361</f>
        <v>NO OFERTADO</v>
      </c>
      <c r="BC361" s="44">
        <f>+IF(BB361="NO OFERTADO",0,IF(BB361="NO CUMPLE EV TECNICA",0,IF(BB361="NO HABILITA",0,IF(BB361="HABILITA",('PRECIOS UNITARIOS'!$AF361*500)/BA361))))</f>
        <v>0</v>
      </c>
      <c r="BD361" s="43">
        <f>'PRECIO REFERENCIA'!BB361</f>
        <v>0</v>
      </c>
      <c r="BE361" s="43" t="str">
        <f>'PRECIO REFERENCIA'!BD361</f>
        <v>NO OFERTADO</v>
      </c>
      <c r="BF361" s="44">
        <f>+IF(BE361="NO OFERTADO",0,IF(BE361="NO CUMPLE EV TECNICA",0,IF(BE361="NO HABILITA",0,IF(BE361="HABILITA",('PRECIOS UNITARIOS'!$AF361*500)/BD361))))</f>
        <v>0</v>
      </c>
      <c r="BG361" s="43">
        <f>'PRECIO REFERENCIA'!BE361</f>
        <v>0</v>
      </c>
      <c r="BH361" s="43" t="str">
        <f>'PRECIO REFERENCIA'!BG361</f>
        <v>NO OFERTADO</v>
      </c>
      <c r="BI361" s="44">
        <f>+IF(BH361="NO OFERTADO",0,IF(BH361="NO CUMPLE EV TECNICA",0,IF(BH361="NO HABILITA",0,IF(BH361="HABILITA",('PRECIOS UNITARIOS'!$AF361*500)/BG361))))</f>
        <v>0</v>
      </c>
      <c r="BJ361" s="43">
        <f>'PRECIO REFERENCIA'!BH361</f>
        <v>0</v>
      </c>
      <c r="BK361" s="43" t="str">
        <f>'PRECIO REFERENCIA'!BJ361</f>
        <v>NO OFERTADO</v>
      </c>
      <c r="BL361" s="44">
        <f>+IF(BK361="NO OFERTADO",0,IF(BK361="NO CUMPLE EV TECNICA",0,IF(BK361="NO HABILITA",0,IF(BK361="HABILITA",('PRECIOS UNITARIOS'!$AF361*500)/BJ361))))</f>
        <v>0</v>
      </c>
      <c r="BM361" s="43">
        <f>'PRECIO REFERENCIA'!BK361</f>
        <v>0</v>
      </c>
      <c r="BN361" s="43" t="str">
        <f>'PRECIO REFERENCIA'!BM361</f>
        <v>NO OFERTADO</v>
      </c>
      <c r="BO361" s="44">
        <f>+IF(BN361="NO OFERTADO",0,IF(BN361="NO CUMPLE EV TECNICA",0,IF(BN361="NO HABILITA",0,IF(BN361="HABILITA",('PRECIOS UNITARIOS'!$AF361*500)/BM361))))</f>
        <v>0</v>
      </c>
      <c r="BP361" s="43">
        <f>'PRECIO REFERENCIA'!BN361</f>
        <v>0</v>
      </c>
      <c r="BQ361" s="43" t="str">
        <f>'PRECIO REFERENCIA'!BP361</f>
        <v>NO OFERTADO</v>
      </c>
      <c r="BR361" s="44">
        <f>+IF(BQ361="NO OFERTADO",0,IF(BQ361="NO CUMPLE EV TECNICA",0,IF(BQ361="NO HABILITA",0,IF(BQ361="HABILITA",('PRECIOS UNITARIOS'!$AF361*500)/BP361))))</f>
        <v>0</v>
      </c>
      <c r="BS361" s="43">
        <f>'PRECIO REFERENCIA'!BQ361</f>
        <v>0</v>
      </c>
      <c r="BT361" s="43" t="str">
        <f>'PRECIO REFERENCIA'!BS361</f>
        <v>NO OFERTADO</v>
      </c>
      <c r="BU361" s="44">
        <f>+IF(BT361="NO OFERTADO",0,IF(BT361="NO CUMPLE EV TECNICA",0,IF(BT361="NO HABILITA",0,IF(BT361="HABILITA",('PRECIOS UNITARIOS'!$AF361*500)/BS361))))</f>
        <v>0</v>
      </c>
      <c r="BV361" s="43">
        <f>'PRECIO REFERENCIA'!BT361</f>
        <v>0</v>
      </c>
      <c r="BW361" s="43" t="str">
        <f>'PRECIO REFERENCIA'!BV361</f>
        <v>NO OFERTADO</v>
      </c>
      <c r="BX361" s="44">
        <f>+IF(BW361="NO OFERTADO",0,IF(BW361="NO CUMPLE EV TECNICA",0,IF(BW361="NO HABILITA",0,IF(BW361="HABILITA",('PRECIOS UNITARIOS'!$AF361*500)/BV361))))</f>
        <v>0</v>
      </c>
      <c r="BY361" s="43">
        <f>'PRECIO REFERENCIA'!BW361</f>
        <v>0</v>
      </c>
      <c r="BZ361" s="43" t="str">
        <f>'PRECIO REFERENCIA'!BY361</f>
        <v>NO OFERTADO</v>
      </c>
      <c r="CA361" s="44">
        <f>+IF(BZ361="NO OFERTADO",0,IF(BZ361="NO CUMPLE EV TECNICA",0,IF(BZ361="NO HABILITA",0,IF(BZ361="HABILITA",('PRECIOS UNITARIOS'!$AF361*500)/BY361))))</f>
        <v>0</v>
      </c>
      <c r="CB361" s="43">
        <f>'PRECIO REFERENCIA'!BZ361</f>
        <v>0</v>
      </c>
      <c r="CC361" s="43" t="str">
        <f>'PRECIO REFERENCIA'!CB361</f>
        <v>NO OFERTADO</v>
      </c>
      <c r="CD361" s="44">
        <f>+IF(CC361="NO OFERTADO",0,IF(CC361="NO CUMPLE EV TECNICA",0,IF(CC361="NO HABILITA",0,IF(CC361="HABILITA",('PRECIOS UNITARIOS'!$AF361*500)/CB361))))</f>
        <v>0</v>
      </c>
      <c r="CE361" s="43">
        <f>'PRECIO REFERENCIA'!CC361</f>
        <v>0</v>
      </c>
      <c r="CF361" s="43" t="str">
        <f>'PRECIO REFERENCIA'!CE361</f>
        <v>NO OFERTADO</v>
      </c>
      <c r="CG361" s="44">
        <f>+IF(CF361="NO OFERTADO",0,IF(CF361="NO CUMPLE EV TECNICA",0,IF(CF361="NO HABILITA",0,IF(CF361="HABILITA",('PRECIOS UNITARIOS'!$AF361*500)/CE361))))</f>
        <v>0</v>
      </c>
      <c r="CH361" s="43">
        <f>'PRECIO REFERENCIA'!CF361</f>
        <v>2121532</v>
      </c>
      <c r="CI361" s="43" t="str">
        <f>'PRECIO REFERENCIA'!CH361</f>
        <v>HABILITA</v>
      </c>
      <c r="CJ361" s="44">
        <f>+IF(CI361="NO OFERTADO",0,IF(CI361="NO CUMPLE EV TECNICA",0,IF(CI361="NO HABILITA",0,IF(CI361="HABILITA",('PRECIOS UNITARIOS'!$AF361*500)/CH361))))</f>
        <v>500</v>
      </c>
    </row>
    <row r="362" spans="1:88" s="40" customFormat="1" ht="38.25" x14ac:dyDescent="0.2">
      <c r="A362" s="103">
        <v>353</v>
      </c>
      <c r="B362" s="202" t="s">
        <v>518</v>
      </c>
      <c r="C362" s="121" t="s">
        <v>508</v>
      </c>
      <c r="D362" s="24">
        <v>1</v>
      </c>
      <c r="E362" s="166" t="s">
        <v>53</v>
      </c>
      <c r="F362" s="168">
        <v>1</v>
      </c>
      <c r="G362" s="25">
        <v>239076.95</v>
      </c>
      <c r="H362" s="43">
        <f>'PRECIO REFERENCIA'!F362</f>
        <v>0</v>
      </c>
      <c r="I362" s="43" t="str">
        <f>'PRECIO REFERENCIA'!H362</f>
        <v>NO OFERTADO</v>
      </c>
      <c r="J362" s="44">
        <f>+IF(I362="NO OFERTADO",0,IF(I362="NO CUMPLE EV TECNICA",0,IF(I362="NO HABILITA",0,IF(I362="HABILITA",('PRECIOS UNITARIOS'!$AF362*500)/H362))))</f>
        <v>0</v>
      </c>
      <c r="K362" s="43">
        <f>'PRECIO REFERENCIA'!I362</f>
        <v>0</v>
      </c>
      <c r="L362" s="43" t="str">
        <f>'PRECIO REFERENCIA'!K362</f>
        <v>NO OFERTADO</v>
      </c>
      <c r="M362" s="44">
        <f>+IF(L362="NO OFERTADO",0,IF(L362="NO CUMPLE EV TECNICA",0,IF(L362="NO HABILITA",0,IF(L362="HABILITA",('PRECIOS UNITARIOS'!$AF362*500)/K362))))</f>
        <v>0</v>
      </c>
      <c r="N362" s="43">
        <f>'PRECIO REFERENCIA'!L362</f>
        <v>0</v>
      </c>
      <c r="O362" s="43" t="str">
        <f>'PRECIO REFERENCIA'!N362</f>
        <v>NO OFERTADO</v>
      </c>
      <c r="P362" s="44">
        <f>+IF(O362="NO OFERTADO",0,IF(O362="NO CUMPLE EV TECNICA",0,IF(O362="NO HABILITA",0,IF(O362="HABILITA",('PRECIOS UNITARIOS'!$AF362*500)/N362))))</f>
        <v>0</v>
      </c>
      <c r="Q362" s="43">
        <f>'PRECIO REFERENCIA'!O362</f>
        <v>0</v>
      </c>
      <c r="R362" s="43" t="str">
        <f>'PRECIO REFERENCIA'!Q362</f>
        <v>NO OFERTADO</v>
      </c>
      <c r="S362" s="44">
        <f>+IF(R362="NO OFERTADO",0,IF(R362="NO CUMPLE EV TECNICA",0,IF(R362="NO HABILITA",0,IF(R362="HABILITA",('PRECIOS UNITARIOS'!$AF362*500)/Q362))))</f>
        <v>0</v>
      </c>
      <c r="T362" s="43">
        <f>'PRECIO REFERENCIA'!R362</f>
        <v>0</v>
      </c>
      <c r="U362" s="43" t="str">
        <f>'PRECIO REFERENCIA'!T362</f>
        <v>NO OFERTADO</v>
      </c>
      <c r="V362" s="44">
        <f>+IF(U362="NO OFERTADO",0,IF(U362="NO CUMPLE EV TECNICA",0,IF(U362="NO HABILITA",0,IF(U362="HABILITA",('PRECIOS UNITARIOS'!$AF362*500)/T362))))</f>
        <v>0</v>
      </c>
      <c r="W362" s="43">
        <f>'PRECIO REFERENCIA'!U362</f>
        <v>0</v>
      </c>
      <c r="X362" s="43" t="str">
        <f>'PRECIO REFERENCIA'!W362</f>
        <v>NO OFERTADO</v>
      </c>
      <c r="Y362" s="44">
        <f>+IF(X362="NO OFERTADO",0,IF(X362="NO CUMPLE EV TECNICA",0,IF(X362="NO HABILITA",0,IF(X362="HABILITA",('PRECIOS UNITARIOS'!$AF362*500)/W362))))</f>
        <v>0</v>
      </c>
      <c r="Z362" s="43">
        <f>'PRECIO REFERENCIA'!X362</f>
        <v>0</v>
      </c>
      <c r="AA362" s="43" t="str">
        <f>'PRECIO REFERENCIA'!Z362</f>
        <v>NO OFERTADO</v>
      </c>
      <c r="AB362" s="44">
        <f>+IF(AA362="NO OFERTADO",0,IF(AA362="NO CUMPLE EV TECNICA",0,IF(AA362="NO HABILITA",0,IF(AA362="HABILITA",('PRECIOS UNITARIOS'!$AF362*500)/Z362))))</f>
        <v>0</v>
      </c>
      <c r="AC362" s="43">
        <f>'PRECIO REFERENCIA'!AA362</f>
        <v>0</v>
      </c>
      <c r="AD362" s="43" t="str">
        <f>'PRECIO REFERENCIA'!AC362</f>
        <v>NO OFERTADO</v>
      </c>
      <c r="AE362" s="44">
        <f>+IF(AD362="NO OFERTADO",0,IF(AD362="NO CUMPLE EV TECNICA",0,IF(AD362="NO HABILITA",0,IF(AD362="HABILITA",('PRECIOS UNITARIOS'!$AF362*500)/AC362))))</f>
        <v>0</v>
      </c>
      <c r="AF362" s="43">
        <f>'PRECIO REFERENCIA'!AD362</f>
        <v>214019.12</v>
      </c>
      <c r="AG362" s="43" t="str">
        <f>'PRECIO REFERENCIA'!AF362</f>
        <v>HABILITA</v>
      </c>
      <c r="AH362" s="44">
        <f>+IF(AG362="NO OFERTADO",0,IF(AG362="NO CUMPLE EV TECNICA",0,IF(AG362="NO HABILITA",0,IF(AG362="HABILITA",('PRECIOS UNITARIOS'!$AF362*500)/AF362))))</f>
        <v>485.68791423869044</v>
      </c>
      <c r="AI362" s="43">
        <f>'PRECIO REFERENCIA'!AG362</f>
        <v>0</v>
      </c>
      <c r="AJ362" s="43" t="str">
        <f>'PRECIO REFERENCIA'!AI362</f>
        <v>NO OFERTADO</v>
      </c>
      <c r="AK362" s="44">
        <f>+IF(AJ362="NO OFERTADO",0,IF(AJ362="NO CUMPLE EV TECNICA",0,IF(AJ362="NO HABILITA",0,IF(AJ362="HABILITA",('PRECIOS UNITARIOS'!$AF362*500)/AI362))))</f>
        <v>0</v>
      </c>
      <c r="AL362" s="43">
        <f>'PRECIO REFERENCIA'!AJ362</f>
        <v>0</v>
      </c>
      <c r="AM362" s="43" t="str">
        <f>'PRECIO REFERENCIA'!AL362</f>
        <v>NO OFERTADO</v>
      </c>
      <c r="AN362" s="44">
        <f>+IF(AM362="NO OFERTADO",0,IF(AM362="NO CUMPLE EV TECNICA",0,IF(AM362="NO HABILITA",0,IF(AM362="HABILITA",('PRECIOS UNITARIOS'!$AF362*500)/AL362))))</f>
        <v>0</v>
      </c>
      <c r="AO362" s="43">
        <f>'PRECIO REFERENCIA'!AM362</f>
        <v>207893</v>
      </c>
      <c r="AP362" s="43" t="str">
        <f>'PRECIO REFERENCIA'!AO362</f>
        <v>HABILITA</v>
      </c>
      <c r="AQ362" s="44">
        <f>+IF(AP362="NO OFERTADO",0,IF(AP362="NO CUMPLE EV TECNICA",0,IF(AP362="NO HABILITA",0,IF(AP362="HABILITA",('PRECIOS UNITARIOS'!$AF362*500)/AO362))))</f>
        <v>500</v>
      </c>
      <c r="AR362" s="43">
        <f>'PRECIO REFERENCIA'!AP362</f>
        <v>0</v>
      </c>
      <c r="AS362" s="43" t="str">
        <f>'PRECIO REFERENCIA'!AR362</f>
        <v>NO OFERTADO</v>
      </c>
      <c r="AT362" s="44">
        <f>+IF(AS362="NO OFERTADO",0,IF(AS362="NO CUMPLE EV TECNICA",0,IF(AS362="NO HABILITA",0,IF(AS362="HABILITA",('PRECIOS UNITARIOS'!$AF362*500)/AR362))))</f>
        <v>0</v>
      </c>
      <c r="AU362" s="43">
        <f>'PRECIO REFERENCIA'!AS362</f>
        <v>0</v>
      </c>
      <c r="AV362" s="43" t="str">
        <f>'PRECIO REFERENCIA'!AU362</f>
        <v>NO OFERTADO</v>
      </c>
      <c r="AW362" s="44">
        <f>+IF(AV362="NO OFERTADO",0,IF(AV362="NO CUMPLE EV TECNICA",0,IF(AV362="NO HABILITA",0,IF(AV362="HABILITA",('PRECIOS UNITARIOS'!$AF362*500)/AU362))))</f>
        <v>0</v>
      </c>
      <c r="AX362" s="43">
        <f>'PRECIO REFERENCIA'!AV362</f>
        <v>0</v>
      </c>
      <c r="AY362" s="43" t="str">
        <f>'PRECIO REFERENCIA'!AX362</f>
        <v>NO OFERTADO</v>
      </c>
      <c r="AZ362" s="44">
        <f>+IF(AY362="NO OFERTADO",0,IF(AY362="NO CUMPLE EV TECNICA",0,IF(AY362="NO HABILITA",0,IF(AY362="HABILITA",('PRECIOS UNITARIOS'!$AF362*500)/AX362))))</f>
        <v>0</v>
      </c>
      <c r="BA362" s="43">
        <f>'PRECIO REFERENCIA'!AY362</f>
        <v>0</v>
      </c>
      <c r="BB362" s="43" t="str">
        <f>'PRECIO REFERENCIA'!BA362</f>
        <v>NO OFERTADO</v>
      </c>
      <c r="BC362" s="44">
        <f>+IF(BB362="NO OFERTADO",0,IF(BB362="NO CUMPLE EV TECNICA",0,IF(BB362="NO HABILITA",0,IF(BB362="HABILITA",('PRECIOS UNITARIOS'!$AF362*500)/BA362))))</f>
        <v>0</v>
      </c>
      <c r="BD362" s="43">
        <f>'PRECIO REFERENCIA'!BB362</f>
        <v>0</v>
      </c>
      <c r="BE362" s="43" t="str">
        <f>'PRECIO REFERENCIA'!BD362</f>
        <v>NO OFERTADO</v>
      </c>
      <c r="BF362" s="44">
        <f>+IF(BE362="NO OFERTADO",0,IF(BE362="NO CUMPLE EV TECNICA",0,IF(BE362="NO HABILITA",0,IF(BE362="HABILITA",('PRECIOS UNITARIOS'!$AF362*500)/BD362))))</f>
        <v>0</v>
      </c>
      <c r="BG362" s="43">
        <f>'PRECIO REFERENCIA'!BE362</f>
        <v>0</v>
      </c>
      <c r="BH362" s="43" t="str">
        <f>'PRECIO REFERENCIA'!BG362</f>
        <v>NO OFERTADO</v>
      </c>
      <c r="BI362" s="44">
        <f>+IF(BH362="NO OFERTADO",0,IF(BH362="NO CUMPLE EV TECNICA",0,IF(BH362="NO HABILITA",0,IF(BH362="HABILITA",('PRECIOS UNITARIOS'!$AF362*500)/BG362))))</f>
        <v>0</v>
      </c>
      <c r="BJ362" s="43">
        <f>'PRECIO REFERENCIA'!BH362</f>
        <v>0</v>
      </c>
      <c r="BK362" s="43" t="str">
        <f>'PRECIO REFERENCIA'!BJ362</f>
        <v>NO OFERTADO</v>
      </c>
      <c r="BL362" s="44">
        <f>+IF(BK362="NO OFERTADO",0,IF(BK362="NO CUMPLE EV TECNICA",0,IF(BK362="NO HABILITA",0,IF(BK362="HABILITA",('PRECIOS UNITARIOS'!$AF362*500)/BJ362))))</f>
        <v>0</v>
      </c>
      <c r="BM362" s="43">
        <f>'PRECIO REFERENCIA'!BK362</f>
        <v>0</v>
      </c>
      <c r="BN362" s="43" t="str">
        <f>'PRECIO REFERENCIA'!BM362</f>
        <v>NO OFERTADO</v>
      </c>
      <c r="BO362" s="44">
        <f>+IF(BN362="NO OFERTADO",0,IF(BN362="NO CUMPLE EV TECNICA",0,IF(BN362="NO HABILITA",0,IF(BN362="HABILITA",('PRECIOS UNITARIOS'!$AF362*500)/BM362))))</f>
        <v>0</v>
      </c>
      <c r="BP362" s="43">
        <f>'PRECIO REFERENCIA'!BN362</f>
        <v>0</v>
      </c>
      <c r="BQ362" s="43" t="str">
        <f>'PRECIO REFERENCIA'!BP362</f>
        <v>NO OFERTADO</v>
      </c>
      <c r="BR362" s="44">
        <f>+IF(BQ362="NO OFERTADO",0,IF(BQ362="NO CUMPLE EV TECNICA",0,IF(BQ362="NO HABILITA",0,IF(BQ362="HABILITA",('PRECIOS UNITARIOS'!$AF362*500)/BP362))))</f>
        <v>0</v>
      </c>
      <c r="BS362" s="43">
        <f>'PRECIO REFERENCIA'!BQ362</f>
        <v>0</v>
      </c>
      <c r="BT362" s="43" t="str">
        <f>'PRECIO REFERENCIA'!BS362</f>
        <v>NO OFERTADO</v>
      </c>
      <c r="BU362" s="44">
        <f>+IF(BT362="NO OFERTADO",0,IF(BT362="NO CUMPLE EV TECNICA",0,IF(BT362="NO HABILITA",0,IF(BT362="HABILITA",('PRECIOS UNITARIOS'!$AF362*500)/BS362))))</f>
        <v>0</v>
      </c>
      <c r="BV362" s="43">
        <f>'PRECIO REFERENCIA'!BT362</f>
        <v>0</v>
      </c>
      <c r="BW362" s="43" t="str">
        <f>'PRECIO REFERENCIA'!BV362</f>
        <v>NO OFERTADO</v>
      </c>
      <c r="BX362" s="44">
        <f>+IF(BW362="NO OFERTADO",0,IF(BW362="NO CUMPLE EV TECNICA",0,IF(BW362="NO HABILITA",0,IF(BW362="HABILITA",('PRECIOS UNITARIOS'!$AF362*500)/BV362))))</f>
        <v>0</v>
      </c>
      <c r="BY362" s="43">
        <f>'PRECIO REFERENCIA'!BW362</f>
        <v>0</v>
      </c>
      <c r="BZ362" s="43" t="str">
        <f>'PRECIO REFERENCIA'!BY362</f>
        <v>NO OFERTADO</v>
      </c>
      <c r="CA362" s="44">
        <f>+IF(BZ362="NO OFERTADO",0,IF(BZ362="NO CUMPLE EV TECNICA",0,IF(BZ362="NO HABILITA",0,IF(BZ362="HABILITA",('PRECIOS UNITARIOS'!$AF362*500)/BY362))))</f>
        <v>0</v>
      </c>
      <c r="CB362" s="43">
        <f>'PRECIO REFERENCIA'!BZ362</f>
        <v>0</v>
      </c>
      <c r="CC362" s="43" t="str">
        <f>'PRECIO REFERENCIA'!CB362</f>
        <v>NO OFERTADO</v>
      </c>
      <c r="CD362" s="44">
        <f>+IF(CC362="NO OFERTADO",0,IF(CC362="NO CUMPLE EV TECNICA",0,IF(CC362="NO HABILITA",0,IF(CC362="HABILITA",('PRECIOS UNITARIOS'!$AF362*500)/CB362))))</f>
        <v>0</v>
      </c>
      <c r="CE362" s="43">
        <f>'PRECIO REFERENCIA'!CC362</f>
        <v>0</v>
      </c>
      <c r="CF362" s="43" t="str">
        <f>'PRECIO REFERENCIA'!CE362</f>
        <v>NO OFERTADO</v>
      </c>
      <c r="CG362" s="44">
        <f>+IF(CF362="NO OFERTADO",0,IF(CF362="NO CUMPLE EV TECNICA",0,IF(CF362="NO HABILITA",0,IF(CF362="HABILITA",('PRECIOS UNITARIOS'!$AF362*500)/CE362))))</f>
        <v>0</v>
      </c>
      <c r="CH362" s="43">
        <f>'PRECIO REFERENCIA'!CF362</f>
        <v>0</v>
      </c>
      <c r="CI362" s="43" t="str">
        <f>'PRECIO REFERENCIA'!CH362</f>
        <v>NO OFERTADO</v>
      </c>
      <c r="CJ362" s="44">
        <f>+IF(CI362="NO OFERTADO",0,IF(CI362="NO CUMPLE EV TECNICA",0,IF(CI362="NO HABILITA",0,IF(CI362="HABILITA",('PRECIOS UNITARIOS'!$AF362*500)/CH362))))</f>
        <v>0</v>
      </c>
    </row>
    <row r="363" spans="1:88" s="40" customFormat="1" ht="51" x14ac:dyDescent="0.2">
      <c r="A363" s="103">
        <v>354</v>
      </c>
      <c r="B363" s="202" t="s">
        <v>519</v>
      </c>
      <c r="C363" s="121" t="s">
        <v>520</v>
      </c>
      <c r="D363" s="24">
        <v>1</v>
      </c>
      <c r="E363" s="166" t="s">
        <v>53</v>
      </c>
      <c r="F363" s="168">
        <v>1603</v>
      </c>
      <c r="G363" s="25">
        <v>3683.05</v>
      </c>
      <c r="H363" s="43">
        <f>'PRECIO REFERENCIA'!F363</f>
        <v>0</v>
      </c>
      <c r="I363" s="43" t="str">
        <f>'PRECIO REFERENCIA'!H363</f>
        <v>NO OFERTADO</v>
      </c>
      <c r="J363" s="44">
        <f>+IF(I363="NO OFERTADO",0,IF(I363="NO CUMPLE EV TECNICA",0,IF(I363="NO HABILITA",0,IF(I363="HABILITA",('PRECIOS UNITARIOS'!$AF363*500)/H363))))</f>
        <v>0</v>
      </c>
      <c r="K363" s="43">
        <f>'PRECIO REFERENCIA'!I363</f>
        <v>0</v>
      </c>
      <c r="L363" s="43" t="str">
        <f>'PRECIO REFERENCIA'!K363</f>
        <v>NO OFERTADO</v>
      </c>
      <c r="M363" s="44">
        <f>+IF(L363="NO OFERTADO",0,IF(L363="NO CUMPLE EV TECNICA",0,IF(L363="NO HABILITA",0,IF(L363="HABILITA",('PRECIOS UNITARIOS'!$AF363*500)/K363))))</f>
        <v>0</v>
      </c>
      <c r="N363" s="43">
        <f>'PRECIO REFERENCIA'!L363</f>
        <v>0</v>
      </c>
      <c r="O363" s="43" t="str">
        <f>'PRECIO REFERENCIA'!N363</f>
        <v>NO OFERTADO</v>
      </c>
      <c r="P363" s="44">
        <f>+IF(O363="NO OFERTADO",0,IF(O363="NO CUMPLE EV TECNICA",0,IF(O363="NO HABILITA",0,IF(O363="HABILITA",('PRECIOS UNITARIOS'!$AF363*500)/N363))))</f>
        <v>0</v>
      </c>
      <c r="Q363" s="43">
        <f>'PRECIO REFERENCIA'!O363</f>
        <v>0</v>
      </c>
      <c r="R363" s="43" t="str">
        <f>'PRECIO REFERENCIA'!Q363</f>
        <v>NO OFERTADO</v>
      </c>
      <c r="S363" s="44">
        <f>+IF(R363="NO OFERTADO",0,IF(R363="NO CUMPLE EV TECNICA",0,IF(R363="NO HABILITA",0,IF(R363="HABILITA",('PRECIOS UNITARIOS'!$AF363*500)/Q363))))</f>
        <v>0</v>
      </c>
      <c r="T363" s="43">
        <f>'PRECIO REFERENCIA'!R363</f>
        <v>0</v>
      </c>
      <c r="U363" s="43" t="str">
        <f>'PRECIO REFERENCIA'!T363</f>
        <v>NO OFERTADO</v>
      </c>
      <c r="V363" s="44">
        <f>+IF(U363="NO OFERTADO",0,IF(U363="NO CUMPLE EV TECNICA",0,IF(U363="NO HABILITA",0,IF(U363="HABILITA",('PRECIOS UNITARIOS'!$AF363*500)/T363))))</f>
        <v>0</v>
      </c>
      <c r="W363" s="43">
        <f>'PRECIO REFERENCIA'!U363</f>
        <v>3665.2</v>
      </c>
      <c r="X363" s="43" t="str">
        <f>'PRECIO REFERENCIA'!W363</f>
        <v>HABILITA</v>
      </c>
      <c r="Y363" s="44">
        <f>+IF(X363="NO OFERTADO",0,IF(X363="NO CUMPLE EV TECNICA",0,IF(X363="NO HABILITA",0,IF(X363="HABILITA",('PRECIOS UNITARIOS'!$AF363*500)/W363))))</f>
        <v>500</v>
      </c>
      <c r="Z363" s="43">
        <f>'PRECIO REFERENCIA'!X363</f>
        <v>0</v>
      </c>
      <c r="AA363" s="43" t="str">
        <f>'PRECIO REFERENCIA'!Z363</f>
        <v>NO OFERTADO</v>
      </c>
      <c r="AB363" s="44">
        <f>+IF(AA363="NO OFERTADO",0,IF(AA363="NO CUMPLE EV TECNICA",0,IF(AA363="NO HABILITA",0,IF(AA363="HABILITA",('PRECIOS UNITARIOS'!$AF363*500)/Z363))))</f>
        <v>0</v>
      </c>
      <c r="AC363" s="43">
        <f>'PRECIO REFERENCIA'!AA363</f>
        <v>0</v>
      </c>
      <c r="AD363" s="43" t="str">
        <f>'PRECIO REFERENCIA'!AC363</f>
        <v>NO OFERTADO</v>
      </c>
      <c r="AE363" s="44">
        <f>+IF(AD363="NO OFERTADO",0,IF(AD363="NO CUMPLE EV TECNICA",0,IF(AD363="NO HABILITA",0,IF(AD363="HABILITA",('PRECIOS UNITARIOS'!$AF363*500)/AC363))))</f>
        <v>0</v>
      </c>
      <c r="AF363" s="43">
        <f>'PRECIO REFERENCIA'!AD363</f>
        <v>4016.25</v>
      </c>
      <c r="AG363" s="43" t="str">
        <f>'PRECIO REFERENCIA'!AF363</f>
        <v>HABILITA</v>
      </c>
      <c r="AH363" s="44">
        <f>+IF(AG363="NO OFERTADO",0,IF(AG363="NO CUMPLE EV TECNICA",0,IF(AG363="NO HABILITA",0,IF(AG363="HABILITA",('PRECIOS UNITARIOS'!$AF363*500)/AF363))))</f>
        <v>456.2962962962963</v>
      </c>
      <c r="AI363" s="43">
        <f>'PRECIO REFERENCIA'!AG363</f>
        <v>0</v>
      </c>
      <c r="AJ363" s="43" t="str">
        <f>'PRECIO REFERENCIA'!AI363</f>
        <v>NO OFERTADO</v>
      </c>
      <c r="AK363" s="44">
        <f>+IF(AJ363="NO OFERTADO",0,IF(AJ363="NO CUMPLE EV TECNICA",0,IF(AJ363="NO HABILITA",0,IF(AJ363="HABILITA",('PRECIOS UNITARIOS'!$AF363*500)/AI363))))</f>
        <v>0</v>
      </c>
      <c r="AL363" s="43">
        <f>'PRECIO REFERENCIA'!AJ363</f>
        <v>0</v>
      </c>
      <c r="AM363" s="43" t="str">
        <f>'PRECIO REFERENCIA'!AL363</f>
        <v>NO OFERTADO</v>
      </c>
      <c r="AN363" s="44">
        <f>+IF(AM363="NO OFERTADO",0,IF(AM363="NO CUMPLE EV TECNICA",0,IF(AM363="NO HABILITA",0,IF(AM363="HABILITA",('PRECIOS UNITARIOS'!$AF363*500)/AL363))))</f>
        <v>0</v>
      </c>
      <c r="AO363" s="43">
        <f>'PRECIO REFERENCIA'!AM363</f>
        <v>0</v>
      </c>
      <c r="AP363" s="43" t="str">
        <f>'PRECIO REFERENCIA'!AO363</f>
        <v>NO OFERTADO</v>
      </c>
      <c r="AQ363" s="44">
        <f>+IF(AP363="NO OFERTADO",0,IF(AP363="NO CUMPLE EV TECNICA",0,IF(AP363="NO HABILITA",0,IF(AP363="HABILITA",('PRECIOS UNITARIOS'!$AF363*500)/AO363))))</f>
        <v>0</v>
      </c>
      <c r="AR363" s="43">
        <f>'PRECIO REFERENCIA'!AP363</f>
        <v>0</v>
      </c>
      <c r="AS363" s="43" t="str">
        <f>'PRECIO REFERENCIA'!AR363</f>
        <v>NO OFERTADO</v>
      </c>
      <c r="AT363" s="44">
        <f>+IF(AS363="NO OFERTADO",0,IF(AS363="NO CUMPLE EV TECNICA",0,IF(AS363="NO HABILITA",0,IF(AS363="HABILITA",('PRECIOS UNITARIOS'!$AF363*500)/AR363))))</f>
        <v>0</v>
      </c>
      <c r="AU363" s="43">
        <f>'PRECIO REFERENCIA'!AS363</f>
        <v>0</v>
      </c>
      <c r="AV363" s="43" t="str">
        <f>'PRECIO REFERENCIA'!AU363</f>
        <v>NO OFERTADO</v>
      </c>
      <c r="AW363" s="44">
        <f>+IF(AV363="NO OFERTADO",0,IF(AV363="NO CUMPLE EV TECNICA",0,IF(AV363="NO HABILITA",0,IF(AV363="HABILITA",('PRECIOS UNITARIOS'!$AF363*500)/AU363))))</f>
        <v>0</v>
      </c>
      <c r="AX363" s="43">
        <f>'PRECIO REFERENCIA'!AV363</f>
        <v>0</v>
      </c>
      <c r="AY363" s="43" t="str">
        <f>'PRECIO REFERENCIA'!AX363</f>
        <v>NO OFERTADO</v>
      </c>
      <c r="AZ363" s="44">
        <f>+IF(AY363="NO OFERTADO",0,IF(AY363="NO CUMPLE EV TECNICA",0,IF(AY363="NO HABILITA",0,IF(AY363="HABILITA",('PRECIOS UNITARIOS'!$AF363*500)/AX363))))</f>
        <v>0</v>
      </c>
      <c r="BA363" s="43">
        <f>'PRECIO REFERENCIA'!AY363</f>
        <v>0</v>
      </c>
      <c r="BB363" s="43" t="str">
        <f>'PRECIO REFERENCIA'!BA363</f>
        <v>NO OFERTADO</v>
      </c>
      <c r="BC363" s="44">
        <f>+IF(BB363="NO OFERTADO",0,IF(BB363="NO CUMPLE EV TECNICA",0,IF(BB363="NO HABILITA",0,IF(BB363="HABILITA",('PRECIOS UNITARIOS'!$AF363*500)/BA363))))</f>
        <v>0</v>
      </c>
      <c r="BD363" s="43">
        <f>'PRECIO REFERENCIA'!BB363</f>
        <v>0</v>
      </c>
      <c r="BE363" s="43" t="str">
        <f>'PRECIO REFERENCIA'!BD363</f>
        <v>NO OFERTADO</v>
      </c>
      <c r="BF363" s="44">
        <f>+IF(BE363="NO OFERTADO",0,IF(BE363="NO CUMPLE EV TECNICA",0,IF(BE363="NO HABILITA",0,IF(BE363="HABILITA",('PRECIOS UNITARIOS'!$AF363*500)/BD363))))</f>
        <v>0</v>
      </c>
      <c r="BG363" s="43">
        <f>'PRECIO REFERENCIA'!BE363</f>
        <v>0</v>
      </c>
      <c r="BH363" s="43" t="str">
        <f>'PRECIO REFERENCIA'!BG363</f>
        <v>NO OFERTADO</v>
      </c>
      <c r="BI363" s="44">
        <f>+IF(BH363="NO OFERTADO",0,IF(BH363="NO CUMPLE EV TECNICA",0,IF(BH363="NO HABILITA",0,IF(BH363="HABILITA",('PRECIOS UNITARIOS'!$AF363*500)/BG363))))</f>
        <v>0</v>
      </c>
      <c r="BJ363" s="43">
        <f>'PRECIO REFERENCIA'!BH363</f>
        <v>0</v>
      </c>
      <c r="BK363" s="43" t="str">
        <f>'PRECIO REFERENCIA'!BJ363</f>
        <v>NO OFERTADO</v>
      </c>
      <c r="BL363" s="44">
        <f>+IF(BK363="NO OFERTADO",0,IF(BK363="NO CUMPLE EV TECNICA",0,IF(BK363="NO HABILITA",0,IF(BK363="HABILITA",('PRECIOS UNITARIOS'!$AF363*500)/BJ363))))</f>
        <v>0</v>
      </c>
      <c r="BM363" s="43">
        <f>'PRECIO REFERENCIA'!BK363</f>
        <v>0</v>
      </c>
      <c r="BN363" s="43" t="str">
        <f>'PRECIO REFERENCIA'!BM363</f>
        <v>NO OFERTADO</v>
      </c>
      <c r="BO363" s="44">
        <f>+IF(BN363="NO OFERTADO",0,IF(BN363="NO CUMPLE EV TECNICA",0,IF(BN363="NO HABILITA",0,IF(BN363="HABILITA",('PRECIOS UNITARIOS'!$AF363*500)/BM363))))</f>
        <v>0</v>
      </c>
      <c r="BP363" s="43">
        <f>'PRECIO REFERENCIA'!BN363</f>
        <v>4843.3</v>
      </c>
      <c r="BQ363" s="43" t="str">
        <f>'PRECIO REFERENCIA'!BP363</f>
        <v>NO HABILITA</v>
      </c>
      <c r="BR363" s="44">
        <f>+IF(BQ363="NO OFERTADO",0,IF(BQ363="NO CUMPLE EV TECNICA",0,IF(BQ363="NO HABILITA",0,IF(BQ363="HABILITA",('PRECIOS UNITARIOS'!$AF363*500)/BP363))))</f>
        <v>0</v>
      </c>
      <c r="BS363" s="43">
        <f>'PRECIO REFERENCIA'!BQ363</f>
        <v>0</v>
      </c>
      <c r="BT363" s="43" t="str">
        <f>'PRECIO REFERENCIA'!BS363</f>
        <v>NO OFERTADO</v>
      </c>
      <c r="BU363" s="44">
        <f>+IF(BT363="NO OFERTADO",0,IF(BT363="NO CUMPLE EV TECNICA",0,IF(BT363="NO HABILITA",0,IF(BT363="HABILITA",('PRECIOS UNITARIOS'!$AF363*500)/BS363))))</f>
        <v>0</v>
      </c>
      <c r="BV363" s="43">
        <f>'PRECIO REFERENCIA'!BT363</f>
        <v>0</v>
      </c>
      <c r="BW363" s="43" t="str">
        <f>'PRECIO REFERENCIA'!BV363</f>
        <v>NO OFERTADO</v>
      </c>
      <c r="BX363" s="44">
        <f>+IF(BW363="NO OFERTADO",0,IF(BW363="NO CUMPLE EV TECNICA",0,IF(BW363="NO HABILITA",0,IF(BW363="HABILITA",('PRECIOS UNITARIOS'!$AF363*500)/BV363))))</f>
        <v>0</v>
      </c>
      <c r="BY363" s="43">
        <f>'PRECIO REFERENCIA'!BW363</f>
        <v>0</v>
      </c>
      <c r="BZ363" s="43" t="str">
        <f>'PRECIO REFERENCIA'!BY363</f>
        <v>NO OFERTADO</v>
      </c>
      <c r="CA363" s="44">
        <f>+IF(BZ363="NO OFERTADO",0,IF(BZ363="NO CUMPLE EV TECNICA",0,IF(BZ363="NO HABILITA",0,IF(BZ363="HABILITA",('PRECIOS UNITARIOS'!$AF363*500)/BY363))))</f>
        <v>0</v>
      </c>
      <c r="CB363" s="43">
        <f>'PRECIO REFERENCIA'!BZ363</f>
        <v>0</v>
      </c>
      <c r="CC363" s="43" t="str">
        <f>'PRECIO REFERENCIA'!CB363</f>
        <v>NO OFERTADO</v>
      </c>
      <c r="CD363" s="44">
        <f>+IF(CC363="NO OFERTADO",0,IF(CC363="NO CUMPLE EV TECNICA",0,IF(CC363="NO HABILITA",0,IF(CC363="HABILITA",('PRECIOS UNITARIOS'!$AF363*500)/CB363))))</f>
        <v>0</v>
      </c>
      <c r="CE363" s="43">
        <f>'PRECIO REFERENCIA'!CC363</f>
        <v>0</v>
      </c>
      <c r="CF363" s="43" t="str">
        <f>'PRECIO REFERENCIA'!CE363</f>
        <v>NO OFERTADO</v>
      </c>
      <c r="CG363" s="44">
        <f>+IF(CF363="NO OFERTADO",0,IF(CF363="NO CUMPLE EV TECNICA",0,IF(CF363="NO HABILITA",0,IF(CF363="HABILITA",('PRECIOS UNITARIOS'!$AF363*500)/CE363))))</f>
        <v>0</v>
      </c>
      <c r="CH363" s="43">
        <f>'PRECIO REFERENCIA'!CF363</f>
        <v>0</v>
      </c>
      <c r="CI363" s="43" t="str">
        <f>'PRECIO REFERENCIA'!CH363</f>
        <v>NO OFERTADO</v>
      </c>
      <c r="CJ363" s="44">
        <f>+IF(CI363="NO OFERTADO",0,IF(CI363="NO CUMPLE EV TECNICA",0,IF(CI363="NO HABILITA",0,IF(CI363="HABILITA",('PRECIOS UNITARIOS'!$AF363*500)/CH363))))</f>
        <v>0</v>
      </c>
    </row>
    <row r="364" spans="1:88" s="40" customFormat="1" ht="38.25" x14ac:dyDescent="0.2">
      <c r="A364" s="103">
        <v>355</v>
      </c>
      <c r="B364" s="202" t="s">
        <v>521</v>
      </c>
      <c r="C364" s="121" t="s">
        <v>522</v>
      </c>
      <c r="D364" s="24">
        <v>1</v>
      </c>
      <c r="E364" s="166" t="s">
        <v>53</v>
      </c>
      <c r="F364" s="168">
        <v>1</v>
      </c>
      <c r="G364" s="25">
        <v>2227</v>
      </c>
      <c r="H364" s="43">
        <f>'PRECIO REFERENCIA'!F364</f>
        <v>0</v>
      </c>
      <c r="I364" s="43" t="str">
        <f>'PRECIO REFERENCIA'!H364</f>
        <v>NO OFERTADO</v>
      </c>
      <c r="J364" s="44">
        <f>+IF(I364="NO OFERTADO",0,IF(I364="NO CUMPLE EV TECNICA",0,IF(I364="NO HABILITA",0,IF(I364="HABILITA",('PRECIOS UNITARIOS'!$AF364*500)/H364))))</f>
        <v>0</v>
      </c>
      <c r="K364" s="43">
        <f>'PRECIO REFERENCIA'!I364</f>
        <v>0</v>
      </c>
      <c r="L364" s="43" t="str">
        <f>'PRECIO REFERENCIA'!K364</f>
        <v>NO OFERTADO</v>
      </c>
      <c r="M364" s="44">
        <f>+IF(L364="NO OFERTADO",0,IF(L364="NO CUMPLE EV TECNICA",0,IF(L364="NO HABILITA",0,IF(L364="HABILITA",('PRECIOS UNITARIOS'!$AF364*500)/K364))))</f>
        <v>0</v>
      </c>
      <c r="N364" s="43">
        <f>'PRECIO REFERENCIA'!L364</f>
        <v>0</v>
      </c>
      <c r="O364" s="43" t="str">
        <f>'PRECIO REFERENCIA'!N364</f>
        <v>NO OFERTADO</v>
      </c>
      <c r="P364" s="44">
        <f>+IF(O364="NO OFERTADO",0,IF(O364="NO CUMPLE EV TECNICA",0,IF(O364="NO HABILITA",0,IF(O364="HABILITA",('PRECIOS UNITARIOS'!$AF364*500)/N364))))</f>
        <v>0</v>
      </c>
      <c r="Q364" s="43">
        <f>'PRECIO REFERENCIA'!O364</f>
        <v>0</v>
      </c>
      <c r="R364" s="43" t="str">
        <f>'PRECIO REFERENCIA'!Q364</f>
        <v>NO OFERTADO</v>
      </c>
      <c r="S364" s="44">
        <f>+IF(R364="NO OFERTADO",0,IF(R364="NO CUMPLE EV TECNICA",0,IF(R364="NO HABILITA",0,IF(R364="HABILITA",('PRECIOS UNITARIOS'!$AF364*500)/Q364))))</f>
        <v>0</v>
      </c>
      <c r="T364" s="43">
        <f>'PRECIO REFERENCIA'!R364</f>
        <v>0</v>
      </c>
      <c r="U364" s="43" t="str">
        <f>'PRECIO REFERENCIA'!T364</f>
        <v>NO OFERTADO</v>
      </c>
      <c r="V364" s="44">
        <f>+IF(U364="NO OFERTADO",0,IF(U364="NO CUMPLE EV TECNICA",0,IF(U364="NO HABILITA",0,IF(U364="HABILITA",('PRECIOS UNITARIOS'!$AF364*500)/T364))))</f>
        <v>0</v>
      </c>
      <c r="W364" s="43">
        <f>'PRECIO REFERENCIA'!U364</f>
        <v>0</v>
      </c>
      <c r="X364" s="43" t="str">
        <f>'PRECIO REFERENCIA'!W364</f>
        <v>NO OFERTADO</v>
      </c>
      <c r="Y364" s="44">
        <f>+IF(X364="NO OFERTADO",0,IF(X364="NO CUMPLE EV TECNICA",0,IF(X364="NO HABILITA",0,IF(X364="HABILITA",('PRECIOS UNITARIOS'!$AF364*500)/W364))))</f>
        <v>0</v>
      </c>
      <c r="Z364" s="43">
        <f>'PRECIO REFERENCIA'!X364</f>
        <v>2410</v>
      </c>
      <c r="AA364" s="43" t="str">
        <f>'PRECIO REFERENCIA'!Z364</f>
        <v>HABILITA</v>
      </c>
      <c r="AB364" s="44">
        <f>+IF(AA364="NO OFERTADO",0,IF(AA364="NO CUMPLE EV TECNICA",0,IF(AA364="NO HABILITA",0,IF(AA364="HABILITA",('PRECIOS UNITARIOS'!$AF364*500)/Z364))))</f>
        <v>451.45228215767634</v>
      </c>
      <c r="AC364" s="43">
        <f>'PRECIO REFERENCIA'!AA364</f>
        <v>0</v>
      </c>
      <c r="AD364" s="43" t="str">
        <f>'PRECIO REFERENCIA'!AC364</f>
        <v>NO OFERTADO</v>
      </c>
      <c r="AE364" s="44">
        <f>+IF(AD364="NO OFERTADO",0,IF(AD364="NO CUMPLE EV TECNICA",0,IF(AD364="NO HABILITA",0,IF(AD364="HABILITA",('PRECIOS UNITARIOS'!$AF364*500)/AC364))))</f>
        <v>0</v>
      </c>
      <c r="AF364" s="43">
        <f>'PRECIO REFERENCIA'!AD364</f>
        <v>2176</v>
      </c>
      <c r="AG364" s="43" t="str">
        <f>'PRECIO REFERENCIA'!AF364</f>
        <v>HABILITA</v>
      </c>
      <c r="AH364" s="44">
        <f>+IF(AG364="NO OFERTADO",0,IF(AG364="NO CUMPLE EV TECNICA",0,IF(AG364="NO HABILITA",0,IF(AG364="HABILITA",('PRECIOS UNITARIOS'!$AF364*500)/AF364))))</f>
        <v>500</v>
      </c>
      <c r="AI364" s="43">
        <f>'PRECIO REFERENCIA'!AG364</f>
        <v>0</v>
      </c>
      <c r="AJ364" s="43" t="str">
        <f>'PRECIO REFERENCIA'!AI364</f>
        <v>NO OFERTADO</v>
      </c>
      <c r="AK364" s="44">
        <f>+IF(AJ364="NO OFERTADO",0,IF(AJ364="NO CUMPLE EV TECNICA",0,IF(AJ364="NO HABILITA",0,IF(AJ364="HABILITA",('PRECIOS UNITARIOS'!$AF364*500)/AI364))))</f>
        <v>0</v>
      </c>
      <c r="AL364" s="43">
        <f>'PRECIO REFERENCIA'!AJ364</f>
        <v>0</v>
      </c>
      <c r="AM364" s="43" t="str">
        <f>'PRECIO REFERENCIA'!AL364</f>
        <v>NO OFERTADO</v>
      </c>
      <c r="AN364" s="44">
        <f>+IF(AM364="NO OFERTADO",0,IF(AM364="NO CUMPLE EV TECNICA",0,IF(AM364="NO HABILITA",0,IF(AM364="HABILITA",('PRECIOS UNITARIOS'!$AF364*500)/AL364))))</f>
        <v>0</v>
      </c>
      <c r="AO364" s="43">
        <f>'PRECIO REFERENCIA'!AM364</f>
        <v>0</v>
      </c>
      <c r="AP364" s="43" t="str">
        <f>'PRECIO REFERENCIA'!AO364</f>
        <v>NO OFERTADO</v>
      </c>
      <c r="AQ364" s="44">
        <f>+IF(AP364="NO OFERTADO",0,IF(AP364="NO CUMPLE EV TECNICA",0,IF(AP364="NO HABILITA",0,IF(AP364="HABILITA",('PRECIOS UNITARIOS'!$AF364*500)/AO364))))</f>
        <v>0</v>
      </c>
      <c r="AR364" s="43">
        <f>'PRECIO REFERENCIA'!AP364</f>
        <v>0</v>
      </c>
      <c r="AS364" s="43" t="str">
        <f>'PRECIO REFERENCIA'!AR364</f>
        <v>NO OFERTADO</v>
      </c>
      <c r="AT364" s="44">
        <f>+IF(AS364="NO OFERTADO",0,IF(AS364="NO CUMPLE EV TECNICA",0,IF(AS364="NO HABILITA",0,IF(AS364="HABILITA",('PRECIOS UNITARIOS'!$AF364*500)/AR364))))</f>
        <v>0</v>
      </c>
      <c r="AU364" s="43">
        <f>'PRECIO REFERENCIA'!AS364</f>
        <v>0</v>
      </c>
      <c r="AV364" s="43" t="str">
        <f>'PRECIO REFERENCIA'!AU364</f>
        <v>NO OFERTADO</v>
      </c>
      <c r="AW364" s="44">
        <f>+IF(AV364="NO OFERTADO",0,IF(AV364="NO CUMPLE EV TECNICA",0,IF(AV364="NO HABILITA",0,IF(AV364="HABILITA",('PRECIOS UNITARIOS'!$AF364*500)/AU364))))</f>
        <v>0</v>
      </c>
      <c r="AX364" s="43">
        <f>'PRECIO REFERENCIA'!AV364</f>
        <v>0</v>
      </c>
      <c r="AY364" s="43" t="str">
        <f>'PRECIO REFERENCIA'!AX364</f>
        <v>NO OFERTADO</v>
      </c>
      <c r="AZ364" s="44">
        <f>+IF(AY364="NO OFERTADO",0,IF(AY364="NO CUMPLE EV TECNICA",0,IF(AY364="NO HABILITA",0,IF(AY364="HABILITA",('PRECIOS UNITARIOS'!$AF364*500)/AX364))))</f>
        <v>0</v>
      </c>
      <c r="BA364" s="43">
        <f>'PRECIO REFERENCIA'!AY364</f>
        <v>0</v>
      </c>
      <c r="BB364" s="43" t="str">
        <f>'PRECIO REFERENCIA'!BA364</f>
        <v>NO OFERTADO</v>
      </c>
      <c r="BC364" s="44">
        <f>+IF(BB364="NO OFERTADO",0,IF(BB364="NO CUMPLE EV TECNICA",0,IF(BB364="NO HABILITA",0,IF(BB364="HABILITA",('PRECIOS UNITARIOS'!$AF364*500)/BA364))))</f>
        <v>0</v>
      </c>
      <c r="BD364" s="43">
        <f>'PRECIO REFERENCIA'!BB364</f>
        <v>2293</v>
      </c>
      <c r="BE364" s="43" t="str">
        <f>'PRECIO REFERENCIA'!BD364</f>
        <v>HABILITA</v>
      </c>
      <c r="BF364" s="44">
        <f>+IF(BE364="NO OFERTADO",0,IF(BE364="NO CUMPLE EV TECNICA",0,IF(BE364="NO HABILITA",0,IF(BE364="HABILITA",('PRECIOS UNITARIOS'!$AF364*500)/BD364))))</f>
        <v>474.48757086785872</v>
      </c>
      <c r="BG364" s="43">
        <f>'PRECIO REFERENCIA'!BE364</f>
        <v>0</v>
      </c>
      <c r="BH364" s="43" t="str">
        <f>'PRECIO REFERENCIA'!BG364</f>
        <v>NO OFERTADO</v>
      </c>
      <c r="BI364" s="44">
        <f>+IF(BH364="NO OFERTADO",0,IF(BH364="NO CUMPLE EV TECNICA",0,IF(BH364="NO HABILITA",0,IF(BH364="HABILITA",('PRECIOS UNITARIOS'!$AF364*500)/BG364))))</f>
        <v>0</v>
      </c>
      <c r="BJ364" s="43">
        <f>'PRECIO REFERENCIA'!BH364</f>
        <v>0</v>
      </c>
      <c r="BK364" s="43" t="str">
        <f>'PRECIO REFERENCIA'!BJ364</f>
        <v>NO HABILITA</v>
      </c>
      <c r="BL364" s="44">
        <f>+IF(BK364="NO OFERTADO",0,IF(BK364="NO CUMPLE EV TECNICA",0,IF(BK364="NO HABILITA",0,IF(BK364="HABILITA",('PRECIOS UNITARIOS'!$AF364*500)/BJ364))))</f>
        <v>0</v>
      </c>
      <c r="BM364" s="43">
        <f>'PRECIO REFERENCIA'!BK364</f>
        <v>0</v>
      </c>
      <c r="BN364" s="43" t="str">
        <f>'PRECIO REFERENCIA'!BM364</f>
        <v>NO OFERTADO</v>
      </c>
      <c r="BO364" s="44">
        <f>+IF(BN364="NO OFERTADO",0,IF(BN364="NO CUMPLE EV TECNICA",0,IF(BN364="NO HABILITA",0,IF(BN364="HABILITA",('PRECIOS UNITARIOS'!$AF364*500)/BM364))))</f>
        <v>0</v>
      </c>
      <c r="BP364" s="43">
        <f>'PRECIO REFERENCIA'!BN364</f>
        <v>0</v>
      </c>
      <c r="BQ364" s="43" t="str">
        <f>'PRECIO REFERENCIA'!BP364</f>
        <v>NO OFERTADO</v>
      </c>
      <c r="BR364" s="44">
        <f>+IF(BQ364="NO OFERTADO",0,IF(BQ364="NO CUMPLE EV TECNICA",0,IF(BQ364="NO HABILITA",0,IF(BQ364="HABILITA",('PRECIOS UNITARIOS'!$AF364*500)/BP364))))</f>
        <v>0</v>
      </c>
      <c r="BS364" s="43">
        <f>'PRECIO REFERENCIA'!BQ364</f>
        <v>0</v>
      </c>
      <c r="BT364" s="43" t="str">
        <f>'PRECIO REFERENCIA'!BS364</f>
        <v>NO OFERTADO</v>
      </c>
      <c r="BU364" s="44">
        <f>+IF(BT364="NO OFERTADO",0,IF(BT364="NO CUMPLE EV TECNICA",0,IF(BT364="NO HABILITA",0,IF(BT364="HABILITA",('PRECIOS UNITARIOS'!$AF364*500)/BS364))))</f>
        <v>0</v>
      </c>
      <c r="BV364" s="43">
        <f>'PRECIO REFERENCIA'!BT364</f>
        <v>0</v>
      </c>
      <c r="BW364" s="43" t="str">
        <f>'PRECIO REFERENCIA'!BV364</f>
        <v>NO OFERTADO</v>
      </c>
      <c r="BX364" s="44">
        <f>+IF(BW364="NO OFERTADO",0,IF(BW364="NO CUMPLE EV TECNICA",0,IF(BW364="NO HABILITA",0,IF(BW364="HABILITA",('PRECIOS UNITARIOS'!$AF364*500)/BV364))))</f>
        <v>0</v>
      </c>
      <c r="BY364" s="43">
        <f>'PRECIO REFERENCIA'!BW364</f>
        <v>0</v>
      </c>
      <c r="BZ364" s="43" t="str">
        <f>'PRECIO REFERENCIA'!BY364</f>
        <v>NO OFERTADO</v>
      </c>
      <c r="CA364" s="44">
        <f>+IF(BZ364="NO OFERTADO",0,IF(BZ364="NO CUMPLE EV TECNICA",0,IF(BZ364="NO HABILITA",0,IF(BZ364="HABILITA",('PRECIOS UNITARIOS'!$AF364*500)/BY364))))</f>
        <v>0</v>
      </c>
      <c r="CB364" s="43">
        <f>'PRECIO REFERENCIA'!BZ364</f>
        <v>0</v>
      </c>
      <c r="CC364" s="43" t="str">
        <f>'PRECIO REFERENCIA'!CB364</f>
        <v>NO OFERTADO</v>
      </c>
      <c r="CD364" s="44">
        <f>+IF(CC364="NO OFERTADO",0,IF(CC364="NO CUMPLE EV TECNICA",0,IF(CC364="NO HABILITA",0,IF(CC364="HABILITA",('PRECIOS UNITARIOS'!$AF364*500)/CB364))))</f>
        <v>0</v>
      </c>
      <c r="CE364" s="43">
        <f>'PRECIO REFERENCIA'!CC364</f>
        <v>0</v>
      </c>
      <c r="CF364" s="43" t="str">
        <f>'PRECIO REFERENCIA'!CE364</f>
        <v>NO OFERTADO</v>
      </c>
      <c r="CG364" s="44">
        <f>+IF(CF364="NO OFERTADO",0,IF(CF364="NO CUMPLE EV TECNICA",0,IF(CF364="NO HABILITA",0,IF(CF364="HABILITA",('PRECIOS UNITARIOS'!$AF364*500)/CE364))))</f>
        <v>0</v>
      </c>
      <c r="CH364" s="43">
        <f>'PRECIO REFERENCIA'!CF364</f>
        <v>0</v>
      </c>
      <c r="CI364" s="43" t="str">
        <f>'PRECIO REFERENCIA'!CH364</f>
        <v>NO OFERTADO</v>
      </c>
      <c r="CJ364" s="44">
        <f>+IF(CI364="NO OFERTADO",0,IF(CI364="NO CUMPLE EV TECNICA",0,IF(CI364="NO HABILITA",0,IF(CI364="HABILITA",('PRECIOS UNITARIOS'!$AF364*500)/CH364))))</f>
        <v>0</v>
      </c>
    </row>
    <row r="365" spans="1:88" s="40" customFormat="1" ht="38.25" x14ac:dyDescent="0.2">
      <c r="A365" s="103">
        <v>356</v>
      </c>
      <c r="B365" s="202" t="s">
        <v>523</v>
      </c>
      <c r="C365" s="121" t="s">
        <v>522</v>
      </c>
      <c r="D365" s="24">
        <v>1</v>
      </c>
      <c r="E365" s="166" t="s">
        <v>53</v>
      </c>
      <c r="F365" s="168">
        <v>4.666666666666667</v>
      </c>
      <c r="G365" s="25">
        <v>2608</v>
      </c>
      <c r="H365" s="43">
        <f>'PRECIO REFERENCIA'!F365</f>
        <v>0</v>
      </c>
      <c r="I365" s="43" t="str">
        <f>'PRECIO REFERENCIA'!H365</f>
        <v>NO OFERTADO</v>
      </c>
      <c r="J365" s="44">
        <f>+IF(I365="NO OFERTADO",0,IF(I365="NO CUMPLE EV TECNICA",0,IF(I365="NO HABILITA",0,IF(I365="HABILITA",('PRECIOS UNITARIOS'!$AF365*500)/H365))))</f>
        <v>0</v>
      </c>
      <c r="K365" s="43">
        <f>'PRECIO REFERENCIA'!I365</f>
        <v>0</v>
      </c>
      <c r="L365" s="43" t="str">
        <f>'PRECIO REFERENCIA'!K365</f>
        <v>NO OFERTADO</v>
      </c>
      <c r="M365" s="44">
        <f>+IF(L365="NO OFERTADO",0,IF(L365="NO CUMPLE EV TECNICA",0,IF(L365="NO HABILITA",0,IF(L365="HABILITA",('PRECIOS UNITARIOS'!$AF365*500)/K365))))</f>
        <v>0</v>
      </c>
      <c r="N365" s="43">
        <f>'PRECIO REFERENCIA'!L365</f>
        <v>0</v>
      </c>
      <c r="O365" s="43" t="str">
        <f>'PRECIO REFERENCIA'!N365</f>
        <v>NO OFERTADO</v>
      </c>
      <c r="P365" s="44">
        <f>+IF(O365="NO OFERTADO",0,IF(O365="NO CUMPLE EV TECNICA",0,IF(O365="NO HABILITA",0,IF(O365="HABILITA",('PRECIOS UNITARIOS'!$AF365*500)/N365))))</f>
        <v>0</v>
      </c>
      <c r="Q365" s="43">
        <f>'PRECIO REFERENCIA'!O365</f>
        <v>0</v>
      </c>
      <c r="R365" s="43" t="str">
        <f>'PRECIO REFERENCIA'!Q365</f>
        <v>NO OFERTADO</v>
      </c>
      <c r="S365" s="44">
        <f>+IF(R365="NO OFERTADO",0,IF(R365="NO CUMPLE EV TECNICA",0,IF(R365="NO HABILITA",0,IF(R365="HABILITA",('PRECIOS UNITARIOS'!$AF365*500)/Q365))))</f>
        <v>0</v>
      </c>
      <c r="T365" s="43">
        <f>'PRECIO REFERENCIA'!R365</f>
        <v>0</v>
      </c>
      <c r="U365" s="43" t="str">
        <f>'PRECIO REFERENCIA'!T365</f>
        <v>NO OFERTADO</v>
      </c>
      <c r="V365" s="44">
        <f>+IF(U365="NO OFERTADO",0,IF(U365="NO CUMPLE EV TECNICA",0,IF(U365="NO HABILITA",0,IF(U365="HABILITA",('PRECIOS UNITARIOS'!$AF365*500)/T365))))</f>
        <v>0</v>
      </c>
      <c r="W365" s="43">
        <f>'PRECIO REFERENCIA'!U365</f>
        <v>0</v>
      </c>
      <c r="X365" s="43" t="str">
        <f>'PRECIO REFERENCIA'!W365</f>
        <v>NO OFERTADO</v>
      </c>
      <c r="Y365" s="44">
        <f>+IF(X365="NO OFERTADO",0,IF(X365="NO CUMPLE EV TECNICA",0,IF(X365="NO HABILITA",0,IF(X365="HABILITA",('PRECIOS UNITARIOS'!$AF365*500)/W365))))</f>
        <v>0</v>
      </c>
      <c r="Z365" s="43">
        <f>'PRECIO REFERENCIA'!X365</f>
        <v>2785</v>
      </c>
      <c r="AA365" s="43" t="str">
        <f>'PRECIO REFERENCIA'!Z365</f>
        <v>HABILITA</v>
      </c>
      <c r="AB365" s="44">
        <f>+IF(AA365="NO OFERTADO",0,IF(AA365="NO CUMPLE EV TECNICA",0,IF(AA365="NO HABILITA",0,IF(AA365="HABILITA",('PRECIOS UNITARIOS'!$AF365*500)/Z365))))</f>
        <v>464.27289048473966</v>
      </c>
      <c r="AC365" s="43">
        <f>'PRECIO REFERENCIA'!AA365</f>
        <v>0</v>
      </c>
      <c r="AD365" s="43" t="str">
        <f>'PRECIO REFERENCIA'!AC365</f>
        <v>NO OFERTADO</v>
      </c>
      <c r="AE365" s="44">
        <f>+IF(AD365="NO OFERTADO",0,IF(AD365="NO CUMPLE EV TECNICA",0,IF(AD365="NO HABILITA",0,IF(AD365="HABILITA",('PRECIOS UNITARIOS'!$AF365*500)/AC365))))</f>
        <v>0</v>
      </c>
      <c r="AF365" s="43">
        <f>'PRECIO REFERENCIA'!AD365</f>
        <v>2752</v>
      </c>
      <c r="AG365" s="43" t="str">
        <f>'PRECIO REFERENCIA'!AF365</f>
        <v>HABILITA</v>
      </c>
      <c r="AH365" s="44">
        <f>+IF(AG365="NO OFERTADO",0,IF(AG365="NO CUMPLE EV TECNICA",0,IF(AG365="NO HABILITA",0,IF(AG365="HABILITA",('PRECIOS UNITARIOS'!$AF365*500)/AF365))))</f>
        <v>469.84011627906978</v>
      </c>
      <c r="AI365" s="43">
        <f>'PRECIO REFERENCIA'!AG365</f>
        <v>0</v>
      </c>
      <c r="AJ365" s="43" t="str">
        <f>'PRECIO REFERENCIA'!AI365</f>
        <v>NO OFERTADO</v>
      </c>
      <c r="AK365" s="44">
        <f>+IF(AJ365="NO OFERTADO",0,IF(AJ365="NO CUMPLE EV TECNICA",0,IF(AJ365="NO HABILITA",0,IF(AJ365="HABILITA",('PRECIOS UNITARIOS'!$AF365*500)/AI365))))</f>
        <v>0</v>
      </c>
      <c r="AL365" s="43">
        <f>'PRECIO REFERENCIA'!AJ365</f>
        <v>0</v>
      </c>
      <c r="AM365" s="43" t="str">
        <f>'PRECIO REFERENCIA'!AL365</f>
        <v>NO OFERTADO</v>
      </c>
      <c r="AN365" s="44">
        <f>+IF(AM365="NO OFERTADO",0,IF(AM365="NO CUMPLE EV TECNICA",0,IF(AM365="NO HABILITA",0,IF(AM365="HABILITA",('PRECIOS UNITARIOS'!$AF365*500)/AL365))))</f>
        <v>0</v>
      </c>
      <c r="AO365" s="43">
        <f>'PRECIO REFERENCIA'!AM365</f>
        <v>0</v>
      </c>
      <c r="AP365" s="43" t="str">
        <f>'PRECIO REFERENCIA'!AO365</f>
        <v>NO OFERTADO</v>
      </c>
      <c r="AQ365" s="44">
        <f>+IF(AP365="NO OFERTADO",0,IF(AP365="NO CUMPLE EV TECNICA",0,IF(AP365="NO HABILITA",0,IF(AP365="HABILITA",('PRECIOS UNITARIOS'!$AF365*500)/AO365))))</f>
        <v>0</v>
      </c>
      <c r="AR365" s="43">
        <f>'PRECIO REFERENCIA'!AP365</f>
        <v>0</v>
      </c>
      <c r="AS365" s="43" t="str">
        <f>'PRECIO REFERENCIA'!AR365</f>
        <v>NO OFERTADO</v>
      </c>
      <c r="AT365" s="44">
        <f>+IF(AS365="NO OFERTADO",0,IF(AS365="NO CUMPLE EV TECNICA",0,IF(AS365="NO HABILITA",0,IF(AS365="HABILITA",('PRECIOS UNITARIOS'!$AF365*500)/AR365))))</f>
        <v>0</v>
      </c>
      <c r="AU365" s="43">
        <f>'PRECIO REFERENCIA'!AS365</f>
        <v>0</v>
      </c>
      <c r="AV365" s="43" t="str">
        <f>'PRECIO REFERENCIA'!AU365</f>
        <v>NO OFERTADO</v>
      </c>
      <c r="AW365" s="44">
        <f>+IF(AV365="NO OFERTADO",0,IF(AV365="NO CUMPLE EV TECNICA",0,IF(AV365="NO HABILITA",0,IF(AV365="HABILITA",('PRECIOS UNITARIOS'!$AF365*500)/AU365))))</f>
        <v>0</v>
      </c>
      <c r="AX365" s="43">
        <f>'PRECIO REFERENCIA'!AV365</f>
        <v>0</v>
      </c>
      <c r="AY365" s="43" t="str">
        <f>'PRECIO REFERENCIA'!AX365</f>
        <v>NO OFERTADO</v>
      </c>
      <c r="AZ365" s="44">
        <f>+IF(AY365="NO OFERTADO",0,IF(AY365="NO CUMPLE EV TECNICA",0,IF(AY365="NO HABILITA",0,IF(AY365="HABILITA",('PRECIOS UNITARIOS'!$AF365*500)/AX365))))</f>
        <v>0</v>
      </c>
      <c r="BA365" s="43">
        <f>'PRECIO REFERENCIA'!AY365</f>
        <v>0</v>
      </c>
      <c r="BB365" s="43" t="str">
        <f>'PRECIO REFERENCIA'!BA365</f>
        <v>NO OFERTADO</v>
      </c>
      <c r="BC365" s="44">
        <f>+IF(BB365="NO OFERTADO",0,IF(BB365="NO CUMPLE EV TECNICA",0,IF(BB365="NO HABILITA",0,IF(BB365="HABILITA",('PRECIOS UNITARIOS'!$AF365*500)/BA365))))</f>
        <v>0</v>
      </c>
      <c r="BD365" s="43">
        <f>'PRECIO REFERENCIA'!BB365</f>
        <v>2586</v>
      </c>
      <c r="BE365" s="43" t="str">
        <f>'PRECIO REFERENCIA'!BD365</f>
        <v>HABILITA</v>
      </c>
      <c r="BF365" s="44">
        <f>+IF(BE365="NO OFERTADO",0,IF(BE365="NO CUMPLE EV TECNICA",0,IF(BE365="NO HABILITA",0,IF(BE365="HABILITA",('PRECIOS UNITARIOS'!$AF365*500)/BD365))))</f>
        <v>500</v>
      </c>
      <c r="BG365" s="43">
        <f>'PRECIO REFERENCIA'!BE365</f>
        <v>0</v>
      </c>
      <c r="BH365" s="43" t="str">
        <f>'PRECIO REFERENCIA'!BG365</f>
        <v>NO OFERTADO</v>
      </c>
      <c r="BI365" s="44">
        <f>+IF(BH365="NO OFERTADO",0,IF(BH365="NO CUMPLE EV TECNICA",0,IF(BH365="NO HABILITA",0,IF(BH365="HABILITA",('PRECIOS UNITARIOS'!$AF365*500)/BG365))))</f>
        <v>0</v>
      </c>
      <c r="BJ365" s="43">
        <f>'PRECIO REFERENCIA'!BH365</f>
        <v>0</v>
      </c>
      <c r="BK365" s="43" t="str">
        <f>'PRECIO REFERENCIA'!BJ365</f>
        <v>NO HABILITA</v>
      </c>
      <c r="BL365" s="44">
        <f>+IF(BK365="NO OFERTADO",0,IF(BK365="NO CUMPLE EV TECNICA",0,IF(BK365="NO HABILITA",0,IF(BK365="HABILITA",('PRECIOS UNITARIOS'!$AF365*500)/BJ365))))</f>
        <v>0</v>
      </c>
      <c r="BM365" s="43">
        <f>'PRECIO REFERENCIA'!BK365</f>
        <v>0</v>
      </c>
      <c r="BN365" s="43" t="str">
        <f>'PRECIO REFERENCIA'!BM365</f>
        <v>NO OFERTADO</v>
      </c>
      <c r="BO365" s="44">
        <f>+IF(BN365="NO OFERTADO",0,IF(BN365="NO CUMPLE EV TECNICA",0,IF(BN365="NO HABILITA",0,IF(BN365="HABILITA",('PRECIOS UNITARIOS'!$AF365*500)/BM365))))</f>
        <v>0</v>
      </c>
      <c r="BP365" s="43">
        <f>'PRECIO REFERENCIA'!BN365</f>
        <v>0</v>
      </c>
      <c r="BQ365" s="43" t="str">
        <f>'PRECIO REFERENCIA'!BP365</f>
        <v>NO OFERTADO</v>
      </c>
      <c r="BR365" s="44">
        <f>+IF(BQ365="NO OFERTADO",0,IF(BQ365="NO CUMPLE EV TECNICA",0,IF(BQ365="NO HABILITA",0,IF(BQ365="HABILITA",('PRECIOS UNITARIOS'!$AF365*500)/BP365))))</f>
        <v>0</v>
      </c>
      <c r="BS365" s="43">
        <f>'PRECIO REFERENCIA'!BQ365</f>
        <v>4659</v>
      </c>
      <c r="BT365" s="43" t="str">
        <f>'PRECIO REFERENCIA'!BS365</f>
        <v>NO HABILITA</v>
      </c>
      <c r="BU365" s="44">
        <f>+IF(BT365="NO OFERTADO",0,IF(BT365="NO CUMPLE EV TECNICA",0,IF(BT365="NO HABILITA",0,IF(BT365="HABILITA",('PRECIOS UNITARIOS'!$AF365*500)/BS365))))</f>
        <v>0</v>
      </c>
      <c r="BV365" s="43">
        <f>'PRECIO REFERENCIA'!BT365</f>
        <v>0</v>
      </c>
      <c r="BW365" s="43" t="str">
        <f>'PRECIO REFERENCIA'!BV365</f>
        <v>NO OFERTADO</v>
      </c>
      <c r="BX365" s="44">
        <f>+IF(BW365="NO OFERTADO",0,IF(BW365="NO CUMPLE EV TECNICA",0,IF(BW365="NO HABILITA",0,IF(BW365="HABILITA",('PRECIOS UNITARIOS'!$AF365*500)/BV365))))</f>
        <v>0</v>
      </c>
      <c r="BY365" s="43">
        <f>'PRECIO REFERENCIA'!BW365</f>
        <v>0</v>
      </c>
      <c r="BZ365" s="43" t="str">
        <f>'PRECIO REFERENCIA'!BY365</f>
        <v>NO OFERTADO</v>
      </c>
      <c r="CA365" s="44">
        <f>+IF(BZ365="NO OFERTADO",0,IF(BZ365="NO CUMPLE EV TECNICA",0,IF(BZ365="NO HABILITA",0,IF(BZ365="HABILITA",('PRECIOS UNITARIOS'!$AF365*500)/BY365))))</f>
        <v>0</v>
      </c>
      <c r="CB365" s="43">
        <f>'PRECIO REFERENCIA'!BZ365</f>
        <v>0</v>
      </c>
      <c r="CC365" s="43" t="str">
        <f>'PRECIO REFERENCIA'!CB365</f>
        <v>NO OFERTADO</v>
      </c>
      <c r="CD365" s="44">
        <f>+IF(CC365="NO OFERTADO",0,IF(CC365="NO CUMPLE EV TECNICA",0,IF(CC365="NO HABILITA",0,IF(CC365="HABILITA",('PRECIOS UNITARIOS'!$AF365*500)/CB365))))</f>
        <v>0</v>
      </c>
      <c r="CE365" s="43">
        <f>'PRECIO REFERENCIA'!CC365</f>
        <v>0</v>
      </c>
      <c r="CF365" s="43" t="str">
        <f>'PRECIO REFERENCIA'!CE365</f>
        <v>NO OFERTADO</v>
      </c>
      <c r="CG365" s="44">
        <f>+IF(CF365="NO OFERTADO",0,IF(CF365="NO CUMPLE EV TECNICA",0,IF(CF365="NO HABILITA",0,IF(CF365="HABILITA",('PRECIOS UNITARIOS'!$AF365*500)/CE365))))</f>
        <v>0</v>
      </c>
      <c r="CH365" s="43">
        <f>'PRECIO REFERENCIA'!CF365</f>
        <v>0</v>
      </c>
      <c r="CI365" s="43" t="str">
        <f>'PRECIO REFERENCIA'!CH365</f>
        <v>NO OFERTADO</v>
      </c>
      <c r="CJ365" s="44">
        <f>+IF(CI365="NO OFERTADO",0,IF(CI365="NO CUMPLE EV TECNICA",0,IF(CI365="NO HABILITA",0,IF(CI365="HABILITA",('PRECIOS UNITARIOS'!$AF365*500)/CH365))))</f>
        <v>0</v>
      </c>
    </row>
    <row r="366" spans="1:88" s="40" customFormat="1" ht="38.25" x14ac:dyDescent="0.2">
      <c r="A366" s="103">
        <v>357</v>
      </c>
      <c r="B366" s="202" t="s">
        <v>524</v>
      </c>
      <c r="C366" s="121" t="s">
        <v>522</v>
      </c>
      <c r="D366" s="24">
        <v>1</v>
      </c>
      <c r="E366" s="166" t="s">
        <v>53</v>
      </c>
      <c r="F366" s="168">
        <v>42</v>
      </c>
      <c r="G366" s="25">
        <v>2720</v>
      </c>
      <c r="H366" s="43">
        <f>'PRECIO REFERENCIA'!F366</f>
        <v>0</v>
      </c>
      <c r="I366" s="43" t="str">
        <f>'PRECIO REFERENCIA'!H366</f>
        <v>NO OFERTADO</v>
      </c>
      <c r="J366" s="44">
        <f>+IF(I366="NO OFERTADO",0,IF(I366="NO CUMPLE EV TECNICA",0,IF(I366="NO HABILITA",0,IF(I366="HABILITA",('PRECIOS UNITARIOS'!$AF366*500)/H366))))</f>
        <v>0</v>
      </c>
      <c r="K366" s="43">
        <f>'PRECIO REFERENCIA'!I366</f>
        <v>0</v>
      </c>
      <c r="L366" s="43" t="str">
        <f>'PRECIO REFERENCIA'!K366</f>
        <v>NO OFERTADO</v>
      </c>
      <c r="M366" s="44">
        <f>+IF(L366="NO OFERTADO",0,IF(L366="NO CUMPLE EV TECNICA",0,IF(L366="NO HABILITA",0,IF(L366="HABILITA",('PRECIOS UNITARIOS'!$AF366*500)/K366))))</f>
        <v>0</v>
      </c>
      <c r="N366" s="43">
        <f>'PRECIO REFERENCIA'!L366</f>
        <v>0</v>
      </c>
      <c r="O366" s="43" t="str">
        <f>'PRECIO REFERENCIA'!N366</f>
        <v>NO OFERTADO</v>
      </c>
      <c r="P366" s="44">
        <f>+IF(O366="NO OFERTADO",0,IF(O366="NO CUMPLE EV TECNICA",0,IF(O366="NO HABILITA",0,IF(O366="HABILITA",('PRECIOS UNITARIOS'!$AF366*500)/N366))))</f>
        <v>0</v>
      </c>
      <c r="Q366" s="43">
        <f>'PRECIO REFERENCIA'!O366</f>
        <v>0</v>
      </c>
      <c r="R366" s="43" t="str">
        <f>'PRECIO REFERENCIA'!Q366</f>
        <v>NO OFERTADO</v>
      </c>
      <c r="S366" s="44">
        <f>+IF(R366="NO OFERTADO",0,IF(R366="NO CUMPLE EV TECNICA",0,IF(R366="NO HABILITA",0,IF(R366="HABILITA",('PRECIOS UNITARIOS'!$AF366*500)/Q366))))</f>
        <v>0</v>
      </c>
      <c r="T366" s="43">
        <f>'PRECIO REFERENCIA'!R366</f>
        <v>0</v>
      </c>
      <c r="U366" s="43" t="str">
        <f>'PRECIO REFERENCIA'!T366</f>
        <v>NO OFERTADO</v>
      </c>
      <c r="V366" s="44">
        <f>+IF(U366="NO OFERTADO",0,IF(U366="NO CUMPLE EV TECNICA",0,IF(U366="NO HABILITA",0,IF(U366="HABILITA",('PRECIOS UNITARIOS'!$AF366*500)/T366))))</f>
        <v>0</v>
      </c>
      <c r="W366" s="43">
        <f>'PRECIO REFERENCIA'!U366</f>
        <v>0</v>
      </c>
      <c r="X366" s="43" t="str">
        <f>'PRECIO REFERENCIA'!W366</f>
        <v>NO OFERTADO</v>
      </c>
      <c r="Y366" s="44">
        <f>+IF(X366="NO OFERTADO",0,IF(X366="NO CUMPLE EV TECNICA",0,IF(X366="NO HABILITA",0,IF(X366="HABILITA",('PRECIOS UNITARIOS'!$AF366*500)/W366))))</f>
        <v>0</v>
      </c>
      <c r="Z366" s="43">
        <f>'PRECIO REFERENCIA'!X366</f>
        <v>2999</v>
      </c>
      <c r="AA366" s="43" t="str">
        <f>'PRECIO REFERENCIA'!Z366</f>
        <v>HABILITA</v>
      </c>
      <c r="AB366" s="44">
        <f>+IF(AA366="NO OFERTADO",0,IF(AA366="NO CUMPLE EV TECNICA",0,IF(AA366="NO HABILITA",0,IF(AA366="HABILITA",('PRECIOS UNITARIOS'!$AF366*500)/Z366))))</f>
        <v>447.64921640546851</v>
      </c>
      <c r="AC366" s="43">
        <f>'PRECIO REFERENCIA'!AA366</f>
        <v>0</v>
      </c>
      <c r="AD366" s="43" t="str">
        <f>'PRECIO REFERENCIA'!AC366</f>
        <v>NO OFERTADO</v>
      </c>
      <c r="AE366" s="44">
        <f>+IF(AD366="NO OFERTADO",0,IF(AD366="NO CUMPLE EV TECNICA",0,IF(AD366="NO HABILITA",0,IF(AD366="HABILITA",('PRECIOS UNITARIOS'!$AF366*500)/AC366))))</f>
        <v>0</v>
      </c>
      <c r="AF366" s="43">
        <f>'PRECIO REFERENCIA'!AD366</f>
        <v>3119</v>
      </c>
      <c r="AG366" s="43" t="str">
        <f>'PRECIO REFERENCIA'!AF366</f>
        <v>HABILITA</v>
      </c>
      <c r="AH366" s="44">
        <f>+IF(AG366="NO OFERTADO",0,IF(AG366="NO CUMPLE EV TECNICA",0,IF(AG366="NO HABILITA",0,IF(AG366="HABILITA",('PRECIOS UNITARIOS'!$AF366*500)/AF366))))</f>
        <v>430.42641872395001</v>
      </c>
      <c r="AI366" s="43">
        <f>'PRECIO REFERENCIA'!AG366</f>
        <v>0</v>
      </c>
      <c r="AJ366" s="43" t="str">
        <f>'PRECIO REFERENCIA'!AI366</f>
        <v>NO OFERTADO</v>
      </c>
      <c r="AK366" s="44">
        <f>+IF(AJ366="NO OFERTADO",0,IF(AJ366="NO CUMPLE EV TECNICA",0,IF(AJ366="NO HABILITA",0,IF(AJ366="HABILITA",('PRECIOS UNITARIOS'!$AF366*500)/AI366))))</f>
        <v>0</v>
      </c>
      <c r="AL366" s="43">
        <f>'PRECIO REFERENCIA'!AJ366</f>
        <v>0</v>
      </c>
      <c r="AM366" s="43" t="str">
        <f>'PRECIO REFERENCIA'!AL366</f>
        <v>NO OFERTADO</v>
      </c>
      <c r="AN366" s="44">
        <f>+IF(AM366="NO OFERTADO",0,IF(AM366="NO CUMPLE EV TECNICA",0,IF(AM366="NO HABILITA",0,IF(AM366="HABILITA",('PRECIOS UNITARIOS'!$AF366*500)/AL366))))</f>
        <v>0</v>
      </c>
      <c r="AO366" s="43">
        <f>'PRECIO REFERENCIA'!AM366</f>
        <v>0</v>
      </c>
      <c r="AP366" s="43" t="str">
        <f>'PRECIO REFERENCIA'!AO366</f>
        <v>NO OFERTADO</v>
      </c>
      <c r="AQ366" s="44">
        <f>+IF(AP366="NO OFERTADO",0,IF(AP366="NO CUMPLE EV TECNICA",0,IF(AP366="NO HABILITA",0,IF(AP366="HABILITA",('PRECIOS UNITARIOS'!$AF366*500)/AO366))))</f>
        <v>0</v>
      </c>
      <c r="AR366" s="43">
        <f>'PRECIO REFERENCIA'!AP366</f>
        <v>0</v>
      </c>
      <c r="AS366" s="43" t="str">
        <f>'PRECIO REFERENCIA'!AR366</f>
        <v>NO OFERTADO</v>
      </c>
      <c r="AT366" s="44">
        <f>+IF(AS366="NO OFERTADO",0,IF(AS366="NO CUMPLE EV TECNICA",0,IF(AS366="NO HABILITA",0,IF(AS366="HABILITA",('PRECIOS UNITARIOS'!$AF366*500)/AR366))))</f>
        <v>0</v>
      </c>
      <c r="AU366" s="43">
        <f>'PRECIO REFERENCIA'!AS366</f>
        <v>0</v>
      </c>
      <c r="AV366" s="43" t="str">
        <f>'PRECIO REFERENCIA'!AU366</f>
        <v>NO OFERTADO</v>
      </c>
      <c r="AW366" s="44">
        <f>+IF(AV366="NO OFERTADO",0,IF(AV366="NO CUMPLE EV TECNICA",0,IF(AV366="NO HABILITA",0,IF(AV366="HABILITA",('PRECIOS UNITARIOS'!$AF366*500)/AU366))))</f>
        <v>0</v>
      </c>
      <c r="AX366" s="43">
        <f>'PRECIO REFERENCIA'!AV366</f>
        <v>0</v>
      </c>
      <c r="AY366" s="43" t="str">
        <f>'PRECIO REFERENCIA'!AX366</f>
        <v>NO OFERTADO</v>
      </c>
      <c r="AZ366" s="44">
        <f>+IF(AY366="NO OFERTADO",0,IF(AY366="NO CUMPLE EV TECNICA",0,IF(AY366="NO HABILITA",0,IF(AY366="HABILITA",('PRECIOS UNITARIOS'!$AF366*500)/AX366))))</f>
        <v>0</v>
      </c>
      <c r="BA366" s="43">
        <f>'PRECIO REFERENCIA'!AY366</f>
        <v>0</v>
      </c>
      <c r="BB366" s="43" t="str">
        <f>'PRECIO REFERENCIA'!BA366</f>
        <v>NO OFERTADO</v>
      </c>
      <c r="BC366" s="44">
        <f>+IF(BB366="NO OFERTADO",0,IF(BB366="NO CUMPLE EV TECNICA",0,IF(BB366="NO HABILITA",0,IF(BB366="HABILITA",('PRECIOS UNITARIOS'!$AF366*500)/BA366))))</f>
        <v>0</v>
      </c>
      <c r="BD366" s="43">
        <f>'PRECIO REFERENCIA'!BB366</f>
        <v>2685</v>
      </c>
      <c r="BE366" s="43" t="str">
        <f>'PRECIO REFERENCIA'!BD366</f>
        <v>HABILITA</v>
      </c>
      <c r="BF366" s="44">
        <f>+IF(BE366="NO OFERTADO",0,IF(BE366="NO CUMPLE EV TECNICA",0,IF(BE366="NO HABILITA",0,IF(BE366="HABILITA",('PRECIOS UNITARIOS'!$AF366*500)/BD366))))</f>
        <v>500</v>
      </c>
      <c r="BG366" s="43">
        <f>'PRECIO REFERENCIA'!BE366</f>
        <v>0</v>
      </c>
      <c r="BH366" s="43" t="str">
        <f>'PRECIO REFERENCIA'!BG366</f>
        <v>NO OFERTADO</v>
      </c>
      <c r="BI366" s="44">
        <f>+IF(BH366="NO OFERTADO",0,IF(BH366="NO CUMPLE EV TECNICA",0,IF(BH366="NO HABILITA",0,IF(BH366="HABILITA",('PRECIOS UNITARIOS'!$AF366*500)/BG366))))</f>
        <v>0</v>
      </c>
      <c r="BJ366" s="43">
        <f>'PRECIO REFERENCIA'!BH366</f>
        <v>0</v>
      </c>
      <c r="BK366" s="43" t="str">
        <f>'PRECIO REFERENCIA'!BJ366</f>
        <v>NO HABILITA</v>
      </c>
      <c r="BL366" s="44">
        <f>+IF(BK366="NO OFERTADO",0,IF(BK366="NO CUMPLE EV TECNICA",0,IF(BK366="NO HABILITA",0,IF(BK366="HABILITA",('PRECIOS UNITARIOS'!$AF366*500)/BJ366))))</f>
        <v>0</v>
      </c>
      <c r="BM366" s="43">
        <f>'PRECIO REFERENCIA'!BK366</f>
        <v>0</v>
      </c>
      <c r="BN366" s="43" t="str">
        <f>'PRECIO REFERENCIA'!BM366</f>
        <v>NO OFERTADO</v>
      </c>
      <c r="BO366" s="44">
        <f>+IF(BN366="NO OFERTADO",0,IF(BN366="NO CUMPLE EV TECNICA",0,IF(BN366="NO HABILITA",0,IF(BN366="HABILITA",('PRECIOS UNITARIOS'!$AF366*500)/BM366))))</f>
        <v>0</v>
      </c>
      <c r="BP366" s="43">
        <f>'PRECIO REFERENCIA'!BN366</f>
        <v>0</v>
      </c>
      <c r="BQ366" s="43" t="str">
        <f>'PRECIO REFERENCIA'!BP366</f>
        <v>NO OFERTADO</v>
      </c>
      <c r="BR366" s="44">
        <f>+IF(BQ366="NO OFERTADO",0,IF(BQ366="NO CUMPLE EV TECNICA",0,IF(BQ366="NO HABILITA",0,IF(BQ366="HABILITA",('PRECIOS UNITARIOS'!$AF366*500)/BP366))))</f>
        <v>0</v>
      </c>
      <c r="BS366" s="43">
        <f>'PRECIO REFERENCIA'!BQ366</f>
        <v>4659</v>
      </c>
      <c r="BT366" s="43" t="str">
        <f>'PRECIO REFERENCIA'!BS366</f>
        <v>NO HABILITA</v>
      </c>
      <c r="BU366" s="44">
        <f>+IF(BT366="NO OFERTADO",0,IF(BT366="NO CUMPLE EV TECNICA",0,IF(BT366="NO HABILITA",0,IF(BT366="HABILITA",('PRECIOS UNITARIOS'!$AF366*500)/BS366))))</f>
        <v>0</v>
      </c>
      <c r="BV366" s="43">
        <f>'PRECIO REFERENCIA'!BT366</f>
        <v>0</v>
      </c>
      <c r="BW366" s="43" t="str">
        <f>'PRECIO REFERENCIA'!BV366</f>
        <v>NO OFERTADO</v>
      </c>
      <c r="BX366" s="44">
        <f>+IF(BW366="NO OFERTADO",0,IF(BW366="NO CUMPLE EV TECNICA",0,IF(BW366="NO HABILITA",0,IF(BW366="HABILITA",('PRECIOS UNITARIOS'!$AF366*500)/BV366))))</f>
        <v>0</v>
      </c>
      <c r="BY366" s="43">
        <f>'PRECIO REFERENCIA'!BW366</f>
        <v>0</v>
      </c>
      <c r="BZ366" s="43" t="str">
        <f>'PRECIO REFERENCIA'!BY366</f>
        <v>NO OFERTADO</v>
      </c>
      <c r="CA366" s="44">
        <f>+IF(BZ366="NO OFERTADO",0,IF(BZ366="NO CUMPLE EV TECNICA",0,IF(BZ366="NO HABILITA",0,IF(BZ366="HABILITA",('PRECIOS UNITARIOS'!$AF366*500)/BY366))))</f>
        <v>0</v>
      </c>
      <c r="CB366" s="43">
        <f>'PRECIO REFERENCIA'!BZ366</f>
        <v>0</v>
      </c>
      <c r="CC366" s="43" t="str">
        <f>'PRECIO REFERENCIA'!CB366</f>
        <v>NO OFERTADO</v>
      </c>
      <c r="CD366" s="44">
        <f>+IF(CC366="NO OFERTADO",0,IF(CC366="NO CUMPLE EV TECNICA",0,IF(CC366="NO HABILITA",0,IF(CC366="HABILITA",('PRECIOS UNITARIOS'!$AF366*500)/CB366))))</f>
        <v>0</v>
      </c>
      <c r="CE366" s="43">
        <f>'PRECIO REFERENCIA'!CC366</f>
        <v>0</v>
      </c>
      <c r="CF366" s="43" t="str">
        <f>'PRECIO REFERENCIA'!CE366</f>
        <v>NO OFERTADO</v>
      </c>
      <c r="CG366" s="44">
        <f>+IF(CF366="NO OFERTADO",0,IF(CF366="NO CUMPLE EV TECNICA",0,IF(CF366="NO HABILITA",0,IF(CF366="HABILITA",('PRECIOS UNITARIOS'!$AF366*500)/CE366))))</f>
        <v>0</v>
      </c>
      <c r="CH366" s="43">
        <f>'PRECIO REFERENCIA'!CF366</f>
        <v>0</v>
      </c>
      <c r="CI366" s="43" t="str">
        <f>'PRECIO REFERENCIA'!CH366</f>
        <v>NO OFERTADO</v>
      </c>
      <c r="CJ366" s="44">
        <f>+IF(CI366="NO OFERTADO",0,IF(CI366="NO CUMPLE EV TECNICA",0,IF(CI366="NO HABILITA",0,IF(CI366="HABILITA",('PRECIOS UNITARIOS'!$AF366*500)/CH366))))</f>
        <v>0</v>
      </c>
    </row>
    <row r="367" spans="1:88" s="40" customFormat="1" ht="51" x14ac:dyDescent="0.2">
      <c r="A367" s="103">
        <v>358</v>
      </c>
      <c r="B367" s="202" t="s">
        <v>525</v>
      </c>
      <c r="C367" s="121" t="s">
        <v>526</v>
      </c>
      <c r="D367" s="24">
        <v>1</v>
      </c>
      <c r="E367" s="166" t="s">
        <v>53</v>
      </c>
      <c r="F367" s="168">
        <v>1</v>
      </c>
      <c r="G367" s="25">
        <v>186204.06</v>
      </c>
      <c r="H367" s="43">
        <f>'PRECIO REFERENCIA'!F367</f>
        <v>0</v>
      </c>
      <c r="I367" s="43" t="str">
        <f>'PRECIO REFERENCIA'!H367</f>
        <v>NO OFERTADO</v>
      </c>
      <c r="J367" s="44">
        <f>+IF(I367="NO OFERTADO",0,IF(I367="NO CUMPLE EV TECNICA",0,IF(I367="NO HABILITA",0,IF(I367="HABILITA",('PRECIOS UNITARIOS'!$AF367*500)/H367))))</f>
        <v>0</v>
      </c>
      <c r="K367" s="43">
        <f>'PRECIO REFERENCIA'!I367</f>
        <v>0</v>
      </c>
      <c r="L367" s="43" t="str">
        <f>'PRECIO REFERENCIA'!K367</f>
        <v>NO OFERTADO</v>
      </c>
      <c r="M367" s="44">
        <f>+IF(L367="NO OFERTADO",0,IF(L367="NO CUMPLE EV TECNICA",0,IF(L367="NO HABILITA",0,IF(L367="HABILITA",('PRECIOS UNITARIOS'!$AF367*500)/K367))))</f>
        <v>0</v>
      </c>
      <c r="N367" s="43">
        <f>'PRECIO REFERENCIA'!L367</f>
        <v>0</v>
      </c>
      <c r="O367" s="43" t="str">
        <f>'PRECIO REFERENCIA'!N367</f>
        <v>NO OFERTADO</v>
      </c>
      <c r="P367" s="44">
        <f>+IF(O367="NO OFERTADO",0,IF(O367="NO CUMPLE EV TECNICA",0,IF(O367="NO HABILITA",0,IF(O367="HABILITA",('PRECIOS UNITARIOS'!$AF367*500)/N367))))</f>
        <v>0</v>
      </c>
      <c r="Q367" s="43">
        <f>'PRECIO REFERENCIA'!O367</f>
        <v>0</v>
      </c>
      <c r="R367" s="43" t="str">
        <f>'PRECIO REFERENCIA'!Q367</f>
        <v>NO OFERTADO</v>
      </c>
      <c r="S367" s="44">
        <f>+IF(R367="NO OFERTADO",0,IF(R367="NO CUMPLE EV TECNICA",0,IF(R367="NO HABILITA",0,IF(R367="HABILITA",('PRECIOS UNITARIOS'!$AF367*500)/Q367))))</f>
        <v>0</v>
      </c>
      <c r="T367" s="43">
        <f>'PRECIO REFERENCIA'!R367</f>
        <v>0</v>
      </c>
      <c r="U367" s="43" t="str">
        <f>'PRECIO REFERENCIA'!T367</f>
        <v>NO OFERTADO</v>
      </c>
      <c r="V367" s="44">
        <f>+IF(U367="NO OFERTADO",0,IF(U367="NO CUMPLE EV TECNICA",0,IF(U367="NO HABILITA",0,IF(U367="HABILITA",('PRECIOS UNITARIOS'!$AF367*500)/T367))))</f>
        <v>0</v>
      </c>
      <c r="W367" s="43">
        <f>'PRECIO REFERENCIA'!U367</f>
        <v>0</v>
      </c>
      <c r="X367" s="43" t="str">
        <f>'PRECIO REFERENCIA'!W367</f>
        <v>NO OFERTADO</v>
      </c>
      <c r="Y367" s="44">
        <f>+IF(X367="NO OFERTADO",0,IF(X367="NO CUMPLE EV TECNICA",0,IF(X367="NO HABILITA",0,IF(X367="HABILITA",('PRECIOS UNITARIOS'!$AF367*500)/W367))))</f>
        <v>0</v>
      </c>
      <c r="Z367" s="43">
        <f>'PRECIO REFERENCIA'!X367</f>
        <v>0</v>
      </c>
      <c r="AA367" s="43" t="str">
        <f>'PRECIO REFERENCIA'!Z367</f>
        <v>NO OFERTADO</v>
      </c>
      <c r="AB367" s="44">
        <f>+IF(AA367="NO OFERTADO",0,IF(AA367="NO CUMPLE EV TECNICA",0,IF(AA367="NO HABILITA",0,IF(AA367="HABILITA",('PRECIOS UNITARIOS'!$AF367*500)/Z367))))</f>
        <v>0</v>
      </c>
      <c r="AC367" s="43">
        <f>'PRECIO REFERENCIA'!AA367</f>
        <v>178500</v>
      </c>
      <c r="AD367" s="43" t="str">
        <f>'PRECIO REFERENCIA'!AC367</f>
        <v>HABILITA</v>
      </c>
      <c r="AE367" s="44">
        <f>+IF(AD367="NO OFERTADO",0,IF(AD367="NO CUMPLE EV TECNICA",0,IF(AD367="NO HABILITA",0,IF(AD367="HABILITA",('PRECIOS UNITARIOS'!$AF367*500)/AC367))))</f>
        <v>500</v>
      </c>
      <c r="AF367" s="43">
        <f>'PRECIO REFERENCIA'!AD367</f>
        <v>0</v>
      </c>
      <c r="AG367" s="43" t="str">
        <f>'PRECIO REFERENCIA'!AF367</f>
        <v>NO OFERTADO</v>
      </c>
      <c r="AH367" s="44">
        <f>+IF(AG367="NO OFERTADO",0,IF(AG367="NO CUMPLE EV TECNICA",0,IF(AG367="NO HABILITA",0,IF(AG367="HABILITA",('PRECIOS UNITARIOS'!$AF367*500)/AF367))))</f>
        <v>0</v>
      </c>
      <c r="AI367" s="43">
        <f>'PRECIO REFERENCIA'!AG367</f>
        <v>0</v>
      </c>
      <c r="AJ367" s="43" t="str">
        <f>'PRECIO REFERENCIA'!AI367</f>
        <v>NO OFERTADO</v>
      </c>
      <c r="AK367" s="44">
        <f>+IF(AJ367="NO OFERTADO",0,IF(AJ367="NO CUMPLE EV TECNICA",0,IF(AJ367="NO HABILITA",0,IF(AJ367="HABILITA",('PRECIOS UNITARIOS'!$AF367*500)/AI367))))</f>
        <v>0</v>
      </c>
      <c r="AL367" s="43">
        <f>'PRECIO REFERENCIA'!AJ367</f>
        <v>0</v>
      </c>
      <c r="AM367" s="43" t="str">
        <f>'PRECIO REFERENCIA'!AL367</f>
        <v>NO OFERTADO</v>
      </c>
      <c r="AN367" s="44">
        <f>+IF(AM367="NO OFERTADO",0,IF(AM367="NO CUMPLE EV TECNICA",0,IF(AM367="NO HABILITA",0,IF(AM367="HABILITA",('PRECIOS UNITARIOS'!$AF367*500)/AL367))))</f>
        <v>0</v>
      </c>
      <c r="AO367" s="43">
        <f>'PRECIO REFERENCIA'!AM367</f>
        <v>0</v>
      </c>
      <c r="AP367" s="43" t="str">
        <f>'PRECIO REFERENCIA'!AO367</f>
        <v>NO OFERTADO</v>
      </c>
      <c r="AQ367" s="44">
        <f>+IF(AP367="NO OFERTADO",0,IF(AP367="NO CUMPLE EV TECNICA",0,IF(AP367="NO HABILITA",0,IF(AP367="HABILITA",('PRECIOS UNITARIOS'!$AF367*500)/AO367))))</f>
        <v>0</v>
      </c>
      <c r="AR367" s="43">
        <f>'PRECIO REFERENCIA'!AP367</f>
        <v>0</v>
      </c>
      <c r="AS367" s="43" t="str">
        <f>'PRECIO REFERENCIA'!AR367</f>
        <v>NO OFERTADO</v>
      </c>
      <c r="AT367" s="44">
        <f>+IF(AS367="NO OFERTADO",0,IF(AS367="NO CUMPLE EV TECNICA",0,IF(AS367="NO HABILITA",0,IF(AS367="HABILITA",('PRECIOS UNITARIOS'!$AF367*500)/AR367))))</f>
        <v>0</v>
      </c>
      <c r="AU367" s="43">
        <f>'PRECIO REFERENCIA'!AS367</f>
        <v>0</v>
      </c>
      <c r="AV367" s="43" t="str">
        <f>'PRECIO REFERENCIA'!AU367</f>
        <v>NO OFERTADO</v>
      </c>
      <c r="AW367" s="44">
        <f>+IF(AV367="NO OFERTADO",0,IF(AV367="NO CUMPLE EV TECNICA",0,IF(AV367="NO HABILITA",0,IF(AV367="HABILITA",('PRECIOS UNITARIOS'!$AF367*500)/AU367))))</f>
        <v>0</v>
      </c>
      <c r="AX367" s="43">
        <f>'PRECIO REFERENCIA'!AV367</f>
        <v>0</v>
      </c>
      <c r="AY367" s="43" t="str">
        <f>'PRECIO REFERENCIA'!AX367</f>
        <v>NO OFERTADO</v>
      </c>
      <c r="AZ367" s="44">
        <f>+IF(AY367="NO OFERTADO",0,IF(AY367="NO CUMPLE EV TECNICA",0,IF(AY367="NO HABILITA",0,IF(AY367="HABILITA",('PRECIOS UNITARIOS'!$AF367*500)/AX367))))</f>
        <v>0</v>
      </c>
      <c r="BA367" s="43">
        <f>'PRECIO REFERENCIA'!AY367</f>
        <v>0</v>
      </c>
      <c r="BB367" s="43" t="str">
        <f>'PRECIO REFERENCIA'!BA367</f>
        <v>NO OFERTADO</v>
      </c>
      <c r="BC367" s="44">
        <f>+IF(BB367="NO OFERTADO",0,IF(BB367="NO CUMPLE EV TECNICA",0,IF(BB367="NO HABILITA",0,IF(BB367="HABILITA",('PRECIOS UNITARIOS'!$AF367*500)/BA367))))</f>
        <v>0</v>
      </c>
      <c r="BD367" s="43">
        <f>'PRECIO REFERENCIA'!BB367</f>
        <v>183959.72</v>
      </c>
      <c r="BE367" s="43" t="str">
        <f>'PRECIO REFERENCIA'!BD367</f>
        <v>HABILITA</v>
      </c>
      <c r="BF367" s="44">
        <f>+IF(BE367="NO OFERTADO",0,IF(BE367="NO CUMPLE EV TECNICA",0,IF(BE367="NO HABILITA",0,IF(BE367="HABILITA",('PRECIOS UNITARIOS'!$AF367*500)/BD367))))</f>
        <v>485.16055579993269</v>
      </c>
      <c r="BG367" s="43">
        <f>'PRECIO REFERENCIA'!BE367</f>
        <v>0</v>
      </c>
      <c r="BH367" s="43" t="str">
        <f>'PRECIO REFERENCIA'!BG367</f>
        <v>NO OFERTADO</v>
      </c>
      <c r="BI367" s="44">
        <f>+IF(BH367="NO OFERTADO",0,IF(BH367="NO CUMPLE EV TECNICA",0,IF(BH367="NO HABILITA",0,IF(BH367="HABILITA",('PRECIOS UNITARIOS'!$AF367*500)/BG367))))</f>
        <v>0</v>
      </c>
      <c r="BJ367" s="43">
        <f>'PRECIO REFERENCIA'!BH367</f>
        <v>0</v>
      </c>
      <c r="BK367" s="43" t="str">
        <f>'PRECIO REFERENCIA'!BJ367</f>
        <v>NO OFERTADO</v>
      </c>
      <c r="BL367" s="44">
        <f>+IF(BK367="NO OFERTADO",0,IF(BK367="NO CUMPLE EV TECNICA",0,IF(BK367="NO HABILITA",0,IF(BK367="HABILITA",('PRECIOS UNITARIOS'!$AF367*500)/BJ367))))</f>
        <v>0</v>
      </c>
      <c r="BM367" s="43">
        <f>'PRECIO REFERENCIA'!BK367</f>
        <v>0</v>
      </c>
      <c r="BN367" s="43" t="str">
        <f>'PRECIO REFERENCIA'!BM367</f>
        <v>NO OFERTADO</v>
      </c>
      <c r="BO367" s="44">
        <f>+IF(BN367="NO OFERTADO",0,IF(BN367="NO CUMPLE EV TECNICA",0,IF(BN367="NO HABILITA",0,IF(BN367="HABILITA",('PRECIOS UNITARIOS'!$AF367*500)/BM367))))</f>
        <v>0</v>
      </c>
      <c r="BP367" s="43">
        <f>'PRECIO REFERENCIA'!BN367</f>
        <v>222101.6</v>
      </c>
      <c r="BQ367" s="43" t="str">
        <f>'PRECIO REFERENCIA'!BP367</f>
        <v>HABILITA</v>
      </c>
      <c r="BR367" s="44">
        <f>+IF(BQ367="NO OFERTADO",0,IF(BQ367="NO CUMPLE EV TECNICA",0,IF(BQ367="NO HABILITA",0,IF(BQ367="HABILITA",('PRECIOS UNITARIOS'!$AF367*500)/BP367))))</f>
        <v>401.84312044577797</v>
      </c>
      <c r="BS367" s="43">
        <f>'PRECIO REFERENCIA'!BQ367</f>
        <v>0</v>
      </c>
      <c r="BT367" s="43" t="str">
        <f>'PRECIO REFERENCIA'!BS367</f>
        <v>NO OFERTADO</v>
      </c>
      <c r="BU367" s="44">
        <f>+IF(BT367="NO OFERTADO",0,IF(BT367="NO CUMPLE EV TECNICA",0,IF(BT367="NO HABILITA",0,IF(BT367="HABILITA",('PRECIOS UNITARIOS'!$AF367*500)/BS367))))</f>
        <v>0</v>
      </c>
      <c r="BV367" s="43">
        <f>'PRECIO REFERENCIA'!BT367</f>
        <v>0</v>
      </c>
      <c r="BW367" s="43" t="str">
        <f>'PRECIO REFERENCIA'!BV367</f>
        <v>NO OFERTADO</v>
      </c>
      <c r="BX367" s="44">
        <f>+IF(BW367="NO OFERTADO",0,IF(BW367="NO CUMPLE EV TECNICA",0,IF(BW367="NO HABILITA",0,IF(BW367="HABILITA",('PRECIOS UNITARIOS'!$AF367*500)/BV367))))</f>
        <v>0</v>
      </c>
      <c r="BY367" s="43">
        <f>'PRECIO REFERENCIA'!BW367</f>
        <v>0</v>
      </c>
      <c r="BZ367" s="43" t="str">
        <f>'PRECIO REFERENCIA'!BY367</f>
        <v>NO OFERTADO</v>
      </c>
      <c r="CA367" s="44">
        <f>+IF(BZ367="NO OFERTADO",0,IF(BZ367="NO CUMPLE EV TECNICA",0,IF(BZ367="NO HABILITA",0,IF(BZ367="HABILITA",('PRECIOS UNITARIOS'!$AF367*500)/BY367))))</f>
        <v>0</v>
      </c>
      <c r="CB367" s="43">
        <f>'PRECIO REFERENCIA'!BZ367</f>
        <v>0</v>
      </c>
      <c r="CC367" s="43" t="str">
        <f>'PRECIO REFERENCIA'!CB367</f>
        <v>NO OFERTADO</v>
      </c>
      <c r="CD367" s="44">
        <f>+IF(CC367="NO OFERTADO",0,IF(CC367="NO CUMPLE EV TECNICA",0,IF(CC367="NO HABILITA",0,IF(CC367="HABILITA",('PRECIOS UNITARIOS'!$AF367*500)/CB367))))</f>
        <v>0</v>
      </c>
      <c r="CE367" s="43">
        <f>'PRECIO REFERENCIA'!CC367</f>
        <v>0</v>
      </c>
      <c r="CF367" s="43" t="str">
        <f>'PRECIO REFERENCIA'!CE367</f>
        <v>NO OFERTADO</v>
      </c>
      <c r="CG367" s="44">
        <f>+IF(CF367="NO OFERTADO",0,IF(CF367="NO CUMPLE EV TECNICA",0,IF(CF367="NO HABILITA",0,IF(CF367="HABILITA",('PRECIOS UNITARIOS'!$AF367*500)/CE367))))</f>
        <v>0</v>
      </c>
      <c r="CH367" s="43">
        <f>'PRECIO REFERENCIA'!CF367</f>
        <v>0</v>
      </c>
      <c r="CI367" s="43" t="str">
        <f>'PRECIO REFERENCIA'!CH367</f>
        <v>NO OFERTADO</v>
      </c>
      <c r="CJ367" s="44">
        <f>+IF(CI367="NO OFERTADO",0,IF(CI367="NO CUMPLE EV TECNICA",0,IF(CI367="NO HABILITA",0,IF(CI367="HABILITA",('PRECIOS UNITARIOS'!$AF367*500)/CH367))))</f>
        <v>0</v>
      </c>
    </row>
    <row r="368" spans="1:88" s="40" customFormat="1" ht="51" x14ac:dyDescent="0.2">
      <c r="A368" s="103">
        <v>359</v>
      </c>
      <c r="B368" s="202" t="s">
        <v>527</v>
      </c>
      <c r="C368" s="121" t="s">
        <v>526</v>
      </c>
      <c r="D368" s="24">
        <v>1</v>
      </c>
      <c r="E368" s="166" t="s">
        <v>53</v>
      </c>
      <c r="F368" s="168">
        <v>1</v>
      </c>
      <c r="G368" s="25">
        <v>195489.63</v>
      </c>
      <c r="H368" s="43">
        <f>'PRECIO REFERENCIA'!F368</f>
        <v>0</v>
      </c>
      <c r="I368" s="43" t="str">
        <f>'PRECIO REFERENCIA'!H368</f>
        <v>NO OFERTADO</v>
      </c>
      <c r="J368" s="44">
        <f>+IF(I368="NO OFERTADO",0,IF(I368="NO CUMPLE EV TECNICA",0,IF(I368="NO HABILITA",0,IF(I368="HABILITA",('PRECIOS UNITARIOS'!$AF368*500)/H368))))</f>
        <v>0</v>
      </c>
      <c r="K368" s="43">
        <f>'PRECIO REFERENCIA'!I368</f>
        <v>0</v>
      </c>
      <c r="L368" s="43" t="str">
        <f>'PRECIO REFERENCIA'!K368</f>
        <v>NO OFERTADO</v>
      </c>
      <c r="M368" s="44">
        <f>+IF(L368="NO OFERTADO",0,IF(L368="NO CUMPLE EV TECNICA",0,IF(L368="NO HABILITA",0,IF(L368="HABILITA",('PRECIOS UNITARIOS'!$AF368*500)/K368))))</f>
        <v>0</v>
      </c>
      <c r="N368" s="43">
        <f>'PRECIO REFERENCIA'!L368</f>
        <v>0</v>
      </c>
      <c r="O368" s="43" t="str">
        <f>'PRECIO REFERENCIA'!N368</f>
        <v>NO OFERTADO</v>
      </c>
      <c r="P368" s="44">
        <f>+IF(O368="NO OFERTADO",0,IF(O368="NO CUMPLE EV TECNICA",0,IF(O368="NO HABILITA",0,IF(O368="HABILITA",('PRECIOS UNITARIOS'!$AF368*500)/N368))))</f>
        <v>0</v>
      </c>
      <c r="Q368" s="43">
        <f>'PRECIO REFERENCIA'!O368</f>
        <v>0</v>
      </c>
      <c r="R368" s="43" t="str">
        <f>'PRECIO REFERENCIA'!Q368</f>
        <v>NO OFERTADO</v>
      </c>
      <c r="S368" s="44">
        <f>+IF(R368="NO OFERTADO",0,IF(R368="NO CUMPLE EV TECNICA",0,IF(R368="NO HABILITA",0,IF(R368="HABILITA",('PRECIOS UNITARIOS'!$AF368*500)/Q368))))</f>
        <v>0</v>
      </c>
      <c r="T368" s="43">
        <f>'PRECIO REFERENCIA'!R368</f>
        <v>0</v>
      </c>
      <c r="U368" s="43" t="str">
        <f>'PRECIO REFERENCIA'!T368</f>
        <v>NO OFERTADO</v>
      </c>
      <c r="V368" s="44">
        <f>+IF(U368="NO OFERTADO",0,IF(U368="NO CUMPLE EV TECNICA",0,IF(U368="NO HABILITA",0,IF(U368="HABILITA",('PRECIOS UNITARIOS'!$AF368*500)/T368))))</f>
        <v>0</v>
      </c>
      <c r="W368" s="43">
        <f>'PRECIO REFERENCIA'!U368</f>
        <v>0</v>
      </c>
      <c r="X368" s="43" t="str">
        <f>'PRECIO REFERENCIA'!W368</f>
        <v>NO OFERTADO</v>
      </c>
      <c r="Y368" s="44">
        <f>+IF(X368="NO OFERTADO",0,IF(X368="NO CUMPLE EV TECNICA",0,IF(X368="NO HABILITA",0,IF(X368="HABILITA",('PRECIOS UNITARIOS'!$AF368*500)/W368))))</f>
        <v>0</v>
      </c>
      <c r="Z368" s="43">
        <f>'PRECIO REFERENCIA'!X368</f>
        <v>0</v>
      </c>
      <c r="AA368" s="43" t="str">
        <f>'PRECIO REFERENCIA'!Z368</f>
        <v>NO OFERTADO</v>
      </c>
      <c r="AB368" s="44">
        <f>+IF(AA368="NO OFERTADO",0,IF(AA368="NO CUMPLE EV TECNICA",0,IF(AA368="NO HABILITA",0,IF(AA368="HABILITA",('PRECIOS UNITARIOS'!$AF368*500)/Z368))))</f>
        <v>0</v>
      </c>
      <c r="AC368" s="43">
        <f>'PRECIO REFERENCIA'!AA368</f>
        <v>178500</v>
      </c>
      <c r="AD368" s="43" t="str">
        <f>'PRECIO REFERENCIA'!AC368</f>
        <v>HABILITA</v>
      </c>
      <c r="AE368" s="44">
        <f>+IF(AD368="NO OFERTADO",0,IF(AD368="NO CUMPLE EV TECNICA",0,IF(AD368="NO HABILITA",0,IF(AD368="HABILITA",('PRECIOS UNITARIOS'!$AF368*500)/AC368))))</f>
        <v>500</v>
      </c>
      <c r="AF368" s="43">
        <f>'PRECIO REFERENCIA'!AD368</f>
        <v>0</v>
      </c>
      <c r="AG368" s="43" t="str">
        <f>'PRECIO REFERENCIA'!AF368</f>
        <v>NO OFERTADO</v>
      </c>
      <c r="AH368" s="44">
        <f>+IF(AG368="NO OFERTADO",0,IF(AG368="NO CUMPLE EV TECNICA",0,IF(AG368="NO HABILITA",0,IF(AG368="HABILITA",('PRECIOS UNITARIOS'!$AF368*500)/AF368))))</f>
        <v>0</v>
      </c>
      <c r="AI368" s="43">
        <f>'PRECIO REFERENCIA'!AG368</f>
        <v>0</v>
      </c>
      <c r="AJ368" s="43" t="str">
        <f>'PRECIO REFERENCIA'!AI368</f>
        <v>NO OFERTADO</v>
      </c>
      <c r="AK368" s="44">
        <f>+IF(AJ368="NO OFERTADO",0,IF(AJ368="NO CUMPLE EV TECNICA",0,IF(AJ368="NO HABILITA",0,IF(AJ368="HABILITA",('PRECIOS UNITARIOS'!$AF368*500)/AI368))))</f>
        <v>0</v>
      </c>
      <c r="AL368" s="43">
        <f>'PRECIO REFERENCIA'!AJ368</f>
        <v>0</v>
      </c>
      <c r="AM368" s="43" t="str">
        <f>'PRECIO REFERENCIA'!AL368</f>
        <v>NO OFERTADO</v>
      </c>
      <c r="AN368" s="44">
        <f>+IF(AM368="NO OFERTADO",0,IF(AM368="NO CUMPLE EV TECNICA",0,IF(AM368="NO HABILITA",0,IF(AM368="HABILITA",('PRECIOS UNITARIOS'!$AF368*500)/AL368))))</f>
        <v>0</v>
      </c>
      <c r="AO368" s="43">
        <f>'PRECIO REFERENCIA'!AM368</f>
        <v>0</v>
      </c>
      <c r="AP368" s="43" t="str">
        <f>'PRECIO REFERENCIA'!AO368</f>
        <v>NO OFERTADO</v>
      </c>
      <c r="AQ368" s="44">
        <f>+IF(AP368="NO OFERTADO",0,IF(AP368="NO CUMPLE EV TECNICA",0,IF(AP368="NO HABILITA",0,IF(AP368="HABILITA",('PRECIOS UNITARIOS'!$AF368*500)/AO368))))</f>
        <v>0</v>
      </c>
      <c r="AR368" s="43">
        <f>'PRECIO REFERENCIA'!AP368</f>
        <v>0</v>
      </c>
      <c r="AS368" s="43" t="str">
        <f>'PRECIO REFERENCIA'!AR368</f>
        <v>NO OFERTADO</v>
      </c>
      <c r="AT368" s="44">
        <f>+IF(AS368="NO OFERTADO",0,IF(AS368="NO CUMPLE EV TECNICA",0,IF(AS368="NO HABILITA",0,IF(AS368="HABILITA",('PRECIOS UNITARIOS'!$AF368*500)/AR368))))</f>
        <v>0</v>
      </c>
      <c r="AU368" s="43">
        <f>'PRECIO REFERENCIA'!AS368</f>
        <v>0</v>
      </c>
      <c r="AV368" s="43" t="str">
        <f>'PRECIO REFERENCIA'!AU368</f>
        <v>NO OFERTADO</v>
      </c>
      <c r="AW368" s="44">
        <f>+IF(AV368="NO OFERTADO",0,IF(AV368="NO CUMPLE EV TECNICA",0,IF(AV368="NO HABILITA",0,IF(AV368="HABILITA",('PRECIOS UNITARIOS'!$AF368*500)/AU368))))</f>
        <v>0</v>
      </c>
      <c r="AX368" s="43">
        <f>'PRECIO REFERENCIA'!AV368</f>
        <v>0</v>
      </c>
      <c r="AY368" s="43" t="str">
        <f>'PRECIO REFERENCIA'!AX368</f>
        <v>NO OFERTADO</v>
      </c>
      <c r="AZ368" s="44">
        <f>+IF(AY368="NO OFERTADO",0,IF(AY368="NO CUMPLE EV TECNICA",0,IF(AY368="NO HABILITA",0,IF(AY368="HABILITA",('PRECIOS UNITARIOS'!$AF368*500)/AX368))))</f>
        <v>0</v>
      </c>
      <c r="BA368" s="43">
        <f>'PRECIO REFERENCIA'!AY368</f>
        <v>0</v>
      </c>
      <c r="BB368" s="43" t="str">
        <f>'PRECIO REFERENCIA'!BA368</f>
        <v>NO OFERTADO</v>
      </c>
      <c r="BC368" s="44">
        <f>+IF(BB368="NO OFERTADO",0,IF(BB368="NO CUMPLE EV TECNICA",0,IF(BB368="NO HABILITA",0,IF(BB368="HABILITA",('PRECIOS UNITARIOS'!$AF368*500)/BA368))))</f>
        <v>0</v>
      </c>
      <c r="BD368" s="43">
        <f>'PRECIO REFERENCIA'!BB368</f>
        <v>193134.62</v>
      </c>
      <c r="BE368" s="43" t="str">
        <f>'PRECIO REFERENCIA'!BD368</f>
        <v>HABILITA</v>
      </c>
      <c r="BF368" s="44">
        <f>+IF(BE368="NO OFERTADO",0,IF(BE368="NO CUMPLE EV TECNICA",0,IF(BE368="NO HABILITA",0,IF(BE368="HABILITA",('PRECIOS UNITARIOS'!$AF368*500)/BD368))))</f>
        <v>462.11290342456471</v>
      </c>
      <c r="BG368" s="43">
        <f>'PRECIO REFERENCIA'!BE368</f>
        <v>0</v>
      </c>
      <c r="BH368" s="43" t="str">
        <f>'PRECIO REFERENCIA'!BG368</f>
        <v>NO OFERTADO</v>
      </c>
      <c r="BI368" s="44">
        <f>+IF(BH368="NO OFERTADO",0,IF(BH368="NO CUMPLE EV TECNICA",0,IF(BH368="NO HABILITA",0,IF(BH368="HABILITA",('PRECIOS UNITARIOS'!$AF368*500)/BG368))))</f>
        <v>0</v>
      </c>
      <c r="BJ368" s="43">
        <f>'PRECIO REFERENCIA'!BH368</f>
        <v>0</v>
      </c>
      <c r="BK368" s="43" t="str">
        <f>'PRECIO REFERENCIA'!BJ368</f>
        <v>NO OFERTADO</v>
      </c>
      <c r="BL368" s="44">
        <f>+IF(BK368="NO OFERTADO",0,IF(BK368="NO CUMPLE EV TECNICA",0,IF(BK368="NO HABILITA",0,IF(BK368="HABILITA",('PRECIOS UNITARIOS'!$AF368*500)/BJ368))))</f>
        <v>0</v>
      </c>
      <c r="BM368" s="43">
        <f>'PRECIO REFERENCIA'!BK368</f>
        <v>0</v>
      </c>
      <c r="BN368" s="43" t="str">
        <f>'PRECIO REFERENCIA'!BM368</f>
        <v>NO OFERTADO</v>
      </c>
      <c r="BO368" s="44">
        <f>+IF(BN368="NO OFERTADO",0,IF(BN368="NO CUMPLE EV TECNICA",0,IF(BN368="NO HABILITA",0,IF(BN368="HABILITA",('PRECIOS UNITARIOS'!$AF368*500)/BM368))))</f>
        <v>0</v>
      </c>
      <c r="BP368" s="43">
        <f>'PRECIO REFERENCIA'!BN368</f>
        <v>222101.6</v>
      </c>
      <c r="BQ368" s="43" t="str">
        <f>'PRECIO REFERENCIA'!BP368</f>
        <v>HABILITA</v>
      </c>
      <c r="BR368" s="44">
        <f>+IF(BQ368="NO OFERTADO",0,IF(BQ368="NO CUMPLE EV TECNICA",0,IF(BQ368="NO HABILITA",0,IF(BQ368="HABILITA",('PRECIOS UNITARIOS'!$AF368*500)/BP368))))</f>
        <v>401.84312044577797</v>
      </c>
      <c r="BS368" s="43">
        <f>'PRECIO REFERENCIA'!BQ368</f>
        <v>0</v>
      </c>
      <c r="BT368" s="43" t="str">
        <f>'PRECIO REFERENCIA'!BS368</f>
        <v>NO OFERTADO</v>
      </c>
      <c r="BU368" s="44">
        <f>+IF(BT368="NO OFERTADO",0,IF(BT368="NO CUMPLE EV TECNICA",0,IF(BT368="NO HABILITA",0,IF(BT368="HABILITA",('PRECIOS UNITARIOS'!$AF368*500)/BS368))))</f>
        <v>0</v>
      </c>
      <c r="BV368" s="43">
        <f>'PRECIO REFERENCIA'!BT368</f>
        <v>0</v>
      </c>
      <c r="BW368" s="43" t="str">
        <f>'PRECIO REFERENCIA'!BV368</f>
        <v>NO OFERTADO</v>
      </c>
      <c r="BX368" s="44">
        <f>+IF(BW368="NO OFERTADO",0,IF(BW368="NO CUMPLE EV TECNICA",0,IF(BW368="NO HABILITA",0,IF(BW368="HABILITA",('PRECIOS UNITARIOS'!$AF368*500)/BV368))))</f>
        <v>0</v>
      </c>
      <c r="BY368" s="43">
        <f>'PRECIO REFERENCIA'!BW368</f>
        <v>0</v>
      </c>
      <c r="BZ368" s="43" t="str">
        <f>'PRECIO REFERENCIA'!BY368</f>
        <v>NO OFERTADO</v>
      </c>
      <c r="CA368" s="44">
        <f>+IF(BZ368="NO OFERTADO",0,IF(BZ368="NO CUMPLE EV TECNICA",0,IF(BZ368="NO HABILITA",0,IF(BZ368="HABILITA",('PRECIOS UNITARIOS'!$AF368*500)/BY368))))</f>
        <v>0</v>
      </c>
      <c r="CB368" s="43">
        <f>'PRECIO REFERENCIA'!BZ368</f>
        <v>0</v>
      </c>
      <c r="CC368" s="43" t="str">
        <f>'PRECIO REFERENCIA'!CB368</f>
        <v>NO OFERTADO</v>
      </c>
      <c r="CD368" s="44">
        <f>+IF(CC368="NO OFERTADO",0,IF(CC368="NO CUMPLE EV TECNICA",0,IF(CC368="NO HABILITA",0,IF(CC368="HABILITA",('PRECIOS UNITARIOS'!$AF368*500)/CB368))))</f>
        <v>0</v>
      </c>
      <c r="CE368" s="43">
        <f>'PRECIO REFERENCIA'!CC368</f>
        <v>0</v>
      </c>
      <c r="CF368" s="43" t="str">
        <f>'PRECIO REFERENCIA'!CE368</f>
        <v>NO OFERTADO</v>
      </c>
      <c r="CG368" s="44">
        <f>+IF(CF368="NO OFERTADO",0,IF(CF368="NO CUMPLE EV TECNICA",0,IF(CF368="NO HABILITA",0,IF(CF368="HABILITA",('PRECIOS UNITARIOS'!$AF368*500)/CE368))))</f>
        <v>0</v>
      </c>
      <c r="CH368" s="43">
        <f>'PRECIO REFERENCIA'!CF368</f>
        <v>0</v>
      </c>
      <c r="CI368" s="43" t="str">
        <f>'PRECIO REFERENCIA'!CH368</f>
        <v>NO OFERTADO</v>
      </c>
      <c r="CJ368" s="44">
        <f>+IF(CI368="NO OFERTADO",0,IF(CI368="NO CUMPLE EV TECNICA",0,IF(CI368="NO HABILITA",0,IF(CI368="HABILITA",('PRECIOS UNITARIOS'!$AF368*500)/CH368))))</f>
        <v>0</v>
      </c>
    </row>
    <row r="369" spans="1:88" s="40" customFormat="1" ht="51" x14ac:dyDescent="0.2">
      <c r="A369" s="103">
        <v>360</v>
      </c>
      <c r="B369" s="202" t="s">
        <v>528</v>
      </c>
      <c r="C369" s="121" t="s">
        <v>526</v>
      </c>
      <c r="D369" s="24">
        <v>1</v>
      </c>
      <c r="E369" s="166" t="s">
        <v>53</v>
      </c>
      <c r="F369" s="168">
        <v>5.5</v>
      </c>
      <c r="G369" s="25">
        <v>195489.63</v>
      </c>
      <c r="H369" s="43">
        <f>'PRECIO REFERENCIA'!F369</f>
        <v>0</v>
      </c>
      <c r="I369" s="43" t="str">
        <f>'PRECIO REFERENCIA'!H369</f>
        <v>NO OFERTADO</v>
      </c>
      <c r="J369" s="44">
        <f>+IF(I369="NO OFERTADO",0,IF(I369="NO CUMPLE EV TECNICA",0,IF(I369="NO HABILITA",0,IF(I369="HABILITA",('PRECIOS UNITARIOS'!$AF369*500)/H369))))</f>
        <v>0</v>
      </c>
      <c r="K369" s="43">
        <f>'PRECIO REFERENCIA'!I369</f>
        <v>0</v>
      </c>
      <c r="L369" s="43" t="str">
        <f>'PRECIO REFERENCIA'!K369</f>
        <v>NO OFERTADO</v>
      </c>
      <c r="M369" s="44">
        <f>+IF(L369="NO OFERTADO",0,IF(L369="NO CUMPLE EV TECNICA",0,IF(L369="NO HABILITA",0,IF(L369="HABILITA",('PRECIOS UNITARIOS'!$AF369*500)/K369))))</f>
        <v>0</v>
      </c>
      <c r="N369" s="43">
        <f>'PRECIO REFERENCIA'!L369</f>
        <v>0</v>
      </c>
      <c r="O369" s="43" t="str">
        <f>'PRECIO REFERENCIA'!N369</f>
        <v>NO OFERTADO</v>
      </c>
      <c r="P369" s="44">
        <f>+IF(O369="NO OFERTADO",0,IF(O369="NO CUMPLE EV TECNICA",0,IF(O369="NO HABILITA",0,IF(O369="HABILITA",('PRECIOS UNITARIOS'!$AF369*500)/N369))))</f>
        <v>0</v>
      </c>
      <c r="Q369" s="43">
        <f>'PRECIO REFERENCIA'!O369</f>
        <v>0</v>
      </c>
      <c r="R369" s="43" t="str">
        <f>'PRECIO REFERENCIA'!Q369</f>
        <v>NO OFERTADO</v>
      </c>
      <c r="S369" s="44">
        <f>+IF(R369="NO OFERTADO",0,IF(R369="NO CUMPLE EV TECNICA",0,IF(R369="NO HABILITA",0,IF(R369="HABILITA",('PRECIOS UNITARIOS'!$AF369*500)/Q369))))</f>
        <v>0</v>
      </c>
      <c r="T369" s="43">
        <f>'PRECIO REFERENCIA'!R369</f>
        <v>0</v>
      </c>
      <c r="U369" s="43" t="str">
        <f>'PRECIO REFERENCIA'!T369</f>
        <v>NO OFERTADO</v>
      </c>
      <c r="V369" s="44">
        <f>+IF(U369="NO OFERTADO",0,IF(U369="NO CUMPLE EV TECNICA",0,IF(U369="NO HABILITA",0,IF(U369="HABILITA",('PRECIOS UNITARIOS'!$AF369*500)/T369))))</f>
        <v>0</v>
      </c>
      <c r="W369" s="43">
        <f>'PRECIO REFERENCIA'!U369</f>
        <v>0</v>
      </c>
      <c r="X369" s="43" t="str">
        <f>'PRECIO REFERENCIA'!W369</f>
        <v>NO OFERTADO</v>
      </c>
      <c r="Y369" s="44">
        <f>+IF(X369="NO OFERTADO",0,IF(X369="NO CUMPLE EV TECNICA",0,IF(X369="NO HABILITA",0,IF(X369="HABILITA",('PRECIOS UNITARIOS'!$AF369*500)/W369))))</f>
        <v>0</v>
      </c>
      <c r="Z369" s="43">
        <f>'PRECIO REFERENCIA'!X369</f>
        <v>0</v>
      </c>
      <c r="AA369" s="43" t="str">
        <f>'PRECIO REFERENCIA'!Z369</f>
        <v>NO OFERTADO</v>
      </c>
      <c r="AB369" s="44">
        <f>+IF(AA369="NO OFERTADO",0,IF(AA369="NO CUMPLE EV TECNICA",0,IF(AA369="NO HABILITA",0,IF(AA369="HABILITA",('PRECIOS UNITARIOS'!$AF369*500)/Z369))))</f>
        <v>0</v>
      </c>
      <c r="AC369" s="43">
        <f>'PRECIO REFERENCIA'!AA369</f>
        <v>178500</v>
      </c>
      <c r="AD369" s="43" t="str">
        <f>'PRECIO REFERENCIA'!AC369</f>
        <v>HABILITA</v>
      </c>
      <c r="AE369" s="44">
        <f>+IF(AD369="NO OFERTADO",0,IF(AD369="NO CUMPLE EV TECNICA",0,IF(AD369="NO HABILITA",0,IF(AD369="HABILITA",('PRECIOS UNITARIOS'!$AF369*500)/AC369))))</f>
        <v>500</v>
      </c>
      <c r="AF369" s="43">
        <f>'PRECIO REFERENCIA'!AD369</f>
        <v>0</v>
      </c>
      <c r="AG369" s="43" t="str">
        <f>'PRECIO REFERENCIA'!AF369</f>
        <v>NO OFERTADO</v>
      </c>
      <c r="AH369" s="44">
        <f>+IF(AG369="NO OFERTADO",0,IF(AG369="NO CUMPLE EV TECNICA",0,IF(AG369="NO HABILITA",0,IF(AG369="HABILITA",('PRECIOS UNITARIOS'!$AF369*500)/AF369))))</f>
        <v>0</v>
      </c>
      <c r="AI369" s="43">
        <f>'PRECIO REFERENCIA'!AG369</f>
        <v>0</v>
      </c>
      <c r="AJ369" s="43" t="str">
        <f>'PRECIO REFERENCIA'!AI369</f>
        <v>NO OFERTADO</v>
      </c>
      <c r="AK369" s="44">
        <f>+IF(AJ369="NO OFERTADO",0,IF(AJ369="NO CUMPLE EV TECNICA",0,IF(AJ369="NO HABILITA",0,IF(AJ369="HABILITA",('PRECIOS UNITARIOS'!$AF369*500)/AI369))))</f>
        <v>0</v>
      </c>
      <c r="AL369" s="43">
        <f>'PRECIO REFERENCIA'!AJ369</f>
        <v>0</v>
      </c>
      <c r="AM369" s="43" t="str">
        <f>'PRECIO REFERENCIA'!AL369</f>
        <v>NO OFERTADO</v>
      </c>
      <c r="AN369" s="44">
        <f>+IF(AM369="NO OFERTADO",0,IF(AM369="NO CUMPLE EV TECNICA",0,IF(AM369="NO HABILITA",0,IF(AM369="HABILITA",('PRECIOS UNITARIOS'!$AF369*500)/AL369))))</f>
        <v>0</v>
      </c>
      <c r="AO369" s="43">
        <f>'PRECIO REFERENCIA'!AM369</f>
        <v>0</v>
      </c>
      <c r="AP369" s="43" t="str">
        <f>'PRECIO REFERENCIA'!AO369</f>
        <v>NO OFERTADO</v>
      </c>
      <c r="AQ369" s="44">
        <f>+IF(AP369="NO OFERTADO",0,IF(AP369="NO CUMPLE EV TECNICA",0,IF(AP369="NO HABILITA",0,IF(AP369="HABILITA",('PRECIOS UNITARIOS'!$AF369*500)/AO369))))</f>
        <v>0</v>
      </c>
      <c r="AR369" s="43">
        <f>'PRECIO REFERENCIA'!AP369</f>
        <v>0</v>
      </c>
      <c r="AS369" s="43" t="str">
        <f>'PRECIO REFERENCIA'!AR369</f>
        <v>NO OFERTADO</v>
      </c>
      <c r="AT369" s="44">
        <f>+IF(AS369="NO OFERTADO",0,IF(AS369="NO CUMPLE EV TECNICA",0,IF(AS369="NO HABILITA",0,IF(AS369="HABILITA",('PRECIOS UNITARIOS'!$AF369*500)/AR369))))</f>
        <v>0</v>
      </c>
      <c r="AU369" s="43">
        <f>'PRECIO REFERENCIA'!AS369</f>
        <v>0</v>
      </c>
      <c r="AV369" s="43" t="str">
        <f>'PRECIO REFERENCIA'!AU369</f>
        <v>NO OFERTADO</v>
      </c>
      <c r="AW369" s="44">
        <f>+IF(AV369="NO OFERTADO",0,IF(AV369="NO CUMPLE EV TECNICA",0,IF(AV369="NO HABILITA",0,IF(AV369="HABILITA",('PRECIOS UNITARIOS'!$AF369*500)/AU369))))</f>
        <v>0</v>
      </c>
      <c r="AX369" s="43">
        <f>'PRECIO REFERENCIA'!AV369</f>
        <v>0</v>
      </c>
      <c r="AY369" s="43" t="str">
        <f>'PRECIO REFERENCIA'!AX369</f>
        <v>NO OFERTADO</v>
      </c>
      <c r="AZ369" s="44">
        <f>+IF(AY369="NO OFERTADO",0,IF(AY369="NO CUMPLE EV TECNICA",0,IF(AY369="NO HABILITA",0,IF(AY369="HABILITA",('PRECIOS UNITARIOS'!$AF369*500)/AX369))))</f>
        <v>0</v>
      </c>
      <c r="BA369" s="43">
        <f>'PRECIO REFERENCIA'!AY369</f>
        <v>0</v>
      </c>
      <c r="BB369" s="43" t="str">
        <f>'PRECIO REFERENCIA'!BA369</f>
        <v>NO OFERTADO</v>
      </c>
      <c r="BC369" s="44">
        <f>+IF(BB369="NO OFERTADO",0,IF(BB369="NO CUMPLE EV TECNICA",0,IF(BB369="NO HABILITA",0,IF(BB369="HABILITA",('PRECIOS UNITARIOS'!$AF369*500)/BA369))))</f>
        <v>0</v>
      </c>
      <c r="BD369" s="43">
        <f>'PRECIO REFERENCIA'!BB369</f>
        <v>193134.62</v>
      </c>
      <c r="BE369" s="43" t="str">
        <f>'PRECIO REFERENCIA'!BD369</f>
        <v>HABILITA</v>
      </c>
      <c r="BF369" s="44">
        <f>+IF(BE369="NO OFERTADO",0,IF(BE369="NO CUMPLE EV TECNICA",0,IF(BE369="NO HABILITA",0,IF(BE369="HABILITA",('PRECIOS UNITARIOS'!$AF369*500)/BD369))))</f>
        <v>462.11290342456471</v>
      </c>
      <c r="BG369" s="43">
        <f>'PRECIO REFERENCIA'!BE369</f>
        <v>0</v>
      </c>
      <c r="BH369" s="43" t="str">
        <f>'PRECIO REFERENCIA'!BG369</f>
        <v>NO OFERTADO</v>
      </c>
      <c r="BI369" s="44">
        <f>+IF(BH369="NO OFERTADO",0,IF(BH369="NO CUMPLE EV TECNICA",0,IF(BH369="NO HABILITA",0,IF(BH369="HABILITA",('PRECIOS UNITARIOS'!$AF369*500)/BG369))))</f>
        <v>0</v>
      </c>
      <c r="BJ369" s="43">
        <f>'PRECIO REFERENCIA'!BH369</f>
        <v>0</v>
      </c>
      <c r="BK369" s="43" t="str">
        <f>'PRECIO REFERENCIA'!BJ369</f>
        <v>NO OFERTADO</v>
      </c>
      <c r="BL369" s="44">
        <f>+IF(BK369="NO OFERTADO",0,IF(BK369="NO CUMPLE EV TECNICA",0,IF(BK369="NO HABILITA",0,IF(BK369="HABILITA",('PRECIOS UNITARIOS'!$AF369*500)/BJ369))))</f>
        <v>0</v>
      </c>
      <c r="BM369" s="43">
        <f>'PRECIO REFERENCIA'!BK369</f>
        <v>0</v>
      </c>
      <c r="BN369" s="43" t="str">
        <f>'PRECIO REFERENCIA'!BM369</f>
        <v>NO OFERTADO</v>
      </c>
      <c r="BO369" s="44">
        <f>+IF(BN369="NO OFERTADO",0,IF(BN369="NO CUMPLE EV TECNICA",0,IF(BN369="NO HABILITA",0,IF(BN369="HABILITA",('PRECIOS UNITARIOS'!$AF369*500)/BM369))))</f>
        <v>0</v>
      </c>
      <c r="BP369" s="43">
        <f>'PRECIO REFERENCIA'!BN369</f>
        <v>222101.6</v>
      </c>
      <c r="BQ369" s="43" t="str">
        <f>'PRECIO REFERENCIA'!BP369</f>
        <v>HABILITA</v>
      </c>
      <c r="BR369" s="44">
        <f>+IF(BQ369="NO OFERTADO",0,IF(BQ369="NO CUMPLE EV TECNICA",0,IF(BQ369="NO HABILITA",0,IF(BQ369="HABILITA",('PRECIOS UNITARIOS'!$AF369*500)/BP369))))</f>
        <v>401.84312044577797</v>
      </c>
      <c r="BS369" s="43">
        <f>'PRECIO REFERENCIA'!BQ369</f>
        <v>0</v>
      </c>
      <c r="BT369" s="43" t="str">
        <f>'PRECIO REFERENCIA'!BS369</f>
        <v>NO OFERTADO</v>
      </c>
      <c r="BU369" s="44">
        <f>+IF(BT369="NO OFERTADO",0,IF(BT369="NO CUMPLE EV TECNICA",0,IF(BT369="NO HABILITA",0,IF(BT369="HABILITA",('PRECIOS UNITARIOS'!$AF369*500)/BS369))))</f>
        <v>0</v>
      </c>
      <c r="BV369" s="43">
        <f>'PRECIO REFERENCIA'!BT369</f>
        <v>0</v>
      </c>
      <c r="BW369" s="43" t="str">
        <f>'PRECIO REFERENCIA'!BV369</f>
        <v>NO OFERTADO</v>
      </c>
      <c r="BX369" s="44">
        <f>+IF(BW369="NO OFERTADO",0,IF(BW369="NO CUMPLE EV TECNICA",0,IF(BW369="NO HABILITA",0,IF(BW369="HABILITA",('PRECIOS UNITARIOS'!$AF369*500)/BV369))))</f>
        <v>0</v>
      </c>
      <c r="BY369" s="43">
        <f>'PRECIO REFERENCIA'!BW369</f>
        <v>0</v>
      </c>
      <c r="BZ369" s="43" t="str">
        <f>'PRECIO REFERENCIA'!BY369</f>
        <v>NO OFERTADO</v>
      </c>
      <c r="CA369" s="44">
        <f>+IF(BZ369="NO OFERTADO",0,IF(BZ369="NO CUMPLE EV TECNICA",0,IF(BZ369="NO HABILITA",0,IF(BZ369="HABILITA",('PRECIOS UNITARIOS'!$AF369*500)/BY369))))</f>
        <v>0</v>
      </c>
      <c r="CB369" s="43">
        <f>'PRECIO REFERENCIA'!BZ369</f>
        <v>0</v>
      </c>
      <c r="CC369" s="43" t="str">
        <f>'PRECIO REFERENCIA'!CB369</f>
        <v>NO OFERTADO</v>
      </c>
      <c r="CD369" s="44">
        <f>+IF(CC369="NO OFERTADO",0,IF(CC369="NO CUMPLE EV TECNICA",0,IF(CC369="NO HABILITA",0,IF(CC369="HABILITA",('PRECIOS UNITARIOS'!$AF369*500)/CB369))))</f>
        <v>0</v>
      </c>
      <c r="CE369" s="43">
        <f>'PRECIO REFERENCIA'!CC369</f>
        <v>0</v>
      </c>
      <c r="CF369" s="43" t="str">
        <f>'PRECIO REFERENCIA'!CE369</f>
        <v>NO OFERTADO</v>
      </c>
      <c r="CG369" s="44">
        <f>+IF(CF369="NO OFERTADO",0,IF(CF369="NO CUMPLE EV TECNICA",0,IF(CF369="NO HABILITA",0,IF(CF369="HABILITA",('PRECIOS UNITARIOS'!$AF369*500)/CE369))))</f>
        <v>0</v>
      </c>
      <c r="CH369" s="43">
        <f>'PRECIO REFERENCIA'!CF369</f>
        <v>0</v>
      </c>
      <c r="CI369" s="43" t="str">
        <f>'PRECIO REFERENCIA'!CH369</f>
        <v>NO OFERTADO</v>
      </c>
      <c r="CJ369" s="44">
        <f>+IF(CI369="NO OFERTADO",0,IF(CI369="NO CUMPLE EV TECNICA",0,IF(CI369="NO HABILITA",0,IF(CI369="HABILITA",('PRECIOS UNITARIOS'!$AF369*500)/CH369))))</f>
        <v>0</v>
      </c>
    </row>
    <row r="370" spans="1:88" s="40" customFormat="1" ht="51" x14ac:dyDescent="0.2">
      <c r="A370" s="103">
        <v>361</v>
      </c>
      <c r="B370" s="202" t="s">
        <v>529</v>
      </c>
      <c r="C370" s="121" t="s">
        <v>526</v>
      </c>
      <c r="D370" s="24">
        <v>1</v>
      </c>
      <c r="E370" s="166" t="s">
        <v>53</v>
      </c>
      <c r="F370" s="168">
        <v>1</v>
      </c>
      <c r="G370" s="25">
        <v>190517.81</v>
      </c>
      <c r="H370" s="43">
        <f>'PRECIO REFERENCIA'!F370</f>
        <v>0</v>
      </c>
      <c r="I370" s="43" t="str">
        <f>'PRECIO REFERENCIA'!H370</f>
        <v>NO OFERTADO</v>
      </c>
      <c r="J370" s="44">
        <f>+IF(I370="NO OFERTADO",0,IF(I370="NO CUMPLE EV TECNICA",0,IF(I370="NO HABILITA",0,IF(I370="HABILITA",('PRECIOS UNITARIOS'!$AF370*500)/H370))))</f>
        <v>0</v>
      </c>
      <c r="K370" s="43">
        <f>'PRECIO REFERENCIA'!I370</f>
        <v>0</v>
      </c>
      <c r="L370" s="43" t="str">
        <f>'PRECIO REFERENCIA'!K370</f>
        <v>NO OFERTADO</v>
      </c>
      <c r="M370" s="44">
        <f>+IF(L370="NO OFERTADO",0,IF(L370="NO CUMPLE EV TECNICA",0,IF(L370="NO HABILITA",0,IF(L370="HABILITA",('PRECIOS UNITARIOS'!$AF370*500)/K370))))</f>
        <v>0</v>
      </c>
      <c r="N370" s="43">
        <f>'PRECIO REFERENCIA'!L370</f>
        <v>0</v>
      </c>
      <c r="O370" s="43" t="str">
        <f>'PRECIO REFERENCIA'!N370</f>
        <v>NO OFERTADO</v>
      </c>
      <c r="P370" s="44">
        <f>+IF(O370="NO OFERTADO",0,IF(O370="NO CUMPLE EV TECNICA",0,IF(O370="NO HABILITA",0,IF(O370="HABILITA",('PRECIOS UNITARIOS'!$AF370*500)/N370))))</f>
        <v>0</v>
      </c>
      <c r="Q370" s="43">
        <f>'PRECIO REFERENCIA'!O370</f>
        <v>0</v>
      </c>
      <c r="R370" s="43" t="str">
        <f>'PRECIO REFERENCIA'!Q370</f>
        <v>NO OFERTADO</v>
      </c>
      <c r="S370" s="44">
        <f>+IF(R370="NO OFERTADO",0,IF(R370="NO CUMPLE EV TECNICA",0,IF(R370="NO HABILITA",0,IF(R370="HABILITA",('PRECIOS UNITARIOS'!$AF370*500)/Q370))))</f>
        <v>0</v>
      </c>
      <c r="T370" s="43">
        <f>'PRECIO REFERENCIA'!R370</f>
        <v>0</v>
      </c>
      <c r="U370" s="43" t="str">
        <f>'PRECIO REFERENCIA'!T370</f>
        <v>NO OFERTADO</v>
      </c>
      <c r="V370" s="44">
        <f>+IF(U370="NO OFERTADO",0,IF(U370="NO CUMPLE EV TECNICA",0,IF(U370="NO HABILITA",0,IF(U370="HABILITA",('PRECIOS UNITARIOS'!$AF370*500)/T370))))</f>
        <v>0</v>
      </c>
      <c r="W370" s="43">
        <f>'PRECIO REFERENCIA'!U370</f>
        <v>0</v>
      </c>
      <c r="X370" s="43" t="str">
        <f>'PRECIO REFERENCIA'!W370</f>
        <v>NO OFERTADO</v>
      </c>
      <c r="Y370" s="44">
        <f>+IF(X370="NO OFERTADO",0,IF(X370="NO CUMPLE EV TECNICA",0,IF(X370="NO HABILITA",0,IF(X370="HABILITA",('PRECIOS UNITARIOS'!$AF370*500)/W370))))</f>
        <v>0</v>
      </c>
      <c r="Z370" s="43">
        <f>'PRECIO REFERENCIA'!X370</f>
        <v>0</v>
      </c>
      <c r="AA370" s="43" t="str">
        <f>'PRECIO REFERENCIA'!Z370</f>
        <v>NO OFERTADO</v>
      </c>
      <c r="AB370" s="44">
        <f>+IF(AA370="NO OFERTADO",0,IF(AA370="NO CUMPLE EV TECNICA",0,IF(AA370="NO HABILITA",0,IF(AA370="HABILITA",('PRECIOS UNITARIOS'!$AF370*500)/Z370))))</f>
        <v>0</v>
      </c>
      <c r="AC370" s="43">
        <f>'PRECIO REFERENCIA'!AA370</f>
        <v>178500</v>
      </c>
      <c r="AD370" s="43" t="str">
        <f>'PRECIO REFERENCIA'!AC370</f>
        <v>HABILITA</v>
      </c>
      <c r="AE370" s="44">
        <f>+IF(AD370="NO OFERTADO",0,IF(AD370="NO CUMPLE EV TECNICA",0,IF(AD370="NO HABILITA",0,IF(AD370="HABILITA",('PRECIOS UNITARIOS'!$AF370*500)/AC370))))</f>
        <v>500</v>
      </c>
      <c r="AF370" s="43">
        <f>'PRECIO REFERENCIA'!AD370</f>
        <v>0</v>
      </c>
      <c r="AG370" s="43" t="str">
        <f>'PRECIO REFERENCIA'!AF370</f>
        <v>NO OFERTADO</v>
      </c>
      <c r="AH370" s="44">
        <f>+IF(AG370="NO OFERTADO",0,IF(AG370="NO CUMPLE EV TECNICA",0,IF(AG370="NO HABILITA",0,IF(AG370="HABILITA",('PRECIOS UNITARIOS'!$AF370*500)/AF370))))</f>
        <v>0</v>
      </c>
      <c r="AI370" s="43">
        <f>'PRECIO REFERENCIA'!AG370</f>
        <v>0</v>
      </c>
      <c r="AJ370" s="43" t="str">
        <f>'PRECIO REFERENCIA'!AI370</f>
        <v>NO OFERTADO</v>
      </c>
      <c r="AK370" s="44">
        <f>+IF(AJ370="NO OFERTADO",0,IF(AJ370="NO CUMPLE EV TECNICA",0,IF(AJ370="NO HABILITA",0,IF(AJ370="HABILITA",('PRECIOS UNITARIOS'!$AF370*500)/AI370))))</f>
        <v>0</v>
      </c>
      <c r="AL370" s="43">
        <f>'PRECIO REFERENCIA'!AJ370</f>
        <v>0</v>
      </c>
      <c r="AM370" s="43" t="str">
        <f>'PRECIO REFERENCIA'!AL370</f>
        <v>NO OFERTADO</v>
      </c>
      <c r="AN370" s="44">
        <f>+IF(AM370="NO OFERTADO",0,IF(AM370="NO CUMPLE EV TECNICA",0,IF(AM370="NO HABILITA",0,IF(AM370="HABILITA",('PRECIOS UNITARIOS'!$AF370*500)/AL370))))</f>
        <v>0</v>
      </c>
      <c r="AO370" s="43">
        <f>'PRECIO REFERENCIA'!AM370</f>
        <v>0</v>
      </c>
      <c r="AP370" s="43" t="str">
        <f>'PRECIO REFERENCIA'!AO370</f>
        <v>NO OFERTADO</v>
      </c>
      <c r="AQ370" s="44">
        <f>+IF(AP370="NO OFERTADO",0,IF(AP370="NO CUMPLE EV TECNICA",0,IF(AP370="NO HABILITA",0,IF(AP370="HABILITA",('PRECIOS UNITARIOS'!$AF370*500)/AO370))))</f>
        <v>0</v>
      </c>
      <c r="AR370" s="43">
        <f>'PRECIO REFERENCIA'!AP370</f>
        <v>0</v>
      </c>
      <c r="AS370" s="43" t="str">
        <f>'PRECIO REFERENCIA'!AR370</f>
        <v>NO OFERTADO</v>
      </c>
      <c r="AT370" s="44">
        <f>+IF(AS370="NO OFERTADO",0,IF(AS370="NO CUMPLE EV TECNICA",0,IF(AS370="NO HABILITA",0,IF(AS370="HABILITA",('PRECIOS UNITARIOS'!$AF370*500)/AR370))))</f>
        <v>0</v>
      </c>
      <c r="AU370" s="43">
        <f>'PRECIO REFERENCIA'!AS370</f>
        <v>0</v>
      </c>
      <c r="AV370" s="43" t="str">
        <f>'PRECIO REFERENCIA'!AU370</f>
        <v>NO OFERTADO</v>
      </c>
      <c r="AW370" s="44">
        <f>+IF(AV370="NO OFERTADO",0,IF(AV370="NO CUMPLE EV TECNICA",0,IF(AV370="NO HABILITA",0,IF(AV370="HABILITA",('PRECIOS UNITARIOS'!$AF370*500)/AU370))))</f>
        <v>0</v>
      </c>
      <c r="AX370" s="43">
        <f>'PRECIO REFERENCIA'!AV370</f>
        <v>0</v>
      </c>
      <c r="AY370" s="43" t="str">
        <f>'PRECIO REFERENCIA'!AX370</f>
        <v>NO OFERTADO</v>
      </c>
      <c r="AZ370" s="44">
        <f>+IF(AY370="NO OFERTADO",0,IF(AY370="NO CUMPLE EV TECNICA",0,IF(AY370="NO HABILITA",0,IF(AY370="HABILITA",('PRECIOS UNITARIOS'!$AF370*500)/AX370))))</f>
        <v>0</v>
      </c>
      <c r="BA370" s="43">
        <f>'PRECIO REFERENCIA'!AY370</f>
        <v>0</v>
      </c>
      <c r="BB370" s="43" t="str">
        <f>'PRECIO REFERENCIA'!BA370</f>
        <v>NO OFERTADO</v>
      </c>
      <c r="BC370" s="44">
        <f>+IF(BB370="NO OFERTADO",0,IF(BB370="NO CUMPLE EV TECNICA",0,IF(BB370="NO HABILITA",0,IF(BB370="HABILITA",('PRECIOS UNITARIOS'!$AF370*500)/BA370))))</f>
        <v>0</v>
      </c>
      <c r="BD370" s="43">
        <f>'PRECIO REFERENCIA'!BB370</f>
        <v>188223.49</v>
      </c>
      <c r="BE370" s="43" t="str">
        <f>'PRECIO REFERENCIA'!BD370</f>
        <v>HABILITA</v>
      </c>
      <c r="BF370" s="44">
        <f>+IF(BE370="NO OFERTADO",0,IF(BE370="NO CUMPLE EV TECNICA",0,IF(BE370="NO HABILITA",0,IF(BE370="HABILITA",('PRECIOS UNITARIOS'!$AF370*500)/BD370))))</f>
        <v>474.17035992691456</v>
      </c>
      <c r="BG370" s="43">
        <f>'PRECIO REFERENCIA'!BE370</f>
        <v>0</v>
      </c>
      <c r="BH370" s="43" t="str">
        <f>'PRECIO REFERENCIA'!BG370</f>
        <v>NO OFERTADO</v>
      </c>
      <c r="BI370" s="44">
        <f>+IF(BH370="NO OFERTADO",0,IF(BH370="NO CUMPLE EV TECNICA",0,IF(BH370="NO HABILITA",0,IF(BH370="HABILITA",('PRECIOS UNITARIOS'!$AF370*500)/BG370))))</f>
        <v>0</v>
      </c>
      <c r="BJ370" s="43">
        <f>'PRECIO REFERENCIA'!BH370</f>
        <v>0</v>
      </c>
      <c r="BK370" s="43" t="str">
        <f>'PRECIO REFERENCIA'!BJ370</f>
        <v>NO OFERTADO</v>
      </c>
      <c r="BL370" s="44">
        <f>+IF(BK370="NO OFERTADO",0,IF(BK370="NO CUMPLE EV TECNICA",0,IF(BK370="NO HABILITA",0,IF(BK370="HABILITA",('PRECIOS UNITARIOS'!$AF370*500)/BJ370))))</f>
        <v>0</v>
      </c>
      <c r="BM370" s="43">
        <f>'PRECIO REFERENCIA'!BK370</f>
        <v>0</v>
      </c>
      <c r="BN370" s="43" t="str">
        <f>'PRECIO REFERENCIA'!BM370</f>
        <v>NO OFERTADO</v>
      </c>
      <c r="BO370" s="44">
        <f>+IF(BN370="NO OFERTADO",0,IF(BN370="NO CUMPLE EV TECNICA",0,IF(BN370="NO HABILITA",0,IF(BN370="HABILITA",('PRECIOS UNITARIOS'!$AF370*500)/BM370))))</f>
        <v>0</v>
      </c>
      <c r="BP370" s="43">
        <f>'PRECIO REFERENCIA'!BN370</f>
        <v>222101.6</v>
      </c>
      <c r="BQ370" s="43" t="str">
        <f>'PRECIO REFERENCIA'!BP370</f>
        <v>HABILITA</v>
      </c>
      <c r="BR370" s="44">
        <f>+IF(BQ370="NO OFERTADO",0,IF(BQ370="NO CUMPLE EV TECNICA",0,IF(BQ370="NO HABILITA",0,IF(BQ370="HABILITA",('PRECIOS UNITARIOS'!$AF370*500)/BP370))))</f>
        <v>401.84312044577797</v>
      </c>
      <c r="BS370" s="43">
        <f>'PRECIO REFERENCIA'!BQ370</f>
        <v>0</v>
      </c>
      <c r="BT370" s="43" t="str">
        <f>'PRECIO REFERENCIA'!BS370</f>
        <v>NO OFERTADO</v>
      </c>
      <c r="BU370" s="44">
        <f>+IF(BT370="NO OFERTADO",0,IF(BT370="NO CUMPLE EV TECNICA",0,IF(BT370="NO HABILITA",0,IF(BT370="HABILITA",('PRECIOS UNITARIOS'!$AF370*500)/BS370))))</f>
        <v>0</v>
      </c>
      <c r="BV370" s="43">
        <f>'PRECIO REFERENCIA'!BT370</f>
        <v>0</v>
      </c>
      <c r="BW370" s="43" t="str">
        <f>'PRECIO REFERENCIA'!BV370</f>
        <v>NO OFERTADO</v>
      </c>
      <c r="BX370" s="44">
        <f>+IF(BW370="NO OFERTADO",0,IF(BW370="NO CUMPLE EV TECNICA",0,IF(BW370="NO HABILITA",0,IF(BW370="HABILITA",('PRECIOS UNITARIOS'!$AF370*500)/BV370))))</f>
        <v>0</v>
      </c>
      <c r="BY370" s="43">
        <f>'PRECIO REFERENCIA'!BW370</f>
        <v>0</v>
      </c>
      <c r="BZ370" s="43" t="str">
        <f>'PRECIO REFERENCIA'!BY370</f>
        <v>NO OFERTADO</v>
      </c>
      <c r="CA370" s="44">
        <f>+IF(BZ370="NO OFERTADO",0,IF(BZ370="NO CUMPLE EV TECNICA",0,IF(BZ370="NO HABILITA",0,IF(BZ370="HABILITA",('PRECIOS UNITARIOS'!$AF370*500)/BY370))))</f>
        <v>0</v>
      </c>
      <c r="CB370" s="43">
        <f>'PRECIO REFERENCIA'!BZ370</f>
        <v>0</v>
      </c>
      <c r="CC370" s="43" t="str">
        <f>'PRECIO REFERENCIA'!CB370</f>
        <v>NO OFERTADO</v>
      </c>
      <c r="CD370" s="44">
        <f>+IF(CC370="NO OFERTADO",0,IF(CC370="NO CUMPLE EV TECNICA",0,IF(CC370="NO HABILITA",0,IF(CC370="HABILITA",('PRECIOS UNITARIOS'!$AF370*500)/CB370))))</f>
        <v>0</v>
      </c>
      <c r="CE370" s="43">
        <f>'PRECIO REFERENCIA'!CC370</f>
        <v>0</v>
      </c>
      <c r="CF370" s="43" t="str">
        <f>'PRECIO REFERENCIA'!CE370</f>
        <v>NO OFERTADO</v>
      </c>
      <c r="CG370" s="44">
        <f>+IF(CF370="NO OFERTADO",0,IF(CF370="NO CUMPLE EV TECNICA",0,IF(CF370="NO HABILITA",0,IF(CF370="HABILITA",('PRECIOS UNITARIOS'!$AF370*500)/CE370))))</f>
        <v>0</v>
      </c>
      <c r="CH370" s="43">
        <f>'PRECIO REFERENCIA'!CF370</f>
        <v>0</v>
      </c>
      <c r="CI370" s="43" t="str">
        <f>'PRECIO REFERENCIA'!CH370</f>
        <v>NO OFERTADO</v>
      </c>
      <c r="CJ370" s="44">
        <f>+IF(CI370="NO OFERTADO",0,IF(CI370="NO CUMPLE EV TECNICA",0,IF(CI370="NO HABILITA",0,IF(CI370="HABILITA",('PRECIOS UNITARIOS'!$AF370*500)/CH370))))</f>
        <v>0</v>
      </c>
    </row>
    <row r="371" spans="1:88" s="40" customFormat="1" ht="51" x14ac:dyDescent="0.2">
      <c r="A371" s="103">
        <v>362</v>
      </c>
      <c r="B371" s="202" t="s">
        <v>530</v>
      </c>
      <c r="C371" s="121" t="s">
        <v>526</v>
      </c>
      <c r="D371" s="24">
        <v>1</v>
      </c>
      <c r="E371" s="166" t="s">
        <v>53</v>
      </c>
      <c r="F371" s="168">
        <v>0.66666666666666663</v>
      </c>
      <c r="G371" s="25">
        <v>190517.81</v>
      </c>
      <c r="H371" s="43">
        <f>'PRECIO REFERENCIA'!F371</f>
        <v>0</v>
      </c>
      <c r="I371" s="43" t="str">
        <f>'PRECIO REFERENCIA'!H371</f>
        <v>NO OFERTADO</v>
      </c>
      <c r="J371" s="44">
        <f>+IF(I371="NO OFERTADO",0,IF(I371="NO CUMPLE EV TECNICA",0,IF(I371="NO HABILITA",0,IF(I371="HABILITA",('PRECIOS UNITARIOS'!$AF371*500)/H371))))</f>
        <v>0</v>
      </c>
      <c r="K371" s="43">
        <f>'PRECIO REFERENCIA'!I371</f>
        <v>0</v>
      </c>
      <c r="L371" s="43" t="str">
        <f>'PRECIO REFERENCIA'!K371</f>
        <v>NO OFERTADO</v>
      </c>
      <c r="M371" s="44">
        <f>+IF(L371="NO OFERTADO",0,IF(L371="NO CUMPLE EV TECNICA",0,IF(L371="NO HABILITA",0,IF(L371="HABILITA",('PRECIOS UNITARIOS'!$AF371*500)/K371))))</f>
        <v>0</v>
      </c>
      <c r="N371" s="43">
        <f>'PRECIO REFERENCIA'!L371</f>
        <v>0</v>
      </c>
      <c r="O371" s="43" t="str">
        <f>'PRECIO REFERENCIA'!N371</f>
        <v>NO OFERTADO</v>
      </c>
      <c r="P371" s="44">
        <f>+IF(O371="NO OFERTADO",0,IF(O371="NO CUMPLE EV TECNICA",0,IF(O371="NO HABILITA",0,IF(O371="HABILITA",('PRECIOS UNITARIOS'!$AF371*500)/N371))))</f>
        <v>0</v>
      </c>
      <c r="Q371" s="43">
        <f>'PRECIO REFERENCIA'!O371</f>
        <v>0</v>
      </c>
      <c r="R371" s="43" t="str">
        <f>'PRECIO REFERENCIA'!Q371</f>
        <v>NO OFERTADO</v>
      </c>
      <c r="S371" s="44">
        <f>+IF(R371="NO OFERTADO",0,IF(R371="NO CUMPLE EV TECNICA",0,IF(R371="NO HABILITA",0,IF(R371="HABILITA",('PRECIOS UNITARIOS'!$AF371*500)/Q371))))</f>
        <v>0</v>
      </c>
      <c r="T371" s="43">
        <f>'PRECIO REFERENCIA'!R371</f>
        <v>0</v>
      </c>
      <c r="U371" s="43" t="str">
        <f>'PRECIO REFERENCIA'!T371</f>
        <v>NO OFERTADO</v>
      </c>
      <c r="V371" s="44">
        <f>+IF(U371="NO OFERTADO",0,IF(U371="NO CUMPLE EV TECNICA",0,IF(U371="NO HABILITA",0,IF(U371="HABILITA",('PRECIOS UNITARIOS'!$AF371*500)/T371))))</f>
        <v>0</v>
      </c>
      <c r="W371" s="43">
        <f>'PRECIO REFERENCIA'!U371</f>
        <v>0</v>
      </c>
      <c r="X371" s="43" t="str">
        <f>'PRECIO REFERENCIA'!W371</f>
        <v>NO OFERTADO</v>
      </c>
      <c r="Y371" s="44">
        <f>+IF(X371="NO OFERTADO",0,IF(X371="NO CUMPLE EV TECNICA",0,IF(X371="NO HABILITA",0,IF(X371="HABILITA",('PRECIOS UNITARIOS'!$AF371*500)/W371))))</f>
        <v>0</v>
      </c>
      <c r="Z371" s="43">
        <f>'PRECIO REFERENCIA'!X371</f>
        <v>0</v>
      </c>
      <c r="AA371" s="43" t="str">
        <f>'PRECIO REFERENCIA'!Z371</f>
        <v>NO OFERTADO</v>
      </c>
      <c r="AB371" s="44">
        <f>+IF(AA371="NO OFERTADO",0,IF(AA371="NO CUMPLE EV TECNICA",0,IF(AA371="NO HABILITA",0,IF(AA371="HABILITA",('PRECIOS UNITARIOS'!$AF371*500)/Z371))))</f>
        <v>0</v>
      </c>
      <c r="AC371" s="43">
        <f>'PRECIO REFERENCIA'!AA371</f>
        <v>178500</v>
      </c>
      <c r="AD371" s="43" t="str">
        <f>'PRECIO REFERENCIA'!AC371</f>
        <v>HABILITA</v>
      </c>
      <c r="AE371" s="44">
        <f>+IF(AD371="NO OFERTADO",0,IF(AD371="NO CUMPLE EV TECNICA",0,IF(AD371="NO HABILITA",0,IF(AD371="HABILITA",('PRECIOS UNITARIOS'!$AF371*500)/AC371))))</f>
        <v>500</v>
      </c>
      <c r="AF371" s="43">
        <f>'PRECIO REFERENCIA'!AD371</f>
        <v>0</v>
      </c>
      <c r="AG371" s="43" t="str">
        <f>'PRECIO REFERENCIA'!AF371</f>
        <v>NO OFERTADO</v>
      </c>
      <c r="AH371" s="44">
        <f>+IF(AG371="NO OFERTADO",0,IF(AG371="NO CUMPLE EV TECNICA",0,IF(AG371="NO HABILITA",0,IF(AG371="HABILITA",('PRECIOS UNITARIOS'!$AF371*500)/AF371))))</f>
        <v>0</v>
      </c>
      <c r="AI371" s="43">
        <f>'PRECIO REFERENCIA'!AG371</f>
        <v>0</v>
      </c>
      <c r="AJ371" s="43" t="str">
        <f>'PRECIO REFERENCIA'!AI371</f>
        <v>NO OFERTADO</v>
      </c>
      <c r="AK371" s="44">
        <f>+IF(AJ371="NO OFERTADO",0,IF(AJ371="NO CUMPLE EV TECNICA",0,IF(AJ371="NO HABILITA",0,IF(AJ371="HABILITA",('PRECIOS UNITARIOS'!$AF371*500)/AI371))))</f>
        <v>0</v>
      </c>
      <c r="AL371" s="43">
        <f>'PRECIO REFERENCIA'!AJ371</f>
        <v>0</v>
      </c>
      <c r="AM371" s="43" t="str">
        <f>'PRECIO REFERENCIA'!AL371</f>
        <v>NO OFERTADO</v>
      </c>
      <c r="AN371" s="44">
        <f>+IF(AM371="NO OFERTADO",0,IF(AM371="NO CUMPLE EV TECNICA",0,IF(AM371="NO HABILITA",0,IF(AM371="HABILITA",('PRECIOS UNITARIOS'!$AF371*500)/AL371))))</f>
        <v>0</v>
      </c>
      <c r="AO371" s="43">
        <f>'PRECIO REFERENCIA'!AM371</f>
        <v>0</v>
      </c>
      <c r="AP371" s="43" t="str">
        <f>'PRECIO REFERENCIA'!AO371</f>
        <v>NO OFERTADO</v>
      </c>
      <c r="AQ371" s="44">
        <f>+IF(AP371="NO OFERTADO",0,IF(AP371="NO CUMPLE EV TECNICA",0,IF(AP371="NO HABILITA",0,IF(AP371="HABILITA",('PRECIOS UNITARIOS'!$AF371*500)/AO371))))</f>
        <v>0</v>
      </c>
      <c r="AR371" s="43">
        <f>'PRECIO REFERENCIA'!AP371</f>
        <v>0</v>
      </c>
      <c r="AS371" s="43" t="str">
        <f>'PRECIO REFERENCIA'!AR371</f>
        <v>NO OFERTADO</v>
      </c>
      <c r="AT371" s="44">
        <f>+IF(AS371="NO OFERTADO",0,IF(AS371="NO CUMPLE EV TECNICA",0,IF(AS371="NO HABILITA",0,IF(AS371="HABILITA",('PRECIOS UNITARIOS'!$AF371*500)/AR371))))</f>
        <v>0</v>
      </c>
      <c r="AU371" s="43">
        <f>'PRECIO REFERENCIA'!AS371</f>
        <v>0</v>
      </c>
      <c r="AV371" s="43" t="str">
        <f>'PRECIO REFERENCIA'!AU371</f>
        <v>NO OFERTADO</v>
      </c>
      <c r="AW371" s="44">
        <f>+IF(AV371="NO OFERTADO",0,IF(AV371="NO CUMPLE EV TECNICA",0,IF(AV371="NO HABILITA",0,IF(AV371="HABILITA",('PRECIOS UNITARIOS'!$AF371*500)/AU371))))</f>
        <v>0</v>
      </c>
      <c r="AX371" s="43">
        <f>'PRECIO REFERENCIA'!AV371</f>
        <v>0</v>
      </c>
      <c r="AY371" s="43" t="str">
        <f>'PRECIO REFERENCIA'!AX371</f>
        <v>NO OFERTADO</v>
      </c>
      <c r="AZ371" s="44">
        <f>+IF(AY371="NO OFERTADO",0,IF(AY371="NO CUMPLE EV TECNICA",0,IF(AY371="NO HABILITA",0,IF(AY371="HABILITA",('PRECIOS UNITARIOS'!$AF371*500)/AX371))))</f>
        <v>0</v>
      </c>
      <c r="BA371" s="43">
        <f>'PRECIO REFERENCIA'!AY371</f>
        <v>0</v>
      </c>
      <c r="BB371" s="43" t="str">
        <f>'PRECIO REFERENCIA'!BA371</f>
        <v>NO OFERTADO</v>
      </c>
      <c r="BC371" s="44">
        <f>+IF(BB371="NO OFERTADO",0,IF(BB371="NO CUMPLE EV TECNICA",0,IF(BB371="NO HABILITA",0,IF(BB371="HABILITA",('PRECIOS UNITARIOS'!$AF371*500)/BA371))))</f>
        <v>0</v>
      </c>
      <c r="BD371" s="43">
        <f>'PRECIO REFERENCIA'!BB371</f>
        <v>188223.49</v>
      </c>
      <c r="BE371" s="43" t="str">
        <f>'PRECIO REFERENCIA'!BD371</f>
        <v>HABILITA</v>
      </c>
      <c r="BF371" s="44">
        <f>+IF(BE371="NO OFERTADO",0,IF(BE371="NO CUMPLE EV TECNICA",0,IF(BE371="NO HABILITA",0,IF(BE371="HABILITA",('PRECIOS UNITARIOS'!$AF371*500)/BD371))))</f>
        <v>474.17035992691456</v>
      </c>
      <c r="BG371" s="43">
        <f>'PRECIO REFERENCIA'!BE371</f>
        <v>0</v>
      </c>
      <c r="BH371" s="43" t="str">
        <f>'PRECIO REFERENCIA'!BG371</f>
        <v>NO OFERTADO</v>
      </c>
      <c r="BI371" s="44">
        <f>+IF(BH371="NO OFERTADO",0,IF(BH371="NO CUMPLE EV TECNICA",0,IF(BH371="NO HABILITA",0,IF(BH371="HABILITA",('PRECIOS UNITARIOS'!$AF371*500)/BG371))))</f>
        <v>0</v>
      </c>
      <c r="BJ371" s="43">
        <f>'PRECIO REFERENCIA'!BH371</f>
        <v>0</v>
      </c>
      <c r="BK371" s="43" t="str">
        <f>'PRECIO REFERENCIA'!BJ371</f>
        <v>NO OFERTADO</v>
      </c>
      <c r="BL371" s="44">
        <f>+IF(BK371="NO OFERTADO",0,IF(BK371="NO CUMPLE EV TECNICA",0,IF(BK371="NO HABILITA",0,IF(BK371="HABILITA",('PRECIOS UNITARIOS'!$AF371*500)/BJ371))))</f>
        <v>0</v>
      </c>
      <c r="BM371" s="43">
        <f>'PRECIO REFERENCIA'!BK371</f>
        <v>0</v>
      </c>
      <c r="BN371" s="43" t="str">
        <f>'PRECIO REFERENCIA'!BM371</f>
        <v>NO OFERTADO</v>
      </c>
      <c r="BO371" s="44">
        <f>+IF(BN371="NO OFERTADO",0,IF(BN371="NO CUMPLE EV TECNICA",0,IF(BN371="NO HABILITA",0,IF(BN371="HABILITA",('PRECIOS UNITARIOS'!$AF371*500)/BM371))))</f>
        <v>0</v>
      </c>
      <c r="BP371" s="43">
        <f>'PRECIO REFERENCIA'!BN371</f>
        <v>222101.6</v>
      </c>
      <c r="BQ371" s="43" t="str">
        <f>'PRECIO REFERENCIA'!BP371</f>
        <v>HABILITA</v>
      </c>
      <c r="BR371" s="44">
        <f>+IF(BQ371="NO OFERTADO",0,IF(BQ371="NO CUMPLE EV TECNICA",0,IF(BQ371="NO HABILITA",0,IF(BQ371="HABILITA",('PRECIOS UNITARIOS'!$AF371*500)/BP371))))</f>
        <v>401.84312044577797</v>
      </c>
      <c r="BS371" s="43">
        <f>'PRECIO REFERENCIA'!BQ371</f>
        <v>0</v>
      </c>
      <c r="BT371" s="43" t="str">
        <f>'PRECIO REFERENCIA'!BS371</f>
        <v>NO OFERTADO</v>
      </c>
      <c r="BU371" s="44">
        <f>+IF(BT371="NO OFERTADO",0,IF(BT371="NO CUMPLE EV TECNICA",0,IF(BT371="NO HABILITA",0,IF(BT371="HABILITA",('PRECIOS UNITARIOS'!$AF371*500)/BS371))))</f>
        <v>0</v>
      </c>
      <c r="BV371" s="43">
        <f>'PRECIO REFERENCIA'!BT371</f>
        <v>0</v>
      </c>
      <c r="BW371" s="43" t="str">
        <f>'PRECIO REFERENCIA'!BV371</f>
        <v>NO OFERTADO</v>
      </c>
      <c r="BX371" s="44">
        <f>+IF(BW371="NO OFERTADO",0,IF(BW371="NO CUMPLE EV TECNICA",0,IF(BW371="NO HABILITA",0,IF(BW371="HABILITA",('PRECIOS UNITARIOS'!$AF371*500)/BV371))))</f>
        <v>0</v>
      </c>
      <c r="BY371" s="43">
        <f>'PRECIO REFERENCIA'!BW371</f>
        <v>0</v>
      </c>
      <c r="BZ371" s="43" t="str">
        <f>'PRECIO REFERENCIA'!BY371</f>
        <v>NO OFERTADO</v>
      </c>
      <c r="CA371" s="44">
        <f>+IF(BZ371="NO OFERTADO",0,IF(BZ371="NO CUMPLE EV TECNICA",0,IF(BZ371="NO HABILITA",0,IF(BZ371="HABILITA",('PRECIOS UNITARIOS'!$AF371*500)/BY371))))</f>
        <v>0</v>
      </c>
      <c r="CB371" s="43">
        <f>'PRECIO REFERENCIA'!BZ371</f>
        <v>0</v>
      </c>
      <c r="CC371" s="43" t="str">
        <f>'PRECIO REFERENCIA'!CB371</f>
        <v>NO OFERTADO</v>
      </c>
      <c r="CD371" s="44">
        <f>+IF(CC371="NO OFERTADO",0,IF(CC371="NO CUMPLE EV TECNICA",0,IF(CC371="NO HABILITA",0,IF(CC371="HABILITA",('PRECIOS UNITARIOS'!$AF371*500)/CB371))))</f>
        <v>0</v>
      </c>
      <c r="CE371" s="43">
        <f>'PRECIO REFERENCIA'!CC371</f>
        <v>0</v>
      </c>
      <c r="CF371" s="43" t="str">
        <f>'PRECIO REFERENCIA'!CE371</f>
        <v>NO OFERTADO</v>
      </c>
      <c r="CG371" s="44">
        <f>+IF(CF371="NO OFERTADO",0,IF(CF371="NO CUMPLE EV TECNICA",0,IF(CF371="NO HABILITA",0,IF(CF371="HABILITA",('PRECIOS UNITARIOS'!$AF371*500)/CE371))))</f>
        <v>0</v>
      </c>
      <c r="CH371" s="43">
        <f>'PRECIO REFERENCIA'!CF371</f>
        <v>0</v>
      </c>
      <c r="CI371" s="43" t="str">
        <f>'PRECIO REFERENCIA'!CH371</f>
        <v>NO OFERTADO</v>
      </c>
      <c r="CJ371" s="44">
        <f>+IF(CI371="NO OFERTADO",0,IF(CI371="NO CUMPLE EV TECNICA",0,IF(CI371="NO HABILITA",0,IF(CI371="HABILITA",('PRECIOS UNITARIOS'!$AF371*500)/CH371))))</f>
        <v>0</v>
      </c>
    </row>
    <row r="372" spans="1:88" s="40" customFormat="1" ht="51" x14ac:dyDescent="0.2">
      <c r="A372" s="103">
        <v>363</v>
      </c>
      <c r="B372" s="202" t="s">
        <v>531</v>
      </c>
      <c r="C372" s="121" t="s">
        <v>526</v>
      </c>
      <c r="D372" s="24">
        <v>1</v>
      </c>
      <c r="E372" s="166" t="s">
        <v>53</v>
      </c>
      <c r="F372" s="168">
        <v>1</v>
      </c>
      <c r="G372" s="25">
        <v>191423.4</v>
      </c>
      <c r="H372" s="43">
        <f>'PRECIO REFERENCIA'!F372</f>
        <v>0</v>
      </c>
      <c r="I372" s="43" t="str">
        <f>'PRECIO REFERENCIA'!H372</f>
        <v>NO OFERTADO</v>
      </c>
      <c r="J372" s="44">
        <f>+IF(I372="NO OFERTADO",0,IF(I372="NO CUMPLE EV TECNICA",0,IF(I372="NO HABILITA",0,IF(I372="HABILITA",('PRECIOS UNITARIOS'!$AF372*500)/H372))))</f>
        <v>0</v>
      </c>
      <c r="K372" s="43">
        <f>'PRECIO REFERENCIA'!I372</f>
        <v>0</v>
      </c>
      <c r="L372" s="43" t="str">
        <f>'PRECIO REFERENCIA'!K372</f>
        <v>NO OFERTADO</v>
      </c>
      <c r="M372" s="44">
        <f>+IF(L372="NO OFERTADO",0,IF(L372="NO CUMPLE EV TECNICA",0,IF(L372="NO HABILITA",0,IF(L372="HABILITA",('PRECIOS UNITARIOS'!$AF372*500)/K372))))</f>
        <v>0</v>
      </c>
      <c r="N372" s="43">
        <f>'PRECIO REFERENCIA'!L372</f>
        <v>0</v>
      </c>
      <c r="O372" s="43" t="str">
        <f>'PRECIO REFERENCIA'!N372</f>
        <v>NO OFERTADO</v>
      </c>
      <c r="P372" s="44">
        <f>+IF(O372="NO OFERTADO",0,IF(O372="NO CUMPLE EV TECNICA",0,IF(O372="NO HABILITA",0,IF(O372="HABILITA",('PRECIOS UNITARIOS'!$AF372*500)/N372))))</f>
        <v>0</v>
      </c>
      <c r="Q372" s="43">
        <f>'PRECIO REFERENCIA'!O372</f>
        <v>0</v>
      </c>
      <c r="R372" s="43" t="str">
        <f>'PRECIO REFERENCIA'!Q372</f>
        <v>NO OFERTADO</v>
      </c>
      <c r="S372" s="44">
        <f>+IF(R372="NO OFERTADO",0,IF(R372="NO CUMPLE EV TECNICA",0,IF(R372="NO HABILITA",0,IF(R372="HABILITA",('PRECIOS UNITARIOS'!$AF372*500)/Q372))))</f>
        <v>0</v>
      </c>
      <c r="T372" s="43">
        <f>'PRECIO REFERENCIA'!R372</f>
        <v>0</v>
      </c>
      <c r="U372" s="43" t="str">
        <f>'PRECIO REFERENCIA'!T372</f>
        <v>NO OFERTADO</v>
      </c>
      <c r="V372" s="44">
        <f>+IF(U372="NO OFERTADO",0,IF(U372="NO CUMPLE EV TECNICA",0,IF(U372="NO HABILITA",0,IF(U372="HABILITA",('PRECIOS UNITARIOS'!$AF372*500)/T372))))</f>
        <v>0</v>
      </c>
      <c r="W372" s="43">
        <f>'PRECIO REFERENCIA'!U372</f>
        <v>0</v>
      </c>
      <c r="X372" s="43" t="str">
        <f>'PRECIO REFERENCIA'!W372</f>
        <v>NO OFERTADO</v>
      </c>
      <c r="Y372" s="44">
        <f>+IF(X372="NO OFERTADO",0,IF(X372="NO CUMPLE EV TECNICA",0,IF(X372="NO HABILITA",0,IF(X372="HABILITA",('PRECIOS UNITARIOS'!$AF372*500)/W372))))</f>
        <v>0</v>
      </c>
      <c r="Z372" s="43">
        <f>'PRECIO REFERENCIA'!X372</f>
        <v>0</v>
      </c>
      <c r="AA372" s="43" t="str">
        <f>'PRECIO REFERENCIA'!Z372</f>
        <v>NO OFERTADO</v>
      </c>
      <c r="AB372" s="44">
        <f>+IF(AA372="NO OFERTADO",0,IF(AA372="NO CUMPLE EV TECNICA",0,IF(AA372="NO HABILITA",0,IF(AA372="HABILITA",('PRECIOS UNITARIOS'!$AF372*500)/Z372))))</f>
        <v>0</v>
      </c>
      <c r="AC372" s="43">
        <f>'PRECIO REFERENCIA'!AA372</f>
        <v>178500</v>
      </c>
      <c r="AD372" s="43" t="str">
        <f>'PRECIO REFERENCIA'!AC372</f>
        <v>HABILITA</v>
      </c>
      <c r="AE372" s="44">
        <f>+IF(AD372="NO OFERTADO",0,IF(AD372="NO CUMPLE EV TECNICA",0,IF(AD372="NO HABILITA",0,IF(AD372="HABILITA",('PRECIOS UNITARIOS'!$AF372*500)/AC372))))</f>
        <v>500</v>
      </c>
      <c r="AF372" s="43">
        <f>'PRECIO REFERENCIA'!AD372</f>
        <v>0</v>
      </c>
      <c r="AG372" s="43" t="str">
        <f>'PRECIO REFERENCIA'!AF372</f>
        <v>NO OFERTADO</v>
      </c>
      <c r="AH372" s="44">
        <f>+IF(AG372="NO OFERTADO",0,IF(AG372="NO CUMPLE EV TECNICA",0,IF(AG372="NO HABILITA",0,IF(AG372="HABILITA",('PRECIOS UNITARIOS'!$AF372*500)/AF372))))</f>
        <v>0</v>
      </c>
      <c r="AI372" s="43">
        <f>'PRECIO REFERENCIA'!AG372</f>
        <v>0</v>
      </c>
      <c r="AJ372" s="43" t="str">
        <f>'PRECIO REFERENCIA'!AI372</f>
        <v>NO OFERTADO</v>
      </c>
      <c r="AK372" s="44">
        <f>+IF(AJ372="NO OFERTADO",0,IF(AJ372="NO CUMPLE EV TECNICA",0,IF(AJ372="NO HABILITA",0,IF(AJ372="HABILITA",('PRECIOS UNITARIOS'!$AF372*500)/AI372))))</f>
        <v>0</v>
      </c>
      <c r="AL372" s="43">
        <f>'PRECIO REFERENCIA'!AJ372</f>
        <v>0</v>
      </c>
      <c r="AM372" s="43" t="str">
        <f>'PRECIO REFERENCIA'!AL372</f>
        <v>NO OFERTADO</v>
      </c>
      <c r="AN372" s="44">
        <f>+IF(AM372="NO OFERTADO",0,IF(AM372="NO CUMPLE EV TECNICA",0,IF(AM372="NO HABILITA",0,IF(AM372="HABILITA",('PRECIOS UNITARIOS'!$AF372*500)/AL372))))</f>
        <v>0</v>
      </c>
      <c r="AO372" s="43">
        <f>'PRECIO REFERENCIA'!AM372</f>
        <v>0</v>
      </c>
      <c r="AP372" s="43" t="str">
        <f>'PRECIO REFERENCIA'!AO372</f>
        <v>NO OFERTADO</v>
      </c>
      <c r="AQ372" s="44">
        <f>+IF(AP372="NO OFERTADO",0,IF(AP372="NO CUMPLE EV TECNICA",0,IF(AP372="NO HABILITA",0,IF(AP372="HABILITA",('PRECIOS UNITARIOS'!$AF372*500)/AO372))))</f>
        <v>0</v>
      </c>
      <c r="AR372" s="43">
        <f>'PRECIO REFERENCIA'!AP372</f>
        <v>0</v>
      </c>
      <c r="AS372" s="43" t="str">
        <f>'PRECIO REFERENCIA'!AR372</f>
        <v>NO OFERTADO</v>
      </c>
      <c r="AT372" s="44">
        <f>+IF(AS372="NO OFERTADO",0,IF(AS372="NO CUMPLE EV TECNICA",0,IF(AS372="NO HABILITA",0,IF(AS372="HABILITA",('PRECIOS UNITARIOS'!$AF372*500)/AR372))))</f>
        <v>0</v>
      </c>
      <c r="AU372" s="43">
        <f>'PRECIO REFERENCIA'!AS372</f>
        <v>0</v>
      </c>
      <c r="AV372" s="43" t="str">
        <f>'PRECIO REFERENCIA'!AU372</f>
        <v>NO OFERTADO</v>
      </c>
      <c r="AW372" s="44">
        <f>+IF(AV372="NO OFERTADO",0,IF(AV372="NO CUMPLE EV TECNICA",0,IF(AV372="NO HABILITA",0,IF(AV372="HABILITA",('PRECIOS UNITARIOS'!$AF372*500)/AU372))))</f>
        <v>0</v>
      </c>
      <c r="AX372" s="43">
        <f>'PRECIO REFERENCIA'!AV372</f>
        <v>0</v>
      </c>
      <c r="AY372" s="43" t="str">
        <f>'PRECIO REFERENCIA'!AX372</f>
        <v>NO OFERTADO</v>
      </c>
      <c r="AZ372" s="44">
        <f>+IF(AY372="NO OFERTADO",0,IF(AY372="NO CUMPLE EV TECNICA",0,IF(AY372="NO HABILITA",0,IF(AY372="HABILITA",('PRECIOS UNITARIOS'!$AF372*500)/AX372))))</f>
        <v>0</v>
      </c>
      <c r="BA372" s="43">
        <f>'PRECIO REFERENCIA'!AY372</f>
        <v>0</v>
      </c>
      <c r="BB372" s="43" t="str">
        <f>'PRECIO REFERENCIA'!BA372</f>
        <v>NO OFERTADO</v>
      </c>
      <c r="BC372" s="44">
        <f>+IF(BB372="NO OFERTADO",0,IF(BB372="NO CUMPLE EV TECNICA",0,IF(BB372="NO HABILITA",0,IF(BB372="HABILITA",('PRECIOS UNITARIOS'!$AF372*500)/BA372))))</f>
        <v>0</v>
      </c>
      <c r="BD372" s="43">
        <f>'PRECIO REFERENCIA'!BB372</f>
        <v>189118.37</v>
      </c>
      <c r="BE372" s="43" t="str">
        <f>'PRECIO REFERENCIA'!BD372</f>
        <v>HABILITA</v>
      </c>
      <c r="BF372" s="44">
        <f>+IF(BE372="NO OFERTADO",0,IF(BE372="NO CUMPLE EV TECNICA",0,IF(BE372="NO HABILITA",0,IF(BE372="HABILITA",('PRECIOS UNITARIOS'!$AF372*500)/BD372))))</f>
        <v>471.92665630525477</v>
      </c>
      <c r="BG372" s="43">
        <f>'PRECIO REFERENCIA'!BE372</f>
        <v>0</v>
      </c>
      <c r="BH372" s="43" t="str">
        <f>'PRECIO REFERENCIA'!BG372</f>
        <v>NO OFERTADO</v>
      </c>
      <c r="BI372" s="44">
        <f>+IF(BH372="NO OFERTADO",0,IF(BH372="NO CUMPLE EV TECNICA",0,IF(BH372="NO HABILITA",0,IF(BH372="HABILITA",('PRECIOS UNITARIOS'!$AF372*500)/BG372))))</f>
        <v>0</v>
      </c>
      <c r="BJ372" s="43">
        <f>'PRECIO REFERENCIA'!BH372</f>
        <v>0</v>
      </c>
      <c r="BK372" s="43" t="str">
        <f>'PRECIO REFERENCIA'!BJ372</f>
        <v>NO OFERTADO</v>
      </c>
      <c r="BL372" s="44">
        <f>+IF(BK372="NO OFERTADO",0,IF(BK372="NO CUMPLE EV TECNICA",0,IF(BK372="NO HABILITA",0,IF(BK372="HABILITA",('PRECIOS UNITARIOS'!$AF372*500)/BJ372))))</f>
        <v>0</v>
      </c>
      <c r="BM372" s="43">
        <f>'PRECIO REFERENCIA'!BK372</f>
        <v>0</v>
      </c>
      <c r="BN372" s="43" t="str">
        <f>'PRECIO REFERENCIA'!BM372</f>
        <v>NO OFERTADO</v>
      </c>
      <c r="BO372" s="44">
        <f>+IF(BN372="NO OFERTADO",0,IF(BN372="NO CUMPLE EV TECNICA",0,IF(BN372="NO HABILITA",0,IF(BN372="HABILITA",('PRECIOS UNITARIOS'!$AF372*500)/BM372))))</f>
        <v>0</v>
      </c>
      <c r="BP372" s="43">
        <f>'PRECIO REFERENCIA'!BN372</f>
        <v>222101.6</v>
      </c>
      <c r="BQ372" s="43" t="str">
        <f>'PRECIO REFERENCIA'!BP372</f>
        <v>HABILITA</v>
      </c>
      <c r="BR372" s="44">
        <f>+IF(BQ372="NO OFERTADO",0,IF(BQ372="NO CUMPLE EV TECNICA",0,IF(BQ372="NO HABILITA",0,IF(BQ372="HABILITA",('PRECIOS UNITARIOS'!$AF372*500)/BP372))))</f>
        <v>401.84312044577797</v>
      </c>
      <c r="BS372" s="43">
        <f>'PRECIO REFERENCIA'!BQ372</f>
        <v>0</v>
      </c>
      <c r="BT372" s="43" t="str">
        <f>'PRECIO REFERENCIA'!BS372</f>
        <v>NO OFERTADO</v>
      </c>
      <c r="BU372" s="44">
        <f>+IF(BT372="NO OFERTADO",0,IF(BT372="NO CUMPLE EV TECNICA",0,IF(BT372="NO HABILITA",0,IF(BT372="HABILITA",('PRECIOS UNITARIOS'!$AF372*500)/BS372))))</f>
        <v>0</v>
      </c>
      <c r="BV372" s="43">
        <f>'PRECIO REFERENCIA'!BT372</f>
        <v>0</v>
      </c>
      <c r="BW372" s="43" t="str">
        <f>'PRECIO REFERENCIA'!BV372</f>
        <v>NO OFERTADO</v>
      </c>
      <c r="BX372" s="44">
        <f>+IF(BW372="NO OFERTADO",0,IF(BW372="NO CUMPLE EV TECNICA",0,IF(BW372="NO HABILITA",0,IF(BW372="HABILITA",('PRECIOS UNITARIOS'!$AF372*500)/BV372))))</f>
        <v>0</v>
      </c>
      <c r="BY372" s="43">
        <f>'PRECIO REFERENCIA'!BW372</f>
        <v>0</v>
      </c>
      <c r="BZ372" s="43" t="str">
        <f>'PRECIO REFERENCIA'!BY372</f>
        <v>NO OFERTADO</v>
      </c>
      <c r="CA372" s="44">
        <f>+IF(BZ372="NO OFERTADO",0,IF(BZ372="NO CUMPLE EV TECNICA",0,IF(BZ372="NO HABILITA",0,IF(BZ372="HABILITA",('PRECIOS UNITARIOS'!$AF372*500)/BY372))))</f>
        <v>0</v>
      </c>
      <c r="CB372" s="43">
        <f>'PRECIO REFERENCIA'!BZ372</f>
        <v>0</v>
      </c>
      <c r="CC372" s="43" t="str">
        <f>'PRECIO REFERENCIA'!CB372</f>
        <v>NO OFERTADO</v>
      </c>
      <c r="CD372" s="44">
        <f>+IF(CC372="NO OFERTADO",0,IF(CC372="NO CUMPLE EV TECNICA",0,IF(CC372="NO HABILITA",0,IF(CC372="HABILITA",('PRECIOS UNITARIOS'!$AF372*500)/CB372))))</f>
        <v>0</v>
      </c>
      <c r="CE372" s="43">
        <f>'PRECIO REFERENCIA'!CC372</f>
        <v>0</v>
      </c>
      <c r="CF372" s="43" t="str">
        <f>'PRECIO REFERENCIA'!CE372</f>
        <v>NO OFERTADO</v>
      </c>
      <c r="CG372" s="44">
        <f>+IF(CF372="NO OFERTADO",0,IF(CF372="NO CUMPLE EV TECNICA",0,IF(CF372="NO HABILITA",0,IF(CF372="HABILITA",('PRECIOS UNITARIOS'!$AF372*500)/CE372))))</f>
        <v>0</v>
      </c>
      <c r="CH372" s="43">
        <f>'PRECIO REFERENCIA'!CF372</f>
        <v>0</v>
      </c>
      <c r="CI372" s="43" t="str">
        <f>'PRECIO REFERENCIA'!CH372</f>
        <v>NO OFERTADO</v>
      </c>
      <c r="CJ372" s="44">
        <f>+IF(CI372="NO OFERTADO",0,IF(CI372="NO CUMPLE EV TECNICA",0,IF(CI372="NO HABILITA",0,IF(CI372="HABILITA",('PRECIOS UNITARIOS'!$AF372*500)/CH372))))</f>
        <v>0</v>
      </c>
    </row>
    <row r="373" spans="1:88" s="40" customFormat="1" ht="38.25" x14ac:dyDescent="0.2">
      <c r="A373" s="103">
        <v>364</v>
      </c>
      <c r="B373" s="202" t="s">
        <v>532</v>
      </c>
      <c r="C373" s="121" t="s">
        <v>533</v>
      </c>
      <c r="D373" s="24">
        <v>1</v>
      </c>
      <c r="E373" s="166" t="s">
        <v>53</v>
      </c>
      <c r="F373" s="168">
        <v>2.3333333333333335</v>
      </c>
      <c r="G373" s="25">
        <v>2437.12</v>
      </c>
      <c r="H373" s="43">
        <f>'PRECIO REFERENCIA'!F373</f>
        <v>0</v>
      </c>
      <c r="I373" s="43" t="str">
        <f>'PRECIO REFERENCIA'!H373</f>
        <v>NO OFERTADO</v>
      </c>
      <c r="J373" s="44">
        <f>+IF(I373="NO OFERTADO",0,IF(I373="NO CUMPLE EV TECNICA",0,IF(I373="NO HABILITA",0,IF(I373="HABILITA",('PRECIOS UNITARIOS'!$AF373*500)/H373))))</f>
        <v>0</v>
      </c>
      <c r="K373" s="43">
        <f>'PRECIO REFERENCIA'!I373</f>
        <v>0</v>
      </c>
      <c r="L373" s="43" t="str">
        <f>'PRECIO REFERENCIA'!K373</f>
        <v>NO OFERTADO</v>
      </c>
      <c r="M373" s="44">
        <f>+IF(L373="NO OFERTADO",0,IF(L373="NO CUMPLE EV TECNICA",0,IF(L373="NO HABILITA",0,IF(L373="HABILITA",('PRECIOS UNITARIOS'!$AF373*500)/K373))))</f>
        <v>0</v>
      </c>
      <c r="N373" s="43">
        <f>'PRECIO REFERENCIA'!L373</f>
        <v>0</v>
      </c>
      <c r="O373" s="43" t="str">
        <f>'PRECIO REFERENCIA'!N373</f>
        <v>NO OFERTADO</v>
      </c>
      <c r="P373" s="44">
        <f>+IF(O373="NO OFERTADO",0,IF(O373="NO CUMPLE EV TECNICA",0,IF(O373="NO HABILITA",0,IF(O373="HABILITA",('PRECIOS UNITARIOS'!$AF373*500)/N373))))</f>
        <v>0</v>
      </c>
      <c r="Q373" s="43">
        <f>'PRECIO REFERENCIA'!O373</f>
        <v>0</v>
      </c>
      <c r="R373" s="43" t="str">
        <f>'PRECIO REFERENCIA'!Q373</f>
        <v>NO OFERTADO</v>
      </c>
      <c r="S373" s="44">
        <f>+IF(R373="NO OFERTADO",0,IF(R373="NO CUMPLE EV TECNICA",0,IF(R373="NO HABILITA",0,IF(R373="HABILITA",('PRECIOS UNITARIOS'!$AF373*500)/Q373))))</f>
        <v>0</v>
      </c>
      <c r="T373" s="43">
        <f>'PRECIO REFERENCIA'!R373</f>
        <v>0</v>
      </c>
      <c r="U373" s="43" t="str">
        <f>'PRECIO REFERENCIA'!T373</f>
        <v>NO OFERTADO</v>
      </c>
      <c r="V373" s="44">
        <f>+IF(U373="NO OFERTADO",0,IF(U373="NO CUMPLE EV TECNICA",0,IF(U373="NO HABILITA",0,IF(U373="HABILITA",('PRECIOS UNITARIOS'!$AF373*500)/T373))))</f>
        <v>0</v>
      </c>
      <c r="W373" s="43">
        <f>'PRECIO REFERENCIA'!U373</f>
        <v>0</v>
      </c>
      <c r="X373" s="43" t="str">
        <f>'PRECIO REFERENCIA'!W373</f>
        <v>NO OFERTADO</v>
      </c>
      <c r="Y373" s="44">
        <f>+IF(X373="NO OFERTADO",0,IF(X373="NO CUMPLE EV TECNICA",0,IF(X373="NO HABILITA",0,IF(X373="HABILITA",('PRECIOS UNITARIOS'!$AF373*500)/W373))))</f>
        <v>0</v>
      </c>
      <c r="Z373" s="43">
        <f>'PRECIO REFERENCIA'!X373</f>
        <v>2497.81</v>
      </c>
      <c r="AA373" s="43" t="str">
        <f>'PRECIO REFERENCIA'!Z373</f>
        <v>HABILITA</v>
      </c>
      <c r="AB373" s="44">
        <f>+IF(AA373="NO OFERTADO",0,IF(AA373="NO CUMPLE EV TECNICA",0,IF(AA373="NO HABILITA",0,IF(AA373="HABILITA",('PRECIOS UNITARIOS'!$AF373*500)/Z373))))</f>
        <v>460.21915197713196</v>
      </c>
      <c r="AC373" s="43">
        <f>'PRECIO REFERENCIA'!AA373</f>
        <v>0</v>
      </c>
      <c r="AD373" s="43" t="str">
        <f>'PRECIO REFERENCIA'!AC373</f>
        <v>NO OFERTADO</v>
      </c>
      <c r="AE373" s="44">
        <f>+IF(AD373="NO OFERTADO",0,IF(AD373="NO CUMPLE EV TECNICA",0,IF(AD373="NO HABILITA",0,IF(AD373="HABILITA",('PRECIOS UNITARIOS'!$AF373*500)/AC373))))</f>
        <v>0</v>
      </c>
      <c r="AF373" s="43">
        <f>'PRECIO REFERENCIA'!AD373</f>
        <v>3153.5</v>
      </c>
      <c r="AG373" s="43" t="str">
        <f>'PRECIO REFERENCIA'!AF373</f>
        <v>HABILITA</v>
      </c>
      <c r="AH373" s="44">
        <f>+IF(AG373="NO OFERTADO",0,IF(AG373="NO CUMPLE EV TECNICA",0,IF(AG373="NO HABILITA",0,IF(AG373="HABILITA",('PRECIOS UNITARIOS'!$AF373*500)/AF373))))</f>
        <v>364.52830188679246</v>
      </c>
      <c r="AI373" s="43">
        <f>'PRECIO REFERENCIA'!AG373</f>
        <v>0</v>
      </c>
      <c r="AJ373" s="43" t="str">
        <f>'PRECIO REFERENCIA'!AI373</f>
        <v>NO OFERTADO</v>
      </c>
      <c r="AK373" s="44">
        <f>+IF(AJ373="NO OFERTADO",0,IF(AJ373="NO CUMPLE EV TECNICA",0,IF(AJ373="NO HABILITA",0,IF(AJ373="HABILITA",('PRECIOS UNITARIOS'!$AF373*500)/AI373))))</f>
        <v>0</v>
      </c>
      <c r="AL373" s="43">
        <f>'PRECIO REFERENCIA'!AJ373</f>
        <v>0</v>
      </c>
      <c r="AM373" s="43" t="str">
        <f>'PRECIO REFERENCIA'!AL373</f>
        <v>NO OFERTADO</v>
      </c>
      <c r="AN373" s="44">
        <f>+IF(AM373="NO OFERTADO",0,IF(AM373="NO CUMPLE EV TECNICA",0,IF(AM373="NO HABILITA",0,IF(AM373="HABILITA",('PRECIOS UNITARIOS'!$AF373*500)/AL373))))</f>
        <v>0</v>
      </c>
      <c r="AO373" s="43">
        <f>'PRECIO REFERENCIA'!AM373</f>
        <v>0</v>
      </c>
      <c r="AP373" s="43" t="str">
        <f>'PRECIO REFERENCIA'!AO373</f>
        <v>NO OFERTADO</v>
      </c>
      <c r="AQ373" s="44">
        <f>+IF(AP373="NO OFERTADO",0,IF(AP373="NO CUMPLE EV TECNICA",0,IF(AP373="NO HABILITA",0,IF(AP373="HABILITA",('PRECIOS UNITARIOS'!$AF373*500)/AO373))))</f>
        <v>0</v>
      </c>
      <c r="AR373" s="43">
        <f>'PRECIO REFERENCIA'!AP373</f>
        <v>0</v>
      </c>
      <c r="AS373" s="43" t="str">
        <f>'PRECIO REFERENCIA'!AR373</f>
        <v>NO OFERTADO</v>
      </c>
      <c r="AT373" s="44">
        <f>+IF(AS373="NO OFERTADO",0,IF(AS373="NO CUMPLE EV TECNICA",0,IF(AS373="NO HABILITA",0,IF(AS373="HABILITA",('PRECIOS UNITARIOS'!$AF373*500)/AR373))))</f>
        <v>0</v>
      </c>
      <c r="AU373" s="43">
        <f>'PRECIO REFERENCIA'!AS373</f>
        <v>0</v>
      </c>
      <c r="AV373" s="43" t="str">
        <f>'PRECIO REFERENCIA'!AU373</f>
        <v>NO OFERTADO</v>
      </c>
      <c r="AW373" s="44">
        <f>+IF(AV373="NO OFERTADO",0,IF(AV373="NO CUMPLE EV TECNICA",0,IF(AV373="NO HABILITA",0,IF(AV373="HABILITA",('PRECIOS UNITARIOS'!$AF373*500)/AU373))))</f>
        <v>0</v>
      </c>
      <c r="AX373" s="43">
        <f>'PRECIO REFERENCIA'!AV373</f>
        <v>0</v>
      </c>
      <c r="AY373" s="43" t="str">
        <f>'PRECIO REFERENCIA'!AX373</f>
        <v>NO OFERTADO</v>
      </c>
      <c r="AZ373" s="44">
        <f>+IF(AY373="NO OFERTADO",0,IF(AY373="NO CUMPLE EV TECNICA",0,IF(AY373="NO HABILITA",0,IF(AY373="HABILITA",('PRECIOS UNITARIOS'!$AF373*500)/AX373))))</f>
        <v>0</v>
      </c>
      <c r="BA373" s="43">
        <f>'PRECIO REFERENCIA'!AY373</f>
        <v>0</v>
      </c>
      <c r="BB373" s="43" t="str">
        <f>'PRECIO REFERENCIA'!BA373</f>
        <v>NO OFERTADO</v>
      </c>
      <c r="BC373" s="44">
        <f>+IF(BB373="NO OFERTADO",0,IF(BB373="NO CUMPLE EV TECNICA",0,IF(BB373="NO HABILITA",0,IF(BB373="HABILITA",('PRECIOS UNITARIOS'!$AF373*500)/BA373))))</f>
        <v>0</v>
      </c>
      <c r="BD373" s="43">
        <f>'PRECIO REFERENCIA'!BB373</f>
        <v>0</v>
      </c>
      <c r="BE373" s="43" t="str">
        <f>'PRECIO REFERENCIA'!BD373</f>
        <v>NO OFERTADO</v>
      </c>
      <c r="BF373" s="44">
        <f>+IF(BE373="NO OFERTADO",0,IF(BE373="NO CUMPLE EV TECNICA",0,IF(BE373="NO HABILITA",0,IF(BE373="HABILITA",('PRECIOS UNITARIOS'!$AF373*500)/BD373))))</f>
        <v>0</v>
      </c>
      <c r="BG373" s="43">
        <f>'PRECIO REFERENCIA'!BE373</f>
        <v>0</v>
      </c>
      <c r="BH373" s="43" t="str">
        <f>'PRECIO REFERENCIA'!BG373</f>
        <v>NO OFERTADO</v>
      </c>
      <c r="BI373" s="44">
        <f>+IF(BH373="NO OFERTADO",0,IF(BH373="NO CUMPLE EV TECNICA",0,IF(BH373="NO HABILITA",0,IF(BH373="HABILITA",('PRECIOS UNITARIOS'!$AF373*500)/BG373))))</f>
        <v>0</v>
      </c>
      <c r="BJ373" s="43">
        <f>'PRECIO REFERENCIA'!BH373</f>
        <v>0</v>
      </c>
      <c r="BK373" s="43" t="str">
        <f>'PRECIO REFERENCIA'!BJ373</f>
        <v>NO HABILITA</v>
      </c>
      <c r="BL373" s="44">
        <f>+IF(BK373="NO OFERTADO",0,IF(BK373="NO CUMPLE EV TECNICA",0,IF(BK373="NO HABILITA",0,IF(BK373="HABILITA",('PRECIOS UNITARIOS'!$AF373*500)/BJ373))))</f>
        <v>0</v>
      </c>
      <c r="BM373" s="43">
        <f>'PRECIO REFERENCIA'!BK373</f>
        <v>0</v>
      </c>
      <c r="BN373" s="43" t="str">
        <f>'PRECIO REFERENCIA'!BM373</f>
        <v>NO OFERTADO</v>
      </c>
      <c r="BO373" s="44">
        <f>+IF(BN373="NO OFERTADO",0,IF(BN373="NO CUMPLE EV TECNICA",0,IF(BN373="NO HABILITA",0,IF(BN373="HABILITA",('PRECIOS UNITARIOS'!$AF373*500)/BM373))))</f>
        <v>0</v>
      </c>
      <c r="BP373" s="43">
        <f>'PRECIO REFERENCIA'!BN373</f>
        <v>2796.5</v>
      </c>
      <c r="BQ373" s="43" t="str">
        <f>'PRECIO REFERENCIA'!BP373</f>
        <v>HABILITA</v>
      </c>
      <c r="BR373" s="44">
        <f>+IF(BQ373="NO OFERTADO",0,IF(BQ373="NO CUMPLE EV TECNICA",0,IF(BQ373="NO HABILITA",0,IF(BQ373="HABILITA",('PRECIOS UNITARIOS'!$AF373*500)/BP373))))</f>
        <v>411.06382978723406</v>
      </c>
      <c r="BS373" s="43">
        <f>'PRECIO REFERENCIA'!BQ373</f>
        <v>2299.08</v>
      </c>
      <c r="BT373" s="43" t="str">
        <f>'PRECIO REFERENCIA'!BS373</f>
        <v>HABILITA</v>
      </c>
      <c r="BU373" s="44">
        <f>+IF(BT373="NO OFERTADO",0,IF(BT373="NO CUMPLE EV TECNICA",0,IF(BT373="NO HABILITA",0,IF(BT373="HABILITA",('PRECIOS UNITARIOS'!$AF373*500)/BS373))))</f>
        <v>500</v>
      </c>
      <c r="BV373" s="43">
        <f>'PRECIO REFERENCIA'!BT373</f>
        <v>0</v>
      </c>
      <c r="BW373" s="43" t="str">
        <f>'PRECIO REFERENCIA'!BV373</f>
        <v>NO OFERTADO</v>
      </c>
      <c r="BX373" s="44">
        <f>+IF(BW373="NO OFERTADO",0,IF(BW373="NO CUMPLE EV TECNICA",0,IF(BW373="NO HABILITA",0,IF(BW373="HABILITA",('PRECIOS UNITARIOS'!$AF373*500)/BV373))))</f>
        <v>0</v>
      </c>
      <c r="BY373" s="43">
        <f>'PRECIO REFERENCIA'!BW373</f>
        <v>0</v>
      </c>
      <c r="BZ373" s="43" t="str">
        <f>'PRECIO REFERENCIA'!BY373</f>
        <v>NO OFERTADO</v>
      </c>
      <c r="CA373" s="44">
        <f>+IF(BZ373="NO OFERTADO",0,IF(BZ373="NO CUMPLE EV TECNICA",0,IF(BZ373="NO HABILITA",0,IF(BZ373="HABILITA",('PRECIOS UNITARIOS'!$AF373*500)/BY373))))</f>
        <v>0</v>
      </c>
      <c r="CB373" s="43">
        <f>'PRECIO REFERENCIA'!BZ373</f>
        <v>0</v>
      </c>
      <c r="CC373" s="43" t="str">
        <f>'PRECIO REFERENCIA'!CB373</f>
        <v>NO OFERTADO</v>
      </c>
      <c r="CD373" s="44">
        <f>+IF(CC373="NO OFERTADO",0,IF(CC373="NO CUMPLE EV TECNICA",0,IF(CC373="NO HABILITA",0,IF(CC373="HABILITA",('PRECIOS UNITARIOS'!$AF373*500)/CB373))))</f>
        <v>0</v>
      </c>
      <c r="CE373" s="43">
        <f>'PRECIO REFERENCIA'!CC373</f>
        <v>0</v>
      </c>
      <c r="CF373" s="43" t="str">
        <f>'PRECIO REFERENCIA'!CE373</f>
        <v>NO OFERTADO</v>
      </c>
      <c r="CG373" s="44">
        <f>+IF(CF373="NO OFERTADO",0,IF(CF373="NO CUMPLE EV TECNICA",0,IF(CF373="NO HABILITA",0,IF(CF373="HABILITA",('PRECIOS UNITARIOS'!$AF373*500)/CE373))))</f>
        <v>0</v>
      </c>
      <c r="CH373" s="43">
        <f>'PRECIO REFERENCIA'!CF373</f>
        <v>0</v>
      </c>
      <c r="CI373" s="43" t="str">
        <f>'PRECIO REFERENCIA'!CH373</f>
        <v>NO OFERTADO</v>
      </c>
      <c r="CJ373" s="44">
        <f>+IF(CI373="NO OFERTADO",0,IF(CI373="NO CUMPLE EV TECNICA",0,IF(CI373="NO HABILITA",0,IF(CI373="HABILITA",('PRECIOS UNITARIOS'!$AF373*500)/CH373))))</f>
        <v>0</v>
      </c>
    </row>
    <row r="374" spans="1:88" s="40" customFormat="1" ht="38.25" x14ac:dyDescent="0.2">
      <c r="A374" s="103">
        <v>365</v>
      </c>
      <c r="B374" s="202" t="s">
        <v>534</v>
      </c>
      <c r="C374" s="121" t="s">
        <v>533</v>
      </c>
      <c r="D374" s="24">
        <v>1</v>
      </c>
      <c r="E374" s="166" t="s">
        <v>53</v>
      </c>
      <c r="F374" s="168">
        <v>4.333333333333333</v>
      </c>
      <c r="G374" s="25">
        <v>1856.4088059999999</v>
      </c>
      <c r="H374" s="43">
        <f>'PRECIO REFERENCIA'!F374</f>
        <v>0</v>
      </c>
      <c r="I374" s="43" t="str">
        <f>'PRECIO REFERENCIA'!H374</f>
        <v>NO OFERTADO</v>
      </c>
      <c r="J374" s="44">
        <f>+IF(I374="NO OFERTADO",0,IF(I374="NO CUMPLE EV TECNICA",0,IF(I374="NO HABILITA",0,IF(I374="HABILITA",('PRECIOS UNITARIOS'!$AF374*500)/H374))))</f>
        <v>0</v>
      </c>
      <c r="K374" s="43">
        <f>'PRECIO REFERENCIA'!I374</f>
        <v>0</v>
      </c>
      <c r="L374" s="43" t="str">
        <f>'PRECIO REFERENCIA'!K374</f>
        <v>NO OFERTADO</v>
      </c>
      <c r="M374" s="44">
        <f>+IF(L374="NO OFERTADO",0,IF(L374="NO CUMPLE EV TECNICA",0,IF(L374="NO HABILITA",0,IF(L374="HABILITA",('PRECIOS UNITARIOS'!$AF374*500)/K374))))</f>
        <v>0</v>
      </c>
      <c r="N374" s="43">
        <f>'PRECIO REFERENCIA'!L374</f>
        <v>0</v>
      </c>
      <c r="O374" s="43" t="str">
        <f>'PRECIO REFERENCIA'!N374</f>
        <v>NO OFERTADO</v>
      </c>
      <c r="P374" s="44">
        <f>+IF(O374="NO OFERTADO",0,IF(O374="NO CUMPLE EV TECNICA",0,IF(O374="NO HABILITA",0,IF(O374="HABILITA",('PRECIOS UNITARIOS'!$AF374*500)/N374))))</f>
        <v>0</v>
      </c>
      <c r="Q374" s="43">
        <f>'PRECIO REFERENCIA'!O374</f>
        <v>0</v>
      </c>
      <c r="R374" s="43" t="str">
        <f>'PRECIO REFERENCIA'!Q374</f>
        <v>NO OFERTADO</v>
      </c>
      <c r="S374" s="44">
        <f>+IF(R374="NO OFERTADO",0,IF(R374="NO CUMPLE EV TECNICA",0,IF(R374="NO HABILITA",0,IF(R374="HABILITA",('PRECIOS UNITARIOS'!$AF374*500)/Q374))))</f>
        <v>0</v>
      </c>
      <c r="T374" s="43">
        <f>'PRECIO REFERENCIA'!R374</f>
        <v>0</v>
      </c>
      <c r="U374" s="43" t="str">
        <f>'PRECIO REFERENCIA'!T374</f>
        <v>NO OFERTADO</v>
      </c>
      <c r="V374" s="44">
        <f>+IF(U374="NO OFERTADO",0,IF(U374="NO CUMPLE EV TECNICA",0,IF(U374="NO HABILITA",0,IF(U374="HABILITA",('PRECIOS UNITARIOS'!$AF374*500)/T374))))</f>
        <v>0</v>
      </c>
      <c r="W374" s="43">
        <f>'PRECIO REFERENCIA'!U374</f>
        <v>0</v>
      </c>
      <c r="X374" s="43" t="str">
        <f>'PRECIO REFERENCIA'!W374</f>
        <v>NO OFERTADO</v>
      </c>
      <c r="Y374" s="44">
        <f>+IF(X374="NO OFERTADO",0,IF(X374="NO CUMPLE EV TECNICA",0,IF(X374="NO HABILITA",0,IF(X374="HABILITA",('PRECIOS UNITARIOS'!$AF374*500)/W374))))</f>
        <v>0</v>
      </c>
      <c r="Z374" s="43">
        <f>'PRECIO REFERENCIA'!X374</f>
        <v>0</v>
      </c>
      <c r="AA374" s="43" t="str">
        <f>'PRECIO REFERENCIA'!Z374</f>
        <v>NO OFERTADO</v>
      </c>
      <c r="AB374" s="44">
        <f>+IF(AA374="NO OFERTADO",0,IF(AA374="NO CUMPLE EV TECNICA",0,IF(AA374="NO HABILITA",0,IF(AA374="HABILITA",('PRECIOS UNITARIOS'!$AF374*500)/Z374))))</f>
        <v>0</v>
      </c>
      <c r="AC374" s="43">
        <f>'PRECIO REFERENCIA'!AA374</f>
        <v>0</v>
      </c>
      <c r="AD374" s="43" t="str">
        <f>'PRECIO REFERENCIA'!AC374</f>
        <v>NO OFERTADO</v>
      </c>
      <c r="AE374" s="44">
        <f>+IF(AD374="NO OFERTADO",0,IF(AD374="NO CUMPLE EV TECNICA",0,IF(AD374="NO HABILITA",0,IF(AD374="HABILITA",('PRECIOS UNITARIOS'!$AF374*500)/AC374))))</f>
        <v>0</v>
      </c>
      <c r="AF374" s="43">
        <f>'PRECIO REFERENCIA'!AD374</f>
        <v>4028.15</v>
      </c>
      <c r="AG374" s="43" t="str">
        <f>'PRECIO REFERENCIA'!AF374</f>
        <v>NO HABILITA</v>
      </c>
      <c r="AH374" s="44">
        <f>+IF(AG374="NO OFERTADO",0,IF(AG374="NO CUMPLE EV TECNICA",0,IF(AG374="NO HABILITA",0,IF(AG374="HABILITA",('PRECIOS UNITARIOS'!$AF374*500)/AF374))))</f>
        <v>0</v>
      </c>
      <c r="AI374" s="43">
        <f>'PRECIO REFERENCIA'!AG374</f>
        <v>0</v>
      </c>
      <c r="AJ374" s="43" t="str">
        <f>'PRECIO REFERENCIA'!AI374</f>
        <v>NO OFERTADO</v>
      </c>
      <c r="AK374" s="44">
        <f>+IF(AJ374="NO OFERTADO",0,IF(AJ374="NO CUMPLE EV TECNICA",0,IF(AJ374="NO HABILITA",0,IF(AJ374="HABILITA",('PRECIOS UNITARIOS'!$AF374*500)/AI374))))</f>
        <v>0</v>
      </c>
      <c r="AL374" s="43">
        <f>'PRECIO REFERENCIA'!AJ374</f>
        <v>0</v>
      </c>
      <c r="AM374" s="43" t="str">
        <f>'PRECIO REFERENCIA'!AL374</f>
        <v>NO OFERTADO</v>
      </c>
      <c r="AN374" s="44">
        <f>+IF(AM374="NO OFERTADO",0,IF(AM374="NO CUMPLE EV TECNICA",0,IF(AM374="NO HABILITA",0,IF(AM374="HABILITA",('PRECIOS UNITARIOS'!$AF374*500)/AL374))))</f>
        <v>0</v>
      </c>
      <c r="AO374" s="43">
        <f>'PRECIO REFERENCIA'!AM374</f>
        <v>0</v>
      </c>
      <c r="AP374" s="43" t="str">
        <f>'PRECIO REFERENCIA'!AO374</f>
        <v>NO OFERTADO</v>
      </c>
      <c r="AQ374" s="44">
        <f>+IF(AP374="NO OFERTADO",0,IF(AP374="NO CUMPLE EV TECNICA",0,IF(AP374="NO HABILITA",0,IF(AP374="HABILITA",('PRECIOS UNITARIOS'!$AF374*500)/AO374))))</f>
        <v>0</v>
      </c>
      <c r="AR374" s="43">
        <f>'PRECIO REFERENCIA'!AP374</f>
        <v>0</v>
      </c>
      <c r="AS374" s="43" t="str">
        <f>'PRECIO REFERENCIA'!AR374</f>
        <v>NO OFERTADO</v>
      </c>
      <c r="AT374" s="44">
        <f>+IF(AS374="NO OFERTADO",0,IF(AS374="NO CUMPLE EV TECNICA",0,IF(AS374="NO HABILITA",0,IF(AS374="HABILITA",('PRECIOS UNITARIOS'!$AF374*500)/AR374))))</f>
        <v>0</v>
      </c>
      <c r="AU374" s="43">
        <f>'PRECIO REFERENCIA'!AS374</f>
        <v>0</v>
      </c>
      <c r="AV374" s="43" t="str">
        <f>'PRECIO REFERENCIA'!AU374</f>
        <v>NO OFERTADO</v>
      </c>
      <c r="AW374" s="44">
        <f>+IF(AV374="NO OFERTADO",0,IF(AV374="NO CUMPLE EV TECNICA",0,IF(AV374="NO HABILITA",0,IF(AV374="HABILITA",('PRECIOS UNITARIOS'!$AF374*500)/AU374))))</f>
        <v>0</v>
      </c>
      <c r="AX374" s="43">
        <f>'PRECIO REFERENCIA'!AV374</f>
        <v>0</v>
      </c>
      <c r="AY374" s="43" t="str">
        <f>'PRECIO REFERENCIA'!AX374</f>
        <v>NO OFERTADO</v>
      </c>
      <c r="AZ374" s="44">
        <f>+IF(AY374="NO OFERTADO",0,IF(AY374="NO CUMPLE EV TECNICA",0,IF(AY374="NO HABILITA",0,IF(AY374="HABILITA",('PRECIOS UNITARIOS'!$AF374*500)/AX374))))</f>
        <v>0</v>
      </c>
      <c r="BA374" s="43">
        <f>'PRECIO REFERENCIA'!AY374</f>
        <v>0</v>
      </c>
      <c r="BB374" s="43" t="str">
        <f>'PRECIO REFERENCIA'!BA374</f>
        <v>NO OFERTADO</v>
      </c>
      <c r="BC374" s="44">
        <f>+IF(BB374="NO OFERTADO",0,IF(BB374="NO CUMPLE EV TECNICA",0,IF(BB374="NO HABILITA",0,IF(BB374="HABILITA",('PRECIOS UNITARIOS'!$AF374*500)/BA374))))</f>
        <v>0</v>
      </c>
      <c r="BD374" s="43">
        <f>'PRECIO REFERENCIA'!BB374</f>
        <v>0</v>
      </c>
      <c r="BE374" s="43" t="str">
        <f>'PRECIO REFERENCIA'!BD374</f>
        <v>NO OFERTADO</v>
      </c>
      <c r="BF374" s="44">
        <f>+IF(BE374="NO OFERTADO",0,IF(BE374="NO CUMPLE EV TECNICA",0,IF(BE374="NO HABILITA",0,IF(BE374="HABILITA",('PRECIOS UNITARIOS'!$AF374*500)/BD374))))</f>
        <v>0</v>
      </c>
      <c r="BG374" s="43">
        <f>'PRECIO REFERENCIA'!BE374</f>
        <v>0</v>
      </c>
      <c r="BH374" s="43" t="str">
        <f>'PRECIO REFERENCIA'!BG374</f>
        <v>NO OFERTADO</v>
      </c>
      <c r="BI374" s="44">
        <f>+IF(BH374="NO OFERTADO",0,IF(BH374="NO CUMPLE EV TECNICA",0,IF(BH374="NO HABILITA",0,IF(BH374="HABILITA",('PRECIOS UNITARIOS'!$AF374*500)/BG374))))</f>
        <v>0</v>
      </c>
      <c r="BJ374" s="43">
        <f>'PRECIO REFERENCIA'!BH374</f>
        <v>2023</v>
      </c>
      <c r="BK374" s="43" t="str">
        <f>'PRECIO REFERENCIA'!BJ374</f>
        <v>HABILITA</v>
      </c>
      <c r="BL374" s="44">
        <f>+IF(BK374="NO OFERTADO",0,IF(BK374="NO CUMPLE EV TECNICA",0,IF(BK374="NO HABILITA",0,IF(BK374="HABILITA",('PRECIOS UNITARIOS'!$AF374*500)/BJ374))))</f>
        <v>500</v>
      </c>
      <c r="BM374" s="43">
        <f>'PRECIO REFERENCIA'!BK374</f>
        <v>0</v>
      </c>
      <c r="BN374" s="43" t="str">
        <f>'PRECIO REFERENCIA'!BM374</f>
        <v>NO OFERTADO</v>
      </c>
      <c r="BO374" s="44">
        <f>+IF(BN374="NO OFERTADO",0,IF(BN374="NO CUMPLE EV TECNICA",0,IF(BN374="NO HABILITA",0,IF(BN374="HABILITA",('PRECIOS UNITARIOS'!$AF374*500)/BM374))))</f>
        <v>0</v>
      </c>
      <c r="BP374" s="43">
        <f>'PRECIO REFERENCIA'!BN374</f>
        <v>2796.5</v>
      </c>
      <c r="BQ374" s="43" t="str">
        <f>'PRECIO REFERENCIA'!BP374</f>
        <v>NO HABILITA</v>
      </c>
      <c r="BR374" s="44">
        <f>+IF(BQ374="NO OFERTADO",0,IF(BQ374="NO CUMPLE EV TECNICA",0,IF(BQ374="NO HABILITA",0,IF(BQ374="HABILITA",('PRECIOS UNITARIOS'!$AF374*500)/BP374))))</f>
        <v>0</v>
      </c>
      <c r="BS374" s="43">
        <f>'PRECIO REFERENCIA'!BQ374</f>
        <v>2299.08</v>
      </c>
      <c r="BT374" s="43" t="str">
        <f>'PRECIO REFERENCIA'!BS374</f>
        <v>HABILITA</v>
      </c>
      <c r="BU374" s="44">
        <f>+IF(BT374="NO OFERTADO",0,IF(BT374="NO CUMPLE EV TECNICA",0,IF(BT374="NO HABILITA",0,IF(BT374="HABILITA",('PRECIOS UNITARIOS'!$AF374*500)/BS374))))</f>
        <v>439.9585921325052</v>
      </c>
      <c r="BV374" s="43">
        <f>'PRECIO REFERENCIA'!BT374</f>
        <v>0</v>
      </c>
      <c r="BW374" s="43" t="str">
        <f>'PRECIO REFERENCIA'!BV374</f>
        <v>NO OFERTADO</v>
      </c>
      <c r="BX374" s="44">
        <f>+IF(BW374="NO OFERTADO",0,IF(BW374="NO CUMPLE EV TECNICA",0,IF(BW374="NO HABILITA",0,IF(BW374="HABILITA",('PRECIOS UNITARIOS'!$AF374*500)/BV374))))</f>
        <v>0</v>
      </c>
      <c r="BY374" s="43">
        <f>'PRECIO REFERENCIA'!BW374</f>
        <v>0</v>
      </c>
      <c r="BZ374" s="43" t="str">
        <f>'PRECIO REFERENCIA'!BY374</f>
        <v>NO OFERTADO</v>
      </c>
      <c r="CA374" s="44">
        <f>+IF(BZ374="NO OFERTADO",0,IF(BZ374="NO CUMPLE EV TECNICA",0,IF(BZ374="NO HABILITA",0,IF(BZ374="HABILITA",('PRECIOS UNITARIOS'!$AF374*500)/BY374))))</f>
        <v>0</v>
      </c>
      <c r="CB374" s="43">
        <f>'PRECIO REFERENCIA'!BZ374</f>
        <v>0</v>
      </c>
      <c r="CC374" s="43" t="str">
        <f>'PRECIO REFERENCIA'!CB374</f>
        <v>NO OFERTADO</v>
      </c>
      <c r="CD374" s="44">
        <f>+IF(CC374="NO OFERTADO",0,IF(CC374="NO CUMPLE EV TECNICA",0,IF(CC374="NO HABILITA",0,IF(CC374="HABILITA",('PRECIOS UNITARIOS'!$AF374*500)/CB374))))</f>
        <v>0</v>
      </c>
      <c r="CE374" s="43">
        <f>'PRECIO REFERENCIA'!CC374</f>
        <v>0</v>
      </c>
      <c r="CF374" s="43" t="str">
        <f>'PRECIO REFERENCIA'!CE374</f>
        <v>NO OFERTADO</v>
      </c>
      <c r="CG374" s="44">
        <f>+IF(CF374="NO OFERTADO",0,IF(CF374="NO CUMPLE EV TECNICA",0,IF(CF374="NO HABILITA",0,IF(CF374="HABILITA",('PRECIOS UNITARIOS'!$AF374*500)/CE374))))</f>
        <v>0</v>
      </c>
      <c r="CH374" s="43">
        <f>'PRECIO REFERENCIA'!CF374</f>
        <v>0</v>
      </c>
      <c r="CI374" s="43" t="str">
        <f>'PRECIO REFERENCIA'!CH374</f>
        <v>NO OFERTADO</v>
      </c>
      <c r="CJ374" s="44">
        <f>+IF(CI374="NO OFERTADO",0,IF(CI374="NO CUMPLE EV TECNICA",0,IF(CI374="NO HABILITA",0,IF(CI374="HABILITA",('PRECIOS UNITARIOS'!$AF374*500)/CH374))))</f>
        <v>0</v>
      </c>
    </row>
    <row r="375" spans="1:88" s="40" customFormat="1" ht="38.25" x14ac:dyDescent="0.2">
      <c r="A375" s="103">
        <v>366</v>
      </c>
      <c r="B375" s="202" t="s">
        <v>535</v>
      </c>
      <c r="C375" s="121" t="s">
        <v>533</v>
      </c>
      <c r="D375" s="24">
        <v>1</v>
      </c>
      <c r="E375" s="166" t="s">
        <v>53</v>
      </c>
      <c r="F375" s="168">
        <v>20</v>
      </c>
      <c r="G375" s="25">
        <v>1933.75</v>
      </c>
      <c r="H375" s="43">
        <f>'PRECIO REFERENCIA'!F375</f>
        <v>0</v>
      </c>
      <c r="I375" s="43" t="str">
        <f>'PRECIO REFERENCIA'!H375</f>
        <v>NO OFERTADO</v>
      </c>
      <c r="J375" s="44">
        <f>+IF(I375="NO OFERTADO",0,IF(I375="NO CUMPLE EV TECNICA",0,IF(I375="NO HABILITA",0,IF(I375="HABILITA",('PRECIOS UNITARIOS'!$AF375*500)/H375))))</f>
        <v>0</v>
      </c>
      <c r="K375" s="43">
        <f>'PRECIO REFERENCIA'!I375</f>
        <v>0</v>
      </c>
      <c r="L375" s="43" t="str">
        <f>'PRECIO REFERENCIA'!K375</f>
        <v>NO OFERTADO</v>
      </c>
      <c r="M375" s="44">
        <f>+IF(L375="NO OFERTADO",0,IF(L375="NO CUMPLE EV TECNICA",0,IF(L375="NO HABILITA",0,IF(L375="HABILITA",('PRECIOS UNITARIOS'!$AF375*500)/K375))))</f>
        <v>0</v>
      </c>
      <c r="N375" s="43">
        <f>'PRECIO REFERENCIA'!L375</f>
        <v>0</v>
      </c>
      <c r="O375" s="43" t="str">
        <f>'PRECIO REFERENCIA'!N375</f>
        <v>NO OFERTADO</v>
      </c>
      <c r="P375" s="44">
        <f>+IF(O375="NO OFERTADO",0,IF(O375="NO CUMPLE EV TECNICA",0,IF(O375="NO HABILITA",0,IF(O375="HABILITA",('PRECIOS UNITARIOS'!$AF375*500)/N375))))</f>
        <v>0</v>
      </c>
      <c r="Q375" s="43">
        <f>'PRECIO REFERENCIA'!O375</f>
        <v>0</v>
      </c>
      <c r="R375" s="43" t="str">
        <f>'PRECIO REFERENCIA'!Q375</f>
        <v>NO OFERTADO</v>
      </c>
      <c r="S375" s="44">
        <f>+IF(R375="NO OFERTADO",0,IF(R375="NO CUMPLE EV TECNICA",0,IF(R375="NO HABILITA",0,IF(R375="HABILITA",('PRECIOS UNITARIOS'!$AF375*500)/Q375))))</f>
        <v>0</v>
      </c>
      <c r="T375" s="43">
        <f>'PRECIO REFERENCIA'!R375</f>
        <v>0</v>
      </c>
      <c r="U375" s="43" t="str">
        <f>'PRECIO REFERENCIA'!T375</f>
        <v>NO OFERTADO</v>
      </c>
      <c r="V375" s="44">
        <f>+IF(U375="NO OFERTADO",0,IF(U375="NO CUMPLE EV TECNICA",0,IF(U375="NO HABILITA",0,IF(U375="HABILITA",('PRECIOS UNITARIOS'!$AF375*500)/T375))))</f>
        <v>0</v>
      </c>
      <c r="W375" s="43">
        <f>'PRECIO REFERENCIA'!U375</f>
        <v>0</v>
      </c>
      <c r="X375" s="43" t="str">
        <f>'PRECIO REFERENCIA'!W375</f>
        <v>NO OFERTADO</v>
      </c>
      <c r="Y375" s="44">
        <f>+IF(X375="NO OFERTADO",0,IF(X375="NO CUMPLE EV TECNICA",0,IF(X375="NO HABILITA",0,IF(X375="HABILITA",('PRECIOS UNITARIOS'!$AF375*500)/W375))))</f>
        <v>0</v>
      </c>
      <c r="Z375" s="43">
        <f>'PRECIO REFERENCIA'!X375</f>
        <v>1850.45</v>
      </c>
      <c r="AA375" s="43" t="str">
        <f>'PRECIO REFERENCIA'!Z375</f>
        <v>HABILITA</v>
      </c>
      <c r="AB375" s="44">
        <f>+IF(AA375="NO OFERTADO",0,IF(AA375="NO CUMPLE EV TECNICA",0,IF(AA375="NO HABILITA",0,IF(AA375="HABILITA",('PRECIOS UNITARIOS'!$AF375*500)/Z375))))</f>
        <v>500</v>
      </c>
      <c r="AC375" s="43">
        <f>'PRECIO REFERENCIA'!AA375</f>
        <v>0</v>
      </c>
      <c r="AD375" s="43" t="str">
        <f>'PRECIO REFERENCIA'!AC375</f>
        <v>NO OFERTADO</v>
      </c>
      <c r="AE375" s="44">
        <f>+IF(AD375="NO OFERTADO",0,IF(AD375="NO CUMPLE EV TECNICA",0,IF(AD375="NO HABILITA",0,IF(AD375="HABILITA",('PRECIOS UNITARIOS'!$AF375*500)/AC375))))</f>
        <v>0</v>
      </c>
      <c r="AF375" s="43">
        <f>'PRECIO REFERENCIA'!AD375</f>
        <v>4028.15</v>
      </c>
      <c r="AG375" s="43" t="str">
        <f>'PRECIO REFERENCIA'!AF375</f>
        <v>NO HABILITA</v>
      </c>
      <c r="AH375" s="44">
        <f>+IF(AG375="NO OFERTADO",0,IF(AG375="NO CUMPLE EV TECNICA",0,IF(AG375="NO HABILITA",0,IF(AG375="HABILITA",('PRECIOS UNITARIOS'!$AF375*500)/AF375))))</f>
        <v>0</v>
      </c>
      <c r="AI375" s="43">
        <f>'PRECIO REFERENCIA'!AG375</f>
        <v>0</v>
      </c>
      <c r="AJ375" s="43" t="str">
        <f>'PRECIO REFERENCIA'!AI375</f>
        <v>NO OFERTADO</v>
      </c>
      <c r="AK375" s="44">
        <f>+IF(AJ375="NO OFERTADO",0,IF(AJ375="NO CUMPLE EV TECNICA",0,IF(AJ375="NO HABILITA",0,IF(AJ375="HABILITA",('PRECIOS UNITARIOS'!$AF375*500)/AI375))))</f>
        <v>0</v>
      </c>
      <c r="AL375" s="43">
        <f>'PRECIO REFERENCIA'!AJ375</f>
        <v>0</v>
      </c>
      <c r="AM375" s="43" t="str">
        <f>'PRECIO REFERENCIA'!AL375</f>
        <v>NO OFERTADO</v>
      </c>
      <c r="AN375" s="44">
        <f>+IF(AM375="NO OFERTADO",0,IF(AM375="NO CUMPLE EV TECNICA",0,IF(AM375="NO HABILITA",0,IF(AM375="HABILITA",('PRECIOS UNITARIOS'!$AF375*500)/AL375))))</f>
        <v>0</v>
      </c>
      <c r="AO375" s="43">
        <f>'PRECIO REFERENCIA'!AM375</f>
        <v>0</v>
      </c>
      <c r="AP375" s="43" t="str">
        <f>'PRECIO REFERENCIA'!AO375</f>
        <v>NO OFERTADO</v>
      </c>
      <c r="AQ375" s="44">
        <f>+IF(AP375="NO OFERTADO",0,IF(AP375="NO CUMPLE EV TECNICA",0,IF(AP375="NO HABILITA",0,IF(AP375="HABILITA",('PRECIOS UNITARIOS'!$AF375*500)/AO375))))</f>
        <v>0</v>
      </c>
      <c r="AR375" s="43">
        <f>'PRECIO REFERENCIA'!AP375</f>
        <v>0</v>
      </c>
      <c r="AS375" s="43" t="str">
        <f>'PRECIO REFERENCIA'!AR375</f>
        <v>NO OFERTADO</v>
      </c>
      <c r="AT375" s="44">
        <f>+IF(AS375="NO OFERTADO",0,IF(AS375="NO CUMPLE EV TECNICA",0,IF(AS375="NO HABILITA",0,IF(AS375="HABILITA",('PRECIOS UNITARIOS'!$AF375*500)/AR375))))</f>
        <v>0</v>
      </c>
      <c r="AU375" s="43">
        <f>'PRECIO REFERENCIA'!AS375</f>
        <v>0</v>
      </c>
      <c r="AV375" s="43" t="str">
        <f>'PRECIO REFERENCIA'!AU375</f>
        <v>NO OFERTADO</v>
      </c>
      <c r="AW375" s="44">
        <f>+IF(AV375="NO OFERTADO",0,IF(AV375="NO CUMPLE EV TECNICA",0,IF(AV375="NO HABILITA",0,IF(AV375="HABILITA",('PRECIOS UNITARIOS'!$AF375*500)/AU375))))</f>
        <v>0</v>
      </c>
      <c r="AX375" s="43">
        <f>'PRECIO REFERENCIA'!AV375</f>
        <v>0</v>
      </c>
      <c r="AY375" s="43" t="str">
        <f>'PRECIO REFERENCIA'!AX375</f>
        <v>NO OFERTADO</v>
      </c>
      <c r="AZ375" s="44">
        <f>+IF(AY375="NO OFERTADO",0,IF(AY375="NO CUMPLE EV TECNICA",0,IF(AY375="NO HABILITA",0,IF(AY375="HABILITA",('PRECIOS UNITARIOS'!$AF375*500)/AX375))))</f>
        <v>0</v>
      </c>
      <c r="BA375" s="43">
        <f>'PRECIO REFERENCIA'!AY375</f>
        <v>0</v>
      </c>
      <c r="BB375" s="43" t="str">
        <f>'PRECIO REFERENCIA'!BA375</f>
        <v>NO OFERTADO</v>
      </c>
      <c r="BC375" s="44">
        <f>+IF(BB375="NO OFERTADO",0,IF(BB375="NO CUMPLE EV TECNICA",0,IF(BB375="NO HABILITA",0,IF(BB375="HABILITA",('PRECIOS UNITARIOS'!$AF375*500)/BA375))))</f>
        <v>0</v>
      </c>
      <c r="BD375" s="43">
        <f>'PRECIO REFERENCIA'!BB375</f>
        <v>1864.73</v>
      </c>
      <c r="BE375" s="43" t="str">
        <f>'PRECIO REFERENCIA'!BD375</f>
        <v>HABILITA</v>
      </c>
      <c r="BF375" s="44">
        <f>+IF(BE375="NO OFERTADO",0,IF(BE375="NO CUMPLE EV TECNICA",0,IF(BE375="NO HABILITA",0,IF(BE375="HABILITA",('PRECIOS UNITARIOS'!$AF375*500)/BD375))))</f>
        <v>496.17102744097002</v>
      </c>
      <c r="BG375" s="43">
        <f>'PRECIO REFERENCIA'!BE375</f>
        <v>0</v>
      </c>
      <c r="BH375" s="43" t="str">
        <f>'PRECIO REFERENCIA'!BG375</f>
        <v>NO OFERTADO</v>
      </c>
      <c r="BI375" s="44">
        <f>+IF(BH375="NO OFERTADO",0,IF(BH375="NO CUMPLE EV TECNICA",0,IF(BH375="NO HABILITA",0,IF(BH375="HABILITA",('PRECIOS UNITARIOS'!$AF375*500)/BG375))))</f>
        <v>0</v>
      </c>
      <c r="BJ375" s="43">
        <f>'PRECIO REFERENCIA'!BH375</f>
        <v>2023</v>
      </c>
      <c r="BK375" s="43" t="str">
        <f>'PRECIO REFERENCIA'!BJ375</f>
        <v>HABILITA</v>
      </c>
      <c r="BL375" s="44">
        <f>+IF(BK375="NO OFERTADO",0,IF(BK375="NO CUMPLE EV TECNICA",0,IF(BK375="NO HABILITA",0,IF(BK375="HABILITA",('PRECIOS UNITARIOS'!$AF375*500)/BJ375))))</f>
        <v>457.35294117647061</v>
      </c>
      <c r="BM375" s="43">
        <f>'PRECIO REFERENCIA'!BK375</f>
        <v>0</v>
      </c>
      <c r="BN375" s="43" t="str">
        <f>'PRECIO REFERENCIA'!BM375</f>
        <v>NO OFERTADO</v>
      </c>
      <c r="BO375" s="44">
        <f>+IF(BN375="NO OFERTADO",0,IF(BN375="NO CUMPLE EV TECNICA",0,IF(BN375="NO HABILITA",0,IF(BN375="HABILITA",('PRECIOS UNITARIOS'!$AF375*500)/BM375))))</f>
        <v>0</v>
      </c>
      <c r="BP375" s="43">
        <f>'PRECIO REFERENCIA'!BN375</f>
        <v>2796.5</v>
      </c>
      <c r="BQ375" s="43" t="str">
        <f>'PRECIO REFERENCIA'!BP375</f>
        <v>NO HABILITA</v>
      </c>
      <c r="BR375" s="44">
        <f>+IF(BQ375="NO OFERTADO",0,IF(BQ375="NO CUMPLE EV TECNICA",0,IF(BQ375="NO HABILITA",0,IF(BQ375="HABILITA",('PRECIOS UNITARIOS'!$AF375*500)/BP375))))</f>
        <v>0</v>
      </c>
      <c r="BS375" s="43">
        <f>'PRECIO REFERENCIA'!BQ375</f>
        <v>2299.08</v>
      </c>
      <c r="BT375" s="43" t="str">
        <f>'PRECIO REFERENCIA'!BS375</f>
        <v>HABILITA</v>
      </c>
      <c r="BU375" s="44">
        <f>+IF(BT375="NO OFERTADO",0,IF(BT375="NO CUMPLE EV TECNICA",0,IF(BT375="NO HABILITA",0,IF(BT375="HABILITA",('PRECIOS UNITARIOS'!$AF375*500)/BS375))))</f>
        <v>402.43271221532092</v>
      </c>
      <c r="BV375" s="43">
        <f>'PRECIO REFERENCIA'!BT375</f>
        <v>0</v>
      </c>
      <c r="BW375" s="43" t="str">
        <f>'PRECIO REFERENCIA'!BV375</f>
        <v>NO OFERTADO</v>
      </c>
      <c r="BX375" s="44">
        <f>+IF(BW375="NO OFERTADO",0,IF(BW375="NO CUMPLE EV TECNICA",0,IF(BW375="NO HABILITA",0,IF(BW375="HABILITA",('PRECIOS UNITARIOS'!$AF375*500)/BV375))))</f>
        <v>0</v>
      </c>
      <c r="BY375" s="43">
        <f>'PRECIO REFERENCIA'!BW375</f>
        <v>0</v>
      </c>
      <c r="BZ375" s="43" t="str">
        <f>'PRECIO REFERENCIA'!BY375</f>
        <v>NO OFERTADO</v>
      </c>
      <c r="CA375" s="44">
        <f>+IF(BZ375="NO OFERTADO",0,IF(BZ375="NO CUMPLE EV TECNICA",0,IF(BZ375="NO HABILITA",0,IF(BZ375="HABILITA",('PRECIOS UNITARIOS'!$AF375*500)/BY375))))</f>
        <v>0</v>
      </c>
      <c r="CB375" s="43">
        <f>'PRECIO REFERENCIA'!BZ375</f>
        <v>0</v>
      </c>
      <c r="CC375" s="43" t="str">
        <f>'PRECIO REFERENCIA'!CB375</f>
        <v>NO OFERTADO</v>
      </c>
      <c r="CD375" s="44">
        <f>+IF(CC375="NO OFERTADO",0,IF(CC375="NO CUMPLE EV TECNICA",0,IF(CC375="NO HABILITA",0,IF(CC375="HABILITA",('PRECIOS UNITARIOS'!$AF375*500)/CB375))))</f>
        <v>0</v>
      </c>
      <c r="CE375" s="43">
        <f>'PRECIO REFERENCIA'!CC375</f>
        <v>0</v>
      </c>
      <c r="CF375" s="43" t="str">
        <f>'PRECIO REFERENCIA'!CE375</f>
        <v>NO OFERTADO</v>
      </c>
      <c r="CG375" s="44">
        <f>+IF(CF375="NO OFERTADO",0,IF(CF375="NO CUMPLE EV TECNICA",0,IF(CF375="NO HABILITA",0,IF(CF375="HABILITA",('PRECIOS UNITARIOS'!$AF375*500)/CE375))))</f>
        <v>0</v>
      </c>
      <c r="CH375" s="43">
        <f>'PRECIO REFERENCIA'!CF375</f>
        <v>0</v>
      </c>
      <c r="CI375" s="43" t="str">
        <f>'PRECIO REFERENCIA'!CH375</f>
        <v>NO OFERTADO</v>
      </c>
      <c r="CJ375" s="44">
        <f>+IF(CI375="NO OFERTADO",0,IF(CI375="NO CUMPLE EV TECNICA",0,IF(CI375="NO HABILITA",0,IF(CI375="HABILITA",('PRECIOS UNITARIOS'!$AF375*500)/CH375))))</f>
        <v>0</v>
      </c>
    </row>
    <row r="376" spans="1:88" s="40" customFormat="1" ht="38.25" x14ac:dyDescent="0.2">
      <c r="A376" s="103">
        <v>367</v>
      </c>
      <c r="B376" s="202" t="s">
        <v>536</v>
      </c>
      <c r="C376" s="121" t="s">
        <v>533</v>
      </c>
      <c r="D376" s="24">
        <v>1</v>
      </c>
      <c r="E376" s="166" t="s">
        <v>53</v>
      </c>
      <c r="F376" s="168">
        <v>7</v>
      </c>
      <c r="G376" s="25">
        <v>3058.3</v>
      </c>
      <c r="H376" s="43">
        <f>'PRECIO REFERENCIA'!F376</f>
        <v>0</v>
      </c>
      <c r="I376" s="43" t="str">
        <f>'PRECIO REFERENCIA'!H376</f>
        <v>NO OFERTADO</v>
      </c>
      <c r="J376" s="44">
        <f>+IF(I376="NO OFERTADO",0,IF(I376="NO CUMPLE EV TECNICA",0,IF(I376="NO HABILITA",0,IF(I376="HABILITA",('PRECIOS UNITARIOS'!$AF376*500)/H376))))</f>
        <v>0</v>
      </c>
      <c r="K376" s="43">
        <f>'PRECIO REFERENCIA'!I376</f>
        <v>0</v>
      </c>
      <c r="L376" s="43" t="str">
        <f>'PRECIO REFERENCIA'!K376</f>
        <v>NO OFERTADO</v>
      </c>
      <c r="M376" s="44">
        <f>+IF(L376="NO OFERTADO",0,IF(L376="NO CUMPLE EV TECNICA",0,IF(L376="NO HABILITA",0,IF(L376="HABILITA",('PRECIOS UNITARIOS'!$AF376*500)/K376))))</f>
        <v>0</v>
      </c>
      <c r="N376" s="43">
        <f>'PRECIO REFERENCIA'!L376</f>
        <v>0</v>
      </c>
      <c r="O376" s="43" t="str">
        <f>'PRECIO REFERENCIA'!N376</f>
        <v>NO OFERTADO</v>
      </c>
      <c r="P376" s="44">
        <f>+IF(O376="NO OFERTADO",0,IF(O376="NO CUMPLE EV TECNICA",0,IF(O376="NO HABILITA",0,IF(O376="HABILITA",('PRECIOS UNITARIOS'!$AF376*500)/N376))))</f>
        <v>0</v>
      </c>
      <c r="Q376" s="43">
        <f>'PRECIO REFERENCIA'!O376</f>
        <v>0</v>
      </c>
      <c r="R376" s="43" t="str">
        <f>'PRECIO REFERENCIA'!Q376</f>
        <v>NO OFERTADO</v>
      </c>
      <c r="S376" s="44">
        <f>+IF(R376="NO OFERTADO",0,IF(R376="NO CUMPLE EV TECNICA",0,IF(R376="NO HABILITA",0,IF(R376="HABILITA",('PRECIOS UNITARIOS'!$AF376*500)/Q376))))</f>
        <v>0</v>
      </c>
      <c r="T376" s="43">
        <f>'PRECIO REFERENCIA'!R376</f>
        <v>0</v>
      </c>
      <c r="U376" s="43" t="str">
        <f>'PRECIO REFERENCIA'!T376</f>
        <v>NO OFERTADO</v>
      </c>
      <c r="V376" s="44">
        <f>+IF(U376="NO OFERTADO",0,IF(U376="NO CUMPLE EV TECNICA",0,IF(U376="NO HABILITA",0,IF(U376="HABILITA",('PRECIOS UNITARIOS'!$AF376*500)/T376))))</f>
        <v>0</v>
      </c>
      <c r="W376" s="43">
        <f>'PRECIO REFERENCIA'!U376</f>
        <v>0</v>
      </c>
      <c r="X376" s="43" t="str">
        <f>'PRECIO REFERENCIA'!W376</f>
        <v>NO OFERTADO</v>
      </c>
      <c r="Y376" s="44">
        <f>+IF(X376="NO OFERTADO",0,IF(X376="NO CUMPLE EV TECNICA",0,IF(X376="NO HABILITA",0,IF(X376="HABILITA",('PRECIOS UNITARIOS'!$AF376*500)/W376))))</f>
        <v>0</v>
      </c>
      <c r="Z376" s="43">
        <f>'PRECIO REFERENCIA'!X376</f>
        <v>2772.7</v>
      </c>
      <c r="AA376" s="43" t="str">
        <f>'PRECIO REFERENCIA'!Z376</f>
        <v>HABILITA</v>
      </c>
      <c r="AB376" s="44">
        <f>+IF(AA376="NO OFERTADO",0,IF(AA376="NO CUMPLE EV TECNICA",0,IF(AA376="NO HABILITA",0,IF(AA376="HABILITA",('PRECIOS UNITARIOS'!$AF376*500)/Z376))))</f>
        <v>500.00000000000006</v>
      </c>
      <c r="AC376" s="43">
        <f>'PRECIO REFERENCIA'!AA376</f>
        <v>0</v>
      </c>
      <c r="AD376" s="43" t="str">
        <f>'PRECIO REFERENCIA'!AC376</f>
        <v>NO OFERTADO</v>
      </c>
      <c r="AE376" s="44">
        <f>+IF(AD376="NO OFERTADO",0,IF(AD376="NO CUMPLE EV TECNICA",0,IF(AD376="NO HABILITA",0,IF(AD376="HABILITA",('PRECIOS UNITARIOS'!$AF376*500)/AC376))))</f>
        <v>0</v>
      </c>
      <c r="AF376" s="43">
        <f>'PRECIO REFERENCIA'!AD376</f>
        <v>4028.15</v>
      </c>
      <c r="AG376" s="43" t="str">
        <f>'PRECIO REFERENCIA'!AF376</f>
        <v>NO HABILITA</v>
      </c>
      <c r="AH376" s="44">
        <f>+IF(AG376="NO OFERTADO",0,IF(AG376="NO CUMPLE EV TECNICA",0,IF(AG376="NO HABILITA",0,IF(AG376="HABILITA",('PRECIOS UNITARIOS'!$AF376*500)/AF376))))</f>
        <v>0</v>
      </c>
      <c r="AI376" s="43">
        <f>'PRECIO REFERENCIA'!AG376</f>
        <v>0</v>
      </c>
      <c r="AJ376" s="43" t="str">
        <f>'PRECIO REFERENCIA'!AI376</f>
        <v>NO OFERTADO</v>
      </c>
      <c r="AK376" s="44">
        <f>+IF(AJ376="NO OFERTADO",0,IF(AJ376="NO CUMPLE EV TECNICA",0,IF(AJ376="NO HABILITA",0,IF(AJ376="HABILITA",('PRECIOS UNITARIOS'!$AF376*500)/AI376))))</f>
        <v>0</v>
      </c>
      <c r="AL376" s="43">
        <f>'PRECIO REFERENCIA'!AJ376</f>
        <v>0</v>
      </c>
      <c r="AM376" s="43" t="str">
        <f>'PRECIO REFERENCIA'!AL376</f>
        <v>NO OFERTADO</v>
      </c>
      <c r="AN376" s="44">
        <f>+IF(AM376="NO OFERTADO",0,IF(AM376="NO CUMPLE EV TECNICA",0,IF(AM376="NO HABILITA",0,IF(AM376="HABILITA",('PRECIOS UNITARIOS'!$AF376*500)/AL376))))</f>
        <v>0</v>
      </c>
      <c r="AO376" s="43">
        <f>'PRECIO REFERENCIA'!AM376</f>
        <v>0</v>
      </c>
      <c r="AP376" s="43" t="str">
        <f>'PRECIO REFERENCIA'!AO376</f>
        <v>NO OFERTADO</v>
      </c>
      <c r="AQ376" s="44">
        <f>+IF(AP376="NO OFERTADO",0,IF(AP376="NO CUMPLE EV TECNICA",0,IF(AP376="NO HABILITA",0,IF(AP376="HABILITA",('PRECIOS UNITARIOS'!$AF376*500)/AO376))))</f>
        <v>0</v>
      </c>
      <c r="AR376" s="43">
        <f>'PRECIO REFERENCIA'!AP376</f>
        <v>0</v>
      </c>
      <c r="AS376" s="43" t="str">
        <f>'PRECIO REFERENCIA'!AR376</f>
        <v>NO OFERTADO</v>
      </c>
      <c r="AT376" s="44">
        <f>+IF(AS376="NO OFERTADO",0,IF(AS376="NO CUMPLE EV TECNICA",0,IF(AS376="NO HABILITA",0,IF(AS376="HABILITA",('PRECIOS UNITARIOS'!$AF376*500)/AR376))))</f>
        <v>0</v>
      </c>
      <c r="AU376" s="43">
        <f>'PRECIO REFERENCIA'!AS376</f>
        <v>0</v>
      </c>
      <c r="AV376" s="43" t="str">
        <f>'PRECIO REFERENCIA'!AU376</f>
        <v>NO OFERTADO</v>
      </c>
      <c r="AW376" s="44">
        <f>+IF(AV376="NO OFERTADO",0,IF(AV376="NO CUMPLE EV TECNICA",0,IF(AV376="NO HABILITA",0,IF(AV376="HABILITA",('PRECIOS UNITARIOS'!$AF376*500)/AU376))))</f>
        <v>0</v>
      </c>
      <c r="AX376" s="43">
        <f>'PRECIO REFERENCIA'!AV376</f>
        <v>0</v>
      </c>
      <c r="AY376" s="43" t="str">
        <f>'PRECIO REFERENCIA'!AX376</f>
        <v>NO OFERTADO</v>
      </c>
      <c r="AZ376" s="44">
        <f>+IF(AY376="NO OFERTADO",0,IF(AY376="NO CUMPLE EV TECNICA",0,IF(AY376="NO HABILITA",0,IF(AY376="HABILITA",('PRECIOS UNITARIOS'!$AF376*500)/AX376))))</f>
        <v>0</v>
      </c>
      <c r="BA376" s="43">
        <f>'PRECIO REFERENCIA'!AY376</f>
        <v>0</v>
      </c>
      <c r="BB376" s="43" t="str">
        <f>'PRECIO REFERENCIA'!BA376</f>
        <v>NO OFERTADO</v>
      </c>
      <c r="BC376" s="44">
        <f>+IF(BB376="NO OFERTADO",0,IF(BB376="NO CUMPLE EV TECNICA",0,IF(BB376="NO HABILITA",0,IF(BB376="HABILITA",('PRECIOS UNITARIOS'!$AF376*500)/BA376))))</f>
        <v>0</v>
      </c>
      <c r="BD376" s="43">
        <f>'PRECIO REFERENCIA'!BB376</f>
        <v>3226.09</v>
      </c>
      <c r="BE376" s="43" t="str">
        <f>'PRECIO REFERENCIA'!BD376</f>
        <v>HABILITA</v>
      </c>
      <c r="BF376" s="44">
        <f>+IF(BE376="NO OFERTADO",0,IF(BE376="NO CUMPLE EV TECNICA",0,IF(BE376="NO HABILITA",0,IF(BE376="HABILITA",('PRECIOS UNITARIOS'!$AF376*500)/BD376))))</f>
        <v>429.73072666912577</v>
      </c>
      <c r="BG376" s="43">
        <f>'PRECIO REFERENCIA'!BE376</f>
        <v>0</v>
      </c>
      <c r="BH376" s="43" t="str">
        <f>'PRECIO REFERENCIA'!BG376</f>
        <v>NO OFERTADO</v>
      </c>
      <c r="BI376" s="44">
        <f>+IF(BH376="NO OFERTADO",0,IF(BH376="NO CUMPLE EV TECNICA",0,IF(BH376="NO HABILITA",0,IF(BH376="HABILITA",('PRECIOS UNITARIOS'!$AF376*500)/BG376))))</f>
        <v>0</v>
      </c>
      <c r="BJ376" s="43">
        <f>'PRECIO REFERENCIA'!BH376</f>
        <v>3077.34</v>
      </c>
      <c r="BK376" s="43" t="str">
        <f>'PRECIO REFERENCIA'!BJ376</f>
        <v>HABILITA</v>
      </c>
      <c r="BL376" s="44">
        <f>+IF(BK376="NO OFERTADO",0,IF(BK376="NO CUMPLE EV TECNICA",0,IF(BK376="NO HABILITA",0,IF(BK376="HABILITA",('PRECIOS UNITARIOS'!$AF376*500)/BJ376))))</f>
        <v>450.50270688321729</v>
      </c>
      <c r="BM376" s="43">
        <f>'PRECIO REFERENCIA'!BK376</f>
        <v>0</v>
      </c>
      <c r="BN376" s="43" t="str">
        <f>'PRECIO REFERENCIA'!BM376</f>
        <v>NO OFERTADO</v>
      </c>
      <c r="BO376" s="44">
        <f>+IF(BN376="NO OFERTADO",0,IF(BN376="NO CUMPLE EV TECNICA",0,IF(BN376="NO HABILITA",0,IF(BN376="HABILITA",('PRECIOS UNITARIOS'!$AF376*500)/BM376))))</f>
        <v>0</v>
      </c>
      <c r="BP376" s="43">
        <f>'PRECIO REFERENCIA'!BN376</f>
        <v>4153.1000000000004</v>
      </c>
      <c r="BQ376" s="43" t="str">
        <f>'PRECIO REFERENCIA'!BP376</f>
        <v>NO HABILITA</v>
      </c>
      <c r="BR376" s="44">
        <f>+IF(BQ376="NO OFERTADO",0,IF(BQ376="NO CUMPLE EV TECNICA",0,IF(BQ376="NO HABILITA",0,IF(BQ376="HABILITA",('PRECIOS UNITARIOS'!$AF376*500)/BP376))))</f>
        <v>0</v>
      </c>
      <c r="BS376" s="43">
        <f>'PRECIO REFERENCIA'!BQ376</f>
        <v>3245.13</v>
      </c>
      <c r="BT376" s="43" t="str">
        <f>'PRECIO REFERENCIA'!BS376</f>
        <v>HABILITA</v>
      </c>
      <c r="BU376" s="44">
        <f>+IF(BT376="NO OFERTADO",0,IF(BT376="NO CUMPLE EV TECNICA",0,IF(BT376="NO HABILITA",0,IF(BT376="HABILITA",('PRECIOS UNITARIOS'!$AF376*500)/BS376))))</f>
        <v>427.2093876054272</v>
      </c>
      <c r="BV376" s="43">
        <f>'PRECIO REFERENCIA'!BT376</f>
        <v>0</v>
      </c>
      <c r="BW376" s="43" t="str">
        <f>'PRECIO REFERENCIA'!BV376</f>
        <v>NO OFERTADO</v>
      </c>
      <c r="BX376" s="44">
        <f>+IF(BW376="NO OFERTADO",0,IF(BW376="NO CUMPLE EV TECNICA",0,IF(BW376="NO HABILITA",0,IF(BW376="HABILITA",('PRECIOS UNITARIOS'!$AF376*500)/BV376))))</f>
        <v>0</v>
      </c>
      <c r="BY376" s="43">
        <f>'PRECIO REFERENCIA'!BW376</f>
        <v>0</v>
      </c>
      <c r="BZ376" s="43" t="str">
        <f>'PRECIO REFERENCIA'!BY376</f>
        <v>NO OFERTADO</v>
      </c>
      <c r="CA376" s="44">
        <f>+IF(BZ376="NO OFERTADO",0,IF(BZ376="NO CUMPLE EV TECNICA",0,IF(BZ376="NO HABILITA",0,IF(BZ376="HABILITA",('PRECIOS UNITARIOS'!$AF376*500)/BY376))))</f>
        <v>0</v>
      </c>
      <c r="CB376" s="43">
        <f>'PRECIO REFERENCIA'!BZ376</f>
        <v>0</v>
      </c>
      <c r="CC376" s="43" t="str">
        <f>'PRECIO REFERENCIA'!CB376</f>
        <v>NO OFERTADO</v>
      </c>
      <c r="CD376" s="44">
        <f>+IF(CC376="NO OFERTADO",0,IF(CC376="NO CUMPLE EV TECNICA",0,IF(CC376="NO HABILITA",0,IF(CC376="HABILITA",('PRECIOS UNITARIOS'!$AF376*500)/CB376))))</f>
        <v>0</v>
      </c>
      <c r="CE376" s="43">
        <f>'PRECIO REFERENCIA'!CC376</f>
        <v>0</v>
      </c>
      <c r="CF376" s="43" t="str">
        <f>'PRECIO REFERENCIA'!CE376</f>
        <v>NO OFERTADO</v>
      </c>
      <c r="CG376" s="44">
        <f>+IF(CF376="NO OFERTADO",0,IF(CF376="NO CUMPLE EV TECNICA",0,IF(CF376="NO HABILITA",0,IF(CF376="HABILITA",('PRECIOS UNITARIOS'!$AF376*500)/CE376))))</f>
        <v>0</v>
      </c>
      <c r="CH376" s="43">
        <f>'PRECIO REFERENCIA'!CF376</f>
        <v>0</v>
      </c>
      <c r="CI376" s="43" t="str">
        <f>'PRECIO REFERENCIA'!CH376</f>
        <v>NO OFERTADO</v>
      </c>
      <c r="CJ376" s="44">
        <f>+IF(CI376="NO OFERTADO",0,IF(CI376="NO CUMPLE EV TECNICA",0,IF(CI376="NO HABILITA",0,IF(CI376="HABILITA",('PRECIOS UNITARIOS'!$AF376*500)/CH376))))</f>
        <v>0</v>
      </c>
    </row>
    <row r="377" spans="1:88" s="40" customFormat="1" ht="38.25" x14ac:dyDescent="0.2">
      <c r="A377" s="103">
        <v>368</v>
      </c>
      <c r="B377" s="202" t="s">
        <v>537</v>
      </c>
      <c r="C377" s="121" t="s">
        <v>538</v>
      </c>
      <c r="D377" s="24">
        <v>1</v>
      </c>
      <c r="E377" s="166" t="s">
        <v>53</v>
      </c>
      <c r="F377" s="168">
        <v>622.66666666666663</v>
      </c>
      <c r="G377" s="25">
        <v>1240</v>
      </c>
      <c r="H377" s="43">
        <f>'PRECIO REFERENCIA'!F377</f>
        <v>0</v>
      </c>
      <c r="I377" s="43" t="str">
        <f>'PRECIO REFERENCIA'!H377</f>
        <v>NO OFERTADO</v>
      </c>
      <c r="J377" s="44">
        <f>+IF(I377="NO OFERTADO",0,IF(I377="NO CUMPLE EV TECNICA",0,IF(I377="NO HABILITA",0,IF(I377="HABILITA",('PRECIOS UNITARIOS'!$AF377*500)/H377))))</f>
        <v>0</v>
      </c>
      <c r="K377" s="43">
        <f>'PRECIO REFERENCIA'!I377</f>
        <v>0</v>
      </c>
      <c r="L377" s="43" t="str">
        <f>'PRECIO REFERENCIA'!K377</f>
        <v>NO OFERTADO</v>
      </c>
      <c r="M377" s="44">
        <f>+IF(L377="NO OFERTADO",0,IF(L377="NO CUMPLE EV TECNICA",0,IF(L377="NO HABILITA",0,IF(L377="HABILITA",('PRECIOS UNITARIOS'!$AF377*500)/K377))))</f>
        <v>0</v>
      </c>
      <c r="N377" s="43">
        <f>'PRECIO REFERENCIA'!L377</f>
        <v>0</v>
      </c>
      <c r="O377" s="43" t="str">
        <f>'PRECIO REFERENCIA'!N377</f>
        <v>NO OFERTADO</v>
      </c>
      <c r="P377" s="44">
        <f>+IF(O377="NO OFERTADO",0,IF(O377="NO CUMPLE EV TECNICA",0,IF(O377="NO HABILITA",0,IF(O377="HABILITA",('PRECIOS UNITARIOS'!$AF377*500)/N377))))</f>
        <v>0</v>
      </c>
      <c r="Q377" s="43">
        <f>'PRECIO REFERENCIA'!O377</f>
        <v>0</v>
      </c>
      <c r="R377" s="43" t="str">
        <f>'PRECIO REFERENCIA'!Q377</f>
        <v>NO OFERTADO</v>
      </c>
      <c r="S377" s="44">
        <f>+IF(R377="NO OFERTADO",0,IF(R377="NO CUMPLE EV TECNICA",0,IF(R377="NO HABILITA",0,IF(R377="HABILITA",('PRECIOS UNITARIOS'!$AF377*500)/Q377))))</f>
        <v>0</v>
      </c>
      <c r="T377" s="43">
        <f>'PRECIO REFERENCIA'!R377</f>
        <v>0</v>
      </c>
      <c r="U377" s="43" t="str">
        <f>'PRECIO REFERENCIA'!T377</f>
        <v>NO OFERTADO</v>
      </c>
      <c r="V377" s="44">
        <f>+IF(U377="NO OFERTADO",0,IF(U377="NO CUMPLE EV TECNICA",0,IF(U377="NO HABILITA",0,IF(U377="HABILITA",('PRECIOS UNITARIOS'!$AF377*500)/T377))))</f>
        <v>0</v>
      </c>
      <c r="W377" s="43">
        <f>'PRECIO REFERENCIA'!U377</f>
        <v>1240</v>
      </c>
      <c r="X377" s="43" t="str">
        <f>'PRECIO REFERENCIA'!W377</f>
        <v>HABILITA</v>
      </c>
      <c r="Y377" s="44">
        <f>+IF(X377="NO OFERTADO",0,IF(X377="NO CUMPLE EV TECNICA",0,IF(X377="NO HABILITA",0,IF(X377="HABILITA",('PRECIOS UNITARIOS'!$AF377*500)/W377))))</f>
        <v>500</v>
      </c>
      <c r="Z377" s="43">
        <f>'PRECIO REFERENCIA'!X377</f>
        <v>1295</v>
      </c>
      <c r="AA377" s="43" t="str">
        <f>'PRECIO REFERENCIA'!Z377</f>
        <v>HABILITA</v>
      </c>
      <c r="AB377" s="44">
        <f>+IF(AA377="NO OFERTADO",0,IF(AA377="NO CUMPLE EV TECNICA",0,IF(AA377="NO HABILITA",0,IF(AA377="HABILITA",('PRECIOS UNITARIOS'!$AF377*500)/Z377))))</f>
        <v>478.76447876447878</v>
      </c>
      <c r="AC377" s="43">
        <f>'PRECIO REFERENCIA'!AA377</f>
        <v>0</v>
      </c>
      <c r="AD377" s="43" t="str">
        <f>'PRECIO REFERENCIA'!AC377</f>
        <v>NO OFERTADO</v>
      </c>
      <c r="AE377" s="44">
        <f>+IF(AD377="NO OFERTADO",0,IF(AD377="NO CUMPLE EV TECNICA",0,IF(AD377="NO HABILITA",0,IF(AD377="HABILITA",('PRECIOS UNITARIOS'!$AF377*500)/AC377))))</f>
        <v>0</v>
      </c>
      <c r="AF377" s="43">
        <f>'PRECIO REFERENCIA'!AD377</f>
        <v>0</v>
      </c>
      <c r="AG377" s="43" t="str">
        <f>'PRECIO REFERENCIA'!AF377</f>
        <v>NO HABILITA</v>
      </c>
      <c r="AH377" s="44">
        <f>+IF(AG377="NO OFERTADO",0,IF(AG377="NO CUMPLE EV TECNICA",0,IF(AG377="NO HABILITA",0,IF(AG377="HABILITA",('PRECIOS UNITARIOS'!$AF377*500)/AF377))))</f>
        <v>0</v>
      </c>
      <c r="AI377" s="43">
        <f>'PRECIO REFERENCIA'!AG377</f>
        <v>0</v>
      </c>
      <c r="AJ377" s="43" t="str">
        <f>'PRECIO REFERENCIA'!AI377</f>
        <v>NO OFERTADO</v>
      </c>
      <c r="AK377" s="44">
        <f>+IF(AJ377="NO OFERTADO",0,IF(AJ377="NO CUMPLE EV TECNICA",0,IF(AJ377="NO HABILITA",0,IF(AJ377="HABILITA",('PRECIOS UNITARIOS'!$AF377*500)/AI377))))</f>
        <v>0</v>
      </c>
      <c r="AL377" s="43">
        <f>'PRECIO REFERENCIA'!AJ377</f>
        <v>0</v>
      </c>
      <c r="AM377" s="43" t="str">
        <f>'PRECIO REFERENCIA'!AL377</f>
        <v>NO OFERTADO</v>
      </c>
      <c r="AN377" s="44">
        <f>+IF(AM377="NO OFERTADO",0,IF(AM377="NO CUMPLE EV TECNICA",0,IF(AM377="NO HABILITA",0,IF(AM377="HABILITA",('PRECIOS UNITARIOS'!$AF377*500)/AL377))))</f>
        <v>0</v>
      </c>
      <c r="AO377" s="43">
        <f>'PRECIO REFERENCIA'!AM377</f>
        <v>0</v>
      </c>
      <c r="AP377" s="43" t="str">
        <f>'PRECIO REFERENCIA'!AO377</f>
        <v>NO OFERTADO</v>
      </c>
      <c r="AQ377" s="44">
        <f>+IF(AP377="NO OFERTADO",0,IF(AP377="NO CUMPLE EV TECNICA",0,IF(AP377="NO HABILITA",0,IF(AP377="HABILITA",('PRECIOS UNITARIOS'!$AF377*500)/AO377))))</f>
        <v>0</v>
      </c>
      <c r="AR377" s="43">
        <f>'PRECIO REFERENCIA'!AP377</f>
        <v>0</v>
      </c>
      <c r="AS377" s="43" t="str">
        <f>'PRECIO REFERENCIA'!AR377</f>
        <v>NO OFERTADO</v>
      </c>
      <c r="AT377" s="44">
        <f>+IF(AS377="NO OFERTADO",0,IF(AS377="NO CUMPLE EV TECNICA",0,IF(AS377="NO HABILITA",0,IF(AS377="HABILITA",('PRECIOS UNITARIOS'!$AF377*500)/AR377))))</f>
        <v>0</v>
      </c>
      <c r="AU377" s="43">
        <f>'PRECIO REFERENCIA'!AS377</f>
        <v>1625</v>
      </c>
      <c r="AV377" s="43" t="str">
        <f>'PRECIO REFERENCIA'!AU377</f>
        <v>NO HABILITA</v>
      </c>
      <c r="AW377" s="44">
        <f>+IF(AV377="NO OFERTADO",0,IF(AV377="NO CUMPLE EV TECNICA",0,IF(AV377="NO HABILITA",0,IF(AV377="HABILITA",('PRECIOS UNITARIOS'!$AF377*500)/AU377))))</f>
        <v>0</v>
      </c>
      <c r="AX377" s="43">
        <f>'PRECIO REFERENCIA'!AV377</f>
        <v>0</v>
      </c>
      <c r="AY377" s="43" t="str">
        <f>'PRECIO REFERENCIA'!AX377</f>
        <v>NO OFERTADO</v>
      </c>
      <c r="AZ377" s="44">
        <f>+IF(AY377="NO OFERTADO",0,IF(AY377="NO CUMPLE EV TECNICA",0,IF(AY377="NO HABILITA",0,IF(AY377="HABILITA",('PRECIOS UNITARIOS'!$AF377*500)/AX377))))</f>
        <v>0</v>
      </c>
      <c r="BA377" s="43">
        <f>'PRECIO REFERENCIA'!AY377</f>
        <v>1259</v>
      </c>
      <c r="BB377" s="43" t="str">
        <f>'PRECIO REFERENCIA'!BA377</f>
        <v>HABILITA</v>
      </c>
      <c r="BC377" s="44">
        <f>+IF(BB377="NO OFERTADO",0,IF(BB377="NO CUMPLE EV TECNICA",0,IF(BB377="NO HABILITA",0,IF(BB377="HABILITA",('PRECIOS UNITARIOS'!$AF377*500)/BA377))))</f>
        <v>492.45432883240665</v>
      </c>
      <c r="BD377" s="43">
        <f>'PRECIO REFERENCIA'!BB377</f>
        <v>1446</v>
      </c>
      <c r="BE377" s="43" t="str">
        <f>'PRECIO REFERENCIA'!BD377</f>
        <v>HABILITA</v>
      </c>
      <c r="BF377" s="44">
        <f>+IF(BE377="NO OFERTADO",0,IF(BE377="NO CUMPLE EV TECNICA",0,IF(BE377="NO HABILITA",0,IF(BE377="HABILITA",('PRECIOS UNITARIOS'!$AF377*500)/BD377))))</f>
        <v>428.76901798063625</v>
      </c>
      <c r="BG377" s="43">
        <f>'PRECIO REFERENCIA'!BE377</f>
        <v>0</v>
      </c>
      <c r="BH377" s="43" t="str">
        <f>'PRECIO REFERENCIA'!BG377</f>
        <v>NO OFERTADO</v>
      </c>
      <c r="BI377" s="44">
        <f>+IF(BH377="NO OFERTADO",0,IF(BH377="NO CUMPLE EV TECNICA",0,IF(BH377="NO HABILITA",0,IF(BH377="HABILITA",('PRECIOS UNITARIOS'!$AF377*500)/BG377))))</f>
        <v>0</v>
      </c>
      <c r="BJ377" s="43">
        <f>'PRECIO REFERENCIA'!BH377</f>
        <v>1835</v>
      </c>
      <c r="BK377" s="43" t="str">
        <f>'PRECIO REFERENCIA'!BJ377</f>
        <v>NO HABILITA</v>
      </c>
      <c r="BL377" s="44">
        <f>+IF(BK377="NO OFERTADO",0,IF(BK377="NO CUMPLE EV TECNICA",0,IF(BK377="NO HABILITA",0,IF(BK377="HABILITA",('PRECIOS UNITARIOS'!$AF377*500)/BJ377))))</f>
        <v>0</v>
      </c>
      <c r="BM377" s="43">
        <f>'PRECIO REFERENCIA'!BK377</f>
        <v>0</v>
      </c>
      <c r="BN377" s="43" t="str">
        <f>'PRECIO REFERENCIA'!BM377</f>
        <v>NO OFERTADO</v>
      </c>
      <c r="BO377" s="44">
        <f>+IF(BN377="NO OFERTADO",0,IF(BN377="NO CUMPLE EV TECNICA",0,IF(BN377="NO HABILITA",0,IF(BN377="HABILITA",('PRECIOS UNITARIOS'!$AF377*500)/BM377))))</f>
        <v>0</v>
      </c>
      <c r="BP377" s="43">
        <f>'PRECIO REFERENCIA'!BN377</f>
        <v>0</v>
      </c>
      <c r="BQ377" s="43" t="str">
        <f>'PRECIO REFERENCIA'!BP377</f>
        <v>NO OFERTADO</v>
      </c>
      <c r="BR377" s="44">
        <f>+IF(BQ377="NO OFERTADO",0,IF(BQ377="NO CUMPLE EV TECNICA",0,IF(BQ377="NO HABILITA",0,IF(BQ377="HABILITA",('PRECIOS UNITARIOS'!$AF377*500)/BP377))))</f>
        <v>0</v>
      </c>
      <c r="BS377" s="43">
        <f>'PRECIO REFERENCIA'!BQ377</f>
        <v>1757</v>
      </c>
      <c r="BT377" s="43" t="str">
        <f>'PRECIO REFERENCIA'!BS377</f>
        <v>NO HABILITA</v>
      </c>
      <c r="BU377" s="44">
        <f>+IF(BT377="NO OFERTADO",0,IF(BT377="NO CUMPLE EV TECNICA",0,IF(BT377="NO HABILITA",0,IF(BT377="HABILITA",('PRECIOS UNITARIOS'!$AF377*500)/BS377))))</f>
        <v>0</v>
      </c>
      <c r="BV377" s="43">
        <f>'PRECIO REFERENCIA'!BT377</f>
        <v>0</v>
      </c>
      <c r="BW377" s="43" t="str">
        <f>'PRECIO REFERENCIA'!BV377</f>
        <v>NO OFERTADO</v>
      </c>
      <c r="BX377" s="44">
        <f>+IF(BW377="NO OFERTADO",0,IF(BW377="NO CUMPLE EV TECNICA",0,IF(BW377="NO HABILITA",0,IF(BW377="HABILITA",('PRECIOS UNITARIOS'!$AF377*500)/BV377))))</f>
        <v>0</v>
      </c>
      <c r="BY377" s="43">
        <f>'PRECIO REFERENCIA'!BW377</f>
        <v>0</v>
      </c>
      <c r="BZ377" s="43" t="str">
        <f>'PRECIO REFERENCIA'!BY377</f>
        <v>NO OFERTADO</v>
      </c>
      <c r="CA377" s="44">
        <f>+IF(BZ377="NO OFERTADO",0,IF(BZ377="NO CUMPLE EV TECNICA",0,IF(BZ377="NO HABILITA",0,IF(BZ377="HABILITA",('PRECIOS UNITARIOS'!$AF377*500)/BY377))))</f>
        <v>0</v>
      </c>
      <c r="CB377" s="43">
        <f>'PRECIO REFERENCIA'!BZ377</f>
        <v>0</v>
      </c>
      <c r="CC377" s="43" t="str">
        <f>'PRECIO REFERENCIA'!CB377</f>
        <v>NO OFERTADO</v>
      </c>
      <c r="CD377" s="44">
        <f>+IF(CC377="NO OFERTADO",0,IF(CC377="NO CUMPLE EV TECNICA",0,IF(CC377="NO HABILITA",0,IF(CC377="HABILITA",('PRECIOS UNITARIOS'!$AF377*500)/CB377))))</f>
        <v>0</v>
      </c>
      <c r="CE377" s="43">
        <f>'PRECIO REFERENCIA'!CC377</f>
        <v>0</v>
      </c>
      <c r="CF377" s="43" t="str">
        <f>'PRECIO REFERENCIA'!CE377</f>
        <v>NO OFERTADO</v>
      </c>
      <c r="CG377" s="44">
        <f>+IF(CF377="NO OFERTADO",0,IF(CF377="NO CUMPLE EV TECNICA",0,IF(CF377="NO HABILITA",0,IF(CF377="HABILITA",('PRECIOS UNITARIOS'!$AF377*500)/CE377))))</f>
        <v>0</v>
      </c>
      <c r="CH377" s="43">
        <f>'PRECIO REFERENCIA'!CF377</f>
        <v>0</v>
      </c>
      <c r="CI377" s="43" t="str">
        <f>'PRECIO REFERENCIA'!CH377</f>
        <v>NO OFERTADO</v>
      </c>
      <c r="CJ377" s="44">
        <f>+IF(CI377="NO OFERTADO",0,IF(CI377="NO CUMPLE EV TECNICA",0,IF(CI377="NO HABILITA",0,IF(CI377="HABILITA",('PRECIOS UNITARIOS'!$AF377*500)/CH377))))</f>
        <v>0</v>
      </c>
    </row>
    <row r="378" spans="1:88" s="40" customFormat="1" ht="38.25" x14ac:dyDescent="0.2">
      <c r="A378" s="103">
        <v>369</v>
      </c>
      <c r="B378" s="202" t="s">
        <v>539</v>
      </c>
      <c r="C378" s="121" t="s">
        <v>538</v>
      </c>
      <c r="D378" s="24">
        <v>1</v>
      </c>
      <c r="E378" s="166" t="s">
        <v>53</v>
      </c>
      <c r="F378" s="168">
        <v>401.33333333333331</v>
      </c>
      <c r="G378" s="25">
        <v>1590</v>
      </c>
      <c r="H378" s="43">
        <f>'PRECIO REFERENCIA'!F378</f>
        <v>0</v>
      </c>
      <c r="I378" s="43" t="str">
        <f>'PRECIO REFERENCIA'!H378</f>
        <v>NO OFERTADO</v>
      </c>
      <c r="J378" s="44">
        <f>+IF(I378="NO OFERTADO",0,IF(I378="NO CUMPLE EV TECNICA",0,IF(I378="NO HABILITA",0,IF(I378="HABILITA",('PRECIOS UNITARIOS'!$AF378*500)/H378))))</f>
        <v>0</v>
      </c>
      <c r="K378" s="43">
        <f>'PRECIO REFERENCIA'!I378</f>
        <v>0</v>
      </c>
      <c r="L378" s="43" t="str">
        <f>'PRECIO REFERENCIA'!K378</f>
        <v>NO OFERTADO</v>
      </c>
      <c r="M378" s="44">
        <f>+IF(L378="NO OFERTADO",0,IF(L378="NO CUMPLE EV TECNICA",0,IF(L378="NO HABILITA",0,IF(L378="HABILITA",('PRECIOS UNITARIOS'!$AF378*500)/K378))))</f>
        <v>0</v>
      </c>
      <c r="N378" s="43">
        <f>'PRECIO REFERENCIA'!L378</f>
        <v>0</v>
      </c>
      <c r="O378" s="43" t="str">
        <f>'PRECIO REFERENCIA'!N378</f>
        <v>NO OFERTADO</v>
      </c>
      <c r="P378" s="44">
        <f>+IF(O378="NO OFERTADO",0,IF(O378="NO CUMPLE EV TECNICA",0,IF(O378="NO HABILITA",0,IF(O378="HABILITA",('PRECIOS UNITARIOS'!$AF378*500)/N378))))</f>
        <v>0</v>
      </c>
      <c r="Q378" s="43">
        <f>'PRECIO REFERENCIA'!O378</f>
        <v>0</v>
      </c>
      <c r="R378" s="43" t="str">
        <f>'PRECIO REFERENCIA'!Q378</f>
        <v>NO OFERTADO</v>
      </c>
      <c r="S378" s="44">
        <f>+IF(R378="NO OFERTADO",0,IF(R378="NO CUMPLE EV TECNICA",0,IF(R378="NO HABILITA",0,IF(R378="HABILITA",('PRECIOS UNITARIOS'!$AF378*500)/Q378))))</f>
        <v>0</v>
      </c>
      <c r="T378" s="43">
        <f>'PRECIO REFERENCIA'!R378</f>
        <v>0</v>
      </c>
      <c r="U378" s="43" t="str">
        <f>'PRECIO REFERENCIA'!T378</f>
        <v>NO OFERTADO</v>
      </c>
      <c r="V378" s="44">
        <f>+IF(U378="NO OFERTADO",0,IF(U378="NO CUMPLE EV TECNICA",0,IF(U378="NO HABILITA",0,IF(U378="HABILITA",('PRECIOS UNITARIOS'!$AF378*500)/T378))))</f>
        <v>0</v>
      </c>
      <c r="W378" s="43">
        <f>'PRECIO REFERENCIA'!U378</f>
        <v>1590</v>
      </c>
      <c r="X378" s="43" t="str">
        <f>'PRECIO REFERENCIA'!W378</f>
        <v>HABILITA</v>
      </c>
      <c r="Y378" s="44">
        <f>+IF(X378="NO OFERTADO",0,IF(X378="NO CUMPLE EV TECNICA",0,IF(X378="NO HABILITA",0,IF(X378="HABILITA",('PRECIOS UNITARIOS'!$AF378*500)/W378))))</f>
        <v>475.15723270440253</v>
      </c>
      <c r="Z378" s="43">
        <f>'PRECIO REFERENCIA'!X378</f>
        <v>1559</v>
      </c>
      <c r="AA378" s="43" t="str">
        <f>'PRECIO REFERENCIA'!Z378</f>
        <v>HABILITA</v>
      </c>
      <c r="AB378" s="44">
        <f>+IF(AA378="NO OFERTADO",0,IF(AA378="NO CUMPLE EV TECNICA",0,IF(AA378="NO HABILITA",0,IF(AA378="HABILITA",('PRECIOS UNITARIOS'!$AF378*500)/Z378))))</f>
        <v>484.60551635663887</v>
      </c>
      <c r="AC378" s="43">
        <f>'PRECIO REFERENCIA'!AA378</f>
        <v>0</v>
      </c>
      <c r="AD378" s="43" t="str">
        <f>'PRECIO REFERENCIA'!AC378</f>
        <v>NO OFERTADO</v>
      </c>
      <c r="AE378" s="44">
        <f>+IF(AD378="NO OFERTADO",0,IF(AD378="NO CUMPLE EV TECNICA",0,IF(AD378="NO HABILITA",0,IF(AD378="HABILITA",('PRECIOS UNITARIOS'!$AF378*500)/AC378))))</f>
        <v>0</v>
      </c>
      <c r="AF378" s="43">
        <f>'PRECIO REFERENCIA'!AD378</f>
        <v>0</v>
      </c>
      <c r="AG378" s="43" t="str">
        <f>'PRECIO REFERENCIA'!AF378</f>
        <v>NO HABILITA</v>
      </c>
      <c r="AH378" s="44">
        <f>+IF(AG378="NO OFERTADO",0,IF(AG378="NO CUMPLE EV TECNICA",0,IF(AG378="NO HABILITA",0,IF(AG378="HABILITA",('PRECIOS UNITARIOS'!$AF378*500)/AF378))))</f>
        <v>0</v>
      </c>
      <c r="AI378" s="43">
        <f>'PRECIO REFERENCIA'!AG378</f>
        <v>0</v>
      </c>
      <c r="AJ378" s="43" t="str">
        <f>'PRECIO REFERENCIA'!AI378</f>
        <v>NO OFERTADO</v>
      </c>
      <c r="AK378" s="44">
        <f>+IF(AJ378="NO OFERTADO",0,IF(AJ378="NO CUMPLE EV TECNICA",0,IF(AJ378="NO HABILITA",0,IF(AJ378="HABILITA",('PRECIOS UNITARIOS'!$AF378*500)/AI378))))</f>
        <v>0</v>
      </c>
      <c r="AL378" s="43">
        <f>'PRECIO REFERENCIA'!AJ378</f>
        <v>0</v>
      </c>
      <c r="AM378" s="43" t="str">
        <f>'PRECIO REFERENCIA'!AL378</f>
        <v>NO OFERTADO</v>
      </c>
      <c r="AN378" s="44">
        <f>+IF(AM378="NO OFERTADO",0,IF(AM378="NO CUMPLE EV TECNICA",0,IF(AM378="NO HABILITA",0,IF(AM378="HABILITA",('PRECIOS UNITARIOS'!$AF378*500)/AL378))))</f>
        <v>0</v>
      </c>
      <c r="AO378" s="43">
        <f>'PRECIO REFERENCIA'!AM378</f>
        <v>0</v>
      </c>
      <c r="AP378" s="43" t="str">
        <f>'PRECIO REFERENCIA'!AO378</f>
        <v>NO OFERTADO</v>
      </c>
      <c r="AQ378" s="44">
        <f>+IF(AP378="NO OFERTADO",0,IF(AP378="NO CUMPLE EV TECNICA",0,IF(AP378="NO HABILITA",0,IF(AP378="HABILITA",('PRECIOS UNITARIOS'!$AF378*500)/AO378))))</f>
        <v>0</v>
      </c>
      <c r="AR378" s="43">
        <f>'PRECIO REFERENCIA'!AP378</f>
        <v>0</v>
      </c>
      <c r="AS378" s="43" t="str">
        <f>'PRECIO REFERENCIA'!AR378</f>
        <v>NO OFERTADO</v>
      </c>
      <c r="AT378" s="44">
        <f>+IF(AS378="NO OFERTADO",0,IF(AS378="NO CUMPLE EV TECNICA",0,IF(AS378="NO HABILITA",0,IF(AS378="HABILITA",('PRECIOS UNITARIOS'!$AF378*500)/AR378))))</f>
        <v>0</v>
      </c>
      <c r="AU378" s="43">
        <f>'PRECIO REFERENCIA'!AS378</f>
        <v>1950</v>
      </c>
      <c r="AV378" s="43" t="str">
        <f>'PRECIO REFERENCIA'!AU378</f>
        <v>HABILITA</v>
      </c>
      <c r="AW378" s="44">
        <f>+IF(AV378="NO OFERTADO",0,IF(AV378="NO CUMPLE EV TECNICA",0,IF(AV378="NO HABILITA",0,IF(AV378="HABILITA",('PRECIOS UNITARIOS'!$AF378*500)/AU378))))</f>
        <v>387.43589743589746</v>
      </c>
      <c r="AX378" s="43">
        <f>'PRECIO REFERENCIA'!AV378</f>
        <v>0</v>
      </c>
      <c r="AY378" s="43" t="str">
        <f>'PRECIO REFERENCIA'!AX378</f>
        <v>NO OFERTADO</v>
      </c>
      <c r="AZ378" s="44">
        <f>+IF(AY378="NO OFERTADO",0,IF(AY378="NO CUMPLE EV TECNICA",0,IF(AY378="NO HABILITA",0,IF(AY378="HABILITA",('PRECIOS UNITARIOS'!$AF378*500)/AX378))))</f>
        <v>0</v>
      </c>
      <c r="BA378" s="43">
        <f>'PRECIO REFERENCIA'!AY378</f>
        <v>1511</v>
      </c>
      <c r="BB378" s="43" t="str">
        <f>'PRECIO REFERENCIA'!BA378</f>
        <v>HABILITA</v>
      </c>
      <c r="BC378" s="44">
        <f>+IF(BB378="NO OFERTADO",0,IF(BB378="NO CUMPLE EV TECNICA",0,IF(BB378="NO HABILITA",0,IF(BB378="HABILITA",('PRECIOS UNITARIOS'!$AF378*500)/BA378))))</f>
        <v>500</v>
      </c>
      <c r="BD378" s="43">
        <f>'PRECIO REFERENCIA'!BB378</f>
        <v>1687</v>
      </c>
      <c r="BE378" s="43" t="str">
        <f>'PRECIO REFERENCIA'!BD378</f>
        <v>HABILITA</v>
      </c>
      <c r="BF378" s="44">
        <f>+IF(BE378="NO OFERTADO",0,IF(BE378="NO CUMPLE EV TECNICA",0,IF(BE378="NO HABILITA",0,IF(BE378="HABILITA",('PRECIOS UNITARIOS'!$AF378*500)/BD378))))</f>
        <v>447.83639596917607</v>
      </c>
      <c r="BG378" s="43">
        <f>'PRECIO REFERENCIA'!BE378</f>
        <v>0</v>
      </c>
      <c r="BH378" s="43" t="str">
        <f>'PRECIO REFERENCIA'!BG378</f>
        <v>NO OFERTADO</v>
      </c>
      <c r="BI378" s="44">
        <f>+IF(BH378="NO OFERTADO",0,IF(BH378="NO CUMPLE EV TECNICA",0,IF(BH378="NO HABILITA",0,IF(BH378="HABILITA",('PRECIOS UNITARIOS'!$AF378*500)/BG378))))</f>
        <v>0</v>
      </c>
      <c r="BJ378" s="43">
        <f>'PRECIO REFERENCIA'!BH378</f>
        <v>2647.0588235294117</v>
      </c>
      <c r="BK378" s="43" t="str">
        <f>'PRECIO REFERENCIA'!BJ378</f>
        <v>NO HABILITA</v>
      </c>
      <c r="BL378" s="44">
        <f>+IF(BK378="NO OFERTADO",0,IF(BK378="NO CUMPLE EV TECNICA",0,IF(BK378="NO HABILITA",0,IF(BK378="HABILITA",('PRECIOS UNITARIOS'!$AF378*500)/BJ378))))</f>
        <v>0</v>
      </c>
      <c r="BM378" s="43">
        <f>'PRECIO REFERENCIA'!BK378</f>
        <v>0</v>
      </c>
      <c r="BN378" s="43" t="str">
        <f>'PRECIO REFERENCIA'!BM378</f>
        <v>NO OFERTADO</v>
      </c>
      <c r="BO378" s="44">
        <f>+IF(BN378="NO OFERTADO",0,IF(BN378="NO CUMPLE EV TECNICA",0,IF(BN378="NO HABILITA",0,IF(BN378="HABILITA",('PRECIOS UNITARIOS'!$AF378*500)/BM378))))</f>
        <v>0</v>
      </c>
      <c r="BP378" s="43">
        <f>'PRECIO REFERENCIA'!BN378</f>
        <v>0</v>
      </c>
      <c r="BQ378" s="43" t="str">
        <f>'PRECIO REFERENCIA'!BP378</f>
        <v>NO OFERTADO</v>
      </c>
      <c r="BR378" s="44">
        <f>+IF(BQ378="NO OFERTADO",0,IF(BQ378="NO CUMPLE EV TECNICA",0,IF(BQ378="NO HABILITA",0,IF(BQ378="HABILITA",('PRECIOS UNITARIOS'!$AF378*500)/BP378))))</f>
        <v>0</v>
      </c>
      <c r="BS378" s="43">
        <f>'PRECIO REFERENCIA'!BQ378</f>
        <v>0</v>
      </c>
      <c r="BT378" s="43" t="str">
        <f>'PRECIO REFERENCIA'!BS378</f>
        <v>NO HABILITA</v>
      </c>
      <c r="BU378" s="44">
        <f>+IF(BT378="NO OFERTADO",0,IF(BT378="NO CUMPLE EV TECNICA",0,IF(BT378="NO HABILITA",0,IF(BT378="HABILITA",('PRECIOS UNITARIOS'!$AF378*500)/BS378))))</f>
        <v>0</v>
      </c>
      <c r="BV378" s="43">
        <f>'PRECIO REFERENCIA'!BT378</f>
        <v>0</v>
      </c>
      <c r="BW378" s="43" t="str">
        <f>'PRECIO REFERENCIA'!BV378</f>
        <v>NO OFERTADO</v>
      </c>
      <c r="BX378" s="44">
        <f>+IF(BW378="NO OFERTADO",0,IF(BW378="NO CUMPLE EV TECNICA",0,IF(BW378="NO HABILITA",0,IF(BW378="HABILITA",('PRECIOS UNITARIOS'!$AF378*500)/BV378))))</f>
        <v>0</v>
      </c>
      <c r="BY378" s="43">
        <f>'PRECIO REFERENCIA'!BW378</f>
        <v>0</v>
      </c>
      <c r="BZ378" s="43" t="str">
        <f>'PRECIO REFERENCIA'!BY378</f>
        <v>NO OFERTADO</v>
      </c>
      <c r="CA378" s="44">
        <f>+IF(BZ378="NO OFERTADO",0,IF(BZ378="NO CUMPLE EV TECNICA",0,IF(BZ378="NO HABILITA",0,IF(BZ378="HABILITA",('PRECIOS UNITARIOS'!$AF378*500)/BY378))))</f>
        <v>0</v>
      </c>
      <c r="CB378" s="43">
        <f>'PRECIO REFERENCIA'!BZ378</f>
        <v>0</v>
      </c>
      <c r="CC378" s="43" t="str">
        <f>'PRECIO REFERENCIA'!CB378</f>
        <v>NO OFERTADO</v>
      </c>
      <c r="CD378" s="44">
        <f>+IF(CC378="NO OFERTADO",0,IF(CC378="NO CUMPLE EV TECNICA",0,IF(CC378="NO HABILITA",0,IF(CC378="HABILITA",('PRECIOS UNITARIOS'!$AF378*500)/CB378))))</f>
        <v>0</v>
      </c>
      <c r="CE378" s="43">
        <f>'PRECIO REFERENCIA'!CC378</f>
        <v>0</v>
      </c>
      <c r="CF378" s="43" t="str">
        <f>'PRECIO REFERENCIA'!CE378</f>
        <v>NO OFERTADO</v>
      </c>
      <c r="CG378" s="44">
        <f>+IF(CF378="NO OFERTADO",0,IF(CF378="NO CUMPLE EV TECNICA",0,IF(CF378="NO HABILITA",0,IF(CF378="HABILITA",('PRECIOS UNITARIOS'!$AF378*500)/CE378))))</f>
        <v>0</v>
      </c>
      <c r="CH378" s="43">
        <f>'PRECIO REFERENCIA'!CF378</f>
        <v>0</v>
      </c>
      <c r="CI378" s="43" t="str">
        <f>'PRECIO REFERENCIA'!CH378</f>
        <v>NO OFERTADO</v>
      </c>
      <c r="CJ378" s="44">
        <f>+IF(CI378="NO OFERTADO",0,IF(CI378="NO CUMPLE EV TECNICA",0,IF(CI378="NO HABILITA",0,IF(CI378="HABILITA",('PRECIOS UNITARIOS'!$AF378*500)/CH378))))</f>
        <v>0</v>
      </c>
    </row>
    <row r="379" spans="1:88" s="40" customFormat="1" ht="38.25" x14ac:dyDescent="0.2">
      <c r="A379" s="103">
        <v>370</v>
      </c>
      <c r="B379" s="202" t="s">
        <v>540</v>
      </c>
      <c r="C379" s="121" t="s">
        <v>538</v>
      </c>
      <c r="D379" s="24">
        <v>1</v>
      </c>
      <c r="E379" s="166" t="s">
        <v>53</v>
      </c>
      <c r="F379" s="168">
        <v>1</v>
      </c>
      <c r="G379" s="25">
        <v>1784.76676</v>
      </c>
      <c r="H379" s="43">
        <f>'PRECIO REFERENCIA'!F379</f>
        <v>0</v>
      </c>
      <c r="I379" s="43" t="str">
        <f>'PRECIO REFERENCIA'!H379</f>
        <v>NO OFERTADO</v>
      </c>
      <c r="J379" s="44">
        <f>+IF(I379="NO OFERTADO",0,IF(I379="NO CUMPLE EV TECNICA",0,IF(I379="NO HABILITA",0,IF(I379="HABILITA",('PRECIOS UNITARIOS'!$AF379*500)/H379))))</f>
        <v>0</v>
      </c>
      <c r="K379" s="43">
        <f>'PRECIO REFERENCIA'!I379</f>
        <v>0</v>
      </c>
      <c r="L379" s="43" t="str">
        <f>'PRECIO REFERENCIA'!K379</f>
        <v>NO OFERTADO</v>
      </c>
      <c r="M379" s="44">
        <f>+IF(L379="NO OFERTADO",0,IF(L379="NO CUMPLE EV TECNICA",0,IF(L379="NO HABILITA",0,IF(L379="HABILITA",('PRECIOS UNITARIOS'!$AF379*500)/K379))))</f>
        <v>0</v>
      </c>
      <c r="N379" s="43">
        <f>'PRECIO REFERENCIA'!L379</f>
        <v>0</v>
      </c>
      <c r="O379" s="43" t="str">
        <f>'PRECIO REFERENCIA'!N379</f>
        <v>NO OFERTADO</v>
      </c>
      <c r="P379" s="44">
        <f>+IF(O379="NO OFERTADO",0,IF(O379="NO CUMPLE EV TECNICA",0,IF(O379="NO HABILITA",0,IF(O379="HABILITA",('PRECIOS UNITARIOS'!$AF379*500)/N379))))</f>
        <v>0</v>
      </c>
      <c r="Q379" s="43">
        <f>'PRECIO REFERENCIA'!O379</f>
        <v>0</v>
      </c>
      <c r="R379" s="43" t="str">
        <f>'PRECIO REFERENCIA'!Q379</f>
        <v>NO OFERTADO</v>
      </c>
      <c r="S379" s="44">
        <f>+IF(R379="NO OFERTADO",0,IF(R379="NO CUMPLE EV TECNICA",0,IF(R379="NO HABILITA",0,IF(R379="HABILITA",('PRECIOS UNITARIOS'!$AF379*500)/Q379))))</f>
        <v>0</v>
      </c>
      <c r="T379" s="43">
        <f>'PRECIO REFERENCIA'!R379</f>
        <v>0</v>
      </c>
      <c r="U379" s="43" t="str">
        <f>'PRECIO REFERENCIA'!T379</f>
        <v>NO OFERTADO</v>
      </c>
      <c r="V379" s="44">
        <f>+IF(U379="NO OFERTADO",0,IF(U379="NO CUMPLE EV TECNICA",0,IF(U379="NO HABILITA",0,IF(U379="HABILITA",('PRECIOS UNITARIOS'!$AF379*500)/T379))))</f>
        <v>0</v>
      </c>
      <c r="W379" s="43">
        <f>'PRECIO REFERENCIA'!U379</f>
        <v>0</v>
      </c>
      <c r="X379" s="43" t="str">
        <f>'PRECIO REFERENCIA'!W379</f>
        <v>NO OFERTADO</v>
      </c>
      <c r="Y379" s="44">
        <f>+IF(X379="NO OFERTADO",0,IF(X379="NO CUMPLE EV TECNICA",0,IF(X379="NO HABILITA",0,IF(X379="HABILITA",('PRECIOS UNITARIOS'!$AF379*500)/W379))))</f>
        <v>0</v>
      </c>
      <c r="Z379" s="43">
        <f>'PRECIO REFERENCIA'!X379</f>
        <v>0</v>
      </c>
      <c r="AA379" s="43" t="str">
        <f>'PRECIO REFERENCIA'!Z379</f>
        <v>NO OFERTADO</v>
      </c>
      <c r="AB379" s="44">
        <f>+IF(AA379="NO OFERTADO",0,IF(AA379="NO CUMPLE EV TECNICA",0,IF(AA379="NO HABILITA",0,IF(AA379="HABILITA",('PRECIOS UNITARIOS'!$AF379*500)/Z379))))</f>
        <v>0</v>
      </c>
      <c r="AC379" s="43">
        <f>'PRECIO REFERENCIA'!AA379</f>
        <v>0</v>
      </c>
      <c r="AD379" s="43" t="str">
        <f>'PRECIO REFERENCIA'!AC379</f>
        <v>NO OFERTADO</v>
      </c>
      <c r="AE379" s="44">
        <f>+IF(AD379="NO OFERTADO",0,IF(AD379="NO CUMPLE EV TECNICA",0,IF(AD379="NO HABILITA",0,IF(AD379="HABILITA",('PRECIOS UNITARIOS'!$AF379*500)/AC379))))</f>
        <v>0</v>
      </c>
      <c r="AF379" s="43">
        <f>'PRECIO REFERENCIA'!AD379</f>
        <v>2841</v>
      </c>
      <c r="AG379" s="43" t="str">
        <f>'PRECIO REFERENCIA'!AF379</f>
        <v>NO HABILITA</v>
      </c>
      <c r="AH379" s="44">
        <f>+IF(AG379="NO OFERTADO",0,IF(AG379="NO CUMPLE EV TECNICA",0,IF(AG379="NO HABILITA",0,IF(AG379="HABILITA",('PRECIOS UNITARIOS'!$AF379*500)/AF379))))</f>
        <v>0</v>
      </c>
      <c r="AI379" s="43">
        <f>'PRECIO REFERENCIA'!AG379</f>
        <v>0</v>
      </c>
      <c r="AJ379" s="43" t="str">
        <f>'PRECIO REFERENCIA'!AI379</f>
        <v>NO OFERTADO</v>
      </c>
      <c r="AK379" s="44">
        <f>+IF(AJ379="NO OFERTADO",0,IF(AJ379="NO CUMPLE EV TECNICA",0,IF(AJ379="NO HABILITA",0,IF(AJ379="HABILITA",('PRECIOS UNITARIOS'!$AF379*500)/AI379))))</f>
        <v>0</v>
      </c>
      <c r="AL379" s="43">
        <f>'PRECIO REFERENCIA'!AJ379</f>
        <v>0</v>
      </c>
      <c r="AM379" s="43" t="str">
        <f>'PRECIO REFERENCIA'!AL379</f>
        <v>NO OFERTADO</v>
      </c>
      <c r="AN379" s="44">
        <f>+IF(AM379="NO OFERTADO",0,IF(AM379="NO CUMPLE EV TECNICA",0,IF(AM379="NO HABILITA",0,IF(AM379="HABILITA",('PRECIOS UNITARIOS'!$AF379*500)/AL379))))</f>
        <v>0</v>
      </c>
      <c r="AO379" s="43">
        <f>'PRECIO REFERENCIA'!AM379</f>
        <v>0</v>
      </c>
      <c r="AP379" s="43" t="str">
        <f>'PRECIO REFERENCIA'!AO379</f>
        <v>NO OFERTADO</v>
      </c>
      <c r="AQ379" s="44">
        <f>+IF(AP379="NO OFERTADO",0,IF(AP379="NO CUMPLE EV TECNICA",0,IF(AP379="NO HABILITA",0,IF(AP379="HABILITA",('PRECIOS UNITARIOS'!$AF379*500)/AO379))))</f>
        <v>0</v>
      </c>
      <c r="AR379" s="43">
        <f>'PRECIO REFERENCIA'!AP379</f>
        <v>0</v>
      </c>
      <c r="AS379" s="43" t="str">
        <f>'PRECIO REFERENCIA'!AR379</f>
        <v>NO HABILITA</v>
      </c>
      <c r="AT379" s="44">
        <f>+IF(AS379="NO OFERTADO",0,IF(AS379="NO CUMPLE EV TECNICA",0,IF(AS379="NO HABILITA",0,IF(AS379="HABILITA",('PRECIOS UNITARIOS'!$AF379*500)/AR379))))</f>
        <v>0</v>
      </c>
      <c r="AU379" s="43">
        <f>'PRECIO REFERENCIA'!AS379</f>
        <v>2937.5</v>
      </c>
      <c r="AV379" s="43" t="str">
        <f>'PRECIO REFERENCIA'!AU379</f>
        <v>NO HABILITA</v>
      </c>
      <c r="AW379" s="44">
        <f>+IF(AV379="NO OFERTADO",0,IF(AV379="NO CUMPLE EV TECNICA",0,IF(AV379="NO HABILITA",0,IF(AV379="HABILITA",('PRECIOS UNITARIOS'!$AF379*500)/AU379))))</f>
        <v>0</v>
      </c>
      <c r="AX379" s="43">
        <f>'PRECIO REFERENCIA'!AV379</f>
        <v>0</v>
      </c>
      <c r="AY379" s="43" t="str">
        <f>'PRECIO REFERENCIA'!AX379</f>
        <v>NO OFERTADO</v>
      </c>
      <c r="AZ379" s="44">
        <f>+IF(AY379="NO OFERTADO",0,IF(AY379="NO CUMPLE EV TECNICA",0,IF(AY379="NO HABILITA",0,IF(AY379="HABILITA",('PRECIOS UNITARIOS'!$AF379*500)/AX379))))</f>
        <v>0</v>
      </c>
      <c r="BA379" s="43">
        <f>'PRECIO REFERENCIA'!AY379</f>
        <v>2220</v>
      </c>
      <c r="BB379" s="43" t="str">
        <f>'PRECIO REFERENCIA'!BA379</f>
        <v>HABILITA</v>
      </c>
      <c r="BC379" s="44">
        <f>+IF(BB379="NO OFERTADO",0,IF(BB379="NO CUMPLE EV TECNICA",0,IF(BB379="NO HABILITA",0,IF(BB379="HABILITA",('PRECIOS UNITARIOS'!$AF379*500)/BA379))))</f>
        <v>500</v>
      </c>
      <c r="BD379" s="43">
        <f>'PRECIO REFERENCIA'!BB379</f>
        <v>2521</v>
      </c>
      <c r="BE379" s="43" t="str">
        <f>'PRECIO REFERENCIA'!BD379</f>
        <v>NO HABILITA</v>
      </c>
      <c r="BF379" s="44">
        <f>+IF(BE379="NO OFERTADO",0,IF(BE379="NO CUMPLE EV TECNICA",0,IF(BE379="NO HABILITA",0,IF(BE379="HABILITA",('PRECIOS UNITARIOS'!$AF379*500)/BD379))))</f>
        <v>0</v>
      </c>
      <c r="BG379" s="43">
        <f>'PRECIO REFERENCIA'!BE379</f>
        <v>0</v>
      </c>
      <c r="BH379" s="43" t="str">
        <f>'PRECIO REFERENCIA'!BG379</f>
        <v>NO OFERTADO</v>
      </c>
      <c r="BI379" s="44">
        <f>+IF(BH379="NO OFERTADO",0,IF(BH379="NO CUMPLE EV TECNICA",0,IF(BH379="NO HABILITA",0,IF(BH379="HABILITA",('PRECIOS UNITARIOS'!$AF379*500)/BG379))))</f>
        <v>0</v>
      </c>
      <c r="BJ379" s="43">
        <f>'PRECIO REFERENCIA'!BH379</f>
        <v>0</v>
      </c>
      <c r="BK379" s="43" t="str">
        <f>'PRECIO REFERENCIA'!BJ379</f>
        <v>NO HABILITA</v>
      </c>
      <c r="BL379" s="44">
        <f>+IF(BK379="NO OFERTADO",0,IF(BK379="NO CUMPLE EV TECNICA",0,IF(BK379="NO HABILITA",0,IF(BK379="HABILITA",('PRECIOS UNITARIOS'!$AF379*500)/BJ379))))</f>
        <v>0</v>
      </c>
      <c r="BM379" s="43">
        <f>'PRECIO REFERENCIA'!BK379</f>
        <v>0</v>
      </c>
      <c r="BN379" s="43" t="str">
        <f>'PRECIO REFERENCIA'!BM379</f>
        <v>NO OFERTADO</v>
      </c>
      <c r="BO379" s="44">
        <f>+IF(BN379="NO OFERTADO",0,IF(BN379="NO CUMPLE EV TECNICA",0,IF(BN379="NO HABILITA",0,IF(BN379="HABILITA",('PRECIOS UNITARIOS'!$AF379*500)/BM379))))</f>
        <v>0</v>
      </c>
      <c r="BP379" s="43">
        <f>'PRECIO REFERENCIA'!BN379</f>
        <v>0</v>
      </c>
      <c r="BQ379" s="43" t="str">
        <f>'PRECIO REFERENCIA'!BP379</f>
        <v>NO OFERTADO</v>
      </c>
      <c r="BR379" s="44">
        <f>+IF(BQ379="NO OFERTADO",0,IF(BQ379="NO CUMPLE EV TECNICA",0,IF(BQ379="NO HABILITA",0,IF(BQ379="HABILITA",('PRECIOS UNITARIOS'!$AF379*500)/BP379))))</f>
        <v>0</v>
      </c>
      <c r="BS379" s="43">
        <f>'PRECIO REFERENCIA'!BQ379</f>
        <v>0</v>
      </c>
      <c r="BT379" s="43" t="str">
        <f>'PRECIO REFERENCIA'!BS379</f>
        <v>NO OFERTADO</v>
      </c>
      <c r="BU379" s="44">
        <f>+IF(BT379="NO OFERTADO",0,IF(BT379="NO CUMPLE EV TECNICA",0,IF(BT379="NO HABILITA",0,IF(BT379="HABILITA",('PRECIOS UNITARIOS'!$AF379*500)/BS379))))</f>
        <v>0</v>
      </c>
      <c r="BV379" s="43">
        <f>'PRECIO REFERENCIA'!BT379</f>
        <v>0</v>
      </c>
      <c r="BW379" s="43" t="str">
        <f>'PRECIO REFERENCIA'!BV379</f>
        <v>NO OFERTADO</v>
      </c>
      <c r="BX379" s="44">
        <f>+IF(BW379="NO OFERTADO",0,IF(BW379="NO CUMPLE EV TECNICA",0,IF(BW379="NO HABILITA",0,IF(BW379="HABILITA",('PRECIOS UNITARIOS'!$AF379*500)/BV379))))</f>
        <v>0</v>
      </c>
      <c r="BY379" s="43">
        <f>'PRECIO REFERENCIA'!BW379</f>
        <v>0</v>
      </c>
      <c r="BZ379" s="43" t="str">
        <f>'PRECIO REFERENCIA'!BY379</f>
        <v>NO OFERTADO</v>
      </c>
      <c r="CA379" s="44">
        <f>+IF(BZ379="NO OFERTADO",0,IF(BZ379="NO CUMPLE EV TECNICA",0,IF(BZ379="NO HABILITA",0,IF(BZ379="HABILITA",('PRECIOS UNITARIOS'!$AF379*500)/BY379))))</f>
        <v>0</v>
      </c>
      <c r="CB379" s="43">
        <f>'PRECIO REFERENCIA'!BZ379</f>
        <v>0</v>
      </c>
      <c r="CC379" s="43" t="str">
        <f>'PRECIO REFERENCIA'!CB379</f>
        <v>NO OFERTADO</v>
      </c>
      <c r="CD379" s="44">
        <f>+IF(CC379="NO OFERTADO",0,IF(CC379="NO CUMPLE EV TECNICA",0,IF(CC379="NO HABILITA",0,IF(CC379="HABILITA",('PRECIOS UNITARIOS'!$AF379*500)/CB379))))</f>
        <v>0</v>
      </c>
      <c r="CE379" s="43">
        <f>'PRECIO REFERENCIA'!CC379</f>
        <v>0</v>
      </c>
      <c r="CF379" s="43" t="str">
        <f>'PRECIO REFERENCIA'!CE379</f>
        <v>NO OFERTADO</v>
      </c>
      <c r="CG379" s="44">
        <f>+IF(CF379="NO OFERTADO",0,IF(CF379="NO CUMPLE EV TECNICA",0,IF(CF379="NO HABILITA",0,IF(CF379="HABILITA",('PRECIOS UNITARIOS'!$AF379*500)/CE379))))</f>
        <v>0</v>
      </c>
      <c r="CH379" s="43">
        <f>'PRECIO REFERENCIA'!CF379</f>
        <v>0</v>
      </c>
      <c r="CI379" s="43" t="str">
        <f>'PRECIO REFERENCIA'!CH379</f>
        <v>NO OFERTADO</v>
      </c>
      <c r="CJ379" s="44">
        <f>+IF(CI379="NO OFERTADO",0,IF(CI379="NO CUMPLE EV TECNICA",0,IF(CI379="NO HABILITA",0,IF(CI379="HABILITA",('PRECIOS UNITARIOS'!$AF379*500)/CH379))))</f>
        <v>0</v>
      </c>
    </row>
    <row r="380" spans="1:88" s="40" customFormat="1" ht="38.25" x14ac:dyDescent="0.2">
      <c r="A380" s="103">
        <v>371</v>
      </c>
      <c r="B380" s="202" t="s">
        <v>541</v>
      </c>
      <c r="C380" s="121" t="s">
        <v>538</v>
      </c>
      <c r="D380" s="24">
        <v>1</v>
      </c>
      <c r="E380" s="166" t="s">
        <v>53</v>
      </c>
      <c r="F380" s="168">
        <v>2</v>
      </c>
      <c r="G380" s="25">
        <v>3025</v>
      </c>
      <c r="H380" s="43">
        <f>'PRECIO REFERENCIA'!F380</f>
        <v>0</v>
      </c>
      <c r="I380" s="43" t="str">
        <f>'PRECIO REFERENCIA'!H380</f>
        <v>NO OFERTADO</v>
      </c>
      <c r="J380" s="44">
        <f>+IF(I380="NO OFERTADO",0,IF(I380="NO CUMPLE EV TECNICA",0,IF(I380="NO HABILITA",0,IF(I380="HABILITA",('PRECIOS UNITARIOS'!$AF380*500)/H380))))</f>
        <v>0</v>
      </c>
      <c r="K380" s="43">
        <f>'PRECIO REFERENCIA'!I380</f>
        <v>0</v>
      </c>
      <c r="L380" s="43" t="str">
        <f>'PRECIO REFERENCIA'!K380</f>
        <v>NO OFERTADO</v>
      </c>
      <c r="M380" s="44">
        <f>+IF(L380="NO OFERTADO",0,IF(L380="NO CUMPLE EV TECNICA",0,IF(L380="NO HABILITA",0,IF(L380="HABILITA",('PRECIOS UNITARIOS'!$AF380*500)/K380))))</f>
        <v>0</v>
      </c>
      <c r="N380" s="43">
        <f>'PRECIO REFERENCIA'!L380</f>
        <v>0</v>
      </c>
      <c r="O380" s="43" t="str">
        <f>'PRECIO REFERENCIA'!N380</f>
        <v>NO OFERTADO</v>
      </c>
      <c r="P380" s="44">
        <f>+IF(O380="NO OFERTADO",0,IF(O380="NO CUMPLE EV TECNICA",0,IF(O380="NO HABILITA",0,IF(O380="HABILITA",('PRECIOS UNITARIOS'!$AF380*500)/N380))))</f>
        <v>0</v>
      </c>
      <c r="Q380" s="43">
        <f>'PRECIO REFERENCIA'!O380</f>
        <v>0</v>
      </c>
      <c r="R380" s="43" t="str">
        <f>'PRECIO REFERENCIA'!Q380</f>
        <v>NO OFERTADO</v>
      </c>
      <c r="S380" s="44">
        <f>+IF(R380="NO OFERTADO",0,IF(R380="NO CUMPLE EV TECNICA",0,IF(R380="NO HABILITA",0,IF(R380="HABILITA",('PRECIOS UNITARIOS'!$AF380*500)/Q380))))</f>
        <v>0</v>
      </c>
      <c r="T380" s="43">
        <f>'PRECIO REFERENCIA'!R380</f>
        <v>0</v>
      </c>
      <c r="U380" s="43" t="str">
        <f>'PRECIO REFERENCIA'!T380</f>
        <v>NO OFERTADO</v>
      </c>
      <c r="V380" s="44">
        <f>+IF(U380="NO OFERTADO",0,IF(U380="NO CUMPLE EV TECNICA",0,IF(U380="NO HABILITA",0,IF(U380="HABILITA",('PRECIOS UNITARIOS'!$AF380*500)/T380))))</f>
        <v>0</v>
      </c>
      <c r="W380" s="43">
        <f>'PRECIO REFERENCIA'!U380</f>
        <v>0</v>
      </c>
      <c r="X380" s="43" t="str">
        <f>'PRECIO REFERENCIA'!W380</f>
        <v>NO OFERTADO</v>
      </c>
      <c r="Y380" s="44">
        <f>+IF(X380="NO OFERTADO",0,IF(X380="NO CUMPLE EV TECNICA",0,IF(X380="NO HABILITA",0,IF(X380="HABILITA",('PRECIOS UNITARIOS'!$AF380*500)/W380))))</f>
        <v>0</v>
      </c>
      <c r="Z380" s="43">
        <f>'PRECIO REFERENCIA'!X380</f>
        <v>0</v>
      </c>
      <c r="AA380" s="43" t="str">
        <f>'PRECIO REFERENCIA'!Z380</f>
        <v>NO OFERTADO</v>
      </c>
      <c r="AB380" s="44">
        <f>+IF(AA380="NO OFERTADO",0,IF(AA380="NO CUMPLE EV TECNICA",0,IF(AA380="NO HABILITA",0,IF(AA380="HABILITA",('PRECIOS UNITARIOS'!$AF380*500)/Z380))))</f>
        <v>0</v>
      </c>
      <c r="AC380" s="43">
        <f>'PRECIO REFERENCIA'!AA380</f>
        <v>0</v>
      </c>
      <c r="AD380" s="43" t="str">
        <f>'PRECIO REFERENCIA'!AC380</f>
        <v>NO OFERTADO</v>
      </c>
      <c r="AE380" s="44">
        <f>+IF(AD380="NO OFERTADO",0,IF(AD380="NO CUMPLE EV TECNICA",0,IF(AD380="NO HABILITA",0,IF(AD380="HABILITA",('PRECIOS UNITARIOS'!$AF380*500)/AC380))))</f>
        <v>0</v>
      </c>
      <c r="AF380" s="43">
        <f>'PRECIO REFERENCIA'!AD380</f>
        <v>3409</v>
      </c>
      <c r="AG380" s="43" t="str">
        <f>'PRECIO REFERENCIA'!AF380</f>
        <v>HABILITA</v>
      </c>
      <c r="AH380" s="44">
        <f>+IF(AG380="NO OFERTADO",0,IF(AG380="NO CUMPLE EV TECNICA",0,IF(AG380="NO HABILITA",0,IF(AG380="HABILITA",('PRECIOS UNITARIOS'!$AF380*500)/AF380))))</f>
        <v>376.50337342329129</v>
      </c>
      <c r="AI380" s="43">
        <f>'PRECIO REFERENCIA'!AG380</f>
        <v>0</v>
      </c>
      <c r="AJ380" s="43" t="str">
        <f>'PRECIO REFERENCIA'!AI380</f>
        <v>NO OFERTADO</v>
      </c>
      <c r="AK380" s="44">
        <f>+IF(AJ380="NO OFERTADO",0,IF(AJ380="NO CUMPLE EV TECNICA",0,IF(AJ380="NO HABILITA",0,IF(AJ380="HABILITA",('PRECIOS UNITARIOS'!$AF380*500)/AI380))))</f>
        <v>0</v>
      </c>
      <c r="AL380" s="43">
        <f>'PRECIO REFERENCIA'!AJ380</f>
        <v>0</v>
      </c>
      <c r="AM380" s="43" t="str">
        <f>'PRECIO REFERENCIA'!AL380</f>
        <v>NO OFERTADO</v>
      </c>
      <c r="AN380" s="44">
        <f>+IF(AM380="NO OFERTADO",0,IF(AM380="NO CUMPLE EV TECNICA",0,IF(AM380="NO HABILITA",0,IF(AM380="HABILITA",('PRECIOS UNITARIOS'!$AF380*500)/AL380))))</f>
        <v>0</v>
      </c>
      <c r="AO380" s="43">
        <f>'PRECIO REFERENCIA'!AM380</f>
        <v>0</v>
      </c>
      <c r="AP380" s="43" t="str">
        <f>'PRECIO REFERENCIA'!AO380</f>
        <v>NO OFERTADO</v>
      </c>
      <c r="AQ380" s="44">
        <f>+IF(AP380="NO OFERTADO",0,IF(AP380="NO CUMPLE EV TECNICA",0,IF(AP380="NO HABILITA",0,IF(AP380="HABILITA",('PRECIOS UNITARIOS'!$AF380*500)/AO380))))</f>
        <v>0</v>
      </c>
      <c r="AR380" s="43">
        <f>'PRECIO REFERENCIA'!AP380</f>
        <v>0</v>
      </c>
      <c r="AS380" s="43" t="str">
        <f>'PRECIO REFERENCIA'!AR380</f>
        <v>NO HABILITA</v>
      </c>
      <c r="AT380" s="44">
        <f>+IF(AS380="NO OFERTADO",0,IF(AS380="NO CUMPLE EV TECNICA",0,IF(AS380="NO HABILITA",0,IF(AS380="HABILITA",('PRECIOS UNITARIOS'!$AF380*500)/AR380))))</f>
        <v>0</v>
      </c>
      <c r="AU380" s="43">
        <f>'PRECIO REFERENCIA'!AS380</f>
        <v>3525</v>
      </c>
      <c r="AV380" s="43" t="str">
        <f>'PRECIO REFERENCIA'!AU380</f>
        <v>HABILITA</v>
      </c>
      <c r="AW380" s="44">
        <f>+IF(AV380="NO OFERTADO",0,IF(AV380="NO CUMPLE EV TECNICA",0,IF(AV380="NO HABILITA",0,IF(AV380="HABILITA",('PRECIOS UNITARIOS'!$AF380*500)/AU380))))</f>
        <v>364.11347517730496</v>
      </c>
      <c r="AX380" s="43">
        <f>'PRECIO REFERENCIA'!AV380</f>
        <v>0</v>
      </c>
      <c r="AY380" s="43" t="str">
        <f>'PRECIO REFERENCIA'!AX380</f>
        <v>NO OFERTADO</v>
      </c>
      <c r="AZ380" s="44">
        <f>+IF(AY380="NO OFERTADO",0,IF(AY380="NO CUMPLE EV TECNICA",0,IF(AY380="NO HABILITA",0,IF(AY380="HABILITA",('PRECIOS UNITARIOS'!$AF380*500)/AX380))))</f>
        <v>0</v>
      </c>
      <c r="BA380" s="43">
        <f>'PRECIO REFERENCIA'!AY380</f>
        <v>2567</v>
      </c>
      <c r="BB380" s="43" t="str">
        <f>'PRECIO REFERENCIA'!BA380</f>
        <v>HABILITA</v>
      </c>
      <c r="BC380" s="44">
        <f>+IF(BB380="NO OFERTADO",0,IF(BB380="NO CUMPLE EV TECNICA",0,IF(BB380="NO HABILITA",0,IF(BB380="HABILITA",('PRECIOS UNITARIOS'!$AF380*500)/BA380))))</f>
        <v>500</v>
      </c>
      <c r="BD380" s="43">
        <f>'PRECIO REFERENCIA'!BB380</f>
        <v>3025</v>
      </c>
      <c r="BE380" s="43" t="str">
        <f>'PRECIO REFERENCIA'!BD380</f>
        <v>HABILITA</v>
      </c>
      <c r="BF380" s="44">
        <f>+IF(BE380="NO OFERTADO",0,IF(BE380="NO CUMPLE EV TECNICA",0,IF(BE380="NO HABILITA",0,IF(BE380="HABILITA",('PRECIOS UNITARIOS'!$AF380*500)/BD380))))</f>
        <v>424.29752066115702</v>
      </c>
      <c r="BG380" s="43">
        <f>'PRECIO REFERENCIA'!BE380</f>
        <v>0</v>
      </c>
      <c r="BH380" s="43" t="str">
        <f>'PRECIO REFERENCIA'!BG380</f>
        <v>NO OFERTADO</v>
      </c>
      <c r="BI380" s="44">
        <f>+IF(BH380="NO OFERTADO",0,IF(BH380="NO CUMPLE EV TECNICA",0,IF(BH380="NO HABILITA",0,IF(BH380="HABILITA",('PRECIOS UNITARIOS'!$AF380*500)/BG380))))</f>
        <v>0</v>
      </c>
      <c r="BJ380" s="43">
        <f>'PRECIO REFERENCIA'!BH380</f>
        <v>0</v>
      </c>
      <c r="BK380" s="43" t="str">
        <f>'PRECIO REFERENCIA'!BJ380</f>
        <v>NO HABILITA</v>
      </c>
      <c r="BL380" s="44">
        <f>+IF(BK380="NO OFERTADO",0,IF(BK380="NO CUMPLE EV TECNICA",0,IF(BK380="NO HABILITA",0,IF(BK380="HABILITA",('PRECIOS UNITARIOS'!$AF380*500)/BJ380))))</f>
        <v>0</v>
      </c>
      <c r="BM380" s="43">
        <f>'PRECIO REFERENCIA'!BK380</f>
        <v>0</v>
      </c>
      <c r="BN380" s="43" t="str">
        <f>'PRECIO REFERENCIA'!BM380</f>
        <v>NO OFERTADO</v>
      </c>
      <c r="BO380" s="44">
        <f>+IF(BN380="NO OFERTADO",0,IF(BN380="NO CUMPLE EV TECNICA",0,IF(BN380="NO HABILITA",0,IF(BN380="HABILITA",('PRECIOS UNITARIOS'!$AF380*500)/BM380))))</f>
        <v>0</v>
      </c>
      <c r="BP380" s="43">
        <f>'PRECIO REFERENCIA'!BN380</f>
        <v>0</v>
      </c>
      <c r="BQ380" s="43" t="str">
        <f>'PRECIO REFERENCIA'!BP380</f>
        <v>NO OFERTADO</v>
      </c>
      <c r="BR380" s="44">
        <f>+IF(BQ380="NO OFERTADO",0,IF(BQ380="NO CUMPLE EV TECNICA",0,IF(BQ380="NO HABILITA",0,IF(BQ380="HABILITA",('PRECIOS UNITARIOS'!$AF380*500)/BP380))))</f>
        <v>0</v>
      </c>
      <c r="BS380" s="43">
        <f>'PRECIO REFERENCIA'!BQ380</f>
        <v>0</v>
      </c>
      <c r="BT380" s="43" t="str">
        <f>'PRECIO REFERENCIA'!BS380</f>
        <v>NO OFERTADO</v>
      </c>
      <c r="BU380" s="44">
        <f>+IF(BT380="NO OFERTADO",0,IF(BT380="NO CUMPLE EV TECNICA",0,IF(BT380="NO HABILITA",0,IF(BT380="HABILITA",('PRECIOS UNITARIOS'!$AF380*500)/BS380))))</f>
        <v>0</v>
      </c>
      <c r="BV380" s="43">
        <f>'PRECIO REFERENCIA'!BT380</f>
        <v>0</v>
      </c>
      <c r="BW380" s="43" t="str">
        <f>'PRECIO REFERENCIA'!BV380</f>
        <v>NO OFERTADO</v>
      </c>
      <c r="BX380" s="44">
        <f>+IF(BW380="NO OFERTADO",0,IF(BW380="NO CUMPLE EV TECNICA",0,IF(BW380="NO HABILITA",0,IF(BW380="HABILITA",('PRECIOS UNITARIOS'!$AF380*500)/BV380))))</f>
        <v>0</v>
      </c>
      <c r="BY380" s="43">
        <f>'PRECIO REFERENCIA'!BW380</f>
        <v>0</v>
      </c>
      <c r="BZ380" s="43" t="str">
        <f>'PRECIO REFERENCIA'!BY380</f>
        <v>NO OFERTADO</v>
      </c>
      <c r="CA380" s="44">
        <f>+IF(BZ380="NO OFERTADO",0,IF(BZ380="NO CUMPLE EV TECNICA",0,IF(BZ380="NO HABILITA",0,IF(BZ380="HABILITA",('PRECIOS UNITARIOS'!$AF380*500)/BY380))))</f>
        <v>0</v>
      </c>
      <c r="CB380" s="43">
        <f>'PRECIO REFERENCIA'!BZ380</f>
        <v>0</v>
      </c>
      <c r="CC380" s="43" t="str">
        <f>'PRECIO REFERENCIA'!CB380</f>
        <v>NO OFERTADO</v>
      </c>
      <c r="CD380" s="44">
        <f>+IF(CC380="NO OFERTADO",0,IF(CC380="NO CUMPLE EV TECNICA",0,IF(CC380="NO HABILITA",0,IF(CC380="HABILITA",('PRECIOS UNITARIOS'!$AF380*500)/CB380))))</f>
        <v>0</v>
      </c>
      <c r="CE380" s="43">
        <f>'PRECIO REFERENCIA'!CC380</f>
        <v>0</v>
      </c>
      <c r="CF380" s="43" t="str">
        <f>'PRECIO REFERENCIA'!CE380</f>
        <v>NO OFERTADO</v>
      </c>
      <c r="CG380" s="44">
        <f>+IF(CF380="NO OFERTADO",0,IF(CF380="NO CUMPLE EV TECNICA",0,IF(CF380="NO HABILITA",0,IF(CF380="HABILITA",('PRECIOS UNITARIOS'!$AF380*500)/CE380))))</f>
        <v>0</v>
      </c>
      <c r="CH380" s="43">
        <f>'PRECIO REFERENCIA'!CF380</f>
        <v>0</v>
      </c>
      <c r="CI380" s="43" t="str">
        <f>'PRECIO REFERENCIA'!CH380</f>
        <v>NO OFERTADO</v>
      </c>
      <c r="CJ380" s="44">
        <f>+IF(CI380="NO OFERTADO",0,IF(CI380="NO CUMPLE EV TECNICA",0,IF(CI380="NO HABILITA",0,IF(CI380="HABILITA",('PRECIOS UNITARIOS'!$AF380*500)/CH380))))</f>
        <v>0</v>
      </c>
    </row>
    <row r="381" spans="1:88" s="40" customFormat="1" ht="38.25" x14ac:dyDescent="0.2">
      <c r="A381" s="103">
        <v>372</v>
      </c>
      <c r="B381" s="202" t="s">
        <v>542</v>
      </c>
      <c r="C381" s="121" t="s">
        <v>538</v>
      </c>
      <c r="D381" s="24">
        <v>1</v>
      </c>
      <c r="E381" s="166" t="s">
        <v>53</v>
      </c>
      <c r="F381" s="168">
        <v>858.33333333333337</v>
      </c>
      <c r="G381" s="25">
        <v>1407</v>
      </c>
      <c r="H381" s="43">
        <f>'PRECIO REFERENCIA'!F381</f>
        <v>1540</v>
      </c>
      <c r="I381" s="43" t="str">
        <f>'PRECIO REFERENCIA'!H381</f>
        <v>HABILITA</v>
      </c>
      <c r="J381" s="44">
        <f>+IF(I381="NO OFERTADO",0,IF(I381="NO CUMPLE EV TECNICA",0,IF(I381="NO HABILITA",0,IF(I381="HABILITA",('PRECIOS UNITARIOS'!$AF381*500)/H381))))</f>
        <v>430.19480519480521</v>
      </c>
      <c r="K381" s="43">
        <f>'PRECIO REFERENCIA'!I381</f>
        <v>0</v>
      </c>
      <c r="L381" s="43" t="str">
        <f>'PRECIO REFERENCIA'!K381</f>
        <v>NO OFERTADO</v>
      </c>
      <c r="M381" s="44">
        <f>+IF(L381="NO OFERTADO",0,IF(L381="NO CUMPLE EV TECNICA",0,IF(L381="NO HABILITA",0,IF(L381="HABILITA",('PRECIOS UNITARIOS'!$AF381*500)/K381))))</f>
        <v>0</v>
      </c>
      <c r="N381" s="43">
        <f>'PRECIO REFERENCIA'!L381</f>
        <v>0</v>
      </c>
      <c r="O381" s="43" t="str">
        <f>'PRECIO REFERENCIA'!N381</f>
        <v>NO OFERTADO</v>
      </c>
      <c r="P381" s="44">
        <f>+IF(O381="NO OFERTADO",0,IF(O381="NO CUMPLE EV TECNICA",0,IF(O381="NO HABILITA",0,IF(O381="HABILITA",('PRECIOS UNITARIOS'!$AF381*500)/N381))))</f>
        <v>0</v>
      </c>
      <c r="Q381" s="43">
        <f>'PRECIO REFERENCIA'!O381</f>
        <v>0</v>
      </c>
      <c r="R381" s="43" t="str">
        <f>'PRECIO REFERENCIA'!Q381</f>
        <v>NO OFERTADO</v>
      </c>
      <c r="S381" s="44">
        <f>+IF(R381="NO OFERTADO",0,IF(R381="NO CUMPLE EV TECNICA",0,IF(R381="NO HABILITA",0,IF(R381="HABILITA",('PRECIOS UNITARIOS'!$AF381*500)/Q381))))</f>
        <v>0</v>
      </c>
      <c r="T381" s="43">
        <f>'PRECIO REFERENCIA'!R381</f>
        <v>0</v>
      </c>
      <c r="U381" s="43" t="str">
        <f>'PRECIO REFERENCIA'!T381</f>
        <v>NO OFERTADO</v>
      </c>
      <c r="V381" s="44">
        <f>+IF(U381="NO OFERTADO",0,IF(U381="NO CUMPLE EV TECNICA",0,IF(U381="NO HABILITA",0,IF(U381="HABILITA",('PRECIOS UNITARIOS'!$AF381*500)/T381))))</f>
        <v>0</v>
      </c>
      <c r="W381" s="43">
        <f>'PRECIO REFERENCIA'!U381</f>
        <v>1498</v>
      </c>
      <c r="X381" s="43" t="str">
        <f>'PRECIO REFERENCIA'!W381</f>
        <v>HABILITA</v>
      </c>
      <c r="Y381" s="44">
        <f>+IF(X381="NO OFERTADO",0,IF(X381="NO CUMPLE EV TECNICA",0,IF(X381="NO HABILITA",0,IF(X381="HABILITA",('PRECIOS UNITARIOS'!$AF381*500)/W381))))</f>
        <v>442.25634178905204</v>
      </c>
      <c r="Z381" s="43">
        <f>'PRECIO REFERENCIA'!X381</f>
        <v>1460</v>
      </c>
      <c r="AA381" s="43" t="str">
        <f>'PRECIO REFERENCIA'!Z381</f>
        <v>HABILITA</v>
      </c>
      <c r="AB381" s="44">
        <f>+IF(AA381="NO OFERTADO",0,IF(AA381="NO CUMPLE EV TECNICA",0,IF(AA381="NO HABILITA",0,IF(AA381="HABILITA",('PRECIOS UNITARIOS'!$AF381*500)/Z381))))</f>
        <v>453.76712328767121</v>
      </c>
      <c r="AC381" s="43">
        <f>'PRECIO REFERENCIA'!AA381</f>
        <v>0</v>
      </c>
      <c r="AD381" s="43" t="str">
        <f>'PRECIO REFERENCIA'!AC381</f>
        <v>NO OFERTADO</v>
      </c>
      <c r="AE381" s="44">
        <f>+IF(AD381="NO OFERTADO",0,IF(AD381="NO CUMPLE EV TECNICA",0,IF(AD381="NO HABILITA",0,IF(AD381="HABILITA",('PRECIOS UNITARIOS'!$AF381*500)/AC381))))</f>
        <v>0</v>
      </c>
      <c r="AF381" s="43">
        <f>'PRECIO REFERENCIA'!AD381</f>
        <v>1773</v>
      </c>
      <c r="AG381" s="43" t="str">
        <f>'PRECIO REFERENCIA'!AF381</f>
        <v>HABILITA</v>
      </c>
      <c r="AH381" s="44">
        <f>+IF(AG381="NO OFERTADO",0,IF(AG381="NO CUMPLE EV TECNICA",0,IF(AG381="NO HABILITA",0,IF(AG381="HABILITA",('PRECIOS UNITARIOS'!$AF381*500)/AF381))))</f>
        <v>373.66046249294982</v>
      </c>
      <c r="AI381" s="43">
        <f>'PRECIO REFERENCIA'!AG381</f>
        <v>0</v>
      </c>
      <c r="AJ381" s="43" t="str">
        <f>'PRECIO REFERENCIA'!AI381</f>
        <v>NO OFERTADO</v>
      </c>
      <c r="AK381" s="44">
        <f>+IF(AJ381="NO OFERTADO",0,IF(AJ381="NO CUMPLE EV TECNICA",0,IF(AJ381="NO HABILITA",0,IF(AJ381="HABILITA",('PRECIOS UNITARIOS'!$AF381*500)/AI381))))</f>
        <v>0</v>
      </c>
      <c r="AL381" s="43">
        <f>'PRECIO REFERENCIA'!AJ381</f>
        <v>0</v>
      </c>
      <c r="AM381" s="43" t="str">
        <f>'PRECIO REFERENCIA'!AL381</f>
        <v>NO OFERTADO</v>
      </c>
      <c r="AN381" s="44">
        <f>+IF(AM381="NO OFERTADO",0,IF(AM381="NO CUMPLE EV TECNICA",0,IF(AM381="NO HABILITA",0,IF(AM381="HABILITA",('PRECIOS UNITARIOS'!$AF381*500)/AL381))))</f>
        <v>0</v>
      </c>
      <c r="AO381" s="43">
        <f>'PRECIO REFERENCIA'!AM381</f>
        <v>0</v>
      </c>
      <c r="AP381" s="43" t="str">
        <f>'PRECIO REFERENCIA'!AO381</f>
        <v>NO OFERTADO</v>
      </c>
      <c r="AQ381" s="44">
        <f>+IF(AP381="NO OFERTADO",0,IF(AP381="NO CUMPLE EV TECNICA",0,IF(AP381="NO HABILITA",0,IF(AP381="HABILITA",('PRECIOS UNITARIOS'!$AF381*500)/AO381))))</f>
        <v>0</v>
      </c>
      <c r="AR381" s="43">
        <f>'PRECIO REFERENCIA'!AP381</f>
        <v>0</v>
      </c>
      <c r="AS381" s="43" t="str">
        <f>'PRECIO REFERENCIA'!AR381</f>
        <v>NO OFERTADO</v>
      </c>
      <c r="AT381" s="44">
        <f>+IF(AS381="NO OFERTADO",0,IF(AS381="NO CUMPLE EV TECNICA",0,IF(AS381="NO HABILITA",0,IF(AS381="HABILITA",('PRECIOS UNITARIOS'!$AF381*500)/AR381))))</f>
        <v>0</v>
      </c>
      <c r="AU381" s="43">
        <f>'PRECIO REFERENCIA'!AS381</f>
        <v>1800</v>
      </c>
      <c r="AV381" s="43" t="str">
        <f>'PRECIO REFERENCIA'!AU381</f>
        <v>HABILITA</v>
      </c>
      <c r="AW381" s="44">
        <f>+IF(AV381="NO OFERTADO",0,IF(AV381="NO CUMPLE EV TECNICA",0,IF(AV381="NO HABILITA",0,IF(AV381="HABILITA",('PRECIOS UNITARIOS'!$AF381*500)/AU381))))</f>
        <v>368.05555555555554</v>
      </c>
      <c r="AX381" s="43">
        <f>'PRECIO REFERENCIA'!AV381</f>
        <v>0</v>
      </c>
      <c r="AY381" s="43" t="str">
        <f>'PRECIO REFERENCIA'!AX381</f>
        <v>NO OFERTADO</v>
      </c>
      <c r="AZ381" s="44">
        <f>+IF(AY381="NO OFERTADO",0,IF(AY381="NO CUMPLE EV TECNICA",0,IF(AY381="NO HABILITA",0,IF(AY381="HABILITA",('PRECIOS UNITARIOS'!$AF381*500)/AX381))))</f>
        <v>0</v>
      </c>
      <c r="BA381" s="43">
        <f>'PRECIO REFERENCIA'!AY381</f>
        <v>1325</v>
      </c>
      <c r="BB381" s="43" t="str">
        <f>'PRECIO REFERENCIA'!BA381</f>
        <v>HABILITA</v>
      </c>
      <c r="BC381" s="44">
        <f>+IF(BB381="NO OFERTADO",0,IF(BB381="NO CUMPLE EV TECNICA",0,IF(BB381="NO HABILITA",0,IF(BB381="HABILITA",('PRECIOS UNITARIOS'!$AF381*500)/BA381))))</f>
        <v>500</v>
      </c>
      <c r="BD381" s="43">
        <f>'PRECIO REFERENCIA'!BB381</f>
        <v>1580</v>
      </c>
      <c r="BE381" s="43" t="str">
        <f>'PRECIO REFERENCIA'!BD381</f>
        <v>HABILITA</v>
      </c>
      <c r="BF381" s="44">
        <f>+IF(BE381="NO OFERTADO",0,IF(BE381="NO CUMPLE EV TECNICA",0,IF(BE381="NO HABILITA",0,IF(BE381="HABILITA",('PRECIOS UNITARIOS'!$AF381*500)/BD381))))</f>
        <v>419.30379746835445</v>
      </c>
      <c r="BG381" s="43">
        <f>'PRECIO REFERENCIA'!BE381</f>
        <v>0</v>
      </c>
      <c r="BH381" s="43" t="str">
        <f>'PRECIO REFERENCIA'!BG381</f>
        <v>NO OFERTADO</v>
      </c>
      <c r="BI381" s="44">
        <f>+IF(BH381="NO OFERTADO",0,IF(BH381="NO CUMPLE EV TECNICA",0,IF(BH381="NO HABILITA",0,IF(BH381="HABILITA",('PRECIOS UNITARIOS'!$AF381*500)/BG381))))</f>
        <v>0</v>
      </c>
      <c r="BJ381" s="43">
        <f>'PRECIO REFERENCIA'!BH381</f>
        <v>1687</v>
      </c>
      <c r="BK381" s="43" t="str">
        <f>'PRECIO REFERENCIA'!BJ381</f>
        <v>HABILITA</v>
      </c>
      <c r="BL381" s="44">
        <f>+IF(BK381="NO OFERTADO",0,IF(BK381="NO CUMPLE EV TECNICA",0,IF(BK381="NO HABILITA",0,IF(BK381="HABILITA",('PRECIOS UNITARIOS'!$AF381*500)/BJ381))))</f>
        <v>392.70895080023712</v>
      </c>
      <c r="BM381" s="43">
        <f>'PRECIO REFERENCIA'!BK381</f>
        <v>0</v>
      </c>
      <c r="BN381" s="43" t="str">
        <f>'PRECIO REFERENCIA'!BM381</f>
        <v>NO OFERTADO</v>
      </c>
      <c r="BO381" s="44">
        <f>+IF(BN381="NO OFERTADO",0,IF(BN381="NO CUMPLE EV TECNICA",0,IF(BN381="NO HABILITA",0,IF(BN381="HABILITA",('PRECIOS UNITARIOS'!$AF381*500)/BM381))))</f>
        <v>0</v>
      </c>
      <c r="BP381" s="43">
        <f>'PRECIO REFERENCIA'!BN381</f>
        <v>0</v>
      </c>
      <c r="BQ381" s="43" t="str">
        <f>'PRECIO REFERENCIA'!BP381</f>
        <v>NO OFERTADO</v>
      </c>
      <c r="BR381" s="44">
        <f>+IF(BQ381="NO OFERTADO",0,IF(BQ381="NO CUMPLE EV TECNICA",0,IF(BQ381="NO HABILITA",0,IF(BQ381="HABILITA",('PRECIOS UNITARIOS'!$AF381*500)/BP381))))</f>
        <v>0</v>
      </c>
      <c r="BS381" s="43">
        <f>'PRECIO REFERENCIA'!BQ381</f>
        <v>0</v>
      </c>
      <c r="BT381" s="43" t="str">
        <f>'PRECIO REFERENCIA'!BS381</f>
        <v>NO HABILITA</v>
      </c>
      <c r="BU381" s="44">
        <f>+IF(BT381="NO OFERTADO",0,IF(BT381="NO CUMPLE EV TECNICA",0,IF(BT381="NO HABILITA",0,IF(BT381="HABILITA",('PRECIOS UNITARIOS'!$AF381*500)/BS381))))</f>
        <v>0</v>
      </c>
      <c r="BV381" s="43">
        <f>'PRECIO REFERENCIA'!BT381</f>
        <v>0</v>
      </c>
      <c r="BW381" s="43" t="str">
        <f>'PRECIO REFERENCIA'!BV381</f>
        <v>NO OFERTADO</v>
      </c>
      <c r="BX381" s="44">
        <f>+IF(BW381="NO OFERTADO",0,IF(BW381="NO CUMPLE EV TECNICA",0,IF(BW381="NO HABILITA",0,IF(BW381="HABILITA",('PRECIOS UNITARIOS'!$AF381*500)/BV381))))</f>
        <v>0</v>
      </c>
      <c r="BY381" s="43">
        <f>'PRECIO REFERENCIA'!BW381</f>
        <v>0</v>
      </c>
      <c r="BZ381" s="43" t="str">
        <f>'PRECIO REFERENCIA'!BY381</f>
        <v>NO OFERTADO</v>
      </c>
      <c r="CA381" s="44">
        <f>+IF(BZ381="NO OFERTADO",0,IF(BZ381="NO CUMPLE EV TECNICA",0,IF(BZ381="NO HABILITA",0,IF(BZ381="HABILITA",('PRECIOS UNITARIOS'!$AF381*500)/BY381))))</f>
        <v>0</v>
      </c>
      <c r="CB381" s="43">
        <f>'PRECIO REFERENCIA'!BZ381</f>
        <v>0</v>
      </c>
      <c r="CC381" s="43" t="str">
        <f>'PRECIO REFERENCIA'!CB381</f>
        <v>NO OFERTADO</v>
      </c>
      <c r="CD381" s="44">
        <f>+IF(CC381="NO OFERTADO",0,IF(CC381="NO CUMPLE EV TECNICA",0,IF(CC381="NO HABILITA",0,IF(CC381="HABILITA",('PRECIOS UNITARIOS'!$AF381*500)/CB381))))</f>
        <v>0</v>
      </c>
      <c r="CE381" s="43">
        <f>'PRECIO REFERENCIA'!CC381</f>
        <v>0</v>
      </c>
      <c r="CF381" s="43" t="str">
        <f>'PRECIO REFERENCIA'!CE381</f>
        <v>NO OFERTADO</v>
      </c>
      <c r="CG381" s="44">
        <f>+IF(CF381="NO OFERTADO",0,IF(CF381="NO CUMPLE EV TECNICA",0,IF(CF381="NO HABILITA",0,IF(CF381="HABILITA",('PRECIOS UNITARIOS'!$AF381*500)/CE381))))</f>
        <v>0</v>
      </c>
      <c r="CH381" s="43">
        <f>'PRECIO REFERENCIA'!CF381</f>
        <v>0</v>
      </c>
      <c r="CI381" s="43" t="str">
        <f>'PRECIO REFERENCIA'!CH381</f>
        <v>NO OFERTADO</v>
      </c>
      <c r="CJ381" s="44">
        <f>+IF(CI381="NO OFERTADO",0,IF(CI381="NO CUMPLE EV TECNICA",0,IF(CI381="NO HABILITA",0,IF(CI381="HABILITA",('PRECIOS UNITARIOS'!$AF381*500)/CH381))))</f>
        <v>0</v>
      </c>
    </row>
    <row r="382" spans="1:88" s="40" customFormat="1" ht="38.25" x14ac:dyDescent="0.2">
      <c r="A382" s="103">
        <v>373</v>
      </c>
      <c r="B382" s="202" t="s">
        <v>543</v>
      </c>
      <c r="C382" s="121" t="s">
        <v>538</v>
      </c>
      <c r="D382" s="24">
        <v>1</v>
      </c>
      <c r="E382" s="166" t="s">
        <v>53</v>
      </c>
      <c r="F382" s="168">
        <v>721.33333333333337</v>
      </c>
      <c r="G382" s="25">
        <v>1629</v>
      </c>
      <c r="H382" s="43">
        <f>'PRECIO REFERENCIA'!F382</f>
        <v>1870</v>
      </c>
      <c r="I382" s="43" t="str">
        <f>'PRECIO REFERENCIA'!H382</f>
        <v>HABILITA</v>
      </c>
      <c r="J382" s="44">
        <f>+IF(I382="NO OFERTADO",0,IF(I382="NO CUMPLE EV TECNICA",0,IF(I382="NO HABILITA",0,IF(I382="HABILITA",('PRECIOS UNITARIOS'!$AF382*500)/H382))))</f>
        <v>405.34759358288773</v>
      </c>
      <c r="K382" s="43">
        <f>'PRECIO REFERENCIA'!I382</f>
        <v>0</v>
      </c>
      <c r="L382" s="43" t="str">
        <f>'PRECIO REFERENCIA'!K382</f>
        <v>NO OFERTADO</v>
      </c>
      <c r="M382" s="44">
        <f>+IF(L382="NO OFERTADO",0,IF(L382="NO CUMPLE EV TECNICA",0,IF(L382="NO HABILITA",0,IF(L382="HABILITA",('PRECIOS UNITARIOS'!$AF382*500)/K382))))</f>
        <v>0</v>
      </c>
      <c r="N382" s="43">
        <f>'PRECIO REFERENCIA'!L382</f>
        <v>0</v>
      </c>
      <c r="O382" s="43" t="str">
        <f>'PRECIO REFERENCIA'!N382</f>
        <v>NO OFERTADO</v>
      </c>
      <c r="P382" s="44">
        <f>+IF(O382="NO OFERTADO",0,IF(O382="NO CUMPLE EV TECNICA",0,IF(O382="NO HABILITA",0,IF(O382="HABILITA",('PRECIOS UNITARIOS'!$AF382*500)/N382))))</f>
        <v>0</v>
      </c>
      <c r="Q382" s="43">
        <f>'PRECIO REFERENCIA'!O382</f>
        <v>0</v>
      </c>
      <c r="R382" s="43" t="str">
        <f>'PRECIO REFERENCIA'!Q382</f>
        <v>NO OFERTADO</v>
      </c>
      <c r="S382" s="44">
        <f>+IF(R382="NO OFERTADO",0,IF(R382="NO CUMPLE EV TECNICA",0,IF(R382="NO HABILITA",0,IF(R382="HABILITA",('PRECIOS UNITARIOS'!$AF382*500)/Q382))))</f>
        <v>0</v>
      </c>
      <c r="T382" s="43">
        <f>'PRECIO REFERENCIA'!R382</f>
        <v>0</v>
      </c>
      <c r="U382" s="43" t="str">
        <f>'PRECIO REFERENCIA'!T382</f>
        <v>NO OFERTADO</v>
      </c>
      <c r="V382" s="44">
        <f>+IF(U382="NO OFERTADO",0,IF(U382="NO CUMPLE EV TECNICA",0,IF(U382="NO HABILITA",0,IF(U382="HABILITA",('PRECIOS UNITARIOS'!$AF382*500)/T382))))</f>
        <v>0</v>
      </c>
      <c r="W382" s="43">
        <f>'PRECIO REFERENCIA'!U382</f>
        <v>1890</v>
      </c>
      <c r="X382" s="43" t="str">
        <f>'PRECIO REFERENCIA'!W382</f>
        <v>HABILITA</v>
      </c>
      <c r="Y382" s="44">
        <f>+IF(X382="NO OFERTADO",0,IF(X382="NO CUMPLE EV TECNICA",0,IF(X382="NO HABILITA",0,IF(X382="HABILITA",('PRECIOS UNITARIOS'!$AF382*500)/W382))))</f>
        <v>401.05820105820106</v>
      </c>
      <c r="Z382" s="43">
        <f>'PRECIO REFERENCIA'!X382</f>
        <v>0</v>
      </c>
      <c r="AA382" s="43" t="str">
        <f>'PRECIO REFERENCIA'!Z382</f>
        <v>NO OFERTADO</v>
      </c>
      <c r="AB382" s="44">
        <f>+IF(AA382="NO OFERTADO",0,IF(AA382="NO CUMPLE EV TECNICA",0,IF(AA382="NO HABILITA",0,IF(AA382="HABILITA",('PRECIOS UNITARIOS'!$AF382*500)/Z382))))</f>
        <v>0</v>
      </c>
      <c r="AC382" s="43">
        <f>'PRECIO REFERENCIA'!AA382</f>
        <v>0</v>
      </c>
      <c r="AD382" s="43" t="str">
        <f>'PRECIO REFERENCIA'!AC382</f>
        <v>NO OFERTADO</v>
      </c>
      <c r="AE382" s="44">
        <f>+IF(AD382="NO OFERTADO",0,IF(AD382="NO CUMPLE EV TECNICA",0,IF(AD382="NO HABILITA",0,IF(AD382="HABILITA",('PRECIOS UNITARIOS'!$AF382*500)/AC382))))</f>
        <v>0</v>
      </c>
      <c r="AF382" s="43">
        <f>'PRECIO REFERENCIA'!AD382</f>
        <v>2216</v>
      </c>
      <c r="AG382" s="43" t="str">
        <f>'PRECIO REFERENCIA'!AF382</f>
        <v>NO HABILITA</v>
      </c>
      <c r="AH382" s="44">
        <f>+IF(AG382="NO OFERTADO",0,IF(AG382="NO CUMPLE EV TECNICA",0,IF(AG382="NO HABILITA",0,IF(AG382="HABILITA",('PRECIOS UNITARIOS'!$AF382*500)/AF382))))</f>
        <v>0</v>
      </c>
      <c r="AI382" s="43">
        <f>'PRECIO REFERENCIA'!AG382</f>
        <v>0</v>
      </c>
      <c r="AJ382" s="43" t="str">
        <f>'PRECIO REFERENCIA'!AI382</f>
        <v>NO OFERTADO</v>
      </c>
      <c r="AK382" s="44">
        <f>+IF(AJ382="NO OFERTADO",0,IF(AJ382="NO CUMPLE EV TECNICA",0,IF(AJ382="NO HABILITA",0,IF(AJ382="HABILITA",('PRECIOS UNITARIOS'!$AF382*500)/AI382))))</f>
        <v>0</v>
      </c>
      <c r="AL382" s="43">
        <f>'PRECIO REFERENCIA'!AJ382</f>
        <v>0</v>
      </c>
      <c r="AM382" s="43" t="str">
        <f>'PRECIO REFERENCIA'!AL382</f>
        <v>NO OFERTADO</v>
      </c>
      <c r="AN382" s="44">
        <f>+IF(AM382="NO OFERTADO",0,IF(AM382="NO CUMPLE EV TECNICA",0,IF(AM382="NO HABILITA",0,IF(AM382="HABILITA",('PRECIOS UNITARIOS'!$AF382*500)/AL382))))</f>
        <v>0</v>
      </c>
      <c r="AO382" s="43">
        <f>'PRECIO REFERENCIA'!AM382</f>
        <v>0</v>
      </c>
      <c r="AP382" s="43" t="str">
        <f>'PRECIO REFERENCIA'!AO382</f>
        <v>NO OFERTADO</v>
      </c>
      <c r="AQ382" s="44">
        <f>+IF(AP382="NO OFERTADO",0,IF(AP382="NO CUMPLE EV TECNICA",0,IF(AP382="NO HABILITA",0,IF(AP382="HABILITA",('PRECIOS UNITARIOS'!$AF382*500)/AO382))))</f>
        <v>0</v>
      </c>
      <c r="AR382" s="43">
        <f>'PRECIO REFERENCIA'!AP382</f>
        <v>0</v>
      </c>
      <c r="AS382" s="43" t="str">
        <f>'PRECIO REFERENCIA'!AR382</f>
        <v>NO OFERTADO</v>
      </c>
      <c r="AT382" s="44">
        <f>+IF(AS382="NO OFERTADO",0,IF(AS382="NO CUMPLE EV TECNICA",0,IF(AS382="NO HABILITA",0,IF(AS382="HABILITA",('PRECIOS UNITARIOS'!$AF382*500)/AR382))))</f>
        <v>0</v>
      </c>
      <c r="AU382" s="43">
        <f>'PRECIO REFERENCIA'!AS382</f>
        <v>2250</v>
      </c>
      <c r="AV382" s="43" t="str">
        <f>'PRECIO REFERENCIA'!AU382</f>
        <v>NO HABILITA</v>
      </c>
      <c r="AW382" s="44">
        <f>+IF(AV382="NO OFERTADO",0,IF(AV382="NO CUMPLE EV TECNICA",0,IF(AV382="NO HABILITA",0,IF(AV382="HABILITA",('PRECIOS UNITARIOS'!$AF382*500)/AU382))))</f>
        <v>0</v>
      </c>
      <c r="AX382" s="43">
        <f>'PRECIO REFERENCIA'!AV382</f>
        <v>0</v>
      </c>
      <c r="AY382" s="43" t="str">
        <f>'PRECIO REFERENCIA'!AX382</f>
        <v>NO OFERTADO</v>
      </c>
      <c r="AZ382" s="44">
        <f>+IF(AY382="NO OFERTADO",0,IF(AY382="NO CUMPLE EV TECNICA",0,IF(AY382="NO HABILITA",0,IF(AY382="HABILITA",('PRECIOS UNITARIOS'!$AF382*500)/AX382))))</f>
        <v>0</v>
      </c>
      <c r="BA382" s="43">
        <f>'PRECIO REFERENCIA'!AY382</f>
        <v>1516</v>
      </c>
      <c r="BB382" s="43" t="str">
        <f>'PRECIO REFERENCIA'!BA382</f>
        <v>HABILITA</v>
      </c>
      <c r="BC382" s="44">
        <f>+IF(BB382="NO OFERTADO",0,IF(BB382="NO CUMPLE EV TECNICA",0,IF(BB382="NO HABILITA",0,IF(BB382="HABILITA",('PRECIOS UNITARIOS'!$AF382*500)/BA382))))</f>
        <v>500</v>
      </c>
      <c r="BD382" s="43">
        <f>'PRECIO REFERENCIA'!BB382</f>
        <v>1975</v>
      </c>
      <c r="BE382" s="43" t="str">
        <f>'PRECIO REFERENCIA'!BD382</f>
        <v>HABILITA</v>
      </c>
      <c r="BF382" s="44">
        <f>+IF(BE382="NO OFERTADO",0,IF(BE382="NO CUMPLE EV TECNICA",0,IF(BE382="NO HABILITA",0,IF(BE382="HABILITA",('PRECIOS UNITARIOS'!$AF382*500)/BD382))))</f>
        <v>383.79746835443041</v>
      </c>
      <c r="BG382" s="43">
        <f>'PRECIO REFERENCIA'!BE382</f>
        <v>0</v>
      </c>
      <c r="BH382" s="43" t="str">
        <f>'PRECIO REFERENCIA'!BG382</f>
        <v>NO OFERTADO</v>
      </c>
      <c r="BI382" s="44">
        <f>+IF(BH382="NO OFERTADO",0,IF(BH382="NO CUMPLE EV TECNICA",0,IF(BH382="NO HABILITA",0,IF(BH382="HABILITA",('PRECIOS UNITARIOS'!$AF382*500)/BG382))))</f>
        <v>0</v>
      </c>
      <c r="BJ382" s="43">
        <f>'PRECIO REFERENCIA'!BH382</f>
        <v>2068</v>
      </c>
      <c r="BK382" s="43" t="str">
        <f>'PRECIO REFERENCIA'!BJ382</f>
        <v>HABILITA</v>
      </c>
      <c r="BL382" s="44">
        <f>+IF(BK382="NO OFERTADO",0,IF(BK382="NO CUMPLE EV TECNICA",0,IF(BK382="NO HABILITA",0,IF(BK382="HABILITA",('PRECIOS UNITARIOS'!$AF382*500)/BJ382))))</f>
        <v>366.5377176015474</v>
      </c>
      <c r="BM382" s="43">
        <f>'PRECIO REFERENCIA'!BK382</f>
        <v>0</v>
      </c>
      <c r="BN382" s="43" t="str">
        <f>'PRECIO REFERENCIA'!BM382</f>
        <v>NO OFERTADO</v>
      </c>
      <c r="BO382" s="44">
        <f>+IF(BN382="NO OFERTADO",0,IF(BN382="NO CUMPLE EV TECNICA",0,IF(BN382="NO HABILITA",0,IF(BN382="HABILITA",('PRECIOS UNITARIOS'!$AF382*500)/BM382))))</f>
        <v>0</v>
      </c>
      <c r="BP382" s="43">
        <f>'PRECIO REFERENCIA'!BN382</f>
        <v>0</v>
      </c>
      <c r="BQ382" s="43" t="str">
        <f>'PRECIO REFERENCIA'!BP382</f>
        <v>NO OFERTADO</v>
      </c>
      <c r="BR382" s="44">
        <f>+IF(BQ382="NO OFERTADO",0,IF(BQ382="NO CUMPLE EV TECNICA",0,IF(BQ382="NO HABILITA",0,IF(BQ382="HABILITA",('PRECIOS UNITARIOS'!$AF382*500)/BP382))))</f>
        <v>0</v>
      </c>
      <c r="BS382" s="43">
        <f>'PRECIO REFERENCIA'!BQ382</f>
        <v>2034</v>
      </c>
      <c r="BT382" s="43" t="str">
        <f>'PRECIO REFERENCIA'!BS382</f>
        <v>HABILITA</v>
      </c>
      <c r="BU382" s="44">
        <f>+IF(BT382="NO OFERTADO",0,IF(BT382="NO CUMPLE EV TECNICA",0,IF(BT382="NO HABILITA",0,IF(BT382="HABILITA",('PRECIOS UNITARIOS'!$AF382*500)/BS382))))</f>
        <v>372.66470009832841</v>
      </c>
      <c r="BV382" s="43">
        <f>'PRECIO REFERENCIA'!BT382</f>
        <v>0</v>
      </c>
      <c r="BW382" s="43" t="str">
        <f>'PRECIO REFERENCIA'!BV382</f>
        <v>NO OFERTADO</v>
      </c>
      <c r="BX382" s="44">
        <f>+IF(BW382="NO OFERTADO",0,IF(BW382="NO CUMPLE EV TECNICA",0,IF(BW382="NO HABILITA",0,IF(BW382="HABILITA",('PRECIOS UNITARIOS'!$AF382*500)/BV382))))</f>
        <v>0</v>
      </c>
      <c r="BY382" s="43">
        <f>'PRECIO REFERENCIA'!BW382</f>
        <v>0</v>
      </c>
      <c r="BZ382" s="43" t="str">
        <f>'PRECIO REFERENCIA'!BY382</f>
        <v>NO OFERTADO</v>
      </c>
      <c r="CA382" s="44">
        <f>+IF(BZ382="NO OFERTADO",0,IF(BZ382="NO CUMPLE EV TECNICA",0,IF(BZ382="NO HABILITA",0,IF(BZ382="HABILITA",('PRECIOS UNITARIOS'!$AF382*500)/BY382))))</f>
        <v>0</v>
      </c>
      <c r="CB382" s="43">
        <f>'PRECIO REFERENCIA'!BZ382</f>
        <v>0</v>
      </c>
      <c r="CC382" s="43" t="str">
        <f>'PRECIO REFERENCIA'!CB382</f>
        <v>NO OFERTADO</v>
      </c>
      <c r="CD382" s="44">
        <f>+IF(CC382="NO OFERTADO",0,IF(CC382="NO CUMPLE EV TECNICA",0,IF(CC382="NO HABILITA",0,IF(CC382="HABILITA",('PRECIOS UNITARIOS'!$AF382*500)/CB382))))</f>
        <v>0</v>
      </c>
      <c r="CE382" s="43">
        <f>'PRECIO REFERENCIA'!CC382</f>
        <v>0</v>
      </c>
      <c r="CF382" s="43" t="str">
        <f>'PRECIO REFERENCIA'!CE382</f>
        <v>NO OFERTADO</v>
      </c>
      <c r="CG382" s="44">
        <f>+IF(CF382="NO OFERTADO",0,IF(CF382="NO CUMPLE EV TECNICA",0,IF(CF382="NO HABILITA",0,IF(CF382="HABILITA",('PRECIOS UNITARIOS'!$AF382*500)/CE382))))</f>
        <v>0</v>
      </c>
      <c r="CH382" s="43">
        <f>'PRECIO REFERENCIA'!CF382</f>
        <v>0</v>
      </c>
      <c r="CI382" s="43" t="str">
        <f>'PRECIO REFERENCIA'!CH382</f>
        <v>NO OFERTADO</v>
      </c>
      <c r="CJ382" s="44">
        <f>+IF(CI382="NO OFERTADO",0,IF(CI382="NO CUMPLE EV TECNICA",0,IF(CI382="NO HABILITA",0,IF(CI382="HABILITA",('PRECIOS UNITARIOS'!$AF382*500)/CH382))))</f>
        <v>0</v>
      </c>
    </row>
    <row r="383" spans="1:88" s="40" customFormat="1" ht="38.25" x14ac:dyDescent="0.2">
      <c r="A383" s="103">
        <v>374</v>
      </c>
      <c r="B383" s="202" t="s">
        <v>544</v>
      </c>
      <c r="C383" s="121" t="s">
        <v>545</v>
      </c>
      <c r="D383" s="24">
        <v>1</v>
      </c>
      <c r="E383" s="166" t="s">
        <v>53</v>
      </c>
      <c r="F383" s="168">
        <v>1</v>
      </c>
      <c r="G383" s="25">
        <v>1371.2538979999999</v>
      </c>
      <c r="H383" s="43">
        <f>'PRECIO REFERENCIA'!F383</f>
        <v>0</v>
      </c>
      <c r="I383" s="43" t="str">
        <f>'PRECIO REFERENCIA'!H383</f>
        <v>NO OFERTADO</v>
      </c>
      <c r="J383" s="44">
        <f>+IF(I383="NO OFERTADO",0,IF(I383="NO CUMPLE EV TECNICA",0,IF(I383="NO HABILITA",0,IF(I383="HABILITA",('PRECIOS UNITARIOS'!$AF383*500)/H383))))</f>
        <v>0</v>
      </c>
      <c r="K383" s="43">
        <f>'PRECIO REFERENCIA'!I383</f>
        <v>0</v>
      </c>
      <c r="L383" s="43" t="str">
        <f>'PRECIO REFERENCIA'!K383</f>
        <v>NO OFERTADO</v>
      </c>
      <c r="M383" s="44">
        <f>+IF(L383="NO OFERTADO",0,IF(L383="NO CUMPLE EV TECNICA",0,IF(L383="NO HABILITA",0,IF(L383="HABILITA",('PRECIOS UNITARIOS'!$AF383*500)/K383))))</f>
        <v>0</v>
      </c>
      <c r="N383" s="43">
        <f>'PRECIO REFERENCIA'!L383</f>
        <v>0</v>
      </c>
      <c r="O383" s="43" t="str">
        <f>'PRECIO REFERENCIA'!N383</f>
        <v>NO OFERTADO</v>
      </c>
      <c r="P383" s="44">
        <f>+IF(O383="NO OFERTADO",0,IF(O383="NO CUMPLE EV TECNICA",0,IF(O383="NO HABILITA",0,IF(O383="HABILITA",('PRECIOS UNITARIOS'!$AF383*500)/N383))))</f>
        <v>0</v>
      </c>
      <c r="Q383" s="43">
        <f>'PRECIO REFERENCIA'!O383</f>
        <v>0</v>
      </c>
      <c r="R383" s="43" t="str">
        <f>'PRECIO REFERENCIA'!Q383</f>
        <v>NO OFERTADO</v>
      </c>
      <c r="S383" s="44">
        <f>+IF(R383="NO OFERTADO",0,IF(R383="NO CUMPLE EV TECNICA",0,IF(R383="NO HABILITA",0,IF(R383="HABILITA",('PRECIOS UNITARIOS'!$AF383*500)/Q383))))</f>
        <v>0</v>
      </c>
      <c r="T383" s="43">
        <f>'PRECIO REFERENCIA'!R383</f>
        <v>0</v>
      </c>
      <c r="U383" s="43" t="str">
        <f>'PRECIO REFERENCIA'!T383</f>
        <v>NO OFERTADO</v>
      </c>
      <c r="V383" s="44">
        <f>+IF(U383="NO OFERTADO",0,IF(U383="NO CUMPLE EV TECNICA",0,IF(U383="NO HABILITA",0,IF(U383="HABILITA",('PRECIOS UNITARIOS'!$AF383*500)/T383))))</f>
        <v>0</v>
      </c>
      <c r="W383" s="43">
        <f>'PRECIO REFERENCIA'!U383</f>
        <v>0</v>
      </c>
      <c r="X383" s="43" t="str">
        <f>'PRECIO REFERENCIA'!W383</f>
        <v>NO OFERTADO</v>
      </c>
      <c r="Y383" s="44">
        <f>+IF(X383="NO OFERTADO",0,IF(X383="NO CUMPLE EV TECNICA",0,IF(X383="NO HABILITA",0,IF(X383="HABILITA",('PRECIOS UNITARIOS'!$AF383*500)/W383))))</f>
        <v>0</v>
      </c>
      <c r="Z383" s="43">
        <f>'PRECIO REFERENCIA'!X383</f>
        <v>0</v>
      </c>
      <c r="AA383" s="43" t="str">
        <f>'PRECIO REFERENCIA'!Z383</f>
        <v>NO OFERTADO</v>
      </c>
      <c r="AB383" s="44">
        <f>+IF(AA383="NO OFERTADO",0,IF(AA383="NO CUMPLE EV TECNICA",0,IF(AA383="NO HABILITA",0,IF(AA383="HABILITA",('PRECIOS UNITARIOS'!$AF383*500)/Z383))))</f>
        <v>0</v>
      </c>
      <c r="AC383" s="43">
        <f>'PRECIO REFERENCIA'!AA383</f>
        <v>0</v>
      </c>
      <c r="AD383" s="43" t="str">
        <f>'PRECIO REFERENCIA'!AC383</f>
        <v>NO OFERTADO</v>
      </c>
      <c r="AE383" s="44">
        <f>+IF(AD383="NO OFERTADO",0,IF(AD383="NO CUMPLE EV TECNICA",0,IF(AD383="NO HABILITA",0,IF(AD383="HABILITA",('PRECIOS UNITARIOS'!$AF383*500)/AC383))))</f>
        <v>0</v>
      </c>
      <c r="AF383" s="43">
        <f>'PRECIO REFERENCIA'!AD383</f>
        <v>0</v>
      </c>
      <c r="AG383" s="43" t="str">
        <f>'PRECIO REFERENCIA'!AF383</f>
        <v>NO OFERTADO</v>
      </c>
      <c r="AH383" s="44">
        <f>+IF(AG383="NO OFERTADO",0,IF(AG383="NO CUMPLE EV TECNICA",0,IF(AG383="NO HABILITA",0,IF(AG383="HABILITA",('PRECIOS UNITARIOS'!$AF383*500)/AF383))))</f>
        <v>0</v>
      </c>
      <c r="AI383" s="43">
        <f>'PRECIO REFERENCIA'!AG383</f>
        <v>0</v>
      </c>
      <c r="AJ383" s="43" t="str">
        <f>'PRECIO REFERENCIA'!AI383</f>
        <v>NO OFERTADO</v>
      </c>
      <c r="AK383" s="44">
        <f>+IF(AJ383="NO OFERTADO",0,IF(AJ383="NO CUMPLE EV TECNICA",0,IF(AJ383="NO HABILITA",0,IF(AJ383="HABILITA",('PRECIOS UNITARIOS'!$AF383*500)/AI383))))</f>
        <v>0</v>
      </c>
      <c r="AL383" s="43">
        <f>'PRECIO REFERENCIA'!AJ383</f>
        <v>0</v>
      </c>
      <c r="AM383" s="43" t="str">
        <f>'PRECIO REFERENCIA'!AL383</f>
        <v>NO OFERTADO</v>
      </c>
      <c r="AN383" s="44">
        <f>+IF(AM383="NO OFERTADO",0,IF(AM383="NO CUMPLE EV TECNICA",0,IF(AM383="NO HABILITA",0,IF(AM383="HABILITA",('PRECIOS UNITARIOS'!$AF383*500)/AL383))))</f>
        <v>0</v>
      </c>
      <c r="AO383" s="43">
        <f>'PRECIO REFERENCIA'!AM383</f>
        <v>0</v>
      </c>
      <c r="AP383" s="43" t="str">
        <f>'PRECIO REFERENCIA'!AO383</f>
        <v>NO OFERTADO</v>
      </c>
      <c r="AQ383" s="44">
        <f>+IF(AP383="NO OFERTADO",0,IF(AP383="NO CUMPLE EV TECNICA",0,IF(AP383="NO HABILITA",0,IF(AP383="HABILITA",('PRECIOS UNITARIOS'!$AF383*500)/AO383))))</f>
        <v>0</v>
      </c>
      <c r="AR383" s="43">
        <f>'PRECIO REFERENCIA'!AP383</f>
        <v>0</v>
      </c>
      <c r="AS383" s="43" t="str">
        <f>'PRECIO REFERENCIA'!AR383</f>
        <v>NO HABILITA</v>
      </c>
      <c r="AT383" s="44">
        <f>+IF(AS383="NO OFERTADO",0,IF(AS383="NO CUMPLE EV TECNICA",0,IF(AS383="NO HABILITA",0,IF(AS383="HABILITA",('PRECIOS UNITARIOS'!$AF383*500)/AR383))))</f>
        <v>0</v>
      </c>
      <c r="AU383" s="43">
        <f>'PRECIO REFERENCIA'!AS383</f>
        <v>0</v>
      </c>
      <c r="AV383" s="43" t="str">
        <f>'PRECIO REFERENCIA'!AU383</f>
        <v>NO OFERTADO</v>
      </c>
      <c r="AW383" s="44">
        <f>+IF(AV383="NO OFERTADO",0,IF(AV383="NO CUMPLE EV TECNICA",0,IF(AV383="NO HABILITA",0,IF(AV383="HABILITA",('PRECIOS UNITARIOS'!$AF383*500)/AU383))))</f>
        <v>0</v>
      </c>
      <c r="AX383" s="43">
        <f>'PRECIO REFERENCIA'!AV383</f>
        <v>0</v>
      </c>
      <c r="AY383" s="43" t="str">
        <f>'PRECIO REFERENCIA'!AX383</f>
        <v>NO OFERTADO</v>
      </c>
      <c r="AZ383" s="44">
        <f>+IF(AY383="NO OFERTADO",0,IF(AY383="NO CUMPLE EV TECNICA",0,IF(AY383="NO HABILITA",0,IF(AY383="HABILITA",('PRECIOS UNITARIOS'!$AF383*500)/AX383))))</f>
        <v>0</v>
      </c>
      <c r="BA383" s="43">
        <f>'PRECIO REFERENCIA'!AY383</f>
        <v>0</v>
      </c>
      <c r="BB383" s="43" t="str">
        <f>'PRECIO REFERENCIA'!BA383</f>
        <v>NO OFERTADO</v>
      </c>
      <c r="BC383" s="44">
        <f>+IF(BB383="NO OFERTADO",0,IF(BB383="NO CUMPLE EV TECNICA",0,IF(BB383="NO HABILITA",0,IF(BB383="HABILITA",('PRECIOS UNITARIOS'!$AF383*500)/BA383))))</f>
        <v>0</v>
      </c>
      <c r="BD383" s="43">
        <f>'PRECIO REFERENCIA'!BB383</f>
        <v>0</v>
      </c>
      <c r="BE383" s="43" t="str">
        <f>'PRECIO REFERENCIA'!BD383</f>
        <v>NO OFERTADO</v>
      </c>
      <c r="BF383" s="44">
        <f>+IF(BE383="NO OFERTADO",0,IF(BE383="NO CUMPLE EV TECNICA",0,IF(BE383="NO HABILITA",0,IF(BE383="HABILITA",('PRECIOS UNITARIOS'!$AF383*500)/BD383))))</f>
        <v>0</v>
      </c>
      <c r="BG383" s="43">
        <f>'PRECIO REFERENCIA'!BE383</f>
        <v>0</v>
      </c>
      <c r="BH383" s="43" t="str">
        <f>'PRECIO REFERENCIA'!BG383</f>
        <v>NO OFERTADO</v>
      </c>
      <c r="BI383" s="44">
        <f>+IF(BH383="NO OFERTADO",0,IF(BH383="NO CUMPLE EV TECNICA",0,IF(BH383="NO HABILITA",0,IF(BH383="HABILITA",('PRECIOS UNITARIOS'!$AF383*500)/BG383))))</f>
        <v>0</v>
      </c>
      <c r="BJ383" s="43">
        <f>'PRECIO REFERENCIA'!BH383</f>
        <v>0</v>
      </c>
      <c r="BK383" s="43" t="str">
        <f>'PRECIO REFERENCIA'!BJ383</f>
        <v>NO OFERTADO</v>
      </c>
      <c r="BL383" s="44">
        <f>+IF(BK383="NO OFERTADO",0,IF(BK383="NO CUMPLE EV TECNICA",0,IF(BK383="NO HABILITA",0,IF(BK383="HABILITA",('PRECIOS UNITARIOS'!$AF383*500)/BJ383))))</f>
        <v>0</v>
      </c>
      <c r="BM383" s="43">
        <f>'PRECIO REFERENCIA'!BK383</f>
        <v>0</v>
      </c>
      <c r="BN383" s="43" t="str">
        <f>'PRECIO REFERENCIA'!BM383</f>
        <v>NO OFERTADO</v>
      </c>
      <c r="BO383" s="44">
        <f>+IF(BN383="NO OFERTADO",0,IF(BN383="NO CUMPLE EV TECNICA",0,IF(BN383="NO HABILITA",0,IF(BN383="HABILITA",('PRECIOS UNITARIOS'!$AF383*500)/BM383))))</f>
        <v>0</v>
      </c>
      <c r="BP383" s="43">
        <f>'PRECIO REFERENCIA'!BN383</f>
        <v>0</v>
      </c>
      <c r="BQ383" s="43" t="str">
        <f>'PRECIO REFERENCIA'!BP383</f>
        <v>NO OFERTADO</v>
      </c>
      <c r="BR383" s="44">
        <f>+IF(BQ383="NO OFERTADO",0,IF(BQ383="NO CUMPLE EV TECNICA",0,IF(BQ383="NO HABILITA",0,IF(BQ383="HABILITA",('PRECIOS UNITARIOS'!$AF383*500)/BP383))))</f>
        <v>0</v>
      </c>
      <c r="BS383" s="43">
        <f>'PRECIO REFERENCIA'!BQ383</f>
        <v>0</v>
      </c>
      <c r="BT383" s="43" t="str">
        <f>'PRECIO REFERENCIA'!BS383</f>
        <v>NO HABILITA</v>
      </c>
      <c r="BU383" s="44">
        <f>+IF(BT383="NO OFERTADO",0,IF(BT383="NO CUMPLE EV TECNICA",0,IF(BT383="NO HABILITA",0,IF(BT383="HABILITA",('PRECIOS UNITARIOS'!$AF383*500)/BS383))))</f>
        <v>0</v>
      </c>
      <c r="BV383" s="43">
        <f>'PRECIO REFERENCIA'!BT383</f>
        <v>0</v>
      </c>
      <c r="BW383" s="43" t="str">
        <f>'PRECIO REFERENCIA'!BV383</f>
        <v>NO OFERTADO</v>
      </c>
      <c r="BX383" s="44">
        <f>+IF(BW383="NO OFERTADO",0,IF(BW383="NO CUMPLE EV TECNICA",0,IF(BW383="NO HABILITA",0,IF(BW383="HABILITA",('PRECIOS UNITARIOS'!$AF383*500)/BV383))))</f>
        <v>0</v>
      </c>
      <c r="BY383" s="43">
        <f>'PRECIO REFERENCIA'!BW383</f>
        <v>0</v>
      </c>
      <c r="BZ383" s="43" t="str">
        <f>'PRECIO REFERENCIA'!BY383</f>
        <v>NO OFERTADO</v>
      </c>
      <c r="CA383" s="44">
        <f>+IF(BZ383="NO OFERTADO",0,IF(BZ383="NO CUMPLE EV TECNICA",0,IF(BZ383="NO HABILITA",0,IF(BZ383="HABILITA",('PRECIOS UNITARIOS'!$AF383*500)/BY383))))</f>
        <v>0</v>
      </c>
      <c r="CB383" s="43">
        <f>'PRECIO REFERENCIA'!BZ383</f>
        <v>0</v>
      </c>
      <c r="CC383" s="43" t="str">
        <f>'PRECIO REFERENCIA'!CB383</f>
        <v>NO OFERTADO</v>
      </c>
      <c r="CD383" s="44">
        <f>+IF(CC383="NO OFERTADO",0,IF(CC383="NO CUMPLE EV TECNICA",0,IF(CC383="NO HABILITA",0,IF(CC383="HABILITA",('PRECIOS UNITARIOS'!$AF383*500)/CB383))))</f>
        <v>0</v>
      </c>
      <c r="CE383" s="43">
        <f>'PRECIO REFERENCIA'!CC383</f>
        <v>0</v>
      </c>
      <c r="CF383" s="43" t="str">
        <f>'PRECIO REFERENCIA'!CE383</f>
        <v>NO OFERTADO</v>
      </c>
      <c r="CG383" s="44">
        <f>+IF(CF383="NO OFERTADO",0,IF(CF383="NO CUMPLE EV TECNICA",0,IF(CF383="NO HABILITA",0,IF(CF383="HABILITA",('PRECIOS UNITARIOS'!$AF383*500)/CE383))))</f>
        <v>0</v>
      </c>
      <c r="CH383" s="43">
        <f>'PRECIO REFERENCIA'!CF383</f>
        <v>0</v>
      </c>
      <c r="CI383" s="43" t="str">
        <f>'PRECIO REFERENCIA'!CH383</f>
        <v>NO OFERTADO</v>
      </c>
      <c r="CJ383" s="44">
        <f>+IF(CI383="NO OFERTADO",0,IF(CI383="NO CUMPLE EV TECNICA",0,IF(CI383="NO HABILITA",0,IF(CI383="HABILITA",('PRECIOS UNITARIOS'!$AF383*500)/CH383))))</f>
        <v>0</v>
      </c>
    </row>
    <row r="384" spans="1:88" s="40" customFormat="1" ht="38.25" x14ac:dyDescent="0.2">
      <c r="A384" s="103">
        <v>375</v>
      </c>
      <c r="B384" s="202" t="s">
        <v>546</v>
      </c>
      <c r="C384" s="121" t="s">
        <v>545</v>
      </c>
      <c r="D384" s="24">
        <v>1</v>
      </c>
      <c r="E384" s="166" t="s">
        <v>53</v>
      </c>
      <c r="F384" s="168">
        <v>1</v>
      </c>
      <c r="G384" s="25">
        <v>1842.5831480000002</v>
      </c>
      <c r="H384" s="43">
        <f>'PRECIO REFERENCIA'!F384</f>
        <v>0</v>
      </c>
      <c r="I384" s="43" t="str">
        <f>'PRECIO REFERENCIA'!H384</f>
        <v>NO OFERTADO</v>
      </c>
      <c r="J384" s="44">
        <f>+IF(I384="NO OFERTADO",0,IF(I384="NO CUMPLE EV TECNICA",0,IF(I384="NO HABILITA",0,IF(I384="HABILITA",('PRECIOS UNITARIOS'!$AF384*500)/H384))))</f>
        <v>0</v>
      </c>
      <c r="K384" s="43">
        <f>'PRECIO REFERENCIA'!I384</f>
        <v>0</v>
      </c>
      <c r="L384" s="43" t="str">
        <f>'PRECIO REFERENCIA'!K384</f>
        <v>NO OFERTADO</v>
      </c>
      <c r="M384" s="44">
        <f>+IF(L384="NO OFERTADO",0,IF(L384="NO CUMPLE EV TECNICA",0,IF(L384="NO HABILITA",0,IF(L384="HABILITA",('PRECIOS UNITARIOS'!$AF384*500)/K384))))</f>
        <v>0</v>
      </c>
      <c r="N384" s="43">
        <f>'PRECIO REFERENCIA'!L384</f>
        <v>0</v>
      </c>
      <c r="O384" s="43" t="str">
        <f>'PRECIO REFERENCIA'!N384</f>
        <v>NO OFERTADO</v>
      </c>
      <c r="P384" s="44">
        <f>+IF(O384="NO OFERTADO",0,IF(O384="NO CUMPLE EV TECNICA",0,IF(O384="NO HABILITA",0,IF(O384="HABILITA",('PRECIOS UNITARIOS'!$AF384*500)/N384))))</f>
        <v>0</v>
      </c>
      <c r="Q384" s="43">
        <f>'PRECIO REFERENCIA'!O384</f>
        <v>0</v>
      </c>
      <c r="R384" s="43" t="str">
        <f>'PRECIO REFERENCIA'!Q384</f>
        <v>NO OFERTADO</v>
      </c>
      <c r="S384" s="44">
        <f>+IF(R384="NO OFERTADO",0,IF(R384="NO CUMPLE EV TECNICA",0,IF(R384="NO HABILITA",0,IF(R384="HABILITA",('PRECIOS UNITARIOS'!$AF384*500)/Q384))))</f>
        <v>0</v>
      </c>
      <c r="T384" s="43">
        <f>'PRECIO REFERENCIA'!R384</f>
        <v>0</v>
      </c>
      <c r="U384" s="43" t="str">
        <f>'PRECIO REFERENCIA'!T384</f>
        <v>NO OFERTADO</v>
      </c>
      <c r="V384" s="44">
        <f>+IF(U384="NO OFERTADO",0,IF(U384="NO CUMPLE EV TECNICA",0,IF(U384="NO HABILITA",0,IF(U384="HABILITA",('PRECIOS UNITARIOS'!$AF384*500)/T384))))</f>
        <v>0</v>
      </c>
      <c r="W384" s="43">
        <f>'PRECIO REFERENCIA'!U384</f>
        <v>0</v>
      </c>
      <c r="X384" s="43" t="str">
        <f>'PRECIO REFERENCIA'!W384</f>
        <v>NO OFERTADO</v>
      </c>
      <c r="Y384" s="44">
        <f>+IF(X384="NO OFERTADO",0,IF(X384="NO CUMPLE EV TECNICA",0,IF(X384="NO HABILITA",0,IF(X384="HABILITA",('PRECIOS UNITARIOS'!$AF384*500)/W384))))</f>
        <v>0</v>
      </c>
      <c r="Z384" s="43">
        <f>'PRECIO REFERENCIA'!X384</f>
        <v>0</v>
      </c>
      <c r="AA384" s="43" t="str">
        <f>'PRECIO REFERENCIA'!Z384</f>
        <v>NO OFERTADO</v>
      </c>
      <c r="AB384" s="44">
        <f>+IF(AA384="NO OFERTADO",0,IF(AA384="NO CUMPLE EV TECNICA",0,IF(AA384="NO HABILITA",0,IF(AA384="HABILITA",('PRECIOS UNITARIOS'!$AF384*500)/Z384))))</f>
        <v>0</v>
      </c>
      <c r="AC384" s="43">
        <f>'PRECIO REFERENCIA'!AA384</f>
        <v>0</v>
      </c>
      <c r="AD384" s="43" t="str">
        <f>'PRECIO REFERENCIA'!AC384</f>
        <v>NO OFERTADO</v>
      </c>
      <c r="AE384" s="44">
        <f>+IF(AD384="NO OFERTADO",0,IF(AD384="NO CUMPLE EV TECNICA",0,IF(AD384="NO HABILITA",0,IF(AD384="HABILITA",('PRECIOS UNITARIOS'!$AF384*500)/AC384))))</f>
        <v>0</v>
      </c>
      <c r="AF384" s="43">
        <f>'PRECIO REFERENCIA'!AD384</f>
        <v>0</v>
      </c>
      <c r="AG384" s="43" t="str">
        <f>'PRECIO REFERENCIA'!AF384</f>
        <v>NO OFERTADO</v>
      </c>
      <c r="AH384" s="44">
        <f>+IF(AG384="NO OFERTADO",0,IF(AG384="NO CUMPLE EV TECNICA",0,IF(AG384="NO HABILITA",0,IF(AG384="HABILITA",('PRECIOS UNITARIOS'!$AF384*500)/AF384))))</f>
        <v>0</v>
      </c>
      <c r="AI384" s="43">
        <f>'PRECIO REFERENCIA'!AG384</f>
        <v>0</v>
      </c>
      <c r="AJ384" s="43" t="str">
        <f>'PRECIO REFERENCIA'!AI384</f>
        <v>NO OFERTADO</v>
      </c>
      <c r="AK384" s="44">
        <f>+IF(AJ384="NO OFERTADO",0,IF(AJ384="NO CUMPLE EV TECNICA",0,IF(AJ384="NO HABILITA",0,IF(AJ384="HABILITA",('PRECIOS UNITARIOS'!$AF384*500)/AI384))))</f>
        <v>0</v>
      </c>
      <c r="AL384" s="43">
        <f>'PRECIO REFERENCIA'!AJ384</f>
        <v>0</v>
      </c>
      <c r="AM384" s="43" t="str">
        <f>'PRECIO REFERENCIA'!AL384</f>
        <v>NO OFERTADO</v>
      </c>
      <c r="AN384" s="44">
        <f>+IF(AM384="NO OFERTADO",0,IF(AM384="NO CUMPLE EV TECNICA",0,IF(AM384="NO HABILITA",0,IF(AM384="HABILITA",('PRECIOS UNITARIOS'!$AF384*500)/AL384))))</f>
        <v>0</v>
      </c>
      <c r="AO384" s="43">
        <f>'PRECIO REFERENCIA'!AM384</f>
        <v>0</v>
      </c>
      <c r="AP384" s="43" t="str">
        <f>'PRECIO REFERENCIA'!AO384</f>
        <v>NO OFERTADO</v>
      </c>
      <c r="AQ384" s="44">
        <f>+IF(AP384="NO OFERTADO",0,IF(AP384="NO CUMPLE EV TECNICA",0,IF(AP384="NO HABILITA",0,IF(AP384="HABILITA",('PRECIOS UNITARIOS'!$AF384*500)/AO384))))</f>
        <v>0</v>
      </c>
      <c r="AR384" s="43">
        <f>'PRECIO REFERENCIA'!AP384</f>
        <v>0</v>
      </c>
      <c r="AS384" s="43" t="str">
        <f>'PRECIO REFERENCIA'!AR384</f>
        <v>NO HABILITA</v>
      </c>
      <c r="AT384" s="44">
        <f>+IF(AS384="NO OFERTADO",0,IF(AS384="NO CUMPLE EV TECNICA",0,IF(AS384="NO HABILITA",0,IF(AS384="HABILITA",('PRECIOS UNITARIOS'!$AF384*500)/AR384))))</f>
        <v>0</v>
      </c>
      <c r="AU384" s="43">
        <f>'PRECIO REFERENCIA'!AS384</f>
        <v>0</v>
      </c>
      <c r="AV384" s="43" t="str">
        <f>'PRECIO REFERENCIA'!AU384</f>
        <v>NO OFERTADO</v>
      </c>
      <c r="AW384" s="44">
        <f>+IF(AV384="NO OFERTADO",0,IF(AV384="NO CUMPLE EV TECNICA",0,IF(AV384="NO HABILITA",0,IF(AV384="HABILITA",('PRECIOS UNITARIOS'!$AF384*500)/AU384))))</f>
        <v>0</v>
      </c>
      <c r="AX384" s="43">
        <f>'PRECIO REFERENCIA'!AV384</f>
        <v>0</v>
      </c>
      <c r="AY384" s="43" t="str">
        <f>'PRECIO REFERENCIA'!AX384</f>
        <v>NO OFERTADO</v>
      </c>
      <c r="AZ384" s="44">
        <f>+IF(AY384="NO OFERTADO",0,IF(AY384="NO CUMPLE EV TECNICA",0,IF(AY384="NO HABILITA",0,IF(AY384="HABILITA",('PRECIOS UNITARIOS'!$AF384*500)/AX384))))</f>
        <v>0</v>
      </c>
      <c r="BA384" s="43">
        <f>'PRECIO REFERENCIA'!AY384</f>
        <v>0</v>
      </c>
      <c r="BB384" s="43" t="str">
        <f>'PRECIO REFERENCIA'!BA384</f>
        <v>NO OFERTADO</v>
      </c>
      <c r="BC384" s="44">
        <f>+IF(BB384="NO OFERTADO",0,IF(BB384="NO CUMPLE EV TECNICA",0,IF(BB384="NO HABILITA",0,IF(BB384="HABILITA",('PRECIOS UNITARIOS'!$AF384*500)/BA384))))</f>
        <v>0</v>
      </c>
      <c r="BD384" s="43">
        <f>'PRECIO REFERENCIA'!BB384</f>
        <v>0</v>
      </c>
      <c r="BE384" s="43" t="str">
        <f>'PRECIO REFERENCIA'!BD384</f>
        <v>NO OFERTADO</v>
      </c>
      <c r="BF384" s="44">
        <f>+IF(BE384="NO OFERTADO",0,IF(BE384="NO CUMPLE EV TECNICA",0,IF(BE384="NO HABILITA",0,IF(BE384="HABILITA",('PRECIOS UNITARIOS'!$AF384*500)/BD384))))</f>
        <v>0</v>
      </c>
      <c r="BG384" s="43">
        <f>'PRECIO REFERENCIA'!BE384</f>
        <v>0</v>
      </c>
      <c r="BH384" s="43" t="str">
        <f>'PRECIO REFERENCIA'!BG384</f>
        <v>NO OFERTADO</v>
      </c>
      <c r="BI384" s="44">
        <f>+IF(BH384="NO OFERTADO",0,IF(BH384="NO CUMPLE EV TECNICA",0,IF(BH384="NO HABILITA",0,IF(BH384="HABILITA",('PRECIOS UNITARIOS'!$AF384*500)/BG384))))</f>
        <v>0</v>
      </c>
      <c r="BJ384" s="43">
        <f>'PRECIO REFERENCIA'!BH384</f>
        <v>0</v>
      </c>
      <c r="BK384" s="43" t="str">
        <f>'PRECIO REFERENCIA'!BJ384</f>
        <v>NO OFERTADO</v>
      </c>
      <c r="BL384" s="44">
        <f>+IF(BK384="NO OFERTADO",0,IF(BK384="NO CUMPLE EV TECNICA",0,IF(BK384="NO HABILITA",0,IF(BK384="HABILITA",('PRECIOS UNITARIOS'!$AF384*500)/BJ384))))</f>
        <v>0</v>
      </c>
      <c r="BM384" s="43">
        <f>'PRECIO REFERENCIA'!BK384</f>
        <v>0</v>
      </c>
      <c r="BN384" s="43" t="str">
        <f>'PRECIO REFERENCIA'!BM384</f>
        <v>NO OFERTADO</v>
      </c>
      <c r="BO384" s="44">
        <f>+IF(BN384="NO OFERTADO",0,IF(BN384="NO CUMPLE EV TECNICA",0,IF(BN384="NO HABILITA",0,IF(BN384="HABILITA",('PRECIOS UNITARIOS'!$AF384*500)/BM384))))</f>
        <v>0</v>
      </c>
      <c r="BP384" s="43">
        <f>'PRECIO REFERENCIA'!BN384</f>
        <v>0</v>
      </c>
      <c r="BQ384" s="43" t="str">
        <f>'PRECIO REFERENCIA'!BP384</f>
        <v>NO OFERTADO</v>
      </c>
      <c r="BR384" s="44">
        <f>+IF(BQ384="NO OFERTADO",0,IF(BQ384="NO CUMPLE EV TECNICA",0,IF(BQ384="NO HABILITA",0,IF(BQ384="HABILITA",('PRECIOS UNITARIOS'!$AF384*500)/BP384))))</f>
        <v>0</v>
      </c>
      <c r="BS384" s="43">
        <f>'PRECIO REFERENCIA'!BQ384</f>
        <v>0</v>
      </c>
      <c r="BT384" s="43" t="str">
        <f>'PRECIO REFERENCIA'!BS384</f>
        <v>NO HABILITA</v>
      </c>
      <c r="BU384" s="44">
        <f>+IF(BT384="NO OFERTADO",0,IF(BT384="NO CUMPLE EV TECNICA",0,IF(BT384="NO HABILITA",0,IF(BT384="HABILITA",('PRECIOS UNITARIOS'!$AF384*500)/BS384))))</f>
        <v>0</v>
      </c>
      <c r="BV384" s="43">
        <f>'PRECIO REFERENCIA'!BT384</f>
        <v>0</v>
      </c>
      <c r="BW384" s="43" t="str">
        <f>'PRECIO REFERENCIA'!BV384</f>
        <v>NO OFERTADO</v>
      </c>
      <c r="BX384" s="44">
        <f>+IF(BW384="NO OFERTADO",0,IF(BW384="NO CUMPLE EV TECNICA",0,IF(BW384="NO HABILITA",0,IF(BW384="HABILITA",('PRECIOS UNITARIOS'!$AF384*500)/BV384))))</f>
        <v>0</v>
      </c>
      <c r="BY384" s="43">
        <f>'PRECIO REFERENCIA'!BW384</f>
        <v>0</v>
      </c>
      <c r="BZ384" s="43" t="str">
        <f>'PRECIO REFERENCIA'!BY384</f>
        <v>NO OFERTADO</v>
      </c>
      <c r="CA384" s="44">
        <f>+IF(BZ384="NO OFERTADO",0,IF(BZ384="NO CUMPLE EV TECNICA",0,IF(BZ384="NO HABILITA",0,IF(BZ384="HABILITA",('PRECIOS UNITARIOS'!$AF384*500)/BY384))))</f>
        <v>0</v>
      </c>
      <c r="CB384" s="43">
        <f>'PRECIO REFERENCIA'!BZ384</f>
        <v>0</v>
      </c>
      <c r="CC384" s="43" t="str">
        <f>'PRECIO REFERENCIA'!CB384</f>
        <v>NO OFERTADO</v>
      </c>
      <c r="CD384" s="44">
        <f>+IF(CC384="NO OFERTADO",0,IF(CC384="NO CUMPLE EV TECNICA",0,IF(CC384="NO HABILITA",0,IF(CC384="HABILITA",('PRECIOS UNITARIOS'!$AF384*500)/CB384))))</f>
        <v>0</v>
      </c>
      <c r="CE384" s="43">
        <f>'PRECIO REFERENCIA'!CC384</f>
        <v>0</v>
      </c>
      <c r="CF384" s="43" t="str">
        <f>'PRECIO REFERENCIA'!CE384</f>
        <v>NO OFERTADO</v>
      </c>
      <c r="CG384" s="44">
        <f>+IF(CF384="NO OFERTADO",0,IF(CF384="NO CUMPLE EV TECNICA",0,IF(CF384="NO HABILITA",0,IF(CF384="HABILITA",('PRECIOS UNITARIOS'!$AF384*500)/CE384))))</f>
        <v>0</v>
      </c>
      <c r="CH384" s="43">
        <f>'PRECIO REFERENCIA'!CF384</f>
        <v>0</v>
      </c>
      <c r="CI384" s="43" t="str">
        <f>'PRECIO REFERENCIA'!CH384</f>
        <v>NO OFERTADO</v>
      </c>
      <c r="CJ384" s="44">
        <f>+IF(CI384="NO OFERTADO",0,IF(CI384="NO CUMPLE EV TECNICA",0,IF(CI384="NO HABILITA",0,IF(CI384="HABILITA",('PRECIOS UNITARIOS'!$AF384*500)/CH384))))</f>
        <v>0</v>
      </c>
    </row>
    <row r="385" spans="1:112" s="40" customFormat="1" ht="165.75" x14ac:dyDescent="0.2">
      <c r="A385" s="103">
        <v>376</v>
      </c>
      <c r="B385" s="202" t="s">
        <v>547</v>
      </c>
      <c r="C385" s="121" t="s">
        <v>548</v>
      </c>
      <c r="D385" s="24">
        <v>1</v>
      </c>
      <c r="E385" s="166" t="s">
        <v>53</v>
      </c>
      <c r="F385" s="168">
        <v>1</v>
      </c>
      <c r="G385" s="25">
        <v>414715</v>
      </c>
      <c r="H385" s="43">
        <f>'PRECIO REFERENCIA'!F385</f>
        <v>0</v>
      </c>
      <c r="I385" s="43" t="str">
        <f>'PRECIO REFERENCIA'!H385</f>
        <v>NO OFERTADO</v>
      </c>
      <c r="J385" s="44">
        <f>+IF(I385="NO OFERTADO",0,IF(I385="NO CUMPLE EV TECNICA",0,IF(I385="NO HABILITA",0,IF(I385="HABILITA",('PRECIOS UNITARIOS'!$AF385*500)/H385))))</f>
        <v>0</v>
      </c>
      <c r="K385" s="43">
        <f>'PRECIO REFERENCIA'!I385</f>
        <v>0</v>
      </c>
      <c r="L385" s="43" t="str">
        <f>'PRECIO REFERENCIA'!K385</f>
        <v>NO OFERTADO</v>
      </c>
      <c r="M385" s="44">
        <f>+IF(L385="NO OFERTADO",0,IF(L385="NO CUMPLE EV TECNICA",0,IF(L385="NO HABILITA",0,IF(L385="HABILITA",('PRECIOS UNITARIOS'!$AF385*500)/K385))))</f>
        <v>0</v>
      </c>
      <c r="N385" s="43">
        <f>'PRECIO REFERENCIA'!L385</f>
        <v>0</v>
      </c>
      <c r="O385" s="43" t="str">
        <f>'PRECIO REFERENCIA'!N385</f>
        <v>NO OFERTADO</v>
      </c>
      <c r="P385" s="44">
        <f>+IF(O385="NO OFERTADO",0,IF(O385="NO CUMPLE EV TECNICA",0,IF(O385="NO HABILITA",0,IF(O385="HABILITA",('PRECIOS UNITARIOS'!$AF385*500)/N385))))</f>
        <v>0</v>
      </c>
      <c r="Q385" s="43">
        <f>'PRECIO REFERENCIA'!O385</f>
        <v>0</v>
      </c>
      <c r="R385" s="43" t="str">
        <f>'PRECIO REFERENCIA'!Q385</f>
        <v>NO OFERTADO</v>
      </c>
      <c r="S385" s="44">
        <f>+IF(R385="NO OFERTADO",0,IF(R385="NO CUMPLE EV TECNICA",0,IF(R385="NO HABILITA",0,IF(R385="HABILITA",('PRECIOS UNITARIOS'!$AF385*500)/Q385))))</f>
        <v>0</v>
      </c>
      <c r="T385" s="43">
        <f>'PRECIO REFERENCIA'!R385</f>
        <v>0</v>
      </c>
      <c r="U385" s="43" t="str">
        <f>'PRECIO REFERENCIA'!T385</f>
        <v>NO OFERTADO</v>
      </c>
      <c r="V385" s="44">
        <f>+IF(U385="NO OFERTADO",0,IF(U385="NO CUMPLE EV TECNICA",0,IF(U385="NO HABILITA",0,IF(U385="HABILITA",('PRECIOS UNITARIOS'!$AF385*500)/T385))))</f>
        <v>0</v>
      </c>
      <c r="W385" s="43">
        <f>'PRECIO REFERENCIA'!U385</f>
        <v>0</v>
      </c>
      <c r="X385" s="43" t="str">
        <f>'PRECIO REFERENCIA'!W385</f>
        <v>NO OFERTADO</v>
      </c>
      <c r="Y385" s="44">
        <f>+IF(X385="NO OFERTADO",0,IF(X385="NO CUMPLE EV TECNICA",0,IF(X385="NO HABILITA",0,IF(X385="HABILITA",('PRECIOS UNITARIOS'!$AF385*500)/W385))))</f>
        <v>0</v>
      </c>
      <c r="Z385" s="43">
        <f>'PRECIO REFERENCIA'!X385</f>
        <v>0</v>
      </c>
      <c r="AA385" s="43" t="str">
        <f>'PRECIO REFERENCIA'!Z385</f>
        <v>NO OFERTADO</v>
      </c>
      <c r="AB385" s="44">
        <f>+IF(AA385="NO OFERTADO",0,IF(AA385="NO CUMPLE EV TECNICA",0,IF(AA385="NO HABILITA",0,IF(AA385="HABILITA",('PRECIOS UNITARIOS'!$AF385*500)/Z385))))</f>
        <v>0</v>
      </c>
      <c r="AC385" s="43">
        <f>'PRECIO REFERENCIA'!AA385</f>
        <v>0</v>
      </c>
      <c r="AD385" s="43" t="str">
        <f>'PRECIO REFERENCIA'!AC385</f>
        <v>NO OFERTADO</v>
      </c>
      <c r="AE385" s="44">
        <f>+IF(AD385="NO OFERTADO",0,IF(AD385="NO CUMPLE EV TECNICA",0,IF(AD385="NO HABILITA",0,IF(AD385="HABILITA",('PRECIOS UNITARIOS'!$AF385*500)/AC385))))</f>
        <v>0</v>
      </c>
      <c r="AF385" s="43">
        <f>'PRECIO REFERENCIA'!AD385</f>
        <v>0</v>
      </c>
      <c r="AG385" s="43" t="str">
        <f>'PRECIO REFERENCIA'!AF385</f>
        <v>NO OFERTADO</v>
      </c>
      <c r="AH385" s="44">
        <f>+IF(AG385="NO OFERTADO",0,IF(AG385="NO CUMPLE EV TECNICA",0,IF(AG385="NO HABILITA",0,IF(AG385="HABILITA",('PRECIOS UNITARIOS'!$AF385*500)/AF385))))</f>
        <v>0</v>
      </c>
      <c r="AI385" s="43">
        <f>'PRECIO REFERENCIA'!AG385</f>
        <v>0</v>
      </c>
      <c r="AJ385" s="43" t="str">
        <f>'PRECIO REFERENCIA'!AI385</f>
        <v>NO OFERTADO</v>
      </c>
      <c r="AK385" s="44">
        <f>+IF(AJ385="NO OFERTADO",0,IF(AJ385="NO CUMPLE EV TECNICA",0,IF(AJ385="NO HABILITA",0,IF(AJ385="HABILITA",('PRECIOS UNITARIOS'!$AF385*500)/AI385))))</f>
        <v>0</v>
      </c>
      <c r="AL385" s="43">
        <f>'PRECIO REFERENCIA'!AJ385</f>
        <v>0</v>
      </c>
      <c r="AM385" s="43" t="str">
        <f>'PRECIO REFERENCIA'!AL385</f>
        <v>NO OFERTADO</v>
      </c>
      <c r="AN385" s="44">
        <f>+IF(AM385="NO OFERTADO",0,IF(AM385="NO CUMPLE EV TECNICA",0,IF(AM385="NO HABILITA",0,IF(AM385="HABILITA",('PRECIOS UNITARIOS'!$AF385*500)/AL385))))</f>
        <v>0</v>
      </c>
      <c r="AO385" s="43">
        <f>'PRECIO REFERENCIA'!AM385</f>
        <v>360570</v>
      </c>
      <c r="AP385" s="43" t="str">
        <f>'PRECIO REFERENCIA'!AO385</f>
        <v>HABILITA</v>
      </c>
      <c r="AQ385" s="44">
        <f>+IF(AP385="NO OFERTADO",0,IF(AP385="NO CUMPLE EV TECNICA",0,IF(AP385="NO HABILITA",0,IF(AP385="HABILITA",('PRECIOS UNITARIOS'!$AF385*500)/AO385))))</f>
        <v>500</v>
      </c>
      <c r="AR385" s="43">
        <f>'PRECIO REFERENCIA'!AP385</f>
        <v>0</v>
      </c>
      <c r="AS385" s="43" t="str">
        <f>'PRECIO REFERENCIA'!AR385</f>
        <v>NO OFERTADO</v>
      </c>
      <c r="AT385" s="44">
        <f>+IF(AS385="NO OFERTADO",0,IF(AS385="NO CUMPLE EV TECNICA",0,IF(AS385="NO HABILITA",0,IF(AS385="HABILITA",('PRECIOS UNITARIOS'!$AF385*500)/AR385))))</f>
        <v>0</v>
      </c>
      <c r="AU385" s="43">
        <f>'PRECIO REFERENCIA'!AS385</f>
        <v>0</v>
      </c>
      <c r="AV385" s="43" t="str">
        <f>'PRECIO REFERENCIA'!AU385</f>
        <v>NO OFERTADO</v>
      </c>
      <c r="AW385" s="44">
        <f>+IF(AV385="NO OFERTADO",0,IF(AV385="NO CUMPLE EV TECNICA",0,IF(AV385="NO HABILITA",0,IF(AV385="HABILITA",('PRECIOS UNITARIOS'!$AF385*500)/AU385))))</f>
        <v>0</v>
      </c>
      <c r="AX385" s="43">
        <f>'PRECIO REFERENCIA'!AV385</f>
        <v>0</v>
      </c>
      <c r="AY385" s="43" t="str">
        <f>'PRECIO REFERENCIA'!AX385</f>
        <v>NO OFERTADO</v>
      </c>
      <c r="AZ385" s="44">
        <f>+IF(AY385="NO OFERTADO",0,IF(AY385="NO CUMPLE EV TECNICA",0,IF(AY385="NO HABILITA",0,IF(AY385="HABILITA",('PRECIOS UNITARIOS'!$AF385*500)/AX385))))</f>
        <v>0</v>
      </c>
      <c r="BA385" s="43">
        <f>'PRECIO REFERENCIA'!AY385</f>
        <v>0</v>
      </c>
      <c r="BB385" s="43" t="str">
        <f>'PRECIO REFERENCIA'!BA385</f>
        <v>NO OFERTADO</v>
      </c>
      <c r="BC385" s="44">
        <f>+IF(BB385="NO OFERTADO",0,IF(BB385="NO CUMPLE EV TECNICA",0,IF(BB385="NO HABILITA",0,IF(BB385="HABILITA",('PRECIOS UNITARIOS'!$AF385*500)/BA385))))</f>
        <v>0</v>
      </c>
      <c r="BD385" s="43">
        <f>'PRECIO REFERENCIA'!BB385</f>
        <v>0</v>
      </c>
      <c r="BE385" s="43" t="str">
        <f>'PRECIO REFERENCIA'!BD385</f>
        <v>NO OFERTADO</v>
      </c>
      <c r="BF385" s="44">
        <f>+IF(BE385="NO OFERTADO",0,IF(BE385="NO CUMPLE EV TECNICA",0,IF(BE385="NO HABILITA",0,IF(BE385="HABILITA",('PRECIOS UNITARIOS'!$AF385*500)/BD385))))</f>
        <v>0</v>
      </c>
      <c r="BG385" s="43">
        <f>'PRECIO REFERENCIA'!BE385</f>
        <v>0</v>
      </c>
      <c r="BH385" s="43" t="str">
        <f>'PRECIO REFERENCIA'!BG385</f>
        <v>NO OFERTADO</v>
      </c>
      <c r="BI385" s="44">
        <f>+IF(BH385="NO OFERTADO",0,IF(BH385="NO CUMPLE EV TECNICA",0,IF(BH385="NO HABILITA",0,IF(BH385="HABILITA",('PRECIOS UNITARIOS'!$AF385*500)/BG385))))</f>
        <v>0</v>
      </c>
      <c r="BJ385" s="43">
        <f>'PRECIO REFERENCIA'!BH385</f>
        <v>0</v>
      </c>
      <c r="BK385" s="43" t="str">
        <f>'PRECIO REFERENCIA'!BJ385</f>
        <v>NO OFERTADO</v>
      </c>
      <c r="BL385" s="44">
        <f>+IF(BK385="NO OFERTADO",0,IF(BK385="NO CUMPLE EV TECNICA",0,IF(BK385="NO HABILITA",0,IF(BK385="HABILITA",('PRECIOS UNITARIOS'!$AF385*500)/BJ385))))</f>
        <v>0</v>
      </c>
      <c r="BM385" s="43">
        <f>'PRECIO REFERENCIA'!BK385</f>
        <v>0</v>
      </c>
      <c r="BN385" s="43" t="str">
        <f>'PRECIO REFERENCIA'!BM385</f>
        <v>NO OFERTADO</v>
      </c>
      <c r="BO385" s="44">
        <f>+IF(BN385="NO OFERTADO",0,IF(BN385="NO CUMPLE EV TECNICA",0,IF(BN385="NO HABILITA",0,IF(BN385="HABILITA",('PRECIOS UNITARIOS'!$AF385*500)/BM385))))</f>
        <v>0</v>
      </c>
      <c r="BP385" s="43">
        <f>'PRECIO REFERENCIA'!BN385</f>
        <v>0</v>
      </c>
      <c r="BQ385" s="43" t="str">
        <f>'PRECIO REFERENCIA'!BP385</f>
        <v>NO OFERTADO</v>
      </c>
      <c r="BR385" s="44">
        <f>+IF(BQ385="NO OFERTADO",0,IF(BQ385="NO CUMPLE EV TECNICA",0,IF(BQ385="NO HABILITA",0,IF(BQ385="HABILITA",('PRECIOS UNITARIOS'!$AF385*500)/BP385))))</f>
        <v>0</v>
      </c>
      <c r="BS385" s="43">
        <f>'PRECIO REFERENCIA'!BQ385</f>
        <v>0</v>
      </c>
      <c r="BT385" s="43" t="str">
        <f>'PRECIO REFERENCIA'!BS385</f>
        <v>NO OFERTADO</v>
      </c>
      <c r="BU385" s="44">
        <f>+IF(BT385="NO OFERTADO",0,IF(BT385="NO CUMPLE EV TECNICA",0,IF(BT385="NO HABILITA",0,IF(BT385="HABILITA",('PRECIOS UNITARIOS'!$AF385*500)/BS385))))</f>
        <v>0</v>
      </c>
      <c r="BV385" s="43">
        <f>'PRECIO REFERENCIA'!BT385</f>
        <v>0</v>
      </c>
      <c r="BW385" s="43" t="str">
        <f>'PRECIO REFERENCIA'!BV385</f>
        <v>NO OFERTADO</v>
      </c>
      <c r="BX385" s="44">
        <f>+IF(BW385="NO OFERTADO",0,IF(BW385="NO CUMPLE EV TECNICA",0,IF(BW385="NO HABILITA",0,IF(BW385="HABILITA",('PRECIOS UNITARIOS'!$AF385*500)/BV385))))</f>
        <v>0</v>
      </c>
      <c r="BY385" s="43">
        <f>'PRECIO REFERENCIA'!BW385</f>
        <v>0</v>
      </c>
      <c r="BZ385" s="43" t="str">
        <f>'PRECIO REFERENCIA'!BY385</f>
        <v>NO OFERTADO</v>
      </c>
      <c r="CA385" s="44">
        <f>+IF(BZ385="NO OFERTADO",0,IF(BZ385="NO CUMPLE EV TECNICA",0,IF(BZ385="NO HABILITA",0,IF(BZ385="HABILITA",('PRECIOS UNITARIOS'!$AF385*500)/BY385))))</f>
        <v>0</v>
      </c>
      <c r="CB385" s="43">
        <f>'PRECIO REFERENCIA'!BZ385</f>
        <v>0</v>
      </c>
      <c r="CC385" s="43" t="str">
        <f>'PRECIO REFERENCIA'!CB385</f>
        <v>NO OFERTADO</v>
      </c>
      <c r="CD385" s="44">
        <f>+IF(CC385="NO OFERTADO",0,IF(CC385="NO CUMPLE EV TECNICA",0,IF(CC385="NO HABILITA",0,IF(CC385="HABILITA",('PRECIOS UNITARIOS'!$AF385*500)/CB385))))</f>
        <v>0</v>
      </c>
      <c r="CE385" s="43">
        <f>'PRECIO REFERENCIA'!CC385</f>
        <v>0</v>
      </c>
      <c r="CF385" s="43" t="str">
        <f>'PRECIO REFERENCIA'!CE385</f>
        <v>NO OFERTADO</v>
      </c>
      <c r="CG385" s="44">
        <f>+IF(CF385="NO OFERTADO",0,IF(CF385="NO CUMPLE EV TECNICA",0,IF(CF385="NO HABILITA",0,IF(CF385="HABILITA",('PRECIOS UNITARIOS'!$AF385*500)/CE385))))</f>
        <v>0</v>
      </c>
      <c r="CH385" s="43">
        <f>'PRECIO REFERENCIA'!CF385</f>
        <v>414715</v>
      </c>
      <c r="CI385" s="43" t="str">
        <f>'PRECIO REFERENCIA'!CH385</f>
        <v>HABILITA</v>
      </c>
      <c r="CJ385" s="44">
        <f>+IF(CI385="NO OFERTADO",0,IF(CI385="NO CUMPLE EV TECNICA",0,IF(CI385="NO HABILITA",0,IF(CI385="HABILITA",('PRECIOS UNITARIOS'!$AF385*500)/CH385))))</f>
        <v>434.72022955523676</v>
      </c>
    </row>
    <row r="386" spans="1:112" s="40" customFormat="1" ht="165.75" x14ac:dyDescent="0.2">
      <c r="A386" s="103">
        <v>377</v>
      </c>
      <c r="B386" s="202" t="s">
        <v>549</v>
      </c>
      <c r="C386" s="121" t="s">
        <v>550</v>
      </c>
      <c r="D386" s="24">
        <v>1</v>
      </c>
      <c r="E386" s="166" t="s">
        <v>53</v>
      </c>
      <c r="F386" s="168">
        <v>1</v>
      </c>
      <c r="G386" s="25">
        <v>414715</v>
      </c>
      <c r="H386" s="43">
        <f>'PRECIO REFERENCIA'!F386</f>
        <v>0</v>
      </c>
      <c r="I386" s="43" t="str">
        <f>'PRECIO REFERENCIA'!H386</f>
        <v>NO OFERTADO</v>
      </c>
      <c r="J386" s="44">
        <f>+IF(I386="NO OFERTADO",0,IF(I386="NO CUMPLE EV TECNICA",0,IF(I386="NO HABILITA",0,IF(I386="HABILITA",('PRECIOS UNITARIOS'!$AF386*500)/H386))))</f>
        <v>0</v>
      </c>
      <c r="K386" s="43">
        <f>'PRECIO REFERENCIA'!I386</f>
        <v>0</v>
      </c>
      <c r="L386" s="43" t="str">
        <f>'PRECIO REFERENCIA'!K386</f>
        <v>NO OFERTADO</v>
      </c>
      <c r="M386" s="44">
        <f>+IF(L386="NO OFERTADO",0,IF(L386="NO CUMPLE EV TECNICA",0,IF(L386="NO HABILITA",0,IF(L386="HABILITA",('PRECIOS UNITARIOS'!$AF386*500)/K386))))</f>
        <v>0</v>
      </c>
      <c r="N386" s="43">
        <f>'PRECIO REFERENCIA'!L386</f>
        <v>0</v>
      </c>
      <c r="O386" s="43" t="str">
        <f>'PRECIO REFERENCIA'!N386</f>
        <v>NO OFERTADO</v>
      </c>
      <c r="P386" s="44">
        <f>+IF(O386="NO OFERTADO",0,IF(O386="NO CUMPLE EV TECNICA",0,IF(O386="NO HABILITA",0,IF(O386="HABILITA",('PRECIOS UNITARIOS'!$AF386*500)/N386))))</f>
        <v>0</v>
      </c>
      <c r="Q386" s="43">
        <f>'PRECIO REFERENCIA'!O386</f>
        <v>0</v>
      </c>
      <c r="R386" s="43" t="str">
        <f>'PRECIO REFERENCIA'!Q386</f>
        <v>NO OFERTADO</v>
      </c>
      <c r="S386" s="44">
        <f>+IF(R386="NO OFERTADO",0,IF(R386="NO CUMPLE EV TECNICA",0,IF(R386="NO HABILITA",0,IF(R386="HABILITA",('PRECIOS UNITARIOS'!$AF386*500)/Q386))))</f>
        <v>0</v>
      </c>
      <c r="T386" s="43">
        <f>'PRECIO REFERENCIA'!R386</f>
        <v>0</v>
      </c>
      <c r="U386" s="43" t="str">
        <f>'PRECIO REFERENCIA'!T386</f>
        <v>NO OFERTADO</v>
      </c>
      <c r="V386" s="44">
        <f>+IF(U386="NO OFERTADO",0,IF(U386="NO CUMPLE EV TECNICA",0,IF(U386="NO HABILITA",0,IF(U386="HABILITA",('PRECIOS UNITARIOS'!$AF386*500)/T386))))</f>
        <v>0</v>
      </c>
      <c r="W386" s="43">
        <f>'PRECIO REFERENCIA'!U386</f>
        <v>0</v>
      </c>
      <c r="X386" s="43" t="str">
        <f>'PRECIO REFERENCIA'!W386</f>
        <v>NO OFERTADO</v>
      </c>
      <c r="Y386" s="44">
        <f>+IF(X386="NO OFERTADO",0,IF(X386="NO CUMPLE EV TECNICA",0,IF(X386="NO HABILITA",0,IF(X386="HABILITA",('PRECIOS UNITARIOS'!$AF386*500)/W386))))</f>
        <v>0</v>
      </c>
      <c r="Z386" s="43">
        <f>'PRECIO REFERENCIA'!X386</f>
        <v>0</v>
      </c>
      <c r="AA386" s="43" t="str">
        <f>'PRECIO REFERENCIA'!Z386</f>
        <v>NO OFERTADO</v>
      </c>
      <c r="AB386" s="44">
        <f>+IF(AA386="NO OFERTADO",0,IF(AA386="NO CUMPLE EV TECNICA",0,IF(AA386="NO HABILITA",0,IF(AA386="HABILITA",('PRECIOS UNITARIOS'!$AF386*500)/Z386))))</f>
        <v>0</v>
      </c>
      <c r="AC386" s="43">
        <f>'PRECIO REFERENCIA'!AA386</f>
        <v>0</v>
      </c>
      <c r="AD386" s="43" t="str">
        <f>'PRECIO REFERENCIA'!AC386</f>
        <v>NO OFERTADO</v>
      </c>
      <c r="AE386" s="44">
        <f>+IF(AD386="NO OFERTADO",0,IF(AD386="NO CUMPLE EV TECNICA",0,IF(AD386="NO HABILITA",0,IF(AD386="HABILITA",('PRECIOS UNITARIOS'!$AF386*500)/AC386))))</f>
        <v>0</v>
      </c>
      <c r="AF386" s="43">
        <f>'PRECIO REFERENCIA'!AD386</f>
        <v>0</v>
      </c>
      <c r="AG386" s="43" t="str">
        <f>'PRECIO REFERENCIA'!AF386</f>
        <v>NO OFERTADO</v>
      </c>
      <c r="AH386" s="44">
        <f>+IF(AG386="NO OFERTADO",0,IF(AG386="NO CUMPLE EV TECNICA",0,IF(AG386="NO HABILITA",0,IF(AG386="HABILITA",('PRECIOS UNITARIOS'!$AF386*500)/AF386))))</f>
        <v>0</v>
      </c>
      <c r="AI386" s="43">
        <f>'PRECIO REFERENCIA'!AG386</f>
        <v>0</v>
      </c>
      <c r="AJ386" s="43" t="str">
        <f>'PRECIO REFERENCIA'!AI386</f>
        <v>NO OFERTADO</v>
      </c>
      <c r="AK386" s="44">
        <f>+IF(AJ386="NO OFERTADO",0,IF(AJ386="NO CUMPLE EV TECNICA",0,IF(AJ386="NO HABILITA",0,IF(AJ386="HABILITA",('PRECIOS UNITARIOS'!$AF386*500)/AI386))))</f>
        <v>0</v>
      </c>
      <c r="AL386" s="43">
        <f>'PRECIO REFERENCIA'!AJ386</f>
        <v>0</v>
      </c>
      <c r="AM386" s="43" t="str">
        <f>'PRECIO REFERENCIA'!AL386</f>
        <v>NO OFERTADO</v>
      </c>
      <c r="AN386" s="44">
        <f>+IF(AM386="NO OFERTADO",0,IF(AM386="NO CUMPLE EV TECNICA",0,IF(AM386="NO HABILITA",0,IF(AM386="HABILITA",('PRECIOS UNITARIOS'!$AF386*500)/AL386))))</f>
        <v>0</v>
      </c>
      <c r="AO386" s="43">
        <f>'PRECIO REFERENCIA'!AM386</f>
        <v>360570</v>
      </c>
      <c r="AP386" s="43" t="str">
        <f>'PRECIO REFERENCIA'!AO386</f>
        <v>HABILITA</v>
      </c>
      <c r="AQ386" s="44">
        <f>+IF(AP386="NO OFERTADO",0,IF(AP386="NO CUMPLE EV TECNICA",0,IF(AP386="NO HABILITA",0,IF(AP386="HABILITA",('PRECIOS UNITARIOS'!$AF386*500)/AO386))))</f>
        <v>500</v>
      </c>
      <c r="AR386" s="43">
        <f>'PRECIO REFERENCIA'!AP386</f>
        <v>0</v>
      </c>
      <c r="AS386" s="43" t="str">
        <f>'PRECIO REFERENCIA'!AR386</f>
        <v>NO OFERTADO</v>
      </c>
      <c r="AT386" s="44">
        <f>+IF(AS386="NO OFERTADO",0,IF(AS386="NO CUMPLE EV TECNICA",0,IF(AS386="NO HABILITA",0,IF(AS386="HABILITA",('PRECIOS UNITARIOS'!$AF386*500)/AR386))))</f>
        <v>0</v>
      </c>
      <c r="AU386" s="43">
        <f>'PRECIO REFERENCIA'!AS386</f>
        <v>0</v>
      </c>
      <c r="AV386" s="43" t="str">
        <f>'PRECIO REFERENCIA'!AU386</f>
        <v>NO OFERTADO</v>
      </c>
      <c r="AW386" s="44">
        <f>+IF(AV386="NO OFERTADO",0,IF(AV386="NO CUMPLE EV TECNICA",0,IF(AV386="NO HABILITA",0,IF(AV386="HABILITA",('PRECIOS UNITARIOS'!$AF386*500)/AU386))))</f>
        <v>0</v>
      </c>
      <c r="AX386" s="43">
        <f>'PRECIO REFERENCIA'!AV386</f>
        <v>0</v>
      </c>
      <c r="AY386" s="43" t="str">
        <f>'PRECIO REFERENCIA'!AX386</f>
        <v>NO OFERTADO</v>
      </c>
      <c r="AZ386" s="44">
        <f>+IF(AY386="NO OFERTADO",0,IF(AY386="NO CUMPLE EV TECNICA",0,IF(AY386="NO HABILITA",0,IF(AY386="HABILITA",('PRECIOS UNITARIOS'!$AF386*500)/AX386))))</f>
        <v>0</v>
      </c>
      <c r="BA386" s="43">
        <f>'PRECIO REFERENCIA'!AY386</f>
        <v>0</v>
      </c>
      <c r="BB386" s="43" t="str">
        <f>'PRECIO REFERENCIA'!BA386</f>
        <v>NO OFERTADO</v>
      </c>
      <c r="BC386" s="44">
        <f>+IF(BB386="NO OFERTADO",0,IF(BB386="NO CUMPLE EV TECNICA",0,IF(BB386="NO HABILITA",0,IF(BB386="HABILITA",('PRECIOS UNITARIOS'!$AF386*500)/BA386))))</f>
        <v>0</v>
      </c>
      <c r="BD386" s="43">
        <f>'PRECIO REFERENCIA'!BB386</f>
        <v>0</v>
      </c>
      <c r="BE386" s="43" t="str">
        <f>'PRECIO REFERENCIA'!BD386</f>
        <v>NO OFERTADO</v>
      </c>
      <c r="BF386" s="44">
        <f>+IF(BE386="NO OFERTADO",0,IF(BE386="NO CUMPLE EV TECNICA",0,IF(BE386="NO HABILITA",0,IF(BE386="HABILITA",('PRECIOS UNITARIOS'!$AF386*500)/BD386))))</f>
        <v>0</v>
      </c>
      <c r="BG386" s="43">
        <f>'PRECIO REFERENCIA'!BE386</f>
        <v>0</v>
      </c>
      <c r="BH386" s="43" t="str">
        <f>'PRECIO REFERENCIA'!BG386</f>
        <v>NO OFERTADO</v>
      </c>
      <c r="BI386" s="44">
        <f>+IF(BH386="NO OFERTADO",0,IF(BH386="NO CUMPLE EV TECNICA",0,IF(BH386="NO HABILITA",0,IF(BH386="HABILITA",('PRECIOS UNITARIOS'!$AF386*500)/BG386))))</f>
        <v>0</v>
      </c>
      <c r="BJ386" s="43">
        <f>'PRECIO REFERENCIA'!BH386</f>
        <v>0</v>
      </c>
      <c r="BK386" s="43" t="str">
        <f>'PRECIO REFERENCIA'!BJ386</f>
        <v>NO OFERTADO</v>
      </c>
      <c r="BL386" s="44">
        <f>+IF(BK386="NO OFERTADO",0,IF(BK386="NO CUMPLE EV TECNICA",0,IF(BK386="NO HABILITA",0,IF(BK386="HABILITA",('PRECIOS UNITARIOS'!$AF386*500)/BJ386))))</f>
        <v>0</v>
      </c>
      <c r="BM386" s="43">
        <f>'PRECIO REFERENCIA'!BK386</f>
        <v>0</v>
      </c>
      <c r="BN386" s="43" t="str">
        <f>'PRECIO REFERENCIA'!BM386</f>
        <v>NO OFERTADO</v>
      </c>
      <c r="BO386" s="44">
        <f>+IF(BN386="NO OFERTADO",0,IF(BN386="NO CUMPLE EV TECNICA",0,IF(BN386="NO HABILITA",0,IF(BN386="HABILITA",('PRECIOS UNITARIOS'!$AF386*500)/BM386))))</f>
        <v>0</v>
      </c>
      <c r="BP386" s="43">
        <f>'PRECIO REFERENCIA'!BN386</f>
        <v>0</v>
      </c>
      <c r="BQ386" s="43" t="str">
        <f>'PRECIO REFERENCIA'!BP386</f>
        <v>NO OFERTADO</v>
      </c>
      <c r="BR386" s="44">
        <f>+IF(BQ386="NO OFERTADO",0,IF(BQ386="NO CUMPLE EV TECNICA",0,IF(BQ386="NO HABILITA",0,IF(BQ386="HABILITA",('PRECIOS UNITARIOS'!$AF386*500)/BP386))))</f>
        <v>0</v>
      </c>
      <c r="BS386" s="43">
        <f>'PRECIO REFERENCIA'!BQ386</f>
        <v>0</v>
      </c>
      <c r="BT386" s="43" t="str">
        <f>'PRECIO REFERENCIA'!BS386</f>
        <v>NO OFERTADO</v>
      </c>
      <c r="BU386" s="44">
        <f>+IF(BT386="NO OFERTADO",0,IF(BT386="NO CUMPLE EV TECNICA",0,IF(BT386="NO HABILITA",0,IF(BT386="HABILITA",('PRECIOS UNITARIOS'!$AF386*500)/BS386))))</f>
        <v>0</v>
      </c>
      <c r="BV386" s="43">
        <f>'PRECIO REFERENCIA'!BT386</f>
        <v>0</v>
      </c>
      <c r="BW386" s="43" t="str">
        <f>'PRECIO REFERENCIA'!BV386</f>
        <v>NO OFERTADO</v>
      </c>
      <c r="BX386" s="44">
        <f>+IF(BW386="NO OFERTADO",0,IF(BW386="NO CUMPLE EV TECNICA",0,IF(BW386="NO HABILITA",0,IF(BW386="HABILITA",('PRECIOS UNITARIOS'!$AF386*500)/BV386))))</f>
        <v>0</v>
      </c>
      <c r="BY386" s="43">
        <f>'PRECIO REFERENCIA'!BW386</f>
        <v>0</v>
      </c>
      <c r="BZ386" s="43" t="str">
        <f>'PRECIO REFERENCIA'!BY386</f>
        <v>NO OFERTADO</v>
      </c>
      <c r="CA386" s="44">
        <f>+IF(BZ386="NO OFERTADO",0,IF(BZ386="NO CUMPLE EV TECNICA",0,IF(BZ386="NO HABILITA",0,IF(BZ386="HABILITA",('PRECIOS UNITARIOS'!$AF386*500)/BY386))))</f>
        <v>0</v>
      </c>
      <c r="CB386" s="43">
        <f>'PRECIO REFERENCIA'!BZ386</f>
        <v>0</v>
      </c>
      <c r="CC386" s="43" t="str">
        <f>'PRECIO REFERENCIA'!CB386</f>
        <v>NO OFERTADO</v>
      </c>
      <c r="CD386" s="44">
        <f>+IF(CC386="NO OFERTADO",0,IF(CC386="NO CUMPLE EV TECNICA",0,IF(CC386="NO HABILITA",0,IF(CC386="HABILITA",('PRECIOS UNITARIOS'!$AF386*500)/CB386))))</f>
        <v>0</v>
      </c>
      <c r="CE386" s="43">
        <f>'PRECIO REFERENCIA'!CC386</f>
        <v>0</v>
      </c>
      <c r="CF386" s="43" t="str">
        <f>'PRECIO REFERENCIA'!CE386</f>
        <v>NO OFERTADO</v>
      </c>
      <c r="CG386" s="44">
        <f>+IF(CF386="NO OFERTADO",0,IF(CF386="NO CUMPLE EV TECNICA",0,IF(CF386="NO HABILITA",0,IF(CF386="HABILITA",('PRECIOS UNITARIOS'!$AF386*500)/CE386))))</f>
        <v>0</v>
      </c>
      <c r="CH386" s="43">
        <f>'PRECIO REFERENCIA'!CF386</f>
        <v>414715</v>
      </c>
      <c r="CI386" s="43" t="str">
        <f>'PRECIO REFERENCIA'!CH386</f>
        <v>HABILITA</v>
      </c>
      <c r="CJ386" s="44">
        <f>+IF(CI386="NO OFERTADO",0,IF(CI386="NO CUMPLE EV TECNICA",0,IF(CI386="NO HABILITA",0,IF(CI386="HABILITA",('PRECIOS UNITARIOS'!$AF386*500)/CH386))))</f>
        <v>434.72022955523676</v>
      </c>
    </row>
    <row r="387" spans="1:112" s="40" customFormat="1" ht="38.25" x14ac:dyDescent="0.2">
      <c r="A387" s="103">
        <v>378</v>
      </c>
      <c r="B387" s="202" t="s">
        <v>551</v>
      </c>
      <c r="C387" s="121" t="s">
        <v>265</v>
      </c>
      <c r="D387" s="24">
        <v>1</v>
      </c>
      <c r="E387" s="166" t="s">
        <v>53</v>
      </c>
      <c r="F387" s="168">
        <v>182</v>
      </c>
      <c r="G387" s="25">
        <v>190.4</v>
      </c>
      <c r="H387" s="43">
        <f>'PRECIO REFERENCIA'!F387</f>
        <v>0</v>
      </c>
      <c r="I387" s="43" t="str">
        <f>'PRECIO REFERENCIA'!H387</f>
        <v>NO OFERTADO</v>
      </c>
      <c r="J387" s="44">
        <f>+IF(I387="NO OFERTADO",0,IF(I387="NO CUMPLE EV TECNICA",0,IF(I387="NO HABILITA",0,IF(I387="HABILITA",('PRECIOS UNITARIOS'!$AF387*500)/H387))))</f>
        <v>0</v>
      </c>
      <c r="K387" s="43">
        <f>'PRECIO REFERENCIA'!I387</f>
        <v>0</v>
      </c>
      <c r="L387" s="43" t="str">
        <f>'PRECIO REFERENCIA'!K387</f>
        <v>NO OFERTADO</v>
      </c>
      <c r="M387" s="44">
        <f>+IF(L387="NO OFERTADO",0,IF(L387="NO CUMPLE EV TECNICA",0,IF(L387="NO HABILITA",0,IF(L387="HABILITA",('PRECIOS UNITARIOS'!$AF387*500)/K387))))</f>
        <v>0</v>
      </c>
      <c r="N387" s="43">
        <f>'PRECIO REFERENCIA'!L387</f>
        <v>0</v>
      </c>
      <c r="O387" s="43" t="str">
        <f>'PRECIO REFERENCIA'!N387</f>
        <v>NO OFERTADO</v>
      </c>
      <c r="P387" s="44">
        <f>+IF(O387="NO OFERTADO",0,IF(O387="NO CUMPLE EV TECNICA",0,IF(O387="NO HABILITA",0,IF(O387="HABILITA",('PRECIOS UNITARIOS'!$AF387*500)/N387))))</f>
        <v>0</v>
      </c>
      <c r="Q387" s="43">
        <f>'PRECIO REFERENCIA'!O387</f>
        <v>0</v>
      </c>
      <c r="R387" s="43" t="str">
        <f>'PRECIO REFERENCIA'!Q387</f>
        <v>NO OFERTADO</v>
      </c>
      <c r="S387" s="44">
        <f>+IF(R387="NO OFERTADO",0,IF(R387="NO CUMPLE EV TECNICA",0,IF(R387="NO HABILITA",0,IF(R387="HABILITA",('PRECIOS UNITARIOS'!$AF387*500)/Q387))))</f>
        <v>0</v>
      </c>
      <c r="T387" s="43">
        <f>'PRECIO REFERENCIA'!R387</f>
        <v>0</v>
      </c>
      <c r="U387" s="43" t="str">
        <f>'PRECIO REFERENCIA'!T387</f>
        <v>NO OFERTADO</v>
      </c>
      <c r="V387" s="44">
        <f>+IF(U387="NO OFERTADO",0,IF(U387="NO CUMPLE EV TECNICA",0,IF(U387="NO HABILITA",0,IF(U387="HABILITA",('PRECIOS UNITARIOS'!$AF387*500)/T387))))</f>
        <v>0</v>
      </c>
      <c r="W387" s="43">
        <f>'PRECIO REFERENCIA'!U387</f>
        <v>0</v>
      </c>
      <c r="X387" s="43" t="str">
        <f>'PRECIO REFERENCIA'!W387</f>
        <v>NO OFERTADO</v>
      </c>
      <c r="Y387" s="44">
        <f>+IF(X387="NO OFERTADO",0,IF(X387="NO CUMPLE EV TECNICA",0,IF(X387="NO HABILITA",0,IF(X387="HABILITA",('PRECIOS UNITARIOS'!$AF387*500)/W387))))</f>
        <v>0</v>
      </c>
      <c r="Z387" s="43">
        <f>'PRECIO REFERENCIA'!X387</f>
        <v>211.82</v>
      </c>
      <c r="AA387" s="43" t="str">
        <f>'PRECIO REFERENCIA'!Z387</f>
        <v>HABILITA</v>
      </c>
      <c r="AB387" s="44">
        <f>+IF(AA387="NO OFERTADO",0,IF(AA387="NO CUMPLE EV TECNICA",0,IF(AA387="NO HABILITA",0,IF(AA387="HABILITA",('PRECIOS UNITARIOS'!$AF387*500)/Z387))))</f>
        <v>426.96629213483146</v>
      </c>
      <c r="AC387" s="43">
        <f>'PRECIO REFERENCIA'!AA387</f>
        <v>0</v>
      </c>
      <c r="AD387" s="43" t="str">
        <f>'PRECIO REFERENCIA'!AC387</f>
        <v>NO OFERTADO</v>
      </c>
      <c r="AE387" s="44">
        <f>+IF(AD387="NO OFERTADO",0,IF(AD387="NO CUMPLE EV TECNICA",0,IF(AD387="NO HABILITA",0,IF(AD387="HABILITA",('PRECIOS UNITARIOS'!$AF387*500)/AC387))))</f>
        <v>0</v>
      </c>
      <c r="AF387" s="43">
        <f>'PRECIO REFERENCIA'!AD387</f>
        <v>196.35</v>
      </c>
      <c r="AG387" s="43" t="str">
        <f>'PRECIO REFERENCIA'!AF387</f>
        <v>HABILITA</v>
      </c>
      <c r="AH387" s="44">
        <f>+IF(AG387="NO OFERTADO",0,IF(AG387="NO CUMPLE EV TECNICA",0,IF(AG387="NO HABILITA",0,IF(AG387="HABILITA",('PRECIOS UNITARIOS'!$AF387*500)/AF387))))</f>
        <v>460.60606060606062</v>
      </c>
      <c r="AI387" s="43">
        <f>'PRECIO REFERENCIA'!AG387</f>
        <v>0</v>
      </c>
      <c r="AJ387" s="43" t="str">
        <f>'PRECIO REFERENCIA'!AI387</f>
        <v>NO OFERTADO</v>
      </c>
      <c r="AK387" s="44">
        <f>+IF(AJ387="NO OFERTADO",0,IF(AJ387="NO CUMPLE EV TECNICA",0,IF(AJ387="NO HABILITA",0,IF(AJ387="HABILITA",('PRECIOS UNITARIOS'!$AF387*500)/AI387))))</f>
        <v>0</v>
      </c>
      <c r="AL387" s="43">
        <f>'PRECIO REFERENCIA'!AJ387</f>
        <v>0</v>
      </c>
      <c r="AM387" s="43" t="str">
        <f>'PRECIO REFERENCIA'!AL387</f>
        <v>NO OFERTADO</v>
      </c>
      <c r="AN387" s="44">
        <f>+IF(AM387="NO OFERTADO",0,IF(AM387="NO CUMPLE EV TECNICA",0,IF(AM387="NO HABILITA",0,IF(AM387="HABILITA",('PRECIOS UNITARIOS'!$AF387*500)/AL387))))</f>
        <v>0</v>
      </c>
      <c r="AO387" s="43">
        <f>'PRECIO REFERENCIA'!AM387</f>
        <v>0</v>
      </c>
      <c r="AP387" s="43" t="str">
        <f>'PRECIO REFERENCIA'!AO387</f>
        <v>NO OFERTADO</v>
      </c>
      <c r="AQ387" s="44">
        <f>+IF(AP387="NO OFERTADO",0,IF(AP387="NO CUMPLE EV TECNICA",0,IF(AP387="NO HABILITA",0,IF(AP387="HABILITA",('PRECIOS UNITARIOS'!$AF387*500)/AO387))))</f>
        <v>0</v>
      </c>
      <c r="AR387" s="43">
        <f>'PRECIO REFERENCIA'!AP387</f>
        <v>0</v>
      </c>
      <c r="AS387" s="43" t="str">
        <f>'PRECIO REFERENCIA'!AR387</f>
        <v>NO OFERTADO</v>
      </c>
      <c r="AT387" s="44">
        <f>+IF(AS387="NO OFERTADO",0,IF(AS387="NO CUMPLE EV TECNICA",0,IF(AS387="NO HABILITA",0,IF(AS387="HABILITA",('PRECIOS UNITARIOS'!$AF387*500)/AR387))))</f>
        <v>0</v>
      </c>
      <c r="AU387" s="43">
        <f>'PRECIO REFERENCIA'!AS387</f>
        <v>180.88</v>
      </c>
      <c r="AV387" s="43" t="str">
        <f>'PRECIO REFERENCIA'!AU387</f>
        <v>HABILITA</v>
      </c>
      <c r="AW387" s="44">
        <f>+IF(AV387="NO OFERTADO",0,IF(AV387="NO CUMPLE EV TECNICA",0,IF(AV387="NO HABILITA",0,IF(AV387="HABILITA",('PRECIOS UNITARIOS'!$AF387*500)/AU387))))</f>
        <v>500</v>
      </c>
      <c r="AX387" s="43">
        <f>'PRECIO REFERENCIA'!AV387</f>
        <v>0</v>
      </c>
      <c r="AY387" s="43" t="str">
        <f>'PRECIO REFERENCIA'!AX387</f>
        <v>NO OFERTADO</v>
      </c>
      <c r="AZ387" s="44">
        <f>+IF(AY387="NO OFERTADO",0,IF(AY387="NO CUMPLE EV TECNICA",0,IF(AY387="NO HABILITA",0,IF(AY387="HABILITA",('PRECIOS UNITARIOS'!$AF387*500)/AX387))))</f>
        <v>0</v>
      </c>
      <c r="BA387" s="43">
        <f>'PRECIO REFERENCIA'!AY387</f>
        <v>0</v>
      </c>
      <c r="BB387" s="43" t="str">
        <f>'PRECIO REFERENCIA'!BA387</f>
        <v>NO OFERTADO</v>
      </c>
      <c r="BC387" s="44">
        <f>+IF(BB387="NO OFERTADO",0,IF(BB387="NO CUMPLE EV TECNICA",0,IF(BB387="NO HABILITA",0,IF(BB387="HABILITA",('PRECIOS UNITARIOS'!$AF387*500)/BA387))))</f>
        <v>0</v>
      </c>
      <c r="BD387" s="43">
        <f>'PRECIO REFERENCIA'!BB387</f>
        <v>0</v>
      </c>
      <c r="BE387" s="43" t="str">
        <f>'PRECIO REFERENCIA'!BD387</f>
        <v>NO OFERTADO</v>
      </c>
      <c r="BF387" s="44">
        <f>+IF(BE387="NO OFERTADO",0,IF(BE387="NO CUMPLE EV TECNICA",0,IF(BE387="NO HABILITA",0,IF(BE387="HABILITA",('PRECIOS UNITARIOS'!$AF387*500)/BD387))))</f>
        <v>0</v>
      </c>
      <c r="BG387" s="43">
        <f>'PRECIO REFERENCIA'!BE387</f>
        <v>0</v>
      </c>
      <c r="BH387" s="43" t="str">
        <f>'PRECIO REFERENCIA'!BG387</f>
        <v>NO OFERTADO</v>
      </c>
      <c r="BI387" s="44">
        <f>+IF(BH387="NO OFERTADO",0,IF(BH387="NO CUMPLE EV TECNICA",0,IF(BH387="NO HABILITA",0,IF(BH387="HABILITA",('PRECIOS UNITARIOS'!$AF387*500)/BG387))))</f>
        <v>0</v>
      </c>
      <c r="BJ387" s="43">
        <f>'PRECIO REFERENCIA'!BH387</f>
        <v>0</v>
      </c>
      <c r="BK387" s="43" t="str">
        <f>'PRECIO REFERENCIA'!BJ387</f>
        <v>NO OFERTADO</v>
      </c>
      <c r="BL387" s="44">
        <f>+IF(BK387="NO OFERTADO",0,IF(BK387="NO CUMPLE EV TECNICA",0,IF(BK387="NO HABILITA",0,IF(BK387="HABILITA",('PRECIOS UNITARIOS'!$AF387*500)/BJ387))))</f>
        <v>0</v>
      </c>
      <c r="BM387" s="43">
        <f>'PRECIO REFERENCIA'!BK387</f>
        <v>0</v>
      </c>
      <c r="BN387" s="43" t="str">
        <f>'PRECIO REFERENCIA'!BM387</f>
        <v>NO OFERTADO</v>
      </c>
      <c r="BO387" s="44">
        <f>+IF(BN387="NO OFERTADO",0,IF(BN387="NO CUMPLE EV TECNICA",0,IF(BN387="NO HABILITA",0,IF(BN387="HABILITA",('PRECIOS UNITARIOS'!$AF387*500)/BM387))))</f>
        <v>0</v>
      </c>
      <c r="BP387" s="43">
        <f>'PRECIO REFERENCIA'!BN387</f>
        <v>0</v>
      </c>
      <c r="BQ387" s="43" t="str">
        <f>'PRECIO REFERENCIA'!BP387</f>
        <v>NO OFERTADO</v>
      </c>
      <c r="BR387" s="44">
        <f>+IF(BQ387="NO OFERTADO",0,IF(BQ387="NO CUMPLE EV TECNICA",0,IF(BQ387="NO HABILITA",0,IF(BQ387="HABILITA",('PRECIOS UNITARIOS'!$AF387*500)/BP387))))</f>
        <v>0</v>
      </c>
      <c r="BS387" s="43">
        <f>'PRECIO REFERENCIA'!BQ387</f>
        <v>0</v>
      </c>
      <c r="BT387" s="43" t="str">
        <f>'PRECIO REFERENCIA'!BS387</f>
        <v>NO OFERTADO</v>
      </c>
      <c r="BU387" s="44">
        <f>+IF(BT387="NO OFERTADO",0,IF(BT387="NO CUMPLE EV TECNICA",0,IF(BT387="NO HABILITA",0,IF(BT387="HABILITA",('PRECIOS UNITARIOS'!$AF387*500)/BS387))))</f>
        <v>0</v>
      </c>
      <c r="BV387" s="43">
        <f>'PRECIO REFERENCIA'!BT387</f>
        <v>0</v>
      </c>
      <c r="BW387" s="43" t="str">
        <f>'PRECIO REFERENCIA'!BV387</f>
        <v>NO OFERTADO</v>
      </c>
      <c r="BX387" s="44">
        <f>+IF(BW387="NO OFERTADO",0,IF(BW387="NO CUMPLE EV TECNICA",0,IF(BW387="NO HABILITA",0,IF(BW387="HABILITA",('PRECIOS UNITARIOS'!$AF387*500)/BV387))))</f>
        <v>0</v>
      </c>
      <c r="BY387" s="43">
        <f>'PRECIO REFERENCIA'!BW387</f>
        <v>0</v>
      </c>
      <c r="BZ387" s="43" t="str">
        <f>'PRECIO REFERENCIA'!BY387</f>
        <v>NO OFERTADO</v>
      </c>
      <c r="CA387" s="44">
        <f>+IF(BZ387="NO OFERTADO",0,IF(BZ387="NO CUMPLE EV TECNICA",0,IF(BZ387="NO HABILITA",0,IF(BZ387="HABILITA",('PRECIOS UNITARIOS'!$AF387*500)/BY387))))</f>
        <v>0</v>
      </c>
      <c r="CB387" s="43">
        <f>'PRECIO REFERENCIA'!BZ387</f>
        <v>0</v>
      </c>
      <c r="CC387" s="43" t="str">
        <f>'PRECIO REFERENCIA'!CB387</f>
        <v>NO OFERTADO</v>
      </c>
      <c r="CD387" s="44">
        <f>+IF(CC387="NO OFERTADO",0,IF(CC387="NO CUMPLE EV TECNICA",0,IF(CC387="NO HABILITA",0,IF(CC387="HABILITA",('PRECIOS UNITARIOS'!$AF387*500)/CB387))))</f>
        <v>0</v>
      </c>
      <c r="CE387" s="43">
        <f>'PRECIO REFERENCIA'!CC387</f>
        <v>0</v>
      </c>
      <c r="CF387" s="43" t="str">
        <f>'PRECIO REFERENCIA'!CE387</f>
        <v>NO OFERTADO</v>
      </c>
      <c r="CG387" s="44">
        <f>+IF(CF387="NO OFERTADO",0,IF(CF387="NO CUMPLE EV TECNICA",0,IF(CF387="NO HABILITA",0,IF(CF387="HABILITA",('PRECIOS UNITARIOS'!$AF387*500)/CE387))))</f>
        <v>0</v>
      </c>
      <c r="CH387" s="43">
        <f>'PRECIO REFERENCIA'!CF387</f>
        <v>0</v>
      </c>
      <c r="CI387" s="43" t="str">
        <f>'PRECIO REFERENCIA'!CH387</f>
        <v>NO OFERTADO</v>
      </c>
      <c r="CJ387" s="44">
        <f>+IF(CI387="NO OFERTADO",0,IF(CI387="NO CUMPLE EV TECNICA",0,IF(CI387="NO HABILITA",0,IF(CI387="HABILITA",('PRECIOS UNITARIOS'!$AF387*500)/CH387))))</f>
        <v>0</v>
      </c>
    </row>
    <row r="388" spans="1:112" s="40" customFormat="1" ht="12.75" x14ac:dyDescent="0.2">
      <c r="A388" s="110"/>
      <c r="B388" s="52"/>
      <c r="C388" s="52"/>
      <c r="D388" s="53"/>
      <c r="E388" s="53"/>
      <c r="F388" s="53"/>
      <c r="G388" s="54"/>
      <c r="H388" s="55"/>
      <c r="I388" s="55"/>
      <c r="J388" s="56"/>
      <c r="K388" s="56"/>
      <c r="L388" s="56"/>
      <c r="M388" s="56"/>
      <c r="N388" s="56"/>
      <c r="O388" s="56"/>
      <c r="P388" s="56"/>
      <c r="Q388" s="56"/>
      <c r="R388" s="56"/>
      <c r="S388" s="56"/>
      <c r="T388" s="56"/>
      <c r="U388" s="56"/>
      <c r="V388" s="56"/>
      <c r="W388" s="56"/>
      <c r="X388" s="56"/>
      <c r="Y388" s="56"/>
      <c r="Z388" s="56"/>
      <c r="AA388" s="56"/>
      <c r="AB388" s="56"/>
      <c r="AC388" s="56"/>
      <c r="AD388" s="56"/>
      <c r="AE388" s="56"/>
      <c r="AF388" s="56"/>
      <c r="AG388" s="56"/>
      <c r="AH388" s="56"/>
      <c r="AI388" s="56"/>
      <c r="AJ388" s="56"/>
      <c r="AK388" s="56"/>
      <c r="AL388" s="56"/>
      <c r="AM388" s="56"/>
      <c r="AN388" s="56"/>
      <c r="AO388" s="56"/>
      <c r="AP388" s="56"/>
      <c r="AQ388" s="56"/>
      <c r="AR388" s="56"/>
      <c r="AS388" s="56"/>
      <c r="AT388" s="56"/>
      <c r="AU388" s="56"/>
      <c r="AV388" s="56"/>
      <c r="AW388" s="56"/>
      <c r="AX388" s="56"/>
      <c r="AY388" s="56"/>
      <c r="AZ388" s="56"/>
      <c r="BA388" s="56"/>
      <c r="BB388" s="56"/>
      <c r="BC388" s="56"/>
      <c r="BD388" s="56"/>
      <c r="BE388" s="56"/>
      <c r="BF388" s="56"/>
      <c r="BG388" s="56"/>
      <c r="BH388" s="56"/>
      <c r="BI388" s="56"/>
      <c r="BJ388" s="56"/>
      <c r="BK388" s="56"/>
      <c r="BL388" s="56"/>
      <c r="BM388" s="56"/>
      <c r="BN388" s="56"/>
      <c r="BO388" s="56"/>
      <c r="BP388" s="56"/>
      <c r="BQ388" s="56"/>
      <c r="BR388" s="56"/>
      <c r="BS388" s="56"/>
      <c r="BT388" s="56"/>
      <c r="BU388" s="56"/>
      <c r="BV388" s="56"/>
      <c r="BW388" s="56"/>
      <c r="BX388" s="56"/>
      <c r="BY388" s="56"/>
      <c r="BZ388" s="56"/>
      <c r="CA388" s="56"/>
      <c r="CB388" s="56"/>
      <c r="CC388" s="56"/>
      <c r="CD388" s="56"/>
      <c r="CE388" s="56"/>
      <c r="CF388" s="56"/>
      <c r="CG388" s="56"/>
      <c r="CH388" s="55"/>
      <c r="CI388" s="55"/>
      <c r="CJ388" s="111"/>
    </row>
    <row r="389" spans="1:112" ht="15" customHeight="1" x14ac:dyDescent="0.2">
      <c r="A389" s="335" t="str">
        <f>'EV TECNICA'!A390:BI390</f>
        <v>11.FECHA: ABRIL 05 DE 2022</v>
      </c>
      <c r="B389" s="336"/>
      <c r="C389" s="336"/>
      <c r="D389" s="336"/>
      <c r="E389" s="336"/>
      <c r="F389" s="336"/>
      <c r="G389" s="336"/>
      <c r="H389" s="336"/>
      <c r="I389" s="336"/>
      <c r="J389" s="336"/>
      <c r="K389" s="336"/>
      <c r="L389" s="336"/>
      <c r="M389" s="336"/>
      <c r="N389" s="336"/>
      <c r="O389" s="336"/>
      <c r="P389" s="336"/>
      <c r="Q389" s="336"/>
      <c r="R389" s="336"/>
      <c r="S389" s="336"/>
      <c r="T389" s="336"/>
      <c r="U389" s="336"/>
      <c r="V389" s="336"/>
      <c r="W389" s="336"/>
      <c r="X389" s="336"/>
      <c r="Y389" s="336"/>
      <c r="Z389" s="336"/>
      <c r="AA389" s="336"/>
      <c r="AB389" s="336"/>
      <c r="AC389" s="336"/>
      <c r="AD389" s="336"/>
      <c r="AE389" s="336"/>
      <c r="AF389" s="336"/>
      <c r="AG389" s="336"/>
      <c r="AH389" s="336"/>
      <c r="AI389" s="336"/>
      <c r="AJ389" s="336"/>
      <c r="AK389" s="336"/>
      <c r="AL389" s="336"/>
      <c r="AM389" s="336"/>
      <c r="AN389" s="336"/>
      <c r="AO389" s="336"/>
      <c r="AP389" s="336"/>
      <c r="AQ389" s="336"/>
      <c r="AR389" s="336"/>
      <c r="AS389" s="336"/>
      <c r="AT389" s="336"/>
      <c r="AU389" s="336"/>
      <c r="AV389" s="336"/>
      <c r="AW389" s="336"/>
      <c r="AX389" s="336"/>
      <c r="AY389" s="336"/>
      <c r="AZ389" s="336"/>
      <c r="BA389" s="336"/>
      <c r="BB389" s="336"/>
      <c r="BC389" s="336"/>
      <c r="BD389" s="336"/>
      <c r="BE389" s="336"/>
      <c r="BF389" s="336"/>
      <c r="BG389" s="336"/>
      <c r="BH389" s="336"/>
      <c r="BI389" s="336"/>
      <c r="BJ389" s="336"/>
      <c r="BK389" s="336"/>
      <c r="BL389" s="336"/>
      <c r="BM389" s="336"/>
      <c r="BN389" s="336"/>
      <c r="BO389" s="336"/>
      <c r="BP389" s="336"/>
      <c r="BQ389" s="336"/>
      <c r="BR389" s="336"/>
      <c r="BS389" s="336"/>
      <c r="BT389" s="336"/>
      <c r="BU389" s="336"/>
      <c r="BV389" s="336"/>
      <c r="BW389" s="336"/>
      <c r="BX389" s="336"/>
      <c r="BY389" s="336"/>
      <c r="BZ389" s="336"/>
      <c r="CA389" s="336"/>
      <c r="CB389" s="336"/>
      <c r="CC389" s="336"/>
      <c r="CD389" s="336"/>
      <c r="CE389" s="336"/>
      <c r="CF389" s="336"/>
      <c r="CG389" s="336"/>
      <c r="CH389" s="336"/>
      <c r="CI389" s="336"/>
      <c r="CJ389" s="337"/>
      <c r="CK389" s="109"/>
      <c r="CL389" s="109"/>
      <c r="CM389" s="109"/>
      <c r="CN389" s="109"/>
      <c r="CO389" s="109"/>
      <c r="CP389" s="109"/>
      <c r="CQ389" s="109"/>
      <c r="CR389" s="109"/>
      <c r="CS389" s="109"/>
      <c r="CT389" s="109"/>
      <c r="CU389" s="109"/>
      <c r="CV389" s="109"/>
      <c r="CW389" s="109"/>
      <c r="CX389" s="109"/>
      <c r="CY389" s="109"/>
      <c r="CZ389" s="109"/>
      <c r="DA389" s="109"/>
      <c r="DB389" s="109"/>
      <c r="DC389" s="109"/>
      <c r="DD389" s="109"/>
      <c r="DE389" s="109"/>
      <c r="DF389" s="109"/>
      <c r="DG389" s="109"/>
      <c r="DH389" s="109"/>
    </row>
    <row r="390" spans="1:112" x14ac:dyDescent="0.2">
      <c r="A390" s="57"/>
      <c r="B390" s="105"/>
      <c r="C390" s="105"/>
      <c r="D390" s="59"/>
      <c r="E390" s="59"/>
      <c r="F390" s="59"/>
      <c r="G390" s="105"/>
      <c r="H390" s="164"/>
      <c r="I390" s="105"/>
      <c r="J390" s="105"/>
      <c r="K390" s="105"/>
      <c r="L390" s="105"/>
      <c r="M390" s="105"/>
      <c r="N390" s="105"/>
      <c r="O390" s="105"/>
      <c r="P390" s="105"/>
      <c r="Q390" s="105"/>
      <c r="R390" s="105"/>
      <c r="S390" s="105"/>
      <c r="T390" s="105"/>
      <c r="U390" s="105"/>
      <c r="V390" s="105"/>
      <c r="W390" s="105"/>
      <c r="X390" s="105"/>
      <c r="Y390" s="105"/>
      <c r="Z390" s="105"/>
      <c r="AA390" s="105"/>
      <c r="AB390" s="105"/>
      <c r="AC390" s="105"/>
      <c r="AD390" s="105"/>
      <c r="AE390" s="105"/>
      <c r="AF390" s="105"/>
      <c r="AG390" s="105"/>
      <c r="AH390" s="105"/>
      <c r="AI390" s="105"/>
      <c r="AJ390" s="105"/>
      <c r="AK390" s="105"/>
      <c r="AL390" s="105"/>
      <c r="AM390" s="105"/>
      <c r="AN390" s="105"/>
      <c r="AO390" s="105"/>
      <c r="AP390" s="105"/>
      <c r="AQ390" s="105"/>
      <c r="AR390" s="105"/>
      <c r="AS390" s="105"/>
      <c r="AT390" s="105"/>
      <c r="AU390" s="105"/>
      <c r="AV390" s="105"/>
      <c r="AW390" s="105"/>
      <c r="AX390" s="105"/>
      <c r="AY390" s="105"/>
      <c r="AZ390" s="105"/>
      <c r="BA390" s="105"/>
      <c r="BB390" s="105"/>
      <c r="BC390" s="105"/>
      <c r="BD390" s="105"/>
      <c r="BE390" s="105"/>
      <c r="BF390" s="105"/>
      <c r="BG390" s="105"/>
      <c r="BH390" s="105"/>
      <c r="BI390" s="105"/>
      <c r="BJ390" s="105"/>
      <c r="BK390" s="105"/>
      <c r="BL390" s="105"/>
      <c r="BM390" s="105"/>
      <c r="BN390" s="105"/>
      <c r="BO390" s="105"/>
      <c r="BP390" s="105"/>
      <c r="BQ390" s="105"/>
      <c r="BR390" s="105"/>
      <c r="BS390" s="105"/>
      <c r="BT390" s="105"/>
      <c r="BU390" s="105"/>
      <c r="BV390" s="105"/>
      <c r="BW390" s="105"/>
      <c r="BX390" s="105"/>
      <c r="BY390" s="105"/>
      <c r="BZ390" s="105"/>
      <c r="CA390" s="105"/>
      <c r="CB390" s="105"/>
      <c r="CC390" s="105"/>
      <c r="CD390" s="105"/>
      <c r="CE390" s="105"/>
      <c r="CF390" s="105"/>
      <c r="CG390" s="105"/>
      <c r="CH390" s="105"/>
      <c r="CI390" s="105"/>
      <c r="CJ390" s="86"/>
      <c r="CK390" s="105"/>
      <c r="CL390" s="105"/>
      <c r="CM390" s="105"/>
      <c r="CN390" s="105"/>
      <c r="CO390" s="105"/>
      <c r="CP390" s="105"/>
      <c r="CQ390" s="105"/>
      <c r="CR390" s="105"/>
      <c r="CS390" s="105"/>
      <c r="CT390" s="105"/>
      <c r="CU390" s="105"/>
      <c r="CV390" s="105"/>
      <c r="CW390" s="105"/>
      <c r="CX390" s="105"/>
      <c r="CY390" s="105"/>
      <c r="CZ390" s="105"/>
      <c r="DA390" s="105"/>
      <c r="DB390" s="105"/>
      <c r="DC390" s="105"/>
      <c r="DD390" s="105"/>
      <c r="DE390" s="60"/>
      <c r="DF390" s="60"/>
      <c r="DG390" s="60"/>
      <c r="DH390" s="60"/>
    </row>
    <row r="391" spans="1:112" ht="15" customHeight="1" x14ac:dyDescent="0.2">
      <c r="A391" s="61" t="s">
        <v>19</v>
      </c>
      <c r="B391" s="62"/>
      <c r="C391" s="62"/>
      <c r="D391" s="62"/>
      <c r="E391" s="62"/>
      <c r="F391" s="62"/>
      <c r="G391" s="62"/>
      <c r="H391" s="165"/>
      <c r="I391" s="62"/>
      <c r="J391" s="62"/>
      <c r="K391" s="62"/>
      <c r="L391" s="62"/>
      <c r="M391" s="62"/>
      <c r="N391" s="62"/>
      <c r="O391" s="62"/>
      <c r="P391" s="62"/>
      <c r="Q391" s="62"/>
      <c r="R391" s="62"/>
      <c r="S391" s="62"/>
      <c r="T391" s="62"/>
      <c r="U391" s="62"/>
      <c r="V391" s="62"/>
      <c r="W391" s="62"/>
      <c r="X391" s="62"/>
      <c r="Y391" s="62"/>
      <c r="Z391" s="62"/>
      <c r="AA391" s="62"/>
      <c r="AB391" s="62"/>
      <c r="AC391" s="62"/>
      <c r="AD391" s="62"/>
      <c r="AE391" s="62"/>
      <c r="AF391" s="62"/>
      <c r="AG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87"/>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row>
    <row r="392" spans="1:112" s="60" customFormat="1" ht="15" customHeight="1" x14ac:dyDescent="0.2">
      <c r="A392" s="63"/>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c r="AA392" s="62"/>
      <c r="AB392" s="62"/>
      <c r="AC392" s="62"/>
      <c r="AD392" s="62"/>
      <c r="AE392" s="62"/>
      <c r="AF392" s="62"/>
      <c r="AG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87"/>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row>
    <row r="393" spans="1:112" s="60" customFormat="1" x14ac:dyDescent="0.2">
      <c r="A393" s="112"/>
      <c r="B393" s="214"/>
      <c r="C393" s="214"/>
      <c r="D393" s="65"/>
      <c r="E393" s="65"/>
      <c r="F393" s="65"/>
      <c r="G393" s="214"/>
      <c r="H393" s="214"/>
      <c r="I393" s="214"/>
      <c r="J393" s="214"/>
      <c r="K393" s="214"/>
      <c r="L393" s="214"/>
      <c r="M393" s="214"/>
      <c r="N393" s="214"/>
      <c r="O393" s="214"/>
      <c r="P393" s="214"/>
      <c r="Q393" s="214"/>
      <c r="R393" s="214"/>
      <c r="S393" s="214"/>
      <c r="T393" s="214"/>
      <c r="U393" s="214"/>
      <c r="V393" s="214"/>
      <c r="W393" s="214"/>
      <c r="X393" s="214"/>
      <c r="Y393" s="214"/>
      <c r="Z393" s="214"/>
      <c r="AA393" s="214"/>
      <c r="AB393" s="214"/>
      <c r="AC393" s="214"/>
      <c r="AD393" s="214"/>
      <c r="AE393" s="214"/>
      <c r="AF393" s="214"/>
      <c r="AG393" s="214"/>
      <c r="AH393" s="214"/>
      <c r="AI393" s="214"/>
      <c r="AJ393" s="214"/>
      <c r="AK393" s="214"/>
      <c r="AL393" s="214"/>
      <c r="AM393" s="214"/>
      <c r="AN393" s="214"/>
      <c r="AO393" s="214"/>
      <c r="AP393" s="214"/>
      <c r="AQ393" s="214"/>
      <c r="AR393" s="214"/>
      <c r="AS393" s="214"/>
      <c r="AT393" s="214"/>
      <c r="AU393" s="214"/>
      <c r="AV393" s="214"/>
      <c r="AW393" s="214"/>
      <c r="AX393" s="214"/>
      <c r="AY393" s="214"/>
      <c r="AZ393" s="214"/>
      <c r="BA393" s="214"/>
      <c r="BB393" s="214"/>
      <c r="BC393" s="214"/>
      <c r="BD393" s="214"/>
      <c r="BE393" s="214"/>
      <c r="BF393" s="214"/>
      <c r="BG393" s="214"/>
      <c r="BH393" s="214"/>
      <c r="BI393" s="214"/>
      <c r="BJ393" s="214"/>
      <c r="BK393" s="214"/>
      <c r="BL393" s="214"/>
      <c r="BM393" s="214"/>
      <c r="BN393" s="214"/>
      <c r="BO393" s="214"/>
      <c r="BP393" s="214"/>
      <c r="BQ393" s="214"/>
      <c r="BR393" s="214"/>
      <c r="BS393" s="214"/>
      <c r="BT393" s="214"/>
      <c r="BU393" s="214"/>
      <c r="BV393" s="214"/>
      <c r="BW393" s="214"/>
      <c r="BX393" s="214"/>
      <c r="BY393" s="214"/>
      <c r="BZ393" s="214"/>
      <c r="CA393" s="214"/>
      <c r="CB393" s="214"/>
      <c r="CC393" s="214"/>
      <c r="CD393" s="214"/>
      <c r="CE393" s="214"/>
      <c r="CF393" s="214"/>
      <c r="CG393" s="214"/>
      <c r="CH393" s="214"/>
      <c r="CI393" s="214"/>
      <c r="CJ393" s="90"/>
      <c r="CK393" s="214"/>
      <c r="CL393" s="214"/>
      <c r="CM393" s="214"/>
      <c r="CN393" s="214"/>
      <c r="CO393" s="214"/>
      <c r="CP393" s="214"/>
      <c r="CQ393" s="214"/>
      <c r="CR393" s="214"/>
      <c r="CS393" s="214"/>
      <c r="CT393" s="214"/>
      <c r="CU393" s="214"/>
      <c r="CV393" s="214"/>
      <c r="CW393" s="214"/>
      <c r="CX393" s="214"/>
      <c r="CY393" s="214"/>
      <c r="CZ393" s="214"/>
      <c r="DA393" s="214"/>
      <c r="DB393" s="214"/>
      <c r="DC393" s="214"/>
      <c r="DD393" s="214"/>
    </row>
    <row r="394" spans="1:112" s="60" customFormat="1" x14ac:dyDescent="0.2">
      <c r="A394" s="112"/>
      <c r="B394" s="214"/>
      <c r="C394" s="214"/>
      <c r="D394" s="65"/>
      <c r="E394" s="65"/>
      <c r="F394" s="65"/>
      <c r="G394" s="214"/>
      <c r="H394" s="214"/>
      <c r="I394" s="214"/>
      <c r="J394" s="214"/>
      <c r="K394" s="214"/>
      <c r="L394" s="214"/>
      <c r="M394" s="214"/>
      <c r="N394" s="214"/>
      <c r="O394" s="214"/>
      <c r="P394" s="214"/>
      <c r="Q394" s="214"/>
      <c r="R394" s="214"/>
      <c r="S394" s="214"/>
      <c r="T394" s="214"/>
      <c r="U394" s="214"/>
      <c r="V394" s="214"/>
      <c r="W394" s="214"/>
      <c r="X394" s="214"/>
      <c r="Y394" s="214"/>
      <c r="Z394" s="214"/>
      <c r="AA394" s="214"/>
      <c r="AB394" s="214"/>
      <c r="AC394" s="214"/>
      <c r="AD394" s="214"/>
      <c r="AE394" s="214"/>
      <c r="AF394" s="214"/>
      <c r="AG394" s="214"/>
      <c r="AH394" s="214"/>
      <c r="AI394" s="214"/>
      <c r="AJ394" s="214"/>
      <c r="AK394" s="214"/>
      <c r="AL394" s="214"/>
      <c r="AM394" s="214"/>
      <c r="AN394" s="214"/>
      <c r="AO394" s="214"/>
      <c r="AP394" s="214"/>
      <c r="AQ394" s="214"/>
      <c r="AR394" s="214"/>
      <c r="AS394" s="214"/>
      <c r="AT394" s="214"/>
      <c r="AU394" s="214"/>
      <c r="AV394" s="214"/>
      <c r="AW394" s="214"/>
      <c r="AX394" s="214"/>
      <c r="AY394" s="214"/>
      <c r="AZ394" s="214"/>
      <c r="BA394" s="214"/>
      <c r="BB394" s="214"/>
      <c r="BC394" s="214"/>
      <c r="BD394" s="214"/>
      <c r="BE394" s="214"/>
      <c r="BF394" s="214"/>
      <c r="BG394" s="214"/>
      <c r="BH394" s="214"/>
      <c r="BI394" s="214"/>
      <c r="BJ394" s="214"/>
      <c r="BK394" s="214"/>
      <c r="BL394" s="214"/>
      <c r="BM394" s="214"/>
      <c r="BN394" s="214"/>
      <c r="BO394" s="214"/>
      <c r="BP394" s="214"/>
      <c r="BQ394" s="214"/>
      <c r="BR394" s="214"/>
      <c r="BS394" s="214"/>
      <c r="BT394" s="214"/>
      <c r="BU394" s="214"/>
      <c r="BV394" s="214"/>
      <c r="BW394" s="214"/>
      <c r="BX394" s="214"/>
      <c r="BY394" s="214"/>
      <c r="BZ394" s="214"/>
      <c r="CA394" s="214"/>
      <c r="CB394" s="214"/>
      <c r="CC394" s="214"/>
      <c r="CD394" s="214"/>
      <c r="CE394" s="214"/>
      <c r="CF394" s="214"/>
      <c r="CG394" s="214"/>
      <c r="CH394" s="214"/>
      <c r="CI394" s="214"/>
      <c r="CJ394" s="90"/>
      <c r="CK394" s="214"/>
      <c r="CL394" s="214"/>
      <c r="CM394" s="214"/>
      <c r="CN394" s="214"/>
      <c r="CO394" s="214"/>
      <c r="CP394" s="214"/>
      <c r="CQ394" s="214"/>
      <c r="CR394" s="214"/>
      <c r="CS394" s="214"/>
      <c r="CT394" s="214"/>
      <c r="CU394" s="214"/>
      <c r="CV394" s="214"/>
      <c r="CW394" s="214"/>
      <c r="CX394" s="214"/>
      <c r="CY394" s="214"/>
      <c r="CZ394" s="214"/>
      <c r="DA394" s="214"/>
      <c r="DB394" s="214"/>
      <c r="DC394" s="214"/>
      <c r="DD394" s="214"/>
    </row>
    <row r="395" spans="1:112" s="60" customFormat="1" ht="15.75" x14ac:dyDescent="0.2">
      <c r="A395" s="325"/>
      <c r="B395" s="326"/>
      <c r="C395" s="215"/>
      <c r="D395" s="67"/>
      <c r="E395" s="67"/>
      <c r="F395" s="67"/>
      <c r="G395" s="215"/>
      <c r="H395" s="215"/>
      <c r="I395" s="215"/>
      <c r="J395" s="215"/>
      <c r="K395" s="215"/>
      <c r="L395" s="215"/>
      <c r="M395" s="215"/>
      <c r="N395" s="215"/>
      <c r="O395" s="215"/>
      <c r="P395" s="215"/>
      <c r="Q395" s="215"/>
      <c r="R395" s="215"/>
      <c r="S395" s="215"/>
      <c r="T395" s="215"/>
      <c r="U395" s="215"/>
      <c r="V395" s="215"/>
      <c r="W395" s="215"/>
      <c r="X395" s="215"/>
      <c r="Y395" s="215"/>
      <c r="Z395" s="215"/>
      <c r="AA395" s="215"/>
      <c r="AB395" s="215"/>
      <c r="AC395" s="215"/>
      <c r="AD395" s="215"/>
      <c r="AE395" s="215"/>
      <c r="AF395" s="215"/>
      <c r="AG395" s="215"/>
      <c r="AH395" s="215"/>
      <c r="AI395" s="215"/>
      <c r="AJ395" s="215"/>
      <c r="AK395" s="215"/>
      <c r="AL395" s="215"/>
      <c r="AM395" s="215"/>
      <c r="AN395" s="215"/>
      <c r="AO395" s="215"/>
      <c r="AP395" s="215"/>
      <c r="AQ395" s="215"/>
      <c r="AR395" s="215"/>
      <c r="AS395" s="215"/>
      <c r="AT395" s="215"/>
      <c r="AU395" s="215"/>
      <c r="AV395" s="215"/>
      <c r="AW395" s="215"/>
      <c r="AX395" s="215"/>
      <c r="AY395" s="215"/>
      <c r="AZ395" s="215"/>
      <c r="BA395" s="215"/>
      <c r="BB395" s="215"/>
      <c r="BC395" s="215"/>
      <c r="BD395" s="215"/>
      <c r="BE395" s="215"/>
      <c r="BF395" s="215"/>
      <c r="BG395" s="215"/>
      <c r="BH395" s="215"/>
      <c r="BI395" s="215"/>
      <c r="BJ395" s="215"/>
      <c r="BK395" s="215"/>
      <c r="BL395" s="215"/>
      <c r="BM395" s="215"/>
      <c r="BN395" s="215"/>
      <c r="BO395" s="215"/>
      <c r="BP395" s="215"/>
      <c r="BQ395" s="215"/>
      <c r="BR395" s="215"/>
      <c r="BS395" s="215"/>
      <c r="BT395" s="215"/>
      <c r="BU395" s="215"/>
      <c r="BV395" s="215"/>
      <c r="BW395" s="215"/>
      <c r="BX395" s="215"/>
      <c r="BY395" s="215"/>
      <c r="BZ395" s="215"/>
      <c r="CA395" s="215"/>
      <c r="CB395" s="215"/>
      <c r="CC395" s="215"/>
      <c r="CD395" s="215"/>
      <c r="CE395" s="215"/>
      <c r="CF395" s="215"/>
      <c r="CG395" s="215"/>
      <c r="CH395" s="215"/>
      <c r="CI395" s="215"/>
      <c r="CJ395" s="216"/>
      <c r="CK395" s="215"/>
      <c r="CL395" s="215"/>
      <c r="CM395" s="215"/>
      <c r="CN395" s="215"/>
      <c r="CO395" s="215"/>
      <c r="CP395" s="215"/>
      <c r="CQ395" s="215"/>
      <c r="CR395" s="215"/>
      <c r="CS395" s="215"/>
      <c r="CT395" s="215"/>
      <c r="CU395" s="215"/>
      <c r="CV395" s="215"/>
      <c r="CW395" s="215"/>
      <c r="CX395" s="215"/>
      <c r="CY395" s="215"/>
      <c r="CZ395" s="215"/>
      <c r="DA395" s="215"/>
      <c r="DB395" s="215"/>
      <c r="DC395" s="215"/>
      <c r="DD395" s="215"/>
    </row>
    <row r="396" spans="1:112" s="60" customFormat="1" ht="15.75" x14ac:dyDescent="0.25">
      <c r="A396" s="113"/>
      <c r="B396" s="69" t="s">
        <v>12</v>
      </c>
      <c r="C396" s="69"/>
      <c r="D396" s="70"/>
      <c r="E396" s="70"/>
      <c r="F396" s="70"/>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69"/>
      <c r="AI396" s="69"/>
      <c r="AJ396" s="69"/>
      <c r="AK396" s="69"/>
      <c r="AL396" s="69"/>
      <c r="AM396" s="69"/>
      <c r="AN396" s="69"/>
      <c r="AO396" s="69"/>
      <c r="AP396" s="69"/>
      <c r="AQ396" s="69"/>
      <c r="AR396" s="69"/>
      <c r="AS396" s="69"/>
      <c r="AT396" s="69"/>
      <c r="AU396" s="69"/>
      <c r="AV396" s="69"/>
      <c r="AW396" s="69"/>
      <c r="AX396" s="69"/>
      <c r="AY396" s="69"/>
      <c r="AZ396" s="69"/>
      <c r="BA396" s="69"/>
      <c r="BB396" s="69"/>
      <c r="BC396" s="69"/>
      <c r="BD396" s="69"/>
      <c r="BE396" s="69"/>
      <c r="BF396" s="69"/>
      <c r="BG396" s="69"/>
      <c r="BH396" s="69"/>
      <c r="BI396" s="69"/>
      <c r="BJ396" s="69"/>
      <c r="BK396" s="69"/>
      <c r="BL396" s="69"/>
      <c r="BM396" s="69"/>
      <c r="BN396" s="69"/>
      <c r="BO396" s="69"/>
      <c r="BP396" s="69"/>
      <c r="BQ396" s="69"/>
      <c r="BR396" s="69"/>
      <c r="BS396" s="69"/>
      <c r="BT396" s="69"/>
      <c r="BU396" s="69"/>
      <c r="BV396" s="69"/>
      <c r="BW396" s="69"/>
      <c r="BX396" s="69"/>
      <c r="BY396" s="69"/>
      <c r="BZ396" s="69"/>
      <c r="CA396" s="69"/>
      <c r="CB396" s="69"/>
      <c r="CC396" s="69"/>
      <c r="CD396" s="69"/>
      <c r="CE396" s="69"/>
      <c r="CF396" s="69"/>
      <c r="CG396" s="69"/>
      <c r="CH396" s="69"/>
      <c r="CI396" s="69"/>
      <c r="CJ396" s="114"/>
      <c r="CK396" s="69"/>
      <c r="CL396" s="69"/>
      <c r="CM396" s="69"/>
      <c r="CN396" s="69"/>
      <c r="CO396" s="69"/>
      <c r="CP396" s="69"/>
      <c r="CQ396" s="69"/>
      <c r="CR396" s="69"/>
      <c r="CS396" s="69"/>
      <c r="CT396" s="69"/>
      <c r="CU396" s="69"/>
      <c r="CV396" s="69"/>
      <c r="CW396" s="69"/>
      <c r="CX396" s="69"/>
      <c r="CY396" s="69"/>
      <c r="CZ396" s="69"/>
      <c r="DA396" s="69"/>
      <c r="DB396" s="69"/>
      <c r="DC396" s="69"/>
      <c r="DD396" s="69"/>
    </row>
    <row r="397" spans="1:112" s="60" customFormat="1" x14ac:dyDescent="0.2">
      <c r="A397" s="113"/>
      <c r="B397" s="324" t="s">
        <v>10</v>
      </c>
      <c r="C397" s="324"/>
      <c r="D397" s="324"/>
      <c r="E397" s="214"/>
      <c r="F397" s="214"/>
      <c r="G397" s="214"/>
      <c r="H397" s="214"/>
      <c r="I397" s="214"/>
      <c r="J397" s="214"/>
      <c r="K397" s="214"/>
      <c r="L397" s="214"/>
      <c r="M397" s="214"/>
      <c r="N397" s="214"/>
      <c r="O397" s="214"/>
      <c r="P397" s="214"/>
      <c r="Q397" s="214"/>
      <c r="R397" s="214"/>
      <c r="S397" s="214"/>
      <c r="T397" s="214"/>
      <c r="U397" s="214"/>
      <c r="V397" s="214"/>
      <c r="W397" s="214"/>
      <c r="X397" s="214"/>
      <c r="Y397" s="214"/>
      <c r="Z397" s="214"/>
      <c r="AA397" s="214"/>
      <c r="AB397" s="214"/>
      <c r="AC397" s="214"/>
      <c r="AD397" s="214"/>
      <c r="AE397" s="214"/>
      <c r="AF397" s="214"/>
      <c r="AG397" s="214"/>
      <c r="AH397" s="214"/>
      <c r="AI397" s="214"/>
      <c r="AJ397" s="214"/>
      <c r="AK397" s="214"/>
      <c r="AL397" s="214"/>
      <c r="AM397" s="214"/>
      <c r="AN397" s="214"/>
      <c r="AO397" s="214"/>
      <c r="AP397" s="214"/>
      <c r="AQ397" s="214"/>
      <c r="AR397" s="214"/>
      <c r="AS397" s="214"/>
      <c r="AT397" s="214"/>
      <c r="AU397" s="214"/>
      <c r="AV397" s="214"/>
      <c r="AW397" s="214"/>
      <c r="AX397" s="214"/>
      <c r="AY397" s="214"/>
      <c r="AZ397" s="214"/>
      <c r="BA397" s="214"/>
      <c r="BB397" s="214"/>
      <c r="BC397" s="214"/>
      <c r="BD397" s="214"/>
      <c r="BE397" s="214"/>
      <c r="BF397" s="214"/>
      <c r="BG397" s="214"/>
      <c r="BH397" s="214"/>
      <c r="BI397" s="214"/>
      <c r="BJ397" s="214"/>
      <c r="BK397" s="214"/>
      <c r="BL397" s="214"/>
      <c r="BM397" s="214"/>
      <c r="BN397" s="214"/>
      <c r="BO397" s="214"/>
      <c r="BP397" s="214"/>
      <c r="BQ397" s="214"/>
      <c r="BR397" s="214"/>
      <c r="BS397" s="214"/>
      <c r="BT397" s="214"/>
      <c r="BU397" s="214"/>
      <c r="BV397" s="214"/>
      <c r="BW397" s="214"/>
      <c r="BX397" s="214"/>
      <c r="BY397" s="214"/>
      <c r="BZ397" s="214"/>
      <c r="CA397" s="214"/>
      <c r="CB397" s="214"/>
      <c r="CC397" s="214"/>
      <c r="CD397" s="214"/>
      <c r="CE397" s="214"/>
      <c r="CF397" s="214"/>
      <c r="CG397" s="214"/>
      <c r="CH397" s="214"/>
      <c r="CI397" s="214"/>
      <c r="CJ397" s="90"/>
      <c r="CK397" s="214"/>
      <c r="CL397" s="214"/>
      <c r="CM397" s="214"/>
      <c r="CN397" s="214"/>
      <c r="CO397" s="214"/>
      <c r="CP397" s="214"/>
      <c r="CQ397" s="214"/>
      <c r="CR397" s="214"/>
      <c r="CS397" s="214"/>
      <c r="CT397" s="214"/>
      <c r="CU397" s="214"/>
      <c r="CV397" s="214"/>
      <c r="CW397" s="214"/>
      <c r="CX397" s="214"/>
      <c r="CY397" s="214"/>
      <c r="CZ397" s="214"/>
      <c r="DA397" s="214"/>
      <c r="DB397" s="214"/>
      <c r="DC397" s="214"/>
      <c r="DD397" s="214"/>
    </row>
    <row r="398" spans="1:112" s="60" customFormat="1" ht="15.75" x14ac:dyDescent="0.25">
      <c r="A398" s="113"/>
      <c r="B398" s="69"/>
      <c r="C398" s="69"/>
      <c r="D398" s="70"/>
      <c r="E398" s="70"/>
      <c r="F398" s="70"/>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69"/>
      <c r="AI398" s="69"/>
      <c r="AJ398" s="69"/>
      <c r="AK398" s="69"/>
      <c r="AL398" s="69"/>
      <c r="AM398" s="69"/>
      <c r="AN398" s="69"/>
      <c r="AO398" s="69"/>
      <c r="AP398" s="69"/>
      <c r="AQ398" s="69"/>
      <c r="AR398" s="69"/>
      <c r="AS398" s="69"/>
      <c r="AT398" s="69"/>
      <c r="AU398" s="69"/>
      <c r="AV398" s="69"/>
      <c r="AW398" s="69"/>
      <c r="AX398" s="69"/>
      <c r="AY398" s="69"/>
      <c r="AZ398" s="69"/>
      <c r="BA398" s="69"/>
      <c r="BB398" s="69"/>
      <c r="BC398" s="69"/>
      <c r="BD398" s="69"/>
      <c r="BE398" s="69"/>
      <c r="BF398" s="69"/>
      <c r="BG398" s="69"/>
      <c r="BH398" s="69"/>
      <c r="BI398" s="69"/>
      <c r="BJ398" s="69"/>
      <c r="BK398" s="69"/>
      <c r="BL398" s="69"/>
      <c r="BM398" s="69"/>
      <c r="BN398" s="69"/>
      <c r="BO398" s="69"/>
      <c r="BP398" s="69"/>
      <c r="BQ398" s="69"/>
      <c r="BR398" s="69"/>
      <c r="BS398" s="69"/>
      <c r="BT398" s="69"/>
      <c r="BU398" s="69"/>
      <c r="BV398" s="69"/>
      <c r="BW398" s="69"/>
      <c r="BX398" s="69"/>
      <c r="BY398" s="69"/>
      <c r="BZ398" s="69"/>
      <c r="CA398" s="69"/>
      <c r="CB398" s="69"/>
      <c r="CC398" s="69"/>
      <c r="CD398" s="69"/>
      <c r="CE398" s="69"/>
      <c r="CF398" s="69"/>
      <c r="CG398" s="69"/>
      <c r="CH398" s="69"/>
      <c r="CI398" s="69"/>
      <c r="CJ398" s="114"/>
      <c r="CK398" s="69"/>
      <c r="CL398" s="69"/>
      <c r="CM398" s="69"/>
      <c r="CN398" s="69"/>
      <c r="CO398" s="69"/>
      <c r="CP398" s="69"/>
      <c r="CQ398" s="69"/>
      <c r="CR398" s="69"/>
      <c r="CS398" s="69"/>
      <c r="CT398" s="69"/>
      <c r="CU398" s="69"/>
      <c r="CV398" s="69"/>
      <c r="CW398" s="69"/>
      <c r="CX398" s="69"/>
      <c r="CY398" s="69"/>
      <c r="CZ398" s="69"/>
      <c r="DA398" s="69"/>
      <c r="DB398" s="69"/>
      <c r="DC398" s="69"/>
      <c r="DD398" s="69"/>
    </row>
    <row r="399" spans="1:112" s="60" customFormat="1" ht="15.75" x14ac:dyDescent="0.25">
      <c r="A399" s="113" t="s">
        <v>4</v>
      </c>
      <c r="B399" s="60" t="s">
        <v>9</v>
      </c>
      <c r="D399" s="71"/>
      <c r="E399" s="71"/>
      <c r="F399" s="71"/>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69"/>
      <c r="AI399" s="69"/>
      <c r="AJ399" s="69"/>
      <c r="AK399" s="69"/>
      <c r="AL399" s="69"/>
      <c r="AM399" s="69"/>
      <c r="AN399" s="69"/>
      <c r="AO399" s="69"/>
      <c r="AP399" s="69"/>
      <c r="AQ399" s="69"/>
      <c r="AR399" s="69"/>
      <c r="AS399" s="69"/>
      <c r="AT399" s="69"/>
      <c r="AU399" s="69"/>
      <c r="AV399" s="69"/>
      <c r="AW399" s="69"/>
      <c r="AX399" s="69"/>
      <c r="AY399" s="69"/>
      <c r="AZ399" s="69"/>
      <c r="BA399" s="69"/>
      <c r="BB399" s="69"/>
      <c r="BC399" s="69"/>
      <c r="BD399" s="69"/>
      <c r="BE399" s="69"/>
      <c r="BF399" s="69"/>
      <c r="BG399" s="69"/>
      <c r="BH399" s="69"/>
      <c r="BI399" s="69"/>
      <c r="BJ399" s="69"/>
      <c r="BK399" s="69"/>
      <c r="BL399" s="69"/>
      <c r="BM399" s="69"/>
      <c r="BN399" s="69"/>
      <c r="BO399" s="69"/>
      <c r="BP399" s="69"/>
      <c r="BQ399" s="69"/>
      <c r="BR399" s="69"/>
      <c r="BS399" s="69"/>
      <c r="BT399" s="69"/>
      <c r="BU399" s="69"/>
      <c r="BV399" s="69"/>
      <c r="BW399" s="69"/>
      <c r="BX399" s="69"/>
      <c r="BY399" s="69"/>
      <c r="BZ399" s="69"/>
      <c r="CA399" s="69"/>
      <c r="CB399" s="69"/>
      <c r="CC399" s="69"/>
      <c r="CD399" s="69"/>
      <c r="CE399" s="69"/>
      <c r="CF399" s="69"/>
      <c r="CG399" s="69"/>
      <c r="CH399" s="69"/>
      <c r="CI399" s="69"/>
      <c r="CJ399" s="114"/>
      <c r="CK399" s="69"/>
      <c r="CL399" s="69"/>
      <c r="CM399" s="69"/>
      <c r="CN399" s="69"/>
      <c r="CO399" s="69"/>
      <c r="CP399" s="69"/>
      <c r="CQ399" s="69"/>
      <c r="CR399" s="69"/>
      <c r="CS399" s="69"/>
      <c r="CT399" s="69"/>
      <c r="CU399" s="69"/>
      <c r="CV399" s="69"/>
      <c r="CW399" s="69"/>
      <c r="CX399" s="69"/>
      <c r="CY399" s="69"/>
      <c r="CZ399" s="69"/>
      <c r="DA399" s="69"/>
      <c r="DB399" s="69"/>
      <c r="DC399" s="69"/>
      <c r="DD399" s="69"/>
    </row>
    <row r="400" spans="1:112" s="60" customFormat="1" ht="15.75" thickBot="1" x14ac:dyDescent="0.25">
      <c r="A400" s="115" t="s">
        <v>5</v>
      </c>
      <c r="B400" s="116" t="s">
        <v>10</v>
      </c>
      <c r="C400" s="116"/>
      <c r="D400" s="117"/>
      <c r="E400" s="117"/>
      <c r="F400" s="117"/>
      <c r="G400" s="116"/>
      <c r="H400" s="116"/>
      <c r="I400" s="116"/>
      <c r="J400" s="116"/>
      <c r="K400" s="116"/>
      <c r="L400" s="116"/>
      <c r="M400" s="116"/>
      <c r="N400" s="116"/>
      <c r="O400" s="116"/>
      <c r="P400" s="116"/>
      <c r="Q400" s="116"/>
      <c r="R400" s="116"/>
      <c r="S400" s="116"/>
      <c r="T400" s="116"/>
      <c r="U400" s="116"/>
      <c r="V400" s="116"/>
      <c r="W400" s="116"/>
      <c r="X400" s="116"/>
      <c r="Y400" s="116"/>
      <c r="Z400" s="116"/>
      <c r="AA400" s="116"/>
      <c r="AB400" s="116"/>
      <c r="AC400" s="116"/>
      <c r="AD400" s="116"/>
      <c r="AE400" s="116"/>
      <c r="AF400" s="116"/>
      <c r="AG400" s="116"/>
      <c r="AH400" s="116"/>
      <c r="AI400" s="116"/>
      <c r="AJ400" s="116"/>
      <c r="AK400" s="116"/>
      <c r="AL400" s="116"/>
      <c r="AM400" s="116"/>
      <c r="AN400" s="116"/>
      <c r="AO400" s="116"/>
      <c r="AP400" s="116"/>
      <c r="AQ400" s="116"/>
      <c r="AR400" s="116"/>
      <c r="AS400" s="116"/>
      <c r="AT400" s="116"/>
      <c r="AU400" s="116"/>
      <c r="AV400" s="116"/>
      <c r="AW400" s="116"/>
      <c r="AX400" s="116"/>
      <c r="AY400" s="116"/>
      <c r="AZ400" s="116"/>
      <c r="BA400" s="116"/>
      <c r="BB400" s="116"/>
      <c r="BC400" s="116"/>
      <c r="BD400" s="116"/>
      <c r="BE400" s="116"/>
      <c r="BF400" s="116"/>
      <c r="BG400" s="116"/>
      <c r="BH400" s="116"/>
      <c r="BI400" s="116"/>
      <c r="BJ400" s="116"/>
      <c r="BK400" s="116"/>
      <c r="BL400" s="116"/>
      <c r="BM400" s="116"/>
      <c r="BN400" s="116"/>
      <c r="BO400" s="116"/>
      <c r="BP400" s="116"/>
      <c r="BQ400" s="116"/>
      <c r="BR400" s="116"/>
      <c r="BS400" s="116"/>
      <c r="BT400" s="116"/>
      <c r="BU400" s="116"/>
      <c r="BV400" s="116"/>
      <c r="BW400" s="116"/>
      <c r="BX400" s="116"/>
      <c r="BY400" s="116"/>
      <c r="BZ400" s="116"/>
      <c r="CA400" s="116"/>
      <c r="CB400" s="116"/>
      <c r="CC400" s="116"/>
      <c r="CD400" s="116"/>
      <c r="CE400" s="116"/>
      <c r="CF400" s="116"/>
      <c r="CG400" s="116"/>
      <c r="CH400" s="116"/>
      <c r="CI400" s="116"/>
      <c r="CJ400" s="118"/>
    </row>
    <row r="401" spans="1:6" s="60" customFormat="1" x14ac:dyDescent="0.2">
      <c r="A401" s="68"/>
      <c r="D401" s="71"/>
      <c r="E401" s="71"/>
      <c r="F401" s="71"/>
    </row>
    <row r="402" spans="1:6" x14ac:dyDescent="0.2">
      <c r="A402" s="72"/>
    </row>
  </sheetData>
  <sheetProtection algorithmName="SHA-512" hashValue="T0ZkmlRclc0yUcxKV8R4r+J8RkWX6VggjgDQ9zPhsG131jBPcUGC5KHrwSjk2NATT4pWw6TZIIZUgvTRYgV5cg==" saltValue="qkFZaRCUYxJATl2k73eNKg==" spinCount="100000" sheet="1" objects="1" scenarios="1"/>
  <mergeCells count="43">
    <mergeCell ref="BS8:BU8"/>
    <mergeCell ref="AR8:AT8"/>
    <mergeCell ref="A7:CJ7"/>
    <mergeCell ref="A1:A3"/>
    <mergeCell ref="B1:CA3"/>
    <mergeCell ref="CJ1:CJ3"/>
    <mergeCell ref="A5:CJ5"/>
    <mergeCell ref="A6:CJ6"/>
    <mergeCell ref="CB8:CD8"/>
    <mergeCell ref="CE8:CG8"/>
    <mergeCell ref="W8:Y8"/>
    <mergeCell ref="Z8:AB8"/>
    <mergeCell ref="N8:P8"/>
    <mergeCell ref="Q8:S8"/>
    <mergeCell ref="T8:V8"/>
    <mergeCell ref="BG8:BI8"/>
    <mergeCell ref="B397:D397"/>
    <mergeCell ref="CH8:CJ8"/>
    <mergeCell ref="A395:B395"/>
    <mergeCell ref="H8:J8"/>
    <mergeCell ref="A8:A9"/>
    <mergeCell ref="B8:B9"/>
    <mergeCell ref="D8:D9"/>
    <mergeCell ref="G8:G9"/>
    <mergeCell ref="A389:CJ389"/>
    <mergeCell ref="C8:C9"/>
    <mergeCell ref="BV8:BX8"/>
    <mergeCell ref="BY8:CA8"/>
    <mergeCell ref="K8:M8"/>
    <mergeCell ref="BP8:BR8"/>
    <mergeCell ref="E8:E9"/>
    <mergeCell ref="F8:F9"/>
    <mergeCell ref="BJ8:BL8"/>
    <mergeCell ref="BM8:BO8"/>
    <mergeCell ref="AC8:AE8"/>
    <mergeCell ref="AF8:AH8"/>
    <mergeCell ref="AI8:AK8"/>
    <mergeCell ref="AL8:AN8"/>
    <mergeCell ref="AO8:AQ8"/>
    <mergeCell ref="AU8:AW8"/>
    <mergeCell ref="AX8:AZ8"/>
    <mergeCell ref="BA8:BC8"/>
    <mergeCell ref="BD8:BF8"/>
  </mergeCells>
  <conditionalFormatting sqref="B10:C10">
    <cfRule type="duplicateValues" dxfId="75" priority="1"/>
  </conditionalFormatting>
  <conditionalFormatting sqref="B11:C387">
    <cfRule type="duplicateValues" dxfId="74" priority="2"/>
  </conditionalFormatting>
  <pageMargins left="0.70866141732283472" right="0.70866141732283472" top="0.74803149606299213" bottom="0.74803149606299213" header="0.31496062992125984" footer="0.31496062992125984"/>
  <pageSetup scale="36" orientation="landscape" r:id="rId1"/>
  <colBreaks count="3" manualBreakCount="3">
    <brk id="25" max="399" man="1"/>
    <brk id="46" max="1048575" man="1"/>
    <brk id="67"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C1A5B-C35C-4E51-B235-66E6EAB1BEE5}">
  <dimension ref="A1:BJ402"/>
  <sheetViews>
    <sheetView topLeftCell="A4" zoomScale="90" zoomScaleNormal="90" workbookViewId="0">
      <pane xSplit="3" ySplit="6" topLeftCell="D361" activePane="bottomRight" state="frozen"/>
      <selection activeCell="A4" sqref="A4"/>
      <selection pane="topRight" activeCell="D4" sqref="D4"/>
      <selection pane="bottomLeft" activeCell="A10" sqref="A10"/>
      <selection pane="bottomRight" activeCell="I384" sqref="I384"/>
    </sheetView>
  </sheetViews>
  <sheetFormatPr baseColWidth="10" defaultRowHeight="15" x14ac:dyDescent="0.2"/>
  <cols>
    <col min="1" max="1" width="8.5703125" style="50" customWidth="1"/>
    <col min="2" max="2" width="46" style="36" customWidth="1"/>
    <col min="3" max="3" width="16.7109375" style="36" customWidth="1"/>
    <col min="4" max="6" width="10.28515625" style="37" customWidth="1"/>
    <col min="7" max="7" width="12.5703125" style="36" bestFit="1" customWidth="1"/>
    <col min="8" max="14" width="15.7109375" style="36" customWidth="1"/>
    <col min="15" max="15" width="21.85546875" style="36" customWidth="1"/>
    <col min="16" max="22" width="15.7109375" style="36" customWidth="1"/>
    <col min="23" max="33" width="18.7109375" style="36" customWidth="1"/>
    <col min="34" max="34" width="17" style="36" customWidth="1"/>
    <col min="35" max="35" width="11.42578125" style="36"/>
    <col min="36" max="36" width="33.5703125" style="36" customWidth="1"/>
    <col min="37" max="37" width="12.7109375" style="36" customWidth="1"/>
    <col min="38" max="38" width="6.28515625" style="36" customWidth="1"/>
    <col min="39" max="39" width="34.7109375" style="36" customWidth="1"/>
    <col min="40" max="41" width="10" style="36" customWidth="1"/>
    <col min="42" max="42" width="24.5703125" style="36" customWidth="1"/>
    <col min="43" max="46" width="11.42578125" style="36"/>
    <col min="47" max="47" width="12.140625" style="36" bestFit="1" customWidth="1"/>
    <col min="48" max="16384" width="11.42578125" style="36"/>
  </cols>
  <sheetData>
    <row r="1" spans="1:42" ht="20.25" customHeight="1" x14ac:dyDescent="0.2">
      <c r="A1" s="355"/>
      <c r="B1" s="308" t="s">
        <v>26</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256"/>
      <c r="AG1" s="256"/>
      <c r="AH1" s="347"/>
    </row>
    <row r="2" spans="1:42" ht="21.75" customHeight="1" x14ac:dyDescent="0.2">
      <c r="A2" s="356"/>
      <c r="B2" s="308"/>
      <c r="C2" s="309"/>
      <c r="D2" s="309"/>
      <c r="E2" s="309"/>
      <c r="F2" s="309"/>
      <c r="G2" s="309"/>
      <c r="H2" s="309"/>
      <c r="I2" s="309"/>
      <c r="J2" s="309"/>
      <c r="K2" s="309"/>
      <c r="L2" s="309"/>
      <c r="M2" s="309"/>
      <c r="N2" s="309"/>
      <c r="O2" s="309"/>
      <c r="P2" s="309"/>
      <c r="Q2" s="309"/>
      <c r="R2" s="309"/>
      <c r="S2" s="309"/>
      <c r="T2" s="309"/>
      <c r="U2" s="309"/>
      <c r="V2" s="309"/>
      <c r="W2" s="309"/>
      <c r="X2" s="309"/>
      <c r="Y2" s="309"/>
      <c r="Z2" s="309"/>
      <c r="AA2" s="309"/>
      <c r="AB2" s="309"/>
      <c r="AC2" s="309"/>
      <c r="AD2" s="309"/>
      <c r="AE2" s="309"/>
      <c r="AF2" s="256"/>
      <c r="AG2" s="256"/>
      <c r="AH2" s="348"/>
    </row>
    <row r="3" spans="1:42" ht="27" customHeight="1" thickBot="1" x14ac:dyDescent="0.25">
      <c r="A3" s="357"/>
      <c r="B3" s="308"/>
      <c r="C3" s="309"/>
      <c r="D3" s="309"/>
      <c r="E3" s="309"/>
      <c r="F3" s="309"/>
      <c r="G3" s="309"/>
      <c r="H3" s="309"/>
      <c r="I3" s="309"/>
      <c r="J3" s="309"/>
      <c r="K3" s="309"/>
      <c r="L3" s="309"/>
      <c r="M3" s="309"/>
      <c r="N3" s="309"/>
      <c r="O3" s="309"/>
      <c r="P3" s="309"/>
      <c r="Q3" s="309"/>
      <c r="R3" s="309"/>
      <c r="S3" s="309"/>
      <c r="T3" s="309"/>
      <c r="U3" s="309"/>
      <c r="V3" s="309"/>
      <c r="W3" s="309"/>
      <c r="X3" s="309"/>
      <c r="Y3" s="309"/>
      <c r="Z3" s="309"/>
      <c r="AA3" s="309"/>
      <c r="AB3" s="309"/>
      <c r="AC3" s="309"/>
      <c r="AD3" s="309"/>
      <c r="AE3" s="309"/>
      <c r="AF3" s="256"/>
      <c r="AG3" s="256"/>
      <c r="AH3" s="349"/>
    </row>
    <row r="4" spans="1:42" ht="15.75" thickBot="1" x14ac:dyDescent="0.25">
      <c r="D4" s="41"/>
      <c r="E4" s="41"/>
      <c r="F4" s="41"/>
    </row>
    <row r="5" spans="1:42" ht="15.75" customHeight="1" x14ac:dyDescent="0.2">
      <c r="A5" s="350" t="str">
        <f>'EV TECNICA'!A5:BI5</f>
        <v>1. INVITACION IC-102-2022</v>
      </c>
      <c r="B5" s="351"/>
      <c r="C5" s="351"/>
      <c r="D5" s="351"/>
      <c r="E5" s="351"/>
      <c r="F5" s="351"/>
      <c r="G5" s="351"/>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c r="AH5" s="352"/>
    </row>
    <row r="6" spans="1:42" ht="7.5" customHeight="1" x14ac:dyDescent="0.2">
      <c r="A6" s="353"/>
      <c r="B6" s="315"/>
      <c r="C6" s="315"/>
      <c r="D6" s="315"/>
      <c r="E6" s="315"/>
      <c r="F6" s="315"/>
      <c r="G6" s="315"/>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54"/>
    </row>
    <row r="7" spans="1:42" ht="26.25" customHeight="1" thickBot="1" x14ac:dyDescent="0.25">
      <c r="A7" s="316" t="str">
        <f>'EV TECNICA'!A7:BI7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17"/>
      <c r="C7" s="317"/>
      <c r="D7" s="317"/>
      <c r="E7" s="318"/>
      <c r="F7" s="318"/>
      <c r="G7" s="318"/>
      <c r="H7" s="318"/>
      <c r="I7" s="318"/>
      <c r="J7" s="318"/>
      <c r="K7" s="318"/>
      <c r="L7" s="318"/>
      <c r="M7" s="318"/>
      <c r="N7" s="318"/>
      <c r="O7" s="318"/>
      <c r="P7" s="318"/>
      <c r="Q7" s="318"/>
      <c r="R7" s="318"/>
      <c r="S7" s="318"/>
      <c r="T7" s="318"/>
      <c r="U7" s="318"/>
      <c r="V7" s="318"/>
      <c r="W7" s="318"/>
      <c r="X7" s="318"/>
      <c r="Y7" s="318"/>
      <c r="Z7" s="318"/>
      <c r="AA7" s="318"/>
      <c r="AB7" s="318"/>
      <c r="AC7" s="318"/>
      <c r="AD7" s="318"/>
      <c r="AE7" s="318"/>
      <c r="AF7" s="318"/>
      <c r="AG7" s="318"/>
      <c r="AH7" s="341"/>
    </row>
    <row r="8" spans="1:42" s="42" customFormat="1" ht="45" customHeight="1" x14ac:dyDescent="0.2">
      <c r="A8" s="290" t="s">
        <v>16</v>
      </c>
      <c r="B8" s="292" t="s">
        <v>48</v>
      </c>
      <c r="C8" s="298" t="s">
        <v>49</v>
      </c>
      <c r="D8" s="294" t="s">
        <v>17</v>
      </c>
      <c r="E8" s="299" t="s">
        <v>50</v>
      </c>
      <c r="F8" s="300" t="s">
        <v>552</v>
      </c>
      <c r="G8" s="296" t="s">
        <v>15</v>
      </c>
      <c r="H8" s="213" t="str">
        <f>LISTA!A2</f>
        <v>ALFA TRADING S.A.S</v>
      </c>
      <c r="I8" s="213" t="str">
        <f>LISTA!B2</f>
        <v>ARPA MEDICAL SAS</v>
      </c>
      <c r="J8" s="213" t="str">
        <f>LISTA!C2</f>
        <v>ASSUT MEDICAL LTDA</v>
      </c>
      <c r="K8" s="213" t="str">
        <f>LISTA!D2</f>
        <v>AYGPHARMA SAS</v>
      </c>
      <c r="L8" s="213" t="str">
        <f>LISTA!E2</f>
        <v>BECTON DICKINSON DE COLOMBIA LTDA</v>
      </c>
      <c r="M8" s="213" t="str">
        <f>LISTA!F2</f>
        <v>BIOPLAST SAS</v>
      </c>
      <c r="N8" s="213" t="str">
        <f>LISTA!G2</f>
        <v xml:space="preserve">COMPANY MEDIQBOY OC SAS </v>
      </c>
      <c r="O8" s="213" t="str">
        <f>LISTA!H2</f>
        <v>COMPAÑIA DE REPRESENTACIONES MEDICAS S A C T P MEDICA S A</v>
      </c>
      <c r="P8" s="213" t="str">
        <f>LISTA!I2</f>
        <v>DISTRIBUIDORA COLOMBIANA DE MEDICAMENTOS S.A.S. – DISCOLMEDICA S.A.S</v>
      </c>
      <c r="Q8" s="213" t="str">
        <f>LISTA!J2</f>
        <v>INVERSIONES DRILLTEX SAS</v>
      </c>
      <c r="R8" s="213" t="str">
        <f>LISTA!K2</f>
        <v>HOSPITECNICA SAS</v>
      </c>
      <c r="S8" s="213" t="str">
        <f>LISTA!L2</f>
        <v>JOHNSON &amp; JOHNSON DE COLOMBIA SA</v>
      </c>
      <c r="T8" s="213" t="str">
        <f>LISTA!M2</f>
        <v>LABORATORIOS GOTHAPLAST LTDA</v>
      </c>
      <c r="U8" s="213" t="str">
        <f>LISTA!N2</f>
        <v xml:space="preserve">LIFE SUMINISTROS MEDICOS SAS </v>
      </c>
      <c r="V8" s="213" t="str">
        <f>LISTA!O2</f>
        <v>LM INSTRUMENTS S A</v>
      </c>
      <c r="W8" s="213" t="str">
        <f>LISTA!P2</f>
        <v>MEDICAL GROUP ANMA S.A.S</v>
      </c>
      <c r="X8" s="213" t="str">
        <f>LISTA!Q2</f>
        <v>MEDICOX LTDA</v>
      </c>
      <c r="Y8" s="213" t="str">
        <f>LISTA!R2</f>
        <v>NIPRO MEDICAL CORPORATION</v>
      </c>
      <c r="Z8" s="213" t="str">
        <f>LISTA!S2</f>
        <v>POLIMEDIC'S FARMACEUTICA S.A.S.</v>
      </c>
      <c r="AA8" s="213" t="str">
        <f>LISTA!T2</f>
        <v>ASEPSIS PRODUCTS DE COLOMBIA SOCIEDAD POR ACCIONES</v>
      </c>
      <c r="AB8" s="213" t="str">
        <f>LISTA!U2</f>
        <v>QUIRURGICOS LTDA</v>
      </c>
      <c r="AC8" s="213" t="str">
        <f>LISTA!V2</f>
        <v>RAFAEL ANTONIO SALAMANCA</v>
      </c>
      <c r="AD8" s="213" t="str">
        <f>LISTA!W2</f>
        <v>R P MEDICAS SA</v>
      </c>
      <c r="AE8" s="213" t="str">
        <f>LISTA!X2</f>
        <v>TECNOLOGÍAS MÉDICAS COLOMBIA SAS</v>
      </c>
      <c r="AF8" s="213" t="str">
        <f>LISTA!Y2</f>
        <v>KCI COLOMBIA SAS</v>
      </c>
      <c r="AG8" s="213" t="str">
        <f>LISTA!Z2</f>
        <v>TWITY S.A.S.</v>
      </c>
      <c r="AH8" s="213" t="str">
        <f>LISTA!AA2</f>
        <v>UCIPHARMA S.A.</v>
      </c>
    </row>
    <row r="9" spans="1:42" s="40" customFormat="1" ht="47.25" customHeight="1" x14ac:dyDescent="0.2">
      <c r="A9" s="291"/>
      <c r="B9" s="293"/>
      <c r="C9" s="292"/>
      <c r="D9" s="295"/>
      <c r="E9" s="299"/>
      <c r="F9" s="301"/>
      <c r="G9" s="297"/>
      <c r="H9" s="247" t="s">
        <v>27</v>
      </c>
      <c r="I9" s="247" t="s">
        <v>27</v>
      </c>
      <c r="J9" s="247" t="s">
        <v>27</v>
      </c>
      <c r="K9" s="247" t="s">
        <v>27</v>
      </c>
      <c r="L9" s="247" t="s">
        <v>27</v>
      </c>
      <c r="M9" s="247" t="s">
        <v>27</v>
      </c>
      <c r="N9" s="247" t="s">
        <v>27</v>
      </c>
      <c r="O9" s="247" t="s">
        <v>27</v>
      </c>
      <c r="P9" s="247" t="s">
        <v>27</v>
      </c>
      <c r="Q9" s="247" t="s">
        <v>27</v>
      </c>
      <c r="R9" s="247" t="s">
        <v>27</v>
      </c>
      <c r="S9" s="247" t="s">
        <v>27</v>
      </c>
      <c r="T9" s="247" t="s">
        <v>27</v>
      </c>
      <c r="U9" s="247" t="s">
        <v>27</v>
      </c>
      <c r="V9" s="247" t="s">
        <v>27</v>
      </c>
      <c r="W9" s="247" t="s">
        <v>27</v>
      </c>
      <c r="X9" s="247" t="s">
        <v>27</v>
      </c>
      <c r="Y9" s="247" t="s">
        <v>27</v>
      </c>
      <c r="Z9" s="247" t="s">
        <v>27</v>
      </c>
      <c r="AA9" s="247" t="s">
        <v>27</v>
      </c>
      <c r="AB9" s="247" t="s">
        <v>27</v>
      </c>
      <c r="AC9" s="247" t="s">
        <v>27</v>
      </c>
      <c r="AD9" s="247" t="s">
        <v>27</v>
      </c>
      <c r="AE9" s="247" t="s">
        <v>27</v>
      </c>
      <c r="AF9" s="247" t="s">
        <v>27</v>
      </c>
      <c r="AG9" s="247" t="s">
        <v>27</v>
      </c>
      <c r="AH9" s="250" t="s">
        <v>27</v>
      </c>
      <c r="AI9" s="40" t="s">
        <v>579</v>
      </c>
      <c r="AJ9" s="40" t="s">
        <v>576</v>
      </c>
      <c r="AL9" s="40" t="s">
        <v>600</v>
      </c>
      <c r="AM9" s="40" t="s">
        <v>577</v>
      </c>
      <c r="AP9" s="40" t="s">
        <v>578</v>
      </c>
    </row>
    <row r="10" spans="1:42" s="40" customFormat="1" ht="38.25" x14ac:dyDescent="0.2">
      <c r="A10" s="103">
        <v>1</v>
      </c>
      <c r="B10" s="202" t="s">
        <v>51</v>
      </c>
      <c r="C10" s="121" t="s">
        <v>52</v>
      </c>
      <c r="D10" s="146">
        <v>1</v>
      </c>
      <c r="E10" s="227" t="s">
        <v>53</v>
      </c>
      <c r="F10" s="228">
        <v>194.66666666666666</v>
      </c>
      <c r="G10" s="25">
        <v>6912.8290000000006</v>
      </c>
      <c r="H10" s="251">
        <f>PUNTAJE!J10</f>
        <v>0</v>
      </c>
      <c r="I10" s="251">
        <f>PUNTAJE!M10</f>
        <v>0</v>
      </c>
      <c r="J10" s="251">
        <f>PUNTAJE!P10</f>
        <v>398.55072463768118</v>
      </c>
      <c r="K10" s="251">
        <f>PUNTAJE!S10</f>
        <v>0</v>
      </c>
      <c r="L10" s="251">
        <f>PUNTAJE!V10</f>
        <v>0</v>
      </c>
      <c r="M10" s="251">
        <f>PUNTAJE!Y10</f>
        <v>0</v>
      </c>
      <c r="N10" s="251">
        <f>PUNTAJE!AB10</f>
        <v>0</v>
      </c>
      <c r="O10" s="251">
        <f>PUNTAJE!AE10</f>
        <v>0</v>
      </c>
      <c r="P10" s="251">
        <f>PUNTAJE!AH10</f>
        <v>0</v>
      </c>
      <c r="Q10" s="251">
        <f>PUNTAJE!AK10</f>
        <v>0</v>
      </c>
      <c r="R10" s="251">
        <f>PUNTAJE!AN10</f>
        <v>0</v>
      </c>
      <c r="S10" s="251">
        <f>PUNTAJE!AQ10</f>
        <v>500</v>
      </c>
      <c r="T10" s="251">
        <f>PUNTAJE!AT10</f>
        <v>0</v>
      </c>
      <c r="U10" s="251">
        <f>PUNTAJE!AW10</f>
        <v>0</v>
      </c>
      <c r="V10" s="251">
        <f>PUNTAJE!AZ10</f>
        <v>0</v>
      </c>
      <c r="W10" s="251">
        <f>PUNTAJE!BC10</f>
        <v>0</v>
      </c>
      <c r="X10" s="251">
        <f>PUNTAJE!BF10</f>
        <v>0</v>
      </c>
      <c r="Y10" s="251">
        <f>PUNTAJE!BI10</f>
        <v>0</v>
      </c>
      <c r="Z10" s="251">
        <f>PUNTAJE!BL10</f>
        <v>425.8284298544441</v>
      </c>
      <c r="AA10" s="251">
        <f>PUNTAJE!BO10</f>
        <v>0</v>
      </c>
      <c r="AB10" s="251">
        <f>PUNTAJE!BR10</f>
        <v>0</v>
      </c>
      <c r="AC10" s="251">
        <f>PUNTAJE!BU10</f>
        <v>0</v>
      </c>
      <c r="AD10" s="251">
        <f>PUNTAJE!BX10</f>
        <v>0</v>
      </c>
      <c r="AE10" s="251">
        <f>PUNTAJE!CA10</f>
        <v>0</v>
      </c>
      <c r="AF10" s="251">
        <f>PUNTAJE!CD10</f>
        <v>0</v>
      </c>
      <c r="AG10" s="251">
        <f>PUNTAJE!CG10</f>
        <v>0</v>
      </c>
      <c r="AH10" s="251">
        <f>PUNTAJE!CJ10</f>
        <v>0</v>
      </c>
      <c r="AI10" s="40">
        <f>MAX(H10,I10,J10,K10,L10,M10,N10,O10,P10,Q10,R10,S10,T10,U10,V10,W10,X10,Y10,Z10,AA10,AB10,AC10,AD10,AE10,AF10,AG10,AH10)</f>
        <v>500</v>
      </c>
      <c r="AJ10" s="146" t="s">
        <v>563</v>
      </c>
      <c r="AK10" s="40">
        <f>MAX(H10,I10,J10,K10,L10,M10,N10,O10,P10,Q10,R10,T10,U10,V10,W10,X10,Y10,Z10,AA10,AB10,AC10,AD10,AE10,AH10)</f>
        <v>425.8284298544441</v>
      </c>
      <c r="AL10" s="40">
        <f>AN10-Z10</f>
        <v>-27.277705216762911</v>
      </c>
      <c r="AM10" s="146" t="s">
        <v>568</v>
      </c>
      <c r="AN10" s="40">
        <f>MAX(H10,I10,J10,K10,L10,M10,N10,O10,P10,Q10,R10,T10,U10,V10,W10,X10,Y10,AA10,AB10,AC10,AD10,AE10,AH10)</f>
        <v>398.55072463768118</v>
      </c>
      <c r="AO10" s="40">
        <f>AN10-J10</f>
        <v>0</v>
      </c>
      <c r="AP10" s="146" t="s">
        <v>554</v>
      </c>
    </row>
    <row r="11" spans="1:42" s="40" customFormat="1" ht="38.25" x14ac:dyDescent="0.2">
      <c r="A11" s="103">
        <v>2</v>
      </c>
      <c r="B11" s="202" t="s">
        <v>54</v>
      </c>
      <c r="C11" s="121" t="s">
        <v>52</v>
      </c>
      <c r="D11" s="146">
        <v>1</v>
      </c>
      <c r="E11" s="227" t="s">
        <v>53</v>
      </c>
      <c r="F11" s="228">
        <v>32.333333333333336</v>
      </c>
      <c r="G11" s="25">
        <v>6912.8290000000006</v>
      </c>
      <c r="H11" s="251">
        <f>PUNTAJE!J11</f>
        <v>0</v>
      </c>
      <c r="I11" s="251">
        <f>PUNTAJE!M11</f>
        <v>0</v>
      </c>
      <c r="J11" s="251">
        <f>PUNTAJE!P11</f>
        <v>436.50793650793651</v>
      </c>
      <c r="K11" s="251">
        <f>PUNTAJE!S11</f>
        <v>0</v>
      </c>
      <c r="L11" s="251">
        <f>PUNTAJE!V11</f>
        <v>0</v>
      </c>
      <c r="M11" s="251">
        <f>PUNTAJE!Y11</f>
        <v>0</v>
      </c>
      <c r="N11" s="251">
        <f>PUNTAJE!AB11</f>
        <v>0</v>
      </c>
      <c r="O11" s="251">
        <f>PUNTAJE!AE11</f>
        <v>0</v>
      </c>
      <c r="P11" s="251">
        <f>PUNTAJE!AH11</f>
        <v>0</v>
      </c>
      <c r="Q11" s="251">
        <f>PUNTAJE!AK11</f>
        <v>0</v>
      </c>
      <c r="R11" s="251">
        <f>PUNTAJE!AN11</f>
        <v>0</v>
      </c>
      <c r="S11" s="251">
        <f>PUNTAJE!AQ11</f>
        <v>500</v>
      </c>
      <c r="T11" s="251">
        <f>PUNTAJE!AT11</f>
        <v>0</v>
      </c>
      <c r="U11" s="251">
        <f>PUNTAJE!AW11</f>
        <v>0</v>
      </c>
      <c r="V11" s="251">
        <f>PUNTAJE!AZ11</f>
        <v>0</v>
      </c>
      <c r="W11" s="251">
        <f>PUNTAJE!BC11</f>
        <v>0</v>
      </c>
      <c r="X11" s="251">
        <f>PUNTAJE!BF11</f>
        <v>0</v>
      </c>
      <c r="Y11" s="251">
        <f>PUNTAJE!BI11</f>
        <v>0</v>
      </c>
      <c r="Z11" s="251">
        <f>PUNTAJE!BL11</f>
        <v>425.8284298544441</v>
      </c>
      <c r="AA11" s="251">
        <f>PUNTAJE!BO11</f>
        <v>0</v>
      </c>
      <c r="AB11" s="251">
        <f>PUNTAJE!BR11</f>
        <v>0</v>
      </c>
      <c r="AC11" s="251">
        <f>PUNTAJE!BU11</f>
        <v>0</v>
      </c>
      <c r="AD11" s="251">
        <f>PUNTAJE!BX11</f>
        <v>0</v>
      </c>
      <c r="AE11" s="251">
        <f>PUNTAJE!CA11</f>
        <v>0</v>
      </c>
      <c r="AF11" s="251">
        <f>PUNTAJE!CD11</f>
        <v>0</v>
      </c>
      <c r="AG11" s="251">
        <f>PUNTAJE!CG11</f>
        <v>0</v>
      </c>
      <c r="AH11" s="251">
        <f>PUNTAJE!CJ11</f>
        <v>0</v>
      </c>
      <c r="AI11" s="40">
        <f t="shared" ref="AI11:AI74" si="0">MAX(H11,I11,J11,K11,L11,M11,N11,O11,P11,Q11,R11,S11,T11,U11,V11,W11,X11,Y11,Z11,AA11,AB11,AC11,AD11,AE11,AF11,AG11,AH11)</f>
        <v>500</v>
      </c>
      <c r="AJ11" s="146" t="s">
        <v>563</v>
      </c>
      <c r="AK11" s="40">
        <f>MAX(H11,I11,J11,K11,L11,M11,N11,O11,P11,Q11,R11,T11,U11,V11,W11,X11,Y11,Z11,AA11,AB11,AC11,AD11,AE11,AH11)</f>
        <v>436.50793650793651</v>
      </c>
      <c r="AL11" s="40">
        <f>AN11-J11</f>
        <v>-10.67950665349241</v>
      </c>
      <c r="AM11" s="146" t="s">
        <v>554</v>
      </c>
      <c r="AN11" s="40">
        <f>MAX(H11,I11,K11,L11,M11,N11,O11,P11,Q11,R11,T11,U11,V11,W11,X11,Y11,Z11,AA11,AB11,AC11,AD11,AE11,AH11)</f>
        <v>425.8284298544441</v>
      </c>
      <c r="AO11" s="253">
        <f>AN11-Z11</f>
        <v>0</v>
      </c>
      <c r="AP11" s="40" t="s">
        <v>568</v>
      </c>
    </row>
    <row r="12" spans="1:42" s="40" customFormat="1" ht="38.25" x14ac:dyDescent="0.2">
      <c r="A12" s="103">
        <v>3</v>
      </c>
      <c r="B12" s="202" t="s">
        <v>55</v>
      </c>
      <c r="C12" s="121" t="s">
        <v>52</v>
      </c>
      <c r="D12" s="146">
        <v>1</v>
      </c>
      <c r="E12" s="227" t="s">
        <v>53</v>
      </c>
      <c r="F12" s="228">
        <v>209</v>
      </c>
      <c r="G12" s="25">
        <v>10100</v>
      </c>
      <c r="H12" s="251">
        <f>PUNTAJE!J12</f>
        <v>0</v>
      </c>
      <c r="I12" s="251">
        <f>PUNTAJE!M12</f>
        <v>313.07692307692309</v>
      </c>
      <c r="J12" s="251">
        <f>PUNTAJE!P12</f>
        <v>459.51612903225805</v>
      </c>
      <c r="K12" s="251">
        <f>PUNTAJE!S12</f>
        <v>0</v>
      </c>
      <c r="L12" s="251">
        <f>PUNTAJE!V12</f>
        <v>0</v>
      </c>
      <c r="M12" s="251">
        <f>PUNTAJE!Y12</f>
        <v>0</v>
      </c>
      <c r="N12" s="251">
        <f>PUNTAJE!AB12</f>
        <v>0</v>
      </c>
      <c r="O12" s="251">
        <f>PUNTAJE!AE12</f>
        <v>0</v>
      </c>
      <c r="P12" s="251">
        <f>PUNTAJE!AH12</f>
        <v>0</v>
      </c>
      <c r="Q12" s="251">
        <f>PUNTAJE!AK12</f>
        <v>0</v>
      </c>
      <c r="R12" s="251">
        <f>PUNTAJE!AN12</f>
        <v>0</v>
      </c>
      <c r="S12" s="251">
        <f>PUNTAJE!AQ12</f>
        <v>377.35099337748346</v>
      </c>
      <c r="T12" s="251">
        <f>PUNTAJE!AT12</f>
        <v>0</v>
      </c>
      <c r="U12" s="251">
        <f>PUNTAJE!AW12</f>
        <v>0</v>
      </c>
      <c r="V12" s="251">
        <f>PUNTAJE!AZ12</f>
        <v>0</v>
      </c>
      <c r="W12" s="251">
        <f>PUNTAJE!BC12</f>
        <v>0</v>
      </c>
      <c r="X12" s="251">
        <f>PUNTAJE!BF12</f>
        <v>0</v>
      </c>
      <c r="Y12" s="251">
        <f>PUNTAJE!BI12</f>
        <v>0</v>
      </c>
      <c r="Z12" s="251">
        <f>PUNTAJE!BL12</f>
        <v>500</v>
      </c>
      <c r="AA12" s="251">
        <f>PUNTAJE!BO12</f>
        <v>0</v>
      </c>
      <c r="AB12" s="251">
        <f>PUNTAJE!BR12</f>
        <v>0</v>
      </c>
      <c r="AC12" s="251">
        <f>PUNTAJE!BU12</f>
        <v>0</v>
      </c>
      <c r="AD12" s="251">
        <f>PUNTAJE!BX12</f>
        <v>0</v>
      </c>
      <c r="AE12" s="251">
        <f>PUNTAJE!CA12</f>
        <v>0</v>
      </c>
      <c r="AF12" s="251">
        <f>PUNTAJE!CD12</f>
        <v>0</v>
      </c>
      <c r="AG12" s="251">
        <f>PUNTAJE!CG12</f>
        <v>0</v>
      </c>
      <c r="AH12" s="251">
        <f>PUNTAJE!CJ12</f>
        <v>0</v>
      </c>
      <c r="AI12" s="40">
        <f t="shared" si="0"/>
        <v>500</v>
      </c>
      <c r="AJ12" s="146" t="s">
        <v>568</v>
      </c>
      <c r="AK12" s="40">
        <f>MAX(H12,I12,J12,K12,L12,M12,N12,O12,P12,Q12,R12,S12,T12,U12,V12,W12,X12,Y12,AA12,AB12,AC12,AD12,AE12,AH12)</f>
        <v>459.51612903225805</v>
      </c>
      <c r="AL12" s="40">
        <f>AK12-J12</f>
        <v>0</v>
      </c>
      <c r="AM12" s="40" t="s">
        <v>554</v>
      </c>
      <c r="AP12" s="40" t="s">
        <v>563</v>
      </c>
    </row>
    <row r="13" spans="1:42" s="40" customFormat="1" ht="38.25" x14ac:dyDescent="0.2">
      <c r="A13" s="103">
        <v>4</v>
      </c>
      <c r="B13" s="202" t="s">
        <v>56</v>
      </c>
      <c r="C13" s="146" t="s">
        <v>52</v>
      </c>
      <c r="D13" s="146">
        <v>1</v>
      </c>
      <c r="E13" s="227" t="s">
        <v>53</v>
      </c>
      <c r="F13" s="228">
        <v>1</v>
      </c>
      <c r="G13" s="25">
        <v>7475</v>
      </c>
      <c r="H13" s="251">
        <f>PUNTAJE!J13</f>
        <v>0</v>
      </c>
      <c r="I13" s="251">
        <f>PUNTAJE!M13</f>
        <v>0</v>
      </c>
      <c r="J13" s="251">
        <f>PUNTAJE!P13</f>
        <v>0</v>
      </c>
      <c r="K13" s="251">
        <f>PUNTAJE!S13</f>
        <v>0</v>
      </c>
      <c r="L13" s="251">
        <f>PUNTAJE!V13</f>
        <v>0</v>
      </c>
      <c r="M13" s="251">
        <f>PUNTAJE!Y13</f>
        <v>0</v>
      </c>
      <c r="N13" s="251">
        <f>PUNTAJE!AB13</f>
        <v>0</v>
      </c>
      <c r="O13" s="251">
        <f>PUNTAJE!AE13</f>
        <v>0</v>
      </c>
      <c r="P13" s="251">
        <f>PUNTAJE!AH13</f>
        <v>0</v>
      </c>
      <c r="Q13" s="251">
        <f>PUNTAJE!AK13</f>
        <v>0</v>
      </c>
      <c r="R13" s="251">
        <f>PUNTAJE!AN13</f>
        <v>0</v>
      </c>
      <c r="S13" s="251">
        <f>PUNTAJE!AQ13</f>
        <v>500</v>
      </c>
      <c r="T13" s="251">
        <f>PUNTAJE!AT13</f>
        <v>0</v>
      </c>
      <c r="U13" s="251">
        <f>PUNTAJE!AW13</f>
        <v>0</v>
      </c>
      <c r="V13" s="251">
        <f>PUNTAJE!AZ13</f>
        <v>0</v>
      </c>
      <c r="W13" s="251">
        <f>PUNTAJE!BC13</f>
        <v>0</v>
      </c>
      <c r="X13" s="251">
        <f>PUNTAJE!BF13</f>
        <v>0</v>
      </c>
      <c r="Y13" s="251">
        <f>PUNTAJE!BI13</f>
        <v>0</v>
      </c>
      <c r="Z13" s="251">
        <f>PUNTAJE!BL13</f>
        <v>462.96296296296299</v>
      </c>
      <c r="AA13" s="251">
        <f>PUNTAJE!BO13</f>
        <v>0</v>
      </c>
      <c r="AB13" s="251">
        <f>PUNTAJE!BR13</f>
        <v>0</v>
      </c>
      <c r="AC13" s="251">
        <f>PUNTAJE!BU13</f>
        <v>0</v>
      </c>
      <c r="AD13" s="251">
        <f>PUNTAJE!BX13</f>
        <v>0</v>
      </c>
      <c r="AE13" s="251">
        <f>PUNTAJE!CA13</f>
        <v>0</v>
      </c>
      <c r="AF13" s="251">
        <f>PUNTAJE!CD13</f>
        <v>0</v>
      </c>
      <c r="AG13" s="251">
        <f>PUNTAJE!CG13</f>
        <v>0</v>
      </c>
      <c r="AH13" s="251">
        <f>PUNTAJE!CJ13</f>
        <v>0</v>
      </c>
      <c r="AI13" s="40">
        <f t="shared" si="0"/>
        <v>500</v>
      </c>
      <c r="AJ13" s="146" t="s">
        <v>563</v>
      </c>
      <c r="AK13" s="40">
        <f>MAX(H13,I13,J13,K13,L13,M13,N13,O13,P13,Q13,R13,T13,U13,V13,W13,X13,Y13,Z13,AA13,AB13,AC13,AD13,AE13,AH13)</f>
        <v>462.96296296296299</v>
      </c>
      <c r="AL13" s="40">
        <f>AK13-Z13</f>
        <v>0</v>
      </c>
      <c r="AM13" s="146" t="s">
        <v>568</v>
      </c>
      <c r="AN13" s="40">
        <f>MAX(H13,I13,J13,K13,L13,M13,N13,O13,P13,Q13,R13,T13,U13,V13,W13,X13,Y13,AA13,AB13,AC13,AD13,AE13,AH13)</f>
        <v>0</v>
      </c>
      <c r="AP13" s="40" t="s">
        <v>602</v>
      </c>
    </row>
    <row r="14" spans="1:42" s="40" customFormat="1" ht="38.25" x14ac:dyDescent="0.2">
      <c r="A14" s="103">
        <v>5</v>
      </c>
      <c r="B14" s="202" t="s">
        <v>57</v>
      </c>
      <c r="C14" s="121" t="s">
        <v>52</v>
      </c>
      <c r="D14" s="146">
        <v>1</v>
      </c>
      <c r="E14" s="227" t="s">
        <v>53</v>
      </c>
      <c r="F14" s="228">
        <v>1</v>
      </c>
      <c r="G14" s="25">
        <v>34500</v>
      </c>
      <c r="H14" s="251">
        <f>PUNTAJE!J14</f>
        <v>0</v>
      </c>
      <c r="I14" s="251">
        <f>PUNTAJE!M14</f>
        <v>371.62162162162161</v>
      </c>
      <c r="J14" s="251">
        <f>PUNTAJE!P14</f>
        <v>500</v>
      </c>
      <c r="K14" s="251">
        <f>PUNTAJE!S14</f>
        <v>0</v>
      </c>
      <c r="L14" s="251">
        <f>PUNTAJE!V14</f>
        <v>0</v>
      </c>
      <c r="M14" s="251">
        <f>PUNTAJE!Y14</f>
        <v>0</v>
      </c>
      <c r="N14" s="251">
        <f>PUNTAJE!AB14</f>
        <v>0</v>
      </c>
      <c r="O14" s="251">
        <f>PUNTAJE!AE14</f>
        <v>0</v>
      </c>
      <c r="P14" s="251">
        <f>PUNTAJE!AH14</f>
        <v>0</v>
      </c>
      <c r="Q14" s="251">
        <f>PUNTAJE!AK14</f>
        <v>0</v>
      </c>
      <c r="R14" s="251">
        <f>PUNTAJE!AN14</f>
        <v>0</v>
      </c>
      <c r="S14" s="251">
        <f>PUNTAJE!AQ14</f>
        <v>366.66666666666669</v>
      </c>
      <c r="T14" s="251">
        <f>PUNTAJE!AT14</f>
        <v>0</v>
      </c>
      <c r="U14" s="251">
        <f>PUNTAJE!AW14</f>
        <v>0</v>
      </c>
      <c r="V14" s="251">
        <f>PUNTAJE!AZ14</f>
        <v>0</v>
      </c>
      <c r="W14" s="251">
        <f>PUNTAJE!BC14</f>
        <v>0</v>
      </c>
      <c r="X14" s="251">
        <f>PUNTAJE!BF14</f>
        <v>0</v>
      </c>
      <c r="Y14" s="251">
        <f>PUNTAJE!BI14</f>
        <v>0</v>
      </c>
      <c r="Z14" s="251">
        <f>PUNTAJE!BL14</f>
        <v>0</v>
      </c>
      <c r="AA14" s="251">
        <f>PUNTAJE!BO14</f>
        <v>0</v>
      </c>
      <c r="AB14" s="251">
        <f>PUNTAJE!BR14</f>
        <v>0</v>
      </c>
      <c r="AC14" s="251">
        <f>PUNTAJE!BU14</f>
        <v>0</v>
      </c>
      <c r="AD14" s="251">
        <f>PUNTAJE!BX14</f>
        <v>0</v>
      </c>
      <c r="AE14" s="251">
        <f>PUNTAJE!CA14</f>
        <v>0</v>
      </c>
      <c r="AF14" s="251">
        <f>PUNTAJE!CD14</f>
        <v>0</v>
      </c>
      <c r="AG14" s="251">
        <f>PUNTAJE!CG14</f>
        <v>0</v>
      </c>
      <c r="AH14" s="251">
        <f>PUNTAJE!CJ14</f>
        <v>0</v>
      </c>
      <c r="AI14" s="40">
        <f t="shared" si="0"/>
        <v>500</v>
      </c>
      <c r="AJ14" s="146" t="s">
        <v>554</v>
      </c>
      <c r="AK14" s="40">
        <f>MAX(H14,I14,,K14,L14,M14,N14,O14,P14,Q14,R14,S14,T14,U14,V14,W14,X14,Y14,Z14,AA14,AB14,AC14,AD14,AE14,AH14)</f>
        <v>371.62162162162161</v>
      </c>
      <c r="AL14" s="40">
        <f>I14-AK14</f>
        <v>0</v>
      </c>
      <c r="AM14" s="40" t="s">
        <v>553</v>
      </c>
      <c r="AN14" s="40">
        <f>MAX(H14,K14,L14,M14,N14,O14,P14,Q14,R14,S14,T14,U14,V14,W14,X14,Y14,Z14,AA14,AB14,AC14,AD14,AE14,AH14)</f>
        <v>366.66666666666669</v>
      </c>
      <c r="AP14" s="40" t="s">
        <v>563</v>
      </c>
    </row>
    <row r="15" spans="1:42" s="40" customFormat="1" ht="38.25" x14ac:dyDescent="0.2">
      <c r="A15" s="103">
        <v>6</v>
      </c>
      <c r="B15" s="202" t="s">
        <v>58</v>
      </c>
      <c r="C15" s="121" t="s">
        <v>52</v>
      </c>
      <c r="D15" s="146">
        <v>1</v>
      </c>
      <c r="E15" s="227" t="s">
        <v>53</v>
      </c>
      <c r="F15" s="228">
        <v>1</v>
      </c>
      <c r="G15" s="25">
        <v>34500</v>
      </c>
      <c r="H15" s="251">
        <f>PUNTAJE!J15</f>
        <v>0</v>
      </c>
      <c r="I15" s="251">
        <f>PUNTAJE!M15</f>
        <v>0</v>
      </c>
      <c r="J15" s="251">
        <f>PUNTAJE!P15</f>
        <v>500</v>
      </c>
      <c r="K15" s="251">
        <f>PUNTAJE!S15</f>
        <v>0</v>
      </c>
      <c r="L15" s="251">
        <f>PUNTAJE!V15</f>
        <v>0</v>
      </c>
      <c r="M15" s="251">
        <f>PUNTAJE!Y15</f>
        <v>0</v>
      </c>
      <c r="N15" s="251">
        <f>PUNTAJE!AB15</f>
        <v>0</v>
      </c>
      <c r="O15" s="251">
        <f>PUNTAJE!AE15</f>
        <v>0</v>
      </c>
      <c r="P15" s="251">
        <f>PUNTAJE!AH15</f>
        <v>0</v>
      </c>
      <c r="Q15" s="251">
        <f>PUNTAJE!AK15</f>
        <v>0</v>
      </c>
      <c r="R15" s="251">
        <f>PUNTAJE!AN15</f>
        <v>0</v>
      </c>
      <c r="S15" s="251">
        <f>PUNTAJE!AQ15</f>
        <v>333.33333333333331</v>
      </c>
      <c r="T15" s="251">
        <f>PUNTAJE!AT15</f>
        <v>0</v>
      </c>
      <c r="U15" s="251">
        <f>PUNTAJE!AW15</f>
        <v>0</v>
      </c>
      <c r="V15" s="251">
        <f>PUNTAJE!AZ15</f>
        <v>0</v>
      </c>
      <c r="W15" s="251">
        <f>PUNTAJE!BC15</f>
        <v>0</v>
      </c>
      <c r="X15" s="251">
        <f>PUNTAJE!BF15</f>
        <v>0</v>
      </c>
      <c r="Y15" s="251">
        <f>PUNTAJE!BI15</f>
        <v>0</v>
      </c>
      <c r="Z15" s="251">
        <f>PUNTAJE!BL15</f>
        <v>0</v>
      </c>
      <c r="AA15" s="251">
        <f>PUNTAJE!BO15</f>
        <v>0</v>
      </c>
      <c r="AB15" s="251">
        <f>PUNTAJE!BR15</f>
        <v>0</v>
      </c>
      <c r="AC15" s="251">
        <f>PUNTAJE!BU15</f>
        <v>0</v>
      </c>
      <c r="AD15" s="251">
        <f>PUNTAJE!BX15</f>
        <v>0</v>
      </c>
      <c r="AE15" s="251">
        <f>PUNTAJE!CA15</f>
        <v>0</v>
      </c>
      <c r="AF15" s="251">
        <f>PUNTAJE!CD15</f>
        <v>0</v>
      </c>
      <c r="AG15" s="251">
        <f>PUNTAJE!CG15</f>
        <v>0</v>
      </c>
      <c r="AH15" s="251">
        <f>PUNTAJE!CJ15</f>
        <v>0</v>
      </c>
      <c r="AI15" s="40">
        <f t="shared" si="0"/>
        <v>500</v>
      </c>
      <c r="AJ15" s="146" t="s">
        <v>554</v>
      </c>
      <c r="AK15" s="40">
        <f>MAX(H15,I15,,K15,L15,M15,N15,O15,P15,Q15,R15,S15,T15,U15,V15,W15,X15,Y15,Z15,AA15,AB15,AC15,AD15,AE15,AH15)</f>
        <v>333.33333333333331</v>
      </c>
      <c r="AL15" s="40">
        <f>AK15-S15</f>
        <v>0</v>
      </c>
      <c r="AM15" s="40" t="s">
        <v>563</v>
      </c>
      <c r="AN15" s="40">
        <f>MAX(H15,I15,,K15,L15,M15,N15,O15,P15,Q15,R15,T15,U15,V15,W15,X15,Y15,Z15,AA15,AB15,AC15,AD15,AE15,AH15)</f>
        <v>0</v>
      </c>
      <c r="AP15" s="40" t="s">
        <v>602</v>
      </c>
    </row>
    <row r="16" spans="1:42" s="40" customFormat="1" ht="38.25" x14ac:dyDescent="0.2">
      <c r="A16" s="103">
        <v>7</v>
      </c>
      <c r="B16" s="202" t="s">
        <v>59</v>
      </c>
      <c r="C16" s="121" t="s">
        <v>52</v>
      </c>
      <c r="D16" s="146">
        <v>1</v>
      </c>
      <c r="E16" s="227" t="s">
        <v>53</v>
      </c>
      <c r="F16" s="228">
        <v>1062.6666666666667</v>
      </c>
      <c r="G16" s="25">
        <v>8672.4581999999991</v>
      </c>
      <c r="H16" s="251">
        <f>PUNTAJE!J16</f>
        <v>0</v>
      </c>
      <c r="I16" s="251">
        <f>PUNTAJE!M16</f>
        <v>396.1764705882353</v>
      </c>
      <c r="J16" s="251">
        <f>PUNTAJE!P16</f>
        <v>455.06756756756755</v>
      </c>
      <c r="K16" s="251">
        <f>PUNTAJE!S16</f>
        <v>0</v>
      </c>
      <c r="L16" s="251">
        <f>PUNTAJE!V16</f>
        <v>0</v>
      </c>
      <c r="M16" s="251">
        <f>PUNTAJE!Y16</f>
        <v>0</v>
      </c>
      <c r="N16" s="251">
        <f>PUNTAJE!AB16</f>
        <v>0</v>
      </c>
      <c r="O16" s="251">
        <f>PUNTAJE!AE16</f>
        <v>0</v>
      </c>
      <c r="P16" s="251">
        <f>PUNTAJE!AH16</f>
        <v>0</v>
      </c>
      <c r="Q16" s="251">
        <f>PUNTAJE!AK16</f>
        <v>0</v>
      </c>
      <c r="R16" s="251">
        <f>PUNTAJE!AN16</f>
        <v>0</v>
      </c>
      <c r="S16" s="251">
        <f>PUNTAJE!AQ16</f>
        <v>488.04347826086956</v>
      </c>
      <c r="T16" s="251">
        <f>PUNTAJE!AT16</f>
        <v>0</v>
      </c>
      <c r="U16" s="251">
        <f>PUNTAJE!AW16</f>
        <v>0</v>
      </c>
      <c r="V16" s="251">
        <f>PUNTAJE!AZ16</f>
        <v>0</v>
      </c>
      <c r="W16" s="251">
        <f>PUNTAJE!BC16</f>
        <v>0</v>
      </c>
      <c r="X16" s="251">
        <f>PUNTAJE!BF16</f>
        <v>0</v>
      </c>
      <c r="Y16" s="251">
        <f>PUNTAJE!BI16</f>
        <v>0</v>
      </c>
      <c r="Z16" s="251">
        <f>PUNTAJE!BL16</f>
        <v>500</v>
      </c>
      <c r="AA16" s="251">
        <f>PUNTAJE!BO16</f>
        <v>0</v>
      </c>
      <c r="AB16" s="251">
        <f>PUNTAJE!BR16</f>
        <v>0</v>
      </c>
      <c r="AC16" s="251">
        <f>PUNTAJE!BU16</f>
        <v>0</v>
      </c>
      <c r="AD16" s="251">
        <f>PUNTAJE!BX16</f>
        <v>0</v>
      </c>
      <c r="AE16" s="251">
        <f>PUNTAJE!CA16</f>
        <v>0</v>
      </c>
      <c r="AF16" s="251">
        <f>PUNTAJE!CD16</f>
        <v>0</v>
      </c>
      <c r="AG16" s="251">
        <f>PUNTAJE!CG16</f>
        <v>0</v>
      </c>
      <c r="AH16" s="251">
        <f>PUNTAJE!CJ16</f>
        <v>0</v>
      </c>
      <c r="AI16" s="40">
        <f t="shared" si="0"/>
        <v>500</v>
      </c>
      <c r="AJ16" s="146" t="s">
        <v>568</v>
      </c>
      <c r="AK16" s="40">
        <f>MAX(H16,I16,J16,K16,L16,M16,N16,O16,P16,Q16,R16,S16,T16,U16,V16,W16,X16,Y16,AA16,AB16,AC16,AD16,AE16,AH16)</f>
        <v>488.04347826086956</v>
      </c>
      <c r="AL16" s="40">
        <f>AN16-S16</f>
        <v>-32.975910693302012</v>
      </c>
      <c r="AM16" s="40" t="s">
        <v>563</v>
      </c>
      <c r="AN16" s="40">
        <f>MAX(H16,I16,J16,K16,L16,M16,N16,O16,P16,Q16,R16,T16,U16,V16,W16,X16,Y16,AA16,AB16,AC16,AD16,AE16,AH16)</f>
        <v>455.06756756756755</v>
      </c>
      <c r="AO16" s="40">
        <f>AN16-J16</f>
        <v>0</v>
      </c>
      <c r="AP16" s="40" t="s">
        <v>554</v>
      </c>
    </row>
    <row r="17" spans="1:42" s="40" customFormat="1" ht="38.25" x14ac:dyDescent="0.2">
      <c r="A17" s="103">
        <v>8</v>
      </c>
      <c r="B17" s="202" t="s">
        <v>60</v>
      </c>
      <c r="C17" s="121" t="s">
        <v>52</v>
      </c>
      <c r="D17" s="146">
        <v>1</v>
      </c>
      <c r="E17" s="227" t="s">
        <v>53</v>
      </c>
      <c r="F17" s="228">
        <v>87</v>
      </c>
      <c r="G17" s="25">
        <v>6912.8290000000006</v>
      </c>
      <c r="H17" s="251">
        <f>PUNTAJE!J17</f>
        <v>0</v>
      </c>
      <c r="I17" s="251">
        <f>PUNTAJE!M17</f>
        <v>0</v>
      </c>
      <c r="J17" s="251">
        <f>PUNTAJE!P17</f>
        <v>419.84732824427482</v>
      </c>
      <c r="K17" s="251">
        <f>PUNTAJE!S17</f>
        <v>0</v>
      </c>
      <c r="L17" s="251">
        <f>PUNTAJE!V17</f>
        <v>0</v>
      </c>
      <c r="M17" s="251">
        <f>PUNTAJE!Y17</f>
        <v>0</v>
      </c>
      <c r="N17" s="251">
        <f>PUNTAJE!AB17</f>
        <v>0</v>
      </c>
      <c r="O17" s="251">
        <f>PUNTAJE!AE17</f>
        <v>0</v>
      </c>
      <c r="P17" s="251">
        <f>PUNTAJE!AH17</f>
        <v>0</v>
      </c>
      <c r="Q17" s="251">
        <f>PUNTAJE!AK17</f>
        <v>0</v>
      </c>
      <c r="R17" s="251">
        <f>PUNTAJE!AN17</f>
        <v>0</v>
      </c>
      <c r="S17" s="251">
        <f>PUNTAJE!AQ17</f>
        <v>500</v>
      </c>
      <c r="T17" s="251">
        <f>PUNTAJE!AT17</f>
        <v>0</v>
      </c>
      <c r="U17" s="251">
        <f>PUNTAJE!AW17</f>
        <v>0</v>
      </c>
      <c r="V17" s="251">
        <f>PUNTAJE!AZ17</f>
        <v>0</v>
      </c>
      <c r="W17" s="251">
        <f>PUNTAJE!BC17</f>
        <v>0</v>
      </c>
      <c r="X17" s="251">
        <f>PUNTAJE!BF17</f>
        <v>0</v>
      </c>
      <c r="Y17" s="251">
        <f>PUNTAJE!BI17</f>
        <v>0</v>
      </c>
      <c r="Z17" s="251">
        <f>PUNTAJE!BL17</f>
        <v>438.31686324513868</v>
      </c>
      <c r="AA17" s="251">
        <f>PUNTAJE!BO17</f>
        <v>0</v>
      </c>
      <c r="AB17" s="251">
        <f>PUNTAJE!BR17</f>
        <v>0</v>
      </c>
      <c r="AC17" s="251">
        <f>PUNTAJE!BU17</f>
        <v>0</v>
      </c>
      <c r="AD17" s="251">
        <f>PUNTAJE!BX17</f>
        <v>0</v>
      </c>
      <c r="AE17" s="251">
        <f>PUNTAJE!CA17</f>
        <v>0</v>
      </c>
      <c r="AF17" s="251">
        <f>PUNTAJE!CD17</f>
        <v>0</v>
      </c>
      <c r="AG17" s="251">
        <f>PUNTAJE!CG17</f>
        <v>0</v>
      </c>
      <c r="AH17" s="251">
        <f>PUNTAJE!CJ17</f>
        <v>0</v>
      </c>
      <c r="AI17" s="40">
        <f t="shared" si="0"/>
        <v>500</v>
      </c>
      <c r="AJ17" s="146" t="s">
        <v>563</v>
      </c>
      <c r="AK17" s="40">
        <f t="shared" ref="AK17:AK19" si="1">MAX(H17,I17,J17,K17,L17,M17,N17,O17,P17,Q17,R17,T17,U17,V17,W17,X17,Y17,Z17,AA17,AB17,AC17,AD17,AE17,AH17)</f>
        <v>438.31686324513868</v>
      </c>
      <c r="AL17" s="40">
        <f t="shared" ref="AL17:AL18" si="2">AK17-Z17</f>
        <v>0</v>
      </c>
      <c r="AM17" s="146" t="s">
        <v>568</v>
      </c>
      <c r="AN17" s="40">
        <f t="shared" ref="AN17:AN18" si="3">MAX(H17,I17,J17,K17,L17,M17,N17,O17,P17,Q17,R17,T17,U17,V17,W17,X17,Y17,AA17,AB17,AC17,AD17,AE17,AH17)</f>
        <v>419.84732824427482</v>
      </c>
      <c r="AO17" s="40">
        <f t="shared" ref="AO17:AO18" si="4">AN17-J17</f>
        <v>0</v>
      </c>
      <c r="AP17" s="146" t="s">
        <v>554</v>
      </c>
    </row>
    <row r="18" spans="1:42" s="40" customFormat="1" ht="38.25" x14ac:dyDescent="0.2">
      <c r="A18" s="103">
        <v>9</v>
      </c>
      <c r="B18" s="202" t="s">
        <v>61</v>
      </c>
      <c r="C18" s="121" t="s">
        <v>52</v>
      </c>
      <c r="D18" s="146">
        <v>1</v>
      </c>
      <c r="E18" s="227" t="s">
        <v>53</v>
      </c>
      <c r="F18" s="228">
        <v>1</v>
      </c>
      <c r="G18" s="25">
        <v>6912.8290000000006</v>
      </c>
      <c r="H18" s="251">
        <f>PUNTAJE!J18</f>
        <v>0</v>
      </c>
      <c r="I18" s="251">
        <f>PUNTAJE!M18</f>
        <v>323.52941176470586</v>
      </c>
      <c r="J18" s="251">
        <f>PUNTAJE!P18</f>
        <v>419.84732824427482</v>
      </c>
      <c r="K18" s="251">
        <f>PUNTAJE!S18</f>
        <v>0</v>
      </c>
      <c r="L18" s="251">
        <f>PUNTAJE!V18</f>
        <v>0</v>
      </c>
      <c r="M18" s="251">
        <f>PUNTAJE!Y18</f>
        <v>0</v>
      </c>
      <c r="N18" s="251">
        <f>PUNTAJE!AB18</f>
        <v>0</v>
      </c>
      <c r="O18" s="251">
        <f>PUNTAJE!AE18</f>
        <v>0</v>
      </c>
      <c r="P18" s="251">
        <f>PUNTAJE!AH18</f>
        <v>0</v>
      </c>
      <c r="Q18" s="251">
        <f>PUNTAJE!AK18</f>
        <v>0</v>
      </c>
      <c r="R18" s="251">
        <f>PUNTAJE!AN18</f>
        <v>0</v>
      </c>
      <c r="S18" s="251">
        <f>PUNTAJE!AQ18</f>
        <v>500</v>
      </c>
      <c r="T18" s="251">
        <f>PUNTAJE!AT18</f>
        <v>0</v>
      </c>
      <c r="U18" s="251">
        <f>PUNTAJE!AW18</f>
        <v>0</v>
      </c>
      <c r="V18" s="251">
        <f>PUNTAJE!AZ18</f>
        <v>0</v>
      </c>
      <c r="W18" s="251">
        <f>PUNTAJE!BC18</f>
        <v>0</v>
      </c>
      <c r="X18" s="251">
        <f>PUNTAJE!BF18</f>
        <v>0</v>
      </c>
      <c r="Y18" s="251">
        <f>PUNTAJE!BI18</f>
        <v>0</v>
      </c>
      <c r="Z18" s="251">
        <f>PUNTAJE!BL18</f>
        <v>487.76161759489179</v>
      </c>
      <c r="AA18" s="251">
        <f>PUNTAJE!BO18</f>
        <v>0</v>
      </c>
      <c r="AB18" s="251">
        <f>PUNTAJE!BR18</f>
        <v>0</v>
      </c>
      <c r="AC18" s="251">
        <f>PUNTAJE!BU18</f>
        <v>0</v>
      </c>
      <c r="AD18" s="251">
        <f>PUNTAJE!BX18</f>
        <v>0</v>
      </c>
      <c r="AE18" s="251">
        <f>PUNTAJE!CA18</f>
        <v>0</v>
      </c>
      <c r="AF18" s="251">
        <f>PUNTAJE!CD18</f>
        <v>0</v>
      </c>
      <c r="AG18" s="251">
        <f>PUNTAJE!CG18</f>
        <v>0</v>
      </c>
      <c r="AH18" s="251">
        <f>PUNTAJE!CJ18</f>
        <v>0</v>
      </c>
      <c r="AI18" s="40">
        <f t="shared" si="0"/>
        <v>500</v>
      </c>
      <c r="AJ18" s="146" t="s">
        <v>563</v>
      </c>
      <c r="AK18" s="40">
        <f t="shared" si="1"/>
        <v>487.76161759489179</v>
      </c>
      <c r="AL18" s="40">
        <f t="shared" si="2"/>
        <v>0</v>
      </c>
      <c r="AM18" s="146" t="s">
        <v>568</v>
      </c>
      <c r="AN18" s="40">
        <f t="shared" si="3"/>
        <v>419.84732824427482</v>
      </c>
      <c r="AO18" s="40">
        <f t="shared" si="4"/>
        <v>0</v>
      </c>
      <c r="AP18" s="146" t="s">
        <v>554</v>
      </c>
    </row>
    <row r="19" spans="1:42" s="40" customFormat="1" ht="38.25" x14ac:dyDescent="0.2">
      <c r="A19" s="103">
        <v>10</v>
      </c>
      <c r="B19" s="202" t="s">
        <v>62</v>
      </c>
      <c r="C19" s="121" t="s">
        <v>52</v>
      </c>
      <c r="D19" s="146">
        <v>1</v>
      </c>
      <c r="E19" s="227" t="s">
        <v>53</v>
      </c>
      <c r="F19" s="228">
        <v>41</v>
      </c>
      <c r="G19" s="25">
        <v>6472.9217000000008</v>
      </c>
      <c r="H19" s="251">
        <f>PUNTAJE!J19</f>
        <v>0</v>
      </c>
      <c r="I19" s="251">
        <f>PUNTAJE!M19</f>
        <v>0</v>
      </c>
      <c r="J19" s="251">
        <f>PUNTAJE!P19</f>
        <v>472.47706422018348</v>
      </c>
      <c r="K19" s="251">
        <f>PUNTAJE!S19</f>
        <v>0</v>
      </c>
      <c r="L19" s="251">
        <f>PUNTAJE!V19</f>
        <v>0</v>
      </c>
      <c r="M19" s="251">
        <f>PUNTAJE!Y19</f>
        <v>0</v>
      </c>
      <c r="N19" s="251">
        <f>PUNTAJE!AB19</f>
        <v>0</v>
      </c>
      <c r="O19" s="251">
        <f>PUNTAJE!AE19</f>
        <v>0</v>
      </c>
      <c r="P19" s="251">
        <f>PUNTAJE!AH19</f>
        <v>0</v>
      </c>
      <c r="Q19" s="251">
        <f>PUNTAJE!AK19</f>
        <v>0</v>
      </c>
      <c r="R19" s="251">
        <f>PUNTAJE!AN19</f>
        <v>0</v>
      </c>
      <c r="S19" s="251">
        <f>PUNTAJE!AQ19</f>
        <v>500</v>
      </c>
      <c r="T19" s="251">
        <f>PUNTAJE!AT19</f>
        <v>0</v>
      </c>
      <c r="U19" s="251">
        <f>PUNTAJE!AW19</f>
        <v>0</v>
      </c>
      <c r="V19" s="251">
        <f>PUNTAJE!AZ19</f>
        <v>0</v>
      </c>
      <c r="W19" s="251">
        <f>PUNTAJE!BC19</f>
        <v>0</v>
      </c>
      <c r="X19" s="251">
        <f>PUNTAJE!BF19</f>
        <v>0</v>
      </c>
      <c r="Y19" s="251">
        <f>PUNTAJE!BI19</f>
        <v>0</v>
      </c>
      <c r="Z19" s="251">
        <f>PUNTAJE!BL19</f>
        <v>468.18181818181819</v>
      </c>
      <c r="AA19" s="251">
        <f>PUNTAJE!BO19</f>
        <v>0</v>
      </c>
      <c r="AB19" s="251">
        <f>PUNTAJE!BR19</f>
        <v>0</v>
      </c>
      <c r="AC19" s="251">
        <f>PUNTAJE!BU19</f>
        <v>0</v>
      </c>
      <c r="AD19" s="251">
        <f>PUNTAJE!BX19</f>
        <v>0</v>
      </c>
      <c r="AE19" s="251">
        <f>PUNTAJE!CA19</f>
        <v>0</v>
      </c>
      <c r="AF19" s="251">
        <f>PUNTAJE!CD19</f>
        <v>0</v>
      </c>
      <c r="AG19" s="251">
        <f>PUNTAJE!CG19</f>
        <v>0</v>
      </c>
      <c r="AH19" s="251">
        <f>PUNTAJE!CJ19</f>
        <v>0</v>
      </c>
      <c r="AI19" s="40">
        <f t="shared" si="0"/>
        <v>500</v>
      </c>
      <c r="AJ19" s="146" t="s">
        <v>563</v>
      </c>
      <c r="AK19" s="40">
        <f t="shared" si="1"/>
        <v>472.47706422018348</v>
      </c>
      <c r="AL19" s="40">
        <f t="shared" ref="AL19" si="5">AK19-J19</f>
        <v>0</v>
      </c>
      <c r="AM19" s="146" t="s">
        <v>554</v>
      </c>
      <c r="AN19" s="40">
        <f>MAX(H19,I19,K19,L19,M19,N19,O19,P19,Q19,R19,T19,U19,V19,W19,X19,Y19,Z19,AA19,AB19,AC19,AD19,AE19,AH19)</f>
        <v>468.18181818181819</v>
      </c>
      <c r="AO19" s="253">
        <f>AN19-Z19</f>
        <v>0</v>
      </c>
      <c r="AP19" s="40" t="s">
        <v>568</v>
      </c>
    </row>
    <row r="20" spans="1:42" s="40" customFormat="1" ht="38.25" x14ac:dyDescent="0.2">
      <c r="A20" s="103">
        <v>11</v>
      </c>
      <c r="B20" s="202" t="s">
        <v>63</v>
      </c>
      <c r="C20" s="121" t="s">
        <v>52</v>
      </c>
      <c r="D20" s="146">
        <v>1</v>
      </c>
      <c r="E20" s="227" t="s">
        <v>53</v>
      </c>
      <c r="F20" s="228">
        <v>1</v>
      </c>
      <c r="G20" s="25">
        <v>8034</v>
      </c>
      <c r="H20" s="251">
        <f>PUNTAJE!J20</f>
        <v>0</v>
      </c>
      <c r="I20" s="251">
        <f>PUNTAJE!M20</f>
        <v>355.5625</v>
      </c>
      <c r="J20" s="251">
        <f>PUNTAJE!P20</f>
        <v>494.69565217391306</v>
      </c>
      <c r="K20" s="251">
        <f>PUNTAJE!S20</f>
        <v>0</v>
      </c>
      <c r="L20" s="251">
        <f>PUNTAJE!V20</f>
        <v>0</v>
      </c>
      <c r="M20" s="251">
        <f>PUNTAJE!Y20</f>
        <v>0</v>
      </c>
      <c r="N20" s="251">
        <f>PUNTAJE!AB20</f>
        <v>0</v>
      </c>
      <c r="O20" s="251">
        <f>PUNTAJE!AE20</f>
        <v>0</v>
      </c>
      <c r="P20" s="251">
        <f>PUNTAJE!AH20</f>
        <v>0</v>
      </c>
      <c r="Q20" s="251">
        <f>PUNTAJE!AK20</f>
        <v>0</v>
      </c>
      <c r="R20" s="251">
        <f>PUNTAJE!AN20</f>
        <v>0</v>
      </c>
      <c r="S20" s="251">
        <f>PUNTAJE!AQ20</f>
        <v>437.61538461538464</v>
      </c>
      <c r="T20" s="251">
        <f>PUNTAJE!AT20</f>
        <v>0</v>
      </c>
      <c r="U20" s="251">
        <f>PUNTAJE!AW20</f>
        <v>0</v>
      </c>
      <c r="V20" s="251">
        <f>PUNTAJE!AZ20</f>
        <v>0</v>
      </c>
      <c r="W20" s="251">
        <f>PUNTAJE!BC20</f>
        <v>0</v>
      </c>
      <c r="X20" s="251">
        <f>PUNTAJE!BF20</f>
        <v>0</v>
      </c>
      <c r="Y20" s="251">
        <f>PUNTAJE!BI20</f>
        <v>0</v>
      </c>
      <c r="Z20" s="251">
        <f>PUNTAJE!BL20</f>
        <v>500</v>
      </c>
      <c r="AA20" s="251">
        <f>PUNTAJE!BO20</f>
        <v>0</v>
      </c>
      <c r="AB20" s="251">
        <f>PUNTAJE!BR20</f>
        <v>0</v>
      </c>
      <c r="AC20" s="251">
        <f>PUNTAJE!BU20</f>
        <v>0</v>
      </c>
      <c r="AD20" s="251">
        <f>PUNTAJE!BX20</f>
        <v>0</v>
      </c>
      <c r="AE20" s="251">
        <f>PUNTAJE!CA20</f>
        <v>0</v>
      </c>
      <c r="AF20" s="251">
        <f>PUNTAJE!CD20</f>
        <v>0</v>
      </c>
      <c r="AG20" s="251">
        <f>PUNTAJE!CG20</f>
        <v>0</v>
      </c>
      <c r="AH20" s="251">
        <f>PUNTAJE!CJ20</f>
        <v>0</v>
      </c>
      <c r="AI20" s="40">
        <f t="shared" si="0"/>
        <v>500</v>
      </c>
      <c r="AJ20" s="146" t="s">
        <v>568</v>
      </c>
      <c r="AK20" s="40">
        <f>MAX(H20,I20,J20,K20,L20,M20,N20,O20,P20,Q20,R20,S20,T20,U20,V20,W20,X20,Y20,AA20,AB20,AC20,AD20,AE20,AH20)</f>
        <v>494.69565217391306</v>
      </c>
      <c r="AL20" s="40">
        <f>AK20-J20</f>
        <v>0</v>
      </c>
      <c r="AM20" s="40" t="s">
        <v>554</v>
      </c>
      <c r="AP20" s="40" t="s">
        <v>563</v>
      </c>
    </row>
    <row r="21" spans="1:42" s="40" customFormat="1" ht="38.25" x14ac:dyDescent="0.2">
      <c r="A21" s="103">
        <v>12</v>
      </c>
      <c r="B21" s="202" t="s">
        <v>64</v>
      </c>
      <c r="C21" s="121" t="s">
        <v>52</v>
      </c>
      <c r="D21" s="146">
        <v>1</v>
      </c>
      <c r="E21" s="227" t="s">
        <v>53</v>
      </c>
      <c r="F21" s="228">
        <v>189</v>
      </c>
      <c r="G21" s="25">
        <v>6787.1412</v>
      </c>
      <c r="H21" s="251">
        <f>PUNTAJE!J21</f>
        <v>0</v>
      </c>
      <c r="I21" s="251">
        <f>PUNTAJE!M21</f>
        <v>398.23008849557522</v>
      </c>
      <c r="J21" s="251">
        <f>PUNTAJE!P21</f>
        <v>457.62711864406782</v>
      </c>
      <c r="K21" s="251">
        <f>PUNTAJE!S21</f>
        <v>0</v>
      </c>
      <c r="L21" s="251">
        <f>PUNTAJE!V21</f>
        <v>0</v>
      </c>
      <c r="M21" s="251">
        <f>PUNTAJE!Y21</f>
        <v>0</v>
      </c>
      <c r="N21" s="251">
        <f>PUNTAJE!AB21</f>
        <v>0</v>
      </c>
      <c r="O21" s="251">
        <f>PUNTAJE!AE21</f>
        <v>0</v>
      </c>
      <c r="P21" s="251">
        <f>PUNTAJE!AH21</f>
        <v>0</v>
      </c>
      <c r="Q21" s="251">
        <f>PUNTAJE!AK21</f>
        <v>0</v>
      </c>
      <c r="R21" s="251">
        <f>PUNTAJE!AN21</f>
        <v>0</v>
      </c>
      <c r="S21" s="251">
        <f>PUNTAJE!AQ21</f>
        <v>500</v>
      </c>
      <c r="T21" s="251">
        <f>PUNTAJE!AT21</f>
        <v>0</v>
      </c>
      <c r="U21" s="251">
        <f>PUNTAJE!AW21</f>
        <v>0</v>
      </c>
      <c r="V21" s="251">
        <f>PUNTAJE!AZ21</f>
        <v>0</v>
      </c>
      <c r="W21" s="251">
        <f>PUNTAJE!BC21</f>
        <v>0</v>
      </c>
      <c r="X21" s="251">
        <f>PUNTAJE!BF21</f>
        <v>0</v>
      </c>
      <c r="Y21" s="251">
        <f>PUNTAJE!BI21</f>
        <v>0</v>
      </c>
      <c r="Z21" s="251">
        <f>PUNTAJE!BL21</f>
        <v>386.21084251180088</v>
      </c>
      <c r="AA21" s="251">
        <f>PUNTAJE!BO21</f>
        <v>0</v>
      </c>
      <c r="AB21" s="251">
        <f>PUNTAJE!BR21</f>
        <v>0</v>
      </c>
      <c r="AC21" s="251">
        <f>PUNTAJE!BU21</f>
        <v>0</v>
      </c>
      <c r="AD21" s="251">
        <f>PUNTAJE!BX21</f>
        <v>0</v>
      </c>
      <c r="AE21" s="251">
        <f>PUNTAJE!CA21</f>
        <v>0</v>
      </c>
      <c r="AF21" s="251">
        <f>PUNTAJE!CD21</f>
        <v>0</v>
      </c>
      <c r="AG21" s="251">
        <f>PUNTAJE!CG21</f>
        <v>0</v>
      </c>
      <c r="AH21" s="251">
        <f>PUNTAJE!CJ21</f>
        <v>0</v>
      </c>
      <c r="AI21" s="40">
        <f t="shared" si="0"/>
        <v>500</v>
      </c>
      <c r="AJ21" s="146" t="s">
        <v>563</v>
      </c>
      <c r="AK21" s="40">
        <f t="shared" ref="AK21:AK28" si="6">MAX(H21,I21,J21,K21,L21,M21,N21,O21,P21,Q21,R21,T21,U21,V21,W21,X21,Y21,Z21,AA21,AB21,AC21,AD21,AE21,AH21)</f>
        <v>457.62711864406782</v>
      </c>
      <c r="AL21" s="40">
        <f>AK21-J21</f>
        <v>0</v>
      </c>
      <c r="AM21" s="146" t="s">
        <v>554</v>
      </c>
      <c r="AN21" s="40">
        <f>MAX(H21,I21,K21,L21,M21,N21,O21,P21,Q21,R21,T21,U21,V21,W21,X21,Y21,Z21,AA21,AB21,AC21,AD21,AE21,AH21)</f>
        <v>398.23008849557522</v>
      </c>
      <c r="AO21" s="253">
        <f>AN21-I21</f>
        <v>0</v>
      </c>
      <c r="AP21" s="40" t="s">
        <v>553</v>
      </c>
    </row>
    <row r="22" spans="1:42" s="40" customFormat="1" ht="38.25" x14ac:dyDescent="0.2">
      <c r="A22" s="103">
        <v>13</v>
      </c>
      <c r="B22" s="202" t="s">
        <v>65</v>
      </c>
      <c r="C22" s="121" t="s">
        <v>52</v>
      </c>
      <c r="D22" s="146">
        <v>1</v>
      </c>
      <c r="E22" s="227" t="s">
        <v>53</v>
      </c>
      <c r="F22" s="228">
        <v>1</v>
      </c>
      <c r="G22" s="25">
        <v>10100</v>
      </c>
      <c r="H22" s="251">
        <f>PUNTAJE!J22</f>
        <v>0</v>
      </c>
      <c r="I22" s="251">
        <f>PUNTAJE!M22</f>
        <v>302.19780219780222</v>
      </c>
      <c r="J22" s="251">
        <f>PUNTAJE!P22</f>
        <v>0</v>
      </c>
      <c r="K22" s="251">
        <f>PUNTAJE!S22</f>
        <v>0</v>
      </c>
      <c r="L22" s="251">
        <f>PUNTAJE!V22</f>
        <v>0</v>
      </c>
      <c r="M22" s="251">
        <f>PUNTAJE!Y22</f>
        <v>0</v>
      </c>
      <c r="N22" s="251">
        <f>PUNTAJE!AB22</f>
        <v>0</v>
      </c>
      <c r="O22" s="251">
        <f>PUNTAJE!AE22</f>
        <v>0</v>
      </c>
      <c r="P22" s="251">
        <f>PUNTAJE!AH22</f>
        <v>0</v>
      </c>
      <c r="Q22" s="251">
        <f>PUNTAJE!AK22</f>
        <v>0</v>
      </c>
      <c r="R22" s="251">
        <f>PUNTAJE!AN22</f>
        <v>0</v>
      </c>
      <c r="S22" s="251">
        <f>PUNTAJE!AQ22</f>
        <v>500</v>
      </c>
      <c r="T22" s="251">
        <f>PUNTAJE!AT22</f>
        <v>0</v>
      </c>
      <c r="U22" s="251">
        <f>PUNTAJE!AW22</f>
        <v>0</v>
      </c>
      <c r="V22" s="251">
        <f>PUNTAJE!AZ22</f>
        <v>0</v>
      </c>
      <c r="W22" s="251">
        <f>PUNTAJE!BC22</f>
        <v>0</v>
      </c>
      <c r="X22" s="251">
        <f>PUNTAJE!BF22</f>
        <v>0</v>
      </c>
      <c r="Y22" s="251">
        <f>PUNTAJE!BI22</f>
        <v>0</v>
      </c>
      <c r="Z22" s="251">
        <f>PUNTAJE!BL22</f>
        <v>0</v>
      </c>
      <c r="AA22" s="251">
        <f>PUNTAJE!BO22</f>
        <v>0</v>
      </c>
      <c r="AB22" s="251">
        <f>PUNTAJE!BR22</f>
        <v>0</v>
      </c>
      <c r="AC22" s="251">
        <f>PUNTAJE!BU22</f>
        <v>0</v>
      </c>
      <c r="AD22" s="251">
        <f>PUNTAJE!BX22</f>
        <v>0</v>
      </c>
      <c r="AE22" s="251">
        <f>PUNTAJE!CA22</f>
        <v>0</v>
      </c>
      <c r="AF22" s="251">
        <f>PUNTAJE!CD22</f>
        <v>0</v>
      </c>
      <c r="AG22" s="251">
        <f>PUNTAJE!CG22</f>
        <v>0</v>
      </c>
      <c r="AH22" s="251">
        <f>PUNTAJE!CJ22</f>
        <v>0</v>
      </c>
      <c r="AI22" s="40">
        <f t="shared" si="0"/>
        <v>500</v>
      </c>
      <c r="AJ22" s="146" t="s">
        <v>563</v>
      </c>
      <c r="AK22" s="40">
        <f t="shared" si="6"/>
        <v>302.19780219780222</v>
      </c>
      <c r="AL22" s="40">
        <f>AN22-I22</f>
        <v>-302.19780219780222</v>
      </c>
      <c r="AM22" s="146" t="s">
        <v>553</v>
      </c>
      <c r="AN22" s="40">
        <f>MAX(H22,J22,K22,L22,M22,N22,O22,P22,Q22,R22,T22,U22,V22,W22,X22,Y22,Z22,AA22,AB22,AC22,AD22,AE22,AH22)</f>
        <v>0</v>
      </c>
      <c r="AO22" s="254"/>
      <c r="AP22" s="40" t="s">
        <v>602</v>
      </c>
    </row>
    <row r="23" spans="1:42" s="40" customFormat="1" ht="38.25" x14ac:dyDescent="0.2">
      <c r="A23" s="103">
        <v>14</v>
      </c>
      <c r="B23" s="202" t="s">
        <v>66</v>
      </c>
      <c r="C23" s="121" t="s">
        <v>52</v>
      </c>
      <c r="D23" s="146">
        <v>1</v>
      </c>
      <c r="E23" s="227" t="s">
        <v>53</v>
      </c>
      <c r="F23" s="228">
        <v>1</v>
      </c>
      <c r="G23" s="25">
        <v>10100</v>
      </c>
      <c r="H23" s="251">
        <f>PUNTAJE!J23</f>
        <v>0</v>
      </c>
      <c r="I23" s="251">
        <f>PUNTAJE!M23</f>
        <v>305.55555555555554</v>
      </c>
      <c r="J23" s="251">
        <f>PUNTAJE!P23</f>
        <v>0</v>
      </c>
      <c r="K23" s="251">
        <f>PUNTAJE!S23</f>
        <v>0</v>
      </c>
      <c r="L23" s="251">
        <f>PUNTAJE!V23</f>
        <v>0</v>
      </c>
      <c r="M23" s="251">
        <f>PUNTAJE!Y23</f>
        <v>0</v>
      </c>
      <c r="N23" s="251">
        <f>PUNTAJE!AB23</f>
        <v>0</v>
      </c>
      <c r="O23" s="251">
        <f>PUNTAJE!AE23</f>
        <v>0</v>
      </c>
      <c r="P23" s="251">
        <f>PUNTAJE!AH23</f>
        <v>0</v>
      </c>
      <c r="Q23" s="251">
        <f>PUNTAJE!AK23</f>
        <v>0</v>
      </c>
      <c r="R23" s="251">
        <f>PUNTAJE!AN23</f>
        <v>0</v>
      </c>
      <c r="S23" s="251">
        <f>PUNTAJE!AQ23</f>
        <v>500</v>
      </c>
      <c r="T23" s="251">
        <f>PUNTAJE!AT23</f>
        <v>0</v>
      </c>
      <c r="U23" s="251">
        <f>PUNTAJE!AW23</f>
        <v>0</v>
      </c>
      <c r="V23" s="251">
        <f>PUNTAJE!AZ23</f>
        <v>0</v>
      </c>
      <c r="W23" s="251">
        <f>PUNTAJE!BC23</f>
        <v>0</v>
      </c>
      <c r="X23" s="251">
        <f>PUNTAJE!BF23</f>
        <v>0</v>
      </c>
      <c r="Y23" s="251">
        <f>PUNTAJE!BI23</f>
        <v>0</v>
      </c>
      <c r="Z23" s="251">
        <f>PUNTAJE!BL23</f>
        <v>0</v>
      </c>
      <c r="AA23" s="251">
        <f>PUNTAJE!BO23</f>
        <v>0</v>
      </c>
      <c r="AB23" s="251">
        <f>PUNTAJE!BR23</f>
        <v>0</v>
      </c>
      <c r="AC23" s="251">
        <f>PUNTAJE!BU23</f>
        <v>0</v>
      </c>
      <c r="AD23" s="251">
        <f>PUNTAJE!BX23</f>
        <v>0</v>
      </c>
      <c r="AE23" s="251">
        <f>PUNTAJE!CA23</f>
        <v>0</v>
      </c>
      <c r="AF23" s="251">
        <f>PUNTAJE!CD23</f>
        <v>0</v>
      </c>
      <c r="AG23" s="251">
        <f>PUNTAJE!CG23</f>
        <v>0</v>
      </c>
      <c r="AH23" s="251">
        <f>PUNTAJE!CJ23</f>
        <v>0</v>
      </c>
      <c r="AI23" s="40">
        <f t="shared" si="0"/>
        <v>500</v>
      </c>
      <c r="AJ23" s="146" t="s">
        <v>563</v>
      </c>
      <c r="AK23" s="40">
        <f t="shared" si="6"/>
        <v>305.55555555555554</v>
      </c>
      <c r="AL23" s="40">
        <f t="shared" ref="AL23:AL28" si="7">AK23-I23</f>
        <v>0</v>
      </c>
      <c r="AM23" s="146" t="s">
        <v>553</v>
      </c>
      <c r="AN23" s="40">
        <f t="shared" ref="AN23:AN28" si="8">MAX(H23,J23,K23,L23,M23,N23,O23,P23,Q23,R23,T23,U23,V23,W23,X23,Y23,Z23,AA23,AB23,AC23,AD23,AE23,AH23)</f>
        <v>0</v>
      </c>
      <c r="AO23" s="254"/>
      <c r="AP23" s="40" t="s">
        <v>602</v>
      </c>
    </row>
    <row r="24" spans="1:42" s="40" customFormat="1" ht="38.25" x14ac:dyDescent="0.2">
      <c r="A24" s="103">
        <v>15</v>
      </c>
      <c r="B24" s="202" t="s">
        <v>67</v>
      </c>
      <c r="C24" s="121" t="s">
        <v>52</v>
      </c>
      <c r="D24" s="146">
        <v>1</v>
      </c>
      <c r="E24" s="227" t="s">
        <v>53</v>
      </c>
      <c r="F24" s="228">
        <v>1</v>
      </c>
      <c r="G24" s="25">
        <v>6842.5</v>
      </c>
      <c r="H24" s="251">
        <f>PUNTAJE!J24</f>
        <v>0</v>
      </c>
      <c r="I24" s="251">
        <f>PUNTAJE!M24</f>
        <v>437.5</v>
      </c>
      <c r="J24" s="251">
        <f>PUNTAJE!P24</f>
        <v>0</v>
      </c>
      <c r="K24" s="251">
        <f>PUNTAJE!S24</f>
        <v>0</v>
      </c>
      <c r="L24" s="251">
        <f>PUNTAJE!V24</f>
        <v>0</v>
      </c>
      <c r="M24" s="251">
        <f>PUNTAJE!Y24</f>
        <v>0</v>
      </c>
      <c r="N24" s="251">
        <f>PUNTAJE!AB24</f>
        <v>0</v>
      </c>
      <c r="O24" s="251">
        <f>PUNTAJE!AE24</f>
        <v>0</v>
      </c>
      <c r="P24" s="251">
        <f>PUNTAJE!AH24</f>
        <v>0</v>
      </c>
      <c r="Q24" s="251">
        <f>PUNTAJE!AK24</f>
        <v>0</v>
      </c>
      <c r="R24" s="251">
        <f>PUNTAJE!AN24</f>
        <v>0</v>
      </c>
      <c r="S24" s="251">
        <f>PUNTAJE!AQ24</f>
        <v>500</v>
      </c>
      <c r="T24" s="251">
        <f>PUNTAJE!AT24</f>
        <v>0</v>
      </c>
      <c r="U24" s="251">
        <f>PUNTAJE!AW24</f>
        <v>0</v>
      </c>
      <c r="V24" s="251">
        <f>PUNTAJE!AZ24</f>
        <v>0</v>
      </c>
      <c r="W24" s="251">
        <f>PUNTAJE!BC24</f>
        <v>0</v>
      </c>
      <c r="X24" s="251">
        <f>PUNTAJE!BF24</f>
        <v>0</v>
      </c>
      <c r="Y24" s="251">
        <f>PUNTAJE!BI24</f>
        <v>0</v>
      </c>
      <c r="Z24" s="251">
        <f>PUNTAJE!BL24</f>
        <v>0</v>
      </c>
      <c r="AA24" s="251">
        <f>PUNTAJE!BO24</f>
        <v>0</v>
      </c>
      <c r="AB24" s="251">
        <f>PUNTAJE!BR24</f>
        <v>0</v>
      </c>
      <c r="AC24" s="251">
        <f>PUNTAJE!BU24</f>
        <v>0</v>
      </c>
      <c r="AD24" s="251">
        <f>PUNTAJE!BX24</f>
        <v>0</v>
      </c>
      <c r="AE24" s="251">
        <f>PUNTAJE!CA24</f>
        <v>0</v>
      </c>
      <c r="AF24" s="251">
        <f>PUNTAJE!CD24</f>
        <v>0</v>
      </c>
      <c r="AG24" s="251">
        <f>PUNTAJE!CG24</f>
        <v>0</v>
      </c>
      <c r="AH24" s="251">
        <f>PUNTAJE!CJ24</f>
        <v>0</v>
      </c>
      <c r="AI24" s="40">
        <f t="shared" si="0"/>
        <v>500</v>
      </c>
      <c r="AJ24" s="146" t="s">
        <v>563</v>
      </c>
      <c r="AK24" s="40">
        <f t="shared" si="6"/>
        <v>437.5</v>
      </c>
      <c r="AL24" s="40">
        <f t="shared" si="7"/>
        <v>0</v>
      </c>
      <c r="AM24" s="146" t="s">
        <v>553</v>
      </c>
      <c r="AN24" s="40">
        <f t="shared" si="8"/>
        <v>0</v>
      </c>
      <c r="AO24" s="254"/>
      <c r="AP24" s="40" t="s">
        <v>602</v>
      </c>
    </row>
    <row r="25" spans="1:42" s="40" customFormat="1" ht="38.25" x14ac:dyDescent="0.2">
      <c r="A25" s="103">
        <v>16</v>
      </c>
      <c r="B25" s="202" t="s">
        <v>68</v>
      </c>
      <c r="C25" s="121" t="s">
        <v>52</v>
      </c>
      <c r="D25" s="146">
        <v>1</v>
      </c>
      <c r="E25" s="227" t="s">
        <v>53</v>
      </c>
      <c r="F25" s="228">
        <v>1</v>
      </c>
      <c r="G25" s="25">
        <v>10100</v>
      </c>
      <c r="H25" s="251">
        <f>PUNTAJE!J25</f>
        <v>0</v>
      </c>
      <c r="I25" s="251">
        <f>PUNTAJE!M25</f>
        <v>412.08791208791212</v>
      </c>
      <c r="J25" s="251">
        <f>PUNTAJE!P25</f>
        <v>0</v>
      </c>
      <c r="K25" s="251">
        <f>PUNTAJE!S25</f>
        <v>0</v>
      </c>
      <c r="L25" s="251">
        <f>PUNTAJE!V25</f>
        <v>0</v>
      </c>
      <c r="M25" s="251">
        <f>PUNTAJE!Y25</f>
        <v>0</v>
      </c>
      <c r="N25" s="251">
        <f>PUNTAJE!AB25</f>
        <v>0</v>
      </c>
      <c r="O25" s="251">
        <f>PUNTAJE!AE25</f>
        <v>0</v>
      </c>
      <c r="P25" s="251">
        <f>PUNTAJE!AH25</f>
        <v>0</v>
      </c>
      <c r="Q25" s="251">
        <f>PUNTAJE!AK25</f>
        <v>0</v>
      </c>
      <c r="R25" s="251">
        <f>PUNTAJE!AN25</f>
        <v>0</v>
      </c>
      <c r="S25" s="251">
        <f>PUNTAJE!AQ25</f>
        <v>500</v>
      </c>
      <c r="T25" s="251">
        <f>PUNTAJE!AT25</f>
        <v>0</v>
      </c>
      <c r="U25" s="251">
        <f>PUNTAJE!AW25</f>
        <v>0</v>
      </c>
      <c r="V25" s="251">
        <f>PUNTAJE!AZ25</f>
        <v>0</v>
      </c>
      <c r="W25" s="251">
        <f>PUNTAJE!BC25</f>
        <v>0</v>
      </c>
      <c r="X25" s="251">
        <f>PUNTAJE!BF25</f>
        <v>0</v>
      </c>
      <c r="Y25" s="251">
        <f>PUNTAJE!BI25</f>
        <v>0</v>
      </c>
      <c r="Z25" s="251">
        <f>PUNTAJE!BL25</f>
        <v>0</v>
      </c>
      <c r="AA25" s="251">
        <f>PUNTAJE!BO25</f>
        <v>0</v>
      </c>
      <c r="AB25" s="251">
        <f>PUNTAJE!BR25</f>
        <v>0</v>
      </c>
      <c r="AC25" s="251">
        <f>PUNTAJE!BU25</f>
        <v>0</v>
      </c>
      <c r="AD25" s="251">
        <f>PUNTAJE!BX25</f>
        <v>0</v>
      </c>
      <c r="AE25" s="251">
        <f>PUNTAJE!CA25</f>
        <v>0</v>
      </c>
      <c r="AF25" s="251">
        <f>PUNTAJE!CD25</f>
        <v>0</v>
      </c>
      <c r="AG25" s="251">
        <f>PUNTAJE!CG25</f>
        <v>0</v>
      </c>
      <c r="AH25" s="251">
        <f>PUNTAJE!CJ25</f>
        <v>0</v>
      </c>
      <c r="AI25" s="40">
        <f t="shared" si="0"/>
        <v>500</v>
      </c>
      <c r="AJ25" s="146" t="s">
        <v>563</v>
      </c>
      <c r="AK25" s="40">
        <f t="shared" si="6"/>
        <v>412.08791208791212</v>
      </c>
      <c r="AL25" s="40">
        <f t="shared" si="7"/>
        <v>0</v>
      </c>
      <c r="AM25" s="146" t="s">
        <v>553</v>
      </c>
      <c r="AN25" s="40">
        <f t="shared" si="8"/>
        <v>0</v>
      </c>
      <c r="AO25" s="254"/>
      <c r="AP25" s="40" t="s">
        <v>602</v>
      </c>
    </row>
    <row r="26" spans="1:42" s="40" customFormat="1" ht="38.25" x14ac:dyDescent="0.2">
      <c r="A26" s="103">
        <v>17</v>
      </c>
      <c r="B26" s="202" t="s">
        <v>69</v>
      </c>
      <c r="C26" s="121" t="s">
        <v>52</v>
      </c>
      <c r="D26" s="146">
        <v>1</v>
      </c>
      <c r="E26" s="227" t="s">
        <v>53</v>
      </c>
      <c r="F26" s="228">
        <v>1</v>
      </c>
      <c r="G26" s="25">
        <v>10100</v>
      </c>
      <c r="H26" s="251">
        <f>PUNTAJE!J26</f>
        <v>0</v>
      </c>
      <c r="I26" s="251">
        <f>PUNTAJE!M26</f>
        <v>302.19780219780222</v>
      </c>
      <c r="J26" s="251">
        <f>PUNTAJE!P26</f>
        <v>0</v>
      </c>
      <c r="K26" s="251">
        <f>PUNTAJE!S26</f>
        <v>0</v>
      </c>
      <c r="L26" s="251">
        <f>PUNTAJE!V26</f>
        <v>0</v>
      </c>
      <c r="M26" s="251">
        <f>PUNTAJE!Y26</f>
        <v>0</v>
      </c>
      <c r="N26" s="251">
        <f>PUNTAJE!AB26</f>
        <v>0</v>
      </c>
      <c r="O26" s="251">
        <f>PUNTAJE!AE26</f>
        <v>0</v>
      </c>
      <c r="P26" s="251">
        <f>PUNTAJE!AH26</f>
        <v>0</v>
      </c>
      <c r="Q26" s="251">
        <f>PUNTAJE!AK26</f>
        <v>0</v>
      </c>
      <c r="R26" s="251">
        <f>PUNTAJE!AN26</f>
        <v>0</v>
      </c>
      <c r="S26" s="251">
        <f>PUNTAJE!AQ26</f>
        <v>500</v>
      </c>
      <c r="T26" s="251">
        <f>PUNTAJE!AT26</f>
        <v>0</v>
      </c>
      <c r="U26" s="251">
        <f>PUNTAJE!AW26</f>
        <v>0</v>
      </c>
      <c r="V26" s="251">
        <f>PUNTAJE!AZ26</f>
        <v>0</v>
      </c>
      <c r="W26" s="251">
        <f>PUNTAJE!BC26</f>
        <v>0</v>
      </c>
      <c r="X26" s="251">
        <f>PUNTAJE!BF26</f>
        <v>0</v>
      </c>
      <c r="Y26" s="251">
        <f>PUNTAJE!BI26</f>
        <v>0</v>
      </c>
      <c r="Z26" s="251">
        <f>PUNTAJE!BL26</f>
        <v>0</v>
      </c>
      <c r="AA26" s="251">
        <f>PUNTAJE!BO26</f>
        <v>0</v>
      </c>
      <c r="AB26" s="251">
        <f>PUNTAJE!BR26</f>
        <v>0</v>
      </c>
      <c r="AC26" s="251">
        <f>PUNTAJE!BU26</f>
        <v>0</v>
      </c>
      <c r="AD26" s="251">
        <f>PUNTAJE!BX26</f>
        <v>0</v>
      </c>
      <c r="AE26" s="251">
        <f>PUNTAJE!CA26</f>
        <v>0</v>
      </c>
      <c r="AF26" s="251">
        <f>PUNTAJE!CD26</f>
        <v>0</v>
      </c>
      <c r="AG26" s="251">
        <f>PUNTAJE!CG26</f>
        <v>0</v>
      </c>
      <c r="AH26" s="251">
        <f>PUNTAJE!CJ26</f>
        <v>0</v>
      </c>
      <c r="AI26" s="40">
        <f t="shared" si="0"/>
        <v>500</v>
      </c>
      <c r="AJ26" s="146" t="s">
        <v>563</v>
      </c>
      <c r="AK26" s="40">
        <f t="shared" si="6"/>
        <v>302.19780219780222</v>
      </c>
      <c r="AL26" s="40">
        <f t="shared" si="7"/>
        <v>0</v>
      </c>
      <c r="AM26" s="146" t="s">
        <v>553</v>
      </c>
      <c r="AN26" s="40">
        <f t="shared" si="8"/>
        <v>0</v>
      </c>
      <c r="AO26" s="254"/>
      <c r="AP26" s="40" t="s">
        <v>602</v>
      </c>
    </row>
    <row r="27" spans="1:42" s="40" customFormat="1" ht="38.25" x14ac:dyDescent="0.2">
      <c r="A27" s="103">
        <v>18</v>
      </c>
      <c r="B27" s="202" t="s">
        <v>70</v>
      </c>
      <c r="C27" s="121" t="s">
        <v>52</v>
      </c>
      <c r="D27" s="146">
        <v>1</v>
      </c>
      <c r="E27" s="227" t="s">
        <v>53</v>
      </c>
      <c r="F27" s="228">
        <v>1</v>
      </c>
      <c r="G27" s="25">
        <v>10100</v>
      </c>
      <c r="H27" s="251">
        <f>PUNTAJE!J27</f>
        <v>0</v>
      </c>
      <c r="I27" s="251">
        <f>PUNTAJE!M27</f>
        <v>405.88235294117646</v>
      </c>
      <c r="J27" s="251">
        <f>PUNTAJE!P27</f>
        <v>0</v>
      </c>
      <c r="K27" s="251">
        <f>PUNTAJE!S27</f>
        <v>0</v>
      </c>
      <c r="L27" s="251">
        <f>PUNTAJE!V27</f>
        <v>0</v>
      </c>
      <c r="M27" s="251">
        <f>PUNTAJE!Y27</f>
        <v>0</v>
      </c>
      <c r="N27" s="251">
        <f>PUNTAJE!AB27</f>
        <v>0</v>
      </c>
      <c r="O27" s="251">
        <f>PUNTAJE!AE27</f>
        <v>0</v>
      </c>
      <c r="P27" s="251">
        <f>PUNTAJE!AH27</f>
        <v>0</v>
      </c>
      <c r="Q27" s="251">
        <f>PUNTAJE!AK27</f>
        <v>0</v>
      </c>
      <c r="R27" s="251">
        <f>PUNTAJE!AN27</f>
        <v>0</v>
      </c>
      <c r="S27" s="251">
        <f>PUNTAJE!AQ27</f>
        <v>500</v>
      </c>
      <c r="T27" s="251">
        <f>PUNTAJE!AT27</f>
        <v>0</v>
      </c>
      <c r="U27" s="251">
        <f>PUNTAJE!AW27</f>
        <v>0</v>
      </c>
      <c r="V27" s="251">
        <f>PUNTAJE!AZ27</f>
        <v>0</v>
      </c>
      <c r="W27" s="251">
        <f>PUNTAJE!BC27</f>
        <v>0</v>
      </c>
      <c r="X27" s="251">
        <f>PUNTAJE!BF27</f>
        <v>0</v>
      </c>
      <c r="Y27" s="251">
        <f>PUNTAJE!BI27</f>
        <v>0</v>
      </c>
      <c r="Z27" s="251">
        <f>PUNTAJE!BL27</f>
        <v>0</v>
      </c>
      <c r="AA27" s="251">
        <f>PUNTAJE!BO27</f>
        <v>0</v>
      </c>
      <c r="AB27" s="251">
        <f>PUNTAJE!BR27</f>
        <v>0</v>
      </c>
      <c r="AC27" s="251">
        <f>PUNTAJE!BU27</f>
        <v>0</v>
      </c>
      <c r="AD27" s="251">
        <f>PUNTAJE!BX27</f>
        <v>0</v>
      </c>
      <c r="AE27" s="251">
        <f>PUNTAJE!CA27</f>
        <v>0</v>
      </c>
      <c r="AF27" s="251">
        <f>PUNTAJE!CD27</f>
        <v>0</v>
      </c>
      <c r="AG27" s="251">
        <f>PUNTAJE!CG27</f>
        <v>0</v>
      </c>
      <c r="AH27" s="251">
        <f>PUNTAJE!CJ27</f>
        <v>0</v>
      </c>
      <c r="AI27" s="40">
        <f t="shared" si="0"/>
        <v>500</v>
      </c>
      <c r="AJ27" s="146" t="s">
        <v>563</v>
      </c>
      <c r="AK27" s="40">
        <f t="shared" si="6"/>
        <v>405.88235294117646</v>
      </c>
      <c r="AL27" s="40">
        <f t="shared" si="7"/>
        <v>0</v>
      </c>
      <c r="AM27" s="146" t="s">
        <v>553</v>
      </c>
      <c r="AN27" s="40">
        <f t="shared" si="8"/>
        <v>0</v>
      </c>
      <c r="AO27" s="254"/>
      <c r="AP27" s="40" t="s">
        <v>602</v>
      </c>
    </row>
    <row r="28" spans="1:42" s="40" customFormat="1" ht="38.25" x14ac:dyDescent="0.2">
      <c r="A28" s="103">
        <v>19</v>
      </c>
      <c r="B28" s="202" t="s">
        <v>71</v>
      </c>
      <c r="C28" s="121" t="s">
        <v>52</v>
      </c>
      <c r="D28" s="146">
        <v>1</v>
      </c>
      <c r="E28" s="227" t="s">
        <v>53</v>
      </c>
      <c r="F28" s="228">
        <v>205.66666666666666</v>
      </c>
      <c r="G28" s="25">
        <v>10100</v>
      </c>
      <c r="H28" s="251">
        <f>PUNTAJE!J28</f>
        <v>0</v>
      </c>
      <c r="I28" s="251">
        <f>PUNTAJE!M28</f>
        <v>323.52941176470586</v>
      </c>
      <c r="J28" s="251">
        <f>PUNTAJE!P28</f>
        <v>0</v>
      </c>
      <c r="K28" s="251">
        <f>PUNTAJE!S28</f>
        <v>0</v>
      </c>
      <c r="L28" s="251">
        <f>PUNTAJE!V28</f>
        <v>0</v>
      </c>
      <c r="M28" s="251">
        <f>PUNTAJE!Y28</f>
        <v>0</v>
      </c>
      <c r="N28" s="251">
        <f>PUNTAJE!AB28</f>
        <v>0</v>
      </c>
      <c r="O28" s="251">
        <f>PUNTAJE!AE28</f>
        <v>0</v>
      </c>
      <c r="P28" s="251">
        <f>PUNTAJE!AH28</f>
        <v>0</v>
      </c>
      <c r="Q28" s="251">
        <f>PUNTAJE!AK28</f>
        <v>0</v>
      </c>
      <c r="R28" s="251">
        <f>PUNTAJE!AN28</f>
        <v>0</v>
      </c>
      <c r="S28" s="251">
        <f>PUNTAJE!AQ28</f>
        <v>500</v>
      </c>
      <c r="T28" s="251">
        <f>PUNTAJE!AT28</f>
        <v>0</v>
      </c>
      <c r="U28" s="251">
        <f>PUNTAJE!AW28</f>
        <v>0</v>
      </c>
      <c r="V28" s="251">
        <f>PUNTAJE!AZ28</f>
        <v>0</v>
      </c>
      <c r="W28" s="251">
        <f>PUNTAJE!BC28</f>
        <v>0</v>
      </c>
      <c r="X28" s="251">
        <f>PUNTAJE!BF28</f>
        <v>0</v>
      </c>
      <c r="Y28" s="251">
        <f>PUNTAJE!BI28</f>
        <v>0</v>
      </c>
      <c r="Z28" s="251">
        <f>PUNTAJE!BL28</f>
        <v>0</v>
      </c>
      <c r="AA28" s="251">
        <f>PUNTAJE!BO28</f>
        <v>0</v>
      </c>
      <c r="AB28" s="251">
        <f>PUNTAJE!BR28</f>
        <v>0</v>
      </c>
      <c r="AC28" s="251">
        <f>PUNTAJE!BU28</f>
        <v>0</v>
      </c>
      <c r="AD28" s="251">
        <f>PUNTAJE!BX28</f>
        <v>0</v>
      </c>
      <c r="AE28" s="251">
        <f>PUNTAJE!CA28</f>
        <v>0</v>
      </c>
      <c r="AF28" s="251">
        <f>PUNTAJE!CD28</f>
        <v>0</v>
      </c>
      <c r="AG28" s="251">
        <f>PUNTAJE!CG28</f>
        <v>0</v>
      </c>
      <c r="AH28" s="251">
        <f>PUNTAJE!CJ28</f>
        <v>0</v>
      </c>
      <c r="AI28" s="40">
        <f t="shared" si="0"/>
        <v>500</v>
      </c>
      <c r="AJ28" s="146" t="s">
        <v>563</v>
      </c>
      <c r="AK28" s="40">
        <f t="shared" si="6"/>
        <v>323.52941176470586</v>
      </c>
      <c r="AL28" s="40">
        <f t="shared" si="7"/>
        <v>0</v>
      </c>
      <c r="AM28" s="146" t="s">
        <v>553</v>
      </c>
      <c r="AN28" s="40">
        <f t="shared" si="8"/>
        <v>0</v>
      </c>
      <c r="AO28" s="254"/>
      <c r="AP28" s="40" t="s">
        <v>602</v>
      </c>
    </row>
    <row r="29" spans="1:42" s="40" customFormat="1" ht="51" x14ac:dyDescent="0.2">
      <c r="A29" s="103">
        <v>20</v>
      </c>
      <c r="B29" s="202" t="s">
        <v>72</v>
      </c>
      <c r="C29" s="121" t="s">
        <v>52</v>
      </c>
      <c r="D29" s="146">
        <v>1</v>
      </c>
      <c r="E29" s="227" t="s">
        <v>53</v>
      </c>
      <c r="F29" s="228">
        <v>1</v>
      </c>
      <c r="G29" s="25">
        <v>10100</v>
      </c>
      <c r="H29" s="251">
        <f>PUNTAJE!J29</f>
        <v>0</v>
      </c>
      <c r="I29" s="251">
        <f>PUNTAJE!M29</f>
        <v>467.03296703296701</v>
      </c>
      <c r="J29" s="251">
        <f>PUNTAJE!P29</f>
        <v>500</v>
      </c>
      <c r="K29" s="251">
        <f>PUNTAJE!S29</f>
        <v>0</v>
      </c>
      <c r="L29" s="251">
        <f>PUNTAJE!V29</f>
        <v>0</v>
      </c>
      <c r="M29" s="251">
        <f>PUNTAJE!Y29</f>
        <v>0</v>
      </c>
      <c r="N29" s="251">
        <f>PUNTAJE!AB29</f>
        <v>0</v>
      </c>
      <c r="O29" s="251">
        <f>PUNTAJE!AE29</f>
        <v>0</v>
      </c>
      <c r="P29" s="251">
        <f>PUNTAJE!AH29</f>
        <v>0</v>
      </c>
      <c r="Q29" s="251">
        <f>PUNTAJE!AK29</f>
        <v>0</v>
      </c>
      <c r="R29" s="251">
        <f>PUNTAJE!AN29</f>
        <v>0</v>
      </c>
      <c r="S29" s="251">
        <f>PUNTAJE!AQ29</f>
        <v>494.18604651162792</v>
      </c>
      <c r="T29" s="251">
        <f>PUNTAJE!AT29</f>
        <v>0</v>
      </c>
      <c r="U29" s="251">
        <f>PUNTAJE!AW29</f>
        <v>0</v>
      </c>
      <c r="V29" s="251">
        <f>PUNTAJE!AZ29</f>
        <v>0</v>
      </c>
      <c r="W29" s="251">
        <f>PUNTAJE!BC29</f>
        <v>0</v>
      </c>
      <c r="X29" s="251">
        <f>PUNTAJE!BF29</f>
        <v>0</v>
      </c>
      <c r="Y29" s="251">
        <f>PUNTAJE!BI29</f>
        <v>0</v>
      </c>
      <c r="Z29" s="251">
        <f>PUNTAJE!BL29</f>
        <v>0</v>
      </c>
      <c r="AA29" s="251">
        <f>PUNTAJE!BO29</f>
        <v>0</v>
      </c>
      <c r="AB29" s="251">
        <f>PUNTAJE!BR29</f>
        <v>0</v>
      </c>
      <c r="AC29" s="251">
        <f>PUNTAJE!BU29</f>
        <v>0</v>
      </c>
      <c r="AD29" s="251">
        <f>PUNTAJE!BX29</f>
        <v>0</v>
      </c>
      <c r="AE29" s="251">
        <f>PUNTAJE!CA29</f>
        <v>0</v>
      </c>
      <c r="AF29" s="251">
        <f>PUNTAJE!CD29</f>
        <v>0</v>
      </c>
      <c r="AG29" s="251">
        <f>PUNTAJE!CG29</f>
        <v>0</v>
      </c>
      <c r="AH29" s="251">
        <f>PUNTAJE!CJ29</f>
        <v>0</v>
      </c>
      <c r="AI29" s="40">
        <f t="shared" si="0"/>
        <v>500</v>
      </c>
      <c r="AJ29" s="146" t="s">
        <v>554</v>
      </c>
      <c r="AK29" s="40">
        <f>MAX(H29,I29,,K29,L29,M29,N29,O29,P29,Q29,R29,S29,T29,U29,V29,W29,X29,Y29,Z29,AA29,AB29,AC29,AD29,AE29,AH29)</f>
        <v>494.18604651162792</v>
      </c>
      <c r="AL29" s="40">
        <f>AK29-S29</f>
        <v>0</v>
      </c>
      <c r="AM29" s="40" t="s">
        <v>563</v>
      </c>
      <c r="AN29" s="40">
        <f>MAX(H29,I29,,K29,L29,M29,N29,O29,P29,Q29,R29,T29,U29,V29,W29,X29,Y29,Z29,AA29,AB29,AC29,AD29,AE29,AH29)</f>
        <v>467.03296703296701</v>
      </c>
      <c r="AO29" s="40">
        <f>AN29-I29</f>
        <v>0</v>
      </c>
      <c r="AP29" s="40" t="s">
        <v>553</v>
      </c>
    </row>
    <row r="30" spans="1:42" s="40" customFormat="1" ht="38.25" x14ac:dyDescent="0.2">
      <c r="A30" s="103">
        <v>21</v>
      </c>
      <c r="B30" s="202" t="s">
        <v>73</v>
      </c>
      <c r="C30" s="121" t="s">
        <v>52</v>
      </c>
      <c r="D30" s="146">
        <v>1</v>
      </c>
      <c r="E30" s="227" t="s">
        <v>53</v>
      </c>
      <c r="F30" s="228">
        <v>1</v>
      </c>
      <c r="G30" s="25">
        <v>10100</v>
      </c>
      <c r="H30" s="251">
        <f>PUNTAJE!J30</f>
        <v>0</v>
      </c>
      <c r="I30" s="251">
        <f>PUNTAJE!M30</f>
        <v>317.64705882352939</v>
      </c>
      <c r="J30" s="251">
        <f>PUNTAJE!P30</f>
        <v>0</v>
      </c>
      <c r="K30" s="251">
        <f>PUNTAJE!S30</f>
        <v>0</v>
      </c>
      <c r="L30" s="251">
        <f>PUNTAJE!V30</f>
        <v>0</v>
      </c>
      <c r="M30" s="251">
        <f>PUNTAJE!Y30</f>
        <v>0</v>
      </c>
      <c r="N30" s="251">
        <f>PUNTAJE!AB30</f>
        <v>0</v>
      </c>
      <c r="O30" s="251">
        <f>PUNTAJE!AE30</f>
        <v>0</v>
      </c>
      <c r="P30" s="251">
        <f>PUNTAJE!AH30</f>
        <v>0</v>
      </c>
      <c r="Q30" s="251">
        <f>PUNTAJE!AK30</f>
        <v>0</v>
      </c>
      <c r="R30" s="251">
        <f>PUNTAJE!AN30</f>
        <v>0</v>
      </c>
      <c r="S30" s="251">
        <f>PUNTAJE!AQ30</f>
        <v>500</v>
      </c>
      <c r="T30" s="251">
        <f>PUNTAJE!AT30</f>
        <v>0</v>
      </c>
      <c r="U30" s="251">
        <f>PUNTAJE!AW30</f>
        <v>0</v>
      </c>
      <c r="V30" s="251">
        <f>PUNTAJE!AZ30</f>
        <v>0</v>
      </c>
      <c r="W30" s="251">
        <f>PUNTAJE!BC30</f>
        <v>0</v>
      </c>
      <c r="X30" s="251">
        <f>PUNTAJE!BF30</f>
        <v>0</v>
      </c>
      <c r="Y30" s="251">
        <f>PUNTAJE!BI30</f>
        <v>0</v>
      </c>
      <c r="Z30" s="251">
        <f>PUNTAJE!BL30</f>
        <v>0</v>
      </c>
      <c r="AA30" s="251">
        <f>PUNTAJE!BO30</f>
        <v>0</v>
      </c>
      <c r="AB30" s="251">
        <f>PUNTAJE!BR30</f>
        <v>0</v>
      </c>
      <c r="AC30" s="251">
        <f>PUNTAJE!BU30</f>
        <v>0</v>
      </c>
      <c r="AD30" s="251">
        <f>PUNTAJE!BX30</f>
        <v>0</v>
      </c>
      <c r="AE30" s="251">
        <f>PUNTAJE!CA30</f>
        <v>0</v>
      </c>
      <c r="AF30" s="251">
        <f>PUNTAJE!CD30</f>
        <v>0</v>
      </c>
      <c r="AG30" s="251">
        <f>PUNTAJE!CG30</f>
        <v>0</v>
      </c>
      <c r="AH30" s="251">
        <f>PUNTAJE!CJ30</f>
        <v>0</v>
      </c>
      <c r="AI30" s="40">
        <f t="shared" si="0"/>
        <v>500</v>
      </c>
      <c r="AJ30" s="146" t="s">
        <v>563</v>
      </c>
      <c r="AK30" s="40">
        <f>MAX(H30,I30,J30,K30,L30,M30,N30,O30,P30,Q30,R30,T30,U30,V30,W30,X30,Y30,Z30,AA30,AB30,AC30,AD30,AE30,AH30)</f>
        <v>317.64705882352939</v>
      </c>
      <c r="AL30" s="40">
        <f>AK30-I30</f>
        <v>0</v>
      </c>
      <c r="AM30" s="146" t="s">
        <v>553</v>
      </c>
      <c r="AN30" s="40">
        <f>MAX(H30,J30,K30,L30,M30,N30,O30,P30,Q30,R30,T30,U30,V30,W30,X30,Y30,Z30,AA30,AB30,AC30,AD30,AE30,AH30)</f>
        <v>0</v>
      </c>
      <c r="AO30" s="254"/>
      <c r="AP30" s="40" t="s">
        <v>602</v>
      </c>
    </row>
    <row r="31" spans="1:42" s="40" customFormat="1" ht="38.25" x14ac:dyDescent="0.2">
      <c r="A31" s="103">
        <v>22</v>
      </c>
      <c r="B31" s="202" t="s">
        <v>74</v>
      </c>
      <c r="C31" s="121" t="s">
        <v>75</v>
      </c>
      <c r="D31" s="146">
        <v>1</v>
      </c>
      <c r="E31" s="227" t="s">
        <v>53</v>
      </c>
      <c r="F31" s="228">
        <v>50</v>
      </c>
      <c r="G31" s="25">
        <v>57.816388000000003</v>
      </c>
      <c r="H31" s="251">
        <f>PUNTAJE!J31</f>
        <v>0</v>
      </c>
      <c r="I31" s="251">
        <f>PUNTAJE!M31</f>
        <v>0</v>
      </c>
      <c r="J31" s="251">
        <f>PUNTAJE!P31</f>
        <v>0</v>
      </c>
      <c r="K31" s="251">
        <f>PUNTAJE!S31</f>
        <v>0</v>
      </c>
      <c r="L31" s="251">
        <f>PUNTAJE!V31</f>
        <v>0</v>
      </c>
      <c r="M31" s="251">
        <f>PUNTAJE!Y31</f>
        <v>0</v>
      </c>
      <c r="N31" s="251">
        <f>PUNTAJE!AB31</f>
        <v>0</v>
      </c>
      <c r="O31" s="251">
        <f>PUNTAJE!AE31</f>
        <v>0</v>
      </c>
      <c r="P31" s="251">
        <f>PUNTAJE!AH31</f>
        <v>500.00000000000006</v>
      </c>
      <c r="Q31" s="251">
        <f>PUNTAJE!AK31</f>
        <v>0</v>
      </c>
      <c r="R31" s="251">
        <f>PUNTAJE!AN31</f>
        <v>0</v>
      </c>
      <c r="S31" s="251">
        <f>PUNTAJE!AQ31</f>
        <v>0</v>
      </c>
      <c r="T31" s="251">
        <f>PUNTAJE!AT31</f>
        <v>0</v>
      </c>
      <c r="U31" s="251">
        <f>PUNTAJE!AW31</f>
        <v>0</v>
      </c>
      <c r="V31" s="251">
        <f>PUNTAJE!AZ31</f>
        <v>0</v>
      </c>
      <c r="W31" s="251">
        <f>PUNTAJE!BC31</f>
        <v>500.00000000000006</v>
      </c>
      <c r="X31" s="251">
        <f>PUNTAJE!BF31</f>
        <v>0</v>
      </c>
      <c r="Y31" s="251">
        <f>PUNTAJE!BI31</f>
        <v>0</v>
      </c>
      <c r="Z31" s="251">
        <f>PUNTAJE!BL31</f>
        <v>0</v>
      </c>
      <c r="AA31" s="251">
        <f>PUNTAJE!BO31</f>
        <v>0</v>
      </c>
      <c r="AB31" s="251">
        <f>PUNTAJE!BR31</f>
        <v>0</v>
      </c>
      <c r="AC31" s="251">
        <f>PUNTAJE!BU31</f>
        <v>0</v>
      </c>
      <c r="AD31" s="251">
        <f>PUNTAJE!BX31</f>
        <v>0</v>
      </c>
      <c r="AE31" s="251">
        <f>PUNTAJE!CA31</f>
        <v>0</v>
      </c>
      <c r="AF31" s="251">
        <f>PUNTAJE!CD31</f>
        <v>0</v>
      </c>
      <c r="AG31" s="251">
        <f>PUNTAJE!CG31</f>
        <v>0</v>
      </c>
      <c r="AH31" s="251">
        <f>PUNTAJE!CJ31</f>
        <v>0</v>
      </c>
      <c r="AI31" s="40">
        <f t="shared" si="0"/>
        <v>500.00000000000006</v>
      </c>
      <c r="AJ31" s="146" t="s">
        <v>560</v>
      </c>
      <c r="AK31" s="206">
        <f>MAX(H31,I31,J31,K31,L31,M31,N31,O31,P31,Q31,R31,S31,T31,U31,V31,X31,Y31,Z31,AA31,AB31,AC31,AD31,AE31,AH31)</f>
        <v>500.00000000000006</v>
      </c>
      <c r="AM31" s="146" t="s">
        <v>566</v>
      </c>
      <c r="AP31" s="40" t="s">
        <v>602</v>
      </c>
    </row>
    <row r="32" spans="1:42" s="40" customFormat="1" ht="38.25" x14ac:dyDescent="0.2">
      <c r="A32" s="103">
        <v>23</v>
      </c>
      <c r="B32" s="202" t="s">
        <v>76</v>
      </c>
      <c r="C32" s="121" t="s">
        <v>75</v>
      </c>
      <c r="D32" s="146">
        <v>1</v>
      </c>
      <c r="E32" s="227" t="s">
        <v>53</v>
      </c>
      <c r="F32" s="228">
        <v>124.66666666666667</v>
      </c>
      <c r="G32" s="25">
        <v>57.816388000000003</v>
      </c>
      <c r="H32" s="251">
        <f>PUNTAJE!J32</f>
        <v>0</v>
      </c>
      <c r="I32" s="251">
        <f>PUNTAJE!M32</f>
        <v>0</v>
      </c>
      <c r="J32" s="251">
        <f>PUNTAJE!P32</f>
        <v>0</v>
      </c>
      <c r="K32" s="251">
        <f>PUNTAJE!S32</f>
        <v>0</v>
      </c>
      <c r="L32" s="251">
        <f>PUNTAJE!V32</f>
        <v>0</v>
      </c>
      <c r="M32" s="251">
        <f>PUNTAJE!Y32</f>
        <v>0</v>
      </c>
      <c r="N32" s="251">
        <f>PUNTAJE!AB32</f>
        <v>0</v>
      </c>
      <c r="O32" s="251">
        <f>PUNTAJE!AE32</f>
        <v>0</v>
      </c>
      <c r="P32" s="251">
        <f>PUNTAJE!AH32</f>
        <v>500.00000000000006</v>
      </c>
      <c r="Q32" s="251">
        <f>PUNTAJE!AK32</f>
        <v>0</v>
      </c>
      <c r="R32" s="251">
        <f>PUNTAJE!AN32</f>
        <v>0</v>
      </c>
      <c r="S32" s="251">
        <f>PUNTAJE!AQ32</f>
        <v>0</v>
      </c>
      <c r="T32" s="251">
        <f>PUNTAJE!AT32</f>
        <v>0</v>
      </c>
      <c r="U32" s="251">
        <f>PUNTAJE!AW32</f>
        <v>0</v>
      </c>
      <c r="V32" s="251">
        <f>PUNTAJE!AZ32</f>
        <v>0</v>
      </c>
      <c r="W32" s="251">
        <f>PUNTAJE!BC32</f>
        <v>500.00000000000006</v>
      </c>
      <c r="X32" s="251">
        <f>PUNTAJE!BF32</f>
        <v>0</v>
      </c>
      <c r="Y32" s="251">
        <f>PUNTAJE!BI32</f>
        <v>0</v>
      </c>
      <c r="Z32" s="251">
        <f>PUNTAJE!BL32</f>
        <v>0</v>
      </c>
      <c r="AA32" s="251">
        <f>PUNTAJE!BO32</f>
        <v>0</v>
      </c>
      <c r="AB32" s="251">
        <f>PUNTAJE!BR32</f>
        <v>0</v>
      </c>
      <c r="AC32" s="251">
        <f>PUNTAJE!BU32</f>
        <v>0</v>
      </c>
      <c r="AD32" s="251">
        <f>PUNTAJE!BX32</f>
        <v>0</v>
      </c>
      <c r="AE32" s="251">
        <f>PUNTAJE!CA32</f>
        <v>0</v>
      </c>
      <c r="AF32" s="251">
        <f>PUNTAJE!CD32</f>
        <v>0</v>
      </c>
      <c r="AG32" s="251">
        <f>PUNTAJE!CG32</f>
        <v>0</v>
      </c>
      <c r="AH32" s="251">
        <f>PUNTAJE!CJ32</f>
        <v>0</v>
      </c>
      <c r="AI32" s="40">
        <f t="shared" si="0"/>
        <v>500.00000000000006</v>
      </c>
      <c r="AJ32" s="146" t="s">
        <v>566</v>
      </c>
      <c r="AK32" s="206">
        <f>MAX(H32,I32,J32,K32,L32,M32,N32,O32,P32,Q32,R32,S32,T32,U32,V32,X32,Y32,Z32,AA32,AB32,AC32,AD32,AE32,AH32)</f>
        <v>500.00000000000006</v>
      </c>
      <c r="AM32" s="146" t="s">
        <v>560</v>
      </c>
      <c r="AP32" s="40" t="s">
        <v>602</v>
      </c>
    </row>
    <row r="33" spans="1:42" s="40" customFormat="1" ht="38.25" x14ac:dyDescent="0.2">
      <c r="A33" s="103">
        <v>24</v>
      </c>
      <c r="B33" s="202" t="s">
        <v>77</v>
      </c>
      <c r="C33" s="121" t="s">
        <v>75</v>
      </c>
      <c r="D33" s="146">
        <v>1</v>
      </c>
      <c r="E33" s="227" t="s">
        <v>53</v>
      </c>
      <c r="F33" s="228">
        <v>350</v>
      </c>
      <c r="G33" s="25">
        <v>57.816388000000003</v>
      </c>
      <c r="H33" s="251">
        <f>PUNTAJE!J33</f>
        <v>0</v>
      </c>
      <c r="I33" s="251">
        <f>PUNTAJE!M33</f>
        <v>0</v>
      </c>
      <c r="J33" s="251">
        <f>PUNTAJE!P33</f>
        <v>0</v>
      </c>
      <c r="K33" s="251">
        <f>PUNTAJE!S33</f>
        <v>0</v>
      </c>
      <c r="L33" s="251">
        <f>PUNTAJE!V33</f>
        <v>0</v>
      </c>
      <c r="M33" s="251">
        <f>PUNTAJE!Y33</f>
        <v>0</v>
      </c>
      <c r="N33" s="251">
        <f>PUNTAJE!AB33</f>
        <v>0</v>
      </c>
      <c r="O33" s="251">
        <f>PUNTAJE!AE33</f>
        <v>0</v>
      </c>
      <c r="P33" s="251">
        <f>PUNTAJE!AH33</f>
        <v>500.00000000000006</v>
      </c>
      <c r="Q33" s="251">
        <f>PUNTAJE!AK33</f>
        <v>0</v>
      </c>
      <c r="R33" s="251">
        <f>PUNTAJE!AN33</f>
        <v>0</v>
      </c>
      <c r="S33" s="251">
        <f>PUNTAJE!AQ33</f>
        <v>0</v>
      </c>
      <c r="T33" s="251">
        <f>PUNTAJE!AT33</f>
        <v>0</v>
      </c>
      <c r="U33" s="251">
        <f>PUNTAJE!AW33</f>
        <v>0</v>
      </c>
      <c r="V33" s="251">
        <f>PUNTAJE!AZ33</f>
        <v>0</v>
      </c>
      <c r="W33" s="251">
        <f>PUNTAJE!BC33</f>
        <v>500.00000000000006</v>
      </c>
      <c r="X33" s="251">
        <f>PUNTAJE!BF33</f>
        <v>0</v>
      </c>
      <c r="Y33" s="251">
        <f>PUNTAJE!BI33</f>
        <v>0</v>
      </c>
      <c r="Z33" s="251">
        <f>PUNTAJE!BL33</f>
        <v>0</v>
      </c>
      <c r="AA33" s="251">
        <f>PUNTAJE!BO33</f>
        <v>0</v>
      </c>
      <c r="AB33" s="251">
        <f>PUNTAJE!BR33</f>
        <v>0</v>
      </c>
      <c r="AC33" s="251">
        <f>PUNTAJE!BU33</f>
        <v>0</v>
      </c>
      <c r="AD33" s="251">
        <f>PUNTAJE!BX33</f>
        <v>0</v>
      </c>
      <c r="AE33" s="251">
        <f>PUNTAJE!CA33</f>
        <v>0</v>
      </c>
      <c r="AF33" s="251">
        <f>PUNTAJE!CD33</f>
        <v>0</v>
      </c>
      <c r="AG33" s="251">
        <f>PUNTAJE!CG33</f>
        <v>0</v>
      </c>
      <c r="AH33" s="251">
        <f>PUNTAJE!CJ33</f>
        <v>0</v>
      </c>
      <c r="AI33" s="40">
        <f t="shared" si="0"/>
        <v>500.00000000000006</v>
      </c>
      <c r="AJ33" s="146" t="s">
        <v>560</v>
      </c>
      <c r="AK33" s="206">
        <f>MAX(H33,I33,J33,K33,L33,M33,N33,O33,Q33,R33,S33,T33,U33,V33,W33,X33,Y33,Z33,AA33,AB33,AC33,AD33,AE33,AH33)</f>
        <v>500.00000000000006</v>
      </c>
      <c r="AM33" s="146" t="s">
        <v>566</v>
      </c>
      <c r="AP33" s="40" t="s">
        <v>602</v>
      </c>
    </row>
    <row r="34" spans="1:42" s="40" customFormat="1" ht="51" x14ac:dyDescent="0.2">
      <c r="A34" s="103">
        <v>25</v>
      </c>
      <c r="B34" s="202" t="s">
        <v>78</v>
      </c>
      <c r="C34" s="121" t="s">
        <v>75</v>
      </c>
      <c r="D34" s="146">
        <v>1</v>
      </c>
      <c r="E34" s="227" t="s">
        <v>53</v>
      </c>
      <c r="F34" s="228">
        <v>1</v>
      </c>
      <c r="G34" s="25">
        <v>86221.830800000011</v>
      </c>
      <c r="H34" s="251">
        <f>PUNTAJE!J34</f>
        <v>0</v>
      </c>
      <c r="I34" s="251">
        <f>PUNTAJE!M34</f>
        <v>0</v>
      </c>
      <c r="J34" s="251">
        <f>PUNTAJE!P34</f>
        <v>0</v>
      </c>
      <c r="K34" s="251">
        <f>PUNTAJE!S34</f>
        <v>0</v>
      </c>
      <c r="L34" s="251">
        <f>PUNTAJE!V34</f>
        <v>0</v>
      </c>
      <c r="M34" s="251">
        <f>PUNTAJE!Y34</f>
        <v>0</v>
      </c>
      <c r="N34" s="251">
        <f>PUNTAJE!AB34</f>
        <v>500</v>
      </c>
      <c r="O34" s="251">
        <f>PUNTAJE!AE34</f>
        <v>0</v>
      </c>
      <c r="P34" s="251">
        <f>PUNTAJE!AH34</f>
        <v>399.62891071020783</v>
      </c>
      <c r="Q34" s="251">
        <f>PUNTAJE!AK34</f>
        <v>0</v>
      </c>
      <c r="R34" s="251">
        <f>PUNTAJE!AN34</f>
        <v>0</v>
      </c>
      <c r="S34" s="251">
        <f>PUNTAJE!AQ34</f>
        <v>0</v>
      </c>
      <c r="T34" s="251">
        <f>PUNTAJE!AT34</f>
        <v>0</v>
      </c>
      <c r="U34" s="251">
        <f>PUNTAJE!AW34</f>
        <v>0</v>
      </c>
      <c r="V34" s="251">
        <f>PUNTAJE!AZ34</f>
        <v>0</v>
      </c>
      <c r="W34" s="251">
        <f>PUNTAJE!BC34</f>
        <v>0</v>
      </c>
      <c r="X34" s="251">
        <f>PUNTAJE!BF34</f>
        <v>0</v>
      </c>
      <c r="Y34" s="251">
        <f>PUNTAJE!BI34</f>
        <v>0</v>
      </c>
      <c r="Z34" s="251">
        <f>PUNTAJE!BL34</f>
        <v>0</v>
      </c>
      <c r="AA34" s="251">
        <f>PUNTAJE!BO34</f>
        <v>0</v>
      </c>
      <c r="AB34" s="251">
        <f>PUNTAJE!BR34</f>
        <v>375.08841496088309</v>
      </c>
      <c r="AC34" s="251">
        <f>PUNTAJE!BU34</f>
        <v>0</v>
      </c>
      <c r="AD34" s="251">
        <f>PUNTAJE!BX34</f>
        <v>0</v>
      </c>
      <c r="AE34" s="251">
        <f>PUNTAJE!CA34</f>
        <v>0</v>
      </c>
      <c r="AF34" s="251">
        <f>PUNTAJE!CD34</f>
        <v>0</v>
      </c>
      <c r="AG34" s="251">
        <f>PUNTAJE!CG34</f>
        <v>0</v>
      </c>
      <c r="AH34" s="251">
        <f>PUNTAJE!CJ34</f>
        <v>0</v>
      </c>
      <c r="AI34" s="40">
        <f t="shared" si="0"/>
        <v>500</v>
      </c>
      <c r="AJ34" s="146" t="s">
        <v>558</v>
      </c>
      <c r="AK34" s="40">
        <f>MAX(H34,I34,J34,K34,L34,M34,O34,P34,Q34,R34,S34,T34,U34,V34,W34,X34,Y34,Z34,AA34,AB34,AC34,AD34,AE34,AH34)</f>
        <v>399.62891071020783</v>
      </c>
      <c r="AL34" s="40">
        <f>AK34-P34</f>
        <v>0</v>
      </c>
      <c r="AM34" s="40" t="s">
        <v>560</v>
      </c>
      <c r="AN34" s="40">
        <f>MAX(H34,I34,J34,K34,L34,M34,O34,Q34,R34,S34,T34,U34,V34,W34,X34,Y34,Z34,AA34,AB34,AC34,AD34,AE34,AH34)</f>
        <v>375.08841496088309</v>
      </c>
      <c r="AP34" s="40" t="s">
        <v>603</v>
      </c>
    </row>
    <row r="35" spans="1:42" s="40" customFormat="1" ht="38.25" x14ac:dyDescent="0.2">
      <c r="A35" s="103">
        <v>26</v>
      </c>
      <c r="B35" s="202" t="s">
        <v>79</v>
      </c>
      <c r="C35" s="121" t="s">
        <v>75</v>
      </c>
      <c r="D35" s="146">
        <v>1</v>
      </c>
      <c r="E35" s="227" t="s">
        <v>53</v>
      </c>
      <c r="F35" s="228">
        <v>1</v>
      </c>
      <c r="G35" s="25">
        <v>360</v>
      </c>
      <c r="H35" s="251">
        <f>PUNTAJE!J35</f>
        <v>0</v>
      </c>
      <c r="I35" s="251">
        <f>PUNTAJE!M35</f>
        <v>0</v>
      </c>
      <c r="J35" s="251">
        <f>PUNTAJE!P35</f>
        <v>0</v>
      </c>
      <c r="K35" s="251">
        <f>PUNTAJE!S35</f>
        <v>0</v>
      </c>
      <c r="L35" s="251">
        <f>PUNTAJE!V35</f>
        <v>0</v>
      </c>
      <c r="M35" s="251">
        <f>PUNTAJE!Y35</f>
        <v>0</v>
      </c>
      <c r="N35" s="251">
        <f>PUNTAJE!AB35</f>
        <v>0</v>
      </c>
      <c r="O35" s="251">
        <f>PUNTAJE!AE35</f>
        <v>0</v>
      </c>
      <c r="P35" s="251">
        <f>PUNTAJE!AH35</f>
        <v>500</v>
      </c>
      <c r="Q35" s="251">
        <f>PUNTAJE!AK35</f>
        <v>0</v>
      </c>
      <c r="R35" s="251">
        <f>PUNTAJE!AN35</f>
        <v>0</v>
      </c>
      <c r="S35" s="251">
        <f>PUNTAJE!AQ35</f>
        <v>0</v>
      </c>
      <c r="T35" s="251">
        <f>PUNTAJE!AT35</f>
        <v>391.11111111111109</v>
      </c>
      <c r="U35" s="251">
        <f>PUNTAJE!AW35</f>
        <v>0</v>
      </c>
      <c r="V35" s="251">
        <f>PUNTAJE!AZ35</f>
        <v>0</v>
      </c>
      <c r="W35" s="251">
        <f>PUNTAJE!BC35</f>
        <v>0</v>
      </c>
      <c r="X35" s="251">
        <f>PUNTAJE!BF35</f>
        <v>0</v>
      </c>
      <c r="Y35" s="251">
        <f>PUNTAJE!BI35</f>
        <v>0</v>
      </c>
      <c r="Z35" s="251">
        <f>PUNTAJE!BL35</f>
        <v>0</v>
      </c>
      <c r="AA35" s="251">
        <f>PUNTAJE!BO35</f>
        <v>0</v>
      </c>
      <c r="AB35" s="251">
        <f>PUNTAJE!BR35</f>
        <v>0</v>
      </c>
      <c r="AC35" s="251">
        <f>PUNTAJE!BU35</f>
        <v>0</v>
      </c>
      <c r="AD35" s="251">
        <f>PUNTAJE!BX35</f>
        <v>0</v>
      </c>
      <c r="AE35" s="251">
        <f>PUNTAJE!CA35</f>
        <v>0</v>
      </c>
      <c r="AF35" s="251">
        <f>PUNTAJE!CD35</f>
        <v>0</v>
      </c>
      <c r="AG35" s="251">
        <f>PUNTAJE!CG35</f>
        <v>0</v>
      </c>
      <c r="AH35" s="251">
        <f>PUNTAJE!CJ35</f>
        <v>0</v>
      </c>
      <c r="AI35" s="40">
        <f t="shared" si="0"/>
        <v>500</v>
      </c>
      <c r="AJ35" s="146" t="s">
        <v>560</v>
      </c>
      <c r="AK35" s="206">
        <f t="shared" ref="AK35:AK36" si="9">MAX(H35,I35,J35,K35,L35,M35,N35,O35,Q35,R35,S35,T35,U35,V35,W35,X35,Y35,Z35,AA35,AB35,AC35,AD35,AE35,AH35)</f>
        <v>391.11111111111109</v>
      </c>
      <c r="AL35" s="40">
        <f>AN35-T35</f>
        <v>-391.11111111111109</v>
      </c>
      <c r="AM35" s="40" t="s">
        <v>564</v>
      </c>
      <c r="AN35" s="206">
        <f>MAX(H35,I35,J35,K35,L35,M35,N35,O35,Q35,R35,S35,U35,V35,W35,X35,Y35,Z35,AA35,AB35,AC35,AD35,AE35,AH35)</f>
        <v>0</v>
      </c>
      <c r="AP35" s="40" t="s">
        <v>602</v>
      </c>
    </row>
    <row r="36" spans="1:42" s="40" customFormat="1" ht="38.25" x14ac:dyDescent="0.2">
      <c r="A36" s="103">
        <v>27</v>
      </c>
      <c r="B36" s="202" t="s">
        <v>80</v>
      </c>
      <c r="C36" s="121" t="s">
        <v>75</v>
      </c>
      <c r="D36" s="146">
        <v>1</v>
      </c>
      <c r="E36" s="227" t="s">
        <v>53</v>
      </c>
      <c r="F36" s="228">
        <v>1</v>
      </c>
      <c r="G36" s="25">
        <v>360</v>
      </c>
      <c r="H36" s="251">
        <f>PUNTAJE!J36</f>
        <v>0</v>
      </c>
      <c r="I36" s="251">
        <f>PUNTAJE!M36</f>
        <v>0</v>
      </c>
      <c r="J36" s="251">
        <f>PUNTAJE!P36</f>
        <v>0</v>
      </c>
      <c r="K36" s="251">
        <f>PUNTAJE!S36</f>
        <v>0</v>
      </c>
      <c r="L36" s="251">
        <f>PUNTAJE!V36</f>
        <v>0</v>
      </c>
      <c r="M36" s="251">
        <f>PUNTAJE!Y36</f>
        <v>0</v>
      </c>
      <c r="N36" s="251">
        <f>PUNTAJE!AB36</f>
        <v>0</v>
      </c>
      <c r="O36" s="251">
        <f>PUNTAJE!AE36</f>
        <v>0</v>
      </c>
      <c r="P36" s="251">
        <f>PUNTAJE!AH36</f>
        <v>500</v>
      </c>
      <c r="Q36" s="251">
        <f>PUNTAJE!AK36</f>
        <v>0</v>
      </c>
      <c r="R36" s="251">
        <f>PUNTAJE!AN36</f>
        <v>0</v>
      </c>
      <c r="S36" s="251">
        <f>PUNTAJE!AQ36</f>
        <v>0</v>
      </c>
      <c r="T36" s="251">
        <f>PUNTAJE!AT36</f>
        <v>391.11111111111109</v>
      </c>
      <c r="U36" s="251">
        <f>PUNTAJE!AW36</f>
        <v>0</v>
      </c>
      <c r="V36" s="251">
        <f>PUNTAJE!AZ36</f>
        <v>0</v>
      </c>
      <c r="W36" s="251">
        <f>PUNTAJE!BC36</f>
        <v>0</v>
      </c>
      <c r="X36" s="251">
        <f>PUNTAJE!BF36</f>
        <v>0</v>
      </c>
      <c r="Y36" s="251">
        <f>PUNTAJE!BI36</f>
        <v>0</v>
      </c>
      <c r="Z36" s="251">
        <f>PUNTAJE!BL36</f>
        <v>0</v>
      </c>
      <c r="AA36" s="251">
        <f>PUNTAJE!BO36</f>
        <v>0</v>
      </c>
      <c r="AB36" s="251">
        <f>PUNTAJE!BR36</f>
        <v>0</v>
      </c>
      <c r="AC36" s="251">
        <f>PUNTAJE!BU36</f>
        <v>0</v>
      </c>
      <c r="AD36" s="251">
        <f>PUNTAJE!BX36</f>
        <v>0</v>
      </c>
      <c r="AE36" s="251">
        <f>PUNTAJE!CA36</f>
        <v>0</v>
      </c>
      <c r="AF36" s="251">
        <f>PUNTAJE!CD36</f>
        <v>0</v>
      </c>
      <c r="AG36" s="251">
        <f>PUNTAJE!CG36</f>
        <v>0</v>
      </c>
      <c r="AH36" s="251">
        <f>PUNTAJE!CJ36</f>
        <v>0</v>
      </c>
      <c r="AI36" s="40">
        <f t="shared" si="0"/>
        <v>500</v>
      </c>
      <c r="AJ36" s="146" t="s">
        <v>560</v>
      </c>
      <c r="AK36" s="206">
        <f t="shared" si="9"/>
        <v>391.11111111111109</v>
      </c>
      <c r="AL36" s="40">
        <f>AK36-T36</f>
        <v>0</v>
      </c>
      <c r="AM36" s="40" t="s">
        <v>564</v>
      </c>
      <c r="AN36" s="206">
        <f>MAX(H36,I36,J36,K36,L36,M36,N36,O36,Q36,R36,S36,U36,V36,W36,X36,Y36,Z36,AA36,AB36,AC36,AD36,AE36,AH36)</f>
        <v>0</v>
      </c>
      <c r="AP36" s="40" t="s">
        <v>602</v>
      </c>
    </row>
    <row r="37" spans="1:42" s="40" customFormat="1" ht="25.5" x14ac:dyDescent="0.2">
      <c r="A37" s="103">
        <v>28</v>
      </c>
      <c r="B37" s="202" t="s">
        <v>81</v>
      </c>
      <c r="C37" s="121" t="s">
        <v>75</v>
      </c>
      <c r="D37" s="146">
        <v>1</v>
      </c>
      <c r="E37" s="227" t="s">
        <v>53</v>
      </c>
      <c r="F37" s="228">
        <v>18.666666666666668</v>
      </c>
      <c r="G37" s="25">
        <v>77350</v>
      </c>
      <c r="H37" s="251">
        <f>PUNTAJE!J37</f>
        <v>0</v>
      </c>
      <c r="I37" s="251">
        <f>PUNTAJE!M37</f>
        <v>0</v>
      </c>
      <c r="J37" s="251">
        <f>PUNTAJE!P37</f>
        <v>0</v>
      </c>
      <c r="K37" s="251">
        <f>PUNTAJE!S37</f>
        <v>0</v>
      </c>
      <c r="L37" s="251">
        <f>PUNTAJE!V37</f>
        <v>500</v>
      </c>
      <c r="M37" s="251">
        <f>PUNTAJE!Y37</f>
        <v>0</v>
      </c>
      <c r="N37" s="251">
        <f>PUNTAJE!AB37</f>
        <v>0</v>
      </c>
      <c r="O37" s="251">
        <f>PUNTAJE!AE37</f>
        <v>0</v>
      </c>
      <c r="P37" s="251">
        <f>PUNTAJE!AH37</f>
        <v>0</v>
      </c>
      <c r="Q37" s="251">
        <f>PUNTAJE!AK37</f>
        <v>0</v>
      </c>
      <c r="R37" s="251">
        <f>PUNTAJE!AN37</f>
        <v>0</v>
      </c>
      <c r="S37" s="251">
        <f>PUNTAJE!AQ37</f>
        <v>0</v>
      </c>
      <c r="T37" s="251">
        <f>PUNTAJE!AT37</f>
        <v>0</v>
      </c>
      <c r="U37" s="251">
        <f>PUNTAJE!AW37</f>
        <v>0</v>
      </c>
      <c r="V37" s="251">
        <f>PUNTAJE!AZ37</f>
        <v>0</v>
      </c>
      <c r="W37" s="251">
        <f>PUNTAJE!BC37</f>
        <v>0</v>
      </c>
      <c r="X37" s="251">
        <f>PUNTAJE!BF37</f>
        <v>0</v>
      </c>
      <c r="Y37" s="251">
        <f>PUNTAJE!BI37</f>
        <v>0</v>
      </c>
      <c r="Z37" s="251">
        <f>PUNTAJE!BL37</f>
        <v>0</v>
      </c>
      <c r="AA37" s="251">
        <f>PUNTAJE!BO37</f>
        <v>0</v>
      </c>
      <c r="AB37" s="251">
        <f>PUNTAJE!BR37</f>
        <v>0</v>
      </c>
      <c r="AC37" s="251">
        <f>PUNTAJE!BU37</f>
        <v>0</v>
      </c>
      <c r="AD37" s="251">
        <f>PUNTAJE!BX37</f>
        <v>0</v>
      </c>
      <c r="AE37" s="251">
        <f>PUNTAJE!CA37</f>
        <v>0</v>
      </c>
      <c r="AF37" s="251">
        <f>PUNTAJE!CD37</f>
        <v>0</v>
      </c>
      <c r="AG37" s="251">
        <f>PUNTAJE!CG37</f>
        <v>0</v>
      </c>
      <c r="AH37" s="251">
        <f>PUNTAJE!CJ37</f>
        <v>0</v>
      </c>
      <c r="AI37" s="40">
        <f t="shared" si="0"/>
        <v>500</v>
      </c>
      <c r="AJ37" s="146" t="s">
        <v>556</v>
      </c>
      <c r="AK37" s="40">
        <f>MAX(H37,I37,J37,K37,M37,N37,O37,P37,Q37,R37,S37,T37,U37,V37,W37,X37,Y37,Z37,AA37,AB37,AC37,AD37,AE37,AH37)</f>
        <v>0</v>
      </c>
      <c r="AM37" s="40" t="s">
        <v>601</v>
      </c>
      <c r="AP37" s="40" t="s">
        <v>602</v>
      </c>
    </row>
    <row r="38" spans="1:42" s="40" customFormat="1" ht="51" x14ac:dyDescent="0.2">
      <c r="A38" s="103">
        <v>29</v>
      </c>
      <c r="B38" s="202" t="s">
        <v>82</v>
      </c>
      <c r="C38" s="121" t="s">
        <v>83</v>
      </c>
      <c r="D38" s="146">
        <v>1</v>
      </c>
      <c r="E38" s="227" t="s">
        <v>53</v>
      </c>
      <c r="F38" s="228">
        <v>1008.3333333333334</v>
      </c>
      <c r="G38" s="25">
        <v>3237</v>
      </c>
      <c r="H38" s="251">
        <f>PUNTAJE!J38</f>
        <v>0</v>
      </c>
      <c r="I38" s="251">
        <f>PUNTAJE!M38</f>
        <v>0</v>
      </c>
      <c r="J38" s="251">
        <f>PUNTAJE!P38</f>
        <v>0</v>
      </c>
      <c r="K38" s="251">
        <f>PUNTAJE!S38</f>
        <v>0</v>
      </c>
      <c r="L38" s="251">
        <f>PUNTAJE!V38</f>
        <v>0</v>
      </c>
      <c r="M38" s="251">
        <f>PUNTAJE!Y38</f>
        <v>443.14299658369936</v>
      </c>
      <c r="N38" s="251">
        <f>PUNTAJE!AB38</f>
        <v>0</v>
      </c>
      <c r="O38" s="251">
        <f>PUNTAJE!AE38</f>
        <v>0</v>
      </c>
      <c r="P38" s="251">
        <f>PUNTAJE!AH38</f>
        <v>483.10720936419261</v>
      </c>
      <c r="Q38" s="251">
        <f>PUNTAJE!AK38</f>
        <v>0</v>
      </c>
      <c r="R38" s="251">
        <f>PUNTAJE!AN38</f>
        <v>0</v>
      </c>
      <c r="S38" s="251">
        <f>PUNTAJE!AQ38</f>
        <v>0</v>
      </c>
      <c r="T38" s="251">
        <f>PUNTAJE!AT38</f>
        <v>0</v>
      </c>
      <c r="U38" s="251">
        <f>PUNTAJE!AW38</f>
        <v>0</v>
      </c>
      <c r="V38" s="251">
        <f>PUNTAJE!AZ38</f>
        <v>0</v>
      </c>
      <c r="W38" s="251">
        <f>PUNTAJE!BC38</f>
        <v>500</v>
      </c>
      <c r="X38" s="251">
        <f>PUNTAJE!BF38</f>
        <v>0</v>
      </c>
      <c r="Y38" s="251">
        <f>PUNTAJE!BI38</f>
        <v>0</v>
      </c>
      <c r="Z38" s="251">
        <f>PUNTAJE!BL38</f>
        <v>442.92682926829269</v>
      </c>
      <c r="AA38" s="251">
        <f>PUNTAJE!BO38</f>
        <v>0</v>
      </c>
      <c r="AB38" s="251">
        <f>PUNTAJE!BR38</f>
        <v>0</v>
      </c>
      <c r="AC38" s="251">
        <f>PUNTAJE!BU38</f>
        <v>488.1720430107527</v>
      </c>
      <c r="AD38" s="251">
        <f>PUNTAJE!BX38</f>
        <v>0</v>
      </c>
      <c r="AE38" s="251">
        <f>PUNTAJE!CA38</f>
        <v>0</v>
      </c>
      <c r="AF38" s="251">
        <f>PUNTAJE!CD38</f>
        <v>0</v>
      </c>
      <c r="AG38" s="251">
        <f>PUNTAJE!CG38</f>
        <v>0</v>
      </c>
      <c r="AH38" s="251">
        <f>PUNTAJE!CJ38</f>
        <v>0</v>
      </c>
      <c r="AI38" s="40">
        <f t="shared" si="0"/>
        <v>500</v>
      </c>
      <c r="AJ38" s="40" t="s">
        <v>566</v>
      </c>
      <c r="AK38" s="206">
        <f t="shared" ref="AK38" si="10">MAX(H38,I38,J38,K38,L38,M38,N38,O38,P38,Q38,R38,S38,T38,U38,V38,X38,Y38,Z38,AA38,AB38,AC38,AD38,AE38,AH38)</f>
        <v>488.1720430107527</v>
      </c>
      <c r="AL38" s="40">
        <f>AN38-AC38</f>
        <v>-5.0648336465600892</v>
      </c>
      <c r="AM38" s="40" t="s">
        <v>571</v>
      </c>
      <c r="AN38" s="206">
        <f>MAX(H38,I38,J38,K38,L38,M38,N38,O38,P38,Q38,R38,S38,T38,U38,V38,X38,Y38,Z38,AA38,AB38,AD38,AE38,AH38)</f>
        <v>483.10720936419261</v>
      </c>
      <c r="AP38" s="40" t="s">
        <v>560</v>
      </c>
    </row>
    <row r="39" spans="1:42" s="40" customFormat="1" ht="51" x14ac:dyDescent="0.2">
      <c r="A39" s="103">
        <v>30</v>
      </c>
      <c r="B39" s="202" t="s">
        <v>84</v>
      </c>
      <c r="C39" s="121" t="s">
        <v>85</v>
      </c>
      <c r="D39" s="146">
        <v>1</v>
      </c>
      <c r="E39" s="227" t="s">
        <v>53</v>
      </c>
      <c r="F39" s="228">
        <v>4.666666666666667</v>
      </c>
      <c r="G39" s="25">
        <v>9478</v>
      </c>
      <c r="H39" s="251">
        <f>PUNTAJE!J39</f>
        <v>0</v>
      </c>
      <c r="I39" s="251">
        <f>PUNTAJE!M39</f>
        <v>0</v>
      </c>
      <c r="J39" s="251">
        <f>PUNTAJE!P39</f>
        <v>0</v>
      </c>
      <c r="K39" s="251">
        <f>PUNTAJE!S39</f>
        <v>0</v>
      </c>
      <c r="L39" s="251">
        <f>PUNTAJE!V39</f>
        <v>0</v>
      </c>
      <c r="M39" s="251">
        <f>PUNTAJE!Y39</f>
        <v>448.31911690918213</v>
      </c>
      <c r="N39" s="251">
        <f>PUNTAJE!AB39</f>
        <v>0</v>
      </c>
      <c r="O39" s="251">
        <f>PUNTAJE!AE39</f>
        <v>0</v>
      </c>
      <c r="P39" s="251">
        <f>PUNTAJE!AH39</f>
        <v>487.23075524856858</v>
      </c>
      <c r="Q39" s="251">
        <f>PUNTAJE!AK39</f>
        <v>0</v>
      </c>
      <c r="R39" s="251">
        <f>PUNTAJE!AN39</f>
        <v>0</v>
      </c>
      <c r="S39" s="251">
        <f>PUNTAJE!AQ39</f>
        <v>0</v>
      </c>
      <c r="T39" s="251">
        <f>PUNTAJE!AT39</f>
        <v>0</v>
      </c>
      <c r="U39" s="251">
        <f>PUNTAJE!AW39</f>
        <v>0</v>
      </c>
      <c r="V39" s="251">
        <f>PUNTAJE!AZ39</f>
        <v>0</v>
      </c>
      <c r="W39" s="251">
        <f>PUNTAJE!BC39</f>
        <v>500</v>
      </c>
      <c r="X39" s="251">
        <f>PUNTAJE!BF39</f>
        <v>457.35738513721861</v>
      </c>
      <c r="Y39" s="251">
        <f>PUNTAJE!BI39</f>
        <v>0</v>
      </c>
      <c r="Z39" s="251">
        <f>PUNTAJE!BL39</f>
        <v>443.05785123966945</v>
      </c>
      <c r="AA39" s="251">
        <f>PUNTAJE!BO39</f>
        <v>0</v>
      </c>
      <c r="AB39" s="251">
        <f>PUNTAJE!BR39</f>
        <v>0</v>
      </c>
      <c r="AC39" s="251">
        <f>PUNTAJE!BU39</f>
        <v>467.515479201186</v>
      </c>
      <c r="AD39" s="251">
        <f>PUNTAJE!BX39</f>
        <v>0</v>
      </c>
      <c r="AE39" s="251">
        <f>PUNTAJE!CA39</f>
        <v>0</v>
      </c>
      <c r="AF39" s="251">
        <f>PUNTAJE!CD39</f>
        <v>0</v>
      </c>
      <c r="AG39" s="251">
        <f>PUNTAJE!CG39</f>
        <v>0</v>
      </c>
      <c r="AH39" s="251">
        <f>PUNTAJE!CJ39</f>
        <v>0</v>
      </c>
      <c r="AI39" s="40">
        <f t="shared" si="0"/>
        <v>500</v>
      </c>
      <c r="AJ39" s="40" t="s">
        <v>566</v>
      </c>
      <c r="AK39" s="206">
        <f>MAX(H39,I39,J39,K39,L39,M39,N39,O39,P39,Q39,R39,S39,T39,U39,V39,X39,Y39,Z39,AA39,AB39,AC39,AD39,AE39,AH39)</f>
        <v>487.23075524856858</v>
      </c>
      <c r="AL39" s="40">
        <f>AN39-P39</f>
        <v>-19.715276047382588</v>
      </c>
      <c r="AM39" s="40" t="s">
        <v>560</v>
      </c>
      <c r="AN39" s="206">
        <f>MAX(H39,I39,J39,K39,L39,M39,N39,O39,Q39,R39,S39,T39,U39,V39,X39,Y39,Z39,AA39,AB39,AC39,AD39,AE39,AH39)</f>
        <v>467.515479201186</v>
      </c>
      <c r="AP39" s="40" t="s">
        <v>571</v>
      </c>
    </row>
    <row r="40" spans="1:42" s="40" customFormat="1" ht="38.25" x14ac:dyDescent="0.2">
      <c r="A40" s="103">
        <v>31</v>
      </c>
      <c r="B40" s="202" t="s">
        <v>86</v>
      </c>
      <c r="C40" s="121" t="s">
        <v>87</v>
      </c>
      <c r="D40" s="146">
        <v>1</v>
      </c>
      <c r="E40" s="227" t="s">
        <v>53</v>
      </c>
      <c r="F40" s="228">
        <v>42.333333333333336</v>
      </c>
      <c r="G40" s="25">
        <v>40220.096000000005</v>
      </c>
      <c r="H40" s="251">
        <f>PUNTAJE!J40</f>
        <v>0</v>
      </c>
      <c r="I40" s="251">
        <f>PUNTAJE!M40</f>
        <v>0</v>
      </c>
      <c r="J40" s="251">
        <f>PUNTAJE!P40</f>
        <v>0</v>
      </c>
      <c r="K40" s="251">
        <f>PUNTAJE!S40</f>
        <v>0</v>
      </c>
      <c r="L40" s="251">
        <f>PUNTAJE!V40</f>
        <v>0</v>
      </c>
      <c r="M40" s="251">
        <f>PUNTAJE!Y40</f>
        <v>0</v>
      </c>
      <c r="N40" s="251">
        <f>PUNTAJE!AB40</f>
        <v>0</v>
      </c>
      <c r="O40" s="251">
        <f>PUNTAJE!AE40</f>
        <v>0</v>
      </c>
      <c r="P40" s="251">
        <f>PUNTAJE!AH40</f>
        <v>500</v>
      </c>
      <c r="Q40" s="251">
        <f>PUNTAJE!AK40</f>
        <v>0</v>
      </c>
      <c r="R40" s="251">
        <f>PUNTAJE!AN40</f>
        <v>0</v>
      </c>
      <c r="S40" s="251">
        <f>PUNTAJE!AQ40</f>
        <v>0</v>
      </c>
      <c r="T40" s="251">
        <f>PUNTAJE!AT40</f>
        <v>0</v>
      </c>
      <c r="U40" s="251">
        <f>PUNTAJE!AW40</f>
        <v>0</v>
      </c>
      <c r="V40" s="251">
        <f>PUNTAJE!AZ40</f>
        <v>0</v>
      </c>
      <c r="W40" s="251">
        <f>PUNTAJE!BC40</f>
        <v>0</v>
      </c>
      <c r="X40" s="251">
        <f>PUNTAJE!BF40</f>
        <v>0</v>
      </c>
      <c r="Y40" s="251">
        <f>PUNTAJE!BI40</f>
        <v>0</v>
      </c>
      <c r="Z40" s="251">
        <f>PUNTAJE!BL40</f>
        <v>0</v>
      </c>
      <c r="AA40" s="251">
        <f>PUNTAJE!BO40</f>
        <v>0</v>
      </c>
      <c r="AB40" s="251">
        <f>PUNTAJE!BR40</f>
        <v>0</v>
      </c>
      <c r="AC40" s="251">
        <f>PUNTAJE!BU40</f>
        <v>0</v>
      </c>
      <c r="AD40" s="251">
        <f>PUNTAJE!BX40</f>
        <v>0</v>
      </c>
      <c r="AE40" s="251">
        <f>PUNTAJE!CA40</f>
        <v>0</v>
      </c>
      <c r="AF40" s="251">
        <f>PUNTAJE!CD40</f>
        <v>0</v>
      </c>
      <c r="AG40" s="251">
        <f>PUNTAJE!CG40</f>
        <v>0</v>
      </c>
      <c r="AH40" s="251">
        <f>PUNTAJE!CJ40</f>
        <v>0</v>
      </c>
      <c r="AI40" s="40">
        <f t="shared" si="0"/>
        <v>500</v>
      </c>
      <c r="AJ40" s="146" t="s">
        <v>560</v>
      </c>
      <c r="AK40" s="206">
        <f>MAX(H40,I40,J40,K40,L40,M40,N40,O40,Q40,R40,S40,T40,U40,V40,W40,X40,Y40,Z40,AA40,AB40,AC40,AD40,AE40,AH40)</f>
        <v>0</v>
      </c>
      <c r="AM40" s="40" t="s">
        <v>601</v>
      </c>
      <c r="AP40" s="40" t="s">
        <v>602</v>
      </c>
    </row>
    <row r="41" spans="1:42" s="40" customFormat="1" ht="25.5" x14ac:dyDescent="0.2">
      <c r="A41" s="103">
        <v>32</v>
      </c>
      <c r="B41" s="202" t="s">
        <v>88</v>
      </c>
      <c r="C41" s="121" t="s">
        <v>87</v>
      </c>
      <c r="D41" s="146">
        <v>1</v>
      </c>
      <c r="E41" s="227" t="s">
        <v>53</v>
      </c>
      <c r="F41" s="228">
        <v>79.333333333333329</v>
      </c>
      <c r="G41" s="25">
        <v>12568.78</v>
      </c>
      <c r="H41" s="251">
        <f>PUNTAJE!J41</f>
        <v>0</v>
      </c>
      <c r="I41" s="251">
        <f>PUNTAJE!M41</f>
        <v>0</v>
      </c>
      <c r="J41" s="251">
        <f>PUNTAJE!P41</f>
        <v>0</v>
      </c>
      <c r="K41" s="251">
        <f>PUNTAJE!S41</f>
        <v>0</v>
      </c>
      <c r="L41" s="251">
        <f>PUNTAJE!V41</f>
        <v>0</v>
      </c>
      <c r="M41" s="251">
        <f>PUNTAJE!Y41</f>
        <v>0</v>
      </c>
      <c r="N41" s="251">
        <f>PUNTAJE!AB41</f>
        <v>0</v>
      </c>
      <c r="O41" s="251">
        <f>PUNTAJE!AE41</f>
        <v>0</v>
      </c>
      <c r="P41" s="251">
        <f>PUNTAJE!AH41</f>
        <v>0</v>
      </c>
      <c r="Q41" s="251">
        <f>PUNTAJE!AK41</f>
        <v>0</v>
      </c>
      <c r="R41" s="251">
        <f>PUNTAJE!AN41</f>
        <v>0</v>
      </c>
      <c r="S41" s="251">
        <f>PUNTAJE!AQ41</f>
        <v>0</v>
      </c>
      <c r="T41" s="251">
        <f>PUNTAJE!AT41</f>
        <v>0</v>
      </c>
      <c r="U41" s="251">
        <f>PUNTAJE!AW41</f>
        <v>0</v>
      </c>
      <c r="V41" s="251">
        <f>PUNTAJE!AZ41</f>
        <v>0</v>
      </c>
      <c r="W41" s="251">
        <f>PUNTAJE!BC41</f>
        <v>0</v>
      </c>
      <c r="X41" s="251">
        <f>PUNTAJE!BF41</f>
        <v>0</v>
      </c>
      <c r="Y41" s="251">
        <f>PUNTAJE!BI41</f>
        <v>0</v>
      </c>
      <c r="Z41" s="251">
        <f>PUNTAJE!BL41</f>
        <v>0</v>
      </c>
      <c r="AA41" s="251">
        <f>PUNTAJE!BO41</f>
        <v>0</v>
      </c>
      <c r="AB41" s="251">
        <f>PUNTAJE!BR41</f>
        <v>0</v>
      </c>
      <c r="AC41" s="251">
        <f>PUNTAJE!BU41</f>
        <v>0</v>
      </c>
      <c r="AD41" s="251">
        <f>PUNTAJE!BX41</f>
        <v>0</v>
      </c>
      <c r="AE41" s="251">
        <f>PUNTAJE!CA41</f>
        <v>0</v>
      </c>
      <c r="AF41" s="251">
        <f>PUNTAJE!CD41</f>
        <v>0</v>
      </c>
      <c r="AG41" s="251">
        <f>PUNTAJE!CG41</f>
        <v>0</v>
      </c>
      <c r="AH41" s="251">
        <f>PUNTAJE!CJ41</f>
        <v>0</v>
      </c>
      <c r="AI41" s="40">
        <f t="shared" si="0"/>
        <v>0</v>
      </c>
      <c r="AJ41" s="40" t="s">
        <v>45</v>
      </c>
      <c r="AK41" s="40">
        <f t="shared" ref="AK41:AK68" si="11">MAX(H41,I41,J41,K41,L41,M41,N41,O41,P41,Q41,R41,S41,T41,U41,V41,W41,X41,Y41,Z41,AA41,AB41,AC41,AD41,AE41,AH41)</f>
        <v>0</v>
      </c>
      <c r="AM41" s="40" t="s">
        <v>45</v>
      </c>
      <c r="AP41" s="40" t="s">
        <v>45</v>
      </c>
    </row>
    <row r="42" spans="1:42" s="40" customFormat="1" ht="38.25" x14ac:dyDescent="0.2">
      <c r="A42" s="103">
        <v>33</v>
      </c>
      <c r="B42" s="202" t="s">
        <v>89</v>
      </c>
      <c r="C42" s="121" t="s">
        <v>87</v>
      </c>
      <c r="D42" s="146">
        <v>1</v>
      </c>
      <c r="E42" s="227" t="s">
        <v>53</v>
      </c>
      <c r="F42" s="228">
        <v>3.3333333333333335</v>
      </c>
      <c r="G42" s="25">
        <v>73089</v>
      </c>
      <c r="H42" s="251">
        <f>PUNTAJE!J42</f>
        <v>0</v>
      </c>
      <c r="I42" s="251">
        <f>PUNTAJE!M42</f>
        <v>0</v>
      </c>
      <c r="J42" s="251">
        <f>PUNTAJE!P42</f>
        <v>0</v>
      </c>
      <c r="K42" s="251">
        <f>PUNTAJE!S42</f>
        <v>0</v>
      </c>
      <c r="L42" s="251">
        <f>PUNTAJE!V42</f>
        <v>0</v>
      </c>
      <c r="M42" s="251">
        <f>PUNTAJE!Y42</f>
        <v>0</v>
      </c>
      <c r="N42" s="251">
        <f>PUNTAJE!AB42</f>
        <v>437.26679104477614</v>
      </c>
      <c r="O42" s="251">
        <f>PUNTAJE!AE42</f>
        <v>0</v>
      </c>
      <c r="P42" s="251">
        <f>PUNTAJE!AH42</f>
        <v>0</v>
      </c>
      <c r="Q42" s="251">
        <f>PUNTAJE!AK42</f>
        <v>0</v>
      </c>
      <c r="R42" s="251">
        <f>PUNTAJE!AN42</f>
        <v>0</v>
      </c>
      <c r="S42" s="251">
        <f>PUNTAJE!AQ42</f>
        <v>0</v>
      </c>
      <c r="T42" s="251">
        <f>PUNTAJE!AT42</f>
        <v>0</v>
      </c>
      <c r="U42" s="251">
        <f>PUNTAJE!AW42</f>
        <v>0</v>
      </c>
      <c r="V42" s="251">
        <f>PUNTAJE!AZ42</f>
        <v>0</v>
      </c>
      <c r="W42" s="251">
        <f>PUNTAJE!BC42</f>
        <v>0</v>
      </c>
      <c r="X42" s="251">
        <f>PUNTAJE!BF42</f>
        <v>0</v>
      </c>
      <c r="Y42" s="251">
        <f>PUNTAJE!BI42</f>
        <v>0</v>
      </c>
      <c r="Z42" s="251">
        <f>PUNTAJE!BL42</f>
        <v>0</v>
      </c>
      <c r="AA42" s="251">
        <f>PUNTAJE!BO42</f>
        <v>0</v>
      </c>
      <c r="AB42" s="251">
        <f>PUNTAJE!BR42</f>
        <v>0</v>
      </c>
      <c r="AC42" s="251">
        <f>PUNTAJE!BU42</f>
        <v>500</v>
      </c>
      <c r="AD42" s="251">
        <f>PUNTAJE!BX42</f>
        <v>0</v>
      </c>
      <c r="AE42" s="251">
        <f>PUNTAJE!CA42</f>
        <v>0</v>
      </c>
      <c r="AF42" s="251">
        <f>PUNTAJE!CD42</f>
        <v>0</v>
      </c>
      <c r="AG42" s="251">
        <f>PUNTAJE!CG42</f>
        <v>0</v>
      </c>
      <c r="AH42" s="251">
        <f>PUNTAJE!CJ42</f>
        <v>0</v>
      </c>
      <c r="AI42" s="40">
        <f t="shared" si="0"/>
        <v>500</v>
      </c>
      <c r="AJ42" s="146" t="s">
        <v>571</v>
      </c>
      <c r="AK42" s="40">
        <f>MAX(H42,I42,J42,K42,L42,M42,N42,O42,P42,Q42,R42,S42,T42,U42,V42,W42,X42,Y42,Z42,AA42,AB42,AD42,AE42,AH42)</f>
        <v>437.26679104477614</v>
      </c>
      <c r="AL42" s="40">
        <f>AK42-N42</f>
        <v>0</v>
      </c>
      <c r="AM42" s="40" t="s">
        <v>558</v>
      </c>
      <c r="AP42" s="40" t="s">
        <v>602</v>
      </c>
    </row>
    <row r="43" spans="1:42" s="40" customFormat="1" ht="25.5" x14ac:dyDescent="0.2">
      <c r="A43" s="103">
        <v>34</v>
      </c>
      <c r="B43" s="202" t="s">
        <v>90</v>
      </c>
      <c r="C43" s="121" t="s">
        <v>87</v>
      </c>
      <c r="D43" s="146">
        <v>1</v>
      </c>
      <c r="E43" s="227" t="s">
        <v>53</v>
      </c>
      <c r="F43" s="228">
        <v>1</v>
      </c>
      <c r="G43" s="25">
        <v>1428</v>
      </c>
      <c r="H43" s="251">
        <f>PUNTAJE!J43</f>
        <v>500</v>
      </c>
      <c r="I43" s="251">
        <f>PUNTAJE!M43</f>
        <v>0</v>
      </c>
      <c r="J43" s="251">
        <f>PUNTAJE!P43</f>
        <v>0</v>
      </c>
      <c r="K43" s="251">
        <f>PUNTAJE!S43</f>
        <v>0</v>
      </c>
      <c r="L43" s="251">
        <f>PUNTAJE!V43</f>
        <v>0</v>
      </c>
      <c r="M43" s="251">
        <f>PUNTAJE!Y43</f>
        <v>0</v>
      </c>
      <c r="N43" s="251">
        <f>PUNTAJE!AB43</f>
        <v>0</v>
      </c>
      <c r="O43" s="251">
        <f>PUNTAJE!AE43</f>
        <v>0</v>
      </c>
      <c r="P43" s="251">
        <f>PUNTAJE!AH43</f>
        <v>0</v>
      </c>
      <c r="Q43" s="251">
        <f>PUNTAJE!AK43</f>
        <v>0</v>
      </c>
      <c r="R43" s="251">
        <f>PUNTAJE!AN43</f>
        <v>0</v>
      </c>
      <c r="S43" s="251">
        <f>PUNTAJE!AQ43</f>
        <v>0</v>
      </c>
      <c r="T43" s="251">
        <f>PUNTAJE!AT43</f>
        <v>0</v>
      </c>
      <c r="U43" s="251">
        <f>PUNTAJE!AW43</f>
        <v>0</v>
      </c>
      <c r="V43" s="251">
        <f>PUNTAJE!AZ43</f>
        <v>0</v>
      </c>
      <c r="W43" s="251">
        <f>PUNTAJE!BC43</f>
        <v>0</v>
      </c>
      <c r="X43" s="251">
        <f>PUNTAJE!BF43</f>
        <v>0</v>
      </c>
      <c r="Y43" s="251">
        <f>PUNTAJE!BI43</f>
        <v>0</v>
      </c>
      <c r="Z43" s="251">
        <f>PUNTAJE!BL43</f>
        <v>0</v>
      </c>
      <c r="AA43" s="251">
        <f>PUNTAJE!BO43</f>
        <v>0</v>
      </c>
      <c r="AB43" s="251">
        <f>PUNTAJE!BR43</f>
        <v>0</v>
      </c>
      <c r="AC43" s="251">
        <f>PUNTAJE!BU43</f>
        <v>0</v>
      </c>
      <c r="AD43" s="251">
        <f>PUNTAJE!BX43</f>
        <v>0</v>
      </c>
      <c r="AE43" s="251">
        <f>PUNTAJE!CA43</f>
        <v>0</v>
      </c>
      <c r="AF43" s="251">
        <f>PUNTAJE!CD43</f>
        <v>0</v>
      </c>
      <c r="AG43" s="251">
        <f>PUNTAJE!CG43</f>
        <v>0</v>
      </c>
      <c r="AH43" s="251">
        <f>PUNTAJE!CJ43</f>
        <v>0</v>
      </c>
      <c r="AI43" s="40">
        <f t="shared" si="0"/>
        <v>500</v>
      </c>
      <c r="AJ43" s="146" t="s">
        <v>42</v>
      </c>
      <c r="AK43" s="40">
        <f>MAX(I43,J43,K43,L43,M43,N43,O43,P43,Q43,R43,S43,T43,U43,V43,W43,X43,Y43,Z43,AA43,AB43,AC43,AD43,AE43,AH43)</f>
        <v>0</v>
      </c>
      <c r="AM43" s="40" t="s">
        <v>601</v>
      </c>
      <c r="AP43" s="40" t="s">
        <v>602</v>
      </c>
    </row>
    <row r="44" spans="1:42" s="40" customFormat="1" ht="63.75" x14ac:dyDescent="0.2">
      <c r="A44" s="103">
        <v>35</v>
      </c>
      <c r="B44" s="202" t="s">
        <v>91</v>
      </c>
      <c r="C44" s="121" t="s">
        <v>87</v>
      </c>
      <c r="D44" s="146">
        <v>1</v>
      </c>
      <c r="E44" s="227" t="s">
        <v>53</v>
      </c>
      <c r="F44" s="228">
        <v>333</v>
      </c>
      <c r="G44" s="25">
        <v>3362</v>
      </c>
      <c r="H44" s="251">
        <f>PUNTAJE!J44</f>
        <v>0</v>
      </c>
      <c r="I44" s="251">
        <f>PUNTAJE!M44</f>
        <v>0</v>
      </c>
      <c r="J44" s="251">
        <f>PUNTAJE!P44</f>
        <v>0</v>
      </c>
      <c r="K44" s="251">
        <f>PUNTAJE!S44</f>
        <v>0</v>
      </c>
      <c r="L44" s="251">
        <f>PUNTAJE!V44</f>
        <v>0</v>
      </c>
      <c r="M44" s="251">
        <f>PUNTAJE!Y44</f>
        <v>0</v>
      </c>
      <c r="N44" s="251">
        <f>PUNTAJE!AB44</f>
        <v>0</v>
      </c>
      <c r="O44" s="251">
        <f>PUNTAJE!AE44</f>
        <v>0</v>
      </c>
      <c r="P44" s="251">
        <f>PUNTAJE!AH44</f>
        <v>500</v>
      </c>
      <c r="Q44" s="251">
        <f>PUNTAJE!AK44</f>
        <v>0</v>
      </c>
      <c r="R44" s="251">
        <f>PUNTAJE!AN44</f>
        <v>0</v>
      </c>
      <c r="S44" s="251">
        <f>PUNTAJE!AQ44</f>
        <v>0</v>
      </c>
      <c r="T44" s="251">
        <f>PUNTAJE!AT44</f>
        <v>0</v>
      </c>
      <c r="U44" s="251">
        <f>PUNTAJE!AW44</f>
        <v>0</v>
      </c>
      <c r="V44" s="251">
        <f>PUNTAJE!AZ44</f>
        <v>0</v>
      </c>
      <c r="W44" s="251">
        <f>PUNTAJE!BC44</f>
        <v>0</v>
      </c>
      <c r="X44" s="251">
        <f>PUNTAJE!BF44</f>
        <v>0</v>
      </c>
      <c r="Y44" s="251">
        <f>PUNTAJE!BI44</f>
        <v>0</v>
      </c>
      <c r="Z44" s="251">
        <f>PUNTAJE!BL44</f>
        <v>0</v>
      </c>
      <c r="AA44" s="251">
        <f>PUNTAJE!BO44</f>
        <v>0</v>
      </c>
      <c r="AB44" s="251">
        <f>PUNTAJE!BR44</f>
        <v>0</v>
      </c>
      <c r="AC44" s="251">
        <f>PUNTAJE!BU44</f>
        <v>0</v>
      </c>
      <c r="AD44" s="251">
        <f>PUNTAJE!BX44</f>
        <v>0</v>
      </c>
      <c r="AE44" s="251">
        <f>PUNTAJE!CA44</f>
        <v>0</v>
      </c>
      <c r="AF44" s="251">
        <f>PUNTAJE!CD44</f>
        <v>0</v>
      </c>
      <c r="AG44" s="251">
        <f>PUNTAJE!CG44</f>
        <v>0</v>
      </c>
      <c r="AH44" s="251">
        <f>PUNTAJE!CJ44</f>
        <v>0</v>
      </c>
      <c r="AI44" s="40">
        <f t="shared" si="0"/>
        <v>500</v>
      </c>
      <c r="AJ44" s="146" t="s">
        <v>560</v>
      </c>
      <c r="AK44" s="206">
        <f>MAX(H44,I44,J44,K44,L44,M44,N44,O44,Q44,R44,S44,T44,U44,V44,W44,X44,Y44,Z44,AA44,AB44,AC44,AD44,AE44,AH44)</f>
        <v>0</v>
      </c>
      <c r="AM44" s="40" t="s">
        <v>601</v>
      </c>
      <c r="AP44" s="40" t="s">
        <v>602</v>
      </c>
    </row>
    <row r="45" spans="1:42" s="40" customFormat="1" ht="63.75" x14ac:dyDescent="0.2">
      <c r="A45" s="103">
        <v>36</v>
      </c>
      <c r="B45" s="202" t="s">
        <v>92</v>
      </c>
      <c r="C45" s="121" t="s">
        <v>93</v>
      </c>
      <c r="D45" s="146">
        <v>1</v>
      </c>
      <c r="E45" s="227" t="s">
        <v>53</v>
      </c>
      <c r="F45" s="228">
        <v>38.666666666666664</v>
      </c>
      <c r="G45" s="25">
        <v>12625.33951</v>
      </c>
      <c r="H45" s="251">
        <f>PUNTAJE!J45</f>
        <v>0</v>
      </c>
      <c r="I45" s="251">
        <f>PUNTAJE!M45</f>
        <v>0</v>
      </c>
      <c r="J45" s="251">
        <f>PUNTAJE!P45</f>
        <v>0</v>
      </c>
      <c r="K45" s="251">
        <f>PUNTAJE!S45</f>
        <v>0</v>
      </c>
      <c r="L45" s="251">
        <f>PUNTAJE!V45</f>
        <v>0</v>
      </c>
      <c r="M45" s="251">
        <f>PUNTAJE!Y45</f>
        <v>0</v>
      </c>
      <c r="N45" s="251">
        <f>PUNTAJE!AB45</f>
        <v>0</v>
      </c>
      <c r="O45" s="251">
        <f>PUNTAJE!AE45</f>
        <v>0</v>
      </c>
      <c r="P45" s="251">
        <f>PUNTAJE!AH45</f>
        <v>0</v>
      </c>
      <c r="Q45" s="251">
        <f>PUNTAJE!AK45</f>
        <v>0</v>
      </c>
      <c r="R45" s="251">
        <f>PUNTAJE!AN45</f>
        <v>0</v>
      </c>
      <c r="S45" s="251">
        <f>PUNTAJE!AQ45</f>
        <v>0</v>
      </c>
      <c r="T45" s="251">
        <f>PUNTAJE!AT45</f>
        <v>0</v>
      </c>
      <c r="U45" s="251">
        <f>PUNTAJE!AW45</f>
        <v>0</v>
      </c>
      <c r="V45" s="251">
        <f>PUNTAJE!AZ45</f>
        <v>0</v>
      </c>
      <c r="W45" s="251">
        <f>PUNTAJE!BC45</f>
        <v>0</v>
      </c>
      <c r="X45" s="251">
        <f>PUNTAJE!BF45</f>
        <v>0</v>
      </c>
      <c r="Y45" s="251">
        <f>PUNTAJE!BI45</f>
        <v>0</v>
      </c>
      <c r="Z45" s="251">
        <f>PUNTAJE!BL45</f>
        <v>0</v>
      </c>
      <c r="AA45" s="251">
        <f>PUNTAJE!BO45</f>
        <v>0</v>
      </c>
      <c r="AB45" s="251">
        <f>PUNTAJE!BR45</f>
        <v>0</v>
      </c>
      <c r="AC45" s="251">
        <f>PUNTAJE!BU45</f>
        <v>0</v>
      </c>
      <c r="AD45" s="251">
        <f>PUNTAJE!BX45</f>
        <v>0</v>
      </c>
      <c r="AE45" s="251">
        <f>PUNTAJE!CA45</f>
        <v>0</v>
      </c>
      <c r="AF45" s="251">
        <f>PUNTAJE!CD45</f>
        <v>0</v>
      </c>
      <c r="AG45" s="251">
        <f>PUNTAJE!CG45</f>
        <v>0</v>
      </c>
      <c r="AH45" s="251">
        <f>PUNTAJE!CJ45</f>
        <v>0</v>
      </c>
      <c r="AI45" s="40">
        <f t="shared" si="0"/>
        <v>0</v>
      </c>
      <c r="AJ45" s="40" t="s">
        <v>45</v>
      </c>
      <c r="AK45" s="40">
        <f t="shared" si="11"/>
        <v>0</v>
      </c>
      <c r="AM45" s="40" t="s">
        <v>45</v>
      </c>
      <c r="AP45" s="40" t="s">
        <v>45</v>
      </c>
    </row>
    <row r="46" spans="1:42" s="40" customFormat="1" ht="25.5" x14ac:dyDescent="0.2">
      <c r="A46" s="103">
        <v>37</v>
      </c>
      <c r="B46" s="202" t="s">
        <v>94</v>
      </c>
      <c r="C46" s="121" t="s">
        <v>95</v>
      </c>
      <c r="D46" s="146">
        <v>1</v>
      </c>
      <c r="E46" s="227" t="s">
        <v>53</v>
      </c>
      <c r="F46" s="228">
        <v>1</v>
      </c>
      <c r="G46" s="25">
        <v>24700</v>
      </c>
      <c r="H46" s="251">
        <f>PUNTAJE!J46</f>
        <v>0</v>
      </c>
      <c r="I46" s="251">
        <f>PUNTAJE!M46</f>
        <v>0</v>
      </c>
      <c r="J46" s="251">
        <f>PUNTAJE!P46</f>
        <v>0</v>
      </c>
      <c r="K46" s="251">
        <f>PUNTAJE!S46</f>
        <v>0</v>
      </c>
      <c r="L46" s="251">
        <f>PUNTAJE!V46</f>
        <v>0</v>
      </c>
      <c r="M46" s="251">
        <f>PUNTAJE!Y46</f>
        <v>500</v>
      </c>
      <c r="N46" s="251">
        <f>PUNTAJE!AB46</f>
        <v>0</v>
      </c>
      <c r="O46" s="251">
        <f>PUNTAJE!AE46</f>
        <v>0</v>
      </c>
      <c r="P46" s="251">
        <f>PUNTAJE!AH46</f>
        <v>0</v>
      </c>
      <c r="Q46" s="251">
        <f>PUNTAJE!AK46</f>
        <v>0</v>
      </c>
      <c r="R46" s="251">
        <f>PUNTAJE!AN46</f>
        <v>0</v>
      </c>
      <c r="S46" s="251">
        <f>PUNTAJE!AQ46</f>
        <v>0</v>
      </c>
      <c r="T46" s="251">
        <f>PUNTAJE!AT46</f>
        <v>0</v>
      </c>
      <c r="U46" s="251">
        <f>PUNTAJE!AW46</f>
        <v>0</v>
      </c>
      <c r="V46" s="251">
        <f>PUNTAJE!AZ46</f>
        <v>0</v>
      </c>
      <c r="W46" s="251">
        <f>PUNTAJE!BC46</f>
        <v>0</v>
      </c>
      <c r="X46" s="251">
        <f>PUNTAJE!BF46</f>
        <v>0</v>
      </c>
      <c r="Y46" s="251">
        <f>PUNTAJE!BI46</f>
        <v>0</v>
      </c>
      <c r="Z46" s="251">
        <f>PUNTAJE!BL46</f>
        <v>0</v>
      </c>
      <c r="AA46" s="251">
        <f>PUNTAJE!BO46</f>
        <v>0</v>
      </c>
      <c r="AB46" s="251">
        <f>PUNTAJE!BR46</f>
        <v>0</v>
      </c>
      <c r="AC46" s="251">
        <f>PUNTAJE!BU46</f>
        <v>0</v>
      </c>
      <c r="AD46" s="251">
        <f>PUNTAJE!BX46</f>
        <v>0</v>
      </c>
      <c r="AE46" s="251">
        <f>PUNTAJE!CA46</f>
        <v>0</v>
      </c>
      <c r="AF46" s="251">
        <f>PUNTAJE!CD46</f>
        <v>0</v>
      </c>
      <c r="AG46" s="251">
        <f>PUNTAJE!CG46</f>
        <v>0</v>
      </c>
      <c r="AH46" s="251">
        <f>PUNTAJE!CJ46</f>
        <v>0</v>
      </c>
      <c r="AI46" s="40">
        <f t="shared" si="0"/>
        <v>500</v>
      </c>
      <c r="AJ46" s="146" t="s">
        <v>557</v>
      </c>
      <c r="AK46" s="40">
        <f>MAX(H46,I46,J46,K46,L46,N46,O46,P46,Q46,R46,S46,T46,U46,V46,W46,X46,Y46,Z46,AA46,AB46,AC46,AD46,AE46,AH46)</f>
        <v>0</v>
      </c>
      <c r="AM46" s="40" t="s">
        <v>601</v>
      </c>
      <c r="AP46" s="40" t="s">
        <v>602</v>
      </c>
    </row>
    <row r="47" spans="1:42" s="40" customFormat="1" ht="25.5" x14ac:dyDescent="0.2">
      <c r="A47" s="103">
        <v>38</v>
      </c>
      <c r="B47" s="202" t="s">
        <v>96</v>
      </c>
      <c r="C47" s="121" t="s">
        <v>97</v>
      </c>
      <c r="D47" s="146">
        <v>1</v>
      </c>
      <c r="E47" s="227" t="s">
        <v>53</v>
      </c>
      <c r="F47" s="228">
        <v>2928.6666666666665</v>
      </c>
      <c r="G47" s="25">
        <v>2195.5500000000002</v>
      </c>
      <c r="H47" s="251">
        <f>PUNTAJE!J47</f>
        <v>392.38095238095241</v>
      </c>
      <c r="I47" s="251">
        <f>PUNTAJE!M47</f>
        <v>0</v>
      </c>
      <c r="J47" s="251">
        <f>PUNTAJE!P47</f>
        <v>0</v>
      </c>
      <c r="K47" s="251">
        <f>PUNTAJE!S47</f>
        <v>0</v>
      </c>
      <c r="L47" s="251">
        <f>PUNTAJE!V47</f>
        <v>0</v>
      </c>
      <c r="M47" s="251">
        <f>PUNTAJE!Y47</f>
        <v>448.31338411316642</v>
      </c>
      <c r="N47" s="251">
        <f>PUNTAJE!AB47</f>
        <v>412.20610305152576</v>
      </c>
      <c r="O47" s="251">
        <f>PUNTAJE!AE47</f>
        <v>0</v>
      </c>
      <c r="P47" s="251">
        <f>PUNTAJE!AH47</f>
        <v>430.73706220595921</v>
      </c>
      <c r="Q47" s="251">
        <f>PUNTAJE!AK47</f>
        <v>0</v>
      </c>
      <c r="R47" s="251">
        <f>PUNTAJE!AN47</f>
        <v>0</v>
      </c>
      <c r="S47" s="251">
        <f>PUNTAJE!AQ47</f>
        <v>0</v>
      </c>
      <c r="T47" s="251">
        <f>PUNTAJE!AT47</f>
        <v>0</v>
      </c>
      <c r="U47" s="251">
        <f>PUNTAJE!AW47</f>
        <v>0</v>
      </c>
      <c r="V47" s="251">
        <f>PUNTAJE!AZ47</f>
        <v>0</v>
      </c>
      <c r="W47" s="251">
        <f>PUNTAJE!BC47</f>
        <v>0</v>
      </c>
      <c r="X47" s="251">
        <f>PUNTAJE!BF47</f>
        <v>376.77183356195701</v>
      </c>
      <c r="Y47" s="251">
        <f>PUNTAJE!BI47</f>
        <v>0</v>
      </c>
      <c r="Z47" s="251">
        <f>PUNTAJE!BL47</f>
        <v>436.44067796610165</v>
      </c>
      <c r="AA47" s="251">
        <f>PUNTAJE!BO47</f>
        <v>0</v>
      </c>
      <c r="AB47" s="251">
        <f>PUNTAJE!BR47</f>
        <v>0</v>
      </c>
      <c r="AC47" s="251">
        <f>PUNTAJE!BU47</f>
        <v>500</v>
      </c>
      <c r="AD47" s="251">
        <f>PUNTAJE!BX47</f>
        <v>0</v>
      </c>
      <c r="AE47" s="251">
        <f>PUNTAJE!CA47</f>
        <v>0</v>
      </c>
      <c r="AF47" s="251">
        <f>PUNTAJE!CD47</f>
        <v>0</v>
      </c>
      <c r="AG47" s="251">
        <f>PUNTAJE!CG47</f>
        <v>0</v>
      </c>
      <c r="AH47" s="251">
        <f>PUNTAJE!CJ47</f>
        <v>0</v>
      </c>
      <c r="AI47" s="40">
        <f t="shared" si="0"/>
        <v>500</v>
      </c>
      <c r="AJ47" s="146" t="s">
        <v>571</v>
      </c>
      <c r="AK47" s="40">
        <f>MAX(H47,I47,J47,K47,L47,M47,N47,O47,P47,Q47,R47,S47,T47,U47,V47,W47,X47,Y47,Z47,AA47,AB47,AD47,AE47,AH47)</f>
        <v>448.31338411316642</v>
      </c>
      <c r="AL47" s="40">
        <f>AK47-N47</f>
        <v>36.107281061640663</v>
      </c>
      <c r="AM47" s="40" t="s">
        <v>557</v>
      </c>
      <c r="AP47" s="40" t="s">
        <v>568</v>
      </c>
    </row>
    <row r="48" spans="1:42" s="40" customFormat="1" ht="51" x14ac:dyDescent="0.2">
      <c r="A48" s="103">
        <v>39</v>
      </c>
      <c r="B48" s="202" t="s">
        <v>98</v>
      </c>
      <c r="C48" s="121" t="s">
        <v>99</v>
      </c>
      <c r="D48" s="146">
        <v>1</v>
      </c>
      <c r="E48" s="227" t="s">
        <v>53</v>
      </c>
      <c r="F48" s="228">
        <v>1052.9666666666667</v>
      </c>
      <c r="G48" s="25">
        <v>4811.17</v>
      </c>
      <c r="H48" s="251">
        <f>PUNTAJE!J48</f>
        <v>0</v>
      </c>
      <c r="I48" s="251">
        <f>PUNTAJE!M48</f>
        <v>0</v>
      </c>
      <c r="J48" s="251">
        <f>PUNTAJE!P48</f>
        <v>0</v>
      </c>
      <c r="K48" s="251">
        <f>PUNTAJE!S48</f>
        <v>0</v>
      </c>
      <c r="L48" s="251">
        <f>PUNTAJE!V48</f>
        <v>0</v>
      </c>
      <c r="M48" s="251">
        <f>PUNTAJE!Y48</f>
        <v>499.99999999999994</v>
      </c>
      <c r="N48" s="251">
        <f>PUNTAJE!AB48</f>
        <v>376.59574468085106</v>
      </c>
      <c r="O48" s="251">
        <f>PUNTAJE!AE48</f>
        <v>0</v>
      </c>
      <c r="P48" s="251">
        <f>PUNTAJE!AH48</f>
        <v>449.35262757044939</v>
      </c>
      <c r="Q48" s="251">
        <f>PUNTAJE!AK48</f>
        <v>0</v>
      </c>
      <c r="R48" s="251">
        <f>PUNTAJE!AN48</f>
        <v>0</v>
      </c>
      <c r="S48" s="251">
        <f>PUNTAJE!AQ48</f>
        <v>0</v>
      </c>
      <c r="T48" s="251">
        <f>PUNTAJE!AT48</f>
        <v>437.7937175364828</v>
      </c>
      <c r="U48" s="251">
        <f>PUNTAJE!AW48</f>
        <v>0</v>
      </c>
      <c r="V48" s="251">
        <f>PUNTAJE!AZ48</f>
        <v>0</v>
      </c>
      <c r="W48" s="251">
        <f>PUNTAJE!BC48</f>
        <v>424.25695110258869</v>
      </c>
      <c r="X48" s="251">
        <f>PUNTAJE!BF48</f>
        <v>0</v>
      </c>
      <c r="Y48" s="251">
        <f>PUNTAJE!BI48</f>
        <v>0</v>
      </c>
      <c r="Z48" s="251">
        <f>PUNTAJE!BL48</f>
        <v>378.99589389626419</v>
      </c>
      <c r="AA48" s="251">
        <f>PUNTAJE!BO48</f>
        <v>0</v>
      </c>
      <c r="AB48" s="251">
        <f>PUNTAJE!BR48</f>
        <v>359.7560975609756</v>
      </c>
      <c r="AC48" s="251">
        <f>PUNTAJE!BU48</f>
        <v>482.28882833787463</v>
      </c>
      <c r="AD48" s="251">
        <f>PUNTAJE!BX48</f>
        <v>0</v>
      </c>
      <c r="AE48" s="251">
        <f>PUNTAJE!CA48</f>
        <v>0</v>
      </c>
      <c r="AF48" s="251">
        <f>PUNTAJE!CD48</f>
        <v>0</v>
      </c>
      <c r="AG48" s="251">
        <f>PUNTAJE!CG48</f>
        <v>0</v>
      </c>
      <c r="AH48" s="251">
        <f>PUNTAJE!CJ48</f>
        <v>0</v>
      </c>
      <c r="AI48" s="40">
        <f t="shared" si="0"/>
        <v>499.99999999999994</v>
      </c>
      <c r="AJ48" s="146" t="s">
        <v>557</v>
      </c>
      <c r="AK48" s="40">
        <f t="shared" ref="AK48:AK49" si="12">MAX(H48,I48,J48,K48,L48,N48,O48,P48,Q48,R48,S48,T48,U48,V48,W48,X48,Y48,Z48,AA48,AB48,AC48,AD48,AE48,AH48)</f>
        <v>482.28882833787463</v>
      </c>
      <c r="AL48" s="40">
        <f>AK48-T48</f>
        <v>44.495110801391832</v>
      </c>
      <c r="AM48" s="40" t="s">
        <v>571</v>
      </c>
      <c r="AP48" s="40" t="s">
        <v>560</v>
      </c>
    </row>
    <row r="49" spans="1:42" s="40" customFormat="1" ht="51" x14ac:dyDescent="0.2">
      <c r="A49" s="103">
        <v>40</v>
      </c>
      <c r="B49" s="202" t="s">
        <v>100</v>
      </c>
      <c r="C49" s="121" t="s">
        <v>99</v>
      </c>
      <c r="D49" s="146">
        <v>1</v>
      </c>
      <c r="E49" s="227" t="s">
        <v>53</v>
      </c>
      <c r="F49" s="228">
        <v>34.333333333333336</v>
      </c>
      <c r="G49" s="25">
        <v>4776.1364000000003</v>
      </c>
      <c r="H49" s="251">
        <f>PUNTAJE!J49</f>
        <v>0</v>
      </c>
      <c r="I49" s="251">
        <f>PUNTAJE!M49</f>
        <v>0</v>
      </c>
      <c r="J49" s="251">
        <f>PUNTAJE!P49</f>
        <v>0</v>
      </c>
      <c r="K49" s="251">
        <f>PUNTAJE!S49</f>
        <v>0</v>
      </c>
      <c r="L49" s="251">
        <f>PUNTAJE!V49</f>
        <v>0</v>
      </c>
      <c r="M49" s="251">
        <f>PUNTAJE!Y49</f>
        <v>499.99999999999994</v>
      </c>
      <c r="N49" s="251">
        <f>PUNTAJE!AB49</f>
        <v>0</v>
      </c>
      <c r="O49" s="251">
        <f>PUNTAJE!AE49</f>
        <v>0</v>
      </c>
      <c r="P49" s="251">
        <f>PUNTAJE!AH49</f>
        <v>0</v>
      </c>
      <c r="Q49" s="251">
        <f>PUNTAJE!AK49</f>
        <v>0</v>
      </c>
      <c r="R49" s="251">
        <f>PUNTAJE!AN49</f>
        <v>0</v>
      </c>
      <c r="S49" s="251">
        <f>PUNTAJE!AQ49</f>
        <v>0</v>
      </c>
      <c r="T49" s="251">
        <f>PUNTAJE!AT49</f>
        <v>498.75</v>
      </c>
      <c r="U49" s="251">
        <f>PUNTAJE!AW49</f>
        <v>0</v>
      </c>
      <c r="V49" s="251">
        <f>PUNTAJE!AZ49</f>
        <v>0</v>
      </c>
      <c r="W49" s="251">
        <f>PUNTAJE!BC49</f>
        <v>0</v>
      </c>
      <c r="X49" s="251">
        <f>PUNTAJE!BF49</f>
        <v>0</v>
      </c>
      <c r="Y49" s="251">
        <f>PUNTAJE!BI49</f>
        <v>0</v>
      </c>
      <c r="Z49" s="251">
        <f>PUNTAJE!BL49</f>
        <v>0</v>
      </c>
      <c r="AA49" s="251">
        <f>PUNTAJE!BO49</f>
        <v>0</v>
      </c>
      <c r="AB49" s="251">
        <f>PUNTAJE!BR49</f>
        <v>0</v>
      </c>
      <c r="AC49" s="251">
        <f>PUNTAJE!BU49</f>
        <v>481.65137614678906</v>
      </c>
      <c r="AD49" s="251">
        <f>PUNTAJE!BX49</f>
        <v>0</v>
      </c>
      <c r="AE49" s="251">
        <f>PUNTAJE!CA49</f>
        <v>0</v>
      </c>
      <c r="AF49" s="251">
        <f>PUNTAJE!CD49</f>
        <v>0</v>
      </c>
      <c r="AG49" s="251">
        <f>PUNTAJE!CG49</f>
        <v>0</v>
      </c>
      <c r="AH49" s="251">
        <f>PUNTAJE!CJ49</f>
        <v>0</v>
      </c>
      <c r="AI49" s="40">
        <f t="shared" si="0"/>
        <v>499.99999999999994</v>
      </c>
      <c r="AJ49" s="146" t="s">
        <v>557</v>
      </c>
      <c r="AK49" s="40">
        <f t="shared" si="12"/>
        <v>498.75</v>
      </c>
      <c r="AL49" s="40">
        <f>AK49-T49</f>
        <v>0</v>
      </c>
      <c r="AM49" s="40" t="s">
        <v>564</v>
      </c>
      <c r="AN49" s="40">
        <f>MAX(H49,I49,J49,K49,L49,N49,O49,P49,Q49,R49,S49,U49,V49,W49,X49,Y49,Z49,AA49,AB49,AC49,AD49,AE49,AH49)</f>
        <v>481.65137614678906</v>
      </c>
      <c r="AP49" s="40" t="s">
        <v>571</v>
      </c>
    </row>
    <row r="50" spans="1:42" s="40" customFormat="1" ht="51" x14ac:dyDescent="0.2">
      <c r="A50" s="103">
        <v>41</v>
      </c>
      <c r="B50" s="202" t="s">
        <v>101</v>
      </c>
      <c r="C50" s="121" t="s">
        <v>102</v>
      </c>
      <c r="D50" s="146">
        <v>1</v>
      </c>
      <c r="E50" s="227" t="s">
        <v>53</v>
      </c>
      <c r="F50" s="228">
        <v>58</v>
      </c>
      <c r="G50" s="25">
        <v>27043.94</v>
      </c>
      <c r="H50" s="251">
        <f>PUNTAJE!J50</f>
        <v>0</v>
      </c>
      <c r="I50" s="251">
        <f>PUNTAJE!M50</f>
        <v>0</v>
      </c>
      <c r="J50" s="251">
        <f>PUNTAJE!P50</f>
        <v>0</v>
      </c>
      <c r="K50" s="251">
        <f>PUNTAJE!S50</f>
        <v>0</v>
      </c>
      <c r="L50" s="251">
        <f>PUNTAJE!V50</f>
        <v>0</v>
      </c>
      <c r="M50" s="251">
        <f>PUNTAJE!Y50</f>
        <v>0</v>
      </c>
      <c r="N50" s="251">
        <f>PUNTAJE!AB50</f>
        <v>497.56193990511332</v>
      </c>
      <c r="O50" s="251">
        <f>PUNTAJE!AE50</f>
        <v>0</v>
      </c>
      <c r="P50" s="251">
        <f>PUNTAJE!AH50</f>
        <v>500</v>
      </c>
      <c r="Q50" s="251">
        <f>PUNTAJE!AK50</f>
        <v>0</v>
      </c>
      <c r="R50" s="251">
        <f>PUNTAJE!AN50</f>
        <v>0</v>
      </c>
      <c r="S50" s="251">
        <f>PUNTAJE!AQ50</f>
        <v>0</v>
      </c>
      <c r="T50" s="251">
        <f>PUNTAJE!AT50</f>
        <v>0</v>
      </c>
      <c r="U50" s="251">
        <f>PUNTAJE!AW50</f>
        <v>0</v>
      </c>
      <c r="V50" s="251">
        <f>PUNTAJE!AZ50</f>
        <v>0</v>
      </c>
      <c r="W50" s="251">
        <f>PUNTAJE!BC50</f>
        <v>0</v>
      </c>
      <c r="X50" s="251">
        <f>PUNTAJE!BF50</f>
        <v>0</v>
      </c>
      <c r="Y50" s="251">
        <f>PUNTAJE!BI50</f>
        <v>0</v>
      </c>
      <c r="Z50" s="251">
        <f>PUNTAJE!BL50</f>
        <v>431.48571428571427</v>
      </c>
      <c r="AA50" s="251">
        <f>PUNTAJE!BO50</f>
        <v>0</v>
      </c>
      <c r="AB50" s="251">
        <f>PUNTAJE!BR50</f>
        <v>0</v>
      </c>
      <c r="AC50" s="251">
        <f>PUNTAJE!BU50</f>
        <v>0</v>
      </c>
      <c r="AD50" s="251">
        <f>PUNTAJE!BX50</f>
        <v>0</v>
      </c>
      <c r="AE50" s="251">
        <f>PUNTAJE!CA50</f>
        <v>0</v>
      </c>
      <c r="AF50" s="251">
        <f>PUNTAJE!CD50</f>
        <v>0</v>
      </c>
      <c r="AG50" s="251">
        <f>PUNTAJE!CG50</f>
        <v>0</v>
      </c>
      <c r="AH50" s="251">
        <f>PUNTAJE!CJ50</f>
        <v>0</v>
      </c>
      <c r="AI50" s="40">
        <f t="shared" si="0"/>
        <v>500</v>
      </c>
      <c r="AJ50" s="146" t="s">
        <v>560</v>
      </c>
      <c r="AK50" s="206">
        <f t="shared" ref="AK50" si="13">MAX(H50,I50,J50,K50,L50,M50,N50,O50,Q50,R50,S50,T50,U50,V50,W50,X50,Y50,Z50,AA50,AB50,AC50,AD50,AE50,AH50)</f>
        <v>497.56193990511332</v>
      </c>
      <c r="AL50" s="40">
        <f>AN50-N50</f>
        <v>-66.076225619399054</v>
      </c>
      <c r="AM50" s="40" t="s">
        <v>558</v>
      </c>
      <c r="AN50" s="206">
        <f>MAX(H50,I50,J50,K50,L50,M50,O50,Q50,R50,S50,T50,U50,V50,W50,X50,Y50,Z50,AA50,AB50,AC50,AD50,AE50,AH50)</f>
        <v>431.48571428571427</v>
      </c>
      <c r="AP50" s="40" t="s">
        <v>568</v>
      </c>
    </row>
    <row r="51" spans="1:42" s="40" customFormat="1" ht="51" x14ac:dyDescent="0.2">
      <c r="A51" s="103">
        <v>42</v>
      </c>
      <c r="B51" s="202" t="s">
        <v>103</v>
      </c>
      <c r="C51" s="121" t="s">
        <v>102</v>
      </c>
      <c r="D51" s="146">
        <v>1</v>
      </c>
      <c r="E51" s="227" t="s">
        <v>53</v>
      </c>
      <c r="F51" s="228">
        <v>28.333333333333332</v>
      </c>
      <c r="G51" s="25">
        <v>19986.05</v>
      </c>
      <c r="H51" s="251">
        <f>PUNTAJE!J51</f>
        <v>0</v>
      </c>
      <c r="I51" s="251">
        <f>PUNTAJE!M51</f>
        <v>0</v>
      </c>
      <c r="J51" s="251">
        <f>PUNTAJE!P51</f>
        <v>0</v>
      </c>
      <c r="K51" s="251">
        <f>PUNTAJE!S51</f>
        <v>0</v>
      </c>
      <c r="L51" s="251">
        <f>PUNTAJE!V51</f>
        <v>0</v>
      </c>
      <c r="M51" s="251">
        <f>PUNTAJE!Y51</f>
        <v>0</v>
      </c>
      <c r="N51" s="251">
        <f>PUNTAJE!AB51</f>
        <v>452.03208556149735</v>
      </c>
      <c r="O51" s="251">
        <f>PUNTAJE!AE51</f>
        <v>0</v>
      </c>
      <c r="P51" s="251">
        <f>PUNTAJE!AH51</f>
        <v>500</v>
      </c>
      <c r="Q51" s="251">
        <f>PUNTAJE!AK51</f>
        <v>0</v>
      </c>
      <c r="R51" s="251">
        <f>PUNTAJE!AN51</f>
        <v>0</v>
      </c>
      <c r="S51" s="251">
        <f>PUNTAJE!AQ51</f>
        <v>0</v>
      </c>
      <c r="T51" s="251">
        <f>PUNTAJE!AT51</f>
        <v>0</v>
      </c>
      <c r="U51" s="251">
        <f>PUNTAJE!AW51</f>
        <v>0</v>
      </c>
      <c r="V51" s="251">
        <f>PUNTAJE!AZ51</f>
        <v>0</v>
      </c>
      <c r="W51" s="251">
        <f>PUNTAJE!BC51</f>
        <v>0</v>
      </c>
      <c r="X51" s="251">
        <f>PUNTAJE!BF51</f>
        <v>0</v>
      </c>
      <c r="Y51" s="251">
        <f>PUNTAJE!BI51</f>
        <v>0</v>
      </c>
      <c r="Z51" s="251">
        <f>PUNTAJE!BL51</f>
        <v>0</v>
      </c>
      <c r="AA51" s="251">
        <f>PUNTAJE!BO51</f>
        <v>0</v>
      </c>
      <c r="AB51" s="251">
        <f>PUNTAJE!BR51</f>
        <v>0</v>
      </c>
      <c r="AC51" s="251">
        <f>PUNTAJE!BU51</f>
        <v>0</v>
      </c>
      <c r="AD51" s="251">
        <f>PUNTAJE!BX51</f>
        <v>0</v>
      </c>
      <c r="AE51" s="251">
        <f>PUNTAJE!CA51</f>
        <v>0</v>
      </c>
      <c r="AF51" s="251">
        <f>PUNTAJE!CD51</f>
        <v>0</v>
      </c>
      <c r="AG51" s="251">
        <f>PUNTAJE!CG51</f>
        <v>0</v>
      </c>
      <c r="AH51" s="251">
        <f>PUNTAJE!CJ51</f>
        <v>0</v>
      </c>
      <c r="AI51" s="40">
        <f t="shared" si="0"/>
        <v>500</v>
      </c>
      <c r="AJ51" s="146" t="s">
        <v>560</v>
      </c>
      <c r="AK51" s="206">
        <f t="shared" ref="AK51" si="14">MAX(H51,I51,J51,K51,L51,M51,N51,O51,Q51,R51,S51,T51,U51,V51,W51,X51,Y51,Z51,AA51,AB51,AC51,AD51,AE51,AH51)</f>
        <v>452.03208556149735</v>
      </c>
      <c r="AL51" s="40">
        <f>AK51-N51</f>
        <v>0</v>
      </c>
      <c r="AM51" s="40" t="s">
        <v>558</v>
      </c>
      <c r="AN51" s="206">
        <f t="shared" ref="AN51" si="15">MAX(H51,I51,J51,K51,L51,M51,O51,Q51,R51,S51,T51,U51,V51,W51,X51,Y51,Z51,AA51,AB51,AC51,AD51,AE51,AH51)</f>
        <v>0</v>
      </c>
      <c r="AP51" s="40" t="s">
        <v>602</v>
      </c>
    </row>
    <row r="52" spans="1:42" s="40" customFormat="1" ht="76.5" x14ac:dyDescent="0.2">
      <c r="A52" s="103">
        <v>43</v>
      </c>
      <c r="B52" s="202" t="s">
        <v>104</v>
      </c>
      <c r="C52" s="121" t="s">
        <v>105</v>
      </c>
      <c r="D52" s="146">
        <v>1</v>
      </c>
      <c r="E52" s="227" t="s">
        <v>53</v>
      </c>
      <c r="F52" s="228">
        <v>58</v>
      </c>
      <c r="G52" s="25">
        <v>28908.194000000003</v>
      </c>
      <c r="H52" s="251">
        <f>PUNTAJE!J52</f>
        <v>0</v>
      </c>
      <c r="I52" s="251">
        <f>PUNTAJE!M52</f>
        <v>0</v>
      </c>
      <c r="J52" s="251">
        <f>PUNTAJE!P52</f>
        <v>0</v>
      </c>
      <c r="K52" s="251">
        <f>PUNTAJE!S52</f>
        <v>0</v>
      </c>
      <c r="L52" s="251">
        <f>PUNTAJE!V52</f>
        <v>0</v>
      </c>
      <c r="M52" s="251">
        <f>PUNTAJE!Y52</f>
        <v>0</v>
      </c>
      <c r="N52" s="251">
        <f>PUNTAJE!AB52</f>
        <v>0</v>
      </c>
      <c r="O52" s="251">
        <f>PUNTAJE!AE52</f>
        <v>0</v>
      </c>
      <c r="P52" s="251">
        <f>PUNTAJE!AH52</f>
        <v>0</v>
      </c>
      <c r="Q52" s="251">
        <f>PUNTAJE!AK52</f>
        <v>0</v>
      </c>
      <c r="R52" s="251">
        <f>PUNTAJE!AN52</f>
        <v>0</v>
      </c>
      <c r="S52" s="251">
        <f>PUNTAJE!AQ52</f>
        <v>0</v>
      </c>
      <c r="T52" s="251">
        <f>PUNTAJE!AT52</f>
        <v>0</v>
      </c>
      <c r="U52" s="251">
        <f>PUNTAJE!AW52</f>
        <v>500</v>
      </c>
      <c r="V52" s="251">
        <f>PUNTAJE!AZ52</f>
        <v>0</v>
      </c>
      <c r="W52" s="251">
        <f>PUNTAJE!BC52</f>
        <v>0</v>
      </c>
      <c r="X52" s="251">
        <f>PUNTAJE!BF52</f>
        <v>0</v>
      </c>
      <c r="Y52" s="251">
        <f>PUNTAJE!BI52</f>
        <v>0</v>
      </c>
      <c r="Z52" s="251">
        <f>PUNTAJE!BL52</f>
        <v>399.07094594594594</v>
      </c>
      <c r="AA52" s="251">
        <f>PUNTAJE!BO52</f>
        <v>0</v>
      </c>
      <c r="AB52" s="251">
        <f>PUNTAJE!BR52</f>
        <v>0</v>
      </c>
      <c r="AC52" s="251">
        <f>PUNTAJE!BU52</f>
        <v>0</v>
      </c>
      <c r="AD52" s="251">
        <f>PUNTAJE!BX52</f>
        <v>0</v>
      </c>
      <c r="AE52" s="251">
        <f>PUNTAJE!CA52</f>
        <v>0</v>
      </c>
      <c r="AF52" s="251">
        <f>PUNTAJE!CD52</f>
        <v>0</v>
      </c>
      <c r="AG52" s="251">
        <f>PUNTAJE!CG52</f>
        <v>0</v>
      </c>
      <c r="AH52" s="251">
        <f>PUNTAJE!CJ52</f>
        <v>0</v>
      </c>
      <c r="AI52" s="40">
        <f t="shared" si="0"/>
        <v>500</v>
      </c>
      <c r="AJ52" s="146" t="s">
        <v>43</v>
      </c>
      <c r="AK52" s="40">
        <f t="shared" ref="AK52" si="16">MAX(H52,I52,J52,K52,L52,M52,N52,O52,P52,Q52,R52,S52,T52,V52,W52,X52,Y52,Z52,AA52,AB52,AC52,AD52,AE52,AH52)</f>
        <v>399.07094594594594</v>
      </c>
      <c r="AL52" s="40">
        <f>AN52-Z52</f>
        <v>-399.07094594594594</v>
      </c>
      <c r="AM52" s="40" t="s">
        <v>568</v>
      </c>
      <c r="AN52" s="40">
        <f>MAX(H52,I52,J52,K52,L52,M52,N52,O52,P52,Q52,R52,S52,T52,V52,W52,X52,Y52,AA52,AB52,AC52,AD52,AE52,AH52)</f>
        <v>0</v>
      </c>
      <c r="AP52" s="40" t="s">
        <v>602</v>
      </c>
    </row>
    <row r="53" spans="1:42" s="40" customFormat="1" ht="51" x14ac:dyDescent="0.2">
      <c r="A53" s="103">
        <v>44</v>
      </c>
      <c r="B53" s="202" t="s">
        <v>106</v>
      </c>
      <c r="C53" s="121" t="s">
        <v>102</v>
      </c>
      <c r="D53" s="146">
        <v>1</v>
      </c>
      <c r="E53" s="227" t="s">
        <v>53</v>
      </c>
      <c r="F53" s="228">
        <v>32</v>
      </c>
      <c r="G53" s="25">
        <v>21215.32</v>
      </c>
      <c r="H53" s="251">
        <f>PUNTAJE!J53</f>
        <v>0</v>
      </c>
      <c r="I53" s="251">
        <f>PUNTAJE!M53</f>
        <v>0</v>
      </c>
      <c r="J53" s="251">
        <f>PUNTAJE!P53</f>
        <v>0</v>
      </c>
      <c r="K53" s="251">
        <f>PUNTAJE!S53</f>
        <v>0</v>
      </c>
      <c r="L53" s="251">
        <f>PUNTAJE!V53</f>
        <v>0</v>
      </c>
      <c r="M53" s="251">
        <f>PUNTAJE!Y53</f>
        <v>0</v>
      </c>
      <c r="N53" s="251">
        <f>PUNTAJE!AB53</f>
        <v>495.71823204419888</v>
      </c>
      <c r="O53" s="251">
        <f>PUNTAJE!AE53</f>
        <v>0</v>
      </c>
      <c r="P53" s="251">
        <f>PUNTAJE!AH53</f>
        <v>500</v>
      </c>
      <c r="Q53" s="251">
        <f>PUNTAJE!AK53</f>
        <v>0</v>
      </c>
      <c r="R53" s="251">
        <f>PUNTAJE!AN53</f>
        <v>0</v>
      </c>
      <c r="S53" s="251">
        <f>PUNTAJE!AQ53</f>
        <v>0</v>
      </c>
      <c r="T53" s="251">
        <f>PUNTAJE!AT53</f>
        <v>0</v>
      </c>
      <c r="U53" s="251">
        <f>PUNTAJE!AW53</f>
        <v>0</v>
      </c>
      <c r="V53" s="251">
        <f>PUNTAJE!AZ53</f>
        <v>0</v>
      </c>
      <c r="W53" s="251">
        <f>PUNTAJE!BC53</f>
        <v>0</v>
      </c>
      <c r="X53" s="251">
        <f>PUNTAJE!BF53</f>
        <v>0</v>
      </c>
      <c r="Y53" s="251">
        <f>PUNTAJE!BI53</f>
        <v>0</v>
      </c>
      <c r="Z53" s="251">
        <f>PUNTAJE!BL53</f>
        <v>0</v>
      </c>
      <c r="AA53" s="251">
        <f>PUNTAJE!BO53</f>
        <v>0</v>
      </c>
      <c r="AB53" s="251">
        <f>PUNTAJE!BR53</f>
        <v>0</v>
      </c>
      <c r="AC53" s="251">
        <f>PUNTAJE!BU53</f>
        <v>0</v>
      </c>
      <c r="AD53" s="251">
        <f>PUNTAJE!BX53</f>
        <v>0</v>
      </c>
      <c r="AE53" s="251">
        <f>PUNTAJE!CA53</f>
        <v>0</v>
      </c>
      <c r="AF53" s="251">
        <f>PUNTAJE!CD53</f>
        <v>0</v>
      </c>
      <c r="AG53" s="251">
        <f>PUNTAJE!CG53</f>
        <v>0</v>
      </c>
      <c r="AH53" s="251">
        <f>PUNTAJE!CJ53</f>
        <v>0</v>
      </c>
      <c r="AI53" s="40">
        <f t="shared" si="0"/>
        <v>500</v>
      </c>
      <c r="AJ53" s="146" t="s">
        <v>560</v>
      </c>
      <c r="AK53" s="206">
        <f t="shared" ref="AK53:AK54" si="17">MAX(H53,I53,J53,K53,L53,M53,N53,O53,Q53,R53,S53,T53,U53,V53,W53,X53,Y53,Z53,AA53,AB53,AC53,AD53,AE53,AH53)</f>
        <v>495.71823204419888</v>
      </c>
      <c r="AL53" s="40">
        <f>AK53-N53</f>
        <v>0</v>
      </c>
      <c r="AM53" s="40" t="s">
        <v>558</v>
      </c>
      <c r="AN53" s="206">
        <f>MAX(H53,I53,J53,K53,L53,M53,O53,Q53,R53,S53,T53,U53,V53,W53,X53,Y53,Z53,AA53,AB53,AC53,AD53,AE53,AH53)</f>
        <v>0</v>
      </c>
      <c r="AP53" s="40" t="s">
        <v>602</v>
      </c>
    </row>
    <row r="54" spans="1:42" s="40" customFormat="1" ht="63.75" x14ac:dyDescent="0.2">
      <c r="A54" s="103">
        <v>45</v>
      </c>
      <c r="B54" s="202" t="s">
        <v>107</v>
      </c>
      <c r="C54" s="121" t="s">
        <v>108</v>
      </c>
      <c r="D54" s="146">
        <v>1</v>
      </c>
      <c r="E54" s="227" t="s">
        <v>53</v>
      </c>
      <c r="F54" s="228">
        <v>4418</v>
      </c>
      <c r="G54" s="25">
        <v>2145</v>
      </c>
      <c r="H54" s="251">
        <f>PUNTAJE!J54</f>
        <v>0</v>
      </c>
      <c r="I54" s="251">
        <f>PUNTAJE!M54</f>
        <v>0</v>
      </c>
      <c r="J54" s="251">
        <f>PUNTAJE!P54</f>
        <v>0</v>
      </c>
      <c r="K54" s="251">
        <f>PUNTAJE!S54</f>
        <v>0</v>
      </c>
      <c r="L54" s="251">
        <f>PUNTAJE!V54</f>
        <v>0</v>
      </c>
      <c r="M54" s="251">
        <f>PUNTAJE!Y54</f>
        <v>0</v>
      </c>
      <c r="N54" s="251">
        <f>PUNTAJE!AB54</f>
        <v>0</v>
      </c>
      <c r="O54" s="251">
        <f>PUNTAJE!AE54</f>
        <v>0</v>
      </c>
      <c r="P54" s="251">
        <f>PUNTAJE!AH54</f>
        <v>500</v>
      </c>
      <c r="Q54" s="251">
        <f>PUNTAJE!AK54</f>
        <v>0</v>
      </c>
      <c r="R54" s="251">
        <f>PUNTAJE!AN54</f>
        <v>0</v>
      </c>
      <c r="S54" s="251">
        <f>PUNTAJE!AQ54</f>
        <v>0</v>
      </c>
      <c r="T54" s="251">
        <f>PUNTAJE!AT54</f>
        <v>457.86026200873363</v>
      </c>
      <c r="U54" s="251">
        <f>PUNTAJE!AW54</f>
        <v>0</v>
      </c>
      <c r="V54" s="251">
        <f>PUNTAJE!AZ54</f>
        <v>0</v>
      </c>
      <c r="W54" s="251">
        <f>PUNTAJE!BC54</f>
        <v>0</v>
      </c>
      <c r="X54" s="251">
        <f>PUNTAJE!BF54</f>
        <v>0</v>
      </c>
      <c r="Y54" s="251">
        <f>PUNTAJE!BI54</f>
        <v>0</v>
      </c>
      <c r="Z54" s="251">
        <f>PUNTAJE!BL54</f>
        <v>414.52325581395348</v>
      </c>
      <c r="AA54" s="251">
        <f>PUNTAJE!BO54</f>
        <v>0</v>
      </c>
      <c r="AB54" s="251">
        <f>PUNTAJE!BR54</f>
        <v>0</v>
      </c>
      <c r="AC54" s="251">
        <f>PUNTAJE!BU54</f>
        <v>410.21126760563379</v>
      </c>
      <c r="AD54" s="251">
        <f>PUNTAJE!BX54</f>
        <v>0</v>
      </c>
      <c r="AE54" s="251">
        <f>PUNTAJE!CA54</f>
        <v>0</v>
      </c>
      <c r="AF54" s="251">
        <f>PUNTAJE!CD54</f>
        <v>0</v>
      </c>
      <c r="AG54" s="251">
        <f>PUNTAJE!CG54</f>
        <v>0</v>
      </c>
      <c r="AH54" s="251">
        <f>PUNTAJE!CJ54</f>
        <v>0</v>
      </c>
      <c r="AI54" s="40">
        <f t="shared" si="0"/>
        <v>500</v>
      </c>
      <c r="AJ54" s="146" t="s">
        <v>560</v>
      </c>
      <c r="AK54" s="206">
        <f t="shared" si="17"/>
        <v>457.86026200873363</v>
      </c>
      <c r="AL54" s="40">
        <f>AK54-T54</f>
        <v>0</v>
      </c>
      <c r="AM54" s="40" t="s">
        <v>564</v>
      </c>
      <c r="AN54" s="206">
        <f>MAX(H54,I54,J54,K54,L54,M54,N54,O54,Q54,R54,S54,U54,V54,W54,X54,Y54,Z54,AA54,AB54,AC54,AD54,AE54,AH54)</f>
        <v>414.52325581395348</v>
      </c>
      <c r="AP54" s="40" t="s">
        <v>568</v>
      </c>
    </row>
    <row r="55" spans="1:42" s="40" customFormat="1" ht="25.5" x14ac:dyDescent="0.2">
      <c r="A55" s="103">
        <v>46</v>
      </c>
      <c r="B55" s="202" t="s">
        <v>109</v>
      </c>
      <c r="C55" s="121" t="s">
        <v>110</v>
      </c>
      <c r="D55" s="146">
        <v>1</v>
      </c>
      <c r="E55" s="227" t="s">
        <v>53</v>
      </c>
      <c r="F55" s="228">
        <v>7</v>
      </c>
      <c r="G55" s="25">
        <v>5770</v>
      </c>
      <c r="H55" s="251">
        <f>PUNTAJE!J55</f>
        <v>0</v>
      </c>
      <c r="I55" s="251">
        <f>PUNTAJE!M55</f>
        <v>0</v>
      </c>
      <c r="J55" s="251">
        <f>PUNTAJE!P55</f>
        <v>0</v>
      </c>
      <c r="K55" s="251">
        <f>PUNTAJE!S55</f>
        <v>0</v>
      </c>
      <c r="L55" s="251">
        <f>PUNTAJE!V55</f>
        <v>0</v>
      </c>
      <c r="M55" s="251">
        <f>PUNTAJE!Y55</f>
        <v>500</v>
      </c>
      <c r="N55" s="251">
        <f>PUNTAJE!AB55</f>
        <v>465.32258064516128</v>
      </c>
      <c r="O55" s="251">
        <f>PUNTAJE!AE55</f>
        <v>0</v>
      </c>
      <c r="P55" s="251">
        <f>PUNTAJE!AH55</f>
        <v>447.77277665683687</v>
      </c>
      <c r="Q55" s="251">
        <f>PUNTAJE!AK55</f>
        <v>0</v>
      </c>
      <c r="R55" s="251">
        <f>PUNTAJE!AN55</f>
        <v>0</v>
      </c>
      <c r="S55" s="251">
        <f>PUNTAJE!AQ55</f>
        <v>0</v>
      </c>
      <c r="T55" s="251">
        <f>PUNTAJE!AT55</f>
        <v>0</v>
      </c>
      <c r="U55" s="251">
        <f>PUNTAJE!AW55</f>
        <v>0</v>
      </c>
      <c r="V55" s="251">
        <f>PUNTAJE!AZ55</f>
        <v>0</v>
      </c>
      <c r="W55" s="251">
        <f>PUNTAJE!BC55</f>
        <v>0</v>
      </c>
      <c r="X55" s="251">
        <f>PUNTAJE!BF55</f>
        <v>0</v>
      </c>
      <c r="Y55" s="251">
        <f>PUNTAJE!BI55</f>
        <v>0</v>
      </c>
      <c r="Z55" s="251">
        <f>PUNTAJE!BL55</f>
        <v>0</v>
      </c>
      <c r="AA55" s="251">
        <f>PUNTAJE!BO55</f>
        <v>0</v>
      </c>
      <c r="AB55" s="251">
        <f>PUNTAJE!BR55</f>
        <v>0</v>
      </c>
      <c r="AC55" s="251">
        <f>PUNTAJE!BU55</f>
        <v>0</v>
      </c>
      <c r="AD55" s="251">
        <f>PUNTAJE!BX55</f>
        <v>0</v>
      </c>
      <c r="AE55" s="251">
        <f>PUNTAJE!CA55</f>
        <v>0</v>
      </c>
      <c r="AF55" s="251">
        <f>PUNTAJE!CD55</f>
        <v>0</v>
      </c>
      <c r="AG55" s="251">
        <f>PUNTAJE!CG55</f>
        <v>0</v>
      </c>
      <c r="AH55" s="251">
        <f>PUNTAJE!CJ55</f>
        <v>0</v>
      </c>
      <c r="AI55" s="40">
        <f t="shared" si="0"/>
        <v>500</v>
      </c>
      <c r="AJ55" s="146" t="s">
        <v>557</v>
      </c>
      <c r="AK55" s="40">
        <f t="shared" ref="AK55:AK56" si="18">MAX(H55,I55,J55,K55,L55,N55,O55,P55,Q55,R55,S55,T55,U55,V55,W55,X55,Y55,Z55,AA55,AB55,AC55,AD55,AE55,AH55)</f>
        <v>465.32258064516128</v>
      </c>
      <c r="AL55" s="40">
        <f>AK55-N55</f>
        <v>0</v>
      </c>
      <c r="AM55" s="40" t="s">
        <v>558</v>
      </c>
      <c r="AN55" s="40">
        <f t="shared" ref="AN55:AN56" si="19">MAX(H55,I55,J55,K55,L55,O55,P55,Q55,R55,S55,T55,U55,V55,W55,X55,Y55,Z55,AA55,AB55,AC55,AD55,AE55,AH55)</f>
        <v>447.77277665683687</v>
      </c>
      <c r="AO55" s="40">
        <f>AN55-P55</f>
        <v>0</v>
      </c>
      <c r="AP55" s="40" t="s">
        <v>560</v>
      </c>
    </row>
    <row r="56" spans="1:42" s="40" customFormat="1" ht="25.5" x14ac:dyDescent="0.2">
      <c r="A56" s="103">
        <v>47</v>
      </c>
      <c r="B56" s="202" t="s">
        <v>111</v>
      </c>
      <c r="C56" s="121" t="s">
        <v>110</v>
      </c>
      <c r="D56" s="146">
        <v>1</v>
      </c>
      <c r="E56" s="227" t="s">
        <v>53</v>
      </c>
      <c r="F56" s="228">
        <v>2.6666666666666665</v>
      </c>
      <c r="G56" s="25">
        <v>5770</v>
      </c>
      <c r="H56" s="251">
        <f>PUNTAJE!J56</f>
        <v>0</v>
      </c>
      <c r="I56" s="251">
        <f>PUNTAJE!M56</f>
        <v>0</v>
      </c>
      <c r="J56" s="251">
        <f>PUNTAJE!P56</f>
        <v>0</v>
      </c>
      <c r="K56" s="251">
        <f>PUNTAJE!S56</f>
        <v>0</v>
      </c>
      <c r="L56" s="251">
        <f>PUNTAJE!V56</f>
        <v>0</v>
      </c>
      <c r="M56" s="251">
        <f>PUNTAJE!Y56</f>
        <v>500</v>
      </c>
      <c r="N56" s="251">
        <f>PUNTAJE!AB56</f>
        <v>465.32258064516128</v>
      </c>
      <c r="O56" s="251">
        <f>PUNTAJE!AE56</f>
        <v>0</v>
      </c>
      <c r="P56" s="251">
        <f>PUNTAJE!AH56</f>
        <v>0</v>
      </c>
      <c r="Q56" s="251">
        <f>PUNTAJE!AK56</f>
        <v>0</v>
      </c>
      <c r="R56" s="251">
        <f>PUNTAJE!AN56</f>
        <v>0</v>
      </c>
      <c r="S56" s="251">
        <f>PUNTAJE!AQ56</f>
        <v>0</v>
      </c>
      <c r="T56" s="251">
        <f>PUNTAJE!AT56</f>
        <v>0</v>
      </c>
      <c r="U56" s="251">
        <f>PUNTAJE!AW56</f>
        <v>0</v>
      </c>
      <c r="V56" s="251">
        <f>PUNTAJE!AZ56</f>
        <v>0</v>
      </c>
      <c r="W56" s="251">
        <f>PUNTAJE!BC56</f>
        <v>0</v>
      </c>
      <c r="X56" s="251">
        <f>PUNTAJE!BF56</f>
        <v>0</v>
      </c>
      <c r="Y56" s="251">
        <f>PUNTAJE!BI56</f>
        <v>0</v>
      </c>
      <c r="Z56" s="251">
        <f>PUNTAJE!BL56</f>
        <v>0</v>
      </c>
      <c r="AA56" s="251">
        <f>PUNTAJE!BO56</f>
        <v>0</v>
      </c>
      <c r="AB56" s="251">
        <f>PUNTAJE!BR56</f>
        <v>0</v>
      </c>
      <c r="AC56" s="251">
        <f>PUNTAJE!BU56</f>
        <v>0</v>
      </c>
      <c r="AD56" s="251">
        <f>PUNTAJE!BX56</f>
        <v>0</v>
      </c>
      <c r="AE56" s="251">
        <f>PUNTAJE!CA56</f>
        <v>0</v>
      </c>
      <c r="AF56" s="251">
        <f>PUNTAJE!CD56</f>
        <v>0</v>
      </c>
      <c r="AG56" s="251">
        <f>PUNTAJE!CG56</f>
        <v>0</v>
      </c>
      <c r="AH56" s="251">
        <f>PUNTAJE!CJ56</f>
        <v>0</v>
      </c>
      <c r="AI56" s="40">
        <f t="shared" si="0"/>
        <v>500</v>
      </c>
      <c r="AJ56" s="146" t="s">
        <v>557</v>
      </c>
      <c r="AK56" s="40">
        <f t="shared" si="18"/>
        <v>465.32258064516128</v>
      </c>
      <c r="AL56" s="40">
        <f>AK56-N56</f>
        <v>0</v>
      </c>
      <c r="AM56" s="40" t="s">
        <v>558</v>
      </c>
      <c r="AN56" s="40">
        <f t="shared" si="19"/>
        <v>0</v>
      </c>
      <c r="AP56" s="40" t="s">
        <v>602</v>
      </c>
    </row>
    <row r="57" spans="1:42" s="40" customFormat="1" ht="38.25" x14ac:dyDescent="0.2">
      <c r="A57" s="103">
        <v>48</v>
      </c>
      <c r="B57" s="202" t="s">
        <v>112</v>
      </c>
      <c r="C57" s="121" t="s">
        <v>113</v>
      </c>
      <c r="D57" s="146">
        <v>1</v>
      </c>
      <c r="E57" s="227" t="s">
        <v>53</v>
      </c>
      <c r="F57" s="228">
        <v>1</v>
      </c>
      <c r="G57" s="25">
        <v>16213.726199999999</v>
      </c>
      <c r="H57" s="251">
        <f>PUNTAJE!J57</f>
        <v>0</v>
      </c>
      <c r="I57" s="251">
        <f>PUNTAJE!M57</f>
        <v>0</v>
      </c>
      <c r="J57" s="251">
        <f>PUNTAJE!P57</f>
        <v>0</v>
      </c>
      <c r="K57" s="251">
        <f>PUNTAJE!S57</f>
        <v>0</v>
      </c>
      <c r="L57" s="251">
        <f>PUNTAJE!V57</f>
        <v>0</v>
      </c>
      <c r="M57" s="251">
        <f>PUNTAJE!Y57</f>
        <v>0</v>
      </c>
      <c r="N57" s="251">
        <f>PUNTAJE!AB57</f>
        <v>0</v>
      </c>
      <c r="O57" s="251">
        <f>PUNTAJE!AE57</f>
        <v>0</v>
      </c>
      <c r="P57" s="251">
        <f>PUNTAJE!AH57</f>
        <v>0</v>
      </c>
      <c r="Q57" s="251">
        <f>PUNTAJE!AK57</f>
        <v>0</v>
      </c>
      <c r="R57" s="251">
        <f>PUNTAJE!AN57</f>
        <v>0</v>
      </c>
      <c r="S57" s="251">
        <f>PUNTAJE!AQ57</f>
        <v>0</v>
      </c>
      <c r="T57" s="251">
        <f>PUNTAJE!AT57</f>
        <v>0</v>
      </c>
      <c r="U57" s="251">
        <f>PUNTAJE!AW57</f>
        <v>0</v>
      </c>
      <c r="V57" s="251">
        <f>PUNTAJE!AZ57</f>
        <v>0</v>
      </c>
      <c r="W57" s="251">
        <f>PUNTAJE!BC57</f>
        <v>0</v>
      </c>
      <c r="X57" s="251">
        <f>PUNTAJE!BF57</f>
        <v>0</v>
      </c>
      <c r="Y57" s="251">
        <f>PUNTAJE!BI57</f>
        <v>0</v>
      </c>
      <c r="Z57" s="251">
        <f>PUNTAJE!BL57</f>
        <v>0</v>
      </c>
      <c r="AA57" s="251">
        <f>PUNTAJE!BO57</f>
        <v>0</v>
      </c>
      <c r="AB57" s="251">
        <f>PUNTAJE!BR57</f>
        <v>0</v>
      </c>
      <c r="AC57" s="251">
        <f>PUNTAJE!BU57</f>
        <v>0</v>
      </c>
      <c r="AD57" s="251">
        <f>PUNTAJE!BX57</f>
        <v>0</v>
      </c>
      <c r="AE57" s="251">
        <f>PUNTAJE!CA57</f>
        <v>0</v>
      </c>
      <c r="AF57" s="251">
        <f>PUNTAJE!CD57</f>
        <v>0</v>
      </c>
      <c r="AG57" s="251">
        <f>PUNTAJE!CG57</f>
        <v>0</v>
      </c>
      <c r="AH57" s="251">
        <f>PUNTAJE!CJ57</f>
        <v>0</v>
      </c>
      <c r="AI57" s="40">
        <f t="shared" si="0"/>
        <v>0</v>
      </c>
      <c r="AJ57" s="40" t="s">
        <v>45</v>
      </c>
      <c r="AK57" s="40">
        <f t="shared" si="11"/>
        <v>0</v>
      </c>
      <c r="AM57" s="40" t="s">
        <v>45</v>
      </c>
      <c r="AP57" s="40" t="s">
        <v>45</v>
      </c>
    </row>
    <row r="58" spans="1:42" s="40" customFormat="1" ht="25.5" x14ac:dyDescent="0.2">
      <c r="A58" s="103">
        <v>49</v>
      </c>
      <c r="B58" s="202" t="s">
        <v>114</v>
      </c>
      <c r="C58" s="121" t="s">
        <v>115</v>
      </c>
      <c r="D58" s="146">
        <v>1</v>
      </c>
      <c r="E58" s="227" t="s">
        <v>53</v>
      </c>
      <c r="F58" s="228">
        <v>8</v>
      </c>
      <c r="G58" s="25">
        <v>1191.520344</v>
      </c>
      <c r="H58" s="251">
        <f>PUNTAJE!J58</f>
        <v>0</v>
      </c>
      <c r="I58" s="251">
        <f>PUNTAJE!M58</f>
        <v>0</v>
      </c>
      <c r="J58" s="251">
        <f>PUNTAJE!P58</f>
        <v>0</v>
      </c>
      <c r="K58" s="251">
        <f>PUNTAJE!S58</f>
        <v>0</v>
      </c>
      <c r="L58" s="251">
        <f>PUNTAJE!V58</f>
        <v>0</v>
      </c>
      <c r="M58" s="251">
        <f>PUNTAJE!Y58</f>
        <v>0</v>
      </c>
      <c r="N58" s="251">
        <f>PUNTAJE!AB58</f>
        <v>0</v>
      </c>
      <c r="O58" s="251">
        <f>PUNTAJE!AE58</f>
        <v>0</v>
      </c>
      <c r="P58" s="251">
        <f>PUNTAJE!AH58</f>
        <v>0</v>
      </c>
      <c r="Q58" s="251">
        <f>PUNTAJE!AK58</f>
        <v>0</v>
      </c>
      <c r="R58" s="251">
        <f>PUNTAJE!AN58</f>
        <v>0</v>
      </c>
      <c r="S58" s="251">
        <f>PUNTAJE!AQ58</f>
        <v>0</v>
      </c>
      <c r="T58" s="251">
        <f>PUNTAJE!AT58</f>
        <v>0</v>
      </c>
      <c r="U58" s="251">
        <f>PUNTAJE!AW58</f>
        <v>0</v>
      </c>
      <c r="V58" s="251">
        <f>PUNTAJE!AZ58</f>
        <v>0</v>
      </c>
      <c r="W58" s="251">
        <f>PUNTAJE!BC58</f>
        <v>0</v>
      </c>
      <c r="X58" s="251">
        <f>PUNTAJE!BF58</f>
        <v>0</v>
      </c>
      <c r="Y58" s="251">
        <f>PUNTAJE!BI58</f>
        <v>0</v>
      </c>
      <c r="Z58" s="251">
        <f>PUNTAJE!BL58</f>
        <v>0</v>
      </c>
      <c r="AA58" s="251">
        <f>PUNTAJE!BO58</f>
        <v>0</v>
      </c>
      <c r="AB58" s="251">
        <f>PUNTAJE!BR58</f>
        <v>0</v>
      </c>
      <c r="AC58" s="251">
        <f>PUNTAJE!BU58</f>
        <v>0</v>
      </c>
      <c r="AD58" s="251">
        <f>PUNTAJE!BX58</f>
        <v>0</v>
      </c>
      <c r="AE58" s="251">
        <f>PUNTAJE!CA58</f>
        <v>0</v>
      </c>
      <c r="AF58" s="251">
        <f>PUNTAJE!CD58</f>
        <v>0</v>
      </c>
      <c r="AG58" s="251">
        <f>PUNTAJE!CG58</f>
        <v>0</v>
      </c>
      <c r="AH58" s="251">
        <f>PUNTAJE!CJ58</f>
        <v>0</v>
      </c>
      <c r="AI58" s="40">
        <f t="shared" si="0"/>
        <v>0</v>
      </c>
      <c r="AJ58" s="40" t="s">
        <v>45</v>
      </c>
      <c r="AK58" s="40">
        <f t="shared" si="11"/>
        <v>0</v>
      </c>
      <c r="AM58" s="40" t="s">
        <v>45</v>
      </c>
      <c r="AP58" s="40" t="s">
        <v>45</v>
      </c>
    </row>
    <row r="59" spans="1:42" s="40" customFormat="1" ht="25.5" x14ac:dyDescent="0.2">
      <c r="A59" s="103">
        <v>50</v>
      </c>
      <c r="B59" s="202" t="s">
        <v>116</v>
      </c>
      <c r="C59" s="121" t="s">
        <v>115</v>
      </c>
      <c r="D59" s="146">
        <v>1</v>
      </c>
      <c r="E59" s="227" t="s">
        <v>53</v>
      </c>
      <c r="F59" s="228">
        <v>1</v>
      </c>
      <c r="G59" s="25">
        <v>182819.18948999999</v>
      </c>
      <c r="H59" s="251">
        <f>PUNTAJE!J59</f>
        <v>0</v>
      </c>
      <c r="I59" s="251">
        <f>PUNTAJE!M59</f>
        <v>0</v>
      </c>
      <c r="J59" s="251">
        <f>PUNTAJE!P59</f>
        <v>0</v>
      </c>
      <c r="K59" s="251">
        <f>PUNTAJE!S59</f>
        <v>0</v>
      </c>
      <c r="L59" s="251">
        <f>PUNTAJE!V59</f>
        <v>0</v>
      </c>
      <c r="M59" s="251">
        <f>PUNTAJE!Y59</f>
        <v>0</v>
      </c>
      <c r="N59" s="251">
        <f>PUNTAJE!AB59</f>
        <v>500</v>
      </c>
      <c r="O59" s="251">
        <f>PUNTAJE!AE59</f>
        <v>0</v>
      </c>
      <c r="P59" s="251">
        <f>PUNTAJE!AH59</f>
        <v>0</v>
      </c>
      <c r="Q59" s="251">
        <f>PUNTAJE!AK59</f>
        <v>0</v>
      </c>
      <c r="R59" s="251">
        <f>PUNTAJE!AN59</f>
        <v>0</v>
      </c>
      <c r="S59" s="251">
        <f>PUNTAJE!AQ59</f>
        <v>0</v>
      </c>
      <c r="T59" s="251">
        <f>PUNTAJE!AT59</f>
        <v>0</v>
      </c>
      <c r="U59" s="251">
        <f>PUNTAJE!AW59</f>
        <v>0</v>
      </c>
      <c r="V59" s="251">
        <f>PUNTAJE!AZ59</f>
        <v>0</v>
      </c>
      <c r="W59" s="251">
        <f>PUNTAJE!BC59</f>
        <v>0</v>
      </c>
      <c r="X59" s="251">
        <f>PUNTAJE!BF59</f>
        <v>0</v>
      </c>
      <c r="Y59" s="251">
        <f>PUNTAJE!BI59</f>
        <v>0</v>
      </c>
      <c r="Z59" s="251">
        <f>PUNTAJE!BL59</f>
        <v>0</v>
      </c>
      <c r="AA59" s="251">
        <f>PUNTAJE!BO59</f>
        <v>0</v>
      </c>
      <c r="AB59" s="251">
        <f>PUNTAJE!BR59</f>
        <v>0</v>
      </c>
      <c r="AC59" s="251">
        <f>PUNTAJE!BU59</f>
        <v>0</v>
      </c>
      <c r="AD59" s="251">
        <f>PUNTAJE!BX59</f>
        <v>0</v>
      </c>
      <c r="AE59" s="251">
        <f>PUNTAJE!CA59</f>
        <v>0</v>
      </c>
      <c r="AF59" s="251">
        <f>PUNTAJE!CD59</f>
        <v>0</v>
      </c>
      <c r="AG59" s="251">
        <f>PUNTAJE!CG59</f>
        <v>0</v>
      </c>
      <c r="AH59" s="251">
        <f>PUNTAJE!CJ59</f>
        <v>0</v>
      </c>
      <c r="AI59" s="40">
        <f t="shared" si="0"/>
        <v>500</v>
      </c>
      <c r="AJ59" s="146" t="s">
        <v>558</v>
      </c>
      <c r="AK59" s="40">
        <f t="shared" ref="AK59:AK60" si="20">MAX(H59,I59,J59,K59,L59,M59,O59,P59,Q59,R59,S59,T59,U59,V59,W59,X59,Y59,Z59,AA59,AB59,AC59,AD59,AE59,AH59)</f>
        <v>0</v>
      </c>
      <c r="AM59" s="40" t="s">
        <v>601</v>
      </c>
      <c r="AP59" s="40" t="s">
        <v>602</v>
      </c>
    </row>
    <row r="60" spans="1:42" s="40" customFormat="1" ht="25.5" x14ac:dyDescent="0.2">
      <c r="A60" s="103">
        <v>51</v>
      </c>
      <c r="B60" s="202" t="s">
        <v>117</v>
      </c>
      <c r="C60" s="121" t="s">
        <v>115</v>
      </c>
      <c r="D60" s="146">
        <v>1</v>
      </c>
      <c r="E60" s="227" t="s">
        <v>53</v>
      </c>
      <c r="F60" s="228">
        <v>1</v>
      </c>
      <c r="G60" s="25">
        <v>137986.35123</v>
      </c>
      <c r="H60" s="251">
        <f>PUNTAJE!J60</f>
        <v>0</v>
      </c>
      <c r="I60" s="251">
        <f>PUNTAJE!M60</f>
        <v>0</v>
      </c>
      <c r="J60" s="251">
        <f>PUNTAJE!P60</f>
        <v>0</v>
      </c>
      <c r="K60" s="251">
        <f>PUNTAJE!S60</f>
        <v>0</v>
      </c>
      <c r="L60" s="251">
        <f>PUNTAJE!V60</f>
        <v>0</v>
      </c>
      <c r="M60" s="251">
        <f>PUNTAJE!Y60</f>
        <v>0</v>
      </c>
      <c r="N60" s="251">
        <f>PUNTAJE!AB60</f>
        <v>500</v>
      </c>
      <c r="O60" s="251">
        <f>PUNTAJE!AE60</f>
        <v>0</v>
      </c>
      <c r="P60" s="251">
        <f>PUNTAJE!AH60</f>
        <v>0</v>
      </c>
      <c r="Q60" s="251">
        <f>PUNTAJE!AK60</f>
        <v>0</v>
      </c>
      <c r="R60" s="251">
        <f>PUNTAJE!AN60</f>
        <v>0</v>
      </c>
      <c r="S60" s="251">
        <f>PUNTAJE!AQ60</f>
        <v>0</v>
      </c>
      <c r="T60" s="251">
        <f>PUNTAJE!AT60</f>
        <v>0</v>
      </c>
      <c r="U60" s="251">
        <f>PUNTAJE!AW60</f>
        <v>0</v>
      </c>
      <c r="V60" s="251">
        <f>PUNTAJE!AZ60</f>
        <v>0</v>
      </c>
      <c r="W60" s="251">
        <f>PUNTAJE!BC60</f>
        <v>0</v>
      </c>
      <c r="X60" s="251">
        <f>PUNTAJE!BF60</f>
        <v>0</v>
      </c>
      <c r="Y60" s="251">
        <f>PUNTAJE!BI60</f>
        <v>0</v>
      </c>
      <c r="Z60" s="251">
        <f>PUNTAJE!BL60</f>
        <v>0</v>
      </c>
      <c r="AA60" s="251">
        <f>PUNTAJE!BO60</f>
        <v>0</v>
      </c>
      <c r="AB60" s="251">
        <f>PUNTAJE!BR60</f>
        <v>0</v>
      </c>
      <c r="AC60" s="251">
        <f>PUNTAJE!BU60</f>
        <v>0</v>
      </c>
      <c r="AD60" s="251">
        <f>PUNTAJE!BX60</f>
        <v>0</v>
      </c>
      <c r="AE60" s="251">
        <f>PUNTAJE!CA60</f>
        <v>0</v>
      </c>
      <c r="AF60" s="251">
        <f>PUNTAJE!CD60</f>
        <v>0</v>
      </c>
      <c r="AG60" s="251">
        <f>PUNTAJE!CG60</f>
        <v>0</v>
      </c>
      <c r="AH60" s="251">
        <f>PUNTAJE!CJ60</f>
        <v>0</v>
      </c>
      <c r="AI60" s="40">
        <f t="shared" si="0"/>
        <v>500</v>
      </c>
      <c r="AJ60" s="146" t="s">
        <v>558</v>
      </c>
      <c r="AK60" s="40">
        <f t="shared" si="20"/>
        <v>0</v>
      </c>
      <c r="AM60" s="40" t="s">
        <v>601</v>
      </c>
      <c r="AP60" s="40" t="s">
        <v>602</v>
      </c>
    </row>
    <row r="61" spans="1:42" s="40" customFormat="1" ht="38.25" x14ac:dyDescent="0.2">
      <c r="A61" s="103">
        <v>52</v>
      </c>
      <c r="B61" s="202" t="s">
        <v>118</v>
      </c>
      <c r="C61" s="121" t="s">
        <v>115</v>
      </c>
      <c r="D61" s="146">
        <v>1</v>
      </c>
      <c r="E61" s="227" t="s">
        <v>53</v>
      </c>
      <c r="F61" s="228">
        <v>13.333333333333334</v>
      </c>
      <c r="G61" s="25">
        <v>247132.06</v>
      </c>
      <c r="H61" s="251">
        <f>PUNTAJE!J61</f>
        <v>0</v>
      </c>
      <c r="I61" s="251">
        <f>PUNTAJE!M61</f>
        <v>0</v>
      </c>
      <c r="J61" s="251">
        <f>PUNTAJE!P61</f>
        <v>0</v>
      </c>
      <c r="K61" s="251">
        <f>PUNTAJE!S61</f>
        <v>0</v>
      </c>
      <c r="L61" s="251">
        <f>PUNTAJE!V61</f>
        <v>0</v>
      </c>
      <c r="M61" s="251">
        <f>PUNTAJE!Y61</f>
        <v>0</v>
      </c>
      <c r="N61" s="251">
        <f>PUNTAJE!AB61</f>
        <v>0</v>
      </c>
      <c r="O61" s="251">
        <f>PUNTAJE!AE61</f>
        <v>0</v>
      </c>
      <c r="P61" s="251">
        <f>PUNTAJE!AH61</f>
        <v>500</v>
      </c>
      <c r="Q61" s="251">
        <f>PUNTAJE!AK61</f>
        <v>0</v>
      </c>
      <c r="R61" s="251">
        <f>PUNTAJE!AN61</f>
        <v>0</v>
      </c>
      <c r="S61" s="251">
        <f>PUNTAJE!AQ61</f>
        <v>0</v>
      </c>
      <c r="T61" s="251">
        <f>PUNTAJE!AT61</f>
        <v>0</v>
      </c>
      <c r="U61" s="251">
        <f>PUNTAJE!AW61</f>
        <v>0</v>
      </c>
      <c r="V61" s="251">
        <f>PUNTAJE!AZ61</f>
        <v>0</v>
      </c>
      <c r="W61" s="251">
        <f>PUNTAJE!BC61</f>
        <v>0</v>
      </c>
      <c r="X61" s="251">
        <f>PUNTAJE!BF61</f>
        <v>0</v>
      </c>
      <c r="Y61" s="251">
        <f>PUNTAJE!BI61</f>
        <v>0</v>
      </c>
      <c r="Z61" s="251">
        <f>PUNTAJE!BL61</f>
        <v>0</v>
      </c>
      <c r="AA61" s="251">
        <f>PUNTAJE!BO61</f>
        <v>0</v>
      </c>
      <c r="AB61" s="251">
        <f>PUNTAJE!BR61</f>
        <v>0</v>
      </c>
      <c r="AC61" s="251">
        <f>PUNTAJE!BU61</f>
        <v>463.40355187388974</v>
      </c>
      <c r="AD61" s="251">
        <f>PUNTAJE!BX61</f>
        <v>0</v>
      </c>
      <c r="AE61" s="251">
        <f>PUNTAJE!CA61</f>
        <v>0</v>
      </c>
      <c r="AF61" s="251">
        <f>PUNTAJE!CD61</f>
        <v>0</v>
      </c>
      <c r="AG61" s="251">
        <f>PUNTAJE!CG61</f>
        <v>0</v>
      </c>
      <c r="AH61" s="251">
        <f>PUNTAJE!CJ61</f>
        <v>0</v>
      </c>
      <c r="AI61" s="40">
        <f t="shared" si="0"/>
        <v>500</v>
      </c>
      <c r="AJ61" s="146" t="s">
        <v>560</v>
      </c>
      <c r="AK61" s="206">
        <f>MAX(H61,I61,J61,K61,L61,M61,N61,O61,Q61,R61,S61,T61,U61,V61,W61,X61,Y61,Z61,AA61,AB61,AC61,AD61,AE61,AF61,AG61,AH61)</f>
        <v>463.40355187388974</v>
      </c>
      <c r="AM61" s="40" t="s">
        <v>571</v>
      </c>
      <c r="AN61" s="206">
        <f>MAX(H61,I61,J61,K61,L61,M61,N61,O61,Q61,R61,S61,T61,U61,V61,W61,X61,Y61,Z61,AA61,AB61,AD61,AE61,AF61,AG61,AH61)</f>
        <v>0</v>
      </c>
      <c r="AP61" s="40" t="s">
        <v>602</v>
      </c>
    </row>
    <row r="62" spans="1:42" s="40" customFormat="1" ht="25.5" x14ac:dyDescent="0.2">
      <c r="A62" s="103">
        <v>53</v>
      </c>
      <c r="B62" s="202" t="s">
        <v>119</v>
      </c>
      <c r="C62" s="121" t="s">
        <v>115</v>
      </c>
      <c r="D62" s="146">
        <v>1</v>
      </c>
      <c r="E62" s="227" t="s">
        <v>53</v>
      </c>
      <c r="F62" s="228">
        <v>15.666666666666666</v>
      </c>
      <c r="G62" s="25">
        <v>236477.99</v>
      </c>
      <c r="H62" s="251">
        <f>PUNTAJE!J62</f>
        <v>0</v>
      </c>
      <c r="I62" s="251">
        <f>PUNTAJE!M62</f>
        <v>0</v>
      </c>
      <c r="J62" s="251">
        <f>PUNTAJE!P62</f>
        <v>0</v>
      </c>
      <c r="K62" s="251">
        <f>PUNTAJE!S62</f>
        <v>0</v>
      </c>
      <c r="L62" s="251">
        <f>PUNTAJE!V62</f>
        <v>0</v>
      </c>
      <c r="M62" s="251">
        <f>PUNTAJE!Y62</f>
        <v>0</v>
      </c>
      <c r="N62" s="251">
        <f>PUNTAJE!AB62</f>
        <v>0</v>
      </c>
      <c r="O62" s="251">
        <f>PUNTAJE!AE62</f>
        <v>0</v>
      </c>
      <c r="P62" s="251">
        <f>PUNTAJE!AH62</f>
        <v>0</v>
      </c>
      <c r="Q62" s="251">
        <f>PUNTAJE!AK62</f>
        <v>0</v>
      </c>
      <c r="R62" s="251">
        <f>PUNTAJE!AN62</f>
        <v>0</v>
      </c>
      <c r="S62" s="251">
        <f>PUNTAJE!AQ62</f>
        <v>0</v>
      </c>
      <c r="T62" s="251">
        <f>PUNTAJE!AT62</f>
        <v>0</v>
      </c>
      <c r="U62" s="251">
        <f>PUNTAJE!AW62</f>
        <v>0</v>
      </c>
      <c r="V62" s="251">
        <f>PUNTAJE!AZ62</f>
        <v>0</v>
      </c>
      <c r="W62" s="251">
        <f>PUNTAJE!BC62</f>
        <v>0</v>
      </c>
      <c r="X62" s="251">
        <f>PUNTAJE!BF62</f>
        <v>0</v>
      </c>
      <c r="Y62" s="251">
        <f>PUNTAJE!BI62</f>
        <v>0</v>
      </c>
      <c r="Z62" s="251">
        <f>PUNTAJE!BL62</f>
        <v>0</v>
      </c>
      <c r="AA62" s="251">
        <f>PUNTAJE!BO62</f>
        <v>0</v>
      </c>
      <c r="AB62" s="251">
        <f>PUNTAJE!BR62</f>
        <v>0</v>
      </c>
      <c r="AC62" s="251">
        <f>PUNTAJE!BU62</f>
        <v>0</v>
      </c>
      <c r="AD62" s="251">
        <f>PUNTAJE!BX62</f>
        <v>0</v>
      </c>
      <c r="AE62" s="251">
        <f>PUNTAJE!CA62</f>
        <v>0</v>
      </c>
      <c r="AF62" s="251">
        <f>PUNTAJE!CD62</f>
        <v>0</v>
      </c>
      <c r="AG62" s="251">
        <f>PUNTAJE!CG62</f>
        <v>0</v>
      </c>
      <c r="AH62" s="251">
        <f>PUNTAJE!CJ62</f>
        <v>0</v>
      </c>
      <c r="AI62" s="40">
        <f t="shared" si="0"/>
        <v>0</v>
      </c>
      <c r="AJ62" s="40" t="s">
        <v>45</v>
      </c>
      <c r="AK62" s="40">
        <f t="shared" si="11"/>
        <v>0</v>
      </c>
      <c r="AM62" s="40" t="s">
        <v>45</v>
      </c>
      <c r="AP62" s="40" t="s">
        <v>45</v>
      </c>
    </row>
    <row r="63" spans="1:42" s="40" customFormat="1" ht="38.25" x14ac:dyDescent="0.2">
      <c r="A63" s="103">
        <v>54</v>
      </c>
      <c r="B63" s="202" t="s">
        <v>120</v>
      </c>
      <c r="C63" s="121" t="s">
        <v>115</v>
      </c>
      <c r="D63" s="146">
        <v>1</v>
      </c>
      <c r="E63" s="227" t="s">
        <v>53</v>
      </c>
      <c r="F63" s="228">
        <v>6.333333333333333</v>
      </c>
      <c r="G63" s="25">
        <v>254743.3</v>
      </c>
      <c r="H63" s="251">
        <f>PUNTAJE!J63</f>
        <v>0</v>
      </c>
      <c r="I63" s="251">
        <f>PUNTAJE!M63</f>
        <v>0</v>
      </c>
      <c r="J63" s="251">
        <f>PUNTAJE!P63</f>
        <v>0</v>
      </c>
      <c r="K63" s="251">
        <f>PUNTAJE!S63</f>
        <v>0</v>
      </c>
      <c r="L63" s="251">
        <f>PUNTAJE!V63</f>
        <v>0</v>
      </c>
      <c r="M63" s="251">
        <f>PUNTAJE!Y63</f>
        <v>0</v>
      </c>
      <c r="N63" s="251">
        <f>PUNTAJE!AB63</f>
        <v>0</v>
      </c>
      <c r="O63" s="251">
        <f>PUNTAJE!AE63</f>
        <v>0</v>
      </c>
      <c r="P63" s="251">
        <f>PUNTAJE!AH63</f>
        <v>0</v>
      </c>
      <c r="Q63" s="251">
        <f>PUNTAJE!AK63</f>
        <v>0</v>
      </c>
      <c r="R63" s="251">
        <f>PUNTAJE!AN63</f>
        <v>0</v>
      </c>
      <c r="S63" s="251">
        <f>PUNTAJE!AQ63</f>
        <v>0</v>
      </c>
      <c r="T63" s="251">
        <f>PUNTAJE!AT63</f>
        <v>0</v>
      </c>
      <c r="U63" s="251">
        <f>PUNTAJE!AW63</f>
        <v>0</v>
      </c>
      <c r="V63" s="251">
        <f>PUNTAJE!AZ63</f>
        <v>0</v>
      </c>
      <c r="W63" s="251">
        <f>PUNTAJE!BC63</f>
        <v>0</v>
      </c>
      <c r="X63" s="251">
        <f>PUNTAJE!BF63</f>
        <v>0</v>
      </c>
      <c r="Y63" s="251">
        <f>PUNTAJE!BI63</f>
        <v>0</v>
      </c>
      <c r="Z63" s="251">
        <f>PUNTAJE!BL63</f>
        <v>0</v>
      </c>
      <c r="AA63" s="251">
        <f>PUNTAJE!BO63</f>
        <v>0</v>
      </c>
      <c r="AB63" s="251">
        <f>PUNTAJE!BR63</f>
        <v>0</v>
      </c>
      <c r="AC63" s="251">
        <f>PUNTAJE!BU63</f>
        <v>0</v>
      </c>
      <c r="AD63" s="251">
        <f>PUNTAJE!BX63</f>
        <v>0</v>
      </c>
      <c r="AE63" s="251">
        <f>PUNTAJE!CA63</f>
        <v>0</v>
      </c>
      <c r="AF63" s="251">
        <f>PUNTAJE!CD63</f>
        <v>0</v>
      </c>
      <c r="AG63" s="251">
        <f>PUNTAJE!CG63</f>
        <v>0</v>
      </c>
      <c r="AH63" s="251">
        <f>PUNTAJE!CJ63</f>
        <v>0</v>
      </c>
      <c r="AI63" s="40">
        <f t="shared" si="0"/>
        <v>0</v>
      </c>
      <c r="AJ63" s="40" t="s">
        <v>45</v>
      </c>
      <c r="AK63" s="40">
        <f t="shared" si="11"/>
        <v>0</v>
      </c>
      <c r="AM63" s="40" t="s">
        <v>45</v>
      </c>
      <c r="AP63" s="40" t="s">
        <v>45</v>
      </c>
    </row>
    <row r="64" spans="1:42" s="40" customFormat="1" ht="25.5" x14ac:dyDescent="0.2">
      <c r="A64" s="103">
        <v>55</v>
      </c>
      <c r="B64" s="202" t="s">
        <v>121</v>
      </c>
      <c r="C64" s="121" t="s">
        <v>115</v>
      </c>
      <c r="D64" s="146">
        <v>1</v>
      </c>
      <c r="E64" s="227" t="s">
        <v>53</v>
      </c>
      <c r="F64" s="228">
        <v>122.33333333333333</v>
      </c>
      <c r="G64" s="25">
        <v>1200.71</v>
      </c>
      <c r="H64" s="251">
        <f>PUNTAJE!J64</f>
        <v>0</v>
      </c>
      <c r="I64" s="251">
        <f>PUNTAJE!M64</f>
        <v>0</v>
      </c>
      <c r="J64" s="251">
        <f>PUNTAJE!P64</f>
        <v>0</v>
      </c>
      <c r="K64" s="251">
        <f>PUNTAJE!S64</f>
        <v>0</v>
      </c>
      <c r="L64" s="251">
        <f>PUNTAJE!V64</f>
        <v>0</v>
      </c>
      <c r="M64" s="251">
        <f>PUNTAJE!Y64</f>
        <v>500</v>
      </c>
      <c r="N64" s="251">
        <f>PUNTAJE!AB64</f>
        <v>0</v>
      </c>
      <c r="O64" s="251">
        <f>PUNTAJE!AE64</f>
        <v>0</v>
      </c>
      <c r="P64" s="251">
        <f>PUNTAJE!AH64</f>
        <v>0</v>
      </c>
      <c r="Q64" s="251">
        <f>PUNTAJE!AK64</f>
        <v>0</v>
      </c>
      <c r="R64" s="251">
        <f>PUNTAJE!AN64</f>
        <v>0</v>
      </c>
      <c r="S64" s="251">
        <f>PUNTAJE!AQ64</f>
        <v>0</v>
      </c>
      <c r="T64" s="251">
        <f>PUNTAJE!AT64</f>
        <v>0</v>
      </c>
      <c r="U64" s="251">
        <f>PUNTAJE!AW64</f>
        <v>0</v>
      </c>
      <c r="V64" s="251">
        <f>PUNTAJE!AZ64</f>
        <v>0</v>
      </c>
      <c r="W64" s="251">
        <f>PUNTAJE!BC64</f>
        <v>0</v>
      </c>
      <c r="X64" s="251">
        <f>PUNTAJE!BF64</f>
        <v>0</v>
      </c>
      <c r="Y64" s="251">
        <f>PUNTAJE!BI64</f>
        <v>0</v>
      </c>
      <c r="Z64" s="251">
        <f>PUNTAJE!BL64</f>
        <v>0</v>
      </c>
      <c r="AA64" s="251">
        <f>PUNTAJE!BO64</f>
        <v>0</v>
      </c>
      <c r="AB64" s="251">
        <f>PUNTAJE!BR64</f>
        <v>0</v>
      </c>
      <c r="AC64" s="251">
        <f>PUNTAJE!BU64</f>
        <v>0</v>
      </c>
      <c r="AD64" s="251">
        <f>PUNTAJE!BX64</f>
        <v>0</v>
      </c>
      <c r="AE64" s="251">
        <f>PUNTAJE!CA64</f>
        <v>0</v>
      </c>
      <c r="AF64" s="251">
        <f>PUNTAJE!CD64</f>
        <v>0</v>
      </c>
      <c r="AG64" s="251">
        <f>PUNTAJE!CG64</f>
        <v>0</v>
      </c>
      <c r="AH64" s="251">
        <f>PUNTAJE!CJ64</f>
        <v>0</v>
      </c>
      <c r="AI64" s="40">
        <f t="shared" si="0"/>
        <v>500</v>
      </c>
      <c r="AJ64" s="146" t="s">
        <v>557</v>
      </c>
      <c r="AK64" s="206">
        <f>MAX(H64,I64,J64,K64,L64,N64,O64,Q64,R64,S64,T64,U64,V64,W64,X64,Y64,Z64,AA64,AB64,AC64,AD64,AE64,AH64)</f>
        <v>0</v>
      </c>
      <c r="AL64" s="40">
        <f>AN64-M64</f>
        <v>-500</v>
      </c>
      <c r="AM64" s="40" t="s">
        <v>601</v>
      </c>
      <c r="AN64" s="206">
        <f>MAX(H64,I64,J64,K64,L64,N64,O64,Q64,R64,S64,T64,U64,V64,W64,X64,Y64,Z64,AA64,AB64,AC64,AD64,AE64,AH64)</f>
        <v>0</v>
      </c>
      <c r="AP64" s="40" t="s">
        <v>602</v>
      </c>
    </row>
    <row r="65" spans="1:42" s="40" customFormat="1" ht="25.5" x14ac:dyDescent="0.2">
      <c r="A65" s="103">
        <v>56</v>
      </c>
      <c r="B65" s="202" t="s">
        <v>122</v>
      </c>
      <c r="C65" s="121" t="s">
        <v>123</v>
      </c>
      <c r="D65" s="146">
        <v>1</v>
      </c>
      <c r="E65" s="227" t="s">
        <v>53</v>
      </c>
      <c r="F65" s="228">
        <v>12</v>
      </c>
      <c r="G65" s="25">
        <v>3557741.4906040002</v>
      </c>
      <c r="H65" s="251">
        <f>PUNTAJE!J65</f>
        <v>0</v>
      </c>
      <c r="I65" s="251">
        <f>PUNTAJE!M65</f>
        <v>0</v>
      </c>
      <c r="J65" s="251">
        <f>PUNTAJE!P65</f>
        <v>0</v>
      </c>
      <c r="K65" s="251">
        <f>PUNTAJE!S65</f>
        <v>0</v>
      </c>
      <c r="L65" s="251">
        <f>PUNTAJE!V65</f>
        <v>0</v>
      </c>
      <c r="M65" s="251">
        <f>PUNTAJE!Y65</f>
        <v>0</v>
      </c>
      <c r="N65" s="251">
        <f>PUNTAJE!AB65</f>
        <v>0</v>
      </c>
      <c r="O65" s="251">
        <f>PUNTAJE!AE65</f>
        <v>0</v>
      </c>
      <c r="P65" s="251">
        <f>PUNTAJE!AH65</f>
        <v>0</v>
      </c>
      <c r="Q65" s="251">
        <f>PUNTAJE!AK65</f>
        <v>0</v>
      </c>
      <c r="R65" s="251">
        <f>PUNTAJE!AN65</f>
        <v>0</v>
      </c>
      <c r="S65" s="251">
        <f>PUNTAJE!AQ65</f>
        <v>0</v>
      </c>
      <c r="T65" s="251">
        <f>PUNTAJE!AT65</f>
        <v>0</v>
      </c>
      <c r="U65" s="251">
        <f>PUNTAJE!AW65</f>
        <v>500</v>
      </c>
      <c r="V65" s="251">
        <f>PUNTAJE!AZ65</f>
        <v>0</v>
      </c>
      <c r="W65" s="251">
        <f>PUNTAJE!BC65</f>
        <v>0</v>
      </c>
      <c r="X65" s="251">
        <f>PUNTAJE!BF65</f>
        <v>0</v>
      </c>
      <c r="Y65" s="251">
        <f>PUNTAJE!BI65</f>
        <v>0</v>
      </c>
      <c r="Z65" s="251">
        <f>PUNTAJE!BL65</f>
        <v>0</v>
      </c>
      <c r="AA65" s="251">
        <f>PUNTAJE!BO65</f>
        <v>0</v>
      </c>
      <c r="AB65" s="251">
        <f>PUNTAJE!BR65</f>
        <v>0</v>
      </c>
      <c r="AC65" s="251">
        <f>PUNTAJE!BU65</f>
        <v>0</v>
      </c>
      <c r="AD65" s="251">
        <f>PUNTAJE!BX65</f>
        <v>0</v>
      </c>
      <c r="AE65" s="251">
        <f>PUNTAJE!CA65</f>
        <v>0</v>
      </c>
      <c r="AF65" s="251">
        <f>PUNTAJE!CD65</f>
        <v>0</v>
      </c>
      <c r="AG65" s="251">
        <f>PUNTAJE!CG65</f>
        <v>0</v>
      </c>
      <c r="AH65" s="251">
        <f>PUNTAJE!CJ65</f>
        <v>0</v>
      </c>
      <c r="AI65" s="40">
        <f t="shared" si="0"/>
        <v>500</v>
      </c>
      <c r="AJ65" s="146" t="s">
        <v>43</v>
      </c>
      <c r="AK65" s="40">
        <f>MAX(H65,I65,J65,K65,L65,M65,N65,O65,P65,Q65,R65,S65,T65,V65,W65,X65,Y65,Z65,AA65,AB65,AC65,AD65,AE65,AH65)</f>
        <v>0</v>
      </c>
      <c r="AM65" s="40" t="s">
        <v>601</v>
      </c>
      <c r="AP65" s="40" t="s">
        <v>602</v>
      </c>
    </row>
    <row r="66" spans="1:42" s="40" customFormat="1" ht="191.25" x14ac:dyDescent="0.2">
      <c r="A66" s="103">
        <v>57</v>
      </c>
      <c r="B66" s="202" t="s">
        <v>124</v>
      </c>
      <c r="C66" s="121" t="s">
        <v>125</v>
      </c>
      <c r="D66" s="146">
        <v>1</v>
      </c>
      <c r="E66" s="227" t="s">
        <v>53</v>
      </c>
      <c r="F66" s="228">
        <v>1</v>
      </c>
      <c r="G66" s="25">
        <v>75161.304400000008</v>
      </c>
      <c r="H66" s="251">
        <f>PUNTAJE!J66</f>
        <v>0</v>
      </c>
      <c r="I66" s="251">
        <f>PUNTAJE!M66</f>
        <v>0</v>
      </c>
      <c r="J66" s="251">
        <f>PUNTAJE!P66</f>
        <v>0</v>
      </c>
      <c r="K66" s="251">
        <f>PUNTAJE!S66</f>
        <v>0</v>
      </c>
      <c r="L66" s="251">
        <f>PUNTAJE!V66</f>
        <v>0</v>
      </c>
      <c r="M66" s="251">
        <f>PUNTAJE!Y66</f>
        <v>0</v>
      </c>
      <c r="N66" s="251">
        <f>PUNTAJE!AB66</f>
        <v>0</v>
      </c>
      <c r="O66" s="251">
        <f>PUNTAJE!AE66</f>
        <v>500</v>
      </c>
      <c r="P66" s="251">
        <f>PUNTAJE!AH66</f>
        <v>0</v>
      </c>
      <c r="Q66" s="251">
        <f>PUNTAJE!AK66</f>
        <v>0</v>
      </c>
      <c r="R66" s="251">
        <f>PUNTAJE!AN66</f>
        <v>0</v>
      </c>
      <c r="S66" s="251">
        <f>PUNTAJE!AQ66</f>
        <v>0</v>
      </c>
      <c r="T66" s="251">
        <f>PUNTAJE!AT66</f>
        <v>0</v>
      </c>
      <c r="U66" s="251">
        <f>PUNTAJE!AW66</f>
        <v>0</v>
      </c>
      <c r="V66" s="251">
        <f>PUNTAJE!AZ66</f>
        <v>0</v>
      </c>
      <c r="W66" s="251">
        <f>PUNTAJE!BC66</f>
        <v>0</v>
      </c>
      <c r="X66" s="251">
        <f>PUNTAJE!BF66</f>
        <v>0</v>
      </c>
      <c r="Y66" s="251">
        <f>PUNTAJE!BI66</f>
        <v>0</v>
      </c>
      <c r="Z66" s="251">
        <f>PUNTAJE!BL66</f>
        <v>0</v>
      </c>
      <c r="AA66" s="251">
        <f>PUNTAJE!BO66</f>
        <v>0</v>
      </c>
      <c r="AB66" s="251">
        <f>PUNTAJE!BR66</f>
        <v>0</v>
      </c>
      <c r="AC66" s="251">
        <f>PUNTAJE!BU66</f>
        <v>0</v>
      </c>
      <c r="AD66" s="251">
        <f>PUNTAJE!BX66</f>
        <v>0</v>
      </c>
      <c r="AE66" s="251">
        <f>PUNTAJE!CA66</f>
        <v>0</v>
      </c>
      <c r="AF66" s="251">
        <f>PUNTAJE!CD66</f>
        <v>0</v>
      </c>
      <c r="AG66" s="251">
        <f>PUNTAJE!CG66</f>
        <v>0</v>
      </c>
      <c r="AH66" s="251">
        <f>PUNTAJE!CJ66</f>
        <v>0</v>
      </c>
      <c r="AI66" s="40">
        <f t="shared" si="0"/>
        <v>500</v>
      </c>
      <c r="AJ66" s="146" t="s">
        <v>559</v>
      </c>
      <c r="AK66" s="40">
        <f>MAX(H66,I66,J66,K66,L66,M66,N66,P66,Q66,R66,S66,T66,U66,V66,W66,X66,Y66,Z66,AA66,AB66,AC66,AD66,AE66,AH66)</f>
        <v>0</v>
      </c>
      <c r="AM66" s="40" t="s">
        <v>601</v>
      </c>
      <c r="AP66" s="40" t="s">
        <v>602</v>
      </c>
    </row>
    <row r="67" spans="1:42" s="40" customFormat="1" ht="25.5" x14ac:dyDescent="0.2">
      <c r="A67" s="103">
        <v>58</v>
      </c>
      <c r="B67" s="202" t="s">
        <v>126</v>
      </c>
      <c r="C67" s="121" t="s">
        <v>127</v>
      </c>
      <c r="D67" s="146">
        <v>1</v>
      </c>
      <c r="E67" s="227" t="s">
        <v>53</v>
      </c>
      <c r="F67" s="228">
        <v>27.666666666666668</v>
      </c>
      <c r="G67" s="25">
        <v>246348.08800000002</v>
      </c>
      <c r="H67" s="251">
        <f>PUNTAJE!J67</f>
        <v>0</v>
      </c>
      <c r="I67" s="251">
        <f>PUNTAJE!M67</f>
        <v>0</v>
      </c>
      <c r="J67" s="251">
        <f>PUNTAJE!P67</f>
        <v>0</v>
      </c>
      <c r="K67" s="251">
        <f>PUNTAJE!S67</f>
        <v>0</v>
      </c>
      <c r="L67" s="251">
        <f>PUNTAJE!V67</f>
        <v>0</v>
      </c>
      <c r="M67" s="251">
        <f>PUNTAJE!Y67</f>
        <v>0</v>
      </c>
      <c r="N67" s="251">
        <f>PUNTAJE!AB67</f>
        <v>0</v>
      </c>
      <c r="O67" s="251">
        <f>PUNTAJE!AE67</f>
        <v>0</v>
      </c>
      <c r="P67" s="251">
        <f>PUNTAJE!AH67</f>
        <v>0</v>
      </c>
      <c r="Q67" s="251">
        <f>PUNTAJE!AK67</f>
        <v>0</v>
      </c>
      <c r="R67" s="251">
        <f>PUNTAJE!AN67</f>
        <v>0</v>
      </c>
      <c r="S67" s="251">
        <f>PUNTAJE!AQ67</f>
        <v>0</v>
      </c>
      <c r="T67" s="251">
        <f>PUNTAJE!AT67</f>
        <v>0</v>
      </c>
      <c r="U67" s="251">
        <f>PUNTAJE!AW67</f>
        <v>0</v>
      </c>
      <c r="V67" s="251">
        <f>PUNTAJE!AZ67</f>
        <v>0</v>
      </c>
      <c r="W67" s="251">
        <f>PUNTAJE!BC67</f>
        <v>0</v>
      </c>
      <c r="X67" s="251">
        <f>PUNTAJE!BF67</f>
        <v>0</v>
      </c>
      <c r="Y67" s="251">
        <f>PUNTAJE!BI67</f>
        <v>0</v>
      </c>
      <c r="Z67" s="251">
        <f>PUNTAJE!BL67</f>
        <v>500</v>
      </c>
      <c r="AA67" s="251">
        <f>PUNTAJE!BO67</f>
        <v>0</v>
      </c>
      <c r="AB67" s="251">
        <f>PUNTAJE!BR67</f>
        <v>0</v>
      </c>
      <c r="AC67" s="251">
        <f>PUNTAJE!BU67</f>
        <v>0</v>
      </c>
      <c r="AD67" s="251">
        <f>PUNTAJE!BX67</f>
        <v>0</v>
      </c>
      <c r="AE67" s="251">
        <f>PUNTAJE!CA67</f>
        <v>0</v>
      </c>
      <c r="AF67" s="251">
        <f>PUNTAJE!CD67</f>
        <v>0</v>
      </c>
      <c r="AG67" s="251">
        <f>PUNTAJE!CG67</f>
        <v>0</v>
      </c>
      <c r="AH67" s="251">
        <f>PUNTAJE!CJ67</f>
        <v>0</v>
      </c>
      <c r="AI67" s="40">
        <f t="shared" si="0"/>
        <v>500</v>
      </c>
      <c r="AJ67" s="40" t="s">
        <v>568</v>
      </c>
      <c r="AK67" s="40">
        <f>MAX(H67,I67,J67,K67,L67,M67,N67,O67,P67,Q67,R67,S67,T67,U67,V67,W67,X67,Y67,AA67,AB67,AC67,AD67,AE67,AH67)</f>
        <v>0</v>
      </c>
      <c r="AM67" s="40" t="s">
        <v>601</v>
      </c>
      <c r="AP67" s="40" t="s">
        <v>602</v>
      </c>
    </row>
    <row r="68" spans="1:42" s="40" customFormat="1" ht="25.5" x14ac:dyDescent="0.2">
      <c r="A68" s="103">
        <v>59</v>
      </c>
      <c r="B68" s="202" t="s">
        <v>128</v>
      </c>
      <c r="C68" s="121" t="s">
        <v>127</v>
      </c>
      <c r="D68" s="146">
        <v>1</v>
      </c>
      <c r="E68" s="227" t="s">
        <v>53</v>
      </c>
      <c r="F68" s="228">
        <v>1</v>
      </c>
      <c r="G68" s="25">
        <v>360723.98600000003</v>
      </c>
      <c r="H68" s="251">
        <f>PUNTAJE!J68</f>
        <v>0</v>
      </c>
      <c r="I68" s="251">
        <f>PUNTAJE!M68</f>
        <v>0</v>
      </c>
      <c r="J68" s="251">
        <f>PUNTAJE!P68</f>
        <v>0</v>
      </c>
      <c r="K68" s="251">
        <f>PUNTAJE!S68</f>
        <v>0</v>
      </c>
      <c r="L68" s="251">
        <f>PUNTAJE!V68</f>
        <v>0</v>
      </c>
      <c r="M68" s="251">
        <f>PUNTAJE!Y68</f>
        <v>0</v>
      </c>
      <c r="N68" s="251">
        <f>PUNTAJE!AB68</f>
        <v>0</v>
      </c>
      <c r="O68" s="251">
        <f>PUNTAJE!AE68</f>
        <v>0</v>
      </c>
      <c r="P68" s="251">
        <f>PUNTAJE!AH68</f>
        <v>0</v>
      </c>
      <c r="Q68" s="251">
        <f>PUNTAJE!AK68</f>
        <v>0</v>
      </c>
      <c r="R68" s="251">
        <f>PUNTAJE!AN68</f>
        <v>0</v>
      </c>
      <c r="S68" s="251">
        <f>PUNTAJE!AQ68</f>
        <v>0</v>
      </c>
      <c r="T68" s="251">
        <f>PUNTAJE!AT68</f>
        <v>0</v>
      </c>
      <c r="U68" s="251">
        <f>PUNTAJE!AW68</f>
        <v>0</v>
      </c>
      <c r="V68" s="251">
        <f>PUNTAJE!AZ68</f>
        <v>0</v>
      </c>
      <c r="W68" s="251">
        <f>PUNTAJE!BC68</f>
        <v>0</v>
      </c>
      <c r="X68" s="251">
        <f>PUNTAJE!BF68</f>
        <v>0</v>
      </c>
      <c r="Y68" s="251">
        <f>PUNTAJE!BI68</f>
        <v>0</v>
      </c>
      <c r="Z68" s="251">
        <f>PUNTAJE!BL68</f>
        <v>0</v>
      </c>
      <c r="AA68" s="251">
        <f>PUNTAJE!BO68</f>
        <v>0</v>
      </c>
      <c r="AB68" s="251">
        <f>PUNTAJE!BR68</f>
        <v>0</v>
      </c>
      <c r="AC68" s="251">
        <f>PUNTAJE!BU68</f>
        <v>0</v>
      </c>
      <c r="AD68" s="251">
        <f>PUNTAJE!BX68</f>
        <v>0</v>
      </c>
      <c r="AE68" s="251">
        <f>PUNTAJE!CA68</f>
        <v>0</v>
      </c>
      <c r="AF68" s="251">
        <f>PUNTAJE!CD68</f>
        <v>0</v>
      </c>
      <c r="AG68" s="251">
        <f>PUNTAJE!CG68</f>
        <v>0</v>
      </c>
      <c r="AH68" s="251">
        <f>PUNTAJE!CJ68</f>
        <v>0</v>
      </c>
      <c r="AI68" s="40">
        <f t="shared" si="0"/>
        <v>0</v>
      </c>
      <c r="AJ68" s="40" t="s">
        <v>45</v>
      </c>
      <c r="AK68" s="40">
        <f t="shared" si="11"/>
        <v>0</v>
      </c>
      <c r="AM68" s="40" t="s">
        <v>45</v>
      </c>
      <c r="AP68" s="40" t="s">
        <v>45</v>
      </c>
    </row>
    <row r="69" spans="1:42" s="40" customFormat="1" ht="38.25" x14ac:dyDescent="0.2">
      <c r="A69" s="103">
        <v>60</v>
      </c>
      <c r="B69" s="202" t="s">
        <v>129</v>
      </c>
      <c r="C69" s="121" t="s">
        <v>127</v>
      </c>
      <c r="D69" s="146">
        <v>1</v>
      </c>
      <c r="E69" s="227" t="s">
        <v>53</v>
      </c>
      <c r="F69" s="228">
        <v>1.3333333333333333</v>
      </c>
      <c r="G69" s="25">
        <v>237000</v>
      </c>
      <c r="H69" s="251">
        <f>PUNTAJE!J69</f>
        <v>0</v>
      </c>
      <c r="I69" s="251">
        <f>PUNTAJE!M69</f>
        <v>0</v>
      </c>
      <c r="J69" s="251">
        <f>PUNTAJE!P69</f>
        <v>0</v>
      </c>
      <c r="K69" s="251">
        <f>PUNTAJE!S69</f>
        <v>0</v>
      </c>
      <c r="L69" s="251">
        <f>PUNTAJE!V69</f>
        <v>0</v>
      </c>
      <c r="M69" s="251">
        <f>PUNTAJE!Y69</f>
        <v>0</v>
      </c>
      <c r="N69" s="251">
        <f>PUNTAJE!AB69</f>
        <v>0</v>
      </c>
      <c r="O69" s="251">
        <f>PUNTAJE!AE69</f>
        <v>500</v>
      </c>
      <c r="P69" s="251">
        <f>PUNTAJE!AH69</f>
        <v>0</v>
      </c>
      <c r="Q69" s="251">
        <f>PUNTAJE!AK69</f>
        <v>0</v>
      </c>
      <c r="R69" s="251">
        <f>PUNTAJE!AN69</f>
        <v>0</v>
      </c>
      <c r="S69" s="251">
        <f>PUNTAJE!AQ69</f>
        <v>0</v>
      </c>
      <c r="T69" s="251">
        <f>PUNTAJE!AT69</f>
        <v>0</v>
      </c>
      <c r="U69" s="251">
        <f>PUNTAJE!AW69</f>
        <v>0</v>
      </c>
      <c r="V69" s="251">
        <f>PUNTAJE!AZ69</f>
        <v>0</v>
      </c>
      <c r="W69" s="251">
        <f>PUNTAJE!BC69</f>
        <v>0</v>
      </c>
      <c r="X69" s="251">
        <f>PUNTAJE!BF69</f>
        <v>0</v>
      </c>
      <c r="Y69" s="251">
        <f>PUNTAJE!BI69</f>
        <v>0</v>
      </c>
      <c r="Z69" s="251">
        <f>PUNTAJE!BL69</f>
        <v>0</v>
      </c>
      <c r="AA69" s="251">
        <f>PUNTAJE!BO69</f>
        <v>0</v>
      </c>
      <c r="AB69" s="251">
        <f>PUNTAJE!BR69</f>
        <v>0</v>
      </c>
      <c r="AC69" s="251">
        <f>PUNTAJE!BU69</f>
        <v>0</v>
      </c>
      <c r="AD69" s="251">
        <f>PUNTAJE!BX69</f>
        <v>0</v>
      </c>
      <c r="AE69" s="251">
        <f>PUNTAJE!CA69</f>
        <v>0</v>
      </c>
      <c r="AF69" s="251">
        <f>PUNTAJE!CD69</f>
        <v>0</v>
      </c>
      <c r="AG69" s="251">
        <f>PUNTAJE!CG69</f>
        <v>0</v>
      </c>
      <c r="AH69" s="251">
        <f>PUNTAJE!CJ69</f>
        <v>0</v>
      </c>
      <c r="AI69" s="40">
        <f t="shared" si="0"/>
        <v>500</v>
      </c>
      <c r="AJ69" s="146" t="s">
        <v>559</v>
      </c>
      <c r="AK69" s="40">
        <f>MAX(H69,I69,J69,K69,L69,M69,N69,P69,Q69,R69,S69,T69,U69,V69,W69,X69,Y69,Z69,AA69,AB69,AC69,AD69,AE69,AH69)</f>
        <v>0</v>
      </c>
      <c r="AM69" s="40" t="s">
        <v>601</v>
      </c>
      <c r="AP69" s="40" t="s">
        <v>602</v>
      </c>
    </row>
    <row r="70" spans="1:42" s="40" customFormat="1" ht="114.75" x14ac:dyDescent="0.2">
      <c r="A70" s="103">
        <v>61</v>
      </c>
      <c r="B70" s="202" t="s">
        <v>130</v>
      </c>
      <c r="C70" s="121" t="s">
        <v>131</v>
      </c>
      <c r="D70" s="146">
        <v>1</v>
      </c>
      <c r="E70" s="227" t="s">
        <v>53</v>
      </c>
      <c r="F70" s="228">
        <v>65</v>
      </c>
      <c r="G70" s="25">
        <v>65000</v>
      </c>
      <c r="H70" s="251">
        <f>PUNTAJE!J70</f>
        <v>0</v>
      </c>
      <c r="I70" s="251">
        <f>PUNTAJE!M70</f>
        <v>0</v>
      </c>
      <c r="J70" s="251">
        <f>PUNTAJE!P70</f>
        <v>0</v>
      </c>
      <c r="K70" s="251">
        <f>PUNTAJE!S70</f>
        <v>0</v>
      </c>
      <c r="L70" s="251">
        <f>PUNTAJE!V70</f>
        <v>0</v>
      </c>
      <c r="M70" s="251">
        <f>PUNTAJE!Y70</f>
        <v>0</v>
      </c>
      <c r="N70" s="251">
        <f>PUNTAJE!AB70</f>
        <v>500</v>
      </c>
      <c r="O70" s="251">
        <f>PUNTAJE!AE70</f>
        <v>0</v>
      </c>
      <c r="P70" s="251">
        <f>PUNTAJE!AH70</f>
        <v>0</v>
      </c>
      <c r="Q70" s="251">
        <f>PUNTAJE!AK70</f>
        <v>0</v>
      </c>
      <c r="R70" s="251">
        <f>PUNTAJE!AN70</f>
        <v>0</v>
      </c>
      <c r="S70" s="251">
        <f>PUNTAJE!AQ70</f>
        <v>0</v>
      </c>
      <c r="T70" s="251">
        <f>PUNTAJE!AT70</f>
        <v>0</v>
      </c>
      <c r="U70" s="251">
        <f>PUNTAJE!AW70</f>
        <v>0</v>
      </c>
      <c r="V70" s="251">
        <f>PUNTAJE!AZ70</f>
        <v>0</v>
      </c>
      <c r="W70" s="251">
        <f>PUNTAJE!BC70</f>
        <v>0</v>
      </c>
      <c r="X70" s="251">
        <f>PUNTAJE!BF70</f>
        <v>0</v>
      </c>
      <c r="Y70" s="251">
        <f>PUNTAJE!BI70</f>
        <v>0</v>
      </c>
      <c r="Z70" s="251">
        <f>PUNTAJE!BL70</f>
        <v>0</v>
      </c>
      <c r="AA70" s="251">
        <f>PUNTAJE!BO70</f>
        <v>0</v>
      </c>
      <c r="AB70" s="251">
        <f>PUNTAJE!BR70</f>
        <v>0</v>
      </c>
      <c r="AC70" s="251">
        <f>PUNTAJE!BU70</f>
        <v>0</v>
      </c>
      <c r="AD70" s="251">
        <f>PUNTAJE!BX70</f>
        <v>0</v>
      </c>
      <c r="AE70" s="251">
        <f>PUNTAJE!CA70</f>
        <v>0</v>
      </c>
      <c r="AF70" s="251">
        <f>PUNTAJE!CD70</f>
        <v>0</v>
      </c>
      <c r="AG70" s="251">
        <f>PUNTAJE!CG70</f>
        <v>0</v>
      </c>
      <c r="AH70" s="251">
        <f>PUNTAJE!CJ70</f>
        <v>0</v>
      </c>
      <c r="AI70" s="40">
        <f t="shared" si="0"/>
        <v>500</v>
      </c>
      <c r="AJ70" s="146" t="s">
        <v>558</v>
      </c>
      <c r="AK70" s="40">
        <f t="shared" ref="AK70:AK71" si="21">MAX(H70,I70,J70,K70,L70,M70,O70,P70,Q70,R70,S70,T70,U70,V70,W70,X70,Y70,Z70,AA70,AB70,AC70,AD70,AE70,AH70)</f>
        <v>0</v>
      </c>
      <c r="AM70" s="40" t="s">
        <v>601</v>
      </c>
      <c r="AP70" s="40" t="s">
        <v>602</v>
      </c>
    </row>
    <row r="71" spans="1:42" s="40" customFormat="1" ht="25.5" x14ac:dyDescent="0.2">
      <c r="A71" s="103">
        <v>62</v>
      </c>
      <c r="B71" s="202" t="s">
        <v>132</v>
      </c>
      <c r="C71" s="121" t="s">
        <v>127</v>
      </c>
      <c r="D71" s="146">
        <v>1</v>
      </c>
      <c r="E71" s="227" t="s">
        <v>53</v>
      </c>
      <c r="F71" s="228">
        <v>1</v>
      </c>
      <c r="G71" s="25">
        <v>369921.819204</v>
      </c>
      <c r="H71" s="251">
        <f>PUNTAJE!J71</f>
        <v>0</v>
      </c>
      <c r="I71" s="251">
        <f>PUNTAJE!M71</f>
        <v>0</v>
      </c>
      <c r="J71" s="251">
        <f>PUNTAJE!P71</f>
        <v>0</v>
      </c>
      <c r="K71" s="251">
        <f>PUNTAJE!S71</f>
        <v>0</v>
      </c>
      <c r="L71" s="251">
        <f>PUNTAJE!V71</f>
        <v>0</v>
      </c>
      <c r="M71" s="251">
        <f>PUNTAJE!Y71</f>
        <v>0</v>
      </c>
      <c r="N71" s="251">
        <f>PUNTAJE!AB71</f>
        <v>500</v>
      </c>
      <c r="O71" s="251">
        <f>PUNTAJE!AE71</f>
        <v>0</v>
      </c>
      <c r="P71" s="251">
        <f>PUNTAJE!AH71</f>
        <v>0</v>
      </c>
      <c r="Q71" s="251">
        <f>PUNTAJE!AK71</f>
        <v>0</v>
      </c>
      <c r="R71" s="251">
        <f>PUNTAJE!AN71</f>
        <v>0</v>
      </c>
      <c r="S71" s="251">
        <f>PUNTAJE!AQ71</f>
        <v>0</v>
      </c>
      <c r="T71" s="251">
        <f>PUNTAJE!AT71</f>
        <v>0</v>
      </c>
      <c r="U71" s="251">
        <f>PUNTAJE!AW71</f>
        <v>0</v>
      </c>
      <c r="V71" s="251">
        <f>PUNTAJE!AZ71</f>
        <v>0</v>
      </c>
      <c r="W71" s="251">
        <f>PUNTAJE!BC71</f>
        <v>0</v>
      </c>
      <c r="X71" s="251">
        <f>PUNTAJE!BF71</f>
        <v>0</v>
      </c>
      <c r="Y71" s="251">
        <f>PUNTAJE!BI71</f>
        <v>0</v>
      </c>
      <c r="Z71" s="251">
        <f>PUNTAJE!BL71</f>
        <v>0</v>
      </c>
      <c r="AA71" s="251">
        <f>PUNTAJE!BO71</f>
        <v>0</v>
      </c>
      <c r="AB71" s="251">
        <f>PUNTAJE!BR71</f>
        <v>0</v>
      </c>
      <c r="AC71" s="251">
        <f>PUNTAJE!BU71</f>
        <v>0</v>
      </c>
      <c r="AD71" s="251">
        <f>PUNTAJE!BX71</f>
        <v>0</v>
      </c>
      <c r="AE71" s="251">
        <f>PUNTAJE!CA71</f>
        <v>0</v>
      </c>
      <c r="AF71" s="251">
        <f>PUNTAJE!CD71</f>
        <v>0</v>
      </c>
      <c r="AG71" s="251">
        <f>PUNTAJE!CG71</f>
        <v>0</v>
      </c>
      <c r="AH71" s="251">
        <f>PUNTAJE!CJ71</f>
        <v>0</v>
      </c>
      <c r="AI71" s="40">
        <f t="shared" si="0"/>
        <v>500</v>
      </c>
      <c r="AJ71" s="146" t="s">
        <v>558</v>
      </c>
      <c r="AK71" s="40">
        <f t="shared" si="21"/>
        <v>0</v>
      </c>
      <c r="AM71" s="40" t="s">
        <v>601</v>
      </c>
      <c r="AP71" s="40" t="s">
        <v>602</v>
      </c>
    </row>
    <row r="72" spans="1:42" s="40" customFormat="1" ht="51" x14ac:dyDescent="0.2">
      <c r="A72" s="103">
        <v>63</v>
      </c>
      <c r="B72" s="202" t="s">
        <v>133</v>
      </c>
      <c r="C72" s="121" t="s">
        <v>127</v>
      </c>
      <c r="D72" s="146">
        <v>1</v>
      </c>
      <c r="E72" s="227" t="s">
        <v>53</v>
      </c>
      <c r="F72" s="228">
        <v>134.66666666666666</v>
      </c>
      <c r="G72" s="25">
        <v>3575.8179100000002</v>
      </c>
      <c r="H72" s="251">
        <f>PUNTAJE!J72</f>
        <v>0</v>
      </c>
      <c r="I72" s="251">
        <f>PUNTAJE!M72</f>
        <v>0</v>
      </c>
      <c r="J72" s="251">
        <f>PUNTAJE!P72</f>
        <v>0</v>
      </c>
      <c r="K72" s="251">
        <f>PUNTAJE!S72</f>
        <v>0</v>
      </c>
      <c r="L72" s="251">
        <f>PUNTAJE!V72</f>
        <v>374.60063897763581</v>
      </c>
      <c r="M72" s="251">
        <f>PUNTAJE!Y72</f>
        <v>500</v>
      </c>
      <c r="N72" s="251">
        <f>PUNTAJE!AB72</f>
        <v>0</v>
      </c>
      <c r="O72" s="251">
        <f>PUNTAJE!AE72</f>
        <v>0</v>
      </c>
      <c r="P72" s="251">
        <f>PUNTAJE!AH72</f>
        <v>0</v>
      </c>
      <c r="Q72" s="251">
        <f>PUNTAJE!AK72</f>
        <v>0</v>
      </c>
      <c r="R72" s="251">
        <f>PUNTAJE!AN72</f>
        <v>0</v>
      </c>
      <c r="S72" s="251">
        <f>PUNTAJE!AQ72</f>
        <v>0</v>
      </c>
      <c r="T72" s="251">
        <f>PUNTAJE!AT72</f>
        <v>0</v>
      </c>
      <c r="U72" s="251">
        <f>PUNTAJE!AW72</f>
        <v>0</v>
      </c>
      <c r="V72" s="251">
        <f>PUNTAJE!AZ72</f>
        <v>0</v>
      </c>
      <c r="W72" s="251">
        <f>PUNTAJE!BC72</f>
        <v>0</v>
      </c>
      <c r="X72" s="251">
        <f>PUNTAJE!BF72</f>
        <v>0</v>
      </c>
      <c r="Y72" s="251">
        <f>PUNTAJE!BI72</f>
        <v>0</v>
      </c>
      <c r="Z72" s="251">
        <f>PUNTAJE!BL72</f>
        <v>0</v>
      </c>
      <c r="AA72" s="251">
        <f>PUNTAJE!BO72</f>
        <v>0</v>
      </c>
      <c r="AB72" s="251">
        <f>PUNTAJE!BR72</f>
        <v>0</v>
      </c>
      <c r="AC72" s="251">
        <f>PUNTAJE!BU72</f>
        <v>0</v>
      </c>
      <c r="AD72" s="251">
        <f>PUNTAJE!BX72</f>
        <v>0</v>
      </c>
      <c r="AE72" s="251">
        <f>PUNTAJE!CA72</f>
        <v>0</v>
      </c>
      <c r="AF72" s="251">
        <f>PUNTAJE!CD72</f>
        <v>0</v>
      </c>
      <c r="AG72" s="251">
        <f>PUNTAJE!CG72</f>
        <v>0</v>
      </c>
      <c r="AH72" s="251">
        <f>PUNTAJE!CJ72</f>
        <v>0</v>
      </c>
      <c r="AI72" s="40">
        <f t="shared" si="0"/>
        <v>500</v>
      </c>
      <c r="AJ72" s="146" t="s">
        <v>557</v>
      </c>
      <c r="AK72" s="40">
        <f t="shared" ref="AK72:AK73" si="22">MAX(H72,I72,J72,K72,L72,N72,O72,P72,Q72,R72,S72,T72,U72,V72,W72,X72,Y72,Z72,AA72,AB72,AC72,AD72,AE72,AH72)</f>
        <v>374.60063897763581</v>
      </c>
      <c r="AM72" s="40" t="s">
        <v>556</v>
      </c>
      <c r="AP72" s="40" t="s">
        <v>602</v>
      </c>
    </row>
    <row r="73" spans="1:42" s="40" customFormat="1" ht="51" x14ac:dyDescent="0.2">
      <c r="A73" s="103">
        <v>64</v>
      </c>
      <c r="B73" s="202" t="s">
        <v>134</v>
      </c>
      <c r="C73" s="121" t="s">
        <v>127</v>
      </c>
      <c r="D73" s="146">
        <v>1</v>
      </c>
      <c r="E73" s="227" t="s">
        <v>53</v>
      </c>
      <c r="F73" s="228">
        <v>244.33333333333334</v>
      </c>
      <c r="G73" s="25">
        <v>3493</v>
      </c>
      <c r="H73" s="251">
        <f>PUNTAJE!J73</f>
        <v>0</v>
      </c>
      <c r="I73" s="251">
        <f>PUNTAJE!M73</f>
        <v>0</v>
      </c>
      <c r="J73" s="251">
        <f>PUNTAJE!P73</f>
        <v>0</v>
      </c>
      <c r="K73" s="251">
        <f>PUNTAJE!S73</f>
        <v>0</v>
      </c>
      <c r="L73" s="251">
        <f>PUNTAJE!V73</f>
        <v>390.12168933428774</v>
      </c>
      <c r="M73" s="251">
        <f>PUNTAJE!Y73</f>
        <v>500</v>
      </c>
      <c r="N73" s="251">
        <f>PUNTAJE!AB73</f>
        <v>0</v>
      </c>
      <c r="O73" s="251">
        <f>PUNTAJE!AE73</f>
        <v>0</v>
      </c>
      <c r="P73" s="251">
        <f>PUNTAJE!AH73</f>
        <v>0</v>
      </c>
      <c r="Q73" s="251">
        <f>PUNTAJE!AK73</f>
        <v>0</v>
      </c>
      <c r="R73" s="251">
        <f>PUNTAJE!AN73</f>
        <v>0</v>
      </c>
      <c r="S73" s="251">
        <f>PUNTAJE!AQ73</f>
        <v>0</v>
      </c>
      <c r="T73" s="251">
        <f>PUNTAJE!AT73</f>
        <v>0</v>
      </c>
      <c r="U73" s="251">
        <f>PUNTAJE!AW73</f>
        <v>0</v>
      </c>
      <c r="V73" s="251">
        <f>PUNTAJE!AZ73</f>
        <v>0</v>
      </c>
      <c r="W73" s="251">
        <f>PUNTAJE!BC73</f>
        <v>0</v>
      </c>
      <c r="X73" s="251">
        <f>PUNTAJE!BF73</f>
        <v>0</v>
      </c>
      <c r="Y73" s="251">
        <f>PUNTAJE!BI73</f>
        <v>0</v>
      </c>
      <c r="Z73" s="251">
        <f>PUNTAJE!BL73</f>
        <v>0</v>
      </c>
      <c r="AA73" s="251">
        <f>PUNTAJE!BO73</f>
        <v>0</v>
      </c>
      <c r="AB73" s="251">
        <f>PUNTAJE!BR73</f>
        <v>0</v>
      </c>
      <c r="AC73" s="251">
        <f>PUNTAJE!BU73</f>
        <v>0</v>
      </c>
      <c r="AD73" s="251">
        <f>PUNTAJE!BX73</f>
        <v>0</v>
      </c>
      <c r="AE73" s="251">
        <f>PUNTAJE!CA73</f>
        <v>0</v>
      </c>
      <c r="AF73" s="251">
        <f>PUNTAJE!CD73</f>
        <v>0</v>
      </c>
      <c r="AG73" s="251">
        <f>PUNTAJE!CG73</f>
        <v>0</v>
      </c>
      <c r="AH73" s="251">
        <f>PUNTAJE!CJ73</f>
        <v>0</v>
      </c>
      <c r="AI73" s="40">
        <f t="shared" si="0"/>
        <v>500</v>
      </c>
      <c r="AJ73" s="146" t="s">
        <v>557</v>
      </c>
      <c r="AK73" s="40">
        <f t="shared" si="22"/>
        <v>390.12168933428774</v>
      </c>
      <c r="AM73" s="40" t="s">
        <v>556</v>
      </c>
      <c r="AP73" s="40" t="s">
        <v>602</v>
      </c>
    </row>
    <row r="74" spans="1:42" s="40" customFormat="1" ht="38.25" x14ac:dyDescent="0.2">
      <c r="A74" s="103">
        <v>65</v>
      </c>
      <c r="B74" s="202" t="s">
        <v>135</v>
      </c>
      <c r="C74" s="121" t="s">
        <v>127</v>
      </c>
      <c r="D74" s="146">
        <v>1</v>
      </c>
      <c r="E74" s="227" t="s">
        <v>53</v>
      </c>
      <c r="F74" s="228">
        <v>3302.3333333333335</v>
      </c>
      <c r="G74" s="25">
        <v>2306</v>
      </c>
      <c r="H74" s="251">
        <f>PUNTAJE!J74</f>
        <v>0</v>
      </c>
      <c r="I74" s="251">
        <f>PUNTAJE!M74</f>
        <v>0</v>
      </c>
      <c r="J74" s="251">
        <f>PUNTAJE!P74</f>
        <v>0</v>
      </c>
      <c r="K74" s="251">
        <f>PUNTAJE!S74</f>
        <v>0</v>
      </c>
      <c r="L74" s="251">
        <f>PUNTAJE!V74</f>
        <v>500</v>
      </c>
      <c r="M74" s="251">
        <f>PUNTAJE!Y74</f>
        <v>423.16513761467888</v>
      </c>
      <c r="N74" s="251">
        <f>PUNTAJE!AB74</f>
        <v>0</v>
      </c>
      <c r="O74" s="251">
        <f>PUNTAJE!AE74</f>
        <v>0</v>
      </c>
      <c r="P74" s="251">
        <f>PUNTAJE!AH74</f>
        <v>0</v>
      </c>
      <c r="Q74" s="251">
        <f>PUNTAJE!AK74</f>
        <v>0</v>
      </c>
      <c r="R74" s="251">
        <f>PUNTAJE!AN74</f>
        <v>0</v>
      </c>
      <c r="S74" s="251">
        <f>PUNTAJE!AQ74</f>
        <v>0</v>
      </c>
      <c r="T74" s="251">
        <f>PUNTAJE!AT74</f>
        <v>0</v>
      </c>
      <c r="U74" s="251">
        <f>PUNTAJE!AW74</f>
        <v>0</v>
      </c>
      <c r="V74" s="251">
        <f>PUNTAJE!AZ74</f>
        <v>0</v>
      </c>
      <c r="W74" s="251">
        <f>PUNTAJE!BC74</f>
        <v>0</v>
      </c>
      <c r="X74" s="251">
        <f>PUNTAJE!BF74</f>
        <v>0</v>
      </c>
      <c r="Y74" s="251">
        <f>PUNTAJE!BI74</f>
        <v>0</v>
      </c>
      <c r="Z74" s="251">
        <f>PUNTAJE!BL74</f>
        <v>0</v>
      </c>
      <c r="AA74" s="251">
        <f>PUNTAJE!BO74</f>
        <v>0</v>
      </c>
      <c r="AB74" s="251">
        <f>PUNTAJE!BR74</f>
        <v>0</v>
      </c>
      <c r="AC74" s="251">
        <f>PUNTAJE!BU74</f>
        <v>0</v>
      </c>
      <c r="AD74" s="251">
        <f>PUNTAJE!BX74</f>
        <v>0</v>
      </c>
      <c r="AE74" s="251">
        <f>PUNTAJE!CA74</f>
        <v>0</v>
      </c>
      <c r="AF74" s="251">
        <f>PUNTAJE!CD74</f>
        <v>0</v>
      </c>
      <c r="AG74" s="251">
        <f>PUNTAJE!CG74</f>
        <v>0</v>
      </c>
      <c r="AH74" s="251">
        <f>PUNTAJE!CJ74</f>
        <v>0</v>
      </c>
      <c r="AI74" s="40">
        <f t="shared" si="0"/>
        <v>500</v>
      </c>
      <c r="AJ74" s="146" t="s">
        <v>556</v>
      </c>
      <c r="AK74" s="40">
        <f t="shared" ref="AK74:AK78" si="23">MAX(H74,I74,J74,K74,M74,N74,O74,P74,Q74,R74,S74,T74,U74,V74,W74,X74,Y74,Z74,AA74,AB74,AC74,AD74,AE74,AH74)</f>
        <v>423.16513761467888</v>
      </c>
      <c r="AM74" s="40" t="s">
        <v>557</v>
      </c>
      <c r="AN74" s="40">
        <f t="shared" ref="AN74:AN76" si="24">MAX(H74,I74,J74,K74,N74,O74,P74,Q74,R74,S74,T74,U74,V74,W74,X74,Y74,Z74,AA74,AB74,AC74,AD74,AE74,AH74)</f>
        <v>0</v>
      </c>
      <c r="AP74" s="40" t="s">
        <v>602</v>
      </c>
    </row>
    <row r="75" spans="1:42" s="40" customFormat="1" ht="38.25" x14ac:dyDescent="0.2">
      <c r="A75" s="103">
        <v>66</v>
      </c>
      <c r="B75" s="202" t="s">
        <v>136</v>
      </c>
      <c r="C75" s="121" t="s">
        <v>127</v>
      </c>
      <c r="D75" s="146">
        <v>1</v>
      </c>
      <c r="E75" s="227" t="s">
        <v>53</v>
      </c>
      <c r="F75" s="228">
        <v>3426</v>
      </c>
      <c r="G75" s="25">
        <v>2107.7844059999998</v>
      </c>
      <c r="H75" s="251">
        <f>PUNTAJE!J75</f>
        <v>0</v>
      </c>
      <c r="I75" s="251">
        <f>PUNTAJE!M75</f>
        <v>0</v>
      </c>
      <c r="J75" s="251">
        <f>PUNTAJE!P75</f>
        <v>0</v>
      </c>
      <c r="K75" s="251">
        <f>PUNTAJE!S75</f>
        <v>0</v>
      </c>
      <c r="L75" s="251">
        <f>PUNTAJE!V75</f>
        <v>500</v>
      </c>
      <c r="M75" s="251">
        <f>PUNTAJE!Y75</f>
        <v>423.16513761467888</v>
      </c>
      <c r="N75" s="251">
        <f>PUNTAJE!AB75</f>
        <v>0</v>
      </c>
      <c r="O75" s="251">
        <f>PUNTAJE!AE75</f>
        <v>0</v>
      </c>
      <c r="P75" s="251">
        <f>PUNTAJE!AH75</f>
        <v>0</v>
      </c>
      <c r="Q75" s="251">
        <f>PUNTAJE!AK75</f>
        <v>0</v>
      </c>
      <c r="R75" s="251">
        <f>PUNTAJE!AN75</f>
        <v>0</v>
      </c>
      <c r="S75" s="251">
        <f>PUNTAJE!AQ75</f>
        <v>0</v>
      </c>
      <c r="T75" s="251">
        <f>PUNTAJE!AT75</f>
        <v>0</v>
      </c>
      <c r="U75" s="251">
        <f>PUNTAJE!AW75</f>
        <v>0</v>
      </c>
      <c r="V75" s="251">
        <f>PUNTAJE!AZ75</f>
        <v>0</v>
      </c>
      <c r="W75" s="251">
        <f>PUNTAJE!BC75</f>
        <v>0</v>
      </c>
      <c r="X75" s="251">
        <f>PUNTAJE!BF75</f>
        <v>0</v>
      </c>
      <c r="Y75" s="251">
        <f>PUNTAJE!BI75</f>
        <v>0</v>
      </c>
      <c r="Z75" s="251">
        <f>PUNTAJE!BL75</f>
        <v>0</v>
      </c>
      <c r="AA75" s="251">
        <f>PUNTAJE!BO75</f>
        <v>0</v>
      </c>
      <c r="AB75" s="251">
        <f>PUNTAJE!BR75</f>
        <v>0</v>
      </c>
      <c r="AC75" s="251">
        <f>PUNTAJE!BU75</f>
        <v>0</v>
      </c>
      <c r="AD75" s="251">
        <f>PUNTAJE!BX75</f>
        <v>0</v>
      </c>
      <c r="AE75" s="251">
        <f>PUNTAJE!CA75</f>
        <v>0</v>
      </c>
      <c r="AF75" s="251">
        <f>PUNTAJE!CD75</f>
        <v>0</v>
      </c>
      <c r="AG75" s="251">
        <f>PUNTAJE!CG75</f>
        <v>0</v>
      </c>
      <c r="AH75" s="251">
        <f>PUNTAJE!CJ75</f>
        <v>0</v>
      </c>
      <c r="AI75" s="40">
        <f t="shared" ref="AI75:AI138" si="25">MAX(H75,I75,J75,K75,L75,M75,N75,O75,P75,Q75,R75,S75,T75,U75,V75,W75,X75,Y75,Z75,AA75,AB75,AC75,AD75,AE75,AF75,AG75,AH75)</f>
        <v>500</v>
      </c>
      <c r="AJ75" s="146" t="s">
        <v>556</v>
      </c>
      <c r="AK75" s="40">
        <f t="shared" si="23"/>
        <v>423.16513761467888</v>
      </c>
      <c r="AM75" s="40" t="s">
        <v>557</v>
      </c>
      <c r="AN75" s="40">
        <f t="shared" si="24"/>
        <v>0</v>
      </c>
      <c r="AP75" s="40" t="s">
        <v>602</v>
      </c>
    </row>
    <row r="76" spans="1:42" s="40" customFormat="1" ht="38.25" x14ac:dyDescent="0.2">
      <c r="A76" s="103">
        <v>67</v>
      </c>
      <c r="B76" s="202" t="s">
        <v>137</v>
      </c>
      <c r="C76" s="121" t="s">
        <v>127</v>
      </c>
      <c r="D76" s="146">
        <v>1</v>
      </c>
      <c r="E76" s="227" t="s">
        <v>53</v>
      </c>
      <c r="F76" s="228">
        <v>3146.33</v>
      </c>
      <c r="G76" s="25">
        <v>2306</v>
      </c>
      <c r="H76" s="251">
        <f>PUNTAJE!J76</f>
        <v>0</v>
      </c>
      <c r="I76" s="251">
        <f>PUNTAJE!M76</f>
        <v>0</v>
      </c>
      <c r="J76" s="251">
        <f>PUNTAJE!P76</f>
        <v>0</v>
      </c>
      <c r="K76" s="251">
        <f>PUNTAJE!S76</f>
        <v>0</v>
      </c>
      <c r="L76" s="251">
        <f>PUNTAJE!V76</f>
        <v>500</v>
      </c>
      <c r="M76" s="251">
        <f>PUNTAJE!Y76</f>
        <v>423.16513761467888</v>
      </c>
      <c r="N76" s="251">
        <f>PUNTAJE!AB76</f>
        <v>0</v>
      </c>
      <c r="O76" s="251">
        <f>PUNTAJE!AE76</f>
        <v>0</v>
      </c>
      <c r="P76" s="251">
        <f>PUNTAJE!AH76</f>
        <v>0</v>
      </c>
      <c r="Q76" s="251">
        <f>PUNTAJE!AK76</f>
        <v>0</v>
      </c>
      <c r="R76" s="251">
        <f>PUNTAJE!AN76</f>
        <v>0</v>
      </c>
      <c r="S76" s="251">
        <f>PUNTAJE!AQ76</f>
        <v>0</v>
      </c>
      <c r="T76" s="251">
        <f>PUNTAJE!AT76</f>
        <v>0</v>
      </c>
      <c r="U76" s="251">
        <f>PUNTAJE!AW76</f>
        <v>0</v>
      </c>
      <c r="V76" s="251">
        <f>PUNTAJE!AZ76</f>
        <v>0</v>
      </c>
      <c r="W76" s="251">
        <f>PUNTAJE!BC76</f>
        <v>0</v>
      </c>
      <c r="X76" s="251">
        <f>PUNTAJE!BF76</f>
        <v>0</v>
      </c>
      <c r="Y76" s="251">
        <f>PUNTAJE!BI76</f>
        <v>0</v>
      </c>
      <c r="Z76" s="251">
        <f>PUNTAJE!BL76</f>
        <v>0</v>
      </c>
      <c r="AA76" s="251">
        <f>PUNTAJE!BO76</f>
        <v>0</v>
      </c>
      <c r="AB76" s="251">
        <f>PUNTAJE!BR76</f>
        <v>0</v>
      </c>
      <c r="AC76" s="251">
        <f>PUNTAJE!BU76</f>
        <v>0</v>
      </c>
      <c r="AD76" s="251">
        <f>PUNTAJE!BX76</f>
        <v>0</v>
      </c>
      <c r="AE76" s="251">
        <f>PUNTAJE!CA76</f>
        <v>0</v>
      </c>
      <c r="AF76" s="251">
        <f>PUNTAJE!CD76</f>
        <v>0</v>
      </c>
      <c r="AG76" s="251">
        <f>PUNTAJE!CG76</f>
        <v>0</v>
      </c>
      <c r="AH76" s="251">
        <f>PUNTAJE!CJ76</f>
        <v>0</v>
      </c>
      <c r="AI76" s="40">
        <f t="shared" si="25"/>
        <v>500</v>
      </c>
      <c r="AJ76" s="146" t="s">
        <v>556</v>
      </c>
      <c r="AK76" s="40">
        <f t="shared" si="23"/>
        <v>423.16513761467888</v>
      </c>
      <c r="AM76" s="40" t="s">
        <v>557</v>
      </c>
      <c r="AN76" s="40">
        <f t="shared" si="24"/>
        <v>0</v>
      </c>
      <c r="AP76" s="40" t="s">
        <v>602</v>
      </c>
    </row>
    <row r="77" spans="1:42" s="40" customFormat="1" ht="38.25" x14ac:dyDescent="0.2">
      <c r="A77" s="103">
        <v>68</v>
      </c>
      <c r="B77" s="202" t="s">
        <v>138</v>
      </c>
      <c r="C77" s="121" t="s">
        <v>127</v>
      </c>
      <c r="D77" s="146">
        <v>1</v>
      </c>
      <c r="E77" s="227" t="s">
        <v>53</v>
      </c>
      <c r="F77" s="228">
        <v>1867.6666666666667</v>
      </c>
      <c r="G77" s="25">
        <v>2107.7844059999998</v>
      </c>
      <c r="H77" s="251">
        <f>PUNTAJE!J77</f>
        <v>0</v>
      </c>
      <c r="I77" s="251">
        <f>PUNTAJE!M77</f>
        <v>0</v>
      </c>
      <c r="J77" s="251">
        <f>PUNTAJE!P77</f>
        <v>0</v>
      </c>
      <c r="K77" s="251">
        <f>PUNTAJE!S77</f>
        <v>0</v>
      </c>
      <c r="L77" s="251">
        <f>PUNTAJE!V77</f>
        <v>500</v>
      </c>
      <c r="M77" s="251">
        <f>PUNTAJE!Y77</f>
        <v>423.16513761467888</v>
      </c>
      <c r="N77" s="251">
        <f>PUNTAJE!AB77</f>
        <v>0</v>
      </c>
      <c r="O77" s="251">
        <f>PUNTAJE!AE77</f>
        <v>0</v>
      </c>
      <c r="P77" s="251">
        <f>PUNTAJE!AH77</f>
        <v>0</v>
      </c>
      <c r="Q77" s="251">
        <f>PUNTAJE!AK77</f>
        <v>0</v>
      </c>
      <c r="R77" s="251">
        <f>PUNTAJE!AN77</f>
        <v>0</v>
      </c>
      <c r="S77" s="251">
        <f>PUNTAJE!AQ77</f>
        <v>0</v>
      </c>
      <c r="T77" s="251">
        <f>PUNTAJE!AT77</f>
        <v>0</v>
      </c>
      <c r="U77" s="251">
        <f>PUNTAJE!AW77</f>
        <v>0</v>
      </c>
      <c r="V77" s="251">
        <f>PUNTAJE!AZ77</f>
        <v>0</v>
      </c>
      <c r="W77" s="251">
        <f>PUNTAJE!BC77</f>
        <v>0</v>
      </c>
      <c r="X77" s="251">
        <f>PUNTAJE!BF77</f>
        <v>0</v>
      </c>
      <c r="Y77" s="251">
        <f>PUNTAJE!BI77</f>
        <v>0</v>
      </c>
      <c r="Z77" s="251">
        <f>PUNTAJE!BL77</f>
        <v>0</v>
      </c>
      <c r="AA77" s="251">
        <f>PUNTAJE!BO77</f>
        <v>0</v>
      </c>
      <c r="AB77" s="251">
        <f>PUNTAJE!BR77</f>
        <v>0</v>
      </c>
      <c r="AC77" s="251">
        <f>PUNTAJE!BU77</f>
        <v>0</v>
      </c>
      <c r="AD77" s="251">
        <f>PUNTAJE!BX77</f>
        <v>0</v>
      </c>
      <c r="AE77" s="251">
        <f>PUNTAJE!CA77</f>
        <v>0</v>
      </c>
      <c r="AF77" s="251">
        <f>PUNTAJE!CD77</f>
        <v>0</v>
      </c>
      <c r="AG77" s="251">
        <f>PUNTAJE!CG77</f>
        <v>0</v>
      </c>
      <c r="AH77" s="251">
        <f>PUNTAJE!CJ77</f>
        <v>0</v>
      </c>
      <c r="AI77" s="40">
        <f t="shared" si="25"/>
        <v>500</v>
      </c>
      <c r="AJ77" s="146" t="s">
        <v>556</v>
      </c>
      <c r="AK77" s="40">
        <f t="shared" si="23"/>
        <v>423.16513761467888</v>
      </c>
      <c r="AM77" s="40" t="s">
        <v>557</v>
      </c>
      <c r="AN77" s="40">
        <f>MAX(H77,I77,J77,K77,N77,O77,P77,Q77,R77,S77,T77,U77,V77,W77,X77,Y77,Z77,AA77,AB77,AC77,AD77,AE77,AH77)</f>
        <v>0</v>
      </c>
      <c r="AP77" s="40" t="s">
        <v>602</v>
      </c>
    </row>
    <row r="78" spans="1:42" s="40" customFormat="1" ht="38.25" x14ac:dyDescent="0.2">
      <c r="A78" s="103">
        <v>69</v>
      </c>
      <c r="B78" s="202" t="s">
        <v>139</v>
      </c>
      <c r="C78" s="121" t="s">
        <v>127</v>
      </c>
      <c r="D78" s="146">
        <v>1</v>
      </c>
      <c r="E78" s="227" t="s">
        <v>53</v>
      </c>
      <c r="F78" s="228">
        <v>407</v>
      </c>
      <c r="G78" s="25">
        <v>4890</v>
      </c>
      <c r="H78" s="251">
        <f>PUNTAJE!J78</f>
        <v>0</v>
      </c>
      <c r="I78" s="251">
        <f>PUNTAJE!M78</f>
        <v>0</v>
      </c>
      <c r="J78" s="251">
        <f>PUNTAJE!P78</f>
        <v>0</v>
      </c>
      <c r="K78" s="251">
        <f>PUNTAJE!S78</f>
        <v>0</v>
      </c>
      <c r="L78" s="251">
        <f>PUNTAJE!V78</f>
        <v>500</v>
      </c>
      <c r="M78" s="251">
        <f>PUNTAJE!Y78</f>
        <v>0</v>
      </c>
      <c r="N78" s="251">
        <f>PUNTAJE!AB78</f>
        <v>0</v>
      </c>
      <c r="O78" s="251">
        <f>PUNTAJE!AE78</f>
        <v>0</v>
      </c>
      <c r="P78" s="251">
        <f>PUNTAJE!AH78</f>
        <v>0</v>
      </c>
      <c r="Q78" s="251">
        <f>PUNTAJE!AK78</f>
        <v>0</v>
      </c>
      <c r="R78" s="251">
        <f>PUNTAJE!AN78</f>
        <v>0</v>
      </c>
      <c r="S78" s="251">
        <f>PUNTAJE!AQ78</f>
        <v>0</v>
      </c>
      <c r="T78" s="251">
        <f>PUNTAJE!AT78</f>
        <v>0</v>
      </c>
      <c r="U78" s="251">
        <f>PUNTAJE!AW78</f>
        <v>0</v>
      </c>
      <c r="V78" s="251">
        <f>PUNTAJE!AZ78</f>
        <v>0</v>
      </c>
      <c r="W78" s="251">
        <f>PUNTAJE!BC78</f>
        <v>0</v>
      </c>
      <c r="X78" s="251">
        <f>PUNTAJE!BF78</f>
        <v>0</v>
      </c>
      <c r="Y78" s="251">
        <f>PUNTAJE!BI78</f>
        <v>0</v>
      </c>
      <c r="Z78" s="251">
        <f>PUNTAJE!BL78</f>
        <v>0</v>
      </c>
      <c r="AA78" s="251">
        <f>PUNTAJE!BO78</f>
        <v>0</v>
      </c>
      <c r="AB78" s="251">
        <f>PUNTAJE!BR78</f>
        <v>0</v>
      </c>
      <c r="AC78" s="251">
        <f>PUNTAJE!BU78</f>
        <v>0</v>
      </c>
      <c r="AD78" s="251">
        <f>PUNTAJE!BX78</f>
        <v>0</v>
      </c>
      <c r="AE78" s="251">
        <f>PUNTAJE!CA78</f>
        <v>0</v>
      </c>
      <c r="AF78" s="251">
        <f>PUNTAJE!CD78</f>
        <v>0</v>
      </c>
      <c r="AG78" s="251">
        <f>PUNTAJE!CG78</f>
        <v>0</v>
      </c>
      <c r="AH78" s="251">
        <f>PUNTAJE!CJ78</f>
        <v>0</v>
      </c>
      <c r="AI78" s="40">
        <f t="shared" si="25"/>
        <v>500</v>
      </c>
      <c r="AJ78" s="146" t="s">
        <v>556</v>
      </c>
      <c r="AK78" s="40">
        <f t="shared" si="23"/>
        <v>0</v>
      </c>
      <c r="AM78" s="40" t="s">
        <v>601</v>
      </c>
      <c r="AP78" s="40" t="s">
        <v>602</v>
      </c>
    </row>
    <row r="79" spans="1:42" s="40" customFormat="1" ht="25.5" x14ac:dyDescent="0.2">
      <c r="A79" s="103">
        <v>70</v>
      </c>
      <c r="B79" s="202" t="s">
        <v>140</v>
      </c>
      <c r="C79" s="121" t="s">
        <v>127</v>
      </c>
      <c r="D79" s="146">
        <v>1</v>
      </c>
      <c r="E79" s="227" t="s">
        <v>53</v>
      </c>
      <c r="F79" s="228">
        <v>1</v>
      </c>
      <c r="G79" s="25">
        <v>129961.18520000001</v>
      </c>
      <c r="H79" s="251">
        <f>PUNTAJE!J79</f>
        <v>0</v>
      </c>
      <c r="I79" s="251">
        <f>PUNTAJE!M79</f>
        <v>0</v>
      </c>
      <c r="J79" s="251">
        <f>PUNTAJE!P79</f>
        <v>0</v>
      </c>
      <c r="K79" s="251">
        <f>PUNTAJE!S79</f>
        <v>0</v>
      </c>
      <c r="L79" s="251">
        <f>PUNTAJE!V79</f>
        <v>0</v>
      </c>
      <c r="M79" s="251">
        <f>PUNTAJE!Y79</f>
        <v>0</v>
      </c>
      <c r="N79" s="251">
        <f>PUNTAJE!AB79</f>
        <v>0</v>
      </c>
      <c r="O79" s="251">
        <f>PUNTAJE!AE79</f>
        <v>0</v>
      </c>
      <c r="P79" s="251">
        <f>PUNTAJE!AH79</f>
        <v>0</v>
      </c>
      <c r="Q79" s="251">
        <f>PUNTAJE!AK79</f>
        <v>0</v>
      </c>
      <c r="R79" s="251">
        <f>PUNTAJE!AN79</f>
        <v>0</v>
      </c>
      <c r="S79" s="251">
        <f>PUNTAJE!AQ79</f>
        <v>0</v>
      </c>
      <c r="T79" s="251">
        <f>PUNTAJE!AT79</f>
        <v>0</v>
      </c>
      <c r="U79" s="251">
        <f>PUNTAJE!AW79</f>
        <v>0</v>
      </c>
      <c r="V79" s="251">
        <f>PUNTAJE!AZ79</f>
        <v>0</v>
      </c>
      <c r="W79" s="251">
        <f>PUNTAJE!BC79</f>
        <v>0</v>
      </c>
      <c r="X79" s="251">
        <f>PUNTAJE!BF79</f>
        <v>0</v>
      </c>
      <c r="Y79" s="251">
        <f>PUNTAJE!BI79</f>
        <v>0</v>
      </c>
      <c r="Z79" s="251">
        <f>PUNTAJE!BL79</f>
        <v>0</v>
      </c>
      <c r="AA79" s="251">
        <f>PUNTAJE!BO79</f>
        <v>0</v>
      </c>
      <c r="AB79" s="251">
        <f>PUNTAJE!BR79</f>
        <v>0</v>
      </c>
      <c r="AC79" s="251">
        <f>PUNTAJE!BU79</f>
        <v>0</v>
      </c>
      <c r="AD79" s="251">
        <f>PUNTAJE!BX79</f>
        <v>0</v>
      </c>
      <c r="AE79" s="251">
        <f>PUNTAJE!CA79</f>
        <v>0</v>
      </c>
      <c r="AF79" s="251">
        <f>PUNTAJE!CD79</f>
        <v>0</v>
      </c>
      <c r="AG79" s="251">
        <f>PUNTAJE!CG79</f>
        <v>0</v>
      </c>
      <c r="AH79" s="251">
        <f>PUNTAJE!CJ79</f>
        <v>0</v>
      </c>
      <c r="AI79" s="40">
        <f t="shared" si="25"/>
        <v>0</v>
      </c>
      <c r="AJ79" s="40" t="s">
        <v>45</v>
      </c>
      <c r="AK79" s="40">
        <f t="shared" ref="AK79:AK137" si="26">MAX(H79,I79,J79,K79,L79,M79,N79,O79,P79,Q79,R79,S79,T79,U79,V79,W79,X79,Y79,Z79,AA79,AB79,AC79,AD79,AE79,AH79)</f>
        <v>0</v>
      </c>
      <c r="AM79" s="40" t="s">
        <v>45</v>
      </c>
      <c r="AP79" s="40" t="s">
        <v>45</v>
      </c>
    </row>
    <row r="80" spans="1:42" s="40" customFormat="1" ht="140.25" x14ac:dyDescent="0.2">
      <c r="A80" s="103">
        <v>71</v>
      </c>
      <c r="B80" s="202" t="s">
        <v>141</v>
      </c>
      <c r="C80" s="121" t="s">
        <v>131</v>
      </c>
      <c r="D80" s="146">
        <v>1</v>
      </c>
      <c r="E80" s="227" t="s">
        <v>53</v>
      </c>
      <c r="F80" s="228">
        <v>1.6666666666666667</v>
      </c>
      <c r="G80" s="25">
        <v>148060.22839999999</v>
      </c>
      <c r="H80" s="251">
        <f>PUNTAJE!J80</f>
        <v>0</v>
      </c>
      <c r="I80" s="251">
        <f>PUNTAJE!M80</f>
        <v>0</v>
      </c>
      <c r="J80" s="251">
        <f>PUNTAJE!P80</f>
        <v>0</v>
      </c>
      <c r="K80" s="251">
        <f>PUNTAJE!S80</f>
        <v>0</v>
      </c>
      <c r="L80" s="251">
        <f>PUNTAJE!V80</f>
        <v>0</v>
      </c>
      <c r="M80" s="251">
        <f>PUNTAJE!Y80</f>
        <v>0</v>
      </c>
      <c r="N80" s="251">
        <f>PUNTAJE!AB80</f>
        <v>0</v>
      </c>
      <c r="O80" s="251">
        <f>PUNTAJE!AE80</f>
        <v>500</v>
      </c>
      <c r="P80" s="251">
        <f>PUNTAJE!AH80</f>
        <v>0</v>
      </c>
      <c r="Q80" s="251">
        <f>PUNTAJE!AK80</f>
        <v>0</v>
      </c>
      <c r="R80" s="251">
        <f>PUNTAJE!AN80</f>
        <v>0</v>
      </c>
      <c r="S80" s="251">
        <f>PUNTAJE!AQ80</f>
        <v>0</v>
      </c>
      <c r="T80" s="251">
        <f>PUNTAJE!AT80</f>
        <v>0</v>
      </c>
      <c r="U80" s="251">
        <f>PUNTAJE!AW80</f>
        <v>0</v>
      </c>
      <c r="V80" s="251">
        <f>PUNTAJE!AZ80</f>
        <v>0</v>
      </c>
      <c r="W80" s="251">
        <f>PUNTAJE!BC80</f>
        <v>0</v>
      </c>
      <c r="X80" s="251">
        <f>PUNTAJE!BF80</f>
        <v>0</v>
      </c>
      <c r="Y80" s="251">
        <f>PUNTAJE!BI80</f>
        <v>0</v>
      </c>
      <c r="Z80" s="251">
        <f>PUNTAJE!BL80</f>
        <v>0</v>
      </c>
      <c r="AA80" s="251">
        <f>PUNTAJE!BO80</f>
        <v>0</v>
      </c>
      <c r="AB80" s="251">
        <f>PUNTAJE!BR80</f>
        <v>0</v>
      </c>
      <c r="AC80" s="251">
        <f>PUNTAJE!BU80</f>
        <v>0</v>
      </c>
      <c r="AD80" s="251">
        <f>PUNTAJE!BX80</f>
        <v>0</v>
      </c>
      <c r="AE80" s="251">
        <f>PUNTAJE!CA80</f>
        <v>0</v>
      </c>
      <c r="AF80" s="251">
        <f>PUNTAJE!CD80</f>
        <v>0</v>
      </c>
      <c r="AG80" s="251">
        <f>PUNTAJE!CG80</f>
        <v>0</v>
      </c>
      <c r="AH80" s="251">
        <f>PUNTAJE!CJ80</f>
        <v>0</v>
      </c>
      <c r="AI80" s="40">
        <f t="shared" si="25"/>
        <v>500</v>
      </c>
      <c r="AJ80" s="146" t="s">
        <v>559</v>
      </c>
      <c r="AK80" s="40">
        <f>MAX(H80,I80,J80,K80,L80,M80,N80,P80,Q80,R80,S80,T80,U80,V80,W80,X80,Y80,Z80,AA80,AB80,AC80,AD80,AE80,AH80)</f>
        <v>0</v>
      </c>
      <c r="AM80" s="40" t="s">
        <v>601</v>
      </c>
      <c r="AP80" s="40" t="s">
        <v>602</v>
      </c>
    </row>
    <row r="81" spans="1:42" s="40" customFormat="1" ht="25.5" x14ac:dyDescent="0.2">
      <c r="A81" s="103">
        <v>72</v>
      </c>
      <c r="B81" s="202" t="s">
        <v>142</v>
      </c>
      <c r="C81" s="121" t="s">
        <v>127</v>
      </c>
      <c r="D81" s="146">
        <v>1</v>
      </c>
      <c r="E81" s="227" t="s">
        <v>53</v>
      </c>
      <c r="F81" s="228">
        <v>7.333333333333333</v>
      </c>
      <c r="G81" s="25">
        <v>92500</v>
      </c>
      <c r="H81" s="251">
        <f>PUNTAJE!J81</f>
        <v>0</v>
      </c>
      <c r="I81" s="251">
        <f>PUNTAJE!M81</f>
        <v>0</v>
      </c>
      <c r="J81" s="251">
        <f>PUNTAJE!P81</f>
        <v>0</v>
      </c>
      <c r="K81" s="251">
        <f>PUNTAJE!S81</f>
        <v>0</v>
      </c>
      <c r="L81" s="251">
        <f>PUNTAJE!V81</f>
        <v>0</v>
      </c>
      <c r="M81" s="251">
        <f>PUNTAJE!Y81</f>
        <v>0</v>
      </c>
      <c r="N81" s="251">
        <f>PUNTAJE!AB81</f>
        <v>0</v>
      </c>
      <c r="O81" s="251">
        <f>PUNTAJE!AE81</f>
        <v>0</v>
      </c>
      <c r="P81" s="251">
        <f>PUNTAJE!AH81</f>
        <v>0</v>
      </c>
      <c r="Q81" s="251">
        <f>PUNTAJE!AK81</f>
        <v>0</v>
      </c>
      <c r="R81" s="251">
        <f>PUNTAJE!AN81</f>
        <v>0</v>
      </c>
      <c r="S81" s="251">
        <f>PUNTAJE!AQ81</f>
        <v>0</v>
      </c>
      <c r="T81" s="251">
        <f>PUNTAJE!AT81</f>
        <v>0</v>
      </c>
      <c r="U81" s="251">
        <f>PUNTAJE!AW81</f>
        <v>0</v>
      </c>
      <c r="V81" s="251">
        <f>PUNTAJE!AZ81</f>
        <v>0</v>
      </c>
      <c r="W81" s="251">
        <f>PUNTAJE!BC81</f>
        <v>0</v>
      </c>
      <c r="X81" s="251">
        <f>PUNTAJE!BF81</f>
        <v>0</v>
      </c>
      <c r="Y81" s="251">
        <f>PUNTAJE!BI81</f>
        <v>0</v>
      </c>
      <c r="Z81" s="251">
        <f>PUNTAJE!BL81</f>
        <v>0</v>
      </c>
      <c r="AA81" s="251">
        <f>PUNTAJE!BO81</f>
        <v>0</v>
      </c>
      <c r="AB81" s="251">
        <f>PUNTAJE!BR81</f>
        <v>0</v>
      </c>
      <c r="AC81" s="251">
        <f>PUNTAJE!BU81</f>
        <v>0</v>
      </c>
      <c r="AD81" s="251">
        <f>PUNTAJE!BX81</f>
        <v>0</v>
      </c>
      <c r="AE81" s="251">
        <f>PUNTAJE!CA81</f>
        <v>0</v>
      </c>
      <c r="AF81" s="251">
        <f>PUNTAJE!CD81</f>
        <v>0</v>
      </c>
      <c r="AG81" s="251">
        <f>PUNTAJE!CG81</f>
        <v>0</v>
      </c>
      <c r="AH81" s="251">
        <f>PUNTAJE!CJ81</f>
        <v>0</v>
      </c>
      <c r="AI81" s="40">
        <f t="shared" si="25"/>
        <v>0</v>
      </c>
      <c r="AJ81" s="40" t="s">
        <v>45</v>
      </c>
      <c r="AK81" s="40">
        <f t="shared" si="26"/>
        <v>0</v>
      </c>
      <c r="AM81" s="40" t="s">
        <v>45</v>
      </c>
      <c r="AP81" s="40" t="s">
        <v>45</v>
      </c>
    </row>
    <row r="82" spans="1:42" s="40" customFormat="1" ht="25.5" x14ac:dyDescent="0.2">
      <c r="A82" s="103">
        <v>73</v>
      </c>
      <c r="B82" s="202" t="s">
        <v>143</v>
      </c>
      <c r="C82" s="121" t="s">
        <v>127</v>
      </c>
      <c r="D82" s="146">
        <v>1</v>
      </c>
      <c r="E82" s="227" t="s">
        <v>53</v>
      </c>
      <c r="F82" s="228">
        <v>22</v>
      </c>
      <c r="G82" s="25">
        <v>65000</v>
      </c>
      <c r="H82" s="251">
        <f>PUNTAJE!J82</f>
        <v>0</v>
      </c>
      <c r="I82" s="251">
        <f>PUNTAJE!M82</f>
        <v>0</v>
      </c>
      <c r="J82" s="251">
        <f>PUNTAJE!P82</f>
        <v>0</v>
      </c>
      <c r="K82" s="251">
        <f>PUNTAJE!S82</f>
        <v>0</v>
      </c>
      <c r="L82" s="251">
        <f>PUNTAJE!V82</f>
        <v>0</v>
      </c>
      <c r="M82" s="251">
        <f>PUNTAJE!Y82</f>
        <v>0</v>
      </c>
      <c r="N82" s="251">
        <f>PUNTAJE!AB82</f>
        <v>0</v>
      </c>
      <c r="O82" s="251">
        <f>PUNTAJE!AE82</f>
        <v>0</v>
      </c>
      <c r="P82" s="251">
        <f>PUNTAJE!AH82</f>
        <v>0</v>
      </c>
      <c r="Q82" s="251">
        <f>PUNTAJE!AK82</f>
        <v>0</v>
      </c>
      <c r="R82" s="251">
        <f>PUNTAJE!AN82</f>
        <v>0</v>
      </c>
      <c r="S82" s="251">
        <f>PUNTAJE!AQ82</f>
        <v>0</v>
      </c>
      <c r="T82" s="251">
        <f>PUNTAJE!AT82</f>
        <v>0</v>
      </c>
      <c r="U82" s="251">
        <f>PUNTAJE!AW82</f>
        <v>0</v>
      </c>
      <c r="V82" s="251">
        <f>PUNTAJE!AZ82</f>
        <v>0</v>
      </c>
      <c r="W82" s="251">
        <f>PUNTAJE!BC82</f>
        <v>0</v>
      </c>
      <c r="X82" s="251">
        <f>PUNTAJE!BF82</f>
        <v>0</v>
      </c>
      <c r="Y82" s="251">
        <f>PUNTAJE!BI82</f>
        <v>0</v>
      </c>
      <c r="Z82" s="251">
        <f>PUNTAJE!BL82</f>
        <v>0</v>
      </c>
      <c r="AA82" s="251">
        <f>PUNTAJE!BO82</f>
        <v>0</v>
      </c>
      <c r="AB82" s="251">
        <f>PUNTAJE!BR82</f>
        <v>0</v>
      </c>
      <c r="AC82" s="251">
        <f>PUNTAJE!BU82</f>
        <v>0</v>
      </c>
      <c r="AD82" s="251">
        <f>PUNTAJE!BX82</f>
        <v>0</v>
      </c>
      <c r="AE82" s="251">
        <f>PUNTAJE!CA82</f>
        <v>0</v>
      </c>
      <c r="AF82" s="251">
        <f>PUNTAJE!CD82</f>
        <v>0</v>
      </c>
      <c r="AG82" s="251">
        <f>PUNTAJE!CG82</f>
        <v>0</v>
      </c>
      <c r="AH82" s="251">
        <f>PUNTAJE!CJ82</f>
        <v>0</v>
      </c>
      <c r="AI82" s="40">
        <f t="shared" si="25"/>
        <v>0</v>
      </c>
      <c r="AJ82" s="40" t="s">
        <v>45</v>
      </c>
      <c r="AK82" s="40">
        <f t="shared" si="26"/>
        <v>0</v>
      </c>
      <c r="AM82" s="40" t="s">
        <v>45</v>
      </c>
      <c r="AP82" s="40" t="s">
        <v>45</v>
      </c>
    </row>
    <row r="83" spans="1:42" s="40" customFormat="1" ht="38.25" x14ac:dyDescent="0.2">
      <c r="A83" s="103">
        <v>74</v>
      </c>
      <c r="B83" s="202" t="s">
        <v>144</v>
      </c>
      <c r="C83" s="121" t="s">
        <v>127</v>
      </c>
      <c r="D83" s="146">
        <v>1</v>
      </c>
      <c r="E83" s="227" t="s">
        <v>53</v>
      </c>
      <c r="F83" s="228">
        <v>95.666666666666671</v>
      </c>
      <c r="G83" s="25">
        <v>65000</v>
      </c>
      <c r="H83" s="251">
        <f>PUNTAJE!J83</f>
        <v>0</v>
      </c>
      <c r="I83" s="251">
        <f>PUNTAJE!M83</f>
        <v>0</v>
      </c>
      <c r="J83" s="251">
        <f>PUNTAJE!P83</f>
        <v>0</v>
      </c>
      <c r="K83" s="251">
        <f>PUNTAJE!S83</f>
        <v>0</v>
      </c>
      <c r="L83" s="251">
        <f>PUNTAJE!V83</f>
        <v>0</v>
      </c>
      <c r="M83" s="251">
        <f>PUNTAJE!Y83</f>
        <v>0</v>
      </c>
      <c r="N83" s="251">
        <f>PUNTAJE!AB83</f>
        <v>0</v>
      </c>
      <c r="O83" s="251">
        <f>PUNTAJE!AE83</f>
        <v>500</v>
      </c>
      <c r="P83" s="251">
        <f>PUNTAJE!AH83</f>
        <v>0</v>
      </c>
      <c r="Q83" s="251">
        <f>PUNTAJE!AK83</f>
        <v>0</v>
      </c>
      <c r="R83" s="251">
        <f>PUNTAJE!AN83</f>
        <v>0</v>
      </c>
      <c r="S83" s="251">
        <f>PUNTAJE!AQ83</f>
        <v>0</v>
      </c>
      <c r="T83" s="251">
        <f>PUNTAJE!AT83</f>
        <v>0</v>
      </c>
      <c r="U83" s="251">
        <f>PUNTAJE!AW83</f>
        <v>0</v>
      </c>
      <c r="V83" s="251">
        <f>PUNTAJE!AZ83</f>
        <v>0</v>
      </c>
      <c r="W83" s="251">
        <f>PUNTAJE!BC83</f>
        <v>0</v>
      </c>
      <c r="X83" s="251">
        <f>PUNTAJE!BF83</f>
        <v>0</v>
      </c>
      <c r="Y83" s="251">
        <f>PUNTAJE!BI83</f>
        <v>0</v>
      </c>
      <c r="Z83" s="251">
        <f>PUNTAJE!BL83</f>
        <v>0</v>
      </c>
      <c r="AA83" s="251">
        <f>PUNTAJE!BO83</f>
        <v>0</v>
      </c>
      <c r="AB83" s="251">
        <f>PUNTAJE!BR83</f>
        <v>0</v>
      </c>
      <c r="AC83" s="251">
        <f>PUNTAJE!BU83</f>
        <v>0</v>
      </c>
      <c r="AD83" s="251">
        <f>PUNTAJE!BX83</f>
        <v>0</v>
      </c>
      <c r="AE83" s="251">
        <f>PUNTAJE!CA83</f>
        <v>0</v>
      </c>
      <c r="AF83" s="251">
        <f>PUNTAJE!CD83</f>
        <v>0</v>
      </c>
      <c r="AG83" s="251">
        <f>PUNTAJE!CG83</f>
        <v>0</v>
      </c>
      <c r="AH83" s="251">
        <f>PUNTAJE!CJ83</f>
        <v>0</v>
      </c>
      <c r="AI83" s="40">
        <f t="shared" si="25"/>
        <v>500</v>
      </c>
      <c r="AJ83" s="146" t="s">
        <v>559</v>
      </c>
      <c r="AK83" s="40">
        <f>MAX(H83,I83,J83,K83,L83,M83,N83,P83,Q83,R83,S83,T83,U83,V83,W83,X83,Y83,Z83,AA83,AB83,AC83,AD83,AE83,AH83)</f>
        <v>0</v>
      </c>
      <c r="AM83" s="40" t="s">
        <v>601</v>
      </c>
      <c r="AP83" s="40" t="s">
        <v>602</v>
      </c>
    </row>
    <row r="84" spans="1:42" s="40" customFormat="1" ht="25.5" x14ac:dyDescent="0.2">
      <c r="A84" s="103">
        <v>75</v>
      </c>
      <c r="B84" s="202" t="s">
        <v>145</v>
      </c>
      <c r="C84" s="121" t="s">
        <v>52</v>
      </c>
      <c r="D84" s="146">
        <v>1</v>
      </c>
      <c r="E84" s="227" t="s">
        <v>53</v>
      </c>
      <c r="F84" s="228">
        <v>29.666666666666668</v>
      </c>
      <c r="G84" s="25">
        <v>4454.3756320000002</v>
      </c>
      <c r="H84" s="251">
        <f>PUNTAJE!J84</f>
        <v>0</v>
      </c>
      <c r="I84" s="251">
        <f>PUNTAJE!M84</f>
        <v>0</v>
      </c>
      <c r="J84" s="251">
        <f>PUNTAJE!P84</f>
        <v>0</v>
      </c>
      <c r="K84" s="251">
        <f>PUNTAJE!S84</f>
        <v>0</v>
      </c>
      <c r="L84" s="251">
        <f>PUNTAJE!V84</f>
        <v>0</v>
      </c>
      <c r="M84" s="251">
        <f>PUNTAJE!Y84</f>
        <v>0</v>
      </c>
      <c r="N84" s="251">
        <f>PUNTAJE!AB84</f>
        <v>0</v>
      </c>
      <c r="O84" s="251">
        <f>PUNTAJE!AE84</f>
        <v>0</v>
      </c>
      <c r="P84" s="251">
        <f>PUNTAJE!AH84</f>
        <v>0</v>
      </c>
      <c r="Q84" s="251">
        <f>PUNTAJE!AK84</f>
        <v>0</v>
      </c>
      <c r="R84" s="251">
        <f>PUNTAJE!AN84</f>
        <v>0</v>
      </c>
      <c r="S84" s="251">
        <f>PUNTAJE!AQ84</f>
        <v>0</v>
      </c>
      <c r="T84" s="251">
        <f>PUNTAJE!AT84</f>
        <v>0</v>
      </c>
      <c r="U84" s="251">
        <f>PUNTAJE!AW84</f>
        <v>0</v>
      </c>
      <c r="V84" s="251">
        <f>PUNTAJE!AZ84</f>
        <v>0</v>
      </c>
      <c r="W84" s="251">
        <f>PUNTAJE!BC84</f>
        <v>0</v>
      </c>
      <c r="X84" s="251">
        <f>PUNTAJE!BF84</f>
        <v>0</v>
      </c>
      <c r="Y84" s="251">
        <f>PUNTAJE!BI84</f>
        <v>0</v>
      </c>
      <c r="Z84" s="251">
        <f>PUNTAJE!BL84</f>
        <v>0</v>
      </c>
      <c r="AA84" s="251">
        <f>PUNTAJE!BO84</f>
        <v>0</v>
      </c>
      <c r="AB84" s="251">
        <f>PUNTAJE!BR84</f>
        <v>0</v>
      </c>
      <c r="AC84" s="251">
        <f>PUNTAJE!BU84</f>
        <v>0</v>
      </c>
      <c r="AD84" s="251">
        <f>PUNTAJE!BX84</f>
        <v>0</v>
      </c>
      <c r="AE84" s="251">
        <f>PUNTAJE!CA84</f>
        <v>0</v>
      </c>
      <c r="AF84" s="251">
        <f>PUNTAJE!CD84</f>
        <v>0</v>
      </c>
      <c r="AG84" s="251">
        <f>PUNTAJE!CG84</f>
        <v>0</v>
      </c>
      <c r="AH84" s="251">
        <f>PUNTAJE!CJ84</f>
        <v>0</v>
      </c>
      <c r="AI84" s="40">
        <f t="shared" si="25"/>
        <v>0</v>
      </c>
      <c r="AJ84" s="40" t="s">
        <v>45</v>
      </c>
      <c r="AK84" s="40">
        <f t="shared" si="26"/>
        <v>0</v>
      </c>
      <c r="AM84" s="40" t="s">
        <v>45</v>
      </c>
      <c r="AP84" s="40" t="s">
        <v>45</v>
      </c>
    </row>
    <row r="85" spans="1:42" s="40" customFormat="1" ht="25.5" x14ac:dyDescent="0.2">
      <c r="A85" s="103">
        <v>76</v>
      </c>
      <c r="B85" s="202" t="s">
        <v>146</v>
      </c>
      <c r="C85" s="121" t="s">
        <v>147</v>
      </c>
      <c r="D85" s="146">
        <v>1</v>
      </c>
      <c r="E85" s="227" t="s">
        <v>53</v>
      </c>
      <c r="F85" s="228">
        <v>1</v>
      </c>
      <c r="G85" s="25">
        <v>61640</v>
      </c>
      <c r="H85" s="251">
        <f>PUNTAJE!J85</f>
        <v>0</v>
      </c>
      <c r="I85" s="251">
        <f>PUNTAJE!M85</f>
        <v>0</v>
      </c>
      <c r="J85" s="251">
        <f>PUNTAJE!P85</f>
        <v>500</v>
      </c>
      <c r="K85" s="251">
        <f>PUNTAJE!S85</f>
        <v>0</v>
      </c>
      <c r="L85" s="251">
        <f>PUNTAJE!V85</f>
        <v>0</v>
      </c>
      <c r="M85" s="251">
        <f>PUNTAJE!Y85</f>
        <v>0</v>
      </c>
      <c r="N85" s="251">
        <f>PUNTAJE!AB85</f>
        <v>0</v>
      </c>
      <c r="O85" s="251">
        <f>PUNTAJE!AE85</f>
        <v>0</v>
      </c>
      <c r="P85" s="251">
        <f>PUNTAJE!AH85</f>
        <v>0</v>
      </c>
      <c r="Q85" s="251">
        <f>PUNTAJE!AK85</f>
        <v>0</v>
      </c>
      <c r="R85" s="251">
        <f>PUNTAJE!AN85</f>
        <v>0</v>
      </c>
      <c r="S85" s="251">
        <f>PUNTAJE!AQ85</f>
        <v>0</v>
      </c>
      <c r="T85" s="251">
        <f>PUNTAJE!AT85</f>
        <v>0</v>
      </c>
      <c r="U85" s="251">
        <f>PUNTAJE!AW85</f>
        <v>0</v>
      </c>
      <c r="V85" s="251">
        <f>PUNTAJE!AZ85</f>
        <v>0</v>
      </c>
      <c r="W85" s="251">
        <f>PUNTAJE!BC85</f>
        <v>0</v>
      </c>
      <c r="X85" s="251">
        <f>PUNTAJE!BF85</f>
        <v>0</v>
      </c>
      <c r="Y85" s="251">
        <f>PUNTAJE!BI85</f>
        <v>0</v>
      </c>
      <c r="Z85" s="251">
        <f>PUNTAJE!BL85</f>
        <v>0</v>
      </c>
      <c r="AA85" s="251">
        <f>PUNTAJE!BO85</f>
        <v>0</v>
      </c>
      <c r="AB85" s="251">
        <f>PUNTAJE!BR85</f>
        <v>0</v>
      </c>
      <c r="AC85" s="251">
        <f>PUNTAJE!BU85</f>
        <v>0</v>
      </c>
      <c r="AD85" s="251">
        <f>PUNTAJE!BX85</f>
        <v>0</v>
      </c>
      <c r="AE85" s="251">
        <f>PUNTAJE!CA85</f>
        <v>0</v>
      </c>
      <c r="AF85" s="251">
        <f>PUNTAJE!CD85</f>
        <v>0</v>
      </c>
      <c r="AG85" s="251">
        <f>PUNTAJE!CG85</f>
        <v>0</v>
      </c>
      <c r="AH85" s="251">
        <f>PUNTAJE!CJ85</f>
        <v>0</v>
      </c>
      <c r="AI85" s="40">
        <f t="shared" si="25"/>
        <v>500</v>
      </c>
      <c r="AJ85" s="146" t="s">
        <v>554</v>
      </c>
      <c r="AK85" s="40">
        <f>MAX(H85,I85,,K85,L85,M85,N85,O85,P85,Q85,R85,S85,T85,U85,V85,W85,X85,Y85,Z85,AA85,AB85,AC85,AD85,AE85,AH85)</f>
        <v>0</v>
      </c>
      <c r="AM85" s="40" t="s">
        <v>601</v>
      </c>
      <c r="AP85" s="40" t="s">
        <v>602</v>
      </c>
    </row>
    <row r="86" spans="1:42" s="40" customFormat="1" ht="25.5" x14ac:dyDescent="0.2">
      <c r="A86" s="103">
        <v>77</v>
      </c>
      <c r="B86" s="202" t="s">
        <v>148</v>
      </c>
      <c r="C86" s="121" t="s">
        <v>149</v>
      </c>
      <c r="D86" s="146">
        <v>1</v>
      </c>
      <c r="E86" s="227" t="s">
        <v>53</v>
      </c>
      <c r="F86" s="228">
        <v>1</v>
      </c>
      <c r="G86" s="25">
        <v>3820.9091199999998</v>
      </c>
      <c r="H86" s="251">
        <f>PUNTAJE!J86</f>
        <v>0</v>
      </c>
      <c r="I86" s="251">
        <f>PUNTAJE!M86</f>
        <v>0</v>
      </c>
      <c r="J86" s="251">
        <f>PUNTAJE!P86</f>
        <v>0</v>
      </c>
      <c r="K86" s="251">
        <f>PUNTAJE!S86</f>
        <v>0</v>
      </c>
      <c r="L86" s="251">
        <f>PUNTAJE!V86</f>
        <v>0</v>
      </c>
      <c r="M86" s="251">
        <f>PUNTAJE!Y86</f>
        <v>0</v>
      </c>
      <c r="N86" s="251">
        <f>PUNTAJE!AB86</f>
        <v>0</v>
      </c>
      <c r="O86" s="251">
        <f>PUNTAJE!AE86</f>
        <v>0</v>
      </c>
      <c r="P86" s="251">
        <f>PUNTAJE!AH86</f>
        <v>0</v>
      </c>
      <c r="Q86" s="251">
        <f>PUNTAJE!AK86</f>
        <v>0</v>
      </c>
      <c r="R86" s="251">
        <f>PUNTAJE!AN86</f>
        <v>0</v>
      </c>
      <c r="S86" s="251">
        <f>PUNTAJE!AQ86</f>
        <v>0</v>
      </c>
      <c r="T86" s="251">
        <f>PUNTAJE!AT86</f>
        <v>0</v>
      </c>
      <c r="U86" s="251">
        <f>PUNTAJE!AW86</f>
        <v>0</v>
      </c>
      <c r="V86" s="251">
        <f>PUNTAJE!AZ86</f>
        <v>0</v>
      </c>
      <c r="W86" s="251">
        <f>PUNTAJE!BC86</f>
        <v>0</v>
      </c>
      <c r="X86" s="251">
        <f>PUNTAJE!BF86</f>
        <v>0</v>
      </c>
      <c r="Y86" s="251">
        <f>PUNTAJE!BI86</f>
        <v>0</v>
      </c>
      <c r="Z86" s="251">
        <f>PUNTAJE!BL86</f>
        <v>0</v>
      </c>
      <c r="AA86" s="251">
        <f>PUNTAJE!BO86</f>
        <v>0</v>
      </c>
      <c r="AB86" s="251">
        <f>PUNTAJE!BR86</f>
        <v>0</v>
      </c>
      <c r="AC86" s="251">
        <f>PUNTAJE!BU86</f>
        <v>0</v>
      </c>
      <c r="AD86" s="251">
        <f>PUNTAJE!BX86</f>
        <v>0</v>
      </c>
      <c r="AE86" s="251">
        <f>PUNTAJE!CA86</f>
        <v>0</v>
      </c>
      <c r="AF86" s="251">
        <f>PUNTAJE!CD86</f>
        <v>0</v>
      </c>
      <c r="AG86" s="251">
        <f>PUNTAJE!CG86</f>
        <v>0</v>
      </c>
      <c r="AH86" s="251">
        <f>PUNTAJE!CJ86</f>
        <v>0</v>
      </c>
      <c r="AI86" s="40">
        <f t="shared" si="25"/>
        <v>0</v>
      </c>
      <c r="AJ86" s="40" t="s">
        <v>45</v>
      </c>
      <c r="AK86" s="40">
        <f t="shared" si="26"/>
        <v>0</v>
      </c>
      <c r="AM86" s="40" t="s">
        <v>45</v>
      </c>
      <c r="AP86" s="40" t="s">
        <v>45</v>
      </c>
    </row>
    <row r="87" spans="1:42" s="40" customFormat="1" ht="38.25" x14ac:dyDescent="0.2">
      <c r="A87" s="103">
        <v>78</v>
      </c>
      <c r="B87" s="202" t="s">
        <v>150</v>
      </c>
      <c r="C87" s="121" t="s">
        <v>149</v>
      </c>
      <c r="D87" s="146">
        <v>1</v>
      </c>
      <c r="E87" s="227" t="s">
        <v>53</v>
      </c>
      <c r="F87" s="228">
        <v>1</v>
      </c>
      <c r="G87" s="25">
        <v>156665.88</v>
      </c>
      <c r="H87" s="251">
        <f>PUNTAJE!J87</f>
        <v>0</v>
      </c>
      <c r="I87" s="251">
        <f>PUNTAJE!M87</f>
        <v>0</v>
      </c>
      <c r="J87" s="251">
        <f>PUNTAJE!P87</f>
        <v>0</v>
      </c>
      <c r="K87" s="251">
        <f>PUNTAJE!S87</f>
        <v>0</v>
      </c>
      <c r="L87" s="251">
        <f>PUNTAJE!V87</f>
        <v>0</v>
      </c>
      <c r="M87" s="251">
        <f>PUNTAJE!Y87</f>
        <v>0</v>
      </c>
      <c r="N87" s="251">
        <f>PUNTAJE!AB87</f>
        <v>0</v>
      </c>
      <c r="O87" s="251">
        <f>PUNTAJE!AE87</f>
        <v>0</v>
      </c>
      <c r="P87" s="251">
        <f>PUNTAJE!AH87</f>
        <v>0</v>
      </c>
      <c r="Q87" s="251">
        <f>PUNTAJE!AK87</f>
        <v>0</v>
      </c>
      <c r="R87" s="251">
        <f>PUNTAJE!AN87</f>
        <v>0</v>
      </c>
      <c r="S87" s="251">
        <f>PUNTAJE!AQ87</f>
        <v>0</v>
      </c>
      <c r="T87" s="251">
        <f>PUNTAJE!AT87</f>
        <v>500</v>
      </c>
      <c r="U87" s="251">
        <f>PUNTAJE!AW87</f>
        <v>0</v>
      </c>
      <c r="V87" s="251">
        <f>PUNTAJE!AZ87</f>
        <v>0</v>
      </c>
      <c r="W87" s="251">
        <f>PUNTAJE!BC87</f>
        <v>0</v>
      </c>
      <c r="X87" s="251">
        <f>PUNTAJE!BF87</f>
        <v>0</v>
      </c>
      <c r="Y87" s="251">
        <f>PUNTAJE!BI87</f>
        <v>0</v>
      </c>
      <c r="Z87" s="251">
        <f>PUNTAJE!BL87</f>
        <v>0</v>
      </c>
      <c r="AA87" s="251">
        <f>PUNTAJE!BO87</f>
        <v>0</v>
      </c>
      <c r="AB87" s="251">
        <f>PUNTAJE!BR87</f>
        <v>0</v>
      </c>
      <c r="AC87" s="251">
        <f>PUNTAJE!BU87</f>
        <v>0</v>
      </c>
      <c r="AD87" s="251">
        <f>PUNTAJE!BX87</f>
        <v>0</v>
      </c>
      <c r="AE87" s="251">
        <f>PUNTAJE!CA87</f>
        <v>0</v>
      </c>
      <c r="AF87" s="251">
        <f>PUNTAJE!CD87</f>
        <v>0</v>
      </c>
      <c r="AG87" s="251">
        <f>PUNTAJE!CG87</f>
        <v>0</v>
      </c>
      <c r="AH87" s="251">
        <f>PUNTAJE!CJ87</f>
        <v>0</v>
      </c>
      <c r="AI87" s="40">
        <f t="shared" si="25"/>
        <v>500</v>
      </c>
      <c r="AJ87" s="146" t="s">
        <v>564</v>
      </c>
      <c r="AK87" s="40">
        <f>MAX(H87,I87,J87,K87,L87,M87,N87,O87,P87,Q87,R87,S87,U87,V87,W87,X87,Y87,Z87,AA87,AB87,AC87,AD87,AE87,AH87)</f>
        <v>0</v>
      </c>
      <c r="AM87" s="40" t="s">
        <v>601</v>
      </c>
      <c r="AP87" s="40" t="s">
        <v>602</v>
      </c>
    </row>
    <row r="88" spans="1:42" s="40" customFormat="1" ht="25.5" x14ac:dyDescent="0.2">
      <c r="A88" s="103">
        <v>79</v>
      </c>
      <c r="B88" s="202" t="s">
        <v>151</v>
      </c>
      <c r="C88" s="121" t="s">
        <v>52</v>
      </c>
      <c r="D88" s="146">
        <v>1</v>
      </c>
      <c r="E88" s="227" t="s">
        <v>53</v>
      </c>
      <c r="F88" s="228">
        <v>9.3333333333333339</v>
      </c>
      <c r="G88" s="25">
        <v>7038.5168000000003</v>
      </c>
      <c r="H88" s="251">
        <f>PUNTAJE!J88</f>
        <v>0</v>
      </c>
      <c r="I88" s="251">
        <f>PUNTAJE!M88</f>
        <v>0</v>
      </c>
      <c r="J88" s="251">
        <f>PUNTAJE!P88</f>
        <v>0</v>
      </c>
      <c r="K88" s="251">
        <f>PUNTAJE!S88</f>
        <v>0</v>
      </c>
      <c r="L88" s="251">
        <f>PUNTAJE!V88</f>
        <v>0</v>
      </c>
      <c r="M88" s="251">
        <f>PUNTAJE!Y88</f>
        <v>0</v>
      </c>
      <c r="N88" s="251">
        <f>PUNTAJE!AB88</f>
        <v>0</v>
      </c>
      <c r="O88" s="251">
        <f>PUNTAJE!AE88</f>
        <v>0</v>
      </c>
      <c r="P88" s="251">
        <f>PUNTAJE!AH88</f>
        <v>0</v>
      </c>
      <c r="Q88" s="251">
        <f>PUNTAJE!AK88</f>
        <v>0</v>
      </c>
      <c r="R88" s="251">
        <f>PUNTAJE!AN88</f>
        <v>0</v>
      </c>
      <c r="S88" s="251">
        <f>PUNTAJE!AQ88</f>
        <v>0</v>
      </c>
      <c r="T88" s="251">
        <f>PUNTAJE!AT88</f>
        <v>0</v>
      </c>
      <c r="U88" s="251">
        <f>PUNTAJE!AW88</f>
        <v>0</v>
      </c>
      <c r="V88" s="251">
        <f>PUNTAJE!AZ88</f>
        <v>0</v>
      </c>
      <c r="W88" s="251">
        <f>PUNTAJE!BC88</f>
        <v>0</v>
      </c>
      <c r="X88" s="251">
        <f>PUNTAJE!BF88</f>
        <v>0</v>
      </c>
      <c r="Y88" s="251">
        <f>PUNTAJE!BI88</f>
        <v>0</v>
      </c>
      <c r="Z88" s="251">
        <f>PUNTAJE!BL88</f>
        <v>0</v>
      </c>
      <c r="AA88" s="251">
        <f>PUNTAJE!BO88</f>
        <v>0</v>
      </c>
      <c r="AB88" s="251">
        <f>PUNTAJE!BR88</f>
        <v>0</v>
      </c>
      <c r="AC88" s="251">
        <f>PUNTAJE!BU88</f>
        <v>0</v>
      </c>
      <c r="AD88" s="251">
        <f>PUNTAJE!BX88</f>
        <v>0</v>
      </c>
      <c r="AE88" s="251">
        <f>PUNTAJE!CA88</f>
        <v>0</v>
      </c>
      <c r="AF88" s="251">
        <f>PUNTAJE!CD88</f>
        <v>0</v>
      </c>
      <c r="AG88" s="251">
        <f>PUNTAJE!CG88</f>
        <v>0</v>
      </c>
      <c r="AH88" s="251">
        <f>PUNTAJE!CJ88</f>
        <v>0</v>
      </c>
      <c r="AI88" s="40">
        <f t="shared" si="25"/>
        <v>0</v>
      </c>
      <c r="AJ88" s="40" t="s">
        <v>45</v>
      </c>
      <c r="AK88" s="40">
        <f t="shared" si="26"/>
        <v>0</v>
      </c>
      <c r="AM88" s="40" t="s">
        <v>45</v>
      </c>
      <c r="AP88" s="40" t="s">
        <v>45</v>
      </c>
    </row>
    <row r="89" spans="1:42" s="40" customFormat="1" ht="38.25" x14ac:dyDescent="0.2">
      <c r="A89" s="103">
        <v>80</v>
      </c>
      <c r="B89" s="202" t="s">
        <v>152</v>
      </c>
      <c r="C89" s="121" t="s">
        <v>153</v>
      </c>
      <c r="D89" s="146">
        <v>1</v>
      </c>
      <c r="E89" s="227" t="s">
        <v>53</v>
      </c>
      <c r="F89" s="228">
        <v>79.333333333333329</v>
      </c>
      <c r="G89" s="25">
        <v>16800</v>
      </c>
      <c r="H89" s="251">
        <f>PUNTAJE!J89</f>
        <v>0</v>
      </c>
      <c r="I89" s="251">
        <f>PUNTAJE!M89</f>
        <v>0</v>
      </c>
      <c r="J89" s="251">
        <f>PUNTAJE!P89</f>
        <v>0</v>
      </c>
      <c r="K89" s="251">
        <f>PUNTAJE!S89</f>
        <v>476.46274061368399</v>
      </c>
      <c r="L89" s="251">
        <f>PUNTAJE!V89</f>
        <v>0</v>
      </c>
      <c r="M89" s="251">
        <f>PUNTAJE!Y89</f>
        <v>0</v>
      </c>
      <c r="N89" s="251">
        <f>PUNTAJE!AB89</f>
        <v>0</v>
      </c>
      <c r="O89" s="251">
        <f>PUNTAJE!AE89</f>
        <v>500</v>
      </c>
      <c r="P89" s="251">
        <f>PUNTAJE!AH89</f>
        <v>0</v>
      </c>
      <c r="Q89" s="251">
        <f>PUNTAJE!AK89</f>
        <v>0</v>
      </c>
      <c r="R89" s="251">
        <f>PUNTAJE!AN89</f>
        <v>0</v>
      </c>
      <c r="S89" s="251">
        <f>PUNTAJE!AQ89</f>
        <v>0</v>
      </c>
      <c r="T89" s="251">
        <f>PUNTAJE!AT89</f>
        <v>446.42857142857144</v>
      </c>
      <c r="U89" s="251">
        <f>PUNTAJE!AW89</f>
        <v>0</v>
      </c>
      <c r="V89" s="251">
        <f>PUNTAJE!AZ89</f>
        <v>0</v>
      </c>
      <c r="W89" s="251">
        <f>PUNTAJE!BC89</f>
        <v>0</v>
      </c>
      <c r="X89" s="251">
        <f>PUNTAJE!BF89</f>
        <v>0</v>
      </c>
      <c r="Y89" s="251">
        <f>PUNTAJE!BI89</f>
        <v>0</v>
      </c>
      <c r="Z89" s="251">
        <f>PUNTAJE!BL89</f>
        <v>0</v>
      </c>
      <c r="AA89" s="251">
        <f>PUNTAJE!BO89</f>
        <v>0</v>
      </c>
      <c r="AB89" s="251">
        <f>PUNTAJE!BR89</f>
        <v>0</v>
      </c>
      <c r="AC89" s="251">
        <f>PUNTAJE!BU89</f>
        <v>0</v>
      </c>
      <c r="AD89" s="251">
        <f>PUNTAJE!BX89</f>
        <v>446.42857142857144</v>
      </c>
      <c r="AE89" s="251">
        <f>PUNTAJE!CA89</f>
        <v>0</v>
      </c>
      <c r="AF89" s="251">
        <f>PUNTAJE!CD89</f>
        <v>0</v>
      </c>
      <c r="AG89" s="251">
        <f>PUNTAJE!CG89</f>
        <v>0</v>
      </c>
      <c r="AH89" s="251">
        <f>PUNTAJE!CJ89</f>
        <v>0</v>
      </c>
      <c r="AI89" s="40">
        <f t="shared" si="25"/>
        <v>500</v>
      </c>
      <c r="AJ89" s="146" t="s">
        <v>559</v>
      </c>
      <c r="AK89" s="40">
        <f>MAX(H89,I89,J89,K89,L89,M89,N89,P89,Q89,R89,S89,T89,U89,V89,W89,X89,Y89,Z89,AA89,AB89,AC89,AD89,AE89,AH89)</f>
        <v>476.46274061368399</v>
      </c>
      <c r="AM89" s="40" t="s">
        <v>555</v>
      </c>
      <c r="AN89" s="40">
        <f>MAX(H89,I89,J89,L89,M89,N89,P89,Q89,R89,S89,T89,U89,V89,W89,X89,Y89,Z89,AA89,AB89,AC89,AD89,AE89,AH89)</f>
        <v>446.42857142857144</v>
      </c>
      <c r="AP89" s="40" t="s">
        <v>572</v>
      </c>
    </row>
    <row r="90" spans="1:42" s="40" customFormat="1" ht="38.25" x14ac:dyDescent="0.2">
      <c r="A90" s="103">
        <v>81</v>
      </c>
      <c r="B90" s="202" t="s">
        <v>154</v>
      </c>
      <c r="C90" s="121" t="s">
        <v>153</v>
      </c>
      <c r="D90" s="146">
        <v>1</v>
      </c>
      <c r="E90" s="227" t="s">
        <v>53</v>
      </c>
      <c r="F90" s="228">
        <v>1</v>
      </c>
      <c r="G90" s="25">
        <v>15840</v>
      </c>
      <c r="H90" s="251">
        <f>PUNTAJE!J90</f>
        <v>0</v>
      </c>
      <c r="I90" s="251">
        <f>PUNTAJE!M90</f>
        <v>0</v>
      </c>
      <c r="J90" s="251">
        <f>PUNTAJE!P90</f>
        <v>0</v>
      </c>
      <c r="K90" s="251">
        <f>PUNTAJE!S90</f>
        <v>491.58249158249157</v>
      </c>
      <c r="L90" s="251">
        <f>PUNTAJE!V90</f>
        <v>0</v>
      </c>
      <c r="M90" s="251">
        <f>PUNTAJE!Y90</f>
        <v>0</v>
      </c>
      <c r="N90" s="251">
        <f>PUNTAJE!AB90</f>
        <v>0</v>
      </c>
      <c r="O90" s="251">
        <f>PUNTAJE!AE90</f>
        <v>486.66666666666669</v>
      </c>
      <c r="P90" s="251">
        <f>PUNTAJE!AH90</f>
        <v>0</v>
      </c>
      <c r="Q90" s="251">
        <f>PUNTAJE!AK90</f>
        <v>0</v>
      </c>
      <c r="R90" s="251">
        <f>PUNTAJE!AN90</f>
        <v>0</v>
      </c>
      <c r="S90" s="251">
        <f>PUNTAJE!AQ90</f>
        <v>0</v>
      </c>
      <c r="T90" s="251">
        <f>PUNTAJE!AT90</f>
        <v>460.85858585858585</v>
      </c>
      <c r="U90" s="251">
        <f>PUNTAJE!AW90</f>
        <v>0</v>
      </c>
      <c r="V90" s="251">
        <f>PUNTAJE!AZ90</f>
        <v>0</v>
      </c>
      <c r="W90" s="251">
        <f>PUNTAJE!BC90</f>
        <v>0</v>
      </c>
      <c r="X90" s="251">
        <f>PUNTAJE!BF90</f>
        <v>0</v>
      </c>
      <c r="Y90" s="251">
        <f>PUNTAJE!BI90</f>
        <v>0</v>
      </c>
      <c r="Z90" s="251">
        <f>PUNTAJE!BL90</f>
        <v>0</v>
      </c>
      <c r="AA90" s="251">
        <f>PUNTAJE!BO90</f>
        <v>0</v>
      </c>
      <c r="AB90" s="251">
        <f>PUNTAJE!BR90</f>
        <v>0</v>
      </c>
      <c r="AC90" s="251">
        <f>PUNTAJE!BU90</f>
        <v>0</v>
      </c>
      <c r="AD90" s="251">
        <f>PUNTAJE!BX90</f>
        <v>500</v>
      </c>
      <c r="AE90" s="251">
        <f>PUNTAJE!CA90</f>
        <v>0</v>
      </c>
      <c r="AF90" s="251">
        <f>PUNTAJE!CD90</f>
        <v>0</v>
      </c>
      <c r="AG90" s="251">
        <f>PUNTAJE!CG90</f>
        <v>0</v>
      </c>
      <c r="AH90" s="251">
        <f>PUNTAJE!CJ90</f>
        <v>0</v>
      </c>
      <c r="AI90" s="40">
        <f t="shared" si="25"/>
        <v>500</v>
      </c>
      <c r="AJ90" s="146" t="s">
        <v>572</v>
      </c>
      <c r="AK90" s="40">
        <f t="shared" ref="AK90" si="27">MAX(H90,I90,J90,K90,L90,M90,N90,O90,P90,Q90,R90,S90,T90,U90,V90,W90,X90,Y90,Z90,AA90,AB90,AC90,AE90,AH90)</f>
        <v>491.58249158249157</v>
      </c>
      <c r="AL90" s="40">
        <f>AN90-K90</f>
        <v>-4.915824915824885</v>
      </c>
      <c r="AM90" s="40" t="s">
        <v>555</v>
      </c>
      <c r="AN90" s="40">
        <f>MAX(H90,I90,J90,L90,M90,N90,O90,P90,Q90,R90,S90,T90,U90,V90,W90,X90,Y90,Z90,AA90,AB90,AC90,AE90,AH90)</f>
        <v>486.66666666666669</v>
      </c>
      <c r="AO90" s="40">
        <f>AN90-O90</f>
        <v>0</v>
      </c>
      <c r="AP90" s="40" t="s">
        <v>559</v>
      </c>
    </row>
    <row r="91" spans="1:42" s="40" customFormat="1" ht="38.25" x14ac:dyDescent="0.2">
      <c r="A91" s="103">
        <v>82</v>
      </c>
      <c r="B91" s="202" t="s">
        <v>155</v>
      </c>
      <c r="C91" s="121" t="s">
        <v>156</v>
      </c>
      <c r="D91" s="146">
        <v>1</v>
      </c>
      <c r="E91" s="227" t="s">
        <v>53</v>
      </c>
      <c r="F91" s="228">
        <v>27690</v>
      </c>
      <c r="G91" s="25">
        <v>1325</v>
      </c>
      <c r="H91" s="251">
        <f>PUNTAJE!J91</f>
        <v>500</v>
      </c>
      <c r="I91" s="251">
        <f>PUNTAJE!M91</f>
        <v>0</v>
      </c>
      <c r="J91" s="251">
        <f>PUNTAJE!P91</f>
        <v>0</v>
      </c>
      <c r="K91" s="251">
        <f>PUNTAJE!S91</f>
        <v>0</v>
      </c>
      <c r="L91" s="251">
        <f>PUNTAJE!V91</f>
        <v>0</v>
      </c>
      <c r="M91" s="251">
        <f>PUNTAJE!Y91</f>
        <v>0</v>
      </c>
      <c r="N91" s="251">
        <f>PUNTAJE!AB91</f>
        <v>0</v>
      </c>
      <c r="O91" s="251">
        <f>PUNTAJE!AE91</f>
        <v>0</v>
      </c>
      <c r="P91" s="251">
        <f>PUNTAJE!AH91</f>
        <v>421.5542521994135</v>
      </c>
      <c r="Q91" s="251">
        <f>PUNTAJE!AK91</f>
        <v>0</v>
      </c>
      <c r="R91" s="251">
        <f>PUNTAJE!AN91</f>
        <v>0</v>
      </c>
      <c r="S91" s="251">
        <f>PUNTAJE!AQ91</f>
        <v>0</v>
      </c>
      <c r="T91" s="251">
        <f>PUNTAJE!AT91</f>
        <v>0</v>
      </c>
      <c r="U91" s="251">
        <f>PUNTAJE!AW91</f>
        <v>432.33082706766919</v>
      </c>
      <c r="V91" s="251">
        <f>PUNTAJE!AZ91</f>
        <v>0</v>
      </c>
      <c r="W91" s="257">
        <f>PUNTAJE!BC91</f>
        <v>499.5655951346655</v>
      </c>
      <c r="X91" s="251">
        <f>PUNTAJE!BF91</f>
        <v>0</v>
      </c>
      <c r="Y91" s="251">
        <f>PUNTAJE!BI91</f>
        <v>0</v>
      </c>
      <c r="Z91" s="251">
        <f>PUNTAJE!BL91</f>
        <v>0</v>
      </c>
      <c r="AA91" s="251">
        <f>PUNTAJE!BO91</f>
        <v>0</v>
      </c>
      <c r="AB91" s="251">
        <f>PUNTAJE!BR91</f>
        <v>0</v>
      </c>
      <c r="AC91" s="251">
        <f>PUNTAJE!BU91</f>
        <v>460</v>
      </c>
      <c r="AD91" s="251">
        <f>PUNTAJE!BX91</f>
        <v>0</v>
      </c>
      <c r="AE91" s="251">
        <f>PUNTAJE!CA91</f>
        <v>0</v>
      </c>
      <c r="AF91" s="251">
        <f>PUNTAJE!CD91</f>
        <v>0</v>
      </c>
      <c r="AG91" s="251">
        <f>PUNTAJE!CG91</f>
        <v>0</v>
      </c>
      <c r="AH91" s="251">
        <f>PUNTAJE!CJ91</f>
        <v>0</v>
      </c>
      <c r="AI91" s="40">
        <f t="shared" si="25"/>
        <v>500</v>
      </c>
      <c r="AJ91" s="146" t="s">
        <v>42</v>
      </c>
      <c r="AM91" s="40" t="s">
        <v>566</v>
      </c>
      <c r="AN91" s="204">
        <f>MAX(I91,J91,K91,L91,M91,N91,O91,P91,Q91,R91,S91,T91,U91,V91,X91,Y91,Z91,AA91,AB91,AC91,AD91,AE91,AH91)</f>
        <v>460</v>
      </c>
      <c r="AP91" s="40" t="s">
        <v>571</v>
      </c>
    </row>
    <row r="92" spans="1:42" s="40" customFormat="1" ht="38.25" x14ac:dyDescent="0.2">
      <c r="A92" s="103">
        <v>83</v>
      </c>
      <c r="B92" s="202" t="s">
        <v>157</v>
      </c>
      <c r="C92" s="121" t="s">
        <v>158</v>
      </c>
      <c r="D92" s="146">
        <v>1</v>
      </c>
      <c r="E92" s="227" t="s">
        <v>53</v>
      </c>
      <c r="F92" s="228">
        <v>1</v>
      </c>
      <c r="G92" s="25">
        <v>2199.5365000000002</v>
      </c>
      <c r="H92" s="251">
        <f>PUNTAJE!J92</f>
        <v>0</v>
      </c>
      <c r="I92" s="251">
        <f>PUNTAJE!M92</f>
        <v>0</v>
      </c>
      <c r="J92" s="251">
        <f>PUNTAJE!P92</f>
        <v>0</v>
      </c>
      <c r="K92" s="251">
        <f>PUNTAJE!S92</f>
        <v>0</v>
      </c>
      <c r="L92" s="251">
        <f>PUNTAJE!V92</f>
        <v>0</v>
      </c>
      <c r="M92" s="251">
        <f>PUNTAJE!Y92</f>
        <v>0</v>
      </c>
      <c r="N92" s="251">
        <f>PUNTAJE!AB92</f>
        <v>0</v>
      </c>
      <c r="O92" s="251">
        <f>PUNTAJE!AE92</f>
        <v>0</v>
      </c>
      <c r="P92" s="251">
        <f>PUNTAJE!AH92</f>
        <v>0</v>
      </c>
      <c r="Q92" s="251">
        <f>PUNTAJE!AK92</f>
        <v>0</v>
      </c>
      <c r="R92" s="251">
        <f>PUNTAJE!AN92</f>
        <v>0</v>
      </c>
      <c r="S92" s="251">
        <f>PUNTAJE!AQ92</f>
        <v>0</v>
      </c>
      <c r="T92" s="251">
        <f>PUNTAJE!AT92</f>
        <v>0</v>
      </c>
      <c r="U92" s="251">
        <f>PUNTAJE!AW92</f>
        <v>0</v>
      </c>
      <c r="V92" s="251">
        <f>PUNTAJE!AZ92</f>
        <v>0</v>
      </c>
      <c r="W92" s="251">
        <f>PUNTAJE!BC92</f>
        <v>0</v>
      </c>
      <c r="X92" s="251">
        <f>PUNTAJE!BF92</f>
        <v>0</v>
      </c>
      <c r="Y92" s="251">
        <f>PUNTAJE!BI92</f>
        <v>0</v>
      </c>
      <c r="Z92" s="251">
        <f>PUNTAJE!BL92</f>
        <v>0</v>
      </c>
      <c r="AA92" s="251">
        <f>PUNTAJE!BO92</f>
        <v>0</v>
      </c>
      <c r="AB92" s="251">
        <f>PUNTAJE!BR92</f>
        <v>0</v>
      </c>
      <c r="AC92" s="251">
        <f>PUNTAJE!BU92</f>
        <v>0</v>
      </c>
      <c r="AD92" s="251">
        <f>PUNTAJE!BX92</f>
        <v>0</v>
      </c>
      <c r="AE92" s="251">
        <f>PUNTAJE!CA92</f>
        <v>0</v>
      </c>
      <c r="AF92" s="251">
        <f>PUNTAJE!CD92</f>
        <v>0</v>
      </c>
      <c r="AG92" s="251">
        <f>PUNTAJE!CG92</f>
        <v>0</v>
      </c>
      <c r="AH92" s="251">
        <f>PUNTAJE!CJ92</f>
        <v>0</v>
      </c>
      <c r="AI92" s="40">
        <f t="shared" si="25"/>
        <v>0</v>
      </c>
      <c r="AJ92" s="40" t="s">
        <v>45</v>
      </c>
      <c r="AK92" s="40">
        <f t="shared" si="26"/>
        <v>0</v>
      </c>
      <c r="AM92" s="40" t="s">
        <v>45</v>
      </c>
      <c r="AP92" s="40" t="s">
        <v>45</v>
      </c>
    </row>
    <row r="93" spans="1:42" s="40" customFormat="1" ht="38.25" x14ac:dyDescent="0.2">
      <c r="A93" s="103">
        <v>84</v>
      </c>
      <c r="B93" s="202" t="s">
        <v>159</v>
      </c>
      <c r="C93" s="121" t="s">
        <v>158</v>
      </c>
      <c r="D93" s="146">
        <v>1</v>
      </c>
      <c r="E93" s="227" t="s">
        <v>53</v>
      </c>
      <c r="F93" s="228">
        <v>1</v>
      </c>
      <c r="G93" s="25">
        <v>2199.5365000000002</v>
      </c>
      <c r="H93" s="251">
        <f>PUNTAJE!J93</f>
        <v>0</v>
      </c>
      <c r="I93" s="251">
        <f>PUNTAJE!M93</f>
        <v>0</v>
      </c>
      <c r="J93" s="251">
        <f>PUNTAJE!P93</f>
        <v>0</v>
      </c>
      <c r="K93" s="251">
        <f>PUNTAJE!S93</f>
        <v>0</v>
      </c>
      <c r="L93" s="251">
        <f>PUNTAJE!V93</f>
        <v>0</v>
      </c>
      <c r="M93" s="251">
        <f>PUNTAJE!Y93</f>
        <v>0</v>
      </c>
      <c r="N93" s="251">
        <f>PUNTAJE!AB93</f>
        <v>0</v>
      </c>
      <c r="O93" s="251">
        <f>PUNTAJE!AE93</f>
        <v>0</v>
      </c>
      <c r="P93" s="251">
        <f>PUNTAJE!AH93</f>
        <v>500</v>
      </c>
      <c r="Q93" s="251">
        <f>PUNTAJE!AK93</f>
        <v>0</v>
      </c>
      <c r="R93" s="251">
        <f>PUNTAJE!AN93</f>
        <v>0</v>
      </c>
      <c r="S93" s="251">
        <f>PUNTAJE!AQ93</f>
        <v>0</v>
      </c>
      <c r="T93" s="251">
        <f>PUNTAJE!AT93</f>
        <v>0</v>
      </c>
      <c r="U93" s="251">
        <f>PUNTAJE!AW93</f>
        <v>0</v>
      </c>
      <c r="V93" s="251">
        <f>PUNTAJE!AZ93</f>
        <v>0</v>
      </c>
      <c r="W93" s="251">
        <f>PUNTAJE!BC93</f>
        <v>0</v>
      </c>
      <c r="X93" s="251">
        <f>PUNTAJE!BF93</f>
        <v>0</v>
      </c>
      <c r="Y93" s="251">
        <f>PUNTAJE!BI93</f>
        <v>0</v>
      </c>
      <c r="Z93" s="251">
        <f>PUNTAJE!BL93</f>
        <v>0</v>
      </c>
      <c r="AA93" s="251">
        <f>PUNTAJE!BO93</f>
        <v>0</v>
      </c>
      <c r="AB93" s="251">
        <f>PUNTAJE!BR93</f>
        <v>0</v>
      </c>
      <c r="AC93" s="251">
        <f>PUNTAJE!BU93</f>
        <v>0</v>
      </c>
      <c r="AD93" s="251">
        <f>PUNTAJE!BX93</f>
        <v>0</v>
      </c>
      <c r="AE93" s="251">
        <f>PUNTAJE!CA93</f>
        <v>0</v>
      </c>
      <c r="AF93" s="251">
        <f>PUNTAJE!CD93</f>
        <v>0</v>
      </c>
      <c r="AG93" s="251">
        <f>PUNTAJE!CG93</f>
        <v>0</v>
      </c>
      <c r="AH93" s="251">
        <f>PUNTAJE!CJ93</f>
        <v>0</v>
      </c>
      <c r="AI93" s="40">
        <f t="shared" si="25"/>
        <v>500</v>
      </c>
      <c r="AJ93" s="146" t="s">
        <v>560</v>
      </c>
      <c r="AK93" s="206">
        <f t="shared" ref="AK93:AK98" si="28">MAX(H93,I93,J93,K93,L93,M93,N93,O93,Q93,R93,S93,T93,U93,V93,W93,X93,Y93,Z93,AA93,AB93,AC93,AD93,AE93,AH93)</f>
        <v>0</v>
      </c>
      <c r="AM93" s="40" t="s">
        <v>601</v>
      </c>
      <c r="AP93" s="40" t="s">
        <v>602</v>
      </c>
    </row>
    <row r="94" spans="1:42" s="40" customFormat="1" ht="38.25" x14ac:dyDescent="0.2">
      <c r="A94" s="103">
        <v>85</v>
      </c>
      <c r="B94" s="202" t="s">
        <v>160</v>
      </c>
      <c r="C94" s="121" t="s">
        <v>158</v>
      </c>
      <c r="D94" s="146">
        <v>1</v>
      </c>
      <c r="E94" s="227" t="s">
        <v>53</v>
      </c>
      <c r="F94" s="228">
        <v>1</v>
      </c>
      <c r="G94" s="25">
        <v>2199.5365000000002</v>
      </c>
      <c r="H94" s="251">
        <f>PUNTAJE!J94</f>
        <v>0</v>
      </c>
      <c r="I94" s="251">
        <f>PUNTAJE!M94</f>
        <v>0</v>
      </c>
      <c r="J94" s="251">
        <f>PUNTAJE!P94</f>
        <v>0</v>
      </c>
      <c r="K94" s="251">
        <f>PUNTAJE!S94</f>
        <v>0</v>
      </c>
      <c r="L94" s="251">
        <f>PUNTAJE!V94</f>
        <v>0</v>
      </c>
      <c r="M94" s="251">
        <f>PUNTAJE!Y94</f>
        <v>0</v>
      </c>
      <c r="N94" s="251">
        <f>PUNTAJE!AB94</f>
        <v>0</v>
      </c>
      <c r="O94" s="251">
        <f>PUNTAJE!AE94</f>
        <v>0</v>
      </c>
      <c r="P94" s="251">
        <f>PUNTAJE!AH94</f>
        <v>500</v>
      </c>
      <c r="Q94" s="251">
        <f>PUNTAJE!AK94</f>
        <v>0</v>
      </c>
      <c r="R94" s="251">
        <f>PUNTAJE!AN94</f>
        <v>0</v>
      </c>
      <c r="S94" s="251">
        <f>PUNTAJE!AQ94</f>
        <v>0</v>
      </c>
      <c r="T94" s="251">
        <f>PUNTAJE!AT94</f>
        <v>0</v>
      </c>
      <c r="U94" s="251">
        <f>PUNTAJE!AW94</f>
        <v>0</v>
      </c>
      <c r="V94" s="251">
        <f>PUNTAJE!AZ94</f>
        <v>0</v>
      </c>
      <c r="W94" s="251">
        <f>PUNTAJE!BC94</f>
        <v>0</v>
      </c>
      <c r="X94" s="251">
        <f>PUNTAJE!BF94</f>
        <v>0</v>
      </c>
      <c r="Y94" s="251">
        <f>PUNTAJE!BI94</f>
        <v>0</v>
      </c>
      <c r="Z94" s="251">
        <f>PUNTAJE!BL94</f>
        <v>0</v>
      </c>
      <c r="AA94" s="251">
        <f>PUNTAJE!BO94</f>
        <v>0</v>
      </c>
      <c r="AB94" s="251">
        <f>PUNTAJE!BR94</f>
        <v>0</v>
      </c>
      <c r="AC94" s="251">
        <f>PUNTAJE!BU94</f>
        <v>0</v>
      </c>
      <c r="AD94" s="251">
        <f>PUNTAJE!BX94</f>
        <v>0</v>
      </c>
      <c r="AE94" s="251">
        <f>PUNTAJE!CA94</f>
        <v>0</v>
      </c>
      <c r="AF94" s="251">
        <f>PUNTAJE!CD94</f>
        <v>0</v>
      </c>
      <c r="AG94" s="251">
        <f>PUNTAJE!CG94</f>
        <v>0</v>
      </c>
      <c r="AH94" s="251">
        <f>PUNTAJE!CJ94</f>
        <v>0</v>
      </c>
      <c r="AI94" s="40">
        <f t="shared" si="25"/>
        <v>500</v>
      </c>
      <c r="AJ94" s="146" t="s">
        <v>560</v>
      </c>
      <c r="AK94" s="206">
        <f t="shared" si="28"/>
        <v>0</v>
      </c>
      <c r="AM94" s="40" t="s">
        <v>601</v>
      </c>
      <c r="AP94" s="40" t="s">
        <v>602</v>
      </c>
    </row>
    <row r="95" spans="1:42" s="40" customFormat="1" ht="38.25" x14ac:dyDescent="0.2">
      <c r="A95" s="103">
        <v>86</v>
      </c>
      <c r="B95" s="202" t="s">
        <v>161</v>
      </c>
      <c r="C95" s="121" t="s">
        <v>158</v>
      </c>
      <c r="D95" s="146">
        <v>1</v>
      </c>
      <c r="E95" s="227" t="s">
        <v>53</v>
      </c>
      <c r="F95" s="228">
        <v>1</v>
      </c>
      <c r="G95" s="25">
        <v>2199.5365000000002</v>
      </c>
      <c r="H95" s="251">
        <f>PUNTAJE!J95</f>
        <v>0</v>
      </c>
      <c r="I95" s="251">
        <f>PUNTAJE!M95</f>
        <v>0</v>
      </c>
      <c r="J95" s="251">
        <f>PUNTAJE!P95</f>
        <v>0</v>
      </c>
      <c r="K95" s="251">
        <f>PUNTAJE!S95</f>
        <v>0</v>
      </c>
      <c r="L95" s="251">
        <f>PUNTAJE!V95</f>
        <v>0</v>
      </c>
      <c r="M95" s="251">
        <f>PUNTAJE!Y95</f>
        <v>0</v>
      </c>
      <c r="N95" s="251">
        <f>PUNTAJE!AB95</f>
        <v>0</v>
      </c>
      <c r="O95" s="251">
        <f>PUNTAJE!AE95</f>
        <v>0</v>
      </c>
      <c r="P95" s="251">
        <f>PUNTAJE!AH95</f>
        <v>500</v>
      </c>
      <c r="Q95" s="251">
        <f>PUNTAJE!AK95</f>
        <v>0</v>
      </c>
      <c r="R95" s="251">
        <f>PUNTAJE!AN95</f>
        <v>0</v>
      </c>
      <c r="S95" s="251">
        <f>PUNTAJE!AQ95</f>
        <v>0</v>
      </c>
      <c r="T95" s="251">
        <f>PUNTAJE!AT95</f>
        <v>0</v>
      </c>
      <c r="U95" s="251">
        <f>PUNTAJE!AW95</f>
        <v>0</v>
      </c>
      <c r="V95" s="251">
        <f>PUNTAJE!AZ95</f>
        <v>0</v>
      </c>
      <c r="W95" s="251">
        <f>PUNTAJE!BC95</f>
        <v>0</v>
      </c>
      <c r="X95" s="251">
        <f>PUNTAJE!BF95</f>
        <v>0</v>
      </c>
      <c r="Y95" s="251">
        <f>PUNTAJE!BI95</f>
        <v>0</v>
      </c>
      <c r="Z95" s="251">
        <f>PUNTAJE!BL95</f>
        <v>0</v>
      </c>
      <c r="AA95" s="251">
        <f>PUNTAJE!BO95</f>
        <v>0</v>
      </c>
      <c r="AB95" s="251">
        <f>PUNTAJE!BR95</f>
        <v>0</v>
      </c>
      <c r="AC95" s="251">
        <f>PUNTAJE!BU95</f>
        <v>0</v>
      </c>
      <c r="AD95" s="251">
        <f>PUNTAJE!BX95</f>
        <v>0</v>
      </c>
      <c r="AE95" s="251">
        <f>PUNTAJE!CA95</f>
        <v>0</v>
      </c>
      <c r="AF95" s="251">
        <f>PUNTAJE!CD95</f>
        <v>0</v>
      </c>
      <c r="AG95" s="251">
        <f>PUNTAJE!CG95</f>
        <v>0</v>
      </c>
      <c r="AH95" s="251">
        <f>PUNTAJE!CJ95</f>
        <v>0</v>
      </c>
      <c r="AI95" s="40">
        <f t="shared" si="25"/>
        <v>500</v>
      </c>
      <c r="AJ95" s="146" t="s">
        <v>560</v>
      </c>
      <c r="AK95" s="206">
        <f t="shared" si="28"/>
        <v>0</v>
      </c>
      <c r="AM95" s="40" t="s">
        <v>601</v>
      </c>
      <c r="AP95" s="40" t="s">
        <v>602</v>
      </c>
    </row>
    <row r="96" spans="1:42" s="40" customFormat="1" ht="38.25" x14ac:dyDescent="0.2">
      <c r="A96" s="103">
        <v>87</v>
      </c>
      <c r="B96" s="202" t="s">
        <v>162</v>
      </c>
      <c r="C96" s="121" t="s">
        <v>158</v>
      </c>
      <c r="D96" s="146">
        <v>1</v>
      </c>
      <c r="E96" s="227" t="s">
        <v>53</v>
      </c>
      <c r="F96" s="228">
        <v>91</v>
      </c>
      <c r="G96" s="25">
        <v>2199.5365000000002</v>
      </c>
      <c r="H96" s="251">
        <f>PUNTAJE!J96</f>
        <v>0</v>
      </c>
      <c r="I96" s="251">
        <f>PUNTAJE!M96</f>
        <v>0</v>
      </c>
      <c r="J96" s="251">
        <f>PUNTAJE!P96</f>
        <v>0</v>
      </c>
      <c r="K96" s="251">
        <f>PUNTAJE!S96</f>
        <v>0</v>
      </c>
      <c r="L96" s="251">
        <f>PUNTAJE!V96</f>
        <v>0</v>
      </c>
      <c r="M96" s="251">
        <f>PUNTAJE!Y96</f>
        <v>0</v>
      </c>
      <c r="N96" s="251">
        <f>PUNTAJE!AB96</f>
        <v>0</v>
      </c>
      <c r="O96" s="251">
        <f>PUNTAJE!AE96</f>
        <v>0</v>
      </c>
      <c r="P96" s="251">
        <f>PUNTAJE!AH96</f>
        <v>500</v>
      </c>
      <c r="Q96" s="251">
        <f>PUNTAJE!AK96</f>
        <v>0</v>
      </c>
      <c r="R96" s="251">
        <f>PUNTAJE!AN96</f>
        <v>0</v>
      </c>
      <c r="S96" s="251">
        <f>PUNTAJE!AQ96</f>
        <v>0</v>
      </c>
      <c r="T96" s="251">
        <f>PUNTAJE!AT96</f>
        <v>0</v>
      </c>
      <c r="U96" s="251">
        <f>PUNTAJE!AW96</f>
        <v>0</v>
      </c>
      <c r="V96" s="251">
        <f>PUNTAJE!AZ96</f>
        <v>0</v>
      </c>
      <c r="W96" s="251">
        <f>PUNTAJE!BC96</f>
        <v>0</v>
      </c>
      <c r="X96" s="251">
        <f>PUNTAJE!BF96</f>
        <v>0</v>
      </c>
      <c r="Y96" s="251">
        <f>PUNTAJE!BI96</f>
        <v>0</v>
      </c>
      <c r="Z96" s="251">
        <f>PUNTAJE!BL96</f>
        <v>0</v>
      </c>
      <c r="AA96" s="251">
        <f>PUNTAJE!BO96</f>
        <v>0</v>
      </c>
      <c r="AB96" s="251">
        <f>PUNTAJE!BR96</f>
        <v>0</v>
      </c>
      <c r="AC96" s="251">
        <f>PUNTAJE!BU96</f>
        <v>0</v>
      </c>
      <c r="AD96" s="251">
        <f>PUNTAJE!BX96</f>
        <v>0</v>
      </c>
      <c r="AE96" s="251">
        <f>PUNTAJE!CA96</f>
        <v>0</v>
      </c>
      <c r="AF96" s="251">
        <f>PUNTAJE!CD96</f>
        <v>0</v>
      </c>
      <c r="AG96" s="251">
        <f>PUNTAJE!CG96</f>
        <v>0</v>
      </c>
      <c r="AH96" s="251">
        <f>PUNTAJE!CJ96</f>
        <v>0</v>
      </c>
      <c r="AI96" s="40">
        <f t="shared" si="25"/>
        <v>500</v>
      </c>
      <c r="AJ96" s="146" t="s">
        <v>560</v>
      </c>
      <c r="AK96" s="206">
        <f t="shared" si="28"/>
        <v>0</v>
      </c>
      <c r="AM96" s="40" t="s">
        <v>601</v>
      </c>
      <c r="AP96" s="40" t="s">
        <v>602</v>
      </c>
    </row>
    <row r="97" spans="1:42" s="40" customFormat="1" ht="38.25" x14ac:dyDescent="0.2">
      <c r="A97" s="103">
        <v>88</v>
      </c>
      <c r="B97" s="202" t="s">
        <v>163</v>
      </c>
      <c r="C97" s="121" t="s">
        <v>158</v>
      </c>
      <c r="D97" s="146">
        <v>1</v>
      </c>
      <c r="E97" s="227" t="s">
        <v>53</v>
      </c>
      <c r="F97" s="228">
        <v>26.666666666666668</v>
      </c>
      <c r="G97" s="25">
        <v>2199.5365000000002</v>
      </c>
      <c r="H97" s="251">
        <f>PUNTAJE!J97</f>
        <v>0</v>
      </c>
      <c r="I97" s="251">
        <f>PUNTAJE!M97</f>
        <v>0</v>
      </c>
      <c r="J97" s="251">
        <f>PUNTAJE!P97</f>
        <v>0</v>
      </c>
      <c r="K97" s="251">
        <f>PUNTAJE!S97</f>
        <v>0</v>
      </c>
      <c r="L97" s="251">
        <f>PUNTAJE!V97</f>
        <v>0</v>
      </c>
      <c r="M97" s="251">
        <f>PUNTAJE!Y97</f>
        <v>0</v>
      </c>
      <c r="N97" s="251">
        <f>PUNTAJE!AB97</f>
        <v>0</v>
      </c>
      <c r="O97" s="251">
        <f>PUNTAJE!AE97</f>
        <v>0</v>
      </c>
      <c r="P97" s="251">
        <f>PUNTAJE!AH97</f>
        <v>500</v>
      </c>
      <c r="Q97" s="251">
        <f>PUNTAJE!AK97</f>
        <v>0</v>
      </c>
      <c r="R97" s="251">
        <f>PUNTAJE!AN97</f>
        <v>0</v>
      </c>
      <c r="S97" s="251">
        <f>PUNTAJE!AQ97</f>
        <v>0</v>
      </c>
      <c r="T97" s="251">
        <f>PUNTAJE!AT97</f>
        <v>0</v>
      </c>
      <c r="U97" s="251">
        <f>PUNTAJE!AW97</f>
        <v>0</v>
      </c>
      <c r="V97" s="251">
        <f>PUNTAJE!AZ97</f>
        <v>0</v>
      </c>
      <c r="W97" s="251">
        <f>PUNTAJE!BC97</f>
        <v>0</v>
      </c>
      <c r="X97" s="251">
        <f>PUNTAJE!BF97</f>
        <v>0</v>
      </c>
      <c r="Y97" s="251">
        <f>PUNTAJE!BI97</f>
        <v>0</v>
      </c>
      <c r="Z97" s="251">
        <f>PUNTAJE!BL97</f>
        <v>0</v>
      </c>
      <c r="AA97" s="251">
        <f>PUNTAJE!BO97</f>
        <v>0</v>
      </c>
      <c r="AB97" s="251">
        <f>PUNTAJE!BR97</f>
        <v>0</v>
      </c>
      <c r="AC97" s="251">
        <f>PUNTAJE!BU97</f>
        <v>0</v>
      </c>
      <c r="AD97" s="251">
        <f>PUNTAJE!BX97</f>
        <v>0</v>
      </c>
      <c r="AE97" s="251">
        <f>PUNTAJE!CA97</f>
        <v>0</v>
      </c>
      <c r="AF97" s="251">
        <f>PUNTAJE!CD97</f>
        <v>0</v>
      </c>
      <c r="AG97" s="251">
        <f>PUNTAJE!CG97</f>
        <v>0</v>
      </c>
      <c r="AH97" s="251">
        <f>PUNTAJE!CJ97</f>
        <v>0</v>
      </c>
      <c r="AI97" s="40">
        <f t="shared" si="25"/>
        <v>500</v>
      </c>
      <c r="AJ97" s="146" t="s">
        <v>560</v>
      </c>
      <c r="AK97" s="206">
        <f t="shared" si="28"/>
        <v>0</v>
      </c>
      <c r="AM97" s="40" t="s">
        <v>601</v>
      </c>
      <c r="AP97" s="40" t="s">
        <v>602</v>
      </c>
    </row>
    <row r="98" spans="1:42" s="40" customFormat="1" ht="38.25" x14ac:dyDescent="0.2">
      <c r="A98" s="103">
        <v>89</v>
      </c>
      <c r="B98" s="202" t="s">
        <v>164</v>
      </c>
      <c r="C98" s="121" t="s">
        <v>158</v>
      </c>
      <c r="D98" s="146">
        <v>1</v>
      </c>
      <c r="E98" s="227" t="s">
        <v>53</v>
      </c>
      <c r="F98" s="228">
        <v>70</v>
      </c>
      <c r="G98" s="25">
        <v>2199.5365000000002</v>
      </c>
      <c r="H98" s="251">
        <f>PUNTAJE!J98</f>
        <v>0</v>
      </c>
      <c r="I98" s="251">
        <f>PUNTAJE!M98</f>
        <v>0</v>
      </c>
      <c r="J98" s="251">
        <f>PUNTAJE!P98</f>
        <v>0</v>
      </c>
      <c r="K98" s="251">
        <f>PUNTAJE!S98</f>
        <v>0</v>
      </c>
      <c r="L98" s="251">
        <f>PUNTAJE!V98</f>
        <v>0</v>
      </c>
      <c r="M98" s="251">
        <f>PUNTAJE!Y98</f>
        <v>0</v>
      </c>
      <c r="N98" s="251">
        <f>PUNTAJE!AB98</f>
        <v>0</v>
      </c>
      <c r="O98" s="251">
        <f>PUNTAJE!AE98</f>
        <v>0</v>
      </c>
      <c r="P98" s="251">
        <f>PUNTAJE!AH98</f>
        <v>500</v>
      </c>
      <c r="Q98" s="251">
        <f>PUNTAJE!AK98</f>
        <v>0</v>
      </c>
      <c r="R98" s="251">
        <f>PUNTAJE!AN98</f>
        <v>0</v>
      </c>
      <c r="S98" s="251">
        <f>PUNTAJE!AQ98</f>
        <v>0</v>
      </c>
      <c r="T98" s="251">
        <f>PUNTAJE!AT98</f>
        <v>0</v>
      </c>
      <c r="U98" s="251">
        <f>PUNTAJE!AW98</f>
        <v>0</v>
      </c>
      <c r="V98" s="251">
        <f>PUNTAJE!AZ98</f>
        <v>0</v>
      </c>
      <c r="W98" s="251">
        <f>PUNTAJE!BC98</f>
        <v>0</v>
      </c>
      <c r="X98" s="251">
        <f>PUNTAJE!BF98</f>
        <v>0</v>
      </c>
      <c r="Y98" s="251">
        <f>PUNTAJE!BI98</f>
        <v>0</v>
      </c>
      <c r="Z98" s="251">
        <f>PUNTAJE!BL98</f>
        <v>0</v>
      </c>
      <c r="AA98" s="251">
        <f>PUNTAJE!BO98</f>
        <v>0</v>
      </c>
      <c r="AB98" s="251">
        <f>PUNTAJE!BR98</f>
        <v>0</v>
      </c>
      <c r="AC98" s="251">
        <f>PUNTAJE!BU98</f>
        <v>0</v>
      </c>
      <c r="AD98" s="251">
        <f>PUNTAJE!BX98</f>
        <v>0</v>
      </c>
      <c r="AE98" s="251">
        <f>PUNTAJE!CA98</f>
        <v>0</v>
      </c>
      <c r="AF98" s="251">
        <f>PUNTAJE!CD98</f>
        <v>0</v>
      </c>
      <c r="AG98" s="251">
        <f>PUNTAJE!CG98</f>
        <v>0</v>
      </c>
      <c r="AH98" s="251">
        <f>PUNTAJE!CJ98</f>
        <v>0</v>
      </c>
      <c r="AI98" s="40">
        <f t="shared" si="25"/>
        <v>500</v>
      </c>
      <c r="AJ98" s="146" t="s">
        <v>560</v>
      </c>
      <c r="AK98" s="206">
        <f t="shared" si="28"/>
        <v>0</v>
      </c>
      <c r="AM98" s="40" t="s">
        <v>601</v>
      </c>
      <c r="AP98" s="40" t="s">
        <v>602</v>
      </c>
    </row>
    <row r="99" spans="1:42" s="40" customFormat="1" ht="38.25" x14ac:dyDescent="0.2">
      <c r="A99" s="103">
        <v>90</v>
      </c>
      <c r="B99" s="202" t="s">
        <v>165</v>
      </c>
      <c r="C99" s="121" t="s">
        <v>166</v>
      </c>
      <c r="D99" s="146">
        <v>1</v>
      </c>
      <c r="E99" s="227" t="s">
        <v>53</v>
      </c>
      <c r="F99" s="228">
        <v>1</v>
      </c>
      <c r="G99" s="25">
        <v>1210711.95</v>
      </c>
      <c r="H99" s="251">
        <f>PUNTAJE!J99</f>
        <v>0</v>
      </c>
      <c r="I99" s="251">
        <f>PUNTAJE!M99</f>
        <v>0</v>
      </c>
      <c r="J99" s="251">
        <f>PUNTAJE!P99</f>
        <v>0</v>
      </c>
      <c r="K99" s="251">
        <f>PUNTAJE!S99</f>
        <v>0</v>
      </c>
      <c r="L99" s="251">
        <f>PUNTAJE!V99</f>
        <v>0</v>
      </c>
      <c r="M99" s="251">
        <f>PUNTAJE!Y99</f>
        <v>0</v>
      </c>
      <c r="N99" s="251">
        <f>PUNTAJE!AB99</f>
        <v>0</v>
      </c>
      <c r="O99" s="251">
        <f>PUNTAJE!AE99</f>
        <v>0</v>
      </c>
      <c r="P99" s="251">
        <f>PUNTAJE!AH99</f>
        <v>0</v>
      </c>
      <c r="Q99" s="251">
        <f>PUNTAJE!AK99</f>
        <v>0</v>
      </c>
      <c r="R99" s="251">
        <f>PUNTAJE!AN99</f>
        <v>0</v>
      </c>
      <c r="S99" s="251">
        <f>PUNTAJE!AQ99</f>
        <v>500</v>
      </c>
      <c r="T99" s="251">
        <f>PUNTAJE!AT99</f>
        <v>0</v>
      </c>
      <c r="U99" s="251">
        <f>PUNTAJE!AW99</f>
        <v>0</v>
      </c>
      <c r="V99" s="251">
        <f>PUNTAJE!AZ99</f>
        <v>0</v>
      </c>
      <c r="W99" s="251">
        <f>PUNTAJE!BC99</f>
        <v>0</v>
      </c>
      <c r="X99" s="251">
        <f>PUNTAJE!BF99</f>
        <v>0</v>
      </c>
      <c r="Y99" s="251">
        <f>PUNTAJE!BI99</f>
        <v>0</v>
      </c>
      <c r="Z99" s="251">
        <f>PUNTAJE!BL99</f>
        <v>0</v>
      </c>
      <c r="AA99" s="251">
        <f>PUNTAJE!BO99</f>
        <v>0</v>
      </c>
      <c r="AB99" s="251">
        <f>PUNTAJE!BR99</f>
        <v>0</v>
      </c>
      <c r="AC99" s="251">
        <f>PUNTAJE!BU99</f>
        <v>0</v>
      </c>
      <c r="AD99" s="251">
        <f>PUNTAJE!BX99</f>
        <v>0</v>
      </c>
      <c r="AE99" s="251">
        <f>PUNTAJE!CA99</f>
        <v>0</v>
      </c>
      <c r="AF99" s="251">
        <f>PUNTAJE!CD99</f>
        <v>0</v>
      </c>
      <c r="AG99" s="251">
        <f>PUNTAJE!CG99</f>
        <v>0</v>
      </c>
      <c r="AH99" s="251">
        <f>PUNTAJE!CJ99</f>
        <v>0</v>
      </c>
      <c r="AI99" s="40">
        <f t="shared" si="25"/>
        <v>500</v>
      </c>
      <c r="AJ99" s="146" t="s">
        <v>563</v>
      </c>
      <c r="AK99" s="40">
        <f>MAX(H99,I99,J99,K99,L99,M99,N99,O99,P99,Q99,R99,T99,U99,V99,W99,X99,Y99,Z99,AA99,AB99,AC99,AD99,AE99,AH99)</f>
        <v>0</v>
      </c>
      <c r="AM99" s="40" t="s">
        <v>601</v>
      </c>
      <c r="AP99" s="40" t="s">
        <v>602</v>
      </c>
    </row>
    <row r="100" spans="1:42" s="40" customFormat="1" ht="38.25" x14ac:dyDescent="0.2">
      <c r="A100" s="103">
        <v>91</v>
      </c>
      <c r="B100" s="202" t="s">
        <v>167</v>
      </c>
      <c r="C100" s="121" t="s">
        <v>168</v>
      </c>
      <c r="D100" s="146">
        <v>1</v>
      </c>
      <c r="E100" s="227" t="s">
        <v>53</v>
      </c>
      <c r="F100" s="228">
        <v>14</v>
      </c>
      <c r="G100" s="25">
        <v>18023</v>
      </c>
      <c r="H100" s="251">
        <f>PUNTAJE!J100</f>
        <v>0</v>
      </c>
      <c r="I100" s="251">
        <f>PUNTAJE!M100</f>
        <v>0</v>
      </c>
      <c r="J100" s="251">
        <f>PUNTAJE!P100</f>
        <v>0</v>
      </c>
      <c r="K100" s="251">
        <f>PUNTAJE!S100</f>
        <v>0</v>
      </c>
      <c r="L100" s="251">
        <f>PUNTAJE!V100</f>
        <v>0</v>
      </c>
      <c r="M100" s="251">
        <f>PUNTAJE!Y100</f>
        <v>438.32020997375326</v>
      </c>
      <c r="N100" s="251">
        <f>PUNTAJE!AB100</f>
        <v>500</v>
      </c>
      <c r="O100" s="251">
        <f>PUNTAJE!AE100</f>
        <v>0</v>
      </c>
      <c r="P100" s="251">
        <f>PUNTAJE!AH100</f>
        <v>474.05472919268766</v>
      </c>
      <c r="Q100" s="251">
        <f>PUNTAJE!AK100</f>
        <v>0</v>
      </c>
      <c r="R100" s="251">
        <f>PUNTAJE!AN100</f>
        <v>0</v>
      </c>
      <c r="S100" s="251">
        <f>PUNTAJE!AQ100</f>
        <v>0</v>
      </c>
      <c r="T100" s="251">
        <f>PUNTAJE!AT100</f>
        <v>0</v>
      </c>
      <c r="U100" s="251">
        <f>PUNTAJE!AW100</f>
        <v>0</v>
      </c>
      <c r="V100" s="251">
        <f>PUNTAJE!AZ100</f>
        <v>0</v>
      </c>
      <c r="W100" s="251">
        <f>PUNTAJE!BC100</f>
        <v>0</v>
      </c>
      <c r="X100" s="251">
        <f>PUNTAJE!BF100</f>
        <v>406.46448912038164</v>
      </c>
      <c r="Y100" s="251">
        <f>PUNTAJE!BI100</f>
        <v>0</v>
      </c>
      <c r="Z100" s="251">
        <f>PUNTAJE!BL100</f>
        <v>453.80434782608694</v>
      </c>
      <c r="AA100" s="251">
        <f>PUNTAJE!BO100</f>
        <v>0</v>
      </c>
      <c r="AB100" s="251">
        <f>PUNTAJE!BR100</f>
        <v>0</v>
      </c>
      <c r="AC100" s="251">
        <f>PUNTAJE!BU100</f>
        <v>474.05472919268766</v>
      </c>
      <c r="AD100" s="251">
        <f>PUNTAJE!BX100</f>
        <v>0</v>
      </c>
      <c r="AE100" s="251">
        <f>PUNTAJE!CA100</f>
        <v>0</v>
      </c>
      <c r="AF100" s="251">
        <f>PUNTAJE!CD100</f>
        <v>0</v>
      </c>
      <c r="AG100" s="251">
        <f>PUNTAJE!CG100</f>
        <v>0</v>
      </c>
      <c r="AH100" s="251">
        <f>PUNTAJE!CJ100</f>
        <v>0</v>
      </c>
      <c r="AI100" s="40">
        <f t="shared" si="25"/>
        <v>500</v>
      </c>
      <c r="AJ100" s="146" t="s">
        <v>558</v>
      </c>
      <c r="AK100" s="40">
        <f>MAX(H100,I100,J100,K100,L100,M100,O100,P100,Q100,R100,S100,T100,U100,V100,W100,X100,Y100,Z100,AA100,AB100,AC100,AD100,AE100,AH100)</f>
        <v>474.05472919268766</v>
      </c>
      <c r="AL100" s="40">
        <f>AK100-P100</f>
        <v>0</v>
      </c>
      <c r="AM100" s="40" t="s">
        <v>560</v>
      </c>
      <c r="AN100" s="40">
        <f>MAX(H100,I100,J100,K100,L100,M100,O100,Q100,R100,S100,T100,U100,V100,W100,X100,Y100,Z100,AA100,AB100,AC100,AD100,AE100,AH100)</f>
        <v>474.05472919268766</v>
      </c>
      <c r="AP100" s="40" t="s">
        <v>571</v>
      </c>
    </row>
    <row r="101" spans="1:42" s="40" customFormat="1" ht="38.25" x14ac:dyDescent="0.2">
      <c r="A101" s="103">
        <v>92</v>
      </c>
      <c r="B101" s="202" t="s">
        <v>169</v>
      </c>
      <c r="C101" s="121" t="s">
        <v>168</v>
      </c>
      <c r="D101" s="146">
        <v>1</v>
      </c>
      <c r="E101" s="227" t="s">
        <v>53</v>
      </c>
      <c r="F101" s="228">
        <v>7.666666666666667</v>
      </c>
      <c r="G101" s="25">
        <v>16860</v>
      </c>
      <c r="H101" s="251">
        <f>PUNTAJE!J101</f>
        <v>0</v>
      </c>
      <c r="I101" s="251">
        <f>PUNTAJE!M101</f>
        <v>0</v>
      </c>
      <c r="J101" s="251">
        <f>PUNTAJE!P101</f>
        <v>0</v>
      </c>
      <c r="K101" s="251">
        <f>PUNTAJE!S101</f>
        <v>0</v>
      </c>
      <c r="L101" s="251">
        <f>PUNTAJE!V101</f>
        <v>0</v>
      </c>
      <c r="M101" s="251">
        <f>PUNTAJE!Y101</f>
        <v>432.46719160104988</v>
      </c>
      <c r="N101" s="251">
        <f>PUNTAJE!AB101</f>
        <v>493.32335329341316</v>
      </c>
      <c r="O101" s="251">
        <f>PUNTAJE!AE101</f>
        <v>0</v>
      </c>
      <c r="P101" s="251">
        <f>PUNTAJE!AH101</f>
        <v>500</v>
      </c>
      <c r="Q101" s="251">
        <f>PUNTAJE!AK101</f>
        <v>0</v>
      </c>
      <c r="R101" s="251">
        <f>PUNTAJE!AN101</f>
        <v>0</v>
      </c>
      <c r="S101" s="251">
        <f>PUNTAJE!AQ101</f>
        <v>0</v>
      </c>
      <c r="T101" s="251">
        <f>PUNTAJE!AT101</f>
        <v>0</v>
      </c>
      <c r="U101" s="251">
        <f>PUNTAJE!AW101</f>
        <v>0</v>
      </c>
      <c r="V101" s="251">
        <f>PUNTAJE!AZ101</f>
        <v>0</v>
      </c>
      <c r="W101" s="251">
        <f>PUNTAJE!BC101</f>
        <v>0</v>
      </c>
      <c r="X101" s="251">
        <f>PUNTAJE!BF101</f>
        <v>428.70895561221835</v>
      </c>
      <c r="Y101" s="251">
        <f>PUNTAJE!BI101</f>
        <v>0</v>
      </c>
      <c r="Z101" s="251">
        <f>PUNTAJE!BL101</f>
        <v>447.74456521739131</v>
      </c>
      <c r="AA101" s="251">
        <f>PUNTAJE!BO101</f>
        <v>0</v>
      </c>
      <c r="AB101" s="251">
        <f>PUNTAJE!BR101</f>
        <v>0</v>
      </c>
      <c r="AC101" s="251">
        <f>PUNTAJE!BU101</f>
        <v>500</v>
      </c>
      <c r="AD101" s="251">
        <f>PUNTAJE!BX101</f>
        <v>0</v>
      </c>
      <c r="AE101" s="251">
        <f>PUNTAJE!CA101</f>
        <v>0</v>
      </c>
      <c r="AF101" s="251">
        <f>PUNTAJE!CD101</f>
        <v>0</v>
      </c>
      <c r="AG101" s="251">
        <f>PUNTAJE!CG101</f>
        <v>0</v>
      </c>
      <c r="AH101" s="251">
        <f>PUNTAJE!CJ101</f>
        <v>0</v>
      </c>
      <c r="AI101" s="206">
        <f t="shared" si="25"/>
        <v>500</v>
      </c>
      <c r="AJ101" s="146" t="s">
        <v>571</v>
      </c>
      <c r="AK101" s="206">
        <f>MAX(H101,I101,J101,K101,L101,M101,N101,O101,Q101,R101,S101,T101,U101,V101,W101,X101,Y101,Z101,AA101,AB101,AC101,AD101,AE101,AF101,AG101,AH101)</f>
        <v>500</v>
      </c>
      <c r="AM101" s="146" t="s">
        <v>560</v>
      </c>
      <c r="AN101" s="206">
        <f>MAX(H101,I101,J101,K101,L101,M101,N101,O101,Q101,R101,S101,T101,U101,V101,W101,X101,Y101,Z101,AA101,AB101,AD101,AE101,AF101,AG101,AH101)</f>
        <v>493.32335329341316</v>
      </c>
      <c r="AO101" s="254"/>
      <c r="AP101" s="40" t="s">
        <v>558</v>
      </c>
    </row>
    <row r="102" spans="1:42" s="40" customFormat="1" ht="38.25" x14ac:dyDescent="0.2">
      <c r="A102" s="103">
        <v>93</v>
      </c>
      <c r="B102" s="202" t="s">
        <v>170</v>
      </c>
      <c r="C102" s="121" t="s">
        <v>168</v>
      </c>
      <c r="D102" s="146">
        <v>1</v>
      </c>
      <c r="E102" s="227" t="s">
        <v>53</v>
      </c>
      <c r="F102" s="228">
        <v>5.666666666666667</v>
      </c>
      <c r="G102" s="25">
        <v>16163</v>
      </c>
      <c r="H102" s="251">
        <f>PUNTAJE!J102</f>
        <v>0</v>
      </c>
      <c r="I102" s="251">
        <f>PUNTAJE!M102</f>
        <v>0</v>
      </c>
      <c r="J102" s="251">
        <f>PUNTAJE!P102</f>
        <v>0</v>
      </c>
      <c r="K102" s="251">
        <f>PUNTAJE!S102</f>
        <v>0</v>
      </c>
      <c r="L102" s="251">
        <f>PUNTAJE!V102</f>
        <v>0</v>
      </c>
      <c r="M102" s="251">
        <f>PUNTAJE!Y102</f>
        <v>414.56692913385825</v>
      </c>
      <c r="N102" s="251">
        <f>PUNTAJE!AB102</f>
        <v>472.90419161676647</v>
      </c>
      <c r="O102" s="251">
        <f>PUNTAJE!AE102</f>
        <v>0</v>
      </c>
      <c r="P102" s="251">
        <f>PUNTAJE!AH102</f>
        <v>500</v>
      </c>
      <c r="Q102" s="251">
        <f>PUNTAJE!AK102</f>
        <v>0</v>
      </c>
      <c r="R102" s="251">
        <f>PUNTAJE!AN102</f>
        <v>0</v>
      </c>
      <c r="S102" s="251">
        <f>PUNTAJE!AQ102</f>
        <v>0</v>
      </c>
      <c r="T102" s="251">
        <f>PUNTAJE!AT102</f>
        <v>0</v>
      </c>
      <c r="U102" s="251">
        <f>PUNTAJE!AW102</f>
        <v>0</v>
      </c>
      <c r="V102" s="251">
        <f>PUNTAJE!AZ102</f>
        <v>0</v>
      </c>
      <c r="W102" s="251">
        <f>PUNTAJE!BC102</f>
        <v>0</v>
      </c>
      <c r="X102" s="251">
        <f>PUNTAJE!BF102</f>
        <v>428.69938117468246</v>
      </c>
      <c r="Y102" s="251">
        <f>PUNTAJE!BI102</f>
        <v>0</v>
      </c>
      <c r="Z102" s="251">
        <f>PUNTAJE!BL102</f>
        <v>429.21195652173913</v>
      </c>
      <c r="AA102" s="251">
        <f>PUNTAJE!BO102</f>
        <v>0</v>
      </c>
      <c r="AB102" s="251">
        <f>PUNTAJE!BR102</f>
        <v>0</v>
      </c>
      <c r="AC102" s="251">
        <f>PUNTAJE!BU102</f>
        <v>500</v>
      </c>
      <c r="AD102" s="251">
        <f>PUNTAJE!BX102</f>
        <v>0</v>
      </c>
      <c r="AE102" s="251">
        <f>PUNTAJE!CA102</f>
        <v>0</v>
      </c>
      <c r="AF102" s="251">
        <f>PUNTAJE!CD102</f>
        <v>0</v>
      </c>
      <c r="AG102" s="251">
        <f>PUNTAJE!CG102</f>
        <v>0</v>
      </c>
      <c r="AH102" s="251">
        <f>PUNTAJE!CJ102</f>
        <v>0</v>
      </c>
      <c r="AI102" s="40">
        <f t="shared" si="25"/>
        <v>500</v>
      </c>
      <c r="AJ102" s="146" t="s">
        <v>560</v>
      </c>
      <c r="AK102" s="206">
        <f>MAX(H102,I102,J102,K102,L102,M102,N102,O102,Q102,R102,S102,T102,U102,V102,W102,X102,Y102,Z102,AA102,AB102,AC102,AD102,AE102,AF102,AG102,AH102)</f>
        <v>500</v>
      </c>
      <c r="AM102" s="146" t="s">
        <v>571</v>
      </c>
      <c r="AN102" s="254"/>
      <c r="AO102" s="254"/>
      <c r="AP102" s="40" t="s">
        <v>558</v>
      </c>
    </row>
    <row r="103" spans="1:42" s="40" customFormat="1" ht="25.5" x14ac:dyDescent="0.2">
      <c r="A103" s="103">
        <v>94</v>
      </c>
      <c r="B103" s="202" t="s">
        <v>171</v>
      </c>
      <c r="C103" s="121" t="s">
        <v>172</v>
      </c>
      <c r="D103" s="146">
        <v>1</v>
      </c>
      <c r="E103" s="227" t="s">
        <v>53</v>
      </c>
      <c r="F103" s="228">
        <v>1</v>
      </c>
      <c r="G103" s="25">
        <v>12400</v>
      </c>
      <c r="H103" s="251">
        <f>PUNTAJE!J103</f>
        <v>0</v>
      </c>
      <c r="I103" s="251">
        <f>PUNTAJE!M103</f>
        <v>0</v>
      </c>
      <c r="J103" s="251">
        <f>PUNTAJE!P103</f>
        <v>0</v>
      </c>
      <c r="K103" s="251">
        <f>PUNTAJE!S103</f>
        <v>0</v>
      </c>
      <c r="L103" s="251">
        <f>PUNTAJE!V103</f>
        <v>0</v>
      </c>
      <c r="M103" s="251">
        <f>PUNTAJE!Y103</f>
        <v>500</v>
      </c>
      <c r="N103" s="251">
        <f>PUNTAJE!AB103</f>
        <v>0</v>
      </c>
      <c r="O103" s="251">
        <f>PUNTAJE!AE103</f>
        <v>0</v>
      </c>
      <c r="P103" s="251">
        <f>PUNTAJE!AH103</f>
        <v>419.68455966966764</v>
      </c>
      <c r="Q103" s="251">
        <f>PUNTAJE!AK103</f>
        <v>0</v>
      </c>
      <c r="R103" s="251">
        <f>PUNTAJE!AN103</f>
        <v>0</v>
      </c>
      <c r="S103" s="251">
        <f>PUNTAJE!AQ103</f>
        <v>0</v>
      </c>
      <c r="T103" s="251">
        <f>PUNTAJE!AT103</f>
        <v>0</v>
      </c>
      <c r="U103" s="251">
        <f>PUNTAJE!AW103</f>
        <v>0</v>
      </c>
      <c r="V103" s="251">
        <f>PUNTAJE!AZ103</f>
        <v>0</v>
      </c>
      <c r="W103" s="251">
        <f>PUNTAJE!BC103</f>
        <v>0</v>
      </c>
      <c r="X103" s="251">
        <f>PUNTAJE!BF103</f>
        <v>0</v>
      </c>
      <c r="Y103" s="251">
        <f>PUNTAJE!BI103</f>
        <v>0</v>
      </c>
      <c r="Z103" s="251">
        <f>PUNTAJE!BL103</f>
        <v>416.10738255033556</v>
      </c>
      <c r="AA103" s="251">
        <f>PUNTAJE!BO103</f>
        <v>0</v>
      </c>
      <c r="AB103" s="251">
        <f>PUNTAJE!BR103</f>
        <v>0</v>
      </c>
      <c r="AC103" s="251">
        <f>PUNTAJE!BU103</f>
        <v>419.68455966966764</v>
      </c>
      <c r="AD103" s="251">
        <f>PUNTAJE!BX103</f>
        <v>0</v>
      </c>
      <c r="AE103" s="251">
        <f>PUNTAJE!CA103</f>
        <v>0</v>
      </c>
      <c r="AF103" s="251">
        <f>PUNTAJE!CD103</f>
        <v>0</v>
      </c>
      <c r="AG103" s="251">
        <f>PUNTAJE!CG103</f>
        <v>0</v>
      </c>
      <c r="AH103" s="251">
        <f>PUNTAJE!CJ103</f>
        <v>0</v>
      </c>
      <c r="AI103" s="40">
        <f t="shared" si="25"/>
        <v>500</v>
      </c>
      <c r="AJ103" s="146" t="s">
        <v>557</v>
      </c>
      <c r="AK103" s="40">
        <f>MAX(H103,I103,J103,K103,L103,N103,O103,P103,Q103,R103,S103,T103,U103,V103,W103,X103,Y103,Z103,AA103,AB103,AC103,AD103,AE103,AH103)</f>
        <v>419.68455966966764</v>
      </c>
      <c r="AL103" s="40">
        <f>AK103-P103</f>
        <v>0</v>
      </c>
      <c r="AM103" s="40" t="s">
        <v>560</v>
      </c>
      <c r="AN103" s="40">
        <f>MAX(H103,I103,J103,K103,L103,N103,O103,Q103,R103,S103,T103,U103,V103,W103,X103,Y103,Z103,AA103,AB103,AC103,AD103,AE103,AH103)</f>
        <v>419.68455966966764</v>
      </c>
      <c r="AO103" s="40">
        <f>AN103-AC103</f>
        <v>0</v>
      </c>
      <c r="AP103" s="40" t="s">
        <v>571</v>
      </c>
    </row>
    <row r="104" spans="1:42" s="40" customFormat="1" ht="51" x14ac:dyDescent="0.2">
      <c r="A104" s="103">
        <v>95</v>
      </c>
      <c r="B104" s="202" t="s">
        <v>173</v>
      </c>
      <c r="C104" s="121" t="s">
        <v>174</v>
      </c>
      <c r="D104" s="146">
        <v>1</v>
      </c>
      <c r="E104" s="227" t="s">
        <v>53</v>
      </c>
      <c r="F104" s="228">
        <v>32.666666666666664</v>
      </c>
      <c r="G104" s="25">
        <v>70348</v>
      </c>
      <c r="H104" s="251">
        <f>PUNTAJE!J104</f>
        <v>0</v>
      </c>
      <c r="I104" s="251">
        <f>PUNTAJE!M104</f>
        <v>0</v>
      </c>
      <c r="J104" s="251">
        <f>PUNTAJE!P104</f>
        <v>0</v>
      </c>
      <c r="K104" s="251">
        <f>PUNTAJE!S104</f>
        <v>0</v>
      </c>
      <c r="L104" s="251">
        <f>PUNTAJE!V104</f>
        <v>0</v>
      </c>
      <c r="M104" s="251">
        <f>PUNTAJE!Y104</f>
        <v>0</v>
      </c>
      <c r="N104" s="251">
        <f>PUNTAJE!AB104</f>
        <v>0</v>
      </c>
      <c r="O104" s="251">
        <f>PUNTAJE!AE104</f>
        <v>0</v>
      </c>
      <c r="P104" s="251">
        <f>PUNTAJE!AH104</f>
        <v>500</v>
      </c>
      <c r="Q104" s="251">
        <f>PUNTAJE!AK104</f>
        <v>0</v>
      </c>
      <c r="R104" s="251">
        <f>PUNTAJE!AN104</f>
        <v>0</v>
      </c>
      <c r="S104" s="251">
        <f>PUNTAJE!AQ104</f>
        <v>0</v>
      </c>
      <c r="T104" s="251">
        <f>PUNTAJE!AT104</f>
        <v>0</v>
      </c>
      <c r="U104" s="251">
        <f>PUNTAJE!AW104</f>
        <v>0</v>
      </c>
      <c r="V104" s="251">
        <f>PUNTAJE!AZ104</f>
        <v>0</v>
      </c>
      <c r="W104" s="251">
        <f>PUNTAJE!BC104</f>
        <v>0</v>
      </c>
      <c r="X104" s="251">
        <f>PUNTAJE!BF104</f>
        <v>0</v>
      </c>
      <c r="Y104" s="251">
        <f>PUNTAJE!BI104</f>
        <v>0</v>
      </c>
      <c r="Z104" s="251">
        <f>PUNTAJE!BL104</f>
        <v>0</v>
      </c>
      <c r="AA104" s="251">
        <f>PUNTAJE!BO104</f>
        <v>0</v>
      </c>
      <c r="AB104" s="251">
        <f>PUNTAJE!BR104</f>
        <v>0</v>
      </c>
      <c r="AC104" s="251">
        <f>PUNTAJE!BU104</f>
        <v>0</v>
      </c>
      <c r="AD104" s="251">
        <f>PUNTAJE!BX104</f>
        <v>0</v>
      </c>
      <c r="AE104" s="251">
        <f>PUNTAJE!CA104</f>
        <v>0</v>
      </c>
      <c r="AF104" s="251">
        <f>PUNTAJE!CD104</f>
        <v>0</v>
      </c>
      <c r="AG104" s="251">
        <f>PUNTAJE!CG104</f>
        <v>0</v>
      </c>
      <c r="AH104" s="251">
        <f>PUNTAJE!CJ104</f>
        <v>0</v>
      </c>
      <c r="AI104" s="40">
        <f t="shared" si="25"/>
        <v>500</v>
      </c>
      <c r="AJ104" s="146" t="s">
        <v>560</v>
      </c>
      <c r="AK104" s="206">
        <f t="shared" ref="AK104:AK105" si="29">MAX(H104,I104,J104,K104,L104,M104,N104,O104,Q104,R104,S104,T104,U104,V104,W104,X104,Y104,Z104,AA104,AB104,AC104,AD104,AE104,AH104)</f>
        <v>0</v>
      </c>
      <c r="AM104" s="40" t="s">
        <v>601</v>
      </c>
      <c r="AP104" s="40" t="s">
        <v>602</v>
      </c>
    </row>
    <row r="105" spans="1:42" s="40" customFormat="1" ht="51" x14ac:dyDescent="0.2">
      <c r="A105" s="103">
        <v>96</v>
      </c>
      <c r="B105" s="202" t="s">
        <v>175</v>
      </c>
      <c r="C105" s="121" t="s">
        <v>176</v>
      </c>
      <c r="D105" s="146">
        <v>1</v>
      </c>
      <c r="E105" s="227" t="s">
        <v>53</v>
      </c>
      <c r="F105" s="228">
        <v>5.333333333333333</v>
      </c>
      <c r="G105" s="25">
        <v>25490</v>
      </c>
      <c r="H105" s="251">
        <f>PUNTAJE!J105</f>
        <v>0</v>
      </c>
      <c r="I105" s="251">
        <f>PUNTAJE!M105</f>
        <v>0</v>
      </c>
      <c r="J105" s="251">
        <f>PUNTAJE!P105</f>
        <v>0</v>
      </c>
      <c r="K105" s="251">
        <f>PUNTAJE!S105</f>
        <v>0</v>
      </c>
      <c r="L105" s="251">
        <f>PUNTAJE!V105</f>
        <v>0</v>
      </c>
      <c r="M105" s="251">
        <f>PUNTAJE!Y105</f>
        <v>0</v>
      </c>
      <c r="N105" s="251">
        <f>PUNTAJE!AB105</f>
        <v>437.01754385964909</v>
      </c>
      <c r="O105" s="251">
        <f>PUNTAJE!AE105</f>
        <v>0</v>
      </c>
      <c r="P105" s="251">
        <f>PUNTAJE!AH105</f>
        <v>500</v>
      </c>
      <c r="Q105" s="251">
        <f>PUNTAJE!AK105</f>
        <v>0</v>
      </c>
      <c r="R105" s="251">
        <f>PUNTAJE!AN105</f>
        <v>0</v>
      </c>
      <c r="S105" s="251">
        <f>PUNTAJE!AQ105</f>
        <v>0</v>
      </c>
      <c r="T105" s="251">
        <f>PUNTAJE!AT105</f>
        <v>0</v>
      </c>
      <c r="U105" s="251">
        <f>PUNTAJE!AW105</f>
        <v>0</v>
      </c>
      <c r="V105" s="251">
        <f>PUNTAJE!AZ105</f>
        <v>0</v>
      </c>
      <c r="W105" s="251">
        <f>PUNTAJE!BC105</f>
        <v>0</v>
      </c>
      <c r="X105" s="251">
        <f>PUNTAJE!BF105</f>
        <v>0</v>
      </c>
      <c r="Y105" s="251">
        <f>PUNTAJE!BI105</f>
        <v>0</v>
      </c>
      <c r="Z105" s="251">
        <f>PUNTAJE!BL105</f>
        <v>0</v>
      </c>
      <c r="AA105" s="251">
        <f>PUNTAJE!BO105</f>
        <v>0</v>
      </c>
      <c r="AB105" s="251">
        <f>PUNTAJE!BR105</f>
        <v>0</v>
      </c>
      <c r="AC105" s="251">
        <f>PUNTAJE!BU105</f>
        <v>0</v>
      </c>
      <c r="AD105" s="251">
        <f>PUNTAJE!BX105</f>
        <v>0</v>
      </c>
      <c r="AE105" s="251">
        <f>PUNTAJE!CA105</f>
        <v>0</v>
      </c>
      <c r="AF105" s="251">
        <f>PUNTAJE!CD105</f>
        <v>0</v>
      </c>
      <c r="AG105" s="251">
        <f>PUNTAJE!CG105</f>
        <v>0</v>
      </c>
      <c r="AH105" s="251">
        <f>PUNTAJE!CJ105</f>
        <v>0</v>
      </c>
      <c r="AI105" s="40">
        <f t="shared" si="25"/>
        <v>500</v>
      </c>
      <c r="AJ105" s="146" t="s">
        <v>560</v>
      </c>
      <c r="AK105" s="206">
        <f t="shared" si="29"/>
        <v>437.01754385964909</v>
      </c>
      <c r="AL105" s="40">
        <f>AK105-N105</f>
        <v>0</v>
      </c>
      <c r="AM105" s="40" t="s">
        <v>558</v>
      </c>
      <c r="AN105" s="206">
        <f>MAX(H105,I105,J105,K105,L105,M105,O105,Q105,R105,S105,T105,U105,V105,W105,X105,Y105,Z105,AA105,AB105,AC105,AD105,AE105,AH105)</f>
        <v>0</v>
      </c>
      <c r="AP105" s="40" t="s">
        <v>602</v>
      </c>
    </row>
    <row r="106" spans="1:42" s="40" customFormat="1" ht="76.5" x14ac:dyDescent="0.2">
      <c r="A106" s="103">
        <v>97</v>
      </c>
      <c r="B106" s="202" t="s">
        <v>177</v>
      </c>
      <c r="C106" s="121" t="s">
        <v>178</v>
      </c>
      <c r="D106" s="146">
        <v>1</v>
      </c>
      <c r="E106" s="227" t="s">
        <v>53</v>
      </c>
      <c r="F106" s="228">
        <v>1</v>
      </c>
      <c r="G106" s="25">
        <v>7666.9558000000006</v>
      </c>
      <c r="H106" s="251">
        <f>PUNTAJE!J106</f>
        <v>0</v>
      </c>
      <c r="I106" s="251">
        <f>PUNTAJE!M106</f>
        <v>0</v>
      </c>
      <c r="J106" s="251">
        <f>PUNTAJE!P106</f>
        <v>317.70833333333331</v>
      </c>
      <c r="K106" s="251">
        <f>PUNTAJE!S106</f>
        <v>0</v>
      </c>
      <c r="L106" s="251">
        <f>PUNTAJE!V106</f>
        <v>0</v>
      </c>
      <c r="M106" s="251">
        <f>PUNTAJE!Y106</f>
        <v>0</v>
      </c>
      <c r="N106" s="251">
        <f>PUNTAJE!AB106</f>
        <v>0</v>
      </c>
      <c r="O106" s="251">
        <f>PUNTAJE!AE106</f>
        <v>0</v>
      </c>
      <c r="P106" s="251">
        <f>PUNTAJE!AH106</f>
        <v>0</v>
      </c>
      <c r="Q106" s="251">
        <f>PUNTAJE!AK106</f>
        <v>0</v>
      </c>
      <c r="R106" s="251">
        <f>PUNTAJE!AN106</f>
        <v>0</v>
      </c>
      <c r="S106" s="251">
        <f>PUNTAJE!AQ106</f>
        <v>500</v>
      </c>
      <c r="T106" s="251">
        <f>PUNTAJE!AT106</f>
        <v>0</v>
      </c>
      <c r="U106" s="251">
        <f>PUNTAJE!AW106</f>
        <v>0</v>
      </c>
      <c r="V106" s="251">
        <f>PUNTAJE!AZ106</f>
        <v>0</v>
      </c>
      <c r="W106" s="251">
        <f>PUNTAJE!BC106</f>
        <v>0</v>
      </c>
      <c r="X106" s="251">
        <f>PUNTAJE!BF106</f>
        <v>0</v>
      </c>
      <c r="Y106" s="251">
        <f>PUNTAJE!BI106</f>
        <v>0</v>
      </c>
      <c r="Z106" s="251">
        <f>PUNTAJE!BL106</f>
        <v>0</v>
      </c>
      <c r="AA106" s="251">
        <f>PUNTAJE!BO106</f>
        <v>0</v>
      </c>
      <c r="AB106" s="251">
        <f>PUNTAJE!BR106</f>
        <v>0</v>
      </c>
      <c r="AC106" s="251">
        <f>PUNTAJE!BU106</f>
        <v>0</v>
      </c>
      <c r="AD106" s="251">
        <f>PUNTAJE!BX106</f>
        <v>0</v>
      </c>
      <c r="AE106" s="251">
        <f>PUNTAJE!CA106</f>
        <v>0</v>
      </c>
      <c r="AF106" s="251">
        <f>PUNTAJE!CD106</f>
        <v>0</v>
      </c>
      <c r="AG106" s="251">
        <f>PUNTAJE!CG106</f>
        <v>0</v>
      </c>
      <c r="AH106" s="251">
        <f>PUNTAJE!CJ106</f>
        <v>0</v>
      </c>
      <c r="AI106" s="40">
        <f t="shared" si="25"/>
        <v>500</v>
      </c>
      <c r="AJ106" s="146" t="s">
        <v>563</v>
      </c>
      <c r="AK106" s="40">
        <f t="shared" ref="AK106:AK107" si="30">MAX(H106,I106,J106,K106,L106,M106,N106,O106,P106,Q106,R106,T106,U106,V106,W106,X106,Y106,Z106,AA106,AB106,AC106,AD106,AE106,AH106)</f>
        <v>317.70833333333331</v>
      </c>
      <c r="AL106" s="40">
        <f>AN106-J106</f>
        <v>-317.70833333333331</v>
      </c>
      <c r="AM106" s="146" t="s">
        <v>554</v>
      </c>
      <c r="AN106" s="40">
        <f>MAX(H106,I106,K106,L106,M106,N106,O106,P106,Q106,R106,T106,U106,V106,W106,X106,Y106,Z106,AA106,AB106,AC106,AD106,AE106,AH106)</f>
        <v>0</v>
      </c>
      <c r="AO106" s="254"/>
      <c r="AP106" s="40" t="s">
        <v>602</v>
      </c>
    </row>
    <row r="107" spans="1:42" s="40" customFormat="1" ht="76.5" x14ac:dyDescent="0.2">
      <c r="A107" s="103">
        <v>98</v>
      </c>
      <c r="B107" s="202" t="s">
        <v>179</v>
      </c>
      <c r="C107" s="121" t="s">
        <v>178</v>
      </c>
      <c r="D107" s="146">
        <v>1</v>
      </c>
      <c r="E107" s="227" t="s">
        <v>53</v>
      </c>
      <c r="F107" s="228">
        <v>1</v>
      </c>
      <c r="G107" s="25">
        <v>7666.9558000000006</v>
      </c>
      <c r="H107" s="251">
        <f>PUNTAJE!J107</f>
        <v>0</v>
      </c>
      <c r="I107" s="251">
        <f>PUNTAJE!M107</f>
        <v>0</v>
      </c>
      <c r="J107" s="251">
        <f>PUNTAJE!P107</f>
        <v>0</v>
      </c>
      <c r="K107" s="251">
        <f>PUNTAJE!S107</f>
        <v>0</v>
      </c>
      <c r="L107" s="251">
        <f>PUNTAJE!V107</f>
        <v>0</v>
      </c>
      <c r="M107" s="251">
        <f>PUNTAJE!Y107</f>
        <v>0</v>
      </c>
      <c r="N107" s="251">
        <f>PUNTAJE!AB107</f>
        <v>0</v>
      </c>
      <c r="O107" s="251">
        <f>PUNTAJE!AE107</f>
        <v>0</v>
      </c>
      <c r="P107" s="251">
        <f>PUNTAJE!AH107</f>
        <v>0</v>
      </c>
      <c r="Q107" s="251">
        <f>PUNTAJE!AK107</f>
        <v>0</v>
      </c>
      <c r="R107" s="251">
        <f>PUNTAJE!AN107</f>
        <v>0</v>
      </c>
      <c r="S107" s="251">
        <f>PUNTAJE!AQ107</f>
        <v>500</v>
      </c>
      <c r="T107" s="251">
        <f>PUNTAJE!AT107</f>
        <v>0</v>
      </c>
      <c r="U107" s="251">
        <f>PUNTAJE!AW107</f>
        <v>0</v>
      </c>
      <c r="V107" s="251">
        <f>PUNTAJE!AZ107</f>
        <v>0</v>
      </c>
      <c r="W107" s="251">
        <f>PUNTAJE!BC107</f>
        <v>0</v>
      </c>
      <c r="X107" s="251">
        <f>PUNTAJE!BF107</f>
        <v>0</v>
      </c>
      <c r="Y107" s="251">
        <f>PUNTAJE!BI107</f>
        <v>0</v>
      </c>
      <c r="Z107" s="251">
        <f>PUNTAJE!BL107</f>
        <v>0</v>
      </c>
      <c r="AA107" s="251">
        <f>PUNTAJE!BO107</f>
        <v>0</v>
      </c>
      <c r="AB107" s="251">
        <f>PUNTAJE!BR107</f>
        <v>0</v>
      </c>
      <c r="AC107" s="251">
        <f>PUNTAJE!BU107</f>
        <v>0</v>
      </c>
      <c r="AD107" s="251">
        <f>PUNTAJE!BX107</f>
        <v>0</v>
      </c>
      <c r="AE107" s="251">
        <f>PUNTAJE!CA107</f>
        <v>0</v>
      </c>
      <c r="AF107" s="251">
        <f>PUNTAJE!CD107</f>
        <v>0</v>
      </c>
      <c r="AG107" s="251">
        <f>PUNTAJE!CG107</f>
        <v>0</v>
      </c>
      <c r="AH107" s="251">
        <f>PUNTAJE!CJ107</f>
        <v>0</v>
      </c>
      <c r="AI107" s="40">
        <f t="shared" si="25"/>
        <v>500</v>
      </c>
      <c r="AJ107" s="146" t="s">
        <v>563</v>
      </c>
      <c r="AK107" s="40">
        <f t="shared" si="30"/>
        <v>0</v>
      </c>
      <c r="AM107" s="40" t="s">
        <v>601</v>
      </c>
      <c r="AP107" s="40" t="s">
        <v>602</v>
      </c>
    </row>
    <row r="108" spans="1:42" s="40" customFormat="1" ht="38.25" x14ac:dyDescent="0.2">
      <c r="A108" s="103">
        <v>99</v>
      </c>
      <c r="B108" s="202" t="s">
        <v>180</v>
      </c>
      <c r="C108" s="121" t="s">
        <v>181</v>
      </c>
      <c r="D108" s="146">
        <v>1</v>
      </c>
      <c r="E108" s="227" t="s">
        <v>53</v>
      </c>
      <c r="F108" s="228">
        <v>1.6666666666666667</v>
      </c>
      <c r="G108" s="25">
        <v>371994</v>
      </c>
      <c r="H108" s="251">
        <f>PUNTAJE!J108</f>
        <v>0</v>
      </c>
      <c r="I108" s="251">
        <f>PUNTAJE!M108</f>
        <v>0</v>
      </c>
      <c r="J108" s="251">
        <f>PUNTAJE!P108</f>
        <v>0</v>
      </c>
      <c r="K108" s="251">
        <f>PUNTAJE!S108</f>
        <v>0</v>
      </c>
      <c r="L108" s="251">
        <f>PUNTAJE!V108</f>
        <v>0</v>
      </c>
      <c r="M108" s="251">
        <f>PUNTAJE!Y108</f>
        <v>0</v>
      </c>
      <c r="N108" s="251">
        <f>PUNTAJE!AB108</f>
        <v>0</v>
      </c>
      <c r="O108" s="251">
        <f>PUNTAJE!AE108</f>
        <v>0</v>
      </c>
      <c r="P108" s="251">
        <f>PUNTAJE!AH108</f>
        <v>0</v>
      </c>
      <c r="Q108" s="251">
        <f>PUNTAJE!AK108</f>
        <v>0</v>
      </c>
      <c r="R108" s="251">
        <f>PUNTAJE!AN108</f>
        <v>0</v>
      </c>
      <c r="S108" s="251">
        <f>PUNTAJE!AQ108</f>
        <v>0</v>
      </c>
      <c r="T108" s="251">
        <f>PUNTAJE!AT108</f>
        <v>0</v>
      </c>
      <c r="U108" s="251">
        <f>PUNTAJE!AW108</f>
        <v>0</v>
      </c>
      <c r="V108" s="251">
        <f>PUNTAJE!AZ108</f>
        <v>0</v>
      </c>
      <c r="W108" s="251">
        <f>PUNTAJE!BC108</f>
        <v>0</v>
      </c>
      <c r="X108" s="251">
        <f>PUNTAJE!BF108</f>
        <v>0</v>
      </c>
      <c r="Y108" s="251">
        <f>PUNTAJE!BI108</f>
        <v>0</v>
      </c>
      <c r="Z108" s="251">
        <f>PUNTAJE!BL108</f>
        <v>0</v>
      </c>
      <c r="AA108" s="251">
        <f>PUNTAJE!BO108</f>
        <v>0</v>
      </c>
      <c r="AB108" s="251">
        <f>PUNTAJE!BR108</f>
        <v>0</v>
      </c>
      <c r="AC108" s="251">
        <f>PUNTAJE!BU108</f>
        <v>0</v>
      </c>
      <c r="AD108" s="251">
        <f>PUNTAJE!BX108</f>
        <v>0</v>
      </c>
      <c r="AE108" s="251">
        <f>PUNTAJE!CA108</f>
        <v>0</v>
      </c>
      <c r="AF108" s="251">
        <f>PUNTAJE!CD108</f>
        <v>0</v>
      </c>
      <c r="AG108" s="251">
        <f>PUNTAJE!CG108</f>
        <v>0</v>
      </c>
      <c r="AH108" s="251">
        <f>PUNTAJE!CJ108</f>
        <v>0</v>
      </c>
      <c r="AI108" s="40">
        <f t="shared" si="25"/>
        <v>0</v>
      </c>
      <c r="AJ108" s="40" t="s">
        <v>45</v>
      </c>
      <c r="AK108" s="40">
        <f t="shared" si="26"/>
        <v>0</v>
      </c>
      <c r="AM108" s="40" t="s">
        <v>45</v>
      </c>
      <c r="AP108" s="40" t="s">
        <v>45</v>
      </c>
    </row>
    <row r="109" spans="1:42" s="40" customFormat="1" ht="25.5" x14ac:dyDescent="0.2">
      <c r="A109" s="103">
        <v>100</v>
      </c>
      <c r="B109" s="202" t="s">
        <v>182</v>
      </c>
      <c r="C109" s="121" t="s">
        <v>183</v>
      </c>
      <c r="D109" s="146">
        <v>1</v>
      </c>
      <c r="E109" s="227" t="s">
        <v>53</v>
      </c>
      <c r="F109" s="228">
        <v>7</v>
      </c>
      <c r="G109" s="25">
        <v>2739.38</v>
      </c>
      <c r="H109" s="251">
        <f>PUNTAJE!J109</f>
        <v>0</v>
      </c>
      <c r="I109" s="251">
        <f>PUNTAJE!M109</f>
        <v>0</v>
      </c>
      <c r="J109" s="251">
        <f>PUNTAJE!P109</f>
        <v>0</v>
      </c>
      <c r="K109" s="251">
        <f>PUNTAJE!S109</f>
        <v>0</v>
      </c>
      <c r="L109" s="251">
        <f>PUNTAJE!V109</f>
        <v>0</v>
      </c>
      <c r="M109" s="251">
        <f>PUNTAJE!Y109</f>
        <v>0</v>
      </c>
      <c r="N109" s="251">
        <f>PUNTAJE!AB109</f>
        <v>500</v>
      </c>
      <c r="O109" s="251">
        <f>PUNTAJE!AE109</f>
        <v>0</v>
      </c>
      <c r="P109" s="251">
        <f>PUNTAJE!AH109</f>
        <v>495.88477366255148</v>
      </c>
      <c r="Q109" s="251">
        <f>PUNTAJE!AK109</f>
        <v>0</v>
      </c>
      <c r="R109" s="251">
        <f>PUNTAJE!AN109</f>
        <v>0</v>
      </c>
      <c r="S109" s="251">
        <f>PUNTAJE!AQ109</f>
        <v>0</v>
      </c>
      <c r="T109" s="251">
        <f>PUNTAJE!AT109</f>
        <v>0</v>
      </c>
      <c r="U109" s="251">
        <f>PUNTAJE!AW109</f>
        <v>0</v>
      </c>
      <c r="V109" s="251">
        <f>PUNTAJE!AZ109</f>
        <v>0</v>
      </c>
      <c r="W109" s="251">
        <f>PUNTAJE!BC109</f>
        <v>0</v>
      </c>
      <c r="X109" s="251">
        <f>PUNTAJE!BF109</f>
        <v>480.46251993620416</v>
      </c>
      <c r="Y109" s="251">
        <f>PUNTAJE!BI109</f>
        <v>0</v>
      </c>
      <c r="Z109" s="251">
        <f>PUNTAJE!BL109</f>
        <v>0</v>
      </c>
      <c r="AA109" s="251">
        <f>PUNTAJE!BO109</f>
        <v>0</v>
      </c>
      <c r="AB109" s="251">
        <f>PUNTAJE!BR109</f>
        <v>0</v>
      </c>
      <c r="AC109" s="251">
        <f>PUNTAJE!BU109</f>
        <v>0</v>
      </c>
      <c r="AD109" s="251">
        <f>PUNTAJE!BX109</f>
        <v>0</v>
      </c>
      <c r="AE109" s="251">
        <f>PUNTAJE!CA109</f>
        <v>0</v>
      </c>
      <c r="AF109" s="251">
        <f>PUNTAJE!CD109</f>
        <v>0</v>
      </c>
      <c r="AG109" s="251">
        <f>PUNTAJE!CG109</f>
        <v>0</v>
      </c>
      <c r="AH109" s="251">
        <f>PUNTAJE!CJ109</f>
        <v>0</v>
      </c>
      <c r="AI109" s="40">
        <f t="shared" si="25"/>
        <v>500</v>
      </c>
      <c r="AJ109" s="146" t="s">
        <v>558</v>
      </c>
      <c r="AK109" s="40">
        <f>MAX(H109,I109,J109,K109,L109,M109,O109,P109,Q109,R109,S109,T109,U109,V109,W109,X109,Y109,Z109,AA109,AB109,AC109,AD109,AE109,AH109)</f>
        <v>495.88477366255148</v>
      </c>
      <c r="AL109" s="40">
        <f>AK109-P109</f>
        <v>0</v>
      </c>
      <c r="AM109" s="40" t="s">
        <v>560</v>
      </c>
      <c r="AN109" s="40">
        <f>MAX(H109,I109,J109,K109,L109,M109,O109,Q109,R109,S109,T109,U109,V109,W109,X109,Y109,Z109,AA109,AB109,AC109,AD109,AE109,AH109)</f>
        <v>480.46251993620416</v>
      </c>
      <c r="AP109" s="40" t="s">
        <v>567</v>
      </c>
    </row>
    <row r="110" spans="1:42" s="40" customFormat="1" ht="38.25" x14ac:dyDescent="0.2">
      <c r="A110" s="103">
        <v>101</v>
      </c>
      <c r="B110" s="202" t="s">
        <v>184</v>
      </c>
      <c r="C110" s="121" t="s">
        <v>183</v>
      </c>
      <c r="D110" s="146">
        <v>1</v>
      </c>
      <c r="E110" s="227" t="s">
        <v>53</v>
      </c>
      <c r="F110" s="228">
        <v>22.666666666666668</v>
      </c>
      <c r="G110" s="25">
        <v>2378.81</v>
      </c>
      <c r="H110" s="251">
        <f>PUNTAJE!J110</f>
        <v>0</v>
      </c>
      <c r="I110" s="251">
        <f>PUNTAJE!M110</f>
        <v>0</v>
      </c>
      <c r="J110" s="251">
        <f>PUNTAJE!P110</f>
        <v>0</v>
      </c>
      <c r="K110" s="251">
        <f>PUNTAJE!S110</f>
        <v>0</v>
      </c>
      <c r="L110" s="251">
        <f>PUNTAJE!V110</f>
        <v>0</v>
      </c>
      <c r="M110" s="251">
        <f>PUNTAJE!Y110</f>
        <v>0</v>
      </c>
      <c r="N110" s="251">
        <f>PUNTAJE!AB110</f>
        <v>495.5399061032864</v>
      </c>
      <c r="O110" s="251">
        <f>PUNTAJE!AE110</f>
        <v>0</v>
      </c>
      <c r="P110" s="251">
        <f>PUNTAJE!AH110</f>
        <v>499.99999999999994</v>
      </c>
      <c r="Q110" s="251">
        <f>PUNTAJE!AK110</f>
        <v>0</v>
      </c>
      <c r="R110" s="251">
        <f>PUNTAJE!AN110</f>
        <v>0</v>
      </c>
      <c r="S110" s="251">
        <f>PUNTAJE!AQ110</f>
        <v>0</v>
      </c>
      <c r="T110" s="251">
        <f>PUNTAJE!AT110</f>
        <v>0</v>
      </c>
      <c r="U110" s="251">
        <f>PUNTAJE!AW110</f>
        <v>0</v>
      </c>
      <c r="V110" s="251">
        <f>PUNTAJE!AZ110</f>
        <v>0</v>
      </c>
      <c r="W110" s="251">
        <f>PUNTAJE!BC110</f>
        <v>0</v>
      </c>
      <c r="X110" s="251">
        <f>PUNTAJE!BF110</f>
        <v>484.61891643709822</v>
      </c>
      <c r="Y110" s="251">
        <f>PUNTAJE!BI110</f>
        <v>0</v>
      </c>
      <c r="Z110" s="251">
        <f>PUNTAJE!BL110</f>
        <v>0</v>
      </c>
      <c r="AA110" s="251">
        <f>PUNTAJE!BO110</f>
        <v>0</v>
      </c>
      <c r="AB110" s="251">
        <f>PUNTAJE!BR110</f>
        <v>0</v>
      </c>
      <c r="AC110" s="251">
        <f>PUNTAJE!BU110</f>
        <v>0</v>
      </c>
      <c r="AD110" s="251">
        <f>PUNTAJE!BX110</f>
        <v>0</v>
      </c>
      <c r="AE110" s="251">
        <f>PUNTAJE!CA110</f>
        <v>0</v>
      </c>
      <c r="AF110" s="251">
        <f>PUNTAJE!CD110</f>
        <v>0</v>
      </c>
      <c r="AG110" s="251">
        <f>PUNTAJE!CG110</f>
        <v>0</v>
      </c>
      <c r="AH110" s="251">
        <f>PUNTAJE!CJ110</f>
        <v>0</v>
      </c>
      <c r="AI110" s="40">
        <f t="shared" si="25"/>
        <v>499.99999999999994</v>
      </c>
      <c r="AJ110" s="146" t="s">
        <v>560</v>
      </c>
      <c r="AK110" s="206">
        <f t="shared" ref="AK110:AK111" si="31">MAX(H110,I110,J110,K110,L110,M110,N110,O110,Q110,R110,S110,T110,U110,V110,W110,X110,Y110,Z110,AA110,AB110,AC110,AD110,AE110,AH110)</f>
        <v>495.5399061032864</v>
      </c>
      <c r="AL110" s="40">
        <f t="shared" ref="AL110:AL111" si="32">AK110-N110</f>
        <v>0</v>
      </c>
      <c r="AM110" s="40" t="s">
        <v>558</v>
      </c>
      <c r="AN110" s="206">
        <f t="shared" ref="AN110:AN111" si="33">MAX(H110,I110,J110,K110,L110,M110,O110,Q110,R110,S110,T110,U110,V110,W110,X110,Y110,Z110,AA110,AB110,AC110,AD110,AE110,AH110)</f>
        <v>484.61891643709822</v>
      </c>
      <c r="AO110" s="40">
        <f>AN110-X110</f>
        <v>0</v>
      </c>
      <c r="AP110" s="40" t="s">
        <v>567</v>
      </c>
    </row>
    <row r="111" spans="1:42" s="40" customFormat="1" ht="38.25" x14ac:dyDescent="0.2">
      <c r="A111" s="103">
        <v>102</v>
      </c>
      <c r="B111" s="202" t="s">
        <v>185</v>
      </c>
      <c r="C111" s="121" t="s">
        <v>183</v>
      </c>
      <c r="D111" s="146">
        <v>1</v>
      </c>
      <c r="E111" s="227" t="s">
        <v>53</v>
      </c>
      <c r="F111" s="228">
        <v>8.6666666666666661</v>
      </c>
      <c r="G111" s="25">
        <v>3114.23</v>
      </c>
      <c r="H111" s="251">
        <f>PUNTAJE!J111</f>
        <v>0</v>
      </c>
      <c r="I111" s="251">
        <f>PUNTAJE!M111</f>
        <v>0</v>
      </c>
      <c r="J111" s="251">
        <f>PUNTAJE!P111</f>
        <v>0</v>
      </c>
      <c r="K111" s="251">
        <f>PUNTAJE!S111</f>
        <v>0</v>
      </c>
      <c r="L111" s="251">
        <f>PUNTAJE!V111</f>
        <v>0</v>
      </c>
      <c r="M111" s="251">
        <f>PUNTAJE!Y111</f>
        <v>0</v>
      </c>
      <c r="N111" s="251">
        <f>PUNTAJE!AB111</f>
        <v>494.98207885304652</v>
      </c>
      <c r="O111" s="251">
        <f>PUNTAJE!AE111</f>
        <v>0</v>
      </c>
      <c r="P111" s="251">
        <f>PUNTAJE!AH111</f>
        <v>499.99999999999994</v>
      </c>
      <c r="Q111" s="251">
        <f>PUNTAJE!AK111</f>
        <v>0</v>
      </c>
      <c r="R111" s="251">
        <f>PUNTAJE!AN111</f>
        <v>0</v>
      </c>
      <c r="S111" s="251">
        <f>PUNTAJE!AQ111</f>
        <v>0</v>
      </c>
      <c r="T111" s="251">
        <f>PUNTAJE!AT111</f>
        <v>0</v>
      </c>
      <c r="U111" s="251">
        <f>PUNTAJE!AW111</f>
        <v>0</v>
      </c>
      <c r="V111" s="251">
        <f>PUNTAJE!AZ111</f>
        <v>0</v>
      </c>
      <c r="W111" s="251">
        <f>PUNTAJE!BC111</f>
        <v>0</v>
      </c>
      <c r="X111" s="251">
        <f>PUNTAJE!BF111</f>
        <v>484.39144159943874</v>
      </c>
      <c r="Y111" s="251">
        <f>PUNTAJE!BI111</f>
        <v>0</v>
      </c>
      <c r="Z111" s="251">
        <f>PUNTAJE!BL111</f>
        <v>0</v>
      </c>
      <c r="AA111" s="251">
        <f>PUNTAJE!BO111</f>
        <v>0</v>
      </c>
      <c r="AB111" s="251">
        <f>PUNTAJE!BR111</f>
        <v>0</v>
      </c>
      <c r="AC111" s="251">
        <f>PUNTAJE!BU111</f>
        <v>0</v>
      </c>
      <c r="AD111" s="251">
        <f>PUNTAJE!BX111</f>
        <v>0</v>
      </c>
      <c r="AE111" s="251">
        <f>PUNTAJE!CA111</f>
        <v>0</v>
      </c>
      <c r="AF111" s="251">
        <f>PUNTAJE!CD111</f>
        <v>0</v>
      </c>
      <c r="AG111" s="251">
        <f>PUNTAJE!CG111</f>
        <v>0</v>
      </c>
      <c r="AH111" s="251">
        <f>PUNTAJE!CJ111</f>
        <v>0</v>
      </c>
      <c r="AI111" s="40">
        <f t="shared" si="25"/>
        <v>499.99999999999994</v>
      </c>
      <c r="AJ111" s="146" t="s">
        <v>560</v>
      </c>
      <c r="AK111" s="206">
        <f t="shared" si="31"/>
        <v>494.98207885304652</v>
      </c>
      <c r="AL111" s="40">
        <f t="shared" si="32"/>
        <v>0</v>
      </c>
      <c r="AM111" s="40" t="s">
        <v>558</v>
      </c>
      <c r="AN111" s="206">
        <f t="shared" si="33"/>
        <v>484.39144159943874</v>
      </c>
      <c r="AO111" s="40">
        <f>AN111-X111</f>
        <v>0</v>
      </c>
      <c r="AP111" s="40" t="s">
        <v>567</v>
      </c>
    </row>
    <row r="112" spans="1:42" s="40" customFormat="1" ht="63.75" x14ac:dyDescent="0.2">
      <c r="A112" s="103">
        <v>103</v>
      </c>
      <c r="B112" s="202" t="s">
        <v>186</v>
      </c>
      <c r="C112" s="121" t="s">
        <v>187</v>
      </c>
      <c r="D112" s="146">
        <v>1</v>
      </c>
      <c r="E112" s="227" t="s">
        <v>53</v>
      </c>
      <c r="F112" s="228">
        <v>1</v>
      </c>
      <c r="G112" s="25">
        <v>116889.65400000001</v>
      </c>
      <c r="H112" s="251">
        <f>PUNTAJE!J112</f>
        <v>0</v>
      </c>
      <c r="I112" s="251">
        <f>PUNTAJE!M112</f>
        <v>0</v>
      </c>
      <c r="J112" s="251">
        <f>PUNTAJE!P112</f>
        <v>0</v>
      </c>
      <c r="K112" s="251">
        <f>PUNTAJE!S112</f>
        <v>0</v>
      </c>
      <c r="L112" s="251">
        <f>PUNTAJE!V112</f>
        <v>0</v>
      </c>
      <c r="M112" s="251">
        <f>PUNTAJE!Y112</f>
        <v>500</v>
      </c>
      <c r="N112" s="251">
        <f>PUNTAJE!AB112</f>
        <v>0</v>
      </c>
      <c r="O112" s="251">
        <f>PUNTAJE!AE112</f>
        <v>0</v>
      </c>
      <c r="P112" s="251">
        <f>PUNTAJE!AH112</f>
        <v>0</v>
      </c>
      <c r="Q112" s="251">
        <f>PUNTAJE!AK112</f>
        <v>0</v>
      </c>
      <c r="R112" s="251">
        <f>PUNTAJE!AN112</f>
        <v>0</v>
      </c>
      <c r="S112" s="251">
        <f>PUNTAJE!AQ112</f>
        <v>0</v>
      </c>
      <c r="T112" s="251">
        <f>PUNTAJE!AT112</f>
        <v>456.8807339449541</v>
      </c>
      <c r="U112" s="251">
        <f>PUNTAJE!AW112</f>
        <v>0</v>
      </c>
      <c r="V112" s="251">
        <f>PUNTAJE!AZ112</f>
        <v>0</v>
      </c>
      <c r="W112" s="251">
        <f>PUNTAJE!BC112</f>
        <v>0</v>
      </c>
      <c r="X112" s="251">
        <f>PUNTAJE!BF112</f>
        <v>0</v>
      </c>
      <c r="Y112" s="251">
        <f>PUNTAJE!BI112</f>
        <v>0</v>
      </c>
      <c r="Z112" s="251">
        <f>PUNTAJE!BL112</f>
        <v>0</v>
      </c>
      <c r="AA112" s="251">
        <f>PUNTAJE!BO112</f>
        <v>0</v>
      </c>
      <c r="AB112" s="251">
        <f>PUNTAJE!BR112</f>
        <v>0</v>
      </c>
      <c r="AC112" s="251">
        <f>PUNTAJE!BU112</f>
        <v>0</v>
      </c>
      <c r="AD112" s="251">
        <f>PUNTAJE!BX112</f>
        <v>0</v>
      </c>
      <c r="AE112" s="251">
        <f>PUNTAJE!CA112</f>
        <v>0</v>
      </c>
      <c r="AF112" s="251">
        <f>PUNTAJE!CD112</f>
        <v>0</v>
      </c>
      <c r="AG112" s="251">
        <f>PUNTAJE!CG112</f>
        <v>0</v>
      </c>
      <c r="AH112" s="251">
        <f>PUNTAJE!CJ112</f>
        <v>0</v>
      </c>
      <c r="AI112" s="40">
        <f t="shared" si="25"/>
        <v>500</v>
      </c>
      <c r="AJ112" s="146" t="s">
        <v>557</v>
      </c>
      <c r="AK112" s="40">
        <f>MAX(H112,I112,J112,K112,L112,N112,O112,P112,Q112,R112,S112,T112,U112,V112,W112,X112,Y112,Z112,AA112,AB112,AC112,AD112,AE112,AH112)</f>
        <v>456.8807339449541</v>
      </c>
      <c r="AL112" s="40">
        <f>AK112-T112</f>
        <v>0</v>
      </c>
      <c r="AM112" s="40" t="s">
        <v>564</v>
      </c>
      <c r="AN112" s="40">
        <f>MAX(H112,I112,J112,K112,L112,N112,O112,P112,Q112,R112,S112,U112,V112,W112,X112,Y112,Z112,AA112,AB112,AC112,AD112,AE112,AH112)</f>
        <v>0</v>
      </c>
      <c r="AP112" s="40" t="s">
        <v>602</v>
      </c>
    </row>
    <row r="113" spans="1:42" s="40" customFormat="1" ht="25.5" x14ac:dyDescent="0.2">
      <c r="A113" s="103">
        <v>104</v>
      </c>
      <c r="B113" s="202" t="s">
        <v>188</v>
      </c>
      <c r="C113" s="121" t="s">
        <v>189</v>
      </c>
      <c r="D113" s="146">
        <v>1</v>
      </c>
      <c r="E113" s="227" t="s">
        <v>53</v>
      </c>
      <c r="F113" s="228">
        <v>1</v>
      </c>
      <c r="G113" s="25">
        <v>749901.17616399995</v>
      </c>
      <c r="H113" s="251">
        <f>PUNTAJE!J113</f>
        <v>0</v>
      </c>
      <c r="I113" s="251">
        <f>PUNTAJE!M113</f>
        <v>0</v>
      </c>
      <c r="J113" s="251">
        <f>PUNTAJE!P113</f>
        <v>0</v>
      </c>
      <c r="K113" s="251">
        <f>PUNTAJE!S113</f>
        <v>0</v>
      </c>
      <c r="L113" s="251">
        <f>PUNTAJE!V113</f>
        <v>0</v>
      </c>
      <c r="M113" s="251">
        <f>PUNTAJE!Y113</f>
        <v>0</v>
      </c>
      <c r="N113" s="251">
        <f>PUNTAJE!AB113</f>
        <v>0</v>
      </c>
      <c r="O113" s="251">
        <f>PUNTAJE!AE113</f>
        <v>0</v>
      </c>
      <c r="P113" s="251">
        <f>PUNTAJE!AH113</f>
        <v>0</v>
      </c>
      <c r="Q113" s="251">
        <f>PUNTAJE!AK113</f>
        <v>0</v>
      </c>
      <c r="R113" s="251">
        <f>PUNTAJE!AN113</f>
        <v>0</v>
      </c>
      <c r="S113" s="251">
        <f>PUNTAJE!AQ113</f>
        <v>500</v>
      </c>
      <c r="T113" s="251">
        <f>PUNTAJE!AT113</f>
        <v>0</v>
      </c>
      <c r="U113" s="251">
        <f>PUNTAJE!AW113</f>
        <v>0</v>
      </c>
      <c r="V113" s="251">
        <f>PUNTAJE!AZ113</f>
        <v>0</v>
      </c>
      <c r="W113" s="251">
        <f>PUNTAJE!BC113</f>
        <v>0</v>
      </c>
      <c r="X113" s="251">
        <f>PUNTAJE!BF113</f>
        <v>0</v>
      </c>
      <c r="Y113" s="251">
        <f>PUNTAJE!BI113</f>
        <v>0</v>
      </c>
      <c r="Z113" s="251">
        <f>PUNTAJE!BL113</f>
        <v>0</v>
      </c>
      <c r="AA113" s="251">
        <f>PUNTAJE!BO113</f>
        <v>0</v>
      </c>
      <c r="AB113" s="251">
        <f>PUNTAJE!BR113</f>
        <v>0</v>
      </c>
      <c r="AC113" s="251">
        <f>PUNTAJE!BU113</f>
        <v>0</v>
      </c>
      <c r="AD113" s="251">
        <f>PUNTAJE!BX113</f>
        <v>0</v>
      </c>
      <c r="AE113" s="251">
        <f>PUNTAJE!CA113</f>
        <v>0</v>
      </c>
      <c r="AF113" s="251">
        <f>PUNTAJE!CD113</f>
        <v>0</v>
      </c>
      <c r="AG113" s="251">
        <f>PUNTAJE!CG113</f>
        <v>0</v>
      </c>
      <c r="AH113" s="251">
        <f>PUNTAJE!CJ113</f>
        <v>0</v>
      </c>
      <c r="AI113" s="40">
        <f t="shared" si="25"/>
        <v>500</v>
      </c>
      <c r="AJ113" s="146" t="s">
        <v>563</v>
      </c>
      <c r="AK113" s="40">
        <f>MAX(H113,I113,J113,K113,L113,M113,N113,O113,P113,Q113,R113,T113,U113,V113,W113,X113,Y113,Z113,AA113,AB113,AC113,AD113,AE113,AH113)</f>
        <v>0</v>
      </c>
      <c r="AM113" s="40" t="s">
        <v>601</v>
      </c>
      <c r="AP113" s="40" t="s">
        <v>602</v>
      </c>
    </row>
    <row r="114" spans="1:42" s="40" customFormat="1" ht="38.25" x14ac:dyDescent="0.2">
      <c r="A114" s="103">
        <v>105</v>
      </c>
      <c r="B114" s="202" t="s">
        <v>190</v>
      </c>
      <c r="C114" s="121" t="s">
        <v>191</v>
      </c>
      <c r="D114" s="146">
        <v>1</v>
      </c>
      <c r="E114" s="227" t="s">
        <v>53</v>
      </c>
      <c r="F114" s="228">
        <v>733.33333333333337</v>
      </c>
      <c r="G114" s="25">
        <v>2199.12</v>
      </c>
      <c r="H114" s="251">
        <f>PUNTAJE!J114</f>
        <v>0</v>
      </c>
      <c r="I114" s="251">
        <f>PUNTAJE!M114</f>
        <v>0</v>
      </c>
      <c r="J114" s="251">
        <f>PUNTAJE!P114</f>
        <v>0</v>
      </c>
      <c r="K114" s="251">
        <f>PUNTAJE!S114</f>
        <v>0</v>
      </c>
      <c r="L114" s="251">
        <f>PUNTAJE!V114</f>
        <v>0</v>
      </c>
      <c r="M114" s="251">
        <f>PUNTAJE!Y114</f>
        <v>0</v>
      </c>
      <c r="N114" s="251">
        <f>PUNTAJE!AB114</f>
        <v>0</v>
      </c>
      <c r="O114" s="251">
        <f>PUNTAJE!AE114</f>
        <v>0</v>
      </c>
      <c r="P114" s="251">
        <f>PUNTAJE!AH114</f>
        <v>0</v>
      </c>
      <c r="Q114" s="251">
        <f>PUNTAJE!AK114</f>
        <v>0</v>
      </c>
      <c r="R114" s="251">
        <f>PUNTAJE!AN114</f>
        <v>0</v>
      </c>
      <c r="S114" s="251">
        <f>PUNTAJE!AQ114</f>
        <v>0</v>
      </c>
      <c r="T114" s="251">
        <f>PUNTAJE!AT114</f>
        <v>500</v>
      </c>
      <c r="U114" s="251">
        <f>PUNTAJE!AW114</f>
        <v>0</v>
      </c>
      <c r="V114" s="251">
        <f>PUNTAJE!AZ114</f>
        <v>0</v>
      </c>
      <c r="W114" s="251">
        <f>PUNTAJE!BC114</f>
        <v>0</v>
      </c>
      <c r="X114" s="251">
        <f>PUNTAJE!BF114</f>
        <v>0</v>
      </c>
      <c r="Y114" s="251">
        <f>PUNTAJE!BI114</f>
        <v>0</v>
      </c>
      <c r="Z114" s="251">
        <f>PUNTAJE!BL114</f>
        <v>0</v>
      </c>
      <c r="AA114" s="251">
        <f>PUNTAJE!BO114</f>
        <v>0</v>
      </c>
      <c r="AB114" s="251">
        <f>PUNTAJE!BR114</f>
        <v>0</v>
      </c>
      <c r="AC114" s="251">
        <f>PUNTAJE!BU114</f>
        <v>0</v>
      </c>
      <c r="AD114" s="251">
        <f>PUNTAJE!BX114</f>
        <v>0</v>
      </c>
      <c r="AE114" s="251">
        <f>PUNTAJE!CA114</f>
        <v>0</v>
      </c>
      <c r="AF114" s="251">
        <f>PUNTAJE!CD114</f>
        <v>0</v>
      </c>
      <c r="AG114" s="251">
        <f>PUNTAJE!CG114</f>
        <v>0</v>
      </c>
      <c r="AH114" s="251">
        <f>PUNTAJE!CJ114</f>
        <v>0</v>
      </c>
      <c r="AI114" s="40">
        <f t="shared" si="25"/>
        <v>500</v>
      </c>
      <c r="AJ114" s="146" t="s">
        <v>564</v>
      </c>
      <c r="AK114" s="40">
        <f t="shared" ref="AK114:AK115" si="34">MAX(H114,I114,J114,K114,L114,M114,N114,O114,P114,Q114,R114,S114,U114,V114,W114,X114,Y114,Z114,AA114,AB114,AC114,AD114,AE114,AH114)</f>
        <v>0</v>
      </c>
      <c r="AM114" s="40" t="s">
        <v>601</v>
      </c>
      <c r="AP114" s="40" t="s">
        <v>602</v>
      </c>
    </row>
    <row r="115" spans="1:42" s="40" customFormat="1" ht="38.25" x14ac:dyDescent="0.2">
      <c r="A115" s="103">
        <v>106</v>
      </c>
      <c r="B115" s="202" t="s">
        <v>192</v>
      </c>
      <c r="C115" s="121" t="s">
        <v>191</v>
      </c>
      <c r="D115" s="146">
        <v>1</v>
      </c>
      <c r="E115" s="227" t="s">
        <v>53</v>
      </c>
      <c r="F115" s="228">
        <v>500</v>
      </c>
      <c r="G115" s="25">
        <v>2997.61</v>
      </c>
      <c r="H115" s="251">
        <f>PUNTAJE!J115</f>
        <v>0</v>
      </c>
      <c r="I115" s="251">
        <f>PUNTAJE!M115</f>
        <v>0</v>
      </c>
      <c r="J115" s="251">
        <f>PUNTAJE!P115</f>
        <v>0</v>
      </c>
      <c r="K115" s="251">
        <f>PUNTAJE!S115</f>
        <v>0</v>
      </c>
      <c r="L115" s="251">
        <f>PUNTAJE!V115</f>
        <v>0</v>
      </c>
      <c r="M115" s="251">
        <f>PUNTAJE!Y115</f>
        <v>0</v>
      </c>
      <c r="N115" s="251">
        <f>PUNTAJE!AB115</f>
        <v>0</v>
      </c>
      <c r="O115" s="251">
        <f>PUNTAJE!AE115</f>
        <v>0</v>
      </c>
      <c r="P115" s="251">
        <f>PUNTAJE!AH115</f>
        <v>0</v>
      </c>
      <c r="Q115" s="251">
        <f>PUNTAJE!AK115</f>
        <v>0</v>
      </c>
      <c r="R115" s="251">
        <f>PUNTAJE!AN115</f>
        <v>0</v>
      </c>
      <c r="S115" s="251">
        <f>PUNTAJE!AQ115</f>
        <v>0</v>
      </c>
      <c r="T115" s="251">
        <f>PUNTAJE!AT115</f>
        <v>500</v>
      </c>
      <c r="U115" s="251">
        <f>PUNTAJE!AW115</f>
        <v>0</v>
      </c>
      <c r="V115" s="251">
        <f>PUNTAJE!AZ115</f>
        <v>0</v>
      </c>
      <c r="W115" s="251">
        <f>PUNTAJE!BC115</f>
        <v>0</v>
      </c>
      <c r="X115" s="251">
        <f>PUNTAJE!BF115</f>
        <v>0</v>
      </c>
      <c r="Y115" s="251">
        <f>PUNTAJE!BI115</f>
        <v>0</v>
      </c>
      <c r="Z115" s="251">
        <f>PUNTAJE!BL115</f>
        <v>0</v>
      </c>
      <c r="AA115" s="251">
        <f>PUNTAJE!BO115</f>
        <v>0</v>
      </c>
      <c r="AB115" s="251">
        <f>PUNTAJE!BR115</f>
        <v>0</v>
      </c>
      <c r="AC115" s="251">
        <f>PUNTAJE!BU115</f>
        <v>0</v>
      </c>
      <c r="AD115" s="251">
        <f>PUNTAJE!BX115</f>
        <v>0</v>
      </c>
      <c r="AE115" s="251">
        <f>PUNTAJE!CA115</f>
        <v>0</v>
      </c>
      <c r="AF115" s="251">
        <f>PUNTAJE!CD115</f>
        <v>0</v>
      </c>
      <c r="AG115" s="251">
        <f>PUNTAJE!CG115</f>
        <v>0</v>
      </c>
      <c r="AH115" s="251">
        <f>PUNTAJE!CJ115</f>
        <v>0</v>
      </c>
      <c r="AI115" s="40">
        <f t="shared" si="25"/>
        <v>500</v>
      </c>
      <c r="AJ115" s="146" t="s">
        <v>564</v>
      </c>
      <c r="AK115" s="40">
        <f t="shared" si="34"/>
        <v>0</v>
      </c>
      <c r="AM115" s="40" t="s">
        <v>601</v>
      </c>
      <c r="AP115" s="40" t="s">
        <v>602</v>
      </c>
    </row>
    <row r="116" spans="1:42" s="40" customFormat="1" ht="25.5" x14ac:dyDescent="0.2">
      <c r="A116" s="103">
        <v>107</v>
      </c>
      <c r="B116" s="202" t="s">
        <v>193</v>
      </c>
      <c r="C116" s="121" t="s">
        <v>194</v>
      </c>
      <c r="D116" s="146">
        <v>1</v>
      </c>
      <c r="E116" s="227" t="s">
        <v>53</v>
      </c>
      <c r="F116" s="228">
        <v>1.3333333333333333</v>
      </c>
      <c r="G116" s="25">
        <v>23129.068955999999</v>
      </c>
      <c r="H116" s="251">
        <f>PUNTAJE!J116</f>
        <v>0</v>
      </c>
      <c r="I116" s="251">
        <f>PUNTAJE!M116</f>
        <v>0</v>
      </c>
      <c r="J116" s="251">
        <f>PUNTAJE!P116</f>
        <v>0</v>
      </c>
      <c r="K116" s="251">
        <f>PUNTAJE!S116</f>
        <v>0</v>
      </c>
      <c r="L116" s="251">
        <f>PUNTAJE!V116</f>
        <v>0</v>
      </c>
      <c r="M116" s="251">
        <f>PUNTAJE!Y116</f>
        <v>0</v>
      </c>
      <c r="N116" s="251">
        <f>PUNTAJE!AB116</f>
        <v>0</v>
      </c>
      <c r="O116" s="251">
        <f>PUNTAJE!AE116</f>
        <v>0</v>
      </c>
      <c r="P116" s="251">
        <f>PUNTAJE!AH116</f>
        <v>0</v>
      </c>
      <c r="Q116" s="251">
        <f>PUNTAJE!AK116</f>
        <v>0</v>
      </c>
      <c r="R116" s="251">
        <f>PUNTAJE!AN116</f>
        <v>0</v>
      </c>
      <c r="S116" s="251">
        <f>PUNTAJE!AQ116</f>
        <v>0</v>
      </c>
      <c r="T116" s="251">
        <f>PUNTAJE!AT116</f>
        <v>0</v>
      </c>
      <c r="U116" s="251">
        <f>PUNTAJE!AW116</f>
        <v>0</v>
      </c>
      <c r="V116" s="251">
        <f>PUNTAJE!AZ116</f>
        <v>0</v>
      </c>
      <c r="W116" s="251">
        <f>PUNTAJE!BC116</f>
        <v>0</v>
      </c>
      <c r="X116" s="251">
        <f>PUNTAJE!BF116</f>
        <v>0</v>
      </c>
      <c r="Y116" s="251">
        <f>PUNTAJE!BI116</f>
        <v>0</v>
      </c>
      <c r="Z116" s="251">
        <f>PUNTAJE!BL116</f>
        <v>0</v>
      </c>
      <c r="AA116" s="251">
        <f>PUNTAJE!BO116</f>
        <v>0</v>
      </c>
      <c r="AB116" s="251">
        <f>PUNTAJE!BR116</f>
        <v>0</v>
      </c>
      <c r="AC116" s="251">
        <f>PUNTAJE!BU116</f>
        <v>0</v>
      </c>
      <c r="AD116" s="251">
        <f>PUNTAJE!BX116</f>
        <v>0</v>
      </c>
      <c r="AE116" s="251">
        <f>PUNTAJE!CA116</f>
        <v>0</v>
      </c>
      <c r="AF116" s="251">
        <f>PUNTAJE!CD116</f>
        <v>0</v>
      </c>
      <c r="AG116" s="251">
        <f>PUNTAJE!CG116</f>
        <v>0</v>
      </c>
      <c r="AH116" s="251">
        <f>PUNTAJE!CJ116</f>
        <v>0</v>
      </c>
      <c r="AI116" s="40">
        <f t="shared" si="25"/>
        <v>0</v>
      </c>
      <c r="AJ116" s="40" t="s">
        <v>45</v>
      </c>
      <c r="AK116" s="40">
        <f t="shared" si="26"/>
        <v>0</v>
      </c>
      <c r="AM116" s="40" t="s">
        <v>45</v>
      </c>
      <c r="AP116" s="40" t="s">
        <v>45</v>
      </c>
    </row>
    <row r="117" spans="1:42" s="40" customFormat="1" ht="25.5" x14ac:dyDescent="0.2">
      <c r="A117" s="103">
        <v>108</v>
      </c>
      <c r="B117" s="202" t="s">
        <v>195</v>
      </c>
      <c r="C117" s="121" t="s">
        <v>196</v>
      </c>
      <c r="D117" s="146">
        <v>1</v>
      </c>
      <c r="E117" s="227" t="s">
        <v>53</v>
      </c>
      <c r="F117" s="228">
        <v>74</v>
      </c>
      <c r="G117" s="25">
        <v>10497.445056</v>
      </c>
      <c r="H117" s="251">
        <f>PUNTAJE!J117</f>
        <v>0</v>
      </c>
      <c r="I117" s="251">
        <f>PUNTAJE!M117</f>
        <v>0</v>
      </c>
      <c r="J117" s="251">
        <f>PUNTAJE!P117</f>
        <v>0</v>
      </c>
      <c r="K117" s="251">
        <f>PUNTAJE!S117</f>
        <v>0</v>
      </c>
      <c r="L117" s="251">
        <f>PUNTAJE!V117</f>
        <v>0</v>
      </c>
      <c r="M117" s="251">
        <f>PUNTAJE!Y117</f>
        <v>0</v>
      </c>
      <c r="N117" s="251">
        <f>PUNTAJE!AB117</f>
        <v>0</v>
      </c>
      <c r="O117" s="251">
        <f>PUNTAJE!AE117</f>
        <v>0</v>
      </c>
      <c r="P117" s="251">
        <f>PUNTAJE!AH117</f>
        <v>0</v>
      </c>
      <c r="Q117" s="251">
        <f>PUNTAJE!AK117</f>
        <v>0</v>
      </c>
      <c r="R117" s="251">
        <f>PUNTAJE!AN117</f>
        <v>500</v>
      </c>
      <c r="S117" s="251">
        <f>PUNTAJE!AQ117</f>
        <v>0</v>
      </c>
      <c r="T117" s="251">
        <f>PUNTAJE!AT117</f>
        <v>177.27272727272728</v>
      </c>
      <c r="U117" s="251">
        <f>PUNTAJE!AW117</f>
        <v>0</v>
      </c>
      <c r="V117" s="251">
        <f>PUNTAJE!AZ117</f>
        <v>0</v>
      </c>
      <c r="W117" s="251">
        <f>PUNTAJE!BC117</f>
        <v>0</v>
      </c>
      <c r="X117" s="251">
        <f>PUNTAJE!BF117</f>
        <v>0</v>
      </c>
      <c r="Y117" s="251">
        <f>PUNTAJE!BI117</f>
        <v>0</v>
      </c>
      <c r="Z117" s="251">
        <f>PUNTAJE!BL117</f>
        <v>0</v>
      </c>
      <c r="AA117" s="251">
        <f>PUNTAJE!BO117</f>
        <v>0</v>
      </c>
      <c r="AB117" s="251">
        <f>PUNTAJE!BR117</f>
        <v>0</v>
      </c>
      <c r="AC117" s="251">
        <f>PUNTAJE!BU117</f>
        <v>176.29509085977759</v>
      </c>
      <c r="AD117" s="251">
        <f>PUNTAJE!BX117</f>
        <v>0</v>
      </c>
      <c r="AE117" s="251">
        <f>PUNTAJE!CA117</f>
        <v>0</v>
      </c>
      <c r="AF117" s="251">
        <f>PUNTAJE!CD117</f>
        <v>0</v>
      </c>
      <c r="AG117" s="251">
        <f>PUNTAJE!CG117</f>
        <v>0</v>
      </c>
      <c r="AH117" s="251">
        <f>PUNTAJE!CJ117</f>
        <v>0</v>
      </c>
      <c r="AI117" s="40">
        <f t="shared" si="25"/>
        <v>500</v>
      </c>
      <c r="AJ117" s="146" t="s">
        <v>562</v>
      </c>
      <c r="AK117" s="40">
        <f>MAX(H117,I117,J117,K117,L117,M117,N117,O117,P117,Q117,S117,T117,U117,V117,W117,X117,Y117,Z117,AA117,AB117,AC117,AD117,AE117,AH117)</f>
        <v>177.27272727272728</v>
      </c>
      <c r="AM117" s="40" t="s">
        <v>564</v>
      </c>
      <c r="AP117" s="40" t="s">
        <v>571</v>
      </c>
    </row>
    <row r="118" spans="1:42" s="40" customFormat="1" ht="38.25" x14ac:dyDescent="0.2">
      <c r="A118" s="103">
        <v>109</v>
      </c>
      <c r="B118" s="202" t="s">
        <v>197</v>
      </c>
      <c r="C118" s="121" t="s">
        <v>198</v>
      </c>
      <c r="D118" s="146">
        <v>1</v>
      </c>
      <c r="E118" s="227" t="s">
        <v>53</v>
      </c>
      <c r="F118" s="228">
        <v>38.666666666666664</v>
      </c>
      <c r="G118" s="25">
        <v>16581</v>
      </c>
      <c r="H118" s="251">
        <f>PUNTAJE!J118</f>
        <v>0</v>
      </c>
      <c r="I118" s="251">
        <f>PUNTAJE!M118</f>
        <v>0</v>
      </c>
      <c r="J118" s="251">
        <f>PUNTAJE!P118</f>
        <v>0</v>
      </c>
      <c r="K118" s="251">
        <f>PUNTAJE!S118</f>
        <v>0</v>
      </c>
      <c r="L118" s="251">
        <f>PUNTAJE!V118</f>
        <v>0</v>
      </c>
      <c r="M118" s="251">
        <f>PUNTAJE!Y118</f>
        <v>0</v>
      </c>
      <c r="N118" s="251">
        <f>PUNTAJE!AB118</f>
        <v>0</v>
      </c>
      <c r="O118" s="251">
        <f>PUNTAJE!AE118</f>
        <v>0</v>
      </c>
      <c r="P118" s="251">
        <f>PUNTAJE!AH118</f>
        <v>500</v>
      </c>
      <c r="Q118" s="251">
        <f>PUNTAJE!AK118</f>
        <v>0</v>
      </c>
      <c r="R118" s="251">
        <f>PUNTAJE!AN118</f>
        <v>0</v>
      </c>
      <c r="S118" s="251">
        <f>PUNTAJE!AQ118</f>
        <v>0</v>
      </c>
      <c r="T118" s="251">
        <f>PUNTAJE!AT118</f>
        <v>0</v>
      </c>
      <c r="U118" s="251">
        <f>PUNTAJE!AW118</f>
        <v>0</v>
      </c>
      <c r="V118" s="251">
        <f>PUNTAJE!AZ118</f>
        <v>0</v>
      </c>
      <c r="W118" s="251">
        <f>PUNTAJE!BC118</f>
        <v>0</v>
      </c>
      <c r="X118" s="251">
        <f>PUNTAJE!BF118</f>
        <v>0</v>
      </c>
      <c r="Y118" s="251">
        <f>PUNTAJE!BI118</f>
        <v>0</v>
      </c>
      <c r="Z118" s="251">
        <f>PUNTAJE!BL118</f>
        <v>439.06470141974637</v>
      </c>
      <c r="AA118" s="251">
        <f>PUNTAJE!BO118</f>
        <v>0</v>
      </c>
      <c r="AB118" s="251">
        <f>PUNTAJE!BR118</f>
        <v>0</v>
      </c>
      <c r="AC118" s="251">
        <f>PUNTAJE!BU118</f>
        <v>471.92614596074321</v>
      </c>
      <c r="AD118" s="251">
        <f>PUNTAJE!BX118</f>
        <v>0</v>
      </c>
      <c r="AE118" s="251">
        <f>PUNTAJE!CA118</f>
        <v>0</v>
      </c>
      <c r="AF118" s="251">
        <f>PUNTAJE!CD118</f>
        <v>0</v>
      </c>
      <c r="AG118" s="251">
        <f>PUNTAJE!CG118</f>
        <v>0</v>
      </c>
      <c r="AH118" s="251">
        <f>PUNTAJE!CJ118</f>
        <v>0</v>
      </c>
      <c r="AI118" s="40">
        <f t="shared" si="25"/>
        <v>500</v>
      </c>
      <c r="AJ118" s="146" t="s">
        <v>560</v>
      </c>
      <c r="AK118" s="206">
        <f>MAX(H118,I118,J118,K118,L118,M118,N118,O118,Q118,R118,S118,T118,U118,V118,W118,X118,Y118,Z118,AA118,AB118,AC118,AD118,AE118,AF118,AG118,AH118)</f>
        <v>471.92614596074321</v>
      </c>
      <c r="AM118" s="40" t="s">
        <v>571</v>
      </c>
      <c r="AN118" s="206">
        <f>MAX(H118,I118,J118,K118,L118,M118,N118,O118,Q118,R118,S118,T118,U118,V118,W118,X118,Y118,Z118,AA118,AB118,AD118,AE118,AF118,AG118,AH118)</f>
        <v>439.06470141974637</v>
      </c>
      <c r="AP118" s="40" t="s">
        <v>568</v>
      </c>
    </row>
    <row r="119" spans="1:42" s="40" customFormat="1" ht="38.25" x14ac:dyDescent="0.2">
      <c r="A119" s="103">
        <v>110</v>
      </c>
      <c r="B119" s="202" t="s">
        <v>199</v>
      </c>
      <c r="C119" s="121" t="s">
        <v>200</v>
      </c>
      <c r="D119" s="146">
        <v>1</v>
      </c>
      <c r="E119" s="227" t="s">
        <v>53</v>
      </c>
      <c r="F119" s="228">
        <v>12.666666666666666</v>
      </c>
      <c r="G119" s="25">
        <v>13310.338019999999</v>
      </c>
      <c r="H119" s="251">
        <f>PUNTAJE!J119</f>
        <v>0</v>
      </c>
      <c r="I119" s="251">
        <f>PUNTAJE!M119</f>
        <v>0</v>
      </c>
      <c r="J119" s="251">
        <f>PUNTAJE!P119</f>
        <v>0</v>
      </c>
      <c r="K119" s="251">
        <f>PUNTAJE!S119</f>
        <v>0</v>
      </c>
      <c r="L119" s="251">
        <f>PUNTAJE!V119</f>
        <v>0</v>
      </c>
      <c r="M119" s="251">
        <f>PUNTAJE!Y119</f>
        <v>0</v>
      </c>
      <c r="N119" s="251">
        <f>PUNTAJE!AB119</f>
        <v>0</v>
      </c>
      <c r="O119" s="251">
        <f>PUNTAJE!AE119</f>
        <v>0</v>
      </c>
      <c r="P119" s="251">
        <f>PUNTAJE!AH119</f>
        <v>0</v>
      </c>
      <c r="Q119" s="251">
        <f>PUNTAJE!AK119</f>
        <v>0</v>
      </c>
      <c r="R119" s="251">
        <f>PUNTAJE!AN119</f>
        <v>0</v>
      </c>
      <c r="S119" s="251">
        <f>PUNTAJE!AQ119</f>
        <v>0</v>
      </c>
      <c r="T119" s="251">
        <f>PUNTAJE!AT119</f>
        <v>0</v>
      </c>
      <c r="U119" s="251">
        <f>PUNTAJE!AW119</f>
        <v>0</v>
      </c>
      <c r="V119" s="251">
        <f>PUNTAJE!AZ119</f>
        <v>0</v>
      </c>
      <c r="W119" s="251">
        <f>PUNTAJE!BC119</f>
        <v>0</v>
      </c>
      <c r="X119" s="251">
        <f>PUNTAJE!BF119</f>
        <v>0</v>
      </c>
      <c r="Y119" s="251">
        <f>PUNTAJE!BI119</f>
        <v>0</v>
      </c>
      <c r="Z119" s="251">
        <f>PUNTAJE!BL119</f>
        <v>0</v>
      </c>
      <c r="AA119" s="251">
        <f>PUNTAJE!BO119</f>
        <v>0</v>
      </c>
      <c r="AB119" s="251">
        <f>PUNTAJE!BR119</f>
        <v>0</v>
      </c>
      <c r="AC119" s="251">
        <f>PUNTAJE!BU119</f>
        <v>0</v>
      </c>
      <c r="AD119" s="251">
        <f>PUNTAJE!BX119</f>
        <v>0</v>
      </c>
      <c r="AE119" s="251">
        <f>PUNTAJE!CA119</f>
        <v>0</v>
      </c>
      <c r="AF119" s="251">
        <f>PUNTAJE!CD119</f>
        <v>0</v>
      </c>
      <c r="AG119" s="251">
        <f>PUNTAJE!CG119</f>
        <v>0</v>
      </c>
      <c r="AH119" s="251">
        <f>PUNTAJE!CJ119</f>
        <v>0</v>
      </c>
      <c r="AI119" s="40">
        <f t="shared" si="25"/>
        <v>0</v>
      </c>
      <c r="AJ119" s="40" t="s">
        <v>45</v>
      </c>
      <c r="AK119" s="40">
        <f t="shared" si="26"/>
        <v>0</v>
      </c>
      <c r="AM119" s="40" t="s">
        <v>45</v>
      </c>
      <c r="AP119" s="40" t="s">
        <v>45</v>
      </c>
    </row>
    <row r="120" spans="1:42" s="40" customFormat="1" ht="51" x14ac:dyDescent="0.2">
      <c r="A120" s="103">
        <v>111</v>
      </c>
      <c r="B120" s="202" t="s">
        <v>201</v>
      </c>
      <c r="C120" s="121" t="s">
        <v>202</v>
      </c>
      <c r="D120" s="146">
        <v>1</v>
      </c>
      <c r="E120" s="227" t="s">
        <v>53</v>
      </c>
      <c r="F120" s="228">
        <v>326.33333333333331</v>
      </c>
      <c r="G120" s="25">
        <v>1302</v>
      </c>
      <c r="H120" s="251">
        <f>PUNTAJE!J120</f>
        <v>0</v>
      </c>
      <c r="I120" s="251">
        <f>PUNTAJE!M120</f>
        <v>0</v>
      </c>
      <c r="J120" s="251">
        <f>PUNTAJE!P120</f>
        <v>0</v>
      </c>
      <c r="K120" s="251">
        <f>PUNTAJE!S120</f>
        <v>0</v>
      </c>
      <c r="L120" s="251">
        <f>PUNTAJE!V120</f>
        <v>0</v>
      </c>
      <c r="M120" s="251">
        <f>PUNTAJE!Y120</f>
        <v>0</v>
      </c>
      <c r="N120" s="251">
        <f>PUNTAJE!AB120</f>
        <v>0</v>
      </c>
      <c r="O120" s="251">
        <f>PUNTAJE!AE120</f>
        <v>0</v>
      </c>
      <c r="P120" s="251">
        <f>PUNTAJE!AH120</f>
        <v>500</v>
      </c>
      <c r="Q120" s="251">
        <f>PUNTAJE!AK120</f>
        <v>0</v>
      </c>
      <c r="R120" s="251">
        <f>PUNTAJE!AN120</f>
        <v>0</v>
      </c>
      <c r="S120" s="251">
        <f>PUNTAJE!AQ120</f>
        <v>0</v>
      </c>
      <c r="T120" s="251">
        <f>PUNTAJE!AT120</f>
        <v>0</v>
      </c>
      <c r="U120" s="251">
        <f>PUNTAJE!AW120</f>
        <v>396.20292561469034</v>
      </c>
      <c r="V120" s="251">
        <f>PUNTAJE!AZ120</f>
        <v>0</v>
      </c>
      <c r="W120" s="251">
        <f>PUNTAJE!BC120</f>
        <v>496.87743950039032</v>
      </c>
      <c r="X120" s="251">
        <f>PUNTAJE!BF120</f>
        <v>0</v>
      </c>
      <c r="Y120" s="251">
        <f>PUNTAJE!BI120</f>
        <v>0</v>
      </c>
      <c r="Z120" s="251">
        <f>PUNTAJE!BL120</f>
        <v>0</v>
      </c>
      <c r="AA120" s="251">
        <f>PUNTAJE!BO120</f>
        <v>0</v>
      </c>
      <c r="AB120" s="251">
        <f>PUNTAJE!BR120</f>
        <v>0</v>
      </c>
      <c r="AC120" s="251">
        <f>PUNTAJE!BU120</f>
        <v>0</v>
      </c>
      <c r="AD120" s="251">
        <f>PUNTAJE!BX120</f>
        <v>0</v>
      </c>
      <c r="AE120" s="251">
        <f>PUNTAJE!CA120</f>
        <v>0</v>
      </c>
      <c r="AF120" s="251">
        <f>PUNTAJE!CD120</f>
        <v>0</v>
      </c>
      <c r="AG120" s="251">
        <f>PUNTAJE!CG120</f>
        <v>0</v>
      </c>
      <c r="AH120" s="251">
        <f>PUNTAJE!CJ120</f>
        <v>0</v>
      </c>
      <c r="AI120" s="40">
        <f t="shared" si="25"/>
        <v>500</v>
      </c>
      <c r="AJ120" s="146" t="s">
        <v>560</v>
      </c>
      <c r="AK120" s="206">
        <f>MAX(H120,I120,J120,K120,L120,M120,N120,O120,Q120,R120,S120,T120,U120,V120,W120,X120,Y120,Z120,AA120,AB120,AC120,AD120,AE120,AH120)</f>
        <v>496.87743950039032</v>
      </c>
      <c r="AM120" s="40" t="s">
        <v>566</v>
      </c>
      <c r="AP120" s="40" t="s">
        <v>43</v>
      </c>
    </row>
    <row r="121" spans="1:42" s="40" customFormat="1" ht="25.5" x14ac:dyDescent="0.2">
      <c r="A121" s="103">
        <v>112</v>
      </c>
      <c r="B121" s="202" t="s">
        <v>203</v>
      </c>
      <c r="C121" s="121" t="s">
        <v>204</v>
      </c>
      <c r="D121" s="146">
        <v>1</v>
      </c>
      <c r="E121" s="227" t="s">
        <v>53</v>
      </c>
      <c r="F121" s="228">
        <v>333.33333333333331</v>
      </c>
      <c r="G121" s="25">
        <v>806.81999999999994</v>
      </c>
      <c r="H121" s="251">
        <f>PUNTAJE!J121</f>
        <v>0</v>
      </c>
      <c r="I121" s="251">
        <f>PUNTAJE!M121</f>
        <v>0</v>
      </c>
      <c r="J121" s="251">
        <f>PUNTAJE!P121</f>
        <v>0</v>
      </c>
      <c r="K121" s="251">
        <f>PUNTAJE!S121</f>
        <v>0</v>
      </c>
      <c r="L121" s="251">
        <f>PUNTAJE!V121</f>
        <v>0</v>
      </c>
      <c r="M121" s="251">
        <f>PUNTAJE!Y121</f>
        <v>499.99999999999994</v>
      </c>
      <c r="N121" s="251">
        <f>PUNTAJE!AB121</f>
        <v>439.68871595330734</v>
      </c>
      <c r="O121" s="251">
        <f>PUNTAJE!AE121</f>
        <v>0</v>
      </c>
      <c r="P121" s="251">
        <f>PUNTAJE!AH121</f>
        <v>449.00662251655621</v>
      </c>
      <c r="Q121" s="251">
        <f>PUNTAJE!AK121</f>
        <v>0</v>
      </c>
      <c r="R121" s="251">
        <f>PUNTAJE!AN121</f>
        <v>0</v>
      </c>
      <c r="S121" s="251">
        <f>PUNTAJE!AQ121</f>
        <v>0</v>
      </c>
      <c r="T121" s="251">
        <f>PUNTAJE!AT121</f>
        <v>0</v>
      </c>
      <c r="U121" s="251">
        <f>PUNTAJE!AW121</f>
        <v>0</v>
      </c>
      <c r="V121" s="251">
        <f>PUNTAJE!AZ121</f>
        <v>0</v>
      </c>
      <c r="W121" s="251">
        <f>PUNTAJE!BC121</f>
        <v>0</v>
      </c>
      <c r="X121" s="251">
        <f>PUNTAJE!BF121</f>
        <v>396.49122807017534</v>
      </c>
      <c r="Y121" s="251">
        <f>PUNTAJE!BI121</f>
        <v>0</v>
      </c>
      <c r="Z121" s="251">
        <f>PUNTAJE!BL121</f>
        <v>0</v>
      </c>
      <c r="AA121" s="251">
        <f>PUNTAJE!BO121</f>
        <v>0</v>
      </c>
      <c r="AB121" s="251">
        <f>PUNTAJE!BR121</f>
        <v>0</v>
      </c>
      <c r="AC121" s="251">
        <f>PUNTAJE!BU121</f>
        <v>449.00662251655621</v>
      </c>
      <c r="AD121" s="251">
        <f>PUNTAJE!BX121</f>
        <v>0</v>
      </c>
      <c r="AE121" s="251">
        <f>PUNTAJE!CA121</f>
        <v>0</v>
      </c>
      <c r="AF121" s="251">
        <f>PUNTAJE!CD121</f>
        <v>0</v>
      </c>
      <c r="AG121" s="251">
        <f>PUNTAJE!CG121</f>
        <v>0</v>
      </c>
      <c r="AH121" s="251">
        <f>PUNTAJE!CJ121</f>
        <v>0</v>
      </c>
      <c r="AI121" s="40">
        <f t="shared" si="25"/>
        <v>499.99999999999994</v>
      </c>
      <c r="AJ121" s="146" t="s">
        <v>557</v>
      </c>
      <c r="AK121" s="40">
        <f>MAX(H121,I121,J121,K121,L121,N121,O121,P121,Q121,R121,S121,T121,U121,V121,W121,X121,Y121,Z121,AA121,AB121,AC121,AD121,AE121,AH121)</f>
        <v>449.00662251655621</v>
      </c>
      <c r="AL121" s="40">
        <f>AK121-P121</f>
        <v>0</v>
      </c>
      <c r="AM121" s="40" t="s">
        <v>560</v>
      </c>
      <c r="AN121" s="40">
        <f>MAX(H121,I121,J121,K121,L121,N121,O121,Q121,R121,S121,T121,U121,V121,W121,X121,Y121,Z121,AA121,AB121,AC121,AD121,AE121,AH121)</f>
        <v>449.00662251655621</v>
      </c>
      <c r="AO121" s="40">
        <f>AN121-AC121</f>
        <v>0</v>
      </c>
      <c r="AP121" s="40" t="s">
        <v>571</v>
      </c>
    </row>
    <row r="122" spans="1:42" s="40" customFormat="1" ht="38.25" x14ac:dyDescent="0.2">
      <c r="A122" s="103">
        <v>113</v>
      </c>
      <c r="B122" s="202" t="s">
        <v>205</v>
      </c>
      <c r="C122" s="121" t="s">
        <v>206</v>
      </c>
      <c r="D122" s="146">
        <v>1</v>
      </c>
      <c r="E122" s="227" t="s">
        <v>53</v>
      </c>
      <c r="F122" s="228">
        <v>43.333333333333336</v>
      </c>
      <c r="G122" s="25">
        <v>20700</v>
      </c>
      <c r="H122" s="251">
        <f>PUNTAJE!J122</f>
        <v>0</v>
      </c>
      <c r="I122" s="251">
        <f>PUNTAJE!M122</f>
        <v>0</v>
      </c>
      <c r="J122" s="251">
        <f>PUNTAJE!P122</f>
        <v>0</v>
      </c>
      <c r="K122" s="251">
        <f>PUNTAJE!S122</f>
        <v>0</v>
      </c>
      <c r="L122" s="251">
        <f>PUNTAJE!V122</f>
        <v>0</v>
      </c>
      <c r="M122" s="251">
        <f>PUNTAJE!Y122</f>
        <v>0</v>
      </c>
      <c r="N122" s="251">
        <f>PUNTAJE!AB122</f>
        <v>0</v>
      </c>
      <c r="O122" s="251">
        <f>PUNTAJE!AE122</f>
        <v>0</v>
      </c>
      <c r="P122" s="251">
        <f>PUNTAJE!AH122</f>
        <v>0</v>
      </c>
      <c r="Q122" s="251">
        <f>PUNTAJE!AK122</f>
        <v>0</v>
      </c>
      <c r="R122" s="251">
        <f>PUNTAJE!AN122</f>
        <v>0</v>
      </c>
      <c r="S122" s="251">
        <f>PUNTAJE!AQ122</f>
        <v>500</v>
      </c>
      <c r="T122" s="251">
        <f>PUNTAJE!AT122</f>
        <v>0</v>
      </c>
      <c r="U122" s="251">
        <f>PUNTAJE!AW122</f>
        <v>0</v>
      </c>
      <c r="V122" s="251">
        <f>PUNTAJE!AZ122</f>
        <v>0</v>
      </c>
      <c r="W122" s="251">
        <f>PUNTAJE!BC122</f>
        <v>0</v>
      </c>
      <c r="X122" s="251">
        <f>PUNTAJE!BF122</f>
        <v>0</v>
      </c>
      <c r="Y122" s="251">
        <f>PUNTAJE!BI122</f>
        <v>0</v>
      </c>
      <c r="Z122" s="251">
        <f>PUNTAJE!BL122</f>
        <v>0</v>
      </c>
      <c r="AA122" s="251">
        <f>PUNTAJE!BO122</f>
        <v>0</v>
      </c>
      <c r="AB122" s="251">
        <f>PUNTAJE!BR122</f>
        <v>0</v>
      </c>
      <c r="AC122" s="251">
        <f>PUNTAJE!BU122</f>
        <v>0</v>
      </c>
      <c r="AD122" s="251">
        <f>PUNTAJE!BX122</f>
        <v>0</v>
      </c>
      <c r="AE122" s="251">
        <f>PUNTAJE!CA122</f>
        <v>0</v>
      </c>
      <c r="AF122" s="251">
        <f>PUNTAJE!CD122</f>
        <v>0</v>
      </c>
      <c r="AG122" s="251">
        <f>PUNTAJE!CG122</f>
        <v>0</v>
      </c>
      <c r="AH122" s="251">
        <f>PUNTAJE!CJ122</f>
        <v>0</v>
      </c>
      <c r="AI122" s="40">
        <f t="shared" si="25"/>
        <v>500</v>
      </c>
      <c r="AJ122" s="146" t="s">
        <v>563</v>
      </c>
      <c r="AK122" s="40">
        <f t="shared" ref="AK122:AK123" si="35">MAX(H122,I122,J122,K122,L122,M122,N122,O122,P122,Q122,R122,T122,U122,V122,W122,X122,Y122,Z122,AA122,AB122,AC122,AD122,AE122,AH122)</f>
        <v>0</v>
      </c>
      <c r="AM122" s="40" t="s">
        <v>601</v>
      </c>
      <c r="AP122" s="40" t="s">
        <v>602</v>
      </c>
    </row>
    <row r="123" spans="1:42" s="40" customFormat="1" ht="25.5" x14ac:dyDescent="0.2">
      <c r="A123" s="103">
        <v>114</v>
      </c>
      <c r="B123" s="202" t="s">
        <v>207</v>
      </c>
      <c r="C123" s="121" t="s">
        <v>208</v>
      </c>
      <c r="D123" s="146">
        <v>1</v>
      </c>
      <c r="E123" s="227" t="s">
        <v>53</v>
      </c>
      <c r="F123" s="228">
        <v>1</v>
      </c>
      <c r="G123" s="25">
        <v>20700</v>
      </c>
      <c r="H123" s="251">
        <f>PUNTAJE!J123</f>
        <v>0</v>
      </c>
      <c r="I123" s="251">
        <f>PUNTAJE!M123</f>
        <v>0</v>
      </c>
      <c r="J123" s="251">
        <f>PUNTAJE!P123</f>
        <v>0</v>
      </c>
      <c r="K123" s="251">
        <f>PUNTAJE!S123</f>
        <v>0</v>
      </c>
      <c r="L123" s="251">
        <f>PUNTAJE!V123</f>
        <v>0</v>
      </c>
      <c r="M123" s="251">
        <f>PUNTAJE!Y123</f>
        <v>0</v>
      </c>
      <c r="N123" s="251">
        <f>PUNTAJE!AB123</f>
        <v>0</v>
      </c>
      <c r="O123" s="251">
        <f>PUNTAJE!AE123</f>
        <v>0</v>
      </c>
      <c r="P123" s="251">
        <f>PUNTAJE!AH123</f>
        <v>0</v>
      </c>
      <c r="Q123" s="251">
        <f>PUNTAJE!AK123</f>
        <v>0</v>
      </c>
      <c r="R123" s="251">
        <f>PUNTAJE!AN123</f>
        <v>0</v>
      </c>
      <c r="S123" s="251">
        <f>PUNTAJE!AQ123</f>
        <v>500</v>
      </c>
      <c r="T123" s="251">
        <f>PUNTAJE!AT123</f>
        <v>0</v>
      </c>
      <c r="U123" s="251">
        <f>PUNTAJE!AW123</f>
        <v>0</v>
      </c>
      <c r="V123" s="251">
        <f>PUNTAJE!AZ123</f>
        <v>0</v>
      </c>
      <c r="W123" s="251">
        <f>PUNTAJE!BC123</f>
        <v>0</v>
      </c>
      <c r="X123" s="251">
        <f>PUNTAJE!BF123</f>
        <v>0</v>
      </c>
      <c r="Y123" s="251">
        <f>PUNTAJE!BI123</f>
        <v>0</v>
      </c>
      <c r="Z123" s="251">
        <f>PUNTAJE!BL123</f>
        <v>0</v>
      </c>
      <c r="AA123" s="251">
        <f>PUNTAJE!BO123</f>
        <v>0</v>
      </c>
      <c r="AB123" s="251">
        <f>PUNTAJE!BR123</f>
        <v>0</v>
      </c>
      <c r="AC123" s="251">
        <f>PUNTAJE!BU123</f>
        <v>0</v>
      </c>
      <c r="AD123" s="251">
        <f>PUNTAJE!BX123</f>
        <v>0</v>
      </c>
      <c r="AE123" s="251">
        <f>PUNTAJE!CA123</f>
        <v>0</v>
      </c>
      <c r="AF123" s="251">
        <f>PUNTAJE!CD123</f>
        <v>0</v>
      </c>
      <c r="AG123" s="251">
        <f>PUNTAJE!CG123</f>
        <v>0</v>
      </c>
      <c r="AH123" s="251">
        <f>PUNTAJE!CJ123</f>
        <v>0</v>
      </c>
      <c r="AI123" s="40">
        <f t="shared" si="25"/>
        <v>500</v>
      </c>
      <c r="AJ123" s="146" t="s">
        <v>563</v>
      </c>
      <c r="AK123" s="40">
        <f t="shared" si="35"/>
        <v>0</v>
      </c>
      <c r="AM123" s="40" t="s">
        <v>601</v>
      </c>
      <c r="AP123" s="40" t="s">
        <v>602</v>
      </c>
    </row>
    <row r="124" spans="1:42" s="40" customFormat="1" ht="25.5" x14ac:dyDescent="0.2">
      <c r="A124" s="103">
        <v>115</v>
      </c>
      <c r="B124" s="202" t="s">
        <v>209</v>
      </c>
      <c r="C124" s="121" t="s">
        <v>208</v>
      </c>
      <c r="D124" s="146">
        <v>1</v>
      </c>
      <c r="E124" s="227" t="s">
        <v>53</v>
      </c>
      <c r="F124" s="228">
        <v>9</v>
      </c>
      <c r="G124" s="25">
        <v>53417.315000000002</v>
      </c>
      <c r="H124" s="251">
        <f>PUNTAJE!J124</f>
        <v>0</v>
      </c>
      <c r="I124" s="251">
        <f>PUNTAJE!M124</f>
        <v>0</v>
      </c>
      <c r="J124" s="251">
        <f>PUNTAJE!P124</f>
        <v>0</v>
      </c>
      <c r="K124" s="251">
        <f>PUNTAJE!S124</f>
        <v>0</v>
      </c>
      <c r="L124" s="251">
        <f>PUNTAJE!V124</f>
        <v>0</v>
      </c>
      <c r="M124" s="251">
        <f>PUNTAJE!Y124</f>
        <v>0</v>
      </c>
      <c r="N124" s="251">
        <f>PUNTAJE!AB124</f>
        <v>0</v>
      </c>
      <c r="O124" s="251">
        <f>PUNTAJE!AE124</f>
        <v>0</v>
      </c>
      <c r="P124" s="251">
        <f>PUNTAJE!AH124</f>
        <v>0</v>
      </c>
      <c r="Q124" s="251">
        <f>PUNTAJE!AK124</f>
        <v>0</v>
      </c>
      <c r="R124" s="251">
        <f>PUNTAJE!AN124</f>
        <v>0</v>
      </c>
      <c r="S124" s="251">
        <f>PUNTAJE!AQ124</f>
        <v>0</v>
      </c>
      <c r="T124" s="251">
        <f>PUNTAJE!AT124</f>
        <v>0</v>
      </c>
      <c r="U124" s="251">
        <f>PUNTAJE!AW124</f>
        <v>0</v>
      </c>
      <c r="V124" s="251">
        <f>PUNTAJE!AZ124</f>
        <v>0</v>
      </c>
      <c r="W124" s="251">
        <f>PUNTAJE!BC124</f>
        <v>0</v>
      </c>
      <c r="X124" s="251">
        <f>PUNTAJE!BF124</f>
        <v>0</v>
      </c>
      <c r="Y124" s="251">
        <f>PUNTAJE!BI124</f>
        <v>0</v>
      </c>
      <c r="Z124" s="251">
        <f>PUNTAJE!BL124</f>
        <v>0</v>
      </c>
      <c r="AA124" s="251">
        <f>PUNTAJE!BO124</f>
        <v>0</v>
      </c>
      <c r="AB124" s="251">
        <f>PUNTAJE!BR124</f>
        <v>0</v>
      </c>
      <c r="AC124" s="251">
        <f>PUNTAJE!BU124</f>
        <v>0</v>
      </c>
      <c r="AD124" s="251">
        <f>PUNTAJE!BX124</f>
        <v>0</v>
      </c>
      <c r="AE124" s="251">
        <f>PUNTAJE!CA124</f>
        <v>0</v>
      </c>
      <c r="AF124" s="251">
        <f>PUNTAJE!CD124</f>
        <v>0</v>
      </c>
      <c r="AG124" s="251">
        <f>PUNTAJE!CG124</f>
        <v>0</v>
      </c>
      <c r="AH124" s="251">
        <f>PUNTAJE!CJ124</f>
        <v>0</v>
      </c>
      <c r="AI124" s="40">
        <f t="shared" si="25"/>
        <v>0</v>
      </c>
      <c r="AJ124" s="40" t="s">
        <v>45</v>
      </c>
      <c r="AK124" s="40">
        <f t="shared" si="26"/>
        <v>0</v>
      </c>
      <c r="AM124" s="40" t="s">
        <v>45</v>
      </c>
      <c r="AP124" s="40" t="s">
        <v>45</v>
      </c>
    </row>
    <row r="125" spans="1:42" s="40" customFormat="1" ht="25.5" x14ac:dyDescent="0.2">
      <c r="A125" s="103">
        <v>116</v>
      </c>
      <c r="B125" s="202" t="s">
        <v>210</v>
      </c>
      <c r="C125" s="121" t="s">
        <v>211</v>
      </c>
      <c r="D125" s="146">
        <v>1</v>
      </c>
      <c r="E125" s="227" t="s">
        <v>53</v>
      </c>
      <c r="F125" s="228">
        <v>1</v>
      </c>
      <c r="G125" s="25">
        <v>4635.05</v>
      </c>
      <c r="H125" s="251">
        <f>PUNTAJE!J125</f>
        <v>0</v>
      </c>
      <c r="I125" s="251">
        <f>PUNTAJE!M125</f>
        <v>0</v>
      </c>
      <c r="J125" s="251">
        <f>PUNTAJE!P125</f>
        <v>0</v>
      </c>
      <c r="K125" s="251">
        <f>PUNTAJE!S125</f>
        <v>0</v>
      </c>
      <c r="L125" s="251">
        <f>PUNTAJE!V125</f>
        <v>0</v>
      </c>
      <c r="M125" s="251">
        <f>PUNTAJE!Y125</f>
        <v>0</v>
      </c>
      <c r="N125" s="251">
        <f>PUNTAJE!AB125</f>
        <v>500.00000000000006</v>
      </c>
      <c r="O125" s="251">
        <f>PUNTAJE!AE125</f>
        <v>0</v>
      </c>
      <c r="P125" s="251">
        <f>PUNTAJE!AH125</f>
        <v>431.7390294868818</v>
      </c>
      <c r="Q125" s="251">
        <f>PUNTAJE!AK125</f>
        <v>0</v>
      </c>
      <c r="R125" s="251">
        <f>PUNTAJE!AN125</f>
        <v>0</v>
      </c>
      <c r="S125" s="251">
        <f>PUNTAJE!AQ125</f>
        <v>0</v>
      </c>
      <c r="T125" s="251">
        <f>PUNTAJE!AT125</f>
        <v>0</v>
      </c>
      <c r="U125" s="251">
        <f>PUNTAJE!AW125</f>
        <v>0</v>
      </c>
      <c r="V125" s="251">
        <f>PUNTAJE!AZ125</f>
        <v>0</v>
      </c>
      <c r="W125" s="251">
        <f>PUNTAJE!BC125</f>
        <v>0</v>
      </c>
      <c r="X125" s="251">
        <f>PUNTAJE!BF125</f>
        <v>477.77492291880787</v>
      </c>
      <c r="Y125" s="251">
        <f>PUNTAJE!BI125</f>
        <v>0</v>
      </c>
      <c r="Z125" s="251">
        <f>PUNTAJE!BL125</f>
        <v>0</v>
      </c>
      <c r="AA125" s="251">
        <f>PUNTAJE!BO125</f>
        <v>0</v>
      </c>
      <c r="AB125" s="251">
        <f>PUNTAJE!BR125</f>
        <v>491.93121693121697</v>
      </c>
      <c r="AC125" s="251">
        <f>PUNTAJE!BU125</f>
        <v>431.7390294868818</v>
      </c>
      <c r="AD125" s="251">
        <f>PUNTAJE!BX125</f>
        <v>0</v>
      </c>
      <c r="AE125" s="251">
        <f>PUNTAJE!CA125</f>
        <v>0</v>
      </c>
      <c r="AF125" s="251">
        <f>PUNTAJE!CD125</f>
        <v>0</v>
      </c>
      <c r="AG125" s="251">
        <f>PUNTAJE!CG125</f>
        <v>0</v>
      </c>
      <c r="AH125" s="251">
        <f>PUNTAJE!CJ125</f>
        <v>0</v>
      </c>
      <c r="AI125" s="40">
        <f t="shared" si="25"/>
        <v>500.00000000000006</v>
      </c>
      <c r="AJ125" s="146" t="s">
        <v>558</v>
      </c>
      <c r="AK125" s="40">
        <f>MAX(H125,I125,J125,K125,L125,M125,O125,P125,Q125,R125,S125,T125,U125,V125,W125,X125,Y125,Z125,AA125,AB125,AC125,AD125,AE125,AH125)</f>
        <v>491.93121693121697</v>
      </c>
      <c r="AL125" s="40">
        <f>AK125-AB125</f>
        <v>0</v>
      </c>
      <c r="AM125" s="40" t="s">
        <v>570</v>
      </c>
      <c r="AP125" s="40" t="s">
        <v>567</v>
      </c>
    </row>
    <row r="126" spans="1:42" s="40" customFormat="1" ht="51" x14ac:dyDescent="0.2">
      <c r="A126" s="103">
        <v>117</v>
      </c>
      <c r="B126" s="202" t="s">
        <v>212</v>
      </c>
      <c r="C126" s="121" t="s">
        <v>213</v>
      </c>
      <c r="D126" s="146">
        <v>1</v>
      </c>
      <c r="E126" s="227" t="s">
        <v>53</v>
      </c>
      <c r="F126" s="228">
        <v>1</v>
      </c>
      <c r="G126" s="25">
        <v>65921.994222000008</v>
      </c>
      <c r="H126" s="251">
        <f>PUNTAJE!J126</f>
        <v>0</v>
      </c>
      <c r="I126" s="251">
        <f>PUNTAJE!M126</f>
        <v>0</v>
      </c>
      <c r="J126" s="251">
        <f>PUNTAJE!P126</f>
        <v>0</v>
      </c>
      <c r="K126" s="251">
        <f>PUNTAJE!S126</f>
        <v>0</v>
      </c>
      <c r="L126" s="251">
        <f>PUNTAJE!V126</f>
        <v>0</v>
      </c>
      <c r="M126" s="251">
        <f>PUNTAJE!Y126</f>
        <v>0</v>
      </c>
      <c r="N126" s="251">
        <f>PUNTAJE!AB126</f>
        <v>0</v>
      </c>
      <c r="O126" s="251">
        <f>PUNTAJE!AE126</f>
        <v>0</v>
      </c>
      <c r="P126" s="251">
        <f>PUNTAJE!AH126</f>
        <v>500</v>
      </c>
      <c r="Q126" s="251">
        <f>PUNTAJE!AK126</f>
        <v>0</v>
      </c>
      <c r="R126" s="251">
        <f>PUNTAJE!AN126</f>
        <v>0</v>
      </c>
      <c r="S126" s="251">
        <f>PUNTAJE!AQ126</f>
        <v>0</v>
      </c>
      <c r="T126" s="251">
        <f>PUNTAJE!AT126</f>
        <v>0</v>
      </c>
      <c r="U126" s="251">
        <f>PUNTAJE!AW126</f>
        <v>0</v>
      </c>
      <c r="V126" s="251">
        <f>PUNTAJE!AZ126</f>
        <v>0</v>
      </c>
      <c r="W126" s="251">
        <f>PUNTAJE!BC126</f>
        <v>0</v>
      </c>
      <c r="X126" s="251">
        <f>PUNTAJE!BF126</f>
        <v>0</v>
      </c>
      <c r="Y126" s="251">
        <f>PUNTAJE!BI126</f>
        <v>0</v>
      </c>
      <c r="Z126" s="251">
        <f>PUNTAJE!BL126</f>
        <v>0</v>
      </c>
      <c r="AA126" s="251">
        <f>PUNTAJE!BO126</f>
        <v>0</v>
      </c>
      <c r="AB126" s="251">
        <f>PUNTAJE!BR126</f>
        <v>0</v>
      </c>
      <c r="AC126" s="251">
        <f>PUNTAJE!BU126</f>
        <v>0</v>
      </c>
      <c r="AD126" s="251">
        <f>PUNTAJE!BX126</f>
        <v>0</v>
      </c>
      <c r="AE126" s="251">
        <f>PUNTAJE!CA126</f>
        <v>0</v>
      </c>
      <c r="AF126" s="251">
        <f>PUNTAJE!CD126</f>
        <v>0</v>
      </c>
      <c r="AG126" s="251">
        <f>PUNTAJE!CG126</f>
        <v>0</v>
      </c>
      <c r="AH126" s="251">
        <f>PUNTAJE!CJ126</f>
        <v>0</v>
      </c>
      <c r="AI126" s="40">
        <f t="shared" si="25"/>
        <v>500</v>
      </c>
      <c r="AJ126" s="146" t="s">
        <v>560</v>
      </c>
      <c r="AK126" s="206">
        <f>MAX(H126,I126,J126,K126,L126,M126,N126,O126,Q126,R126,S126,T126,U126,V126,W126,X126,Y126,Z126,AA126,AB126,AC126,AD126,AE126,AH126)</f>
        <v>0</v>
      </c>
      <c r="AM126" s="40" t="s">
        <v>601</v>
      </c>
      <c r="AP126" s="40" t="s">
        <v>602</v>
      </c>
    </row>
    <row r="127" spans="1:42" s="40" customFormat="1" ht="38.25" x14ac:dyDescent="0.2">
      <c r="A127" s="103">
        <v>118</v>
      </c>
      <c r="B127" s="202" t="s">
        <v>214</v>
      </c>
      <c r="C127" s="121" t="s">
        <v>215</v>
      </c>
      <c r="D127" s="146">
        <v>1</v>
      </c>
      <c r="E127" s="227" t="s">
        <v>53</v>
      </c>
      <c r="F127" s="228">
        <v>1223.6666666666667</v>
      </c>
      <c r="G127" s="25">
        <v>775</v>
      </c>
      <c r="H127" s="251">
        <f>PUNTAJE!J127</f>
        <v>0</v>
      </c>
      <c r="I127" s="251">
        <f>PUNTAJE!M127</f>
        <v>0</v>
      </c>
      <c r="J127" s="251">
        <f>PUNTAJE!P127</f>
        <v>0</v>
      </c>
      <c r="K127" s="251">
        <f>PUNTAJE!S127</f>
        <v>0</v>
      </c>
      <c r="L127" s="251">
        <f>PUNTAJE!V127</f>
        <v>0</v>
      </c>
      <c r="M127" s="251">
        <f>PUNTAJE!Y127</f>
        <v>500</v>
      </c>
      <c r="N127" s="251">
        <f>PUNTAJE!AB127</f>
        <v>490.50632911392404</v>
      </c>
      <c r="O127" s="251">
        <f>PUNTAJE!AE127</f>
        <v>0</v>
      </c>
      <c r="P127" s="251">
        <f>PUNTAJE!AH127</f>
        <v>392.20647773279353</v>
      </c>
      <c r="Q127" s="251">
        <f>PUNTAJE!AK127</f>
        <v>0</v>
      </c>
      <c r="R127" s="251">
        <f>PUNTAJE!AN127</f>
        <v>0</v>
      </c>
      <c r="S127" s="251">
        <f>PUNTAJE!AQ127</f>
        <v>0</v>
      </c>
      <c r="T127" s="251">
        <f>PUNTAJE!AT127</f>
        <v>0</v>
      </c>
      <c r="U127" s="251">
        <f>PUNTAJE!AW127</f>
        <v>0</v>
      </c>
      <c r="V127" s="251">
        <f>PUNTAJE!AZ127</f>
        <v>0</v>
      </c>
      <c r="W127" s="251">
        <f>PUNTAJE!BC127</f>
        <v>0</v>
      </c>
      <c r="X127" s="251">
        <f>PUNTAJE!BF127</f>
        <v>0</v>
      </c>
      <c r="Y127" s="251">
        <f>PUNTAJE!BI127</f>
        <v>0</v>
      </c>
      <c r="Z127" s="251">
        <f>PUNTAJE!BL127</f>
        <v>0</v>
      </c>
      <c r="AA127" s="251">
        <f>PUNTAJE!BO127</f>
        <v>0</v>
      </c>
      <c r="AB127" s="251">
        <f>PUNTAJE!BR127</f>
        <v>0</v>
      </c>
      <c r="AC127" s="251">
        <f>PUNTAJE!BU127</f>
        <v>0</v>
      </c>
      <c r="AD127" s="251">
        <f>PUNTAJE!BX127</f>
        <v>0</v>
      </c>
      <c r="AE127" s="251">
        <f>PUNTAJE!CA127</f>
        <v>0</v>
      </c>
      <c r="AF127" s="251">
        <f>PUNTAJE!CD127</f>
        <v>0</v>
      </c>
      <c r="AG127" s="251">
        <f>PUNTAJE!CG127</f>
        <v>0</v>
      </c>
      <c r="AH127" s="251">
        <f>PUNTAJE!CJ127</f>
        <v>0</v>
      </c>
      <c r="AI127" s="40">
        <f t="shared" si="25"/>
        <v>500</v>
      </c>
      <c r="AJ127" s="146" t="s">
        <v>557</v>
      </c>
      <c r="AK127" s="40">
        <f t="shared" ref="AK127:AK128" si="36">MAX(H127,I127,J127,K127,L127,N127,O127,P127,Q127,R127,S127,T127,U127,V127,W127,X127,Y127,Z127,AA127,AB127,AC127,AD127,AE127,AH127)</f>
        <v>490.50632911392404</v>
      </c>
      <c r="AL127" s="40">
        <f t="shared" ref="AL127:AL128" si="37">AK127-N127</f>
        <v>0</v>
      </c>
      <c r="AM127" s="40" t="s">
        <v>558</v>
      </c>
      <c r="AN127" s="40">
        <f t="shared" ref="AN127:AN128" si="38">MAX(H127,I127,J127,K127,L127,O127,P127,Q127,R127,S127,T127,U127,V127,W127,X127,Y127,Z127,AA127,AB127,AC127,AD127,AE127,AH127)</f>
        <v>392.20647773279353</v>
      </c>
      <c r="AO127" s="40">
        <f>AN127-P127</f>
        <v>0</v>
      </c>
      <c r="AP127" s="40" t="s">
        <v>560</v>
      </c>
    </row>
    <row r="128" spans="1:42" s="40" customFormat="1" ht="38.25" x14ac:dyDescent="0.2">
      <c r="A128" s="103">
        <v>119</v>
      </c>
      <c r="B128" s="202" t="s">
        <v>216</v>
      </c>
      <c r="C128" s="121" t="s">
        <v>215</v>
      </c>
      <c r="D128" s="146">
        <v>1</v>
      </c>
      <c r="E128" s="227" t="s">
        <v>53</v>
      </c>
      <c r="F128" s="228">
        <v>8.6666666666666661</v>
      </c>
      <c r="G128" s="25">
        <v>1065.05</v>
      </c>
      <c r="H128" s="251">
        <f>PUNTAJE!J128</f>
        <v>0</v>
      </c>
      <c r="I128" s="251">
        <f>PUNTAJE!M128</f>
        <v>0</v>
      </c>
      <c r="J128" s="251">
        <f>PUNTAJE!P128</f>
        <v>0</v>
      </c>
      <c r="K128" s="251">
        <f>PUNTAJE!S128</f>
        <v>0</v>
      </c>
      <c r="L128" s="251">
        <f>PUNTAJE!V128</f>
        <v>0</v>
      </c>
      <c r="M128" s="251">
        <f>PUNTAJE!Y128</f>
        <v>500</v>
      </c>
      <c r="N128" s="251">
        <f>PUNTAJE!AB128</f>
        <v>433.62403100775197</v>
      </c>
      <c r="O128" s="251">
        <f>PUNTAJE!AE128</f>
        <v>0</v>
      </c>
      <c r="P128" s="251">
        <f>PUNTAJE!AH128</f>
        <v>0</v>
      </c>
      <c r="Q128" s="251">
        <f>PUNTAJE!AK128</f>
        <v>0</v>
      </c>
      <c r="R128" s="251">
        <f>PUNTAJE!AN128</f>
        <v>0</v>
      </c>
      <c r="S128" s="251">
        <f>PUNTAJE!AQ128</f>
        <v>0</v>
      </c>
      <c r="T128" s="251">
        <f>PUNTAJE!AT128</f>
        <v>0</v>
      </c>
      <c r="U128" s="251">
        <f>PUNTAJE!AW128</f>
        <v>0</v>
      </c>
      <c r="V128" s="251">
        <f>PUNTAJE!AZ128</f>
        <v>0</v>
      </c>
      <c r="W128" s="251">
        <f>PUNTAJE!BC128</f>
        <v>0</v>
      </c>
      <c r="X128" s="251">
        <f>PUNTAJE!BF128</f>
        <v>0</v>
      </c>
      <c r="Y128" s="251">
        <f>PUNTAJE!BI128</f>
        <v>0</v>
      </c>
      <c r="Z128" s="251">
        <f>PUNTAJE!BL128</f>
        <v>0</v>
      </c>
      <c r="AA128" s="251">
        <f>PUNTAJE!BO128</f>
        <v>0</v>
      </c>
      <c r="AB128" s="251">
        <f>PUNTAJE!BR128</f>
        <v>0</v>
      </c>
      <c r="AC128" s="251">
        <f>PUNTAJE!BU128</f>
        <v>0</v>
      </c>
      <c r="AD128" s="251">
        <f>PUNTAJE!BX128</f>
        <v>0</v>
      </c>
      <c r="AE128" s="251">
        <f>PUNTAJE!CA128</f>
        <v>0</v>
      </c>
      <c r="AF128" s="251">
        <f>PUNTAJE!CD128</f>
        <v>0</v>
      </c>
      <c r="AG128" s="251">
        <f>PUNTAJE!CG128</f>
        <v>0</v>
      </c>
      <c r="AH128" s="251">
        <f>PUNTAJE!CJ128</f>
        <v>0</v>
      </c>
      <c r="AI128" s="40">
        <f t="shared" si="25"/>
        <v>500</v>
      </c>
      <c r="AJ128" s="146" t="s">
        <v>557</v>
      </c>
      <c r="AK128" s="40">
        <f t="shared" si="36"/>
        <v>433.62403100775197</v>
      </c>
      <c r="AL128" s="40">
        <f t="shared" si="37"/>
        <v>0</v>
      </c>
      <c r="AM128" s="40" t="s">
        <v>558</v>
      </c>
      <c r="AN128" s="40">
        <f t="shared" si="38"/>
        <v>0</v>
      </c>
      <c r="AP128" s="40" t="s">
        <v>602</v>
      </c>
    </row>
    <row r="129" spans="1:42" s="40" customFormat="1" ht="38.25" x14ac:dyDescent="0.2">
      <c r="A129" s="103">
        <v>120</v>
      </c>
      <c r="B129" s="202" t="s">
        <v>217</v>
      </c>
      <c r="C129" s="121" t="s">
        <v>218</v>
      </c>
      <c r="D129" s="146">
        <v>1</v>
      </c>
      <c r="E129" s="227" t="s">
        <v>53</v>
      </c>
      <c r="F129" s="228">
        <v>3.6666666666666665</v>
      </c>
      <c r="G129" s="25">
        <v>479796.1</v>
      </c>
      <c r="H129" s="251">
        <f>PUNTAJE!J129</f>
        <v>0</v>
      </c>
      <c r="I129" s="251">
        <f>PUNTAJE!M129</f>
        <v>0</v>
      </c>
      <c r="J129" s="251">
        <f>PUNTAJE!P129</f>
        <v>0</v>
      </c>
      <c r="K129" s="251">
        <f>PUNTAJE!S129</f>
        <v>0</v>
      </c>
      <c r="L129" s="251">
        <f>PUNTAJE!V129</f>
        <v>0</v>
      </c>
      <c r="M129" s="251">
        <f>PUNTAJE!Y129</f>
        <v>0</v>
      </c>
      <c r="N129" s="251">
        <f>PUNTAJE!AB129</f>
        <v>0</v>
      </c>
      <c r="O129" s="251">
        <f>PUNTAJE!AE129</f>
        <v>0</v>
      </c>
      <c r="P129" s="251">
        <f>PUNTAJE!AH129</f>
        <v>0</v>
      </c>
      <c r="Q129" s="251">
        <f>PUNTAJE!AK129</f>
        <v>0</v>
      </c>
      <c r="R129" s="251">
        <f>PUNTAJE!AN129</f>
        <v>0</v>
      </c>
      <c r="S129" s="251">
        <f>PUNTAJE!AQ129</f>
        <v>500</v>
      </c>
      <c r="T129" s="251">
        <f>PUNTAJE!AT129</f>
        <v>0</v>
      </c>
      <c r="U129" s="251">
        <f>PUNTAJE!AW129</f>
        <v>0</v>
      </c>
      <c r="V129" s="251">
        <f>PUNTAJE!AZ129</f>
        <v>0</v>
      </c>
      <c r="W129" s="251">
        <f>PUNTAJE!BC129</f>
        <v>0</v>
      </c>
      <c r="X129" s="251">
        <f>PUNTAJE!BF129</f>
        <v>0</v>
      </c>
      <c r="Y129" s="251">
        <f>PUNTAJE!BI129</f>
        <v>0</v>
      </c>
      <c r="Z129" s="251">
        <f>PUNTAJE!BL129</f>
        <v>0</v>
      </c>
      <c r="AA129" s="251">
        <f>PUNTAJE!BO129</f>
        <v>0</v>
      </c>
      <c r="AB129" s="251">
        <f>PUNTAJE!BR129</f>
        <v>0</v>
      </c>
      <c r="AC129" s="251">
        <f>PUNTAJE!BU129</f>
        <v>0</v>
      </c>
      <c r="AD129" s="251">
        <f>PUNTAJE!BX129</f>
        <v>0</v>
      </c>
      <c r="AE129" s="251">
        <f>PUNTAJE!CA129</f>
        <v>0</v>
      </c>
      <c r="AF129" s="251">
        <f>PUNTAJE!CD129</f>
        <v>0</v>
      </c>
      <c r="AG129" s="251">
        <f>PUNTAJE!CG129</f>
        <v>0</v>
      </c>
      <c r="AH129" s="251">
        <f>PUNTAJE!CJ129</f>
        <v>0</v>
      </c>
      <c r="AI129" s="40">
        <f t="shared" si="25"/>
        <v>500</v>
      </c>
      <c r="AJ129" s="146" t="s">
        <v>563</v>
      </c>
      <c r="AK129" s="40">
        <f t="shared" ref="AK129:AK130" si="39">MAX(H129,I129,J129,K129,L129,M129,N129,O129,P129,Q129,R129,T129,U129,V129,W129,X129,Y129,Z129,AA129,AB129,AC129,AD129,AE129,AH129)</f>
        <v>0</v>
      </c>
      <c r="AM129" s="40" t="s">
        <v>601</v>
      </c>
      <c r="AP129" s="40" t="s">
        <v>602</v>
      </c>
    </row>
    <row r="130" spans="1:42" s="40" customFormat="1" ht="38.25" x14ac:dyDescent="0.2">
      <c r="A130" s="103">
        <v>121</v>
      </c>
      <c r="B130" s="202" t="s">
        <v>219</v>
      </c>
      <c r="C130" s="121" t="s">
        <v>218</v>
      </c>
      <c r="D130" s="146">
        <v>1</v>
      </c>
      <c r="E130" s="227" t="s">
        <v>53</v>
      </c>
      <c r="F130" s="228">
        <v>1</v>
      </c>
      <c r="G130" s="25">
        <v>886377.45</v>
      </c>
      <c r="H130" s="251">
        <f>PUNTAJE!J130</f>
        <v>0</v>
      </c>
      <c r="I130" s="251">
        <f>PUNTAJE!M130</f>
        <v>0</v>
      </c>
      <c r="J130" s="251">
        <f>PUNTAJE!P130</f>
        <v>0</v>
      </c>
      <c r="K130" s="251">
        <f>PUNTAJE!S130</f>
        <v>0</v>
      </c>
      <c r="L130" s="251">
        <f>PUNTAJE!V130</f>
        <v>0</v>
      </c>
      <c r="M130" s="251">
        <f>PUNTAJE!Y130</f>
        <v>0</v>
      </c>
      <c r="N130" s="251">
        <f>PUNTAJE!AB130</f>
        <v>0</v>
      </c>
      <c r="O130" s="251">
        <f>PUNTAJE!AE130</f>
        <v>0</v>
      </c>
      <c r="P130" s="251">
        <f>PUNTAJE!AH130</f>
        <v>0</v>
      </c>
      <c r="Q130" s="251">
        <f>PUNTAJE!AK130</f>
        <v>0</v>
      </c>
      <c r="R130" s="251">
        <f>PUNTAJE!AN130</f>
        <v>0</v>
      </c>
      <c r="S130" s="251">
        <f>PUNTAJE!AQ130</f>
        <v>500</v>
      </c>
      <c r="T130" s="251">
        <f>PUNTAJE!AT130</f>
        <v>0</v>
      </c>
      <c r="U130" s="251">
        <f>PUNTAJE!AW130</f>
        <v>0</v>
      </c>
      <c r="V130" s="251">
        <f>PUNTAJE!AZ130</f>
        <v>0</v>
      </c>
      <c r="W130" s="251">
        <f>PUNTAJE!BC130</f>
        <v>0</v>
      </c>
      <c r="X130" s="251">
        <f>PUNTAJE!BF130</f>
        <v>0</v>
      </c>
      <c r="Y130" s="251">
        <f>PUNTAJE!BI130</f>
        <v>0</v>
      </c>
      <c r="Z130" s="251">
        <f>PUNTAJE!BL130</f>
        <v>0</v>
      </c>
      <c r="AA130" s="251">
        <f>PUNTAJE!BO130</f>
        <v>0</v>
      </c>
      <c r="AB130" s="251">
        <f>PUNTAJE!BR130</f>
        <v>0</v>
      </c>
      <c r="AC130" s="251">
        <f>PUNTAJE!BU130</f>
        <v>0</v>
      </c>
      <c r="AD130" s="251">
        <f>PUNTAJE!BX130</f>
        <v>0</v>
      </c>
      <c r="AE130" s="251">
        <f>PUNTAJE!CA130</f>
        <v>0</v>
      </c>
      <c r="AF130" s="251">
        <f>PUNTAJE!CD130</f>
        <v>0</v>
      </c>
      <c r="AG130" s="251">
        <f>PUNTAJE!CG130</f>
        <v>0</v>
      </c>
      <c r="AH130" s="251">
        <f>PUNTAJE!CJ130</f>
        <v>382.47469233822943</v>
      </c>
      <c r="AI130" s="40">
        <f t="shared" si="25"/>
        <v>500</v>
      </c>
      <c r="AJ130" s="146" t="s">
        <v>563</v>
      </c>
      <c r="AK130" s="40">
        <f t="shared" si="39"/>
        <v>382.47469233822943</v>
      </c>
      <c r="AL130" s="40">
        <f>AN130-AH130</f>
        <v>-382.47469233822943</v>
      </c>
      <c r="AM130" s="146" t="s">
        <v>574</v>
      </c>
      <c r="AN130" s="40">
        <f>MAX(H130,I130,J130,K130,L130,M130,N130,O130,P130,Q130,R130,T130,U130,V130,W130,X130,Y130,Z130,AA130,AB130,AC130,AD130,AE130)</f>
        <v>0</v>
      </c>
      <c r="AO130" s="254"/>
      <c r="AP130" s="40" t="s">
        <v>602</v>
      </c>
    </row>
    <row r="131" spans="1:42" s="40" customFormat="1" ht="25.5" x14ac:dyDescent="0.2">
      <c r="A131" s="103">
        <v>122</v>
      </c>
      <c r="B131" s="202" t="s">
        <v>220</v>
      </c>
      <c r="C131" s="121" t="s">
        <v>221</v>
      </c>
      <c r="D131" s="146">
        <v>1</v>
      </c>
      <c r="E131" s="227" t="s">
        <v>53</v>
      </c>
      <c r="F131" s="228">
        <v>31</v>
      </c>
      <c r="G131" s="25">
        <v>88655</v>
      </c>
      <c r="H131" s="251">
        <f>PUNTAJE!J131</f>
        <v>0</v>
      </c>
      <c r="I131" s="251">
        <f>PUNTAJE!M131</f>
        <v>0</v>
      </c>
      <c r="J131" s="251">
        <f>PUNTAJE!P131</f>
        <v>0</v>
      </c>
      <c r="K131" s="251">
        <f>PUNTAJE!S131</f>
        <v>0</v>
      </c>
      <c r="L131" s="251">
        <f>PUNTAJE!V131</f>
        <v>0</v>
      </c>
      <c r="M131" s="251">
        <f>PUNTAJE!Y131</f>
        <v>0</v>
      </c>
      <c r="N131" s="251">
        <f>PUNTAJE!AB131</f>
        <v>0</v>
      </c>
      <c r="O131" s="251">
        <f>PUNTAJE!AE131</f>
        <v>0</v>
      </c>
      <c r="P131" s="251">
        <f>PUNTAJE!AH131</f>
        <v>0</v>
      </c>
      <c r="Q131" s="251">
        <f>PUNTAJE!AK131</f>
        <v>0</v>
      </c>
      <c r="R131" s="251">
        <f>PUNTAJE!AN131</f>
        <v>0</v>
      </c>
      <c r="S131" s="251">
        <f>PUNTAJE!AQ131</f>
        <v>0</v>
      </c>
      <c r="T131" s="251">
        <f>PUNTAJE!AT131</f>
        <v>0</v>
      </c>
      <c r="U131" s="251">
        <f>PUNTAJE!AW131</f>
        <v>0</v>
      </c>
      <c r="V131" s="251">
        <f>PUNTAJE!AZ131</f>
        <v>0</v>
      </c>
      <c r="W131" s="251">
        <f>PUNTAJE!BC131</f>
        <v>0</v>
      </c>
      <c r="X131" s="251">
        <f>PUNTAJE!BF131</f>
        <v>0</v>
      </c>
      <c r="Y131" s="251">
        <f>PUNTAJE!BI131</f>
        <v>0</v>
      </c>
      <c r="Z131" s="251">
        <f>PUNTAJE!BL131</f>
        <v>0</v>
      </c>
      <c r="AA131" s="251">
        <f>PUNTAJE!BO131</f>
        <v>0</v>
      </c>
      <c r="AB131" s="251">
        <f>PUNTAJE!BR131</f>
        <v>0</v>
      </c>
      <c r="AC131" s="251">
        <f>PUNTAJE!BU131</f>
        <v>0</v>
      </c>
      <c r="AD131" s="251">
        <f>PUNTAJE!BX131</f>
        <v>0</v>
      </c>
      <c r="AE131" s="251">
        <f>PUNTAJE!CA131</f>
        <v>0</v>
      </c>
      <c r="AF131" s="251">
        <f>PUNTAJE!CD131</f>
        <v>0</v>
      </c>
      <c r="AG131" s="251">
        <f>PUNTAJE!CG131</f>
        <v>0</v>
      </c>
      <c r="AH131" s="251">
        <f>PUNTAJE!CJ131</f>
        <v>500</v>
      </c>
      <c r="AI131" s="40">
        <f t="shared" si="25"/>
        <v>500</v>
      </c>
      <c r="AJ131" s="40" t="s">
        <v>574</v>
      </c>
      <c r="AK131" s="40">
        <f>MAX(H131,I131,J131,K131,L131,M131,N131,O131,P131,Q131,R131,S131,T131,U131,V131,W131,X131,Y131,Z131,AA131,AB131,AC131,AD131,AE131,)</f>
        <v>0</v>
      </c>
      <c r="AM131" s="40" t="s">
        <v>601</v>
      </c>
      <c r="AN131" s="40">
        <f>MAX(H131,I131,J131,K131,L131,M131,N131,O131,P131,Q131,R131,S131,T131,U131,V131,W131,X131,Y131,Z131,AA131,AB131,AC131,AD131,AE131)</f>
        <v>0</v>
      </c>
      <c r="AP131" s="40" t="s">
        <v>602</v>
      </c>
    </row>
    <row r="132" spans="1:42" s="40" customFormat="1" ht="25.5" x14ac:dyDescent="0.2">
      <c r="A132" s="103">
        <v>123</v>
      </c>
      <c r="B132" s="202" t="s">
        <v>222</v>
      </c>
      <c r="C132" s="121" t="s">
        <v>221</v>
      </c>
      <c r="D132" s="146">
        <v>1</v>
      </c>
      <c r="E132" s="227" t="s">
        <v>53</v>
      </c>
      <c r="F132" s="228">
        <v>998</v>
      </c>
      <c r="G132" s="25">
        <v>4658.8500000000004</v>
      </c>
      <c r="H132" s="251">
        <f>PUNTAJE!J132</f>
        <v>0</v>
      </c>
      <c r="I132" s="251">
        <f>PUNTAJE!M132</f>
        <v>0</v>
      </c>
      <c r="J132" s="251">
        <f>PUNTAJE!P132</f>
        <v>0</v>
      </c>
      <c r="K132" s="251">
        <f>PUNTAJE!S132</f>
        <v>0</v>
      </c>
      <c r="L132" s="251">
        <f>PUNTAJE!V132</f>
        <v>0</v>
      </c>
      <c r="M132" s="251">
        <f>PUNTAJE!Y132</f>
        <v>0</v>
      </c>
      <c r="N132" s="251">
        <f>PUNTAJE!AB132</f>
        <v>0</v>
      </c>
      <c r="O132" s="251">
        <f>PUNTAJE!AE132</f>
        <v>0</v>
      </c>
      <c r="P132" s="251">
        <f>PUNTAJE!AH132</f>
        <v>391.497975708502</v>
      </c>
      <c r="Q132" s="251">
        <f>PUNTAJE!AK132</f>
        <v>0</v>
      </c>
      <c r="R132" s="251">
        <f>PUNTAJE!AN132</f>
        <v>402.91666666666669</v>
      </c>
      <c r="S132" s="251">
        <f>PUNTAJE!AQ132</f>
        <v>0</v>
      </c>
      <c r="T132" s="251">
        <f>PUNTAJE!AT132</f>
        <v>460.47619047619048</v>
      </c>
      <c r="U132" s="251">
        <f>PUNTAJE!AW132</f>
        <v>0</v>
      </c>
      <c r="V132" s="251">
        <f>PUNTAJE!AZ132</f>
        <v>0</v>
      </c>
      <c r="W132" s="251">
        <f>PUNTAJE!BC132</f>
        <v>0</v>
      </c>
      <c r="X132" s="251">
        <f>PUNTAJE!BF132</f>
        <v>500</v>
      </c>
      <c r="Y132" s="251">
        <f>PUNTAJE!BI132</f>
        <v>0</v>
      </c>
      <c r="Z132" s="251">
        <f>PUNTAJE!BL132</f>
        <v>0</v>
      </c>
      <c r="AA132" s="251">
        <f>PUNTAJE!BO132</f>
        <v>0</v>
      </c>
      <c r="AB132" s="251">
        <f>PUNTAJE!BR132</f>
        <v>403.75782881002084</v>
      </c>
      <c r="AC132" s="251">
        <f>PUNTAJE!BU132</f>
        <v>380.9336222178452</v>
      </c>
      <c r="AD132" s="251">
        <f>PUNTAJE!BX132</f>
        <v>0</v>
      </c>
      <c r="AE132" s="251">
        <f>PUNTAJE!CA132</f>
        <v>0</v>
      </c>
      <c r="AF132" s="251">
        <f>PUNTAJE!CD132</f>
        <v>0</v>
      </c>
      <c r="AG132" s="251">
        <f>PUNTAJE!CG132</f>
        <v>0</v>
      </c>
      <c r="AH132" s="251">
        <f>PUNTAJE!CJ132</f>
        <v>0</v>
      </c>
      <c r="AI132" s="40">
        <f t="shared" si="25"/>
        <v>500</v>
      </c>
      <c r="AJ132" s="146" t="s">
        <v>567</v>
      </c>
      <c r="AK132" s="40">
        <f>MAX(H132,I132,J132,K132,L132,M132,N132,O132,P132,Q132,R132,S132,T132,U132,V132,W132,Y132,Z132,AA132,AB132,AC132,AD132,AE132,AH132)</f>
        <v>460.47619047619048</v>
      </c>
      <c r="AL132" s="40">
        <f>AN132-T132</f>
        <v>-56.718361666169642</v>
      </c>
      <c r="AM132" s="40" t="s">
        <v>564</v>
      </c>
      <c r="AN132" s="40">
        <f>MAX(H132,I132,J132,K132,L132,M132,N132,O132,P132,Q132,R132,S132,U132,V132,W132,Y132,Z132,AA132,AB132,AC132,AD132,AE132,AH132)</f>
        <v>403.75782881002084</v>
      </c>
      <c r="AP132" s="40" t="s">
        <v>570</v>
      </c>
    </row>
    <row r="133" spans="1:42" s="40" customFormat="1" ht="25.5" x14ac:dyDescent="0.2">
      <c r="A133" s="103">
        <v>124</v>
      </c>
      <c r="B133" s="202" t="s">
        <v>223</v>
      </c>
      <c r="C133" s="121" t="s">
        <v>221</v>
      </c>
      <c r="D133" s="146">
        <v>1</v>
      </c>
      <c r="E133" s="227" t="s">
        <v>53</v>
      </c>
      <c r="F133" s="228">
        <v>1</v>
      </c>
      <c r="G133" s="25">
        <v>25704</v>
      </c>
      <c r="H133" s="251">
        <f>PUNTAJE!J133</f>
        <v>0</v>
      </c>
      <c r="I133" s="251">
        <f>PUNTAJE!M133</f>
        <v>0</v>
      </c>
      <c r="J133" s="251">
        <f>PUNTAJE!P133</f>
        <v>0</v>
      </c>
      <c r="K133" s="251">
        <f>PUNTAJE!S133</f>
        <v>0</v>
      </c>
      <c r="L133" s="251">
        <f>PUNTAJE!V133</f>
        <v>0</v>
      </c>
      <c r="M133" s="251">
        <f>PUNTAJE!Y133</f>
        <v>0</v>
      </c>
      <c r="N133" s="251">
        <f>PUNTAJE!AB133</f>
        <v>0</v>
      </c>
      <c r="O133" s="251">
        <f>PUNTAJE!AE133</f>
        <v>0</v>
      </c>
      <c r="P133" s="251">
        <f>PUNTAJE!AH133</f>
        <v>0</v>
      </c>
      <c r="Q133" s="251">
        <f>PUNTAJE!AK133</f>
        <v>0</v>
      </c>
      <c r="R133" s="251">
        <f>PUNTAJE!AN133</f>
        <v>0</v>
      </c>
      <c r="S133" s="251">
        <f>PUNTAJE!AQ133</f>
        <v>0</v>
      </c>
      <c r="T133" s="251">
        <f>PUNTAJE!AT133</f>
        <v>0</v>
      </c>
      <c r="U133" s="251">
        <f>PUNTAJE!AW133</f>
        <v>0</v>
      </c>
      <c r="V133" s="251">
        <f>PUNTAJE!AZ133</f>
        <v>0</v>
      </c>
      <c r="W133" s="251">
        <f>PUNTAJE!BC133</f>
        <v>0</v>
      </c>
      <c r="X133" s="251">
        <f>PUNTAJE!BF133</f>
        <v>0</v>
      </c>
      <c r="Y133" s="251">
        <f>PUNTAJE!BI133</f>
        <v>0</v>
      </c>
      <c r="Z133" s="251">
        <f>PUNTAJE!BL133</f>
        <v>0</v>
      </c>
      <c r="AA133" s="251">
        <f>PUNTAJE!BO133</f>
        <v>0</v>
      </c>
      <c r="AB133" s="251">
        <f>PUNTAJE!BR133</f>
        <v>0</v>
      </c>
      <c r="AC133" s="251">
        <f>PUNTAJE!BU133</f>
        <v>0</v>
      </c>
      <c r="AD133" s="251">
        <f>PUNTAJE!BX133</f>
        <v>0</v>
      </c>
      <c r="AE133" s="251">
        <f>PUNTAJE!CA133</f>
        <v>0</v>
      </c>
      <c r="AF133" s="251">
        <f>PUNTAJE!CD133</f>
        <v>0</v>
      </c>
      <c r="AG133" s="251">
        <f>PUNTAJE!CG133</f>
        <v>0</v>
      </c>
      <c r="AH133" s="251">
        <f>PUNTAJE!CJ133</f>
        <v>0</v>
      </c>
      <c r="AI133" s="40">
        <f t="shared" si="25"/>
        <v>0</v>
      </c>
      <c r="AJ133" s="40" t="s">
        <v>45</v>
      </c>
      <c r="AK133" s="40">
        <f t="shared" si="26"/>
        <v>0</v>
      </c>
      <c r="AM133" s="40" t="s">
        <v>45</v>
      </c>
      <c r="AP133" s="40" t="s">
        <v>45</v>
      </c>
    </row>
    <row r="134" spans="1:42" s="40" customFormat="1" ht="51" x14ac:dyDescent="0.2">
      <c r="A134" s="103">
        <v>125</v>
      </c>
      <c r="B134" s="202" t="s">
        <v>224</v>
      </c>
      <c r="C134" s="121" t="s">
        <v>225</v>
      </c>
      <c r="D134" s="146">
        <v>1</v>
      </c>
      <c r="E134" s="227" t="s">
        <v>53</v>
      </c>
      <c r="F134" s="228">
        <v>4958.333333333333</v>
      </c>
      <c r="G134" s="25">
        <v>199.92000000000002</v>
      </c>
      <c r="H134" s="251">
        <f>PUNTAJE!J134</f>
        <v>0</v>
      </c>
      <c r="I134" s="251">
        <f>PUNTAJE!M134</f>
        <v>0</v>
      </c>
      <c r="J134" s="251">
        <f>PUNTAJE!P134</f>
        <v>0</v>
      </c>
      <c r="K134" s="251">
        <f>PUNTAJE!S134</f>
        <v>0</v>
      </c>
      <c r="L134" s="251">
        <f>PUNTAJE!V134</f>
        <v>0</v>
      </c>
      <c r="M134" s="251">
        <f>PUNTAJE!Y134</f>
        <v>500.00000000000006</v>
      </c>
      <c r="N134" s="251">
        <f>PUNTAJE!AB134</f>
        <v>477.27272727272737</v>
      </c>
      <c r="O134" s="251">
        <f>PUNTAJE!AE134</f>
        <v>0</v>
      </c>
      <c r="P134" s="251">
        <f>PUNTAJE!AH134</f>
        <v>387.09677419354841</v>
      </c>
      <c r="Q134" s="251">
        <f>PUNTAJE!AK134</f>
        <v>0</v>
      </c>
      <c r="R134" s="251">
        <f>PUNTAJE!AN134</f>
        <v>0</v>
      </c>
      <c r="S134" s="251">
        <f>PUNTAJE!AQ134</f>
        <v>0</v>
      </c>
      <c r="T134" s="251">
        <f>PUNTAJE!AT134</f>
        <v>0</v>
      </c>
      <c r="U134" s="251">
        <f>PUNTAJE!AW134</f>
        <v>412.26993865030681</v>
      </c>
      <c r="V134" s="251">
        <f>PUNTAJE!AZ134</f>
        <v>0</v>
      </c>
      <c r="W134" s="251">
        <f>PUNTAJE!BC134</f>
        <v>0</v>
      </c>
      <c r="X134" s="251">
        <f>PUNTAJE!BF134</f>
        <v>420.00000000000006</v>
      </c>
      <c r="Y134" s="251">
        <f>PUNTAJE!BI134</f>
        <v>0</v>
      </c>
      <c r="Z134" s="251">
        <f>PUNTAJE!BL134</f>
        <v>0</v>
      </c>
      <c r="AA134" s="251">
        <f>PUNTAJE!BO134</f>
        <v>0</v>
      </c>
      <c r="AB134" s="251">
        <f>PUNTAJE!BR134</f>
        <v>0</v>
      </c>
      <c r="AC134" s="251">
        <f>PUNTAJE!BU134</f>
        <v>0</v>
      </c>
      <c r="AD134" s="251">
        <f>PUNTAJE!BX134</f>
        <v>0</v>
      </c>
      <c r="AE134" s="251">
        <f>PUNTAJE!CA134</f>
        <v>0</v>
      </c>
      <c r="AF134" s="251">
        <f>PUNTAJE!CD134</f>
        <v>0</v>
      </c>
      <c r="AG134" s="251">
        <f>PUNTAJE!CG134</f>
        <v>0</v>
      </c>
      <c r="AH134" s="251">
        <f>PUNTAJE!CJ134</f>
        <v>0</v>
      </c>
      <c r="AI134" s="40">
        <f t="shared" si="25"/>
        <v>500.00000000000006</v>
      </c>
      <c r="AJ134" s="146" t="s">
        <v>557</v>
      </c>
      <c r="AK134" s="40">
        <f>MAX(H134,I134,J134,K134,L134,N134,O134,P134,Q134,R134,S134,T134,U134,V134,W134,X134,Y134,Z134,AA134,AB134,AC134,AD134,AE134,AH134)</f>
        <v>477.27272727272737</v>
      </c>
      <c r="AL134" s="40">
        <f>AK134-N134</f>
        <v>0</v>
      </c>
      <c r="AM134" s="40" t="s">
        <v>558</v>
      </c>
      <c r="AN134" s="40">
        <f>MAX(H134,I134,J134,K134,L134,O134,P134,Q134,R134,S134,T134,U134,V134,W134,X134,Y134,Z134,AA134,AB134,AC134,AD134,AE134,AH134)</f>
        <v>420.00000000000006</v>
      </c>
      <c r="AO134" s="40">
        <f>AN134-P134</f>
        <v>32.903225806451644</v>
      </c>
      <c r="AP134" s="40" t="s">
        <v>567</v>
      </c>
    </row>
    <row r="135" spans="1:42" s="40" customFormat="1" ht="51" x14ac:dyDescent="0.2">
      <c r="A135" s="103">
        <v>126</v>
      </c>
      <c r="B135" s="202" t="s">
        <v>226</v>
      </c>
      <c r="C135" s="121" t="s">
        <v>227</v>
      </c>
      <c r="D135" s="146">
        <v>1</v>
      </c>
      <c r="E135" s="227" t="s">
        <v>53</v>
      </c>
      <c r="F135" s="228">
        <v>118</v>
      </c>
      <c r="G135" s="25">
        <v>37128</v>
      </c>
      <c r="H135" s="251">
        <f>PUNTAJE!J135</f>
        <v>0</v>
      </c>
      <c r="I135" s="251">
        <f>PUNTAJE!M135</f>
        <v>0</v>
      </c>
      <c r="J135" s="251">
        <f>PUNTAJE!P135</f>
        <v>0</v>
      </c>
      <c r="K135" s="251">
        <f>PUNTAJE!S135</f>
        <v>0</v>
      </c>
      <c r="L135" s="251">
        <f>PUNTAJE!V135</f>
        <v>0</v>
      </c>
      <c r="M135" s="251">
        <f>PUNTAJE!Y135</f>
        <v>0</v>
      </c>
      <c r="N135" s="251">
        <f>PUNTAJE!AB135</f>
        <v>0</v>
      </c>
      <c r="O135" s="251">
        <f>PUNTAJE!AE135</f>
        <v>0</v>
      </c>
      <c r="P135" s="251">
        <f>PUNTAJE!AH135</f>
        <v>0</v>
      </c>
      <c r="Q135" s="251">
        <f>PUNTAJE!AK135</f>
        <v>0</v>
      </c>
      <c r="R135" s="251">
        <f>PUNTAJE!AN135</f>
        <v>0</v>
      </c>
      <c r="S135" s="251">
        <f>PUNTAJE!AQ135</f>
        <v>0</v>
      </c>
      <c r="T135" s="251">
        <f>PUNTAJE!AT135</f>
        <v>0</v>
      </c>
      <c r="U135" s="251">
        <f>PUNTAJE!AW135</f>
        <v>0</v>
      </c>
      <c r="V135" s="251">
        <f>PUNTAJE!AZ135</f>
        <v>0</v>
      </c>
      <c r="W135" s="251">
        <f>PUNTAJE!BC135</f>
        <v>0</v>
      </c>
      <c r="X135" s="251">
        <f>PUNTAJE!BF135</f>
        <v>0</v>
      </c>
      <c r="Y135" s="251">
        <f>PUNTAJE!BI135</f>
        <v>0</v>
      </c>
      <c r="Z135" s="251">
        <f>PUNTAJE!BL135</f>
        <v>0</v>
      </c>
      <c r="AA135" s="251">
        <f>PUNTAJE!BO135</f>
        <v>0</v>
      </c>
      <c r="AB135" s="251">
        <f>PUNTAJE!BR135</f>
        <v>0</v>
      </c>
      <c r="AC135" s="251">
        <f>PUNTAJE!BU135</f>
        <v>0</v>
      </c>
      <c r="AD135" s="251">
        <f>PUNTAJE!BX135</f>
        <v>0</v>
      </c>
      <c r="AE135" s="251">
        <f>PUNTAJE!CA135</f>
        <v>0</v>
      </c>
      <c r="AF135" s="251">
        <f>PUNTAJE!CD135</f>
        <v>0</v>
      </c>
      <c r="AG135" s="251">
        <f>PUNTAJE!CG135</f>
        <v>0</v>
      </c>
      <c r="AH135" s="251">
        <f>PUNTAJE!CJ135</f>
        <v>500</v>
      </c>
      <c r="AI135" s="40">
        <f t="shared" si="25"/>
        <v>500</v>
      </c>
      <c r="AJ135" s="146" t="s">
        <v>574</v>
      </c>
      <c r="AK135" s="40">
        <f>MAX(H135,I135,J135,K135,L135,M135,N135,O135,P135,Q135,R135,S135,T135,U135,V135,W135,X135,Y135,Z135,AA135,AB135,AC135,AD135,AE135,)</f>
        <v>0</v>
      </c>
      <c r="AM135" s="40" t="s">
        <v>601</v>
      </c>
      <c r="AN135" s="40">
        <f>MAX(H135,I135,J135,K135,L135,M135,N135,O135,P135,Q135,R135,S135,T135,U135,V135,W135,X135,Y135,Z135,AA135,AB135,AC135,AD135,AE135)</f>
        <v>0</v>
      </c>
      <c r="AP135" s="40" t="s">
        <v>602</v>
      </c>
    </row>
    <row r="136" spans="1:42" s="40" customFormat="1" ht="38.25" x14ac:dyDescent="0.2">
      <c r="A136" s="103">
        <v>127</v>
      </c>
      <c r="B136" s="202" t="s">
        <v>228</v>
      </c>
      <c r="C136" s="121" t="s">
        <v>229</v>
      </c>
      <c r="D136" s="146">
        <v>1</v>
      </c>
      <c r="E136" s="227" t="s">
        <v>53</v>
      </c>
      <c r="F136" s="228">
        <v>5307.666666666667</v>
      </c>
      <c r="G136" s="25">
        <v>285.311306</v>
      </c>
      <c r="H136" s="251">
        <f>PUNTAJE!J136</f>
        <v>500</v>
      </c>
      <c r="I136" s="251">
        <f>PUNTAJE!M136</f>
        <v>0</v>
      </c>
      <c r="J136" s="251">
        <f>PUNTAJE!P136</f>
        <v>0</v>
      </c>
      <c r="K136" s="251">
        <f>PUNTAJE!S136</f>
        <v>0</v>
      </c>
      <c r="L136" s="251">
        <f>PUNTAJE!V136</f>
        <v>0</v>
      </c>
      <c r="M136" s="251">
        <f>PUNTAJE!Y136</f>
        <v>0</v>
      </c>
      <c r="N136" s="251">
        <f>PUNTAJE!AB136</f>
        <v>0</v>
      </c>
      <c r="O136" s="251">
        <f>PUNTAJE!AE136</f>
        <v>0</v>
      </c>
      <c r="P136" s="251">
        <f>PUNTAJE!AH136</f>
        <v>0</v>
      </c>
      <c r="Q136" s="251">
        <f>PUNTAJE!AK136</f>
        <v>0</v>
      </c>
      <c r="R136" s="251">
        <f>PUNTAJE!AN136</f>
        <v>0</v>
      </c>
      <c r="S136" s="251">
        <f>PUNTAJE!AQ136</f>
        <v>0</v>
      </c>
      <c r="T136" s="251">
        <f>PUNTAJE!AT136</f>
        <v>0</v>
      </c>
      <c r="U136" s="251">
        <f>PUNTAJE!AW136</f>
        <v>0</v>
      </c>
      <c r="V136" s="251">
        <f>PUNTAJE!AZ136</f>
        <v>0</v>
      </c>
      <c r="W136" s="251">
        <f>PUNTAJE!BC136</f>
        <v>0</v>
      </c>
      <c r="X136" s="251">
        <f>PUNTAJE!BF136</f>
        <v>0</v>
      </c>
      <c r="Y136" s="251">
        <f>PUNTAJE!BI136</f>
        <v>0</v>
      </c>
      <c r="Z136" s="251">
        <f>PUNTAJE!BL136</f>
        <v>0</v>
      </c>
      <c r="AA136" s="251">
        <f>PUNTAJE!BO136</f>
        <v>0</v>
      </c>
      <c r="AB136" s="251">
        <f>PUNTAJE!BR136</f>
        <v>0</v>
      </c>
      <c r="AC136" s="251">
        <f>PUNTAJE!BU136</f>
        <v>0</v>
      </c>
      <c r="AD136" s="251">
        <f>PUNTAJE!BX136</f>
        <v>0</v>
      </c>
      <c r="AE136" s="251">
        <f>PUNTAJE!CA136</f>
        <v>0</v>
      </c>
      <c r="AF136" s="251">
        <f>PUNTAJE!CD136</f>
        <v>0</v>
      </c>
      <c r="AG136" s="251">
        <f>PUNTAJE!CG136</f>
        <v>0</v>
      </c>
      <c r="AH136" s="251">
        <f>PUNTAJE!CJ136</f>
        <v>0</v>
      </c>
      <c r="AI136" s="40">
        <f t="shared" si="25"/>
        <v>500</v>
      </c>
      <c r="AJ136" s="146" t="s">
        <v>42</v>
      </c>
      <c r="AK136" s="40">
        <f>MAX(I136,J136,K136,L136,M136,N136,O136,P136,Q136,R136,S136,T136,U136,V136,W136,X136,Y136,Z136,AA136,AB136,AC136,AD136,AE136,AH136)</f>
        <v>0</v>
      </c>
      <c r="AM136" s="40" t="s">
        <v>601</v>
      </c>
      <c r="AP136" s="40" t="s">
        <v>602</v>
      </c>
    </row>
    <row r="137" spans="1:42" s="40" customFormat="1" ht="25.5" x14ac:dyDescent="0.2">
      <c r="A137" s="103">
        <v>128</v>
      </c>
      <c r="B137" s="202" t="s">
        <v>230</v>
      </c>
      <c r="C137" s="121" t="s">
        <v>229</v>
      </c>
      <c r="D137" s="146">
        <v>1</v>
      </c>
      <c r="E137" s="227" t="s">
        <v>53</v>
      </c>
      <c r="F137" s="228">
        <v>1</v>
      </c>
      <c r="G137" s="25">
        <v>33.935706000000003</v>
      </c>
      <c r="H137" s="251">
        <f>PUNTAJE!J137</f>
        <v>0</v>
      </c>
      <c r="I137" s="251">
        <f>PUNTAJE!M137</f>
        <v>0</v>
      </c>
      <c r="J137" s="251">
        <f>PUNTAJE!P137</f>
        <v>0</v>
      </c>
      <c r="K137" s="251">
        <f>PUNTAJE!S137</f>
        <v>0</v>
      </c>
      <c r="L137" s="251">
        <f>PUNTAJE!V137</f>
        <v>0</v>
      </c>
      <c r="M137" s="251">
        <f>PUNTAJE!Y137</f>
        <v>0</v>
      </c>
      <c r="N137" s="251">
        <f>PUNTAJE!AB137</f>
        <v>0</v>
      </c>
      <c r="O137" s="251">
        <f>PUNTAJE!AE137</f>
        <v>0</v>
      </c>
      <c r="P137" s="251">
        <f>PUNTAJE!AH137</f>
        <v>0</v>
      </c>
      <c r="Q137" s="251">
        <f>PUNTAJE!AK137</f>
        <v>0</v>
      </c>
      <c r="R137" s="251">
        <f>PUNTAJE!AN137</f>
        <v>0</v>
      </c>
      <c r="S137" s="251">
        <f>PUNTAJE!AQ137</f>
        <v>0</v>
      </c>
      <c r="T137" s="251">
        <f>PUNTAJE!AT137</f>
        <v>0</v>
      </c>
      <c r="U137" s="251">
        <f>PUNTAJE!AW137</f>
        <v>0</v>
      </c>
      <c r="V137" s="251">
        <f>PUNTAJE!AZ137</f>
        <v>0</v>
      </c>
      <c r="W137" s="251">
        <f>PUNTAJE!BC137</f>
        <v>0</v>
      </c>
      <c r="X137" s="251">
        <f>PUNTAJE!BF137</f>
        <v>0</v>
      </c>
      <c r="Y137" s="251">
        <f>PUNTAJE!BI137</f>
        <v>0</v>
      </c>
      <c r="Z137" s="251">
        <f>PUNTAJE!BL137</f>
        <v>0</v>
      </c>
      <c r="AA137" s="251">
        <f>PUNTAJE!BO137</f>
        <v>0</v>
      </c>
      <c r="AB137" s="251">
        <f>PUNTAJE!BR137</f>
        <v>0</v>
      </c>
      <c r="AC137" s="251">
        <f>PUNTAJE!BU137</f>
        <v>0</v>
      </c>
      <c r="AD137" s="251">
        <f>PUNTAJE!BX137</f>
        <v>0</v>
      </c>
      <c r="AE137" s="251">
        <f>PUNTAJE!CA137</f>
        <v>0</v>
      </c>
      <c r="AF137" s="251">
        <f>PUNTAJE!CD137</f>
        <v>0</v>
      </c>
      <c r="AG137" s="251">
        <f>PUNTAJE!CG137</f>
        <v>0</v>
      </c>
      <c r="AH137" s="251">
        <f>PUNTAJE!CJ137</f>
        <v>0</v>
      </c>
      <c r="AI137" s="40">
        <f t="shared" si="25"/>
        <v>0</v>
      </c>
      <c r="AJ137" s="40" t="s">
        <v>45</v>
      </c>
      <c r="AK137" s="40">
        <f t="shared" si="26"/>
        <v>0</v>
      </c>
      <c r="AM137" s="40" t="s">
        <v>45</v>
      </c>
      <c r="AP137" s="40" t="s">
        <v>45</v>
      </c>
    </row>
    <row r="138" spans="1:42" s="40" customFormat="1" ht="25.5" x14ac:dyDescent="0.2">
      <c r="A138" s="103">
        <v>129</v>
      </c>
      <c r="B138" s="202" t="s">
        <v>231</v>
      </c>
      <c r="C138" s="121" t="s">
        <v>232</v>
      </c>
      <c r="D138" s="146">
        <v>1</v>
      </c>
      <c r="E138" s="227" t="s">
        <v>53</v>
      </c>
      <c r="F138" s="228">
        <v>36276.333333333336</v>
      </c>
      <c r="G138" s="25">
        <v>135.66</v>
      </c>
      <c r="H138" s="251">
        <f>PUNTAJE!J138</f>
        <v>500</v>
      </c>
      <c r="I138" s="251">
        <f>PUNTAJE!M138</f>
        <v>0</v>
      </c>
      <c r="J138" s="251">
        <f>PUNTAJE!P138</f>
        <v>0</v>
      </c>
      <c r="K138" s="251">
        <f>PUNTAJE!S138</f>
        <v>0</v>
      </c>
      <c r="L138" s="251">
        <f>PUNTAJE!V138</f>
        <v>0</v>
      </c>
      <c r="M138" s="251">
        <f>PUNTAJE!Y138</f>
        <v>482.45614035087721</v>
      </c>
      <c r="N138" s="251">
        <f>PUNTAJE!AB138</f>
        <v>0</v>
      </c>
      <c r="O138" s="251">
        <f>PUNTAJE!AE138</f>
        <v>0</v>
      </c>
      <c r="P138" s="251">
        <f>PUNTAJE!AH138</f>
        <v>482.45614035087721</v>
      </c>
      <c r="Q138" s="251">
        <f>PUNTAJE!AK138</f>
        <v>0</v>
      </c>
      <c r="R138" s="251">
        <f>PUNTAJE!AN138</f>
        <v>0</v>
      </c>
      <c r="S138" s="251">
        <f>PUNTAJE!AQ138</f>
        <v>0</v>
      </c>
      <c r="T138" s="251">
        <f>PUNTAJE!AT138</f>
        <v>0</v>
      </c>
      <c r="U138" s="251">
        <f>PUNTAJE!AW138</f>
        <v>458.33333333333331</v>
      </c>
      <c r="V138" s="251">
        <f>PUNTAJE!AZ138</f>
        <v>0</v>
      </c>
      <c r="W138" s="251">
        <f>PUNTAJE!BC138</f>
        <v>384.61538461538458</v>
      </c>
      <c r="X138" s="251">
        <f>PUNTAJE!BF138</f>
        <v>0</v>
      </c>
      <c r="Y138" s="251">
        <f>PUNTAJE!BI138</f>
        <v>0</v>
      </c>
      <c r="Z138" s="251">
        <f>PUNTAJE!BL138</f>
        <v>470.08547008547009</v>
      </c>
      <c r="AA138" s="251">
        <f>PUNTAJE!BO138</f>
        <v>0</v>
      </c>
      <c r="AB138" s="251">
        <f>PUNTAJE!BR138</f>
        <v>0</v>
      </c>
      <c r="AC138" s="251">
        <f>PUNTAJE!BU138</f>
        <v>482.45614035087721</v>
      </c>
      <c r="AD138" s="251">
        <f>PUNTAJE!BX138</f>
        <v>0</v>
      </c>
      <c r="AE138" s="251">
        <f>PUNTAJE!CA138</f>
        <v>0</v>
      </c>
      <c r="AF138" s="251">
        <f>PUNTAJE!CD138</f>
        <v>0</v>
      </c>
      <c r="AG138" s="251">
        <f>PUNTAJE!CG138</f>
        <v>0</v>
      </c>
      <c r="AH138" s="251">
        <f>PUNTAJE!CJ138</f>
        <v>0</v>
      </c>
      <c r="AI138" s="40">
        <f t="shared" si="25"/>
        <v>500</v>
      </c>
      <c r="AJ138" s="146" t="s">
        <v>42</v>
      </c>
      <c r="AK138" s="40">
        <f>MAX(I138,J138,K138,L138,M138,N138,O138,P138,Q138,R138,S138,T138,U138,V138,W138,X138,Y138,Z138,AA138,AB138,AC138,AD138,AE138,AH138)</f>
        <v>482.45614035087721</v>
      </c>
      <c r="AM138" s="40" t="s">
        <v>571</v>
      </c>
      <c r="AP138" s="40" t="s">
        <v>557</v>
      </c>
    </row>
    <row r="139" spans="1:42" s="40" customFormat="1" ht="38.25" x14ac:dyDescent="0.2">
      <c r="A139" s="103">
        <v>130</v>
      </c>
      <c r="B139" s="202" t="s">
        <v>233</v>
      </c>
      <c r="C139" s="121" t="s">
        <v>234</v>
      </c>
      <c r="D139" s="146">
        <v>1</v>
      </c>
      <c r="E139" s="227" t="s">
        <v>53</v>
      </c>
      <c r="F139" s="228">
        <v>1</v>
      </c>
      <c r="G139" s="25">
        <v>1066937.3397619999</v>
      </c>
      <c r="H139" s="251">
        <f>PUNTAJE!J139</f>
        <v>0</v>
      </c>
      <c r="I139" s="251">
        <f>PUNTAJE!M139</f>
        <v>0</v>
      </c>
      <c r="J139" s="251">
        <f>PUNTAJE!P139</f>
        <v>0</v>
      </c>
      <c r="K139" s="251">
        <f>PUNTAJE!S139</f>
        <v>0</v>
      </c>
      <c r="L139" s="251">
        <f>PUNTAJE!V139</f>
        <v>0</v>
      </c>
      <c r="M139" s="251">
        <f>PUNTAJE!Y139</f>
        <v>0</v>
      </c>
      <c r="N139" s="251">
        <f>PUNTAJE!AB139</f>
        <v>0</v>
      </c>
      <c r="O139" s="251">
        <f>PUNTAJE!AE139</f>
        <v>0</v>
      </c>
      <c r="P139" s="251">
        <f>PUNTAJE!AH139</f>
        <v>0</v>
      </c>
      <c r="Q139" s="251">
        <f>PUNTAJE!AK139</f>
        <v>0</v>
      </c>
      <c r="R139" s="251">
        <f>PUNTAJE!AN139</f>
        <v>0</v>
      </c>
      <c r="S139" s="251">
        <f>PUNTAJE!AQ139</f>
        <v>500</v>
      </c>
      <c r="T139" s="251">
        <f>PUNTAJE!AT139</f>
        <v>0</v>
      </c>
      <c r="U139" s="251">
        <f>PUNTAJE!AW139</f>
        <v>0</v>
      </c>
      <c r="V139" s="251">
        <f>PUNTAJE!AZ139</f>
        <v>0</v>
      </c>
      <c r="W139" s="251">
        <f>PUNTAJE!BC139</f>
        <v>0</v>
      </c>
      <c r="X139" s="251">
        <f>PUNTAJE!BF139</f>
        <v>0</v>
      </c>
      <c r="Y139" s="251">
        <f>PUNTAJE!BI139</f>
        <v>0</v>
      </c>
      <c r="Z139" s="251">
        <f>PUNTAJE!BL139</f>
        <v>0</v>
      </c>
      <c r="AA139" s="251">
        <f>PUNTAJE!BO139</f>
        <v>0</v>
      </c>
      <c r="AB139" s="251">
        <f>PUNTAJE!BR139</f>
        <v>0</v>
      </c>
      <c r="AC139" s="251">
        <f>PUNTAJE!BU139</f>
        <v>0</v>
      </c>
      <c r="AD139" s="251">
        <f>PUNTAJE!BX139</f>
        <v>0</v>
      </c>
      <c r="AE139" s="251">
        <f>PUNTAJE!CA139</f>
        <v>0</v>
      </c>
      <c r="AF139" s="251">
        <f>PUNTAJE!CD139</f>
        <v>0</v>
      </c>
      <c r="AG139" s="251">
        <f>PUNTAJE!CG139</f>
        <v>0</v>
      </c>
      <c r="AH139" s="251">
        <f>PUNTAJE!CJ139</f>
        <v>0</v>
      </c>
      <c r="AI139" s="40">
        <f t="shared" ref="AI139:AI202" si="40">MAX(H139,I139,J139,K139,L139,M139,N139,O139,P139,Q139,R139,S139,T139,U139,V139,W139,X139,Y139,Z139,AA139,AB139,AC139,AD139,AE139,AF139,AG139,AH139)</f>
        <v>500</v>
      </c>
      <c r="AJ139" s="146" t="s">
        <v>563</v>
      </c>
      <c r="AK139" s="40">
        <f t="shared" ref="AK139:AK143" si="41">MAX(H139,I139,J139,K139,L139,M139,N139,O139,P139,Q139,R139,T139,U139,V139,W139,X139,Y139,Z139,AA139,AB139,AC139,AD139,AE139,AH139)</f>
        <v>0</v>
      </c>
      <c r="AM139" s="40" t="s">
        <v>601</v>
      </c>
      <c r="AP139" s="40" t="s">
        <v>602</v>
      </c>
    </row>
    <row r="140" spans="1:42" s="40" customFormat="1" ht="25.5" x14ac:dyDescent="0.2">
      <c r="A140" s="103">
        <v>131</v>
      </c>
      <c r="B140" s="202" t="s">
        <v>235</v>
      </c>
      <c r="C140" s="121" t="s">
        <v>234</v>
      </c>
      <c r="D140" s="146">
        <v>1</v>
      </c>
      <c r="E140" s="227" t="s">
        <v>53</v>
      </c>
      <c r="F140" s="228">
        <v>0.66666666666666663</v>
      </c>
      <c r="G140" s="25">
        <v>1452113.9815000002</v>
      </c>
      <c r="H140" s="251">
        <f>PUNTAJE!J140</f>
        <v>0</v>
      </c>
      <c r="I140" s="251">
        <f>PUNTAJE!M140</f>
        <v>0</v>
      </c>
      <c r="J140" s="251">
        <f>PUNTAJE!P140</f>
        <v>0</v>
      </c>
      <c r="K140" s="251">
        <f>PUNTAJE!S140</f>
        <v>0</v>
      </c>
      <c r="L140" s="251">
        <f>PUNTAJE!V140</f>
        <v>0</v>
      </c>
      <c r="M140" s="251">
        <f>PUNTAJE!Y140</f>
        <v>0</v>
      </c>
      <c r="N140" s="251">
        <f>PUNTAJE!AB140</f>
        <v>0</v>
      </c>
      <c r="O140" s="251">
        <f>PUNTAJE!AE140</f>
        <v>0</v>
      </c>
      <c r="P140" s="251">
        <f>PUNTAJE!AH140</f>
        <v>0</v>
      </c>
      <c r="Q140" s="251">
        <f>PUNTAJE!AK140</f>
        <v>0</v>
      </c>
      <c r="R140" s="251">
        <f>PUNTAJE!AN140</f>
        <v>0</v>
      </c>
      <c r="S140" s="251">
        <f>PUNTAJE!AQ140</f>
        <v>500</v>
      </c>
      <c r="T140" s="251">
        <f>PUNTAJE!AT140</f>
        <v>0</v>
      </c>
      <c r="U140" s="251">
        <f>PUNTAJE!AW140</f>
        <v>0</v>
      </c>
      <c r="V140" s="251">
        <f>PUNTAJE!AZ140</f>
        <v>0</v>
      </c>
      <c r="W140" s="251">
        <f>PUNTAJE!BC140</f>
        <v>0</v>
      </c>
      <c r="X140" s="251">
        <f>PUNTAJE!BF140</f>
        <v>0</v>
      </c>
      <c r="Y140" s="251">
        <f>PUNTAJE!BI140</f>
        <v>0</v>
      </c>
      <c r="Z140" s="251">
        <f>PUNTAJE!BL140</f>
        <v>0</v>
      </c>
      <c r="AA140" s="251">
        <f>PUNTAJE!BO140</f>
        <v>0</v>
      </c>
      <c r="AB140" s="251">
        <f>PUNTAJE!BR140</f>
        <v>0</v>
      </c>
      <c r="AC140" s="251">
        <f>PUNTAJE!BU140</f>
        <v>0</v>
      </c>
      <c r="AD140" s="251">
        <f>PUNTAJE!BX140</f>
        <v>0</v>
      </c>
      <c r="AE140" s="251">
        <f>PUNTAJE!CA140</f>
        <v>0</v>
      </c>
      <c r="AF140" s="251">
        <f>PUNTAJE!CD140</f>
        <v>0</v>
      </c>
      <c r="AG140" s="251">
        <f>PUNTAJE!CG140</f>
        <v>0</v>
      </c>
      <c r="AH140" s="251">
        <f>PUNTAJE!CJ140</f>
        <v>0</v>
      </c>
      <c r="AI140" s="40">
        <f t="shared" si="40"/>
        <v>500</v>
      </c>
      <c r="AJ140" s="146" t="s">
        <v>563</v>
      </c>
      <c r="AK140" s="40">
        <f t="shared" si="41"/>
        <v>0</v>
      </c>
      <c r="AM140" s="40" t="s">
        <v>601</v>
      </c>
      <c r="AP140" s="40" t="s">
        <v>602</v>
      </c>
    </row>
    <row r="141" spans="1:42" s="40" customFormat="1" ht="25.5" x14ac:dyDescent="0.2">
      <c r="A141" s="103">
        <v>132</v>
      </c>
      <c r="B141" s="202" t="s">
        <v>236</v>
      </c>
      <c r="C141" s="121" t="s">
        <v>234</v>
      </c>
      <c r="D141" s="146">
        <v>1</v>
      </c>
      <c r="E141" s="227" t="s">
        <v>53</v>
      </c>
      <c r="F141" s="228">
        <v>1</v>
      </c>
      <c r="G141" s="25">
        <v>1207498.7120000001</v>
      </c>
      <c r="H141" s="251">
        <f>PUNTAJE!J141</f>
        <v>0</v>
      </c>
      <c r="I141" s="251">
        <f>PUNTAJE!M141</f>
        <v>0</v>
      </c>
      <c r="J141" s="251">
        <f>PUNTAJE!P141</f>
        <v>0</v>
      </c>
      <c r="K141" s="251">
        <f>PUNTAJE!S141</f>
        <v>0</v>
      </c>
      <c r="L141" s="251">
        <f>PUNTAJE!V141</f>
        <v>0</v>
      </c>
      <c r="M141" s="251">
        <f>PUNTAJE!Y141</f>
        <v>0</v>
      </c>
      <c r="N141" s="251">
        <f>PUNTAJE!AB141</f>
        <v>0</v>
      </c>
      <c r="O141" s="251">
        <f>PUNTAJE!AE141</f>
        <v>0</v>
      </c>
      <c r="P141" s="251">
        <f>PUNTAJE!AH141</f>
        <v>0</v>
      </c>
      <c r="Q141" s="251">
        <f>PUNTAJE!AK141</f>
        <v>0</v>
      </c>
      <c r="R141" s="251">
        <f>PUNTAJE!AN141</f>
        <v>0</v>
      </c>
      <c r="S141" s="251">
        <f>PUNTAJE!AQ141</f>
        <v>500</v>
      </c>
      <c r="T141" s="251">
        <f>PUNTAJE!AT141</f>
        <v>0</v>
      </c>
      <c r="U141" s="251">
        <f>PUNTAJE!AW141</f>
        <v>0</v>
      </c>
      <c r="V141" s="251">
        <f>PUNTAJE!AZ141</f>
        <v>0</v>
      </c>
      <c r="W141" s="251">
        <f>PUNTAJE!BC141</f>
        <v>0</v>
      </c>
      <c r="X141" s="251">
        <f>PUNTAJE!BF141</f>
        <v>0</v>
      </c>
      <c r="Y141" s="251">
        <f>PUNTAJE!BI141</f>
        <v>0</v>
      </c>
      <c r="Z141" s="251">
        <f>PUNTAJE!BL141</f>
        <v>0</v>
      </c>
      <c r="AA141" s="251">
        <f>PUNTAJE!BO141</f>
        <v>0</v>
      </c>
      <c r="AB141" s="251">
        <f>PUNTAJE!BR141</f>
        <v>0</v>
      </c>
      <c r="AC141" s="251">
        <f>PUNTAJE!BU141</f>
        <v>0</v>
      </c>
      <c r="AD141" s="251">
        <f>PUNTAJE!BX141</f>
        <v>0</v>
      </c>
      <c r="AE141" s="251">
        <f>PUNTAJE!CA141</f>
        <v>0</v>
      </c>
      <c r="AF141" s="251">
        <f>PUNTAJE!CD141</f>
        <v>0</v>
      </c>
      <c r="AG141" s="251">
        <f>PUNTAJE!CG141</f>
        <v>0</v>
      </c>
      <c r="AH141" s="251">
        <f>PUNTAJE!CJ141</f>
        <v>0</v>
      </c>
      <c r="AI141" s="40">
        <f t="shared" si="40"/>
        <v>500</v>
      </c>
      <c r="AJ141" s="146" t="s">
        <v>563</v>
      </c>
      <c r="AK141" s="40">
        <f t="shared" si="41"/>
        <v>0</v>
      </c>
      <c r="AM141" s="40" t="s">
        <v>601</v>
      </c>
      <c r="AP141" s="40" t="s">
        <v>602</v>
      </c>
    </row>
    <row r="142" spans="1:42" s="40" customFormat="1" ht="25.5" x14ac:dyDescent="0.2">
      <c r="A142" s="103">
        <v>133</v>
      </c>
      <c r="B142" s="202" t="s">
        <v>237</v>
      </c>
      <c r="C142" s="121" t="s">
        <v>234</v>
      </c>
      <c r="D142" s="146">
        <v>1</v>
      </c>
      <c r="E142" s="227" t="s">
        <v>53</v>
      </c>
      <c r="F142" s="228">
        <v>1</v>
      </c>
      <c r="G142" s="25">
        <v>412573</v>
      </c>
      <c r="H142" s="251">
        <f>PUNTAJE!J142</f>
        <v>0</v>
      </c>
      <c r="I142" s="251">
        <f>PUNTAJE!M142</f>
        <v>0</v>
      </c>
      <c r="J142" s="251">
        <f>PUNTAJE!P142</f>
        <v>0</v>
      </c>
      <c r="K142" s="251">
        <f>PUNTAJE!S142</f>
        <v>0</v>
      </c>
      <c r="L142" s="251">
        <f>PUNTAJE!V142</f>
        <v>0</v>
      </c>
      <c r="M142" s="251">
        <f>PUNTAJE!Y142</f>
        <v>0</v>
      </c>
      <c r="N142" s="251">
        <f>PUNTAJE!AB142</f>
        <v>0</v>
      </c>
      <c r="O142" s="251">
        <f>PUNTAJE!AE142</f>
        <v>0</v>
      </c>
      <c r="P142" s="251">
        <f>PUNTAJE!AH142</f>
        <v>0</v>
      </c>
      <c r="Q142" s="251">
        <f>PUNTAJE!AK142</f>
        <v>0</v>
      </c>
      <c r="R142" s="251">
        <f>PUNTAJE!AN142</f>
        <v>0</v>
      </c>
      <c r="S142" s="251">
        <f>PUNTAJE!AQ142</f>
        <v>500</v>
      </c>
      <c r="T142" s="251">
        <f>PUNTAJE!AT142</f>
        <v>0</v>
      </c>
      <c r="U142" s="251">
        <f>PUNTAJE!AW142</f>
        <v>0</v>
      </c>
      <c r="V142" s="251">
        <f>PUNTAJE!AZ142</f>
        <v>0</v>
      </c>
      <c r="W142" s="251">
        <f>PUNTAJE!BC142</f>
        <v>0</v>
      </c>
      <c r="X142" s="251">
        <f>PUNTAJE!BF142</f>
        <v>0</v>
      </c>
      <c r="Y142" s="251">
        <f>PUNTAJE!BI142</f>
        <v>0</v>
      </c>
      <c r="Z142" s="251">
        <f>PUNTAJE!BL142</f>
        <v>0</v>
      </c>
      <c r="AA142" s="251">
        <f>PUNTAJE!BO142</f>
        <v>0</v>
      </c>
      <c r="AB142" s="251">
        <f>PUNTAJE!BR142</f>
        <v>0</v>
      </c>
      <c r="AC142" s="251">
        <f>PUNTAJE!BU142</f>
        <v>0</v>
      </c>
      <c r="AD142" s="251">
        <f>PUNTAJE!BX142</f>
        <v>0</v>
      </c>
      <c r="AE142" s="251">
        <f>PUNTAJE!CA142</f>
        <v>0</v>
      </c>
      <c r="AF142" s="251">
        <f>PUNTAJE!CD142</f>
        <v>0</v>
      </c>
      <c r="AG142" s="251">
        <f>PUNTAJE!CG142</f>
        <v>0</v>
      </c>
      <c r="AH142" s="251">
        <f>PUNTAJE!CJ142</f>
        <v>0</v>
      </c>
      <c r="AI142" s="40">
        <f t="shared" si="40"/>
        <v>500</v>
      </c>
      <c r="AJ142" s="146" t="s">
        <v>563</v>
      </c>
      <c r="AK142" s="40">
        <f t="shared" si="41"/>
        <v>0</v>
      </c>
      <c r="AM142" s="40" t="s">
        <v>601</v>
      </c>
      <c r="AP142" s="40" t="s">
        <v>602</v>
      </c>
    </row>
    <row r="143" spans="1:42" s="40" customFormat="1" ht="25.5" x14ac:dyDescent="0.2">
      <c r="A143" s="103">
        <v>134</v>
      </c>
      <c r="B143" s="202" t="s">
        <v>238</v>
      </c>
      <c r="C143" s="121" t="s">
        <v>234</v>
      </c>
      <c r="D143" s="146">
        <v>1</v>
      </c>
      <c r="E143" s="227" t="s">
        <v>53</v>
      </c>
      <c r="F143" s="228">
        <v>18.666666666666668</v>
      </c>
      <c r="G143" s="25">
        <v>474458.95</v>
      </c>
      <c r="H143" s="251">
        <f>PUNTAJE!J143</f>
        <v>0</v>
      </c>
      <c r="I143" s="251">
        <f>PUNTAJE!M143</f>
        <v>0</v>
      </c>
      <c r="J143" s="251">
        <f>PUNTAJE!P143</f>
        <v>0</v>
      </c>
      <c r="K143" s="251">
        <f>PUNTAJE!S143</f>
        <v>0</v>
      </c>
      <c r="L143" s="251">
        <f>PUNTAJE!V143</f>
        <v>0</v>
      </c>
      <c r="M143" s="251">
        <f>PUNTAJE!Y143</f>
        <v>0</v>
      </c>
      <c r="N143" s="251">
        <f>PUNTAJE!AB143</f>
        <v>0</v>
      </c>
      <c r="O143" s="251">
        <f>PUNTAJE!AE143</f>
        <v>0</v>
      </c>
      <c r="P143" s="251">
        <f>PUNTAJE!AH143</f>
        <v>0</v>
      </c>
      <c r="Q143" s="251">
        <f>PUNTAJE!AK143</f>
        <v>0</v>
      </c>
      <c r="R143" s="251">
        <f>PUNTAJE!AN143</f>
        <v>0</v>
      </c>
      <c r="S143" s="251">
        <f>PUNTAJE!AQ143</f>
        <v>500</v>
      </c>
      <c r="T143" s="251">
        <f>PUNTAJE!AT143</f>
        <v>0</v>
      </c>
      <c r="U143" s="251">
        <f>PUNTAJE!AW143</f>
        <v>0</v>
      </c>
      <c r="V143" s="251">
        <f>PUNTAJE!AZ143</f>
        <v>0</v>
      </c>
      <c r="W143" s="251">
        <f>PUNTAJE!BC143</f>
        <v>0</v>
      </c>
      <c r="X143" s="251">
        <f>PUNTAJE!BF143</f>
        <v>0</v>
      </c>
      <c r="Y143" s="251">
        <f>PUNTAJE!BI143</f>
        <v>0</v>
      </c>
      <c r="Z143" s="251">
        <f>PUNTAJE!BL143</f>
        <v>0</v>
      </c>
      <c r="AA143" s="251">
        <f>PUNTAJE!BO143</f>
        <v>0</v>
      </c>
      <c r="AB143" s="251">
        <f>PUNTAJE!BR143</f>
        <v>0</v>
      </c>
      <c r="AC143" s="251">
        <f>PUNTAJE!BU143</f>
        <v>0</v>
      </c>
      <c r="AD143" s="251">
        <f>PUNTAJE!BX143</f>
        <v>0</v>
      </c>
      <c r="AE143" s="251">
        <f>PUNTAJE!CA143</f>
        <v>0</v>
      </c>
      <c r="AF143" s="251">
        <f>PUNTAJE!CD143</f>
        <v>0</v>
      </c>
      <c r="AG143" s="251">
        <f>PUNTAJE!CG143</f>
        <v>0</v>
      </c>
      <c r="AH143" s="251">
        <f>PUNTAJE!CJ143</f>
        <v>0</v>
      </c>
      <c r="AI143" s="40">
        <f t="shared" si="40"/>
        <v>500</v>
      </c>
      <c r="AJ143" s="146" t="s">
        <v>563</v>
      </c>
      <c r="AK143" s="40">
        <f t="shared" si="41"/>
        <v>0</v>
      </c>
      <c r="AM143" s="40" t="s">
        <v>601</v>
      </c>
      <c r="AP143" s="40" t="s">
        <v>602</v>
      </c>
    </row>
    <row r="144" spans="1:42" s="40" customFormat="1" ht="25.5" x14ac:dyDescent="0.2">
      <c r="A144" s="103">
        <v>135</v>
      </c>
      <c r="B144" s="202" t="s">
        <v>239</v>
      </c>
      <c r="C144" s="121" t="s">
        <v>240</v>
      </c>
      <c r="D144" s="146">
        <v>1</v>
      </c>
      <c r="E144" s="227" t="s">
        <v>53</v>
      </c>
      <c r="F144" s="228">
        <v>3</v>
      </c>
      <c r="G144" s="25">
        <v>4427.981194</v>
      </c>
      <c r="H144" s="251">
        <f>PUNTAJE!J144</f>
        <v>0</v>
      </c>
      <c r="I144" s="251">
        <f>PUNTAJE!M144</f>
        <v>0</v>
      </c>
      <c r="J144" s="251">
        <f>PUNTAJE!P144</f>
        <v>0</v>
      </c>
      <c r="K144" s="251">
        <f>PUNTAJE!S144</f>
        <v>0</v>
      </c>
      <c r="L144" s="251">
        <f>PUNTAJE!V144</f>
        <v>0</v>
      </c>
      <c r="M144" s="251">
        <f>PUNTAJE!Y144</f>
        <v>0</v>
      </c>
      <c r="N144" s="251">
        <f>PUNTAJE!AB144</f>
        <v>500.00000000000006</v>
      </c>
      <c r="O144" s="251">
        <f>PUNTAJE!AE144</f>
        <v>0</v>
      </c>
      <c r="P144" s="251">
        <f>PUNTAJE!AH144</f>
        <v>0</v>
      </c>
      <c r="Q144" s="251">
        <f>PUNTAJE!AK144</f>
        <v>0</v>
      </c>
      <c r="R144" s="251">
        <f>PUNTAJE!AN144</f>
        <v>0</v>
      </c>
      <c r="S144" s="251">
        <f>PUNTAJE!AQ144</f>
        <v>0</v>
      </c>
      <c r="T144" s="251">
        <f>PUNTAJE!AT144</f>
        <v>0</v>
      </c>
      <c r="U144" s="251">
        <f>PUNTAJE!AW144</f>
        <v>0</v>
      </c>
      <c r="V144" s="251">
        <f>PUNTAJE!AZ144</f>
        <v>0</v>
      </c>
      <c r="W144" s="251">
        <f>PUNTAJE!BC144</f>
        <v>0</v>
      </c>
      <c r="X144" s="251">
        <f>PUNTAJE!BF144</f>
        <v>0</v>
      </c>
      <c r="Y144" s="251">
        <f>PUNTAJE!BI144</f>
        <v>0</v>
      </c>
      <c r="Z144" s="251">
        <f>PUNTAJE!BL144</f>
        <v>0</v>
      </c>
      <c r="AA144" s="251">
        <f>PUNTAJE!BO144</f>
        <v>0</v>
      </c>
      <c r="AB144" s="251">
        <f>PUNTAJE!BR144</f>
        <v>0</v>
      </c>
      <c r="AC144" s="251">
        <f>PUNTAJE!BU144</f>
        <v>0</v>
      </c>
      <c r="AD144" s="251">
        <f>PUNTAJE!BX144</f>
        <v>0</v>
      </c>
      <c r="AE144" s="251">
        <f>PUNTAJE!CA144</f>
        <v>0</v>
      </c>
      <c r="AF144" s="251">
        <f>PUNTAJE!CD144</f>
        <v>0</v>
      </c>
      <c r="AG144" s="251">
        <f>PUNTAJE!CG144</f>
        <v>0</v>
      </c>
      <c r="AH144" s="251">
        <f>PUNTAJE!CJ144</f>
        <v>0</v>
      </c>
      <c r="AI144" s="40">
        <f t="shared" si="40"/>
        <v>500.00000000000006</v>
      </c>
      <c r="AJ144" s="146" t="s">
        <v>558</v>
      </c>
      <c r="AK144" s="40">
        <f>MAX(H144,I144,J144,K144,L144,M144,O144,P144,Q144,R144,S144,T144,U144,V144,W144,X144,Y144,Z144,AA144,AB144,AC144,AD144,AE144,AH144)</f>
        <v>0</v>
      </c>
      <c r="AM144" s="40" t="s">
        <v>601</v>
      </c>
      <c r="AP144" s="40" t="s">
        <v>602</v>
      </c>
    </row>
    <row r="145" spans="1:42" s="40" customFormat="1" ht="38.25" x14ac:dyDescent="0.2">
      <c r="A145" s="103">
        <v>136</v>
      </c>
      <c r="B145" s="202" t="s">
        <v>241</v>
      </c>
      <c r="C145" s="121" t="s">
        <v>242</v>
      </c>
      <c r="D145" s="146">
        <v>1</v>
      </c>
      <c r="E145" s="227" t="s">
        <v>53</v>
      </c>
      <c r="F145" s="228">
        <v>1</v>
      </c>
      <c r="G145" s="25">
        <v>4453509.55</v>
      </c>
      <c r="H145" s="251">
        <f>PUNTAJE!J145</f>
        <v>0</v>
      </c>
      <c r="I145" s="251">
        <f>PUNTAJE!M145</f>
        <v>0</v>
      </c>
      <c r="J145" s="251">
        <f>PUNTAJE!P145</f>
        <v>0</v>
      </c>
      <c r="K145" s="251">
        <f>PUNTAJE!S145</f>
        <v>0</v>
      </c>
      <c r="L145" s="251">
        <f>PUNTAJE!V145</f>
        <v>0</v>
      </c>
      <c r="M145" s="251">
        <f>PUNTAJE!Y145</f>
        <v>0</v>
      </c>
      <c r="N145" s="251">
        <f>PUNTAJE!AB145</f>
        <v>0</v>
      </c>
      <c r="O145" s="251">
        <f>PUNTAJE!AE145</f>
        <v>0</v>
      </c>
      <c r="P145" s="251">
        <f>PUNTAJE!AH145</f>
        <v>500</v>
      </c>
      <c r="Q145" s="251">
        <f>PUNTAJE!AK145</f>
        <v>0</v>
      </c>
      <c r="R145" s="251">
        <f>PUNTAJE!AN145</f>
        <v>0</v>
      </c>
      <c r="S145" s="251">
        <f>PUNTAJE!AQ145</f>
        <v>354.00639154349631</v>
      </c>
      <c r="T145" s="251">
        <f>PUNTAJE!AT145</f>
        <v>0</v>
      </c>
      <c r="U145" s="251">
        <f>PUNTAJE!AW145</f>
        <v>0</v>
      </c>
      <c r="V145" s="251">
        <f>PUNTAJE!AZ145</f>
        <v>0</v>
      </c>
      <c r="W145" s="251">
        <f>PUNTAJE!BC145</f>
        <v>0</v>
      </c>
      <c r="X145" s="251">
        <f>PUNTAJE!BF145</f>
        <v>0</v>
      </c>
      <c r="Y145" s="251">
        <f>PUNTAJE!BI145</f>
        <v>0</v>
      </c>
      <c r="Z145" s="251">
        <f>PUNTAJE!BL145</f>
        <v>0</v>
      </c>
      <c r="AA145" s="251">
        <f>PUNTAJE!BO145</f>
        <v>0</v>
      </c>
      <c r="AB145" s="251">
        <f>PUNTAJE!BR145</f>
        <v>0</v>
      </c>
      <c r="AC145" s="251">
        <f>PUNTAJE!BU145</f>
        <v>0</v>
      </c>
      <c r="AD145" s="251">
        <f>PUNTAJE!BX145</f>
        <v>0</v>
      </c>
      <c r="AE145" s="251">
        <f>PUNTAJE!CA145</f>
        <v>0</v>
      </c>
      <c r="AF145" s="251">
        <f>PUNTAJE!CD145</f>
        <v>0</v>
      </c>
      <c r="AG145" s="251">
        <f>PUNTAJE!CG145</f>
        <v>0</v>
      </c>
      <c r="AH145" s="251">
        <f>PUNTAJE!CJ145</f>
        <v>0</v>
      </c>
      <c r="AI145" s="40">
        <f t="shared" si="40"/>
        <v>500</v>
      </c>
      <c r="AJ145" s="146" t="s">
        <v>560</v>
      </c>
      <c r="AK145" s="206">
        <f t="shared" ref="AK145" si="42">MAX(H145,I145,J145,K145,L145,M145,N145,O145,Q145,R145,S145,T145,U145,V145,W145,X145,Y145,Z145,AA145,AB145,AC145,AD145,AE145,AH145)</f>
        <v>354.00639154349631</v>
      </c>
      <c r="AM145" s="40" t="s">
        <v>563</v>
      </c>
      <c r="AN145" s="206">
        <f>MAX(H145,I145,J145,K145,L145,M145,N145,O145,Q145,R145,T145,U145,V145,W145,X145,Y145,Z145,AA145,AB145,AC145,AD145,AE145,AH145)</f>
        <v>0</v>
      </c>
      <c r="AP145" s="40" t="s">
        <v>602</v>
      </c>
    </row>
    <row r="146" spans="1:42" s="40" customFormat="1" ht="38.25" x14ac:dyDescent="0.2">
      <c r="A146" s="103">
        <v>137</v>
      </c>
      <c r="B146" s="202" t="s">
        <v>243</v>
      </c>
      <c r="C146" s="121" t="s">
        <v>244</v>
      </c>
      <c r="D146" s="146">
        <v>1</v>
      </c>
      <c r="E146" s="227" t="s">
        <v>53</v>
      </c>
      <c r="F146" s="228">
        <v>23.333333333333332</v>
      </c>
      <c r="G146" s="25">
        <v>118800</v>
      </c>
      <c r="H146" s="251">
        <f>PUNTAJE!J146</f>
        <v>0</v>
      </c>
      <c r="I146" s="251">
        <f>PUNTAJE!M146</f>
        <v>0</v>
      </c>
      <c r="J146" s="251">
        <f>PUNTAJE!P146</f>
        <v>0</v>
      </c>
      <c r="K146" s="251">
        <f>PUNTAJE!S146</f>
        <v>0</v>
      </c>
      <c r="L146" s="251">
        <f>PUNTAJE!V146</f>
        <v>0</v>
      </c>
      <c r="M146" s="251">
        <f>PUNTAJE!Y146</f>
        <v>0</v>
      </c>
      <c r="N146" s="251">
        <f>PUNTAJE!AB146</f>
        <v>0</v>
      </c>
      <c r="O146" s="251">
        <f>PUNTAJE!AE146</f>
        <v>0</v>
      </c>
      <c r="P146" s="251">
        <f>PUNTAJE!AH146</f>
        <v>0</v>
      </c>
      <c r="Q146" s="251">
        <f>PUNTAJE!AK146</f>
        <v>0</v>
      </c>
      <c r="R146" s="251">
        <f>PUNTAJE!AN146</f>
        <v>0</v>
      </c>
      <c r="S146" s="251">
        <f>PUNTAJE!AQ146</f>
        <v>418.3098591549296</v>
      </c>
      <c r="T146" s="251">
        <f>PUNTAJE!AT146</f>
        <v>0</v>
      </c>
      <c r="U146" s="251">
        <f>PUNTAJE!AW146</f>
        <v>0</v>
      </c>
      <c r="V146" s="251">
        <f>PUNTAJE!AZ146</f>
        <v>0</v>
      </c>
      <c r="W146" s="251">
        <f>PUNTAJE!BC146</f>
        <v>0</v>
      </c>
      <c r="X146" s="251">
        <f>PUNTAJE!BF146</f>
        <v>0</v>
      </c>
      <c r="Y146" s="251">
        <f>PUNTAJE!BI146</f>
        <v>0</v>
      </c>
      <c r="Z146" s="251">
        <f>PUNTAJE!BL146</f>
        <v>0</v>
      </c>
      <c r="AA146" s="251">
        <f>PUNTAJE!BO146</f>
        <v>0</v>
      </c>
      <c r="AB146" s="251">
        <f>PUNTAJE!BR146</f>
        <v>0</v>
      </c>
      <c r="AC146" s="251">
        <f>PUNTAJE!BU146</f>
        <v>0</v>
      </c>
      <c r="AD146" s="251">
        <f>PUNTAJE!BX146</f>
        <v>0</v>
      </c>
      <c r="AE146" s="251">
        <f>PUNTAJE!CA146</f>
        <v>0</v>
      </c>
      <c r="AF146" s="251">
        <f>PUNTAJE!CD146</f>
        <v>0</v>
      </c>
      <c r="AG146" s="251">
        <f>PUNTAJE!CG146</f>
        <v>0</v>
      </c>
      <c r="AH146" s="251">
        <f>PUNTAJE!CJ146</f>
        <v>500</v>
      </c>
      <c r="AI146" s="40">
        <f t="shared" si="40"/>
        <v>500</v>
      </c>
      <c r="AJ146" s="146" t="s">
        <v>574</v>
      </c>
      <c r="AK146" s="40">
        <f>MAX(H146,I146,J146,K146,L146,M146,N146,O146,P146,Q146,R146,S146,T146,U146,V146,W146,X146,Y146,Z146,AA146,AB146,AC146,AD146,AE146,)</f>
        <v>418.3098591549296</v>
      </c>
      <c r="AL146" s="40">
        <f>S146-AK146</f>
        <v>0</v>
      </c>
      <c r="AM146" s="40" t="s">
        <v>563</v>
      </c>
      <c r="AN146" s="40">
        <f>MAX(H146,I146,J146,K146,L146,M146,N146,O146,P146,Q146,R146,T146,U146,V146,W146,X146,Y146,Z146,AA146,AB146,AC146,AD146,AE146)</f>
        <v>0</v>
      </c>
      <c r="AP146" s="40" t="s">
        <v>602</v>
      </c>
    </row>
    <row r="147" spans="1:42" s="40" customFormat="1" ht="38.25" x14ac:dyDescent="0.2">
      <c r="A147" s="103">
        <v>138</v>
      </c>
      <c r="B147" s="202" t="s">
        <v>245</v>
      </c>
      <c r="C147" s="121" t="s">
        <v>244</v>
      </c>
      <c r="D147" s="146">
        <v>1</v>
      </c>
      <c r="E147" s="227" t="s">
        <v>53</v>
      </c>
      <c r="F147" s="228">
        <v>1</v>
      </c>
      <c r="G147" s="25">
        <v>57500</v>
      </c>
      <c r="H147" s="251">
        <f>PUNTAJE!J147</f>
        <v>0</v>
      </c>
      <c r="I147" s="251">
        <f>PUNTAJE!M147</f>
        <v>0</v>
      </c>
      <c r="J147" s="251">
        <f>PUNTAJE!P147</f>
        <v>0</v>
      </c>
      <c r="K147" s="251">
        <f>PUNTAJE!S147</f>
        <v>0</v>
      </c>
      <c r="L147" s="251">
        <f>PUNTAJE!V147</f>
        <v>0</v>
      </c>
      <c r="M147" s="251">
        <f>PUNTAJE!Y147</f>
        <v>0</v>
      </c>
      <c r="N147" s="251">
        <f>PUNTAJE!AB147</f>
        <v>0</v>
      </c>
      <c r="O147" s="251">
        <f>PUNTAJE!AE147</f>
        <v>0</v>
      </c>
      <c r="P147" s="251">
        <f>PUNTAJE!AH147</f>
        <v>0</v>
      </c>
      <c r="Q147" s="251">
        <f>PUNTAJE!AK147</f>
        <v>0</v>
      </c>
      <c r="R147" s="251">
        <f>PUNTAJE!AN147</f>
        <v>0</v>
      </c>
      <c r="S147" s="251">
        <f>PUNTAJE!AQ147</f>
        <v>500</v>
      </c>
      <c r="T147" s="251">
        <f>PUNTAJE!AT147</f>
        <v>0</v>
      </c>
      <c r="U147" s="251">
        <f>PUNTAJE!AW147</f>
        <v>0</v>
      </c>
      <c r="V147" s="251">
        <f>PUNTAJE!AZ147</f>
        <v>0</v>
      </c>
      <c r="W147" s="251">
        <f>PUNTAJE!BC147</f>
        <v>0</v>
      </c>
      <c r="X147" s="251">
        <f>PUNTAJE!BF147</f>
        <v>0</v>
      </c>
      <c r="Y147" s="251">
        <f>PUNTAJE!BI147</f>
        <v>0</v>
      </c>
      <c r="Z147" s="251">
        <f>PUNTAJE!BL147</f>
        <v>0</v>
      </c>
      <c r="AA147" s="251">
        <f>PUNTAJE!BO147</f>
        <v>0</v>
      </c>
      <c r="AB147" s="251">
        <f>PUNTAJE!BR147</f>
        <v>0</v>
      </c>
      <c r="AC147" s="251">
        <f>PUNTAJE!BU147</f>
        <v>0</v>
      </c>
      <c r="AD147" s="251">
        <f>PUNTAJE!BX147</f>
        <v>0</v>
      </c>
      <c r="AE147" s="251">
        <f>PUNTAJE!CA147</f>
        <v>0</v>
      </c>
      <c r="AF147" s="251">
        <f>PUNTAJE!CD147</f>
        <v>0</v>
      </c>
      <c r="AG147" s="251">
        <f>PUNTAJE!CG147</f>
        <v>0</v>
      </c>
      <c r="AH147" s="251">
        <f>PUNTAJE!CJ147</f>
        <v>438.59649122807019</v>
      </c>
      <c r="AI147" s="40">
        <f t="shared" si="40"/>
        <v>500</v>
      </c>
      <c r="AJ147" s="146" t="s">
        <v>563</v>
      </c>
      <c r="AK147" s="40">
        <f t="shared" ref="AK147:AK151" si="43">MAX(H147,I147,J147,K147,L147,M147,N147,O147,P147,Q147,R147,T147,U147,V147,W147,X147,Y147,Z147,AA147,AB147,AC147,AD147,AE147,AH147)</f>
        <v>438.59649122807019</v>
      </c>
      <c r="AL147" s="40">
        <f t="shared" ref="AL147:AL151" si="44">AK147-AH147</f>
        <v>0</v>
      </c>
      <c r="AM147" s="146" t="s">
        <v>574</v>
      </c>
      <c r="AN147" s="40">
        <f t="shared" ref="AN147:AN151" si="45">MAX(H147,I147,J147,K147,L147,M147,N147,O147,P147,Q147,R147,T147,U147,V147,W147,X147,Y147,Z147,AA147,AB147,AC147,AD147,AE147)</f>
        <v>0</v>
      </c>
      <c r="AO147" s="254"/>
      <c r="AP147" s="40" t="s">
        <v>602</v>
      </c>
    </row>
    <row r="148" spans="1:42" s="40" customFormat="1" ht="25.5" x14ac:dyDescent="0.2">
      <c r="A148" s="103">
        <v>139</v>
      </c>
      <c r="B148" s="202" t="s">
        <v>246</v>
      </c>
      <c r="C148" s="121" t="s">
        <v>244</v>
      </c>
      <c r="D148" s="146">
        <v>1</v>
      </c>
      <c r="E148" s="227" t="s">
        <v>53</v>
      </c>
      <c r="F148" s="228">
        <v>1</v>
      </c>
      <c r="G148" s="25">
        <v>236670</v>
      </c>
      <c r="H148" s="251">
        <f>PUNTAJE!J148</f>
        <v>0</v>
      </c>
      <c r="I148" s="251">
        <f>PUNTAJE!M148</f>
        <v>0</v>
      </c>
      <c r="J148" s="251">
        <f>PUNTAJE!P148</f>
        <v>0</v>
      </c>
      <c r="K148" s="251">
        <f>PUNTAJE!S148</f>
        <v>0</v>
      </c>
      <c r="L148" s="251">
        <f>PUNTAJE!V148</f>
        <v>0</v>
      </c>
      <c r="M148" s="251">
        <f>PUNTAJE!Y148</f>
        <v>0</v>
      </c>
      <c r="N148" s="251">
        <f>PUNTAJE!AB148</f>
        <v>0</v>
      </c>
      <c r="O148" s="251">
        <f>PUNTAJE!AE148</f>
        <v>0</v>
      </c>
      <c r="P148" s="251">
        <f>PUNTAJE!AH148</f>
        <v>0</v>
      </c>
      <c r="Q148" s="251">
        <f>PUNTAJE!AK148</f>
        <v>0</v>
      </c>
      <c r="R148" s="251">
        <f>PUNTAJE!AN148</f>
        <v>0</v>
      </c>
      <c r="S148" s="251">
        <f>PUNTAJE!AQ148</f>
        <v>500</v>
      </c>
      <c r="T148" s="251">
        <f>PUNTAJE!AT148</f>
        <v>0</v>
      </c>
      <c r="U148" s="251">
        <f>PUNTAJE!AW148</f>
        <v>0</v>
      </c>
      <c r="V148" s="251">
        <f>PUNTAJE!AZ148</f>
        <v>0</v>
      </c>
      <c r="W148" s="251">
        <f>PUNTAJE!BC148</f>
        <v>0</v>
      </c>
      <c r="X148" s="251">
        <f>PUNTAJE!BF148</f>
        <v>0</v>
      </c>
      <c r="Y148" s="251">
        <f>PUNTAJE!BI148</f>
        <v>0</v>
      </c>
      <c r="Z148" s="251">
        <f>PUNTAJE!BL148</f>
        <v>0</v>
      </c>
      <c r="AA148" s="251">
        <f>PUNTAJE!BO148</f>
        <v>0</v>
      </c>
      <c r="AB148" s="251">
        <f>PUNTAJE!BR148</f>
        <v>0</v>
      </c>
      <c r="AC148" s="251">
        <f>PUNTAJE!BU148</f>
        <v>0</v>
      </c>
      <c r="AD148" s="251">
        <f>PUNTAJE!BX148</f>
        <v>0</v>
      </c>
      <c r="AE148" s="251">
        <f>PUNTAJE!CA148</f>
        <v>0</v>
      </c>
      <c r="AF148" s="251">
        <f>PUNTAJE!CD148</f>
        <v>0</v>
      </c>
      <c r="AG148" s="251">
        <f>PUNTAJE!CG148</f>
        <v>0</v>
      </c>
      <c r="AH148" s="251">
        <f>PUNTAJE!CJ148</f>
        <v>436.94267515923565</v>
      </c>
      <c r="AI148" s="40">
        <f t="shared" si="40"/>
        <v>500</v>
      </c>
      <c r="AJ148" s="146" t="s">
        <v>563</v>
      </c>
      <c r="AK148" s="40">
        <f t="shared" si="43"/>
        <v>436.94267515923565</v>
      </c>
      <c r="AL148" s="40">
        <f t="shared" si="44"/>
        <v>0</v>
      </c>
      <c r="AM148" s="146" t="s">
        <v>574</v>
      </c>
      <c r="AN148" s="40">
        <f t="shared" si="45"/>
        <v>0</v>
      </c>
      <c r="AO148" s="254"/>
      <c r="AP148" s="40" t="s">
        <v>602</v>
      </c>
    </row>
    <row r="149" spans="1:42" s="40" customFormat="1" ht="25.5" x14ac:dyDescent="0.2">
      <c r="A149" s="103">
        <v>140</v>
      </c>
      <c r="B149" s="202" t="s">
        <v>247</v>
      </c>
      <c r="C149" s="121" t="s">
        <v>244</v>
      </c>
      <c r="D149" s="146">
        <v>1</v>
      </c>
      <c r="E149" s="227" t="s">
        <v>53</v>
      </c>
      <c r="F149" s="228">
        <v>26.666666666666668</v>
      </c>
      <c r="G149" s="25">
        <v>97747.368421052641</v>
      </c>
      <c r="H149" s="251">
        <f>PUNTAJE!J149</f>
        <v>0</v>
      </c>
      <c r="I149" s="251">
        <f>PUNTAJE!M149</f>
        <v>0</v>
      </c>
      <c r="J149" s="251">
        <f>PUNTAJE!P149</f>
        <v>0</v>
      </c>
      <c r="K149" s="251">
        <f>PUNTAJE!S149</f>
        <v>0</v>
      </c>
      <c r="L149" s="251">
        <f>PUNTAJE!V149</f>
        <v>0</v>
      </c>
      <c r="M149" s="251">
        <f>PUNTAJE!Y149</f>
        <v>0</v>
      </c>
      <c r="N149" s="251">
        <f>PUNTAJE!AB149</f>
        <v>0</v>
      </c>
      <c r="O149" s="251">
        <f>PUNTAJE!AE149</f>
        <v>0</v>
      </c>
      <c r="P149" s="251">
        <f>PUNTAJE!AH149</f>
        <v>0</v>
      </c>
      <c r="Q149" s="251">
        <f>PUNTAJE!AK149</f>
        <v>0</v>
      </c>
      <c r="R149" s="251">
        <f>PUNTAJE!AN149</f>
        <v>0</v>
      </c>
      <c r="S149" s="251">
        <f>PUNTAJE!AQ149</f>
        <v>500</v>
      </c>
      <c r="T149" s="251">
        <f>PUNTAJE!AT149</f>
        <v>0</v>
      </c>
      <c r="U149" s="251">
        <f>PUNTAJE!AW149</f>
        <v>0</v>
      </c>
      <c r="V149" s="251">
        <f>PUNTAJE!AZ149</f>
        <v>0</v>
      </c>
      <c r="W149" s="251">
        <f>PUNTAJE!BC149</f>
        <v>0</v>
      </c>
      <c r="X149" s="251">
        <f>PUNTAJE!BF149</f>
        <v>0</v>
      </c>
      <c r="Y149" s="251">
        <f>PUNTAJE!BI149</f>
        <v>0</v>
      </c>
      <c r="Z149" s="251">
        <f>PUNTAJE!BL149</f>
        <v>0</v>
      </c>
      <c r="AA149" s="251">
        <f>PUNTAJE!BO149</f>
        <v>0</v>
      </c>
      <c r="AB149" s="251">
        <f>PUNTAJE!BR149</f>
        <v>0</v>
      </c>
      <c r="AC149" s="251">
        <f>PUNTAJE!BU149</f>
        <v>0</v>
      </c>
      <c r="AD149" s="251">
        <f>PUNTAJE!BX149</f>
        <v>0</v>
      </c>
      <c r="AE149" s="251">
        <f>PUNTAJE!CA149</f>
        <v>0</v>
      </c>
      <c r="AF149" s="251">
        <f>PUNTAJE!CD149</f>
        <v>0</v>
      </c>
      <c r="AG149" s="251">
        <f>PUNTAJE!CG149</f>
        <v>0</v>
      </c>
      <c r="AH149" s="251">
        <f>PUNTAJE!CJ149</f>
        <v>356</v>
      </c>
      <c r="AI149" s="40">
        <f t="shared" si="40"/>
        <v>500</v>
      </c>
      <c r="AJ149" s="146" t="s">
        <v>563</v>
      </c>
      <c r="AK149" s="40">
        <f t="shared" si="43"/>
        <v>356</v>
      </c>
      <c r="AL149" s="40">
        <f t="shared" si="44"/>
        <v>0</v>
      </c>
      <c r="AM149" s="146" t="s">
        <v>574</v>
      </c>
      <c r="AN149" s="40">
        <f t="shared" si="45"/>
        <v>0</v>
      </c>
      <c r="AO149" s="254"/>
      <c r="AP149" s="40" t="s">
        <v>602</v>
      </c>
    </row>
    <row r="150" spans="1:42" s="40" customFormat="1" ht="38.25" x14ac:dyDescent="0.2">
      <c r="A150" s="103">
        <v>141</v>
      </c>
      <c r="B150" s="202" t="s">
        <v>248</v>
      </c>
      <c r="C150" s="121" t="s">
        <v>244</v>
      </c>
      <c r="D150" s="146">
        <v>1</v>
      </c>
      <c r="E150" s="227" t="s">
        <v>53</v>
      </c>
      <c r="F150" s="228">
        <v>1</v>
      </c>
      <c r="G150" s="25">
        <v>142002</v>
      </c>
      <c r="H150" s="251">
        <f>PUNTAJE!J150</f>
        <v>0</v>
      </c>
      <c r="I150" s="251">
        <f>PUNTAJE!M150</f>
        <v>0</v>
      </c>
      <c r="J150" s="251">
        <f>PUNTAJE!P150</f>
        <v>0</v>
      </c>
      <c r="K150" s="251">
        <f>PUNTAJE!S150</f>
        <v>0</v>
      </c>
      <c r="L150" s="251">
        <f>PUNTAJE!V150</f>
        <v>0</v>
      </c>
      <c r="M150" s="251">
        <f>PUNTAJE!Y150</f>
        <v>0</v>
      </c>
      <c r="N150" s="251">
        <f>PUNTAJE!AB150</f>
        <v>0</v>
      </c>
      <c r="O150" s="251">
        <f>PUNTAJE!AE150</f>
        <v>0</v>
      </c>
      <c r="P150" s="251">
        <f>PUNTAJE!AH150</f>
        <v>0</v>
      </c>
      <c r="Q150" s="251">
        <f>PUNTAJE!AK150</f>
        <v>0</v>
      </c>
      <c r="R150" s="251">
        <f>PUNTAJE!AN150</f>
        <v>0</v>
      </c>
      <c r="S150" s="251">
        <f>PUNTAJE!AQ150</f>
        <v>500</v>
      </c>
      <c r="T150" s="251">
        <f>PUNTAJE!AT150</f>
        <v>0</v>
      </c>
      <c r="U150" s="251">
        <f>PUNTAJE!AW150</f>
        <v>0</v>
      </c>
      <c r="V150" s="251">
        <f>PUNTAJE!AZ150</f>
        <v>0</v>
      </c>
      <c r="W150" s="251">
        <f>PUNTAJE!BC150</f>
        <v>0</v>
      </c>
      <c r="X150" s="251">
        <f>PUNTAJE!BF150</f>
        <v>0</v>
      </c>
      <c r="Y150" s="251">
        <f>PUNTAJE!BI150</f>
        <v>0</v>
      </c>
      <c r="Z150" s="251">
        <f>PUNTAJE!BL150</f>
        <v>0</v>
      </c>
      <c r="AA150" s="251">
        <f>PUNTAJE!BO150</f>
        <v>0</v>
      </c>
      <c r="AB150" s="251">
        <f>PUNTAJE!BR150</f>
        <v>0</v>
      </c>
      <c r="AC150" s="251">
        <f>PUNTAJE!BU150</f>
        <v>0</v>
      </c>
      <c r="AD150" s="251">
        <f>PUNTAJE!BX150</f>
        <v>0</v>
      </c>
      <c r="AE150" s="251">
        <f>PUNTAJE!CA150</f>
        <v>0</v>
      </c>
      <c r="AF150" s="251">
        <f>PUNTAJE!CD150</f>
        <v>0</v>
      </c>
      <c r="AG150" s="251">
        <f>PUNTAJE!CG150</f>
        <v>0</v>
      </c>
      <c r="AH150" s="251">
        <f>PUNTAJE!CJ150</f>
        <v>363.1764705882353</v>
      </c>
      <c r="AI150" s="40">
        <f t="shared" si="40"/>
        <v>500</v>
      </c>
      <c r="AJ150" s="146" t="s">
        <v>563</v>
      </c>
      <c r="AK150" s="40">
        <f t="shared" si="43"/>
        <v>363.1764705882353</v>
      </c>
      <c r="AL150" s="40">
        <f t="shared" si="44"/>
        <v>0</v>
      </c>
      <c r="AM150" s="146" t="s">
        <v>574</v>
      </c>
      <c r="AN150" s="40">
        <f t="shared" si="45"/>
        <v>0</v>
      </c>
      <c r="AO150" s="254"/>
      <c r="AP150" s="40" t="s">
        <v>602</v>
      </c>
    </row>
    <row r="151" spans="1:42" s="40" customFormat="1" ht="38.25" x14ac:dyDescent="0.2">
      <c r="A151" s="103">
        <v>142</v>
      </c>
      <c r="B151" s="202" t="s">
        <v>249</v>
      </c>
      <c r="C151" s="121" t="s">
        <v>244</v>
      </c>
      <c r="D151" s="146">
        <v>1</v>
      </c>
      <c r="E151" s="227" t="s">
        <v>53</v>
      </c>
      <c r="F151" s="228">
        <v>8.3333333333333339</v>
      </c>
      <c r="G151" s="25">
        <v>236670</v>
      </c>
      <c r="H151" s="251">
        <f>PUNTAJE!J151</f>
        <v>0</v>
      </c>
      <c r="I151" s="251">
        <f>PUNTAJE!M151</f>
        <v>0</v>
      </c>
      <c r="J151" s="251">
        <f>PUNTAJE!P151</f>
        <v>0</v>
      </c>
      <c r="K151" s="251">
        <f>PUNTAJE!S151</f>
        <v>0</v>
      </c>
      <c r="L151" s="251">
        <f>PUNTAJE!V151</f>
        <v>0</v>
      </c>
      <c r="M151" s="251">
        <f>PUNTAJE!Y151</f>
        <v>0</v>
      </c>
      <c r="N151" s="251">
        <f>PUNTAJE!AB151</f>
        <v>0</v>
      </c>
      <c r="O151" s="251">
        <f>PUNTAJE!AE151</f>
        <v>0</v>
      </c>
      <c r="P151" s="251">
        <f>PUNTAJE!AH151</f>
        <v>0</v>
      </c>
      <c r="Q151" s="251">
        <f>PUNTAJE!AK151</f>
        <v>0</v>
      </c>
      <c r="R151" s="251">
        <f>PUNTAJE!AN151</f>
        <v>0</v>
      </c>
      <c r="S151" s="251">
        <f>PUNTAJE!AQ151</f>
        <v>500</v>
      </c>
      <c r="T151" s="251">
        <f>PUNTAJE!AT151</f>
        <v>0</v>
      </c>
      <c r="U151" s="251">
        <f>PUNTAJE!AW151</f>
        <v>0</v>
      </c>
      <c r="V151" s="251">
        <f>PUNTAJE!AZ151</f>
        <v>0</v>
      </c>
      <c r="W151" s="251">
        <f>PUNTAJE!BC151</f>
        <v>0</v>
      </c>
      <c r="X151" s="251">
        <f>PUNTAJE!BF151</f>
        <v>0</v>
      </c>
      <c r="Y151" s="251">
        <f>PUNTAJE!BI151</f>
        <v>0</v>
      </c>
      <c r="Z151" s="251">
        <f>PUNTAJE!BL151</f>
        <v>0</v>
      </c>
      <c r="AA151" s="251">
        <f>PUNTAJE!BO151</f>
        <v>0</v>
      </c>
      <c r="AB151" s="251">
        <f>PUNTAJE!BR151</f>
        <v>0</v>
      </c>
      <c r="AC151" s="251">
        <f>PUNTAJE!BU151</f>
        <v>0</v>
      </c>
      <c r="AD151" s="251">
        <f>PUNTAJE!BX151</f>
        <v>0</v>
      </c>
      <c r="AE151" s="251">
        <f>PUNTAJE!CA151</f>
        <v>0</v>
      </c>
      <c r="AF151" s="251">
        <f>PUNTAJE!CD151</f>
        <v>0</v>
      </c>
      <c r="AG151" s="251">
        <f>PUNTAJE!CG151</f>
        <v>0</v>
      </c>
      <c r="AH151" s="251">
        <f>PUNTAJE!CJ151</f>
        <v>436.94267515923565</v>
      </c>
      <c r="AI151" s="40">
        <f t="shared" si="40"/>
        <v>500</v>
      </c>
      <c r="AJ151" s="146" t="s">
        <v>563</v>
      </c>
      <c r="AK151" s="40">
        <f t="shared" si="43"/>
        <v>436.94267515923565</v>
      </c>
      <c r="AL151" s="40">
        <f t="shared" si="44"/>
        <v>0</v>
      </c>
      <c r="AM151" s="146" t="s">
        <v>574</v>
      </c>
      <c r="AN151" s="40">
        <f t="shared" si="45"/>
        <v>0</v>
      </c>
      <c r="AO151" s="254"/>
      <c r="AP151" s="40" t="s">
        <v>602</v>
      </c>
    </row>
    <row r="152" spans="1:42" s="40" customFormat="1" ht="51" x14ac:dyDescent="0.2">
      <c r="A152" s="103">
        <v>143</v>
      </c>
      <c r="B152" s="202" t="s">
        <v>250</v>
      </c>
      <c r="C152" s="121" t="s">
        <v>251</v>
      </c>
      <c r="D152" s="146">
        <v>1</v>
      </c>
      <c r="E152" s="227" t="s">
        <v>53</v>
      </c>
      <c r="F152" s="228">
        <v>74.333333333333329</v>
      </c>
      <c r="G152" s="25">
        <v>13570</v>
      </c>
      <c r="H152" s="251">
        <f>PUNTAJE!J152</f>
        <v>0</v>
      </c>
      <c r="I152" s="251">
        <f>PUNTAJE!M152</f>
        <v>0</v>
      </c>
      <c r="J152" s="251">
        <f>PUNTAJE!P152</f>
        <v>0</v>
      </c>
      <c r="K152" s="251">
        <f>PUNTAJE!S152</f>
        <v>0</v>
      </c>
      <c r="L152" s="251">
        <f>PUNTAJE!V152</f>
        <v>0</v>
      </c>
      <c r="M152" s="251">
        <f>PUNTAJE!Y152</f>
        <v>458.22391154111961</v>
      </c>
      <c r="N152" s="251">
        <f>PUNTAJE!AB152</f>
        <v>0</v>
      </c>
      <c r="O152" s="251">
        <f>PUNTAJE!AE152</f>
        <v>0</v>
      </c>
      <c r="P152" s="251">
        <f>PUNTAJE!AH152</f>
        <v>500</v>
      </c>
      <c r="Q152" s="251">
        <f>PUNTAJE!AK152</f>
        <v>0</v>
      </c>
      <c r="R152" s="251">
        <f>PUNTAJE!AN152</f>
        <v>0</v>
      </c>
      <c r="S152" s="251">
        <f>PUNTAJE!AQ152</f>
        <v>0</v>
      </c>
      <c r="T152" s="251">
        <f>PUNTAJE!AT152</f>
        <v>0</v>
      </c>
      <c r="U152" s="251">
        <f>PUNTAJE!AW152</f>
        <v>0</v>
      </c>
      <c r="V152" s="251">
        <f>PUNTAJE!AZ152</f>
        <v>0</v>
      </c>
      <c r="W152" s="251">
        <f>PUNTAJE!BC152</f>
        <v>0</v>
      </c>
      <c r="X152" s="251">
        <f>PUNTAJE!BF152</f>
        <v>0</v>
      </c>
      <c r="Y152" s="251">
        <f>PUNTAJE!BI152</f>
        <v>0</v>
      </c>
      <c r="Z152" s="251">
        <f>PUNTAJE!BL152</f>
        <v>0</v>
      </c>
      <c r="AA152" s="251">
        <f>PUNTAJE!BO152</f>
        <v>0</v>
      </c>
      <c r="AB152" s="251">
        <f>PUNTAJE!BR152</f>
        <v>0</v>
      </c>
      <c r="AC152" s="251">
        <f>PUNTAJE!BU152</f>
        <v>0</v>
      </c>
      <c r="AD152" s="251">
        <f>PUNTAJE!BX152</f>
        <v>0</v>
      </c>
      <c r="AE152" s="251">
        <f>PUNTAJE!CA152</f>
        <v>0</v>
      </c>
      <c r="AF152" s="251">
        <f>PUNTAJE!CD152</f>
        <v>0</v>
      </c>
      <c r="AG152" s="251">
        <f>PUNTAJE!CG152</f>
        <v>0</v>
      </c>
      <c r="AH152" s="251">
        <f>PUNTAJE!CJ152</f>
        <v>0</v>
      </c>
      <c r="AI152" s="40">
        <f t="shared" si="40"/>
        <v>500</v>
      </c>
      <c r="AJ152" s="146" t="s">
        <v>560</v>
      </c>
      <c r="AK152" s="206">
        <f>MAX(H152,I152,J152,K152,L152,M152,N152,O152,Q152,R152,S152,T152,U152,V152,W152,X152,Y152,Z152,AA152,AB152,AC152,AD152,AE152,AH152)</f>
        <v>458.22391154111961</v>
      </c>
      <c r="AL152" s="40">
        <f>AK152-M152</f>
        <v>0</v>
      </c>
      <c r="AM152" s="40" t="s">
        <v>557</v>
      </c>
      <c r="AN152" s="206">
        <f>MAX(H152,I152,J152,K152,L152,N152,O152,Q152,R152,S152,T152,U152,V152,W152,X152,Y152,Z152,AA152,AB152,AC152,AD152,AE152,AH152)</f>
        <v>0</v>
      </c>
      <c r="AP152" s="40" t="s">
        <v>602</v>
      </c>
    </row>
    <row r="153" spans="1:42" s="40" customFormat="1" ht="25.5" x14ac:dyDescent="0.2">
      <c r="A153" s="103">
        <v>144</v>
      </c>
      <c r="B153" s="202" t="s">
        <v>252</v>
      </c>
      <c r="C153" s="121" t="s">
        <v>253</v>
      </c>
      <c r="D153" s="146">
        <v>1</v>
      </c>
      <c r="E153" s="227" t="s">
        <v>53</v>
      </c>
      <c r="F153" s="228">
        <v>1484</v>
      </c>
      <c r="G153" s="25">
        <v>277.27</v>
      </c>
      <c r="H153" s="251">
        <f>PUNTAJE!J153</f>
        <v>0</v>
      </c>
      <c r="I153" s="251">
        <f>PUNTAJE!M153</f>
        <v>0</v>
      </c>
      <c r="J153" s="251">
        <f>PUNTAJE!P153</f>
        <v>0</v>
      </c>
      <c r="K153" s="251">
        <f>PUNTAJE!S153</f>
        <v>0</v>
      </c>
      <c r="L153" s="251">
        <f>PUNTAJE!V153</f>
        <v>0</v>
      </c>
      <c r="M153" s="251">
        <f>PUNTAJE!Y153</f>
        <v>0</v>
      </c>
      <c r="N153" s="251">
        <f>PUNTAJE!AB153</f>
        <v>500</v>
      </c>
      <c r="O153" s="251">
        <f>PUNTAJE!AE153</f>
        <v>0</v>
      </c>
      <c r="P153" s="251">
        <f>PUNTAJE!AH153</f>
        <v>466.80497925311198</v>
      </c>
      <c r="Q153" s="251">
        <f>PUNTAJE!AK153</f>
        <v>0</v>
      </c>
      <c r="R153" s="251">
        <f>PUNTAJE!AN153</f>
        <v>0</v>
      </c>
      <c r="S153" s="251">
        <f>PUNTAJE!AQ153</f>
        <v>0</v>
      </c>
      <c r="T153" s="251">
        <f>PUNTAJE!AT153</f>
        <v>0</v>
      </c>
      <c r="U153" s="251">
        <f>PUNTAJE!AW153</f>
        <v>0</v>
      </c>
      <c r="V153" s="251">
        <f>PUNTAJE!AZ153</f>
        <v>0</v>
      </c>
      <c r="W153" s="251">
        <f>PUNTAJE!BC153</f>
        <v>0</v>
      </c>
      <c r="X153" s="251">
        <f>PUNTAJE!BF153</f>
        <v>432.69230769230774</v>
      </c>
      <c r="Y153" s="251">
        <f>PUNTAJE!BI153</f>
        <v>0</v>
      </c>
      <c r="Z153" s="251">
        <f>PUNTAJE!BL153</f>
        <v>0</v>
      </c>
      <c r="AA153" s="251">
        <f>PUNTAJE!BO153</f>
        <v>0</v>
      </c>
      <c r="AB153" s="251">
        <f>PUNTAJE!BR153</f>
        <v>0</v>
      </c>
      <c r="AC153" s="251">
        <f>PUNTAJE!BU153</f>
        <v>0</v>
      </c>
      <c r="AD153" s="251">
        <f>PUNTAJE!BX153</f>
        <v>0</v>
      </c>
      <c r="AE153" s="251">
        <f>PUNTAJE!CA153</f>
        <v>0</v>
      </c>
      <c r="AF153" s="251">
        <f>PUNTAJE!CD153</f>
        <v>0</v>
      </c>
      <c r="AG153" s="251">
        <f>PUNTAJE!CG153</f>
        <v>0</v>
      </c>
      <c r="AH153" s="251">
        <f>PUNTAJE!CJ153</f>
        <v>0</v>
      </c>
      <c r="AI153" s="40">
        <f t="shared" si="40"/>
        <v>500</v>
      </c>
      <c r="AJ153" s="146" t="s">
        <v>558</v>
      </c>
      <c r="AK153" s="40">
        <f>MAX(H153,I153,J153,K153,L153,M153,O153,P153,Q153,R153,S153,T153,U153,V153,W153,X153,Y153,Z153,AA153,AB153,AC153,AD153,AE153,AH153)</f>
        <v>466.80497925311198</v>
      </c>
      <c r="AL153" s="40">
        <f>AK153-P153</f>
        <v>0</v>
      </c>
      <c r="AM153" s="40" t="s">
        <v>560</v>
      </c>
      <c r="AN153" s="40">
        <f>MAX(H153,I153,J153,K153,L153,M153,O153,Q153,R153,S153,T153,U153,V153,W153,X153,Y153,Z153,AA153,AB153,AC153,AD153,AE153,AH153)</f>
        <v>432.69230769230774</v>
      </c>
      <c r="AP153" s="40" t="s">
        <v>567</v>
      </c>
    </row>
    <row r="154" spans="1:42" s="40" customFormat="1" ht="51" x14ac:dyDescent="0.2">
      <c r="A154" s="103">
        <v>145</v>
      </c>
      <c r="B154" s="202" t="s">
        <v>254</v>
      </c>
      <c r="C154" s="121" t="s">
        <v>255</v>
      </c>
      <c r="D154" s="146">
        <v>1</v>
      </c>
      <c r="E154" s="227" t="s">
        <v>53</v>
      </c>
      <c r="F154" s="228">
        <v>1</v>
      </c>
      <c r="G154" s="25">
        <v>53417.315000000002</v>
      </c>
      <c r="H154" s="251">
        <f>PUNTAJE!J154</f>
        <v>0</v>
      </c>
      <c r="I154" s="251">
        <f>PUNTAJE!M154</f>
        <v>0</v>
      </c>
      <c r="J154" s="251">
        <f>PUNTAJE!P154</f>
        <v>0</v>
      </c>
      <c r="K154" s="251">
        <f>PUNTAJE!S154</f>
        <v>0</v>
      </c>
      <c r="L154" s="251">
        <f>PUNTAJE!V154</f>
        <v>0</v>
      </c>
      <c r="M154" s="251">
        <f>PUNTAJE!Y154</f>
        <v>0</v>
      </c>
      <c r="N154" s="251">
        <f>PUNTAJE!AB154</f>
        <v>0</v>
      </c>
      <c r="O154" s="251">
        <f>PUNTAJE!AE154</f>
        <v>0</v>
      </c>
      <c r="P154" s="251">
        <f>PUNTAJE!AH154</f>
        <v>0</v>
      </c>
      <c r="Q154" s="251">
        <f>PUNTAJE!AK154</f>
        <v>0</v>
      </c>
      <c r="R154" s="251">
        <f>PUNTAJE!AN154</f>
        <v>0</v>
      </c>
      <c r="S154" s="251">
        <f>PUNTAJE!AQ154</f>
        <v>0</v>
      </c>
      <c r="T154" s="251">
        <f>PUNTAJE!AT154</f>
        <v>0</v>
      </c>
      <c r="U154" s="251">
        <f>PUNTAJE!AW154</f>
        <v>0</v>
      </c>
      <c r="V154" s="251">
        <f>PUNTAJE!AZ154</f>
        <v>0</v>
      </c>
      <c r="W154" s="251">
        <f>PUNTAJE!BC154</f>
        <v>0</v>
      </c>
      <c r="X154" s="251">
        <f>PUNTAJE!BF154</f>
        <v>0</v>
      </c>
      <c r="Y154" s="251">
        <f>PUNTAJE!BI154</f>
        <v>0</v>
      </c>
      <c r="Z154" s="251">
        <f>PUNTAJE!BL154</f>
        <v>0</v>
      </c>
      <c r="AA154" s="251">
        <f>PUNTAJE!BO154</f>
        <v>0</v>
      </c>
      <c r="AB154" s="251">
        <f>PUNTAJE!BR154</f>
        <v>0</v>
      </c>
      <c r="AC154" s="251">
        <f>PUNTAJE!BU154</f>
        <v>0</v>
      </c>
      <c r="AD154" s="251">
        <f>PUNTAJE!BX154</f>
        <v>0</v>
      </c>
      <c r="AE154" s="251">
        <f>PUNTAJE!CA154</f>
        <v>0</v>
      </c>
      <c r="AF154" s="251">
        <f>PUNTAJE!CD154</f>
        <v>0</v>
      </c>
      <c r="AG154" s="251">
        <f>PUNTAJE!CG154</f>
        <v>0</v>
      </c>
      <c r="AH154" s="251">
        <f>PUNTAJE!CJ154</f>
        <v>0</v>
      </c>
      <c r="AI154" s="40">
        <f t="shared" si="40"/>
        <v>0</v>
      </c>
      <c r="AJ154" s="40" t="s">
        <v>45</v>
      </c>
      <c r="AK154" s="40">
        <f t="shared" ref="AK154:AK194" si="46">MAX(H154,I154,J154,K154,L154,M154,N154,O154,P154,Q154,R154,S154,T154,U154,V154,W154,X154,Y154,Z154,AA154,AB154,AC154,AD154,AE154,AH154)</f>
        <v>0</v>
      </c>
      <c r="AM154" s="40" t="s">
        <v>45</v>
      </c>
      <c r="AP154" s="40" t="s">
        <v>45</v>
      </c>
    </row>
    <row r="155" spans="1:42" s="40" customFormat="1" ht="25.5" x14ac:dyDescent="0.2">
      <c r="A155" s="103">
        <v>146</v>
      </c>
      <c r="B155" s="202" t="s">
        <v>256</v>
      </c>
      <c r="C155" s="121" t="s">
        <v>257</v>
      </c>
      <c r="D155" s="146">
        <v>1</v>
      </c>
      <c r="E155" s="227" t="s">
        <v>53</v>
      </c>
      <c r="F155" s="228">
        <v>103</v>
      </c>
      <c r="G155" s="25">
        <v>7705.25</v>
      </c>
      <c r="H155" s="251">
        <f>PUNTAJE!J155</f>
        <v>0</v>
      </c>
      <c r="I155" s="251">
        <f>PUNTAJE!M155</f>
        <v>0</v>
      </c>
      <c r="J155" s="251">
        <f>PUNTAJE!P155</f>
        <v>0</v>
      </c>
      <c r="K155" s="251">
        <f>PUNTAJE!S155</f>
        <v>0</v>
      </c>
      <c r="L155" s="251">
        <f>PUNTAJE!V155</f>
        <v>0</v>
      </c>
      <c r="M155" s="251">
        <f>PUNTAJE!Y155</f>
        <v>500</v>
      </c>
      <c r="N155" s="251">
        <f>PUNTAJE!AB155</f>
        <v>460.65737051792831</v>
      </c>
      <c r="O155" s="251">
        <f>PUNTAJE!AE155</f>
        <v>0</v>
      </c>
      <c r="P155" s="251">
        <f>PUNTAJE!AH155</f>
        <v>0</v>
      </c>
      <c r="Q155" s="251">
        <f>PUNTAJE!AK155</f>
        <v>0</v>
      </c>
      <c r="R155" s="251">
        <f>PUNTAJE!AN155</f>
        <v>0</v>
      </c>
      <c r="S155" s="251">
        <f>PUNTAJE!AQ155</f>
        <v>0</v>
      </c>
      <c r="T155" s="251">
        <f>PUNTAJE!AT155</f>
        <v>0</v>
      </c>
      <c r="U155" s="251">
        <f>PUNTAJE!AW155</f>
        <v>0</v>
      </c>
      <c r="V155" s="251">
        <f>PUNTAJE!AZ155</f>
        <v>0</v>
      </c>
      <c r="W155" s="251">
        <f>PUNTAJE!BC155</f>
        <v>0</v>
      </c>
      <c r="X155" s="251">
        <f>PUNTAJE!BF155</f>
        <v>0</v>
      </c>
      <c r="Y155" s="251">
        <f>PUNTAJE!BI155</f>
        <v>0</v>
      </c>
      <c r="Z155" s="251">
        <f>PUNTAJE!BL155</f>
        <v>0</v>
      </c>
      <c r="AA155" s="251">
        <f>PUNTAJE!BO155</f>
        <v>0</v>
      </c>
      <c r="AB155" s="251">
        <f>PUNTAJE!BR155</f>
        <v>0</v>
      </c>
      <c r="AC155" s="251">
        <f>PUNTAJE!BU155</f>
        <v>0</v>
      </c>
      <c r="AD155" s="251">
        <f>PUNTAJE!BX155</f>
        <v>0</v>
      </c>
      <c r="AE155" s="251">
        <f>PUNTAJE!CA155</f>
        <v>0</v>
      </c>
      <c r="AF155" s="251">
        <f>PUNTAJE!CD155</f>
        <v>0</v>
      </c>
      <c r="AG155" s="251">
        <f>PUNTAJE!CG155</f>
        <v>0</v>
      </c>
      <c r="AH155" s="251">
        <f>PUNTAJE!CJ155</f>
        <v>0</v>
      </c>
      <c r="AI155" s="40">
        <f t="shared" si="40"/>
        <v>500</v>
      </c>
      <c r="AJ155" s="146" t="s">
        <v>557</v>
      </c>
      <c r="AK155" s="40">
        <f t="shared" ref="AK155:AK158" si="47">MAX(H155,I155,J155,K155,L155,N155,O155,P155,Q155,R155,S155,T155,U155,V155,W155,X155,Y155,Z155,AA155,AB155,AC155,AD155,AE155,AH155)</f>
        <v>460.65737051792831</v>
      </c>
      <c r="AL155" s="40">
        <f>AK155-N155</f>
        <v>0</v>
      </c>
      <c r="AM155" s="40" t="s">
        <v>558</v>
      </c>
      <c r="AN155" s="40">
        <f>MAX(H155,I155,J155,K155,L155,O155,P155,Q155,R155,S155,T155,U155,V155,W155,X155,Y155,Z155,AA155,AB155,AC155,AD155,AE155,AH155)</f>
        <v>0</v>
      </c>
      <c r="AP155" s="40" t="s">
        <v>602</v>
      </c>
    </row>
    <row r="156" spans="1:42" s="40" customFormat="1" ht="51" x14ac:dyDescent="0.2">
      <c r="A156" s="103">
        <v>147</v>
      </c>
      <c r="B156" s="202" t="s">
        <v>258</v>
      </c>
      <c r="C156" s="121" t="s">
        <v>259</v>
      </c>
      <c r="D156" s="146">
        <v>1</v>
      </c>
      <c r="E156" s="227" t="s">
        <v>53</v>
      </c>
      <c r="F156" s="228">
        <v>1583.3333333333333</v>
      </c>
      <c r="G156" s="25">
        <v>175.96292</v>
      </c>
      <c r="H156" s="251">
        <f>PUNTAJE!J156</f>
        <v>0</v>
      </c>
      <c r="I156" s="251">
        <f>PUNTAJE!M156</f>
        <v>0</v>
      </c>
      <c r="J156" s="251">
        <f>PUNTAJE!P156</f>
        <v>0</v>
      </c>
      <c r="K156" s="251">
        <f>PUNTAJE!S156</f>
        <v>0</v>
      </c>
      <c r="L156" s="251">
        <f>PUNTAJE!V156</f>
        <v>0</v>
      </c>
      <c r="M156" s="251">
        <f>PUNTAJE!Y156</f>
        <v>500</v>
      </c>
      <c r="N156" s="251">
        <f>PUNTAJE!AB156</f>
        <v>0</v>
      </c>
      <c r="O156" s="251">
        <f>PUNTAJE!AE156</f>
        <v>0</v>
      </c>
      <c r="P156" s="251">
        <f>PUNTAJE!AH156</f>
        <v>0</v>
      </c>
      <c r="Q156" s="251">
        <f>PUNTAJE!AK156</f>
        <v>0</v>
      </c>
      <c r="R156" s="251">
        <f>PUNTAJE!AN156</f>
        <v>0</v>
      </c>
      <c r="S156" s="251">
        <f>PUNTAJE!AQ156</f>
        <v>0</v>
      </c>
      <c r="T156" s="251">
        <f>PUNTAJE!AT156</f>
        <v>482.95454545454544</v>
      </c>
      <c r="U156" s="251">
        <f>PUNTAJE!AW156</f>
        <v>0</v>
      </c>
      <c r="V156" s="251">
        <f>PUNTAJE!AZ156</f>
        <v>0</v>
      </c>
      <c r="W156" s="251">
        <f>PUNTAJE!BC156</f>
        <v>0</v>
      </c>
      <c r="X156" s="251">
        <f>PUNTAJE!BF156</f>
        <v>0</v>
      </c>
      <c r="Y156" s="251">
        <f>PUNTAJE!BI156</f>
        <v>0</v>
      </c>
      <c r="Z156" s="251">
        <f>PUNTAJE!BL156</f>
        <v>0</v>
      </c>
      <c r="AA156" s="251">
        <f>PUNTAJE!BO156</f>
        <v>0</v>
      </c>
      <c r="AB156" s="251">
        <f>PUNTAJE!BR156</f>
        <v>0</v>
      </c>
      <c r="AC156" s="251">
        <f>PUNTAJE!BU156</f>
        <v>0</v>
      </c>
      <c r="AD156" s="251">
        <f>PUNTAJE!BX156</f>
        <v>0</v>
      </c>
      <c r="AE156" s="251">
        <f>PUNTAJE!CA156</f>
        <v>0</v>
      </c>
      <c r="AF156" s="251">
        <f>PUNTAJE!CD156</f>
        <v>0</v>
      </c>
      <c r="AG156" s="251">
        <f>PUNTAJE!CG156</f>
        <v>0</v>
      </c>
      <c r="AH156" s="251">
        <f>PUNTAJE!CJ156</f>
        <v>0</v>
      </c>
      <c r="AI156" s="40">
        <f t="shared" si="40"/>
        <v>500</v>
      </c>
      <c r="AJ156" s="146" t="s">
        <v>557</v>
      </c>
      <c r="AK156" s="40">
        <f>MAX(H156,I156,J156,K156,L156,N156,O156,P156,Q156,R156,S156,T156,U156,V156,W156,X156,Y156,Z156,AA156,AB156,AC156,AD156,AE156,AH156)</f>
        <v>482.95454545454544</v>
      </c>
      <c r="AL156" s="40">
        <f>AN156-T156</f>
        <v>-482.95454545454544</v>
      </c>
      <c r="AM156" s="40" t="s">
        <v>564</v>
      </c>
      <c r="AN156" s="40">
        <f>MAX(H156,I156,J156,K156,L156,N156,O156,P156,Q156,R156,S156,U156,V156,W156,X156,Y156,Z156,AA156,AB156,AC156,AD156,AE156,AH156)</f>
        <v>0</v>
      </c>
      <c r="AP156" s="40" t="s">
        <v>602</v>
      </c>
    </row>
    <row r="157" spans="1:42" s="40" customFormat="1" ht="38.25" x14ac:dyDescent="0.2">
      <c r="A157" s="103">
        <v>148</v>
      </c>
      <c r="B157" s="202" t="s">
        <v>260</v>
      </c>
      <c r="C157" s="121" t="s">
        <v>261</v>
      </c>
      <c r="D157" s="146">
        <v>1</v>
      </c>
      <c r="E157" s="227" t="s">
        <v>53</v>
      </c>
      <c r="F157" s="228">
        <v>1</v>
      </c>
      <c r="G157" s="25">
        <v>15498</v>
      </c>
      <c r="H157" s="251">
        <f>PUNTAJE!J157</f>
        <v>0</v>
      </c>
      <c r="I157" s="251">
        <f>PUNTAJE!M157</f>
        <v>0</v>
      </c>
      <c r="J157" s="251">
        <f>PUNTAJE!P157</f>
        <v>0</v>
      </c>
      <c r="K157" s="251">
        <f>PUNTAJE!S157</f>
        <v>0</v>
      </c>
      <c r="L157" s="251">
        <f>PUNTAJE!V157</f>
        <v>0</v>
      </c>
      <c r="M157" s="251">
        <f>PUNTAJE!Y157</f>
        <v>489.59918822932519</v>
      </c>
      <c r="N157" s="251">
        <f>PUNTAJE!AB157</f>
        <v>500</v>
      </c>
      <c r="O157" s="251">
        <f>PUNTAJE!AE157</f>
        <v>0</v>
      </c>
      <c r="P157" s="251">
        <f>PUNTAJE!AH157</f>
        <v>0</v>
      </c>
      <c r="Q157" s="251">
        <f>PUNTAJE!AK157</f>
        <v>0</v>
      </c>
      <c r="R157" s="251">
        <f>PUNTAJE!AN157</f>
        <v>0</v>
      </c>
      <c r="S157" s="251">
        <f>PUNTAJE!AQ157</f>
        <v>0</v>
      </c>
      <c r="T157" s="251">
        <f>PUNTAJE!AT157</f>
        <v>0</v>
      </c>
      <c r="U157" s="251">
        <f>PUNTAJE!AW157</f>
        <v>0</v>
      </c>
      <c r="V157" s="251">
        <f>PUNTAJE!AZ157</f>
        <v>0</v>
      </c>
      <c r="W157" s="251">
        <f>PUNTAJE!BC157</f>
        <v>0</v>
      </c>
      <c r="X157" s="251">
        <f>PUNTAJE!BF157</f>
        <v>0</v>
      </c>
      <c r="Y157" s="251">
        <f>PUNTAJE!BI157</f>
        <v>0</v>
      </c>
      <c r="Z157" s="251">
        <f>PUNTAJE!BL157</f>
        <v>0</v>
      </c>
      <c r="AA157" s="251">
        <f>PUNTAJE!BO157</f>
        <v>0</v>
      </c>
      <c r="AB157" s="251">
        <f>PUNTAJE!BR157</f>
        <v>0</v>
      </c>
      <c r="AC157" s="251">
        <f>PUNTAJE!BU157</f>
        <v>0</v>
      </c>
      <c r="AD157" s="251">
        <f>PUNTAJE!BX157</f>
        <v>0</v>
      </c>
      <c r="AE157" s="251">
        <f>PUNTAJE!CA157</f>
        <v>0</v>
      </c>
      <c r="AF157" s="251">
        <f>PUNTAJE!CD157</f>
        <v>0</v>
      </c>
      <c r="AG157" s="251">
        <f>PUNTAJE!CG157</f>
        <v>0</v>
      </c>
      <c r="AH157" s="251">
        <f>PUNTAJE!CJ157</f>
        <v>0</v>
      </c>
      <c r="AI157" s="40">
        <f t="shared" si="40"/>
        <v>500</v>
      </c>
      <c r="AJ157" s="146" t="s">
        <v>558</v>
      </c>
      <c r="AK157" s="40">
        <f>MAX(H157,I157,J157,K157,L157,M157,O157,P157,Q157,R157,S157,T157,U157,V157,W157,X157,Y157,Z157,AA157,AB157,AC157,AD157,AE157,AH157)</f>
        <v>489.59918822932519</v>
      </c>
      <c r="AM157" s="40" t="s">
        <v>557</v>
      </c>
      <c r="AP157" s="40" t="s">
        <v>602</v>
      </c>
    </row>
    <row r="158" spans="1:42" s="40" customFormat="1" ht="38.25" x14ac:dyDescent="0.2">
      <c r="A158" s="103">
        <v>149</v>
      </c>
      <c r="B158" s="202" t="s">
        <v>262</v>
      </c>
      <c r="C158" s="121" t="s">
        <v>263</v>
      </c>
      <c r="D158" s="146">
        <v>1</v>
      </c>
      <c r="E158" s="227" t="s">
        <v>53</v>
      </c>
      <c r="F158" s="228">
        <v>1</v>
      </c>
      <c r="G158" s="25">
        <v>16780</v>
      </c>
      <c r="H158" s="251">
        <f>PUNTAJE!J158</f>
        <v>0</v>
      </c>
      <c r="I158" s="251">
        <f>PUNTAJE!M158</f>
        <v>0</v>
      </c>
      <c r="J158" s="251">
        <f>PUNTAJE!P158</f>
        <v>0</v>
      </c>
      <c r="K158" s="251">
        <f>PUNTAJE!S158</f>
        <v>0</v>
      </c>
      <c r="L158" s="251">
        <f>PUNTAJE!V158</f>
        <v>0</v>
      </c>
      <c r="M158" s="251">
        <f>PUNTAJE!Y158</f>
        <v>500</v>
      </c>
      <c r="N158" s="251">
        <f>PUNTAJE!AB158</f>
        <v>466.11111111111109</v>
      </c>
      <c r="O158" s="251">
        <f>PUNTAJE!AE158</f>
        <v>0</v>
      </c>
      <c r="P158" s="251">
        <f>PUNTAJE!AH158</f>
        <v>461.44538554614456</v>
      </c>
      <c r="Q158" s="251">
        <f>PUNTAJE!AK158</f>
        <v>0</v>
      </c>
      <c r="R158" s="251">
        <f>PUNTAJE!AN158</f>
        <v>0</v>
      </c>
      <c r="S158" s="251">
        <f>PUNTAJE!AQ158</f>
        <v>0</v>
      </c>
      <c r="T158" s="251">
        <f>PUNTAJE!AT158</f>
        <v>0</v>
      </c>
      <c r="U158" s="251">
        <f>PUNTAJE!AW158</f>
        <v>0</v>
      </c>
      <c r="V158" s="251">
        <f>PUNTAJE!AZ158</f>
        <v>0</v>
      </c>
      <c r="W158" s="251">
        <f>PUNTAJE!BC158</f>
        <v>0</v>
      </c>
      <c r="X158" s="251">
        <f>PUNTAJE!BF158</f>
        <v>0</v>
      </c>
      <c r="Y158" s="251">
        <f>PUNTAJE!BI158</f>
        <v>0</v>
      </c>
      <c r="Z158" s="251">
        <f>PUNTAJE!BL158</f>
        <v>0</v>
      </c>
      <c r="AA158" s="251">
        <f>PUNTAJE!BO158</f>
        <v>0</v>
      </c>
      <c r="AB158" s="251">
        <f>PUNTAJE!BR158</f>
        <v>0</v>
      </c>
      <c r="AC158" s="251">
        <f>PUNTAJE!BU158</f>
        <v>0</v>
      </c>
      <c r="AD158" s="251">
        <f>PUNTAJE!BX158</f>
        <v>0</v>
      </c>
      <c r="AE158" s="251">
        <f>PUNTAJE!CA158</f>
        <v>0</v>
      </c>
      <c r="AF158" s="251">
        <f>PUNTAJE!CD158</f>
        <v>0</v>
      </c>
      <c r="AG158" s="251">
        <f>PUNTAJE!CG158</f>
        <v>0</v>
      </c>
      <c r="AH158" s="251">
        <f>PUNTAJE!CJ158</f>
        <v>0</v>
      </c>
      <c r="AI158" s="40">
        <f t="shared" si="40"/>
        <v>500</v>
      </c>
      <c r="AJ158" s="146" t="s">
        <v>557</v>
      </c>
      <c r="AK158" s="40">
        <f t="shared" si="47"/>
        <v>466.11111111111109</v>
      </c>
      <c r="AL158" s="40">
        <f>AN158-N158</f>
        <v>-4.6657255649665217</v>
      </c>
      <c r="AM158" s="40" t="s">
        <v>558</v>
      </c>
      <c r="AN158" s="40">
        <f>MAX(H158,I158,J158,K158,L158,O158,P158,Q158,R158,S158,T158,U158,V158,W158,X158,Y158,Z158,AA158,AB158,AC158,AD158,AE158,AH158)</f>
        <v>461.44538554614456</v>
      </c>
      <c r="AO158" s="40">
        <f>AN158-P158</f>
        <v>0</v>
      </c>
      <c r="AP158" s="40" t="s">
        <v>560</v>
      </c>
    </row>
    <row r="159" spans="1:42" s="40" customFormat="1" ht="25.5" x14ac:dyDescent="0.2">
      <c r="A159" s="103">
        <v>150</v>
      </c>
      <c r="B159" s="202" t="s">
        <v>264</v>
      </c>
      <c r="C159" s="121" t="s">
        <v>265</v>
      </c>
      <c r="D159" s="146">
        <v>1</v>
      </c>
      <c r="E159" s="227" t="s">
        <v>53</v>
      </c>
      <c r="F159" s="228">
        <v>1</v>
      </c>
      <c r="G159" s="25">
        <v>5378.8</v>
      </c>
      <c r="H159" s="251">
        <f>PUNTAJE!J159</f>
        <v>0</v>
      </c>
      <c r="I159" s="251">
        <f>PUNTAJE!M159</f>
        <v>0</v>
      </c>
      <c r="J159" s="251">
        <f>PUNTAJE!P159</f>
        <v>0</v>
      </c>
      <c r="K159" s="251">
        <f>PUNTAJE!S159</f>
        <v>0</v>
      </c>
      <c r="L159" s="251">
        <f>PUNTAJE!V159</f>
        <v>0</v>
      </c>
      <c r="M159" s="251">
        <f>PUNTAJE!Y159</f>
        <v>0</v>
      </c>
      <c r="N159" s="251">
        <f>PUNTAJE!AB159</f>
        <v>499.99999999999994</v>
      </c>
      <c r="O159" s="251">
        <f>PUNTAJE!AE159</f>
        <v>0</v>
      </c>
      <c r="P159" s="251">
        <f>PUNTAJE!AH159</f>
        <v>0</v>
      </c>
      <c r="Q159" s="251">
        <f>PUNTAJE!AK159</f>
        <v>0</v>
      </c>
      <c r="R159" s="251">
        <f>PUNTAJE!AN159</f>
        <v>0</v>
      </c>
      <c r="S159" s="251">
        <f>PUNTAJE!AQ159</f>
        <v>0</v>
      </c>
      <c r="T159" s="251">
        <f>PUNTAJE!AT159</f>
        <v>0</v>
      </c>
      <c r="U159" s="251">
        <f>PUNTAJE!AW159</f>
        <v>0</v>
      </c>
      <c r="V159" s="251">
        <f>PUNTAJE!AZ159</f>
        <v>496.68141592920352</v>
      </c>
      <c r="W159" s="251">
        <f>PUNTAJE!BC159</f>
        <v>0</v>
      </c>
      <c r="X159" s="251">
        <f>PUNTAJE!BF159</f>
        <v>0</v>
      </c>
      <c r="Y159" s="251">
        <f>PUNTAJE!BI159</f>
        <v>0</v>
      </c>
      <c r="Z159" s="251">
        <f>PUNTAJE!BL159</f>
        <v>0</v>
      </c>
      <c r="AA159" s="251">
        <f>PUNTAJE!BO159</f>
        <v>0</v>
      </c>
      <c r="AB159" s="251">
        <f>PUNTAJE!BR159</f>
        <v>0</v>
      </c>
      <c r="AC159" s="251">
        <f>PUNTAJE!BU159</f>
        <v>0</v>
      </c>
      <c r="AD159" s="251">
        <f>PUNTAJE!BX159</f>
        <v>0</v>
      </c>
      <c r="AE159" s="251">
        <f>PUNTAJE!CA159</f>
        <v>0</v>
      </c>
      <c r="AF159" s="251">
        <f>PUNTAJE!CD159</f>
        <v>0</v>
      </c>
      <c r="AG159" s="251">
        <f>PUNTAJE!CG159</f>
        <v>0</v>
      </c>
      <c r="AH159" s="251">
        <f>PUNTAJE!CJ159</f>
        <v>0</v>
      </c>
      <c r="AI159" s="40">
        <f t="shared" si="40"/>
        <v>499.99999999999994</v>
      </c>
      <c r="AJ159" s="146" t="s">
        <v>558</v>
      </c>
      <c r="AK159" s="40">
        <f t="shared" ref="AK159:AK160" si="48">MAX(H159,I159,J159,K159,L159,M159,O159,P159,Q159,R159,S159,T159,U159,V159,W159,X159,Y159,Z159,AA159,AB159,AC159,AD159,AE159,AH159)</f>
        <v>496.68141592920352</v>
      </c>
      <c r="AM159" s="40" t="s">
        <v>565</v>
      </c>
      <c r="AN159" s="40">
        <f>MAX(H159,I159,J159,K159,L159,M159,O159,P159,Q159,R159,S159,T159,U159,W159,X159,Y159,Z159,AA159,AB159,AC159,AD159,AE159,AH159)</f>
        <v>0</v>
      </c>
      <c r="AP159" s="40" t="s">
        <v>602</v>
      </c>
    </row>
    <row r="160" spans="1:42" s="40" customFormat="1" ht="25.5" x14ac:dyDescent="0.2">
      <c r="A160" s="103">
        <v>151</v>
      </c>
      <c r="B160" s="202" t="s">
        <v>266</v>
      </c>
      <c r="C160" s="121" t="s">
        <v>265</v>
      </c>
      <c r="D160" s="146">
        <v>1</v>
      </c>
      <c r="E160" s="227" t="s">
        <v>53</v>
      </c>
      <c r="F160" s="228">
        <v>416</v>
      </c>
      <c r="G160" s="25">
        <v>1023.4</v>
      </c>
      <c r="H160" s="251">
        <f>PUNTAJE!J160</f>
        <v>468.08510638297878</v>
      </c>
      <c r="I160" s="251">
        <f>PUNTAJE!M160</f>
        <v>0</v>
      </c>
      <c r="J160" s="251">
        <f>PUNTAJE!P160</f>
        <v>0</v>
      </c>
      <c r="K160" s="251">
        <f>PUNTAJE!S160</f>
        <v>0</v>
      </c>
      <c r="L160" s="251">
        <f>PUNTAJE!V160</f>
        <v>0</v>
      </c>
      <c r="M160" s="251">
        <f>PUNTAJE!Y160</f>
        <v>0</v>
      </c>
      <c r="N160" s="251">
        <f>PUNTAJE!AB160</f>
        <v>500</v>
      </c>
      <c r="O160" s="251">
        <f>PUNTAJE!AE160</f>
        <v>0</v>
      </c>
      <c r="P160" s="251">
        <f>PUNTAJE!AH160</f>
        <v>496.61399548532734</v>
      </c>
      <c r="Q160" s="251">
        <f>PUNTAJE!AK160</f>
        <v>0</v>
      </c>
      <c r="R160" s="251">
        <f>PUNTAJE!AN160</f>
        <v>0</v>
      </c>
      <c r="S160" s="251">
        <f>PUNTAJE!AQ160</f>
        <v>0</v>
      </c>
      <c r="T160" s="251">
        <f>PUNTAJE!AT160</f>
        <v>0</v>
      </c>
      <c r="U160" s="251">
        <f>PUNTAJE!AW160</f>
        <v>0</v>
      </c>
      <c r="V160" s="251">
        <f>PUNTAJE!AZ160</f>
        <v>0</v>
      </c>
      <c r="W160" s="251">
        <f>PUNTAJE!BC160</f>
        <v>411.98501872659176</v>
      </c>
      <c r="X160" s="251">
        <f>PUNTAJE!BF160</f>
        <v>0</v>
      </c>
      <c r="Y160" s="251">
        <f>PUNTAJE!BI160</f>
        <v>488.88888888888891</v>
      </c>
      <c r="Z160" s="251">
        <f>PUNTAJE!BL160</f>
        <v>0</v>
      </c>
      <c r="AA160" s="251">
        <f>PUNTAJE!BO160</f>
        <v>0</v>
      </c>
      <c r="AB160" s="251">
        <f>PUNTAJE!BR160</f>
        <v>0</v>
      </c>
      <c r="AC160" s="251">
        <f>PUNTAJE!BU160</f>
        <v>0</v>
      </c>
      <c r="AD160" s="251">
        <f>PUNTAJE!BX160</f>
        <v>0</v>
      </c>
      <c r="AE160" s="251">
        <f>PUNTAJE!CA160</f>
        <v>0</v>
      </c>
      <c r="AF160" s="251">
        <f>PUNTAJE!CD160</f>
        <v>0</v>
      </c>
      <c r="AG160" s="251">
        <f>PUNTAJE!CG160</f>
        <v>0</v>
      </c>
      <c r="AH160" s="251">
        <f>PUNTAJE!CJ160</f>
        <v>0</v>
      </c>
      <c r="AI160" s="40">
        <f t="shared" si="40"/>
        <v>500</v>
      </c>
      <c r="AJ160" s="146" t="s">
        <v>558</v>
      </c>
      <c r="AK160" s="40">
        <f t="shared" si="48"/>
        <v>496.61399548532734</v>
      </c>
      <c r="AL160" s="40">
        <f>AK160-P160</f>
        <v>0</v>
      </c>
      <c r="AM160" s="40" t="s">
        <v>560</v>
      </c>
      <c r="AN160" s="40">
        <f>MAX(H160,I160,J160,K160,L160,M160,O160,Q160,R160,S160,T160,U160,V160,W160,X160,Y160,Z160,AA160,AB160,AC160,AD160,AE160,AH160)</f>
        <v>488.88888888888891</v>
      </c>
      <c r="AP160" s="40" t="s">
        <v>44</v>
      </c>
    </row>
    <row r="161" spans="1:42" s="40" customFormat="1" ht="25.5" x14ac:dyDescent="0.2">
      <c r="A161" s="103">
        <v>152</v>
      </c>
      <c r="B161" s="202" t="s">
        <v>267</v>
      </c>
      <c r="C161" s="121" t="s">
        <v>265</v>
      </c>
      <c r="D161" s="146">
        <v>1</v>
      </c>
      <c r="E161" s="227" t="s">
        <v>53</v>
      </c>
      <c r="F161" s="228">
        <v>1</v>
      </c>
      <c r="G161" s="25">
        <v>2948.82</v>
      </c>
      <c r="H161" s="251">
        <f>PUNTAJE!J161</f>
        <v>0</v>
      </c>
      <c r="I161" s="251">
        <f>PUNTAJE!M161</f>
        <v>0</v>
      </c>
      <c r="J161" s="251">
        <f>PUNTAJE!P161</f>
        <v>0</v>
      </c>
      <c r="K161" s="251">
        <f>PUNTAJE!S161</f>
        <v>0</v>
      </c>
      <c r="L161" s="251">
        <f>PUNTAJE!V161</f>
        <v>426.25745950554136</v>
      </c>
      <c r="M161" s="251">
        <f>PUNTAJE!Y161</f>
        <v>0</v>
      </c>
      <c r="N161" s="251">
        <f>PUNTAJE!AB161</f>
        <v>0</v>
      </c>
      <c r="O161" s="251">
        <f>PUNTAJE!AE161</f>
        <v>0</v>
      </c>
      <c r="P161" s="251">
        <f>PUNTAJE!AH161</f>
        <v>412.8819157720892</v>
      </c>
      <c r="Q161" s="251">
        <f>PUNTAJE!AK161</f>
        <v>0</v>
      </c>
      <c r="R161" s="251">
        <f>PUNTAJE!AN161</f>
        <v>0</v>
      </c>
      <c r="S161" s="251">
        <f>PUNTAJE!AQ161</f>
        <v>0</v>
      </c>
      <c r="T161" s="251">
        <f>PUNTAJE!AT161</f>
        <v>0</v>
      </c>
      <c r="U161" s="251">
        <f>PUNTAJE!AW161</f>
        <v>364.13290851160673</v>
      </c>
      <c r="V161" s="251">
        <f>PUNTAJE!AZ161</f>
        <v>0</v>
      </c>
      <c r="W161" s="251">
        <f>PUNTAJE!BC161</f>
        <v>0</v>
      </c>
      <c r="X161" s="251">
        <f>PUNTAJE!BF161</f>
        <v>0</v>
      </c>
      <c r="Y161" s="251">
        <f>PUNTAJE!BI161</f>
        <v>500</v>
      </c>
      <c r="Z161" s="251">
        <f>PUNTAJE!BL161</f>
        <v>0</v>
      </c>
      <c r="AA161" s="251">
        <f>PUNTAJE!BO161</f>
        <v>0</v>
      </c>
      <c r="AB161" s="251">
        <f>PUNTAJE!BR161</f>
        <v>0</v>
      </c>
      <c r="AC161" s="251">
        <f>PUNTAJE!BU161</f>
        <v>0</v>
      </c>
      <c r="AD161" s="251">
        <f>PUNTAJE!BX161</f>
        <v>403.66350067842603</v>
      </c>
      <c r="AE161" s="251">
        <f>PUNTAJE!CA161</f>
        <v>0</v>
      </c>
      <c r="AF161" s="251">
        <f>PUNTAJE!CD161</f>
        <v>0</v>
      </c>
      <c r="AG161" s="251">
        <f>PUNTAJE!CG161</f>
        <v>0</v>
      </c>
      <c r="AH161" s="251">
        <f>PUNTAJE!CJ161</f>
        <v>0</v>
      </c>
      <c r="AI161" s="40">
        <f t="shared" si="40"/>
        <v>500</v>
      </c>
      <c r="AJ161" s="146" t="s">
        <v>44</v>
      </c>
      <c r="AK161" s="40">
        <f>MAX(H161,I161,J161,K161,L161,M161,N161,O161,P161,Q161,R161,S161,T161,U161,V161,W161,X161,Z161,AA161,AB161,AC161,AD161,AE161,AH161)</f>
        <v>426.25745950554136</v>
      </c>
      <c r="AM161" s="40" t="s">
        <v>556</v>
      </c>
      <c r="AN161" s="40">
        <f>MAX(H161,I161,J161,K161,M161,N161,O161,P161,Q161,R161,S161,T161,U161,V161,W161,X161,Z161,AA161,AB161,AC161,AD161,AE161,AH161)</f>
        <v>412.8819157720892</v>
      </c>
      <c r="AP161" s="40" t="s">
        <v>560</v>
      </c>
    </row>
    <row r="162" spans="1:42" s="40" customFormat="1" ht="25.5" x14ac:dyDescent="0.2">
      <c r="A162" s="103">
        <v>153</v>
      </c>
      <c r="B162" s="202" t="s">
        <v>268</v>
      </c>
      <c r="C162" s="121" t="s">
        <v>265</v>
      </c>
      <c r="D162" s="146">
        <v>1</v>
      </c>
      <c r="E162" s="227" t="s">
        <v>53</v>
      </c>
      <c r="F162" s="228">
        <v>4077.3333333333335</v>
      </c>
      <c r="G162" s="25">
        <v>3094</v>
      </c>
      <c r="H162" s="251">
        <f>PUNTAJE!J162</f>
        <v>0</v>
      </c>
      <c r="I162" s="251">
        <f>PUNTAJE!M162</f>
        <v>0</v>
      </c>
      <c r="J162" s="251">
        <f>PUNTAJE!P162</f>
        <v>0</v>
      </c>
      <c r="K162" s="251">
        <f>PUNTAJE!S162</f>
        <v>0</v>
      </c>
      <c r="L162" s="251">
        <f>PUNTAJE!V162</f>
        <v>426.25745950554136</v>
      </c>
      <c r="M162" s="251">
        <f>PUNTAJE!Y162</f>
        <v>0</v>
      </c>
      <c r="N162" s="251">
        <f>PUNTAJE!AB162</f>
        <v>0</v>
      </c>
      <c r="O162" s="251">
        <f>PUNTAJE!AE162</f>
        <v>0</v>
      </c>
      <c r="P162" s="251">
        <f>PUNTAJE!AH162</f>
        <v>364.43148688046648</v>
      </c>
      <c r="Q162" s="251">
        <f>PUNTAJE!AK162</f>
        <v>0</v>
      </c>
      <c r="R162" s="251">
        <f>PUNTAJE!AN162</f>
        <v>0</v>
      </c>
      <c r="S162" s="251">
        <f>PUNTAJE!AQ162</f>
        <v>0</v>
      </c>
      <c r="T162" s="251">
        <f>PUNTAJE!AT162</f>
        <v>0</v>
      </c>
      <c r="U162" s="251">
        <f>PUNTAJE!AW162</f>
        <v>356.66518056174766</v>
      </c>
      <c r="V162" s="251">
        <f>PUNTAJE!AZ162</f>
        <v>0</v>
      </c>
      <c r="W162" s="251">
        <f>PUNTAJE!BC162</f>
        <v>0</v>
      </c>
      <c r="X162" s="251">
        <f>PUNTAJE!BF162</f>
        <v>0</v>
      </c>
      <c r="Y162" s="251">
        <f>PUNTAJE!BI162</f>
        <v>500</v>
      </c>
      <c r="Z162" s="251">
        <f>PUNTAJE!BL162</f>
        <v>0</v>
      </c>
      <c r="AA162" s="251">
        <f>PUNTAJE!BO162</f>
        <v>0</v>
      </c>
      <c r="AB162" s="251">
        <f>PUNTAJE!BR162</f>
        <v>0</v>
      </c>
      <c r="AC162" s="251">
        <f>PUNTAJE!BU162</f>
        <v>0</v>
      </c>
      <c r="AD162" s="251">
        <f>PUNTAJE!BX162</f>
        <v>408.23327615780448</v>
      </c>
      <c r="AE162" s="251">
        <f>PUNTAJE!CA162</f>
        <v>0</v>
      </c>
      <c r="AF162" s="251">
        <f>PUNTAJE!CD162</f>
        <v>0</v>
      </c>
      <c r="AG162" s="251">
        <f>PUNTAJE!CG162</f>
        <v>0</v>
      </c>
      <c r="AH162" s="251">
        <f>PUNTAJE!CJ162</f>
        <v>0</v>
      </c>
      <c r="AI162" s="40">
        <f t="shared" si="40"/>
        <v>500</v>
      </c>
      <c r="AJ162" s="146" t="s">
        <v>44</v>
      </c>
      <c r="AK162" s="40">
        <f>MAX(H162,I162,J162,K162,L162,M162,N162,O162,P162,Q162,R162,S162,T162,U162,V162,W162,X162,Z162,AA162,AB162,AC162,AD162,AE162,AH162)</f>
        <v>426.25745950554136</v>
      </c>
      <c r="AM162" s="40" t="s">
        <v>556</v>
      </c>
      <c r="AN162" s="40">
        <f>MAX(H162,I162,J162,K162,M162,N162,O162,P162,Q162,R162,S162,T162,U162,V162,W162,X162,Z162,AA162,AB162,AC162,AD162,AE162,AH162)</f>
        <v>408.23327615780448</v>
      </c>
      <c r="AP162" s="40" t="s">
        <v>572</v>
      </c>
    </row>
    <row r="163" spans="1:42" s="40" customFormat="1" ht="76.5" x14ac:dyDescent="0.2">
      <c r="A163" s="103">
        <v>154</v>
      </c>
      <c r="B163" s="202" t="s">
        <v>269</v>
      </c>
      <c r="C163" s="121" t="s">
        <v>270</v>
      </c>
      <c r="D163" s="146">
        <v>1</v>
      </c>
      <c r="E163" s="227" t="s">
        <v>53</v>
      </c>
      <c r="F163" s="228">
        <v>1</v>
      </c>
      <c r="G163" s="25">
        <v>133814</v>
      </c>
      <c r="H163" s="251">
        <f>PUNTAJE!J163</f>
        <v>0</v>
      </c>
      <c r="I163" s="251">
        <f>PUNTAJE!M163</f>
        <v>0</v>
      </c>
      <c r="J163" s="251">
        <f>PUNTAJE!P163</f>
        <v>0</v>
      </c>
      <c r="K163" s="251">
        <f>PUNTAJE!S163</f>
        <v>0</v>
      </c>
      <c r="L163" s="251">
        <f>PUNTAJE!V163</f>
        <v>0</v>
      </c>
      <c r="M163" s="251">
        <f>PUNTAJE!Y163</f>
        <v>0</v>
      </c>
      <c r="N163" s="251">
        <f>PUNTAJE!AB163</f>
        <v>0</v>
      </c>
      <c r="O163" s="251">
        <f>PUNTAJE!AE163</f>
        <v>500</v>
      </c>
      <c r="P163" s="251">
        <f>PUNTAJE!AH163</f>
        <v>363.22482469622935</v>
      </c>
      <c r="Q163" s="251">
        <f>PUNTAJE!AK163</f>
        <v>0</v>
      </c>
      <c r="R163" s="251">
        <f>PUNTAJE!AN163</f>
        <v>0</v>
      </c>
      <c r="S163" s="251">
        <f>PUNTAJE!AQ163</f>
        <v>0</v>
      </c>
      <c r="T163" s="251">
        <f>PUNTAJE!AT163</f>
        <v>0</v>
      </c>
      <c r="U163" s="251">
        <f>PUNTAJE!AW163</f>
        <v>0</v>
      </c>
      <c r="V163" s="251">
        <f>PUNTAJE!AZ163</f>
        <v>0</v>
      </c>
      <c r="W163" s="251">
        <f>PUNTAJE!BC163</f>
        <v>0</v>
      </c>
      <c r="X163" s="251">
        <f>PUNTAJE!BF163</f>
        <v>0</v>
      </c>
      <c r="Y163" s="251">
        <f>PUNTAJE!BI163</f>
        <v>0</v>
      </c>
      <c r="Z163" s="251">
        <f>PUNTAJE!BL163</f>
        <v>0</v>
      </c>
      <c r="AA163" s="251">
        <f>PUNTAJE!BO163</f>
        <v>0</v>
      </c>
      <c r="AB163" s="251">
        <f>PUNTAJE!BR163</f>
        <v>0</v>
      </c>
      <c r="AC163" s="251">
        <f>PUNTAJE!BU163</f>
        <v>0</v>
      </c>
      <c r="AD163" s="251">
        <f>PUNTAJE!BX163</f>
        <v>0</v>
      </c>
      <c r="AE163" s="251">
        <f>PUNTAJE!CA163</f>
        <v>0</v>
      </c>
      <c r="AF163" s="251">
        <f>PUNTAJE!CD163</f>
        <v>0</v>
      </c>
      <c r="AG163" s="251">
        <f>PUNTAJE!CG163</f>
        <v>0</v>
      </c>
      <c r="AH163" s="251">
        <f>PUNTAJE!CJ163</f>
        <v>0</v>
      </c>
      <c r="AI163" s="40">
        <f t="shared" si="40"/>
        <v>500</v>
      </c>
      <c r="AJ163" s="146" t="s">
        <v>559</v>
      </c>
      <c r="AK163" s="40">
        <f t="shared" ref="AK163:AK164" si="49">MAX(H163,I163,J163,K163,L163,M163,N163,P163,Q163,R163,S163,T163,U163,V163,W163,X163,Y163,Z163,AA163,AB163,AC163,AD163,AE163,AH163)</f>
        <v>363.22482469622935</v>
      </c>
      <c r="AL163" s="40">
        <f>AK163-P163</f>
        <v>0</v>
      </c>
      <c r="AM163" s="40" t="s">
        <v>560</v>
      </c>
      <c r="AN163" s="40">
        <f t="shared" ref="AN163:AN164" si="50">MAX(H163,I163,J163,K163,L163,M163,N163,Q163,R163,S163,T163,U163,V163,W163,X163,Y163,Z163,AA163,AB163,AC163,AD163,AE163,AH163)</f>
        <v>0</v>
      </c>
      <c r="AP163" s="40" t="s">
        <v>602</v>
      </c>
    </row>
    <row r="164" spans="1:42" s="40" customFormat="1" ht="76.5" x14ac:dyDescent="0.2">
      <c r="A164" s="103">
        <v>155</v>
      </c>
      <c r="B164" s="202" t="s">
        <v>271</v>
      </c>
      <c r="C164" s="121" t="s">
        <v>270</v>
      </c>
      <c r="D164" s="146">
        <v>1</v>
      </c>
      <c r="E164" s="227" t="s">
        <v>53</v>
      </c>
      <c r="F164" s="228">
        <v>1</v>
      </c>
      <c r="G164" s="25">
        <v>133814</v>
      </c>
      <c r="H164" s="251">
        <f>PUNTAJE!J164</f>
        <v>0</v>
      </c>
      <c r="I164" s="251">
        <f>PUNTAJE!M164</f>
        <v>0</v>
      </c>
      <c r="J164" s="251">
        <f>PUNTAJE!P164</f>
        <v>0</v>
      </c>
      <c r="K164" s="251">
        <f>PUNTAJE!S164</f>
        <v>0</v>
      </c>
      <c r="L164" s="251">
        <f>PUNTAJE!V164</f>
        <v>0</v>
      </c>
      <c r="M164" s="251">
        <f>PUNTAJE!Y164</f>
        <v>0</v>
      </c>
      <c r="N164" s="251">
        <f>PUNTAJE!AB164</f>
        <v>0</v>
      </c>
      <c r="O164" s="251">
        <f>PUNTAJE!AE164</f>
        <v>500</v>
      </c>
      <c r="P164" s="251">
        <f>PUNTAJE!AH164</f>
        <v>363.22482469622935</v>
      </c>
      <c r="Q164" s="251">
        <f>PUNTAJE!AK164</f>
        <v>0</v>
      </c>
      <c r="R164" s="251">
        <f>PUNTAJE!AN164</f>
        <v>0</v>
      </c>
      <c r="S164" s="251">
        <f>PUNTAJE!AQ164</f>
        <v>0</v>
      </c>
      <c r="T164" s="251">
        <f>PUNTAJE!AT164</f>
        <v>0</v>
      </c>
      <c r="U164" s="251">
        <f>PUNTAJE!AW164</f>
        <v>0</v>
      </c>
      <c r="V164" s="251">
        <f>PUNTAJE!AZ164</f>
        <v>0</v>
      </c>
      <c r="W164" s="251">
        <f>PUNTAJE!BC164</f>
        <v>0</v>
      </c>
      <c r="X164" s="251">
        <f>PUNTAJE!BF164</f>
        <v>0</v>
      </c>
      <c r="Y164" s="251">
        <f>PUNTAJE!BI164</f>
        <v>0</v>
      </c>
      <c r="Z164" s="251">
        <f>PUNTAJE!BL164</f>
        <v>0</v>
      </c>
      <c r="AA164" s="251">
        <f>PUNTAJE!BO164</f>
        <v>0</v>
      </c>
      <c r="AB164" s="251">
        <f>PUNTAJE!BR164</f>
        <v>0</v>
      </c>
      <c r="AC164" s="251">
        <f>PUNTAJE!BU164</f>
        <v>0</v>
      </c>
      <c r="AD164" s="251">
        <f>PUNTAJE!BX164</f>
        <v>0</v>
      </c>
      <c r="AE164" s="251">
        <f>PUNTAJE!CA164</f>
        <v>0</v>
      </c>
      <c r="AF164" s="251">
        <f>PUNTAJE!CD164</f>
        <v>0</v>
      </c>
      <c r="AG164" s="251">
        <f>PUNTAJE!CG164</f>
        <v>0</v>
      </c>
      <c r="AH164" s="251">
        <f>PUNTAJE!CJ164</f>
        <v>0</v>
      </c>
      <c r="AI164" s="40">
        <f t="shared" si="40"/>
        <v>500</v>
      </c>
      <c r="AJ164" s="146" t="s">
        <v>559</v>
      </c>
      <c r="AK164" s="40">
        <f t="shared" si="49"/>
        <v>363.22482469622935</v>
      </c>
      <c r="AL164" s="40">
        <f>AK164-P164</f>
        <v>0</v>
      </c>
      <c r="AM164" s="40" t="s">
        <v>560</v>
      </c>
      <c r="AN164" s="40">
        <f t="shared" si="50"/>
        <v>0</v>
      </c>
      <c r="AP164" s="40" t="s">
        <v>602</v>
      </c>
    </row>
    <row r="165" spans="1:42" s="40" customFormat="1" ht="153" x14ac:dyDescent="0.2">
      <c r="A165" s="103">
        <v>156</v>
      </c>
      <c r="B165" s="202" t="s">
        <v>272</v>
      </c>
      <c r="C165" s="121" t="s">
        <v>273</v>
      </c>
      <c r="D165" s="146">
        <v>1</v>
      </c>
      <c r="E165" s="227" t="s">
        <v>53</v>
      </c>
      <c r="F165" s="228">
        <v>26</v>
      </c>
      <c r="G165" s="25">
        <v>2552.5500000000002</v>
      </c>
      <c r="H165" s="251">
        <f>PUNTAJE!J165</f>
        <v>0</v>
      </c>
      <c r="I165" s="251">
        <f>PUNTAJE!M165</f>
        <v>0</v>
      </c>
      <c r="J165" s="251">
        <f>PUNTAJE!P165</f>
        <v>0</v>
      </c>
      <c r="K165" s="251">
        <f>PUNTAJE!S165</f>
        <v>0</v>
      </c>
      <c r="L165" s="251">
        <f>PUNTAJE!V165</f>
        <v>0</v>
      </c>
      <c r="M165" s="251">
        <f>PUNTAJE!Y165</f>
        <v>466.20046620046617</v>
      </c>
      <c r="N165" s="251">
        <f>PUNTAJE!AB165</f>
        <v>0</v>
      </c>
      <c r="O165" s="251">
        <f>PUNTAJE!AE165</f>
        <v>0</v>
      </c>
      <c r="P165" s="251">
        <f>PUNTAJE!AH165</f>
        <v>0</v>
      </c>
      <c r="Q165" s="251">
        <f>PUNTAJE!AK165</f>
        <v>0</v>
      </c>
      <c r="R165" s="251">
        <f>PUNTAJE!AN165</f>
        <v>0</v>
      </c>
      <c r="S165" s="251">
        <f>PUNTAJE!AQ165</f>
        <v>0</v>
      </c>
      <c r="T165" s="251">
        <f>PUNTAJE!AT165</f>
        <v>500</v>
      </c>
      <c r="U165" s="251">
        <f>PUNTAJE!AW165</f>
        <v>0</v>
      </c>
      <c r="V165" s="251">
        <f>PUNTAJE!AZ165</f>
        <v>0</v>
      </c>
      <c r="W165" s="251">
        <f>PUNTAJE!BC165</f>
        <v>368.59565057132323</v>
      </c>
      <c r="X165" s="251">
        <f>PUNTAJE!BF165</f>
        <v>0</v>
      </c>
      <c r="Y165" s="251">
        <f>PUNTAJE!BI165</f>
        <v>0</v>
      </c>
      <c r="Z165" s="251">
        <f>PUNTAJE!BL165</f>
        <v>0</v>
      </c>
      <c r="AA165" s="251">
        <f>PUNTAJE!BO165</f>
        <v>0</v>
      </c>
      <c r="AB165" s="251">
        <f>PUNTAJE!BR165</f>
        <v>0</v>
      </c>
      <c r="AC165" s="251">
        <f>PUNTAJE!BU165</f>
        <v>424.08821034775235</v>
      </c>
      <c r="AD165" s="251">
        <f>PUNTAJE!BX165</f>
        <v>0</v>
      </c>
      <c r="AE165" s="251">
        <f>PUNTAJE!CA165</f>
        <v>0</v>
      </c>
      <c r="AF165" s="251">
        <f>PUNTAJE!CD165</f>
        <v>0</v>
      </c>
      <c r="AG165" s="251">
        <f>PUNTAJE!CG165</f>
        <v>0</v>
      </c>
      <c r="AH165" s="251">
        <f>PUNTAJE!CJ165</f>
        <v>0</v>
      </c>
      <c r="AI165" s="40">
        <f t="shared" si="40"/>
        <v>500</v>
      </c>
      <c r="AJ165" s="146" t="s">
        <v>564</v>
      </c>
      <c r="AK165" s="40">
        <f t="shared" ref="AK165:AK166" si="51">MAX(H165,I165,J165,K165,L165,M165,N165,O165,P165,Q165,R165,S165,U165,V165,W165,X165,Y165,Z165,AA165,AB165,AC165,AD165,AE165,AH165)</f>
        <v>466.20046620046617</v>
      </c>
      <c r="AM165" s="40" t="s">
        <v>557</v>
      </c>
      <c r="AN165" s="40">
        <f>MAX(H165,I165,J165,K165,L165,N165,O165,P165,Q165,R165,S165,U165,V165,W165,X165,Y165,Z165,AA165,AB165,AC165,AD165,AE165,AH165)</f>
        <v>424.08821034775235</v>
      </c>
      <c r="AP165" s="40" t="s">
        <v>571</v>
      </c>
    </row>
    <row r="166" spans="1:42" s="40" customFormat="1" ht="153" x14ac:dyDescent="0.2">
      <c r="A166" s="103">
        <v>157</v>
      </c>
      <c r="B166" s="202" t="s">
        <v>274</v>
      </c>
      <c r="C166" s="121" t="s">
        <v>273</v>
      </c>
      <c r="D166" s="146">
        <v>1</v>
      </c>
      <c r="E166" s="227" t="s">
        <v>53</v>
      </c>
      <c r="F166" s="228">
        <v>88.333333333333329</v>
      </c>
      <c r="G166" s="25">
        <v>2552.5500000000002</v>
      </c>
      <c r="H166" s="251">
        <f>PUNTAJE!J166</f>
        <v>0</v>
      </c>
      <c r="I166" s="251">
        <f>PUNTAJE!M166</f>
        <v>0</v>
      </c>
      <c r="J166" s="251">
        <f>PUNTAJE!P166</f>
        <v>0</v>
      </c>
      <c r="K166" s="251">
        <f>PUNTAJE!S166</f>
        <v>0</v>
      </c>
      <c r="L166" s="251">
        <f>PUNTAJE!V166</f>
        <v>0</v>
      </c>
      <c r="M166" s="251">
        <f>PUNTAJE!Y166</f>
        <v>466.20046620046617</v>
      </c>
      <c r="N166" s="251">
        <f>PUNTAJE!AB166</f>
        <v>0</v>
      </c>
      <c r="O166" s="251">
        <f>PUNTAJE!AE166</f>
        <v>0</v>
      </c>
      <c r="P166" s="251">
        <f>PUNTAJE!AH166</f>
        <v>0</v>
      </c>
      <c r="Q166" s="251">
        <f>PUNTAJE!AK166</f>
        <v>0</v>
      </c>
      <c r="R166" s="251">
        <f>PUNTAJE!AN166</f>
        <v>0</v>
      </c>
      <c r="S166" s="251">
        <f>PUNTAJE!AQ166</f>
        <v>0</v>
      </c>
      <c r="T166" s="251">
        <f>PUNTAJE!AT166</f>
        <v>500</v>
      </c>
      <c r="U166" s="251">
        <f>PUNTAJE!AW166</f>
        <v>0</v>
      </c>
      <c r="V166" s="251">
        <f>PUNTAJE!AZ166</f>
        <v>0</v>
      </c>
      <c r="W166" s="251">
        <f>PUNTAJE!BC166</f>
        <v>368.59565057132323</v>
      </c>
      <c r="X166" s="251">
        <f>PUNTAJE!BF166</f>
        <v>0</v>
      </c>
      <c r="Y166" s="251">
        <f>PUNTAJE!BI166</f>
        <v>0</v>
      </c>
      <c r="Z166" s="251">
        <f>PUNTAJE!BL166</f>
        <v>0</v>
      </c>
      <c r="AA166" s="251">
        <f>PUNTAJE!BO166</f>
        <v>0</v>
      </c>
      <c r="AB166" s="251">
        <f>PUNTAJE!BR166</f>
        <v>0</v>
      </c>
      <c r="AC166" s="251">
        <f>PUNTAJE!BU166</f>
        <v>424.08821034775235</v>
      </c>
      <c r="AD166" s="251">
        <f>PUNTAJE!BX166</f>
        <v>0</v>
      </c>
      <c r="AE166" s="251">
        <f>PUNTAJE!CA166</f>
        <v>0</v>
      </c>
      <c r="AF166" s="251">
        <f>PUNTAJE!CD166</f>
        <v>0</v>
      </c>
      <c r="AG166" s="251">
        <f>PUNTAJE!CG166</f>
        <v>0</v>
      </c>
      <c r="AH166" s="251">
        <f>PUNTAJE!CJ166</f>
        <v>0</v>
      </c>
      <c r="AI166" s="40">
        <f t="shared" si="40"/>
        <v>500</v>
      </c>
      <c r="AJ166" s="146" t="s">
        <v>564</v>
      </c>
      <c r="AK166" s="40">
        <f t="shared" si="51"/>
        <v>466.20046620046617</v>
      </c>
      <c r="AM166" s="40" t="s">
        <v>557</v>
      </c>
      <c r="AN166" s="40">
        <f>MAX(H166,I166,J166,K166,L166,N166,O166,P166,Q166,R166,S166,U166,V166,W166,X166,Y166,Z166,AA166,AB166,AC166,AD166,AE166,AH166)</f>
        <v>424.08821034775235</v>
      </c>
      <c r="AP166" s="40" t="s">
        <v>571</v>
      </c>
    </row>
    <row r="167" spans="1:42" s="40" customFormat="1" ht="89.25" x14ac:dyDescent="0.2">
      <c r="A167" s="103">
        <v>158</v>
      </c>
      <c r="B167" s="202" t="s">
        <v>275</v>
      </c>
      <c r="C167" s="121" t="s">
        <v>276</v>
      </c>
      <c r="D167" s="146">
        <v>1</v>
      </c>
      <c r="E167" s="227" t="s">
        <v>53</v>
      </c>
      <c r="F167" s="228">
        <v>2</v>
      </c>
      <c r="G167" s="25">
        <v>1242594.8384080001</v>
      </c>
      <c r="H167" s="251">
        <f>PUNTAJE!J167</f>
        <v>0</v>
      </c>
      <c r="I167" s="251">
        <f>PUNTAJE!M167</f>
        <v>0</v>
      </c>
      <c r="J167" s="251">
        <f>PUNTAJE!P167</f>
        <v>0</v>
      </c>
      <c r="K167" s="251">
        <f>PUNTAJE!S167</f>
        <v>0</v>
      </c>
      <c r="L167" s="251">
        <f>PUNTAJE!V167</f>
        <v>0</v>
      </c>
      <c r="M167" s="251">
        <f>PUNTAJE!Y167</f>
        <v>0</v>
      </c>
      <c r="N167" s="251">
        <f>PUNTAJE!AB167</f>
        <v>500</v>
      </c>
      <c r="O167" s="251">
        <f>PUNTAJE!AE167</f>
        <v>0</v>
      </c>
      <c r="P167" s="251">
        <f>PUNTAJE!AH167</f>
        <v>0</v>
      </c>
      <c r="Q167" s="251">
        <f>PUNTAJE!AK167</f>
        <v>0</v>
      </c>
      <c r="R167" s="251">
        <f>PUNTAJE!AN167</f>
        <v>0</v>
      </c>
      <c r="S167" s="251">
        <f>PUNTAJE!AQ167</f>
        <v>0</v>
      </c>
      <c r="T167" s="251">
        <f>PUNTAJE!AT167</f>
        <v>0</v>
      </c>
      <c r="U167" s="251">
        <f>PUNTAJE!AW167</f>
        <v>0</v>
      </c>
      <c r="V167" s="251">
        <f>PUNTAJE!AZ167</f>
        <v>0</v>
      </c>
      <c r="W167" s="251">
        <f>PUNTAJE!BC167</f>
        <v>0</v>
      </c>
      <c r="X167" s="251">
        <f>PUNTAJE!BF167</f>
        <v>440.82281289755412</v>
      </c>
      <c r="Y167" s="251">
        <f>PUNTAJE!BI167</f>
        <v>0</v>
      </c>
      <c r="Z167" s="251">
        <f>PUNTAJE!BL167</f>
        <v>0</v>
      </c>
      <c r="AA167" s="251">
        <f>PUNTAJE!BO167</f>
        <v>0</v>
      </c>
      <c r="AB167" s="251">
        <f>PUNTAJE!BR167</f>
        <v>0</v>
      </c>
      <c r="AC167" s="251">
        <f>PUNTAJE!BU167</f>
        <v>0</v>
      </c>
      <c r="AD167" s="251">
        <f>PUNTAJE!BX167</f>
        <v>0</v>
      </c>
      <c r="AE167" s="251">
        <f>PUNTAJE!CA167</f>
        <v>0</v>
      </c>
      <c r="AF167" s="251">
        <f>PUNTAJE!CD167</f>
        <v>0</v>
      </c>
      <c r="AG167" s="251">
        <f>PUNTAJE!CG167</f>
        <v>0</v>
      </c>
      <c r="AH167" s="251">
        <f>PUNTAJE!CJ167</f>
        <v>0</v>
      </c>
      <c r="AI167" s="40">
        <f t="shared" si="40"/>
        <v>500</v>
      </c>
      <c r="AJ167" s="146" t="s">
        <v>558</v>
      </c>
      <c r="AK167" s="40">
        <f>MAX(H167,I167,J167,K167,L167,M167,O167,P167,Q167,R167,S167,T167,U167,V167,W167,X167,Y167,Z167,AA167,AB167,AC167,AD167,AE167,AH167)</f>
        <v>440.82281289755412</v>
      </c>
      <c r="AL167" s="40">
        <f>AK167-X167</f>
        <v>0</v>
      </c>
      <c r="AM167" s="40" t="s">
        <v>567</v>
      </c>
      <c r="AN167" s="40">
        <f>MAX(H167,I167,J167,K167,L167,M167,O167,P167,Q167,R167,S167,T167,U167,V167,W167,Y167,Z167,AA167,AB167,AC167,AD167,AE167,AH167)</f>
        <v>0</v>
      </c>
      <c r="AP167" s="40" t="s">
        <v>602</v>
      </c>
    </row>
    <row r="168" spans="1:42" s="40" customFormat="1" ht="76.5" x14ac:dyDescent="0.2">
      <c r="A168" s="103">
        <v>159</v>
      </c>
      <c r="B168" s="202" t="s">
        <v>277</v>
      </c>
      <c r="C168" s="121" t="s">
        <v>270</v>
      </c>
      <c r="D168" s="146">
        <v>1</v>
      </c>
      <c r="E168" s="227" t="s">
        <v>53</v>
      </c>
      <c r="F168" s="228">
        <v>1</v>
      </c>
      <c r="G168" s="25">
        <v>133814</v>
      </c>
      <c r="H168" s="251">
        <f>PUNTAJE!J168</f>
        <v>0</v>
      </c>
      <c r="I168" s="251">
        <f>PUNTAJE!M168</f>
        <v>0</v>
      </c>
      <c r="J168" s="251">
        <f>PUNTAJE!P168</f>
        <v>0</v>
      </c>
      <c r="K168" s="251">
        <f>PUNTAJE!S168</f>
        <v>0</v>
      </c>
      <c r="L168" s="251">
        <f>PUNTAJE!V168</f>
        <v>0</v>
      </c>
      <c r="M168" s="251">
        <f>PUNTAJE!Y168</f>
        <v>0</v>
      </c>
      <c r="N168" s="251">
        <f>PUNTAJE!AB168</f>
        <v>0</v>
      </c>
      <c r="O168" s="251">
        <f>PUNTAJE!AE168</f>
        <v>500</v>
      </c>
      <c r="P168" s="251">
        <f>PUNTAJE!AH168</f>
        <v>363.22482469622935</v>
      </c>
      <c r="Q168" s="251">
        <f>PUNTAJE!AK168</f>
        <v>0</v>
      </c>
      <c r="R168" s="251">
        <f>PUNTAJE!AN168</f>
        <v>0</v>
      </c>
      <c r="S168" s="251">
        <f>PUNTAJE!AQ168</f>
        <v>0</v>
      </c>
      <c r="T168" s="251">
        <f>PUNTAJE!AT168</f>
        <v>0</v>
      </c>
      <c r="U168" s="251">
        <f>PUNTAJE!AW168</f>
        <v>0</v>
      </c>
      <c r="V168" s="251">
        <f>PUNTAJE!AZ168</f>
        <v>0</v>
      </c>
      <c r="W168" s="251">
        <f>PUNTAJE!BC168</f>
        <v>0</v>
      </c>
      <c r="X168" s="251">
        <f>PUNTAJE!BF168</f>
        <v>0</v>
      </c>
      <c r="Y168" s="251">
        <f>PUNTAJE!BI168</f>
        <v>0</v>
      </c>
      <c r="Z168" s="251">
        <f>PUNTAJE!BL168</f>
        <v>0</v>
      </c>
      <c r="AA168" s="251">
        <f>PUNTAJE!BO168</f>
        <v>0</v>
      </c>
      <c r="AB168" s="251">
        <f>PUNTAJE!BR168</f>
        <v>0</v>
      </c>
      <c r="AC168" s="251">
        <f>PUNTAJE!BU168</f>
        <v>0</v>
      </c>
      <c r="AD168" s="251">
        <f>PUNTAJE!BX168</f>
        <v>0</v>
      </c>
      <c r="AE168" s="251">
        <f>PUNTAJE!CA168</f>
        <v>0</v>
      </c>
      <c r="AF168" s="251">
        <f>PUNTAJE!CD168</f>
        <v>0</v>
      </c>
      <c r="AG168" s="251">
        <f>PUNTAJE!CG168</f>
        <v>0</v>
      </c>
      <c r="AH168" s="251">
        <f>PUNTAJE!CJ168</f>
        <v>0</v>
      </c>
      <c r="AI168" s="40">
        <f t="shared" si="40"/>
        <v>500</v>
      </c>
      <c r="AJ168" s="146" t="s">
        <v>559</v>
      </c>
      <c r="AK168" s="40">
        <f t="shared" ref="AK168" si="52">MAX(H168,I168,J168,K168,L168,M168,N168,P168,Q168,R168,S168,T168,U168,V168,W168,X168,Y168,Z168,AA168,AB168,AC168,AD168,AE168,AH168)</f>
        <v>363.22482469622935</v>
      </c>
      <c r="AL168" s="40">
        <f>AN168-P168</f>
        <v>-363.22482469622935</v>
      </c>
      <c r="AM168" s="40" t="s">
        <v>560</v>
      </c>
      <c r="AN168" s="40">
        <f>MAX(H168,I168,J168,K168,L168,M168,N168,Q168,R168,S168,T168,U168,V168,W168,X168,Y168,Z168,AA168,AB168,AC168,AD168,AE168,AH168)</f>
        <v>0</v>
      </c>
      <c r="AP168" s="40" t="s">
        <v>602</v>
      </c>
    </row>
    <row r="169" spans="1:42" s="40" customFormat="1" ht="153" x14ac:dyDescent="0.2">
      <c r="A169" s="103">
        <v>160</v>
      </c>
      <c r="B169" s="202" t="s">
        <v>278</v>
      </c>
      <c r="C169" s="121" t="s">
        <v>273</v>
      </c>
      <c r="D169" s="146">
        <v>1</v>
      </c>
      <c r="E169" s="227" t="s">
        <v>53</v>
      </c>
      <c r="F169" s="228">
        <v>1</v>
      </c>
      <c r="G169" s="25">
        <v>3142.1950000000002</v>
      </c>
      <c r="H169" s="251">
        <f>PUNTAJE!J169</f>
        <v>0</v>
      </c>
      <c r="I169" s="251">
        <f>PUNTAJE!M169</f>
        <v>0</v>
      </c>
      <c r="J169" s="251">
        <f>PUNTAJE!P169</f>
        <v>0</v>
      </c>
      <c r="K169" s="251">
        <f>PUNTAJE!S169</f>
        <v>0</v>
      </c>
      <c r="L169" s="251">
        <f>PUNTAJE!V169</f>
        <v>0</v>
      </c>
      <c r="M169" s="251">
        <f>PUNTAJE!Y169</f>
        <v>0</v>
      </c>
      <c r="N169" s="251">
        <f>PUNTAJE!AB169</f>
        <v>0</v>
      </c>
      <c r="O169" s="251">
        <f>PUNTAJE!AE169</f>
        <v>0</v>
      </c>
      <c r="P169" s="251">
        <f>PUNTAJE!AH169</f>
        <v>423.37702871410738</v>
      </c>
      <c r="Q169" s="251">
        <f>PUNTAJE!AK169</f>
        <v>0</v>
      </c>
      <c r="R169" s="251">
        <f>PUNTAJE!AN169</f>
        <v>0</v>
      </c>
      <c r="S169" s="251">
        <f>PUNTAJE!AQ169</f>
        <v>0</v>
      </c>
      <c r="T169" s="251">
        <f>PUNTAJE!AT169</f>
        <v>0</v>
      </c>
      <c r="U169" s="251">
        <f>PUNTAJE!AW169</f>
        <v>0</v>
      </c>
      <c r="V169" s="251">
        <f>PUNTAJE!AZ169</f>
        <v>0</v>
      </c>
      <c r="W169" s="251">
        <f>PUNTAJE!BC169</f>
        <v>500.00000000000006</v>
      </c>
      <c r="X169" s="251">
        <f>PUNTAJE!BF169</f>
        <v>399.32293199882253</v>
      </c>
      <c r="Y169" s="251">
        <f>PUNTAJE!BI169</f>
        <v>0</v>
      </c>
      <c r="Z169" s="251">
        <f>PUNTAJE!BL169</f>
        <v>0</v>
      </c>
      <c r="AA169" s="251">
        <f>PUNTAJE!BO169</f>
        <v>0</v>
      </c>
      <c r="AB169" s="251">
        <f>PUNTAJE!BR169</f>
        <v>0</v>
      </c>
      <c r="AC169" s="251">
        <f>PUNTAJE!BU169</f>
        <v>0</v>
      </c>
      <c r="AD169" s="251">
        <f>PUNTAJE!BX169</f>
        <v>0</v>
      </c>
      <c r="AE169" s="251">
        <f>PUNTAJE!CA169</f>
        <v>0</v>
      </c>
      <c r="AF169" s="251">
        <f>PUNTAJE!CD169</f>
        <v>0</v>
      </c>
      <c r="AG169" s="251">
        <f>PUNTAJE!CG169</f>
        <v>0</v>
      </c>
      <c r="AH169" s="251">
        <f>PUNTAJE!CJ169</f>
        <v>0</v>
      </c>
      <c r="AI169" s="40">
        <f t="shared" si="40"/>
        <v>500.00000000000006</v>
      </c>
      <c r="AJ169" s="40" t="s">
        <v>566</v>
      </c>
      <c r="AK169" s="206">
        <f>MAX(H169,I169,J169,K169,L169,M169,N169,O169,P169,Q169,R169,S169,T169,U169,V169,X169,Y169,Z169,AA169,AB169,AC169,AD169,AE169,AH169)</f>
        <v>423.37702871410738</v>
      </c>
      <c r="AL169" s="40">
        <f>AK169-P169</f>
        <v>0</v>
      </c>
      <c r="AM169" s="40" t="s">
        <v>560</v>
      </c>
      <c r="AN169" s="206">
        <f>MAX(H169,I169,J169,K169,L169,M169,N169,O169,Q169,R169,S169,T169,U169,V169,X169,Y169,Z169,AA169,AB169,AC169,AD169,AE169,AH169)</f>
        <v>399.32293199882253</v>
      </c>
      <c r="AP169" s="40" t="s">
        <v>567</v>
      </c>
    </row>
    <row r="170" spans="1:42" s="40" customFormat="1" ht="76.5" x14ac:dyDescent="0.2">
      <c r="A170" s="103">
        <v>161</v>
      </c>
      <c r="B170" s="202" t="s">
        <v>279</v>
      </c>
      <c r="C170" s="121" t="s">
        <v>280</v>
      </c>
      <c r="D170" s="146">
        <v>1</v>
      </c>
      <c r="E170" s="227" t="s">
        <v>53</v>
      </c>
      <c r="F170" s="228">
        <v>111.33333333333333</v>
      </c>
      <c r="G170" s="25">
        <v>377230</v>
      </c>
      <c r="H170" s="251">
        <f>PUNTAJE!J170</f>
        <v>0</v>
      </c>
      <c r="I170" s="251">
        <f>PUNTAJE!M170</f>
        <v>0</v>
      </c>
      <c r="J170" s="251">
        <f>PUNTAJE!P170</f>
        <v>0</v>
      </c>
      <c r="K170" s="251">
        <f>PUNTAJE!S170</f>
        <v>0</v>
      </c>
      <c r="L170" s="251">
        <f>PUNTAJE!V170</f>
        <v>0</v>
      </c>
      <c r="M170" s="251">
        <f>PUNTAJE!Y170</f>
        <v>0</v>
      </c>
      <c r="N170" s="251">
        <f>PUNTAJE!AB170</f>
        <v>0</v>
      </c>
      <c r="O170" s="251">
        <f>PUNTAJE!AE170</f>
        <v>0</v>
      </c>
      <c r="P170" s="251">
        <f>PUNTAJE!AH170</f>
        <v>0</v>
      </c>
      <c r="Q170" s="251">
        <f>PUNTAJE!AK170</f>
        <v>0</v>
      </c>
      <c r="R170" s="251">
        <f>PUNTAJE!AN170</f>
        <v>0</v>
      </c>
      <c r="S170" s="251">
        <f>PUNTAJE!AQ170</f>
        <v>492.06349206349205</v>
      </c>
      <c r="T170" s="251">
        <f>PUNTAJE!AT170</f>
        <v>0</v>
      </c>
      <c r="U170" s="251">
        <f>PUNTAJE!AW170</f>
        <v>0</v>
      </c>
      <c r="V170" s="251">
        <f>PUNTAJE!AZ170</f>
        <v>0</v>
      </c>
      <c r="W170" s="251">
        <f>PUNTAJE!BC170</f>
        <v>0</v>
      </c>
      <c r="X170" s="251">
        <f>PUNTAJE!BF170</f>
        <v>0</v>
      </c>
      <c r="Y170" s="251">
        <f>PUNTAJE!BI170</f>
        <v>0</v>
      </c>
      <c r="Z170" s="251">
        <f>PUNTAJE!BL170</f>
        <v>0</v>
      </c>
      <c r="AA170" s="251">
        <f>PUNTAJE!BO170</f>
        <v>0</v>
      </c>
      <c r="AB170" s="251">
        <f>PUNTAJE!BR170</f>
        <v>0</v>
      </c>
      <c r="AC170" s="251">
        <f>PUNTAJE!BU170</f>
        <v>0</v>
      </c>
      <c r="AD170" s="251">
        <f>PUNTAJE!BX170</f>
        <v>0</v>
      </c>
      <c r="AE170" s="251">
        <f>PUNTAJE!CA170</f>
        <v>0</v>
      </c>
      <c r="AF170" s="251">
        <f>PUNTAJE!CD170</f>
        <v>0</v>
      </c>
      <c r="AG170" s="251">
        <f>PUNTAJE!CG170</f>
        <v>0</v>
      </c>
      <c r="AH170" s="251">
        <f>PUNTAJE!CJ170</f>
        <v>500</v>
      </c>
      <c r="AI170" s="40">
        <f t="shared" si="40"/>
        <v>500</v>
      </c>
      <c r="AJ170" s="146" t="s">
        <v>574</v>
      </c>
      <c r="AK170" s="40">
        <f>MAX(H170,I170,J170,K170,L170,M170,N170,O170,P170,Q170,R170,S170,T170,U170,V170,W170,X170,Y170,Z170,AA170,AB170,AC170,AD170,AE170,)</f>
        <v>492.06349206349205</v>
      </c>
      <c r="AL170" s="40">
        <f>S170-AK170</f>
        <v>0</v>
      </c>
      <c r="AM170" s="40" t="s">
        <v>563</v>
      </c>
      <c r="AN170" s="40">
        <f>MAX(H170,I170,J170,K170,L170,M170,N170,O170,P170,Q170,R170,T170,U170,V170,W170,X170,Y170,Z170,AA170,AB170,AC170,AD170,AE170)</f>
        <v>0</v>
      </c>
      <c r="AP170" s="40" t="s">
        <v>602</v>
      </c>
    </row>
    <row r="171" spans="1:42" s="40" customFormat="1" ht="127.5" x14ac:dyDescent="0.2">
      <c r="A171" s="103">
        <v>162</v>
      </c>
      <c r="B171" s="202" t="s">
        <v>281</v>
      </c>
      <c r="C171" s="121" t="s">
        <v>282</v>
      </c>
      <c r="D171" s="146">
        <v>1</v>
      </c>
      <c r="E171" s="227" t="s">
        <v>53</v>
      </c>
      <c r="F171" s="228">
        <v>42</v>
      </c>
      <c r="G171" s="25">
        <v>3201.1</v>
      </c>
      <c r="H171" s="251">
        <f>PUNTAJE!J171</f>
        <v>0</v>
      </c>
      <c r="I171" s="251">
        <f>PUNTAJE!M171</f>
        <v>0</v>
      </c>
      <c r="J171" s="251">
        <f>PUNTAJE!P171</f>
        <v>0</v>
      </c>
      <c r="K171" s="251">
        <f>PUNTAJE!S171</f>
        <v>0</v>
      </c>
      <c r="L171" s="251">
        <f>PUNTAJE!V171</f>
        <v>0</v>
      </c>
      <c r="M171" s="251">
        <f>PUNTAJE!Y171</f>
        <v>489.38547486033519</v>
      </c>
      <c r="N171" s="251">
        <f>PUNTAJE!AB171</f>
        <v>401.34392180818571</v>
      </c>
      <c r="O171" s="251">
        <f>PUNTAJE!AE171</f>
        <v>0</v>
      </c>
      <c r="P171" s="251">
        <f>PUNTAJE!AH171</f>
        <v>500</v>
      </c>
      <c r="Q171" s="251">
        <f>PUNTAJE!AK171</f>
        <v>0</v>
      </c>
      <c r="R171" s="251">
        <f>PUNTAJE!AN171</f>
        <v>0</v>
      </c>
      <c r="S171" s="251">
        <f>PUNTAJE!AQ171</f>
        <v>0</v>
      </c>
      <c r="T171" s="251">
        <f>PUNTAJE!AT171</f>
        <v>438</v>
      </c>
      <c r="U171" s="251">
        <f>PUNTAJE!AW171</f>
        <v>0</v>
      </c>
      <c r="V171" s="251">
        <f>PUNTAJE!AZ171</f>
        <v>0</v>
      </c>
      <c r="W171" s="251">
        <f>PUNTAJE!BC171</f>
        <v>459.11949685534597</v>
      </c>
      <c r="X171" s="251">
        <f>PUNTAJE!BF171</f>
        <v>0</v>
      </c>
      <c r="Y171" s="251">
        <f>PUNTAJE!BI171</f>
        <v>0</v>
      </c>
      <c r="Z171" s="251">
        <f>PUNTAJE!BL171</f>
        <v>0</v>
      </c>
      <c r="AA171" s="251">
        <f>PUNTAJE!BO171</f>
        <v>0</v>
      </c>
      <c r="AB171" s="251">
        <f>PUNTAJE!BR171</f>
        <v>0</v>
      </c>
      <c r="AC171" s="251">
        <f>PUNTAJE!BU171</f>
        <v>398.78603945371776</v>
      </c>
      <c r="AD171" s="251">
        <f>PUNTAJE!BX171</f>
        <v>0</v>
      </c>
      <c r="AE171" s="251">
        <f>PUNTAJE!CA171</f>
        <v>0</v>
      </c>
      <c r="AF171" s="251">
        <f>PUNTAJE!CD171</f>
        <v>0</v>
      </c>
      <c r="AG171" s="251">
        <f>PUNTAJE!CG171</f>
        <v>0</v>
      </c>
      <c r="AH171" s="251">
        <f>PUNTAJE!CJ171</f>
        <v>0</v>
      </c>
      <c r="AI171" s="40">
        <f t="shared" si="40"/>
        <v>500</v>
      </c>
      <c r="AJ171" s="146" t="s">
        <v>560</v>
      </c>
      <c r="AK171" s="206">
        <f t="shared" ref="AK171:AK172" si="53">MAX(H171,I171,J171,K171,L171,M171,N171,O171,Q171,R171,S171,T171,U171,V171,W171,X171,Y171,Z171,AA171,AB171,AC171,AD171,AE171,AH171)</f>
        <v>489.38547486033519</v>
      </c>
      <c r="AL171" s="40">
        <f t="shared" ref="AL171:AL172" si="54">AK171-M171</f>
        <v>0</v>
      </c>
      <c r="AM171" s="40" t="s">
        <v>557</v>
      </c>
      <c r="AN171" s="206">
        <f t="shared" ref="AN171:AN172" si="55">MAX(H171,I171,J171,K171,L171,N171,O171,Q171,R171,S171,T171,U171,V171,W171,X171,Y171,Z171,AA171,AB171,AC171,AD171,AE171,AH171)</f>
        <v>459.11949685534597</v>
      </c>
      <c r="AP171" s="40" t="s">
        <v>566</v>
      </c>
    </row>
    <row r="172" spans="1:42" s="40" customFormat="1" ht="127.5" x14ac:dyDescent="0.2">
      <c r="A172" s="103">
        <v>163</v>
      </c>
      <c r="B172" s="202" t="s">
        <v>283</v>
      </c>
      <c r="C172" s="121" t="s">
        <v>282</v>
      </c>
      <c r="D172" s="146">
        <v>1</v>
      </c>
      <c r="E172" s="227" t="s">
        <v>53</v>
      </c>
      <c r="F172" s="228">
        <v>71.333333333333329</v>
      </c>
      <c r="G172" s="25">
        <v>3201.1</v>
      </c>
      <c r="H172" s="251">
        <f>PUNTAJE!J172</f>
        <v>0</v>
      </c>
      <c r="I172" s="251">
        <f>PUNTAJE!M172</f>
        <v>0</v>
      </c>
      <c r="J172" s="251">
        <f>PUNTAJE!P172</f>
        <v>0</v>
      </c>
      <c r="K172" s="251">
        <f>PUNTAJE!S172</f>
        <v>0</v>
      </c>
      <c r="L172" s="251">
        <f>PUNTAJE!V172</f>
        <v>0</v>
      </c>
      <c r="M172" s="251">
        <f>PUNTAJE!Y172</f>
        <v>489.38547486033519</v>
      </c>
      <c r="N172" s="251">
        <f>PUNTAJE!AB172</f>
        <v>0</v>
      </c>
      <c r="O172" s="251">
        <f>PUNTAJE!AE172</f>
        <v>0</v>
      </c>
      <c r="P172" s="251">
        <f>PUNTAJE!AH172</f>
        <v>500</v>
      </c>
      <c r="Q172" s="251">
        <f>PUNTAJE!AK172</f>
        <v>0</v>
      </c>
      <c r="R172" s="251">
        <f>PUNTAJE!AN172</f>
        <v>0</v>
      </c>
      <c r="S172" s="251">
        <f>PUNTAJE!AQ172</f>
        <v>0</v>
      </c>
      <c r="T172" s="251">
        <f>PUNTAJE!AT172</f>
        <v>438</v>
      </c>
      <c r="U172" s="251">
        <f>PUNTAJE!AW172</f>
        <v>0</v>
      </c>
      <c r="V172" s="251">
        <f>PUNTAJE!AZ172</f>
        <v>0</v>
      </c>
      <c r="W172" s="251">
        <f>PUNTAJE!BC172</f>
        <v>459.11949685534597</v>
      </c>
      <c r="X172" s="251">
        <f>PUNTAJE!BF172</f>
        <v>0</v>
      </c>
      <c r="Y172" s="251">
        <f>PUNTAJE!BI172</f>
        <v>0</v>
      </c>
      <c r="Z172" s="251">
        <f>PUNTAJE!BL172</f>
        <v>0</v>
      </c>
      <c r="AA172" s="251">
        <f>PUNTAJE!BO172</f>
        <v>0</v>
      </c>
      <c r="AB172" s="251">
        <f>PUNTAJE!BR172</f>
        <v>0</v>
      </c>
      <c r="AC172" s="251">
        <f>PUNTAJE!BU172</f>
        <v>398.78603945371776</v>
      </c>
      <c r="AD172" s="251">
        <f>PUNTAJE!BX172</f>
        <v>0</v>
      </c>
      <c r="AE172" s="251">
        <f>PUNTAJE!CA172</f>
        <v>0</v>
      </c>
      <c r="AF172" s="251">
        <f>PUNTAJE!CD172</f>
        <v>0</v>
      </c>
      <c r="AG172" s="251">
        <f>PUNTAJE!CG172</f>
        <v>0</v>
      </c>
      <c r="AH172" s="251">
        <f>PUNTAJE!CJ172</f>
        <v>0</v>
      </c>
      <c r="AI172" s="40">
        <f t="shared" si="40"/>
        <v>500</v>
      </c>
      <c r="AJ172" s="146" t="s">
        <v>560</v>
      </c>
      <c r="AK172" s="206">
        <f t="shared" si="53"/>
        <v>489.38547486033519</v>
      </c>
      <c r="AL172" s="40">
        <f t="shared" si="54"/>
        <v>0</v>
      </c>
      <c r="AM172" s="40" t="s">
        <v>557</v>
      </c>
      <c r="AN172" s="206">
        <f t="shared" si="55"/>
        <v>459.11949685534597</v>
      </c>
      <c r="AP172" s="40" t="s">
        <v>566</v>
      </c>
    </row>
    <row r="173" spans="1:42" s="40" customFormat="1" ht="38.25" x14ac:dyDescent="0.2">
      <c r="A173" s="103">
        <v>164</v>
      </c>
      <c r="B173" s="202" t="s">
        <v>284</v>
      </c>
      <c r="C173" s="121" t="s">
        <v>285</v>
      </c>
      <c r="D173" s="146">
        <v>1</v>
      </c>
      <c r="E173" s="227" t="s">
        <v>53</v>
      </c>
      <c r="F173" s="228">
        <v>1</v>
      </c>
      <c r="G173" s="25">
        <v>17166</v>
      </c>
      <c r="H173" s="251">
        <f>PUNTAJE!J173</f>
        <v>0</v>
      </c>
      <c r="I173" s="251">
        <f>PUNTAJE!M173</f>
        <v>0</v>
      </c>
      <c r="J173" s="251">
        <f>PUNTAJE!P173</f>
        <v>0</v>
      </c>
      <c r="K173" s="251">
        <f>PUNTAJE!S173</f>
        <v>379.38066107080192</v>
      </c>
      <c r="L173" s="251">
        <f>PUNTAJE!V173</f>
        <v>0</v>
      </c>
      <c r="M173" s="251">
        <f>PUNTAJE!Y173</f>
        <v>0</v>
      </c>
      <c r="N173" s="251">
        <f>PUNTAJE!AB173</f>
        <v>0</v>
      </c>
      <c r="O173" s="251">
        <f>PUNTAJE!AE173</f>
        <v>500</v>
      </c>
      <c r="P173" s="251">
        <f>PUNTAJE!AH173</f>
        <v>0</v>
      </c>
      <c r="Q173" s="251">
        <f>PUNTAJE!AK173</f>
        <v>0</v>
      </c>
      <c r="R173" s="251">
        <f>PUNTAJE!AN173</f>
        <v>0</v>
      </c>
      <c r="S173" s="251">
        <f>PUNTAJE!AQ173</f>
        <v>0</v>
      </c>
      <c r="T173" s="251">
        <f>PUNTAJE!AT173</f>
        <v>0</v>
      </c>
      <c r="U173" s="251">
        <f>PUNTAJE!AW173</f>
        <v>0</v>
      </c>
      <c r="V173" s="251">
        <f>PUNTAJE!AZ173</f>
        <v>0</v>
      </c>
      <c r="W173" s="251">
        <f>PUNTAJE!BC173</f>
        <v>0</v>
      </c>
      <c r="X173" s="251">
        <f>PUNTAJE!BF173</f>
        <v>0</v>
      </c>
      <c r="Y173" s="251">
        <f>PUNTAJE!BI173</f>
        <v>0</v>
      </c>
      <c r="Z173" s="251">
        <f>PUNTAJE!BL173</f>
        <v>0</v>
      </c>
      <c r="AA173" s="251">
        <f>PUNTAJE!BO173</f>
        <v>0</v>
      </c>
      <c r="AB173" s="251">
        <f>PUNTAJE!BR173</f>
        <v>0</v>
      </c>
      <c r="AC173" s="251">
        <f>PUNTAJE!BU173</f>
        <v>0</v>
      </c>
      <c r="AD173" s="251">
        <f>PUNTAJE!BX173</f>
        <v>466.03751602003962</v>
      </c>
      <c r="AE173" s="251">
        <f>PUNTAJE!CA173</f>
        <v>0</v>
      </c>
      <c r="AF173" s="251">
        <f>PUNTAJE!CD173</f>
        <v>0</v>
      </c>
      <c r="AG173" s="251">
        <f>PUNTAJE!CG173</f>
        <v>0</v>
      </c>
      <c r="AH173" s="251">
        <f>PUNTAJE!CJ173</f>
        <v>0</v>
      </c>
      <c r="AI173" s="40">
        <f t="shared" si="40"/>
        <v>500</v>
      </c>
      <c r="AJ173" s="146" t="s">
        <v>559</v>
      </c>
      <c r="AK173" s="40">
        <f>MAX(H173,I173,J173,K173,L173,M173,N173,P173,Q173,R173,S173,T173,U173,V173,W173,X173,Y173,Z173,AA173,AB173,AC173,AD173,AE173,AH173)</f>
        <v>466.03751602003962</v>
      </c>
      <c r="AM173" s="40" t="s">
        <v>555</v>
      </c>
      <c r="AN173" s="40">
        <f>MAX(H173,I173,J173,L173,M173,N173,P173,Q173,R173,S173,T173,U173,V173,W173,X173,Y173,Z173,AA173,AB173,AC173,AD173,AE173,AH173)</f>
        <v>466.03751602003962</v>
      </c>
      <c r="AP173" s="40" t="s">
        <v>572</v>
      </c>
    </row>
    <row r="174" spans="1:42" s="40" customFormat="1" ht="38.25" x14ac:dyDescent="0.2">
      <c r="A174" s="103">
        <v>165</v>
      </c>
      <c r="B174" s="202" t="s">
        <v>286</v>
      </c>
      <c r="C174" s="121" t="s">
        <v>285</v>
      </c>
      <c r="D174" s="146">
        <v>1</v>
      </c>
      <c r="E174" s="227" t="s">
        <v>53</v>
      </c>
      <c r="F174" s="228">
        <v>13.666666666666666</v>
      </c>
      <c r="G174" s="25">
        <v>17166</v>
      </c>
      <c r="H174" s="251">
        <f>PUNTAJE!J174</f>
        <v>0</v>
      </c>
      <c r="I174" s="251">
        <f>PUNTAJE!M174</f>
        <v>0</v>
      </c>
      <c r="J174" s="251">
        <f>PUNTAJE!P174</f>
        <v>0</v>
      </c>
      <c r="K174" s="251">
        <f>PUNTAJE!S174</f>
        <v>491.58249158249157</v>
      </c>
      <c r="L174" s="251">
        <f>PUNTAJE!V174</f>
        <v>0</v>
      </c>
      <c r="M174" s="251">
        <f>PUNTAJE!Y174</f>
        <v>0</v>
      </c>
      <c r="N174" s="251">
        <f>PUNTAJE!AB174</f>
        <v>0</v>
      </c>
      <c r="O174" s="251">
        <f>PUNTAJE!AE174</f>
        <v>456.25</v>
      </c>
      <c r="P174" s="251">
        <f>PUNTAJE!AH174</f>
        <v>0</v>
      </c>
      <c r="Q174" s="251">
        <f>PUNTAJE!AK174</f>
        <v>0</v>
      </c>
      <c r="R174" s="251">
        <f>PUNTAJE!AN174</f>
        <v>0</v>
      </c>
      <c r="S174" s="251">
        <f>PUNTAJE!AQ174</f>
        <v>0</v>
      </c>
      <c r="T174" s="251">
        <f>PUNTAJE!AT174</f>
        <v>460.85858585858585</v>
      </c>
      <c r="U174" s="251">
        <f>PUNTAJE!AW174</f>
        <v>0</v>
      </c>
      <c r="V174" s="251">
        <f>PUNTAJE!AZ174</f>
        <v>0</v>
      </c>
      <c r="W174" s="251">
        <f>PUNTAJE!BC174</f>
        <v>0</v>
      </c>
      <c r="X174" s="251">
        <f>PUNTAJE!BF174</f>
        <v>0</v>
      </c>
      <c r="Y174" s="251">
        <f>PUNTAJE!BI174</f>
        <v>0</v>
      </c>
      <c r="Z174" s="251">
        <f>PUNTAJE!BL174</f>
        <v>0</v>
      </c>
      <c r="AA174" s="251">
        <f>PUNTAJE!BO174</f>
        <v>0</v>
      </c>
      <c r="AB174" s="251">
        <f>PUNTAJE!BR174</f>
        <v>0</v>
      </c>
      <c r="AC174" s="251">
        <f>PUNTAJE!BU174</f>
        <v>0</v>
      </c>
      <c r="AD174" s="251">
        <f>PUNTAJE!BX174</f>
        <v>500</v>
      </c>
      <c r="AE174" s="251">
        <f>PUNTAJE!CA174</f>
        <v>0</v>
      </c>
      <c r="AF174" s="251">
        <f>PUNTAJE!CD174</f>
        <v>0</v>
      </c>
      <c r="AG174" s="251">
        <f>PUNTAJE!CG174</f>
        <v>0</v>
      </c>
      <c r="AH174" s="251">
        <f>PUNTAJE!CJ174</f>
        <v>0</v>
      </c>
      <c r="AI174" s="40">
        <f t="shared" si="40"/>
        <v>500</v>
      </c>
      <c r="AJ174" s="146" t="s">
        <v>572</v>
      </c>
      <c r="AK174" s="40">
        <f t="shared" ref="AK174:AK177" si="56">MAX(H174,I174,J174,K174,L174,M174,N174,O174,P174,Q174,R174,S174,T174,U174,V174,W174,X174,Y174,Z174,AA174,AB174,AC174,AE174,AH174)</f>
        <v>491.58249158249157</v>
      </c>
      <c r="AL174" s="40">
        <f t="shared" ref="AL174:AL177" si="57">AK174-K174</f>
        <v>0</v>
      </c>
      <c r="AM174" s="40" t="s">
        <v>555</v>
      </c>
      <c r="AN174" s="40">
        <f t="shared" ref="AN174:AN176" si="58">MAX(H174,I174,J174,L174,M174,N174,O174,P174,Q174,R174,S174,T174,U174,V174,W174,X174,Y174,Z174,AA174,AB174,AC174,AE174,AH174)</f>
        <v>460.85858585858585</v>
      </c>
      <c r="AO174" s="40">
        <f t="shared" ref="AO174:AO176" si="59">AN174-O174</f>
        <v>4.6085858585858546</v>
      </c>
      <c r="AP174" s="40" t="s">
        <v>564</v>
      </c>
    </row>
    <row r="175" spans="1:42" s="40" customFormat="1" ht="51" x14ac:dyDescent="0.2">
      <c r="A175" s="103">
        <v>166</v>
      </c>
      <c r="B175" s="202" t="s">
        <v>287</v>
      </c>
      <c r="C175" s="121" t="s">
        <v>285</v>
      </c>
      <c r="D175" s="146">
        <v>1</v>
      </c>
      <c r="E175" s="227" t="s">
        <v>53</v>
      </c>
      <c r="F175" s="228">
        <v>1</v>
      </c>
      <c r="G175" s="25">
        <v>76926</v>
      </c>
      <c r="H175" s="251">
        <f>PUNTAJE!J175</f>
        <v>0</v>
      </c>
      <c r="I175" s="251">
        <f>PUNTAJE!M175</f>
        <v>0</v>
      </c>
      <c r="J175" s="251">
        <f>PUNTAJE!P175</f>
        <v>0</v>
      </c>
      <c r="K175" s="251">
        <f>PUNTAJE!S175</f>
        <v>437.29114452798666</v>
      </c>
      <c r="L175" s="251">
        <f>PUNTAJE!V175</f>
        <v>0</v>
      </c>
      <c r="M175" s="251">
        <f>PUNTAJE!Y175</f>
        <v>0</v>
      </c>
      <c r="N175" s="251">
        <f>PUNTAJE!AB175</f>
        <v>0</v>
      </c>
      <c r="O175" s="251">
        <f>PUNTAJE!AE175</f>
        <v>435.48345162883811</v>
      </c>
      <c r="P175" s="251">
        <f>PUNTAJE!AH175</f>
        <v>0</v>
      </c>
      <c r="Q175" s="251">
        <f>PUNTAJE!AK175</f>
        <v>0</v>
      </c>
      <c r="R175" s="251">
        <f>PUNTAJE!AN175</f>
        <v>0</v>
      </c>
      <c r="S175" s="251">
        <f>PUNTAJE!AQ175</f>
        <v>0</v>
      </c>
      <c r="T175" s="251">
        <f>PUNTAJE!AT175</f>
        <v>403.42003853564546</v>
      </c>
      <c r="U175" s="251">
        <f>PUNTAJE!AW175</f>
        <v>0</v>
      </c>
      <c r="V175" s="251">
        <f>PUNTAJE!AZ175</f>
        <v>0</v>
      </c>
      <c r="W175" s="251">
        <f>PUNTAJE!BC175</f>
        <v>0</v>
      </c>
      <c r="X175" s="251">
        <f>PUNTAJE!BF175</f>
        <v>0</v>
      </c>
      <c r="Y175" s="251">
        <f>PUNTAJE!BI175</f>
        <v>0</v>
      </c>
      <c r="Z175" s="251">
        <f>PUNTAJE!BL175</f>
        <v>0</v>
      </c>
      <c r="AA175" s="251">
        <f>PUNTAJE!BO175</f>
        <v>0</v>
      </c>
      <c r="AB175" s="251">
        <f>PUNTAJE!BR175</f>
        <v>0</v>
      </c>
      <c r="AC175" s="251">
        <f>PUNTAJE!BU175</f>
        <v>0</v>
      </c>
      <c r="AD175" s="251">
        <f>PUNTAJE!BX175</f>
        <v>500</v>
      </c>
      <c r="AE175" s="251">
        <f>PUNTAJE!CA175</f>
        <v>0</v>
      </c>
      <c r="AF175" s="251">
        <f>PUNTAJE!CD175</f>
        <v>0</v>
      </c>
      <c r="AG175" s="251">
        <f>PUNTAJE!CG175</f>
        <v>0</v>
      </c>
      <c r="AH175" s="251">
        <f>PUNTAJE!CJ175</f>
        <v>0</v>
      </c>
      <c r="AI175" s="40">
        <f t="shared" si="40"/>
        <v>500</v>
      </c>
      <c r="AJ175" s="146" t="s">
        <v>572</v>
      </c>
      <c r="AK175" s="40">
        <f t="shared" si="56"/>
        <v>437.29114452798666</v>
      </c>
      <c r="AL175" s="40">
        <f t="shared" si="57"/>
        <v>0</v>
      </c>
      <c r="AM175" s="40" t="s">
        <v>555</v>
      </c>
      <c r="AN175" s="40">
        <f t="shared" si="58"/>
        <v>435.48345162883811</v>
      </c>
      <c r="AO175" s="40">
        <f t="shared" si="59"/>
        <v>0</v>
      </c>
      <c r="AP175" s="40" t="s">
        <v>559</v>
      </c>
    </row>
    <row r="176" spans="1:42" s="40" customFormat="1" ht="51" x14ac:dyDescent="0.2">
      <c r="A176" s="103">
        <v>167</v>
      </c>
      <c r="B176" s="202" t="s">
        <v>288</v>
      </c>
      <c r="C176" s="121" t="s">
        <v>285</v>
      </c>
      <c r="D176" s="146">
        <v>1</v>
      </c>
      <c r="E176" s="227" t="s">
        <v>53</v>
      </c>
      <c r="F176" s="228">
        <v>13</v>
      </c>
      <c r="G176" s="25">
        <v>76926</v>
      </c>
      <c r="H176" s="251">
        <f>PUNTAJE!J176</f>
        <v>0</v>
      </c>
      <c r="I176" s="251">
        <f>PUNTAJE!M176</f>
        <v>0</v>
      </c>
      <c r="J176" s="251">
        <f>PUNTAJE!P176</f>
        <v>0</v>
      </c>
      <c r="K176" s="251">
        <f>PUNTAJE!S176</f>
        <v>443.81787802840432</v>
      </c>
      <c r="L176" s="251">
        <f>PUNTAJE!V176</f>
        <v>0</v>
      </c>
      <c r="M176" s="251">
        <f>PUNTAJE!Y176</f>
        <v>0</v>
      </c>
      <c r="N176" s="251">
        <f>PUNTAJE!AB176</f>
        <v>0</v>
      </c>
      <c r="O176" s="251">
        <f>PUNTAJE!AE176</f>
        <v>441.98320463822375</v>
      </c>
      <c r="P176" s="251">
        <f>PUNTAJE!AH176</f>
        <v>0</v>
      </c>
      <c r="Q176" s="251">
        <f>PUNTAJE!AK176</f>
        <v>0</v>
      </c>
      <c r="R176" s="251">
        <f>PUNTAJE!AN176</f>
        <v>0</v>
      </c>
      <c r="S176" s="251">
        <f>PUNTAJE!AQ176</f>
        <v>0</v>
      </c>
      <c r="T176" s="251">
        <f>PUNTAJE!AT176</f>
        <v>409.44123314065513</v>
      </c>
      <c r="U176" s="251">
        <f>PUNTAJE!AW176</f>
        <v>0</v>
      </c>
      <c r="V176" s="251">
        <f>PUNTAJE!AZ176</f>
        <v>0</v>
      </c>
      <c r="W176" s="251">
        <f>PUNTAJE!BC176</f>
        <v>0</v>
      </c>
      <c r="X176" s="251">
        <f>PUNTAJE!BF176</f>
        <v>0</v>
      </c>
      <c r="Y176" s="251">
        <f>PUNTAJE!BI176</f>
        <v>0</v>
      </c>
      <c r="Z176" s="251">
        <f>PUNTAJE!BL176</f>
        <v>0</v>
      </c>
      <c r="AA176" s="251">
        <f>PUNTAJE!BO176</f>
        <v>0</v>
      </c>
      <c r="AB176" s="251">
        <f>PUNTAJE!BR176</f>
        <v>0</v>
      </c>
      <c r="AC176" s="251">
        <f>PUNTAJE!BU176</f>
        <v>0</v>
      </c>
      <c r="AD176" s="251">
        <f>PUNTAJE!BX176</f>
        <v>500</v>
      </c>
      <c r="AE176" s="251">
        <f>PUNTAJE!CA176</f>
        <v>0</v>
      </c>
      <c r="AF176" s="251">
        <f>PUNTAJE!CD176</f>
        <v>0</v>
      </c>
      <c r="AG176" s="251">
        <f>PUNTAJE!CG176</f>
        <v>0</v>
      </c>
      <c r="AH176" s="251">
        <f>PUNTAJE!CJ176</f>
        <v>0</v>
      </c>
      <c r="AI176" s="40">
        <f t="shared" si="40"/>
        <v>500</v>
      </c>
      <c r="AJ176" s="146" t="s">
        <v>572</v>
      </c>
      <c r="AK176" s="40">
        <f t="shared" si="56"/>
        <v>443.81787802840432</v>
      </c>
      <c r="AL176" s="40">
        <f t="shared" si="57"/>
        <v>0</v>
      </c>
      <c r="AM176" s="40" t="s">
        <v>555</v>
      </c>
      <c r="AN176" s="40">
        <f t="shared" si="58"/>
        <v>441.98320463822375</v>
      </c>
      <c r="AO176" s="40">
        <f t="shared" si="59"/>
        <v>0</v>
      </c>
      <c r="AP176" s="40" t="s">
        <v>559</v>
      </c>
    </row>
    <row r="177" spans="1:42" s="40" customFormat="1" ht="51" x14ac:dyDescent="0.2">
      <c r="A177" s="103">
        <v>168</v>
      </c>
      <c r="B177" s="202" t="s">
        <v>289</v>
      </c>
      <c r="C177" s="121" t="s">
        <v>285</v>
      </c>
      <c r="D177" s="146">
        <v>1</v>
      </c>
      <c r="E177" s="227" t="s">
        <v>53</v>
      </c>
      <c r="F177" s="228">
        <v>11</v>
      </c>
      <c r="G177" s="25">
        <v>107142</v>
      </c>
      <c r="H177" s="251">
        <f>PUNTAJE!J177</f>
        <v>0</v>
      </c>
      <c r="I177" s="251">
        <f>PUNTAJE!M177</f>
        <v>0</v>
      </c>
      <c r="J177" s="251">
        <f>PUNTAJE!P177</f>
        <v>0</v>
      </c>
      <c r="K177" s="257">
        <f>PUNTAJE!S177</f>
        <v>325.25383940945215</v>
      </c>
      <c r="L177" s="251">
        <f>PUNTAJE!V177</f>
        <v>0</v>
      </c>
      <c r="M177" s="251">
        <f>PUNTAJE!Y177</f>
        <v>0</v>
      </c>
      <c r="N177" s="251">
        <f>PUNTAJE!AB177</f>
        <v>0</v>
      </c>
      <c r="O177" s="257">
        <f>PUNTAJE!AE177</f>
        <v>325.47169811320754</v>
      </c>
      <c r="P177" s="251">
        <f>PUNTAJE!AH177</f>
        <v>0</v>
      </c>
      <c r="Q177" s="251">
        <f>PUNTAJE!AK177</f>
        <v>0</v>
      </c>
      <c r="R177" s="251">
        <f>PUNTAJE!AN177</f>
        <v>0</v>
      </c>
      <c r="S177" s="251">
        <f>PUNTAJE!AQ177</f>
        <v>0</v>
      </c>
      <c r="T177" s="251">
        <f>PUNTAJE!AT177</f>
        <v>304.63576158940396</v>
      </c>
      <c r="U177" s="251">
        <f>PUNTAJE!AW177</f>
        <v>0</v>
      </c>
      <c r="V177" s="251">
        <f>PUNTAJE!AZ177</f>
        <v>0</v>
      </c>
      <c r="W177" s="251">
        <f>PUNTAJE!BC177</f>
        <v>0</v>
      </c>
      <c r="X177" s="251">
        <f>PUNTAJE!BF177</f>
        <v>0</v>
      </c>
      <c r="Y177" s="251">
        <f>PUNTAJE!BI177</f>
        <v>0</v>
      </c>
      <c r="Z177" s="251">
        <f>PUNTAJE!BL177</f>
        <v>0</v>
      </c>
      <c r="AA177" s="251">
        <f>PUNTAJE!BO177</f>
        <v>0</v>
      </c>
      <c r="AB177" s="251">
        <f>PUNTAJE!BR177</f>
        <v>0</v>
      </c>
      <c r="AC177" s="251">
        <f>PUNTAJE!BU177</f>
        <v>0</v>
      </c>
      <c r="AD177" s="251">
        <f>PUNTAJE!BX177</f>
        <v>500</v>
      </c>
      <c r="AE177" s="251">
        <f>PUNTAJE!CA177</f>
        <v>0</v>
      </c>
      <c r="AF177" s="251">
        <f>PUNTAJE!CD177</f>
        <v>0</v>
      </c>
      <c r="AG177" s="251">
        <f>PUNTAJE!CG177</f>
        <v>0</v>
      </c>
      <c r="AH177" s="251">
        <f>PUNTAJE!CJ177</f>
        <v>0</v>
      </c>
      <c r="AI177" s="40">
        <f t="shared" si="40"/>
        <v>500</v>
      </c>
      <c r="AJ177" s="146" t="s">
        <v>572</v>
      </c>
      <c r="AK177" s="40">
        <f t="shared" si="56"/>
        <v>325.47169811320754</v>
      </c>
      <c r="AL177" s="40">
        <f t="shared" si="57"/>
        <v>0.21785870375538252</v>
      </c>
      <c r="AM177" s="40" t="s">
        <v>559</v>
      </c>
      <c r="AP177" s="40" t="s">
        <v>555</v>
      </c>
    </row>
    <row r="178" spans="1:42" s="40" customFormat="1" ht="38.25" x14ac:dyDescent="0.2">
      <c r="A178" s="103">
        <v>169</v>
      </c>
      <c r="B178" s="202" t="s">
        <v>290</v>
      </c>
      <c r="C178" s="121" t="s">
        <v>291</v>
      </c>
      <c r="D178" s="146">
        <v>1</v>
      </c>
      <c r="E178" s="227" t="s">
        <v>53</v>
      </c>
      <c r="F178" s="228">
        <v>1</v>
      </c>
      <c r="G178" s="25">
        <v>2136.6925999999999</v>
      </c>
      <c r="H178" s="251">
        <f>PUNTAJE!J178</f>
        <v>0</v>
      </c>
      <c r="I178" s="251">
        <f>PUNTAJE!M178</f>
        <v>0</v>
      </c>
      <c r="J178" s="251">
        <f>PUNTAJE!P178</f>
        <v>0</v>
      </c>
      <c r="K178" s="251">
        <f>PUNTAJE!S178</f>
        <v>0</v>
      </c>
      <c r="L178" s="251">
        <f>PUNTAJE!V178</f>
        <v>0</v>
      </c>
      <c r="M178" s="251">
        <f>PUNTAJE!Y178</f>
        <v>0</v>
      </c>
      <c r="N178" s="251">
        <f>PUNTAJE!AB178</f>
        <v>0</v>
      </c>
      <c r="O178" s="251">
        <f>PUNTAJE!AE178</f>
        <v>0</v>
      </c>
      <c r="P178" s="251">
        <f>PUNTAJE!AH178</f>
        <v>0</v>
      </c>
      <c r="Q178" s="251">
        <f>PUNTAJE!AK178</f>
        <v>0</v>
      </c>
      <c r="R178" s="251">
        <f>PUNTAJE!AN178</f>
        <v>0</v>
      </c>
      <c r="S178" s="251">
        <f>PUNTAJE!AQ178</f>
        <v>0</v>
      </c>
      <c r="T178" s="251">
        <f>PUNTAJE!AT178</f>
        <v>0</v>
      </c>
      <c r="U178" s="251">
        <f>PUNTAJE!AW178</f>
        <v>0</v>
      </c>
      <c r="V178" s="251">
        <f>PUNTAJE!AZ178</f>
        <v>0</v>
      </c>
      <c r="W178" s="251">
        <f>PUNTAJE!BC178</f>
        <v>0</v>
      </c>
      <c r="X178" s="251">
        <f>PUNTAJE!BF178</f>
        <v>0</v>
      </c>
      <c r="Y178" s="251">
        <f>PUNTAJE!BI178</f>
        <v>0</v>
      </c>
      <c r="Z178" s="251">
        <f>PUNTAJE!BL178</f>
        <v>0</v>
      </c>
      <c r="AA178" s="251">
        <f>PUNTAJE!BO178</f>
        <v>0</v>
      </c>
      <c r="AB178" s="251">
        <f>PUNTAJE!BR178</f>
        <v>0</v>
      </c>
      <c r="AC178" s="251">
        <f>PUNTAJE!BU178</f>
        <v>0</v>
      </c>
      <c r="AD178" s="251">
        <f>PUNTAJE!BX178</f>
        <v>0</v>
      </c>
      <c r="AE178" s="251">
        <f>PUNTAJE!CA178</f>
        <v>0</v>
      </c>
      <c r="AF178" s="251">
        <f>PUNTAJE!CD178</f>
        <v>0</v>
      </c>
      <c r="AG178" s="251">
        <f>PUNTAJE!CG178</f>
        <v>0</v>
      </c>
      <c r="AH178" s="251">
        <f>PUNTAJE!CJ178</f>
        <v>0</v>
      </c>
      <c r="AI178" s="40">
        <f t="shared" si="40"/>
        <v>0</v>
      </c>
      <c r="AJ178" s="40" t="s">
        <v>45</v>
      </c>
      <c r="AK178" s="40">
        <f t="shared" si="46"/>
        <v>0</v>
      </c>
      <c r="AM178" s="40" t="s">
        <v>45</v>
      </c>
      <c r="AP178" s="40" t="s">
        <v>45</v>
      </c>
    </row>
    <row r="179" spans="1:42" s="40" customFormat="1" ht="38.25" x14ac:dyDescent="0.2">
      <c r="A179" s="103">
        <v>170</v>
      </c>
      <c r="B179" s="202" t="s">
        <v>292</v>
      </c>
      <c r="C179" s="121" t="s">
        <v>291</v>
      </c>
      <c r="D179" s="146">
        <v>1</v>
      </c>
      <c r="E179" s="227" t="s">
        <v>53</v>
      </c>
      <c r="F179" s="228">
        <v>99.666666666666671</v>
      </c>
      <c r="G179" s="25">
        <v>2136.6925999999999</v>
      </c>
      <c r="H179" s="251">
        <f>PUNTAJE!J179</f>
        <v>0</v>
      </c>
      <c r="I179" s="251">
        <f>PUNTAJE!M179</f>
        <v>0</v>
      </c>
      <c r="J179" s="251">
        <f>PUNTAJE!P179</f>
        <v>0</v>
      </c>
      <c r="K179" s="251">
        <f>PUNTAJE!S179</f>
        <v>0</v>
      </c>
      <c r="L179" s="251">
        <f>PUNTAJE!V179</f>
        <v>0</v>
      </c>
      <c r="M179" s="251">
        <f>PUNTAJE!Y179</f>
        <v>0</v>
      </c>
      <c r="N179" s="251">
        <f>PUNTAJE!AB179</f>
        <v>0</v>
      </c>
      <c r="O179" s="251">
        <f>PUNTAJE!AE179</f>
        <v>0</v>
      </c>
      <c r="P179" s="251">
        <f>PUNTAJE!AH179</f>
        <v>0</v>
      </c>
      <c r="Q179" s="251">
        <f>PUNTAJE!AK179</f>
        <v>0</v>
      </c>
      <c r="R179" s="251">
        <f>PUNTAJE!AN179</f>
        <v>0</v>
      </c>
      <c r="S179" s="251">
        <f>PUNTAJE!AQ179</f>
        <v>0</v>
      </c>
      <c r="T179" s="251">
        <f>PUNTAJE!AT179</f>
        <v>0</v>
      </c>
      <c r="U179" s="251">
        <f>PUNTAJE!AW179</f>
        <v>0</v>
      </c>
      <c r="V179" s="251">
        <f>PUNTAJE!AZ179</f>
        <v>0</v>
      </c>
      <c r="W179" s="251">
        <f>PUNTAJE!BC179</f>
        <v>0</v>
      </c>
      <c r="X179" s="251">
        <f>PUNTAJE!BF179</f>
        <v>0</v>
      </c>
      <c r="Y179" s="251">
        <f>PUNTAJE!BI179</f>
        <v>0</v>
      </c>
      <c r="Z179" s="251">
        <f>PUNTAJE!BL179</f>
        <v>0</v>
      </c>
      <c r="AA179" s="251">
        <f>PUNTAJE!BO179</f>
        <v>0</v>
      </c>
      <c r="AB179" s="251">
        <f>PUNTAJE!BR179</f>
        <v>0</v>
      </c>
      <c r="AC179" s="251">
        <f>PUNTAJE!BU179</f>
        <v>0</v>
      </c>
      <c r="AD179" s="251">
        <f>PUNTAJE!BX179</f>
        <v>0</v>
      </c>
      <c r="AE179" s="251">
        <f>PUNTAJE!CA179</f>
        <v>0</v>
      </c>
      <c r="AF179" s="251">
        <f>PUNTAJE!CD179</f>
        <v>0</v>
      </c>
      <c r="AG179" s="251">
        <f>PUNTAJE!CG179</f>
        <v>0</v>
      </c>
      <c r="AH179" s="251">
        <f>PUNTAJE!CJ179</f>
        <v>0</v>
      </c>
      <c r="AI179" s="40">
        <f t="shared" si="40"/>
        <v>0</v>
      </c>
      <c r="AJ179" s="40" t="s">
        <v>45</v>
      </c>
      <c r="AK179" s="40">
        <f t="shared" si="46"/>
        <v>0</v>
      </c>
      <c r="AM179" s="40" t="s">
        <v>45</v>
      </c>
      <c r="AP179" s="40" t="s">
        <v>45</v>
      </c>
    </row>
    <row r="180" spans="1:42" s="40" customFormat="1" ht="38.25" x14ac:dyDescent="0.2">
      <c r="A180" s="103">
        <v>171</v>
      </c>
      <c r="B180" s="202" t="s">
        <v>293</v>
      </c>
      <c r="C180" s="121" t="s">
        <v>294</v>
      </c>
      <c r="D180" s="146">
        <v>1</v>
      </c>
      <c r="E180" s="227" t="s">
        <v>53</v>
      </c>
      <c r="F180" s="228">
        <v>2.3333333333333335</v>
      </c>
      <c r="G180" s="25">
        <v>470000</v>
      </c>
      <c r="H180" s="251">
        <f>PUNTAJE!J180</f>
        <v>0</v>
      </c>
      <c r="I180" s="251">
        <f>PUNTAJE!M180</f>
        <v>0</v>
      </c>
      <c r="J180" s="251">
        <f>PUNTAJE!P180</f>
        <v>0</v>
      </c>
      <c r="K180" s="251">
        <f>PUNTAJE!S180</f>
        <v>0</v>
      </c>
      <c r="L180" s="251">
        <f>PUNTAJE!V180</f>
        <v>0</v>
      </c>
      <c r="M180" s="251">
        <f>PUNTAJE!Y180</f>
        <v>0</v>
      </c>
      <c r="N180" s="251">
        <f>PUNTAJE!AB180</f>
        <v>0</v>
      </c>
      <c r="O180" s="251">
        <f>PUNTAJE!AE180</f>
        <v>0</v>
      </c>
      <c r="P180" s="251">
        <f>PUNTAJE!AH180</f>
        <v>0</v>
      </c>
      <c r="Q180" s="251">
        <f>PUNTAJE!AK180</f>
        <v>0</v>
      </c>
      <c r="R180" s="251">
        <f>PUNTAJE!AN180</f>
        <v>0</v>
      </c>
      <c r="S180" s="251">
        <f>PUNTAJE!AQ180</f>
        <v>0</v>
      </c>
      <c r="T180" s="251">
        <f>PUNTAJE!AT180</f>
        <v>0</v>
      </c>
      <c r="U180" s="251">
        <f>PUNTAJE!AW180</f>
        <v>0</v>
      </c>
      <c r="V180" s="251">
        <f>PUNTAJE!AZ180</f>
        <v>0</v>
      </c>
      <c r="W180" s="251">
        <f>PUNTAJE!BC180</f>
        <v>0</v>
      </c>
      <c r="X180" s="251">
        <f>PUNTAJE!BF180</f>
        <v>0</v>
      </c>
      <c r="Y180" s="251">
        <f>PUNTAJE!BI180</f>
        <v>0</v>
      </c>
      <c r="Z180" s="251">
        <f>PUNTAJE!BL180</f>
        <v>0</v>
      </c>
      <c r="AA180" s="251">
        <f>PUNTAJE!BO180</f>
        <v>0</v>
      </c>
      <c r="AB180" s="251">
        <f>PUNTAJE!BR180</f>
        <v>0</v>
      </c>
      <c r="AC180" s="251">
        <f>PUNTAJE!BU180</f>
        <v>0</v>
      </c>
      <c r="AD180" s="251">
        <f>PUNTAJE!BX180</f>
        <v>0</v>
      </c>
      <c r="AE180" s="251">
        <f>PUNTAJE!CA180</f>
        <v>0</v>
      </c>
      <c r="AF180" s="251">
        <f>PUNTAJE!CD180</f>
        <v>0</v>
      </c>
      <c r="AG180" s="251">
        <f>PUNTAJE!CG180</f>
        <v>500</v>
      </c>
      <c r="AH180" s="251">
        <f>PUNTAJE!CJ180</f>
        <v>297.87234042553189</v>
      </c>
      <c r="AI180" s="40">
        <f t="shared" si="40"/>
        <v>500</v>
      </c>
      <c r="AJ180" s="146" t="s">
        <v>605</v>
      </c>
      <c r="AK180" s="40">
        <f>MAX(H180,I180,J180,K180,L180,M180,N180,O180,P180,Q180,R180,S180,T180,U180,V180,W180,X180,Y180,Z180,AA180,AB180,AC180,AD180,AE180,AF180,AH180)</f>
        <v>297.87234042553189</v>
      </c>
      <c r="AM180" s="40" t="s">
        <v>574</v>
      </c>
      <c r="AN180" s="40">
        <f t="shared" ref="AN180:AN181" si="60">MAX(H180,I180,J180,K180,L180,M180,N180,O180,P180,Q180,R180,S180,T180,U180,V180,W180,X180,Y180,Z180,AA180,AB180,AC180,AD180,AE180)</f>
        <v>0</v>
      </c>
      <c r="AP180" s="40" t="s">
        <v>602</v>
      </c>
    </row>
    <row r="181" spans="1:42" s="40" customFormat="1" ht="38.25" x14ac:dyDescent="0.2">
      <c r="A181" s="103">
        <v>172</v>
      </c>
      <c r="B181" s="202" t="s">
        <v>295</v>
      </c>
      <c r="C181" s="121" t="s">
        <v>294</v>
      </c>
      <c r="D181" s="146">
        <v>1</v>
      </c>
      <c r="E181" s="227" t="s">
        <v>53</v>
      </c>
      <c r="F181" s="228">
        <v>4</v>
      </c>
      <c r="G181" s="25">
        <v>470000</v>
      </c>
      <c r="H181" s="251">
        <f>PUNTAJE!J181</f>
        <v>0</v>
      </c>
      <c r="I181" s="251">
        <f>PUNTAJE!M181</f>
        <v>0</v>
      </c>
      <c r="J181" s="251">
        <f>PUNTAJE!P181</f>
        <v>0</v>
      </c>
      <c r="K181" s="251">
        <f>PUNTAJE!S181</f>
        <v>0</v>
      </c>
      <c r="L181" s="251">
        <f>PUNTAJE!V181</f>
        <v>0</v>
      </c>
      <c r="M181" s="251">
        <f>PUNTAJE!Y181</f>
        <v>0</v>
      </c>
      <c r="N181" s="251">
        <f>PUNTAJE!AB181</f>
        <v>0</v>
      </c>
      <c r="O181" s="251">
        <f>PUNTAJE!AE181</f>
        <v>0</v>
      </c>
      <c r="P181" s="251">
        <f>PUNTAJE!AH181</f>
        <v>0</v>
      </c>
      <c r="Q181" s="251">
        <f>PUNTAJE!AK181</f>
        <v>0</v>
      </c>
      <c r="R181" s="251">
        <f>PUNTAJE!AN181</f>
        <v>0</v>
      </c>
      <c r="S181" s="251">
        <f>PUNTAJE!AQ181</f>
        <v>0</v>
      </c>
      <c r="T181" s="251">
        <f>PUNTAJE!AT181</f>
        <v>0</v>
      </c>
      <c r="U181" s="251">
        <f>PUNTAJE!AW181</f>
        <v>0</v>
      </c>
      <c r="V181" s="251">
        <f>PUNTAJE!AZ181</f>
        <v>0</v>
      </c>
      <c r="W181" s="251">
        <f>PUNTAJE!BC181</f>
        <v>0</v>
      </c>
      <c r="X181" s="251">
        <f>PUNTAJE!BF181</f>
        <v>0</v>
      </c>
      <c r="Y181" s="251">
        <f>PUNTAJE!BI181</f>
        <v>0</v>
      </c>
      <c r="Z181" s="251">
        <f>PUNTAJE!BL181</f>
        <v>0</v>
      </c>
      <c r="AA181" s="251">
        <f>PUNTAJE!BO181</f>
        <v>0</v>
      </c>
      <c r="AB181" s="251">
        <f>PUNTAJE!BR181</f>
        <v>0</v>
      </c>
      <c r="AC181" s="251">
        <f>PUNTAJE!BU181</f>
        <v>0</v>
      </c>
      <c r="AD181" s="251">
        <f>PUNTAJE!BX181</f>
        <v>0</v>
      </c>
      <c r="AE181" s="251">
        <f>PUNTAJE!CA181</f>
        <v>0</v>
      </c>
      <c r="AF181" s="251">
        <f>PUNTAJE!CD181</f>
        <v>0</v>
      </c>
      <c r="AG181" s="251">
        <f>PUNTAJE!CG181</f>
        <v>500</v>
      </c>
      <c r="AH181" s="251">
        <f>PUNTAJE!CJ181</f>
        <v>297.87234042553189</v>
      </c>
      <c r="AI181" s="40">
        <f t="shared" si="40"/>
        <v>500</v>
      </c>
      <c r="AJ181" s="146" t="s">
        <v>605</v>
      </c>
      <c r="AK181" s="40">
        <f>MAX(H181,I181,J181,K181,L181,M181,N181,O181,P181,Q181,R181,S181,T181,U181,V181,W181,X181,Y181,Z181,AA181,AB181,AC181,AD181,AE181,AF181,AH181)</f>
        <v>297.87234042553189</v>
      </c>
      <c r="AM181" s="40" t="s">
        <v>574</v>
      </c>
      <c r="AN181" s="40">
        <f t="shared" si="60"/>
        <v>0</v>
      </c>
      <c r="AP181" s="40" t="s">
        <v>602</v>
      </c>
    </row>
    <row r="182" spans="1:42" s="40" customFormat="1" ht="76.5" x14ac:dyDescent="0.2">
      <c r="A182" s="103">
        <v>173</v>
      </c>
      <c r="B182" s="202" t="s">
        <v>296</v>
      </c>
      <c r="C182" s="121" t="s">
        <v>294</v>
      </c>
      <c r="D182" s="146">
        <v>1</v>
      </c>
      <c r="E182" s="227" t="s">
        <v>53</v>
      </c>
      <c r="F182" s="228">
        <v>1</v>
      </c>
      <c r="G182" s="25">
        <v>4370000</v>
      </c>
      <c r="H182" s="251">
        <f>PUNTAJE!J182</f>
        <v>0</v>
      </c>
      <c r="I182" s="251">
        <f>PUNTAJE!M182</f>
        <v>0</v>
      </c>
      <c r="J182" s="251">
        <f>PUNTAJE!P182</f>
        <v>0</v>
      </c>
      <c r="K182" s="251">
        <f>PUNTAJE!S182</f>
        <v>0</v>
      </c>
      <c r="L182" s="251">
        <f>PUNTAJE!V182</f>
        <v>0</v>
      </c>
      <c r="M182" s="251">
        <f>PUNTAJE!Y182</f>
        <v>0</v>
      </c>
      <c r="N182" s="251">
        <f>PUNTAJE!AB182</f>
        <v>0</v>
      </c>
      <c r="O182" s="251">
        <f>PUNTAJE!AE182</f>
        <v>0</v>
      </c>
      <c r="P182" s="251">
        <f>PUNTAJE!AH182</f>
        <v>0</v>
      </c>
      <c r="Q182" s="251">
        <f>PUNTAJE!AK182</f>
        <v>0</v>
      </c>
      <c r="R182" s="251">
        <f>PUNTAJE!AN182</f>
        <v>0</v>
      </c>
      <c r="S182" s="251">
        <f>PUNTAJE!AQ182</f>
        <v>500</v>
      </c>
      <c r="T182" s="251">
        <f>PUNTAJE!AT182</f>
        <v>0</v>
      </c>
      <c r="U182" s="251">
        <f>PUNTAJE!AW182</f>
        <v>0</v>
      </c>
      <c r="V182" s="251">
        <f>PUNTAJE!AZ182</f>
        <v>0</v>
      </c>
      <c r="W182" s="251">
        <f>PUNTAJE!BC182</f>
        <v>0</v>
      </c>
      <c r="X182" s="251">
        <f>PUNTAJE!BF182</f>
        <v>0</v>
      </c>
      <c r="Y182" s="251">
        <f>PUNTAJE!BI182</f>
        <v>0</v>
      </c>
      <c r="Z182" s="251">
        <f>PUNTAJE!BL182</f>
        <v>0</v>
      </c>
      <c r="AA182" s="251">
        <f>PUNTAJE!BO182</f>
        <v>0</v>
      </c>
      <c r="AB182" s="251">
        <f>PUNTAJE!BR182</f>
        <v>0</v>
      </c>
      <c r="AC182" s="251">
        <f>PUNTAJE!BU182</f>
        <v>0</v>
      </c>
      <c r="AD182" s="251">
        <f>PUNTAJE!BX182</f>
        <v>0</v>
      </c>
      <c r="AE182" s="251">
        <f>PUNTAJE!CA182</f>
        <v>0</v>
      </c>
      <c r="AF182" s="251">
        <f>PUNTAJE!CD182</f>
        <v>0</v>
      </c>
      <c r="AG182" s="251">
        <f>PUNTAJE!CG182</f>
        <v>0</v>
      </c>
      <c r="AH182" s="251">
        <f>PUNTAJE!CJ182</f>
        <v>0</v>
      </c>
      <c r="AI182" s="40">
        <f t="shared" si="40"/>
        <v>500</v>
      </c>
      <c r="AJ182" s="146" t="s">
        <v>563</v>
      </c>
      <c r="AK182" s="40">
        <f>MAX(H182,I182,J182,K182,L182,M182,N182,O182,P182,Q182,R182,T182,U182,V182,W182,X182,Y182,Z182,AA182,AB182,AC182,AD182,AE182,AH182)</f>
        <v>0</v>
      </c>
      <c r="AM182" s="40" t="s">
        <v>601</v>
      </c>
      <c r="AP182" s="40" t="s">
        <v>602</v>
      </c>
    </row>
    <row r="183" spans="1:42" s="40" customFormat="1" ht="76.5" x14ac:dyDescent="0.2">
      <c r="A183" s="103">
        <v>174</v>
      </c>
      <c r="B183" s="202" t="s">
        <v>297</v>
      </c>
      <c r="C183" s="121" t="s">
        <v>294</v>
      </c>
      <c r="D183" s="146">
        <v>1</v>
      </c>
      <c r="E183" s="227" t="s">
        <v>53</v>
      </c>
      <c r="F183" s="228">
        <v>1</v>
      </c>
      <c r="G183" s="25">
        <v>4013000</v>
      </c>
      <c r="H183" s="251">
        <f>PUNTAJE!J183</f>
        <v>0</v>
      </c>
      <c r="I183" s="251">
        <f>PUNTAJE!M183</f>
        <v>0</v>
      </c>
      <c r="J183" s="251">
        <f>PUNTAJE!P183</f>
        <v>0</v>
      </c>
      <c r="K183" s="251">
        <f>PUNTAJE!S183</f>
        <v>0</v>
      </c>
      <c r="L183" s="251">
        <f>PUNTAJE!V183</f>
        <v>0</v>
      </c>
      <c r="M183" s="251">
        <f>PUNTAJE!Y183</f>
        <v>0</v>
      </c>
      <c r="N183" s="251">
        <f>PUNTAJE!AB183</f>
        <v>0</v>
      </c>
      <c r="O183" s="251">
        <f>PUNTAJE!AE183</f>
        <v>0</v>
      </c>
      <c r="P183" s="251">
        <f>PUNTAJE!AH183</f>
        <v>0</v>
      </c>
      <c r="Q183" s="251">
        <f>PUNTAJE!AK183</f>
        <v>0</v>
      </c>
      <c r="R183" s="251">
        <f>PUNTAJE!AN183</f>
        <v>0</v>
      </c>
      <c r="S183" s="251">
        <f>PUNTAJE!AQ183</f>
        <v>0</v>
      </c>
      <c r="T183" s="251">
        <f>PUNTAJE!AT183</f>
        <v>0</v>
      </c>
      <c r="U183" s="251">
        <f>PUNTAJE!AW183</f>
        <v>0</v>
      </c>
      <c r="V183" s="251">
        <f>PUNTAJE!AZ183</f>
        <v>0</v>
      </c>
      <c r="W183" s="251">
        <f>PUNTAJE!BC183</f>
        <v>0</v>
      </c>
      <c r="X183" s="251">
        <f>PUNTAJE!BF183</f>
        <v>0</v>
      </c>
      <c r="Y183" s="251">
        <f>PUNTAJE!BI183</f>
        <v>0</v>
      </c>
      <c r="Z183" s="251">
        <f>PUNTAJE!BL183</f>
        <v>0</v>
      </c>
      <c r="AA183" s="251">
        <f>PUNTAJE!BO183</f>
        <v>0</v>
      </c>
      <c r="AB183" s="251">
        <f>PUNTAJE!BR183</f>
        <v>0</v>
      </c>
      <c r="AC183" s="251">
        <f>PUNTAJE!BU183</f>
        <v>0</v>
      </c>
      <c r="AD183" s="251">
        <f>PUNTAJE!BX183</f>
        <v>0</v>
      </c>
      <c r="AE183" s="251">
        <f>PUNTAJE!CA183</f>
        <v>0</v>
      </c>
      <c r="AF183" s="251">
        <f>PUNTAJE!CD183</f>
        <v>0</v>
      </c>
      <c r="AG183" s="251">
        <f>PUNTAJE!CG183</f>
        <v>0</v>
      </c>
      <c r="AH183" s="251">
        <f>PUNTAJE!CJ183</f>
        <v>500</v>
      </c>
      <c r="AI183" s="40">
        <f t="shared" si="40"/>
        <v>500</v>
      </c>
      <c r="AJ183" s="146" t="s">
        <v>574</v>
      </c>
      <c r="AK183" s="40">
        <f>MAX(H183,I183,J183,K183,L183,M183,N183,O183,P183,Q183,R183,S183,T183,U183,V183,W183,X183,Y183,Z183,AA183,AB183,AC183,AD183,AE183,)</f>
        <v>0</v>
      </c>
      <c r="AM183" s="40" t="s">
        <v>601</v>
      </c>
      <c r="AN183" s="40">
        <f>MAX(H183,I183,J183,K183,L183,M183,N183,O183,P183,Q183,R183,S183,T183,U183,V183,W183,X183,Y183,Z183,AA183,AB183,AC183,AD183,AE183)</f>
        <v>0</v>
      </c>
      <c r="AP183" s="40" t="s">
        <v>602</v>
      </c>
    </row>
    <row r="184" spans="1:42" s="40" customFormat="1" ht="51" x14ac:dyDescent="0.2">
      <c r="A184" s="103">
        <v>175</v>
      </c>
      <c r="B184" s="202" t="s">
        <v>298</v>
      </c>
      <c r="C184" s="121" t="s">
        <v>294</v>
      </c>
      <c r="D184" s="146">
        <v>1</v>
      </c>
      <c r="E184" s="227" t="s">
        <v>53</v>
      </c>
      <c r="F184" s="228">
        <v>2.3333333333333335</v>
      </c>
      <c r="G184" s="25">
        <v>144900</v>
      </c>
      <c r="H184" s="251">
        <f>PUNTAJE!J184</f>
        <v>0</v>
      </c>
      <c r="I184" s="251">
        <f>PUNTAJE!M184</f>
        <v>0</v>
      </c>
      <c r="J184" s="251">
        <f>PUNTAJE!P184</f>
        <v>0</v>
      </c>
      <c r="K184" s="251">
        <f>PUNTAJE!S184</f>
        <v>0</v>
      </c>
      <c r="L184" s="251">
        <f>PUNTAJE!V184</f>
        <v>0</v>
      </c>
      <c r="M184" s="251">
        <f>PUNTAJE!Y184</f>
        <v>0</v>
      </c>
      <c r="N184" s="251">
        <f>PUNTAJE!AB184</f>
        <v>0</v>
      </c>
      <c r="O184" s="251">
        <f>PUNTAJE!AE184</f>
        <v>0</v>
      </c>
      <c r="P184" s="251">
        <f>PUNTAJE!AH184</f>
        <v>0</v>
      </c>
      <c r="Q184" s="251">
        <f>PUNTAJE!AK184</f>
        <v>0</v>
      </c>
      <c r="R184" s="251">
        <f>PUNTAJE!AN184</f>
        <v>0</v>
      </c>
      <c r="S184" s="251">
        <f>PUNTAJE!AQ184</f>
        <v>500</v>
      </c>
      <c r="T184" s="251">
        <f>PUNTAJE!AT184</f>
        <v>0</v>
      </c>
      <c r="U184" s="251">
        <f>PUNTAJE!AW184</f>
        <v>0</v>
      </c>
      <c r="V184" s="251">
        <f>PUNTAJE!AZ184</f>
        <v>0</v>
      </c>
      <c r="W184" s="251">
        <f>PUNTAJE!BC184</f>
        <v>0</v>
      </c>
      <c r="X184" s="251">
        <f>PUNTAJE!BF184</f>
        <v>0</v>
      </c>
      <c r="Y184" s="251">
        <f>PUNTAJE!BI184</f>
        <v>0</v>
      </c>
      <c r="Z184" s="251">
        <f>PUNTAJE!BL184</f>
        <v>0</v>
      </c>
      <c r="AA184" s="251">
        <f>PUNTAJE!BO184</f>
        <v>0</v>
      </c>
      <c r="AB184" s="251">
        <f>PUNTAJE!BR184</f>
        <v>0</v>
      </c>
      <c r="AC184" s="251">
        <f>PUNTAJE!BU184</f>
        <v>0</v>
      </c>
      <c r="AD184" s="251">
        <f>PUNTAJE!BX184</f>
        <v>0</v>
      </c>
      <c r="AE184" s="251">
        <f>PUNTAJE!CA184</f>
        <v>0</v>
      </c>
      <c r="AF184" s="251">
        <f>PUNTAJE!CD184</f>
        <v>0</v>
      </c>
      <c r="AG184" s="251">
        <f>PUNTAJE!CG184</f>
        <v>0</v>
      </c>
      <c r="AH184" s="251">
        <f>PUNTAJE!CJ184</f>
        <v>0</v>
      </c>
      <c r="AI184" s="40">
        <f t="shared" si="40"/>
        <v>500</v>
      </c>
      <c r="AJ184" s="146" t="s">
        <v>563</v>
      </c>
      <c r="AK184" s="40">
        <f>MAX(H184,I184,J184,K184,L184,M184,N184,O184,P184,Q184,R184,T184,U184,V184,W184,X184,Y184,Z184,AA184,AB184,AC184,AD184,AE184,AH184)</f>
        <v>0</v>
      </c>
      <c r="AM184" s="40" t="s">
        <v>601</v>
      </c>
      <c r="AP184" s="40" t="s">
        <v>602</v>
      </c>
    </row>
    <row r="185" spans="1:42" s="40" customFormat="1" ht="25.5" x14ac:dyDescent="0.2">
      <c r="A185" s="103">
        <v>176</v>
      </c>
      <c r="B185" s="202" t="s">
        <v>299</v>
      </c>
      <c r="C185" s="121" t="s">
        <v>294</v>
      </c>
      <c r="D185" s="146">
        <v>1</v>
      </c>
      <c r="E185" s="227" t="s">
        <v>53</v>
      </c>
      <c r="F185" s="228">
        <v>1</v>
      </c>
      <c r="G185" s="25">
        <v>100542</v>
      </c>
      <c r="H185" s="251">
        <f>PUNTAJE!J185</f>
        <v>0</v>
      </c>
      <c r="I185" s="251">
        <f>PUNTAJE!M185</f>
        <v>0</v>
      </c>
      <c r="J185" s="251">
        <f>PUNTAJE!P185</f>
        <v>0</v>
      </c>
      <c r="K185" s="251">
        <f>PUNTAJE!S185</f>
        <v>0</v>
      </c>
      <c r="L185" s="251">
        <f>PUNTAJE!V185</f>
        <v>0</v>
      </c>
      <c r="M185" s="251">
        <f>PUNTAJE!Y185</f>
        <v>0</v>
      </c>
      <c r="N185" s="251">
        <f>PUNTAJE!AB185</f>
        <v>0</v>
      </c>
      <c r="O185" s="251">
        <f>PUNTAJE!AE185</f>
        <v>0</v>
      </c>
      <c r="P185" s="251">
        <f>PUNTAJE!AH185</f>
        <v>0</v>
      </c>
      <c r="Q185" s="251">
        <f>PUNTAJE!AK185</f>
        <v>0</v>
      </c>
      <c r="R185" s="251">
        <f>PUNTAJE!AN185</f>
        <v>0</v>
      </c>
      <c r="S185" s="251">
        <f>PUNTAJE!AQ185</f>
        <v>0</v>
      </c>
      <c r="T185" s="251">
        <f>PUNTAJE!AT185</f>
        <v>0</v>
      </c>
      <c r="U185" s="251">
        <f>PUNTAJE!AW185</f>
        <v>0</v>
      </c>
      <c r="V185" s="251">
        <f>PUNTAJE!AZ185</f>
        <v>0</v>
      </c>
      <c r="W185" s="251">
        <f>PUNTAJE!BC185</f>
        <v>0</v>
      </c>
      <c r="X185" s="251">
        <f>PUNTAJE!BF185</f>
        <v>0</v>
      </c>
      <c r="Y185" s="251">
        <f>PUNTAJE!BI185</f>
        <v>0</v>
      </c>
      <c r="Z185" s="251">
        <f>PUNTAJE!BL185</f>
        <v>0</v>
      </c>
      <c r="AA185" s="251">
        <f>PUNTAJE!BO185</f>
        <v>0</v>
      </c>
      <c r="AB185" s="251">
        <f>PUNTAJE!BR185</f>
        <v>0</v>
      </c>
      <c r="AC185" s="251">
        <f>PUNTAJE!BU185</f>
        <v>0</v>
      </c>
      <c r="AD185" s="251">
        <f>PUNTAJE!BX185</f>
        <v>0</v>
      </c>
      <c r="AE185" s="251">
        <f>PUNTAJE!CA185</f>
        <v>0</v>
      </c>
      <c r="AF185" s="251">
        <f>PUNTAJE!CD185</f>
        <v>0</v>
      </c>
      <c r="AG185" s="251">
        <f>PUNTAJE!CG185</f>
        <v>0</v>
      </c>
      <c r="AH185" s="251">
        <f>PUNTAJE!CJ185</f>
        <v>500</v>
      </c>
      <c r="AI185" s="40">
        <f t="shared" si="40"/>
        <v>500</v>
      </c>
      <c r="AJ185" s="40" t="s">
        <v>574</v>
      </c>
      <c r="AK185" s="40">
        <f>MAX(H185,I185,J185,K185,L185,M185,N185,O185,P185,Q185,R185,S185,T185,U185,V185,W185,X185,Y185,Z185,AA185,AB185,AC185,AD185,AE185,)</f>
        <v>0</v>
      </c>
      <c r="AM185" s="40" t="s">
        <v>601</v>
      </c>
      <c r="AN185" s="40">
        <f>MAX(H185,I185,J185,K185,L185,M185,N185,O185,P185,Q185,R185,S185,T185,U185,V185,W185,X185,Y185,Z185,AA185,AB185,AC185,AD185,AE185)</f>
        <v>0</v>
      </c>
      <c r="AP185" s="40" t="s">
        <v>602</v>
      </c>
    </row>
    <row r="186" spans="1:42" s="40" customFormat="1" ht="25.5" x14ac:dyDescent="0.2">
      <c r="A186" s="103">
        <v>177</v>
      </c>
      <c r="B186" s="202" t="s">
        <v>300</v>
      </c>
      <c r="C186" s="121" t="s">
        <v>294</v>
      </c>
      <c r="D186" s="146">
        <v>1</v>
      </c>
      <c r="E186" s="227" t="s">
        <v>53</v>
      </c>
      <c r="F186" s="228">
        <v>2.3333333333333335</v>
      </c>
      <c r="G186" s="25">
        <v>805000</v>
      </c>
      <c r="H186" s="251">
        <f>PUNTAJE!J186</f>
        <v>0</v>
      </c>
      <c r="I186" s="251">
        <f>PUNTAJE!M186</f>
        <v>0</v>
      </c>
      <c r="J186" s="251">
        <f>PUNTAJE!P186</f>
        <v>0</v>
      </c>
      <c r="K186" s="251">
        <f>PUNTAJE!S186</f>
        <v>0</v>
      </c>
      <c r="L186" s="251">
        <f>PUNTAJE!V186</f>
        <v>0</v>
      </c>
      <c r="M186" s="251">
        <f>PUNTAJE!Y186</f>
        <v>0</v>
      </c>
      <c r="N186" s="251">
        <f>PUNTAJE!AB186</f>
        <v>0</v>
      </c>
      <c r="O186" s="251">
        <f>PUNTAJE!AE186</f>
        <v>0</v>
      </c>
      <c r="P186" s="251">
        <f>PUNTAJE!AH186</f>
        <v>0</v>
      </c>
      <c r="Q186" s="251">
        <f>PUNTAJE!AK186</f>
        <v>0</v>
      </c>
      <c r="R186" s="251">
        <f>PUNTAJE!AN186</f>
        <v>0</v>
      </c>
      <c r="S186" s="251">
        <f>PUNTAJE!AQ186</f>
        <v>0</v>
      </c>
      <c r="T186" s="251">
        <f>PUNTAJE!AT186</f>
        <v>0</v>
      </c>
      <c r="U186" s="251">
        <f>PUNTAJE!AW186</f>
        <v>0</v>
      </c>
      <c r="V186" s="251">
        <f>PUNTAJE!AZ186</f>
        <v>0</v>
      </c>
      <c r="W186" s="251">
        <f>PUNTAJE!BC186</f>
        <v>0</v>
      </c>
      <c r="X186" s="251">
        <f>PUNTAJE!BF186</f>
        <v>0</v>
      </c>
      <c r="Y186" s="251">
        <f>PUNTAJE!BI186</f>
        <v>0</v>
      </c>
      <c r="Z186" s="251">
        <f>PUNTAJE!BL186</f>
        <v>0</v>
      </c>
      <c r="AA186" s="251">
        <f>PUNTAJE!BO186</f>
        <v>0</v>
      </c>
      <c r="AB186" s="251">
        <f>PUNTAJE!BR186</f>
        <v>0</v>
      </c>
      <c r="AC186" s="251">
        <f>PUNTAJE!BU186</f>
        <v>0</v>
      </c>
      <c r="AD186" s="251">
        <f>PUNTAJE!BX186</f>
        <v>500</v>
      </c>
      <c r="AE186" s="251">
        <f>PUNTAJE!CA186</f>
        <v>411.76470588235293</v>
      </c>
      <c r="AF186" s="251">
        <f>PUNTAJE!CD186</f>
        <v>0</v>
      </c>
      <c r="AG186" s="251">
        <f>PUNTAJE!CG186</f>
        <v>0</v>
      </c>
      <c r="AH186" s="251">
        <f>PUNTAJE!CJ186</f>
        <v>0</v>
      </c>
      <c r="AI186" s="40">
        <f t="shared" si="40"/>
        <v>500</v>
      </c>
      <c r="AJ186" s="146" t="s">
        <v>572</v>
      </c>
      <c r="AK186" s="40">
        <f>MAX(H186,I186,J186,K186,L186,M186,N186,O186,P186,Q186,R186,S186,T186,U186,V186,W186,X186,Y186,Z186,AA186,AB186,AC186,AE186,AH186)</f>
        <v>411.76470588235293</v>
      </c>
      <c r="AM186" s="40" t="s">
        <v>573</v>
      </c>
      <c r="AP186" s="40" t="s">
        <v>602</v>
      </c>
    </row>
    <row r="187" spans="1:42" s="40" customFormat="1" ht="25.5" x14ac:dyDescent="0.2">
      <c r="A187" s="103">
        <v>178</v>
      </c>
      <c r="B187" s="202" t="s">
        <v>301</v>
      </c>
      <c r="C187" s="121" t="s">
        <v>294</v>
      </c>
      <c r="D187" s="146">
        <v>1</v>
      </c>
      <c r="E187" s="227" t="s">
        <v>53</v>
      </c>
      <c r="F187" s="228">
        <v>3.3333333333333335</v>
      </c>
      <c r="G187" s="25">
        <v>184000</v>
      </c>
      <c r="H187" s="251">
        <f>PUNTAJE!J187</f>
        <v>0</v>
      </c>
      <c r="I187" s="251">
        <f>PUNTAJE!M187</f>
        <v>0</v>
      </c>
      <c r="J187" s="251">
        <f>PUNTAJE!P187</f>
        <v>0</v>
      </c>
      <c r="K187" s="251">
        <f>PUNTAJE!S187</f>
        <v>0</v>
      </c>
      <c r="L187" s="251">
        <f>PUNTAJE!V187</f>
        <v>0</v>
      </c>
      <c r="M187" s="251">
        <f>PUNTAJE!Y187</f>
        <v>0</v>
      </c>
      <c r="N187" s="251">
        <f>PUNTAJE!AB187</f>
        <v>0</v>
      </c>
      <c r="O187" s="251">
        <f>PUNTAJE!AE187</f>
        <v>0</v>
      </c>
      <c r="P187" s="251">
        <f>PUNTAJE!AH187</f>
        <v>0</v>
      </c>
      <c r="Q187" s="251">
        <f>PUNTAJE!AK187</f>
        <v>0</v>
      </c>
      <c r="R187" s="251">
        <f>PUNTAJE!AN187</f>
        <v>0</v>
      </c>
      <c r="S187" s="251">
        <f>PUNTAJE!AQ187</f>
        <v>309.375</v>
      </c>
      <c r="T187" s="251">
        <f>PUNTAJE!AT187</f>
        <v>0</v>
      </c>
      <c r="U187" s="251">
        <f>PUNTAJE!AW187</f>
        <v>0</v>
      </c>
      <c r="V187" s="251">
        <f>PUNTAJE!AZ187</f>
        <v>0</v>
      </c>
      <c r="W187" s="251">
        <f>PUNTAJE!BC187</f>
        <v>0</v>
      </c>
      <c r="X187" s="251">
        <f>PUNTAJE!BF187</f>
        <v>0</v>
      </c>
      <c r="Y187" s="251">
        <f>PUNTAJE!BI187</f>
        <v>0</v>
      </c>
      <c r="Z187" s="251">
        <f>PUNTAJE!BL187</f>
        <v>0</v>
      </c>
      <c r="AA187" s="251">
        <f>PUNTAJE!BO187</f>
        <v>0</v>
      </c>
      <c r="AB187" s="251">
        <f>PUNTAJE!BR187</f>
        <v>0</v>
      </c>
      <c r="AC187" s="251">
        <f>PUNTAJE!BU187</f>
        <v>0</v>
      </c>
      <c r="AD187" s="251">
        <f>PUNTAJE!BX187</f>
        <v>0</v>
      </c>
      <c r="AE187" s="251">
        <f>PUNTAJE!CA187</f>
        <v>0</v>
      </c>
      <c r="AF187" s="251">
        <f>PUNTAJE!CD187</f>
        <v>0</v>
      </c>
      <c r="AG187" s="251">
        <f>PUNTAJE!CG187</f>
        <v>500</v>
      </c>
      <c r="AH187" s="251">
        <f>PUNTAJE!CJ187</f>
        <v>275</v>
      </c>
      <c r="AI187" s="40">
        <f t="shared" si="40"/>
        <v>500</v>
      </c>
      <c r="AJ187" s="146" t="s">
        <v>605</v>
      </c>
      <c r="AK187" s="40">
        <f>MAX(H187,I187,J187,K187,L187,M187,N187,O187,P187,Q187,R187,S187,T187,U187,V187,W187,X187,Y187,Z187,AA187,AB187,AC187,AD187,AE187,AF187,AH187)</f>
        <v>309.375</v>
      </c>
      <c r="AL187" s="40">
        <f>AK187-AH187</f>
        <v>34.375</v>
      </c>
      <c r="AM187" s="146" t="s">
        <v>563</v>
      </c>
      <c r="AN187" s="40">
        <f>MAX(H187,I187,J187,K187,L187,M187,N187,O187,P187,Q187,R187,T187,U187,V187,W187,X187,Y187,Z187,AA187,AB187,AC187,AD187,AE187)</f>
        <v>0</v>
      </c>
      <c r="AO187" s="254"/>
      <c r="AP187" s="40" t="s">
        <v>574</v>
      </c>
    </row>
    <row r="188" spans="1:42" s="40" customFormat="1" ht="25.5" x14ac:dyDescent="0.2">
      <c r="A188" s="103">
        <v>179</v>
      </c>
      <c r="B188" s="202" t="s">
        <v>302</v>
      </c>
      <c r="C188" s="121" t="s">
        <v>303</v>
      </c>
      <c r="D188" s="146">
        <v>1</v>
      </c>
      <c r="E188" s="227" t="s">
        <v>53</v>
      </c>
      <c r="F188" s="228">
        <v>16.666666666666668</v>
      </c>
      <c r="G188" s="25">
        <v>8997.9896019999996</v>
      </c>
      <c r="H188" s="251">
        <f>PUNTAJE!J188</f>
        <v>0</v>
      </c>
      <c r="I188" s="251">
        <f>PUNTAJE!M188</f>
        <v>0</v>
      </c>
      <c r="J188" s="251">
        <f>PUNTAJE!P188</f>
        <v>0</v>
      </c>
      <c r="K188" s="251">
        <f>PUNTAJE!S188</f>
        <v>0</v>
      </c>
      <c r="L188" s="251">
        <f>PUNTAJE!V188</f>
        <v>0</v>
      </c>
      <c r="M188" s="251">
        <f>PUNTAJE!Y188</f>
        <v>0</v>
      </c>
      <c r="N188" s="251">
        <f>PUNTAJE!AB188</f>
        <v>0</v>
      </c>
      <c r="O188" s="251">
        <f>PUNTAJE!AE188</f>
        <v>0</v>
      </c>
      <c r="P188" s="251">
        <f>PUNTAJE!AH188</f>
        <v>0</v>
      </c>
      <c r="Q188" s="251">
        <f>PUNTAJE!AK188</f>
        <v>0</v>
      </c>
      <c r="R188" s="251">
        <f>PUNTAJE!AN188</f>
        <v>0</v>
      </c>
      <c r="S188" s="251">
        <f>PUNTAJE!AQ188</f>
        <v>0</v>
      </c>
      <c r="T188" s="251">
        <f>PUNTAJE!AT188</f>
        <v>0</v>
      </c>
      <c r="U188" s="251">
        <f>PUNTAJE!AW188</f>
        <v>0</v>
      </c>
      <c r="V188" s="251">
        <f>PUNTAJE!AZ188</f>
        <v>0</v>
      </c>
      <c r="W188" s="251">
        <f>PUNTAJE!BC188</f>
        <v>0</v>
      </c>
      <c r="X188" s="251">
        <f>PUNTAJE!BF188</f>
        <v>0</v>
      </c>
      <c r="Y188" s="251">
        <f>PUNTAJE!BI188</f>
        <v>0</v>
      </c>
      <c r="Z188" s="251">
        <f>PUNTAJE!BL188</f>
        <v>0</v>
      </c>
      <c r="AA188" s="251">
        <f>PUNTAJE!BO188</f>
        <v>0</v>
      </c>
      <c r="AB188" s="251">
        <f>PUNTAJE!BR188</f>
        <v>0</v>
      </c>
      <c r="AC188" s="251">
        <f>PUNTAJE!BU188</f>
        <v>0</v>
      </c>
      <c r="AD188" s="251">
        <f>PUNTAJE!BX188</f>
        <v>0</v>
      </c>
      <c r="AE188" s="251">
        <f>PUNTAJE!CA188</f>
        <v>0</v>
      </c>
      <c r="AF188" s="251">
        <f>PUNTAJE!CD188</f>
        <v>0</v>
      </c>
      <c r="AG188" s="251">
        <f>PUNTAJE!CG188</f>
        <v>0</v>
      </c>
      <c r="AH188" s="251">
        <f>PUNTAJE!CJ188</f>
        <v>0</v>
      </c>
      <c r="AI188" s="40">
        <f t="shared" si="40"/>
        <v>0</v>
      </c>
      <c r="AJ188" s="40" t="s">
        <v>45</v>
      </c>
      <c r="AK188" s="40">
        <f t="shared" si="46"/>
        <v>0</v>
      </c>
      <c r="AM188" s="40" t="s">
        <v>45</v>
      </c>
      <c r="AP188" s="40" t="s">
        <v>45</v>
      </c>
    </row>
    <row r="189" spans="1:42" s="40" customFormat="1" ht="51" x14ac:dyDescent="0.2">
      <c r="A189" s="103">
        <v>180</v>
      </c>
      <c r="B189" s="202" t="s">
        <v>304</v>
      </c>
      <c r="C189" s="121" t="s">
        <v>305</v>
      </c>
      <c r="D189" s="146">
        <v>1</v>
      </c>
      <c r="E189" s="227" t="s">
        <v>53</v>
      </c>
      <c r="F189" s="228">
        <v>1</v>
      </c>
      <c r="G189" s="25">
        <v>14363.3</v>
      </c>
      <c r="H189" s="251">
        <f>PUNTAJE!J189</f>
        <v>0</v>
      </c>
      <c r="I189" s="251">
        <f>PUNTAJE!M189</f>
        <v>0</v>
      </c>
      <c r="J189" s="251">
        <f>PUNTAJE!P189</f>
        <v>0</v>
      </c>
      <c r="K189" s="251">
        <f>PUNTAJE!S189</f>
        <v>0</v>
      </c>
      <c r="L189" s="251">
        <f>PUNTAJE!V189</f>
        <v>0</v>
      </c>
      <c r="M189" s="251">
        <f>PUNTAJE!Y189</f>
        <v>0</v>
      </c>
      <c r="N189" s="251">
        <f>PUNTAJE!AB189</f>
        <v>0</v>
      </c>
      <c r="O189" s="251">
        <f>PUNTAJE!AE189</f>
        <v>0</v>
      </c>
      <c r="P189" s="251">
        <f>PUNTAJE!AH189</f>
        <v>0</v>
      </c>
      <c r="Q189" s="251">
        <f>PUNTAJE!AK189</f>
        <v>0</v>
      </c>
      <c r="R189" s="251">
        <f>PUNTAJE!AN189</f>
        <v>0</v>
      </c>
      <c r="S189" s="251">
        <f>PUNTAJE!AQ189</f>
        <v>0</v>
      </c>
      <c r="T189" s="251">
        <f>PUNTAJE!AT189</f>
        <v>500</v>
      </c>
      <c r="U189" s="251">
        <f>PUNTAJE!AW189</f>
        <v>0</v>
      </c>
      <c r="V189" s="251">
        <f>PUNTAJE!AZ189</f>
        <v>0</v>
      </c>
      <c r="W189" s="251">
        <f>PUNTAJE!BC189</f>
        <v>0</v>
      </c>
      <c r="X189" s="251">
        <f>PUNTAJE!BF189</f>
        <v>0</v>
      </c>
      <c r="Y189" s="251">
        <f>PUNTAJE!BI189</f>
        <v>0</v>
      </c>
      <c r="Z189" s="251">
        <f>PUNTAJE!BL189</f>
        <v>0</v>
      </c>
      <c r="AA189" s="251">
        <f>PUNTAJE!BO189</f>
        <v>0</v>
      </c>
      <c r="AB189" s="251">
        <f>PUNTAJE!BR189</f>
        <v>0</v>
      </c>
      <c r="AC189" s="251">
        <f>PUNTAJE!BU189</f>
        <v>0</v>
      </c>
      <c r="AD189" s="251">
        <f>PUNTAJE!BX189</f>
        <v>0</v>
      </c>
      <c r="AE189" s="251">
        <f>PUNTAJE!CA189</f>
        <v>0</v>
      </c>
      <c r="AF189" s="251">
        <f>PUNTAJE!CD189</f>
        <v>0</v>
      </c>
      <c r="AG189" s="251">
        <f>PUNTAJE!CG189</f>
        <v>0</v>
      </c>
      <c r="AH189" s="251">
        <f>PUNTAJE!CJ189</f>
        <v>0</v>
      </c>
      <c r="AI189" s="40">
        <f t="shared" si="40"/>
        <v>500</v>
      </c>
      <c r="AJ189" s="146" t="s">
        <v>564</v>
      </c>
      <c r="AK189" s="40">
        <f>MAX(H189,I189,J189,K189,L189,M189,N189,O189,P189,Q189,R189,S189,U189,V189,W189,X189,Y189,Z189,AA189,AB189,AC189,AD189,AE189,AH189)</f>
        <v>0</v>
      </c>
      <c r="AM189" s="40" t="s">
        <v>601</v>
      </c>
      <c r="AP189" s="40" t="s">
        <v>602</v>
      </c>
    </row>
    <row r="190" spans="1:42" s="40" customFormat="1" ht="51" x14ac:dyDescent="0.2">
      <c r="A190" s="103">
        <v>181</v>
      </c>
      <c r="B190" s="202" t="s">
        <v>306</v>
      </c>
      <c r="C190" s="121" t="s">
        <v>307</v>
      </c>
      <c r="D190" s="146">
        <v>1</v>
      </c>
      <c r="E190" s="227" t="s">
        <v>53</v>
      </c>
      <c r="F190" s="228">
        <v>13.666666666666666</v>
      </c>
      <c r="G190" s="25">
        <v>3683.05</v>
      </c>
      <c r="H190" s="251">
        <f>PUNTAJE!J190</f>
        <v>0</v>
      </c>
      <c r="I190" s="251">
        <f>PUNTAJE!M190</f>
        <v>0</v>
      </c>
      <c r="J190" s="251">
        <f>PUNTAJE!P190</f>
        <v>0</v>
      </c>
      <c r="K190" s="251">
        <f>PUNTAJE!S190</f>
        <v>0</v>
      </c>
      <c r="L190" s="251">
        <f>PUNTAJE!V190</f>
        <v>0</v>
      </c>
      <c r="M190" s="251">
        <f>PUNTAJE!Y190</f>
        <v>500</v>
      </c>
      <c r="N190" s="251">
        <f>PUNTAJE!AB190</f>
        <v>440.00568666477113</v>
      </c>
      <c r="O190" s="251">
        <f>PUNTAJE!AE190</f>
        <v>0</v>
      </c>
      <c r="P190" s="251">
        <f>PUNTAJE!AH190</f>
        <v>445.70852534562209</v>
      </c>
      <c r="Q190" s="251">
        <f>PUNTAJE!AK190</f>
        <v>0</v>
      </c>
      <c r="R190" s="251">
        <f>PUNTAJE!AN190</f>
        <v>0</v>
      </c>
      <c r="S190" s="251">
        <f>PUNTAJE!AQ190</f>
        <v>0</v>
      </c>
      <c r="T190" s="251">
        <f>PUNTAJE!AT190</f>
        <v>0</v>
      </c>
      <c r="U190" s="251">
        <f>PUNTAJE!AW190</f>
        <v>0</v>
      </c>
      <c r="V190" s="251">
        <f>PUNTAJE!AZ190</f>
        <v>0</v>
      </c>
      <c r="W190" s="251">
        <f>PUNTAJE!BC190</f>
        <v>425.60506050605056</v>
      </c>
      <c r="X190" s="251">
        <f>PUNTAJE!BF190</f>
        <v>0</v>
      </c>
      <c r="Y190" s="251">
        <f>PUNTAJE!BI190</f>
        <v>0</v>
      </c>
      <c r="Z190" s="251">
        <f>PUNTAJE!BL190</f>
        <v>0</v>
      </c>
      <c r="AA190" s="251">
        <f>PUNTAJE!BO190</f>
        <v>0</v>
      </c>
      <c r="AB190" s="251">
        <f>PUNTAJE!BR190</f>
        <v>0</v>
      </c>
      <c r="AC190" s="251">
        <f>PUNTAJE!BU190</f>
        <v>445.70852534562209</v>
      </c>
      <c r="AD190" s="251">
        <f>PUNTAJE!BX190</f>
        <v>0</v>
      </c>
      <c r="AE190" s="251">
        <f>PUNTAJE!CA190</f>
        <v>0</v>
      </c>
      <c r="AF190" s="251">
        <f>PUNTAJE!CD190</f>
        <v>0</v>
      </c>
      <c r="AG190" s="251">
        <f>PUNTAJE!CG190</f>
        <v>0</v>
      </c>
      <c r="AH190" s="251">
        <f>PUNTAJE!CJ190</f>
        <v>0</v>
      </c>
      <c r="AI190" s="40">
        <f t="shared" si="40"/>
        <v>500</v>
      </c>
      <c r="AJ190" s="146" t="s">
        <v>557</v>
      </c>
      <c r="AK190" s="40">
        <f t="shared" ref="AK190:AK192" si="61">MAX(H190,I190,J190,K190,L190,N190,O190,P190,Q190,R190,S190,T190,U190,V190,W190,X190,Y190,Z190,AA190,AB190,AC190,AD190,AE190,AH190)</f>
        <v>445.70852534562209</v>
      </c>
      <c r="AL190" s="40">
        <f t="shared" ref="AL190:AL192" si="62">AK190-P190</f>
        <v>0</v>
      </c>
      <c r="AM190" s="40" t="s">
        <v>560</v>
      </c>
      <c r="AN190" s="40">
        <f t="shared" ref="AN190:AN192" si="63">MAX(H190,I190,J190,K190,L190,N190,O190,Q190,R190,S190,T190,U190,V190,W190,X190,Y190,Z190,AA190,AB190,AC190,AD190,AE190,AH190)</f>
        <v>445.70852534562209</v>
      </c>
      <c r="AO190" s="40">
        <f t="shared" ref="AO190:AO192" si="64">AN190-AC190</f>
        <v>0</v>
      </c>
      <c r="AP190" s="40" t="s">
        <v>571</v>
      </c>
    </row>
    <row r="191" spans="1:42" s="40" customFormat="1" ht="51" x14ac:dyDescent="0.2">
      <c r="A191" s="103">
        <v>182</v>
      </c>
      <c r="B191" s="202" t="s">
        <v>308</v>
      </c>
      <c r="C191" s="121" t="s">
        <v>307</v>
      </c>
      <c r="D191" s="146">
        <v>1</v>
      </c>
      <c r="E191" s="227" t="s">
        <v>53</v>
      </c>
      <c r="F191" s="228">
        <v>119</v>
      </c>
      <c r="G191" s="25">
        <v>3683.05</v>
      </c>
      <c r="H191" s="251">
        <f>PUNTAJE!J191</f>
        <v>0</v>
      </c>
      <c r="I191" s="251">
        <f>PUNTAJE!M191</f>
        <v>0</v>
      </c>
      <c r="J191" s="251">
        <f>PUNTAJE!P191</f>
        <v>0</v>
      </c>
      <c r="K191" s="251">
        <f>PUNTAJE!S191</f>
        <v>0</v>
      </c>
      <c r="L191" s="251">
        <f>PUNTAJE!V191</f>
        <v>0</v>
      </c>
      <c r="M191" s="251">
        <f>PUNTAJE!Y191</f>
        <v>500</v>
      </c>
      <c r="N191" s="251">
        <f>PUNTAJE!AB191</f>
        <v>432.74608501118564</v>
      </c>
      <c r="O191" s="251">
        <f>PUNTAJE!AE191</f>
        <v>0</v>
      </c>
      <c r="P191" s="251">
        <f>PUNTAJE!AH191</f>
        <v>445.70852534562209</v>
      </c>
      <c r="Q191" s="251">
        <f>PUNTAJE!AK191</f>
        <v>0</v>
      </c>
      <c r="R191" s="251">
        <f>PUNTAJE!AN191</f>
        <v>0</v>
      </c>
      <c r="S191" s="251">
        <f>PUNTAJE!AQ191</f>
        <v>0</v>
      </c>
      <c r="T191" s="251">
        <f>PUNTAJE!AT191</f>
        <v>0</v>
      </c>
      <c r="U191" s="251">
        <f>PUNTAJE!AW191</f>
        <v>0</v>
      </c>
      <c r="V191" s="251">
        <f>PUNTAJE!AZ191</f>
        <v>0</v>
      </c>
      <c r="W191" s="251">
        <f>PUNTAJE!BC191</f>
        <v>425.60506050605056</v>
      </c>
      <c r="X191" s="251">
        <f>PUNTAJE!BF191</f>
        <v>0</v>
      </c>
      <c r="Y191" s="251">
        <f>PUNTAJE!BI191</f>
        <v>0</v>
      </c>
      <c r="Z191" s="251">
        <f>PUNTAJE!BL191</f>
        <v>0</v>
      </c>
      <c r="AA191" s="251">
        <f>PUNTAJE!BO191</f>
        <v>0</v>
      </c>
      <c r="AB191" s="251">
        <f>PUNTAJE!BR191</f>
        <v>0</v>
      </c>
      <c r="AC191" s="251">
        <f>PUNTAJE!BU191</f>
        <v>445.70852534562209</v>
      </c>
      <c r="AD191" s="251">
        <f>PUNTAJE!BX191</f>
        <v>0</v>
      </c>
      <c r="AE191" s="251">
        <f>PUNTAJE!CA191</f>
        <v>0</v>
      </c>
      <c r="AF191" s="251">
        <f>PUNTAJE!CD191</f>
        <v>0</v>
      </c>
      <c r="AG191" s="251">
        <f>PUNTAJE!CG191</f>
        <v>0</v>
      </c>
      <c r="AH191" s="251">
        <f>PUNTAJE!CJ191</f>
        <v>0</v>
      </c>
      <c r="AI191" s="40">
        <f t="shared" si="40"/>
        <v>500</v>
      </c>
      <c r="AJ191" s="146" t="s">
        <v>557</v>
      </c>
      <c r="AK191" s="40">
        <f t="shared" si="61"/>
        <v>445.70852534562209</v>
      </c>
      <c r="AL191" s="40">
        <f t="shared" si="62"/>
        <v>0</v>
      </c>
      <c r="AM191" s="40" t="s">
        <v>560</v>
      </c>
      <c r="AN191" s="40">
        <f t="shared" si="63"/>
        <v>445.70852534562209</v>
      </c>
      <c r="AO191" s="40">
        <f t="shared" si="64"/>
        <v>0</v>
      </c>
      <c r="AP191" s="40" t="s">
        <v>571</v>
      </c>
    </row>
    <row r="192" spans="1:42" s="40" customFormat="1" ht="51" x14ac:dyDescent="0.2">
      <c r="A192" s="103">
        <v>183</v>
      </c>
      <c r="B192" s="202" t="s">
        <v>309</v>
      </c>
      <c r="C192" s="121" t="s">
        <v>307</v>
      </c>
      <c r="D192" s="146">
        <v>1</v>
      </c>
      <c r="E192" s="227" t="s">
        <v>53</v>
      </c>
      <c r="F192" s="228">
        <v>56</v>
      </c>
      <c r="G192" s="25">
        <v>1814.75</v>
      </c>
      <c r="H192" s="251">
        <f>PUNTAJE!J192</f>
        <v>0</v>
      </c>
      <c r="I192" s="251">
        <f>PUNTAJE!M192</f>
        <v>0</v>
      </c>
      <c r="J192" s="251">
        <f>PUNTAJE!P192</f>
        <v>0</v>
      </c>
      <c r="K192" s="251">
        <f>PUNTAJE!S192</f>
        <v>0</v>
      </c>
      <c r="L192" s="251">
        <f>PUNTAJE!V192</f>
        <v>0</v>
      </c>
      <c r="M192" s="251">
        <f>PUNTAJE!Y192</f>
        <v>500</v>
      </c>
      <c r="N192" s="251">
        <f>PUNTAJE!AB192</f>
        <v>451.18343195266272</v>
      </c>
      <c r="O192" s="251">
        <f>PUNTAJE!AE192</f>
        <v>0</v>
      </c>
      <c r="P192" s="251">
        <f>PUNTAJE!AH192</f>
        <v>497.06649282920466</v>
      </c>
      <c r="Q192" s="251">
        <f>PUNTAJE!AK192</f>
        <v>0</v>
      </c>
      <c r="R192" s="251">
        <f>PUNTAJE!AN192</f>
        <v>0</v>
      </c>
      <c r="S192" s="251">
        <f>PUNTAJE!AQ192</f>
        <v>0</v>
      </c>
      <c r="T192" s="251">
        <f>PUNTAJE!AT192</f>
        <v>0</v>
      </c>
      <c r="U192" s="251">
        <f>PUNTAJE!AW192</f>
        <v>0</v>
      </c>
      <c r="V192" s="251">
        <f>PUNTAJE!AZ192</f>
        <v>0</v>
      </c>
      <c r="W192" s="251">
        <f>PUNTAJE!BC192</f>
        <v>497.06649282920466</v>
      </c>
      <c r="X192" s="251">
        <f>PUNTAJE!BF192</f>
        <v>0</v>
      </c>
      <c r="Y192" s="251">
        <f>PUNTAJE!BI192</f>
        <v>0</v>
      </c>
      <c r="Z192" s="251">
        <f>PUNTAJE!BL192</f>
        <v>0</v>
      </c>
      <c r="AA192" s="251">
        <f>PUNTAJE!BO192</f>
        <v>0</v>
      </c>
      <c r="AB192" s="251">
        <f>PUNTAJE!BR192</f>
        <v>0</v>
      </c>
      <c r="AC192" s="251">
        <f>PUNTAJE!BU192</f>
        <v>461.28251663641862</v>
      </c>
      <c r="AD192" s="251">
        <f>PUNTAJE!BX192</f>
        <v>0</v>
      </c>
      <c r="AE192" s="251">
        <f>PUNTAJE!CA192</f>
        <v>0</v>
      </c>
      <c r="AF192" s="251">
        <f>PUNTAJE!CD192</f>
        <v>0</v>
      </c>
      <c r="AG192" s="251">
        <f>PUNTAJE!CG192</f>
        <v>0</v>
      </c>
      <c r="AH192" s="251">
        <f>PUNTAJE!CJ192</f>
        <v>0</v>
      </c>
      <c r="AI192" s="40">
        <f t="shared" si="40"/>
        <v>500</v>
      </c>
      <c r="AJ192" s="146" t="s">
        <v>557</v>
      </c>
      <c r="AK192" s="40">
        <f t="shared" si="61"/>
        <v>497.06649282920466</v>
      </c>
      <c r="AL192" s="40">
        <f t="shared" si="62"/>
        <v>0</v>
      </c>
      <c r="AM192" s="40" t="s">
        <v>560</v>
      </c>
      <c r="AN192" s="40">
        <f t="shared" si="63"/>
        <v>497.06649282920466</v>
      </c>
      <c r="AO192" s="40">
        <f t="shared" si="64"/>
        <v>35.783976192786042</v>
      </c>
      <c r="AP192" s="40" t="s">
        <v>566</v>
      </c>
    </row>
    <row r="193" spans="1:42" s="40" customFormat="1" ht="38.25" x14ac:dyDescent="0.2">
      <c r="A193" s="103">
        <v>184</v>
      </c>
      <c r="B193" s="202" t="s">
        <v>310</v>
      </c>
      <c r="C193" s="121" t="s">
        <v>311</v>
      </c>
      <c r="D193" s="146">
        <v>1</v>
      </c>
      <c r="E193" s="227" t="s">
        <v>53</v>
      </c>
      <c r="F193" s="228">
        <v>113</v>
      </c>
      <c r="G193" s="25">
        <v>3142.1950000000002</v>
      </c>
      <c r="H193" s="251">
        <f>PUNTAJE!J193</f>
        <v>0</v>
      </c>
      <c r="I193" s="251">
        <f>PUNTAJE!M193</f>
        <v>0</v>
      </c>
      <c r="J193" s="251">
        <f>PUNTAJE!P193</f>
        <v>0</v>
      </c>
      <c r="K193" s="251">
        <f>PUNTAJE!S193</f>
        <v>0</v>
      </c>
      <c r="L193" s="251">
        <f>PUNTAJE!V193</f>
        <v>0</v>
      </c>
      <c r="M193" s="251">
        <f>PUNTAJE!Y193</f>
        <v>0</v>
      </c>
      <c r="N193" s="251">
        <f>PUNTAJE!AB193</f>
        <v>500</v>
      </c>
      <c r="O193" s="251">
        <f>PUNTAJE!AE193</f>
        <v>0</v>
      </c>
      <c r="P193" s="251">
        <f>PUNTAJE!AH193</f>
        <v>355.12510088781278</v>
      </c>
      <c r="Q193" s="251">
        <f>PUNTAJE!AK193</f>
        <v>0</v>
      </c>
      <c r="R193" s="251">
        <f>PUNTAJE!AN193</f>
        <v>0</v>
      </c>
      <c r="S193" s="251">
        <f>PUNTAJE!AQ193</f>
        <v>0</v>
      </c>
      <c r="T193" s="251">
        <f>PUNTAJE!AT193</f>
        <v>0</v>
      </c>
      <c r="U193" s="251">
        <f>PUNTAJE!AW193</f>
        <v>0</v>
      </c>
      <c r="V193" s="251">
        <f>PUNTAJE!AZ193</f>
        <v>0</v>
      </c>
      <c r="W193" s="251">
        <f>PUNTAJE!BC193</f>
        <v>0</v>
      </c>
      <c r="X193" s="251">
        <f>PUNTAJE!BF193</f>
        <v>0</v>
      </c>
      <c r="Y193" s="251">
        <f>PUNTAJE!BI193</f>
        <v>0</v>
      </c>
      <c r="Z193" s="251">
        <f>PUNTAJE!BL193</f>
        <v>0</v>
      </c>
      <c r="AA193" s="251">
        <f>PUNTAJE!BO193</f>
        <v>0</v>
      </c>
      <c r="AB193" s="251">
        <f>PUNTAJE!BR193</f>
        <v>0</v>
      </c>
      <c r="AC193" s="251">
        <f>PUNTAJE!BU193</f>
        <v>0</v>
      </c>
      <c r="AD193" s="251">
        <f>PUNTAJE!BX193</f>
        <v>0</v>
      </c>
      <c r="AE193" s="251">
        <f>PUNTAJE!CA193</f>
        <v>0</v>
      </c>
      <c r="AF193" s="251">
        <f>PUNTAJE!CD193</f>
        <v>0</v>
      </c>
      <c r="AG193" s="251">
        <f>PUNTAJE!CG193</f>
        <v>0</v>
      </c>
      <c r="AH193" s="251">
        <f>PUNTAJE!CJ193</f>
        <v>0</v>
      </c>
      <c r="AI193" s="40">
        <f t="shared" si="40"/>
        <v>500</v>
      </c>
      <c r="AJ193" s="146" t="s">
        <v>558</v>
      </c>
      <c r="AK193" s="40">
        <f>MAX(H193,I193,J193,K193,L193,M193,O193,P193,Q193,R193,S193,T193,U193,V193,W193,X193,Y193,Z193,AA193,AB193,AC193,AD193,AE193,AH193)</f>
        <v>355.12510088781278</v>
      </c>
      <c r="AL193" s="40">
        <f>AK193-P193</f>
        <v>0</v>
      </c>
      <c r="AM193" s="40" t="s">
        <v>560</v>
      </c>
      <c r="AN193" s="40">
        <f>MAX(H193,I193,J193,K193,L193,M193,O193,Q193,R193,S193,T193,U193,V193,W193,X193,Y193,Z193,AA193,AB193,AC193,AD193,AE193,AH193)</f>
        <v>0</v>
      </c>
      <c r="AP193" s="40" t="s">
        <v>602</v>
      </c>
    </row>
    <row r="194" spans="1:42" s="40" customFormat="1" ht="25.5" x14ac:dyDescent="0.2">
      <c r="A194" s="103">
        <v>185</v>
      </c>
      <c r="B194" s="202" t="s">
        <v>312</v>
      </c>
      <c r="C194" s="121" t="s">
        <v>311</v>
      </c>
      <c r="D194" s="146">
        <v>1</v>
      </c>
      <c r="E194" s="227" t="s">
        <v>53</v>
      </c>
      <c r="F194" s="228">
        <v>31.333333333333332</v>
      </c>
      <c r="G194" s="25">
        <v>1476.8316500000001</v>
      </c>
      <c r="H194" s="251">
        <f>PUNTAJE!J194</f>
        <v>0</v>
      </c>
      <c r="I194" s="251">
        <f>PUNTAJE!M194</f>
        <v>0</v>
      </c>
      <c r="J194" s="251">
        <f>PUNTAJE!P194</f>
        <v>0</v>
      </c>
      <c r="K194" s="251">
        <f>PUNTAJE!S194</f>
        <v>0</v>
      </c>
      <c r="L194" s="251">
        <f>PUNTAJE!V194</f>
        <v>0</v>
      </c>
      <c r="M194" s="251">
        <f>PUNTAJE!Y194</f>
        <v>0</v>
      </c>
      <c r="N194" s="251">
        <f>PUNTAJE!AB194</f>
        <v>0</v>
      </c>
      <c r="O194" s="251">
        <f>PUNTAJE!AE194</f>
        <v>0</v>
      </c>
      <c r="P194" s="251">
        <f>PUNTAJE!AH194</f>
        <v>0</v>
      </c>
      <c r="Q194" s="251">
        <f>PUNTAJE!AK194</f>
        <v>0</v>
      </c>
      <c r="R194" s="251">
        <f>PUNTAJE!AN194</f>
        <v>0</v>
      </c>
      <c r="S194" s="251">
        <f>PUNTAJE!AQ194</f>
        <v>0</v>
      </c>
      <c r="T194" s="251">
        <f>PUNTAJE!AT194</f>
        <v>0</v>
      </c>
      <c r="U194" s="251">
        <f>PUNTAJE!AW194</f>
        <v>0</v>
      </c>
      <c r="V194" s="251">
        <f>PUNTAJE!AZ194</f>
        <v>0</v>
      </c>
      <c r="W194" s="251">
        <f>PUNTAJE!BC194</f>
        <v>0</v>
      </c>
      <c r="X194" s="251">
        <f>PUNTAJE!BF194</f>
        <v>0</v>
      </c>
      <c r="Y194" s="251">
        <f>PUNTAJE!BI194</f>
        <v>0</v>
      </c>
      <c r="Z194" s="251">
        <f>PUNTAJE!BL194</f>
        <v>0</v>
      </c>
      <c r="AA194" s="251">
        <f>PUNTAJE!BO194</f>
        <v>0</v>
      </c>
      <c r="AB194" s="251">
        <f>PUNTAJE!BR194</f>
        <v>0</v>
      </c>
      <c r="AC194" s="251">
        <f>PUNTAJE!BU194</f>
        <v>0</v>
      </c>
      <c r="AD194" s="251">
        <f>PUNTAJE!BX194</f>
        <v>0</v>
      </c>
      <c r="AE194" s="251">
        <f>PUNTAJE!CA194</f>
        <v>0</v>
      </c>
      <c r="AF194" s="251">
        <f>PUNTAJE!CD194</f>
        <v>0</v>
      </c>
      <c r="AG194" s="251">
        <f>PUNTAJE!CG194</f>
        <v>0</v>
      </c>
      <c r="AH194" s="251">
        <f>PUNTAJE!CJ194</f>
        <v>0</v>
      </c>
      <c r="AI194" s="40">
        <f t="shared" si="40"/>
        <v>0</v>
      </c>
      <c r="AJ194" s="40" t="s">
        <v>45</v>
      </c>
      <c r="AK194" s="40">
        <f t="shared" si="46"/>
        <v>0</v>
      </c>
      <c r="AM194" s="40" t="s">
        <v>45</v>
      </c>
      <c r="AP194" s="40" t="s">
        <v>45</v>
      </c>
    </row>
    <row r="195" spans="1:42" s="40" customFormat="1" ht="51" x14ac:dyDescent="0.2">
      <c r="A195" s="103">
        <v>186</v>
      </c>
      <c r="B195" s="202" t="s">
        <v>313</v>
      </c>
      <c r="C195" s="121" t="s">
        <v>52</v>
      </c>
      <c r="D195" s="146">
        <v>1</v>
      </c>
      <c r="E195" s="227" t="s">
        <v>53</v>
      </c>
      <c r="F195" s="228">
        <v>1</v>
      </c>
      <c r="G195" s="25">
        <v>10000</v>
      </c>
      <c r="H195" s="251">
        <f>PUNTAJE!J195</f>
        <v>0</v>
      </c>
      <c r="I195" s="251">
        <f>PUNTAJE!M195</f>
        <v>226.8041237113402</v>
      </c>
      <c r="J195" s="251">
        <f>PUNTAJE!P195</f>
        <v>258.8235294117647</v>
      </c>
      <c r="K195" s="251">
        <f>PUNTAJE!S195</f>
        <v>0</v>
      </c>
      <c r="L195" s="251">
        <f>PUNTAJE!V195</f>
        <v>0</v>
      </c>
      <c r="M195" s="251">
        <f>PUNTAJE!Y195</f>
        <v>0</v>
      </c>
      <c r="N195" s="251">
        <f>PUNTAJE!AB195</f>
        <v>0</v>
      </c>
      <c r="O195" s="251">
        <f>PUNTAJE!AE195</f>
        <v>0</v>
      </c>
      <c r="P195" s="251">
        <f>PUNTAJE!AH195</f>
        <v>0</v>
      </c>
      <c r="Q195" s="251">
        <f>PUNTAJE!AK195</f>
        <v>0</v>
      </c>
      <c r="R195" s="251">
        <f>PUNTAJE!AN195</f>
        <v>0</v>
      </c>
      <c r="S195" s="251">
        <f>PUNTAJE!AQ195</f>
        <v>289.4736842105263</v>
      </c>
      <c r="T195" s="251">
        <f>PUNTAJE!AT195</f>
        <v>0</v>
      </c>
      <c r="U195" s="251">
        <f>PUNTAJE!AW195</f>
        <v>0</v>
      </c>
      <c r="V195" s="251">
        <f>PUNTAJE!AZ195</f>
        <v>0</v>
      </c>
      <c r="W195" s="251">
        <f>PUNTAJE!BC195</f>
        <v>0</v>
      </c>
      <c r="X195" s="251">
        <f>PUNTAJE!BF195</f>
        <v>0</v>
      </c>
      <c r="Y195" s="251">
        <f>PUNTAJE!BI195</f>
        <v>0</v>
      </c>
      <c r="Z195" s="251">
        <f>PUNTAJE!BL195</f>
        <v>500</v>
      </c>
      <c r="AA195" s="251">
        <f>PUNTAJE!BO195</f>
        <v>0</v>
      </c>
      <c r="AB195" s="251">
        <f>PUNTAJE!BR195</f>
        <v>0</v>
      </c>
      <c r="AC195" s="251">
        <f>PUNTAJE!BU195</f>
        <v>0</v>
      </c>
      <c r="AD195" s="251">
        <f>PUNTAJE!BX195</f>
        <v>0</v>
      </c>
      <c r="AE195" s="251">
        <f>PUNTAJE!CA195</f>
        <v>0</v>
      </c>
      <c r="AF195" s="251">
        <f>PUNTAJE!CD195</f>
        <v>0</v>
      </c>
      <c r="AG195" s="251">
        <f>PUNTAJE!CG195</f>
        <v>0</v>
      </c>
      <c r="AH195" s="251">
        <f>PUNTAJE!CJ195</f>
        <v>0</v>
      </c>
      <c r="AI195" s="40">
        <f t="shared" si="40"/>
        <v>500</v>
      </c>
      <c r="AJ195" s="146" t="s">
        <v>568</v>
      </c>
      <c r="AK195" s="40">
        <f>MAX(H195,I195,J195,K195,L195,M195,N195,O195,P195,Q195,R195,S195,T195,U195,V195,W195,X195,Y195,AA195,AB195,AC195,AD195,AE195,AH195)</f>
        <v>289.4736842105263</v>
      </c>
      <c r="AL195" s="40">
        <f>AK195-S195</f>
        <v>0</v>
      </c>
      <c r="AM195" s="40" t="s">
        <v>563</v>
      </c>
      <c r="AN195" s="40">
        <f>MAX(H195,I195,J195,K195,L195,M195,N195,O195,P195,Q195,R195,T195,U195,V195,W195,X195,Y195,AA195,AB195,AC195,AD195,AE195,AH195)</f>
        <v>258.8235294117647</v>
      </c>
      <c r="AO195" s="40">
        <f>AN195-J195</f>
        <v>0</v>
      </c>
      <c r="AP195" s="40" t="s">
        <v>554</v>
      </c>
    </row>
    <row r="196" spans="1:42" s="40" customFormat="1" ht="51" x14ac:dyDescent="0.2">
      <c r="A196" s="103">
        <v>187</v>
      </c>
      <c r="B196" s="202" t="s">
        <v>314</v>
      </c>
      <c r="C196" s="121" t="s">
        <v>52</v>
      </c>
      <c r="D196" s="146">
        <v>1</v>
      </c>
      <c r="E196" s="227" t="s">
        <v>53</v>
      </c>
      <c r="F196" s="228">
        <v>1</v>
      </c>
      <c r="G196" s="25">
        <v>10000</v>
      </c>
      <c r="H196" s="251">
        <f>PUNTAJE!J196</f>
        <v>0</v>
      </c>
      <c r="I196" s="251">
        <f>PUNTAJE!M196</f>
        <v>428.57142857142856</v>
      </c>
      <c r="J196" s="251">
        <f>PUNTAJE!P196</f>
        <v>500</v>
      </c>
      <c r="K196" s="251">
        <f>PUNTAJE!S196</f>
        <v>0</v>
      </c>
      <c r="L196" s="251">
        <f>PUNTAJE!V196</f>
        <v>0</v>
      </c>
      <c r="M196" s="251">
        <f>PUNTAJE!Y196</f>
        <v>0</v>
      </c>
      <c r="N196" s="251">
        <f>PUNTAJE!AB196</f>
        <v>0</v>
      </c>
      <c r="O196" s="251">
        <f>PUNTAJE!AE196</f>
        <v>0</v>
      </c>
      <c r="P196" s="251">
        <f>PUNTAJE!AH196</f>
        <v>0</v>
      </c>
      <c r="Q196" s="251">
        <f>PUNTAJE!AK196</f>
        <v>0</v>
      </c>
      <c r="R196" s="251">
        <f>PUNTAJE!AN196</f>
        <v>0</v>
      </c>
      <c r="S196" s="251">
        <f>PUNTAJE!AQ196</f>
        <v>0</v>
      </c>
      <c r="T196" s="251">
        <f>PUNTAJE!AT196</f>
        <v>0</v>
      </c>
      <c r="U196" s="251">
        <f>PUNTAJE!AW196</f>
        <v>0</v>
      </c>
      <c r="V196" s="251">
        <f>PUNTAJE!AZ196</f>
        <v>0</v>
      </c>
      <c r="W196" s="251">
        <f>PUNTAJE!BC196</f>
        <v>0</v>
      </c>
      <c r="X196" s="251">
        <f>PUNTAJE!BF196</f>
        <v>0</v>
      </c>
      <c r="Y196" s="251">
        <f>PUNTAJE!BI196</f>
        <v>0</v>
      </c>
      <c r="Z196" s="251">
        <f>PUNTAJE!BL196</f>
        <v>0</v>
      </c>
      <c r="AA196" s="251">
        <f>PUNTAJE!BO196</f>
        <v>0</v>
      </c>
      <c r="AB196" s="251">
        <f>PUNTAJE!BR196</f>
        <v>0</v>
      </c>
      <c r="AC196" s="251">
        <f>PUNTAJE!BU196</f>
        <v>0</v>
      </c>
      <c r="AD196" s="251">
        <f>PUNTAJE!BX196</f>
        <v>0</v>
      </c>
      <c r="AE196" s="251">
        <f>PUNTAJE!CA196</f>
        <v>0</v>
      </c>
      <c r="AF196" s="251">
        <f>PUNTAJE!CD196</f>
        <v>0</v>
      </c>
      <c r="AG196" s="251">
        <f>PUNTAJE!CG196</f>
        <v>0</v>
      </c>
      <c r="AH196" s="251">
        <f>PUNTAJE!CJ196</f>
        <v>0</v>
      </c>
      <c r="AI196" s="40">
        <f t="shared" si="40"/>
        <v>500</v>
      </c>
      <c r="AJ196" s="146" t="s">
        <v>554</v>
      </c>
      <c r="AK196" s="40">
        <f t="shared" ref="AK196:AK198" si="65">MAX(H196,I196,,K196,L196,M196,N196,O196,P196,Q196,R196,S196,T196,U196,V196,W196,X196,Y196,Z196,AA196,AB196,AC196,AD196,AE196,AH196)</f>
        <v>428.57142857142856</v>
      </c>
      <c r="AL196" s="40">
        <f t="shared" ref="AL196" si="66">I196-AK196</f>
        <v>0</v>
      </c>
      <c r="AM196" s="40" t="s">
        <v>553</v>
      </c>
      <c r="AN196" s="40">
        <f>MAX(H196,K196,L196,M196,N196,O196,P196,Q196,R196,S196,T196,U196,V196,W196,X196,Y196,Z196,AA196,AB196,AC196,AD196,AE196,AH196)</f>
        <v>0</v>
      </c>
      <c r="AP196" s="40" t="s">
        <v>602</v>
      </c>
    </row>
    <row r="197" spans="1:42" s="40" customFormat="1" ht="51" x14ac:dyDescent="0.2">
      <c r="A197" s="103">
        <v>188</v>
      </c>
      <c r="B197" s="202" t="s">
        <v>315</v>
      </c>
      <c r="C197" s="121" t="s">
        <v>52</v>
      </c>
      <c r="D197" s="146">
        <v>1</v>
      </c>
      <c r="E197" s="227" t="s">
        <v>53</v>
      </c>
      <c r="F197" s="228">
        <v>3.3333333333333335</v>
      </c>
      <c r="G197" s="25">
        <v>25530</v>
      </c>
      <c r="H197" s="251">
        <f>PUNTAJE!J197</f>
        <v>0</v>
      </c>
      <c r="I197" s="251">
        <f>PUNTAJE!M197</f>
        <v>189.58333333333334</v>
      </c>
      <c r="J197" s="251">
        <f>PUNTAJE!P197</f>
        <v>500</v>
      </c>
      <c r="K197" s="251">
        <f>PUNTAJE!S197</f>
        <v>0</v>
      </c>
      <c r="L197" s="251">
        <f>PUNTAJE!V197</f>
        <v>0</v>
      </c>
      <c r="M197" s="251">
        <f>PUNTAJE!Y197</f>
        <v>0</v>
      </c>
      <c r="N197" s="251">
        <f>PUNTAJE!AB197</f>
        <v>0</v>
      </c>
      <c r="O197" s="251">
        <f>PUNTAJE!AE197</f>
        <v>0</v>
      </c>
      <c r="P197" s="251">
        <f>PUNTAJE!AH197</f>
        <v>0</v>
      </c>
      <c r="Q197" s="251">
        <f>PUNTAJE!AK197</f>
        <v>0</v>
      </c>
      <c r="R197" s="251">
        <f>PUNTAJE!AN197</f>
        <v>0</v>
      </c>
      <c r="S197" s="251">
        <f>PUNTAJE!AQ197</f>
        <v>204.95495495495496</v>
      </c>
      <c r="T197" s="251">
        <f>PUNTAJE!AT197</f>
        <v>0</v>
      </c>
      <c r="U197" s="251">
        <f>PUNTAJE!AW197</f>
        <v>0</v>
      </c>
      <c r="V197" s="251">
        <f>PUNTAJE!AZ197</f>
        <v>0</v>
      </c>
      <c r="W197" s="251">
        <f>PUNTAJE!BC197</f>
        <v>0</v>
      </c>
      <c r="X197" s="251">
        <f>PUNTAJE!BF197</f>
        <v>0</v>
      </c>
      <c r="Y197" s="251">
        <f>PUNTAJE!BI197</f>
        <v>0</v>
      </c>
      <c r="Z197" s="251">
        <f>PUNTAJE!BL197</f>
        <v>0</v>
      </c>
      <c r="AA197" s="251">
        <f>PUNTAJE!BO197</f>
        <v>0</v>
      </c>
      <c r="AB197" s="251">
        <f>PUNTAJE!BR197</f>
        <v>0</v>
      </c>
      <c r="AC197" s="251">
        <f>PUNTAJE!BU197</f>
        <v>0</v>
      </c>
      <c r="AD197" s="251">
        <f>PUNTAJE!BX197</f>
        <v>0</v>
      </c>
      <c r="AE197" s="251">
        <f>PUNTAJE!CA197</f>
        <v>0</v>
      </c>
      <c r="AF197" s="251">
        <f>PUNTAJE!CD197</f>
        <v>0</v>
      </c>
      <c r="AG197" s="251">
        <f>PUNTAJE!CG197</f>
        <v>0</v>
      </c>
      <c r="AH197" s="251">
        <f>PUNTAJE!CJ197</f>
        <v>0</v>
      </c>
      <c r="AI197" s="40">
        <f t="shared" si="40"/>
        <v>500</v>
      </c>
      <c r="AJ197" s="146" t="s">
        <v>554</v>
      </c>
      <c r="AK197" s="40">
        <f t="shared" si="65"/>
        <v>204.95495495495496</v>
      </c>
      <c r="AL197" s="40">
        <f>AK197-S197</f>
        <v>0</v>
      </c>
      <c r="AM197" s="40" t="s">
        <v>563</v>
      </c>
      <c r="AN197" s="40">
        <f>MAX(H197,I197,,K197,L197,M197,N197,O197,P197,Q197,R197,T197,U197,V197,W197,X197,Y197,Z197,AA197,AB197,AC197,AD197,AE197,AH197)</f>
        <v>189.58333333333334</v>
      </c>
      <c r="AO197" s="40">
        <f>AN197-I197</f>
        <v>0</v>
      </c>
      <c r="AP197" s="40" t="s">
        <v>553</v>
      </c>
    </row>
    <row r="198" spans="1:42" s="40" customFormat="1" ht="51" x14ac:dyDescent="0.2">
      <c r="A198" s="103">
        <v>189</v>
      </c>
      <c r="B198" s="202" t="s">
        <v>316</v>
      </c>
      <c r="C198" s="121" t="s">
        <v>52</v>
      </c>
      <c r="D198" s="146">
        <v>1</v>
      </c>
      <c r="E198" s="227" t="s">
        <v>53</v>
      </c>
      <c r="F198" s="228">
        <v>39</v>
      </c>
      <c r="G198" s="25">
        <v>16210.526315789475</v>
      </c>
      <c r="H198" s="251">
        <f>PUNTAJE!J198</f>
        <v>0</v>
      </c>
      <c r="I198" s="251">
        <f>PUNTAJE!M198</f>
        <v>305.75539568345323</v>
      </c>
      <c r="J198" s="251">
        <f>PUNTAJE!P198</f>
        <v>500</v>
      </c>
      <c r="K198" s="251">
        <f>PUNTAJE!S198</f>
        <v>0</v>
      </c>
      <c r="L198" s="251">
        <f>PUNTAJE!V198</f>
        <v>0</v>
      </c>
      <c r="M198" s="251">
        <f>PUNTAJE!Y198</f>
        <v>0</v>
      </c>
      <c r="N198" s="251">
        <f>PUNTAJE!AB198</f>
        <v>0</v>
      </c>
      <c r="O198" s="251">
        <f>PUNTAJE!AE198</f>
        <v>0</v>
      </c>
      <c r="P198" s="251">
        <f>PUNTAJE!AH198</f>
        <v>0</v>
      </c>
      <c r="Q198" s="251">
        <f>PUNTAJE!AK198</f>
        <v>0</v>
      </c>
      <c r="R198" s="251">
        <f>PUNTAJE!AN198</f>
        <v>0</v>
      </c>
      <c r="S198" s="251">
        <f>PUNTAJE!AQ198</f>
        <v>224.86772486772486</v>
      </c>
      <c r="T198" s="251">
        <f>PUNTAJE!AT198</f>
        <v>0</v>
      </c>
      <c r="U198" s="251">
        <f>PUNTAJE!AW198</f>
        <v>0</v>
      </c>
      <c r="V198" s="251">
        <f>PUNTAJE!AZ198</f>
        <v>0</v>
      </c>
      <c r="W198" s="251">
        <f>PUNTAJE!BC198</f>
        <v>0</v>
      </c>
      <c r="X198" s="251">
        <f>PUNTAJE!BF198</f>
        <v>0</v>
      </c>
      <c r="Y198" s="251">
        <f>PUNTAJE!BI198</f>
        <v>0</v>
      </c>
      <c r="Z198" s="251">
        <f>PUNTAJE!BL198</f>
        <v>0</v>
      </c>
      <c r="AA198" s="251">
        <f>PUNTAJE!BO198</f>
        <v>0</v>
      </c>
      <c r="AB198" s="251">
        <f>PUNTAJE!BR198</f>
        <v>0</v>
      </c>
      <c r="AC198" s="251">
        <f>PUNTAJE!BU198</f>
        <v>0</v>
      </c>
      <c r="AD198" s="251">
        <f>PUNTAJE!BX198</f>
        <v>0</v>
      </c>
      <c r="AE198" s="251">
        <f>PUNTAJE!CA198</f>
        <v>0</v>
      </c>
      <c r="AF198" s="251">
        <f>PUNTAJE!CD198</f>
        <v>0</v>
      </c>
      <c r="AG198" s="251">
        <f>PUNTAJE!CG198</f>
        <v>0</v>
      </c>
      <c r="AH198" s="251">
        <f>PUNTAJE!CJ198</f>
        <v>0</v>
      </c>
      <c r="AI198" s="40">
        <f t="shared" si="40"/>
        <v>500</v>
      </c>
      <c r="AJ198" s="146" t="s">
        <v>554</v>
      </c>
      <c r="AK198" s="40">
        <f t="shared" si="65"/>
        <v>305.75539568345323</v>
      </c>
      <c r="AL198" s="40">
        <f>I198-AN198</f>
        <v>80.88767081572837</v>
      </c>
      <c r="AM198" s="40" t="s">
        <v>553</v>
      </c>
      <c r="AN198" s="40">
        <f>MAX(H198,K198,L198,M198,N198,O198,P198,Q198,R198,S198,T198,U198,V198,W198,X198,Y198,Z198,AA198,AB198,AC198,AD198,AE198,AH198)</f>
        <v>224.86772486772486</v>
      </c>
      <c r="AP198" s="40" t="s">
        <v>563</v>
      </c>
    </row>
    <row r="199" spans="1:42" s="40" customFormat="1" ht="51" x14ac:dyDescent="0.2">
      <c r="A199" s="103">
        <v>190</v>
      </c>
      <c r="B199" s="202" t="s">
        <v>317</v>
      </c>
      <c r="C199" s="121" t="s">
        <v>52</v>
      </c>
      <c r="D199" s="146">
        <v>1</v>
      </c>
      <c r="E199" s="227" t="s">
        <v>53</v>
      </c>
      <c r="F199" s="228">
        <v>22</v>
      </c>
      <c r="G199" s="25">
        <v>9740.8045000000002</v>
      </c>
      <c r="H199" s="251">
        <f>PUNTAJE!J199</f>
        <v>0</v>
      </c>
      <c r="I199" s="251">
        <f>PUNTAJE!M199</f>
        <v>397.8439425051335</v>
      </c>
      <c r="J199" s="251">
        <f>PUNTAJE!P199</f>
        <v>466.86746987951807</v>
      </c>
      <c r="K199" s="251">
        <f>PUNTAJE!S199</f>
        <v>0</v>
      </c>
      <c r="L199" s="251">
        <f>PUNTAJE!V199</f>
        <v>0</v>
      </c>
      <c r="M199" s="251">
        <f>PUNTAJE!Y199</f>
        <v>0</v>
      </c>
      <c r="N199" s="251">
        <f>PUNTAJE!AB199</f>
        <v>0</v>
      </c>
      <c r="O199" s="251">
        <f>PUNTAJE!AE199</f>
        <v>0</v>
      </c>
      <c r="P199" s="251">
        <f>PUNTAJE!AH199</f>
        <v>0</v>
      </c>
      <c r="Q199" s="251">
        <f>PUNTAJE!AK199</f>
        <v>0</v>
      </c>
      <c r="R199" s="251">
        <f>PUNTAJE!AN199</f>
        <v>0</v>
      </c>
      <c r="S199" s="251">
        <f>PUNTAJE!AQ199</f>
        <v>500</v>
      </c>
      <c r="T199" s="251">
        <f>PUNTAJE!AT199</f>
        <v>0</v>
      </c>
      <c r="U199" s="251">
        <f>PUNTAJE!AW199</f>
        <v>0</v>
      </c>
      <c r="V199" s="251">
        <f>PUNTAJE!AZ199</f>
        <v>0</v>
      </c>
      <c r="W199" s="251">
        <f>PUNTAJE!BC199</f>
        <v>0</v>
      </c>
      <c r="X199" s="251">
        <f>PUNTAJE!BF199</f>
        <v>0</v>
      </c>
      <c r="Y199" s="251">
        <f>PUNTAJE!BI199</f>
        <v>0</v>
      </c>
      <c r="Z199" s="251">
        <f>PUNTAJE!BL199</f>
        <v>0</v>
      </c>
      <c r="AA199" s="251">
        <f>PUNTAJE!BO199</f>
        <v>0</v>
      </c>
      <c r="AB199" s="251">
        <f>PUNTAJE!BR199</f>
        <v>0</v>
      </c>
      <c r="AC199" s="251">
        <f>PUNTAJE!BU199</f>
        <v>0</v>
      </c>
      <c r="AD199" s="251">
        <f>PUNTAJE!BX199</f>
        <v>0</v>
      </c>
      <c r="AE199" s="251">
        <f>PUNTAJE!CA199</f>
        <v>0</v>
      </c>
      <c r="AF199" s="251">
        <f>PUNTAJE!CD199</f>
        <v>0</v>
      </c>
      <c r="AG199" s="251">
        <f>PUNTAJE!CG199</f>
        <v>0</v>
      </c>
      <c r="AH199" s="251">
        <f>PUNTAJE!CJ199</f>
        <v>0</v>
      </c>
      <c r="AI199" s="40">
        <f t="shared" si="40"/>
        <v>500</v>
      </c>
      <c r="AJ199" s="146" t="s">
        <v>563</v>
      </c>
      <c r="AK199" s="40">
        <f t="shared" ref="AK199:AK201" si="67">MAX(H199,I199,J199,K199,L199,M199,N199,O199,P199,Q199,R199,T199,U199,V199,W199,X199,Y199,Z199,AA199,AB199,AC199,AD199,AE199,AH199)</f>
        <v>466.86746987951807</v>
      </c>
      <c r="AL199" s="40">
        <f t="shared" ref="AL199:AL201" si="68">AK199-J199</f>
        <v>0</v>
      </c>
      <c r="AM199" s="146" t="s">
        <v>554</v>
      </c>
      <c r="AN199" s="40">
        <f t="shared" ref="AN199:AN201" si="69">MAX(H199,I199,K199,L199,M199,N199,O199,P199,Q199,R199,T199,U199,V199,W199,X199,Y199,Z199,AA199,AB199,AC199,AD199,AE199,AH199)</f>
        <v>397.8439425051335</v>
      </c>
      <c r="AO199" s="255">
        <f>I199-AN199</f>
        <v>0</v>
      </c>
      <c r="AP199" s="40" t="s">
        <v>553</v>
      </c>
    </row>
    <row r="200" spans="1:42" s="40" customFormat="1" ht="51" x14ac:dyDescent="0.2">
      <c r="A200" s="103">
        <v>191</v>
      </c>
      <c r="B200" s="202" t="s">
        <v>318</v>
      </c>
      <c r="C200" s="121" t="s">
        <v>52</v>
      </c>
      <c r="D200" s="146">
        <v>1</v>
      </c>
      <c r="E200" s="227" t="s">
        <v>53</v>
      </c>
      <c r="F200" s="228">
        <v>47</v>
      </c>
      <c r="G200" s="25">
        <v>10000</v>
      </c>
      <c r="H200" s="251">
        <f>PUNTAJE!J200</f>
        <v>0</v>
      </c>
      <c r="I200" s="251">
        <f>PUNTAJE!M200</f>
        <v>0</v>
      </c>
      <c r="J200" s="251">
        <f>PUNTAJE!P200</f>
        <v>447.05882352941177</v>
      </c>
      <c r="K200" s="251">
        <f>PUNTAJE!S200</f>
        <v>0</v>
      </c>
      <c r="L200" s="251">
        <f>PUNTAJE!V200</f>
        <v>0</v>
      </c>
      <c r="M200" s="251">
        <f>PUNTAJE!Y200</f>
        <v>0</v>
      </c>
      <c r="N200" s="251">
        <f>PUNTAJE!AB200</f>
        <v>0</v>
      </c>
      <c r="O200" s="251">
        <f>PUNTAJE!AE200</f>
        <v>0</v>
      </c>
      <c r="P200" s="251">
        <f>PUNTAJE!AH200</f>
        <v>0</v>
      </c>
      <c r="Q200" s="251">
        <f>PUNTAJE!AK200</f>
        <v>0</v>
      </c>
      <c r="R200" s="251">
        <f>PUNTAJE!AN200</f>
        <v>0</v>
      </c>
      <c r="S200" s="251">
        <f>PUNTAJE!AQ200</f>
        <v>500</v>
      </c>
      <c r="T200" s="251">
        <f>PUNTAJE!AT200</f>
        <v>0</v>
      </c>
      <c r="U200" s="251">
        <f>PUNTAJE!AW200</f>
        <v>0</v>
      </c>
      <c r="V200" s="251">
        <f>PUNTAJE!AZ200</f>
        <v>0</v>
      </c>
      <c r="W200" s="251">
        <f>PUNTAJE!BC200</f>
        <v>0</v>
      </c>
      <c r="X200" s="251">
        <f>PUNTAJE!BF200</f>
        <v>0</v>
      </c>
      <c r="Y200" s="251">
        <f>PUNTAJE!BI200</f>
        <v>0</v>
      </c>
      <c r="Z200" s="251">
        <f>PUNTAJE!BL200</f>
        <v>0</v>
      </c>
      <c r="AA200" s="251">
        <f>PUNTAJE!BO200</f>
        <v>0</v>
      </c>
      <c r="AB200" s="251">
        <f>PUNTAJE!BR200</f>
        <v>0</v>
      </c>
      <c r="AC200" s="251">
        <f>PUNTAJE!BU200</f>
        <v>0</v>
      </c>
      <c r="AD200" s="251">
        <f>PUNTAJE!BX200</f>
        <v>0</v>
      </c>
      <c r="AE200" s="251">
        <f>PUNTAJE!CA200</f>
        <v>0</v>
      </c>
      <c r="AF200" s="251">
        <f>PUNTAJE!CD200</f>
        <v>0</v>
      </c>
      <c r="AG200" s="251">
        <f>PUNTAJE!CG200</f>
        <v>0</v>
      </c>
      <c r="AH200" s="251">
        <f>PUNTAJE!CJ200</f>
        <v>0</v>
      </c>
      <c r="AI200" s="40">
        <f t="shared" si="40"/>
        <v>500</v>
      </c>
      <c r="AJ200" s="146" t="s">
        <v>563</v>
      </c>
      <c r="AK200" s="40">
        <f t="shared" si="67"/>
        <v>447.05882352941177</v>
      </c>
      <c r="AL200" s="40">
        <f t="shared" si="68"/>
        <v>0</v>
      </c>
      <c r="AM200" s="146" t="s">
        <v>554</v>
      </c>
      <c r="AN200" s="40">
        <f t="shared" si="69"/>
        <v>0</v>
      </c>
      <c r="AO200" s="254"/>
      <c r="AP200" s="40" t="s">
        <v>602</v>
      </c>
    </row>
    <row r="201" spans="1:42" s="40" customFormat="1" ht="51" x14ac:dyDescent="0.2">
      <c r="A201" s="103">
        <v>192</v>
      </c>
      <c r="B201" s="202" t="s">
        <v>319</v>
      </c>
      <c r="C201" s="121" t="s">
        <v>52</v>
      </c>
      <c r="D201" s="146">
        <v>1</v>
      </c>
      <c r="E201" s="227" t="s">
        <v>53</v>
      </c>
      <c r="F201" s="228">
        <v>1</v>
      </c>
      <c r="G201" s="25">
        <v>8860.9899000000005</v>
      </c>
      <c r="H201" s="251">
        <f>PUNTAJE!J201</f>
        <v>0</v>
      </c>
      <c r="I201" s="251">
        <f>PUNTAJE!M201</f>
        <v>320.45454545454544</v>
      </c>
      <c r="J201" s="251">
        <f>PUNTAJE!P201</f>
        <v>424.69879518072287</v>
      </c>
      <c r="K201" s="251">
        <f>PUNTAJE!S201</f>
        <v>0</v>
      </c>
      <c r="L201" s="251">
        <f>PUNTAJE!V201</f>
        <v>0</v>
      </c>
      <c r="M201" s="251">
        <f>PUNTAJE!Y201</f>
        <v>0</v>
      </c>
      <c r="N201" s="251">
        <f>PUNTAJE!AB201</f>
        <v>0</v>
      </c>
      <c r="O201" s="251">
        <f>PUNTAJE!AE201</f>
        <v>0</v>
      </c>
      <c r="P201" s="251">
        <f>PUNTAJE!AH201</f>
        <v>362.8036228900782</v>
      </c>
      <c r="Q201" s="251">
        <f>PUNTAJE!AK201</f>
        <v>0</v>
      </c>
      <c r="R201" s="251">
        <f>PUNTAJE!AN201</f>
        <v>0</v>
      </c>
      <c r="S201" s="251">
        <f>PUNTAJE!AQ201</f>
        <v>500</v>
      </c>
      <c r="T201" s="251">
        <f>PUNTAJE!AT201</f>
        <v>0</v>
      </c>
      <c r="U201" s="251">
        <f>PUNTAJE!AW201</f>
        <v>0</v>
      </c>
      <c r="V201" s="251">
        <f>PUNTAJE!AZ201</f>
        <v>0</v>
      </c>
      <c r="W201" s="251">
        <f>PUNTAJE!BC201</f>
        <v>0</v>
      </c>
      <c r="X201" s="251">
        <f>PUNTAJE!BF201</f>
        <v>0</v>
      </c>
      <c r="Y201" s="251">
        <f>PUNTAJE!BI201</f>
        <v>0</v>
      </c>
      <c r="Z201" s="251">
        <f>PUNTAJE!BL201</f>
        <v>0</v>
      </c>
      <c r="AA201" s="251">
        <f>PUNTAJE!BO201</f>
        <v>0</v>
      </c>
      <c r="AB201" s="251">
        <f>PUNTAJE!BR201</f>
        <v>0</v>
      </c>
      <c r="AC201" s="251">
        <f>PUNTAJE!BU201</f>
        <v>0</v>
      </c>
      <c r="AD201" s="251">
        <f>PUNTAJE!BX201</f>
        <v>0</v>
      </c>
      <c r="AE201" s="251">
        <f>PUNTAJE!CA201</f>
        <v>0</v>
      </c>
      <c r="AF201" s="251">
        <f>PUNTAJE!CD201</f>
        <v>0</v>
      </c>
      <c r="AG201" s="251">
        <f>PUNTAJE!CG201</f>
        <v>0</v>
      </c>
      <c r="AH201" s="251">
        <f>PUNTAJE!CJ201</f>
        <v>0</v>
      </c>
      <c r="AI201" s="40">
        <f t="shared" si="40"/>
        <v>500</v>
      </c>
      <c r="AJ201" s="146" t="s">
        <v>563</v>
      </c>
      <c r="AK201" s="40">
        <f t="shared" si="67"/>
        <v>424.69879518072287</v>
      </c>
      <c r="AL201" s="40">
        <f t="shared" si="68"/>
        <v>0</v>
      </c>
      <c r="AM201" s="146" t="s">
        <v>554</v>
      </c>
      <c r="AN201" s="40">
        <f t="shared" si="69"/>
        <v>362.8036228900782</v>
      </c>
      <c r="AO201" s="255">
        <f>AN201-P201</f>
        <v>0</v>
      </c>
      <c r="AP201" s="146" t="s">
        <v>560</v>
      </c>
    </row>
    <row r="202" spans="1:42" s="40" customFormat="1" ht="38.25" x14ac:dyDescent="0.2">
      <c r="A202" s="103">
        <v>193</v>
      </c>
      <c r="B202" s="202" t="s">
        <v>320</v>
      </c>
      <c r="C202" s="121" t="s">
        <v>52</v>
      </c>
      <c r="D202" s="146">
        <v>1</v>
      </c>
      <c r="E202" s="227" t="s">
        <v>53</v>
      </c>
      <c r="F202" s="228">
        <v>56.666666666666664</v>
      </c>
      <c r="G202" s="25">
        <v>6158.7021999999997</v>
      </c>
      <c r="H202" s="251">
        <f>PUNTAJE!J202</f>
        <v>0</v>
      </c>
      <c r="I202" s="251">
        <f>PUNTAJE!M202</f>
        <v>0</v>
      </c>
      <c r="J202" s="251">
        <f>PUNTAJE!P202</f>
        <v>500</v>
      </c>
      <c r="K202" s="251">
        <f>PUNTAJE!S202</f>
        <v>0</v>
      </c>
      <c r="L202" s="251">
        <f>PUNTAJE!V202</f>
        <v>0</v>
      </c>
      <c r="M202" s="251">
        <f>PUNTAJE!Y202</f>
        <v>0</v>
      </c>
      <c r="N202" s="251">
        <f>PUNTAJE!AB202</f>
        <v>0</v>
      </c>
      <c r="O202" s="251">
        <f>PUNTAJE!AE202</f>
        <v>0</v>
      </c>
      <c r="P202" s="251">
        <f>PUNTAJE!AH202</f>
        <v>0</v>
      </c>
      <c r="Q202" s="251">
        <f>PUNTAJE!AK202</f>
        <v>0</v>
      </c>
      <c r="R202" s="251">
        <f>PUNTAJE!AN202</f>
        <v>0</v>
      </c>
      <c r="S202" s="251">
        <f>PUNTAJE!AQ202</f>
        <v>387.75510204081633</v>
      </c>
      <c r="T202" s="251">
        <f>PUNTAJE!AT202</f>
        <v>0</v>
      </c>
      <c r="U202" s="251">
        <f>PUNTAJE!AW202</f>
        <v>0</v>
      </c>
      <c r="V202" s="251">
        <f>PUNTAJE!AZ202</f>
        <v>0</v>
      </c>
      <c r="W202" s="251">
        <f>PUNTAJE!BC202</f>
        <v>0</v>
      </c>
      <c r="X202" s="251">
        <f>PUNTAJE!BF202</f>
        <v>0</v>
      </c>
      <c r="Y202" s="251">
        <f>PUNTAJE!BI202</f>
        <v>0</v>
      </c>
      <c r="Z202" s="251">
        <f>PUNTAJE!BL202</f>
        <v>0</v>
      </c>
      <c r="AA202" s="251">
        <f>PUNTAJE!BO202</f>
        <v>0</v>
      </c>
      <c r="AB202" s="251">
        <f>PUNTAJE!BR202</f>
        <v>0</v>
      </c>
      <c r="AC202" s="251">
        <f>PUNTAJE!BU202</f>
        <v>0</v>
      </c>
      <c r="AD202" s="251">
        <f>PUNTAJE!BX202</f>
        <v>0</v>
      </c>
      <c r="AE202" s="251">
        <f>PUNTAJE!CA202</f>
        <v>0</v>
      </c>
      <c r="AF202" s="251">
        <f>PUNTAJE!CD202</f>
        <v>0</v>
      </c>
      <c r="AG202" s="251">
        <f>PUNTAJE!CG202</f>
        <v>0</v>
      </c>
      <c r="AH202" s="251">
        <f>PUNTAJE!CJ202</f>
        <v>0</v>
      </c>
      <c r="AI202" s="40">
        <f t="shared" si="40"/>
        <v>500</v>
      </c>
      <c r="AJ202" s="146" t="s">
        <v>554</v>
      </c>
      <c r="AK202" s="40">
        <f t="shared" ref="AK202:AK204" si="70">MAX(H202,I202,,K202,L202,M202,N202,O202,P202,Q202,R202,S202,T202,U202,V202,W202,X202,Y202,Z202,AA202,AB202,AC202,AD202,AE202,AH202)</f>
        <v>387.75510204081633</v>
      </c>
      <c r="AL202" s="40">
        <f t="shared" ref="AL202:AL204" si="71">AK202-S202</f>
        <v>0</v>
      </c>
      <c r="AM202" s="40" t="s">
        <v>563</v>
      </c>
      <c r="AN202" s="40">
        <f t="shared" ref="AN202" si="72">MAX(H202,I202,,K202,L202,M202,N202,O202,P202,Q202,R202,T202,U202,V202,W202,X202,Y202,Z202,AA202,AB202,AC202,AD202,AE202,AH202)</f>
        <v>0</v>
      </c>
      <c r="AP202" s="40" t="s">
        <v>602</v>
      </c>
    </row>
    <row r="203" spans="1:42" s="40" customFormat="1" ht="51" x14ac:dyDescent="0.2">
      <c r="A203" s="103">
        <v>194</v>
      </c>
      <c r="B203" s="202" t="s">
        <v>321</v>
      </c>
      <c r="C203" s="121" t="s">
        <v>52</v>
      </c>
      <c r="D203" s="146">
        <v>1</v>
      </c>
      <c r="E203" s="227" t="s">
        <v>53</v>
      </c>
      <c r="F203" s="228">
        <v>8</v>
      </c>
      <c r="G203" s="25">
        <v>25741.599999999999</v>
      </c>
      <c r="H203" s="251">
        <f>PUNTAJE!J203</f>
        <v>0</v>
      </c>
      <c r="I203" s="251">
        <f>PUNTAJE!M203</f>
        <v>428.01556420233464</v>
      </c>
      <c r="J203" s="251">
        <f>PUNTAJE!P203</f>
        <v>500</v>
      </c>
      <c r="K203" s="251">
        <f>PUNTAJE!S203</f>
        <v>0</v>
      </c>
      <c r="L203" s="251">
        <f>PUNTAJE!V203</f>
        <v>0</v>
      </c>
      <c r="M203" s="251">
        <f>PUNTAJE!Y203</f>
        <v>0</v>
      </c>
      <c r="N203" s="251">
        <f>PUNTAJE!AB203</f>
        <v>0</v>
      </c>
      <c r="O203" s="251">
        <f>PUNTAJE!AE203</f>
        <v>0</v>
      </c>
      <c r="P203" s="251">
        <f>PUNTAJE!AH203</f>
        <v>0</v>
      </c>
      <c r="Q203" s="251">
        <f>PUNTAJE!AK203</f>
        <v>0</v>
      </c>
      <c r="R203" s="251">
        <f>PUNTAJE!AN203</f>
        <v>0</v>
      </c>
      <c r="S203" s="251">
        <f>PUNTAJE!AQ203</f>
        <v>494.38202247191009</v>
      </c>
      <c r="T203" s="251">
        <f>PUNTAJE!AT203</f>
        <v>0</v>
      </c>
      <c r="U203" s="251">
        <f>PUNTAJE!AW203</f>
        <v>0</v>
      </c>
      <c r="V203" s="251">
        <f>PUNTAJE!AZ203</f>
        <v>0</v>
      </c>
      <c r="W203" s="251">
        <f>PUNTAJE!BC203</f>
        <v>0</v>
      </c>
      <c r="X203" s="251">
        <f>PUNTAJE!BF203</f>
        <v>0</v>
      </c>
      <c r="Y203" s="251">
        <f>PUNTAJE!BI203</f>
        <v>0</v>
      </c>
      <c r="Z203" s="251">
        <f>PUNTAJE!BL203</f>
        <v>0</v>
      </c>
      <c r="AA203" s="251">
        <f>PUNTAJE!BO203</f>
        <v>0</v>
      </c>
      <c r="AB203" s="251">
        <f>PUNTAJE!BR203</f>
        <v>0</v>
      </c>
      <c r="AC203" s="251">
        <f>PUNTAJE!BU203</f>
        <v>0</v>
      </c>
      <c r="AD203" s="251">
        <f>PUNTAJE!BX203</f>
        <v>0</v>
      </c>
      <c r="AE203" s="251">
        <f>PUNTAJE!CA203</f>
        <v>0</v>
      </c>
      <c r="AF203" s="251">
        <f>PUNTAJE!CD203</f>
        <v>0</v>
      </c>
      <c r="AG203" s="251">
        <f>PUNTAJE!CG203</f>
        <v>0</v>
      </c>
      <c r="AH203" s="251">
        <f>PUNTAJE!CJ203</f>
        <v>0</v>
      </c>
      <c r="AI203" s="40">
        <f t="shared" ref="AI203:AI266" si="73">MAX(H203,I203,J203,K203,L203,M203,N203,O203,P203,Q203,R203,S203,T203,U203,V203,W203,X203,Y203,Z203,AA203,AB203,AC203,AD203,AE203,AF203,AG203,AH203)</f>
        <v>500</v>
      </c>
      <c r="AJ203" s="146" t="s">
        <v>554</v>
      </c>
      <c r="AK203" s="40">
        <f t="shared" si="70"/>
        <v>494.38202247191009</v>
      </c>
      <c r="AL203" s="40">
        <f>AN203-S203</f>
        <v>-66.366458269575446</v>
      </c>
      <c r="AM203" s="40" t="s">
        <v>563</v>
      </c>
      <c r="AN203" s="40">
        <f>MAX(H203,I203,,K203,L203,M203,N203,O203,P203,Q203,R203,T203,U203,V203,W203,X203,Y203,Z203,AA203,AB203,AC203,AD203,AE203,AH203)</f>
        <v>428.01556420233464</v>
      </c>
      <c r="AO203" s="40">
        <f t="shared" ref="AO203:AO204" si="74">AN203-I203</f>
        <v>0</v>
      </c>
      <c r="AP203" s="40" t="s">
        <v>553</v>
      </c>
    </row>
    <row r="204" spans="1:42" s="40" customFormat="1" ht="51" x14ac:dyDescent="0.2">
      <c r="A204" s="103">
        <v>195</v>
      </c>
      <c r="B204" s="202" t="s">
        <v>322</v>
      </c>
      <c r="C204" s="121" t="s">
        <v>52</v>
      </c>
      <c r="D204" s="146">
        <v>1</v>
      </c>
      <c r="E204" s="227" t="s">
        <v>53</v>
      </c>
      <c r="F204" s="228">
        <v>14.666666666666666</v>
      </c>
      <c r="G204" s="25">
        <v>25415</v>
      </c>
      <c r="H204" s="251">
        <f>PUNTAJE!J204</f>
        <v>0</v>
      </c>
      <c r="I204" s="251">
        <f>PUNTAJE!M204</f>
        <v>428.01556420233464</v>
      </c>
      <c r="J204" s="251">
        <f>PUNTAJE!P204</f>
        <v>500</v>
      </c>
      <c r="K204" s="251">
        <f>PUNTAJE!S204</f>
        <v>0</v>
      </c>
      <c r="L204" s="251">
        <f>PUNTAJE!V204</f>
        <v>0</v>
      </c>
      <c r="M204" s="251">
        <f>PUNTAJE!Y204</f>
        <v>0</v>
      </c>
      <c r="N204" s="251">
        <f>PUNTAJE!AB204</f>
        <v>0</v>
      </c>
      <c r="O204" s="251">
        <f>PUNTAJE!AE204</f>
        <v>0</v>
      </c>
      <c r="P204" s="251">
        <f>PUNTAJE!AH204</f>
        <v>0</v>
      </c>
      <c r="Q204" s="251">
        <f>PUNTAJE!AK204</f>
        <v>0</v>
      </c>
      <c r="R204" s="251">
        <f>PUNTAJE!AN204</f>
        <v>0</v>
      </c>
      <c r="S204" s="251">
        <f>PUNTAJE!AQ204</f>
        <v>497.73755656108597</v>
      </c>
      <c r="T204" s="251">
        <f>PUNTAJE!AT204</f>
        <v>0</v>
      </c>
      <c r="U204" s="251">
        <f>PUNTAJE!AW204</f>
        <v>0</v>
      </c>
      <c r="V204" s="251">
        <f>PUNTAJE!AZ204</f>
        <v>0</v>
      </c>
      <c r="W204" s="251">
        <f>PUNTAJE!BC204</f>
        <v>0</v>
      </c>
      <c r="X204" s="251">
        <f>PUNTAJE!BF204</f>
        <v>0</v>
      </c>
      <c r="Y204" s="251">
        <f>PUNTAJE!BI204</f>
        <v>0</v>
      </c>
      <c r="Z204" s="251">
        <f>PUNTAJE!BL204</f>
        <v>0</v>
      </c>
      <c r="AA204" s="251">
        <f>PUNTAJE!BO204</f>
        <v>0</v>
      </c>
      <c r="AB204" s="251">
        <f>PUNTAJE!BR204</f>
        <v>0</v>
      </c>
      <c r="AC204" s="251">
        <f>PUNTAJE!BU204</f>
        <v>0</v>
      </c>
      <c r="AD204" s="251">
        <f>PUNTAJE!BX204</f>
        <v>0</v>
      </c>
      <c r="AE204" s="251">
        <f>PUNTAJE!CA204</f>
        <v>0</v>
      </c>
      <c r="AF204" s="251">
        <f>PUNTAJE!CD204</f>
        <v>0</v>
      </c>
      <c r="AG204" s="251">
        <f>PUNTAJE!CG204</f>
        <v>0</v>
      </c>
      <c r="AH204" s="251">
        <f>PUNTAJE!CJ204</f>
        <v>0</v>
      </c>
      <c r="AI204" s="40">
        <f t="shared" si="73"/>
        <v>500</v>
      </c>
      <c r="AJ204" s="146" t="s">
        <v>554</v>
      </c>
      <c r="AK204" s="40">
        <f t="shared" si="70"/>
        <v>497.73755656108597</v>
      </c>
      <c r="AL204" s="40">
        <f t="shared" si="71"/>
        <v>0</v>
      </c>
      <c r="AM204" s="40" t="s">
        <v>563</v>
      </c>
      <c r="AN204" s="40">
        <f t="shared" ref="AN204" si="75">MAX(H204,I204,,K204,L204,M204,N204,O204,P204,Q204,R204,T204,U204,V204,W204,X204,Y204,Z204,AA204,AB204,AC204,AD204,AE204,AH204)</f>
        <v>428.01556420233464</v>
      </c>
      <c r="AO204" s="40">
        <f t="shared" si="74"/>
        <v>0</v>
      </c>
      <c r="AP204" s="40" t="s">
        <v>553</v>
      </c>
    </row>
    <row r="205" spans="1:42" s="40" customFormat="1" ht="63.75" x14ac:dyDescent="0.2">
      <c r="A205" s="103">
        <v>196</v>
      </c>
      <c r="B205" s="202" t="s">
        <v>323</v>
      </c>
      <c r="C205" s="121" t="s">
        <v>324</v>
      </c>
      <c r="D205" s="146">
        <v>1</v>
      </c>
      <c r="E205" s="227" t="s">
        <v>53</v>
      </c>
      <c r="F205" s="228">
        <v>3</v>
      </c>
      <c r="G205" s="25">
        <v>40274.36</v>
      </c>
      <c r="H205" s="251">
        <f>PUNTAJE!J205</f>
        <v>0</v>
      </c>
      <c r="I205" s="251">
        <f>PUNTAJE!M205</f>
        <v>0</v>
      </c>
      <c r="J205" s="251">
        <f>PUNTAJE!P205</f>
        <v>0</v>
      </c>
      <c r="K205" s="251">
        <f>PUNTAJE!S205</f>
        <v>0</v>
      </c>
      <c r="L205" s="251">
        <f>PUNTAJE!V205</f>
        <v>0</v>
      </c>
      <c r="M205" s="251">
        <f>PUNTAJE!Y205</f>
        <v>0</v>
      </c>
      <c r="N205" s="251">
        <f>PUNTAJE!AB205</f>
        <v>0</v>
      </c>
      <c r="O205" s="251">
        <f>PUNTAJE!AE205</f>
        <v>0</v>
      </c>
      <c r="P205" s="251">
        <f>PUNTAJE!AH205</f>
        <v>500</v>
      </c>
      <c r="Q205" s="251">
        <f>PUNTAJE!AK205</f>
        <v>0</v>
      </c>
      <c r="R205" s="251">
        <f>PUNTAJE!AN205</f>
        <v>0</v>
      </c>
      <c r="S205" s="251">
        <f>PUNTAJE!AQ205</f>
        <v>0</v>
      </c>
      <c r="T205" s="251">
        <f>PUNTAJE!AT205</f>
        <v>0</v>
      </c>
      <c r="U205" s="251">
        <f>PUNTAJE!AW205</f>
        <v>0</v>
      </c>
      <c r="V205" s="251">
        <f>PUNTAJE!AZ205</f>
        <v>0</v>
      </c>
      <c r="W205" s="251">
        <f>PUNTAJE!BC205</f>
        <v>0</v>
      </c>
      <c r="X205" s="251">
        <f>PUNTAJE!BF205</f>
        <v>0</v>
      </c>
      <c r="Y205" s="251">
        <f>PUNTAJE!BI205</f>
        <v>0</v>
      </c>
      <c r="Z205" s="251">
        <f>PUNTAJE!BL205</f>
        <v>0</v>
      </c>
      <c r="AA205" s="251">
        <f>PUNTAJE!BO205</f>
        <v>0</v>
      </c>
      <c r="AB205" s="251">
        <f>PUNTAJE!BR205</f>
        <v>0</v>
      </c>
      <c r="AC205" s="251">
        <f>PUNTAJE!BU205</f>
        <v>0</v>
      </c>
      <c r="AD205" s="251">
        <f>PUNTAJE!BX205</f>
        <v>0</v>
      </c>
      <c r="AE205" s="251">
        <f>PUNTAJE!CA205</f>
        <v>0</v>
      </c>
      <c r="AF205" s="251">
        <f>PUNTAJE!CD205</f>
        <v>0</v>
      </c>
      <c r="AG205" s="251">
        <f>PUNTAJE!CG205</f>
        <v>0</v>
      </c>
      <c r="AH205" s="251">
        <f>PUNTAJE!CJ205</f>
        <v>0</v>
      </c>
      <c r="AI205" s="40">
        <f t="shared" si="73"/>
        <v>500</v>
      </c>
      <c r="AJ205" s="146" t="s">
        <v>560</v>
      </c>
      <c r="AK205" s="206">
        <f t="shared" ref="AK205:AK206" si="76">MAX(H205,I205,J205,K205,L205,M205,N205,O205,Q205,R205,S205,T205,U205,V205,W205,X205,Y205,Z205,AA205,AB205,AC205,AD205,AE205,AH205)</f>
        <v>0</v>
      </c>
      <c r="AM205" s="40" t="s">
        <v>601</v>
      </c>
      <c r="AP205" s="40" t="s">
        <v>602</v>
      </c>
    </row>
    <row r="206" spans="1:42" s="40" customFormat="1" ht="38.25" x14ac:dyDescent="0.2">
      <c r="A206" s="103">
        <v>197</v>
      </c>
      <c r="B206" s="202" t="s">
        <v>325</v>
      </c>
      <c r="C206" s="121" t="s">
        <v>326</v>
      </c>
      <c r="D206" s="146">
        <v>1</v>
      </c>
      <c r="E206" s="227" t="s">
        <v>53</v>
      </c>
      <c r="F206" s="228">
        <v>1</v>
      </c>
      <c r="G206" s="25">
        <v>8941.66</v>
      </c>
      <c r="H206" s="251">
        <f>PUNTAJE!J206</f>
        <v>0</v>
      </c>
      <c r="I206" s="251">
        <f>PUNTAJE!M206</f>
        <v>0</v>
      </c>
      <c r="J206" s="251">
        <f>PUNTAJE!P206</f>
        <v>0</v>
      </c>
      <c r="K206" s="251">
        <f>PUNTAJE!S206</f>
        <v>0</v>
      </c>
      <c r="L206" s="251">
        <f>PUNTAJE!V206</f>
        <v>0</v>
      </c>
      <c r="M206" s="251">
        <f>PUNTAJE!Y206</f>
        <v>0</v>
      </c>
      <c r="N206" s="251">
        <f>PUNTAJE!AB206</f>
        <v>464.74683544303798</v>
      </c>
      <c r="O206" s="251">
        <f>PUNTAJE!AE206</f>
        <v>0</v>
      </c>
      <c r="P206" s="251">
        <f>PUNTAJE!AH206</f>
        <v>500</v>
      </c>
      <c r="Q206" s="251">
        <f>PUNTAJE!AK206</f>
        <v>0</v>
      </c>
      <c r="R206" s="251">
        <f>PUNTAJE!AN206</f>
        <v>0</v>
      </c>
      <c r="S206" s="251">
        <f>PUNTAJE!AQ206</f>
        <v>0</v>
      </c>
      <c r="T206" s="251">
        <f>PUNTAJE!AT206</f>
        <v>0</v>
      </c>
      <c r="U206" s="251">
        <f>PUNTAJE!AW206</f>
        <v>0</v>
      </c>
      <c r="V206" s="251">
        <f>PUNTAJE!AZ206</f>
        <v>0</v>
      </c>
      <c r="W206" s="251">
        <f>PUNTAJE!BC206</f>
        <v>0</v>
      </c>
      <c r="X206" s="251">
        <f>PUNTAJE!BF206</f>
        <v>412.71357913669067</v>
      </c>
      <c r="Y206" s="251">
        <f>PUNTAJE!BI206</f>
        <v>0</v>
      </c>
      <c r="Z206" s="251">
        <f>PUNTAJE!BL206</f>
        <v>0</v>
      </c>
      <c r="AA206" s="251">
        <f>PUNTAJE!BO206</f>
        <v>0</v>
      </c>
      <c r="AB206" s="251">
        <f>PUNTAJE!BR206</f>
        <v>0</v>
      </c>
      <c r="AC206" s="251">
        <f>PUNTAJE!BU206</f>
        <v>0</v>
      </c>
      <c r="AD206" s="251">
        <f>PUNTAJE!BX206</f>
        <v>0</v>
      </c>
      <c r="AE206" s="251">
        <f>PUNTAJE!CA206</f>
        <v>0</v>
      </c>
      <c r="AF206" s="251">
        <f>PUNTAJE!CD206</f>
        <v>0</v>
      </c>
      <c r="AG206" s="251">
        <f>PUNTAJE!CG206</f>
        <v>0</v>
      </c>
      <c r="AH206" s="251">
        <f>PUNTAJE!CJ206</f>
        <v>0</v>
      </c>
      <c r="AI206" s="40">
        <f t="shared" si="73"/>
        <v>500</v>
      </c>
      <c r="AJ206" s="146" t="s">
        <v>560</v>
      </c>
      <c r="AK206" s="206">
        <f t="shared" si="76"/>
        <v>464.74683544303798</v>
      </c>
      <c r="AL206" s="40">
        <f>AK206-N206</f>
        <v>0</v>
      </c>
      <c r="AM206" s="40" t="s">
        <v>558</v>
      </c>
      <c r="AN206" s="206">
        <f>MAX(H206,I206,J206,K206,L206,M206,O206,Q206,R206,S206,T206,U206,V206,W206,X206,Y206,Z206,AA206,AB206,AC206,AD206,AE206,AH206)</f>
        <v>412.71357913669067</v>
      </c>
      <c r="AO206" s="40">
        <f>AN206-X206</f>
        <v>0</v>
      </c>
      <c r="AP206" s="40" t="s">
        <v>567</v>
      </c>
    </row>
    <row r="207" spans="1:42" s="40" customFormat="1" ht="63.75" x14ac:dyDescent="0.2">
      <c r="A207" s="103">
        <v>198</v>
      </c>
      <c r="B207" s="202" t="s">
        <v>327</v>
      </c>
      <c r="C207" s="121" t="s">
        <v>328</v>
      </c>
      <c r="D207" s="146">
        <v>1</v>
      </c>
      <c r="E207" s="227" t="s">
        <v>53</v>
      </c>
      <c r="F207" s="228">
        <v>1.5</v>
      </c>
      <c r="G207" s="25">
        <v>367008.37600000005</v>
      </c>
      <c r="H207" s="251">
        <f>PUNTAJE!J207</f>
        <v>0</v>
      </c>
      <c r="I207" s="251">
        <f>PUNTAJE!M207</f>
        <v>0</v>
      </c>
      <c r="J207" s="251">
        <f>PUNTAJE!P207</f>
        <v>0</v>
      </c>
      <c r="K207" s="251">
        <f>PUNTAJE!S207</f>
        <v>0</v>
      </c>
      <c r="L207" s="251">
        <f>PUNTAJE!V207</f>
        <v>0</v>
      </c>
      <c r="M207" s="251">
        <f>PUNTAJE!Y207</f>
        <v>0</v>
      </c>
      <c r="N207" s="251">
        <f>PUNTAJE!AB207</f>
        <v>0</v>
      </c>
      <c r="O207" s="251">
        <f>PUNTAJE!AE207</f>
        <v>0</v>
      </c>
      <c r="P207" s="251">
        <f>PUNTAJE!AH207</f>
        <v>0</v>
      </c>
      <c r="Q207" s="251">
        <f>PUNTAJE!AK207</f>
        <v>0</v>
      </c>
      <c r="R207" s="251">
        <f>PUNTAJE!AN207</f>
        <v>0</v>
      </c>
      <c r="S207" s="251">
        <f>PUNTAJE!AQ207</f>
        <v>0</v>
      </c>
      <c r="T207" s="251">
        <f>PUNTAJE!AT207</f>
        <v>500</v>
      </c>
      <c r="U207" s="251">
        <f>PUNTAJE!AW207</f>
        <v>0</v>
      </c>
      <c r="V207" s="251">
        <f>PUNTAJE!AZ207</f>
        <v>0</v>
      </c>
      <c r="W207" s="251">
        <f>PUNTAJE!BC207</f>
        <v>0</v>
      </c>
      <c r="X207" s="251">
        <f>PUNTAJE!BF207</f>
        <v>0</v>
      </c>
      <c r="Y207" s="251">
        <f>PUNTAJE!BI207</f>
        <v>0</v>
      </c>
      <c r="Z207" s="251">
        <f>PUNTAJE!BL207</f>
        <v>0</v>
      </c>
      <c r="AA207" s="251">
        <f>PUNTAJE!BO207</f>
        <v>0</v>
      </c>
      <c r="AB207" s="251">
        <f>PUNTAJE!BR207</f>
        <v>0</v>
      </c>
      <c r="AC207" s="251">
        <f>PUNTAJE!BU207</f>
        <v>0</v>
      </c>
      <c r="AD207" s="251">
        <f>PUNTAJE!BX207</f>
        <v>0</v>
      </c>
      <c r="AE207" s="251">
        <f>PUNTAJE!CA207</f>
        <v>0</v>
      </c>
      <c r="AF207" s="251">
        <f>PUNTAJE!CD207</f>
        <v>0</v>
      </c>
      <c r="AG207" s="251">
        <f>PUNTAJE!CG207</f>
        <v>0</v>
      </c>
      <c r="AH207" s="251">
        <f>PUNTAJE!CJ207</f>
        <v>0</v>
      </c>
      <c r="AI207" s="40">
        <f t="shared" si="73"/>
        <v>500</v>
      </c>
      <c r="AJ207" s="146" t="s">
        <v>564</v>
      </c>
      <c r="AK207" s="40">
        <f>MAX(H207,I207,J207,K207,L207,M207,N207,O207,P207,Q207,R207,S207,U207,V207,W207,X207,Y207,Z207,AA207,AB207,AC207,AD207,AE207,AH207)</f>
        <v>0</v>
      </c>
      <c r="AM207" s="40" t="s">
        <v>601</v>
      </c>
      <c r="AP207" s="40" t="s">
        <v>602</v>
      </c>
    </row>
    <row r="208" spans="1:42" s="40" customFormat="1" ht="51" x14ac:dyDescent="0.2">
      <c r="A208" s="103">
        <v>199</v>
      </c>
      <c r="B208" s="202" t="s">
        <v>329</v>
      </c>
      <c r="C208" s="121" t="s">
        <v>330</v>
      </c>
      <c r="D208" s="146">
        <v>1</v>
      </c>
      <c r="E208" s="227" t="s">
        <v>53</v>
      </c>
      <c r="F208" s="228">
        <v>2</v>
      </c>
      <c r="G208" s="25">
        <v>3041.64</v>
      </c>
      <c r="H208" s="251">
        <f>PUNTAJE!J208</f>
        <v>0</v>
      </c>
      <c r="I208" s="251">
        <f>PUNTAJE!M208</f>
        <v>0</v>
      </c>
      <c r="J208" s="251">
        <f>PUNTAJE!P208</f>
        <v>0</v>
      </c>
      <c r="K208" s="251">
        <f>PUNTAJE!S208</f>
        <v>0</v>
      </c>
      <c r="L208" s="251">
        <f>PUNTAJE!V208</f>
        <v>0</v>
      </c>
      <c r="M208" s="251">
        <f>PUNTAJE!Y208</f>
        <v>0</v>
      </c>
      <c r="N208" s="251">
        <f>PUNTAJE!AB208</f>
        <v>500</v>
      </c>
      <c r="O208" s="251">
        <f>PUNTAJE!AE208</f>
        <v>0</v>
      </c>
      <c r="P208" s="251">
        <f>PUNTAJE!AH208</f>
        <v>498.39871897518015</v>
      </c>
      <c r="Q208" s="251">
        <f>PUNTAJE!AK208</f>
        <v>0</v>
      </c>
      <c r="R208" s="251">
        <f>PUNTAJE!AN208</f>
        <v>389.0625</v>
      </c>
      <c r="S208" s="251">
        <f>PUNTAJE!AQ208</f>
        <v>0</v>
      </c>
      <c r="T208" s="251">
        <f>PUNTAJE!AT208</f>
        <v>0</v>
      </c>
      <c r="U208" s="251">
        <f>PUNTAJE!AW208</f>
        <v>0</v>
      </c>
      <c r="V208" s="251">
        <f>PUNTAJE!AZ208</f>
        <v>0</v>
      </c>
      <c r="W208" s="251">
        <f>PUNTAJE!BC208</f>
        <v>0</v>
      </c>
      <c r="X208" s="251">
        <f>PUNTAJE!BF208</f>
        <v>0</v>
      </c>
      <c r="Y208" s="251">
        <f>PUNTAJE!BI208</f>
        <v>0</v>
      </c>
      <c r="Z208" s="251">
        <f>PUNTAJE!BL208</f>
        <v>0</v>
      </c>
      <c r="AA208" s="251">
        <f>PUNTAJE!BO208</f>
        <v>0</v>
      </c>
      <c r="AB208" s="251">
        <f>PUNTAJE!BR208</f>
        <v>0</v>
      </c>
      <c r="AC208" s="251">
        <f>PUNTAJE!BU208</f>
        <v>0</v>
      </c>
      <c r="AD208" s="251">
        <f>PUNTAJE!BX208</f>
        <v>0</v>
      </c>
      <c r="AE208" s="251">
        <f>PUNTAJE!CA208</f>
        <v>0</v>
      </c>
      <c r="AF208" s="251">
        <f>PUNTAJE!CD208</f>
        <v>0</v>
      </c>
      <c r="AG208" s="251">
        <f>PUNTAJE!CG208</f>
        <v>0</v>
      </c>
      <c r="AH208" s="251">
        <f>PUNTAJE!CJ208</f>
        <v>0</v>
      </c>
      <c r="AI208" s="40">
        <f t="shared" si="73"/>
        <v>500</v>
      </c>
      <c r="AJ208" s="146" t="s">
        <v>558</v>
      </c>
      <c r="AK208" s="40">
        <f>MAX(H208,I208,J208,K208,L208,M208,O208,P208,Q208,R208,S208,T208,U208,V208,W208,X208,Y208,Z208,AA208,AB208,AC208,AD208,AE208,AH208)</f>
        <v>498.39871897518015</v>
      </c>
      <c r="AL208" s="40">
        <f>AK208-P208</f>
        <v>0</v>
      </c>
      <c r="AM208" s="40" t="s">
        <v>560</v>
      </c>
      <c r="AN208" s="40">
        <f>MAX(H208,I208,J208,K208,L208,M208,O208,Q208,R208,S208,T208,U208,V208,W208,X208,Y208,Z208,AA208,AB208,AC208,AD208,AE208,AH208)</f>
        <v>389.0625</v>
      </c>
      <c r="AP208" s="40" t="s">
        <v>562</v>
      </c>
    </row>
    <row r="209" spans="1:42" s="40" customFormat="1" ht="38.25" x14ac:dyDescent="0.2">
      <c r="A209" s="103">
        <v>200</v>
      </c>
      <c r="B209" s="202" t="s">
        <v>331</v>
      </c>
      <c r="C209" s="121" t="s">
        <v>326</v>
      </c>
      <c r="D209" s="146">
        <v>1</v>
      </c>
      <c r="E209" s="227" t="s">
        <v>53</v>
      </c>
      <c r="F209" s="228">
        <v>5.666666666666667</v>
      </c>
      <c r="G209" s="25">
        <v>11439.47</v>
      </c>
      <c r="H209" s="251">
        <f>PUNTAJE!J209</f>
        <v>0</v>
      </c>
      <c r="I209" s="251">
        <f>PUNTAJE!M209</f>
        <v>0</v>
      </c>
      <c r="J209" s="251">
        <f>PUNTAJE!P209</f>
        <v>0</v>
      </c>
      <c r="K209" s="251">
        <f>PUNTAJE!S209</f>
        <v>0</v>
      </c>
      <c r="L209" s="251">
        <f>PUNTAJE!V209</f>
        <v>0</v>
      </c>
      <c r="M209" s="251">
        <f>PUNTAJE!Y209</f>
        <v>0</v>
      </c>
      <c r="N209" s="251">
        <f>PUNTAJE!AB209</f>
        <v>473.9656912209889</v>
      </c>
      <c r="O209" s="251">
        <f>PUNTAJE!AE209</f>
        <v>0</v>
      </c>
      <c r="P209" s="251">
        <f>PUNTAJE!AH209</f>
        <v>500</v>
      </c>
      <c r="Q209" s="251">
        <f>PUNTAJE!AK209</f>
        <v>0</v>
      </c>
      <c r="R209" s="251">
        <f>PUNTAJE!AN209</f>
        <v>384.68468468468467</v>
      </c>
      <c r="S209" s="251">
        <f>PUNTAJE!AQ209</f>
        <v>0</v>
      </c>
      <c r="T209" s="251">
        <f>PUNTAJE!AT209</f>
        <v>0</v>
      </c>
      <c r="U209" s="251">
        <f>PUNTAJE!AW209</f>
        <v>0</v>
      </c>
      <c r="V209" s="251">
        <f>PUNTAJE!AZ209</f>
        <v>0</v>
      </c>
      <c r="W209" s="251">
        <f>PUNTAJE!BC209</f>
        <v>0</v>
      </c>
      <c r="X209" s="251">
        <f>PUNTAJE!BF209</f>
        <v>421.06678619453157</v>
      </c>
      <c r="Y209" s="251">
        <f>PUNTAJE!BI209</f>
        <v>0</v>
      </c>
      <c r="Z209" s="251">
        <f>PUNTAJE!BL209</f>
        <v>0</v>
      </c>
      <c r="AA209" s="251">
        <f>PUNTAJE!BO209</f>
        <v>0</v>
      </c>
      <c r="AB209" s="251">
        <f>PUNTAJE!BR209</f>
        <v>0</v>
      </c>
      <c r="AC209" s="251">
        <f>PUNTAJE!BU209</f>
        <v>0</v>
      </c>
      <c r="AD209" s="251">
        <f>PUNTAJE!BX209</f>
        <v>0</v>
      </c>
      <c r="AE209" s="251">
        <f>PUNTAJE!CA209</f>
        <v>0</v>
      </c>
      <c r="AF209" s="251">
        <f>PUNTAJE!CD209</f>
        <v>0</v>
      </c>
      <c r="AG209" s="251">
        <f>PUNTAJE!CG209</f>
        <v>0</v>
      </c>
      <c r="AH209" s="251">
        <f>PUNTAJE!CJ209</f>
        <v>0</v>
      </c>
      <c r="AI209" s="40">
        <f t="shared" si="73"/>
        <v>500</v>
      </c>
      <c r="AJ209" s="146" t="s">
        <v>560</v>
      </c>
      <c r="AK209" s="206">
        <f>MAX(H209,I209,J209,K209,L209,M209,N209,O209,Q209,R209,S209,T209,U209,V209,W209,X209,Y209,Z209,AA209,AB209,AC209,AD209,AE209,AH209)</f>
        <v>473.9656912209889</v>
      </c>
      <c r="AL209" s="40">
        <f>AK209-N209</f>
        <v>0</v>
      </c>
      <c r="AM209" s="40" t="s">
        <v>558</v>
      </c>
      <c r="AN209" s="206">
        <f>MAX(H209,I209,J209,K209,L209,M209,O209,Q209,R209,S209,T209,U209,V209,W209,X209,Y209,Z209,AA209,AB209,AC209,AD209,AE209,AH209)</f>
        <v>421.06678619453157</v>
      </c>
      <c r="AO209" s="40">
        <f>AN209-X209</f>
        <v>0</v>
      </c>
      <c r="AP209" s="40" t="s">
        <v>567</v>
      </c>
    </row>
    <row r="210" spans="1:42" s="40" customFormat="1" ht="25.5" x14ac:dyDescent="0.2">
      <c r="A210" s="103">
        <v>201</v>
      </c>
      <c r="B210" s="202" t="s">
        <v>332</v>
      </c>
      <c r="C210" s="121" t="s">
        <v>326</v>
      </c>
      <c r="D210" s="146">
        <v>1</v>
      </c>
      <c r="E210" s="227" t="s">
        <v>53</v>
      </c>
      <c r="F210" s="228">
        <v>1</v>
      </c>
      <c r="G210" s="25">
        <v>10452.959999999999</v>
      </c>
      <c r="H210" s="251">
        <f>PUNTAJE!J210</f>
        <v>0</v>
      </c>
      <c r="I210" s="251">
        <f>PUNTAJE!M210</f>
        <v>0</v>
      </c>
      <c r="J210" s="251">
        <f>PUNTAJE!P210</f>
        <v>0</v>
      </c>
      <c r="K210" s="251">
        <f>PUNTAJE!S210</f>
        <v>0</v>
      </c>
      <c r="L210" s="251">
        <f>PUNTAJE!V210</f>
        <v>0</v>
      </c>
      <c r="M210" s="251">
        <f>PUNTAJE!Y210</f>
        <v>0</v>
      </c>
      <c r="N210" s="251">
        <f>PUNTAJE!AB210</f>
        <v>500</v>
      </c>
      <c r="O210" s="251">
        <f>PUNTAJE!AE210</f>
        <v>0</v>
      </c>
      <c r="P210" s="251">
        <f>PUNTAJE!AH210</f>
        <v>0</v>
      </c>
      <c r="Q210" s="251">
        <f>PUNTAJE!AK210</f>
        <v>0</v>
      </c>
      <c r="R210" s="251">
        <f>PUNTAJE!AN210</f>
        <v>398.70689655172413</v>
      </c>
      <c r="S210" s="251">
        <f>PUNTAJE!AQ210</f>
        <v>0</v>
      </c>
      <c r="T210" s="251">
        <f>PUNTAJE!AT210</f>
        <v>0</v>
      </c>
      <c r="U210" s="251">
        <f>PUNTAJE!AW210</f>
        <v>0</v>
      </c>
      <c r="V210" s="251">
        <f>PUNTAJE!AZ210</f>
        <v>0</v>
      </c>
      <c r="W210" s="251">
        <f>PUNTAJE!BC210</f>
        <v>0</v>
      </c>
      <c r="X210" s="251">
        <f>PUNTAJE!BF210</f>
        <v>0</v>
      </c>
      <c r="Y210" s="251">
        <f>PUNTAJE!BI210</f>
        <v>0</v>
      </c>
      <c r="Z210" s="251">
        <f>PUNTAJE!BL210</f>
        <v>0</v>
      </c>
      <c r="AA210" s="251">
        <f>PUNTAJE!BO210</f>
        <v>0</v>
      </c>
      <c r="AB210" s="251">
        <f>PUNTAJE!BR210</f>
        <v>0</v>
      </c>
      <c r="AC210" s="251">
        <f>PUNTAJE!BU210</f>
        <v>0</v>
      </c>
      <c r="AD210" s="251">
        <f>PUNTAJE!BX210</f>
        <v>0</v>
      </c>
      <c r="AE210" s="251">
        <f>PUNTAJE!CA210</f>
        <v>0</v>
      </c>
      <c r="AF210" s="251">
        <f>PUNTAJE!CD210</f>
        <v>0</v>
      </c>
      <c r="AG210" s="251">
        <f>PUNTAJE!CG210</f>
        <v>0</v>
      </c>
      <c r="AH210" s="251">
        <f>PUNTAJE!CJ210</f>
        <v>0</v>
      </c>
      <c r="AI210" s="40">
        <f t="shared" si="73"/>
        <v>500</v>
      </c>
      <c r="AJ210" s="146" t="s">
        <v>558</v>
      </c>
      <c r="AK210" s="40">
        <f t="shared" ref="AK210:AK211" si="77">MAX(H210,I210,J210,K210,L210,M210,O210,P210,Q210,R210,S210,T210,U210,V210,W210,X210,Y210,Z210,AA210,AB210,AC210,AD210,AE210,AH210)</f>
        <v>398.70689655172413</v>
      </c>
      <c r="AM210" s="40" t="s">
        <v>562</v>
      </c>
      <c r="AN210" s="40">
        <f>MAX(H210,I210,J210,K210,L210,M210,O210,P210,Q210,S210,T210,U210,V210,W210,X210,Y210,Z210,AA210,AB210,AC210,AD210,AE210,AH210)</f>
        <v>0</v>
      </c>
      <c r="AP210" s="40" t="s">
        <v>602</v>
      </c>
    </row>
    <row r="211" spans="1:42" s="40" customFormat="1" ht="51" x14ac:dyDescent="0.2">
      <c r="A211" s="103">
        <v>202</v>
      </c>
      <c r="B211" s="202" t="s">
        <v>333</v>
      </c>
      <c r="C211" s="121" t="s">
        <v>330</v>
      </c>
      <c r="D211" s="146">
        <v>1</v>
      </c>
      <c r="E211" s="227" t="s">
        <v>53</v>
      </c>
      <c r="F211" s="228">
        <v>5</v>
      </c>
      <c r="G211" s="25">
        <v>12683.155898000001</v>
      </c>
      <c r="H211" s="251">
        <f>PUNTAJE!J211</f>
        <v>0</v>
      </c>
      <c r="I211" s="251">
        <f>PUNTAJE!M211</f>
        <v>0</v>
      </c>
      <c r="J211" s="251">
        <f>PUNTAJE!P211</f>
        <v>0</v>
      </c>
      <c r="K211" s="251">
        <f>PUNTAJE!S211</f>
        <v>0</v>
      </c>
      <c r="L211" s="251">
        <f>PUNTAJE!V211</f>
        <v>0</v>
      </c>
      <c r="M211" s="251">
        <f>PUNTAJE!Y211</f>
        <v>0</v>
      </c>
      <c r="N211" s="251">
        <f>PUNTAJE!AB211</f>
        <v>500</v>
      </c>
      <c r="O211" s="251">
        <f>PUNTAJE!AE211</f>
        <v>0</v>
      </c>
      <c r="P211" s="251">
        <f>PUNTAJE!AH211</f>
        <v>0</v>
      </c>
      <c r="Q211" s="251">
        <f>PUNTAJE!AK211</f>
        <v>0</v>
      </c>
      <c r="R211" s="251">
        <f>PUNTAJE!AN211</f>
        <v>461.91057264882772</v>
      </c>
      <c r="S211" s="251">
        <f>PUNTAJE!AQ211</f>
        <v>0</v>
      </c>
      <c r="T211" s="251">
        <f>PUNTAJE!AT211</f>
        <v>0</v>
      </c>
      <c r="U211" s="251">
        <f>PUNTAJE!AW211</f>
        <v>0</v>
      </c>
      <c r="V211" s="251">
        <f>PUNTAJE!AZ211</f>
        <v>0</v>
      </c>
      <c r="W211" s="251">
        <f>PUNTAJE!BC211</f>
        <v>0</v>
      </c>
      <c r="X211" s="251">
        <f>PUNTAJE!BF211</f>
        <v>0</v>
      </c>
      <c r="Y211" s="251">
        <f>PUNTAJE!BI211</f>
        <v>0</v>
      </c>
      <c r="Z211" s="251">
        <f>PUNTAJE!BL211</f>
        <v>0</v>
      </c>
      <c r="AA211" s="251">
        <f>PUNTAJE!BO211</f>
        <v>0</v>
      </c>
      <c r="AB211" s="251">
        <f>PUNTAJE!BR211</f>
        <v>0</v>
      </c>
      <c r="AC211" s="251">
        <f>PUNTAJE!BU211</f>
        <v>0</v>
      </c>
      <c r="AD211" s="251">
        <f>PUNTAJE!BX211</f>
        <v>0</v>
      </c>
      <c r="AE211" s="251">
        <f>PUNTAJE!CA211</f>
        <v>0</v>
      </c>
      <c r="AF211" s="251">
        <f>PUNTAJE!CD211</f>
        <v>0</v>
      </c>
      <c r="AG211" s="251">
        <f>PUNTAJE!CG211</f>
        <v>0</v>
      </c>
      <c r="AH211" s="251">
        <f>PUNTAJE!CJ211</f>
        <v>0</v>
      </c>
      <c r="AI211" s="40">
        <f t="shared" si="73"/>
        <v>500</v>
      </c>
      <c r="AJ211" s="146" t="s">
        <v>558</v>
      </c>
      <c r="AK211" s="40">
        <f t="shared" si="77"/>
        <v>461.91057264882772</v>
      </c>
      <c r="AM211" s="40" t="s">
        <v>562</v>
      </c>
      <c r="AN211" s="40">
        <f>MAX(H211,I211,J211,K211,L211,M211,O211,P211,Q211,S211,T211,U211,V211,W211,X211,Y211,Z211,AA211,AB211,AC211,AD211,AE211,AH211)</f>
        <v>0</v>
      </c>
      <c r="AP211" s="40" t="s">
        <v>602</v>
      </c>
    </row>
    <row r="212" spans="1:42" s="40" customFormat="1" ht="51" x14ac:dyDescent="0.2">
      <c r="A212" s="103">
        <v>203</v>
      </c>
      <c r="B212" s="202" t="s">
        <v>334</v>
      </c>
      <c r="C212" s="121" t="s">
        <v>330</v>
      </c>
      <c r="D212" s="146">
        <v>1</v>
      </c>
      <c r="E212" s="227" t="s">
        <v>53</v>
      </c>
      <c r="F212" s="228">
        <v>18</v>
      </c>
      <c r="G212" s="25">
        <v>3492.65</v>
      </c>
      <c r="H212" s="251">
        <f>PUNTAJE!J212</f>
        <v>0</v>
      </c>
      <c r="I212" s="251">
        <f>PUNTAJE!M212</f>
        <v>0</v>
      </c>
      <c r="J212" s="251">
        <f>PUNTAJE!P212</f>
        <v>0</v>
      </c>
      <c r="K212" s="251">
        <f>PUNTAJE!S212</f>
        <v>0</v>
      </c>
      <c r="L212" s="251">
        <f>PUNTAJE!V212</f>
        <v>0</v>
      </c>
      <c r="M212" s="251">
        <f>PUNTAJE!Y212</f>
        <v>0</v>
      </c>
      <c r="N212" s="251">
        <f>PUNTAJE!AB212</f>
        <v>0</v>
      </c>
      <c r="O212" s="251">
        <f>PUNTAJE!AE212</f>
        <v>0</v>
      </c>
      <c r="P212" s="251">
        <f>PUNTAJE!AH212</f>
        <v>500</v>
      </c>
      <c r="Q212" s="251">
        <f>PUNTAJE!AK212</f>
        <v>0</v>
      </c>
      <c r="R212" s="251">
        <f>PUNTAJE!AN212</f>
        <v>0</v>
      </c>
      <c r="S212" s="251">
        <f>PUNTAJE!AQ212</f>
        <v>0</v>
      </c>
      <c r="T212" s="251">
        <f>PUNTAJE!AT212</f>
        <v>0</v>
      </c>
      <c r="U212" s="251">
        <f>PUNTAJE!AW212</f>
        <v>0</v>
      </c>
      <c r="V212" s="251">
        <f>PUNTAJE!AZ212</f>
        <v>0</v>
      </c>
      <c r="W212" s="251">
        <f>PUNTAJE!BC212</f>
        <v>0</v>
      </c>
      <c r="X212" s="251">
        <f>PUNTAJE!BF212</f>
        <v>414.33111817393814</v>
      </c>
      <c r="Y212" s="251">
        <f>PUNTAJE!BI212</f>
        <v>0</v>
      </c>
      <c r="Z212" s="251">
        <f>PUNTAJE!BL212</f>
        <v>0</v>
      </c>
      <c r="AA212" s="251">
        <f>PUNTAJE!BO212</f>
        <v>0</v>
      </c>
      <c r="AB212" s="251">
        <f>PUNTAJE!BR212</f>
        <v>0</v>
      </c>
      <c r="AC212" s="251">
        <f>PUNTAJE!BU212</f>
        <v>0</v>
      </c>
      <c r="AD212" s="251">
        <f>PUNTAJE!BX212</f>
        <v>0</v>
      </c>
      <c r="AE212" s="251">
        <f>PUNTAJE!CA212</f>
        <v>0</v>
      </c>
      <c r="AF212" s="251">
        <f>PUNTAJE!CD212</f>
        <v>0</v>
      </c>
      <c r="AG212" s="251">
        <f>PUNTAJE!CG212</f>
        <v>0</v>
      </c>
      <c r="AH212" s="251">
        <f>PUNTAJE!CJ212</f>
        <v>0</v>
      </c>
      <c r="AI212" s="40">
        <f t="shared" si="73"/>
        <v>500</v>
      </c>
      <c r="AJ212" s="146" t="s">
        <v>560</v>
      </c>
      <c r="AK212" s="206">
        <f>MAX(H212,I212,J212,K212,L212,M212,N212,O212,Q212,R212,S212,T212,U212,V212,W212,X212,Y212,Z212,AA212,AB212,AC212,AD212,AE212,AH212)</f>
        <v>414.33111817393814</v>
      </c>
      <c r="AL212" s="40">
        <f>AN212-X212</f>
        <v>-414.33111817393814</v>
      </c>
      <c r="AM212" s="40" t="s">
        <v>567</v>
      </c>
      <c r="AN212" s="206">
        <f>MAX(H212,I212,J212,K212,L212,M212,N212,O212,Q212,R212,S212,T212,U212,V212,W212,Y212,Z212,AA212,AB212,AC212,AD212,AE212,AH212)</f>
        <v>0</v>
      </c>
      <c r="AP212" s="40" t="s">
        <v>602</v>
      </c>
    </row>
    <row r="213" spans="1:42" s="40" customFormat="1" ht="38.25" x14ac:dyDescent="0.2">
      <c r="A213" s="103">
        <v>204</v>
      </c>
      <c r="B213" s="202" t="s">
        <v>335</v>
      </c>
      <c r="C213" s="121" t="s">
        <v>326</v>
      </c>
      <c r="D213" s="146">
        <v>1</v>
      </c>
      <c r="E213" s="227" t="s">
        <v>53</v>
      </c>
      <c r="F213" s="228">
        <v>21.333333333333332</v>
      </c>
      <c r="G213" s="25">
        <v>10452.959999999999</v>
      </c>
      <c r="H213" s="251">
        <f>PUNTAJE!J213</f>
        <v>0</v>
      </c>
      <c r="I213" s="251">
        <f>PUNTAJE!M213</f>
        <v>0</v>
      </c>
      <c r="J213" s="251">
        <f>PUNTAJE!P213</f>
        <v>0</v>
      </c>
      <c r="K213" s="251">
        <f>PUNTAJE!S213</f>
        <v>0</v>
      </c>
      <c r="L213" s="251">
        <f>PUNTAJE!V213</f>
        <v>0</v>
      </c>
      <c r="M213" s="251">
        <f>PUNTAJE!Y213</f>
        <v>0</v>
      </c>
      <c r="N213" s="251">
        <f>PUNTAJE!AB213</f>
        <v>474.25414364640886</v>
      </c>
      <c r="O213" s="251">
        <f>PUNTAJE!AE213</f>
        <v>0</v>
      </c>
      <c r="P213" s="251">
        <f>PUNTAJE!AH213</f>
        <v>500.00000000000006</v>
      </c>
      <c r="Q213" s="251">
        <f>PUNTAJE!AK213</f>
        <v>0</v>
      </c>
      <c r="R213" s="251">
        <f>PUNTAJE!AN213</f>
        <v>463.3488070819389</v>
      </c>
      <c r="S213" s="251">
        <f>PUNTAJE!AQ213</f>
        <v>0</v>
      </c>
      <c r="T213" s="251">
        <f>PUNTAJE!AT213</f>
        <v>0</v>
      </c>
      <c r="U213" s="251">
        <f>PUNTAJE!AW213</f>
        <v>0</v>
      </c>
      <c r="V213" s="251">
        <f>PUNTAJE!AZ213</f>
        <v>0</v>
      </c>
      <c r="W213" s="251">
        <f>PUNTAJE!BC213</f>
        <v>0</v>
      </c>
      <c r="X213" s="251">
        <f>PUNTAJE!BF213</f>
        <v>421.11459968602827</v>
      </c>
      <c r="Y213" s="251">
        <f>PUNTAJE!BI213</f>
        <v>0</v>
      </c>
      <c r="Z213" s="251">
        <f>PUNTAJE!BL213</f>
        <v>0</v>
      </c>
      <c r="AA213" s="251">
        <f>PUNTAJE!BO213</f>
        <v>0</v>
      </c>
      <c r="AB213" s="251">
        <f>PUNTAJE!BR213</f>
        <v>0</v>
      </c>
      <c r="AC213" s="251">
        <f>PUNTAJE!BU213</f>
        <v>0</v>
      </c>
      <c r="AD213" s="251">
        <f>PUNTAJE!BX213</f>
        <v>0</v>
      </c>
      <c r="AE213" s="251">
        <f>PUNTAJE!CA213</f>
        <v>0</v>
      </c>
      <c r="AF213" s="251">
        <f>PUNTAJE!CD213</f>
        <v>0</v>
      </c>
      <c r="AG213" s="251">
        <f>PUNTAJE!CG213</f>
        <v>0</v>
      </c>
      <c r="AH213" s="251">
        <f>PUNTAJE!CJ213</f>
        <v>0</v>
      </c>
      <c r="AI213" s="40">
        <f t="shared" si="73"/>
        <v>500.00000000000006</v>
      </c>
      <c r="AJ213" s="146" t="s">
        <v>560</v>
      </c>
      <c r="AK213" s="206">
        <f t="shared" ref="AK213" si="78">MAX(H213,I213,J213,K213,L213,M213,N213,O213,Q213,R213,S213,T213,U213,V213,W213,X213,Y213,Z213,AA213,AB213,AC213,AD213,AE213,AH213)</f>
        <v>474.25414364640886</v>
      </c>
      <c r="AL213" s="40">
        <f>AK213-N213</f>
        <v>0</v>
      </c>
      <c r="AM213" s="40" t="s">
        <v>558</v>
      </c>
      <c r="AN213" s="206">
        <f>MAX(H213,I213,J213,K213,L213,M213,O213,Q213,R213,S213,T213,U213,V213,W213,X213,Y213,Z213,AA213,AB213,AC213,AD213,AE213,AH213)</f>
        <v>463.3488070819389</v>
      </c>
      <c r="AO213" s="40">
        <f>AN213-X213</f>
        <v>42.23420739591063</v>
      </c>
      <c r="AP213" s="40" t="s">
        <v>562</v>
      </c>
    </row>
    <row r="214" spans="1:42" s="40" customFormat="1" ht="25.5" x14ac:dyDescent="0.2">
      <c r="A214" s="103">
        <v>205</v>
      </c>
      <c r="B214" s="202" t="s">
        <v>336</v>
      </c>
      <c r="C214" s="121" t="s">
        <v>326</v>
      </c>
      <c r="D214" s="146">
        <v>1</v>
      </c>
      <c r="E214" s="227" t="s">
        <v>53</v>
      </c>
      <c r="F214" s="228">
        <v>1</v>
      </c>
      <c r="G214" s="25">
        <v>59704.218756000002</v>
      </c>
      <c r="H214" s="251">
        <f>PUNTAJE!J214</f>
        <v>0</v>
      </c>
      <c r="I214" s="251">
        <f>PUNTAJE!M214</f>
        <v>0</v>
      </c>
      <c r="J214" s="251">
        <f>PUNTAJE!P214</f>
        <v>0</v>
      </c>
      <c r="K214" s="251">
        <f>PUNTAJE!S214</f>
        <v>0</v>
      </c>
      <c r="L214" s="251">
        <f>PUNTAJE!V214</f>
        <v>0</v>
      </c>
      <c r="M214" s="251">
        <f>PUNTAJE!Y214</f>
        <v>0</v>
      </c>
      <c r="N214" s="251">
        <f>PUNTAJE!AB214</f>
        <v>500</v>
      </c>
      <c r="O214" s="251">
        <f>PUNTAJE!AE214</f>
        <v>0</v>
      </c>
      <c r="P214" s="251">
        <f>PUNTAJE!AH214</f>
        <v>0</v>
      </c>
      <c r="Q214" s="251">
        <f>PUNTAJE!AK214</f>
        <v>0</v>
      </c>
      <c r="R214" s="251">
        <f>PUNTAJE!AN214</f>
        <v>0</v>
      </c>
      <c r="S214" s="251">
        <f>PUNTAJE!AQ214</f>
        <v>0</v>
      </c>
      <c r="T214" s="251">
        <f>PUNTAJE!AT214</f>
        <v>0</v>
      </c>
      <c r="U214" s="251">
        <f>PUNTAJE!AW214</f>
        <v>0</v>
      </c>
      <c r="V214" s="251">
        <f>PUNTAJE!AZ214</f>
        <v>0</v>
      </c>
      <c r="W214" s="251">
        <f>PUNTAJE!BC214</f>
        <v>0</v>
      </c>
      <c r="X214" s="251">
        <f>PUNTAJE!BF214</f>
        <v>0</v>
      </c>
      <c r="Y214" s="251">
        <f>PUNTAJE!BI214</f>
        <v>0</v>
      </c>
      <c r="Z214" s="251">
        <f>PUNTAJE!BL214</f>
        <v>0</v>
      </c>
      <c r="AA214" s="251">
        <f>PUNTAJE!BO214</f>
        <v>0</v>
      </c>
      <c r="AB214" s="251">
        <f>PUNTAJE!BR214</f>
        <v>0</v>
      </c>
      <c r="AC214" s="251">
        <f>PUNTAJE!BU214</f>
        <v>0</v>
      </c>
      <c r="AD214" s="251">
        <f>PUNTAJE!BX214</f>
        <v>0</v>
      </c>
      <c r="AE214" s="251">
        <f>PUNTAJE!CA214</f>
        <v>0</v>
      </c>
      <c r="AF214" s="251">
        <f>PUNTAJE!CD214</f>
        <v>0</v>
      </c>
      <c r="AG214" s="251">
        <f>PUNTAJE!CG214</f>
        <v>0</v>
      </c>
      <c r="AH214" s="251">
        <f>PUNTAJE!CJ214</f>
        <v>0</v>
      </c>
      <c r="AI214" s="40">
        <f t="shared" si="73"/>
        <v>500</v>
      </c>
      <c r="AJ214" s="146" t="s">
        <v>558</v>
      </c>
      <c r="AK214" s="40">
        <f>MAX(H214,I214,J214,K214,L214,M214,O214,P214,Q214,R214,S214,T214,U214,V214,W214,X214,Y214,Z214,AA214,AB214,AC214,AD214,AE214,AH214)</f>
        <v>0</v>
      </c>
      <c r="AM214" s="40" t="s">
        <v>601</v>
      </c>
      <c r="AP214" s="40" t="s">
        <v>602</v>
      </c>
    </row>
    <row r="215" spans="1:42" s="40" customFormat="1" ht="51" x14ac:dyDescent="0.2">
      <c r="A215" s="103">
        <v>206</v>
      </c>
      <c r="B215" s="202" t="s">
        <v>337</v>
      </c>
      <c r="C215" s="121" t="s">
        <v>330</v>
      </c>
      <c r="D215" s="146">
        <v>1</v>
      </c>
      <c r="E215" s="227" t="s">
        <v>53</v>
      </c>
      <c r="F215" s="228">
        <v>1</v>
      </c>
      <c r="G215" s="25">
        <v>14410.9</v>
      </c>
      <c r="H215" s="251">
        <f>PUNTAJE!J215</f>
        <v>0</v>
      </c>
      <c r="I215" s="251">
        <f>PUNTAJE!M215</f>
        <v>0</v>
      </c>
      <c r="J215" s="251">
        <f>PUNTAJE!P215</f>
        <v>0</v>
      </c>
      <c r="K215" s="251">
        <f>PUNTAJE!S215</f>
        <v>0</v>
      </c>
      <c r="L215" s="251">
        <f>PUNTAJE!V215</f>
        <v>0</v>
      </c>
      <c r="M215" s="251">
        <f>PUNTAJE!Y215</f>
        <v>0</v>
      </c>
      <c r="N215" s="251">
        <f>PUNTAJE!AB215</f>
        <v>449.72640218878246</v>
      </c>
      <c r="O215" s="251">
        <f>PUNTAJE!AE215</f>
        <v>0</v>
      </c>
      <c r="P215" s="251">
        <f>PUNTAJE!AH215</f>
        <v>500</v>
      </c>
      <c r="Q215" s="251">
        <f>PUNTAJE!AK215</f>
        <v>0</v>
      </c>
      <c r="R215" s="251">
        <f>PUNTAJE!AN215</f>
        <v>410.33908882879132</v>
      </c>
      <c r="S215" s="251">
        <f>PUNTAJE!AQ215</f>
        <v>0</v>
      </c>
      <c r="T215" s="251">
        <f>PUNTAJE!AT215</f>
        <v>0</v>
      </c>
      <c r="U215" s="251">
        <f>PUNTAJE!AW215</f>
        <v>0</v>
      </c>
      <c r="V215" s="251">
        <f>PUNTAJE!AZ215</f>
        <v>0</v>
      </c>
      <c r="W215" s="251">
        <f>PUNTAJE!BC215</f>
        <v>0</v>
      </c>
      <c r="X215" s="251">
        <f>PUNTAJE!BF215</f>
        <v>410.50988553590014</v>
      </c>
      <c r="Y215" s="251">
        <f>PUNTAJE!BI215</f>
        <v>0</v>
      </c>
      <c r="Z215" s="251">
        <f>PUNTAJE!BL215</f>
        <v>0</v>
      </c>
      <c r="AA215" s="251">
        <f>PUNTAJE!BO215</f>
        <v>0</v>
      </c>
      <c r="AB215" s="251">
        <f>PUNTAJE!BR215</f>
        <v>0</v>
      </c>
      <c r="AC215" s="251">
        <f>PUNTAJE!BU215</f>
        <v>0</v>
      </c>
      <c r="AD215" s="251">
        <f>PUNTAJE!BX215</f>
        <v>0</v>
      </c>
      <c r="AE215" s="251">
        <f>PUNTAJE!CA215</f>
        <v>0</v>
      </c>
      <c r="AF215" s="251">
        <f>PUNTAJE!CD215</f>
        <v>0</v>
      </c>
      <c r="AG215" s="251">
        <f>PUNTAJE!CG215</f>
        <v>0</v>
      </c>
      <c r="AH215" s="251">
        <f>PUNTAJE!CJ215</f>
        <v>0</v>
      </c>
      <c r="AI215" s="40">
        <f t="shared" si="73"/>
        <v>500</v>
      </c>
      <c r="AJ215" s="146" t="s">
        <v>560</v>
      </c>
      <c r="AK215" s="206">
        <f>MAX(H215,I215,J215,K215,L215,M215,N215,O215,Q215,R215,S215,T215,U215,V215,W215,X215,Y215,Z215,AA215,AB215,AC215,AD215,AE215,AH215)</f>
        <v>449.72640218878246</v>
      </c>
      <c r="AL215" s="40">
        <f>AK215-N215</f>
        <v>0</v>
      </c>
      <c r="AM215" s="40" t="s">
        <v>558</v>
      </c>
      <c r="AN215" s="206">
        <f>MAX(H215,I215,J215,K215,L215,M215,O215,Q215,R215,S215,T215,U215,V215,W215,X215,Y215,Z215,AA215,AB215,AC215,AD215,AE215,AH215)</f>
        <v>410.50988553590014</v>
      </c>
      <c r="AO215" s="40">
        <f>AN215-X215</f>
        <v>0</v>
      </c>
      <c r="AP215" s="40" t="s">
        <v>567</v>
      </c>
    </row>
    <row r="216" spans="1:42" s="40" customFormat="1" ht="409.5" x14ac:dyDescent="0.2">
      <c r="A216" s="103">
        <v>207</v>
      </c>
      <c r="B216" s="202" t="s">
        <v>338</v>
      </c>
      <c r="C216" s="121" t="s">
        <v>339</v>
      </c>
      <c r="D216" s="146">
        <v>1</v>
      </c>
      <c r="E216" s="227" t="s">
        <v>53</v>
      </c>
      <c r="F216" s="228">
        <v>173.33333333333334</v>
      </c>
      <c r="G216" s="25">
        <v>54303.270000000004</v>
      </c>
      <c r="H216" s="251">
        <f>PUNTAJE!J216</f>
        <v>500</v>
      </c>
      <c r="I216" s="251">
        <f>PUNTAJE!M216</f>
        <v>0</v>
      </c>
      <c r="J216" s="251">
        <f>PUNTAJE!P216</f>
        <v>0</v>
      </c>
      <c r="K216" s="251">
        <f>PUNTAJE!S216</f>
        <v>0</v>
      </c>
      <c r="L216" s="251">
        <f>PUNTAJE!V216</f>
        <v>0</v>
      </c>
      <c r="M216" s="251">
        <f>PUNTAJE!Y216</f>
        <v>0</v>
      </c>
      <c r="N216" s="251">
        <f>PUNTAJE!AB216</f>
        <v>0</v>
      </c>
      <c r="O216" s="251">
        <f>PUNTAJE!AE216</f>
        <v>0</v>
      </c>
      <c r="P216" s="251">
        <f>PUNTAJE!AH216</f>
        <v>465.88673775753182</v>
      </c>
      <c r="Q216" s="251">
        <f>PUNTAJE!AK216</f>
        <v>0</v>
      </c>
      <c r="R216" s="251">
        <f>PUNTAJE!AN216</f>
        <v>0</v>
      </c>
      <c r="S216" s="251">
        <f>PUNTAJE!AQ216</f>
        <v>0</v>
      </c>
      <c r="T216" s="251">
        <f>PUNTAJE!AT216</f>
        <v>497.78761061946904</v>
      </c>
      <c r="U216" s="251">
        <f>PUNTAJE!AW216</f>
        <v>478.51977881752441</v>
      </c>
      <c r="V216" s="251">
        <f>PUNTAJE!AZ216</f>
        <v>0</v>
      </c>
      <c r="W216" s="251">
        <f>PUNTAJE!BC216</f>
        <v>0</v>
      </c>
      <c r="X216" s="251">
        <f>PUNTAJE!BF216</f>
        <v>493.06422983367298</v>
      </c>
      <c r="Y216" s="251">
        <f>PUNTAJE!BI216</f>
        <v>0</v>
      </c>
      <c r="Z216" s="251">
        <f>PUNTAJE!BL216</f>
        <v>0</v>
      </c>
      <c r="AA216" s="251">
        <f>PUNTAJE!BO216</f>
        <v>0</v>
      </c>
      <c r="AB216" s="251">
        <f>PUNTAJE!BR216</f>
        <v>0</v>
      </c>
      <c r="AC216" s="251">
        <f>PUNTAJE!BU216</f>
        <v>0</v>
      </c>
      <c r="AD216" s="251">
        <f>PUNTAJE!BX216</f>
        <v>0</v>
      </c>
      <c r="AE216" s="251">
        <f>PUNTAJE!CA216</f>
        <v>0</v>
      </c>
      <c r="AF216" s="251">
        <f>PUNTAJE!CD216</f>
        <v>0</v>
      </c>
      <c r="AG216" s="251">
        <f>PUNTAJE!CG216</f>
        <v>0</v>
      </c>
      <c r="AH216" s="251">
        <f>PUNTAJE!CJ216</f>
        <v>0</v>
      </c>
      <c r="AI216" s="40">
        <f t="shared" si="73"/>
        <v>500</v>
      </c>
      <c r="AJ216" s="146" t="s">
        <v>42</v>
      </c>
      <c r="AM216" s="40" t="s">
        <v>564</v>
      </c>
      <c r="AN216" s="40">
        <f>MAX(I216,J216,K216,L216,M216,N216,O216,P216,Q216,R216,S216,,U216,V216,W216,X216,Y216,Z216,AA216,AB216,AC216,AD216,AE216,AH216)</f>
        <v>493.06422983367298</v>
      </c>
      <c r="AP216" s="40" t="s">
        <v>567</v>
      </c>
    </row>
    <row r="217" spans="1:42" s="40" customFormat="1" ht="344.25" x14ac:dyDescent="0.2">
      <c r="A217" s="103">
        <v>208</v>
      </c>
      <c r="B217" s="202" t="s">
        <v>340</v>
      </c>
      <c r="C217" s="121" t="s">
        <v>341</v>
      </c>
      <c r="D217" s="146">
        <v>1</v>
      </c>
      <c r="E217" s="227" t="s">
        <v>53</v>
      </c>
      <c r="F217" s="228">
        <v>1</v>
      </c>
      <c r="G217" s="25">
        <v>48330.66</v>
      </c>
      <c r="H217" s="251">
        <f>PUNTAJE!J217</f>
        <v>0</v>
      </c>
      <c r="I217" s="251">
        <f>PUNTAJE!M217</f>
        <v>0</v>
      </c>
      <c r="J217" s="251">
        <f>PUNTAJE!P217</f>
        <v>0</v>
      </c>
      <c r="K217" s="251">
        <f>PUNTAJE!S217</f>
        <v>0</v>
      </c>
      <c r="L217" s="251">
        <f>PUNTAJE!V217</f>
        <v>0</v>
      </c>
      <c r="M217" s="251">
        <f>PUNTAJE!Y217</f>
        <v>0</v>
      </c>
      <c r="N217" s="251">
        <f>PUNTAJE!AB217</f>
        <v>0</v>
      </c>
      <c r="O217" s="251">
        <f>PUNTAJE!AE217</f>
        <v>0</v>
      </c>
      <c r="P217" s="251">
        <f>PUNTAJE!AH217</f>
        <v>0</v>
      </c>
      <c r="Q217" s="251">
        <f>PUNTAJE!AK217</f>
        <v>0</v>
      </c>
      <c r="R217" s="251">
        <f>PUNTAJE!AN217</f>
        <v>0</v>
      </c>
      <c r="S217" s="251">
        <f>PUNTAJE!AQ217</f>
        <v>0</v>
      </c>
      <c r="T217" s="251">
        <f>PUNTAJE!AT217</f>
        <v>408.18090452261305</v>
      </c>
      <c r="U217" s="251">
        <f>PUNTAJE!AW217</f>
        <v>0</v>
      </c>
      <c r="V217" s="251">
        <f>PUNTAJE!AZ217</f>
        <v>0</v>
      </c>
      <c r="W217" s="251">
        <f>PUNTAJE!BC217</f>
        <v>0</v>
      </c>
      <c r="X217" s="251">
        <f>PUNTAJE!BF217</f>
        <v>499.99999999999994</v>
      </c>
      <c r="Y217" s="251">
        <f>PUNTAJE!BI217</f>
        <v>0</v>
      </c>
      <c r="Z217" s="251">
        <f>PUNTAJE!BL217</f>
        <v>0</v>
      </c>
      <c r="AA217" s="251">
        <f>PUNTAJE!BO217</f>
        <v>0</v>
      </c>
      <c r="AB217" s="251">
        <f>PUNTAJE!BR217</f>
        <v>0</v>
      </c>
      <c r="AC217" s="251">
        <f>PUNTAJE!BU217</f>
        <v>0</v>
      </c>
      <c r="AD217" s="251">
        <f>PUNTAJE!BX217</f>
        <v>0</v>
      </c>
      <c r="AE217" s="251">
        <f>PUNTAJE!CA217</f>
        <v>0</v>
      </c>
      <c r="AF217" s="251">
        <f>PUNTAJE!CD217</f>
        <v>0</v>
      </c>
      <c r="AG217" s="251">
        <f>PUNTAJE!CG217</f>
        <v>0</v>
      </c>
      <c r="AH217" s="251">
        <f>PUNTAJE!CJ217</f>
        <v>0</v>
      </c>
      <c r="AI217" s="40">
        <f t="shared" si="73"/>
        <v>499.99999999999994</v>
      </c>
      <c r="AJ217" s="146" t="s">
        <v>567</v>
      </c>
      <c r="AK217" s="40">
        <f>MAX(H217,I217,J217,K217,L217,M217,N217,O217,P217,Q217,R217,S217,T217,U217,V217,W217,Y217,Z217,AA217,AB217,AC217,AD217,AE217,AH217)</f>
        <v>408.18090452261305</v>
      </c>
      <c r="AL217" s="40">
        <f>AK217-T217</f>
        <v>0</v>
      </c>
      <c r="AM217" s="40" t="s">
        <v>564</v>
      </c>
      <c r="AN217" s="40">
        <f>MAX(H217,I217,J217,K217,L217,M217,N217,O217,P217,Q217,R217,S217,U217,V217,W217,Y217,Z217,AA217,AB217,AC217,AD217,AE217,AH217)</f>
        <v>0</v>
      </c>
      <c r="AP217" s="40" t="s">
        <v>602</v>
      </c>
    </row>
    <row r="218" spans="1:42" s="40" customFormat="1" ht="306" x14ac:dyDescent="0.2">
      <c r="A218" s="103">
        <v>209</v>
      </c>
      <c r="B218" s="202" t="s">
        <v>342</v>
      </c>
      <c r="C218" s="121" t="s">
        <v>343</v>
      </c>
      <c r="D218" s="146">
        <v>1</v>
      </c>
      <c r="E218" s="227" t="s">
        <v>53</v>
      </c>
      <c r="F218" s="228">
        <v>138</v>
      </c>
      <c r="G218" s="25">
        <v>26290.67</v>
      </c>
      <c r="H218" s="251">
        <f>PUNTAJE!J218</f>
        <v>0</v>
      </c>
      <c r="I218" s="251">
        <f>PUNTAJE!M218</f>
        <v>0</v>
      </c>
      <c r="J218" s="251">
        <f>PUNTAJE!P218</f>
        <v>0</v>
      </c>
      <c r="K218" s="251">
        <f>PUNTAJE!S218</f>
        <v>0</v>
      </c>
      <c r="L218" s="251">
        <f>PUNTAJE!V218</f>
        <v>0</v>
      </c>
      <c r="M218" s="251">
        <f>PUNTAJE!Y218</f>
        <v>0</v>
      </c>
      <c r="N218" s="251">
        <f>PUNTAJE!AB218</f>
        <v>415.21153846153845</v>
      </c>
      <c r="O218" s="251">
        <f>PUNTAJE!AE218</f>
        <v>0</v>
      </c>
      <c r="P218" s="251">
        <f>PUNTAJE!AH218</f>
        <v>500</v>
      </c>
      <c r="Q218" s="251">
        <f>PUNTAJE!AK218</f>
        <v>0</v>
      </c>
      <c r="R218" s="251">
        <f>PUNTAJE!AN218</f>
        <v>0</v>
      </c>
      <c r="S218" s="251">
        <f>PUNTAJE!AQ218</f>
        <v>0</v>
      </c>
      <c r="T218" s="251">
        <f>PUNTAJE!AT218</f>
        <v>400.72383073496661</v>
      </c>
      <c r="U218" s="251">
        <f>PUNTAJE!AW218</f>
        <v>0</v>
      </c>
      <c r="V218" s="251">
        <f>PUNTAJE!AZ218</f>
        <v>0</v>
      </c>
      <c r="W218" s="251">
        <f>PUNTAJE!BC218</f>
        <v>0</v>
      </c>
      <c r="X218" s="251">
        <f>PUNTAJE!BF218</f>
        <v>408.59543544907461</v>
      </c>
      <c r="Y218" s="251">
        <f>PUNTAJE!BI218</f>
        <v>0</v>
      </c>
      <c r="Z218" s="251">
        <f>PUNTAJE!BL218</f>
        <v>0</v>
      </c>
      <c r="AA218" s="251">
        <f>PUNTAJE!BO218</f>
        <v>0</v>
      </c>
      <c r="AB218" s="251">
        <f>PUNTAJE!BR218</f>
        <v>0</v>
      </c>
      <c r="AC218" s="251">
        <f>PUNTAJE!BU218</f>
        <v>0</v>
      </c>
      <c r="AD218" s="251">
        <f>PUNTAJE!BX218</f>
        <v>0</v>
      </c>
      <c r="AE218" s="251">
        <f>PUNTAJE!CA218</f>
        <v>0</v>
      </c>
      <c r="AF218" s="251">
        <f>PUNTAJE!CD218</f>
        <v>0</v>
      </c>
      <c r="AG218" s="251">
        <f>PUNTAJE!CG218</f>
        <v>0</v>
      </c>
      <c r="AH218" s="251">
        <f>PUNTAJE!CJ218</f>
        <v>0</v>
      </c>
      <c r="AI218" s="40">
        <f t="shared" si="73"/>
        <v>500</v>
      </c>
      <c r="AJ218" s="146" t="s">
        <v>560</v>
      </c>
      <c r="AK218" s="206">
        <f>MAX(H218,I218,J218,K218,L218,M218,N218,O218,Q218,R218,S218,T218,U218,V218,W218,X218,Y218,Z218,AA218,AB218,AC218,AD218,AE218,AH218)</f>
        <v>415.21153846153845</v>
      </c>
      <c r="AL218" s="40">
        <f>AK218-N218</f>
        <v>0</v>
      </c>
      <c r="AM218" s="40" t="s">
        <v>558</v>
      </c>
      <c r="AN218" s="206">
        <f>MAX(H218,I218,J218,K218,L218,M218,O218,Q218,R218,S218,T218,U218,V218,W218,X218,Y218,Z218,AA218,AB218,AC218,AD218,AE218,AH218)</f>
        <v>408.59543544907461</v>
      </c>
      <c r="AO218" s="40">
        <f>AN218-X218</f>
        <v>0</v>
      </c>
      <c r="AP218" s="40" t="s">
        <v>567</v>
      </c>
    </row>
    <row r="219" spans="1:42" s="40" customFormat="1" ht="178.5" x14ac:dyDescent="0.2">
      <c r="A219" s="103">
        <v>210</v>
      </c>
      <c r="B219" s="202" t="s">
        <v>344</v>
      </c>
      <c r="C219" s="121" t="s">
        <v>345</v>
      </c>
      <c r="D219" s="146">
        <v>1</v>
      </c>
      <c r="E219" s="227" t="s">
        <v>53</v>
      </c>
      <c r="F219" s="228">
        <v>9.5</v>
      </c>
      <c r="G219" s="25">
        <v>91564.55</v>
      </c>
      <c r="H219" s="251">
        <f>PUNTAJE!J219</f>
        <v>0</v>
      </c>
      <c r="I219" s="251">
        <f>PUNTAJE!M219</f>
        <v>0</v>
      </c>
      <c r="J219" s="251">
        <f>PUNTAJE!P219</f>
        <v>0</v>
      </c>
      <c r="K219" s="251">
        <f>PUNTAJE!S219</f>
        <v>0</v>
      </c>
      <c r="L219" s="251">
        <f>PUNTAJE!V219</f>
        <v>0</v>
      </c>
      <c r="M219" s="251">
        <f>PUNTAJE!Y219</f>
        <v>0</v>
      </c>
      <c r="N219" s="251">
        <f>PUNTAJE!AB219</f>
        <v>0</v>
      </c>
      <c r="O219" s="251">
        <f>PUNTAJE!AE219</f>
        <v>0</v>
      </c>
      <c r="P219" s="251">
        <f>PUNTAJE!AH219</f>
        <v>0</v>
      </c>
      <c r="Q219" s="251">
        <f>PUNTAJE!AK219</f>
        <v>0</v>
      </c>
      <c r="R219" s="251">
        <f>PUNTAJE!AN219</f>
        <v>0</v>
      </c>
      <c r="S219" s="251">
        <f>PUNTAJE!AQ219</f>
        <v>0</v>
      </c>
      <c r="T219" s="251">
        <f>PUNTAJE!AT219</f>
        <v>500</v>
      </c>
      <c r="U219" s="251">
        <f>PUNTAJE!AW219</f>
        <v>0</v>
      </c>
      <c r="V219" s="251">
        <f>PUNTAJE!AZ219</f>
        <v>0</v>
      </c>
      <c r="W219" s="251">
        <f>PUNTAJE!BC219</f>
        <v>0</v>
      </c>
      <c r="X219" s="251">
        <f>PUNTAJE!BF219</f>
        <v>0</v>
      </c>
      <c r="Y219" s="251">
        <f>PUNTAJE!BI219</f>
        <v>0</v>
      </c>
      <c r="Z219" s="251">
        <f>PUNTAJE!BL219</f>
        <v>0</v>
      </c>
      <c r="AA219" s="251">
        <f>PUNTAJE!BO219</f>
        <v>0</v>
      </c>
      <c r="AB219" s="251">
        <f>PUNTAJE!BR219</f>
        <v>0</v>
      </c>
      <c r="AC219" s="251">
        <f>PUNTAJE!BU219</f>
        <v>0</v>
      </c>
      <c r="AD219" s="251">
        <f>PUNTAJE!BX219</f>
        <v>0</v>
      </c>
      <c r="AE219" s="251">
        <f>PUNTAJE!CA219</f>
        <v>0</v>
      </c>
      <c r="AF219" s="251">
        <f>PUNTAJE!CD219</f>
        <v>0</v>
      </c>
      <c r="AG219" s="251">
        <f>PUNTAJE!CG219</f>
        <v>0</v>
      </c>
      <c r="AH219" s="251">
        <f>PUNTAJE!CJ219</f>
        <v>0</v>
      </c>
      <c r="AI219" s="40">
        <f t="shared" si="73"/>
        <v>500</v>
      </c>
      <c r="AJ219" s="146" t="s">
        <v>564</v>
      </c>
      <c r="AK219" s="40">
        <f>MAX(H219,I219,J219,K219,L219,M219,N219,O219,P219,Q219,R219,S219,U219,V219,W219,X219,Y219,Z219,AA219,AB219,AC219,AD219,AE219,AH219)</f>
        <v>0</v>
      </c>
      <c r="AM219" s="40" t="s">
        <v>601</v>
      </c>
      <c r="AP219" s="40" t="s">
        <v>602</v>
      </c>
    </row>
    <row r="220" spans="1:42" s="40" customFormat="1" ht="38.25" x14ac:dyDescent="0.2">
      <c r="A220" s="103">
        <v>211</v>
      </c>
      <c r="B220" s="202" t="s">
        <v>346</v>
      </c>
      <c r="C220" s="121" t="s">
        <v>347</v>
      </c>
      <c r="D220" s="146">
        <v>1</v>
      </c>
      <c r="E220" s="227" t="s">
        <v>53</v>
      </c>
      <c r="F220" s="228">
        <v>1</v>
      </c>
      <c r="G220" s="25">
        <v>2380526.932</v>
      </c>
      <c r="H220" s="251">
        <f>PUNTAJE!J220</f>
        <v>0</v>
      </c>
      <c r="I220" s="251">
        <f>PUNTAJE!M220</f>
        <v>0</v>
      </c>
      <c r="J220" s="251">
        <f>PUNTAJE!P220</f>
        <v>0</v>
      </c>
      <c r="K220" s="251">
        <f>PUNTAJE!S220</f>
        <v>0</v>
      </c>
      <c r="L220" s="251">
        <f>PUNTAJE!V220</f>
        <v>0</v>
      </c>
      <c r="M220" s="251">
        <f>PUNTAJE!Y220</f>
        <v>0</v>
      </c>
      <c r="N220" s="251">
        <f>PUNTAJE!AB220</f>
        <v>0</v>
      </c>
      <c r="O220" s="251">
        <f>PUNTAJE!AE220</f>
        <v>0</v>
      </c>
      <c r="P220" s="251">
        <f>PUNTAJE!AH220</f>
        <v>0</v>
      </c>
      <c r="Q220" s="251">
        <f>PUNTAJE!AK220</f>
        <v>0</v>
      </c>
      <c r="R220" s="251">
        <f>PUNTAJE!AN220</f>
        <v>0</v>
      </c>
      <c r="S220" s="251">
        <f>PUNTAJE!AQ220</f>
        <v>0</v>
      </c>
      <c r="T220" s="251">
        <f>PUNTAJE!AT220</f>
        <v>0</v>
      </c>
      <c r="U220" s="251">
        <f>PUNTAJE!AW220</f>
        <v>0</v>
      </c>
      <c r="V220" s="251">
        <f>PUNTAJE!AZ220</f>
        <v>0</v>
      </c>
      <c r="W220" s="251">
        <f>PUNTAJE!BC220</f>
        <v>0</v>
      </c>
      <c r="X220" s="251">
        <f>PUNTAJE!BF220</f>
        <v>0</v>
      </c>
      <c r="Y220" s="251">
        <f>PUNTAJE!BI220</f>
        <v>0</v>
      </c>
      <c r="Z220" s="251">
        <f>PUNTAJE!BL220</f>
        <v>0</v>
      </c>
      <c r="AA220" s="251">
        <f>PUNTAJE!BO220</f>
        <v>0</v>
      </c>
      <c r="AB220" s="251">
        <f>PUNTAJE!BR220</f>
        <v>0</v>
      </c>
      <c r="AC220" s="251">
        <f>PUNTAJE!BU220</f>
        <v>0</v>
      </c>
      <c r="AD220" s="251">
        <f>PUNTAJE!BX220</f>
        <v>0</v>
      </c>
      <c r="AE220" s="251">
        <f>PUNTAJE!CA220</f>
        <v>0</v>
      </c>
      <c r="AF220" s="251">
        <f>PUNTAJE!CD220</f>
        <v>0</v>
      </c>
      <c r="AG220" s="251">
        <f>PUNTAJE!CG220</f>
        <v>0</v>
      </c>
      <c r="AH220" s="251">
        <f>PUNTAJE!CJ220</f>
        <v>0</v>
      </c>
      <c r="AI220" s="40">
        <f t="shared" si="73"/>
        <v>0</v>
      </c>
      <c r="AJ220" s="40" t="s">
        <v>45</v>
      </c>
      <c r="AK220" s="40">
        <f t="shared" ref="AK220:AK249" si="79">MAX(H220,I220,J220,K220,L220,M220,N220,O220,P220,Q220,R220,S220,T220,U220,V220,W220,X220,Y220,Z220,AA220,AB220,AC220,AD220,AE220,AH220)</f>
        <v>0</v>
      </c>
      <c r="AM220" s="40" t="s">
        <v>45</v>
      </c>
      <c r="AP220" s="40" t="s">
        <v>45</v>
      </c>
    </row>
    <row r="221" spans="1:42" s="40" customFormat="1" ht="25.5" x14ac:dyDescent="0.2">
      <c r="A221" s="103">
        <v>212</v>
      </c>
      <c r="B221" s="202" t="s">
        <v>348</v>
      </c>
      <c r="C221" s="121" t="s">
        <v>349</v>
      </c>
      <c r="D221" s="146">
        <v>1</v>
      </c>
      <c r="E221" s="227" t="s">
        <v>53</v>
      </c>
      <c r="F221" s="228">
        <v>1</v>
      </c>
      <c r="G221" s="25">
        <v>1243000</v>
      </c>
      <c r="H221" s="251">
        <f>PUNTAJE!J221</f>
        <v>0</v>
      </c>
      <c r="I221" s="251">
        <f>PUNTAJE!M221</f>
        <v>0</v>
      </c>
      <c r="J221" s="251">
        <f>PUNTAJE!P221</f>
        <v>0</v>
      </c>
      <c r="K221" s="251">
        <f>PUNTAJE!S221</f>
        <v>0</v>
      </c>
      <c r="L221" s="251">
        <f>PUNTAJE!V221</f>
        <v>0</v>
      </c>
      <c r="M221" s="251">
        <f>PUNTAJE!Y221</f>
        <v>0</v>
      </c>
      <c r="N221" s="251">
        <f>PUNTAJE!AB221</f>
        <v>0</v>
      </c>
      <c r="O221" s="251">
        <f>PUNTAJE!AE221</f>
        <v>0</v>
      </c>
      <c r="P221" s="251">
        <f>PUNTAJE!AH221</f>
        <v>0</v>
      </c>
      <c r="Q221" s="251">
        <f>PUNTAJE!AK221</f>
        <v>0</v>
      </c>
      <c r="R221" s="251">
        <f>PUNTAJE!AN221</f>
        <v>0</v>
      </c>
      <c r="S221" s="251">
        <f>PUNTAJE!AQ221</f>
        <v>0</v>
      </c>
      <c r="T221" s="251">
        <f>PUNTAJE!AT221</f>
        <v>0</v>
      </c>
      <c r="U221" s="251">
        <f>PUNTAJE!AW221</f>
        <v>0</v>
      </c>
      <c r="V221" s="251">
        <f>PUNTAJE!AZ221</f>
        <v>0</v>
      </c>
      <c r="W221" s="251">
        <f>PUNTAJE!BC221</f>
        <v>0</v>
      </c>
      <c r="X221" s="251">
        <f>PUNTAJE!BF221</f>
        <v>0</v>
      </c>
      <c r="Y221" s="251">
        <f>PUNTAJE!BI221</f>
        <v>0</v>
      </c>
      <c r="Z221" s="251">
        <f>PUNTAJE!BL221</f>
        <v>0</v>
      </c>
      <c r="AA221" s="251">
        <f>PUNTAJE!BO221</f>
        <v>0</v>
      </c>
      <c r="AB221" s="251">
        <f>PUNTAJE!BR221</f>
        <v>0</v>
      </c>
      <c r="AC221" s="251">
        <f>PUNTAJE!BU221</f>
        <v>0</v>
      </c>
      <c r="AD221" s="251">
        <f>PUNTAJE!BX221</f>
        <v>0</v>
      </c>
      <c r="AE221" s="251">
        <f>PUNTAJE!CA221</f>
        <v>0</v>
      </c>
      <c r="AF221" s="251">
        <f>PUNTAJE!CD221</f>
        <v>0</v>
      </c>
      <c r="AG221" s="251">
        <f>PUNTAJE!CG221</f>
        <v>0</v>
      </c>
      <c r="AH221" s="251">
        <f>PUNTAJE!CJ221</f>
        <v>500</v>
      </c>
      <c r="AI221" s="40">
        <f t="shared" si="73"/>
        <v>500</v>
      </c>
      <c r="AJ221" s="146" t="s">
        <v>574</v>
      </c>
      <c r="AK221" s="40">
        <f>MAX(H221,I221,J221,K221,L221,M221,N221,O221,P221,Q221,R221,S221,T221,U221,V221,W221,X221,Y221,Z221,AA221,AB221,AC221,AD221,AE221,)</f>
        <v>0</v>
      </c>
      <c r="AM221" s="40" t="s">
        <v>601</v>
      </c>
      <c r="AN221" s="40">
        <f>MAX(H221,I221,J221,K221,L221,M221,N221,O221,P221,Q221,R221,S221,T221,U221,V221,W221,X221,Y221,Z221,AA221,AB221,AC221,AD221,AE221)</f>
        <v>0</v>
      </c>
      <c r="AP221" s="40" t="s">
        <v>602</v>
      </c>
    </row>
    <row r="222" spans="1:42" s="40" customFormat="1" ht="38.25" x14ac:dyDescent="0.2">
      <c r="A222" s="103">
        <v>213</v>
      </c>
      <c r="B222" s="202" t="s">
        <v>350</v>
      </c>
      <c r="C222" s="121" t="s">
        <v>351</v>
      </c>
      <c r="D222" s="146">
        <v>1</v>
      </c>
      <c r="E222" s="227" t="s">
        <v>53</v>
      </c>
      <c r="F222" s="228">
        <v>1</v>
      </c>
      <c r="G222" s="25">
        <v>4453509.55</v>
      </c>
      <c r="H222" s="251">
        <f>PUNTAJE!J222</f>
        <v>0</v>
      </c>
      <c r="I222" s="251">
        <f>PUNTAJE!M222</f>
        <v>0</v>
      </c>
      <c r="J222" s="251">
        <f>PUNTAJE!P222</f>
        <v>0</v>
      </c>
      <c r="K222" s="251">
        <f>PUNTAJE!S222</f>
        <v>0</v>
      </c>
      <c r="L222" s="251">
        <f>PUNTAJE!V222</f>
        <v>0</v>
      </c>
      <c r="M222" s="251">
        <f>PUNTAJE!Y222</f>
        <v>0</v>
      </c>
      <c r="N222" s="251">
        <f>PUNTAJE!AB222</f>
        <v>0</v>
      </c>
      <c r="O222" s="251">
        <f>PUNTAJE!AE222</f>
        <v>0</v>
      </c>
      <c r="P222" s="251">
        <f>PUNTAJE!AH222</f>
        <v>500.00000000000006</v>
      </c>
      <c r="Q222" s="251">
        <f>PUNTAJE!AK222</f>
        <v>0</v>
      </c>
      <c r="R222" s="251">
        <f>PUNTAJE!AN222</f>
        <v>0</v>
      </c>
      <c r="S222" s="251">
        <f>PUNTAJE!AQ222</f>
        <v>447.09753249546753</v>
      </c>
      <c r="T222" s="251">
        <f>PUNTAJE!AT222</f>
        <v>0</v>
      </c>
      <c r="U222" s="251">
        <f>PUNTAJE!AW222</f>
        <v>0</v>
      </c>
      <c r="V222" s="251">
        <f>PUNTAJE!AZ222</f>
        <v>0</v>
      </c>
      <c r="W222" s="251">
        <f>PUNTAJE!BC222</f>
        <v>0</v>
      </c>
      <c r="X222" s="251">
        <f>PUNTAJE!BF222</f>
        <v>0</v>
      </c>
      <c r="Y222" s="251">
        <f>PUNTAJE!BI222</f>
        <v>0</v>
      </c>
      <c r="Z222" s="251">
        <f>PUNTAJE!BL222</f>
        <v>0</v>
      </c>
      <c r="AA222" s="251">
        <f>PUNTAJE!BO222</f>
        <v>0</v>
      </c>
      <c r="AB222" s="251">
        <f>PUNTAJE!BR222</f>
        <v>0</v>
      </c>
      <c r="AC222" s="251">
        <f>PUNTAJE!BU222</f>
        <v>0</v>
      </c>
      <c r="AD222" s="251">
        <f>PUNTAJE!BX222</f>
        <v>0</v>
      </c>
      <c r="AE222" s="251">
        <f>PUNTAJE!CA222</f>
        <v>0</v>
      </c>
      <c r="AF222" s="251">
        <f>PUNTAJE!CD222</f>
        <v>0</v>
      </c>
      <c r="AG222" s="251">
        <f>PUNTAJE!CG222</f>
        <v>0</v>
      </c>
      <c r="AH222" s="251">
        <f>PUNTAJE!CJ222</f>
        <v>0</v>
      </c>
      <c r="AI222" s="40">
        <f t="shared" si="73"/>
        <v>500.00000000000006</v>
      </c>
      <c r="AJ222" s="146" t="s">
        <v>560</v>
      </c>
      <c r="AK222" s="206">
        <f t="shared" ref="AK222:AK223" si="80">MAX(H222,I222,J222,K222,L222,M222,N222,O222,Q222,R222,S222,T222,U222,V222,W222,X222,Y222,Z222,AA222,AB222,AC222,AD222,AE222,AH222)</f>
        <v>447.09753249546753</v>
      </c>
      <c r="AM222" s="40" t="s">
        <v>563</v>
      </c>
      <c r="AN222" s="206">
        <f t="shared" ref="AN222:AN223" si="81">MAX(H222,I222,J222,K222,L222,M222,N222,O222,Q222,R222,T222,U222,V222,W222,X222,Y222,Z222,AA222,AB222,AC222,AD222,AE222,AH222)</f>
        <v>0</v>
      </c>
      <c r="AP222" s="40" t="s">
        <v>602</v>
      </c>
    </row>
    <row r="223" spans="1:42" s="40" customFormat="1" ht="38.25" x14ac:dyDescent="0.2">
      <c r="A223" s="103">
        <v>214</v>
      </c>
      <c r="B223" s="202" t="s">
        <v>352</v>
      </c>
      <c r="C223" s="121" t="s">
        <v>351</v>
      </c>
      <c r="D223" s="146">
        <v>1</v>
      </c>
      <c r="E223" s="227" t="s">
        <v>53</v>
      </c>
      <c r="F223" s="228">
        <v>1</v>
      </c>
      <c r="G223" s="25">
        <v>4592275.45</v>
      </c>
      <c r="H223" s="251">
        <f>PUNTAJE!J223</f>
        <v>0</v>
      </c>
      <c r="I223" s="251">
        <f>PUNTAJE!M223</f>
        <v>0</v>
      </c>
      <c r="J223" s="251">
        <f>PUNTAJE!P223</f>
        <v>0</v>
      </c>
      <c r="K223" s="251">
        <f>PUNTAJE!S223</f>
        <v>0</v>
      </c>
      <c r="L223" s="251">
        <f>PUNTAJE!V223</f>
        <v>0</v>
      </c>
      <c r="M223" s="251">
        <f>PUNTAJE!Y223</f>
        <v>0</v>
      </c>
      <c r="N223" s="251">
        <f>PUNTAJE!AB223</f>
        <v>0</v>
      </c>
      <c r="O223" s="251">
        <f>PUNTAJE!AE223</f>
        <v>0</v>
      </c>
      <c r="P223" s="251">
        <f>PUNTAJE!AH223</f>
        <v>500</v>
      </c>
      <c r="Q223" s="251">
        <f>PUNTAJE!AK223</f>
        <v>0</v>
      </c>
      <c r="R223" s="251">
        <f>PUNTAJE!AN223</f>
        <v>0</v>
      </c>
      <c r="S223" s="251">
        <f>PUNTAJE!AQ223</f>
        <v>257.97434216407902</v>
      </c>
      <c r="T223" s="251">
        <f>PUNTAJE!AT223</f>
        <v>0</v>
      </c>
      <c r="U223" s="251">
        <f>PUNTAJE!AW223</f>
        <v>0</v>
      </c>
      <c r="V223" s="251">
        <f>PUNTAJE!AZ223</f>
        <v>0</v>
      </c>
      <c r="W223" s="251">
        <f>PUNTAJE!BC223</f>
        <v>0</v>
      </c>
      <c r="X223" s="251">
        <f>PUNTAJE!BF223</f>
        <v>0</v>
      </c>
      <c r="Y223" s="251">
        <f>PUNTAJE!BI223</f>
        <v>0</v>
      </c>
      <c r="Z223" s="251">
        <f>PUNTAJE!BL223</f>
        <v>0</v>
      </c>
      <c r="AA223" s="251">
        <f>PUNTAJE!BO223</f>
        <v>0</v>
      </c>
      <c r="AB223" s="251">
        <f>PUNTAJE!BR223</f>
        <v>0</v>
      </c>
      <c r="AC223" s="251">
        <f>PUNTAJE!BU223</f>
        <v>0</v>
      </c>
      <c r="AD223" s="251">
        <f>PUNTAJE!BX223</f>
        <v>0</v>
      </c>
      <c r="AE223" s="251">
        <f>PUNTAJE!CA223</f>
        <v>0</v>
      </c>
      <c r="AF223" s="251">
        <f>PUNTAJE!CD223</f>
        <v>0</v>
      </c>
      <c r="AG223" s="251">
        <f>PUNTAJE!CG223</f>
        <v>0</v>
      </c>
      <c r="AH223" s="251">
        <f>PUNTAJE!CJ223</f>
        <v>0</v>
      </c>
      <c r="AI223" s="40">
        <f t="shared" si="73"/>
        <v>500</v>
      </c>
      <c r="AJ223" s="146" t="s">
        <v>560</v>
      </c>
      <c r="AK223" s="206">
        <f t="shared" si="80"/>
        <v>257.97434216407902</v>
      </c>
      <c r="AM223" s="40" t="s">
        <v>563</v>
      </c>
      <c r="AN223" s="206">
        <f t="shared" si="81"/>
        <v>0</v>
      </c>
      <c r="AP223" s="40" t="s">
        <v>602</v>
      </c>
    </row>
    <row r="224" spans="1:42" s="40" customFormat="1" ht="38.25" x14ac:dyDescent="0.2">
      <c r="A224" s="103">
        <v>215</v>
      </c>
      <c r="B224" s="202" t="s">
        <v>353</v>
      </c>
      <c r="C224" s="121" t="s">
        <v>351</v>
      </c>
      <c r="D224" s="146">
        <v>1</v>
      </c>
      <c r="E224" s="227" t="s">
        <v>53</v>
      </c>
      <c r="F224" s="228">
        <v>1</v>
      </c>
      <c r="G224" s="25">
        <v>4592275.45</v>
      </c>
      <c r="H224" s="251">
        <f>PUNTAJE!J224</f>
        <v>0</v>
      </c>
      <c r="I224" s="251">
        <f>PUNTAJE!M224</f>
        <v>0</v>
      </c>
      <c r="J224" s="251">
        <f>PUNTAJE!P224</f>
        <v>0</v>
      </c>
      <c r="K224" s="251">
        <f>PUNTAJE!S224</f>
        <v>0</v>
      </c>
      <c r="L224" s="251">
        <f>PUNTAJE!V224</f>
        <v>0</v>
      </c>
      <c r="M224" s="251">
        <f>PUNTAJE!Y224</f>
        <v>0</v>
      </c>
      <c r="N224" s="251">
        <f>PUNTAJE!AB224</f>
        <v>0</v>
      </c>
      <c r="O224" s="251">
        <f>PUNTAJE!AE224</f>
        <v>0</v>
      </c>
      <c r="P224" s="251">
        <f>PUNTAJE!AH224</f>
        <v>0</v>
      </c>
      <c r="Q224" s="251">
        <f>PUNTAJE!AK224</f>
        <v>0</v>
      </c>
      <c r="R224" s="251">
        <f>PUNTAJE!AN224</f>
        <v>0</v>
      </c>
      <c r="S224" s="251">
        <f>PUNTAJE!AQ224</f>
        <v>500</v>
      </c>
      <c r="T224" s="251">
        <f>PUNTAJE!AT224</f>
        <v>0</v>
      </c>
      <c r="U224" s="251">
        <f>PUNTAJE!AW224</f>
        <v>0</v>
      </c>
      <c r="V224" s="251">
        <f>PUNTAJE!AZ224</f>
        <v>0</v>
      </c>
      <c r="W224" s="251">
        <f>PUNTAJE!BC224</f>
        <v>0</v>
      </c>
      <c r="X224" s="251">
        <f>PUNTAJE!BF224</f>
        <v>0</v>
      </c>
      <c r="Y224" s="251">
        <f>PUNTAJE!BI224</f>
        <v>0</v>
      </c>
      <c r="Z224" s="251">
        <f>PUNTAJE!BL224</f>
        <v>0</v>
      </c>
      <c r="AA224" s="251">
        <f>PUNTAJE!BO224</f>
        <v>0</v>
      </c>
      <c r="AB224" s="251">
        <f>PUNTAJE!BR224</f>
        <v>0</v>
      </c>
      <c r="AC224" s="251">
        <f>PUNTAJE!BU224</f>
        <v>0</v>
      </c>
      <c r="AD224" s="251">
        <f>PUNTAJE!BX224</f>
        <v>0</v>
      </c>
      <c r="AE224" s="251">
        <f>PUNTAJE!CA224</f>
        <v>0</v>
      </c>
      <c r="AF224" s="251">
        <f>PUNTAJE!CD224</f>
        <v>0</v>
      </c>
      <c r="AG224" s="251">
        <f>PUNTAJE!CG224</f>
        <v>0</v>
      </c>
      <c r="AH224" s="251">
        <f>PUNTAJE!CJ224</f>
        <v>0</v>
      </c>
      <c r="AI224" s="40">
        <f t="shared" si="73"/>
        <v>500</v>
      </c>
      <c r="AJ224" s="146" t="s">
        <v>563</v>
      </c>
      <c r="AK224" s="40">
        <f>MAX(H224,I224,J224,K224,L224,M224,N224,O224,P224,Q224,R224,T224,U224,V224,W224,X224,Y224,Z224,AA224,AB224,AC224,AD224,AE224,AH224)</f>
        <v>0</v>
      </c>
      <c r="AM224" s="40" t="s">
        <v>601</v>
      </c>
      <c r="AP224" s="40" t="s">
        <v>602</v>
      </c>
    </row>
    <row r="225" spans="1:42" s="40" customFormat="1" ht="25.5" x14ac:dyDescent="0.2">
      <c r="A225" s="103">
        <v>216</v>
      </c>
      <c r="B225" s="202" t="s">
        <v>354</v>
      </c>
      <c r="C225" s="121" t="s">
        <v>355</v>
      </c>
      <c r="D225" s="146">
        <v>1</v>
      </c>
      <c r="E225" s="227" t="s">
        <v>53</v>
      </c>
      <c r="F225" s="228">
        <v>1</v>
      </c>
      <c r="G225" s="25">
        <v>445309.9</v>
      </c>
      <c r="H225" s="251">
        <f>PUNTAJE!J225</f>
        <v>0</v>
      </c>
      <c r="I225" s="251">
        <f>PUNTAJE!M225</f>
        <v>0</v>
      </c>
      <c r="J225" s="251">
        <f>PUNTAJE!P225</f>
        <v>0</v>
      </c>
      <c r="K225" s="251">
        <f>PUNTAJE!S225</f>
        <v>0</v>
      </c>
      <c r="L225" s="251">
        <f>PUNTAJE!V225</f>
        <v>0</v>
      </c>
      <c r="M225" s="251">
        <f>PUNTAJE!Y225</f>
        <v>0</v>
      </c>
      <c r="N225" s="251">
        <f>PUNTAJE!AB225</f>
        <v>0</v>
      </c>
      <c r="O225" s="251">
        <f>PUNTAJE!AE225</f>
        <v>0</v>
      </c>
      <c r="P225" s="251">
        <f>PUNTAJE!AH225</f>
        <v>0</v>
      </c>
      <c r="Q225" s="251">
        <f>PUNTAJE!AK225</f>
        <v>0</v>
      </c>
      <c r="R225" s="251">
        <f>PUNTAJE!AN225</f>
        <v>0</v>
      </c>
      <c r="S225" s="251">
        <f>PUNTAJE!AQ225</f>
        <v>0</v>
      </c>
      <c r="T225" s="251">
        <f>PUNTAJE!AT225</f>
        <v>0</v>
      </c>
      <c r="U225" s="251">
        <f>PUNTAJE!AW225</f>
        <v>0</v>
      </c>
      <c r="V225" s="251">
        <f>PUNTAJE!AZ225</f>
        <v>0</v>
      </c>
      <c r="W225" s="251">
        <f>PUNTAJE!BC225</f>
        <v>0</v>
      </c>
      <c r="X225" s="251">
        <f>PUNTAJE!BF225</f>
        <v>0</v>
      </c>
      <c r="Y225" s="251">
        <f>PUNTAJE!BI225</f>
        <v>0</v>
      </c>
      <c r="Z225" s="251">
        <f>PUNTAJE!BL225</f>
        <v>0</v>
      </c>
      <c r="AA225" s="251">
        <f>PUNTAJE!BO225</f>
        <v>0</v>
      </c>
      <c r="AB225" s="251">
        <f>PUNTAJE!BR225</f>
        <v>0</v>
      </c>
      <c r="AC225" s="251">
        <f>PUNTAJE!BU225</f>
        <v>0</v>
      </c>
      <c r="AD225" s="251">
        <f>PUNTAJE!BX225</f>
        <v>0</v>
      </c>
      <c r="AE225" s="251">
        <f>PUNTAJE!CA225</f>
        <v>0</v>
      </c>
      <c r="AF225" s="251">
        <f>PUNTAJE!CD225</f>
        <v>0</v>
      </c>
      <c r="AG225" s="251">
        <f>PUNTAJE!CG225</f>
        <v>0</v>
      </c>
      <c r="AH225" s="251">
        <f>PUNTAJE!CJ225</f>
        <v>0</v>
      </c>
      <c r="AI225" s="40">
        <f t="shared" si="73"/>
        <v>0</v>
      </c>
      <c r="AJ225" s="40" t="s">
        <v>45</v>
      </c>
      <c r="AK225" s="40">
        <f t="shared" si="79"/>
        <v>0</v>
      </c>
      <c r="AM225" s="40" t="s">
        <v>45</v>
      </c>
      <c r="AP225" s="40" t="s">
        <v>45</v>
      </c>
    </row>
    <row r="226" spans="1:42" s="40" customFormat="1" ht="51" x14ac:dyDescent="0.2">
      <c r="A226" s="103">
        <v>217</v>
      </c>
      <c r="B226" s="202" t="s">
        <v>356</v>
      </c>
      <c r="C226" s="121" t="s">
        <v>355</v>
      </c>
      <c r="D226" s="146">
        <v>1</v>
      </c>
      <c r="E226" s="227" t="s">
        <v>53</v>
      </c>
      <c r="F226" s="228">
        <v>5.666666666666667</v>
      </c>
      <c r="G226" s="25">
        <v>1436925</v>
      </c>
      <c r="H226" s="251">
        <f>PUNTAJE!J226</f>
        <v>0</v>
      </c>
      <c r="I226" s="251">
        <f>PUNTAJE!M226</f>
        <v>0</v>
      </c>
      <c r="J226" s="251">
        <f>PUNTAJE!P226</f>
        <v>0</v>
      </c>
      <c r="K226" s="251">
        <f>PUNTAJE!S226</f>
        <v>0</v>
      </c>
      <c r="L226" s="251">
        <f>PUNTAJE!V226</f>
        <v>0</v>
      </c>
      <c r="M226" s="251">
        <f>PUNTAJE!Y226</f>
        <v>0</v>
      </c>
      <c r="N226" s="251">
        <f>PUNTAJE!AB226</f>
        <v>0</v>
      </c>
      <c r="O226" s="251">
        <f>PUNTAJE!AE226</f>
        <v>0</v>
      </c>
      <c r="P226" s="251">
        <f>PUNTAJE!AH226</f>
        <v>0</v>
      </c>
      <c r="Q226" s="251">
        <f>PUNTAJE!AK226</f>
        <v>0</v>
      </c>
      <c r="R226" s="251">
        <f>PUNTAJE!AN226</f>
        <v>0</v>
      </c>
      <c r="S226" s="251">
        <f>PUNTAJE!AQ226</f>
        <v>500</v>
      </c>
      <c r="T226" s="251">
        <f>PUNTAJE!AT226</f>
        <v>0</v>
      </c>
      <c r="U226" s="251">
        <f>PUNTAJE!AW226</f>
        <v>0</v>
      </c>
      <c r="V226" s="251">
        <f>PUNTAJE!AZ226</f>
        <v>0</v>
      </c>
      <c r="W226" s="251">
        <f>PUNTAJE!BC226</f>
        <v>0</v>
      </c>
      <c r="X226" s="251">
        <f>PUNTAJE!BF226</f>
        <v>0</v>
      </c>
      <c r="Y226" s="251">
        <f>PUNTAJE!BI226</f>
        <v>0</v>
      </c>
      <c r="Z226" s="251">
        <f>PUNTAJE!BL226</f>
        <v>0</v>
      </c>
      <c r="AA226" s="251">
        <f>PUNTAJE!BO226</f>
        <v>0</v>
      </c>
      <c r="AB226" s="251">
        <f>PUNTAJE!BR226</f>
        <v>0</v>
      </c>
      <c r="AC226" s="251">
        <f>PUNTAJE!BU226</f>
        <v>0</v>
      </c>
      <c r="AD226" s="251">
        <f>PUNTAJE!BX226</f>
        <v>0</v>
      </c>
      <c r="AE226" s="251">
        <f>PUNTAJE!CA226</f>
        <v>0</v>
      </c>
      <c r="AF226" s="251">
        <f>PUNTAJE!CD226</f>
        <v>0</v>
      </c>
      <c r="AG226" s="251">
        <f>PUNTAJE!CG226</f>
        <v>0</v>
      </c>
      <c r="AH226" s="251">
        <f>PUNTAJE!CJ226</f>
        <v>489.92538733868821</v>
      </c>
      <c r="AI226" s="40">
        <f t="shared" si="73"/>
        <v>500</v>
      </c>
      <c r="AJ226" s="146" t="s">
        <v>563</v>
      </c>
      <c r="AK226" s="40">
        <f t="shared" ref="AK226:AK230" si="82">MAX(H226,I226,J226,K226,L226,M226,N226,O226,P226,Q226,R226,T226,U226,V226,W226,X226,Y226,Z226,AA226,AB226,AC226,AD226,AE226,AH226)</f>
        <v>489.92538733868821</v>
      </c>
      <c r="AL226" s="40">
        <f>AK226-AH226</f>
        <v>0</v>
      </c>
      <c r="AM226" s="146" t="s">
        <v>574</v>
      </c>
      <c r="AN226" s="40">
        <f>MAX(H226,I226,J226,K226,L226,M226,N226,O226,P226,Q226,R226,T226,U226,V226,W226,X226,Y226,Z226,AA226,AB226,AC226,AD226,AE226)</f>
        <v>0</v>
      </c>
      <c r="AO226" s="254"/>
      <c r="AP226" s="40" t="s">
        <v>602</v>
      </c>
    </row>
    <row r="227" spans="1:42" s="40" customFormat="1" ht="38.25" x14ac:dyDescent="0.2">
      <c r="A227" s="103">
        <v>218</v>
      </c>
      <c r="B227" s="202" t="s">
        <v>357</v>
      </c>
      <c r="C227" s="121" t="s">
        <v>355</v>
      </c>
      <c r="D227" s="146">
        <v>1</v>
      </c>
      <c r="E227" s="227" t="s">
        <v>53</v>
      </c>
      <c r="F227" s="228">
        <v>3.5</v>
      </c>
      <c r="G227" s="25">
        <v>1329522.2283000001</v>
      </c>
      <c r="H227" s="251">
        <f>PUNTAJE!J227</f>
        <v>0</v>
      </c>
      <c r="I227" s="251">
        <f>PUNTAJE!M227</f>
        <v>0</v>
      </c>
      <c r="J227" s="251">
        <f>PUNTAJE!P227</f>
        <v>0</v>
      </c>
      <c r="K227" s="251">
        <f>PUNTAJE!S227</f>
        <v>0</v>
      </c>
      <c r="L227" s="251">
        <f>PUNTAJE!V227</f>
        <v>0</v>
      </c>
      <c r="M227" s="251">
        <f>PUNTAJE!Y227</f>
        <v>0</v>
      </c>
      <c r="N227" s="251">
        <f>PUNTAJE!AB227</f>
        <v>0</v>
      </c>
      <c r="O227" s="251">
        <f>PUNTAJE!AE227</f>
        <v>0</v>
      </c>
      <c r="P227" s="251">
        <f>PUNTAJE!AH227</f>
        <v>0</v>
      </c>
      <c r="Q227" s="251">
        <f>PUNTAJE!AK227</f>
        <v>0</v>
      </c>
      <c r="R227" s="251">
        <f>PUNTAJE!AN227</f>
        <v>0</v>
      </c>
      <c r="S227" s="251">
        <f>PUNTAJE!AQ227</f>
        <v>499.99999999999994</v>
      </c>
      <c r="T227" s="251">
        <f>PUNTAJE!AT227</f>
        <v>0</v>
      </c>
      <c r="U227" s="251">
        <f>PUNTAJE!AW227</f>
        <v>0</v>
      </c>
      <c r="V227" s="251">
        <f>PUNTAJE!AZ227</f>
        <v>0</v>
      </c>
      <c r="W227" s="251">
        <f>PUNTAJE!BC227</f>
        <v>0</v>
      </c>
      <c r="X227" s="251">
        <f>PUNTAJE!BF227</f>
        <v>0</v>
      </c>
      <c r="Y227" s="251">
        <f>PUNTAJE!BI227</f>
        <v>0</v>
      </c>
      <c r="Z227" s="251">
        <f>PUNTAJE!BL227</f>
        <v>0</v>
      </c>
      <c r="AA227" s="251">
        <f>PUNTAJE!BO227</f>
        <v>0</v>
      </c>
      <c r="AB227" s="251">
        <f>PUNTAJE!BR227</f>
        <v>0</v>
      </c>
      <c r="AC227" s="251">
        <f>PUNTAJE!BU227</f>
        <v>0</v>
      </c>
      <c r="AD227" s="251">
        <f>PUNTAJE!BX227</f>
        <v>0</v>
      </c>
      <c r="AE227" s="251">
        <f>PUNTAJE!CA227</f>
        <v>0</v>
      </c>
      <c r="AF227" s="251">
        <f>PUNTAJE!CD227</f>
        <v>0</v>
      </c>
      <c r="AG227" s="251">
        <f>PUNTAJE!CG227</f>
        <v>0</v>
      </c>
      <c r="AH227" s="251">
        <f>PUNTAJE!CJ227</f>
        <v>0</v>
      </c>
      <c r="AI227" s="40">
        <f t="shared" si="73"/>
        <v>499.99999999999994</v>
      </c>
      <c r="AJ227" s="146" t="s">
        <v>563</v>
      </c>
      <c r="AK227" s="40">
        <f t="shared" si="82"/>
        <v>0</v>
      </c>
      <c r="AM227" s="40" t="s">
        <v>601</v>
      </c>
      <c r="AP227" s="40" t="s">
        <v>602</v>
      </c>
    </row>
    <row r="228" spans="1:42" s="40" customFormat="1" ht="38.25" x14ac:dyDescent="0.2">
      <c r="A228" s="103">
        <v>219</v>
      </c>
      <c r="B228" s="202" t="s">
        <v>358</v>
      </c>
      <c r="C228" s="121" t="s">
        <v>355</v>
      </c>
      <c r="D228" s="146">
        <v>1</v>
      </c>
      <c r="E228" s="227" t="s">
        <v>53</v>
      </c>
      <c r="F228" s="228">
        <v>1</v>
      </c>
      <c r="G228" s="25">
        <v>1443493.8</v>
      </c>
      <c r="H228" s="251">
        <f>PUNTAJE!J228</f>
        <v>0</v>
      </c>
      <c r="I228" s="251">
        <f>PUNTAJE!M228</f>
        <v>0</v>
      </c>
      <c r="J228" s="251">
        <f>PUNTAJE!P228</f>
        <v>0</v>
      </c>
      <c r="K228" s="251">
        <f>PUNTAJE!S228</f>
        <v>0</v>
      </c>
      <c r="L228" s="251">
        <f>PUNTAJE!V228</f>
        <v>0</v>
      </c>
      <c r="M228" s="251">
        <f>PUNTAJE!Y228</f>
        <v>0</v>
      </c>
      <c r="N228" s="251">
        <f>PUNTAJE!AB228</f>
        <v>0</v>
      </c>
      <c r="O228" s="251">
        <f>PUNTAJE!AE228</f>
        <v>0</v>
      </c>
      <c r="P228" s="251">
        <f>PUNTAJE!AH228</f>
        <v>0</v>
      </c>
      <c r="Q228" s="251">
        <f>PUNTAJE!AK228</f>
        <v>0</v>
      </c>
      <c r="R228" s="251">
        <f>PUNTAJE!AN228</f>
        <v>0</v>
      </c>
      <c r="S228" s="251">
        <f>PUNTAJE!AQ228</f>
        <v>499.99999999999994</v>
      </c>
      <c r="T228" s="251">
        <f>PUNTAJE!AT228</f>
        <v>0</v>
      </c>
      <c r="U228" s="251">
        <f>PUNTAJE!AW228</f>
        <v>0</v>
      </c>
      <c r="V228" s="251">
        <f>PUNTAJE!AZ228</f>
        <v>0</v>
      </c>
      <c r="W228" s="251">
        <f>PUNTAJE!BC228</f>
        <v>0</v>
      </c>
      <c r="X228" s="251">
        <f>PUNTAJE!BF228</f>
        <v>0</v>
      </c>
      <c r="Y228" s="251">
        <f>PUNTAJE!BI228</f>
        <v>0</v>
      </c>
      <c r="Z228" s="251">
        <f>PUNTAJE!BL228</f>
        <v>0</v>
      </c>
      <c r="AA228" s="251">
        <f>PUNTAJE!BO228</f>
        <v>0</v>
      </c>
      <c r="AB228" s="251">
        <f>PUNTAJE!BR228</f>
        <v>0</v>
      </c>
      <c r="AC228" s="251">
        <f>PUNTAJE!BU228</f>
        <v>0</v>
      </c>
      <c r="AD228" s="251">
        <f>PUNTAJE!BX228</f>
        <v>0</v>
      </c>
      <c r="AE228" s="251">
        <f>PUNTAJE!CA228</f>
        <v>0</v>
      </c>
      <c r="AF228" s="251">
        <f>PUNTAJE!CD228</f>
        <v>0</v>
      </c>
      <c r="AG228" s="251">
        <f>PUNTAJE!CG228</f>
        <v>0</v>
      </c>
      <c r="AH228" s="251">
        <f>PUNTAJE!CJ228</f>
        <v>0</v>
      </c>
      <c r="AI228" s="40">
        <f t="shared" si="73"/>
        <v>499.99999999999994</v>
      </c>
      <c r="AJ228" s="146" t="s">
        <v>563</v>
      </c>
      <c r="AK228" s="40">
        <f t="shared" si="82"/>
        <v>0</v>
      </c>
      <c r="AM228" s="40" t="s">
        <v>601</v>
      </c>
      <c r="AP228" s="40" t="s">
        <v>602</v>
      </c>
    </row>
    <row r="229" spans="1:42" s="40" customFormat="1" ht="38.25" x14ac:dyDescent="0.2">
      <c r="A229" s="103">
        <v>220</v>
      </c>
      <c r="B229" s="202" t="s">
        <v>359</v>
      </c>
      <c r="C229" s="121" t="s">
        <v>355</v>
      </c>
      <c r="D229" s="146">
        <v>1</v>
      </c>
      <c r="E229" s="227" t="s">
        <v>53</v>
      </c>
      <c r="F229" s="228">
        <v>4.666666666666667</v>
      </c>
      <c r="G229" s="25">
        <v>1443493.8</v>
      </c>
      <c r="H229" s="251">
        <f>PUNTAJE!J229</f>
        <v>0</v>
      </c>
      <c r="I229" s="251">
        <f>PUNTAJE!M229</f>
        <v>0</v>
      </c>
      <c r="J229" s="251">
        <f>PUNTAJE!P229</f>
        <v>0</v>
      </c>
      <c r="K229" s="251">
        <f>PUNTAJE!S229</f>
        <v>0</v>
      </c>
      <c r="L229" s="251">
        <f>PUNTAJE!V229</f>
        <v>0</v>
      </c>
      <c r="M229" s="251">
        <f>PUNTAJE!Y229</f>
        <v>0</v>
      </c>
      <c r="N229" s="251">
        <f>PUNTAJE!AB229</f>
        <v>0</v>
      </c>
      <c r="O229" s="251">
        <f>PUNTAJE!AE229</f>
        <v>0</v>
      </c>
      <c r="P229" s="251">
        <f>PUNTAJE!AH229</f>
        <v>0</v>
      </c>
      <c r="Q229" s="251">
        <f>PUNTAJE!AK229</f>
        <v>0</v>
      </c>
      <c r="R229" s="251">
        <f>PUNTAJE!AN229</f>
        <v>0</v>
      </c>
      <c r="S229" s="251">
        <f>PUNTAJE!AQ229</f>
        <v>499.99999999999994</v>
      </c>
      <c r="T229" s="251">
        <f>PUNTAJE!AT229</f>
        <v>0</v>
      </c>
      <c r="U229" s="251">
        <f>PUNTAJE!AW229</f>
        <v>0</v>
      </c>
      <c r="V229" s="251">
        <f>PUNTAJE!AZ229</f>
        <v>0</v>
      </c>
      <c r="W229" s="251">
        <f>PUNTAJE!BC229</f>
        <v>0</v>
      </c>
      <c r="X229" s="251">
        <f>PUNTAJE!BF229</f>
        <v>0</v>
      </c>
      <c r="Y229" s="251">
        <f>PUNTAJE!BI229</f>
        <v>0</v>
      </c>
      <c r="Z229" s="251">
        <f>PUNTAJE!BL229</f>
        <v>0</v>
      </c>
      <c r="AA229" s="251">
        <f>PUNTAJE!BO229</f>
        <v>0</v>
      </c>
      <c r="AB229" s="251">
        <f>PUNTAJE!BR229</f>
        <v>0</v>
      </c>
      <c r="AC229" s="251">
        <f>PUNTAJE!BU229</f>
        <v>0</v>
      </c>
      <c r="AD229" s="251">
        <f>PUNTAJE!BX229</f>
        <v>0</v>
      </c>
      <c r="AE229" s="251">
        <f>PUNTAJE!CA229</f>
        <v>0</v>
      </c>
      <c r="AF229" s="251">
        <f>PUNTAJE!CD229</f>
        <v>0</v>
      </c>
      <c r="AG229" s="251">
        <f>PUNTAJE!CG229</f>
        <v>0</v>
      </c>
      <c r="AH229" s="251">
        <f>PUNTAJE!CJ229</f>
        <v>0</v>
      </c>
      <c r="AI229" s="40">
        <f t="shared" si="73"/>
        <v>499.99999999999994</v>
      </c>
      <c r="AJ229" s="146" t="s">
        <v>563</v>
      </c>
      <c r="AK229" s="40">
        <f t="shared" si="82"/>
        <v>0</v>
      </c>
      <c r="AM229" s="40" t="s">
        <v>601</v>
      </c>
      <c r="AP229" s="40" t="s">
        <v>602</v>
      </c>
    </row>
    <row r="230" spans="1:42" s="40" customFormat="1" ht="38.25" x14ac:dyDescent="0.2">
      <c r="A230" s="103">
        <v>221</v>
      </c>
      <c r="B230" s="202" t="s">
        <v>360</v>
      </c>
      <c r="C230" s="121" t="s">
        <v>355</v>
      </c>
      <c r="D230" s="146">
        <v>1</v>
      </c>
      <c r="E230" s="227" t="s">
        <v>53</v>
      </c>
      <c r="F230" s="228">
        <v>7</v>
      </c>
      <c r="G230" s="25">
        <v>1426929</v>
      </c>
      <c r="H230" s="251">
        <f>PUNTAJE!J230</f>
        <v>0</v>
      </c>
      <c r="I230" s="251">
        <f>PUNTAJE!M230</f>
        <v>0</v>
      </c>
      <c r="J230" s="251">
        <f>PUNTAJE!P230</f>
        <v>0</v>
      </c>
      <c r="K230" s="251">
        <f>PUNTAJE!S230</f>
        <v>0</v>
      </c>
      <c r="L230" s="251">
        <f>PUNTAJE!V230</f>
        <v>0</v>
      </c>
      <c r="M230" s="251">
        <f>PUNTAJE!Y230</f>
        <v>0</v>
      </c>
      <c r="N230" s="251">
        <f>PUNTAJE!AB230</f>
        <v>0</v>
      </c>
      <c r="O230" s="251">
        <f>PUNTAJE!AE230</f>
        <v>0</v>
      </c>
      <c r="P230" s="251">
        <f>PUNTAJE!AH230</f>
        <v>0</v>
      </c>
      <c r="Q230" s="251">
        <f>PUNTAJE!AK230</f>
        <v>0</v>
      </c>
      <c r="R230" s="251">
        <f>PUNTAJE!AN230</f>
        <v>0</v>
      </c>
      <c r="S230" s="251">
        <f>PUNTAJE!AQ230</f>
        <v>500</v>
      </c>
      <c r="T230" s="251">
        <f>PUNTAJE!AT230</f>
        <v>0</v>
      </c>
      <c r="U230" s="251">
        <f>PUNTAJE!AW230</f>
        <v>0</v>
      </c>
      <c r="V230" s="251">
        <f>PUNTAJE!AZ230</f>
        <v>0</v>
      </c>
      <c r="W230" s="251">
        <f>PUNTAJE!BC230</f>
        <v>0</v>
      </c>
      <c r="X230" s="251">
        <f>PUNTAJE!BF230</f>
        <v>0</v>
      </c>
      <c r="Y230" s="251">
        <f>PUNTAJE!BI230</f>
        <v>0</v>
      </c>
      <c r="Z230" s="251">
        <f>PUNTAJE!BL230</f>
        <v>0</v>
      </c>
      <c r="AA230" s="251">
        <f>PUNTAJE!BO230</f>
        <v>0</v>
      </c>
      <c r="AB230" s="251">
        <f>PUNTAJE!BR230</f>
        <v>0</v>
      </c>
      <c r="AC230" s="251">
        <f>PUNTAJE!BU230</f>
        <v>0</v>
      </c>
      <c r="AD230" s="251">
        <f>PUNTAJE!BX230</f>
        <v>0</v>
      </c>
      <c r="AE230" s="251">
        <f>PUNTAJE!CA230</f>
        <v>0</v>
      </c>
      <c r="AF230" s="251">
        <f>PUNTAJE!CD230</f>
        <v>0</v>
      </c>
      <c r="AG230" s="251">
        <f>PUNTAJE!CG230</f>
        <v>0</v>
      </c>
      <c r="AH230" s="251">
        <f>PUNTAJE!CJ230</f>
        <v>0</v>
      </c>
      <c r="AI230" s="40">
        <f t="shared" si="73"/>
        <v>500</v>
      </c>
      <c r="AJ230" s="146" t="s">
        <v>563</v>
      </c>
      <c r="AK230" s="40">
        <f t="shared" si="82"/>
        <v>0</v>
      </c>
      <c r="AM230" s="40" t="s">
        <v>601</v>
      </c>
      <c r="AP230" s="40" t="s">
        <v>602</v>
      </c>
    </row>
    <row r="231" spans="1:42" s="40" customFormat="1" ht="38.25" x14ac:dyDescent="0.2">
      <c r="A231" s="103">
        <v>222</v>
      </c>
      <c r="B231" s="202" t="s">
        <v>361</v>
      </c>
      <c r="C231" s="121" t="s">
        <v>355</v>
      </c>
      <c r="D231" s="146">
        <v>1</v>
      </c>
      <c r="E231" s="227" t="s">
        <v>53</v>
      </c>
      <c r="F231" s="228">
        <v>1</v>
      </c>
      <c r="G231" s="25">
        <v>1319721.8999999999</v>
      </c>
      <c r="H231" s="251">
        <f>PUNTAJE!J231</f>
        <v>0</v>
      </c>
      <c r="I231" s="251">
        <f>PUNTAJE!M231</f>
        <v>0</v>
      </c>
      <c r="J231" s="251">
        <f>PUNTAJE!P231</f>
        <v>0</v>
      </c>
      <c r="K231" s="251">
        <f>PUNTAJE!S231</f>
        <v>0</v>
      </c>
      <c r="L231" s="251">
        <f>PUNTAJE!V231</f>
        <v>0</v>
      </c>
      <c r="M231" s="251">
        <f>PUNTAJE!Y231</f>
        <v>0</v>
      </c>
      <c r="N231" s="251">
        <f>PUNTAJE!AB231</f>
        <v>0</v>
      </c>
      <c r="O231" s="251">
        <f>PUNTAJE!AE231</f>
        <v>0</v>
      </c>
      <c r="P231" s="251">
        <f>PUNTAJE!AH231</f>
        <v>0</v>
      </c>
      <c r="Q231" s="251">
        <f>PUNTAJE!AK231</f>
        <v>0</v>
      </c>
      <c r="R231" s="251">
        <f>PUNTAJE!AN231</f>
        <v>0</v>
      </c>
      <c r="S231" s="251">
        <f>PUNTAJE!AQ231</f>
        <v>0</v>
      </c>
      <c r="T231" s="251">
        <f>PUNTAJE!AT231</f>
        <v>0</v>
      </c>
      <c r="U231" s="251">
        <f>PUNTAJE!AW231</f>
        <v>0</v>
      </c>
      <c r="V231" s="251">
        <f>PUNTAJE!AZ231</f>
        <v>0</v>
      </c>
      <c r="W231" s="251">
        <f>PUNTAJE!BC231</f>
        <v>0</v>
      </c>
      <c r="X231" s="251">
        <f>PUNTAJE!BF231</f>
        <v>0</v>
      </c>
      <c r="Y231" s="251">
        <f>PUNTAJE!BI231</f>
        <v>0</v>
      </c>
      <c r="Z231" s="251">
        <f>PUNTAJE!BL231</f>
        <v>0</v>
      </c>
      <c r="AA231" s="251">
        <f>PUNTAJE!BO231</f>
        <v>0</v>
      </c>
      <c r="AB231" s="251">
        <f>PUNTAJE!BR231</f>
        <v>0</v>
      </c>
      <c r="AC231" s="251">
        <f>PUNTAJE!BU231</f>
        <v>0</v>
      </c>
      <c r="AD231" s="251">
        <f>PUNTAJE!BX231</f>
        <v>0</v>
      </c>
      <c r="AE231" s="251">
        <f>PUNTAJE!CA231</f>
        <v>0</v>
      </c>
      <c r="AF231" s="251">
        <f>PUNTAJE!CD231</f>
        <v>0</v>
      </c>
      <c r="AG231" s="251">
        <f>PUNTAJE!CG231</f>
        <v>0</v>
      </c>
      <c r="AH231" s="251">
        <f>PUNTAJE!CJ231</f>
        <v>0</v>
      </c>
      <c r="AI231" s="40">
        <f t="shared" si="73"/>
        <v>0</v>
      </c>
      <c r="AJ231" s="40" t="s">
        <v>45</v>
      </c>
      <c r="AK231" s="40">
        <f t="shared" si="79"/>
        <v>0</v>
      </c>
      <c r="AM231" s="40" t="s">
        <v>45</v>
      </c>
      <c r="AP231" s="40" t="s">
        <v>45</v>
      </c>
    </row>
    <row r="232" spans="1:42" s="40" customFormat="1" ht="25.5" x14ac:dyDescent="0.2">
      <c r="A232" s="103">
        <v>223</v>
      </c>
      <c r="B232" s="202" t="s">
        <v>362</v>
      </c>
      <c r="C232" s="121" t="s">
        <v>355</v>
      </c>
      <c r="D232" s="146">
        <v>1</v>
      </c>
      <c r="E232" s="227" t="s">
        <v>53</v>
      </c>
      <c r="F232" s="228">
        <v>1</v>
      </c>
      <c r="G232" s="25">
        <v>1443493.8</v>
      </c>
      <c r="H232" s="251">
        <f>PUNTAJE!J232</f>
        <v>0</v>
      </c>
      <c r="I232" s="251">
        <f>PUNTAJE!M232</f>
        <v>0</v>
      </c>
      <c r="J232" s="251">
        <f>PUNTAJE!P232</f>
        <v>0</v>
      </c>
      <c r="K232" s="251">
        <f>PUNTAJE!S232</f>
        <v>0</v>
      </c>
      <c r="L232" s="251">
        <f>PUNTAJE!V232</f>
        <v>0</v>
      </c>
      <c r="M232" s="251">
        <f>PUNTAJE!Y232</f>
        <v>0</v>
      </c>
      <c r="N232" s="251">
        <f>PUNTAJE!AB232</f>
        <v>0</v>
      </c>
      <c r="O232" s="251">
        <f>PUNTAJE!AE232</f>
        <v>0</v>
      </c>
      <c r="P232" s="251">
        <f>PUNTAJE!AH232</f>
        <v>0</v>
      </c>
      <c r="Q232" s="251">
        <f>PUNTAJE!AK232</f>
        <v>0</v>
      </c>
      <c r="R232" s="251">
        <f>PUNTAJE!AN232</f>
        <v>0</v>
      </c>
      <c r="S232" s="251">
        <f>PUNTAJE!AQ232</f>
        <v>499.99999999999994</v>
      </c>
      <c r="T232" s="251">
        <f>PUNTAJE!AT232</f>
        <v>0</v>
      </c>
      <c r="U232" s="251">
        <f>PUNTAJE!AW232</f>
        <v>0</v>
      </c>
      <c r="V232" s="251">
        <f>PUNTAJE!AZ232</f>
        <v>0</v>
      </c>
      <c r="W232" s="251">
        <f>PUNTAJE!BC232</f>
        <v>0</v>
      </c>
      <c r="X232" s="251">
        <f>PUNTAJE!BF232</f>
        <v>0</v>
      </c>
      <c r="Y232" s="251">
        <f>PUNTAJE!BI232</f>
        <v>0</v>
      </c>
      <c r="Z232" s="251">
        <f>PUNTAJE!BL232</f>
        <v>0</v>
      </c>
      <c r="AA232" s="251">
        <f>PUNTAJE!BO232</f>
        <v>0</v>
      </c>
      <c r="AB232" s="251">
        <f>PUNTAJE!BR232</f>
        <v>0</v>
      </c>
      <c r="AC232" s="251">
        <f>PUNTAJE!BU232</f>
        <v>0</v>
      </c>
      <c r="AD232" s="251">
        <f>PUNTAJE!BX232</f>
        <v>0</v>
      </c>
      <c r="AE232" s="251">
        <f>PUNTAJE!CA232</f>
        <v>0</v>
      </c>
      <c r="AF232" s="251">
        <f>PUNTAJE!CD232</f>
        <v>0</v>
      </c>
      <c r="AG232" s="251">
        <f>PUNTAJE!CG232</f>
        <v>0</v>
      </c>
      <c r="AH232" s="251">
        <f>PUNTAJE!CJ232</f>
        <v>0</v>
      </c>
      <c r="AI232" s="40">
        <f t="shared" si="73"/>
        <v>499.99999999999994</v>
      </c>
      <c r="AJ232" s="146" t="s">
        <v>563</v>
      </c>
      <c r="AK232" s="40">
        <f t="shared" ref="AK232:AK237" si="83">MAX(H232,I232,J232,K232,L232,M232,N232,O232,P232,Q232,R232,T232,U232,V232,W232,X232,Y232,Z232,AA232,AB232,AC232,AD232,AE232,AH232)</f>
        <v>0</v>
      </c>
      <c r="AM232" s="40" t="s">
        <v>601</v>
      </c>
      <c r="AP232" s="40" t="s">
        <v>602</v>
      </c>
    </row>
    <row r="233" spans="1:42" s="40" customFormat="1" ht="51" x14ac:dyDescent="0.2">
      <c r="A233" s="103">
        <v>224</v>
      </c>
      <c r="B233" s="202" t="s">
        <v>363</v>
      </c>
      <c r="C233" s="121" t="s">
        <v>355</v>
      </c>
      <c r="D233" s="146">
        <v>1</v>
      </c>
      <c r="E233" s="227" t="s">
        <v>53</v>
      </c>
      <c r="F233" s="228">
        <v>11</v>
      </c>
      <c r="G233" s="25">
        <v>387226</v>
      </c>
      <c r="H233" s="251">
        <f>PUNTAJE!J233</f>
        <v>0</v>
      </c>
      <c r="I233" s="251">
        <f>PUNTAJE!M233</f>
        <v>0</v>
      </c>
      <c r="J233" s="251">
        <f>PUNTAJE!P233</f>
        <v>0</v>
      </c>
      <c r="K233" s="251">
        <f>PUNTAJE!S233</f>
        <v>0</v>
      </c>
      <c r="L233" s="251">
        <f>PUNTAJE!V233</f>
        <v>0</v>
      </c>
      <c r="M233" s="251">
        <f>PUNTAJE!Y233</f>
        <v>0</v>
      </c>
      <c r="N233" s="251">
        <f>PUNTAJE!AB233</f>
        <v>0</v>
      </c>
      <c r="O233" s="251">
        <f>PUNTAJE!AE233</f>
        <v>0</v>
      </c>
      <c r="P233" s="251">
        <f>PUNTAJE!AH233</f>
        <v>0</v>
      </c>
      <c r="Q233" s="251">
        <f>PUNTAJE!AK233</f>
        <v>0</v>
      </c>
      <c r="R233" s="251">
        <f>PUNTAJE!AN233</f>
        <v>0</v>
      </c>
      <c r="S233" s="251">
        <f>PUNTAJE!AQ233</f>
        <v>500</v>
      </c>
      <c r="T233" s="251">
        <f>PUNTAJE!AT233</f>
        <v>0</v>
      </c>
      <c r="U233" s="251">
        <f>PUNTAJE!AW233</f>
        <v>0</v>
      </c>
      <c r="V233" s="251">
        <f>PUNTAJE!AZ233</f>
        <v>0</v>
      </c>
      <c r="W233" s="251">
        <f>PUNTAJE!BC233</f>
        <v>0</v>
      </c>
      <c r="X233" s="251">
        <f>PUNTAJE!BF233</f>
        <v>362.46151105682367</v>
      </c>
      <c r="Y233" s="251">
        <f>PUNTAJE!BI233</f>
        <v>0</v>
      </c>
      <c r="Z233" s="251">
        <f>PUNTAJE!BL233</f>
        <v>0</v>
      </c>
      <c r="AA233" s="251">
        <f>PUNTAJE!BO233</f>
        <v>0</v>
      </c>
      <c r="AB233" s="251">
        <f>PUNTAJE!BR233</f>
        <v>0</v>
      </c>
      <c r="AC233" s="251">
        <f>PUNTAJE!BU233</f>
        <v>0</v>
      </c>
      <c r="AD233" s="251">
        <f>PUNTAJE!BX233</f>
        <v>0</v>
      </c>
      <c r="AE233" s="251">
        <f>PUNTAJE!CA233</f>
        <v>0</v>
      </c>
      <c r="AF233" s="251">
        <f>PUNTAJE!CD233</f>
        <v>0</v>
      </c>
      <c r="AG233" s="251">
        <f>PUNTAJE!CG233</f>
        <v>0</v>
      </c>
      <c r="AH233" s="251">
        <f>PUNTAJE!CJ233</f>
        <v>414.90387416254003</v>
      </c>
      <c r="AI233" s="40">
        <f t="shared" si="73"/>
        <v>500</v>
      </c>
      <c r="AJ233" s="146" t="s">
        <v>563</v>
      </c>
      <c r="AK233" s="40">
        <f t="shared" si="83"/>
        <v>414.90387416254003</v>
      </c>
      <c r="AL233" s="40">
        <f>AK233-AH233</f>
        <v>0</v>
      </c>
      <c r="AM233" s="146" t="s">
        <v>574</v>
      </c>
      <c r="AN233" s="40">
        <f>MAX(H233,I233,J233,K233,L233,M233,N233,O233,P233,Q233,R233,T233,U233,V233,W233,X233,Y233,Z233,AA233,AB233,AC233,AD233,AE233)</f>
        <v>362.46151105682367</v>
      </c>
      <c r="AO233" s="254"/>
      <c r="AP233" s="40" t="s">
        <v>567</v>
      </c>
    </row>
    <row r="234" spans="1:42" s="40" customFormat="1" ht="25.5" x14ac:dyDescent="0.2">
      <c r="A234" s="103">
        <v>225</v>
      </c>
      <c r="B234" s="202" t="s">
        <v>364</v>
      </c>
      <c r="C234" s="121" t="s">
        <v>365</v>
      </c>
      <c r="D234" s="146">
        <v>1</v>
      </c>
      <c r="E234" s="227" t="s">
        <v>53</v>
      </c>
      <c r="F234" s="228">
        <v>1</v>
      </c>
      <c r="G234" s="25">
        <v>474458.95</v>
      </c>
      <c r="H234" s="251">
        <f>PUNTAJE!J234</f>
        <v>0</v>
      </c>
      <c r="I234" s="251">
        <f>PUNTAJE!M234</f>
        <v>0</v>
      </c>
      <c r="J234" s="251">
        <f>PUNTAJE!P234</f>
        <v>0</v>
      </c>
      <c r="K234" s="251">
        <f>PUNTAJE!S234</f>
        <v>0</v>
      </c>
      <c r="L234" s="251">
        <f>PUNTAJE!V234</f>
        <v>0</v>
      </c>
      <c r="M234" s="251">
        <f>PUNTAJE!Y234</f>
        <v>0</v>
      </c>
      <c r="N234" s="251">
        <f>PUNTAJE!AB234</f>
        <v>0</v>
      </c>
      <c r="O234" s="251">
        <f>PUNTAJE!AE234</f>
        <v>0</v>
      </c>
      <c r="P234" s="251">
        <f>PUNTAJE!AH234</f>
        <v>0</v>
      </c>
      <c r="Q234" s="251">
        <f>PUNTAJE!AK234</f>
        <v>0</v>
      </c>
      <c r="R234" s="251">
        <f>PUNTAJE!AN234</f>
        <v>0</v>
      </c>
      <c r="S234" s="251">
        <f>PUNTAJE!AQ234</f>
        <v>500</v>
      </c>
      <c r="T234" s="251">
        <f>PUNTAJE!AT234</f>
        <v>0</v>
      </c>
      <c r="U234" s="251">
        <f>PUNTAJE!AW234</f>
        <v>0</v>
      </c>
      <c r="V234" s="251">
        <f>PUNTAJE!AZ234</f>
        <v>0</v>
      </c>
      <c r="W234" s="251">
        <f>PUNTAJE!BC234</f>
        <v>0</v>
      </c>
      <c r="X234" s="251">
        <f>PUNTAJE!BF234</f>
        <v>0</v>
      </c>
      <c r="Y234" s="251">
        <f>PUNTAJE!BI234</f>
        <v>0</v>
      </c>
      <c r="Z234" s="251">
        <f>PUNTAJE!BL234</f>
        <v>0</v>
      </c>
      <c r="AA234" s="251">
        <f>PUNTAJE!BO234</f>
        <v>0</v>
      </c>
      <c r="AB234" s="251">
        <f>PUNTAJE!BR234</f>
        <v>0</v>
      </c>
      <c r="AC234" s="251">
        <f>PUNTAJE!BU234</f>
        <v>0</v>
      </c>
      <c r="AD234" s="251">
        <f>PUNTAJE!BX234</f>
        <v>0</v>
      </c>
      <c r="AE234" s="251">
        <f>PUNTAJE!CA234</f>
        <v>0</v>
      </c>
      <c r="AF234" s="251">
        <f>PUNTAJE!CD234</f>
        <v>0</v>
      </c>
      <c r="AG234" s="251">
        <f>PUNTAJE!CG234</f>
        <v>0</v>
      </c>
      <c r="AH234" s="251">
        <f>PUNTAJE!CJ234</f>
        <v>0</v>
      </c>
      <c r="AI234" s="40">
        <f t="shared" si="73"/>
        <v>500</v>
      </c>
      <c r="AJ234" s="146" t="s">
        <v>563</v>
      </c>
      <c r="AK234" s="40">
        <f t="shared" si="83"/>
        <v>0</v>
      </c>
      <c r="AM234" s="40" t="s">
        <v>601</v>
      </c>
      <c r="AP234" s="40" t="s">
        <v>602</v>
      </c>
    </row>
    <row r="235" spans="1:42" s="40" customFormat="1" ht="25.5" x14ac:dyDescent="0.2">
      <c r="A235" s="103">
        <v>226</v>
      </c>
      <c r="B235" s="202" t="s">
        <v>366</v>
      </c>
      <c r="C235" s="121" t="s">
        <v>365</v>
      </c>
      <c r="D235" s="146">
        <v>1</v>
      </c>
      <c r="E235" s="227" t="s">
        <v>53</v>
      </c>
      <c r="F235" s="228">
        <v>1</v>
      </c>
      <c r="G235" s="25">
        <v>749901.17616399995</v>
      </c>
      <c r="H235" s="251">
        <f>PUNTAJE!J235</f>
        <v>0</v>
      </c>
      <c r="I235" s="251">
        <f>PUNTAJE!M235</f>
        <v>0</v>
      </c>
      <c r="J235" s="251">
        <f>PUNTAJE!P235</f>
        <v>0</v>
      </c>
      <c r="K235" s="251">
        <f>PUNTAJE!S235</f>
        <v>0</v>
      </c>
      <c r="L235" s="251">
        <f>PUNTAJE!V235</f>
        <v>0</v>
      </c>
      <c r="M235" s="251">
        <f>PUNTAJE!Y235</f>
        <v>0</v>
      </c>
      <c r="N235" s="251">
        <f>PUNTAJE!AB235</f>
        <v>0</v>
      </c>
      <c r="O235" s="251">
        <f>PUNTAJE!AE235</f>
        <v>0</v>
      </c>
      <c r="P235" s="251">
        <f>PUNTAJE!AH235</f>
        <v>0</v>
      </c>
      <c r="Q235" s="251">
        <f>PUNTAJE!AK235</f>
        <v>0</v>
      </c>
      <c r="R235" s="251">
        <f>PUNTAJE!AN235</f>
        <v>0</v>
      </c>
      <c r="S235" s="251">
        <f>PUNTAJE!AQ235</f>
        <v>500</v>
      </c>
      <c r="T235" s="251">
        <f>PUNTAJE!AT235</f>
        <v>0</v>
      </c>
      <c r="U235" s="251">
        <f>PUNTAJE!AW235</f>
        <v>0</v>
      </c>
      <c r="V235" s="251">
        <f>PUNTAJE!AZ235</f>
        <v>0</v>
      </c>
      <c r="W235" s="251">
        <f>PUNTAJE!BC235</f>
        <v>0</v>
      </c>
      <c r="X235" s="251">
        <f>PUNTAJE!BF235</f>
        <v>0</v>
      </c>
      <c r="Y235" s="251">
        <f>PUNTAJE!BI235</f>
        <v>0</v>
      </c>
      <c r="Z235" s="251">
        <f>PUNTAJE!BL235</f>
        <v>0</v>
      </c>
      <c r="AA235" s="251">
        <f>PUNTAJE!BO235</f>
        <v>0</v>
      </c>
      <c r="AB235" s="251">
        <f>PUNTAJE!BR235</f>
        <v>0</v>
      </c>
      <c r="AC235" s="251">
        <f>PUNTAJE!BU235</f>
        <v>0</v>
      </c>
      <c r="AD235" s="251">
        <f>PUNTAJE!BX235</f>
        <v>0</v>
      </c>
      <c r="AE235" s="251">
        <f>PUNTAJE!CA235</f>
        <v>0</v>
      </c>
      <c r="AF235" s="251">
        <f>PUNTAJE!CD235</f>
        <v>0</v>
      </c>
      <c r="AG235" s="251">
        <f>PUNTAJE!CG235</f>
        <v>0</v>
      </c>
      <c r="AH235" s="251">
        <f>PUNTAJE!CJ235</f>
        <v>0</v>
      </c>
      <c r="AI235" s="40">
        <f t="shared" si="73"/>
        <v>500</v>
      </c>
      <c r="AJ235" s="146" t="s">
        <v>563</v>
      </c>
      <c r="AK235" s="40">
        <f t="shared" si="83"/>
        <v>0</v>
      </c>
      <c r="AM235" s="40" t="s">
        <v>601</v>
      </c>
      <c r="AP235" s="40" t="s">
        <v>602</v>
      </c>
    </row>
    <row r="236" spans="1:42" s="40" customFormat="1" ht="25.5" x14ac:dyDescent="0.2">
      <c r="A236" s="103">
        <v>227</v>
      </c>
      <c r="B236" s="202" t="s">
        <v>367</v>
      </c>
      <c r="C236" s="121" t="s">
        <v>365</v>
      </c>
      <c r="D236" s="146">
        <v>1</v>
      </c>
      <c r="E236" s="227" t="s">
        <v>53</v>
      </c>
      <c r="F236" s="228">
        <v>1</v>
      </c>
      <c r="G236" s="25">
        <v>412573</v>
      </c>
      <c r="H236" s="251">
        <f>PUNTAJE!J236</f>
        <v>0</v>
      </c>
      <c r="I236" s="251">
        <f>PUNTAJE!M236</f>
        <v>0</v>
      </c>
      <c r="J236" s="251">
        <f>PUNTAJE!P236</f>
        <v>0</v>
      </c>
      <c r="K236" s="251">
        <f>PUNTAJE!S236</f>
        <v>0</v>
      </c>
      <c r="L236" s="251">
        <f>PUNTAJE!V236</f>
        <v>0</v>
      </c>
      <c r="M236" s="251">
        <f>PUNTAJE!Y236</f>
        <v>0</v>
      </c>
      <c r="N236" s="251">
        <f>PUNTAJE!AB236</f>
        <v>0</v>
      </c>
      <c r="O236" s="251">
        <f>PUNTAJE!AE236</f>
        <v>0</v>
      </c>
      <c r="P236" s="251">
        <f>PUNTAJE!AH236</f>
        <v>0</v>
      </c>
      <c r="Q236" s="251">
        <f>PUNTAJE!AK236</f>
        <v>0</v>
      </c>
      <c r="R236" s="251">
        <f>PUNTAJE!AN236</f>
        <v>0</v>
      </c>
      <c r="S236" s="251">
        <f>PUNTAJE!AQ236</f>
        <v>500</v>
      </c>
      <c r="T236" s="251">
        <f>PUNTAJE!AT236</f>
        <v>0</v>
      </c>
      <c r="U236" s="251">
        <f>PUNTAJE!AW236</f>
        <v>0</v>
      </c>
      <c r="V236" s="251">
        <f>PUNTAJE!AZ236</f>
        <v>0</v>
      </c>
      <c r="W236" s="251">
        <f>PUNTAJE!BC236</f>
        <v>0</v>
      </c>
      <c r="X236" s="251">
        <f>PUNTAJE!BF236</f>
        <v>0</v>
      </c>
      <c r="Y236" s="251">
        <f>PUNTAJE!BI236</f>
        <v>0</v>
      </c>
      <c r="Z236" s="251">
        <f>PUNTAJE!BL236</f>
        <v>0</v>
      </c>
      <c r="AA236" s="251">
        <f>PUNTAJE!BO236</f>
        <v>0</v>
      </c>
      <c r="AB236" s="251">
        <f>PUNTAJE!BR236</f>
        <v>0</v>
      </c>
      <c r="AC236" s="251">
        <f>PUNTAJE!BU236</f>
        <v>0</v>
      </c>
      <c r="AD236" s="251">
        <f>PUNTAJE!BX236</f>
        <v>0</v>
      </c>
      <c r="AE236" s="251">
        <f>PUNTAJE!CA236</f>
        <v>0</v>
      </c>
      <c r="AF236" s="251">
        <f>PUNTAJE!CD236</f>
        <v>0</v>
      </c>
      <c r="AG236" s="251">
        <f>PUNTAJE!CG236</f>
        <v>0</v>
      </c>
      <c r="AH236" s="251">
        <f>PUNTAJE!CJ236</f>
        <v>0</v>
      </c>
      <c r="AI236" s="40">
        <f t="shared" si="73"/>
        <v>500</v>
      </c>
      <c r="AJ236" s="146" t="s">
        <v>563</v>
      </c>
      <c r="AK236" s="40">
        <f t="shared" si="83"/>
        <v>0</v>
      </c>
      <c r="AM236" s="40" t="s">
        <v>601</v>
      </c>
      <c r="AP236" s="40" t="s">
        <v>602</v>
      </c>
    </row>
    <row r="237" spans="1:42" s="40" customFormat="1" ht="25.5" x14ac:dyDescent="0.2">
      <c r="A237" s="103">
        <v>228</v>
      </c>
      <c r="B237" s="202" t="s">
        <v>368</v>
      </c>
      <c r="C237" s="121" t="s">
        <v>365</v>
      </c>
      <c r="D237" s="146">
        <v>1</v>
      </c>
      <c r="E237" s="227" t="s">
        <v>53</v>
      </c>
      <c r="F237" s="228">
        <v>1</v>
      </c>
      <c r="G237" s="25">
        <v>1066937.3397619999</v>
      </c>
      <c r="H237" s="251">
        <f>PUNTAJE!J237</f>
        <v>0</v>
      </c>
      <c r="I237" s="251">
        <f>PUNTAJE!M237</f>
        <v>0</v>
      </c>
      <c r="J237" s="251">
        <f>PUNTAJE!P237</f>
        <v>0</v>
      </c>
      <c r="K237" s="251">
        <f>PUNTAJE!S237</f>
        <v>0</v>
      </c>
      <c r="L237" s="251">
        <f>PUNTAJE!V237</f>
        <v>0</v>
      </c>
      <c r="M237" s="251">
        <f>PUNTAJE!Y237</f>
        <v>0</v>
      </c>
      <c r="N237" s="251">
        <f>PUNTAJE!AB237</f>
        <v>0</v>
      </c>
      <c r="O237" s="251">
        <f>PUNTAJE!AE237</f>
        <v>0</v>
      </c>
      <c r="P237" s="251">
        <f>PUNTAJE!AH237</f>
        <v>0</v>
      </c>
      <c r="Q237" s="251">
        <f>PUNTAJE!AK237</f>
        <v>0</v>
      </c>
      <c r="R237" s="251">
        <f>PUNTAJE!AN237</f>
        <v>0</v>
      </c>
      <c r="S237" s="251">
        <f>PUNTAJE!AQ237</f>
        <v>500</v>
      </c>
      <c r="T237" s="251">
        <f>PUNTAJE!AT237</f>
        <v>0</v>
      </c>
      <c r="U237" s="251">
        <f>PUNTAJE!AW237</f>
        <v>0</v>
      </c>
      <c r="V237" s="251">
        <f>PUNTAJE!AZ237</f>
        <v>0</v>
      </c>
      <c r="W237" s="251">
        <f>PUNTAJE!BC237</f>
        <v>0</v>
      </c>
      <c r="X237" s="251">
        <f>PUNTAJE!BF237</f>
        <v>0</v>
      </c>
      <c r="Y237" s="251">
        <f>PUNTAJE!BI237</f>
        <v>0</v>
      </c>
      <c r="Z237" s="251">
        <f>PUNTAJE!BL237</f>
        <v>0</v>
      </c>
      <c r="AA237" s="251">
        <f>PUNTAJE!BO237</f>
        <v>0</v>
      </c>
      <c r="AB237" s="251">
        <f>PUNTAJE!BR237</f>
        <v>0</v>
      </c>
      <c r="AC237" s="251">
        <f>PUNTAJE!BU237</f>
        <v>0</v>
      </c>
      <c r="AD237" s="251">
        <f>PUNTAJE!BX237</f>
        <v>0</v>
      </c>
      <c r="AE237" s="251">
        <f>PUNTAJE!CA237</f>
        <v>0</v>
      </c>
      <c r="AF237" s="251">
        <f>PUNTAJE!CD237</f>
        <v>0</v>
      </c>
      <c r="AG237" s="251">
        <f>PUNTAJE!CG237</f>
        <v>0</v>
      </c>
      <c r="AH237" s="251">
        <f>PUNTAJE!CJ237</f>
        <v>0</v>
      </c>
      <c r="AI237" s="40">
        <f t="shared" si="73"/>
        <v>500</v>
      </c>
      <c r="AJ237" s="146" t="s">
        <v>563</v>
      </c>
      <c r="AK237" s="40">
        <f t="shared" si="83"/>
        <v>0</v>
      </c>
      <c r="AM237" s="40" t="s">
        <v>601</v>
      </c>
      <c r="AP237" s="40" t="s">
        <v>602</v>
      </c>
    </row>
    <row r="238" spans="1:42" s="40" customFormat="1" ht="25.5" x14ac:dyDescent="0.2">
      <c r="A238" s="103">
        <v>229</v>
      </c>
      <c r="B238" s="202" t="s">
        <v>369</v>
      </c>
      <c r="C238" s="121" t="s">
        <v>365</v>
      </c>
      <c r="D238" s="146">
        <v>1</v>
      </c>
      <c r="E238" s="227" t="s">
        <v>53</v>
      </c>
      <c r="F238" s="228">
        <v>1</v>
      </c>
      <c r="G238" s="25">
        <v>1066937.3397619999</v>
      </c>
      <c r="H238" s="251">
        <f>PUNTAJE!J238</f>
        <v>0</v>
      </c>
      <c r="I238" s="251">
        <f>PUNTAJE!M238</f>
        <v>0</v>
      </c>
      <c r="J238" s="251">
        <f>PUNTAJE!P238</f>
        <v>0</v>
      </c>
      <c r="K238" s="251">
        <f>PUNTAJE!S238</f>
        <v>0</v>
      </c>
      <c r="L238" s="251">
        <f>PUNTAJE!V238</f>
        <v>0</v>
      </c>
      <c r="M238" s="251">
        <f>PUNTAJE!Y238</f>
        <v>0</v>
      </c>
      <c r="N238" s="251">
        <f>PUNTAJE!AB238</f>
        <v>0</v>
      </c>
      <c r="O238" s="251">
        <f>PUNTAJE!AE238</f>
        <v>0</v>
      </c>
      <c r="P238" s="251">
        <f>PUNTAJE!AH238</f>
        <v>0</v>
      </c>
      <c r="Q238" s="251">
        <f>PUNTAJE!AK238</f>
        <v>0</v>
      </c>
      <c r="R238" s="251">
        <f>PUNTAJE!AN238</f>
        <v>0</v>
      </c>
      <c r="S238" s="251">
        <f>PUNTAJE!AQ238</f>
        <v>449.416230110534</v>
      </c>
      <c r="T238" s="251">
        <f>PUNTAJE!AT238</f>
        <v>0</v>
      </c>
      <c r="U238" s="251">
        <f>PUNTAJE!AW238</f>
        <v>0</v>
      </c>
      <c r="V238" s="251">
        <f>PUNTAJE!AZ238</f>
        <v>0</v>
      </c>
      <c r="W238" s="251">
        <f>PUNTAJE!BC238</f>
        <v>0</v>
      </c>
      <c r="X238" s="251">
        <f>PUNTAJE!BF238</f>
        <v>0</v>
      </c>
      <c r="Y238" s="251">
        <f>PUNTAJE!BI238</f>
        <v>0</v>
      </c>
      <c r="Z238" s="251">
        <f>PUNTAJE!BL238</f>
        <v>0</v>
      </c>
      <c r="AA238" s="251">
        <f>PUNTAJE!BO238</f>
        <v>0</v>
      </c>
      <c r="AB238" s="251">
        <f>PUNTAJE!BR238</f>
        <v>0</v>
      </c>
      <c r="AC238" s="251">
        <f>PUNTAJE!BU238</f>
        <v>0</v>
      </c>
      <c r="AD238" s="251">
        <f>PUNTAJE!BX238</f>
        <v>500</v>
      </c>
      <c r="AE238" s="251">
        <f>PUNTAJE!CA238</f>
        <v>0</v>
      </c>
      <c r="AF238" s="251">
        <f>PUNTAJE!CD238</f>
        <v>0</v>
      </c>
      <c r="AG238" s="251">
        <f>PUNTAJE!CG238</f>
        <v>0</v>
      </c>
      <c r="AH238" s="251">
        <f>PUNTAJE!CJ238</f>
        <v>0</v>
      </c>
      <c r="AI238" s="40">
        <f t="shared" si="73"/>
        <v>500</v>
      </c>
      <c r="AJ238" s="146" t="s">
        <v>572</v>
      </c>
      <c r="AK238" s="40">
        <f>MAX(H238,I238,J238,K238,L238,M238,N238,O238,P238,Q238,R238,S238,T238,U238,V238,W238,X238,Y238,Z238,AA238,AB238,AC238,AE238,AH238)</f>
        <v>449.416230110534</v>
      </c>
      <c r="AM238" s="40" t="s">
        <v>563</v>
      </c>
      <c r="AP238" s="40" t="s">
        <v>602</v>
      </c>
    </row>
    <row r="239" spans="1:42" s="40" customFormat="1" ht="25.5" x14ac:dyDescent="0.2">
      <c r="A239" s="103">
        <v>230</v>
      </c>
      <c r="B239" s="202" t="s">
        <v>370</v>
      </c>
      <c r="C239" s="121" t="s">
        <v>365</v>
      </c>
      <c r="D239" s="146">
        <v>1</v>
      </c>
      <c r="E239" s="227" t="s">
        <v>53</v>
      </c>
      <c r="F239" s="228">
        <v>1</v>
      </c>
      <c r="G239" s="25">
        <v>674910.80717199994</v>
      </c>
      <c r="H239" s="251">
        <f>PUNTAJE!J239</f>
        <v>0</v>
      </c>
      <c r="I239" s="251">
        <f>PUNTAJE!M239</f>
        <v>0</v>
      </c>
      <c r="J239" s="251">
        <f>PUNTAJE!P239</f>
        <v>0</v>
      </c>
      <c r="K239" s="251">
        <f>PUNTAJE!S239</f>
        <v>0</v>
      </c>
      <c r="L239" s="251">
        <f>PUNTAJE!V239</f>
        <v>0</v>
      </c>
      <c r="M239" s="251">
        <f>PUNTAJE!Y239</f>
        <v>0</v>
      </c>
      <c r="N239" s="251">
        <f>PUNTAJE!AB239</f>
        <v>0</v>
      </c>
      <c r="O239" s="251">
        <f>PUNTAJE!AE239</f>
        <v>0</v>
      </c>
      <c r="P239" s="251">
        <f>PUNTAJE!AH239</f>
        <v>0</v>
      </c>
      <c r="Q239" s="251">
        <f>PUNTAJE!AK239</f>
        <v>0</v>
      </c>
      <c r="R239" s="251">
        <f>PUNTAJE!AN239</f>
        <v>0</v>
      </c>
      <c r="S239" s="251">
        <f>PUNTAJE!AQ239</f>
        <v>500</v>
      </c>
      <c r="T239" s="251">
        <f>PUNTAJE!AT239</f>
        <v>0</v>
      </c>
      <c r="U239" s="251">
        <f>PUNTAJE!AW239</f>
        <v>0</v>
      </c>
      <c r="V239" s="251">
        <f>PUNTAJE!AZ239</f>
        <v>0</v>
      </c>
      <c r="W239" s="251">
        <f>PUNTAJE!BC239</f>
        <v>0</v>
      </c>
      <c r="X239" s="251">
        <f>PUNTAJE!BF239</f>
        <v>0</v>
      </c>
      <c r="Y239" s="251">
        <f>PUNTAJE!BI239</f>
        <v>0</v>
      </c>
      <c r="Z239" s="251">
        <f>PUNTAJE!BL239</f>
        <v>0</v>
      </c>
      <c r="AA239" s="251">
        <f>PUNTAJE!BO239</f>
        <v>0</v>
      </c>
      <c r="AB239" s="251">
        <f>PUNTAJE!BR239</f>
        <v>0</v>
      </c>
      <c r="AC239" s="251">
        <f>PUNTAJE!BU239</f>
        <v>0</v>
      </c>
      <c r="AD239" s="251">
        <f>PUNTAJE!BX239</f>
        <v>0</v>
      </c>
      <c r="AE239" s="251">
        <f>PUNTAJE!CA239</f>
        <v>0</v>
      </c>
      <c r="AF239" s="251">
        <f>PUNTAJE!CD239</f>
        <v>0</v>
      </c>
      <c r="AG239" s="251">
        <f>PUNTAJE!CG239</f>
        <v>0</v>
      </c>
      <c r="AH239" s="251">
        <f>PUNTAJE!CJ239</f>
        <v>0</v>
      </c>
      <c r="AI239" s="40">
        <f t="shared" si="73"/>
        <v>500</v>
      </c>
      <c r="AJ239" s="146" t="s">
        <v>563</v>
      </c>
      <c r="AK239" s="40">
        <f>MAX(H239,I239,J239,K239,L239,M239,N239,O239,P239,Q239,R239,T239,U239,V239,W239,X239,Y239,Z239,AA239,AB239,AC239,AD239,AE239,AH239)</f>
        <v>0</v>
      </c>
      <c r="AM239" s="40" t="s">
        <v>601</v>
      </c>
      <c r="AP239" s="40" t="s">
        <v>602</v>
      </c>
    </row>
    <row r="240" spans="1:42" s="40" customFormat="1" ht="25.5" x14ac:dyDescent="0.2">
      <c r="A240" s="103">
        <v>231</v>
      </c>
      <c r="B240" s="202" t="s">
        <v>371</v>
      </c>
      <c r="C240" s="121" t="s">
        <v>365</v>
      </c>
      <c r="D240" s="146">
        <v>1</v>
      </c>
      <c r="E240" s="227" t="s">
        <v>53</v>
      </c>
      <c r="F240" s="228">
        <v>1.3333333333333333</v>
      </c>
      <c r="G240" s="25">
        <v>1217013</v>
      </c>
      <c r="H240" s="251">
        <f>PUNTAJE!J240</f>
        <v>0</v>
      </c>
      <c r="I240" s="251">
        <f>PUNTAJE!M240</f>
        <v>0</v>
      </c>
      <c r="J240" s="251">
        <f>PUNTAJE!P240</f>
        <v>0</v>
      </c>
      <c r="K240" s="251">
        <f>PUNTAJE!S240</f>
        <v>0</v>
      </c>
      <c r="L240" s="251">
        <f>PUNTAJE!V240</f>
        <v>0</v>
      </c>
      <c r="M240" s="251">
        <f>PUNTAJE!Y240</f>
        <v>0</v>
      </c>
      <c r="N240" s="251">
        <f>PUNTAJE!AB240</f>
        <v>0</v>
      </c>
      <c r="O240" s="251">
        <f>PUNTAJE!AE240</f>
        <v>0</v>
      </c>
      <c r="P240" s="251">
        <f>PUNTAJE!AH240</f>
        <v>0</v>
      </c>
      <c r="Q240" s="251">
        <f>PUNTAJE!AK240</f>
        <v>0</v>
      </c>
      <c r="R240" s="251">
        <f>PUNTAJE!AN240</f>
        <v>0</v>
      </c>
      <c r="S240" s="251">
        <f>PUNTAJE!AQ240</f>
        <v>500</v>
      </c>
      <c r="T240" s="251">
        <f>PUNTAJE!AT240</f>
        <v>0</v>
      </c>
      <c r="U240" s="251">
        <f>PUNTAJE!AW240</f>
        <v>0</v>
      </c>
      <c r="V240" s="251">
        <f>PUNTAJE!AZ240</f>
        <v>0</v>
      </c>
      <c r="W240" s="251">
        <f>PUNTAJE!BC240</f>
        <v>0</v>
      </c>
      <c r="X240" s="251">
        <f>PUNTAJE!BF240</f>
        <v>0</v>
      </c>
      <c r="Y240" s="251">
        <f>PUNTAJE!BI240</f>
        <v>0</v>
      </c>
      <c r="Z240" s="251">
        <f>PUNTAJE!BL240</f>
        <v>0</v>
      </c>
      <c r="AA240" s="251">
        <f>PUNTAJE!BO240</f>
        <v>0</v>
      </c>
      <c r="AB240" s="251">
        <f>PUNTAJE!BR240</f>
        <v>0</v>
      </c>
      <c r="AC240" s="251">
        <f>PUNTAJE!BU240</f>
        <v>0</v>
      </c>
      <c r="AD240" s="251">
        <f>PUNTAJE!BX240</f>
        <v>0</v>
      </c>
      <c r="AE240" s="251">
        <f>PUNTAJE!CA240</f>
        <v>0</v>
      </c>
      <c r="AF240" s="251">
        <f>PUNTAJE!CD240</f>
        <v>0</v>
      </c>
      <c r="AG240" s="251">
        <f>PUNTAJE!CG240</f>
        <v>0</v>
      </c>
      <c r="AH240" s="251">
        <f>PUNTAJE!CJ240</f>
        <v>0</v>
      </c>
      <c r="AI240" s="40">
        <f t="shared" si="73"/>
        <v>500</v>
      </c>
      <c r="AJ240" s="146" t="s">
        <v>563</v>
      </c>
      <c r="AK240" s="40">
        <f>MAX(H240,I240,J240,K240,L240,M240,N240,O240,P240,Q240,R240,T240,U240,V240,W240,Y240,Z240,AA240,AB240,AC240,AD240,AE240,AH240)</f>
        <v>0</v>
      </c>
      <c r="AM240" s="40" t="s">
        <v>601</v>
      </c>
      <c r="AP240" s="40" t="s">
        <v>602</v>
      </c>
    </row>
    <row r="241" spans="1:42" s="40" customFormat="1" ht="25.5" x14ac:dyDescent="0.2">
      <c r="A241" s="103">
        <v>232</v>
      </c>
      <c r="B241" s="202" t="s">
        <v>372</v>
      </c>
      <c r="C241" s="121" t="s">
        <v>365</v>
      </c>
      <c r="D241" s="146">
        <v>1</v>
      </c>
      <c r="E241" s="227" t="s">
        <v>53</v>
      </c>
      <c r="F241" s="228">
        <v>1</v>
      </c>
      <c r="G241" s="25">
        <v>1216419.9635000001</v>
      </c>
      <c r="H241" s="251">
        <f>PUNTAJE!J241</f>
        <v>0</v>
      </c>
      <c r="I241" s="251">
        <f>PUNTAJE!M241</f>
        <v>0</v>
      </c>
      <c r="J241" s="251">
        <f>PUNTAJE!P241</f>
        <v>0</v>
      </c>
      <c r="K241" s="251">
        <f>PUNTAJE!S241</f>
        <v>0</v>
      </c>
      <c r="L241" s="251">
        <f>PUNTAJE!V241</f>
        <v>0</v>
      </c>
      <c r="M241" s="251">
        <f>PUNTAJE!Y241</f>
        <v>0</v>
      </c>
      <c r="N241" s="251">
        <f>PUNTAJE!AB241</f>
        <v>0</v>
      </c>
      <c r="O241" s="251">
        <f>PUNTAJE!AE241</f>
        <v>0</v>
      </c>
      <c r="P241" s="251">
        <f>PUNTAJE!AH241</f>
        <v>0</v>
      </c>
      <c r="Q241" s="251">
        <f>PUNTAJE!AK241</f>
        <v>0</v>
      </c>
      <c r="R241" s="251">
        <f>PUNTAJE!AN241</f>
        <v>0</v>
      </c>
      <c r="S241" s="251">
        <f>PUNTAJE!AQ241</f>
        <v>500</v>
      </c>
      <c r="T241" s="251">
        <f>PUNTAJE!AT241</f>
        <v>0</v>
      </c>
      <c r="U241" s="251">
        <f>PUNTAJE!AW241</f>
        <v>0</v>
      </c>
      <c r="V241" s="251">
        <f>PUNTAJE!AZ241</f>
        <v>0</v>
      </c>
      <c r="W241" s="251">
        <f>PUNTAJE!BC241</f>
        <v>0</v>
      </c>
      <c r="X241" s="251">
        <f>PUNTAJE!BF241</f>
        <v>0</v>
      </c>
      <c r="Y241" s="251">
        <f>PUNTAJE!BI241</f>
        <v>0</v>
      </c>
      <c r="Z241" s="251">
        <f>PUNTAJE!BL241</f>
        <v>0</v>
      </c>
      <c r="AA241" s="251">
        <f>PUNTAJE!BO241</f>
        <v>0</v>
      </c>
      <c r="AB241" s="251">
        <f>PUNTAJE!BR241</f>
        <v>0</v>
      </c>
      <c r="AC241" s="251">
        <f>PUNTAJE!BU241</f>
        <v>0</v>
      </c>
      <c r="AD241" s="251">
        <f>PUNTAJE!BX241</f>
        <v>0</v>
      </c>
      <c r="AE241" s="251">
        <f>PUNTAJE!CA241</f>
        <v>0</v>
      </c>
      <c r="AF241" s="251">
        <f>PUNTAJE!CD241</f>
        <v>0</v>
      </c>
      <c r="AG241" s="251">
        <f>PUNTAJE!CG241</f>
        <v>0</v>
      </c>
      <c r="AH241" s="251">
        <f>PUNTAJE!CJ241</f>
        <v>0</v>
      </c>
      <c r="AI241" s="40">
        <f t="shared" si="73"/>
        <v>500</v>
      </c>
      <c r="AJ241" s="146" t="s">
        <v>563</v>
      </c>
      <c r="AK241" s="40">
        <f>MAX(H241,I241,J241,K241,L241,M241,N241,O241,P241,Q241,R241,T241,U241,V241,W241,Y241,Z241,AA241,AB241,AC241,AD241,AE241,AH241)</f>
        <v>0</v>
      </c>
      <c r="AM241" s="40" t="s">
        <v>601</v>
      </c>
      <c r="AP241" s="40" t="s">
        <v>602</v>
      </c>
    </row>
    <row r="242" spans="1:42" s="40" customFormat="1" ht="25.5" x14ac:dyDescent="0.2">
      <c r="A242" s="103">
        <v>233</v>
      </c>
      <c r="B242" s="202" t="s">
        <v>373</v>
      </c>
      <c r="C242" s="121" t="s">
        <v>374</v>
      </c>
      <c r="D242" s="146">
        <v>1</v>
      </c>
      <c r="E242" s="227" t="s">
        <v>53</v>
      </c>
      <c r="F242" s="228">
        <v>35</v>
      </c>
      <c r="G242" s="25">
        <v>6653.9121319999995</v>
      </c>
      <c r="H242" s="251">
        <f>PUNTAJE!J242</f>
        <v>0</v>
      </c>
      <c r="I242" s="251">
        <f>PUNTAJE!M242</f>
        <v>0</v>
      </c>
      <c r="J242" s="251">
        <f>PUNTAJE!P242</f>
        <v>0</v>
      </c>
      <c r="K242" s="251">
        <f>PUNTAJE!S242</f>
        <v>0</v>
      </c>
      <c r="L242" s="251">
        <f>PUNTAJE!V242</f>
        <v>0</v>
      </c>
      <c r="M242" s="251">
        <f>PUNTAJE!Y242</f>
        <v>0</v>
      </c>
      <c r="N242" s="251">
        <f>PUNTAJE!AB242</f>
        <v>0</v>
      </c>
      <c r="O242" s="251">
        <f>PUNTAJE!AE242</f>
        <v>0</v>
      </c>
      <c r="P242" s="251">
        <f>PUNTAJE!AH242</f>
        <v>0</v>
      </c>
      <c r="Q242" s="251">
        <f>PUNTAJE!AK242</f>
        <v>0</v>
      </c>
      <c r="R242" s="251">
        <f>PUNTAJE!AN242</f>
        <v>500</v>
      </c>
      <c r="S242" s="251">
        <f>PUNTAJE!AQ242</f>
        <v>0</v>
      </c>
      <c r="T242" s="251">
        <f>PUNTAJE!AT242</f>
        <v>0</v>
      </c>
      <c r="U242" s="251">
        <f>PUNTAJE!AW242</f>
        <v>0</v>
      </c>
      <c r="V242" s="251">
        <f>PUNTAJE!AZ242</f>
        <v>0</v>
      </c>
      <c r="W242" s="251">
        <f>PUNTAJE!BC242</f>
        <v>0</v>
      </c>
      <c r="X242" s="251">
        <f>PUNTAJE!BF242</f>
        <v>0</v>
      </c>
      <c r="Y242" s="251">
        <f>PUNTAJE!BI242</f>
        <v>0</v>
      </c>
      <c r="Z242" s="251">
        <f>PUNTAJE!BL242</f>
        <v>0</v>
      </c>
      <c r="AA242" s="251">
        <f>PUNTAJE!BO242</f>
        <v>0</v>
      </c>
      <c r="AB242" s="251">
        <f>PUNTAJE!BR242</f>
        <v>0</v>
      </c>
      <c r="AC242" s="251">
        <f>PUNTAJE!BU242</f>
        <v>0</v>
      </c>
      <c r="AD242" s="251">
        <f>PUNTAJE!BX242</f>
        <v>0</v>
      </c>
      <c r="AE242" s="251">
        <f>PUNTAJE!CA242</f>
        <v>0</v>
      </c>
      <c r="AF242" s="251">
        <f>PUNTAJE!CD242</f>
        <v>0</v>
      </c>
      <c r="AG242" s="251">
        <f>PUNTAJE!CG242</f>
        <v>0</v>
      </c>
      <c r="AH242" s="251">
        <f>PUNTAJE!CJ242</f>
        <v>0</v>
      </c>
      <c r="AI242" s="40">
        <f t="shared" si="73"/>
        <v>500</v>
      </c>
      <c r="AJ242" s="146" t="s">
        <v>562</v>
      </c>
      <c r="AK242" s="40">
        <f>MAX(H242,I242,J242,K242,L242,M242,N242,O242,P242,Q242,S242,T242,U242,V242,W242,X242,Y242,Z242,AA242,AB242,AC242,AD242,AE242,AH242)</f>
        <v>0</v>
      </c>
      <c r="AM242" s="40" t="s">
        <v>601</v>
      </c>
      <c r="AP242" s="40" t="s">
        <v>602</v>
      </c>
    </row>
    <row r="243" spans="1:42" s="40" customFormat="1" ht="51" x14ac:dyDescent="0.2">
      <c r="A243" s="103">
        <v>234</v>
      </c>
      <c r="B243" s="202" t="s">
        <v>375</v>
      </c>
      <c r="C243" s="121" t="s">
        <v>52</v>
      </c>
      <c r="D243" s="146">
        <v>1</v>
      </c>
      <c r="E243" s="227" t="s">
        <v>53</v>
      </c>
      <c r="F243" s="228">
        <v>13</v>
      </c>
      <c r="G243" s="25">
        <v>3500</v>
      </c>
      <c r="H243" s="251">
        <f>PUNTAJE!J243</f>
        <v>0</v>
      </c>
      <c r="I243" s="251">
        <f>PUNTAJE!M243</f>
        <v>0</v>
      </c>
      <c r="J243" s="251">
        <f>PUNTAJE!P243</f>
        <v>472.60273972602738</v>
      </c>
      <c r="K243" s="251">
        <f>PUNTAJE!S243</f>
        <v>0</v>
      </c>
      <c r="L243" s="251">
        <f>PUNTAJE!V243</f>
        <v>0</v>
      </c>
      <c r="M243" s="251">
        <f>PUNTAJE!Y243</f>
        <v>0</v>
      </c>
      <c r="N243" s="251">
        <f>PUNTAJE!AB243</f>
        <v>0</v>
      </c>
      <c r="O243" s="251">
        <f>PUNTAJE!AE243</f>
        <v>0</v>
      </c>
      <c r="P243" s="251">
        <f>PUNTAJE!AH243</f>
        <v>404.83454588124852</v>
      </c>
      <c r="Q243" s="251">
        <f>PUNTAJE!AK243</f>
        <v>0</v>
      </c>
      <c r="R243" s="251">
        <f>PUNTAJE!AN243</f>
        <v>0</v>
      </c>
      <c r="S243" s="251">
        <f>PUNTAJE!AQ243</f>
        <v>500</v>
      </c>
      <c r="T243" s="251">
        <f>PUNTAJE!AT243</f>
        <v>0</v>
      </c>
      <c r="U243" s="251">
        <f>PUNTAJE!AW243</f>
        <v>0</v>
      </c>
      <c r="V243" s="251">
        <f>PUNTAJE!AZ243</f>
        <v>0</v>
      </c>
      <c r="W243" s="251">
        <f>PUNTAJE!BC243</f>
        <v>0</v>
      </c>
      <c r="X243" s="251">
        <f>PUNTAJE!BF243</f>
        <v>0</v>
      </c>
      <c r="Y243" s="251">
        <f>PUNTAJE!BI243</f>
        <v>0</v>
      </c>
      <c r="Z243" s="251">
        <f>PUNTAJE!BL243</f>
        <v>0</v>
      </c>
      <c r="AA243" s="251">
        <f>PUNTAJE!BO243</f>
        <v>0</v>
      </c>
      <c r="AB243" s="251">
        <f>PUNTAJE!BR243</f>
        <v>0</v>
      </c>
      <c r="AC243" s="251">
        <f>PUNTAJE!BU243</f>
        <v>0</v>
      </c>
      <c r="AD243" s="251">
        <f>PUNTAJE!BX243</f>
        <v>0</v>
      </c>
      <c r="AE243" s="251">
        <f>PUNTAJE!CA243</f>
        <v>0</v>
      </c>
      <c r="AF243" s="251">
        <f>PUNTAJE!CD243</f>
        <v>0</v>
      </c>
      <c r="AG243" s="251">
        <f>PUNTAJE!CG243</f>
        <v>0</v>
      </c>
      <c r="AH243" s="251">
        <f>PUNTAJE!CJ243</f>
        <v>0</v>
      </c>
      <c r="AI243" s="40">
        <f t="shared" si="73"/>
        <v>500</v>
      </c>
      <c r="AJ243" s="146" t="s">
        <v>563</v>
      </c>
      <c r="AK243" s="40">
        <f t="shared" ref="AK243:AK244" si="84">MAX(H243,I243,J243,K243,L243,M243,N243,O243,P243,Q243,R243,T243,U243,V243,W243,X243,Y243,Z243,AA243,AB243,AC243,AD243,AE243,AH243)</f>
        <v>472.60273972602738</v>
      </c>
      <c r="AL243" s="40">
        <f>AK243-J243</f>
        <v>0</v>
      </c>
      <c r="AM243" s="146" t="s">
        <v>554</v>
      </c>
      <c r="AN243" s="40">
        <f>MAX(H243,I243,K243,L243,M243,N243,O243,P243,Q243,R243,T243,U243,V243,W243,X243,Y243,Z243,AA243,AB243,AC243,AD243,AE243,AH243)</f>
        <v>404.83454588124852</v>
      </c>
      <c r="AO243" s="254"/>
      <c r="AP243" s="146" t="s">
        <v>560</v>
      </c>
    </row>
    <row r="244" spans="1:42" s="40" customFormat="1" ht="51" x14ac:dyDescent="0.2">
      <c r="A244" s="103">
        <v>235</v>
      </c>
      <c r="B244" s="202" t="s">
        <v>376</v>
      </c>
      <c r="C244" s="121" t="s">
        <v>52</v>
      </c>
      <c r="D244" s="146">
        <v>1</v>
      </c>
      <c r="E244" s="227" t="s">
        <v>53</v>
      </c>
      <c r="F244" s="228">
        <v>1</v>
      </c>
      <c r="G244" s="25">
        <v>3500</v>
      </c>
      <c r="H244" s="251">
        <f>PUNTAJE!J244</f>
        <v>0</v>
      </c>
      <c r="I244" s="251">
        <f>PUNTAJE!M244</f>
        <v>0</v>
      </c>
      <c r="J244" s="251">
        <f>PUNTAJE!P244</f>
        <v>0</v>
      </c>
      <c r="K244" s="251">
        <f>PUNTAJE!S244</f>
        <v>0</v>
      </c>
      <c r="L244" s="251">
        <f>PUNTAJE!V244</f>
        <v>0</v>
      </c>
      <c r="M244" s="251">
        <f>PUNTAJE!Y244</f>
        <v>0</v>
      </c>
      <c r="N244" s="251">
        <f>PUNTAJE!AB244</f>
        <v>0</v>
      </c>
      <c r="O244" s="251">
        <f>PUNTAJE!AE244</f>
        <v>0</v>
      </c>
      <c r="P244" s="251">
        <f>PUNTAJE!AH244</f>
        <v>0</v>
      </c>
      <c r="Q244" s="251">
        <f>PUNTAJE!AK244</f>
        <v>0</v>
      </c>
      <c r="R244" s="251">
        <f>PUNTAJE!AN244</f>
        <v>0</v>
      </c>
      <c r="S244" s="251">
        <f>PUNTAJE!AQ244</f>
        <v>500</v>
      </c>
      <c r="T244" s="251">
        <f>PUNTAJE!AT244</f>
        <v>0</v>
      </c>
      <c r="U244" s="251">
        <f>PUNTAJE!AW244</f>
        <v>0</v>
      </c>
      <c r="V244" s="251">
        <f>PUNTAJE!AZ244</f>
        <v>0</v>
      </c>
      <c r="W244" s="251">
        <f>PUNTAJE!BC244</f>
        <v>0</v>
      </c>
      <c r="X244" s="251">
        <f>PUNTAJE!BF244</f>
        <v>0</v>
      </c>
      <c r="Y244" s="251">
        <f>PUNTAJE!BI244</f>
        <v>0</v>
      </c>
      <c r="Z244" s="251">
        <f>PUNTAJE!BL244</f>
        <v>0</v>
      </c>
      <c r="AA244" s="251">
        <f>PUNTAJE!BO244</f>
        <v>0</v>
      </c>
      <c r="AB244" s="251">
        <f>PUNTAJE!BR244</f>
        <v>0</v>
      </c>
      <c r="AC244" s="251">
        <f>PUNTAJE!BU244</f>
        <v>0</v>
      </c>
      <c r="AD244" s="251">
        <f>PUNTAJE!BX244</f>
        <v>0</v>
      </c>
      <c r="AE244" s="251">
        <f>PUNTAJE!CA244</f>
        <v>0</v>
      </c>
      <c r="AF244" s="251">
        <f>PUNTAJE!CD244</f>
        <v>0</v>
      </c>
      <c r="AG244" s="251">
        <f>PUNTAJE!CG244</f>
        <v>0</v>
      </c>
      <c r="AH244" s="251">
        <f>PUNTAJE!CJ244</f>
        <v>0</v>
      </c>
      <c r="AI244" s="40">
        <f t="shared" si="73"/>
        <v>500</v>
      </c>
      <c r="AJ244" s="146" t="s">
        <v>563</v>
      </c>
      <c r="AK244" s="40">
        <f t="shared" si="84"/>
        <v>0</v>
      </c>
      <c r="AM244" s="40" t="s">
        <v>601</v>
      </c>
      <c r="AP244" s="40" t="s">
        <v>602</v>
      </c>
    </row>
    <row r="245" spans="1:42" s="40" customFormat="1" ht="51" x14ac:dyDescent="0.2">
      <c r="A245" s="103">
        <v>236</v>
      </c>
      <c r="B245" s="202" t="s">
        <v>377</v>
      </c>
      <c r="C245" s="121" t="s">
        <v>52</v>
      </c>
      <c r="D245" s="146">
        <v>1</v>
      </c>
      <c r="E245" s="227" t="s">
        <v>53</v>
      </c>
      <c r="F245" s="228">
        <v>1</v>
      </c>
      <c r="G245" s="25">
        <v>15065</v>
      </c>
      <c r="H245" s="251">
        <f>PUNTAJE!J245</f>
        <v>0</v>
      </c>
      <c r="I245" s="251">
        <f>PUNTAJE!M245</f>
        <v>0</v>
      </c>
      <c r="J245" s="251">
        <f>PUNTAJE!P245</f>
        <v>500</v>
      </c>
      <c r="K245" s="251">
        <f>PUNTAJE!S245</f>
        <v>0</v>
      </c>
      <c r="L245" s="251">
        <f>PUNTAJE!V245</f>
        <v>0</v>
      </c>
      <c r="M245" s="251">
        <f>PUNTAJE!Y245</f>
        <v>0</v>
      </c>
      <c r="N245" s="251">
        <f>PUNTAJE!AB245</f>
        <v>0</v>
      </c>
      <c r="O245" s="251">
        <f>PUNTAJE!AE245</f>
        <v>0</v>
      </c>
      <c r="P245" s="251">
        <f>PUNTAJE!AH245</f>
        <v>0</v>
      </c>
      <c r="Q245" s="251">
        <f>PUNTAJE!AK245</f>
        <v>0</v>
      </c>
      <c r="R245" s="251">
        <f>PUNTAJE!AN245</f>
        <v>0</v>
      </c>
      <c r="S245" s="251">
        <f>PUNTAJE!AQ245</f>
        <v>0</v>
      </c>
      <c r="T245" s="251">
        <f>PUNTAJE!AT245</f>
        <v>0</v>
      </c>
      <c r="U245" s="251">
        <f>PUNTAJE!AW245</f>
        <v>0</v>
      </c>
      <c r="V245" s="251">
        <f>PUNTAJE!AZ245</f>
        <v>0</v>
      </c>
      <c r="W245" s="251">
        <f>PUNTAJE!BC245</f>
        <v>0</v>
      </c>
      <c r="X245" s="251">
        <f>PUNTAJE!BF245</f>
        <v>0</v>
      </c>
      <c r="Y245" s="251">
        <f>PUNTAJE!BI245</f>
        <v>0</v>
      </c>
      <c r="Z245" s="251">
        <f>PUNTAJE!BL245</f>
        <v>0</v>
      </c>
      <c r="AA245" s="251">
        <f>PUNTAJE!BO245</f>
        <v>0</v>
      </c>
      <c r="AB245" s="251">
        <f>PUNTAJE!BR245</f>
        <v>0</v>
      </c>
      <c r="AC245" s="251">
        <f>PUNTAJE!BU245</f>
        <v>0</v>
      </c>
      <c r="AD245" s="251">
        <f>PUNTAJE!BX245</f>
        <v>0</v>
      </c>
      <c r="AE245" s="251">
        <f>PUNTAJE!CA245</f>
        <v>0</v>
      </c>
      <c r="AF245" s="251">
        <f>PUNTAJE!CD245</f>
        <v>0</v>
      </c>
      <c r="AG245" s="251">
        <f>PUNTAJE!CG245</f>
        <v>0</v>
      </c>
      <c r="AH245" s="251">
        <f>PUNTAJE!CJ245</f>
        <v>0</v>
      </c>
      <c r="AI245" s="40">
        <f t="shared" si="73"/>
        <v>500</v>
      </c>
      <c r="AJ245" s="146" t="s">
        <v>554</v>
      </c>
      <c r="AK245" s="40">
        <f>MAX(H245,I245,,K245,L245,M245,N245,O245,P245,Q245,R245,S245,T245,U245,V245,W245,X245,Y245,Z245,AA245,AB245,AC245,AD245,AE245,AH245)</f>
        <v>0</v>
      </c>
      <c r="AM245" s="40" t="s">
        <v>601</v>
      </c>
      <c r="AP245" s="40" t="s">
        <v>602</v>
      </c>
    </row>
    <row r="246" spans="1:42" s="40" customFormat="1" ht="63.75" x14ac:dyDescent="0.2">
      <c r="A246" s="103">
        <v>237</v>
      </c>
      <c r="B246" s="202" t="s">
        <v>378</v>
      </c>
      <c r="C246" s="121" t="s">
        <v>379</v>
      </c>
      <c r="D246" s="146">
        <v>1</v>
      </c>
      <c r="E246" s="227" t="s">
        <v>53</v>
      </c>
      <c r="F246" s="228">
        <v>1</v>
      </c>
      <c r="G246" s="25">
        <v>4022135.2878</v>
      </c>
      <c r="H246" s="251">
        <f>PUNTAJE!J246</f>
        <v>0</v>
      </c>
      <c r="I246" s="251">
        <f>PUNTAJE!M246</f>
        <v>0</v>
      </c>
      <c r="J246" s="251">
        <f>PUNTAJE!P246</f>
        <v>0</v>
      </c>
      <c r="K246" s="251">
        <f>PUNTAJE!S246</f>
        <v>0</v>
      </c>
      <c r="L246" s="251">
        <f>PUNTAJE!V246</f>
        <v>0</v>
      </c>
      <c r="M246" s="251">
        <f>PUNTAJE!Y246</f>
        <v>0</v>
      </c>
      <c r="N246" s="251">
        <f>PUNTAJE!AB246</f>
        <v>0</v>
      </c>
      <c r="O246" s="251">
        <f>PUNTAJE!AE246</f>
        <v>0</v>
      </c>
      <c r="P246" s="251">
        <f>PUNTAJE!AH246</f>
        <v>0</v>
      </c>
      <c r="Q246" s="251">
        <f>PUNTAJE!AK246</f>
        <v>0</v>
      </c>
      <c r="R246" s="251">
        <f>PUNTAJE!AN246</f>
        <v>0</v>
      </c>
      <c r="S246" s="251">
        <f>PUNTAJE!AQ246</f>
        <v>500</v>
      </c>
      <c r="T246" s="251">
        <f>PUNTAJE!AT246</f>
        <v>0</v>
      </c>
      <c r="U246" s="251">
        <f>PUNTAJE!AW246</f>
        <v>0</v>
      </c>
      <c r="V246" s="251">
        <f>PUNTAJE!AZ246</f>
        <v>0</v>
      </c>
      <c r="W246" s="251">
        <f>PUNTAJE!BC246</f>
        <v>0</v>
      </c>
      <c r="X246" s="251">
        <f>PUNTAJE!BF246</f>
        <v>0</v>
      </c>
      <c r="Y246" s="251">
        <f>PUNTAJE!BI246</f>
        <v>0</v>
      </c>
      <c r="Z246" s="251">
        <f>PUNTAJE!BL246</f>
        <v>0</v>
      </c>
      <c r="AA246" s="251">
        <f>PUNTAJE!BO246</f>
        <v>0</v>
      </c>
      <c r="AB246" s="251">
        <f>PUNTAJE!BR246</f>
        <v>0</v>
      </c>
      <c r="AC246" s="251">
        <f>PUNTAJE!BU246</f>
        <v>0</v>
      </c>
      <c r="AD246" s="251">
        <f>PUNTAJE!BX246</f>
        <v>0</v>
      </c>
      <c r="AE246" s="251">
        <f>PUNTAJE!CA246</f>
        <v>0</v>
      </c>
      <c r="AF246" s="251">
        <f>PUNTAJE!CD246</f>
        <v>0</v>
      </c>
      <c r="AG246" s="251">
        <f>PUNTAJE!CG246</f>
        <v>0</v>
      </c>
      <c r="AH246" s="251">
        <f>PUNTAJE!CJ246</f>
        <v>0</v>
      </c>
      <c r="AI246" s="40">
        <f t="shared" si="73"/>
        <v>500</v>
      </c>
      <c r="AJ246" s="146" t="s">
        <v>563</v>
      </c>
      <c r="AK246" s="40">
        <f t="shared" ref="AK246:AK248" si="85">MAX(H246,I246,J246,K246,L246,M246,N246,O246,P246,Q246,R246,T246,U246,V246,W246,X246,Y246,Z246,AA246,AB246,AC246,AD246,AE246,AH246)</f>
        <v>0</v>
      </c>
      <c r="AM246" s="40" t="s">
        <v>601</v>
      </c>
      <c r="AP246" s="40" t="s">
        <v>602</v>
      </c>
    </row>
    <row r="247" spans="1:42" s="40" customFormat="1" ht="38.25" x14ac:dyDescent="0.2">
      <c r="A247" s="103">
        <v>238</v>
      </c>
      <c r="B247" s="202" t="s">
        <v>380</v>
      </c>
      <c r="C247" s="121" t="s">
        <v>381</v>
      </c>
      <c r="D247" s="146">
        <v>1</v>
      </c>
      <c r="E247" s="227" t="s">
        <v>53</v>
      </c>
      <c r="F247" s="228">
        <v>1</v>
      </c>
      <c r="G247" s="25">
        <v>187484.5</v>
      </c>
      <c r="H247" s="251">
        <f>PUNTAJE!J247</f>
        <v>0</v>
      </c>
      <c r="I247" s="251">
        <f>PUNTAJE!M247</f>
        <v>0</v>
      </c>
      <c r="J247" s="251">
        <f>PUNTAJE!P247</f>
        <v>0</v>
      </c>
      <c r="K247" s="251">
        <f>PUNTAJE!S247</f>
        <v>0</v>
      </c>
      <c r="L247" s="251">
        <f>PUNTAJE!V247</f>
        <v>0</v>
      </c>
      <c r="M247" s="251">
        <f>PUNTAJE!Y247</f>
        <v>0</v>
      </c>
      <c r="N247" s="251">
        <f>PUNTAJE!AB247</f>
        <v>0</v>
      </c>
      <c r="O247" s="251">
        <f>PUNTAJE!AE247</f>
        <v>0</v>
      </c>
      <c r="P247" s="251">
        <f>PUNTAJE!AH247</f>
        <v>0</v>
      </c>
      <c r="Q247" s="251">
        <f>PUNTAJE!AK247</f>
        <v>0</v>
      </c>
      <c r="R247" s="251">
        <f>PUNTAJE!AN247</f>
        <v>0</v>
      </c>
      <c r="S247" s="251">
        <f>PUNTAJE!AQ247</f>
        <v>500</v>
      </c>
      <c r="T247" s="251">
        <f>PUNTAJE!AT247</f>
        <v>0</v>
      </c>
      <c r="U247" s="251">
        <f>PUNTAJE!AW247</f>
        <v>0</v>
      </c>
      <c r="V247" s="251">
        <f>PUNTAJE!AZ247</f>
        <v>0</v>
      </c>
      <c r="W247" s="251">
        <f>PUNTAJE!BC247</f>
        <v>0</v>
      </c>
      <c r="X247" s="251">
        <f>PUNTAJE!BF247</f>
        <v>0</v>
      </c>
      <c r="Y247" s="251">
        <f>PUNTAJE!BI247</f>
        <v>0</v>
      </c>
      <c r="Z247" s="251">
        <f>PUNTAJE!BL247</f>
        <v>0</v>
      </c>
      <c r="AA247" s="251">
        <f>PUNTAJE!BO247</f>
        <v>0</v>
      </c>
      <c r="AB247" s="251">
        <f>PUNTAJE!BR247</f>
        <v>0</v>
      </c>
      <c r="AC247" s="251">
        <f>PUNTAJE!BU247</f>
        <v>0</v>
      </c>
      <c r="AD247" s="251">
        <f>PUNTAJE!BX247</f>
        <v>0</v>
      </c>
      <c r="AE247" s="251">
        <f>PUNTAJE!CA247</f>
        <v>0</v>
      </c>
      <c r="AF247" s="251">
        <f>PUNTAJE!CD247</f>
        <v>0</v>
      </c>
      <c r="AG247" s="251">
        <f>PUNTAJE!CG247</f>
        <v>0</v>
      </c>
      <c r="AH247" s="251">
        <f>PUNTAJE!CJ247</f>
        <v>0</v>
      </c>
      <c r="AI247" s="40">
        <f t="shared" si="73"/>
        <v>500</v>
      </c>
      <c r="AJ247" s="146" t="s">
        <v>563</v>
      </c>
      <c r="AK247" s="40">
        <f t="shared" si="85"/>
        <v>0</v>
      </c>
      <c r="AM247" s="40" t="s">
        <v>601</v>
      </c>
      <c r="AP247" s="40" t="s">
        <v>602</v>
      </c>
    </row>
    <row r="248" spans="1:42" s="40" customFormat="1" ht="38.25" x14ac:dyDescent="0.2">
      <c r="A248" s="103">
        <v>239</v>
      </c>
      <c r="B248" s="202" t="s">
        <v>382</v>
      </c>
      <c r="C248" s="121" t="s">
        <v>381</v>
      </c>
      <c r="D248" s="146">
        <v>1</v>
      </c>
      <c r="E248" s="227" t="s">
        <v>53</v>
      </c>
      <c r="F248" s="228">
        <v>52</v>
      </c>
      <c r="G248" s="25">
        <v>196927.15</v>
      </c>
      <c r="H248" s="251">
        <f>PUNTAJE!J248</f>
        <v>0</v>
      </c>
      <c r="I248" s="251">
        <f>PUNTAJE!M248</f>
        <v>0</v>
      </c>
      <c r="J248" s="251">
        <f>PUNTAJE!P248</f>
        <v>0</v>
      </c>
      <c r="K248" s="251">
        <f>PUNTAJE!S248</f>
        <v>0</v>
      </c>
      <c r="L248" s="251">
        <f>PUNTAJE!V248</f>
        <v>0</v>
      </c>
      <c r="M248" s="251">
        <f>PUNTAJE!Y248</f>
        <v>0</v>
      </c>
      <c r="N248" s="251">
        <f>PUNTAJE!AB248</f>
        <v>0</v>
      </c>
      <c r="O248" s="251">
        <f>PUNTAJE!AE248</f>
        <v>0</v>
      </c>
      <c r="P248" s="251">
        <f>PUNTAJE!AH248</f>
        <v>0</v>
      </c>
      <c r="Q248" s="251">
        <f>PUNTAJE!AK248</f>
        <v>0</v>
      </c>
      <c r="R248" s="251">
        <f>PUNTAJE!AN248</f>
        <v>0</v>
      </c>
      <c r="S248" s="251">
        <f>PUNTAJE!AQ248</f>
        <v>500</v>
      </c>
      <c r="T248" s="251">
        <f>PUNTAJE!AT248</f>
        <v>0</v>
      </c>
      <c r="U248" s="251">
        <f>PUNTAJE!AW248</f>
        <v>0</v>
      </c>
      <c r="V248" s="251">
        <f>PUNTAJE!AZ248</f>
        <v>0</v>
      </c>
      <c r="W248" s="251">
        <f>PUNTAJE!BC248</f>
        <v>0</v>
      </c>
      <c r="X248" s="251">
        <f>PUNTAJE!BF248</f>
        <v>0</v>
      </c>
      <c r="Y248" s="251">
        <f>PUNTAJE!BI248</f>
        <v>0</v>
      </c>
      <c r="Z248" s="251">
        <f>PUNTAJE!BL248</f>
        <v>0</v>
      </c>
      <c r="AA248" s="251">
        <f>PUNTAJE!BO248</f>
        <v>0</v>
      </c>
      <c r="AB248" s="251">
        <f>PUNTAJE!BR248</f>
        <v>0</v>
      </c>
      <c r="AC248" s="251">
        <f>PUNTAJE!BU248</f>
        <v>0</v>
      </c>
      <c r="AD248" s="251">
        <f>PUNTAJE!BX248</f>
        <v>0</v>
      </c>
      <c r="AE248" s="251">
        <f>PUNTAJE!CA248</f>
        <v>0</v>
      </c>
      <c r="AF248" s="251">
        <f>PUNTAJE!CD248</f>
        <v>0</v>
      </c>
      <c r="AG248" s="251">
        <f>PUNTAJE!CG248</f>
        <v>0</v>
      </c>
      <c r="AH248" s="251">
        <f>PUNTAJE!CJ248</f>
        <v>0</v>
      </c>
      <c r="AI248" s="40">
        <f t="shared" si="73"/>
        <v>500</v>
      </c>
      <c r="AJ248" s="146" t="s">
        <v>563</v>
      </c>
      <c r="AK248" s="40">
        <f t="shared" si="85"/>
        <v>0</v>
      </c>
      <c r="AM248" s="40" t="s">
        <v>601</v>
      </c>
      <c r="AP248" s="40" t="s">
        <v>602</v>
      </c>
    </row>
    <row r="249" spans="1:42" s="40" customFormat="1" ht="38.25" x14ac:dyDescent="0.2">
      <c r="A249" s="103">
        <v>240</v>
      </c>
      <c r="B249" s="202" t="s">
        <v>383</v>
      </c>
      <c r="C249" s="121" t="s">
        <v>381</v>
      </c>
      <c r="D249" s="146">
        <v>1</v>
      </c>
      <c r="E249" s="227" t="s">
        <v>53</v>
      </c>
      <c r="F249" s="228">
        <v>1</v>
      </c>
      <c r="G249" s="25">
        <v>187484.5</v>
      </c>
      <c r="H249" s="251">
        <f>PUNTAJE!J249</f>
        <v>0</v>
      </c>
      <c r="I249" s="251">
        <f>PUNTAJE!M249</f>
        <v>0</v>
      </c>
      <c r="J249" s="251">
        <f>PUNTAJE!P249</f>
        <v>0</v>
      </c>
      <c r="K249" s="251">
        <f>PUNTAJE!S249</f>
        <v>0</v>
      </c>
      <c r="L249" s="251">
        <f>PUNTAJE!V249</f>
        <v>0</v>
      </c>
      <c r="M249" s="251">
        <f>PUNTAJE!Y249</f>
        <v>0</v>
      </c>
      <c r="N249" s="251">
        <f>PUNTAJE!AB249</f>
        <v>0</v>
      </c>
      <c r="O249" s="251">
        <f>PUNTAJE!AE249</f>
        <v>0</v>
      </c>
      <c r="P249" s="251">
        <f>PUNTAJE!AH249</f>
        <v>0</v>
      </c>
      <c r="Q249" s="251">
        <f>PUNTAJE!AK249</f>
        <v>0</v>
      </c>
      <c r="R249" s="251">
        <f>PUNTAJE!AN249</f>
        <v>0</v>
      </c>
      <c r="S249" s="251">
        <f>PUNTAJE!AQ249</f>
        <v>0</v>
      </c>
      <c r="T249" s="251">
        <f>PUNTAJE!AT249</f>
        <v>0</v>
      </c>
      <c r="U249" s="251">
        <f>PUNTAJE!AW249</f>
        <v>0</v>
      </c>
      <c r="V249" s="251">
        <f>PUNTAJE!AZ249</f>
        <v>0</v>
      </c>
      <c r="W249" s="251">
        <f>PUNTAJE!BC249</f>
        <v>0</v>
      </c>
      <c r="X249" s="251">
        <f>PUNTAJE!BF249</f>
        <v>0</v>
      </c>
      <c r="Y249" s="251">
        <f>PUNTAJE!BI249</f>
        <v>0</v>
      </c>
      <c r="Z249" s="251">
        <f>PUNTAJE!BL249</f>
        <v>0</v>
      </c>
      <c r="AA249" s="251">
        <f>PUNTAJE!BO249</f>
        <v>0</v>
      </c>
      <c r="AB249" s="251">
        <f>PUNTAJE!BR249</f>
        <v>0</v>
      </c>
      <c r="AC249" s="251">
        <f>PUNTAJE!BU249</f>
        <v>0</v>
      </c>
      <c r="AD249" s="251">
        <f>PUNTAJE!BX249</f>
        <v>0</v>
      </c>
      <c r="AE249" s="251">
        <f>PUNTAJE!CA249</f>
        <v>0</v>
      </c>
      <c r="AF249" s="251">
        <f>PUNTAJE!CD249</f>
        <v>0</v>
      </c>
      <c r="AG249" s="251">
        <f>PUNTAJE!CG249</f>
        <v>0</v>
      </c>
      <c r="AH249" s="251">
        <f>PUNTAJE!CJ249</f>
        <v>0</v>
      </c>
      <c r="AI249" s="40">
        <f t="shared" si="73"/>
        <v>0</v>
      </c>
      <c r="AJ249" s="40" t="s">
        <v>45</v>
      </c>
      <c r="AK249" s="40">
        <f t="shared" si="79"/>
        <v>0</v>
      </c>
      <c r="AM249" s="40" t="s">
        <v>45</v>
      </c>
      <c r="AP249" s="40" t="s">
        <v>45</v>
      </c>
    </row>
    <row r="250" spans="1:42" s="40" customFormat="1" ht="25.5" x14ac:dyDescent="0.2">
      <c r="A250" s="103">
        <v>241</v>
      </c>
      <c r="B250" s="202" t="s">
        <v>384</v>
      </c>
      <c r="C250" s="121" t="s">
        <v>381</v>
      </c>
      <c r="D250" s="146">
        <v>1</v>
      </c>
      <c r="E250" s="227" t="s">
        <v>53</v>
      </c>
      <c r="F250" s="228">
        <v>1</v>
      </c>
      <c r="G250" s="25">
        <v>187484.5</v>
      </c>
      <c r="H250" s="251">
        <f>PUNTAJE!J250</f>
        <v>0</v>
      </c>
      <c r="I250" s="251">
        <f>PUNTAJE!M250</f>
        <v>0</v>
      </c>
      <c r="J250" s="251">
        <f>PUNTAJE!P250</f>
        <v>0</v>
      </c>
      <c r="K250" s="251">
        <f>PUNTAJE!S250</f>
        <v>0</v>
      </c>
      <c r="L250" s="251">
        <f>PUNTAJE!V250</f>
        <v>0</v>
      </c>
      <c r="M250" s="251">
        <f>PUNTAJE!Y250</f>
        <v>0</v>
      </c>
      <c r="N250" s="251">
        <f>PUNTAJE!AB250</f>
        <v>0</v>
      </c>
      <c r="O250" s="251">
        <f>PUNTAJE!AE250</f>
        <v>0</v>
      </c>
      <c r="P250" s="251">
        <f>PUNTAJE!AH250</f>
        <v>0</v>
      </c>
      <c r="Q250" s="251">
        <f>PUNTAJE!AK250</f>
        <v>0</v>
      </c>
      <c r="R250" s="251">
        <f>PUNTAJE!AN250</f>
        <v>0</v>
      </c>
      <c r="S250" s="251">
        <f>PUNTAJE!AQ250</f>
        <v>500</v>
      </c>
      <c r="T250" s="251">
        <f>PUNTAJE!AT250</f>
        <v>0</v>
      </c>
      <c r="U250" s="251">
        <f>PUNTAJE!AW250</f>
        <v>0</v>
      </c>
      <c r="V250" s="251">
        <f>PUNTAJE!AZ250</f>
        <v>0</v>
      </c>
      <c r="W250" s="251">
        <f>PUNTAJE!BC250</f>
        <v>0</v>
      </c>
      <c r="X250" s="251">
        <f>PUNTAJE!BF250</f>
        <v>0</v>
      </c>
      <c r="Y250" s="251">
        <f>PUNTAJE!BI250</f>
        <v>0</v>
      </c>
      <c r="Z250" s="251">
        <f>PUNTAJE!BL250</f>
        <v>0</v>
      </c>
      <c r="AA250" s="251">
        <f>PUNTAJE!BO250</f>
        <v>0</v>
      </c>
      <c r="AB250" s="251">
        <f>PUNTAJE!BR250</f>
        <v>0</v>
      </c>
      <c r="AC250" s="251">
        <f>PUNTAJE!BU250</f>
        <v>0</v>
      </c>
      <c r="AD250" s="251">
        <f>PUNTAJE!BX250</f>
        <v>0</v>
      </c>
      <c r="AE250" s="251">
        <f>PUNTAJE!CA250</f>
        <v>0</v>
      </c>
      <c r="AF250" s="251">
        <f>PUNTAJE!CD250</f>
        <v>0</v>
      </c>
      <c r="AG250" s="251">
        <f>PUNTAJE!CG250</f>
        <v>0</v>
      </c>
      <c r="AH250" s="251">
        <f>PUNTAJE!CJ250</f>
        <v>0</v>
      </c>
      <c r="AI250" s="40">
        <f t="shared" si="73"/>
        <v>500</v>
      </c>
      <c r="AJ250" s="146" t="s">
        <v>563</v>
      </c>
      <c r="AK250" s="40">
        <f t="shared" ref="AK250:AK269" si="86">MAX(H250,I250,J250,K250,L250,M250,N250,O250,P250,Q250,R250,T250,U250,V250,W250,X250,Y250,Z250,AA250,AB250,AC250,AD250,AE250,AH250)</f>
        <v>0</v>
      </c>
      <c r="AM250" s="40" t="s">
        <v>601</v>
      </c>
      <c r="AP250" s="40" t="s">
        <v>602</v>
      </c>
    </row>
    <row r="251" spans="1:42" s="40" customFormat="1" ht="25.5" x14ac:dyDescent="0.2">
      <c r="A251" s="103">
        <v>242</v>
      </c>
      <c r="B251" s="202" t="s">
        <v>385</v>
      </c>
      <c r="C251" s="121" t="s">
        <v>381</v>
      </c>
      <c r="D251" s="146">
        <v>1</v>
      </c>
      <c r="E251" s="227" t="s">
        <v>53</v>
      </c>
      <c r="F251" s="228">
        <v>1</v>
      </c>
      <c r="G251" s="25">
        <v>196927.15</v>
      </c>
      <c r="H251" s="251">
        <f>PUNTAJE!J251</f>
        <v>0</v>
      </c>
      <c r="I251" s="251">
        <f>PUNTAJE!M251</f>
        <v>0</v>
      </c>
      <c r="J251" s="251">
        <f>PUNTAJE!P251</f>
        <v>0</v>
      </c>
      <c r="K251" s="251">
        <f>PUNTAJE!S251</f>
        <v>0</v>
      </c>
      <c r="L251" s="251">
        <f>PUNTAJE!V251</f>
        <v>0</v>
      </c>
      <c r="M251" s="251">
        <f>PUNTAJE!Y251</f>
        <v>0</v>
      </c>
      <c r="N251" s="251">
        <f>PUNTAJE!AB251</f>
        <v>0</v>
      </c>
      <c r="O251" s="251">
        <f>PUNTAJE!AE251</f>
        <v>0</v>
      </c>
      <c r="P251" s="251">
        <f>PUNTAJE!AH251</f>
        <v>0</v>
      </c>
      <c r="Q251" s="251">
        <f>PUNTAJE!AK251</f>
        <v>0</v>
      </c>
      <c r="R251" s="251">
        <f>PUNTAJE!AN251</f>
        <v>0</v>
      </c>
      <c r="S251" s="251">
        <f>PUNTAJE!AQ251</f>
        <v>500</v>
      </c>
      <c r="T251" s="251">
        <f>PUNTAJE!AT251</f>
        <v>0</v>
      </c>
      <c r="U251" s="251">
        <f>PUNTAJE!AW251</f>
        <v>0</v>
      </c>
      <c r="V251" s="251">
        <f>PUNTAJE!AZ251</f>
        <v>0</v>
      </c>
      <c r="W251" s="251">
        <f>PUNTAJE!BC251</f>
        <v>0</v>
      </c>
      <c r="X251" s="251">
        <f>PUNTAJE!BF251</f>
        <v>0</v>
      </c>
      <c r="Y251" s="251">
        <f>PUNTAJE!BI251</f>
        <v>0</v>
      </c>
      <c r="Z251" s="251">
        <f>PUNTAJE!BL251</f>
        <v>0</v>
      </c>
      <c r="AA251" s="251">
        <f>PUNTAJE!BO251</f>
        <v>0</v>
      </c>
      <c r="AB251" s="251">
        <f>PUNTAJE!BR251</f>
        <v>0</v>
      </c>
      <c r="AC251" s="251">
        <f>PUNTAJE!BU251</f>
        <v>0</v>
      </c>
      <c r="AD251" s="251">
        <f>PUNTAJE!BX251</f>
        <v>0</v>
      </c>
      <c r="AE251" s="251">
        <f>PUNTAJE!CA251</f>
        <v>0</v>
      </c>
      <c r="AF251" s="251">
        <f>PUNTAJE!CD251</f>
        <v>0</v>
      </c>
      <c r="AG251" s="251">
        <f>PUNTAJE!CG251</f>
        <v>0</v>
      </c>
      <c r="AH251" s="251">
        <f>PUNTAJE!CJ251</f>
        <v>0</v>
      </c>
      <c r="AI251" s="40">
        <f t="shared" si="73"/>
        <v>500</v>
      </c>
      <c r="AJ251" s="146" t="s">
        <v>563</v>
      </c>
      <c r="AK251" s="40">
        <f t="shared" si="86"/>
        <v>0</v>
      </c>
      <c r="AM251" s="40" t="s">
        <v>601</v>
      </c>
      <c r="AP251" s="40" t="s">
        <v>602</v>
      </c>
    </row>
    <row r="252" spans="1:42" s="40" customFormat="1" ht="25.5" x14ac:dyDescent="0.2">
      <c r="A252" s="103">
        <v>243</v>
      </c>
      <c r="B252" s="202" t="s">
        <v>386</v>
      </c>
      <c r="C252" s="121" t="s">
        <v>381</v>
      </c>
      <c r="D252" s="146">
        <v>1</v>
      </c>
      <c r="E252" s="227" t="s">
        <v>53</v>
      </c>
      <c r="F252" s="228">
        <v>1</v>
      </c>
      <c r="G252" s="25">
        <v>187484.5</v>
      </c>
      <c r="H252" s="251">
        <f>PUNTAJE!J252</f>
        <v>0</v>
      </c>
      <c r="I252" s="251">
        <f>PUNTAJE!M252</f>
        <v>0</v>
      </c>
      <c r="J252" s="251">
        <f>PUNTAJE!P252</f>
        <v>0</v>
      </c>
      <c r="K252" s="251">
        <f>PUNTAJE!S252</f>
        <v>0</v>
      </c>
      <c r="L252" s="251">
        <f>PUNTAJE!V252</f>
        <v>0</v>
      </c>
      <c r="M252" s="251">
        <f>PUNTAJE!Y252</f>
        <v>0</v>
      </c>
      <c r="N252" s="251">
        <f>PUNTAJE!AB252</f>
        <v>0</v>
      </c>
      <c r="O252" s="251">
        <f>PUNTAJE!AE252</f>
        <v>0</v>
      </c>
      <c r="P252" s="251">
        <f>PUNTAJE!AH252</f>
        <v>0</v>
      </c>
      <c r="Q252" s="251">
        <f>PUNTAJE!AK252</f>
        <v>0</v>
      </c>
      <c r="R252" s="251">
        <f>PUNTAJE!AN252</f>
        <v>0</v>
      </c>
      <c r="S252" s="251">
        <f>PUNTAJE!AQ252</f>
        <v>500</v>
      </c>
      <c r="T252" s="251">
        <f>PUNTAJE!AT252</f>
        <v>0</v>
      </c>
      <c r="U252" s="251">
        <f>PUNTAJE!AW252</f>
        <v>0</v>
      </c>
      <c r="V252" s="251">
        <f>PUNTAJE!AZ252</f>
        <v>0</v>
      </c>
      <c r="W252" s="251">
        <f>PUNTAJE!BC252</f>
        <v>0</v>
      </c>
      <c r="X252" s="251">
        <f>PUNTAJE!BF252</f>
        <v>0</v>
      </c>
      <c r="Y252" s="251">
        <f>PUNTAJE!BI252</f>
        <v>0</v>
      </c>
      <c r="Z252" s="251">
        <f>PUNTAJE!BL252</f>
        <v>0</v>
      </c>
      <c r="AA252" s="251">
        <f>PUNTAJE!BO252</f>
        <v>0</v>
      </c>
      <c r="AB252" s="251">
        <f>PUNTAJE!BR252</f>
        <v>0</v>
      </c>
      <c r="AC252" s="251">
        <f>PUNTAJE!BU252</f>
        <v>0</v>
      </c>
      <c r="AD252" s="251">
        <f>PUNTAJE!BX252</f>
        <v>0</v>
      </c>
      <c r="AE252" s="251">
        <f>PUNTAJE!CA252</f>
        <v>0</v>
      </c>
      <c r="AF252" s="251">
        <f>PUNTAJE!CD252</f>
        <v>0</v>
      </c>
      <c r="AG252" s="251">
        <f>PUNTAJE!CG252</f>
        <v>0</v>
      </c>
      <c r="AH252" s="251">
        <f>PUNTAJE!CJ252</f>
        <v>0</v>
      </c>
      <c r="AI252" s="40">
        <f t="shared" si="73"/>
        <v>500</v>
      </c>
      <c r="AJ252" s="146" t="s">
        <v>563</v>
      </c>
      <c r="AK252" s="40">
        <f t="shared" si="86"/>
        <v>0</v>
      </c>
      <c r="AM252" s="40" t="s">
        <v>601</v>
      </c>
      <c r="AP252" s="40" t="s">
        <v>602</v>
      </c>
    </row>
    <row r="253" spans="1:42" s="40" customFormat="1" ht="25.5" x14ac:dyDescent="0.2">
      <c r="A253" s="103">
        <v>244</v>
      </c>
      <c r="B253" s="202" t="s">
        <v>387</v>
      </c>
      <c r="C253" s="121" t="s">
        <v>381</v>
      </c>
      <c r="D253" s="146">
        <v>1</v>
      </c>
      <c r="E253" s="227" t="s">
        <v>53</v>
      </c>
      <c r="F253" s="228">
        <v>1</v>
      </c>
      <c r="G253" s="25">
        <v>196927.15</v>
      </c>
      <c r="H253" s="251">
        <f>PUNTAJE!J253</f>
        <v>0</v>
      </c>
      <c r="I253" s="251">
        <f>PUNTAJE!M253</f>
        <v>0</v>
      </c>
      <c r="J253" s="251">
        <f>PUNTAJE!P253</f>
        <v>0</v>
      </c>
      <c r="K253" s="251">
        <f>PUNTAJE!S253</f>
        <v>0</v>
      </c>
      <c r="L253" s="251">
        <f>PUNTAJE!V253</f>
        <v>0</v>
      </c>
      <c r="M253" s="251">
        <f>PUNTAJE!Y253</f>
        <v>0</v>
      </c>
      <c r="N253" s="251">
        <f>PUNTAJE!AB253</f>
        <v>0</v>
      </c>
      <c r="O253" s="251">
        <f>PUNTAJE!AE253</f>
        <v>0</v>
      </c>
      <c r="P253" s="251">
        <f>PUNTAJE!AH253</f>
        <v>0</v>
      </c>
      <c r="Q253" s="251">
        <f>PUNTAJE!AK253</f>
        <v>0</v>
      </c>
      <c r="R253" s="251">
        <f>PUNTAJE!AN253</f>
        <v>0</v>
      </c>
      <c r="S253" s="251">
        <f>PUNTAJE!AQ253</f>
        <v>500</v>
      </c>
      <c r="T253" s="251">
        <f>PUNTAJE!AT253</f>
        <v>0</v>
      </c>
      <c r="U253" s="251">
        <f>PUNTAJE!AW253</f>
        <v>0</v>
      </c>
      <c r="V253" s="251">
        <f>PUNTAJE!AZ253</f>
        <v>0</v>
      </c>
      <c r="W253" s="251">
        <f>PUNTAJE!BC253</f>
        <v>0</v>
      </c>
      <c r="X253" s="251">
        <f>PUNTAJE!BF253</f>
        <v>0</v>
      </c>
      <c r="Y253" s="251">
        <f>PUNTAJE!BI253</f>
        <v>0</v>
      </c>
      <c r="Z253" s="251">
        <f>PUNTAJE!BL253</f>
        <v>0</v>
      </c>
      <c r="AA253" s="251">
        <f>PUNTAJE!BO253</f>
        <v>0</v>
      </c>
      <c r="AB253" s="251">
        <f>PUNTAJE!BR253</f>
        <v>0</v>
      </c>
      <c r="AC253" s="251">
        <f>PUNTAJE!BU253</f>
        <v>0</v>
      </c>
      <c r="AD253" s="251">
        <f>PUNTAJE!BX253</f>
        <v>0</v>
      </c>
      <c r="AE253" s="251">
        <f>PUNTAJE!CA253</f>
        <v>0</v>
      </c>
      <c r="AF253" s="251">
        <f>PUNTAJE!CD253</f>
        <v>0</v>
      </c>
      <c r="AG253" s="251">
        <f>PUNTAJE!CG253</f>
        <v>0</v>
      </c>
      <c r="AH253" s="251">
        <f>PUNTAJE!CJ253</f>
        <v>0</v>
      </c>
      <c r="AI253" s="40">
        <f t="shared" si="73"/>
        <v>500</v>
      </c>
      <c r="AJ253" s="146" t="s">
        <v>563</v>
      </c>
      <c r="AK253" s="40">
        <f t="shared" si="86"/>
        <v>0</v>
      </c>
      <c r="AM253" s="40" t="s">
        <v>601</v>
      </c>
      <c r="AP253" s="40" t="s">
        <v>602</v>
      </c>
    </row>
    <row r="254" spans="1:42" s="40" customFormat="1" ht="38.25" x14ac:dyDescent="0.2">
      <c r="A254" s="103">
        <v>245</v>
      </c>
      <c r="B254" s="202" t="s">
        <v>388</v>
      </c>
      <c r="C254" s="121" t="s">
        <v>381</v>
      </c>
      <c r="D254" s="146">
        <v>1</v>
      </c>
      <c r="E254" s="227" t="s">
        <v>53</v>
      </c>
      <c r="F254" s="228">
        <v>1</v>
      </c>
      <c r="G254" s="25">
        <v>368768.00520000001</v>
      </c>
      <c r="H254" s="251">
        <f>PUNTAJE!J254</f>
        <v>0</v>
      </c>
      <c r="I254" s="251">
        <f>PUNTAJE!M254</f>
        <v>0</v>
      </c>
      <c r="J254" s="251">
        <f>PUNTAJE!P254</f>
        <v>0</v>
      </c>
      <c r="K254" s="251">
        <f>PUNTAJE!S254</f>
        <v>0</v>
      </c>
      <c r="L254" s="251">
        <f>PUNTAJE!V254</f>
        <v>0</v>
      </c>
      <c r="M254" s="251">
        <f>PUNTAJE!Y254</f>
        <v>0</v>
      </c>
      <c r="N254" s="251">
        <f>PUNTAJE!AB254</f>
        <v>0</v>
      </c>
      <c r="O254" s="251">
        <f>PUNTAJE!AE254</f>
        <v>0</v>
      </c>
      <c r="P254" s="251">
        <f>PUNTAJE!AH254</f>
        <v>0</v>
      </c>
      <c r="Q254" s="251">
        <f>PUNTAJE!AK254</f>
        <v>0</v>
      </c>
      <c r="R254" s="251">
        <f>PUNTAJE!AN254</f>
        <v>0</v>
      </c>
      <c r="S254" s="251">
        <f>PUNTAJE!AQ254</f>
        <v>500.00000000000006</v>
      </c>
      <c r="T254" s="251">
        <f>PUNTAJE!AT254</f>
        <v>0</v>
      </c>
      <c r="U254" s="251">
        <f>PUNTAJE!AW254</f>
        <v>0</v>
      </c>
      <c r="V254" s="251">
        <f>PUNTAJE!AZ254</f>
        <v>0</v>
      </c>
      <c r="W254" s="251">
        <f>PUNTAJE!BC254</f>
        <v>0</v>
      </c>
      <c r="X254" s="251">
        <f>PUNTAJE!BF254</f>
        <v>0</v>
      </c>
      <c r="Y254" s="251">
        <f>PUNTAJE!BI254</f>
        <v>0</v>
      </c>
      <c r="Z254" s="251">
        <f>PUNTAJE!BL254</f>
        <v>0</v>
      </c>
      <c r="AA254" s="251">
        <f>PUNTAJE!BO254</f>
        <v>0</v>
      </c>
      <c r="AB254" s="251">
        <f>PUNTAJE!BR254</f>
        <v>0</v>
      </c>
      <c r="AC254" s="251">
        <f>PUNTAJE!BU254</f>
        <v>0</v>
      </c>
      <c r="AD254" s="251">
        <f>PUNTAJE!BX254</f>
        <v>0</v>
      </c>
      <c r="AE254" s="251">
        <f>PUNTAJE!CA254</f>
        <v>0</v>
      </c>
      <c r="AF254" s="251">
        <f>PUNTAJE!CD254</f>
        <v>0</v>
      </c>
      <c r="AG254" s="251">
        <f>PUNTAJE!CG254</f>
        <v>0</v>
      </c>
      <c r="AH254" s="251">
        <f>PUNTAJE!CJ254</f>
        <v>0</v>
      </c>
      <c r="AI254" s="40">
        <f t="shared" si="73"/>
        <v>500.00000000000006</v>
      </c>
      <c r="AJ254" s="146" t="s">
        <v>563</v>
      </c>
      <c r="AK254" s="40">
        <f t="shared" si="86"/>
        <v>0</v>
      </c>
      <c r="AM254" s="40" t="s">
        <v>601</v>
      </c>
      <c r="AP254" s="40" t="s">
        <v>602</v>
      </c>
    </row>
    <row r="255" spans="1:42" s="40" customFormat="1" ht="38.25" x14ac:dyDescent="0.2">
      <c r="A255" s="103">
        <v>246</v>
      </c>
      <c r="B255" s="202" t="s">
        <v>389</v>
      </c>
      <c r="C255" s="121" t="s">
        <v>381</v>
      </c>
      <c r="D255" s="146">
        <v>1</v>
      </c>
      <c r="E255" s="227" t="s">
        <v>53</v>
      </c>
      <c r="F255" s="228">
        <v>1</v>
      </c>
      <c r="G255" s="25">
        <v>423954.45750000002</v>
      </c>
      <c r="H255" s="251">
        <f>PUNTAJE!J255</f>
        <v>0</v>
      </c>
      <c r="I255" s="251">
        <f>PUNTAJE!M255</f>
        <v>0</v>
      </c>
      <c r="J255" s="251">
        <f>PUNTAJE!P255</f>
        <v>0</v>
      </c>
      <c r="K255" s="251">
        <f>PUNTAJE!S255</f>
        <v>0</v>
      </c>
      <c r="L255" s="251">
        <f>PUNTAJE!V255</f>
        <v>0</v>
      </c>
      <c r="M255" s="251">
        <f>PUNTAJE!Y255</f>
        <v>0</v>
      </c>
      <c r="N255" s="251">
        <f>PUNTAJE!AB255</f>
        <v>0</v>
      </c>
      <c r="O255" s="251">
        <f>PUNTAJE!AE255</f>
        <v>0</v>
      </c>
      <c r="P255" s="251">
        <f>PUNTAJE!AH255</f>
        <v>0</v>
      </c>
      <c r="Q255" s="251">
        <f>PUNTAJE!AK255</f>
        <v>0</v>
      </c>
      <c r="R255" s="251">
        <f>PUNTAJE!AN255</f>
        <v>0</v>
      </c>
      <c r="S255" s="251">
        <f>PUNTAJE!AQ255</f>
        <v>500</v>
      </c>
      <c r="T255" s="251">
        <f>PUNTAJE!AT255</f>
        <v>0</v>
      </c>
      <c r="U255" s="251">
        <f>PUNTAJE!AW255</f>
        <v>0</v>
      </c>
      <c r="V255" s="251">
        <f>PUNTAJE!AZ255</f>
        <v>0</v>
      </c>
      <c r="W255" s="251">
        <f>PUNTAJE!BC255</f>
        <v>0</v>
      </c>
      <c r="X255" s="251">
        <f>PUNTAJE!BF255</f>
        <v>0</v>
      </c>
      <c r="Y255" s="251">
        <f>PUNTAJE!BI255</f>
        <v>0</v>
      </c>
      <c r="Z255" s="251">
        <f>PUNTAJE!BL255</f>
        <v>0</v>
      </c>
      <c r="AA255" s="251">
        <f>PUNTAJE!BO255</f>
        <v>0</v>
      </c>
      <c r="AB255" s="251">
        <f>PUNTAJE!BR255</f>
        <v>0</v>
      </c>
      <c r="AC255" s="251">
        <f>PUNTAJE!BU255</f>
        <v>0</v>
      </c>
      <c r="AD255" s="251">
        <f>PUNTAJE!BX255</f>
        <v>0</v>
      </c>
      <c r="AE255" s="251">
        <f>PUNTAJE!CA255</f>
        <v>0</v>
      </c>
      <c r="AF255" s="251">
        <f>PUNTAJE!CD255</f>
        <v>0</v>
      </c>
      <c r="AG255" s="251">
        <f>PUNTAJE!CG255</f>
        <v>0</v>
      </c>
      <c r="AH255" s="251">
        <f>PUNTAJE!CJ255</f>
        <v>0</v>
      </c>
      <c r="AI255" s="40">
        <f t="shared" si="73"/>
        <v>500</v>
      </c>
      <c r="AJ255" s="146" t="s">
        <v>563</v>
      </c>
      <c r="AK255" s="40">
        <f t="shared" si="86"/>
        <v>0</v>
      </c>
      <c r="AM255" s="40" t="s">
        <v>601</v>
      </c>
      <c r="AP255" s="40" t="s">
        <v>602</v>
      </c>
    </row>
    <row r="256" spans="1:42" s="40" customFormat="1" ht="38.25" x14ac:dyDescent="0.2">
      <c r="A256" s="103">
        <v>247</v>
      </c>
      <c r="B256" s="202" t="s">
        <v>390</v>
      </c>
      <c r="C256" s="121" t="s">
        <v>381</v>
      </c>
      <c r="D256" s="146">
        <v>1</v>
      </c>
      <c r="E256" s="227" t="s">
        <v>53</v>
      </c>
      <c r="F256" s="228">
        <v>1</v>
      </c>
      <c r="G256" s="25">
        <v>423954.45750000002</v>
      </c>
      <c r="H256" s="251">
        <f>PUNTAJE!J256</f>
        <v>0</v>
      </c>
      <c r="I256" s="251">
        <f>PUNTAJE!M256</f>
        <v>0</v>
      </c>
      <c r="J256" s="251">
        <f>PUNTAJE!P256</f>
        <v>0</v>
      </c>
      <c r="K256" s="251">
        <f>PUNTAJE!S256</f>
        <v>0</v>
      </c>
      <c r="L256" s="251">
        <f>PUNTAJE!V256</f>
        <v>0</v>
      </c>
      <c r="M256" s="251">
        <f>PUNTAJE!Y256</f>
        <v>0</v>
      </c>
      <c r="N256" s="251">
        <f>PUNTAJE!AB256</f>
        <v>0</v>
      </c>
      <c r="O256" s="251">
        <f>PUNTAJE!AE256</f>
        <v>0</v>
      </c>
      <c r="P256" s="251">
        <f>PUNTAJE!AH256</f>
        <v>0</v>
      </c>
      <c r="Q256" s="251">
        <f>PUNTAJE!AK256</f>
        <v>0</v>
      </c>
      <c r="R256" s="251">
        <f>PUNTAJE!AN256</f>
        <v>0</v>
      </c>
      <c r="S256" s="251">
        <f>PUNTAJE!AQ256</f>
        <v>500.00000000000006</v>
      </c>
      <c r="T256" s="251">
        <f>PUNTAJE!AT256</f>
        <v>0</v>
      </c>
      <c r="U256" s="251">
        <f>PUNTAJE!AW256</f>
        <v>0</v>
      </c>
      <c r="V256" s="251">
        <f>PUNTAJE!AZ256</f>
        <v>0</v>
      </c>
      <c r="W256" s="251">
        <f>PUNTAJE!BC256</f>
        <v>0</v>
      </c>
      <c r="X256" s="251">
        <f>PUNTAJE!BF256</f>
        <v>0</v>
      </c>
      <c r="Y256" s="251">
        <f>PUNTAJE!BI256</f>
        <v>0</v>
      </c>
      <c r="Z256" s="251">
        <f>PUNTAJE!BL256</f>
        <v>0</v>
      </c>
      <c r="AA256" s="251">
        <f>PUNTAJE!BO256</f>
        <v>0</v>
      </c>
      <c r="AB256" s="251">
        <f>PUNTAJE!BR256</f>
        <v>0</v>
      </c>
      <c r="AC256" s="251">
        <f>PUNTAJE!BU256</f>
        <v>0</v>
      </c>
      <c r="AD256" s="251">
        <f>PUNTAJE!BX256</f>
        <v>0</v>
      </c>
      <c r="AE256" s="251">
        <f>PUNTAJE!CA256</f>
        <v>0</v>
      </c>
      <c r="AF256" s="251">
        <f>PUNTAJE!CD256</f>
        <v>0</v>
      </c>
      <c r="AG256" s="251">
        <f>PUNTAJE!CG256</f>
        <v>0</v>
      </c>
      <c r="AH256" s="251">
        <f>PUNTAJE!CJ256</f>
        <v>0</v>
      </c>
      <c r="AI256" s="40">
        <f t="shared" si="73"/>
        <v>500.00000000000006</v>
      </c>
      <c r="AJ256" s="146" t="s">
        <v>563</v>
      </c>
      <c r="AK256" s="40">
        <f t="shared" si="86"/>
        <v>0</v>
      </c>
      <c r="AM256" s="40" t="s">
        <v>601</v>
      </c>
      <c r="AP256" s="40" t="s">
        <v>602</v>
      </c>
    </row>
    <row r="257" spans="1:42" s="40" customFormat="1" ht="51" x14ac:dyDescent="0.2">
      <c r="A257" s="103">
        <v>248</v>
      </c>
      <c r="B257" s="202" t="s">
        <v>391</v>
      </c>
      <c r="C257" s="121" t="s">
        <v>381</v>
      </c>
      <c r="D257" s="146">
        <v>1</v>
      </c>
      <c r="E257" s="227" t="s">
        <v>53</v>
      </c>
      <c r="F257" s="228">
        <v>1</v>
      </c>
      <c r="G257" s="25">
        <v>502239.5</v>
      </c>
      <c r="H257" s="251">
        <f>PUNTAJE!J257</f>
        <v>0</v>
      </c>
      <c r="I257" s="251">
        <f>PUNTAJE!M257</f>
        <v>0</v>
      </c>
      <c r="J257" s="251">
        <f>PUNTAJE!P257</f>
        <v>0</v>
      </c>
      <c r="K257" s="251">
        <f>PUNTAJE!S257</f>
        <v>0</v>
      </c>
      <c r="L257" s="251">
        <f>PUNTAJE!V257</f>
        <v>0</v>
      </c>
      <c r="M257" s="251">
        <f>PUNTAJE!Y257</f>
        <v>0</v>
      </c>
      <c r="N257" s="251">
        <f>PUNTAJE!AB257</f>
        <v>0</v>
      </c>
      <c r="O257" s="251">
        <f>PUNTAJE!AE257</f>
        <v>0</v>
      </c>
      <c r="P257" s="251">
        <f>PUNTAJE!AH257</f>
        <v>0</v>
      </c>
      <c r="Q257" s="251">
        <f>PUNTAJE!AK257</f>
        <v>0</v>
      </c>
      <c r="R257" s="251">
        <f>PUNTAJE!AN257</f>
        <v>0</v>
      </c>
      <c r="S257" s="251">
        <f>PUNTAJE!AQ257</f>
        <v>500</v>
      </c>
      <c r="T257" s="251">
        <f>PUNTAJE!AT257</f>
        <v>0</v>
      </c>
      <c r="U257" s="251">
        <f>PUNTAJE!AW257</f>
        <v>0</v>
      </c>
      <c r="V257" s="251">
        <f>PUNTAJE!AZ257</f>
        <v>0</v>
      </c>
      <c r="W257" s="251">
        <f>PUNTAJE!BC257</f>
        <v>0</v>
      </c>
      <c r="X257" s="251">
        <f>PUNTAJE!BF257</f>
        <v>354.47964140362723</v>
      </c>
      <c r="Y257" s="251">
        <f>PUNTAJE!BI257</f>
        <v>0</v>
      </c>
      <c r="Z257" s="251">
        <f>PUNTAJE!BL257</f>
        <v>0</v>
      </c>
      <c r="AA257" s="251">
        <f>PUNTAJE!BO257</f>
        <v>0</v>
      </c>
      <c r="AB257" s="251">
        <f>PUNTAJE!BR257</f>
        <v>0</v>
      </c>
      <c r="AC257" s="251">
        <f>PUNTAJE!BU257</f>
        <v>0</v>
      </c>
      <c r="AD257" s="251">
        <f>PUNTAJE!BX257</f>
        <v>0</v>
      </c>
      <c r="AE257" s="251">
        <f>PUNTAJE!CA257</f>
        <v>0</v>
      </c>
      <c r="AF257" s="251">
        <f>PUNTAJE!CD257</f>
        <v>0</v>
      </c>
      <c r="AG257" s="251">
        <f>PUNTAJE!CG257</f>
        <v>0</v>
      </c>
      <c r="AH257" s="251">
        <f>PUNTAJE!CJ257</f>
        <v>0</v>
      </c>
      <c r="AI257" s="40">
        <f t="shared" si="73"/>
        <v>500</v>
      </c>
      <c r="AJ257" s="146" t="s">
        <v>563</v>
      </c>
      <c r="AK257" s="40">
        <f t="shared" si="86"/>
        <v>354.47964140362723</v>
      </c>
      <c r="AL257" s="40">
        <f>AN257-X257</f>
        <v>-354.47964140362723</v>
      </c>
      <c r="AM257" s="40" t="s">
        <v>567</v>
      </c>
      <c r="AN257" s="40">
        <f>MAX(H257,I257,J257,K257,L257,M257,N257,O257,P257,Q257,R257,T257,U257,V257,W257,Y257,Z257,AA257,AB257,AC257,AD257,AE257,AH257)</f>
        <v>0</v>
      </c>
      <c r="AP257" s="40" t="s">
        <v>602</v>
      </c>
    </row>
    <row r="258" spans="1:42" s="40" customFormat="1" ht="38.25" x14ac:dyDescent="0.2">
      <c r="A258" s="103">
        <v>249</v>
      </c>
      <c r="B258" s="202" t="s">
        <v>392</v>
      </c>
      <c r="C258" s="121" t="s">
        <v>381</v>
      </c>
      <c r="D258" s="146">
        <v>1</v>
      </c>
      <c r="E258" s="227" t="s">
        <v>53</v>
      </c>
      <c r="F258" s="228">
        <v>1</v>
      </c>
      <c r="G258" s="25">
        <v>423954.45750000002</v>
      </c>
      <c r="H258" s="251">
        <f>PUNTAJE!J258</f>
        <v>0</v>
      </c>
      <c r="I258" s="251">
        <f>PUNTAJE!M258</f>
        <v>0</v>
      </c>
      <c r="J258" s="251">
        <f>PUNTAJE!P258</f>
        <v>0</v>
      </c>
      <c r="K258" s="251">
        <f>PUNTAJE!S258</f>
        <v>0</v>
      </c>
      <c r="L258" s="251">
        <f>PUNTAJE!V258</f>
        <v>0</v>
      </c>
      <c r="M258" s="251">
        <f>PUNTAJE!Y258</f>
        <v>0</v>
      </c>
      <c r="N258" s="251">
        <f>PUNTAJE!AB258</f>
        <v>0</v>
      </c>
      <c r="O258" s="251">
        <f>PUNTAJE!AE258</f>
        <v>0</v>
      </c>
      <c r="P258" s="251">
        <f>PUNTAJE!AH258</f>
        <v>0</v>
      </c>
      <c r="Q258" s="251">
        <f>PUNTAJE!AK258</f>
        <v>0</v>
      </c>
      <c r="R258" s="251">
        <f>PUNTAJE!AN258</f>
        <v>0</v>
      </c>
      <c r="S258" s="251">
        <f>PUNTAJE!AQ258</f>
        <v>500.00000000000006</v>
      </c>
      <c r="T258" s="251">
        <f>PUNTAJE!AT258</f>
        <v>0</v>
      </c>
      <c r="U258" s="251">
        <f>PUNTAJE!AW258</f>
        <v>0</v>
      </c>
      <c r="V258" s="251">
        <f>PUNTAJE!AZ258</f>
        <v>0</v>
      </c>
      <c r="W258" s="251">
        <f>PUNTAJE!BC258</f>
        <v>0</v>
      </c>
      <c r="X258" s="251">
        <f>PUNTAJE!BF258</f>
        <v>0</v>
      </c>
      <c r="Y258" s="251">
        <f>PUNTAJE!BI258</f>
        <v>0</v>
      </c>
      <c r="Z258" s="251">
        <f>PUNTAJE!BL258</f>
        <v>0</v>
      </c>
      <c r="AA258" s="251">
        <f>PUNTAJE!BO258</f>
        <v>0</v>
      </c>
      <c r="AB258" s="251">
        <f>PUNTAJE!BR258</f>
        <v>0</v>
      </c>
      <c r="AC258" s="251">
        <f>PUNTAJE!BU258</f>
        <v>0</v>
      </c>
      <c r="AD258" s="251">
        <f>PUNTAJE!BX258</f>
        <v>0</v>
      </c>
      <c r="AE258" s="251">
        <f>PUNTAJE!CA258</f>
        <v>0</v>
      </c>
      <c r="AF258" s="251">
        <f>PUNTAJE!CD258</f>
        <v>0</v>
      </c>
      <c r="AG258" s="251">
        <f>PUNTAJE!CG258</f>
        <v>0</v>
      </c>
      <c r="AH258" s="251">
        <f>PUNTAJE!CJ258</f>
        <v>0</v>
      </c>
      <c r="AI258" s="40">
        <f t="shared" si="73"/>
        <v>500.00000000000006</v>
      </c>
      <c r="AJ258" s="146" t="s">
        <v>563</v>
      </c>
      <c r="AK258" s="40">
        <f t="shared" si="86"/>
        <v>0</v>
      </c>
      <c r="AM258" s="40" t="s">
        <v>601</v>
      </c>
      <c r="AP258" s="40" t="s">
        <v>602</v>
      </c>
    </row>
    <row r="259" spans="1:42" s="40" customFormat="1" ht="38.25" x14ac:dyDescent="0.2">
      <c r="A259" s="103">
        <v>250</v>
      </c>
      <c r="B259" s="202" t="s">
        <v>393</v>
      </c>
      <c r="C259" s="121" t="s">
        <v>381</v>
      </c>
      <c r="D259" s="146">
        <v>1</v>
      </c>
      <c r="E259" s="227" t="s">
        <v>53</v>
      </c>
      <c r="F259" s="228">
        <v>1</v>
      </c>
      <c r="G259" s="25">
        <v>502239.5</v>
      </c>
      <c r="H259" s="251">
        <f>PUNTAJE!J259</f>
        <v>0</v>
      </c>
      <c r="I259" s="251">
        <f>PUNTAJE!M259</f>
        <v>0</v>
      </c>
      <c r="J259" s="251">
        <f>PUNTAJE!P259</f>
        <v>0</v>
      </c>
      <c r="K259" s="251">
        <f>PUNTAJE!S259</f>
        <v>0</v>
      </c>
      <c r="L259" s="251">
        <f>PUNTAJE!V259</f>
        <v>0</v>
      </c>
      <c r="M259" s="251">
        <f>PUNTAJE!Y259</f>
        <v>0</v>
      </c>
      <c r="N259" s="251">
        <f>PUNTAJE!AB259</f>
        <v>0</v>
      </c>
      <c r="O259" s="251">
        <f>PUNTAJE!AE259</f>
        <v>0</v>
      </c>
      <c r="P259" s="251">
        <f>PUNTAJE!AH259</f>
        <v>0</v>
      </c>
      <c r="Q259" s="251">
        <f>PUNTAJE!AK259</f>
        <v>0</v>
      </c>
      <c r="R259" s="251">
        <f>PUNTAJE!AN259</f>
        <v>0</v>
      </c>
      <c r="S259" s="251">
        <f>PUNTAJE!AQ259</f>
        <v>500</v>
      </c>
      <c r="T259" s="251">
        <f>PUNTAJE!AT259</f>
        <v>0</v>
      </c>
      <c r="U259" s="251">
        <f>PUNTAJE!AW259</f>
        <v>0</v>
      </c>
      <c r="V259" s="251">
        <f>PUNTAJE!AZ259</f>
        <v>0</v>
      </c>
      <c r="W259" s="251">
        <f>PUNTAJE!BC259</f>
        <v>0</v>
      </c>
      <c r="X259" s="251">
        <f>PUNTAJE!BF259</f>
        <v>361.94194911115915</v>
      </c>
      <c r="Y259" s="251">
        <f>PUNTAJE!BI259</f>
        <v>0</v>
      </c>
      <c r="Z259" s="251">
        <f>PUNTAJE!BL259</f>
        <v>0</v>
      </c>
      <c r="AA259" s="251">
        <f>PUNTAJE!BO259</f>
        <v>0</v>
      </c>
      <c r="AB259" s="251">
        <f>PUNTAJE!BR259</f>
        <v>0</v>
      </c>
      <c r="AC259" s="251">
        <f>PUNTAJE!BU259</f>
        <v>0</v>
      </c>
      <c r="AD259" s="251">
        <f>PUNTAJE!BX259</f>
        <v>0</v>
      </c>
      <c r="AE259" s="251">
        <f>PUNTAJE!CA259</f>
        <v>0</v>
      </c>
      <c r="AF259" s="251">
        <f>PUNTAJE!CD259</f>
        <v>0</v>
      </c>
      <c r="AG259" s="251">
        <f>PUNTAJE!CG259</f>
        <v>0</v>
      </c>
      <c r="AH259" s="251">
        <f>PUNTAJE!CJ259</f>
        <v>0</v>
      </c>
      <c r="AI259" s="40">
        <f t="shared" si="73"/>
        <v>500</v>
      </c>
      <c r="AJ259" s="146" t="s">
        <v>563</v>
      </c>
      <c r="AK259" s="40">
        <f t="shared" si="86"/>
        <v>361.94194911115915</v>
      </c>
      <c r="AL259" s="40">
        <f>AK259-X259</f>
        <v>0</v>
      </c>
      <c r="AM259" s="40" t="s">
        <v>567</v>
      </c>
      <c r="AN259" s="40">
        <f>MAX(H259,I259,J259,K259,L259,M259,N259,O259,P259,Q259,R259,T259,U259,V259,W259,Y259,Z259,AA259,AB259,AC259,AD259,AE259,AH259)</f>
        <v>0</v>
      </c>
      <c r="AP259" s="40" t="s">
        <v>602</v>
      </c>
    </row>
    <row r="260" spans="1:42" s="40" customFormat="1" ht="51" x14ac:dyDescent="0.2">
      <c r="A260" s="103">
        <v>251</v>
      </c>
      <c r="B260" s="202" t="s">
        <v>394</v>
      </c>
      <c r="C260" s="121" t="s">
        <v>381</v>
      </c>
      <c r="D260" s="146">
        <v>1</v>
      </c>
      <c r="E260" s="227" t="s">
        <v>53</v>
      </c>
      <c r="F260" s="228">
        <v>1</v>
      </c>
      <c r="G260" s="25">
        <v>423954.45750000002</v>
      </c>
      <c r="H260" s="251">
        <f>PUNTAJE!J260</f>
        <v>0</v>
      </c>
      <c r="I260" s="251">
        <f>PUNTAJE!M260</f>
        <v>0</v>
      </c>
      <c r="J260" s="251">
        <f>PUNTAJE!P260</f>
        <v>0</v>
      </c>
      <c r="K260" s="251">
        <f>PUNTAJE!S260</f>
        <v>0</v>
      </c>
      <c r="L260" s="251">
        <f>PUNTAJE!V260</f>
        <v>0</v>
      </c>
      <c r="M260" s="251">
        <f>PUNTAJE!Y260</f>
        <v>0</v>
      </c>
      <c r="N260" s="251">
        <f>PUNTAJE!AB260</f>
        <v>0</v>
      </c>
      <c r="O260" s="251">
        <f>PUNTAJE!AE260</f>
        <v>0</v>
      </c>
      <c r="P260" s="251">
        <f>PUNTAJE!AH260</f>
        <v>0</v>
      </c>
      <c r="Q260" s="251">
        <f>PUNTAJE!AK260</f>
        <v>0</v>
      </c>
      <c r="R260" s="251">
        <f>PUNTAJE!AN260</f>
        <v>0</v>
      </c>
      <c r="S260" s="251">
        <f>PUNTAJE!AQ260</f>
        <v>500.00000000000006</v>
      </c>
      <c r="T260" s="251">
        <f>PUNTAJE!AT260</f>
        <v>0</v>
      </c>
      <c r="U260" s="251">
        <f>PUNTAJE!AW260</f>
        <v>0</v>
      </c>
      <c r="V260" s="251">
        <f>PUNTAJE!AZ260</f>
        <v>0</v>
      </c>
      <c r="W260" s="251">
        <f>PUNTAJE!BC260</f>
        <v>0</v>
      </c>
      <c r="X260" s="251">
        <f>PUNTAJE!BF260</f>
        <v>0</v>
      </c>
      <c r="Y260" s="251">
        <f>PUNTAJE!BI260</f>
        <v>0</v>
      </c>
      <c r="Z260" s="251">
        <f>PUNTAJE!BL260</f>
        <v>0</v>
      </c>
      <c r="AA260" s="251">
        <f>PUNTAJE!BO260</f>
        <v>0</v>
      </c>
      <c r="AB260" s="251">
        <f>PUNTAJE!BR260</f>
        <v>0</v>
      </c>
      <c r="AC260" s="251">
        <f>PUNTAJE!BU260</f>
        <v>0</v>
      </c>
      <c r="AD260" s="251">
        <f>PUNTAJE!BX260</f>
        <v>0</v>
      </c>
      <c r="AE260" s="251">
        <f>PUNTAJE!CA260</f>
        <v>0</v>
      </c>
      <c r="AF260" s="251">
        <f>PUNTAJE!CD260</f>
        <v>0</v>
      </c>
      <c r="AG260" s="251">
        <f>PUNTAJE!CG260</f>
        <v>0</v>
      </c>
      <c r="AH260" s="251">
        <f>PUNTAJE!CJ260</f>
        <v>0</v>
      </c>
      <c r="AI260" s="40">
        <f t="shared" si="73"/>
        <v>500.00000000000006</v>
      </c>
      <c r="AJ260" s="146" t="s">
        <v>563</v>
      </c>
      <c r="AK260" s="40">
        <f t="shared" si="86"/>
        <v>0</v>
      </c>
      <c r="AM260" s="40" t="s">
        <v>601</v>
      </c>
      <c r="AP260" s="40" t="s">
        <v>602</v>
      </c>
    </row>
    <row r="261" spans="1:42" s="40" customFormat="1" ht="51" x14ac:dyDescent="0.2">
      <c r="A261" s="103">
        <v>252</v>
      </c>
      <c r="B261" s="202" t="s">
        <v>395</v>
      </c>
      <c r="C261" s="121" t="s">
        <v>381</v>
      </c>
      <c r="D261" s="146">
        <v>1</v>
      </c>
      <c r="E261" s="227" t="s">
        <v>53</v>
      </c>
      <c r="F261" s="228">
        <v>1</v>
      </c>
      <c r="G261" s="25">
        <v>423954.45750000002</v>
      </c>
      <c r="H261" s="251">
        <f>PUNTAJE!J261</f>
        <v>0</v>
      </c>
      <c r="I261" s="251">
        <f>PUNTAJE!M261</f>
        <v>0</v>
      </c>
      <c r="J261" s="251">
        <f>PUNTAJE!P261</f>
        <v>0</v>
      </c>
      <c r="K261" s="251">
        <f>PUNTAJE!S261</f>
        <v>0</v>
      </c>
      <c r="L261" s="251">
        <f>PUNTAJE!V261</f>
        <v>0</v>
      </c>
      <c r="M261" s="251">
        <f>PUNTAJE!Y261</f>
        <v>0</v>
      </c>
      <c r="N261" s="251">
        <f>PUNTAJE!AB261</f>
        <v>0</v>
      </c>
      <c r="O261" s="251">
        <f>PUNTAJE!AE261</f>
        <v>0</v>
      </c>
      <c r="P261" s="251">
        <f>PUNTAJE!AH261</f>
        <v>0</v>
      </c>
      <c r="Q261" s="251">
        <f>PUNTAJE!AK261</f>
        <v>0</v>
      </c>
      <c r="R261" s="251">
        <f>PUNTAJE!AN261</f>
        <v>0</v>
      </c>
      <c r="S261" s="251">
        <f>PUNTAJE!AQ261</f>
        <v>500.00000000000006</v>
      </c>
      <c r="T261" s="251">
        <f>PUNTAJE!AT261</f>
        <v>0</v>
      </c>
      <c r="U261" s="251">
        <f>PUNTAJE!AW261</f>
        <v>0</v>
      </c>
      <c r="V261" s="251">
        <f>PUNTAJE!AZ261</f>
        <v>0</v>
      </c>
      <c r="W261" s="251">
        <f>PUNTAJE!BC261</f>
        <v>0</v>
      </c>
      <c r="X261" s="251">
        <f>PUNTAJE!BF261</f>
        <v>0</v>
      </c>
      <c r="Y261" s="251">
        <f>PUNTAJE!BI261</f>
        <v>0</v>
      </c>
      <c r="Z261" s="251">
        <f>PUNTAJE!BL261</f>
        <v>0</v>
      </c>
      <c r="AA261" s="251">
        <f>PUNTAJE!BO261</f>
        <v>0</v>
      </c>
      <c r="AB261" s="251">
        <f>PUNTAJE!BR261</f>
        <v>0</v>
      </c>
      <c r="AC261" s="251">
        <f>PUNTAJE!BU261</f>
        <v>0</v>
      </c>
      <c r="AD261" s="251">
        <f>PUNTAJE!BX261</f>
        <v>0</v>
      </c>
      <c r="AE261" s="251">
        <f>PUNTAJE!CA261</f>
        <v>0</v>
      </c>
      <c r="AF261" s="251">
        <f>PUNTAJE!CD261</f>
        <v>0</v>
      </c>
      <c r="AG261" s="251">
        <f>PUNTAJE!CG261</f>
        <v>0</v>
      </c>
      <c r="AH261" s="251">
        <f>PUNTAJE!CJ261</f>
        <v>0</v>
      </c>
      <c r="AI261" s="40">
        <f t="shared" si="73"/>
        <v>500.00000000000006</v>
      </c>
      <c r="AJ261" s="146" t="s">
        <v>563</v>
      </c>
      <c r="AK261" s="40">
        <f t="shared" si="86"/>
        <v>0</v>
      </c>
      <c r="AM261" s="40" t="s">
        <v>601</v>
      </c>
      <c r="AP261" s="40" t="s">
        <v>602</v>
      </c>
    </row>
    <row r="262" spans="1:42" s="40" customFormat="1" ht="38.25" x14ac:dyDescent="0.2">
      <c r="A262" s="103">
        <v>253</v>
      </c>
      <c r="B262" s="202" t="s">
        <v>396</v>
      </c>
      <c r="C262" s="121" t="s">
        <v>381</v>
      </c>
      <c r="D262" s="146">
        <v>1</v>
      </c>
      <c r="E262" s="227" t="s">
        <v>53</v>
      </c>
      <c r="F262" s="228">
        <v>1</v>
      </c>
      <c r="G262" s="25">
        <v>502239.5</v>
      </c>
      <c r="H262" s="251">
        <f>PUNTAJE!J262</f>
        <v>0</v>
      </c>
      <c r="I262" s="251">
        <f>PUNTAJE!M262</f>
        <v>0</v>
      </c>
      <c r="J262" s="251">
        <f>PUNTAJE!P262</f>
        <v>0</v>
      </c>
      <c r="K262" s="251">
        <f>PUNTAJE!S262</f>
        <v>0</v>
      </c>
      <c r="L262" s="251">
        <f>PUNTAJE!V262</f>
        <v>0</v>
      </c>
      <c r="M262" s="251">
        <f>PUNTAJE!Y262</f>
        <v>0</v>
      </c>
      <c r="N262" s="251">
        <f>PUNTAJE!AB262</f>
        <v>0</v>
      </c>
      <c r="O262" s="251">
        <f>PUNTAJE!AE262</f>
        <v>0</v>
      </c>
      <c r="P262" s="251">
        <f>PUNTAJE!AH262</f>
        <v>0</v>
      </c>
      <c r="Q262" s="251">
        <f>PUNTAJE!AK262</f>
        <v>0</v>
      </c>
      <c r="R262" s="251">
        <f>PUNTAJE!AN262</f>
        <v>0</v>
      </c>
      <c r="S262" s="251">
        <f>PUNTAJE!AQ262</f>
        <v>500</v>
      </c>
      <c r="T262" s="251">
        <f>PUNTAJE!AT262</f>
        <v>0</v>
      </c>
      <c r="U262" s="251">
        <f>PUNTAJE!AW262</f>
        <v>0</v>
      </c>
      <c r="V262" s="251">
        <f>PUNTAJE!AZ262</f>
        <v>0</v>
      </c>
      <c r="W262" s="251">
        <f>PUNTAJE!BC262</f>
        <v>0</v>
      </c>
      <c r="X262" s="251">
        <f>PUNTAJE!BF262</f>
        <v>361.94194911115915</v>
      </c>
      <c r="Y262" s="251">
        <f>PUNTAJE!BI262</f>
        <v>0</v>
      </c>
      <c r="Z262" s="251">
        <f>PUNTAJE!BL262</f>
        <v>0</v>
      </c>
      <c r="AA262" s="251">
        <f>PUNTAJE!BO262</f>
        <v>0</v>
      </c>
      <c r="AB262" s="251">
        <f>PUNTAJE!BR262</f>
        <v>0</v>
      </c>
      <c r="AC262" s="251">
        <f>PUNTAJE!BU262</f>
        <v>0</v>
      </c>
      <c r="AD262" s="251">
        <f>PUNTAJE!BX262</f>
        <v>0</v>
      </c>
      <c r="AE262" s="251">
        <f>PUNTAJE!CA262</f>
        <v>0</v>
      </c>
      <c r="AF262" s="251">
        <f>PUNTAJE!CD262</f>
        <v>0</v>
      </c>
      <c r="AG262" s="251">
        <f>PUNTAJE!CG262</f>
        <v>0</v>
      </c>
      <c r="AH262" s="251">
        <f>PUNTAJE!CJ262</f>
        <v>0</v>
      </c>
      <c r="AI262" s="40">
        <f t="shared" si="73"/>
        <v>500</v>
      </c>
      <c r="AJ262" s="146" t="s">
        <v>563</v>
      </c>
      <c r="AK262" s="40">
        <f t="shared" si="86"/>
        <v>361.94194911115915</v>
      </c>
      <c r="AL262" s="40">
        <f>AK262-X262</f>
        <v>0</v>
      </c>
      <c r="AM262" s="40" t="s">
        <v>567</v>
      </c>
      <c r="AN262" s="40">
        <f>MAX(H262,I262,J262,K262,L262,M262,N262,O262,P262,Q262,R262,T262,U262,V262,W262,Y262,Z262,AA262,AB262,AC262,AD262,AE262,AH262)</f>
        <v>0</v>
      </c>
      <c r="AP262" s="40" t="s">
        <v>602</v>
      </c>
    </row>
    <row r="263" spans="1:42" s="40" customFormat="1" ht="38.25" x14ac:dyDescent="0.2">
      <c r="A263" s="103">
        <v>254</v>
      </c>
      <c r="B263" s="202" t="s">
        <v>397</v>
      </c>
      <c r="C263" s="121" t="s">
        <v>381</v>
      </c>
      <c r="D263" s="146">
        <v>1</v>
      </c>
      <c r="E263" s="227" t="s">
        <v>53</v>
      </c>
      <c r="F263" s="228">
        <v>1</v>
      </c>
      <c r="G263" s="25">
        <v>368768.00520000001</v>
      </c>
      <c r="H263" s="251">
        <f>PUNTAJE!J263</f>
        <v>0</v>
      </c>
      <c r="I263" s="251">
        <f>PUNTAJE!M263</f>
        <v>0</v>
      </c>
      <c r="J263" s="251">
        <f>PUNTAJE!P263</f>
        <v>0</v>
      </c>
      <c r="K263" s="251">
        <f>PUNTAJE!S263</f>
        <v>0</v>
      </c>
      <c r="L263" s="251">
        <f>PUNTAJE!V263</f>
        <v>0</v>
      </c>
      <c r="M263" s="251">
        <f>PUNTAJE!Y263</f>
        <v>0</v>
      </c>
      <c r="N263" s="251">
        <f>PUNTAJE!AB263</f>
        <v>0</v>
      </c>
      <c r="O263" s="251">
        <f>PUNTAJE!AE263</f>
        <v>0</v>
      </c>
      <c r="P263" s="251">
        <f>PUNTAJE!AH263</f>
        <v>0</v>
      </c>
      <c r="Q263" s="251">
        <f>PUNTAJE!AK263</f>
        <v>0</v>
      </c>
      <c r="R263" s="251">
        <f>PUNTAJE!AN263</f>
        <v>0</v>
      </c>
      <c r="S263" s="251">
        <f>PUNTAJE!AQ263</f>
        <v>500.00000000000006</v>
      </c>
      <c r="T263" s="251">
        <f>PUNTAJE!AT263</f>
        <v>0</v>
      </c>
      <c r="U263" s="251">
        <f>PUNTAJE!AW263</f>
        <v>0</v>
      </c>
      <c r="V263" s="251">
        <f>PUNTAJE!AZ263</f>
        <v>0</v>
      </c>
      <c r="W263" s="251">
        <f>PUNTAJE!BC263</f>
        <v>0</v>
      </c>
      <c r="X263" s="251">
        <f>PUNTAJE!BF263</f>
        <v>0</v>
      </c>
      <c r="Y263" s="251">
        <f>PUNTAJE!BI263</f>
        <v>0</v>
      </c>
      <c r="Z263" s="251">
        <f>PUNTAJE!BL263</f>
        <v>0</v>
      </c>
      <c r="AA263" s="251">
        <f>PUNTAJE!BO263</f>
        <v>0</v>
      </c>
      <c r="AB263" s="251">
        <f>PUNTAJE!BR263</f>
        <v>0</v>
      </c>
      <c r="AC263" s="251">
        <f>PUNTAJE!BU263</f>
        <v>0</v>
      </c>
      <c r="AD263" s="251">
        <f>PUNTAJE!BX263</f>
        <v>0</v>
      </c>
      <c r="AE263" s="251">
        <f>PUNTAJE!CA263</f>
        <v>0</v>
      </c>
      <c r="AF263" s="251">
        <f>PUNTAJE!CD263</f>
        <v>0</v>
      </c>
      <c r="AG263" s="251">
        <f>PUNTAJE!CG263</f>
        <v>0</v>
      </c>
      <c r="AH263" s="251">
        <f>PUNTAJE!CJ263</f>
        <v>0</v>
      </c>
      <c r="AI263" s="40">
        <f t="shared" si="73"/>
        <v>500.00000000000006</v>
      </c>
      <c r="AJ263" s="146" t="s">
        <v>563</v>
      </c>
      <c r="AK263" s="40">
        <f t="shared" si="86"/>
        <v>0</v>
      </c>
      <c r="AM263" s="40" t="s">
        <v>601</v>
      </c>
      <c r="AP263" s="40" t="s">
        <v>602</v>
      </c>
    </row>
    <row r="264" spans="1:42" s="40" customFormat="1" ht="25.5" x14ac:dyDescent="0.2">
      <c r="A264" s="103">
        <v>255</v>
      </c>
      <c r="B264" s="202" t="s">
        <v>398</v>
      </c>
      <c r="C264" s="121" t="s">
        <v>381</v>
      </c>
      <c r="D264" s="146">
        <v>1</v>
      </c>
      <c r="E264" s="227" t="s">
        <v>53</v>
      </c>
      <c r="F264" s="228">
        <v>1</v>
      </c>
      <c r="G264" s="25">
        <v>368768.00520000001</v>
      </c>
      <c r="H264" s="251">
        <f>PUNTAJE!J264</f>
        <v>0</v>
      </c>
      <c r="I264" s="251">
        <f>PUNTAJE!M264</f>
        <v>0</v>
      </c>
      <c r="J264" s="251">
        <f>PUNTAJE!P264</f>
        <v>0</v>
      </c>
      <c r="K264" s="251">
        <f>PUNTAJE!S264</f>
        <v>0</v>
      </c>
      <c r="L264" s="251">
        <f>PUNTAJE!V264</f>
        <v>0</v>
      </c>
      <c r="M264" s="251">
        <f>PUNTAJE!Y264</f>
        <v>0</v>
      </c>
      <c r="N264" s="251">
        <f>PUNTAJE!AB264</f>
        <v>0</v>
      </c>
      <c r="O264" s="251">
        <f>PUNTAJE!AE264</f>
        <v>0</v>
      </c>
      <c r="P264" s="251">
        <f>PUNTAJE!AH264</f>
        <v>0</v>
      </c>
      <c r="Q264" s="251">
        <f>PUNTAJE!AK264</f>
        <v>0</v>
      </c>
      <c r="R264" s="251">
        <f>PUNTAJE!AN264</f>
        <v>0</v>
      </c>
      <c r="S264" s="251">
        <f>PUNTAJE!AQ264</f>
        <v>500.00000000000006</v>
      </c>
      <c r="T264" s="251">
        <f>PUNTAJE!AT264</f>
        <v>0</v>
      </c>
      <c r="U264" s="251">
        <f>PUNTAJE!AW264</f>
        <v>0</v>
      </c>
      <c r="V264" s="251">
        <f>PUNTAJE!AZ264</f>
        <v>0</v>
      </c>
      <c r="W264" s="251">
        <f>PUNTAJE!BC264</f>
        <v>0</v>
      </c>
      <c r="X264" s="251">
        <f>PUNTAJE!BF264</f>
        <v>0</v>
      </c>
      <c r="Y264" s="251">
        <f>PUNTAJE!BI264</f>
        <v>0</v>
      </c>
      <c r="Z264" s="251">
        <f>PUNTAJE!BL264</f>
        <v>0</v>
      </c>
      <c r="AA264" s="251">
        <f>PUNTAJE!BO264</f>
        <v>0</v>
      </c>
      <c r="AB264" s="251">
        <f>PUNTAJE!BR264</f>
        <v>0</v>
      </c>
      <c r="AC264" s="251">
        <f>PUNTAJE!BU264</f>
        <v>0</v>
      </c>
      <c r="AD264" s="251">
        <f>PUNTAJE!BX264</f>
        <v>0</v>
      </c>
      <c r="AE264" s="251">
        <f>PUNTAJE!CA264</f>
        <v>0</v>
      </c>
      <c r="AF264" s="251">
        <f>PUNTAJE!CD264</f>
        <v>0</v>
      </c>
      <c r="AG264" s="251">
        <f>PUNTAJE!CG264</f>
        <v>0</v>
      </c>
      <c r="AH264" s="251">
        <f>PUNTAJE!CJ264</f>
        <v>0</v>
      </c>
      <c r="AI264" s="40">
        <f t="shared" si="73"/>
        <v>500.00000000000006</v>
      </c>
      <c r="AJ264" s="146" t="s">
        <v>563</v>
      </c>
      <c r="AK264" s="40">
        <f t="shared" si="86"/>
        <v>0</v>
      </c>
      <c r="AM264" s="40" t="s">
        <v>601</v>
      </c>
      <c r="AP264" s="40" t="s">
        <v>602</v>
      </c>
    </row>
    <row r="265" spans="1:42" s="40" customFormat="1" ht="25.5" x14ac:dyDescent="0.2">
      <c r="A265" s="103">
        <v>256</v>
      </c>
      <c r="B265" s="202" t="s">
        <v>399</v>
      </c>
      <c r="C265" s="121" t="s">
        <v>381</v>
      </c>
      <c r="D265" s="146">
        <v>1</v>
      </c>
      <c r="E265" s="227" t="s">
        <v>53</v>
      </c>
      <c r="F265" s="228">
        <v>1</v>
      </c>
      <c r="G265" s="25">
        <v>502239.5</v>
      </c>
      <c r="H265" s="251">
        <f>PUNTAJE!J265</f>
        <v>0</v>
      </c>
      <c r="I265" s="251">
        <f>PUNTAJE!M265</f>
        <v>0</v>
      </c>
      <c r="J265" s="251">
        <f>PUNTAJE!P265</f>
        <v>0</v>
      </c>
      <c r="K265" s="251">
        <f>PUNTAJE!S265</f>
        <v>0</v>
      </c>
      <c r="L265" s="251">
        <f>PUNTAJE!V265</f>
        <v>0</v>
      </c>
      <c r="M265" s="251">
        <f>PUNTAJE!Y265</f>
        <v>0</v>
      </c>
      <c r="N265" s="251">
        <f>PUNTAJE!AB265</f>
        <v>0</v>
      </c>
      <c r="O265" s="251">
        <f>PUNTAJE!AE265</f>
        <v>0</v>
      </c>
      <c r="P265" s="251">
        <f>PUNTAJE!AH265</f>
        <v>0</v>
      </c>
      <c r="Q265" s="251">
        <f>PUNTAJE!AK265</f>
        <v>0</v>
      </c>
      <c r="R265" s="251">
        <f>PUNTAJE!AN265</f>
        <v>0</v>
      </c>
      <c r="S265" s="251">
        <f>PUNTAJE!AQ265</f>
        <v>500</v>
      </c>
      <c r="T265" s="251">
        <f>PUNTAJE!AT265</f>
        <v>0</v>
      </c>
      <c r="U265" s="251">
        <f>PUNTAJE!AW265</f>
        <v>0</v>
      </c>
      <c r="V265" s="251">
        <f>PUNTAJE!AZ265</f>
        <v>0</v>
      </c>
      <c r="W265" s="251">
        <f>PUNTAJE!BC265</f>
        <v>0</v>
      </c>
      <c r="X265" s="251">
        <f>PUNTAJE!BF265</f>
        <v>361.36826849908039</v>
      </c>
      <c r="Y265" s="251">
        <f>PUNTAJE!BI265</f>
        <v>0</v>
      </c>
      <c r="Z265" s="251">
        <f>PUNTAJE!BL265</f>
        <v>0</v>
      </c>
      <c r="AA265" s="251">
        <f>PUNTAJE!BO265</f>
        <v>0</v>
      </c>
      <c r="AB265" s="251">
        <f>PUNTAJE!BR265</f>
        <v>0</v>
      </c>
      <c r="AC265" s="251">
        <f>PUNTAJE!BU265</f>
        <v>0</v>
      </c>
      <c r="AD265" s="251">
        <f>PUNTAJE!BX265</f>
        <v>0</v>
      </c>
      <c r="AE265" s="251">
        <f>PUNTAJE!CA265</f>
        <v>0</v>
      </c>
      <c r="AF265" s="251">
        <f>PUNTAJE!CD265</f>
        <v>0</v>
      </c>
      <c r="AG265" s="251">
        <f>PUNTAJE!CG265</f>
        <v>0</v>
      </c>
      <c r="AH265" s="251">
        <f>PUNTAJE!CJ265</f>
        <v>0</v>
      </c>
      <c r="AI265" s="40">
        <f t="shared" si="73"/>
        <v>500</v>
      </c>
      <c r="AJ265" s="146" t="s">
        <v>563</v>
      </c>
      <c r="AK265" s="40">
        <f t="shared" si="86"/>
        <v>361.36826849908039</v>
      </c>
      <c r="AL265" s="40">
        <f t="shared" ref="AL265:AL266" si="87">AK265-X265</f>
        <v>0</v>
      </c>
      <c r="AM265" s="40" t="s">
        <v>567</v>
      </c>
      <c r="AN265" s="40">
        <f t="shared" ref="AN265:AN266" si="88">MAX(H265,I265,J265,K265,L265,M265,N265,O265,P265,Q265,R265,T265,U265,V265,W265,Y265,Z265,AA265,AB265,AC265,AD265,AE265,AH265)</f>
        <v>0</v>
      </c>
      <c r="AP265" s="40" t="s">
        <v>602</v>
      </c>
    </row>
    <row r="266" spans="1:42" s="40" customFormat="1" ht="25.5" x14ac:dyDescent="0.2">
      <c r="A266" s="103">
        <v>257</v>
      </c>
      <c r="B266" s="202" t="s">
        <v>400</v>
      </c>
      <c r="C266" s="121" t="s">
        <v>381</v>
      </c>
      <c r="D266" s="146">
        <v>1</v>
      </c>
      <c r="E266" s="227" t="s">
        <v>53</v>
      </c>
      <c r="F266" s="228">
        <v>1</v>
      </c>
      <c r="G266" s="25">
        <v>502239.5</v>
      </c>
      <c r="H266" s="251">
        <f>PUNTAJE!J266</f>
        <v>0</v>
      </c>
      <c r="I266" s="251">
        <f>PUNTAJE!M266</f>
        <v>0</v>
      </c>
      <c r="J266" s="251">
        <f>PUNTAJE!P266</f>
        <v>0</v>
      </c>
      <c r="K266" s="251">
        <f>PUNTAJE!S266</f>
        <v>0</v>
      </c>
      <c r="L266" s="251">
        <f>PUNTAJE!V266</f>
        <v>0</v>
      </c>
      <c r="M266" s="251">
        <f>PUNTAJE!Y266</f>
        <v>0</v>
      </c>
      <c r="N266" s="251">
        <f>PUNTAJE!AB266</f>
        <v>0</v>
      </c>
      <c r="O266" s="251">
        <f>PUNTAJE!AE266</f>
        <v>0</v>
      </c>
      <c r="P266" s="251">
        <f>PUNTAJE!AH266</f>
        <v>0</v>
      </c>
      <c r="Q266" s="251">
        <f>PUNTAJE!AK266</f>
        <v>0</v>
      </c>
      <c r="R266" s="251">
        <f>PUNTAJE!AN266</f>
        <v>0</v>
      </c>
      <c r="S266" s="251">
        <f>PUNTAJE!AQ266</f>
        <v>500</v>
      </c>
      <c r="T266" s="251">
        <f>PUNTAJE!AT266</f>
        <v>0</v>
      </c>
      <c r="U266" s="251">
        <f>PUNTAJE!AW266</f>
        <v>0</v>
      </c>
      <c r="V266" s="251">
        <f>PUNTAJE!AZ266</f>
        <v>0</v>
      </c>
      <c r="W266" s="251">
        <f>PUNTAJE!BC266</f>
        <v>0</v>
      </c>
      <c r="X266" s="251">
        <f>PUNTAJE!BF266</f>
        <v>354.47964140362723</v>
      </c>
      <c r="Y266" s="251">
        <f>PUNTAJE!BI266</f>
        <v>0</v>
      </c>
      <c r="Z266" s="251">
        <f>PUNTAJE!BL266</f>
        <v>0</v>
      </c>
      <c r="AA266" s="251">
        <f>PUNTAJE!BO266</f>
        <v>0</v>
      </c>
      <c r="AB266" s="251">
        <f>PUNTAJE!BR266</f>
        <v>0</v>
      </c>
      <c r="AC266" s="251">
        <f>PUNTAJE!BU266</f>
        <v>0</v>
      </c>
      <c r="AD266" s="251">
        <f>PUNTAJE!BX266</f>
        <v>0</v>
      </c>
      <c r="AE266" s="251">
        <f>PUNTAJE!CA266</f>
        <v>0</v>
      </c>
      <c r="AF266" s="251">
        <f>PUNTAJE!CD266</f>
        <v>0</v>
      </c>
      <c r="AG266" s="251">
        <f>PUNTAJE!CG266</f>
        <v>0</v>
      </c>
      <c r="AH266" s="251">
        <f>PUNTAJE!CJ266</f>
        <v>0</v>
      </c>
      <c r="AI266" s="40">
        <f t="shared" si="73"/>
        <v>500</v>
      </c>
      <c r="AJ266" s="146" t="s">
        <v>563</v>
      </c>
      <c r="AK266" s="40">
        <f t="shared" si="86"/>
        <v>354.47964140362723</v>
      </c>
      <c r="AL266" s="40">
        <f t="shared" si="87"/>
        <v>0</v>
      </c>
      <c r="AM266" s="40" t="s">
        <v>567</v>
      </c>
      <c r="AN266" s="40">
        <f t="shared" si="88"/>
        <v>0</v>
      </c>
      <c r="AP266" s="40" t="s">
        <v>602</v>
      </c>
    </row>
    <row r="267" spans="1:42" s="40" customFormat="1" ht="25.5" x14ac:dyDescent="0.2">
      <c r="A267" s="103">
        <v>258</v>
      </c>
      <c r="B267" s="202" t="s">
        <v>401</v>
      </c>
      <c r="C267" s="121" t="s">
        <v>381</v>
      </c>
      <c r="D267" s="146">
        <v>1</v>
      </c>
      <c r="E267" s="227" t="s">
        <v>53</v>
      </c>
      <c r="F267" s="228">
        <v>1</v>
      </c>
      <c r="G267" s="25">
        <v>423954.45750000002</v>
      </c>
      <c r="H267" s="251">
        <f>PUNTAJE!J267</f>
        <v>0</v>
      </c>
      <c r="I267" s="251">
        <f>PUNTAJE!M267</f>
        <v>0</v>
      </c>
      <c r="J267" s="251">
        <f>PUNTAJE!P267</f>
        <v>0</v>
      </c>
      <c r="K267" s="251">
        <f>PUNTAJE!S267</f>
        <v>0</v>
      </c>
      <c r="L267" s="251">
        <f>PUNTAJE!V267</f>
        <v>0</v>
      </c>
      <c r="M267" s="251">
        <f>PUNTAJE!Y267</f>
        <v>0</v>
      </c>
      <c r="N267" s="251">
        <f>PUNTAJE!AB267</f>
        <v>0</v>
      </c>
      <c r="O267" s="251">
        <f>PUNTAJE!AE267</f>
        <v>0</v>
      </c>
      <c r="P267" s="251">
        <f>PUNTAJE!AH267</f>
        <v>0</v>
      </c>
      <c r="Q267" s="251">
        <f>PUNTAJE!AK267</f>
        <v>0</v>
      </c>
      <c r="R267" s="251">
        <f>PUNTAJE!AN267</f>
        <v>0</v>
      </c>
      <c r="S267" s="251">
        <f>PUNTAJE!AQ267</f>
        <v>500.00000000000006</v>
      </c>
      <c r="T267" s="251">
        <f>PUNTAJE!AT267</f>
        <v>0</v>
      </c>
      <c r="U267" s="251">
        <f>PUNTAJE!AW267</f>
        <v>0</v>
      </c>
      <c r="V267" s="251">
        <f>PUNTAJE!AZ267</f>
        <v>0</v>
      </c>
      <c r="W267" s="251">
        <f>PUNTAJE!BC267</f>
        <v>0</v>
      </c>
      <c r="X267" s="251">
        <f>PUNTAJE!BF267</f>
        <v>0</v>
      </c>
      <c r="Y267" s="251">
        <f>PUNTAJE!BI267</f>
        <v>0</v>
      </c>
      <c r="Z267" s="251">
        <f>PUNTAJE!BL267</f>
        <v>0</v>
      </c>
      <c r="AA267" s="251">
        <f>PUNTAJE!BO267</f>
        <v>0</v>
      </c>
      <c r="AB267" s="251">
        <f>PUNTAJE!BR267</f>
        <v>0</v>
      </c>
      <c r="AC267" s="251">
        <f>PUNTAJE!BU267</f>
        <v>0</v>
      </c>
      <c r="AD267" s="251">
        <f>PUNTAJE!BX267</f>
        <v>0</v>
      </c>
      <c r="AE267" s="251">
        <f>PUNTAJE!CA267</f>
        <v>0</v>
      </c>
      <c r="AF267" s="251">
        <f>PUNTAJE!CD267</f>
        <v>0</v>
      </c>
      <c r="AG267" s="251">
        <f>PUNTAJE!CG267</f>
        <v>0</v>
      </c>
      <c r="AH267" s="251">
        <f>PUNTAJE!CJ267</f>
        <v>0</v>
      </c>
      <c r="AI267" s="40">
        <f t="shared" ref="AI267:AI330" si="89">MAX(H267,I267,J267,K267,L267,M267,N267,O267,P267,Q267,R267,S267,T267,U267,V267,W267,X267,Y267,Z267,AA267,AB267,AC267,AD267,AE267,AF267,AG267,AH267)</f>
        <v>500.00000000000006</v>
      </c>
      <c r="AJ267" s="146" t="s">
        <v>563</v>
      </c>
      <c r="AK267" s="40">
        <f t="shared" si="86"/>
        <v>0</v>
      </c>
      <c r="AM267" s="40" t="s">
        <v>601</v>
      </c>
      <c r="AP267" s="40" t="s">
        <v>602</v>
      </c>
    </row>
    <row r="268" spans="1:42" s="40" customFormat="1" ht="25.5" x14ac:dyDescent="0.2">
      <c r="A268" s="103">
        <v>259</v>
      </c>
      <c r="B268" s="202" t="s">
        <v>402</v>
      </c>
      <c r="C268" s="121" t="s">
        <v>381</v>
      </c>
      <c r="D268" s="146">
        <v>1</v>
      </c>
      <c r="E268" s="227" t="s">
        <v>53</v>
      </c>
      <c r="F268" s="228">
        <v>1</v>
      </c>
      <c r="G268" s="25">
        <v>423954.45750000002</v>
      </c>
      <c r="H268" s="251">
        <f>PUNTAJE!J268</f>
        <v>0</v>
      </c>
      <c r="I268" s="251">
        <f>PUNTAJE!M268</f>
        <v>0</v>
      </c>
      <c r="J268" s="251">
        <f>PUNTAJE!P268</f>
        <v>0</v>
      </c>
      <c r="K268" s="251">
        <f>PUNTAJE!S268</f>
        <v>0</v>
      </c>
      <c r="L268" s="251">
        <f>PUNTAJE!V268</f>
        <v>0</v>
      </c>
      <c r="M268" s="251">
        <f>PUNTAJE!Y268</f>
        <v>0</v>
      </c>
      <c r="N268" s="251">
        <f>PUNTAJE!AB268</f>
        <v>0</v>
      </c>
      <c r="O268" s="251">
        <f>PUNTAJE!AE268</f>
        <v>0</v>
      </c>
      <c r="P268" s="251">
        <f>PUNTAJE!AH268</f>
        <v>0</v>
      </c>
      <c r="Q268" s="251">
        <f>PUNTAJE!AK268</f>
        <v>0</v>
      </c>
      <c r="R268" s="251">
        <f>PUNTAJE!AN268</f>
        <v>0</v>
      </c>
      <c r="S268" s="251">
        <f>PUNTAJE!AQ268</f>
        <v>500.00000000000006</v>
      </c>
      <c r="T268" s="251">
        <f>PUNTAJE!AT268</f>
        <v>0</v>
      </c>
      <c r="U268" s="251">
        <f>PUNTAJE!AW268</f>
        <v>0</v>
      </c>
      <c r="V268" s="251">
        <f>PUNTAJE!AZ268</f>
        <v>0</v>
      </c>
      <c r="W268" s="251">
        <f>PUNTAJE!BC268</f>
        <v>0</v>
      </c>
      <c r="X268" s="251">
        <f>PUNTAJE!BF268</f>
        <v>0</v>
      </c>
      <c r="Y268" s="251">
        <f>PUNTAJE!BI268</f>
        <v>0</v>
      </c>
      <c r="Z268" s="251">
        <f>PUNTAJE!BL268</f>
        <v>0</v>
      </c>
      <c r="AA268" s="251">
        <f>PUNTAJE!BO268</f>
        <v>0</v>
      </c>
      <c r="AB268" s="251">
        <f>PUNTAJE!BR268</f>
        <v>0</v>
      </c>
      <c r="AC268" s="251">
        <f>PUNTAJE!BU268</f>
        <v>0</v>
      </c>
      <c r="AD268" s="251">
        <f>PUNTAJE!BX268</f>
        <v>0</v>
      </c>
      <c r="AE268" s="251">
        <f>PUNTAJE!CA268</f>
        <v>0</v>
      </c>
      <c r="AF268" s="251">
        <f>PUNTAJE!CD268</f>
        <v>0</v>
      </c>
      <c r="AG268" s="251">
        <f>PUNTAJE!CG268</f>
        <v>0</v>
      </c>
      <c r="AH268" s="251">
        <f>PUNTAJE!CJ268</f>
        <v>0</v>
      </c>
      <c r="AI268" s="40">
        <f t="shared" si="89"/>
        <v>500.00000000000006</v>
      </c>
      <c r="AJ268" s="146" t="s">
        <v>563</v>
      </c>
      <c r="AK268" s="40">
        <f t="shared" si="86"/>
        <v>0</v>
      </c>
      <c r="AM268" s="40" t="s">
        <v>601</v>
      </c>
      <c r="AP268" s="40" t="s">
        <v>602</v>
      </c>
    </row>
    <row r="269" spans="1:42" s="40" customFormat="1" ht="25.5" x14ac:dyDescent="0.2">
      <c r="A269" s="103">
        <v>260</v>
      </c>
      <c r="B269" s="202" t="s">
        <v>403</v>
      </c>
      <c r="C269" s="121" t="s">
        <v>381</v>
      </c>
      <c r="D269" s="146">
        <v>1</v>
      </c>
      <c r="E269" s="227" t="s">
        <v>53</v>
      </c>
      <c r="F269" s="228">
        <v>1.6666666666666667</v>
      </c>
      <c r="G269" s="25">
        <v>502239.5</v>
      </c>
      <c r="H269" s="251">
        <f>PUNTAJE!J269</f>
        <v>0</v>
      </c>
      <c r="I269" s="251">
        <f>PUNTAJE!M269</f>
        <v>0</v>
      </c>
      <c r="J269" s="251">
        <f>PUNTAJE!P269</f>
        <v>0</v>
      </c>
      <c r="K269" s="251">
        <f>PUNTAJE!S269</f>
        <v>0</v>
      </c>
      <c r="L269" s="251">
        <f>PUNTAJE!V269</f>
        <v>0</v>
      </c>
      <c r="M269" s="251">
        <f>PUNTAJE!Y269</f>
        <v>0</v>
      </c>
      <c r="N269" s="251">
        <f>PUNTAJE!AB269</f>
        <v>0</v>
      </c>
      <c r="O269" s="251">
        <f>PUNTAJE!AE269</f>
        <v>0</v>
      </c>
      <c r="P269" s="251">
        <f>PUNTAJE!AH269</f>
        <v>0</v>
      </c>
      <c r="Q269" s="251">
        <f>PUNTAJE!AK269</f>
        <v>0</v>
      </c>
      <c r="R269" s="251">
        <f>PUNTAJE!AN269</f>
        <v>0</v>
      </c>
      <c r="S269" s="251">
        <f>PUNTAJE!AQ269</f>
        <v>500</v>
      </c>
      <c r="T269" s="251">
        <f>PUNTAJE!AT269</f>
        <v>0</v>
      </c>
      <c r="U269" s="251">
        <f>PUNTAJE!AW269</f>
        <v>0</v>
      </c>
      <c r="V269" s="251">
        <f>PUNTAJE!AZ269</f>
        <v>0</v>
      </c>
      <c r="W269" s="251">
        <f>PUNTAJE!BC269</f>
        <v>0</v>
      </c>
      <c r="X269" s="251">
        <f>PUNTAJE!BF269</f>
        <v>361.94194911115915</v>
      </c>
      <c r="Y269" s="251">
        <f>PUNTAJE!BI269</f>
        <v>0</v>
      </c>
      <c r="Z269" s="251">
        <f>PUNTAJE!BL269</f>
        <v>0</v>
      </c>
      <c r="AA269" s="251">
        <f>PUNTAJE!BO269</f>
        <v>0</v>
      </c>
      <c r="AB269" s="251">
        <f>PUNTAJE!BR269</f>
        <v>0</v>
      </c>
      <c r="AC269" s="251">
        <f>PUNTAJE!BU269</f>
        <v>0</v>
      </c>
      <c r="AD269" s="251">
        <f>PUNTAJE!BX269</f>
        <v>0</v>
      </c>
      <c r="AE269" s="251">
        <f>PUNTAJE!CA269</f>
        <v>0</v>
      </c>
      <c r="AF269" s="251">
        <f>PUNTAJE!CD269</f>
        <v>0</v>
      </c>
      <c r="AG269" s="251">
        <f>PUNTAJE!CG269</f>
        <v>0</v>
      </c>
      <c r="AH269" s="251">
        <f>PUNTAJE!CJ269</f>
        <v>0</v>
      </c>
      <c r="AI269" s="40">
        <f t="shared" si="89"/>
        <v>500</v>
      </c>
      <c r="AJ269" s="146" t="s">
        <v>563</v>
      </c>
      <c r="AK269" s="40">
        <f t="shared" si="86"/>
        <v>361.94194911115915</v>
      </c>
      <c r="AL269" s="40">
        <f>AK269-X269</f>
        <v>0</v>
      </c>
      <c r="AM269" s="40" t="s">
        <v>567</v>
      </c>
      <c r="AN269" s="40">
        <f>MAX(H269,I269,J269,K269,L269,M269,N269,O269,P269,Q269,R269,T269,U269,V269,W269,Y269,Z269,AA269,AB269,AC269,AD269,AE269,AH269)</f>
        <v>0</v>
      </c>
      <c r="AP269" s="40" t="s">
        <v>602</v>
      </c>
    </row>
    <row r="270" spans="1:42" s="40" customFormat="1" ht="114.75" x14ac:dyDescent="0.2">
      <c r="A270" s="103">
        <v>261</v>
      </c>
      <c r="B270" s="202" t="s">
        <v>404</v>
      </c>
      <c r="C270" s="121" t="s">
        <v>405</v>
      </c>
      <c r="D270" s="146">
        <v>1</v>
      </c>
      <c r="E270" s="227" t="s">
        <v>53</v>
      </c>
      <c r="F270" s="228">
        <v>33.333333333333336</v>
      </c>
      <c r="G270" s="25">
        <v>46410</v>
      </c>
      <c r="H270" s="251">
        <f>PUNTAJE!J270</f>
        <v>0</v>
      </c>
      <c r="I270" s="251">
        <f>PUNTAJE!M270</f>
        <v>0</v>
      </c>
      <c r="J270" s="251">
        <f>PUNTAJE!P270</f>
        <v>0</v>
      </c>
      <c r="K270" s="251">
        <f>PUNTAJE!S270</f>
        <v>0</v>
      </c>
      <c r="L270" s="251">
        <f>PUNTAJE!V270</f>
        <v>0</v>
      </c>
      <c r="M270" s="251">
        <f>PUNTAJE!Y270</f>
        <v>0</v>
      </c>
      <c r="N270" s="251">
        <f>PUNTAJE!AB270</f>
        <v>0</v>
      </c>
      <c r="O270" s="251">
        <f>PUNTAJE!AE270</f>
        <v>0</v>
      </c>
      <c r="P270" s="251">
        <f>PUNTAJE!AH270</f>
        <v>0</v>
      </c>
      <c r="Q270" s="251">
        <f>PUNTAJE!AK270</f>
        <v>0</v>
      </c>
      <c r="R270" s="251">
        <f>PUNTAJE!AN270</f>
        <v>0</v>
      </c>
      <c r="S270" s="251">
        <f>PUNTAJE!AQ270</f>
        <v>0</v>
      </c>
      <c r="T270" s="251">
        <f>PUNTAJE!AT270</f>
        <v>0</v>
      </c>
      <c r="U270" s="251">
        <f>PUNTAJE!AW270</f>
        <v>0</v>
      </c>
      <c r="V270" s="251">
        <f>PUNTAJE!AZ270</f>
        <v>0</v>
      </c>
      <c r="W270" s="251">
        <f>PUNTAJE!BC270</f>
        <v>0</v>
      </c>
      <c r="X270" s="251">
        <f>PUNTAJE!BF270</f>
        <v>0</v>
      </c>
      <c r="Y270" s="251">
        <f>PUNTAJE!BI270</f>
        <v>0</v>
      </c>
      <c r="Z270" s="251">
        <f>PUNTAJE!BL270</f>
        <v>0</v>
      </c>
      <c r="AA270" s="251">
        <f>PUNTAJE!BO270</f>
        <v>0</v>
      </c>
      <c r="AB270" s="251">
        <f>PUNTAJE!BR270</f>
        <v>0</v>
      </c>
      <c r="AC270" s="251">
        <f>PUNTAJE!BU270</f>
        <v>0</v>
      </c>
      <c r="AD270" s="251">
        <f>PUNTAJE!BX270</f>
        <v>0</v>
      </c>
      <c r="AE270" s="251">
        <f>PUNTAJE!CA270</f>
        <v>0</v>
      </c>
      <c r="AF270" s="251">
        <f>PUNTAJE!CD270</f>
        <v>0</v>
      </c>
      <c r="AG270" s="251">
        <f>PUNTAJE!CG270</f>
        <v>0</v>
      </c>
      <c r="AH270" s="251">
        <f>PUNTAJE!CJ270</f>
        <v>0</v>
      </c>
      <c r="AI270" s="40">
        <f t="shared" si="89"/>
        <v>0</v>
      </c>
      <c r="AJ270" s="40" t="s">
        <v>45</v>
      </c>
      <c r="AK270" s="40">
        <f t="shared" ref="AK270:AK329" si="90">MAX(H270,I270,J270,K270,L270,M270,N270,O270,P270,Q270,R270,S270,T270,U270,V270,W270,X270,Y270,Z270,AA270,AB270,AC270,AD270,AE270,AH270)</f>
        <v>0</v>
      </c>
      <c r="AM270" s="40" t="s">
        <v>45</v>
      </c>
      <c r="AP270" s="40" t="s">
        <v>45</v>
      </c>
    </row>
    <row r="271" spans="1:42" s="40" customFormat="1" ht="25.5" x14ac:dyDescent="0.2">
      <c r="A271" s="103">
        <v>262</v>
      </c>
      <c r="B271" s="202" t="s">
        <v>406</v>
      </c>
      <c r="C271" s="121" t="s">
        <v>407</v>
      </c>
      <c r="D271" s="146">
        <v>1</v>
      </c>
      <c r="E271" s="227" t="s">
        <v>53</v>
      </c>
      <c r="F271" s="228">
        <v>1</v>
      </c>
      <c r="G271" s="25">
        <v>219816.8</v>
      </c>
      <c r="H271" s="251">
        <f>PUNTAJE!J271</f>
        <v>0</v>
      </c>
      <c r="I271" s="251">
        <f>PUNTAJE!M271</f>
        <v>0</v>
      </c>
      <c r="J271" s="251">
        <f>PUNTAJE!P271</f>
        <v>0</v>
      </c>
      <c r="K271" s="251">
        <f>PUNTAJE!S271</f>
        <v>0</v>
      </c>
      <c r="L271" s="251">
        <f>PUNTAJE!V271</f>
        <v>0</v>
      </c>
      <c r="M271" s="251">
        <f>PUNTAJE!Y271</f>
        <v>0</v>
      </c>
      <c r="N271" s="251">
        <f>PUNTAJE!AB271</f>
        <v>0</v>
      </c>
      <c r="O271" s="251">
        <f>PUNTAJE!AE271</f>
        <v>0</v>
      </c>
      <c r="P271" s="251">
        <f>PUNTAJE!AH271</f>
        <v>0</v>
      </c>
      <c r="Q271" s="251">
        <f>PUNTAJE!AK271</f>
        <v>0</v>
      </c>
      <c r="R271" s="251">
        <f>PUNTAJE!AN271</f>
        <v>0</v>
      </c>
      <c r="S271" s="251">
        <f>PUNTAJE!AQ271</f>
        <v>0</v>
      </c>
      <c r="T271" s="251">
        <f>PUNTAJE!AT271</f>
        <v>0</v>
      </c>
      <c r="U271" s="251">
        <f>PUNTAJE!AW271</f>
        <v>0</v>
      </c>
      <c r="V271" s="251">
        <f>PUNTAJE!AZ271</f>
        <v>0</v>
      </c>
      <c r="W271" s="251">
        <f>PUNTAJE!BC271</f>
        <v>0</v>
      </c>
      <c r="X271" s="251">
        <f>PUNTAJE!BF271</f>
        <v>500.00000000000006</v>
      </c>
      <c r="Y271" s="251">
        <f>PUNTAJE!BI271</f>
        <v>0</v>
      </c>
      <c r="Z271" s="251">
        <f>PUNTAJE!BL271</f>
        <v>0</v>
      </c>
      <c r="AA271" s="251">
        <f>PUNTAJE!BO271</f>
        <v>0</v>
      </c>
      <c r="AB271" s="251">
        <f>PUNTAJE!BR271</f>
        <v>0</v>
      </c>
      <c r="AC271" s="251">
        <f>PUNTAJE!BU271</f>
        <v>0</v>
      </c>
      <c r="AD271" s="251">
        <f>PUNTAJE!BX271</f>
        <v>0</v>
      </c>
      <c r="AE271" s="251">
        <f>PUNTAJE!CA271</f>
        <v>0</v>
      </c>
      <c r="AF271" s="251">
        <f>PUNTAJE!CD271</f>
        <v>0</v>
      </c>
      <c r="AG271" s="251">
        <f>PUNTAJE!CG271</f>
        <v>0</v>
      </c>
      <c r="AH271" s="251">
        <f>PUNTAJE!CJ271</f>
        <v>437.84548944337814</v>
      </c>
      <c r="AI271" s="40">
        <f t="shared" si="89"/>
        <v>500.00000000000006</v>
      </c>
      <c r="AJ271" s="146" t="s">
        <v>567</v>
      </c>
      <c r="AK271" s="40">
        <f>MAX(H271,I271,J271,K271,L271,M271,N271,O271,P271,Q271,R271,S271,T271,U271,V271,W271,Y271,Z271,AA271,AB271,AC271,AD271,AE271,AH271)</f>
        <v>437.84548944337814</v>
      </c>
      <c r="AM271" s="40" t="s">
        <v>574</v>
      </c>
      <c r="AP271" s="40" t="s">
        <v>602</v>
      </c>
    </row>
    <row r="272" spans="1:42" s="40" customFormat="1" ht="25.5" x14ac:dyDescent="0.2">
      <c r="A272" s="103">
        <v>263</v>
      </c>
      <c r="B272" s="202" t="s">
        <v>408</v>
      </c>
      <c r="C272" s="121" t="s">
        <v>407</v>
      </c>
      <c r="D272" s="146">
        <v>1</v>
      </c>
      <c r="E272" s="227" t="s">
        <v>53</v>
      </c>
      <c r="F272" s="228">
        <v>1</v>
      </c>
      <c r="G272" s="25">
        <v>452200</v>
      </c>
      <c r="H272" s="251">
        <f>PUNTAJE!J272</f>
        <v>0</v>
      </c>
      <c r="I272" s="251">
        <f>PUNTAJE!M272</f>
        <v>0</v>
      </c>
      <c r="J272" s="251">
        <f>PUNTAJE!P272</f>
        <v>0</v>
      </c>
      <c r="K272" s="251">
        <f>PUNTAJE!S272</f>
        <v>0</v>
      </c>
      <c r="L272" s="251">
        <f>PUNTAJE!V272</f>
        <v>0</v>
      </c>
      <c r="M272" s="251">
        <f>PUNTAJE!Y272</f>
        <v>0</v>
      </c>
      <c r="N272" s="251">
        <f>PUNTAJE!AB272</f>
        <v>0</v>
      </c>
      <c r="O272" s="251">
        <f>PUNTAJE!AE272</f>
        <v>0</v>
      </c>
      <c r="P272" s="251">
        <f>PUNTAJE!AH272</f>
        <v>0</v>
      </c>
      <c r="Q272" s="251">
        <f>PUNTAJE!AK272</f>
        <v>0</v>
      </c>
      <c r="R272" s="251">
        <f>PUNTAJE!AN272</f>
        <v>0</v>
      </c>
      <c r="S272" s="251">
        <f>PUNTAJE!AQ272</f>
        <v>0</v>
      </c>
      <c r="T272" s="251">
        <f>PUNTAJE!AT272</f>
        <v>0</v>
      </c>
      <c r="U272" s="251">
        <f>PUNTAJE!AW272</f>
        <v>0</v>
      </c>
      <c r="V272" s="251">
        <f>PUNTAJE!AZ272</f>
        <v>0</v>
      </c>
      <c r="W272" s="251">
        <f>PUNTAJE!BC272</f>
        <v>0</v>
      </c>
      <c r="X272" s="251">
        <f>PUNTAJE!BF272</f>
        <v>0</v>
      </c>
      <c r="Y272" s="251">
        <f>PUNTAJE!BI272</f>
        <v>0</v>
      </c>
      <c r="Z272" s="251">
        <f>PUNTAJE!BL272</f>
        <v>0</v>
      </c>
      <c r="AA272" s="251">
        <f>PUNTAJE!BO272</f>
        <v>0</v>
      </c>
      <c r="AB272" s="251">
        <f>PUNTAJE!BR272</f>
        <v>0</v>
      </c>
      <c r="AC272" s="251">
        <f>PUNTAJE!BU272</f>
        <v>0</v>
      </c>
      <c r="AD272" s="251">
        <f>PUNTAJE!BX272</f>
        <v>0</v>
      </c>
      <c r="AE272" s="251">
        <f>PUNTAJE!CA272</f>
        <v>0</v>
      </c>
      <c r="AF272" s="251">
        <f>PUNTAJE!CD272</f>
        <v>0</v>
      </c>
      <c r="AG272" s="251">
        <f>PUNTAJE!CG272</f>
        <v>0</v>
      </c>
      <c r="AH272" s="251">
        <f>PUNTAJE!CJ272</f>
        <v>500</v>
      </c>
      <c r="AI272" s="40">
        <f t="shared" si="89"/>
        <v>500</v>
      </c>
      <c r="AJ272" s="146" t="s">
        <v>574</v>
      </c>
      <c r="AK272" s="40">
        <f>MAX(H272,I272,J272,K272,L272,M272,N272,O272,P272,Q272,R272,S272,T272,U272,V272,W272,X272,Y272,Z272,AA272,AB272,AC272,AD272,AE272,)</f>
        <v>0</v>
      </c>
      <c r="AM272" s="40" t="s">
        <v>601</v>
      </c>
      <c r="AN272" s="40">
        <f>MAX(H272,I272,J272,K272,L272,M272,N272,O272,P272,Q272,R272,S272,T272,U272,V272,W272,X272,Y272,Z272,AA272,AB272,AC272,AD272,AE272)</f>
        <v>0</v>
      </c>
      <c r="AP272" s="40" t="s">
        <v>602</v>
      </c>
    </row>
    <row r="273" spans="1:43" s="40" customFormat="1" ht="25.5" x14ac:dyDescent="0.2">
      <c r="A273" s="103">
        <v>264</v>
      </c>
      <c r="B273" s="202" t="s">
        <v>409</v>
      </c>
      <c r="C273" s="121" t="s">
        <v>410</v>
      </c>
      <c r="D273" s="146">
        <v>1</v>
      </c>
      <c r="E273" s="227" t="s">
        <v>53</v>
      </c>
      <c r="F273" s="228">
        <v>1</v>
      </c>
      <c r="G273" s="25">
        <v>6069</v>
      </c>
      <c r="H273" s="251">
        <f>PUNTAJE!J273</f>
        <v>0</v>
      </c>
      <c r="I273" s="251">
        <f>PUNTAJE!M273</f>
        <v>0</v>
      </c>
      <c r="J273" s="251">
        <f>PUNTAJE!P273</f>
        <v>0</v>
      </c>
      <c r="K273" s="251">
        <f>PUNTAJE!S273</f>
        <v>0</v>
      </c>
      <c r="L273" s="251">
        <f>PUNTAJE!V273</f>
        <v>0</v>
      </c>
      <c r="M273" s="251">
        <f>PUNTAJE!Y273</f>
        <v>0</v>
      </c>
      <c r="N273" s="251">
        <f>PUNTAJE!AB273</f>
        <v>0</v>
      </c>
      <c r="O273" s="251">
        <f>PUNTAJE!AE273</f>
        <v>0</v>
      </c>
      <c r="P273" s="251">
        <f>PUNTAJE!AH273</f>
        <v>0</v>
      </c>
      <c r="Q273" s="251">
        <f>PUNTAJE!AK273</f>
        <v>0</v>
      </c>
      <c r="R273" s="251">
        <f>PUNTAJE!AN273</f>
        <v>0</v>
      </c>
      <c r="S273" s="251">
        <f>PUNTAJE!AQ273</f>
        <v>0</v>
      </c>
      <c r="T273" s="251">
        <f>PUNTAJE!AT273</f>
        <v>0</v>
      </c>
      <c r="U273" s="251">
        <f>PUNTAJE!AW273</f>
        <v>0</v>
      </c>
      <c r="V273" s="251">
        <f>PUNTAJE!AZ273</f>
        <v>0</v>
      </c>
      <c r="W273" s="251">
        <f>PUNTAJE!BC273</f>
        <v>0</v>
      </c>
      <c r="X273" s="251">
        <f>PUNTAJE!BF273</f>
        <v>0</v>
      </c>
      <c r="Y273" s="251">
        <f>PUNTAJE!BI273</f>
        <v>0</v>
      </c>
      <c r="Z273" s="251">
        <f>PUNTAJE!BL273</f>
        <v>0</v>
      </c>
      <c r="AA273" s="251">
        <f>PUNTAJE!BO273</f>
        <v>0</v>
      </c>
      <c r="AB273" s="251">
        <f>PUNTAJE!BR273</f>
        <v>0</v>
      </c>
      <c r="AC273" s="251">
        <f>PUNTAJE!BU273</f>
        <v>0</v>
      </c>
      <c r="AD273" s="251">
        <f>PUNTAJE!BX273</f>
        <v>0</v>
      </c>
      <c r="AE273" s="251">
        <f>PUNTAJE!CA273</f>
        <v>0</v>
      </c>
      <c r="AF273" s="251">
        <f>PUNTAJE!CD273</f>
        <v>0</v>
      </c>
      <c r="AG273" s="251">
        <f>PUNTAJE!CG273</f>
        <v>0</v>
      </c>
      <c r="AH273" s="251">
        <f>PUNTAJE!CJ273</f>
        <v>0</v>
      </c>
      <c r="AI273" s="40">
        <f t="shared" si="89"/>
        <v>0</v>
      </c>
      <c r="AJ273" s="40" t="s">
        <v>45</v>
      </c>
      <c r="AK273" s="40">
        <f t="shared" si="90"/>
        <v>0</v>
      </c>
      <c r="AM273" s="40" t="s">
        <v>45</v>
      </c>
      <c r="AP273" s="40" t="s">
        <v>45</v>
      </c>
    </row>
    <row r="274" spans="1:43" s="40" customFormat="1" ht="38.25" x14ac:dyDescent="0.2">
      <c r="A274" s="103">
        <v>265</v>
      </c>
      <c r="B274" s="202" t="s">
        <v>411</v>
      </c>
      <c r="C274" s="121" t="s">
        <v>412</v>
      </c>
      <c r="D274" s="146">
        <v>1</v>
      </c>
      <c r="E274" s="227" t="s">
        <v>53</v>
      </c>
      <c r="F274" s="228">
        <v>1</v>
      </c>
      <c r="G274" s="25">
        <v>479796.1</v>
      </c>
      <c r="H274" s="251">
        <f>PUNTAJE!J274</f>
        <v>0</v>
      </c>
      <c r="I274" s="251">
        <f>PUNTAJE!M274</f>
        <v>0</v>
      </c>
      <c r="J274" s="251">
        <f>PUNTAJE!P274</f>
        <v>0</v>
      </c>
      <c r="K274" s="251">
        <f>PUNTAJE!S274</f>
        <v>0</v>
      </c>
      <c r="L274" s="251">
        <f>PUNTAJE!V274</f>
        <v>0</v>
      </c>
      <c r="M274" s="251">
        <f>PUNTAJE!Y274</f>
        <v>0</v>
      </c>
      <c r="N274" s="251">
        <f>PUNTAJE!AB274</f>
        <v>0</v>
      </c>
      <c r="O274" s="251">
        <f>PUNTAJE!AE274</f>
        <v>0</v>
      </c>
      <c r="P274" s="251">
        <f>PUNTAJE!AH274</f>
        <v>0</v>
      </c>
      <c r="Q274" s="251">
        <f>PUNTAJE!AK274</f>
        <v>0</v>
      </c>
      <c r="R274" s="251">
        <f>PUNTAJE!AN274</f>
        <v>0</v>
      </c>
      <c r="S274" s="251">
        <f>PUNTAJE!AQ274</f>
        <v>500</v>
      </c>
      <c r="T274" s="251">
        <f>PUNTAJE!AT274</f>
        <v>0</v>
      </c>
      <c r="U274" s="251">
        <f>PUNTAJE!AW274</f>
        <v>0</v>
      </c>
      <c r="V274" s="251">
        <f>PUNTAJE!AZ274</f>
        <v>0</v>
      </c>
      <c r="W274" s="251">
        <f>PUNTAJE!BC274</f>
        <v>0</v>
      </c>
      <c r="X274" s="251">
        <f>PUNTAJE!BF274</f>
        <v>0</v>
      </c>
      <c r="Y274" s="251">
        <f>PUNTAJE!BI274</f>
        <v>0</v>
      </c>
      <c r="Z274" s="251">
        <f>PUNTAJE!BL274</f>
        <v>0</v>
      </c>
      <c r="AA274" s="251">
        <f>PUNTAJE!BO274</f>
        <v>0</v>
      </c>
      <c r="AB274" s="251">
        <f>PUNTAJE!BR274</f>
        <v>0</v>
      </c>
      <c r="AC274" s="251">
        <f>PUNTAJE!BU274</f>
        <v>0</v>
      </c>
      <c r="AD274" s="251">
        <f>PUNTAJE!BX274</f>
        <v>0</v>
      </c>
      <c r="AE274" s="251">
        <f>PUNTAJE!CA274</f>
        <v>0</v>
      </c>
      <c r="AF274" s="251">
        <f>PUNTAJE!CD274</f>
        <v>0</v>
      </c>
      <c r="AG274" s="251">
        <f>PUNTAJE!CG274</f>
        <v>0</v>
      </c>
      <c r="AH274" s="251">
        <f>PUNTAJE!CJ274</f>
        <v>0</v>
      </c>
      <c r="AI274" s="40">
        <f t="shared" si="89"/>
        <v>500</v>
      </c>
      <c r="AJ274" s="146" t="s">
        <v>563</v>
      </c>
      <c r="AK274" s="40">
        <f t="shared" ref="AK274:AK276" si="91">MAX(H274,I274,J274,K274,L274,M274,N274,O274,P274,Q274,R274,T274,U274,V274,W274,X274,Y274,Z274,AA274,AB274,AC274,AD274,AE274,AH274)</f>
        <v>0</v>
      </c>
      <c r="AM274" s="40" t="s">
        <v>601</v>
      </c>
      <c r="AP274" s="40" t="s">
        <v>602</v>
      </c>
    </row>
    <row r="275" spans="1:43" s="40" customFormat="1" ht="38.25" x14ac:dyDescent="0.2">
      <c r="A275" s="103">
        <v>266</v>
      </c>
      <c r="B275" s="202" t="s">
        <v>413</v>
      </c>
      <c r="C275" s="121" t="s">
        <v>412</v>
      </c>
      <c r="D275" s="146">
        <v>1</v>
      </c>
      <c r="E275" s="227" t="s">
        <v>53</v>
      </c>
      <c r="F275" s="228">
        <v>1</v>
      </c>
      <c r="G275" s="25">
        <v>886377.45</v>
      </c>
      <c r="H275" s="251">
        <f>PUNTAJE!J275</f>
        <v>0</v>
      </c>
      <c r="I275" s="251">
        <f>PUNTAJE!M275</f>
        <v>0</v>
      </c>
      <c r="J275" s="251">
        <f>PUNTAJE!P275</f>
        <v>0</v>
      </c>
      <c r="K275" s="251">
        <f>PUNTAJE!S275</f>
        <v>0</v>
      </c>
      <c r="L275" s="251">
        <f>PUNTAJE!V275</f>
        <v>0</v>
      </c>
      <c r="M275" s="251">
        <f>PUNTAJE!Y275</f>
        <v>0</v>
      </c>
      <c r="N275" s="251">
        <f>PUNTAJE!AB275</f>
        <v>0</v>
      </c>
      <c r="O275" s="251">
        <f>PUNTAJE!AE275</f>
        <v>0</v>
      </c>
      <c r="P275" s="251">
        <f>PUNTAJE!AH275</f>
        <v>0</v>
      </c>
      <c r="Q275" s="251">
        <f>PUNTAJE!AK275</f>
        <v>0</v>
      </c>
      <c r="R275" s="251">
        <f>PUNTAJE!AN275</f>
        <v>0</v>
      </c>
      <c r="S275" s="251">
        <f>PUNTAJE!AQ275</f>
        <v>500</v>
      </c>
      <c r="T275" s="251">
        <f>PUNTAJE!AT275</f>
        <v>0</v>
      </c>
      <c r="U275" s="251">
        <f>PUNTAJE!AW275</f>
        <v>0</v>
      </c>
      <c r="V275" s="251">
        <f>PUNTAJE!AZ275</f>
        <v>0</v>
      </c>
      <c r="W275" s="251">
        <f>PUNTAJE!BC275</f>
        <v>0</v>
      </c>
      <c r="X275" s="251">
        <f>PUNTAJE!BF275</f>
        <v>0</v>
      </c>
      <c r="Y275" s="251">
        <f>PUNTAJE!BI275</f>
        <v>0</v>
      </c>
      <c r="Z275" s="251">
        <f>PUNTAJE!BL275</f>
        <v>0</v>
      </c>
      <c r="AA275" s="251">
        <f>PUNTAJE!BO275</f>
        <v>0</v>
      </c>
      <c r="AB275" s="251">
        <f>PUNTAJE!BR275</f>
        <v>0</v>
      </c>
      <c r="AC275" s="251">
        <f>PUNTAJE!BU275</f>
        <v>0</v>
      </c>
      <c r="AD275" s="251">
        <f>PUNTAJE!BX275</f>
        <v>0</v>
      </c>
      <c r="AE275" s="251">
        <f>PUNTAJE!CA275</f>
        <v>0</v>
      </c>
      <c r="AF275" s="251">
        <f>PUNTAJE!CD275</f>
        <v>0</v>
      </c>
      <c r="AG275" s="251">
        <f>PUNTAJE!CG275</f>
        <v>0</v>
      </c>
      <c r="AH275" s="251">
        <f>PUNTAJE!CJ275</f>
        <v>0</v>
      </c>
      <c r="AI275" s="40">
        <f t="shared" si="89"/>
        <v>500</v>
      </c>
      <c r="AJ275" s="146" t="s">
        <v>563</v>
      </c>
      <c r="AK275" s="40">
        <f t="shared" si="91"/>
        <v>0</v>
      </c>
      <c r="AM275" s="40" t="s">
        <v>601</v>
      </c>
      <c r="AP275" s="40" t="s">
        <v>602</v>
      </c>
    </row>
    <row r="276" spans="1:43" s="40" customFormat="1" ht="51" x14ac:dyDescent="0.2">
      <c r="A276" s="103">
        <v>267</v>
      </c>
      <c r="B276" s="202" t="s">
        <v>414</v>
      </c>
      <c r="C276" s="121" t="s">
        <v>52</v>
      </c>
      <c r="D276" s="146">
        <v>1</v>
      </c>
      <c r="E276" s="227" t="s">
        <v>53</v>
      </c>
      <c r="F276" s="228">
        <v>106.33333333333333</v>
      </c>
      <c r="G276" s="25">
        <v>3896.3218000000002</v>
      </c>
      <c r="H276" s="251">
        <f>PUNTAJE!J276</f>
        <v>0</v>
      </c>
      <c r="I276" s="251">
        <f>PUNTAJE!M276</f>
        <v>407.89473684210526</v>
      </c>
      <c r="J276" s="251">
        <f>PUNTAJE!P276</f>
        <v>449.27536231884056</v>
      </c>
      <c r="K276" s="251">
        <f>PUNTAJE!S276</f>
        <v>0</v>
      </c>
      <c r="L276" s="251">
        <f>PUNTAJE!V276</f>
        <v>0</v>
      </c>
      <c r="M276" s="251">
        <f>PUNTAJE!Y276</f>
        <v>0</v>
      </c>
      <c r="N276" s="251">
        <f>PUNTAJE!AB276</f>
        <v>0</v>
      </c>
      <c r="O276" s="251">
        <f>PUNTAJE!AE276</f>
        <v>0</v>
      </c>
      <c r="P276" s="251">
        <f>PUNTAJE!AH276</f>
        <v>0</v>
      </c>
      <c r="Q276" s="251">
        <f>PUNTAJE!AK276</f>
        <v>0</v>
      </c>
      <c r="R276" s="251">
        <f>PUNTAJE!AN276</f>
        <v>0</v>
      </c>
      <c r="S276" s="251">
        <f>PUNTAJE!AQ276</f>
        <v>500</v>
      </c>
      <c r="T276" s="251">
        <f>PUNTAJE!AT276</f>
        <v>0</v>
      </c>
      <c r="U276" s="251">
        <f>PUNTAJE!AW276</f>
        <v>0</v>
      </c>
      <c r="V276" s="251">
        <f>PUNTAJE!AZ276</f>
        <v>0</v>
      </c>
      <c r="W276" s="251">
        <f>PUNTAJE!BC276</f>
        <v>0</v>
      </c>
      <c r="X276" s="251">
        <f>PUNTAJE!BF276</f>
        <v>306.26358427188302</v>
      </c>
      <c r="Y276" s="251">
        <f>PUNTAJE!BI276</f>
        <v>0</v>
      </c>
      <c r="Z276" s="251">
        <f>PUNTAJE!BL276</f>
        <v>0</v>
      </c>
      <c r="AA276" s="251">
        <f>PUNTAJE!BO276</f>
        <v>0</v>
      </c>
      <c r="AB276" s="251">
        <f>PUNTAJE!BR276</f>
        <v>0</v>
      </c>
      <c r="AC276" s="251">
        <f>PUNTAJE!BU276</f>
        <v>0</v>
      </c>
      <c r="AD276" s="251">
        <f>PUNTAJE!BX276</f>
        <v>0</v>
      </c>
      <c r="AE276" s="251">
        <f>PUNTAJE!CA276</f>
        <v>0</v>
      </c>
      <c r="AF276" s="251">
        <f>PUNTAJE!CD276</f>
        <v>0</v>
      </c>
      <c r="AG276" s="251">
        <f>PUNTAJE!CG276</f>
        <v>0</v>
      </c>
      <c r="AH276" s="251">
        <f>PUNTAJE!CJ276</f>
        <v>0</v>
      </c>
      <c r="AI276" s="40">
        <f t="shared" si="89"/>
        <v>500</v>
      </c>
      <c r="AJ276" s="146" t="s">
        <v>563</v>
      </c>
      <c r="AK276" s="40">
        <f t="shared" si="91"/>
        <v>449.27536231884056</v>
      </c>
      <c r="AL276" s="40">
        <f>AK276-J276</f>
        <v>0</v>
      </c>
      <c r="AM276" s="146" t="s">
        <v>554</v>
      </c>
      <c r="AN276" s="40">
        <f>MAX(H276,I276,K276,L276,M276,N276,O276,P276,Q276,R276,T276,U276,V276,W276,X276,Y276,Z276,AA276,AB276,AC276,AD276,AE276,AH276)</f>
        <v>407.89473684210526</v>
      </c>
      <c r="AO276" s="255">
        <f>I276-AN276</f>
        <v>0</v>
      </c>
      <c r="AP276" s="40" t="s">
        <v>553</v>
      </c>
    </row>
    <row r="277" spans="1:43" s="40" customFormat="1" ht="51" x14ac:dyDescent="0.2">
      <c r="A277" s="103">
        <v>268</v>
      </c>
      <c r="B277" s="202" t="s">
        <v>415</v>
      </c>
      <c r="C277" s="121" t="s">
        <v>52</v>
      </c>
      <c r="D277" s="146">
        <v>1</v>
      </c>
      <c r="E277" s="227" t="s">
        <v>53</v>
      </c>
      <c r="F277" s="228">
        <v>1</v>
      </c>
      <c r="G277" s="25">
        <v>4524.7608</v>
      </c>
      <c r="H277" s="251">
        <f>PUNTAJE!J277</f>
        <v>0</v>
      </c>
      <c r="I277" s="251">
        <f>PUNTAJE!M277</f>
        <v>394.44444444444446</v>
      </c>
      <c r="J277" s="251">
        <f>PUNTAJE!P277</f>
        <v>500</v>
      </c>
      <c r="K277" s="251">
        <f>PUNTAJE!S277</f>
        <v>0</v>
      </c>
      <c r="L277" s="251">
        <f>PUNTAJE!V277</f>
        <v>0</v>
      </c>
      <c r="M277" s="251">
        <f>PUNTAJE!Y277</f>
        <v>0</v>
      </c>
      <c r="N277" s="251">
        <f>PUNTAJE!AB277</f>
        <v>0</v>
      </c>
      <c r="O277" s="251">
        <f>PUNTAJE!AE277</f>
        <v>0</v>
      </c>
      <c r="P277" s="251">
        <f>PUNTAJE!AH277</f>
        <v>0</v>
      </c>
      <c r="Q277" s="251">
        <f>PUNTAJE!AK277</f>
        <v>0</v>
      </c>
      <c r="R277" s="251">
        <f>PUNTAJE!AN277</f>
        <v>0</v>
      </c>
      <c r="S277" s="251">
        <f>PUNTAJE!AQ277</f>
        <v>493.05555555555554</v>
      </c>
      <c r="T277" s="251">
        <f>PUNTAJE!AT277</f>
        <v>0</v>
      </c>
      <c r="U277" s="251">
        <f>PUNTAJE!AW277</f>
        <v>0</v>
      </c>
      <c r="V277" s="251">
        <f>PUNTAJE!AZ277</f>
        <v>0</v>
      </c>
      <c r="W277" s="251">
        <f>PUNTAJE!BC277</f>
        <v>0</v>
      </c>
      <c r="X277" s="251">
        <f>PUNTAJE!BF277</f>
        <v>326.64703717335294</v>
      </c>
      <c r="Y277" s="251">
        <f>PUNTAJE!BI277</f>
        <v>0</v>
      </c>
      <c r="Z277" s="251">
        <f>PUNTAJE!BL277</f>
        <v>0</v>
      </c>
      <c r="AA277" s="251">
        <f>PUNTAJE!BO277</f>
        <v>0</v>
      </c>
      <c r="AB277" s="251">
        <f>PUNTAJE!BR277</f>
        <v>0</v>
      </c>
      <c r="AC277" s="251">
        <f>PUNTAJE!BU277</f>
        <v>0</v>
      </c>
      <c r="AD277" s="251">
        <f>PUNTAJE!BX277</f>
        <v>0</v>
      </c>
      <c r="AE277" s="251">
        <f>PUNTAJE!CA277</f>
        <v>0</v>
      </c>
      <c r="AF277" s="251">
        <f>PUNTAJE!CD277</f>
        <v>0</v>
      </c>
      <c r="AG277" s="251">
        <f>PUNTAJE!CG277</f>
        <v>0</v>
      </c>
      <c r="AH277" s="251">
        <f>PUNTAJE!CJ277</f>
        <v>0</v>
      </c>
      <c r="AI277" s="40">
        <f t="shared" si="89"/>
        <v>500</v>
      </c>
      <c r="AJ277" s="146" t="s">
        <v>554</v>
      </c>
      <c r="AK277" s="40">
        <f t="shared" ref="AK277:AK278" si="92">MAX(H277,I277,,K277,L277,M277,N277,O277,P277,Q277,R277,S277,T277,U277,V277,W277,X277,Y277,Z277,AA277,AB277,AC277,AD277,AE277,AH277)</f>
        <v>493.05555555555554</v>
      </c>
      <c r="AL277" s="40">
        <f t="shared" ref="AL277:AL278" si="93">AK277-S277</f>
        <v>0</v>
      </c>
      <c r="AM277" s="40" t="s">
        <v>563</v>
      </c>
      <c r="AN277" s="40">
        <f t="shared" ref="AN277:AN278" si="94">MAX(H277,I277,,K277,L277,M277,N277,O277,P277,Q277,R277,T277,U277,V277,W277,X277,Y277,Z277,AA277,AB277,AC277,AD277,AE277,AH277)</f>
        <v>394.44444444444446</v>
      </c>
      <c r="AO277" s="40">
        <f t="shared" ref="AO277:AO278" si="95">AN277-I277</f>
        <v>0</v>
      </c>
      <c r="AP277" s="40" t="s">
        <v>553</v>
      </c>
    </row>
    <row r="278" spans="1:43" s="40" customFormat="1" ht="51" x14ac:dyDescent="0.2">
      <c r="A278" s="103">
        <v>269</v>
      </c>
      <c r="B278" s="202" t="s">
        <v>416</v>
      </c>
      <c r="C278" s="121" t="s">
        <v>52</v>
      </c>
      <c r="D278" s="146">
        <v>1</v>
      </c>
      <c r="E278" s="227" t="s">
        <v>53</v>
      </c>
      <c r="F278" s="228">
        <v>186</v>
      </c>
      <c r="G278" s="25">
        <v>4312.5</v>
      </c>
      <c r="H278" s="251">
        <f>PUNTAJE!J278</f>
        <v>0</v>
      </c>
      <c r="I278" s="251">
        <f>PUNTAJE!M278</f>
        <v>401.16279069767444</v>
      </c>
      <c r="J278" s="251">
        <f>PUNTAJE!P278</f>
        <v>500</v>
      </c>
      <c r="K278" s="251">
        <f>PUNTAJE!S278</f>
        <v>0</v>
      </c>
      <c r="L278" s="251">
        <f>PUNTAJE!V278</f>
        <v>0</v>
      </c>
      <c r="M278" s="251">
        <f>PUNTAJE!Y278</f>
        <v>0</v>
      </c>
      <c r="N278" s="251">
        <f>PUNTAJE!AB278</f>
        <v>0</v>
      </c>
      <c r="O278" s="251">
        <f>PUNTAJE!AE278</f>
        <v>0</v>
      </c>
      <c r="P278" s="251">
        <f>PUNTAJE!AH278</f>
        <v>0</v>
      </c>
      <c r="Q278" s="251">
        <f>PUNTAJE!AK278</f>
        <v>0</v>
      </c>
      <c r="R278" s="251">
        <f>PUNTAJE!AN278</f>
        <v>0</v>
      </c>
      <c r="S278" s="251">
        <f>PUNTAJE!AQ278</f>
        <v>460</v>
      </c>
      <c r="T278" s="251">
        <f>PUNTAJE!AT278</f>
        <v>0</v>
      </c>
      <c r="U278" s="251">
        <f>PUNTAJE!AW278</f>
        <v>0</v>
      </c>
      <c r="V278" s="251">
        <f>PUNTAJE!AZ278</f>
        <v>0</v>
      </c>
      <c r="W278" s="251">
        <f>PUNTAJE!BC278</f>
        <v>0</v>
      </c>
      <c r="X278" s="251">
        <f>PUNTAJE!BF278</f>
        <v>355.52349546578728</v>
      </c>
      <c r="Y278" s="251">
        <f>PUNTAJE!BI278</f>
        <v>0</v>
      </c>
      <c r="Z278" s="251">
        <f>PUNTAJE!BL278</f>
        <v>0</v>
      </c>
      <c r="AA278" s="251">
        <f>PUNTAJE!BO278</f>
        <v>0</v>
      </c>
      <c r="AB278" s="251">
        <f>PUNTAJE!BR278</f>
        <v>0</v>
      </c>
      <c r="AC278" s="251">
        <f>PUNTAJE!BU278</f>
        <v>0</v>
      </c>
      <c r="AD278" s="251">
        <f>PUNTAJE!BX278</f>
        <v>0</v>
      </c>
      <c r="AE278" s="251">
        <f>PUNTAJE!CA278</f>
        <v>0</v>
      </c>
      <c r="AF278" s="251">
        <f>PUNTAJE!CD278</f>
        <v>0</v>
      </c>
      <c r="AG278" s="251">
        <f>PUNTAJE!CG278</f>
        <v>0</v>
      </c>
      <c r="AH278" s="251">
        <f>PUNTAJE!CJ278</f>
        <v>0</v>
      </c>
      <c r="AI278" s="40">
        <f t="shared" si="89"/>
        <v>500</v>
      </c>
      <c r="AJ278" s="146" t="s">
        <v>554</v>
      </c>
      <c r="AK278" s="40">
        <f t="shared" si="92"/>
        <v>460</v>
      </c>
      <c r="AL278" s="40">
        <f t="shared" si="93"/>
        <v>0</v>
      </c>
      <c r="AM278" s="40" t="s">
        <v>563</v>
      </c>
      <c r="AN278" s="40">
        <f t="shared" si="94"/>
        <v>401.16279069767444</v>
      </c>
      <c r="AO278" s="40">
        <f t="shared" si="95"/>
        <v>0</v>
      </c>
      <c r="AP278" s="40" t="s">
        <v>553</v>
      </c>
    </row>
    <row r="279" spans="1:43" s="40" customFormat="1" ht="38.25" x14ac:dyDescent="0.2">
      <c r="A279" s="103">
        <v>270</v>
      </c>
      <c r="B279" s="202" t="s">
        <v>417</v>
      </c>
      <c r="C279" s="121" t="s">
        <v>52</v>
      </c>
      <c r="D279" s="146">
        <v>1</v>
      </c>
      <c r="E279" s="227" t="s">
        <v>53</v>
      </c>
      <c r="F279" s="228">
        <v>1</v>
      </c>
      <c r="G279" s="25">
        <v>5290</v>
      </c>
      <c r="H279" s="251">
        <f>PUNTAJE!J279</f>
        <v>0</v>
      </c>
      <c r="I279" s="251">
        <f>PUNTAJE!M279</f>
        <v>0</v>
      </c>
      <c r="J279" s="251">
        <f>PUNTAJE!P279</f>
        <v>353.84615384615387</v>
      </c>
      <c r="K279" s="251">
        <f>PUNTAJE!S279</f>
        <v>0</v>
      </c>
      <c r="L279" s="251">
        <f>PUNTAJE!V279</f>
        <v>0</v>
      </c>
      <c r="M279" s="251">
        <f>PUNTAJE!Y279</f>
        <v>0</v>
      </c>
      <c r="N279" s="251">
        <f>PUNTAJE!AB279</f>
        <v>0</v>
      </c>
      <c r="O279" s="251">
        <f>PUNTAJE!AE279</f>
        <v>0</v>
      </c>
      <c r="P279" s="251">
        <f>PUNTAJE!AH279</f>
        <v>0</v>
      </c>
      <c r="Q279" s="251">
        <f>PUNTAJE!AK279</f>
        <v>0</v>
      </c>
      <c r="R279" s="251">
        <f>PUNTAJE!AN279</f>
        <v>0</v>
      </c>
      <c r="S279" s="251">
        <f>PUNTAJE!AQ279</f>
        <v>500</v>
      </c>
      <c r="T279" s="251">
        <f>PUNTAJE!AT279</f>
        <v>0</v>
      </c>
      <c r="U279" s="251">
        <f>PUNTAJE!AW279</f>
        <v>0</v>
      </c>
      <c r="V279" s="251">
        <f>PUNTAJE!AZ279</f>
        <v>0</v>
      </c>
      <c r="W279" s="251">
        <f>PUNTAJE!BC279</f>
        <v>0</v>
      </c>
      <c r="X279" s="251">
        <f>PUNTAJE!BF279</f>
        <v>342.46575342465752</v>
      </c>
      <c r="Y279" s="251">
        <f>PUNTAJE!BI279</f>
        <v>0</v>
      </c>
      <c r="Z279" s="251">
        <f>PUNTAJE!BL279</f>
        <v>0</v>
      </c>
      <c r="AA279" s="251">
        <f>PUNTAJE!BO279</f>
        <v>0</v>
      </c>
      <c r="AB279" s="251">
        <f>PUNTAJE!BR279</f>
        <v>0</v>
      </c>
      <c r="AC279" s="251">
        <f>PUNTAJE!BU279</f>
        <v>0</v>
      </c>
      <c r="AD279" s="251">
        <f>PUNTAJE!BX279</f>
        <v>0</v>
      </c>
      <c r="AE279" s="251">
        <f>PUNTAJE!CA279</f>
        <v>0</v>
      </c>
      <c r="AF279" s="251">
        <f>PUNTAJE!CD279</f>
        <v>0</v>
      </c>
      <c r="AG279" s="251">
        <f>PUNTAJE!CG279</f>
        <v>0</v>
      </c>
      <c r="AH279" s="251">
        <f>PUNTAJE!CJ279</f>
        <v>0</v>
      </c>
      <c r="AI279" s="40">
        <f t="shared" si="89"/>
        <v>500</v>
      </c>
      <c r="AJ279" s="146" t="s">
        <v>563</v>
      </c>
      <c r="AK279" s="40">
        <f t="shared" ref="AK279:AK281" si="96">MAX(H279,I279,J279,K279,L279,M279,N279,O279,P279,Q279,R279,T279,U279,V279,W279,X279,Y279,Z279,AA279,AB279,AC279,AD279,AE279,AH279)</f>
        <v>353.84615384615387</v>
      </c>
      <c r="AL279" s="40">
        <f t="shared" ref="AL279:AL281" si="97">AK279-J279</f>
        <v>0</v>
      </c>
      <c r="AM279" s="146" t="s">
        <v>554</v>
      </c>
      <c r="AN279" s="40">
        <f t="shared" ref="AN279:AN280" si="98">MAX(H279,I279,K279,L279,M279,N279,O279,P279,Q279,R279,T279,U279,V279,W279,X279,Y279,Z279,AA279,AB279,AC279,AD279,AE279,AH279)</f>
        <v>342.46575342465752</v>
      </c>
      <c r="AO279" s="254"/>
      <c r="AP279" s="146" t="s">
        <v>567</v>
      </c>
    </row>
    <row r="280" spans="1:43" s="40" customFormat="1" ht="51" x14ac:dyDescent="0.2">
      <c r="A280" s="103">
        <v>271</v>
      </c>
      <c r="B280" s="202" t="s">
        <v>418</v>
      </c>
      <c r="C280" s="121" t="s">
        <v>52</v>
      </c>
      <c r="D280" s="146">
        <v>1</v>
      </c>
      <c r="E280" s="227" t="s">
        <v>53</v>
      </c>
      <c r="F280" s="228">
        <v>1</v>
      </c>
      <c r="G280" s="25">
        <v>19032.5</v>
      </c>
      <c r="H280" s="251">
        <f>PUNTAJE!J280</f>
        <v>0</v>
      </c>
      <c r="I280" s="251">
        <f>PUNTAJE!M280</f>
        <v>0</v>
      </c>
      <c r="J280" s="251">
        <f>PUNTAJE!P280</f>
        <v>335.69979716024341</v>
      </c>
      <c r="K280" s="251">
        <f>PUNTAJE!S280</f>
        <v>0</v>
      </c>
      <c r="L280" s="251">
        <f>PUNTAJE!V280</f>
        <v>0</v>
      </c>
      <c r="M280" s="251">
        <f>PUNTAJE!Y280</f>
        <v>0</v>
      </c>
      <c r="N280" s="251">
        <f>PUNTAJE!AB280</f>
        <v>0</v>
      </c>
      <c r="O280" s="251">
        <f>PUNTAJE!AE280</f>
        <v>0</v>
      </c>
      <c r="P280" s="251">
        <f>PUNTAJE!AH280</f>
        <v>0</v>
      </c>
      <c r="Q280" s="251">
        <f>PUNTAJE!AK280</f>
        <v>0</v>
      </c>
      <c r="R280" s="251">
        <f>PUNTAJE!AN280</f>
        <v>0</v>
      </c>
      <c r="S280" s="251">
        <f>PUNTAJE!AQ280</f>
        <v>500</v>
      </c>
      <c r="T280" s="251">
        <f>PUNTAJE!AT280</f>
        <v>0</v>
      </c>
      <c r="U280" s="251">
        <f>PUNTAJE!AW280</f>
        <v>0</v>
      </c>
      <c r="V280" s="251">
        <f>PUNTAJE!AZ280</f>
        <v>0</v>
      </c>
      <c r="W280" s="251">
        <f>PUNTAJE!BC280</f>
        <v>0</v>
      </c>
      <c r="X280" s="251">
        <f>PUNTAJE!BF280</f>
        <v>0</v>
      </c>
      <c r="Y280" s="251">
        <f>PUNTAJE!BI280</f>
        <v>0</v>
      </c>
      <c r="Z280" s="251">
        <f>PUNTAJE!BL280</f>
        <v>0</v>
      </c>
      <c r="AA280" s="251">
        <f>PUNTAJE!BO280</f>
        <v>0</v>
      </c>
      <c r="AB280" s="251">
        <f>PUNTAJE!BR280</f>
        <v>0</v>
      </c>
      <c r="AC280" s="251">
        <f>PUNTAJE!BU280</f>
        <v>0</v>
      </c>
      <c r="AD280" s="251">
        <f>PUNTAJE!BX280</f>
        <v>0</v>
      </c>
      <c r="AE280" s="251">
        <f>PUNTAJE!CA280</f>
        <v>0</v>
      </c>
      <c r="AF280" s="251">
        <f>PUNTAJE!CD280</f>
        <v>0</v>
      </c>
      <c r="AG280" s="251">
        <f>PUNTAJE!CG280</f>
        <v>0</v>
      </c>
      <c r="AH280" s="251">
        <f>PUNTAJE!CJ280</f>
        <v>0</v>
      </c>
      <c r="AI280" s="40">
        <f t="shared" si="89"/>
        <v>500</v>
      </c>
      <c r="AJ280" s="146" t="s">
        <v>563</v>
      </c>
      <c r="AK280" s="40">
        <f t="shared" si="96"/>
        <v>335.69979716024341</v>
      </c>
      <c r="AL280" s="40">
        <f t="shared" si="97"/>
        <v>0</v>
      </c>
      <c r="AM280" s="146" t="s">
        <v>554</v>
      </c>
      <c r="AN280" s="40">
        <f t="shared" si="98"/>
        <v>0</v>
      </c>
      <c r="AO280" s="254"/>
      <c r="AP280" s="40" t="s">
        <v>602</v>
      </c>
    </row>
    <row r="281" spans="1:43" s="40" customFormat="1" ht="38.25" x14ac:dyDescent="0.2">
      <c r="A281" s="103">
        <v>272</v>
      </c>
      <c r="B281" s="202" t="s">
        <v>419</v>
      </c>
      <c r="C281" s="121" t="s">
        <v>52</v>
      </c>
      <c r="D281" s="146">
        <v>1</v>
      </c>
      <c r="E281" s="227" t="s">
        <v>53</v>
      </c>
      <c r="F281" s="228">
        <v>146</v>
      </c>
      <c r="G281" s="25">
        <v>4600</v>
      </c>
      <c r="H281" s="251">
        <f>PUNTAJE!J281</f>
        <v>0</v>
      </c>
      <c r="I281" s="251">
        <f>PUNTAJE!M281</f>
        <v>0</v>
      </c>
      <c r="J281" s="251">
        <f>PUNTAJE!P281</f>
        <v>385.41666666666669</v>
      </c>
      <c r="K281" s="251">
        <f>PUNTAJE!S281</f>
        <v>0</v>
      </c>
      <c r="L281" s="251">
        <f>PUNTAJE!V281</f>
        <v>0</v>
      </c>
      <c r="M281" s="251">
        <f>PUNTAJE!Y281</f>
        <v>0</v>
      </c>
      <c r="N281" s="251">
        <f>PUNTAJE!AB281</f>
        <v>0</v>
      </c>
      <c r="O281" s="251">
        <f>PUNTAJE!AE281</f>
        <v>0</v>
      </c>
      <c r="P281" s="251">
        <f>PUNTAJE!AH281</f>
        <v>0</v>
      </c>
      <c r="Q281" s="251">
        <f>PUNTAJE!AK281</f>
        <v>0</v>
      </c>
      <c r="R281" s="251">
        <f>PUNTAJE!AN281</f>
        <v>0</v>
      </c>
      <c r="S281" s="251">
        <f>PUNTAJE!AQ281</f>
        <v>500</v>
      </c>
      <c r="T281" s="251">
        <f>PUNTAJE!AT281</f>
        <v>0</v>
      </c>
      <c r="U281" s="251">
        <f>PUNTAJE!AW281</f>
        <v>0</v>
      </c>
      <c r="V281" s="251">
        <f>PUNTAJE!AZ281</f>
        <v>0</v>
      </c>
      <c r="W281" s="251">
        <f>PUNTAJE!BC281</f>
        <v>0</v>
      </c>
      <c r="X281" s="251">
        <f>PUNTAJE!BF281</f>
        <v>405.70175438596493</v>
      </c>
      <c r="Y281" s="251">
        <f>PUNTAJE!BI281</f>
        <v>0</v>
      </c>
      <c r="Z281" s="251">
        <f>PUNTAJE!BL281</f>
        <v>0</v>
      </c>
      <c r="AA281" s="251">
        <f>PUNTAJE!BO281</f>
        <v>0</v>
      </c>
      <c r="AB281" s="251">
        <f>PUNTAJE!BR281</f>
        <v>0</v>
      </c>
      <c r="AC281" s="251">
        <f>PUNTAJE!BU281</f>
        <v>0</v>
      </c>
      <c r="AD281" s="251">
        <f>PUNTAJE!BX281</f>
        <v>0</v>
      </c>
      <c r="AE281" s="251">
        <f>PUNTAJE!CA281</f>
        <v>0</v>
      </c>
      <c r="AF281" s="251">
        <f>PUNTAJE!CD281</f>
        <v>0</v>
      </c>
      <c r="AG281" s="251">
        <f>PUNTAJE!CG281</f>
        <v>0</v>
      </c>
      <c r="AH281" s="251">
        <f>PUNTAJE!CJ281</f>
        <v>0</v>
      </c>
      <c r="AI281" s="40">
        <f t="shared" si="89"/>
        <v>500</v>
      </c>
      <c r="AJ281" s="146" t="s">
        <v>563</v>
      </c>
      <c r="AK281" s="40">
        <f t="shared" si="96"/>
        <v>405.70175438596493</v>
      </c>
      <c r="AL281" s="40">
        <f t="shared" si="97"/>
        <v>20.285087719298247</v>
      </c>
      <c r="AM281" s="40" t="s">
        <v>567</v>
      </c>
      <c r="AN281" s="40">
        <f>MAX(H281,I281,J281,K281,L281,M281,N281,O281,P281,Q281,R281,T281,U281,V281,W281,Y281,Z281,AA281,AB281,AC281,AD281,AE281,AH281)</f>
        <v>385.41666666666669</v>
      </c>
      <c r="AO281" s="146"/>
      <c r="AP281" s="146" t="s">
        <v>554</v>
      </c>
      <c r="AQ281" s="203"/>
    </row>
    <row r="282" spans="1:43" s="40" customFormat="1" ht="25.5" x14ac:dyDescent="0.2">
      <c r="A282" s="103">
        <v>273</v>
      </c>
      <c r="B282" s="202" t="s">
        <v>420</v>
      </c>
      <c r="C282" s="121" t="s">
        <v>421</v>
      </c>
      <c r="D282" s="146">
        <v>1</v>
      </c>
      <c r="E282" s="227" t="s">
        <v>53</v>
      </c>
      <c r="F282" s="228">
        <v>1</v>
      </c>
      <c r="G282" s="25">
        <v>822780</v>
      </c>
      <c r="H282" s="251">
        <f>PUNTAJE!J282</f>
        <v>0</v>
      </c>
      <c r="I282" s="251">
        <f>PUNTAJE!M282</f>
        <v>0</v>
      </c>
      <c r="J282" s="251">
        <f>PUNTAJE!P282</f>
        <v>0</v>
      </c>
      <c r="K282" s="251">
        <f>PUNTAJE!S282</f>
        <v>0</v>
      </c>
      <c r="L282" s="251">
        <f>PUNTAJE!V282</f>
        <v>0</v>
      </c>
      <c r="M282" s="251">
        <f>PUNTAJE!Y282</f>
        <v>0</v>
      </c>
      <c r="N282" s="251">
        <f>PUNTAJE!AB282</f>
        <v>0</v>
      </c>
      <c r="O282" s="251">
        <f>PUNTAJE!AE282</f>
        <v>0</v>
      </c>
      <c r="P282" s="251">
        <f>PUNTAJE!AH282</f>
        <v>0</v>
      </c>
      <c r="Q282" s="251">
        <f>PUNTAJE!AK282</f>
        <v>0</v>
      </c>
      <c r="R282" s="251">
        <f>PUNTAJE!AN282</f>
        <v>0</v>
      </c>
      <c r="S282" s="251">
        <f>PUNTAJE!AQ282</f>
        <v>0</v>
      </c>
      <c r="T282" s="251">
        <f>PUNTAJE!AT282</f>
        <v>0</v>
      </c>
      <c r="U282" s="251">
        <f>PUNTAJE!AW282</f>
        <v>0</v>
      </c>
      <c r="V282" s="251">
        <f>PUNTAJE!AZ282</f>
        <v>0</v>
      </c>
      <c r="W282" s="251">
        <f>PUNTAJE!BC282</f>
        <v>0</v>
      </c>
      <c r="X282" s="251">
        <f>PUNTAJE!BF282</f>
        <v>0</v>
      </c>
      <c r="Y282" s="251">
        <f>PUNTAJE!BI282</f>
        <v>0</v>
      </c>
      <c r="Z282" s="251">
        <f>PUNTAJE!BL282</f>
        <v>0</v>
      </c>
      <c r="AA282" s="251">
        <f>PUNTAJE!BO282</f>
        <v>0</v>
      </c>
      <c r="AB282" s="251">
        <f>PUNTAJE!BR282</f>
        <v>0</v>
      </c>
      <c r="AC282" s="251">
        <f>PUNTAJE!BU282</f>
        <v>0</v>
      </c>
      <c r="AD282" s="251">
        <f>PUNTAJE!BX282</f>
        <v>0</v>
      </c>
      <c r="AE282" s="251">
        <f>PUNTAJE!CA282</f>
        <v>0</v>
      </c>
      <c r="AF282" s="251">
        <f>PUNTAJE!CD282</f>
        <v>0</v>
      </c>
      <c r="AG282" s="251">
        <f>PUNTAJE!CG282</f>
        <v>0</v>
      </c>
      <c r="AH282" s="251">
        <f>PUNTAJE!CJ282</f>
        <v>500</v>
      </c>
      <c r="AI282" s="40">
        <f t="shared" si="89"/>
        <v>500</v>
      </c>
      <c r="AJ282" s="146" t="s">
        <v>574</v>
      </c>
      <c r="AK282" s="40">
        <f t="shared" ref="AK282:AK283" si="99">MAX(H282,I282,J282,K282,L282,M282,N282,O282,P282,Q282,R282,S282,T282,U282,V282,W282,X282,Y282,Z282,AA282,AB282,AC282,AD282,AE282,)</f>
        <v>0</v>
      </c>
      <c r="AM282" s="40" t="s">
        <v>601</v>
      </c>
      <c r="AN282" s="40">
        <f t="shared" ref="AN282:AN283" si="100">MAX(H282,I282,J282,K282,L282,M282,N282,O282,P282,Q282,R282,S282,T282,U282,V282,W282,X282,Y282,Z282,AA282,AB282,AC282,AD282,AE282)</f>
        <v>0</v>
      </c>
      <c r="AP282" s="40" t="s">
        <v>602</v>
      </c>
    </row>
    <row r="283" spans="1:43" s="40" customFormat="1" ht="25.5" x14ac:dyDescent="0.2">
      <c r="A283" s="103">
        <v>274</v>
      </c>
      <c r="B283" s="202" t="s">
        <v>422</v>
      </c>
      <c r="C283" s="121" t="s">
        <v>421</v>
      </c>
      <c r="D283" s="146">
        <v>1</v>
      </c>
      <c r="E283" s="227" t="s">
        <v>53</v>
      </c>
      <c r="F283" s="228">
        <v>3.5</v>
      </c>
      <c r="G283" s="25">
        <v>1645500</v>
      </c>
      <c r="H283" s="251">
        <f>PUNTAJE!J283</f>
        <v>0</v>
      </c>
      <c r="I283" s="251">
        <f>PUNTAJE!M283</f>
        <v>0</v>
      </c>
      <c r="J283" s="251">
        <f>PUNTAJE!P283</f>
        <v>0</v>
      </c>
      <c r="K283" s="251">
        <f>PUNTAJE!S283</f>
        <v>0</v>
      </c>
      <c r="L283" s="251">
        <f>PUNTAJE!V283</f>
        <v>0</v>
      </c>
      <c r="M283" s="251">
        <f>PUNTAJE!Y283</f>
        <v>0</v>
      </c>
      <c r="N283" s="251">
        <f>PUNTAJE!AB283</f>
        <v>0</v>
      </c>
      <c r="O283" s="251">
        <f>PUNTAJE!AE283</f>
        <v>0</v>
      </c>
      <c r="P283" s="251">
        <f>PUNTAJE!AH283</f>
        <v>0</v>
      </c>
      <c r="Q283" s="251">
        <f>PUNTAJE!AK283</f>
        <v>0</v>
      </c>
      <c r="R283" s="251">
        <f>PUNTAJE!AN283</f>
        <v>0</v>
      </c>
      <c r="S283" s="251">
        <f>PUNTAJE!AQ283</f>
        <v>0</v>
      </c>
      <c r="T283" s="251">
        <f>PUNTAJE!AT283</f>
        <v>0</v>
      </c>
      <c r="U283" s="251">
        <f>PUNTAJE!AW283</f>
        <v>0</v>
      </c>
      <c r="V283" s="251">
        <f>PUNTAJE!AZ283</f>
        <v>0</v>
      </c>
      <c r="W283" s="251">
        <f>PUNTAJE!BC283</f>
        <v>0</v>
      </c>
      <c r="X283" s="251">
        <f>PUNTAJE!BF283</f>
        <v>0</v>
      </c>
      <c r="Y283" s="251">
        <f>PUNTAJE!BI283</f>
        <v>0</v>
      </c>
      <c r="Z283" s="251">
        <f>PUNTAJE!BL283</f>
        <v>0</v>
      </c>
      <c r="AA283" s="251">
        <f>PUNTAJE!BO283</f>
        <v>0</v>
      </c>
      <c r="AB283" s="251">
        <f>PUNTAJE!BR283</f>
        <v>0</v>
      </c>
      <c r="AC283" s="251">
        <f>PUNTAJE!BU283</f>
        <v>0</v>
      </c>
      <c r="AD283" s="251">
        <f>PUNTAJE!BX283</f>
        <v>0</v>
      </c>
      <c r="AE283" s="251">
        <f>PUNTAJE!CA283</f>
        <v>0</v>
      </c>
      <c r="AF283" s="251">
        <f>PUNTAJE!CD283</f>
        <v>0</v>
      </c>
      <c r="AG283" s="251">
        <f>PUNTAJE!CG283</f>
        <v>0</v>
      </c>
      <c r="AH283" s="251">
        <f>PUNTAJE!CJ283</f>
        <v>500</v>
      </c>
      <c r="AI283" s="40">
        <f t="shared" si="89"/>
        <v>500</v>
      </c>
      <c r="AJ283" s="146" t="s">
        <v>574</v>
      </c>
      <c r="AK283" s="40">
        <f t="shared" si="99"/>
        <v>0</v>
      </c>
      <c r="AM283" s="40" t="s">
        <v>601</v>
      </c>
      <c r="AN283" s="40">
        <f t="shared" si="100"/>
        <v>0</v>
      </c>
      <c r="AP283" s="40" t="s">
        <v>602</v>
      </c>
    </row>
    <row r="284" spans="1:43" s="40" customFormat="1" ht="38.25" x14ac:dyDescent="0.2">
      <c r="A284" s="103">
        <v>275</v>
      </c>
      <c r="B284" s="202" t="s">
        <v>423</v>
      </c>
      <c r="C284" s="121" t="s">
        <v>424</v>
      </c>
      <c r="D284" s="146">
        <v>1</v>
      </c>
      <c r="E284" s="227" t="s">
        <v>53</v>
      </c>
      <c r="F284" s="228">
        <v>1</v>
      </c>
      <c r="G284" s="25">
        <v>862500</v>
      </c>
      <c r="H284" s="251">
        <f>PUNTAJE!J284</f>
        <v>0</v>
      </c>
      <c r="I284" s="251">
        <f>PUNTAJE!M284</f>
        <v>0</v>
      </c>
      <c r="J284" s="251">
        <f>PUNTAJE!P284</f>
        <v>0</v>
      </c>
      <c r="K284" s="251">
        <f>PUNTAJE!S284</f>
        <v>0</v>
      </c>
      <c r="L284" s="251">
        <f>PUNTAJE!V284</f>
        <v>0</v>
      </c>
      <c r="M284" s="251">
        <f>PUNTAJE!Y284</f>
        <v>0</v>
      </c>
      <c r="N284" s="251">
        <f>PUNTAJE!AB284</f>
        <v>0</v>
      </c>
      <c r="O284" s="251">
        <f>PUNTAJE!AE284</f>
        <v>0</v>
      </c>
      <c r="P284" s="251">
        <f>PUNTAJE!AH284</f>
        <v>0</v>
      </c>
      <c r="Q284" s="251">
        <f>PUNTAJE!AK284</f>
        <v>0</v>
      </c>
      <c r="R284" s="251">
        <f>PUNTAJE!AN284</f>
        <v>0</v>
      </c>
      <c r="S284" s="251">
        <f>PUNTAJE!AQ284</f>
        <v>0</v>
      </c>
      <c r="T284" s="251">
        <f>PUNTAJE!AT284</f>
        <v>0</v>
      </c>
      <c r="U284" s="251">
        <f>PUNTAJE!AW284</f>
        <v>0</v>
      </c>
      <c r="V284" s="251">
        <f>PUNTAJE!AZ284</f>
        <v>0</v>
      </c>
      <c r="W284" s="251">
        <f>PUNTAJE!BC284</f>
        <v>0</v>
      </c>
      <c r="X284" s="251">
        <f>PUNTAJE!BF284</f>
        <v>0</v>
      </c>
      <c r="Y284" s="251">
        <f>PUNTAJE!BI284</f>
        <v>0</v>
      </c>
      <c r="Z284" s="251">
        <f>PUNTAJE!BL284</f>
        <v>0</v>
      </c>
      <c r="AA284" s="251">
        <f>PUNTAJE!BO284</f>
        <v>0</v>
      </c>
      <c r="AB284" s="251">
        <f>PUNTAJE!BR284</f>
        <v>0</v>
      </c>
      <c r="AC284" s="251">
        <f>PUNTAJE!BU284</f>
        <v>0</v>
      </c>
      <c r="AD284" s="251">
        <f>PUNTAJE!BX284</f>
        <v>0</v>
      </c>
      <c r="AE284" s="251">
        <f>PUNTAJE!CA284</f>
        <v>500</v>
      </c>
      <c r="AF284" s="251">
        <f>PUNTAJE!CD284</f>
        <v>0</v>
      </c>
      <c r="AG284" s="251">
        <f>PUNTAJE!CG284</f>
        <v>0</v>
      </c>
      <c r="AH284" s="251">
        <f>PUNTAJE!CJ284</f>
        <v>0</v>
      </c>
      <c r="AI284" s="40">
        <f t="shared" si="89"/>
        <v>500</v>
      </c>
      <c r="AJ284" s="146" t="s">
        <v>573</v>
      </c>
      <c r="AK284" s="40">
        <f>MAX(H284,I284,J284,K284,L284,M284,N284,O284,P284,Q284,R284,S284,T284,U284,V284,W284,X284,Y284,Z284,AA284,AB284,AC284,AD284,AH284)</f>
        <v>0</v>
      </c>
      <c r="AM284" s="40" t="s">
        <v>601</v>
      </c>
      <c r="AP284" s="40" t="s">
        <v>602</v>
      </c>
    </row>
    <row r="285" spans="1:43" s="40" customFormat="1" ht="51" x14ac:dyDescent="0.2">
      <c r="A285" s="103">
        <v>276</v>
      </c>
      <c r="B285" s="202" t="s">
        <v>425</v>
      </c>
      <c r="C285" s="121" t="s">
        <v>426</v>
      </c>
      <c r="D285" s="146">
        <v>1</v>
      </c>
      <c r="E285" s="227" t="s">
        <v>53</v>
      </c>
      <c r="F285" s="228">
        <v>3.3333333333333335</v>
      </c>
      <c r="G285" s="25">
        <v>19281.765398000003</v>
      </c>
      <c r="H285" s="251">
        <f>PUNTAJE!J285</f>
        <v>0</v>
      </c>
      <c r="I285" s="251">
        <f>PUNTAJE!M285</f>
        <v>0</v>
      </c>
      <c r="J285" s="251">
        <f>PUNTAJE!P285</f>
        <v>0</v>
      </c>
      <c r="K285" s="251">
        <f>PUNTAJE!S285</f>
        <v>0</v>
      </c>
      <c r="L285" s="251">
        <f>PUNTAJE!V285</f>
        <v>0</v>
      </c>
      <c r="M285" s="251">
        <f>PUNTAJE!Y285</f>
        <v>0</v>
      </c>
      <c r="N285" s="251">
        <f>PUNTAJE!AB285</f>
        <v>0</v>
      </c>
      <c r="O285" s="251">
        <f>PUNTAJE!AE285</f>
        <v>0</v>
      </c>
      <c r="P285" s="251">
        <f>PUNTAJE!AH285</f>
        <v>500</v>
      </c>
      <c r="Q285" s="251">
        <f>PUNTAJE!AK285</f>
        <v>0</v>
      </c>
      <c r="R285" s="251">
        <f>PUNTAJE!AN285</f>
        <v>0</v>
      </c>
      <c r="S285" s="251">
        <f>PUNTAJE!AQ285</f>
        <v>0</v>
      </c>
      <c r="T285" s="251">
        <f>PUNTAJE!AT285</f>
        <v>0</v>
      </c>
      <c r="U285" s="251">
        <f>PUNTAJE!AW285</f>
        <v>0</v>
      </c>
      <c r="V285" s="251">
        <f>PUNTAJE!AZ285</f>
        <v>0</v>
      </c>
      <c r="W285" s="251">
        <f>PUNTAJE!BC285</f>
        <v>0</v>
      </c>
      <c r="X285" s="251">
        <f>PUNTAJE!BF285</f>
        <v>0</v>
      </c>
      <c r="Y285" s="251">
        <f>PUNTAJE!BI285</f>
        <v>0</v>
      </c>
      <c r="Z285" s="251">
        <f>PUNTAJE!BL285</f>
        <v>0</v>
      </c>
      <c r="AA285" s="251">
        <f>PUNTAJE!BO285</f>
        <v>0</v>
      </c>
      <c r="AB285" s="251">
        <f>PUNTAJE!BR285</f>
        <v>0</v>
      </c>
      <c r="AC285" s="251">
        <f>PUNTAJE!BU285</f>
        <v>0</v>
      </c>
      <c r="AD285" s="251">
        <f>PUNTAJE!BX285</f>
        <v>0</v>
      </c>
      <c r="AE285" s="251">
        <f>PUNTAJE!CA285</f>
        <v>0</v>
      </c>
      <c r="AF285" s="251">
        <f>PUNTAJE!CD285</f>
        <v>0</v>
      </c>
      <c r="AG285" s="251">
        <f>PUNTAJE!CG285</f>
        <v>0</v>
      </c>
      <c r="AH285" s="251">
        <f>PUNTAJE!CJ285</f>
        <v>0</v>
      </c>
      <c r="AI285" s="40">
        <f t="shared" si="89"/>
        <v>500</v>
      </c>
      <c r="AJ285" s="146" t="s">
        <v>560</v>
      </c>
      <c r="AK285" s="206">
        <f t="shared" ref="AK285:AK286" si="101">MAX(H285,I285,J285,K285,L285,M285,N285,O285,Q285,R285,S285,T285,U285,V285,W285,X285,Y285,Z285,AA285,AB285,AC285,AD285,AE285,AH285)</f>
        <v>0</v>
      </c>
      <c r="AM285" s="40" t="s">
        <v>601</v>
      </c>
      <c r="AP285" s="40" t="s">
        <v>602</v>
      </c>
    </row>
    <row r="286" spans="1:43" s="40" customFormat="1" ht="51" x14ac:dyDescent="0.2">
      <c r="A286" s="103">
        <v>277</v>
      </c>
      <c r="B286" s="202" t="s">
        <v>427</v>
      </c>
      <c r="C286" s="121" t="s">
        <v>426</v>
      </c>
      <c r="D286" s="146">
        <v>1</v>
      </c>
      <c r="E286" s="227" t="s">
        <v>53</v>
      </c>
      <c r="F286" s="228">
        <v>2.3333333333333335</v>
      </c>
      <c r="G286" s="25">
        <v>19281.765398000003</v>
      </c>
      <c r="H286" s="251">
        <f>PUNTAJE!J286</f>
        <v>0</v>
      </c>
      <c r="I286" s="251">
        <f>PUNTAJE!M286</f>
        <v>0</v>
      </c>
      <c r="J286" s="251">
        <f>PUNTAJE!P286</f>
        <v>0</v>
      </c>
      <c r="K286" s="251">
        <f>PUNTAJE!S286</f>
        <v>0</v>
      </c>
      <c r="L286" s="251">
        <f>PUNTAJE!V286</f>
        <v>0</v>
      </c>
      <c r="M286" s="251">
        <f>PUNTAJE!Y286</f>
        <v>0</v>
      </c>
      <c r="N286" s="251">
        <f>PUNTAJE!AB286</f>
        <v>0</v>
      </c>
      <c r="O286" s="251">
        <f>PUNTAJE!AE286</f>
        <v>0</v>
      </c>
      <c r="P286" s="251">
        <f>PUNTAJE!AH286</f>
        <v>500</v>
      </c>
      <c r="Q286" s="251">
        <f>PUNTAJE!AK286</f>
        <v>0</v>
      </c>
      <c r="R286" s="251">
        <f>PUNTAJE!AN286</f>
        <v>0</v>
      </c>
      <c r="S286" s="251">
        <f>PUNTAJE!AQ286</f>
        <v>0</v>
      </c>
      <c r="T286" s="251">
        <f>PUNTAJE!AT286</f>
        <v>0</v>
      </c>
      <c r="U286" s="251">
        <f>PUNTAJE!AW286</f>
        <v>0</v>
      </c>
      <c r="V286" s="251">
        <f>PUNTAJE!AZ286</f>
        <v>0</v>
      </c>
      <c r="W286" s="251">
        <f>PUNTAJE!BC286</f>
        <v>0</v>
      </c>
      <c r="X286" s="251">
        <f>PUNTAJE!BF286</f>
        <v>0</v>
      </c>
      <c r="Y286" s="251">
        <f>PUNTAJE!BI286</f>
        <v>0</v>
      </c>
      <c r="Z286" s="251">
        <f>PUNTAJE!BL286</f>
        <v>0</v>
      </c>
      <c r="AA286" s="251">
        <f>PUNTAJE!BO286</f>
        <v>0</v>
      </c>
      <c r="AB286" s="251">
        <f>PUNTAJE!BR286</f>
        <v>0</v>
      </c>
      <c r="AC286" s="251">
        <f>PUNTAJE!BU286</f>
        <v>0</v>
      </c>
      <c r="AD286" s="251">
        <f>PUNTAJE!BX286</f>
        <v>0</v>
      </c>
      <c r="AE286" s="251">
        <f>PUNTAJE!CA286</f>
        <v>0</v>
      </c>
      <c r="AF286" s="251">
        <f>PUNTAJE!CD286</f>
        <v>0</v>
      </c>
      <c r="AG286" s="251">
        <f>PUNTAJE!CG286</f>
        <v>0</v>
      </c>
      <c r="AH286" s="251">
        <f>PUNTAJE!CJ286</f>
        <v>0</v>
      </c>
      <c r="AI286" s="40">
        <f t="shared" si="89"/>
        <v>500</v>
      </c>
      <c r="AJ286" s="146" t="s">
        <v>560</v>
      </c>
      <c r="AK286" s="206">
        <f t="shared" si="101"/>
        <v>0</v>
      </c>
      <c r="AM286" s="40" t="s">
        <v>601</v>
      </c>
      <c r="AP286" s="40" t="s">
        <v>602</v>
      </c>
    </row>
    <row r="287" spans="1:43" s="40" customFormat="1" ht="51" x14ac:dyDescent="0.2">
      <c r="A287" s="103">
        <v>278</v>
      </c>
      <c r="B287" s="202" t="s">
        <v>428</v>
      </c>
      <c r="C287" s="121" t="s">
        <v>429</v>
      </c>
      <c r="D287" s="146">
        <v>1</v>
      </c>
      <c r="E287" s="227" t="s">
        <v>53</v>
      </c>
      <c r="F287" s="228">
        <v>91.666666666666671</v>
      </c>
      <c r="G287" s="25">
        <v>111862.14200000001</v>
      </c>
      <c r="H287" s="251">
        <f>PUNTAJE!J287</f>
        <v>0</v>
      </c>
      <c r="I287" s="251">
        <f>PUNTAJE!M287</f>
        <v>0</v>
      </c>
      <c r="J287" s="251">
        <f>PUNTAJE!P287</f>
        <v>0</v>
      </c>
      <c r="K287" s="251">
        <f>PUNTAJE!S287</f>
        <v>0</v>
      </c>
      <c r="L287" s="251">
        <f>PUNTAJE!V287</f>
        <v>0</v>
      </c>
      <c r="M287" s="251">
        <f>PUNTAJE!Y287</f>
        <v>0</v>
      </c>
      <c r="N287" s="251">
        <f>PUNTAJE!AB287</f>
        <v>0</v>
      </c>
      <c r="O287" s="251">
        <f>PUNTAJE!AE287</f>
        <v>500</v>
      </c>
      <c r="P287" s="251">
        <f>PUNTAJE!AH287</f>
        <v>0</v>
      </c>
      <c r="Q287" s="251">
        <f>PUNTAJE!AK287</f>
        <v>473.68421052631578</v>
      </c>
      <c r="R287" s="251">
        <f>PUNTAJE!AN287</f>
        <v>0</v>
      </c>
      <c r="S287" s="251">
        <f>PUNTAJE!AQ287</f>
        <v>0</v>
      </c>
      <c r="T287" s="251">
        <f>PUNTAJE!AT287</f>
        <v>0</v>
      </c>
      <c r="U287" s="251">
        <f>PUNTAJE!AW287</f>
        <v>0</v>
      </c>
      <c r="V287" s="251">
        <f>PUNTAJE!AZ287</f>
        <v>0</v>
      </c>
      <c r="W287" s="251">
        <f>PUNTAJE!BC287</f>
        <v>0</v>
      </c>
      <c r="X287" s="251">
        <f>PUNTAJE!BF287</f>
        <v>0</v>
      </c>
      <c r="Y287" s="251">
        <f>PUNTAJE!BI287</f>
        <v>0</v>
      </c>
      <c r="Z287" s="251">
        <f>PUNTAJE!BL287</f>
        <v>0</v>
      </c>
      <c r="AA287" s="251">
        <f>PUNTAJE!BO287</f>
        <v>0</v>
      </c>
      <c r="AB287" s="251">
        <f>PUNTAJE!BR287</f>
        <v>0</v>
      </c>
      <c r="AC287" s="251">
        <f>PUNTAJE!BU287</f>
        <v>0</v>
      </c>
      <c r="AD287" s="251">
        <f>PUNTAJE!BX287</f>
        <v>0</v>
      </c>
      <c r="AE287" s="251">
        <f>PUNTAJE!CA287</f>
        <v>0</v>
      </c>
      <c r="AF287" s="251">
        <f>PUNTAJE!CD287</f>
        <v>0</v>
      </c>
      <c r="AG287" s="251">
        <f>PUNTAJE!CG287</f>
        <v>0</v>
      </c>
      <c r="AH287" s="251">
        <f>PUNTAJE!CJ287</f>
        <v>0</v>
      </c>
      <c r="AI287" s="40">
        <f t="shared" si="89"/>
        <v>500</v>
      </c>
      <c r="AJ287" s="146" t="s">
        <v>559</v>
      </c>
      <c r="AK287" s="40">
        <f>MAX(H287,I287,J287,K287,L287,M287,N287,P287,Q287,R287,S287,T287,U287,V287,W287,X287,Y287,Z287,AA287,AB287,AC287,AD287,AE287,AH287)</f>
        <v>473.68421052631578</v>
      </c>
      <c r="AL287" s="40">
        <f>AK287-P287</f>
        <v>473.68421052631578</v>
      </c>
      <c r="AM287" s="40" t="s">
        <v>561</v>
      </c>
      <c r="AP287" s="40" t="s">
        <v>602</v>
      </c>
    </row>
    <row r="288" spans="1:43" s="40" customFormat="1" ht="63.75" x14ac:dyDescent="0.2">
      <c r="A288" s="103">
        <v>279</v>
      </c>
      <c r="B288" s="202" t="s">
        <v>430</v>
      </c>
      <c r="C288" s="121" t="s">
        <v>431</v>
      </c>
      <c r="D288" s="146">
        <v>1</v>
      </c>
      <c r="E288" s="227" t="s">
        <v>53</v>
      </c>
      <c r="F288" s="228">
        <v>1</v>
      </c>
      <c r="G288" s="25">
        <v>546210</v>
      </c>
      <c r="H288" s="251">
        <f>PUNTAJE!J288</f>
        <v>0</v>
      </c>
      <c r="I288" s="251">
        <f>PUNTAJE!M288</f>
        <v>0</v>
      </c>
      <c r="J288" s="251">
        <f>PUNTAJE!P288</f>
        <v>0</v>
      </c>
      <c r="K288" s="251">
        <f>PUNTAJE!S288</f>
        <v>0</v>
      </c>
      <c r="L288" s="251">
        <f>PUNTAJE!V288</f>
        <v>0</v>
      </c>
      <c r="M288" s="251">
        <f>PUNTAJE!Y288</f>
        <v>0</v>
      </c>
      <c r="N288" s="251">
        <f>PUNTAJE!AB288</f>
        <v>0</v>
      </c>
      <c r="O288" s="251">
        <f>PUNTAJE!AE288</f>
        <v>0</v>
      </c>
      <c r="P288" s="251">
        <f>PUNTAJE!AH288</f>
        <v>0</v>
      </c>
      <c r="Q288" s="251">
        <f>PUNTAJE!AK288</f>
        <v>0</v>
      </c>
      <c r="R288" s="251">
        <f>PUNTAJE!AN288</f>
        <v>0</v>
      </c>
      <c r="S288" s="251">
        <f>PUNTAJE!AQ288</f>
        <v>0</v>
      </c>
      <c r="T288" s="251">
        <f>PUNTAJE!AT288</f>
        <v>500</v>
      </c>
      <c r="U288" s="251">
        <f>PUNTAJE!AW288</f>
        <v>0</v>
      </c>
      <c r="V288" s="251">
        <f>PUNTAJE!AZ288</f>
        <v>0</v>
      </c>
      <c r="W288" s="251">
        <f>PUNTAJE!BC288</f>
        <v>0</v>
      </c>
      <c r="X288" s="251">
        <f>PUNTAJE!BF288</f>
        <v>0</v>
      </c>
      <c r="Y288" s="251">
        <f>PUNTAJE!BI288</f>
        <v>0</v>
      </c>
      <c r="Z288" s="251">
        <f>PUNTAJE!BL288</f>
        <v>0</v>
      </c>
      <c r="AA288" s="251">
        <f>PUNTAJE!BO288</f>
        <v>0</v>
      </c>
      <c r="AB288" s="251">
        <f>PUNTAJE!BR288</f>
        <v>0</v>
      </c>
      <c r="AC288" s="251">
        <f>PUNTAJE!BU288</f>
        <v>0</v>
      </c>
      <c r="AD288" s="251">
        <f>PUNTAJE!BX288</f>
        <v>0</v>
      </c>
      <c r="AE288" s="251">
        <f>PUNTAJE!CA288</f>
        <v>0</v>
      </c>
      <c r="AF288" s="251">
        <f>PUNTAJE!CD288</f>
        <v>0</v>
      </c>
      <c r="AG288" s="251">
        <f>PUNTAJE!CG288</f>
        <v>0</v>
      </c>
      <c r="AH288" s="251">
        <f>PUNTAJE!CJ288</f>
        <v>0</v>
      </c>
      <c r="AI288" s="40">
        <f t="shared" si="89"/>
        <v>500</v>
      </c>
      <c r="AJ288" s="146" t="s">
        <v>564</v>
      </c>
      <c r="AK288" s="40">
        <f>MAX(H288,I288,J288,K288,L288,M288,N288,O288,P288,Q288,R288,S288,U288,V288,W288,X288,Y288,Z288,AA288,AB288,AC288,AD288,AE288,AH288)</f>
        <v>0</v>
      </c>
      <c r="AM288" s="40" t="s">
        <v>601</v>
      </c>
      <c r="AP288" s="40" t="s">
        <v>602</v>
      </c>
    </row>
    <row r="289" spans="1:42" s="40" customFormat="1" ht="38.25" x14ac:dyDescent="0.2">
      <c r="A289" s="103">
        <v>280</v>
      </c>
      <c r="B289" s="202" t="s">
        <v>432</v>
      </c>
      <c r="C289" s="121" t="s">
        <v>433</v>
      </c>
      <c r="D289" s="146">
        <v>1</v>
      </c>
      <c r="E289" s="227" t="s">
        <v>53</v>
      </c>
      <c r="F289" s="228">
        <v>90.666666666666671</v>
      </c>
      <c r="G289" s="25">
        <v>251387.5</v>
      </c>
      <c r="H289" s="251">
        <f>PUNTAJE!J289</f>
        <v>0</v>
      </c>
      <c r="I289" s="251">
        <f>PUNTAJE!M289</f>
        <v>0</v>
      </c>
      <c r="J289" s="251">
        <f>PUNTAJE!P289</f>
        <v>0</v>
      </c>
      <c r="K289" s="251">
        <f>PUNTAJE!S289</f>
        <v>0</v>
      </c>
      <c r="L289" s="251">
        <f>PUNTAJE!V289</f>
        <v>0</v>
      </c>
      <c r="M289" s="251">
        <f>PUNTAJE!Y289</f>
        <v>0</v>
      </c>
      <c r="N289" s="251">
        <f>PUNTAJE!AB289</f>
        <v>0</v>
      </c>
      <c r="O289" s="251">
        <f>PUNTAJE!AE289</f>
        <v>0</v>
      </c>
      <c r="P289" s="251">
        <f>PUNTAJE!AH289</f>
        <v>0</v>
      </c>
      <c r="Q289" s="251">
        <f>PUNTAJE!AK289</f>
        <v>0</v>
      </c>
      <c r="R289" s="251">
        <f>PUNTAJE!AN289</f>
        <v>0</v>
      </c>
      <c r="S289" s="251">
        <f>PUNTAJE!AQ289</f>
        <v>0</v>
      </c>
      <c r="T289" s="251">
        <f>PUNTAJE!AT289</f>
        <v>0</v>
      </c>
      <c r="U289" s="251">
        <f>PUNTAJE!AW289</f>
        <v>0</v>
      </c>
      <c r="V289" s="251">
        <f>PUNTAJE!AZ289</f>
        <v>0</v>
      </c>
      <c r="W289" s="251">
        <f>PUNTAJE!BC289</f>
        <v>0</v>
      </c>
      <c r="X289" s="251">
        <f>PUNTAJE!BF289</f>
        <v>0</v>
      </c>
      <c r="Y289" s="251">
        <f>PUNTAJE!BI289</f>
        <v>0</v>
      </c>
      <c r="Z289" s="251">
        <f>PUNTAJE!BL289</f>
        <v>0</v>
      </c>
      <c r="AA289" s="251">
        <f>PUNTAJE!BO289</f>
        <v>0</v>
      </c>
      <c r="AB289" s="251">
        <f>PUNTAJE!BR289</f>
        <v>0</v>
      </c>
      <c r="AC289" s="251">
        <f>PUNTAJE!BU289</f>
        <v>0</v>
      </c>
      <c r="AD289" s="251">
        <f>PUNTAJE!BX289</f>
        <v>0</v>
      </c>
      <c r="AE289" s="251">
        <f>PUNTAJE!CA289</f>
        <v>0</v>
      </c>
      <c r="AF289" s="251">
        <f>PUNTAJE!CD289</f>
        <v>0</v>
      </c>
      <c r="AG289" s="251">
        <f>PUNTAJE!CG289</f>
        <v>0</v>
      </c>
      <c r="AH289" s="251">
        <f>PUNTAJE!CJ289</f>
        <v>500</v>
      </c>
      <c r="AI289" s="40">
        <f t="shared" si="89"/>
        <v>500</v>
      </c>
      <c r="AJ289" s="146" t="s">
        <v>574</v>
      </c>
      <c r="AK289" s="40">
        <f>MAX(H289,I289,J289,K289,L289,M289,N289,O289,P289,Q289,R289,S289,T289,U289,V289,W289,X289,Y289,Z289,AA289,AB289,AC289,AD289,AE289,)</f>
        <v>0</v>
      </c>
      <c r="AM289" s="40" t="s">
        <v>601</v>
      </c>
      <c r="AN289" s="40">
        <f>MAX(H289,I289,J289,K289,L289,M289,N289,O289,P289,Q289,R289,S289,T289,U289,V289,W289,X289,Y289,Z289,AA289,AB289,AC289,AD289,AE289)</f>
        <v>0</v>
      </c>
      <c r="AP289" s="40" t="s">
        <v>602</v>
      </c>
    </row>
    <row r="290" spans="1:42" s="40" customFormat="1" ht="63.75" x14ac:dyDescent="0.2">
      <c r="A290" s="103">
        <v>281</v>
      </c>
      <c r="B290" s="202" t="s">
        <v>434</v>
      </c>
      <c r="C290" s="121" t="s">
        <v>435</v>
      </c>
      <c r="D290" s="146">
        <v>1</v>
      </c>
      <c r="E290" s="227" t="s">
        <v>53</v>
      </c>
      <c r="F290" s="228">
        <v>1</v>
      </c>
      <c r="G290" s="25">
        <v>771479.38</v>
      </c>
      <c r="H290" s="251">
        <f>PUNTAJE!J290</f>
        <v>0</v>
      </c>
      <c r="I290" s="251">
        <f>PUNTAJE!M290</f>
        <v>0</v>
      </c>
      <c r="J290" s="251">
        <f>PUNTAJE!P290</f>
        <v>0</v>
      </c>
      <c r="K290" s="251">
        <f>PUNTAJE!S290</f>
        <v>0</v>
      </c>
      <c r="L290" s="251">
        <f>PUNTAJE!V290</f>
        <v>0</v>
      </c>
      <c r="M290" s="251">
        <f>PUNTAJE!Y290</f>
        <v>0</v>
      </c>
      <c r="N290" s="251">
        <f>PUNTAJE!AB290</f>
        <v>474.22754491017963</v>
      </c>
      <c r="O290" s="251">
        <f>PUNTAJE!AE290</f>
        <v>0</v>
      </c>
      <c r="P290" s="251">
        <f>PUNTAJE!AH290</f>
        <v>500</v>
      </c>
      <c r="Q290" s="251">
        <f>PUNTAJE!AK290</f>
        <v>0</v>
      </c>
      <c r="R290" s="251">
        <f>PUNTAJE!AN290</f>
        <v>0</v>
      </c>
      <c r="S290" s="251">
        <f>PUNTAJE!AQ290</f>
        <v>0</v>
      </c>
      <c r="T290" s="251">
        <f>PUNTAJE!AT290</f>
        <v>0</v>
      </c>
      <c r="U290" s="251">
        <f>PUNTAJE!AW290</f>
        <v>0</v>
      </c>
      <c r="V290" s="251">
        <f>PUNTAJE!AZ290</f>
        <v>0</v>
      </c>
      <c r="W290" s="251">
        <f>PUNTAJE!BC290</f>
        <v>0</v>
      </c>
      <c r="X290" s="251">
        <f>PUNTAJE!BF290</f>
        <v>0</v>
      </c>
      <c r="Y290" s="251">
        <f>PUNTAJE!BI290</f>
        <v>0</v>
      </c>
      <c r="Z290" s="251">
        <f>PUNTAJE!BL290</f>
        <v>0</v>
      </c>
      <c r="AA290" s="251">
        <f>PUNTAJE!BO290</f>
        <v>0</v>
      </c>
      <c r="AB290" s="251">
        <f>PUNTAJE!BR290</f>
        <v>0</v>
      </c>
      <c r="AC290" s="251">
        <f>PUNTAJE!BU290</f>
        <v>469.99965875826587</v>
      </c>
      <c r="AD290" s="251">
        <f>PUNTAJE!BX290</f>
        <v>0</v>
      </c>
      <c r="AE290" s="251">
        <f>PUNTAJE!CA290</f>
        <v>0</v>
      </c>
      <c r="AF290" s="251">
        <f>PUNTAJE!CD290</f>
        <v>0</v>
      </c>
      <c r="AG290" s="251">
        <f>PUNTAJE!CG290</f>
        <v>0</v>
      </c>
      <c r="AH290" s="251">
        <f>PUNTAJE!CJ290</f>
        <v>0</v>
      </c>
      <c r="AI290" s="40">
        <f t="shared" si="89"/>
        <v>500</v>
      </c>
      <c r="AJ290" s="146" t="s">
        <v>560</v>
      </c>
      <c r="AK290" s="206">
        <f>MAX(H290,I290,J290,K290,L290,M290,N290,O290,Q290,R290,S290,T290,U290,V290,W290,X290,Y290,Z290,AA290,AB290,AC290,AD290,AE290,AH290)</f>
        <v>474.22754491017963</v>
      </c>
      <c r="AL290" s="40">
        <f>AK290-N290</f>
        <v>0</v>
      </c>
      <c r="AM290" s="40" t="s">
        <v>558</v>
      </c>
      <c r="AN290" s="206">
        <f>MAX(H290,I290,J290,K290,L290,M290,O290,Q290,R290,S290,T290,U290,V290,W290,X290,Y290,Z290,AA290,AB290,AC290,AD290,AE290,AH290)</f>
        <v>469.99965875826587</v>
      </c>
      <c r="AO290" s="40">
        <f>AN290-X290</f>
        <v>469.99965875826587</v>
      </c>
      <c r="AP290" s="40" t="s">
        <v>571</v>
      </c>
    </row>
    <row r="291" spans="1:42" s="40" customFormat="1" ht="51" x14ac:dyDescent="0.2">
      <c r="A291" s="103">
        <v>282</v>
      </c>
      <c r="B291" s="202" t="s">
        <v>436</v>
      </c>
      <c r="C291" s="121" t="s">
        <v>437</v>
      </c>
      <c r="D291" s="146">
        <v>1</v>
      </c>
      <c r="E291" s="227" t="s">
        <v>53</v>
      </c>
      <c r="F291" s="228">
        <v>1</v>
      </c>
      <c r="G291" s="25">
        <v>942658.5</v>
      </c>
      <c r="H291" s="251">
        <f>PUNTAJE!J291</f>
        <v>0</v>
      </c>
      <c r="I291" s="251">
        <f>PUNTAJE!M291</f>
        <v>0</v>
      </c>
      <c r="J291" s="251">
        <f>PUNTAJE!P291</f>
        <v>0</v>
      </c>
      <c r="K291" s="251">
        <f>PUNTAJE!S291</f>
        <v>0</v>
      </c>
      <c r="L291" s="251">
        <f>PUNTAJE!V291</f>
        <v>0</v>
      </c>
      <c r="M291" s="251">
        <f>PUNTAJE!Y291</f>
        <v>0</v>
      </c>
      <c r="N291" s="251">
        <f>PUNTAJE!AB291</f>
        <v>0</v>
      </c>
      <c r="O291" s="251">
        <f>PUNTAJE!AE291</f>
        <v>0</v>
      </c>
      <c r="P291" s="251">
        <f>PUNTAJE!AH291</f>
        <v>0</v>
      </c>
      <c r="Q291" s="251">
        <f>PUNTAJE!AK291</f>
        <v>0</v>
      </c>
      <c r="R291" s="251">
        <f>PUNTAJE!AN291</f>
        <v>0</v>
      </c>
      <c r="S291" s="251">
        <f>PUNTAJE!AQ291</f>
        <v>0</v>
      </c>
      <c r="T291" s="251">
        <f>PUNTAJE!AT291</f>
        <v>0</v>
      </c>
      <c r="U291" s="251">
        <f>PUNTAJE!AW291</f>
        <v>0</v>
      </c>
      <c r="V291" s="251">
        <f>PUNTAJE!AZ291</f>
        <v>0</v>
      </c>
      <c r="W291" s="251">
        <f>PUNTAJE!BC291</f>
        <v>0</v>
      </c>
      <c r="X291" s="251">
        <f>PUNTAJE!BF291</f>
        <v>0</v>
      </c>
      <c r="Y291" s="251">
        <f>PUNTAJE!BI291</f>
        <v>0</v>
      </c>
      <c r="Z291" s="251">
        <f>PUNTAJE!BL291</f>
        <v>0</v>
      </c>
      <c r="AA291" s="251">
        <f>PUNTAJE!BO291</f>
        <v>0</v>
      </c>
      <c r="AB291" s="251">
        <f>PUNTAJE!BR291</f>
        <v>0</v>
      </c>
      <c r="AC291" s="251">
        <f>PUNTAJE!BU291</f>
        <v>0</v>
      </c>
      <c r="AD291" s="251">
        <f>PUNTAJE!BX291</f>
        <v>500</v>
      </c>
      <c r="AE291" s="251">
        <f>PUNTAJE!CA291</f>
        <v>411.76470588235293</v>
      </c>
      <c r="AF291" s="251">
        <f>PUNTAJE!CD291</f>
        <v>0</v>
      </c>
      <c r="AG291" s="251">
        <f>PUNTAJE!CG291</f>
        <v>0</v>
      </c>
      <c r="AH291" s="251">
        <f>PUNTAJE!CJ291</f>
        <v>0</v>
      </c>
      <c r="AI291" s="40">
        <f t="shared" si="89"/>
        <v>500</v>
      </c>
      <c r="AJ291" s="146" t="s">
        <v>572</v>
      </c>
      <c r="AK291" s="40">
        <f>MAX(H291,I291,J291,K291,L291,M291,N291,O291,P291,Q291,R291,S291,T291,U291,V291,W291,X291,Y291,Z291,AA291,AB291,AC291,AE291,AH291)</f>
        <v>411.76470588235293</v>
      </c>
      <c r="AM291" s="40" t="s">
        <v>573</v>
      </c>
      <c r="AP291" s="40" t="s">
        <v>602</v>
      </c>
    </row>
    <row r="292" spans="1:42" s="40" customFormat="1" ht="127.5" x14ac:dyDescent="0.2">
      <c r="A292" s="103">
        <v>283</v>
      </c>
      <c r="B292" s="202" t="s">
        <v>438</v>
      </c>
      <c r="C292" s="121" t="s">
        <v>439</v>
      </c>
      <c r="D292" s="146">
        <v>1</v>
      </c>
      <c r="E292" s="227" t="s">
        <v>53</v>
      </c>
      <c r="F292" s="228">
        <v>1</v>
      </c>
      <c r="G292" s="25">
        <v>213664.5</v>
      </c>
      <c r="H292" s="251">
        <f>PUNTAJE!J292</f>
        <v>0</v>
      </c>
      <c r="I292" s="251">
        <f>PUNTAJE!M292</f>
        <v>0</v>
      </c>
      <c r="J292" s="251">
        <f>PUNTAJE!P292</f>
        <v>0</v>
      </c>
      <c r="K292" s="251">
        <f>PUNTAJE!S292</f>
        <v>0</v>
      </c>
      <c r="L292" s="251">
        <f>PUNTAJE!V292</f>
        <v>0</v>
      </c>
      <c r="M292" s="251">
        <f>PUNTAJE!Y292</f>
        <v>0</v>
      </c>
      <c r="N292" s="251">
        <f>PUNTAJE!AB292</f>
        <v>0</v>
      </c>
      <c r="O292" s="251">
        <f>PUNTAJE!AE292</f>
        <v>0</v>
      </c>
      <c r="P292" s="251">
        <f>PUNTAJE!AH292</f>
        <v>0</v>
      </c>
      <c r="Q292" s="251">
        <f>PUNTAJE!AK292</f>
        <v>0</v>
      </c>
      <c r="R292" s="251">
        <f>PUNTAJE!AN292</f>
        <v>0</v>
      </c>
      <c r="S292" s="251">
        <f>PUNTAJE!AQ292</f>
        <v>0</v>
      </c>
      <c r="T292" s="251">
        <f>PUNTAJE!AT292</f>
        <v>0</v>
      </c>
      <c r="U292" s="251">
        <f>PUNTAJE!AW292</f>
        <v>0</v>
      </c>
      <c r="V292" s="251">
        <f>PUNTAJE!AZ292</f>
        <v>0</v>
      </c>
      <c r="W292" s="251">
        <f>PUNTAJE!BC292</f>
        <v>0</v>
      </c>
      <c r="X292" s="251">
        <f>PUNTAJE!BF292</f>
        <v>0</v>
      </c>
      <c r="Y292" s="251">
        <f>PUNTAJE!BI292</f>
        <v>0</v>
      </c>
      <c r="Z292" s="251">
        <f>PUNTAJE!BL292</f>
        <v>0</v>
      </c>
      <c r="AA292" s="251">
        <f>PUNTAJE!BO292</f>
        <v>0</v>
      </c>
      <c r="AB292" s="251">
        <f>PUNTAJE!BR292</f>
        <v>0</v>
      </c>
      <c r="AC292" s="251">
        <f>PUNTAJE!BU292</f>
        <v>0</v>
      </c>
      <c r="AD292" s="251">
        <f>PUNTAJE!BX292</f>
        <v>0</v>
      </c>
      <c r="AE292" s="251">
        <f>PUNTAJE!CA292</f>
        <v>0</v>
      </c>
      <c r="AF292" s="251">
        <f>PUNTAJE!CD292</f>
        <v>0</v>
      </c>
      <c r="AG292" s="251">
        <f>PUNTAJE!CG292</f>
        <v>0</v>
      </c>
      <c r="AH292" s="251">
        <f>PUNTAJE!CJ292</f>
        <v>500</v>
      </c>
      <c r="AI292" s="40">
        <f t="shared" si="89"/>
        <v>500</v>
      </c>
      <c r="AJ292" s="146" t="s">
        <v>574</v>
      </c>
      <c r="AK292" s="40">
        <f>MAX(H292,I292,J292,K292,L292,M292,N292,O292,P292,Q292,R292,S292,T292,U292,V292,W292,X292,Y292,Z292,AA292,AB292,AC292,AD292,AE292,)</f>
        <v>0</v>
      </c>
      <c r="AM292" s="40" t="s">
        <v>601</v>
      </c>
      <c r="AN292" s="40">
        <f>MAX(H292,I292,J292,K292,L292,M292,N292,O292,P292,Q292,R292,S292,T292,U292,V292,W292,X292,Y292,Z292,AA292,AB292,AC292,AD292,AE292)</f>
        <v>0</v>
      </c>
      <c r="AP292" s="40" t="s">
        <v>602</v>
      </c>
    </row>
    <row r="293" spans="1:42" s="40" customFormat="1" ht="38.25" x14ac:dyDescent="0.2">
      <c r="A293" s="103">
        <v>284</v>
      </c>
      <c r="B293" s="202" t="s">
        <v>440</v>
      </c>
      <c r="C293" s="121" t="s">
        <v>441</v>
      </c>
      <c r="D293" s="146">
        <v>1</v>
      </c>
      <c r="E293" s="227" t="s">
        <v>53</v>
      </c>
      <c r="F293" s="228">
        <v>1</v>
      </c>
      <c r="G293" s="25">
        <v>679</v>
      </c>
      <c r="H293" s="251">
        <f>PUNTAJE!J293</f>
        <v>0</v>
      </c>
      <c r="I293" s="251">
        <f>PUNTAJE!M293</f>
        <v>0</v>
      </c>
      <c r="J293" s="251">
        <f>PUNTAJE!P293</f>
        <v>0</v>
      </c>
      <c r="K293" s="251">
        <f>PUNTAJE!S293</f>
        <v>0</v>
      </c>
      <c r="L293" s="251">
        <f>PUNTAJE!V293</f>
        <v>0</v>
      </c>
      <c r="M293" s="251">
        <f>PUNTAJE!Y293</f>
        <v>0</v>
      </c>
      <c r="N293" s="251">
        <f>PUNTAJE!AB293</f>
        <v>474.6753246753247</v>
      </c>
      <c r="O293" s="251">
        <f>PUNTAJE!AE293</f>
        <v>0</v>
      </c>
      <c r="P293" s="251">
        <f>PUNTAJE!AH293</f>
        <v>500</v>
      </c>
      <c r="Q293" s="251">
        <f>PUNTAJE!AK293</f>
        <v>0</v>
      </c>
      <c r="R293" s="251">
        <f>PUNTAJE!AN293</f>
        <v>0</v>
      </c>
      <c r="S293" s="251">
        <f>PUNTAJE!AQ293</f>
        <v>0</v>
      </c>
      <c r="T293" s="251">
        <f>PUNTAJE!AT293</f>
        <v>0</v>
      </c>
      <c r="U293" s="251">
        <f>PUNTAJE!AW293</f>
        <v>0</v>
      </c>
      <c r="V293" s="251">
        <f>PUNTAJE!AZ293</f>
        <v>0</v>
      </c>
      <c r="W293" s="251">
        <f>PUNTAJE!BC293</f>
        <v>0</v>
      </c>
      <c r="X293" s="251">
        <f>PUNTAJE!BF293</f>
        <v>0</v>
      </c>
      <c r="Y293" s="251">
        <f>PUNTAJE!BI293</f>
        <v>0</v>
      </c>
      <c r="Z293" s="251">
        <f>PUNTAJE!BL293</f>
        <v>0</v>
      </c>
      <c r="AA293" s="251">
        <f>PUNTAJE!BO293</f>
        <v>0</v>
      </c>
      <c r="AB293" s="251">
        <f>PUNTAJE!BR293</f>
        <v>0</v>
      </c>
      <c r="AC293" s="251">
        <f>PUNTAJE!BU293</f>
        <v>0</v>
      </c>
      <c r="AD293" s="251">
        <f>PUNTAJE!BX293</f>
        <v>0</v>
      </c>
      <c r="AE293" s="251">
        <f>PUNTAJE!CA293</f>
        <v>0</v>
      </c>
      <c r="AF293" s="251">
        <f>PUNTAJE!CD293</f>
        <v>0</v>
      </c>
      <c r="AG293" s="251">
        <f>PUNTAJE!CG293</f>
        <v>0</v>
      </c>
      <c r="AH293" s="251">
        <f>PUNTAJE!CJ293</f>
        <v>0</v>
      </c>
      <c r="AI293" s="40">
        <f t="shared" si="89"/>
        <v>500</v>
      </c>
      <c r="AJ293" s="146" t="s">
        <v>560</v>
      </c>
      <c r="AK293" s="206">
        <f>MAX(H293,I293,J293,K293,L293,M293,N293,O293,Q293,R293,S293,T293,U293,V293,W293,X293,Y293,Z293,AA293,AB293,AC293,AD293,AE293,AH293)</f>
        <v>474.6753246753247</v>
      </c>
      <c r="AL293" s="40">
        <f>AK293-N293</f>
        <v>0</v>
      </c>
      <c r="AM293" s="40" t="s">
        <v>558</v>
      </c>
      <c r="AN293" s="206">
        <f>MAX(H293,I293,J293,K293,L293,M293,O293,Q293,R293,S293,T293,U293,V293,W293,X293,Y293,Z293,AA293,AB293,AC293,AD293,AE293,AH293)</f>
        <v>0</v>
      </c>
      <c r="AP293" s="40" t="s">
        <v>602</v>
      </c>
    </row>
    <row r="294" spans="1:42" s="40" customFormat="1" ht="25.5" x14ac:dyDescent="0.2">
      <c r="A294" s="103">
        <v>285</v>
      </c>
      <c r="B294" s="202" t="s">
        <v>442</v>
      </c>
      <c r="C294" s="121" t="s">
        <v>441</v>
      </c>
      <c r="D294" s="146">
        <v>1</v>
      </c>
      <c r="E294" s="227" t="s">
        <v>53</v>
      </c>
      <c r="F294" s="228">
        <v>0.66666666666666663</v>
      </c>
      <c r="G294" s="25">
        <v>19281.765398000003</v>
      </c>
      <c r="H294" s="251">
        <f>PUNTAJE!J294</f>
        <v>0</v>
      </c>
      <c r="I294" s="251">
        <f>PUNTAJE!M294</f>
        <v>0</v>
      </c>
      <c r="J294" s="251">
        <f>PUNTAJE!P294</f>
        <v>0</v>
      </c>
      <c r="K294" s="251">
        <f>PUNTAJE!S294</f>
        <v>0</v>
      </c>
      <c r="L294" s="251">
        <f>PUNTAJE!V294</f>
        <v>0</v>
      </c>
      <c r="M294" s="251">
        <f>PUNTAJE!Y294</f>
        <v>0</v>
      </c>
      <c r="N294" s="251">
        <f>PUNTAJE!AB294</f>
        <v>0</v>
      </c>
      <c r="O294" s="251">
        <f>PUNTAJE!AE294</f>
        <v>0</v>
      </c>
      <c r="P294" s="251">
        <f>PUNTAJE!AH294</f>
        <v>0</v>
      </c>
      <c r="Q294" s="251">
        <f>PUNTAJE!AK294</f>
        <v>0</v>
      </c>
      <c r="R294" s="251">
        <f>PUNTAJE!AN294</f>
        <v>0</v>
      </c>
      <c r="S294" s="251">
        <f>PUNTAJE!AQ294</f>
        <v>0</v>
      </c>
      <c r="T294" s="251">
        <f>PUNTAJE!AT294</f>
        <v>0</v>
      </c>
      <c r="U294" s="251">
        <f>PUNTAJE!AW294</f>
        <v>0</v>
      </c>
      <c r="V294" s="251">
        <f>PUNTAJE!AZ294</f>
        <v>0</v>
      </c>
      <c r="W294" s="251">
        <f>PUNTAJE!BC294</f>
        <v>0</v>
      </c>
      <c r="X294" s="251">
        <f>PUNTAJE!BF294</f>
        <v>0</v>
      </c>
      <c r="Y294" s="251">
        <f>PUNTAJE!BI294</f>
        <v>0</v>
      </c>
      <c r="Z294" s="251">
        <f>PUNTAJE!BL294</f>
        <v>0</v>
      </c>
      <c r="AA294" s="251">
        <f>PUNTAJE!BO294</f>
        <v>0</v>
      </c>
      <c r="AB294" s="251">
        <f>PUNTAJE!BR294</f>
        <v>0</v>
      </c>
      <c r="AC294" s="251">
        <f>PUNTAJE!BU294</f>
        <v>0</v>
      </c>
      <c r="AD294" s="251">
        <f>PUNTAJE!BX294</f>
        <v>0</v>
      </c>
      <c r="AE294" s="251">
        <f>PUNTAJE!CA294</f>
        <v>0</v>
      </c>
      <c r="AF294" s="251">
        <f>PUNTAJE!CD294</f>
        <v>0</v>
      </c>
      <c r="AG294" s="251">
        <f>PUNTAJE!CG294</f>
        <v>0</v>
      </c>
      <c r="AH294" s="251">
        <f>PUNTAJE!CJ294</f>
        <v>0</v>
      </c>
      <c r="AI294" s="40">
        <f t="shared" si="89"/>
        <v>0</v>
      </c>
      <c r="AJ294" s="40" t="s">
        <v>45</v>
      </c>
      <c r="AK294" s="40">
        <f t="shared" si="90"/>
        <v>0</v>
      </c>
      <c r="AM294" s="40" t="s">
        <v>45</v>
      </c>
      <c r="AP294" s="40" t="s">
        <v>45</v>
      </c>
    </row>
    <row r="295" spans="1:42" s="40" customFormat="1" ht="25.5" x14ac:dyDescent="0.2">
      <c r="A295" s="103">
        <v>286</v>
      </c>
      <c r="B295" s="202" t="s">
        <v>443</v>
      </c>
      <c r="C295" s="121" t="s">
        <v>441</v>
      </c>
      <c r="D295" s="146">
        <v>1</v>
      </c>
      <c r="E295" s="227" t="s">
        <v>53</v>
      </c>
      <c r="F295" s="228">
        <v>2.3333333333333335</v>
      </c>
      <c r="G295" s="25">
        <v>45627</v>
      </c>
      <c r="H295" s="251">
        <f>PUNTAJE!J295</f>
        <v>0</v>
      </c>
      <c r="I295" s="251">
        <f>PUNTAJE!M295</f>
        <v>0</v>
      </c>
      <c r="J295" s="251">
        <f>PUNTAJE!P295</f>
        <v>0</v>
      </c>
      <c r="K295" s="251">
        <f>PUNTAJE!S295</f>
        <v>0</v>
      </c>
      <c r="L295" s="251">
        <f>PUNTAJE!V295</f>
        <v>0</v>
      </c>
      <c r="M295" s="251">
        <f>PUNTAJE!Y295</f>
        <v>0</v>
      </c>
      <c r="N295" s="251">
        <f>PUNTAJE!AB295</f>
        <v>500</v>
      </c>
      <c r="O295" s="251">
        <f>PUNTAJE!AE295</f>
        <v>0</v>
      </c>
      <c r="P295" s="251">
        <f>PUNTAJE!AH295</f>
        <v>0</v>
      </c>
      <c r="Q295" s="251">
        <f>PUNTAJE!AK295</f>
        <v>0</v>
      </c>
      <c r="R295" s="251">
        <f>PUNTAJE!AN295</f>
        <v>0</v>
      </c>
      <c r="S295" s="251">
        <f>PUNTAJE!AQ295</f>
        <v>0</v>
      </c>
      <c r="T295" s="251">
        <f>PUNTAJE!AT295</f>
        <v>0</v>
      </c>
      <c r="U295" s="251">
        <f>PUNTAJE!AW295</f>
        <v>0</v>
      </c>
      <c r="V295" s="251">
        <f>PUNTAJE!AZ295</f>
        <v>0</v>
      </c>
      <c r="W295" s="251">
        <f>PUNTAJE!BC295</f>
        <v>0</v>
      </c>
      <c r="X295" s="251">
        <f>PUNTAJE!BF295</f>
        <v>0</v>
      </c>
      <c r="Y295" s="251">
        <f>PUNTAJE!BI295</f>
        <v>0</v>
      </c>
      <c r="Z295" s="251">
        <f>PUNTAJE!BL295</f>
        <v>0</v>
      </c>
      <c r="AA295" s="251">
        <f>PUNTAJE!BO295</f>
        <v>0</v>
      </c>
      <c r="AB295" s="251">
        <f>PUNTAJE!BR295</f>
        <v>0</v>
      </c>
      <c r="AC295" s="251">
        <f>PUNTAJE!BU295</f>
        <v>0</v>
      </c>
      <c r="AD295" s="251">
        <f>PUNTAJE!BX295</f>
        <v>0</v>
      </c>
      <c r="AE295" s="251">
        <f>PUNTAJE!CA295</f>
        <v>0</v>
      </c>
      <c r="AF295" s="251">
        <f>PUNTAJE!CD295</f>
        <v>0</v>
      </c>
      <c r="AG295" s="251">
        <f>PUNTAJE!CG295</f>
        <v>0</v>
      </c>
      <c r="AH295" s="251">
        <f>PUNTAJE!CJ295</f>
        <v>0</v>
      </c>
      <c r="AI295" s="40">
        <f t="shared" si="89"/>
        <v>500</v>
      </c>
      <c r="AJ295" s="146" t="s">
        <v>558</v>
      </c>
      <c r="AK295" s="40">
        <f t="shared" ref="AK295:AK296" si="102">MAX(H295,I295,J295,K295,L295,M295,O295,P295,Q295,R295,S295,T295,U295,V295,W295,X295,Y295,Z295,AA295,AB295,AC295,AD295,AE295,AH295)</f>
        <v>0</v>
      </c>
      <c r="AM295" s="40" t="s">
        <v>601</v>
      </c>
      <c r="AP295" s="40" t="s">
        <v>602</v>
      </c>
    </row>
    <row r="296" spans="1:42" s="40" customFormat="1" ht="25.5" x14ac:dyDescent="0.2">
      <c r="A296" s="103">
        <v>287</v>
      </c>
      <c r="B296" s="202" t="s">
        <v>444</v>
      </c>
      <c r="C296" s="121" t="s">
        <v>441</v>
      </c>
      <c r="D296" s="146">
        <v>1</v>
      </c>
      <c r="E296" s="227" t="s">
        <v>53</v>
      </c>
      <c r="F296" s="228">
        <v>34</v>
      </c>
      <c r="G296" s="25">
        <v>58390</v>
      </c>
      <c r="H296" s="251">
        <f>PUNTAJE!J296</f>
        <v>0</v>
      </c>
      <c r="I296" s="251">
        <f>PUNTAJE!M296</f>
        <v>0</v>
      </c>
      <c r="J296" s="251">
        <f>PUNTAJE!P296</f>
        <v>0</v>
      </c>
      <c r="K296" s="251">
        <f>PUNTAJE!S296</f>
        <v>0</v>
      </c>
      <c r="L296" s="251">
        <f>PUNTAJE!V296</f>
        <v>0</v>
      </c>
      <c r="M296" s="251">
        <f>PUNTAJE!Y296</f>
        <v>0</v>
      </c>
      <c r="N296" s="251">
        <f>PUNTAJE!AB296</f>
        <v>500</v>
      </c>
      <c r="O296" s="251">
        <f>PUNTAJE!AE296</f>
        <v>0</v>
      </c>
      <c r="P296" s="251">
        <f>PUNTAJE!AH296</f>
        <v>435.9521380205918</v>
      </c>
      <c r="Q296" s="251">
        <f>PUNTAJE!AK296</f>
        <v>0</v>
      </c>
      <c r="R296" s="251">
        <f>PUNTAJE!AN296</f>
        <v>0</v>
      </c>
      <c r="S296" s="251">
        <f>PUNTAJE!AQ296</f>
        <v>0</v>
      </c>
      <c r="T296" s="251">
        <f>PUNTAJE!AT296</f>
        <v>0</v>
      </c>
      <c r="U296" s="251">
        <f>PUNTAJE!AW296</f>
        <v>0</v>
      </c>
      <c r="V296" s="251">
        <f>PUNTAJE!AZ296</f>
        <v>482.95941085802366</v>
      </c>
      <c r="W296" s="251">
        <f>PUNTAJE!BC296</f>
        <v>0</v>
      </c>
      <c r="X296" s="251">
        <f>PUNTAJE!BF296</f>
        <v>0</v>
      </c>
      <c r="Y296" s="251">
        <f>PUNTAJE!BI296</f>
        <v>0</v>
      </c>
      <c r="Z296" s="251">
        <f>PUNTAJE!BL296</f>
        <v>0</v>
      </c>
      <c r="AA296" s="251">
        <f>PUNTAJE!BO296</f>
        <v>0</v>
      </c>
      <c r="AB296" s="251">
        <f>PUNTAJE!BR296</f>
        <v>0</v>
      </c>
      <c r="AC296" s="251">
        <f>PUNTAJE!BU296</f>
        <v>435.9521380205918</v>
      </c>
      <c r="AD296" s="251">
        <f>PUNTAJE!BX296</f>
        <v>0</v>
      </c>
      <c r="AE296" s="251">
        <f>PUNTAJE!CA296</f>
        <v>0</v>
      </c>
      <c r="AF296" s="251">
        <f>PUNTAJE!CD296</f>
        <v>0</v>
      </c>
      <c r="AG296" s="251">
        <f>PUNTAJE!CG296</f>
        <v>0</v>
      </c>
      <c r="AH296" s="251">
        <f>PUNTAJE!CJ296</f>
        <v>0</v>
      </c>
      <c r="AI296" s="40">
        <f t="shared" si="89"/>
        <v>500</v>
      </c>
      <c r="AJ296" s="146" t="s">
        <v>558</v>
      </c>
      <c r="AK296" s="40">
        <f t="shared" si="102"/>
        <v>482.95941085802366</v>
      </c>
      <c r="AL296" s="40">
        <f>AN296-V296</f>
        <v>-47.007272837431856</v>
      </c>
      <c r="AM296" s="40" t="s">
        <v>565</v>
      </c>
      <c r="AN296" s="40">
        <f>MAX(H296,I296,J296,K296,L296,M296,O296,P296,Q296,R296,S296,T296,U296,W296,X296,Y296,Z296,AA296,AB296,AC296,AD296,AE296,AH296)</f>
        <v>435.9521380205918</v>
      </c>
      <c r="AP296" s="40" t="s">
        <v>571</v>
      </c>
    </row>
    <row r="297" spans="1:42" s="40" customFormat="1" ht="25.5" x14ac:dyDescent="0.2">
      <c r="A297" s="103">
        <v>288</v>
      </c>
      <c r="B297" s="202" t="s">
        <v>445</v>
      </c>
      <c r="C297" s="121" t="s">
        <v>441</v>
      </c>
      <c r="D297" s="146">
        <v>1</v>
      </c>
      <c r="E297" s="227" t="s">
        <v>53</v>
      </c>
      <c r="F297" s="228">
        <v>4.5</v>
      </c>
      <c r="G297" s="25">
        <v>45627</v>
      </c>
      <c r="H297" s="251">
        <f>PUNTAJE!J297</f>
        <v>0</v>
      </c>
      <c r="I297" s="251">
        <f>PUNTAJE!M297</f>
        <v>0</v>
      </c>
      <c r="J297" s="251">
        <f>PUNTAJE!P297</f>
        <v>0</v>
      </c>
      <c r="K297" s="251">
        <f>PUNTAJE!S297</f>
        <v>0</v>
      </c>
      <c r="L297" s="251">
        <f>PUNTAJE!V297</f>
        <v>0</v>
      </c>
      <c r="M297" s="251">
        <f>PUNTAJE!Y297</f>
        <v>0</v>
      </c>
      <c r="N297" s="251">
        <f>PUNTAJE!AB297</f>
        <v>0</v>
      </c>
      <c r="O297" s="251">
        <f>PUNTAJE!AE297</f>
        <v>0</v>
      </c>
      <c r="P297" s="251">
        <f>PUNTAJE!AH297</f>
        <v>0</v>
      </c>
      <c r="Q297" s="251">
        <f>PUNTAJE!AK297</f>
        <v>0</v>
      </c>
      <c r="R297" s="251">
        <f>PUNTAJE!AN297</f>
        <v>0</v>
      </c>
      <c r="S297" s="251">
        <f>PUNTAJE!AQ297</f>
        <v>0</v>
      </c>
      <c r="T297" s="251">
        <f>PUNTAJE!AT297</f>
        <v>0</v>
      </c>
      <c r="U297" s="251">
        <f>PUNTAJE!AW297</f>
        <v>0</v>
      </c>
      <c r="V297" s="251">
        <f>PUNTAJE!AZ297</f>
        <v>0</v>
      </c>
      <c r="W297" s="251">
        <f>PUNTAJE!BC297</f>
        <v>0</v>
      </c>
      <c r="X297" s="251">
        <f>PUNTAJE!BF297</f>
        <v>0</v>
      </c>
      <c r="Y297" s="251">
        <f>PUNTAJE!BI297</f>
        <v>0</v>
      </c>
      <c r="Z297" s="251">
        <f>PUNTAJE!BL297</f>
        <v>0</v>
      </c>
      <c r="AA297" s="251">
        <f>PUNTAJE!BO297</f>
        <v>0</v>
      </c>
      <c r="AB297" s="251">
        <f>PUNTAJE!BR297</f>
        <v>0</v>
      </c>
      <c r="AC297" s="251">
        <f>PUNTAJE!BU297</f>
        <v>0</v>
      </c>
      <c r="AD297" s="251">
        <f>PUNTAJE!BX297</f>
        <v>0</v>
      </c>
      <c r="AE297" s="251">
        <f>PUNTAJE!CA297</f>
        <v>0</v>
      </c>
      <c r="AF297" s="251">
        <f>PUNTAJE!CD297</f>
        <v>0</v>
      </c>
      <c r="AG297" s="251">
        <f>PUNTAJE!CG297</f>
        <v>0</v>
      </c>
      <c r="AH297" s="251">
        <f>PUNTAJE!CJ297</f>
        <v>0</v>
      </c>
      <c r="AI297" s="40">
        <f t="shared" si="89"/>
        <v>0</v>
      </c>
      <c r="AJ297" s="40" t="s">
        <v>45</v>
      </c>
      <c r="AK297" s="40">
        <f t="shared" si="90"/>
        <v>0</v>
      </c>
      <c r="AM297" s="40" t="s">
        <v>45</v>
      </c>
      <c r="AP297" s="40" t="s">
        <v>45</v>
      </c>
    </row>
    <row r="298" spans="1:42" s="40" customFormat="1" ht="25.5" x14ac:dyDescent="0.2">
      <c r="A298" s="103">
        <v>289</v>
      </c>
      <c r="B298" s="202" t="s">
        <v>446</v>
      </c>
      <c r="C298" s="121" t="s">
        <v>441</v>
      </c>
      <c r="D298" s="146">
        <v>1</v>
      </c>
      <c r="E298" s="227" t="s">
        <v>53</v>
      </c>
      <c r="F298" s="228">
        <v>6</v>
      </c>
      <c r="G298" s="25">
        <v>45627</v>
      </c>
      <c r="H298" s="251">
        <f>PUNTAJE!J298</f>
        <v>0</v>
      </c>
      <c r="I298" s="251">
        <f>PUNTAJE!M298</f>
        <v>0</v>
      </c>
      <c r="J298" s="251">
        <f>PUNTAJE!P298</f>
        <v>0</v>
      </c>
      <c r="K298" s="251">
        <f>PUNTAJE!S298</f>
        <v>0</v>
      </c>
      <c r="L298" s="251">
        <f>PUNTAJE!V298</f>
        <v>0</v>
      </c>
      <c r="M298" s="251">
        <f>PUNTAJE!Y298</f>
        <v>0</v>
      </c>
      <c r="N298" s="251">
        <f>PUNTAJE!AB298</f>
        <v>0</v>
      </c>
      <c r="O298" s="251">
        <f>PUNTAJE!AE298</f>
        <v>0</v>
      </c>
      <c r="P298" s="251">
        <f>PUNTAJE!AH298</f>
        <v>0</v>
      </c>
      <c r="Q298" s="251">
        <f>PUNTAJE!AK298</f>
        <v>0</v>
      </c>
      <c r="R298" s="251">
        <f>PUNTAJE!AN298</f>
        <v>0</v>
      </c>
      <c r="S298" s="251">
        <f>PUNTAJE!AQ298</f>
        <v>0</v>
      </c>
      <c r="T298" s="251">
        <f>PUNTAJE!AT298</f>
        <v>0</v>
      </c>
      <c r="U298" s="251">
        <f>PUNTAJE!AW298</f>
        <v>0</v>
      </c>
      <c r="V298" s="251">
        <f>PUNTAJE!AZ298</f>
        <v>0</v>
      </c>
      <c r="W298" s="251">
        <f>PUNTAJE!BC298</f>
        <v>0</v>
      </c>
      <c r="X298" s="251">
        <f>PUNTAJE!BF298</f>
        <v>0</v>
      </c>
      <c r="Y298" s="251">
        <f>PUNTAJE!BI298</f>
        <v>0</v>
      </c>
      <c r="Z298" s="251">
        <f>PUNTAJE!BL298</f>
        <v>0</v>
      </c>
      <c r="AA298" s="251">
        <f>PUNTAJE!BO298</f>
        <v>0</v>
      </c>
      <c r="AB298" s="251">
        <f>PUNTAJE!BR298</f>
        <v>0</v>
      </c>
      <c r="AC298" s="251">
        <f>PUNTAJE!BU298</f>
        <v>0</v>
      </c>
      <c r="AD298" s="251">
        <f>PUNTAJE!BX298</f>
        <v>0</v>
      </c>
      <c r="AE298" s="251">
        <f>PUNTAJE!CA298</f>
        <v>0</v>
      </c>
      <c r="AF298" s="251">
        <f>PUNTAJE!CD298</f>
        <v>0</v>
      </c>
      <c r="AG298" s="251">
        <f>PUNTAJE!CG298</f>
        <v>0</v>
      </c>
      <c r="AH298" s="251">
        <f>PUNTAJE!CJ298</f>
        <v>0</v>
      </c>
      <c r="AI298" s="40">
        <f t="shared" si="89"/>
        <v>0</v>
      </c>
      <c r="AJ298" s="40" t="s">
        <v>45</v>
      </c>
      <c r="AK298" s="40">
        <f t="shared" si="90"/>
        <v>0</v>
      </c>
      <c r="AM298" s="40" t="s">
        <v>45</v>
      </c>
      <c r="AP298" s="40" t="s">
        <v>45</v>
      </c>
    </row>
    <row r="299" spans="1:42" s="40" customFormat="1" ht="25.5" x14ac:dyDescent="0.2">
      <c r="A299" s="103">
        <v>290</v>
      </c>
      <c r="B299" s="202" t="s">
        <v>447</v>
      </c>
      <c r="C299" s="121" t="s">
        <v>441</v>
      </c>
      <c r="D299" s="146">
        <v>1</v>
      </c>
      <c r="E299" s="227" t="s">
        <v>53</v>
      </c>
      <c r="F299" s="228">
        <v>55.666666666666664</v>
      </c>
      <c r="G299" s="25">
        <v>640</v>
      </c>
      <c r="H299" s="251">
        <f>PUNTAJE!J299</f>
        <v>0</v>
      </c>
      <c r="I299" s="251">
        <f>PUNTAJE!M299</f>
        <v>0</v>
      </c>
      <c r="J299" s="251">
        <f>PUNTAJE!P299</f>
        <v>0</v>
      </c>
      <c r="K299" s="251">
        <f>PUNTAJE!S299</f>
        <v>0</v>
      </c>
      <c r="L299" s="251">
        <f>PUNTAJE!V299</f>
        <v>0</v>
      </c>
      <c r="M299" s="251">
        <f>PUNTAJE!Y299</f>
        <v>0</v>
      </c>
      <c r="N299" s="251">
        <f>PUNTAJE!AB299</f>
        <v>352.3693803159174</v>
      </c>
      <c r="O299" s="251">
        <f>PUNTAJE!AE299</f>
        <v>0</v>
      </c>
      <c r="P299" s="251">
        <f>PUNTAJE!AH299</f>
        <v>0</v>
      </c>
      <c r="Q299" s="251">
        <f>PUNTAJE!AK299</f>
        <v>0</v>
      </c>
      <c r="R299" s="251">
        <f>PUNTAJE!AN299</f>
        <v>0</v>
      </c>
      <c r="S299" s="251">
        <f>PUNTAJE!AQ299</f>
        <v>0</v>
      </c>
      <c r="T299" s="251">
        <f>PUNTAJE!AT299</f>
        <v>0</v>
      </c>
      <c r="U299" s="251">
        <f>PUNTAJE!AW299</f>
        <v>500</v>
      </c>
      <c r="V299" s="251">
        <f>PUNTAJE!AZ299</f>
        <v>0</v>
      </c>
      <c r="W299" s="251">
        <f>PUNTAJE!BC299</f>
        <v>0</v>
      </c>
      <c r="X299" s="251">
        <f>PUNTAJE!BF299</f>
        <v>0</v>
      </c>
      <c r="Y299" s="251">
        <f>PUNTAJE!BI299</f>
        <v>0</v>
      </c>
      <c r="Z299" s="251">
        <f>PUNTAJE!BL299</f>
        <v>358.02469135802471</v>
      </c>
      <c r="AA299" s="251">
        <f>PUNTAJE!BO299</f>
        <v>0</v>
      </c>
      <c r="AB299" s="251">
        <f>PUNTAJE!BR299</f>
        <v>0</v>
      </c>
      <c r="AC299" s="251">
        <f>PUNTAJE!BU299</f>
        <v>0</v>
      </c>
      <c r="AD299" s="251">
        <f>PUNTAJE!BX299</f>
        <v>0</v>
      </c>
      <c r="AE299" s="251">
        <f>PUNTAJE!CA299</f>
        <v>0</v>
      </c>
      <c r="AF299" s="251">
        <f>PUNTAJE!CD299</f>
        <v>0</v>
      </c>
      <c r="AG299" s="251">
        <f>PUNTAJE!CG299</f>
        <v>0</v>
      </c>
      <c r="AH299" s="251">
        <f>PUNTAJE!CJ299</f>
        <v>0</v>
      </c>
      <c r="AI299" s="40">
        <f t="shared" si="89"/>
        <v>500</v>
      </c>
      <c r="AJ299" s="146" t="s">
        <v>43</v>
      </c>
      <c r="AK299" s="40">
        <f t="shared" ref="AK299:AK300" si="103">MAX(H299,I299,J299,K299,L299,M299,N299,O299,P299,Q299,R299,S299,T299,V299,W299,X299,Y299,Z299,AA299,AB299,AC299,AD299,AE299,AH299)</f>
        <v>358.02469135802471</v>
      </c>
      <c r="AL299" s="40">
        <f t="shared" ref="AL299:AL300" si="104">AK299-Z299</f>
        <v>0</v>
      </c>
      <c r="AM299" s="40" t="s">
        <v>568</v>
      </c>
      <c r="AN299" s="40">
        <f t="shared" ref="AN299:AN300" si="105">MAX(H299,I299,J299,K299,L299,M299,N299,O299,P299,Q299,R299,S299,T299,V299,W299,X299,Y299,AA299,AB299,AC299,AD299,AE299,AH299)</f>
        <v>352.3693803159174</v>
      </c>
      <c r="AP299" s="40" t="s">
        <v>558</v>
      </c>
    </row>
    <row r="300" spans="1:42" s="40" customFormat="1" ht="25.5" x14ac:dyDescent="0.2">
      <c r="A300" s="103">
        <v>291</v>
      </c>
      <c r="B300" s="202" t="s">
        <v>448</v>
      </c>
      <c r="C300" s="121" t="s">
        <v>441</v>
      </c>
      <c r="D300" s="146">
        <v>1</v>
      </c>
      <c r="E300" s="227" t="s">
        <v>53</v>
      </c>
      <c r="F300" s="228">
        <v>81</v>
      </c>
      <c r="G300" s="25">
        <v>850</v>
      </c>
      <c r="H300" s="251">
        <f>PUNTAJE!J300</f>
        <v>0</v>
      </c>
      <c r="I300" s="251">
        <f>PUNTAJE!M300</f>
        <v>0</v>
      </c>
      <c r="J300" s="251">
        <f>PUNTAJE!P300</f>
        <v>0</v>
      </c>
      <c r="K300" s="251">
        <f>PUNTAJE!S300</f>
        <v>0</v>
      </c>
      <c r="L300" s="251">
        <f>PUNTAJE!V300</f>
        <v>0</v>
      </c>
      <c r="M300" s="251">
        <f>PUNTAJE!Y300</f>
        <v>0</v>
      </c>
      <c r="N300" s="251">
        <f>PUNTAJE!AB300</f>
        <v>0</v>
      </c>
      <c r="O300" s="251">
        <f>PUNTAJE!AE300</f>
        <v>0</v>
      </c>
      <c r="P300" s="251">
        <f>PUNTAJE!AH300</f>
        <v>372.50786988457503</v>
      </c>
      <c r="Q300" s="251">
        <f>PUNTAJE!AK300</f>
        <v>0</v>
      </c>
      <c r="R300" s="251">
        <f>PUNTAJE!AN300</f>
        <v>0</v>
      </c>
      <c r="S300" s="251">
        <f>PUNTAJE!AQ300</f>
        <v>0</v>
      </c>
      <c r="T300" s="251">
        <f>PUNTAJE!AT300</f>
        <v>0</v>
      </c>
      <c r="U300" s="251">
        <f>PUNTAJE!AW300</f>
        <v>500</v>
      </c>
      <c r="V300" s="251">
        <f>PUNTAJE!AZ300</f>
        <v>0</v>
      </c>
      <c r="W300" s="251">
        <f>PUNTAJE!BC300</f>
        <v>0</v>
      </c>
      <c r="X300" s="251">
        <f>PUNTAJE!BF300</f>
        <v>0</v>
      </c>
      <c r="Y300" s="251">
        <f>PUNTAJE!BI300</f>
        <v>0</v>
      </c>
      <c r="Z300" s="251">
        <f>PUNTAJE!BL300</f>
        <v>392.26519337016572</v>
      </c>
      <c r="AA300" s="251">
        <f>PUNTAJE!BO300</f>
        <v>0</v>
      </c>
      <c r="AB300" s="251">
        <f>PUNTAJE!BR300</f>
        <v>0</v>
      </c>
      <c r="AC300" s="251">
        <f>PUNTAJE!BU300</f>
        <v>0</v>
      </c>
      <c r="AD300" s="251">
        <f>PUNTAJE!BX300</f>
        <v>0</v>
      </c>
      <c r="AE300" s="251">
        <f>PUNTAJE!CA300</f>
        <v>0</v>
      </c>
      <c r="AF300" s="251">
        <f>PUNTAJE!CD300</f>
        <v>0</v>
      </c>
      <c r="AG300" s="251">
        <f>PUNTAJE!CG300</f>
        <v>0</v>
      </c>
      <c r="AH300" s="251">
        <f>PUNTAJE!CJ300</f>
        <v>0</v>
      </c>
      <c r="AI300" s="40">
        <f t="shared" si="89"/>
        <v>500</v>
      </c>
      <c r="AJ300" s="146" t="s">
        <v>43</v>
      </c>
      <c r="AK300" s="40">
        <f t="shared" si="103"/>
        <v>392.26519337016572</v>
      </c>
      <c r="AL300" s="40">
        <f t="shared" si="104"/>
        <v>0</v>
      </c>
      <c r="AM300" s="40" t="s">
        <v>568</v>
      </c>
      <c r="AN300" s="40">
        <f t="shared" si="105"/>
        <v>372.50786988457503</v>
      </c>
      <c r="AP300" s="40" t="s">
        <v>560</v>
      </c>
    </row>
    <row r="301" spans="1:42" s="40" customFormat="1" ht="38.25" x14ac:dyDescent="0.2">
      <c r="A301" s="103">
        <v>292</v>
      </c>
      <c r="B301" s="202" t="s">
        <v>449</v>
      </c>
      <c r="C301" s="121" t="s">
        <v>441</v>
      </c>
      <c r="D301" s="146">
        <v>1</v>
      </c>
      <c r="E301" s="227" t="s">
        <v>53</v>
      </c>
      <c r="F301" s="228">
        <v>3</v>
      </c>
      <c r="G301" s="25">
        <v>685</v>
      </c>
      <c r="H301" s="251">
        <f>PUNTAJE!J301</f>
        <v>0</v>
      </c>
      <c r="I301" s="251">
        <f>PUNTAJE!M301</f>
        <v>0</v>
      </c>
      <c r="J301" s="251">
        <f>PUNTAJE!P301</f>
        <v>0</v>
      </c>
      <c r="K301" s="251">
        <f>PUNTAJE!S301</f>
        <v>0</v>
      </c>
      <c r="L301" s="251">
        <f>PUNTAJE!V301</f>
        <v>0</v>
      </c>
      <c r="M301" s="251">
        <f>PUNTAJE!Y301</f>
        <v>0</v>
      </c>
      <c r="N301" s="251">
        <f>PUNTAJE!AB301</f>
        <v>495.94594594594594</v>
      </c>
      <c r="O301" s="251">
        <f>PUNTAJE!AE301</f>
        <v>0</v>
      </c>
      <c r="P301" s="251">
        <f>PUNTAJE!AH301</f>
        <v>500</v>
      </c>
      <c r="Q301" s="251">
        <f>PUNTAJE!AK301</f>
        <v>0</v>
      </c>
      <c r="R301" s="251">
        <f>PUNTAJE!AN301</f>
        <v>0</v>
      </c>
      <c r="S301" s="251">
        <f>PUNTAJE!AQ301</f>
        <v>0</v>
      </c>
      <c r="T301" s="251">
        <f>PUNTAJE!AT301</f>
        <v>0</v>
      </c>
      <c r="U301" s="251">
        <f>PUNTAJE!AW301</f>
        <v>0</v>
      </c>
      <c r="V301" s="251">
        <f>PUNTAJE!AZ301</f>
        <v>0</v>
      </c>
      <c r="W301" s="251">
        <f>PUNTAJE!BC301</f>
        <v>0</v>
      </c>
      <c r="X301" s="251">
        <f>PUNTAJE!BF301</f>
        <v>0</v>
      </c>
      <c r="Y301" s="251">
        <f>PUNTAJE!BI301</f>
        <v>0</v>
      </c>
      <c r="Z301" s="251">
        <f>PUNTAJE!BL301</f>
        <v>481.62729658792654</v>
      </c>
      <c r="AA301" s="251">
        <f>PUNTAJE!BO301</f>
        <v>0</v>
      </c>
      <c r="AB301" s="251">
        <f>PUNTAJE!BR301</f>
        <v>0</v>
      </c>
      <c r="AC301" s="251">
        <f>PUNTAJE!BU301</f>
        <v>0</v>
      </c>
      <c r="AD301" s="251">
        <f>PUNTAJE!BX301</f>
        <v>0</v>
      </c>
      <c r="AE301" s="251">
        <f>PUNTAJE!CA301</f>
        <v>0</v>
      </c>
      <c r="AF301" s="251">
        <f>PUNTAJE!CD301</f>
        <v>0</v>
      </c>
      <c r="AG301" s="251">
        <f>PUNTAJE!CG301</f>
        <v>0</v>
      </c>
      <c r="AH301" s="251">
        <f>PUNTAJE!CJ301</f>
        <v>0</v>
      </c>
      <c r="AI301" s="40">
        <f t="shared" si="89"/>
        <v>500</v>
      </c>
      <c r="AJ301" s="146" t="s">
        <v>560</v>
      </c>
      <c r="AK301" s="206">
        <f>MAX(H301,I301,J301,K301,L301,M301,N301,O301,Q301,R301,S301,T301,U301,V301,W301,X301,Y301,Z301,AA301,AB301,AC301,AD301,AE301,AH301)</f>
        <v>495.94594594594594</v>
      </c>
      <c r="AL301" s="40">
        <f>AN301-N301</f>
        <v>-14.3186493580194</v>
      </c>
      <c r="AM301" s="40" t="s">
        <v>558</v>
      </c>
      <c r="AN301" s="206">
        <f>MAX(H301,I301,J301,K301,L301,M301,O301,Q301,R301,S301,T301,U301,V301,W301,X301,Y301,Z301,AA301,AB301,AC301,AD301,AE301,AH301)</f>
        <v>481.62729658792654</v>
      </c>
      <c r="AO301" s="40">
        <f>AN301-X301</f>
        <v>481.62729658792654</v>
      </c>
      <c r="AP301" s="40" t="s">
        <v>568</v>
      </c>
    </row>
    <row r="302" spans="1:42" s="40" customFormat="1" ht="25.5" x14ac:dyDescent="0.2">
      <c r="A302" s="103">
        <v>293</v>
      </c>
      <c r="B302" s="202" t="s">
        <v>450</v>
      </c>
      <c r="C302" s="121" t="s">
        <v>441</v>
      </c>
      <c r="D302" s="146">
        <v>1</v>
      </c>
      <c r="E302" s="227" t="s">
        <v>53</v>
      </c>
      <c r="F302" s="228">
        <v>10</v>
      </c>
      <c r="G302" s="25">
        <v>592</v>
      </c>
      <c r="H302" s="251">
        <f>PUNTAJE!J302</f>
        <v>0</v>
      </c>
      <c r="I302" s="251">
        <f>PUNTAJE!M302</f>
        <v>0</v>
      </c>
      <c r="J302" s="251">
        <f>PUNTAJE!P302</f>
        <v>0</v>
      </c>
      <c r="K302" s="251">
        <f>PUNTAJE!S302</f>
        <v>0</v>
      </c>
      <c r="L302" s="251">
        <f>PUNTAJE!V302</f>
        <v>0</v>
      </c>
      <c r="M302" s="251">
        <f>PUNTAJE!Y302</f>
        <v>0</v>
      </c>
      <c r="N302" s="251">
        <f>PUNTAJE!AB302</f>
        <v>500</v>
      </c>
      <c r="O302" s="251">
        <f>PUNTAJE!AE302</f>
        <v>0</v>
      </c>
      <c r="P302" s="251">
        <f>PUNTAJE!AH302</f>
        <v>0</v>
      </c>
      <c r="Q302" s="251">
        <f>PUNTAJE!AK302</f>
        <v>0</v>
      </c>
      <c r="R302" s="251">
        <f>PUNTAJE!AN302</f>
        <v>0</v>
      </c>
      <c r="S302" s="251">
        <f>PUNTAJE!AQ302</f>
        <v>0</v>
      </c>
      <c r="T302" s="251">
        <f>PUNTAJE!AT302</f>
        <v>0</v>
      </c>
      <c r="U302" s="251">
        <f>PUNTAJE!AW302</f>
        <v>453.44827586206895</v>
      </c>
      <c r="V302" s="251">
        <f>PUNTAJE!AZ302</f>
        <v>0</v>
      </c>
      <c r="W302" s="251">
        <f>PUNTAJE!BC302</f>
        <v>0</v>
      </c>
      <c r="X302" s="251">
        <f>PUNTAJE!BF302</f>
        <v>0</v>
      </c>
      <c r="Y302" s="251">
        <f>PUNTAJE!BI302</f>
        <v>0</v>
      </c>
      <c r="Z302" s="251">
        <f>PUNTAJE!BL302</f>
        <v>345.1443569553806</v>
      </c>
      <c r="AA302" s="251">
        <f>PUNTAJE!BO302</f>
        <v>0</v>
      </c>
      <c r="AB302" s="251">
        <f>PUNTAJE!BR302</f>
        <v>0</v>
      </c>
      <c r="AC302" s="251">
        <f>PUNTAJE!BU302</f>
        <v>471.32616487455198</v>
      </c>
      <c r="AD302" s="251">
        <f>PUNTAJE!BX302</f>
        <v>0</v>
      </c>
      <c r="AE302" s="251">
        <f>PUNTAJE!CA302</f>
        <v>0</v>
      </c>
      <c r="AF302" s="251">
        <f>PUNTAJE!CD302</f>
        <v>0</v>
      </c>
      <c r="AG302" s="251">
        <f>PUNTAJE!CG302</f>
        <v>0</v>
      </c>
      <c r="AH302" s="251">
        <f>PUNTAJE!CJ302</f>
        <v>0</v>
      </c>
      <c r="AI302" s="40">
        <f t="shared" si="89"/>
        <v>500</v>
      </c>
      <c r="AJ302" s="146" t="s">
        <v>558</v>
      </c>
      <c r="AK302" s="40">
        <f>MAX(H302,I302,J302,K302,L302,M302,O302,P302,Q302,R302,S302,T302,U302,V302,W302,X302,Y302,Z302,AA302,AB302,AC302,AD302,AE302,AH302)</f>
        <v>471.32616487455198</v>
      </c>
      <c r="AM302" s="40" t="s">
        <v>571</v>
      </c>
      <c r="AP302" s="40" t="s">
        <v>43</v>
      </c>
    </row>
    <row r="303" spans="1:42" s="40" customFormat="1" ht="25.5" x14ac:dyDescent="0.2">
      <c r="A303" s="103">
        <v>294</v>
      </c>
      <c r="B303" s="202" t="s">
        <v>451</v>
      </c>
      <c r="C303" s="121" t="s">
        <v>441</v>
      </c>
      <c r="D303" s="146">
        <v>1</v>
      </c>
      <c r="E303" s="227" t="s">
        <v>53</v>
      </c>
      <c r="F303" s="228">
        <v>16.333333333333332</v>
      </c>
      <c r="G303" s="25">
        <v>617</v>
      </c>
      <c r="H303" s="251">
        <f>PUNTAJE!J303</f>
        <v>0</v>
      </c>
      <c r="I303" s="251">
        <f>PUNTAJE!M303</f>
        <v>0</v>
      </c>
      <c r="J303" s="251">
        <f>PUNTAJE!P303</f>
        <v>0</v>
      </c>
      <c r="K303" s="251">
        <f>PUNTAJE!S303</f>
        <v>0</v>
      </c>
      <c r="L303" s="251">
        <f>PUNTAJE!V303</f>
        <v>0</v>
      </c>
      <c r="M303" s="251">
        <f>PUNTAJE!Y303</f>
        <v>0</v>
      </c>
      <c r="N303" s="251">
        <f>PUNTAJE!AB303</f>
        <v>0</v>
      </c>
      <c r="O303" s="251">
        <f>PUNTAJE!AE303</f>
        <v>0</v>
      </c>
      <c r="P303" s="251">
        <f>PUNTAJE!AH303</f>
        <v>376.6233766233766</v>
      </c>
      <c r="Q303" s="251">
        <f>PUNTAJE!AK303</f>
        <v>0</v>
      </c>
      <c r="R303" s="251">
        <f>PUNTAJE!AN303</f>
        <v>0</v>
      </c>
      <c r="S303" s="251">
        <f>PUNTAJE!AQ303</f>
        <v>0</v>
      </c>
      <c r="T303" s="251">
        <f>PUNTAJE!AT303</f>
        <v>0</v>
      </c>
      <c r="U303" s="251">
        <f>PUNTAJE!AW303</f>
        <v>500</v>
      </c>
      <c r="V303" s="251">
        <f>PUNTAJE!AZ303</f>
        <v>0</v>
      </c>
      <c r="W303" s="251">
        <f>PUNTAJE!BC303</f>
        <v>0</v>
      </c>
      <c r="X303" s="251">
        <f>PUNTAJE!BF303</f>
        <v>0</v>
      </c>
      <c r="Y303" s="251">
        <f>PUNTAJE!BI303</f>
        <v>0</v>
      </c>
      <c r="Z303" s="251">
        <f>PUNTAJE!BL303</f>
        <v>380.57742782152229</v>
      </c>
      <c r="AA303" s="251">
        <f>PUNTAJE!BO303</f>
        <v>0</v>
      </c>
      <c r="AB303" s="251">
        <f>PUNTAJE!BR303</f>
        <v>0</v>
      </c>
      <c r="AC303" s="251">
        <f>PUNTAJE!BU303</f>
        <v>498.28178694158078</v>
      </c>
      <c r="AD303" s="251">
        <f>PUNTAJE!BX303</f>
        <v>0</v>
      </c>
      <c r="AE303" s="251">
        <f>PUNTAJE!CA303</f>
        <v>0</v>
      </c>
      <c r="AF303" s="251">
        <f>PUNTAJE!CD303</f>
        <v>0</v>
      </c>
      <c r="AG303" s="251">
        <f>PUNTAJE!CG303</f>
        <v>0</v>
      </c>
      <c r="AH303" s="251">
        <f>PUNTAJE!CJ303</f>
        <v>0</v>
      </c>
      <c r="AI303" s="40">
        <f t="shared" si="89"/>
        <v>500</v>
      </c>
      <c r="AJ303" s="146" t="s">
        <v>43</v>
      </c>
      <c r="AK303" s="40">
        <f t="shared" ref="AK303:AK306" si="106">MAX(H303,I303,J303,K303,L303,M303,N303,O303,P303,Q303,R303,S303,T303,V303,W303,X303,Y303,Z303,AA303,AB303,AC303,AD303,AE303,AH303)</f>
        <v>498.28178694158078</v>
      </c>
      <c r="AL303" s="40">
        <f>AN303-AC303</f>
        <v>-117.70435912005848</v>
      </c>
      <c r="AM303" s="40" t="s">
        <v>571</v>
      </c>
      <c r="AN303" s="40">
        <f>MAX(H303,I303,J303,K303,L303,M303,N303,O303,P303,Q303,R303,S303,T303,V303,W303,X303,Y303,Z303,AA303,AB303,AD303,AE303,AH303)</f>
        <v>380.57742782152229</v>
      </c>
      <c r="AP303" s="40" t="s">
        <v>568</v>
      </c>
    </row>
    <row r="304" spans="1:42" s="40" customFormat="1" ht="25.5" x14ac:dyDescent="0.2">
      <c r="A304" s="103">
        <v>295</v>
      </c>
      <c r="B304" s="202" t="s">
        <v>452</v>
      </c>
      <c r="C304" s="121" t="s">
        <v>441</v>
      </c>
      <c r="D304" s="146">
        <v>1</v>
      </c>
      <c r="E304" s="227" t="s">
        <v>53</v>
      </c>
      <c r="F304" s="228">
        <v>259.33333333333331</v>
      </c>
      <c r="G304" s="25">
        <v>396</v>
      </c>
      <c r="H304" s="251">
        <f>PUNTAJE!J304</f>
        <v>0</v>
      </c>
      <c r="I304" s="251">
        <f>PUNTAJE!M304</f>
        <v>0</v>
      </c>
      <c r="J304" s="251">
        <f>PUNTAJE!P304</f>
        <v>0</v>
      </c>
      <c r="K304" s="251">
        <f>PUNTAJE!S304</f>
        <v>0</v>
      </c>
      <c r="L304" s="251">
        <f>PUNTAJE!V304</f>
        <v>0</v>
      </c>
      <c r="M304" s="251">
        <f>PUNTAJE!Y304</f>
        <v>0</v>
      </c>
      <c r="N304" s="251">
        <f>PUNTAJE!AB304</f>
        <v>0</v>
      </c>
      <c r="O304" s="251">
        <f>PUNTAJE!AE304</f>
        <v>0</v>
      </c>
      <c r="P304" s="251">
        <f>PUNTAJE!AH304</f>
        <v>472.78911564625849</v>
      </c>
      <c r="Q304" s="251">
        <f>PUNTAJE!AK304</f>
        <v>0</v>
      </c>
      <c r="R304" s="251">
        <f>PUNTAJE!AN304</f>
        <v>0</v>
      </c>
      <c r="S304" s="251">
        <f>PUNTAJE!AQ304</f>
        <v>0</v>
      </c>
      <c r="T304" s="251">
        <f>PUNTAJE!AT304</f>
        <v>0</v>
      </c>
      <c r="U304" s="251">
        <f>PUNTAJE!AW304</f>
        <v>496.42857142857144</v>
      </c>
      <c r="V304" s="251">
        <f>PUNTAJE!AZ304</f>
        <v>0</v>
      </c>
      <c r="W304" s="251">
        <f>PUNTAJE!BC304</f>
        <v>0</v>
      </c>
      <c r="X304" s="251">
        <f>PUNTAJE!BF304</f>
        <v>0</v>
      </c>
      <c r="Y304" s="251">
        <f>PUNTAJE!BI304</f>
        <v>0</v>
      </c>
      <c r="Z304" s="251">
        <f>PUNTAJE!BL304</f>
        <v>0</v>
      </c>
      <c r="AA304" s="251">
        <f>PUNTAJE!BO304</f>
        <v>0</v>
      </c>
      <c r="AB304" s="251">
        <f>PUNTAJE!BR304</f>
        <v>0</v>
      </c>
      <c r="AC304" s="251">
        <f>PUNTAJE!BU304</f>
        <v>500</v>
      </c>
      <c r="AD304" s="251">
        <f>PUNTAJE!BX304</f>
        <v>0</v>
      </c>
      <c r="AE304" s="251">
        <f>PUNTAJE!CA304</f>
        <v>0</v>
      </c>
      <c r="AF304" s="251">
        <f>PUNTAJE!CD304</f>
        <v>0</v>
      </c>
      <c r="AG304" s="251">
        <f>PUNTAJE!CG304</f>
        <v>0</v>
      </c>
      <c r="AH304" s="251">
        <f>PUNTAJE!CJ304</f>
        <v>0</v>
      </c>
      <c r="AI304" s="40">
        <f t="shared" si="89"/>
        <v>500</v>
      </c>
      <c r="AJ304" s="146" t="s">
        <v>571</v>
      </c>
      <c r="AK304" s="40">
        <f>MAX(H304,I304,J304,K304,L304,M304,N304,O304,P304,Q304,R304,S304,T304,U304,V304,W304,X304,Y304,Z304,AA304,AB304,AD304,AE304,AH304)</f>
        <v>496.42857142857144</v>
      </c>
      <c r="AM304" s="40" t="s">
        <v>43</v>
      </c>
      <c r="AP304" s="40" t="s">
        <v>560</v>
      </c>
    </row>
    <row r="305" spans="1:42" s="40" customFormat="1" ht="25.5" x14ac:dyDescent="0.2">
      <c r="A305" s="103">
        <v>296</v>
      </c>
      <c r="B305" s="202" t="s">
        <v>453</v>
      </c>
      <c r="C305" s="121" t="s">
        <v>441</v>
      </c>
      <c r="D305" s="146">
        <v>1</v>
      </c>
      <c r="E305" s="227" t="s">
        <v>53</v>
      </c>
      <c r="F305" s="228">
        <v>440</v>
      </c>
      <c r="G305" s="25">
        <v>458</v>
      </c>
      <c r="H305" s="251">
        <f>PUNTAJE!J305</f>
        <v>0</v>
      </c>
      <c r="I305" s="251">
        <f>PUNTAJE!M305</f>
        <v>0</v>
      </c>
      <c r="J305" s="251">
        <f>PUNTAJE!P305</f>
        <v>0</v>
      </c>
      <c r="K305" s="251">
        <f>PUNTAJE!S305</f>
        <v>0</v>
      </c>
      <c r="L305" s="251">
        <f>PUNTAJE!V305</f>
        <v>0</v>
      </c>
      <c r="M305" s="251">
        <f>PUNTAJE!Y305</f>
        <v>0</v>
      </c>
      <c r="N305" s="251">
        <f>PUNTAJE!AB305</f>
        <v>0</v>
      </c>
      <c r="O305" s="251">
        <f>PUNTAJE!AE305</f>
        <v>0</v>
      </c>
      <c r="P305" s="251">
        <f>PUNTAJE!AH305</f>
        <v>449.67880085653104</v>
      </c>
      <c r="Q305" s="251">
        <f>PUNTAJE!AK305</f>
        <v>0</v>
      </c>
      <c r="R305" s="251">
        <f>PUNTAJE!AN305</f>
        <v>0</v>
      </c>
      <c r="S305" s="251">
        <f>PUNTAJE!AQ305</f>
        <v>0</v>
      </c>
      <c r="T305" s="251">
        <f>PUNTAJE!AT305</f>
        <v>0</v>
      </c>
      <c r="U305" s="251">
        <f>PUNTAJE!AW305</f>
        <v>500</v>
      </c>
      <c r="V305" s="251">
        <f>PUNTAJE!AZ305</f>
        <v>0</v>
      </c>
      <c r="W305" s="251">
        <f>PUNTAJE!BC305</f>
        <v>0</v>
      </c>
      <c r="X305" s="251">
        <f>PUNTAJE!BF305</f>
        <v>0</v>
      </c>
      <c r="Y305" s="251">
        <f>PUNTAJE!BI305</f>
        <v>0</v>
      </c>
      <c r="Z305" s="251">
        <f>PUNTAJE!BL305</f>
        <v>0</v>
      </c>
      <c r="AA305" s="251">
        <f>PUNTAJE!BO305</f>
        <v>0</v>
      </c>
      <c r="AB305" s="251">
        <f>PUNTAJE!BR305</f>
        <v>0</v>
      </c>
      <c r="AC305" s="251">
        <f>PUNTAJE!BU305</f>
        <v>486.11111111111109</v>
      </c>
      <c r="AD305" s="251">
        <f>PUNTAJE!BX305</f>
        <v>0</v>
      </c>
      <c r="AE305" s="251">
        <f>PUNTAJE!CA305</f>
        <v>0</v>
      </c>
      <c r="AF305" s="251">
        <f>PUNTAJE!CD305</f>
        <v>0</v>
      </c>
      <c r="AG305" s="251">
        <f>PUNTAJE!CG305</f>
        <v>0</v>
      </c>
      <c r="AH305" s="251">
        <f>PUNTAJE!CJ305</f>
        <v>0</v>
      </c>
      <c r="AI305" s="40">
        <f t="shared" si="89"/>
        <v>500</v>
      </c>
      <c r="AJ305" s="146" t="s">
        <v>43</v>
      </c>
      <c r="AK305" s="40">
        <f t="shared" si="106"/>
        <v>486.11111111111109</v>
      </c>
      <c r="AL305" s="40">
        <f t="shared" ref="AL305:AL306" si="107">AK305-AC305</f>
        <v>0</v>
      </c>
      <c r="AM305" s="40" t="s">
        <v>571</v>
      </c>
      <c r="AN305" s="40">
        <f t="shared" ref="AN305:AN306" si="108">MAX(H305,I305,J305,K305,L305,M305,N305,O305,P305,Q305,R305,S305,T305,V305,W305,X305,Y305,Z305,AA305,AB305,AD305,AE305,AH305)</f>
        <v>449.67880085653104</v>
      </c>
      <c r="AP305" s="40" t="s">
        <v>560</v>
      </c>
    </row>
    <row r="306" spans="1:42" s="40" customFormat="1" ht="25.5" x14ac:dyDescent="0.2">
      <c r="A306" s="103">
        <v>297</v>
      </c>
      <c r="B306" s="202" t="s">
        <v>454</v>
      </c>
      <c r="C306" s="121" t="s">
        <v>441</v>
      </c>
      <c r="D306" s="146">
        <v>1</v>
      </c>
      <c r="E306" s="227" t="s">
        <v>53</v>
      </c>
      <c r="F306" s="228">
        <v>4276.666666666667</v>
      </c>
      <c r="G306" s="25">
        <v>435</v>
      </c>
      <c r="H306" s="251">
        <f>PUNTAJE!J306</f>
        <v>0</v>
      </c>
      <c r="I306" s="251">
        <f>PUNTAJE!M306</f>
        <v>0</v>
      </c>
      <c r="J306" s="251">
        <f>PUNTAJE!P306</f>
        <v>0</v>
      </c>
      <c r="K306" s="251">
        <f>PUNTAJE!S306</f>
        <v>0</v>
      </c>
      <c r="L306" s="251">
        <f>PUNTAJE!V306</f>
        <v>0</v>
      </c>
      <c r="M306" s="251">
        <f>PUNTAJE!Y306</f>
        <v>0</v>
      </c>
      <c r="N306" s="251">
        <f>PUNTAJE!AB306</f>
        <v>0</v>
      </c>
      <c r="O306" s="251">
        <f>PUNTAJE!AE306</f>
        <v>0</v>
      </c>
      <c r="P306" s="251">
        <f>PUNTAJE!AH306</f>
        <v>448.45360824742266</v>
      </c>
      <c r="Q306" s="251">
        <f>PUNTAJE!AK306</f>
        <v>0</v>
      </c>
      <c r="R306" s="251">
        <f>PUNTAJE!AN306</f>
        <v>0</v>
      </c>
      <c r="S306" s="251">
        <f>PUNTAJE!AQ306</f>
        <v>0</v>
      </c>
      <c r="T306" s="251">
        <f>PUNTAJE!AT306</f>
        <v>0</v>
      </c>
      <c r="U306" s="251">
        <f>PUNTAJE!AW306</f>
        <v>500</v>
      </c>
      <c r="V306" s="251">
        <f>PUNTAJE!AZ306</f>
        <v>0</v>
      </c>
      <c r="W306" s="251">
        <f>PUNTAJE!BC306</f>
        <v>0</v>
      </c>
      <c r="X306" s="251">
        <f>PUNTAJE!BF306</f>
        <v>0</v>
      </c>
      <c r="Y306" s="251">
        <f>PUNTAJE!BI306</f>
        <v>0</v>
      </c>
      <c r="Z306" s="251">
        <f>PUNTAJE!BL306</f>
        <v>0</v>
      </c>
      <c r="AA306" s="251">
        <f>PUNTAJE!BO306</f>
        <v>0</v>
      </c>
      <c r="AB306" s="251">
        <f>PUNTAJE!BR306</f>
        <v>0</v>
      </c>
      <c r="AC306" s="251">
        <f>PUNTAJE!BU306</f>
        <v>462.7659574468085</v>
      </c>
      <c r="AD306" s="251">
        <f>PUNTAJE!BX306</f>
        <v>0</v>
      </c>
      <c r="AE306" s="251">
        <f>PUNTAJE!CA306</f>
        <v>0</v>
      </c>
      <c r="AF306" s="251">
        <f>PUNTAJE!CD306</f>
        <v>0</v>
      </c>
      <c r="AG306" s="251">
        <f>PUNTAJE!CG306</f>
        <v>0</v>
      </c>
      <c r="AH306" s="251">
        <f>PUNTAJE!CJ306</f>
        <v>0</v>
      </c>
      <c r="AI306" s="40">
        <f t="shared" si="89"/>
        <v>500</v>
      </c>
      <c r="AJ306" s="146" t="s">
        <v>43</v>
      </c>
      <c r="AK306" s="40">
        <f t="shared" si="106"/>
        <v>462.7659574468085</v>
      </c>
      <c r="AL306" s="40">
        <f t="shared" si="107"/>
        <v>0</v>
      </c>
      <c r="AM306" s="40" t="s">
        <v>571</v>
      </c>
      <c r="AN306" s="40">
        <f t="shared" si="108"/>
        <v>448.45360824742266</v>
      </c>
      <c r="AP306" s="40" t="s">
        <v>560</v>
      </c>
    </row>
    <row r="307" spans="1:42" s="40" customFormat="1" ht="25.5" x14ac:dyDescent="0.2">
      <c r="A307" s="103">
        <v>298</v>
      </c>
      <c r="B307" s="202" t="s">
        <v>455</v>
      </c>
      <c r="C307" s="121" t="s">
        <v>441</v>
      </c>
      <c r="D307" s="146">
        <v>1</v>
      </c>
      <c r="E307" s="227" t="s">
        <v>53</v>
      </c>
      <c r="F307" s="228">
        <v>1</v>
      </c>
      <c r="G307" s="25">
        <v>395</v>
      </c>
      <c r="H307" s="251">
        <f>PUNTAJE!J307</f>
        <v>0</v>
      </c>
      <c r="I307" s="251">
        <f>PUNTAJE!M307</f>
        <v>0</v>
      </c>
      <c r="J307" s="251">
        <f>PUNTAJE!P307</f>
        <v>0</v>
      </c>
      <c r="K307" s="251">
        <f>PUNTAJE!S307</f>
        <v>0</v>
      </c>
      <c r="L307" s="251">
        <f>PUNTAJE!V307</f>
        <v>0</v>
      </c>
      <c r="M307" s="251">
        <f>PUNTAJE!Y307</f>
        <v>0</v>
      </c>
      <c r="N307" s="251">
        <f>PUNTAJE!AB307</f>
        <v>0</v>
      </c>
      <c r="O307" s="251">
        <f>PUNTAJE!AE307</f>
        <v>0</v>
      </c>
      <c r="P307" s="251">
        <f>PUNTAJE!AH307</f>
        <v>436.60287081339715</v>
      </c>
      <c r="Q307" s="251">
        <f>PUNTAJE!AK307</f>
        <v>0</v>
      </c>
      <c r="R307" s="251">
        <f>PUNTAJE!AN307</f>
        <v>0</v>
      </c>
      <c r="S307" s="251">
        <f>PUNTAJE!AQ307</f>
        <v>0</v>
      </c>
      <c r="T307" s="251">
        <f>PUNTAJE!AT307</f>
        <v>0</v>
      </c>
      <c r="U307" s="251">
        <f>PUNTAJE!AW307</f>
        <v>500</v>
      </c>
      <c r="V307" s="251">
        <f>PUNTAJE!AZ307</f>
        <v>0</v>
      </c>
      <c r="W307" s="251">
        <f>PUNTAJE!BC307</f>
        <v>0</v>
      </c>
      <c r="X307" s="251">
        <f>PUNTAJE!BF307</f>
        <v>0</v>
      </c>
      <c r="Y307" s="251">
        <f>PUNTAJE!BI307</f>
        <v>0</v>
      </c>
      <c r="Z307" s="251">
        <f>PUNTAJE!BL307</f>
        <v>0</v>
      </c>
      <c r="AA307" s="251">
        <f>PUNTAJE!BO307</f>
        <v>0</v>
      </c>
      <c r="AB307" s="251">
        <f>PUNTAJE!BR307</f>
        <v>0</v>
      </c>
      <c r="AC307" s="251">
        <f>PUNTAJE!BU307</f>
        <v>0</v>
      </c>
      <c r="AD307" s="251">
        <f>PUNTAJE!BX307</f>
        <v>0</v>
      </c>
      <c r="AE307" s="251">
        <f>PUNTAJE!CA307</f>
        <v>0</v>
      </c>
      <c r="AF307" s="251">
        <f>PUNTAJE!CD307</f>
        <v>0</v>
      </c>
      <c r="AG307" s="251">
        <f>PUNTAJE!CG307</f>
        <v>0</v>
      </c>
      <c r="AH307" s="251">
        <f>PUNTAJE!CJ307</f>
        <v>0</v>
      </c>
      <c r="AI307" s="40">
        <f t="shared" si="89"/>
        <v>500</v>
      </c>
      <c r="AJ307" s="146" t="s">
        <v>43</v>
      </c>
      <c r="AK307" s="40">
        <f t="shared" ref="AK307:AK310" si="109">MAX(H307,I307,J307,K307,L307,M307,N307,O307,P307,Q307,R307,S307,T307,V307,W307,X307,Y307,Z307,AA307,AB307,AC307,AD307,AE307,AH307)</f>
        <v>436.60287081339715</v>
      </c>
      <c r="AL307" s="40">
        <f>AN307-P307</f>
        <v>-436.60287081339715</v>
      </c>
      <c r="AM307" s="40" t="s">
        <v>560</v>
      </c>
      <c r="AN307" s="40">
        <f>MAX(H307,I307,J307,K307,L307,M307,N307,O307,Q307,R307,S307,T307,V307,W307,X307,Y307,Z307,AA307,AB307,AC307,AD307,AE307,AH307)</f>
        <v>0</v>
      </c>
      <c r="AP307" s="40" t="s">
        <v>602</v>
      </c>
    </row>
    <row r="308" spans="1:42" s="40" customFormat="1" ht="25.5" x14ac:dyDescent="0.2">
      <c r="A308" s="103">
        <v>299</v>
      </c>
      <c r="B308" s="202" t="s">
        <v>456</v>
      </c>
      <c r="C308" s="121" t="s">
        <v>441</v>
      </c>
      <c r="D308" s="146">
        <v>1</v>
      </c>
      <c r="E308" s="227" t="s">
        <v>53</v>
      </c>
      <c r="F308" s="228">
        <v>319.33333333333331</v>
      </c>
      <c r="G308" s="25">
        <v>568</v>
      </c>
      <c r="H308" s="251">
        <f>PUNTAJE!J308</f>
        <v>0</v>
      </c>
      <c r="I308" s="251">
        <f>PUNTAJE!M308</f>
        <v>0</v>
      </c>
      <c r="J308" s="251">
        <f>PUNTAJE!P308</f>
        <v>0</v>
      </c>
      <c r="K308" s="251">
        <f>PUNTAJE!S308</f>
        <v>0</v>
      </c>
      <c r="L308" s="251">
        <f>PUNTAJE!V308</f>
        <v>0</v>
      </c>
      <c r="M308" s="251">
        <f>PUNTAJE!Y308</f>
        <v>0</v>
      </c>
      <c r="N308" s="251">
        <f>PUNTAJE!AB308</f>
        <v>0</v>
      </c>
      <c r="O308" s="251">
        <f>PUNTAJE!AE308</f>
        <v>0</v>
      </c>
      <c r="P308" s="251">
        <f>PUNTAJE!AH308</f>
        <v>418.03278688524591</v>
      </c>
      <c r="Q308" s="251">
        <f>PUNTAJE!AK308</f>
        <v>0</v>
      </c>
      <c r="R308" s="251">
        <f>PUNTAJE!AN308</f>
        <v>0</v>
      </c>
      <c r="S308" s="251">
        <f>PUNTAJE!AQ308</f>
        <v>0</v>
      </c>
      <c r="T308" s="251">
        <f>PUNTAJE!AT308</f>
        <v>0</v>
      </c>
      <c r="U308" s="251">
        <f>PUNTAJE!AW308</f>
        <v>0</v>
      </c>
      <c r="V308" s="251">
        <f>PUNTAJE!AZ308</f>
        <v>0</v>
      </c>
      <c r="W308" s="251">
        <f>PUNTAJE!BC308</f>
        <v>0</v>
      </c>
      <c r="X308" s="251">
        <f>PUNTAJE!BF308</f>
        <v>500</v>
      </c>
      <c r="Y308" s="251">
        <f>PUNTAJE!BI308</f>
        <v>0</v>
      </c>
      <c r="Z308" s="251">
        <f>PUNTAJE!BL308</f>
        <v>0</v>
      </c>
      <c r="AA308" s="251">
        <f>PUNTAJE!BO308</f>
        <v>0</v>
      </c>
      <c r="AB308" s="251">
        <f>PUNTAJE!BR308</f>
        <v>0</v>
      </c>
      <c r="AC308" s="251">
        <f>PUNTAJE!BU308</f>
        <v>0</v>
      </c>
      <c r="AD308" s="251">
        <f>PUNTAJE!BX308</f>
        <v>0</v>
      </c>
      <c r="AE308" s="251">
        <f>PUNTAJE!CA308</f>
        <v>0</v>
      </c>
      <c r="AF308" s="251">
        <f>PUNTAJE!CD308</f>
        <v>0</v>
      </c>
      <c r="AG308" s="251">
        <f>PUNTAJE!CG308</f>
        <v>0</v>
      </c>
      <c r="AH308" s="251">
        <f>PUNTAJE!CJ308</f>
        <v>0</v>
      </c>
      <c r="AI308" s="40">
        <f t="shared" si="89"/>
        <v>500</v>
      </c>
      <c r="AJ308" s="146" t="s">
        <v>567</v>
      </c>
      <c r="AK308" s="40">
        <f t="shared" ref="AK308" si="110">MAX(H308,I308,J308,K308,L308,M308,N308,O308,P308,Q308,R308,S308,T308,U308,V308,W308,Y308,Z308,AA308,AB308,AC308,AD308,AE308,AH308)</f>
        <v>418.03278688524591</v>
      </c>
      <c r="AL308" s="40">
        <f>AN308-P308</f>
        <v>-418.03278688524591</v>
      </c>
      <c r="AM308" s="40" t="s">
        <v>560</v>
      </c>
      <c r="AN308" s="40">
        <f>MAX(H308,I308,J308,K308,L308,M308,N308,O308,Q308,R308,S308,T308,U308,V308,W308,Y308,Z308,AA308,AB308,AC308,AD308,AE308,AH308)</f>
        <v>0</v>
      </c>
      <c r="AP308" s="40" t="s">
        <v>602</v>
      </c>
    </row>
    <row r="309" spans="1:42" s="40" customFormat="1" ht="25.5" x14ac:dyDescent="0.2">
      <c r="A309" s="103">
        <v>300</v>
      </c>
      <c r="B309" s="202" t="s">
        <v>457</v>
      </c>
      <c r="C309" s="121" t="s">
        <v>441</v>
      </c>
      <c r="D309" s="146">
        <v>1</v>
      </c>
      <c r="E309" s="227" t="s">
        <v>53</v>
      </c>
      <c r="F309" s="228">
        <v>1137</v>
      </c>
      <c r="G309" s="25">
        <v>385</v>
      </c>
      <c r="H309" s="251">
        <f>PUNTAJE!J309</f>
        <v>0</v>
      </c>
      <c r="I309" s="251">
        <f>PUNTAJE!M309</f>
        <v>0</v>
      </c>
      <c r="J309" s="251">
        <f>PUNTAJE!P309</f>
        <v>0</v>
      </c>
      <c r="K309" s="251">
        <f>PUNTAJE!S309</f>
        <v>0</v>
      </c>
      <c r="L309" s="251">
        <f>PUNTAJE!V309</f>
        <v>0</v>
      </c>
      <c r="M309" s="251">
        <f>PUNTAJE!Y309</f>
        <v>0</v>
      </c>
      <c r="N309" s="251">
        <f>PUNTAJE!AB309</f>
        <v>0</v>
      </c>
      <c r="O309" s="251">
        <f>PUNTAJE!AE309</f>
        <v>0</v>
      </c>
      <c r="P309" s="251">
        <f>PUNTAJE!AH309</f>
        <v>431.65467625899282</v>
      </c>
      <c r="Q309" s="251">
        <f>PUNTAJE!AK309</f>
        <v>0</v>
      </c>
      <c r="R309" s="251">
        <f>PUNTAJE!AN309</f>
        <v>0</v>
      </c>
      <c r="S309" s="251">
        <f>PUNTAJE!AQ309</f>
        <v>0</v>
      </c>
      <c r="T309" s="251">
        <f>PUNTAJE!AT309</f>
        <v>0</v>
      </c>
      <c r="U309" s="251">
        <f>PUNTAJE!AW309</f>
        <v>500</v>
      </c>
      <c r="V309" s="251">
        <f>PUNTAJE!AZ309</f>
        <v>0</v>
      </c>
      <c r="W309" s="251">
        <f>PUNTAJE!BC309</f>
        <v>0</v>
      </c>
      <c r="X309" s="251">
        <f>PUNTAJE!BF309</f>
        <v>0</v>
      </c>
      <c r="Y309" s="251">
        <f>PUNTAJE!BI309</f>
        <v>0</v>
      </c>
      <c r="Z309" s="251">
        <f>PUNTAJE!BL309</f>
        <v>0</v>
      </c>
      <c r="AA309" s="251">
        <f>PUNTAJE!BO309</f>
        <v>0</v>
      </c>
      <c r="AB309" s="251">
        <f>PUNTAJE!BR309</f>
        <v>0</v>
      </c>
      <c r="AC309" s="251">
        <f>PUNTAJE!BU309</f>
        <v>410.95890410958901</v>
      </c>
      <c r="AD309" s="251">
        <f>PUNTAJE!BX309</f>
        <v>0</v>
      </c>
      <c r="AE309" s="251">
        <f>PUNTAJE!CA309</f>
        <v>0</v>
      </c>
      <c r="AF309" s="251">
        <f>PUNTAJE!CD309</f>
        <v>0</v>
      </c>
      <c r="AG309" s="251">
        <f>PUNTAJE!CG309</f>
        <v>0</v>
      </c>
      <c r="AH309" s="251">
        <f>PUNTAJE!CJ309</f>
        <v>0</v>
      </c>
      <c r="AI309" s="40">
        <f t="shared" si="89"/>
        <v>500</v>
      </c>
      <c r="AJ309" s="146" t="s">
        <v>43</v>
      </c>
      <c r="AK309" s="40">
        <f t="shared" si="109"/>
        <v>431.65467625899282</v>
      </c>
      <c r="AL309" s="40">
        <f t="shared" ref="AL309:AL310" si="111">AK309-P309</f>
        <v>0</v>
      </c>
      <c r="AM309" s="40" t="s">
        <v>560</v>
      </c>
      <c r="AN309" s="40">
        <f t="shared" ref="AN309:AN310" si="112">MAX(H309,I309,J309,K309,L309,M309,N309,O309,Q309,R309,S309,T309,V309,W309,X309,Y309,Z309,AA309,AB309,AC309,AD309,AE309,AH309)</f>
        <v>410.95890410958901</v>
      </c>
      <c r="AP309" s="40" t="s">
        <v>571</v>
      </c>
    </row>
    <row r="310" spans="1:42" s="40" customFormat="1" ht="25.5" x14ac:dyDescent="0.2">
      <c r="A310" s="103">
        <v>301</v>
      </c>
      <c r="B310" s="202" t="s">
        <v>458</v>
      </c>
      <c r="C310" s="121" t="s">
        <v>441</v>
      </c>
      <c r="D310" s="146">
        <v>1</v>
      </c>
      <c r="E310" s="227" t="s">
        <v>53</v>
      </c>
      <c r="F310" s="228">
        <v>1009.6666666666666</v>
      </c>
      <c r="G310" s="25">
        <v>370</v>
      </c>
      <c r="H310" s="251">
        <f>PUNTAJE!J310</f>
        <v>0</v>
      </c>
      <c r="I310" s="251">
        <f>PUNTAJE!M310</f>
        <v>0</v>
      </c>
      <c r="J310" s="251">
        <f>PUNTAJE!P310</f>
        <v>0</v>
      </c>
      <c r="K310" s="251">
        <f>PUNTAJE!S310</f>
        <v>0</v>
      </c>
      <c r="L310" s="251">
        <f>PUNTAJE!V310</f>
        <v>0</v>
      </c>
      <c r="M310" s="251">
        <f>PUNTAJE!Y310</f>
        <v>0</v>
      </c>
      <c r="N310" s="251">
        <f>PUNTAJE!AB310</f>
        <v>0</v>
      </c>
      <c r="O310" s="251">
        <f>PUNTAJE!AE310</f>
        <v>0</v>
      </c>
      <c r="P310" s="251">
        <f>PUNTAJE!AH310</f>
        <v>494.11764705882354</v>
      </c>
      <c r="Q310" s="251">
        <f>PUNTAJE!AK310</f>
        <v>0</v>
      </c>
      <c r="R310" s="251">
        <f>PUNTAJE!AN310</f>
        <v>0</v>
      </c>
      <c r="S310" s="251">
        <f>PUNTAJE!AQ310</f>
        <v>0</v>
      </c>
      <c r="T310" s="251">
        <f>PUNTAJE!AT310</f>
        <v>0</v>
      </c>
      <c r="U310" s="251">
        <f>PUNTAJE!AW310</f>
        <v>500</v>
      </c>
      <c r="V310" s="251">
        <f>PUNTAJE!AZ310</f>
        <v>0</v>
      </c>
      <c r="W310" s="251">
        <f>PUNTAJE!BC310</f>
        <v>0</v>
      </c>
      <c r="X310" s="251">
        <f>PUNTAJE!BF310</f>
        <v>0</v>
      </c>
      <c r="Y310" s="251">
        <f>PUNTAJE!BI310</f>
        <v>0</v>
      </c>
      <c r="Z310" s="251">
        <f>PUNTAJE!BL310</f>
        <v>0</v>
      </c>
      <c r="AA310" s="251">
        <f>PUNTAJE!BO310</f>
        <v>0</v>
      </c>
      <c r="AB310" s="251">
        <f>PUNTAJE!BR310</f>
        <v>0</v>
      </c>
      <c r="AC310" s="251">
        <f>PUNTAJE!BU310</f>
        <v>484.98845265588915</v>
      </c>
      <c r="AD310" s="251">
        <f>PUNTAJE!BX310</f>
        <v>0</v>
      </c>
      <c r="AE310" s="251">
        <f>PUNTAJE!CA310</f>
        <v>0</v>
      </c>
      <c r="AF310" s="251">
        <f>PUNTAJE!CD310</f>
        <v>0</v>
      </c>
      <c r="AG310" s="251">
        <f>PUNTAJE!CG310</f>
        <v>0</v>
      </c>
      <c r="AH310" s="251">
        <f>PUNTAJE!CJ310</f>
        <v>0</v>
      </c>
      <c r="AI310" s="40">
        <f t="shared" si="89"/>
        <v>500</v>
      </c>
      <c r="AJ310" s="146" t="s">
        <v>43</v>
      </c>
      <c r="AK310" s="40">
        <f t="shared" si="109"/>
        <v>494.11764705882354</v>
      </c>
      <c r="AL310" s="40">
        <f t="shared" si="111"/>
        <v>0</v>
      </c>
      <c r="AM310" s="40" t="s">
        <v>560</v>
      </c>
      <c r="AN310" s="40">
        <f t="shared" si="112"/>
        <v>484.98845265588915</v>
      </c>
      <c r="AP310" s="40" t="s">
        <v>571</v>
      </c>
    </row>
    <row r="311" spans="1:42" s="40" customFormat="1" ht="25.5" x14ac:dyDescent="0.2">
      <c r="A311" s="103">
        <v>302</v>
      </c>
      <c r="B311" s="202" t="s">
        <v>459</v>
      </c>
      <c r="C311" s="121" t="s">
        <v>441</v>
      </c>
      <c r="D311" s="146">
        <v>1</v>
      </c>
      <c r="E311" s="227" t="s">
        <v>53</v>
      </c>
      <c r="F311" s="228">
        <v>17.666666666666668</v>
      </c>
      <c r="G311" s="25">
        <v>2580</v>
      </c>
      <c r="H311" s="251">
        <f>PUNTAJE!J311</f>
        <v>0</v>
      </c>
      <c r="I311" s="251">
        <f>PUNTAJE!M311</f>
        <v>0</v>
      </c>
      <c r="J311" s="251">
        <f>PUNTAJE!P311</f>
        <v>0</v>
      </c>
      <c r="K311" s="251">
        <f>PUNTAJE!S311</f>
        <v>0</v>
      </c>
      <c r="L311" s="251">
        <f>PUNTAJE!V311</f>
        <v>0</v>
      </c>
      <c r="M311" s="251">
        <f>PUNTAJE!Y311</f>
        <v>0</v>
      </c>
      <c r="N311" s="251">
        <f>PUNTAJE!AB311</f>
        <v>0</v>
      </c>
      <c r="O311" s="251">
        <f>PUNTAJE!AE311</f>
        <v>0</v>
      </c>
      <c r="P311" s="251">
        <f>PUNTAJE!AH311</f>
        <v>367.36842105263156</v>
      </c>
      <c r="Q311" s="251">
        <f>PUNTAJE!AK311</f>
        <v>0</v>
      </c>
      <c r="R311" s="251">
        <f>PUNTAJE!AN311</f>
        <v>0</v>
      </c>
      <c r="S311" s="251">
        <f>PUNTAJE!AQ311</f>
        <v>0</v>
      </c>
      <c r="T311" s="251">
        <f>PUNTAJE!AT311</f>
        <v>0</v>
      </c>
      <c r="U311" s="251">
        <f>PUNTAJE!AW311</f>
        <v>0</v>
      </c>
      <c r="V311" s="251">
        <f>PUNTAJE!AZ311</f>
        <v>0</v>
      </c>
      <c r="W311" s="251">
        <f>PUNTAJE!BC311</f>
        <v>500</v>
      </c>
      <c r="X311" s="251">
        <f>PUNTAJE!BF311</f>
        <v>0</v>
      </c>
      <c r="Y311" s="251">
        <f>PUNTAJE!BI311</f>
        <v>0</v>
      </c>
      <c r="Z311" s="251">
        <f>PUNTAJE!BL311</f>
        <v>0</v>
      </c>
      <c r="AA311" s="251">
        <f>PUNTAJE!BO311</f>
        <v>0</v>
      </c>
      <c r="AB311" s="251">
        <f>PUNTAJE!BR311</f>
        <v>455.78358208955223</v>
      </c>
      <c r="AC311" s="251">
        <f>PUNTAJE!BU311</f>
        <v>477.70825185764568</v>
      </c>
      <c r="AD311" s="251">
        <f>PUNTAJE!BX311</f>
        <v>0</v>
      </c>
      <c r="AE311" s="251">
        <f>PUNTAJE!CA311</f>
        <v>0</v>
      </c>
      <c r="AF311" s="251">
        <f>PUNTAJE!CD311</f>
        <v>0</v>
      </c>
      <c r="AG311" s="251">
        <f>PUNTAJE!CG311</f>
        <v>0</v>
      </c>
      <c r="AH311" s="251">
        <f>PUNTAJE!CJ311</f>
        <v>0</v>
      </c>
      <c r="AI311" s="40">
        <f t="shared" si="89"/>
        <v>500</v>
      </c>
      <c r="AJ311" s="40" t="s">
        <v>566</v>
      </c>
      <c r="AK311" s="206">
        <f t="shared" ref="AK311:AK314" si="113">MAX(H311,I311,J311,K311,L311,M311,N311,O311,P311,Q311,R311,S311,T311,U311,V311,X311,Y311,Z311,AA311,AB311,AC311,AD311,AE311,AH311)</f>
        <v>477.70825185764568</v>
      </c>
      <c r="AL311" s="40">
        <f t="shared" ref="AL311" si="114">AK311-AC311</f>
        <v>0</v>
      </c>
      <c r="AM311" s="40" t="s">
        <v>571</v>
      </c>
      <c r="AN311" s="206">
        <f>MAX(H311,I311,J311,K311,L311,M311,N311,O311,P311,Q311,R311,S311,T311,U311,V311,X311,Y311,Z311,AA311,AB311,AD311,AE311,AH311)</f>
        <v>455.78358208955223</v>
      </c>
      <c r="AP311" s="40" t="s">
        <v>570</v>
      </c>
    </row>
    <row r="312" spans="1:42" s="40" customFormat="1" ht="25.5" x14ac:dyDescent="0.2">
      <c r="A312" s="103">
        <v>303</v>
      </c>
      <c r="B312" s="202" t="s">
        <v>460</v>
      </c>
      <c r="C312" s="121" t="s">
        <v>441</v>
      </c>
      <c r="D312" s="146">
        <v>1</v>
      </c>
      <c r="E312" s="227" t="s">
        <v>53</v>
      </c>
      <c r="F312" s="228">
        <v>10</v>
      </c>
      <c r="G312" s="25">
        <v>3190</v>
      </c>
      <c r="H312" s="251">
        <f>PUNTAJE!J312</f>
        <v>0</v>
      </c>
      <c r="I312" s="251">
        <f>PUNTAJE!M312</f>
        <v>0</v>
      </c>
      <c r="J312" s="251">
        <f>PUNTAJE!P312</f>
        <v>0</v>
      </c>
      <c r="K312" s="251">
        <f>PUNTAJE!S312</f>
        <v>0</v>
      </c>
      <c r="L312" s="251">
        <f>PUNTAJE!V312</f>
        <v>0</v>
      </c>
      <c r="M312" s="251">
        <f>PUNTAJE!Y312</f>
        <v>0</v>
      </c>
      <c r="N312" s="251">
        <f>PUNTAJE!AB312</f>
        <v>0</v>
      </c>
      <c r="O312" s="251">
        <f>PUNTAJE!AE312</f>
        <v>0</v>
      </c>
      <c r="P312" s="251">
        <f>PUNTAJE!AH312</f>
        <v>309.47555105143147</v>
      </c>
      <c r="Q312" s="251">
        <f>PUNTAJE!AK312</f>
        <v>0</v>
      </c>
      <c r="R312" s="251">
        <f>PUNTAJE!AN312</f>
        <v>0</v>
      </c>
      <c r="S312" s="251">
        <f>PUNTAJE!AQ312</f>
        <v>0</v>
      </c>
      <c r="T312" s="251">
        <f>PUNTAJE!AT312</f>
        <v>0</v>
      </c>
      <c r="U312" s="251">
        <f>PUNTAJE!AW312</f>
        <v>381.71875</v>
      </c>
      <c r="V312" s="251">
        <f>PUNTAJE!AZ312</f>
        <v>0</v>
      </c>
      <c r="W312" s="251">
        <f>PUNTAJE!BC312</f>
        <v>500</v>
      </c>
      <c r="X312" s="251">
        <f>PUNTAJE!BF312</f>
        <v>0</v>
      </c>
      <c r="Y312" s="251">
        <f>PUNTAJE!BI312</f>
        <v>0</v>
      </c>
      <c r="Z312" s="251">
        <f>PUNTAJE!BL312</f>
        <v>0</v>
      </c>
      <c r="AA312" s="251">
        <f>PUNTAJE!BO312</f>
        <v>0</v>
      </c>
      <c r="AB312" s="251">
        <f>PUNTAJE!BR312</f>
        <v>341.20111731843576</v>
      </c>
      <c r="AC312" s="251">
        <f>PUNTAJE!BU312</f>
        <v>348.40273816314891</v>
      </c>
      <c r="AD312" s="251">
        <f>PUNTAJE!BX312</f>
        <v>0</v>
      </c>
      <c r="AE312" s="251">
        <f>PUNTAJE!CA312</f>
        <v>0</v>
      </c>
      <c r="AF312" s="251">
        <f>PUNTAJE!CD312</f>
        <v>0</v>
      </c>
      <c r="AG312" s="251">
        <f>PUNTAJE!CG312</f>
        <v>0</v>
      </c>
      <c r="AH312" s="251">
        <f>PUNTAJE!CJ312</f>
        <v>0</v>
      </c>
      <c r="AI312" s="40">
        <f t="shared" si="89"/>
        <v>500</v>
      </c>
      <c r="AJ312" s="40" t="s">
        <v>566</v>
      </c>
      <c r="AK312" s="206">
        <f t="shared" si="113"/>
        <v>381.71875</v>
      </c>
      <c r="AL312" s="40">
        <f>AN312-U312</f>
        <v>-33.316011836851089</v>
      </c>
      <c r="AM312" s="40" t="s">
        <v>43</v>
      </c>
      <c r="AN312" s="206">
        <f>MAX(H312,I312,J312,K312,L312,M312,N312,O312,P312,Q312,R312,S312,T312,V312,X312,Y312,Z312,AA312,AB312,AC312,AD312,AE312,AH312)</f>
        <v>348.40273816314891</v>
      </c>
      <c r="AP312" s="40" t="s">
        <v>571</v>
      </c>
    </row>
    <row r="313" spans="1:42" s="40" customFormat="1" ht="25.5" x14ac:dyDescent="0.2">
      <c r="A313" s="103">
        <v>304</v>
      </c>
      <c r="B313" s="202" t="s">
        <v>461</v>
      </c>
      <c r="C313" s="121" t="s">
        <v>441</v>
      </c>
      <c r="D313" s="146">
        <v>1</v>
      </c>
      <c r="E313" s="227" t="s">
        <v>53</v>
      </c>
      <c r="F313" s="228">
        <v>9</v>
      </c>
      <c r="G313" s="25">
        <v>3190</v>
      </c>
      <c r="H313" s="251">
        <f>PUNTAJE!J313</f>
        <v>0</v>
      </c>
      <c r="I313" s="251">
        <f>PUNTAJE!M313</f>
        <v>0</v>
      </c>
      <c r="J313" s="251">
        <f>PUNTAJE!P313</f>
        <v>0</v>
      </c>
      <c r="K313" s="251">
        <f>PUNTAJE!S313</f>
        <v>0</v>
      </c>
      <c r="L313" s="251">
        <f>PUNTAJE!V313</f>
        <v>0</v>
      </c>
      <c r="M313" s="251">
        <f>PUNTAJE!Y313</f>
        <v>0</v>
      </c>
      <c r="N313" s="251">
        <f>PUNTAJE!AB313</f>
        <v>0</v>
      </c>
      <c r="O313" s="251">
        <f>PUNTAJE!AE313</f>
        <v>0</v>
      </c>
      <c r="P313" s="251">
        <f>PUNTAJE!AH313</f>
        <v>402.96427666582213</v>
      </c>
      <c r="Q313" s="251">
        <f>PUNTAJE!AK313</f>
        <v>0</v>
      </c>
      <c r="R313" s="251">
        <f>PUNTAJE!AN313</f>
        <v>0</v>
      </c>
      <c r="S313" s="251">
        <f>PUNTAJE!AQ313</f>
        <v>0</v>
      </c>
      <c r="T313" s="251">
        <f>PUNTAJE!AT313</f>
        <v>0</v>
      </c>
      <c r="U313" s="251">
        <f>PUNTAJE!AW313</f>
        <v>497.03125</v>
      </c>
      <c r="V313" s="251">
        <f>PUNTAJE!AZ313</f>
        <v>0</v>
      </c>
      <c r="W313" s="251">
        <f>PUNTAJE!BC313</f>
        <v>500</v>
      </c>
      <c r="X313" s="251">
        <f>PUNTAJE!BF313</f>
        <v>0</v>
      </c>
      <c r="Y313" s="251">
        <f>PUNTAJE!BI313</f>
        <v>0</v>
      </c>
      <c r="Z313" s="251">
        <f>PUNTAJE!BL313</f>
        <v>0</v>
      </c>
      <c r="AA313" s="251">
        <f>PUNTAJE!BO313</f>
        <v>0</v>
      </c>
      <c r="AB313" s="251">
        <f>PUNTAJE!BR313</f>
        <v>444.27374301675979</v>
      </c>
      <c r="AC313" s="251">
        <f>PUNTAJE!BU313</f>
        <v>453.65088419851685</v>
      </c>
      <c r="AD313" s="251">
        <f>PUNTAJE!BX313</f>
        <v>0</v>
      </c>
      <c r="AE313" s="251">
        <f>PUNTAJE!CA313</f>
        <v>0</v>
      </c>
      <c r="AF313" s="251">
        <f>PUNTAJE!CD313</f>
        <v>0</v>
      </c>
      <c r="AG313" s="251">
        <f>PUNTAJE!CG313</f>
        <v>0</v>
      </c>
      <c r="AH313" s="251">
        <f>PUNTAJE!CJ313</f>
        <v>0</v>
      </c>
      <c r="AI313" s="40">
        <f t="shared" si="89"/>
        <v>500</v>
      </c>
      <c r="AJ313" s="40" t="s">
        <v>566</v>
      </c>
      <c r="AK313" s="206">
        <f t="shared" si="113"/>
        <v>497.03125</v>
      </c>
      <c r="AL313" s="40">
        <f t="shared" ref="AL313:AL314" si="115">AK313-U313</f>
        <v>0</v>
      </c>
      <c r="AM313" s="40" t="s">
        <v>43</v>
      </c>
      <c r="AN313" s="206">
        <f t="shared" ref="AN313:AN314" si="116">MAX(H313,I313,J313,K313,L313,M313,N313,O313,P313,Q313,R313,S313,T313,V313,X313,Y313,Z313,AA313,AB313,AC313,AD313,AE313,AH313)</f>
        <v>453.65088419851685</v>
      </c>
      <c r="AP313" s="40" t="s">
        <v>571</v>
      </c>
    </row>
    <row r="314" spans="1:42" s="40" customFormat="1" ht="25.5" x14ac:dyDescent="0.2">
      <c r="A314" s="103">
        <v>305</v>
      </c>
      <c r="B314" s="202" t="s">
        <v>462</v>
      </c>
      <c r="C314" s="121" t="s">
        <v>441</v>
      </c>
      <c r="D314" s="146">
        <v>1</v>
      </c>
      <c r="E314" s="227" t="s">
        <v>53</v>
      </c>
      <c r="F314" s="228">
        <v>6.666666666666667</v>
      </c>
      <c r="G314" s="25">
        <v>3190</v>
      </c>
      <c r="H314" s="251">
        <f>PUNTAJE!J314</f>
        <v>0</v>
      </c>
      <c r="I314" s="251">
        <f>PUNTAJE!M314</f>
        <v>0</v>
      </c>
      <c r="J314" s="251">
        <f>PUNTAJE!P314</f>
        <v>0</v>
      </c>
      <c r="K314" s="251">
        <f>PUNTAJE!S314</f>
        <v>0</v>
      </c>
      <c r="L314" s="251">
        <f>PUNTAJE!V314</f>
        <v>0</v>
      </c>
      <c r="M314" s="251">
        <f>PUNTAJE!Y314</f>
        <v>0</v>
      </c>
      <c r="N314" s="251">
        <f>PUNTAJE!AB314</f>
        <v>0</v>
      </c>
      <c r="O314" s="251">
        <f>PUNTAJE!AE314</f>
        <v>0</v>
      </c>
      <c r="P314" s="251">
        <f>PUNTAJE!AH314</f>
        <v>402.96427666582213</v>
      </c>
      <c r="Q314" s="251">
        <f>PUNTAJE!AK314</f>
        <v>0</v>
      </c>
      <c r="R314" s="251">
        <f>PUNTAJE!AN314</f>
        <v>0</v>
      </c>
      <c r="S314" s="251">
        <f>PUNTAJE!AQ314</f>
        <v>0</v>
      </c>
      <c r="T314" s="251">
        <f>PUNTAJE!AT314</f>
        <v>0</v>
      </c>
      <c r="U314" s="251">
        <f>PUNTAJE!AW314</f>
        <v>497.03125</v>
      </c>
      <c r="V314" s="251">
        <f>PUNTAJE!AZ314</f>
        <v>0</v>
      </c>
      <c r="W314" s="251">
        <f>PUNTAJE!BC314</f>
        <v>500</v>
      </c>
      <c r="X314" s="251">
        <f>PUNTAJE!BF314</f>
        <v>0</v>
      </c>
      <c r="Y314" s="251">
        <f>PUNTAJE!BI314</f>
        <v>0</v>
      </c>
      <c r="Z314" s="251">
        <f>PUNTAJE!BL314</f>
        <v>0</v>
      </c>
      <c r="AA314" s="251">
        <f>PUNTAJE!BO314</f>
        <v>0</v>
      </c>
      <c r="AB314" s="251">
        <f>PUNTAJE!BR314</f>
        <v>444.27374301675979</v>
      </c>
      <c r="AC314" s="251">
        <f>PUNTAJE!BU314</f>
        <v>453.65088419851685</v>
      </c>
      <c r="AD314" s="251">
        <f>PUNTAJE!BX314</f>
        <v>0</v>
      </c>
      <c r="AE314" s="251">
        <f>PUNTAJE!CA314</f>
        <v>0</v>
      </c>
      <c r="AF314" s="251">
        <f>PUNTAJE!CD314</f>
        <v>0</v>
      </c>
      <c r="AG314" s="251">
        <f>PUNTAJE!CG314</f>
        <v>0</v>
      </c>
      <c r="AH314" s="251">
        <f>PUNTAJE!CJ314</f>
        <v>0</v>
      </c>
      <c r="AI314" s="40">
        <f t="shared" si="89"/>
        <v>500</v>
      </c>
      <c r="AJ314" s="40" t="s">
        <v>566</v>
      </c>
      <c r="AK314" s="206">
        <f t="shared" si="113"/>
        <v>497.03125</v>
      </c>
      <c r="AL314" s="40">
        <f t="shared" si="115"/>
        <v>0</v>
      </c>
      <c r="AM314" s="40" t="s">
        <v>43</v>
      </c>
      <c r="AN314" s="206">
        <f t="shared" si="116"/>
        <v>453.65088419851685</v>
      </c>
      <c r="AP314" s="40" t="s">
        <v>571</v>
      </c>
    </row>
    <row r="315" spans="1:42" s="40" customFormat="1" ht="25.5" x14ac:dyDescent="0.2">
      <c r="A315" s="103">
        <v>306</v>
      </c>
      <c r="B315" s="202" t="s">
        <v>463</v>
      </c>
      <c r="C315" s="121" t="s">
        <v>464</v>
      </c>
      <c r="D315" s="146">
        <v>1</v>
      </c>
      <c r="E315" s="227" t="s">
        <v>53</v>
      </c>
      <c r="F315" s="228">
        <v>8.3333333333333339</v>
      </c>
      <c r="G315" s="25">
        <v>6178.8122480000002</v>
      </c>
      <c r="H315" s="251">
        <f>PUNTAJE!J315</f>
        <v>0</v>
      </c>
      <c r="I315" s="251">
        <f>PUNTAJE!M315</f>
        <v>0</v>
      </c>
      <c r="J315" s="251">
        <f>PUNTAJE!P315</f>
        <v>0</v>
      </c>
      <c r="K315" s="251">
        <f>PUNTAJE!S315</f>
        <v>0</v>
      </c>
      <c r="L315" s="251">
        <f>PUNTAJE!V315</f>
        <v>0</v>
      </c>
      <c r="M315" s="251">
        <f>PUNTAJE!Y315</f>
        <v>0</v>
      </c>
      <c r="N315" s="251">
        <f>PUNTAJE!AB315</f>
        <v>500</v>
      </c>
      <c r="O315" s="251">
        <f>PUNTAJE!AE315</f>
        <v>0</v>
      </c>
      <c r="P315" s="251">
        <f>PUNTAJE!AH315</f>
        <v>0</v>
      </c>
      <c r="Q315" s="251">
        <f>PUNTAJE!AK315</f>
        <v>0</v>
      </c>
      <c r="R315" s="251">
        <f>PUNTAJE!AN315</f>
        <v>0</v>
      </c>
      <c r="S315" s="251">
        <f>PUNTAJE!AQ315</f>
        <v>0</v>
      </c>
      <c r="T315" s="251">
        <f>PUNTAJE!AT315</f>
        <v>0</v>
      </c>
      <c r="U315" s="251">
        <f>PUNTAJE!AW315</f>
        <v>0</v>
      </c>
      <c r="V315" s="251">
        <f>PUNTAJE!AZ315</f>
        <v>0</v>
      </c>
      <c r="W315" s="251">
        <f>PUNTAJE!BC315</f>
        <v>0</v>
      </c>
      <c r="X315" s="251">
        <f>PUNTAJE!BF315</f>
        <v>0</v>
      </c>
      <c r="Y315" s="251">
        <f>PUNTAJE!BI315</f>
        <v>0</v>
      </c>
      <c r="Z315" s="251">
        <f>PUNTAJE!BL315</f>
        <v>0</v>
      </c>
      <c r="AA315" s="251">
        <f>PUNTAJE!BO315</f>
        <v>0</v>
      </c>
      <c r="AB315" s="251">
        <f>PUNTAJE!BR315</f>
        <v>0</v>
      </c>
      <c r="AC315" s="251">
        <f>PUNTAJE!BU315</f>
        <v>0</v>
      </c>
      <c r="AD315" s="251">
        <f>PUNTAJE!BX315</f>
        <v>0</v>
      </c>
      <c r="AE315" s="251">
        <f>PUNTAJE!CA315</f>
        <v>0</v>
      </c>
      <c r="AF315" s="251">
        <f>PUNTAJE!CD315</f>
        <v>0</v>
      </c>
      <c r="AG315" s="251">
        <f>PUNTAJE!CG315</f>
        <v>0</v>
      </c>
      <c r="AH315" s="251">
        <f>PUNTAJE!CJ315</f>
        <v>0</v>
      </c>
      <c r="AI315" s="40">
        <f t="shared" si="89"/>
        <v>500</v>
      </c>
      <c r="AJ315" s="146" t="s">
        <v>558</v>
      </c>
      <c r="AK315" s="40">
        <f t="shared" ref="AK315" si="117">MAX(H315,I315,J315,K315,L315,M315,O315,P315,Q315,R315,S315,T315,U315,V315,W315,X315,Y315,Z315,AA315,AB315,AC315,AD315,AE315,AH315)</f>
        <v>0</v>
      </c>
      <c r="AM315" s="40" t="s">
        <v>601</v>
      </c>
      <c r="AP315" s="40" t="s">
        <v>602</v>
      </c>
    </row>
    <row r="316" spans="1:42" s="40" customFormat="1" ht="25.5" x14ac:dyDescent="0.2">
      <c r="A316" s="103">
        <v>307</v>
      </c>
      <c r="B316" s="202" t="s">
        <v>465</v>
      </c>
      <c r="C316" s="121" t="s">
        <v>464</v>
      </c>
      <c r="D316" s="146">
        <v>1</v>
      </c>
      <c r="E316" s="227" t="s">
        <v>53</v>
      </c>
      <c r="F316" s="228">
        <v>23.333333333333332</v>
      </c>
      <c r="G316" s="25">
        <v>8246.3765579999999</v>
      </c>
      <c r="H316" s="251">
        <f>PUNTAJE!J316</f>
        <v>0</v>
      </c>
      <c r="I316" s="251">
        <f>PUNTAJE!M316</f>
        <v>0</v>
      </c>
      <c r="J316" s="251">
        <f>PUNTAJE!P316</f>
        <v>0</v>
      </c>
      <c r="K316" s="251">
        <f>PUNTAJE!S316</f>
        <v>0</v>
      </c>
      <c r="L316" s="251">
        <f>PUNTAJE!V316</f>
        <v>0</v>
      </c>
      <c r="M316" s="251">
        <f>PUNTAJE!Y316</f>
        <v>0</v>
      </c>
      <c r="N316" s="251">
        <f>PUNTAJE!AB316</f>
        <v>364.33823529411762</v>
      </c>
      <c r="O316" s="251">
        <f>PUNTAJE!AE316</f>
        <v>0</v>
      </c>
      <c r="P316" s="251">
        <f>PUNTAJE!AH316</f>
        <v>0</v>
      </c>
      <c r="Q316" s="251">
        <f>PUNTAJE!AK316</f>
        <v>0</v>
      </c>
      <c r="R316" s="251">
        <f>PUNTAJE!AN316</f>
        <v>0</v>
      </c>
      <c r="S316" s="251">
        <f>PUNTAJE!AQ316</f>
        <v>0</v>
      </c>
      <c r="T316" s="251">
        <f>PUNTAJE!AT316</f>
        <v>0</v>
      </c>
      <c r="U316" s="251">
        <f>PUNTAJE!AW316</f>
        <v>0</v>
      </c>
      <c r="V316" s="251">
        <f>PUNTAJE!AZ316</f>
        <v>0</v>
      </c>
      <c r="W316" s="251">
        <f>PUNTAJE!BC316</f>
        <v>0</v>
      </c>
      <c r="X316" s="251">
        <f>PUNTAJE!BF316</f>
        <v>0</v>
      </c>
      <c r="Y316" s="251">
        <f>PUNTAJE!BI316</f>
        <v>0</v>
      </c>
      <c r="Z316" s="251">
        <f>PUNTAJE!BL316</f>
        <v>0</v>
      </c>
      <c r="AA316" s="251">
        <f>PUNTAJE!BO316</f>
        <v>0</v>
      </c>
      <c r="AB316" s="251">
        <f>PUNTAJE!BR316</f>
        <v>0</v>
      </c>
      <c r="AC316" s="251">
        <f>PUNTAJE!BU316</f>
        <v>0</v>
      </c>
      <c r="AD316" s="251">
        <f>PUNTAJE!BX316</f>
        <v>0</v>
      </c>
      <c r="AE316" s="251">
        <f>PUNTAJE!CA316</f>
        <v>0</v>
      </c>
      <c r="AF316" s="251">
        <f>PUNTAJE!CD316</f>
        <v>0</v>
      </c>
      <c r="AG316" s="251">
        <f>PUNTAJE!CG316</f>
        <v>500</v>
      </c>
      <c r="AH316" s="251">
        <f>PUNTAJE!CJ316</f>
        <v>0</v>
      </c>
      <c r="AI316" s="40">
        <f t="shared" si="89"/>
        <v>500</v>
      </c>
      <c r="AJ316" s="146" t="s">
        <v>605</v>
      </c>
      <c r="AK316" s="40">
        <f t="shared" ref="AK316:AK317" si="118">MAX(H316,I316,J316,K316,L316,M316,N316,O316,P316,Q316,R316,S316,T316,U316,V316,W316,X316,Y316,Z316,AA316,AB316,AC316,AD316,AE316,AF316,AH316)</f>
        <v>364.33823529411762</v>
      </c>
      <c r="AM316" s="40" t="s">
        <v>558</v>
      </c>
      <c r="AP316" s="40" t="s">
        <v>602</v>
      </c>
    </row>
    <row r="317" spans="1:42" s="40" customFormat="1" ht="25.5" x14ac:dyDescent="0.2">
      <c r="A317" s="103">
        <v>308</v>
      </c>
      <c r="B317" s="202" t="s">
        <v>466</v>
      </c>
      <c r="C317" s="121" t="s">
        <v>464</v>
      </c>
      <c r="D317" s="146">
        <v>1</v>
      </c>
      <c r="E317" s="227" t="s">
        <v>53</v>
      </c>
      <c r="F317" s="228">
        <v>21.666666666666668</v>
      </c>
      <c r="G317" s="25">
        <v>11168.617908</v>
      </c>
      <c r="H317" s="251">
        <f>PUNTAJE!J317</f>
        <v>0</v>
      </c>
      <c r="I317" s="251">
        <f>PUNTAJE!M317</f>
        <v>0</v>
      </c>
      <c r="J317" s="251">
        <f>PUNTAJE!P317</f>
        <v>0</v>
      </c>
      <c r="K317" s="251">
        <f>PUNTAJE!S317</f>
        <v>0</v>
      </c>
      <c r="L317" s="251">
        <f>PUNTAJE!V317</f>
        <v>0</v>
      </c>
      <c r="M317" s="251">
        <f>PUNTAJE!Y317</f>
        <v>0</v>
      </c>
      <c r="N317" s="251">
        <f>PUNTAJE!AB317</f>
        <v>366.53846153846155</v>
      </c>
      <c r="O317" s="251">
        <f>PUNTAJE!AE317</f>
        <v>0</v>
      </c>
      <c r="P317" s="251">
        <f>PUNTAJE!AH317</f>
        <v>0</v>
      </c>
      <c r="Q317" s="251">
        <f>PUNTAJE!AK317</f>
        <v>0</v>
      </c>
      <c r="R317" s="251">
        <f>PUNTAJE!AN317</f>
        <v>0</v>
      </c>
      <c r="S317" s="251">
        <f>PUNTAJE!AQ317</f>
        <v>0</v>
      </c>
      <c r="T317" s="251">
        <f>PUNTAJE!AT317</f>
        <v>0</v>
      </c>
      <c r="U317" s="251">
        <f>PUNTAJE!AW317</f>
        <v>0</v>
      </c>
      <c r="V317" s="251">
        <f>PUNTAJE!AZ317</f>
        <v>0</v>
      </c>
      <c r="W317" s="251">
        <f>PUNTAJE!BC317</f>
        <v>0</v>
      </c>
      <c r="X317" s="251">
        <f>PUNTAJE!BF317</f>
        <v>0</v>
      </c>
      <c r="Y317" s="251">
        <f>PUNTAJE!BI317</f>
        <v>0</v>
      </c>
      <c r="Z317" s="251">
        <f>PUNTAJE!BL317</f>
        <v>0</v>
      </c>
      <c r="AA317" s="251">
        <f>PUNTAJE!BO317</f>
        <v>0</v>
      </c>
      <c r="AB317" s="251">
        <f>PUNTAJE!BR317</f>
        <v>0</v>
      </c>
      <c r="AC317" s="251">
        <f>PUNTAJE!BU317</f>
        <v>0</v>
      </c>
      <c r="AD317" s="251">
        <f>PUNTAJE!BX317</f>
        <v>0</v>
      </c>
      <c r="AE317" s="251">
        <f>PUNTAJE!CA317</f>
        <v>0</v>
      </c>
      <c r="AF317" s="251">
        <f>PUNTAJE!CD317</f>
        <v>0</v>
      </c>
      <c r="AG317" s="251">
        <f>PUNTAJE!CG317</f>
        <v>500</v>
      </c>
      <c r="AH317" s="251">
        <f>PUNTAJE!CJ317</f>
        <v>0</v>
      </c>
      <c r="AI317" s="40">
        <f t="shared" si="89"/>
        <v>500</v>
      </c>
      <c r="AJ317" s="146" t="s">
        <v>605</v>
      </c>
      <c r="AK317" s="40">
        <f t="shared" si="118"/>
        <v>366.53846153846155</v>
      </c>
      <c r="AM317" s="40" t="s">
        <v>558</v>
      </c>
      <c r="AP317" s="40" t="s">
        <v>602</v>
      </c>
    </row>
    <row r="318" spans="1:42" s="40" customFormat="1" ht="38.25" x14ac:dyDescent="0.2">
      <c r="A318" s="103">
        <v>309</v>
      </c>
      <c r="B318" s="202" t="s">
        <v>467</v>
      </c>
      <c r="C318" s="121" t="s">
        <v>468</v>
      </c>
      <c r="D318" s="146">
        <v>1</v>
      </c>
      <c r="E318" s="227" t="s">
        <v>53</v>
      </c>
      <c r="F318" s="228">
        <v>98.333333333333329</v>
      </c>
      <c r="G318" s="25">
        <v>9372</v>
      </c>
      <c r="H318" s="251">
        <f>PUNTAJE!J318</f>
        <v>0</v>
      </c>
      <c r="I318" s="251">
        <f>PUNTAJE!M318</f>
        <v>0</v>
      </c>
      <c r="J318" s="251">
        <f>PUNTAJE!P318</f>
        <v>0</v>
      </c>
      <c r="K318" s="251">
        <f>PUNTAJE!S318</f>
        <v>0</v>
      </c>
      <c r="L318" s="251">
        <f>PUNTAJE!V318</f>
        <v>0</v>
      </c>
      <c r="M318" s="251">
        <f>PUNTAJE!Y318</f>
        <v>0</v>
      </c>
      <c r="N318" s="251">
        <f>PUNTAJE!AB318</f>
        <v>0</v>
      </c>
      <c r="O318" s="251">
        <f>PUNTAJE!AE318</f>
        <v>0</v>
      </c>
      <c r="P318" s="251">
        <f>PUNTAJE!AH318</f>
        <v>500</v>
      </c>
      <c r="Q318" s="251">
        <f>PUNTAJE!AK318</f>
        <v>0</v>
      </c>
      <c r="R318" s="251">
        <f>PUNTAJE!AN318</f>
        <v>0</v>
      </c>
      <c r="S318" s="251">
        <f>PUNTAJE!AQ318</f>
        <v>0</v>
      </c>
      <c r="T318" s="251">
        <f>PUNTAJE!AT318</f>
        <v>0</v>
      </c>
      <c r="U318" s="251">
        <f>PUNTAJE!AW318</f>
        <v>0</v>
      </c>
      <c r="V318" s="251">
        <f>PUNTAJE!AZ318</f>
        <v>0</v>
      </c>
      <c r="W318" s="251">
        <f>PUNTAJE!BC318</f>
        <v>0</v>
      </c>
      <c r="X318" s="251">
        <f>PUNTAJE!BF318</f>
        <v>0</v>
      </c>
      <c r="Y318" s="251">
        <f>PUNTAJE!BI318</f>
        <v>0</v>
      </c>
      <c r="Z318" s="251">
        <f>PUNTAJE!BL318</f>
        <v>0</v>
      </c>
      <c r="AA318" s="251">
        <f>PUNTAJE!BO318</f>
        <v>0</v>
      </c>
      <c r="AB318" s="251">
        <f>PUNTAJE!BR318</f>
        <v>0</v>
      </c>
      <c r="AC318" s="251">
        <f>PUNTAJE!BU318</f>
        <v>0</v>
      </c>
      <c r="AD318" s="251">
        <f>PUNTAJE!BX318</f>
        <v>0</v>
      </c>
      <c r="AE318" s="251">
        <f>PUNTAJE!CA318</f>
        <v>0</v>
      </c>
      <c r="AF318" s="251">
        <f>PUNTAJE!CD318</f>
        <v>0</v>
      </c>
      <c r="AG318" s="251">
        <f>PUNTAJE!CG318</f>
        <v>0</v>
      </c>
      <c r="AH318" s="251">
        <f>PUNTAJE!CJ318</f>
        <v>0</v>
      </c>
      <c r="AI318" s="40">
        <f t="shared" si="89"/>
        <v>500</v>
      </c>
      <c r="AJ318" s="146" t="s">
        <v>560</v>
      </c>
      <c r="AK318" s="206">
        <f>MAX(H318,I318,J318,K318,L318,M318,N318,O318,Q318,R318,S318,T318,U318,V318,W318,X318,Y318,Z318,AA318,AB318,AC318,AD318,AE318,AH318)</f>
        <v>0</v>
      </c>
      <c r="AM318" s="40" t="s">
        <v>601</v>
      </c>
      <c r="AP318" s="40" t="s">
        <v>602</v>
      </c>
    </row>
    <row r="319" spans="1:42" s="40" customFormat="1" ht="51" x14ac:dyDescent="0.2">
      <c r="A319" s="103">
        <v>310</v>
      </c>
      <c r="B319" s="202" t="s">
        <v>469</v>
      </c>
      <c r="C319" s="121" t="s">
        <v>470</v>
      </c>
      <c r="D319" s="146">
        <v>1</v>
      </c>
      <c r="E319" s="227" t="s">
        <v>53</v>
      </c>
      <c r="F319" s="228">
        <v>1727</v>
      </c>
      <c r="G319" s="25">
        <v>1463.7</v>
      </c>
      <c r="H319" s="251">
        <f>PUNTAJE!J319</f>
        <v>0</v>
      </c>
      <c r="I319" s="251">
        <f>PUNTAJE!M319</f>
        <v>0</v>
      </c>
      <c r="J319" s="251">
        <f>PUNTAJE!P319</f>
        <v>0</v>
      </c>
      <c r="K319" s="251">
        <f>PUNTAJE!S319</f>
        <v>0</v>
      </c>
      <c r="L319" s="251">
        <f>PUNTAJE!V319</f>
        <v>0</v>
      </c>
      <c r="M319" s="251">
        <f>PUNTAJE!Y319</f>
        <v>500</v>
      </c>
      <c r="N319" s="251">
        <f>PUNTAJE!AB319</f>
        <v>495.16908212560384</v>
      </c>
      <c r="O319" s="251">
        <f>PUNTAJE!AE319</f>
        <v>0</v>
      </c>
      <c r="P319" s="251">
        <f>PUNTAJE!AH319</f>
        <v>498.78345498783455</v>
      </c>
      <c r="Q319" s="251">
        <f>PUNTAJE!AK319</f>
        <v>0</v>
      </c>
      <c r="R319" s="251">
        <f>PUNTAJE!AN319</f>
        <v>0</v>
      </c>
      <c r="S319" s="251">
        <f>PUNTAJE!AQ319</f>
        <v>0</v>
      </c>
      <c r="T319" s="251">
        <f>PUNTAJE!AT319</f>
        <v>0</v>
      </c>
      <c r="U319" s="251">
        <f>PUNTAJE!AW319</f>
        <v>0</v>
      </c>
      <c r="V319" s="251">
        <f>PUNTAJE!AZ319</f>
        <v>0</v>
      </c>
      <c r="W319" s="251">
        <f>PUNTAJE!BC319</f>
        <v>400.91264667535853</v>
      </c>
      <c r="X319" s="251">
        <f>PUNTAJE!BF319</f>
        <v>0</v>
      </c>
      <c r="Y319" s="251">
        <f>PUNTAJE!BI319</f>
        <v>0</v>
      </c>
      <c r="Z319" s="251">
        <f>PUNTAJE!BL319</f>
        <v>0</v>
      </c>
      <c r="AA319" s="251">
        <f>PUNTAJE!BO319</f>
        <v>0</v>
      </c>
      <c r="AB319" s="251">
        <f>PUNTAJE!BR319</f>
        <v>0</v>
      </c>
      <c r="AC319" s="251">
        <f>PUNTAJE!BU319</f>
        <v>498.78345498783455</v>
      </c>
      <c r="AD319" s="251">
        <f>PUNTAJE!BX319</f>
        <v>0</v>
      </c>
      <c r="AE319" s="251">
        <f>PUNTAJE!CA319</f>
        <v>0</v>
      </c>
      <c r="AF319" s="251">
        <f>PUNTAJE!CD319</f>
        <v>0</v>
      </c>
      <c r="AG319" s="251">
        <f>PUNTAJE!CG319</f>
        <v>0</v>
      </c>
      <c r="AH319" s="251">
        <f>PUNTAJE!CJ319</f>
        <v>0</v>
      </c>
      <c r="AI319" s="40">
        <f t="shared" si="89"/>
        <v>500</v>
      </c>
      <c r="AJ319" s="146" t="s">
        <v>557</v>
      </c>
      <c r="AK319" s="40">
        <f>MAX(H319,I319,J319,K319,L319,N319,O319,P319,Q319,R319,S319,T319,U319,V319,W319,X319,Y319,Z319,AA319,AB319,AC319,AD319,AE319,AH319)</f>
        <v>498.78345498783455</v>
      </c>
      <c r="AL319" s="40">
        <f>AK319-P319</f>
        <v>0</v>
      </c>
      <c r="AM319" s="40" t="s">
        <v>560</v>
      </c>
      <c r="AN319" s="40">
        <f>MAX(H319,I319,J319,K319,L319,N319,O319,Q319,R319,S319,T319,U319,V319,W319,X319,Y319,Z319,AA319,AB319,AC319,AD319,AE319,AH319)</f>
        <v>498.78345498783455</v>
      </c>
      <c r="AP319" s="40" t="s">
        <v>571</v>
      </c>
    </row>
    <row r="320" spans="1:42" s="40" customFormat="1" ht="38.25" x14ac:dyDescent="0.2">
      <c r="A320" s="103">
        <v>311</v>
      </c>
      <c r="B320" s="202" t="s">
        <v>471</v>
      </c>
      <c r="C320" s="121" t="s">
        <v>52</v>
      </c>
      <c r="D320" s="146">
        <v>1</v>
      </c>
      <c r="E320" s="227" t="s">
        <v>53</v>
      </c>
      <c r="F320" s="228">
        <v>26.333333333333332</v>
      </c>
      <c r="G320" s="25">
        <v>7103</v>
      </c>
      <c r="H320" s="251">
        <f>PUNTAJE!J320</f>
        <v>0</v>
      </c>
      <c r="I320" s="251">
        <f>PUNTAJE!M320</f>
        <v>409.42028985507244</v>
      </c>
      <c r="J320" s="251">
        <f>PUNTAJE!P320</f>
        <v>0</v>
      </c>
      <c r="K320" s="251">
        <f>PUNTAJE!S320</f>
        <v>0</v>
      </c>
      <c r="L320" s="251">
        <f>PUNTAJE!V320</f>
        <v>0</v>
      </c>
      <c r="M320" s="251">
        <f>PUNTAJE!Y320</f>
        <v>0</v>
      </c>
      <c r="N320" s="251">
        <f>PUNTAJE!AB320</f>
        <v>0</v>
      </c>
      <c r="O320" s="251">
        <f>PUNTAJE!AE320</f>
        <v>0</v>
      </c>
      <c r="P320" s="251">
        <f>PUNTAJE!AH320</f>
        <v>0</v>
      </c>
      <c r="Q320" s="251">
        <f>PUNTAJE!AK320</f>
        <v>0</v>
      </c>
      <c r="R320" s="251">
        <f>PUNTAJE!AN320</f>
        <v>0</v>
      </c>
      <c r="S320" s="251">
        <f>PUNTAJE!AQ320</f>
        <v>500</v>
      </c>
      <c r="T320" s="251">
        <f>PUNTAJE!AT320</f>
        <v>0</v>
      </c>
      <c r="U320" s="251">
        <f>PUNTAJE!AW320</f>
        <v>0</v>
      </c>
      <c r="V320" s="251">
        <f>PUNTAJE!AZ320</f>
        <v>0</v>
      </c>
      <c r="W320" s="251">
        <f>PUNTAJE!BC320</f>
        <v>0</v>
      </c>
      <c r="X320" s="251">
        <f>PUNTAJE!BF320</f>
        <v>402.59370101182844</v>
      </c>
      <c r="Y320" s="251">
        <f>PUNTAJE!BI320</f>
        <v>0</v>
      </c>
      <c r="Z320" s="251">
        <f>PUNTAJE!BL320</f>
        <v>452.57930150592756</v>
      </c>
      <c r="AA320" s="251">
        <f>PUNTAJE!BO320</f>
        <v>0</v>
      </c>
      <c r="AB320" s="251">
        <f>PUNTAJE!BR320</f>
        <v>0</v>
      </c>
      <c r="AC320" s="251">
        <f>PUNTAJE!BU320</f>
        <v>0</v>
      </c>
      <c r="AD320" s="251">
        <f>PUNTAJE!BX320</f>
        <v>0</v>
      </c>
      <c r="AE320" s="251">
        <f>PUNTAJE!CA320</f>
        <v>0</v>
      </c>
      <c r="AF320" s="251">
        <f>PUNTAJE!CD320</f>
        <v>0</v>
      </c>
      <c r="AG320" s="251">
        <f>PUNTAJE!CG320</f>
        <v>0</v>
      </c>
      <c r="AH320" s="251">
        <f>PUNTAJE!CJ320</f>
        <v>0</v>
      </c>
      <c r="AI320" s="40">
        <f t="shared" si="89"/>
        <v>500</v>
      </c>
      <c r="AJ320" s="146" t="s">
        <v>563</v>
      </c>
      <c r="AK320" s="40">
        <f t="shared" ref="AK320:AK323" si="119">MAX(H320,I320,J320,K320,L320,M320,N320,O320,P320,Q320,R320,T320,U320,V320,W320,X320,Y320,Z320,AA320,AB320,AC320,AD320,AE320,AH320)</f>
        <v>452.57930150592756</v>
      </c>
      <c r="AL320" s="40">
        <f t="shared" ref="AL320" si="120">AK320-Z320</f>
        <v>0</v>
      </c>
      <c r="AM320" s="146" t="s">
        <v>568</v>
      </c>
      <c r="AN320" s="40">
        <f>MAX(H320,I320,J320,K320,L320,M320,N320,O320,P320,Q320,R320,T320,U320,V320,W320,X320,Y320,AA320,AB320,AC320,AD320,AE320,AH320)</f>
        <v>409.42028985507244</v>
      </c>
      <c r="AP320" s="146" t="s">
        <v>553</v>
      </c>
    </row>
    <row r="321" spans="1:42" s="40" customFormat="1" ht="38.25" x14ac:dyDescent="0.2">
      <c r="A321" s="103">
        <v>312</v>
      </c>
      <c r="B321" s="202" t="s">
        <v>472</v>
      </c>
      <c r="C321" s="121" t="s">
        <v>52</v>
      </c>
      <c r="D321" s="146">
        <v>1</v>
      </c>
      <c r="E321" s="227" t="s">
        <v>53</v>
      </c>
      <c r="F321" s="228">
        <v>219.66666666666666</v>
      </c>
      <c r="G321" s="25">
        <v>5655.9510000000009</v>
      </c>
      <c r="H321" s="251">
        <f>PUNTAJE!J321</f>
        <v>0</v>
      </c>
      <c r="I321" s="251">
        <f>PUNTAJE!M321</f>
        <v>409.09090909090907</v>
      </c>
      <c r="J321" s="251">
        <f>PUNTAJE!P321</f>
        <v>0</v>
      </c>
      <c r="K321" s="251">
        <f>PUNTAJE!S321</f>
        <v>0</v>
      </c>
      <c r="L321" s="251">
        <f>PUNTAJE!V321</f>
        <v>0</v>
      </c>
      <c r="M321" s="251">
        <f>PUNTAJE!Y321</f>
        <v>0</v>
      </c>
      <c r="N321" s="251">
        <f>PUNTAJE!AB321</f>
        <v>0</v>
      </c>
      <c r="O321" s="251">
        <f>PUNTAJE!AE321</f>
        <v>0</v>
      </c>
      <c r="P321" s="251">
        <f>PUNTAJE!AH321</f>
        <v>0</v>
      </c>
      <c r="Q321" s="251">
        <f>PUNTAJE!AK321</f>
        <v>0</v>
      </c>
      <c r="R321" s="251">
        <f>PUNTAJE!AN321</f>
        <v>0</v>
      </c>
      <c r="S321" s="251">
        <f>PUNTAJE!AQ321</f>
        <v>500</v>
      </c>
      <c r="T321" s="251">
        <f>PUNTAJE!AT321</f>
        <v>0</v>
      </c>
      <c r="U321" s="251">
        <f>PUNTAJE!AW321</f>
        <v>0</v>
      </c>
      <c r="V321" s="251">
        <f>PUNTAJE!AZ321</f>
        <v>0</v>
      </c>
      <c r="W321" s="251">
        <f>PUNTAJE!BC321</f>
        <v>0</v>
      </c>
      <c r="X321" s="251">
        <f>PUNTAJE!BF321</f>
        <v>333.53098132226506</v>
      </c>
      <c r="Y321" s="251">
        <f>PUNTAJE!BI321</f>
        <v>0</v>
      </c>
      <c r="Z321" s="251">
        <f>PUNTAJE!BL321</f>
        <v>338.49857078381223</v>
      </c>
      <c r="AA321" s="251">
        <f>PUNTAJE!BO321</f>
        <v>0</v>
      </c>
      <c r="AB321" s="251">
        <f>PUNTAJE!BR321</f>
        <v>0</v>
      </c>
      <c r="AC321" s="251">
        <f>PUNTAJE!BU321</f>
        <v>0</v>
      </c>
      <c r="AD321" s="251">
        <f>PUNTAJE!BX321</f>
        <v>0</v>
      </c>
      <c r="AE321" s="251">
        <f>PUNTAJE!CA321</f>
        <v>0</v>
      </c>
      <c r="AF321" s="251">
        <f>PUNTAJE!CD321</f>
        <v>0</v>
      </c>
      <c r="AG321" s="251">
        <f>PUNTAJE!CG321</f>
        <v>0</v>
      </c>
      <c r="AH321" s="251">
        <f>PUNTAJE!CJ321</f>
        <v>0</v>
      </c>
      <c r="AI321" s="40">
        <f t="shared" si="89"/>
        <v>500</v>
      </c>
      <c r="AJ321" s="146" t="s">
        <v>563</v>
      </c>
      <c r="AK321" s="40">
        <f t="shared" si="119"/>
        <v>409.09090909090907</v>
      </c>
      <c r="AL321" s="40">
        <f t="shared" ref="AL321:AL322" si="121">AK321-I321</f>
        <v>0</v>
      </c>
      <c r="AM321" s="146" t="s">
        <v>553</v>
      </c>
      <c r="AN321" s="40">
        <f t="shared" ref="AN321:AN322" si="122">MAX(H321,J321,K321,L321,M321,N321,O321,P321,Q321,R321,T321,U321,V321,W321,X321,Y321,Z321,AA321,AB321,AC321,AD321,AE321,AH321)</f>
        <v>338.49857078381223</v>
      </c>
      <c r="AO321" s="255">
        <f>AN321-Z321</f>
        <v>0</v>
      </c>
      <c r="AP321" s="146" t="s">
        <v>568</v>
      </c>
    </row>
    <row r="322" spans="1:42" s="40" customFormat="1" ht="38.25" x14ac:dyDescent="0.2">
      <c r="A322" s="103">
        <v>313</v>
      </c>
      <c r="B322" s="202" t="s">
        <v>473</v>
      </c>
      <c r="C322" s="121" t="s">
        <v>52</v>
      </c>
      <c r="D322" s="146">
        <v>1</v>
      </c>
      <c r="E322" s="227" t="s">
        <v>53</v>
      </c>
      <c r="F322" s="228">
        <v>270</v>
      </c>
      <c r="G322" s="25">
        <v>5655.9510000000009</v>
      </c>
      <c r="H322" s="251">
        <f>PUNTAJE!J322</f>
        <v>0</v>
      </c>
      <c r="I322" s="251">
        <f>PUNTAJE!M322</f>
        <v>409.09090909090907</v>
      </c>
      <c r="J322" s="251">
        <f>PUNTAJE!P322</f>
        <v>0</v>
      </c>
      <c r="K322" s="251">
        <f>PUNTAJE!S322</f>
        <v>0</v>
      </c>
      <c r="L322" s="251">
        <f>PUNTAJE!V322</f>
        <v>0</v>
      </c>
      <c r="M322" s="251">
        <f>PUNTAJE!Y322</f>
        <v>0</v>
      </c>
      <c r="N322" s="251">
        <f>PUNTAJE!AB322</f>
        <v>0</v>
      </c>
      <c r="O322" s="251">
        <f>PUNTAJE!AE322</f>
        <v>0</v>
      </c>
      <c r="P322" s="251">
        <f>PUNTAJE!AH322</f>
        <v>0</v>
      </c>
      <c r="Q322" s="251">
        <f>PUNTAJE!AK322</f>
        <v>0</v>
      </c>
      <c r="R322" s="251">
        <f>PUNTAJE!AN322</f>
        <v>0</v>
      </c>
      <c r="S322" s="251">
        <f>PUNTAJE!AQ322</f>
        <v>500</v>
      </c>
      <c r="T322" s="251">
        <f>PUNTAJE!AT322</f>
        <v>0</v>
      </c>
      <c r="U322" s="251">
        <f>PUNTAJE!AW322</f>
        <v>0</v>
      </c>
      <c r="V322" s="251">
        <f>PUNTAJE!AZ322</f>
        <v>0</v>
      </c>
      <c r="W322" s="251">
        <f>PUNTAJE!BC322</f>
        <v>0</v>
      </c>
      <c r="X322" s="251">
        <f>PUNTAJE!BF322</f>
        <v>0</v>
      </c>
      <c r="Y322" s="251">
        <f>PUNTAJE!BI322</f>
        <v>0</v>
      </c>
      <c r="Z322" s="251">
        <f>PUNTAJE!BL322</f>
        <v>394.39088518843118</v>
      </c>
      <c r="AA322" s="251">
        <f>PUNTAJE!BO322</f>
        <v>0</v>
      </c>
      <c r="AB322" s="251">
        <f>PUNTAJE!BR322</f>
        <v>0</v>
      </c>
      <c r="AC322" s="251">
        <f>PUNTAJE!BU322</f>
        <v>0</v>
      </c>
      <c r="AD322" s="251">
        <f>PUNTAJE!BX322</f>
        <v>0</v>
      </c>
      <c r="AE322" s="251">
        <f>PUNTAJE!CA322</f>
        <v>0</v>
      </c>
      <c r="AF322" s="251">
        <f>PUNTAJE!CD322</f>
        <v>0</v>
      </c>
      <c r="AG322" s="251">
        <f>PUNTAJE!CG322</f>
        <v>0</v>
      </c>
      <c r="AH322" s="251">
        <f>PUNTAJE!CJ322</f>
        <v>0</v>
      </c>
      <c r="AI322" s="40">
        <f t="shared" si="89"/>
        <v>500</v>
      </c>
      <c r="AJ322" s="146" t="s">
        <v>563</v>
      </c>
      <c r="AK322" s="40">
        <f t="shared" si="119"/>
        <v>409.09090909090907</v>
      </c>
      <c r="AL322" s="40">
        <f t="shared" si="121"/>
        <v>0</v>
      </c>
      <c r="AM322" s="146" t="s">
        <v>553</v>
      </c>
      <c r="AN322" s="40">
        <f t="shared" si="122"/>
        <v>394.39088518843118</v>
      </c>
      <c r="AO322" s="255">
        <f>AN322-Z322</f>
        <v>0</v>
      </c>
      <c r="AP322" s="146" t="s">
        <v>568</v>
      </c>
    </row>
    <row r="323" spans="1:42" s="40" customFormat="1" ht="63.75" x14ac:dyDescent="0.2">
      <c r="A323" s="103">
        <v>314</v>
      </c>
      <c r="B323" s="202" t="s">
        <v>474</v>
      </c>
      <c r="C323" s="121" t="s">
        <v>52</v>
      </c>
      <c r="D323" s="146">
        <v>1</v>
      </c>
      <c r="E323" s="227" t="s">
        <v>53</v>
      </c>
      <c r="F323" s="228">
        <v>1</v>
      </c>
      <c r="G323" s="25">
        <v>64630</v>
      </c>
      <c r="H323" s="251">
        <f>PUNTAJE!J323</f>
        <v>0</v>
      </c>
      <c r="I323" s="251">
        <f>PUNTAJE!M323</f>
        <v>0</v>
      </c>
      <c r="J323" s="251">
        <f>PUNTAJE!P323</f>
        <v>0</v>
      </c>
      <c r="K323" s="251">
        <f>PUNTAJE!S323</f>
        <v>0</v>
      </c>
      <c r="L323" s="251">
        <f>PUNTAJE!V323</f>
        <v>0</v>
      </c>
      <c r="M323" s="251">
        <f>PUNTAJE!Y323</f>
        <v>0</v>
      </c>
      <c r="N323" s="251">
        <f>PUNTAJE!AB323</f>
        <v>0</v>
      </c>
      <c r="O323" s="251">
        <f>PUNTAJE!AE323</f>
        <v>0</v>
      </c>
      <c r="P323" s="251">
        <f>PUNTAJE!AH323</f>
        <v>0</v>
      </c>
      <c r="Q323" s="251">
        <f>PUNTAJE!AK323</f>
        <v>0</v>
      </c>
      <c r="R323" s="251">
        <f>PUNTAJE!AN323</f>
        <v>0</v>
      </c>
      <c r="S323" s="251">
        <f>PUNTAJE!AQ323</f>
        <v>500</v>
      </c>
      <c r="T323" s="251">
        <f>PUNTAJE!AT323</f>
        <v>0</v>
      </c>
      <c r="U323" s="251">
        <f>PUNTAJE!AW323</f>
        <v>0</v>
      </c>
      <c r="V323" s="251">
        <f>PUNTAJE!AZ323</f>
        <v>0</v>
      </c>
      <c r="W323" s="251">
        <f>PUNTAJE!BC323</f>
        <v>0</v>
      </c>
      <c r="X323" s="251">
        <f>PUNTAJE!BF323</f>
        <v>0</v>
      </c>
      <c r="Y323" s="251">
        <f>PUNTAJE!BI323</f>
        <v>0</v>
      </c>
      <c r="Z323" s="251">
        <f>PUNTAJE!BL323</f>
        <v>0</v>
      </c>
      <c r="AA323" s="251">
        <f>PUNTAJE!BO323</f>
        <v>0</v>
      </c>
      <c r="AB323" s="251">
        <f>PUNTAJE!BR323</f>
        <v>0</v>
      </c>
      <c r="AC323" s="251">
        <f>PUNTAJE!BU323</f>
        <v>0</v>
      </c>
      <c r="AD323" s="251">
        <f>PUNTAJE!BX323</f>
        <v>0</v>
      </c>
      <c r="AE323" s="251">
        <f>PUNTAJE!CA323</f>
        <v>0</v>
      </c>
      <c r="AF323" s="251">
        <f>PUNTAJE!CD323</f>
        <v>0</v>
      </c>
      <c r="AG323" s="251">
        <f>PUNTAJE!CG323</f>
        <v>0</v>
      </c>
      <c r="AH323" s="251">
        <f>PUNTAJE!CJ323</f>
        <v>0</v>
      </c>
      <c r="AI323" s="40">
        <f t="shared" si="89"/>
        <v>500</v>
      </c>
      <c r="AJ323" s="146" t="s">
        <v>563</v>
      </c>
      <c r="AK323" s="40">
        <f t="shared" si="119"/>
        <v>0</v>
      </c>
      <c r="AM323" s="40" t="s">
        <v>601</v>
      </c>
      <c r="AP323" s="40" t="s">
        <v>602</v>
      </c>
    </row>
    <row r="324" spans="1:42" s="40" customFormat="1" ht="51" x14ac:dyDescent="0.2">
      <c r="A324" s="103">
        <v>315</v>
      </c>
      <c r="B324" s="202" t="s">
        <v>475</v>
      </c>
      <c r="C324" s="121" t="s">
        <v>52</v>
      </c>
      <c r="D324" s="146">
        <v>1</v>
      </c>
      <c r="E324" s="227" t="s">
        <v>53</v>
      </c>
      <c r="F324" s="228">
        <v>1</v>
      </c>
      <c r="G324" s="25">
        <v>51252.631578947374</v>
      </c>
      <c r="H324" s="251">
        <f>PUNTAJE!J324</f>
        <v>0</v>
      </c>
      <c r="I324" s="251">
        <f>PUNTAJE!M324</f>
        <v>500</v>
      </c>
      <c r="J324" s="251">
        <f>PUNTAJE!P324</f>
        <v>0</v>
      </c>
      <c r="K324" s="251">
        <f>PUNTAJE!S324</f>
        <v>0</v>
      </c>
      <c r="L324" s="251">
        <f>PUNTAJE!V324</f>
        <v>0</v>
      </c>
      <c r="M324" s="251">
        <f>PUNTAJE!Y324</f>
        <v>0</v>
      </c>
      <c r="N324" s="251">
        <f>PUNTAJE!AB324</f>
        <v>0</v>
      </c>
      <c r="O324" s="251">
        <f>PUNTAJE!AE324</f>
        <v>0</v>
      </c>
      <c r="P324" s="251">
        <f>PUNTAJE!AH324</f>
        <v>0</v>
      </c>
      <c r="Q324" s="251">
        <f>PUNTAJE!AK324</f>
        <v>0</v>
      </c>
      <c r="R324" s="251">
        <f>PUNTAJE!AN324</f>
        <v>0</v>
      </c>
      <c r="S324" s="251">
        <f>PUNTAJE!AQ324</f>
        <v>410</v>
      </c>
      <c r="T324" s="251">
        <f>PUNTAJE!AT324</f>
        <v>0</v>
      </c>
      <c r="U324" s="251">
        <f>PUNTAJE!AW324</f>
        <v>0</v>
      </c>
      <c r="V324" s="251">
        <f>PUNTAJE!AZ324</f>
        <v>0</v>
      </c>
      <c r="W324" s="251">
        <f>PUNTAJE!BC324</f>
        <v>0</v>
      </c>
      <c r="X324" s="251">
        <f>PUNTAJE!BF324</f>
        <v>375.58857477876916</v>
      </c>
      <c r="Y324" s="251">
        <f>PUNTAJE!BI324</f>
        <v>0</v>
      </c>
      <c r="Z324" s="251">
        <f>PUNTAJE!BL324</f>
        <v>0</v>
      </c>
      <c r="AA324" s="251">
        <f>PUNTAJE!BO324</f>
        <v>0</v>
      </c>
      <c r="AB324" s="251">
        <f>PUNTAJE!BR324</f>
        <v>0</v>
      </c>
      <c r="AC324" s="251">
        <f>PUNTAJE!BU324</f>
        <v>0</v>
      </c>
      <c r="AD324" s="251">
        <f>PUNTAJE!BX324</f>
        <v>0</v>
      </c>
      <c r="AE324" s="251">
        <f>PUNTAJE!CA324</f>
        <v>0</v>
      </c>
      <c r="AF324" s="251">
        <f>PUNTAJE!CD324</f>
        <v>0</v>
      </c>
      <c r="AG324" s="251">
        <f>PUNTAJE!CG324</f>
        <v>0</v>
      </c>
      <c r="AH324" s="251">
        <f>PUNTAJE!CJ324</f>
        <v>0</v>
      </c>
      <c r="AI324" s="40">
        <f t="shared" si="89"/>
        <v>500</v>
      </c>
      <c r="AJ324" s="146" t="s">
        <v>553</v>
      </c>
      <c r="AK324" s="40">
        <f>MAX(H324,J324,K324,L324,M324,N324,O324,P324,Q324,R324,S324,T324,U324,V324,W324,X324,Y324,Z324,AA324,AB324,AC324,AD324,AE324,AH324)</f>
        <v>410</v>
      </c>
      <c r="AM324" s="40" t="s">
        <v>563</v>
      </c>
      <c r="AP324" s="40" t="s">
        <v>567</v>
      </c>
    </row>
    <row r="325" spans="1:42" s="40" customFormat="1" ht="51" x14ac:dyDescent="0.2">
      <c r="A325" s="103">
        <v>316</v>
      </c>
      <c r="B325" s="202" t="s">
        <v>476</v>
      </c>
      <c r="C325" s="121" t="s">
        <v>52</v>
      </c>
      <c r="D325" s="146">
        <v>1</v>
      </c>
      <c r="E325" s="227" t="s">
        <v>53</v>
      </c>
      <c r="F325" s="228">
        <v>2</v>
      </c>
      <c r="G325" s="25">
        <v>24760.496599999999</v>
      </c>
      <c r="H325" s="251">
        <f>PUNTAJE!J325</f>
        <v>0</v>
      </c>
      <c r="I325" s="251">
        <f>PUNTAJE!M325</f>
        <v>0</v>
      </c>
      <c r="J325" s="251">
        <f>PUNTAJE!P325</f>
        <v>0</v>
      </c>
      <c r="K325" s="251">
        <f>PUNTAJE!S325</f>
        <v>0</v>
      </c>
      <c r="L325" s="251">
        <f>PUNTAJE!V325</f>
        <v>0</v>
      </c>
      <c r="M325" s="251">
        <f>PUNTAJE!Y325</f>
        <v>0</v>
      </c>
      <c r="N325" s="251">
        <f>PUNTAJE!AB325</f>
        <v>0</v>
      </c>
      <c r="O325" s="251">
        <f>PUNTAJE!AE325</f>
        <v>0</v>
      </c>
      <c r="P325" s="251">
        <f>PUNTAJE!AH325</f>
        <v>0</v>
      </c>
      <c r="Q325" s="251">
        <f>PUNTAJE!AK325</f>
        <v>0</v>
      </c>
      <c r="R325" s="251">
        <f>PUNTAJE!AN325</f>
        <v>0</v>
      </c>
      <c r="S325" s="251">
        <f>PUNTAJE!AQ325</f>
        <v>500</v>
      </c>
      <c r="T325" s="251">
        <f>PUNTAJE!AT325</f>
        <v>0</v>
      </c>
      <c r="U325" s="251">
        <f>PUNTAJE!AW325</f>
        <v>0</v>
      </c>
      <c r="V325" s="251">
        <f>PUNTAJE!AZ325</f>
        <v>0</v>
      </c>
      <c r="W325" s="251">
        <f>PUNTAJE!BC325</f>
        <v>0</v>
      </c>
      <c r="X325" s="251">
        <f>PUNTAJE!BF325</f>
        <v>0</v>
      </c>
      <c r="Y325" s="251">
        <f>PUNTAJE!BI325</f>
        <v>0</v>
      </c>
      <c r="Z325" s="251">
        <f>PUNTAJE!BL325</f>
        <v>0</v>
      </c>
      <c r="AA325" s="251">
        <f>PUNTAJE!BO325</f>
        <v>0</v>
      </c>
      <c r="AB325" s="251">
        <f>PUNTAJE!BR325</f>
        <v>0</v>
      </c>
      <c r="AC325" s="251">
        <f>PUNTAJE!BU325</f>
        <v>0</v>
      </c>
      <c r="AD325" s="251">
        <f>PUNTAJE!BX325</f>
        <v>0</v>
      </c>
      <c r="AE325" s="251">
        <f>PUNTAJE!CA325</f>
        <v>0</v>
      </c>
      <c r="AF325" s="251">
        <f>PUNTAJE!CD325</f>
        <v>0</v>
      </c>
      <c r="AG325" s="251">
        <f>PUNTAJE!CG325</f>
        <v>0</v>
      </c>
      <c r="AH325" s="251">
        <f>PUNTAJE!CJ325</f>
        <v>0</v>
      </c>
      <c r="AI325" s="40">
        <f t="shared" si="89"/>
        <v>500</v>
      </c>
      <c r="AJ325" s="146" t="s">
        <v>563</v>
      </c>
      <c r="AK325" s="40">
        <f>MAX(H325,I325,J325,K325,L325,M325,N325,O325,P325,Q325,R325,T325,U325,V325,W325,X325,Y325,Z325,AA325,AB325,AC325,AD325,AE325,AH325)</f>
        <v>0</v>
      </c>
      <c r="AM325" s="40" t="s">
        <v>601</v>
      </c>
      <c r="AP325" s="40" t="s">
        <v>602</v>
      </c>
    </row>
    <row r="326" spans="1:42" s="40" customFormat="1" ht="38.25" x14ac:dyDescent="0.2">
      <c r="A326" s="103">
        <v>317</v>
      </c>
      <c r="B326" s="202" t="s">
        <v>477</v>
      </c>
      <c r="C326" s="121" t="s">
        <v>52</v>
      </c>
      <c r="D326" s="146">
        <v>1</v>
      </c>
      <c r="E326" s="227" t="s">
        <v>53</v>
      </c>
      <c r="F326" s="228">
        <v>1</v>
      </c>
      <c r="G326" s="25">
        <v>11500</v>
      </c>
      <c r="H326" s="251">
        <f>PUNTAJE!J326</f>
        <v>0</v>
      </c>
      <c r="I326" s="251">
        <f>PUNTAJE!M326</f>
        <v>376.10619469026551</v>
      </c>
      <c r="J326" s="251">
        <f>PUNTAJE!P326</f>
        <v>500</v>
      </c>
      <c r="K326" s="251">
        <f>PUNTAJE!S326</f>
        <v>0</v>
      </c>
      <c r="L326" s="251">
        <f>PUNTAJE!V326</f>
        <v>0</v>
      </c>
      <c r="M326" s="251">
        <f>PUNTAJE!Y326</f>
        <v>0</v>
      </c>
      <c r="N326" s="251">
        <f>PUNTAJE!AB326</f>
        <v>0</v>
      </c>
      <c r="O326" s="251">
        <f>PUNTAJE!AE326</f>
        <v>0</v>
      </c>
      <c r="P326" s="251">
        <f>PUNTAJE!AH326</f>
        <v>0</v>
      </c>
      <c r="Q326" s="251">
        <f>PUNTAJE!AK326</f>
        <v>0</v>
      </c>
      <c r="R326" s="251">
        <f>PUNTAJE!AN326</f>
        <v>0</v>
      </c>
      <c r="S326" s="251">
        <f>PUNTAJE!AQ326</f>
        <v>425</v>
      </c>
      <c r="T326" s="251">
        <f>PUNTAJE!AT326</f>
        <v>0</v>
      </c>
      <c r="U326" s="251">
        <f>PUNTAJE!AW326</f>
        <v>0</v>
      </c>
      <c r="V326" s="251">
        <f>PUNTAJE!AZ326</f>
        <v>0</v>
      </c>
      <c r="W326" s="251">
        <f>PUNTAJE!BC326</f>
        <v>0</v>
      </c>
      <c r="X326" s="251">
        <f>PUNTAJE!BF326</f>
        <v>0</v>
      </c>
      <c r="Y326" s="251">
        <f>PUNTAJE!BI326</f>
        <v>0</v>
      </c>
      <c r="Z326" s="251">
        <f>PUNTAJE!BL326</f>
        <v>0</v>
      </c>
      <c r="AA326" s="251">
        <f>PUNTAJE!BO326</f>
        <v>0</v>
      </c>
      <c r="AB326" s="251">
        <f>PUNTAJE!BR326</f>
        <v>0</v>
      </c>
      <c r="AC326" s="251">
        <f>PUNTAJE!BU326</f>
        <v>0</v>
      </c>
      <c r="AD326" s="251">
        <f>PUNTAJE!BX326</f>
        <v>0</v>
      </c>
      <c r="AE326" s="251">
        <f>PUNTAJE!CA326</f>
        <v>0</v>
      </c>
      <c r="AF326" s="251">
        <f>PUNTAJE!CD326</f>
        <v>0</v>
      </c>
      <c r="AG326" s="251">
        <f>PUNTAJE!CG326</f>
        <v>0</v>
      </c>
      <c r="AH326" s="251">
        <f>PUNTAJE!CJ326</f>
        <v>0</v>
      </c>
      <c r="AI326" s="40">
        <f t="shared" si="89"/>
        <v>500</v>
      </c>
      <c r="AJ326" s="146" t="s">
        <v>554</v>
      </c>
      <c r="AK326" s="40">
        <f>MAX(H326,I326,,K326,L326,M326,N326,O326,P326,Q326,R326,S326,T326,U326,V326,W326,X326,Y326,Z326,AA326,AB326,AC326,AD326,AE326,AH326)</f>
        <v>425</v>
      </c>
      <c r="AL326" s="40">
        <f>AK326-S326</f>
        <v>0</v>
      </c>
      <c r="AM326" s="40" t="s">
        <v>563</v>
      </c>
      <c r="AN326" s="40">
        <f>MAX(H326,I326,,K326,L326,M326,N326,O326,P326,Q326,R326,T326,U326,V326,W326,X326,Y326,Z326,AA326,AB326,AC326,AD326,AE326,AH326)</f>
        <v>376.10619469026551</v>
      </c>
      <c r="AO326" s="40">
        <f>AN326-I326</f>
        <v>0</v>
      </c>
      <c r="AP326" s="40" t="s">
        <v>553</v>
      </c>
    </row>
    <row r="327" spans="1:42" s="40" customFormat="1" ht="51" x14ac:dyDescent="0.2">
      <c r="A327" s="103">
        <v>318</v>
      </c>
      <c r="B327" s="202" t="s">
        <v>478</v>
      </c>
      <c r="C327" s="121" t="s">
        <v>52</v>
      </c>
      <c r="D327" s="146">
        <v>1</v>
      </c>
      <c r="E327" s="227" t="s">
        <v>53</v>
      </c>
      <c r="F327" s="228">
        <v>73.333333333333329</v>
      </c>
      <c r="G327" s="25">
        <v>4025</v>
      </c>
      <c r="H327" s="251">
        <f>PUNTAJE!J327</f>
        <v>0</v>
      </c>
      <c r="I327" s="251">
        <f>PUNTAJE!M327</f>
        <v>437.5</v>
      </c>
      <c r="J327" s="251">
        <f>PUNTAJE!P327</f>
        <v>454.54545454545456</v>
      </c>
      <c r="K327" s="251">
        <f>PUNTAJE!S327</f>
        <v>0</v>
      </c>
      <c r="L327" s="251">
        <f>PUNTAJE!V327</f>
        <v>0</v>
      </c>
      <c r="M327" s="251">
        <f>PUNTAJE!Y327</f>
        <v>0</v>
      </c>
      <c r="N327" s="251">
        <f>PUNTAJE!AB327</f>
        <v>0</v>
      </c>
      <c r="O327" s="251">
        <f>PUNTAJE!AE327</f>
        <v>0</v>
      </c>
      <c r="P327" s="251">
        <f>PUNTAJE!AH327</f>
        <v>389.84183559812874</v>
      </c>
      <c r="Q327" s="251">
        <f>PUNTAJE!AK327</f>
        <v>0</v>
      </c>
      <c r="R327" s="251">
        <f>PUNTAJE!AN327</f>
        <v>0</v>
      </c>
      <c r="S327" s="251">
        <f>PUNTAJE!AQ327</f>
        <v>500</v>
      </c>
      <c r="T327" s="251">
        <f>PUNTAJE!AT327</f>
        <v>0</v>
      </c>
      <c r="U327" s="251">
        <f>PUNTAJE!AW327</f>
        <v>0</v>
      </c>
      <c r="V327" s="251">
        <f>PUNTAJE!AZ327</f>
        <v>0</v>
      </c>
      <c r="W327" s="251">
        <f>PUNTAJE!BC327</f>
        <v>0</v>
      </c>
      <c r="X327" s="251">
        <f>PUNTAJE!BF327</f>
        <v>0</v>
      </c>
      <c r="Y327" s="251">
        <f>PUNTAJE!BI327</f>
        <v>0</v>
      </c>
      <c r="Z327" s="251">
        <f>PUNTAJE!BL327</f>
        <v>0</v>
      </c>
      <c r="AA327" s="251">
        <f>PUNTAJE!BO327</f>
        <v>0</v>
      </c>
      <c r="AB327" s="251">
        <f>PUNTAJE!BR327</f>
        <v>0</v>
      </c>
      <c r="AC327" s="251">
        <f>PUNTAJE!BU327</f>
        <v>0</v>
      </c>
      <c r="AD327" s="251">
        <f>PUNTAJE!BX327</f>
        <v>0</v>
      </c>
      <c r="AE327" s="251">
        <f>PUNTAJE!CA327</f>
        <v>0</v>
      </c>
      <c r="AF327" s="251">
        <f>PUNTAJE!CD327</f>
        <v>0</v>
      </c>
      <c r="AG327" s="251">
        <f>PUNTAJE!CG327</f>
        <v>0</v>
      </c>
      <c r="AH327" s="251">
        <f>PUNTAJE!CJ327</f>
        <v>0</v>
      </c>
      <c r="AI327" s="40">
        <f t="shared" si="89"/>
        <v>500</v>
      </c>
      <c r="AJ327" s="146" t="s">
        <v>563</v>
      </c>
      <c r="AK327" s="40">
        <f t="shared" ref="AK327:AK328" si="123">MAX(H327,I327,J327,K327,L327,M327,N327,O327,P327,Q327,R327,T327,U327,V327,W327,X327,Y327,Z327,AA327,AB327,AC327,AD327,AE327,AH327)</f>
        <v>454.54545454545456</v>
      </c>
      <c r="AL327" s="40">
        <f t="shared" ref="AL327:AL328" si="124">AK327-J327</f>
        <v>0</v>
      </c>
      <c r="AM327" s="146" t="s">
        <v>554</v>
      </c>
      <c r="AN327" s="40">
        <f t="shared" ref="AN327:AN328" si="125">MAX(H327,I327,K327,L327,M327,N327,O327,P327,Q327,R327,T327,U327,V327,W327,X327,Y327,Z327,AA327,AB327,AC327,AD327,AE327,AH327)</f>
        <v>437.5</v>
      </c>
      <c r="AO327" s="255">
        <f t="shared" ref="AO327:AO328" si="126">AN327-P327</f>
        <v>47.658164401871261</v>
      </c>
      <c r="AP327" s="40" t="s">
        <v>553</v>
      </c>
    </row>
    <row r="328" spans="1:42" s="40" customFormat="1" ht="51" x14ac:dyDescent="0.2">
      <c r="A328" s="103">
        <v>319</v>
      </c>
      <c r="B328" s="202" t="s">
        <v>479</v>
      </c>
      <c r="C328" s="121" t="s">
        <v>52</v>
      </c>
      <c r="D328" s="146">
        <v>1</v>
      </c>
      <c r="E328" s="227" t="s">
        <v>53</v>
      </c>
      <c r="F328" s="228">
        <v>1</v>
      </c>
      <c r="G328" s="25">
        <v>4210.5412999999999</v>
      </c>
      <c r="H328" s="251">
        <f>PUNTAJE!J328</f>
        <v>0</v>
      </c>
      <c r="I328" s="251">
        <f>PUNTAJE!M328</f>
        <v>398.8095238095238</v>
      </c>
      <c r="J328" s="251">
        <f>PUNTAJE!P328</f>
        <v>485.50724637681162</v>
      </c>
      <c r="K328" s="251">
        <f>PUNTAJE!S328</f>
        <v>0</v>
      </c>
      <c r="L328" s="251">
        <f>PUNTAJE!V328</f>
        <v>0</v>
      </c>
      <c r="M328" s="251">
        <f>PUNTAJE!Y328</f>
        <v>0</v>
      </c>
      <c r="N328" s="251">
        <f>PUNTAJE!AB328</f>
        <v>0</v>
      </c>
      <c r="O328" s="251">
        <f>PUNTAJE!AE328</f>
        <v>0</v>
      </c>
      <c r="P328" s="251">
        <f>PUNTAJE!AH328</f>
        <v>405.76550387596899</v>
      </c>
      <c r="Q328" s="251">
        <f>PUNTAJE!AK328</f>
        <v>0</v>
      </c>
      <c r="R328" s="251">
        <f>PUNTAJE!AN328</f>
        <v>0</v>
      </c>
      <c r="S328" s="251">
        <f>PUNTAJE!AQ328</f>
        <v>500</v>
      </c>
      <c r="T328" s="251">
        <f>PUNTAJE!AT328</f>
        <v>0</v>
      </c>
      <c r="U328" s="251">
        <f>PUNTAJE!AW328</f>
        <v>0</v>
      </c>
      <c r="V328" s="251">
        <f>PUNTAJE!AZ328</f>
        <v>0</v>
      </c>
      <c r="W328" s="251">
        <f>PUNTAJE!BC328</f>
        <v>0</v>
      </c>
      <c r="X328" s="251">
        <f>PUNTAJE!BF328</f>
        <v>0</v>
      </c>
      <c r="Y328" s="251">
        <f>PUNTAJE!BI328</f>
        <v>0</v>
      </c>
      <c r="Z328" s="251">
        <f>PUNTAJE!BL328</f>
        <v>0</v>
      </c>
      <c r="AA328" s="251">
        <f>PUNTAJE!BO328</f>
        <v>0</v>
      </c>
      <c r="AB328" s="251">
        <f>PUNTAJE!BR328</f>
        <v>0</v>
      </c>
      <c r="AC328" s="251">
        <f>PUNTAJE!BU328</f>
        <v>0</v>
      </c>
      <c r="AD328" s="251">
        <f>PUNTAJE!BX328</f>
        <v>0</v>
      </c>
      <c r="AE328" s="251">
        <f>PUNTAJE!CA328</f>
        <v>0</v>
      </c>
      <c r="AF328" s="251">
        <f>PUNTAJE!CD328</f>
        <v>0</v>
      </c>
      <c r="AG328" s="251">
        <f>PUNTAJE!CG328</f>
        <v>0</v>
      </c>
      <c r="AH328" s="251">
        <f>PUNTAJE!CJ328</f>
        <v>0</v>
      </c>
      <c r="AI328" s="40">
        <f t="shared" si="89"/>
        <v>500</v>
      </c>
      <c r="AJ328" s="146" t="s">
        <v>563</v>
      </c>
      <c r="AK328" s="40">
        <f t="shared" si="123"/>
        <v>485.50724637681162</v>
      </c>
      <c r="AL328" s="40">
        <f t="shared" si="124"/>
        <v>0</v>
      </c>
      <c r="AM328" s="146" t="s">
        <v>554</v>
      </c>
      <c r="AN328" s="40">
        <f t="shared" si="125"/>
        <v>405.76550387596899</v>
      </c>
      <c r="AO328" s="255">
        <f t="shared" si="126"/>
        <v>0</v>
      </c>
      <c r="AP328" s="146" t="s">
        <v>560</v>
      </c>
    </row>
    <row r="329" spans="1:42" s="40" customFormat="1" ht="51" x14ac:dyDescent="0.2">
      <c r="A329" s="103">
        <v>320</v>
      </c>
      <c r="B329" s="202" t="s">
        <v>480</v>
      </c>
      <c r="C329" s="121" t="s">
        <v>52</v>
      </c>
      <c r="D329" s="146">
        <v>1</v>
      </c>
      <c r="E329" s="227" t="s">
        <v>53</v>
      </c>
      <c r="F329" s="228">
        <v>1</v>
      </c>
      <c r="G329" s="25">
        <v>13100</v>
      </c>
      <c r="H329" s="251">
        <f>PUNTAJE!J329</f>
        <v>0</v>
      </c>
      <c r="I329" s="251">
        <f>PUNTAJE!M329</f>
        <v>0</v>
      </c>
      <c r="J329" s="251">
        <f>PUNTAJE!P329</f>
        <v>0</v>
      </c>
      <c r="K329" s="251">
        <f>PUNTAJE!S329</f>
        <v>0</v>
      </c>
      <c r="L329" s="251">
        <f>PUNTAJE!V329</f>
        <v>0</v>
      </c>
      <c r="M329" s="251">
        <f>PUNTAJE!Y329</f>
        <v>0</v>
      </c>
      <c r="N329" s="251">
        <f>PUNTAJE!AB329</f>
        <v>0</v>
      </c>
      <c r="O329" s="251">
        <f>PUNTAJE!AE329</f>
        <v>0</v>
      </c>
      <c r="P329" s="251">
        <f>PUNTAJE!AH329</f>
        <v>0</v>
      </c>
      <c r="Q329" s="251">
        <f>PUNTAJE!AK329</f>
        <v>0</v>
      </c>
      <c r="R329" s="251">
        <f>PUNTAJE!AN329</f>
        <v>0</v>
      </c>
      <c r="S329" s="251">
        <f>PUNTAJE!AQ329</f>
        <v>0</v>
      </c>
      <c r="T329" s="251">
        <f>PUNTAJE!AT329</f>
        <v>0</v>
      </c>
      <c r="U329" s="251">
        <f>PUNTAJE!AW329</f>
        <v>0</v>
      </c>
      <c r="V329" s="251">
        <f>PUNTAJE!AZ329</f>
        <v>0</v>
      </c>
      <c r="W329" s="251">
        <f>PUNTAJE!BC329</f>
        <v>0</v>
      </c>
      <c r="X329" s="251">
        <f>PUNTAJE!BF329</f>
        <v>0</v>
      </c>
      <c r="Y329" s="251">
        <f>PUNTAJE!BI329</f>
        <v>0</v>
      </c>
      <c r="Z329" s="251">
        <f>PUNTAJE!BL329</f>
        <v>0</v>
      </c>
      <c r="AA329" s="251">
        <f>PUNTAJE!BO329</f>
        <v>0</v>
      </c>
      <c r="AB329" s="251">
        <f>PUNTAJE!BR329</f>
        <v>0</v>
      </c>
      <c r="AC329" s="251">
        <f>PUNTAJE!BU329</f>
        <v>0</v>
      </c>
      <c r="AD329" s="251">
        <f>PUNTAJE!BX329</f>
        <v>0</v>
      </c>
      <c r="AE329" s="251">
        <f>PUNTAJE!CA329</f>
        <v>0</v>
      </c>
      <c r="AF329" s="251">
        <f>PUNTAJE!CD329</f>
        <v>0</v>
      </c>
      <c r="AG329" s="251">
        <f>PUNTAJE!CG329</f>
        <v>0</v>
      </c>
      <c r="AH329" s="251">
        <f>PUNTAJE!CJ329</f>
        <v>0</v>
      </c>
      <c r="AI329" s="40">
        <f t="shared" si="89"/>
        <v>0</v>
      </c>
      <c r="AJ329" s="40" t="s">
        <v>45</v>
      </c>
      <c r="AK329" s="40">
        <f t="shared" si="90"/>
        <v>0</v>
      </c>
      <c r="AM329" s="40" t="s">
        <v>45</v>
      </c>
      <c r="AP329" s="40" t="s">
        <v>45</v>
      </c>
    </row>
    <row r="330" spans="1:42" s="40" customFormat="1" ht="51" x14ac:dyDescent="0.2">
      <c r="A330" s="103">
        <v>321</v>
      </c>
      <c r="B330" s="202" t="s">
        <v>481</v>
      </c>
      <c r="C330" s="121" t="s">
        <v>52</v>
      </c>
      <c r="D330" s="146">
        <v>1</v>
      </c>
      <c r="E330" s="227" t="s">
        <v>53</v>
      </c>
      <c r="F330" s="228">
        <v>552.66666666666663</v>
      </c>
      <c r="G330" s="25">
        <v>4147.6974</v>
      </c>
      <c r="H330" s="251">
        <f>PUNTAJE!J330</f>
        <v>0</v>
      </c>
      <c r="I330" s="251">
        <f>PUNTAJE!M330</f>
        <v>412.5</v>
      </c>
      <c r="J330" s="251">
        <f>PUNTAJE!P330</f>
        <v>398.55072463768118</v>
      </c>
      <c r="K330" s="251">
        <f>PUNTAJE!S330</f>
        <v>0</v>
      </c>
      <c r="L330" s="251">
        <f>PUNTAJE!V330</f>
        <v>0</v>
      </c>
      <c r="M330" s="251">
        <f>PUNTAJE!Y330</f>
        <v>0</v>
      </c>
      <c r="N330" s="251">
        <f>PUNTAJE!AB330</f>
        <v>0</v>
      </c>
      <c r="O330" s="251">
        <f>PUNTAJE!AE330</f>
        <v>0</v>
      </c>
      <c r="P330" s="251">
        <f>PUNTAJE!AH330</f>
        <v>0</v>
      </c>
      <c r="Q330" s="251">
        <f>PUNTAJE!AK330</f>
        <v>0</v>
      </c>
      <c r="R330" s="251">
        <f>PUNTAJE!AN330</f>
        <v>0</v>
      </c>
      <c r="S330" s="251">
        <f>PUNTAJE!AQ330</f>
        <v>500</v>
      </c>
      <c r="T330" s="251">
        <f>PUNTAJE!AT330</f>
        <v>0</v>
      </c>
      <c r="U330" s="251">
        <f>PUNTAJE!AW330</f>
        <v>0</v>
      </c>
      <c r="V330" s="251">
        <f>PUNTAJE!AZ330</f>
        <v>0</v>
      </c>
      <c r="W330" s="251">
        <f>PUNTAJE!BC330</f>
        <v>0</v>
      </c>
      <c r="X330" s="251">
        <f>PUNTAJE!BF330</f>
        <v>0</v>
      </c>
      <c r="Y330" s="251">
        <f>PUNTAJE!BI330</f>
        <v>0</v>
      </c>
      <c r="Z330" s="251">
        <f>PUNTAJE!BL330</f>
        <v>352.94117647058823</v>
      </c>
      <c r="AA330" s="251">
        <f>PUNTAJE!BO330</f>
        <v>0</v>
      </c>
      <c r="AB330" s="251">
        <f>PUNTAJE!BR330</f>
        <v>0</v>
      </c>
      <c r="AC330" s="251">
        <f>PUNTAJE!BU330</f>
        <v>0</v>
      </c>
      <c r="AD330" s="251">
        <f>PUNTAJE!BX330</f>
        <v>0</v>
      </c>
      <c r="AE330" s="251">
        <f>PUNTAJE!CA330</f>
        <v>0</v>
      </c>
      <c r="AF330" s="251">
        <f>PUNTAJE!CD330</f>
        <v>0</v>
      </c>
      <c r="AG330" s="251">
        <f>PUNTAJE!CG330</f>
        <v>0</v>
      </c>
      <c r="AH330" s="251">
        <f>PUNTAJE!CJ330</f>
        <v>0</v>
      </c>
      <c r="AI330" s="40">
        <f t="shared" si="89"/>
        <v>500</v>
      </c>
      <c r="AJ330" s="146" t="s">
        <v>563</v>
      </c>
      <c r="AK330" s="40">
        <f t="shared" ref="AK330:AK334" si="127">MAX(H330,I330,J330,K330,L330,M330,N330,O330,P330,Q330,R330,T330,U330,V330,W330,X330,Y330,Z330,AA330,AB330,AC330,AD330,AE330,AH330)</f>
        <v>412.5</v>
      </c>
      <c r="AL330" s="40">
        <f t="shared" ref="AL330:AL331" si="128">AK330-I330</f>
        <v>0</v>
      </c>
      <c r="AM330" s="146" t="s">
        <v>553</v>
      </c>
      <c r="AN330" s="40">
        <f t="shared" ref="AN330:AN331" si="129">MAX(H330,J330,K330,L330,M330,N330,O330,P330,Q330,R330,T330,U330,V330,W330,X330,Y330,Z330,AA330,AB330,AC330,AD330,AE330,AH330)</f>
        <v>398.55072463768118</v>
      </c>
      <c r="AO330" s="255">
        <f>AN330-J330</f>
        <v>0</v>
      </c>
      <c r="AP330" s="146" t="s">
        <v>554</v>
      </c>
    </row>
    <row r="331" spans="1:42" s="40" customFormat="1" ht="51" x14ac:dyDescent="0.2">
      <c r="A331" s="103">
        <v>322</v>
      </c>
      <c r="B331" s="202" t="s">
        <v>482</v>
      </c>
      <c r="C331" s="121" t="s">
        <v>52</v>
      </c>
      <c r="D331" s="146">
        <v>1</v>
      </c>
      <c r="E331" s="227" t="s">
        <v>53</v>
      </c>
      <c r="F331" s="228">
        <v>600</v>
      </c>
      <c r="G331" s="25">
        <v>4025</v>
      </c>
      <c r="H331" s="251">
        <f>PUNTAJE!J331</f>
        <v>0</v>
      </c>
      <c r="I331" s="251">
        <f>PUNTAJE!M331</f>
        <v>437.5</v>
      </c>
      <c r="J331" s="251">
        <f>PUNTAJE!P331</f>
        <v>426.82926829268291</v>
      </c>
      <c r="K331" s="251">
        <f>PUNTAJE!S331</f>
        <v>0</v>
      </c>
      <c r="L331" s="251">
        <f>PUNTAJE!V331</f>
        <v>0</v>
      </c>
      <c r="M331" s="251">
        <f>PUNTAJE!Y331</f>
        <v>0</v>
      </c>
      <c r="N331" s="251">
        <f>PUNTAJE!AB331</f>
        <v>0</v>
      </c>
      <c r="O331" s="251">
        <f>PUNTAJE!AE331</f>
        <v>0</v>
      </c>
      <c r="P331" s="251">
        <f>PUNTAJE!AH331</f>
        <v>0</v>
      </c>
      <c r="Q331" s="251">
        <f>PUNTAJE!AK331</f>
        <v>0</v>
      </c>
      <c r="R331" s="251">
        <f>PUNTAJE!AN331</f>
        <v>0</v>
      </c>
      <c r="S331" s="251">
        <f>PUNTAJE!AQ331</f>
        <v>500</v>
      </c>
      <c r="T331" s="251">
        <f>PUNTAJE!AT331</f>
        <v>0</v>
      </c>
      <c r="U331" s="251">
        <f>PUNTAJE!AW331</f>
        <v>0</v>
      </c>
      <c r="V331" s="251">
        <f>PUNTAJE!AZ331</f>
        <v>0</v>
      </c>
      <c r="W331" s="251">
        <f>PUNTAJE!BC331</f>
        <v>0</v>
      </c>
      <c r="X331" s="251">
        <f>PUNTAJE!BF331</f>
        <v>0</v>
      </c>
      <c r="Y331" s="251">
        <f>PUNTAJE!BI331</f>
        <v>0</v>
      </c>
      <c r="Z331" s="251">
        <f>PUNTAJE!BL331</f>
        <v>0</v>
      </c>
      <c r="AA331" s="251">
        <f>PUNTAJE!BO331</f>
        <v>0</v>
      </c>
      <c r="AB331" s="251">
        <f>PUNTAJE!BR331</f>
        <v>0</v>
      </c>
      <c r="AC331" s="251">
        <f>PUNTAJE!BU331</f>
        <v>0</v>
      </c>
      <c r="AD331" s="251">
        <f>PUNTAJE!BX331</f>
        <v>0</v>
      </c>
      <c r="AE331" s="251">
        <f>PUNTAJE!CA331</f>
        <v>0</v>
      </c>
      <c r="AF331" s="251">
        <f>PUNTAJE!CD331</f>
        <v>0</v>
      </c>
      <c r="AG331" s="251">
        <f>PUNTAJE!CG331</f>
        <v>0</v>
      </c>
      <c r="AH331" s="251">
        <f>PUNTAJE!CJ331</f>
        <v>0</v>
      </c>
      <c r="AI331" s="40">
        <f t="shared" ref="AI331:AI387" si="130">MAX(H331,I331,J331,K331,L331,M331,N331,O331,P331,Q331,R331,S331,T331,U331,V331,W331,X331,Y331,Z331,AA331,AB331,AC331,AD331,AE331,AF331,AG331,AH331)</f>
        <v>500</v>
      </c>
      <c r="AJ331" s="146" t="s">
        <v>563</v>
      </c>
      <c r="AK331" s="40">
        <f t="shared" si="127"/>
        <v>437.5</v>
      </c>
      <c r="AL331" s="40">
        <f t="shared" si="128"/>
        <v>0</v>
      </c>
      <c r="AM331" s="146" t="s">
        <v>553</v>
      </c>
      <c r="AN331" s="40">
        <f t="shared" si="129"/>
        <v>426.82926829268291</v>
      </c>
      <c r="AO331" s="255">
        <f>AN331-J331</f>
        <v>0</v>
      </c>
      <c r="AP331" s="146" t="s">
        <v>554</v>
      </c>
    </row>
    <row r="332" spans="1:42" s="40" customFormat="1" ht="51" x14ac:dyDescent="0.2">
      <c r="A332" s="103">
        <v>323</v>
      </c>
      <c r="B332" s="202" t="s">
        <v>483</v>
      </c>
      <c r="C332" s="121" t="s">
        <v>52</v>
      </c>
      <c r="D332" s="146">
        <v>1</v>
      </c>
      <c r="E332" s="227" t="s">
        <v>53</v>
      </c>
      <c r="F332" s="228">
        <v>321</v>
      </c>
      <c r="G332" s="25">
        <v>4025</v>
      </c>
      <c r="H332" s="251">
        <f>PUNTAJE!J332</f>
        <v>0</v>
      </c>
      <c r="I332" s="251">
        <f>PUNTAJE!M332</f>
        <v>437.5</v>
      </c>
      <c r="J332" s="251">
        <f>PUNTAJE!P332</f>
        <v>448.71794871794873</v>
      </c>
      <c r="K332" s="251">
        <f>PUNTAJE!S332</f>
        <v>0</v>
      </c>
      <c r="L332" s="251">
        <f>PUNTAJE!V332</f>
        <v>0</v>
      </c>
      <c r="M332" s="251">
        <f>PUNTAJE!Y332</f>
        <v>0</v>
      </c>
      <c r="N332" s="251">
        <f>PUNTAJE!AB332</f>
        <v>0</v>
      </c>
      <c r="O332" s="251">
        <f>PUNTAJE!AE332</f>
        <v>0</v>
      </c>
      <c r="P332" s="251">
        <f>PUNTAJE!AH332</f>
        <v>0</v>
      </c>
      <c r="Q332" s="251">
        <f>PUNTAJE!AK332</f>
        <v>0</v>
      </c>
      <c r="R332" s="251">
        <f>PUNTAJE!AN332</f>
        <v>0</v>
      </c>
      <c r="S332" s="251">
        <f>PUNTAJE!AQ332</f>
        <v>500</v>
      </c>
      <c r="T332" s="251">
        <f>PUNTAJE!AT332</f>
        <v>0</v>
      </c>
      <c r="U332" s="251">
        <f>PUNTAJE!AW332</f>
        <v>0</v>
      </c>
      <c r="V332" s="251">
        <f>PUNTAJE!AZ332</f>
        <v>0</v>
      </c>
      <c r="W332" s="251">
        <f>PUNTAJE!BC332</f>
        <v>0</v>
      </c>
      <c r="X332" s="251">
        <f>PUNTAJE!BF332</f>
        <v>0</v>
      </c>
      <c r="Y332" s="251">
        <f>PUNTAJE!BI332</f>
        <v>0</v>
      </c>
      <c r="Z332" s="251">
        <f>PUNTAJE!BL332</f>
        <v>0</v>
      </c>
      <c r="AA332" s="251">
        <f>PUNTAJE!BO332</f>
        <v>0</v>
      </c>
      <c r="AB332" s="251">
        <f>PUNTAJE!BR332</f>
        <v>0</v>
      </c>
      <c r="AC332" s="251">
        <f>PUNTAJE!BU332</f>
        <v>0</v>
      </c>
      <c r="AD332" s="251">
        <f>PUNTAJE!BX332</f>
        <v>0</v>
      </c>
      <c r="AE332" s="251">
        <f>PUNTAJE!CA332</f>
        <v>0</v>
      </c>
      <c r="AF332" s="251">
        <f>PUNTAJE!CD332</f>
        <v>0</v>
      </c>
      <c r="AG332" s="251">
        <f>PUNTAJE!CG332</f>
        <v>0</v>
      </c>
      <c r="AH332" s="251">
        <f>PUNTAJE!CJ332</f>
        <v>0</v>
      </c>
      <c r="AI332" s="40">
        <f t="shared" si="130"/>
        <v>500</v>
      </c>
      <c r="AJ332" s="146" t="s">
        <v>563</v>
      </c>
      <c r="AK332" s="40">
        <f t="shared" si="127"/>
        <v>448.71794871794873</v>
      </c>
      <c r="AL332" s="40">
        <f t="shared" ref="AL332:AL334" si="131">AK332-J332</f>
        <v>0</v>
      </c>
      <c r="AM332" s="146" t="s">
        <v>554</v>
      </c>
      <c r="AN332" s="40">
        <f>MAX(H332,I332,K332,L332,M332,N332,O332,P332,Q332,R332,T332,U332,V332,W332,X332,Y332,Z332,AA332,AB332,AC332,AD332,AE332,AH332)</f>
        <v>437.5</v>
      </c>
      <c r="AO332" s="255">
        <f>I332-AN332</f>
        <v>0</v>
      </c>
      <c r="AP332" s="40" t="s">
        <v>553</v>
      </c>
    </row>
    <row r="333" spans="1:42" s="40" customFormat="1" ht="51" x14ac:dyDescent="0.2">
      <c r="A333" s="103">
        <v>324</v>
      </c>
      <c r="B333" s="202" t="s">
        <v>484</v>
      </c>
      <c r="C333" s="121" t="s">
        <v>52</v>
      </c>
      <c r="D333" s="146">
        <v>1</v>
      </c>
      <c r="E333" s="227" t="s">
        <v>53</v>
      </c>
      <c r="F333" s="228">
        <v>691.33333333333337</v>
      </c>
      <c r="G333" s="25">
        <v>4147.6974</v>
      </c>
      <c r="H333" s="251">
        <f>PUNTAJE!J333</f>
        <v>0</v>
      </c>
      <c r="I333" s="251">
        <f>PUNTAJE!M333</f>
        <v>423.07692307692309</v>
      </c>
      <c r="J333" s="251">
        <f>PUNTAJE!P333</f>
        <v>370.7865168539326</v>
      </c>
      <c r="K333" s="251">
        <f>PUNTAJE!S333</f>
        <v>0</v>
      </c>
      <c r="L333" s="251">
        <f>PUNTAJE!V333</f>
        <v>0</v>
      </c>
      <c r="M333" s="251">
        <f>PUNTAJE!Y333</f>
        <v>0</v>
      </c>
      <c r="N333" s="251">
        <f>PUNTAJE!AB333</f>
        <v>0</v>
      </c>
      <c r="O333" s="251">
        <f>PUNTAJE!AE333</f>
        <v>0</v>
      </c>
      <c r="P333" s="251">
        <f>PUNTAJE!AH333</f>
        <v>0</v>
      </c>
      <c r="Q333" s="251">
        <f>PUNTAJE!AK333</f>
        <v>0</v>
      </c>
      <c r="R333" s="251">
        <f>PUNTAJE!AN333</f>
        <v>0</v>
      </c>
      <c r="S333" s="251">
        <f>PUNTAJE!AQ333</f>
        <v>500</v>
      </c>
      <c r="T333" s="251">
        <f>PUNTAJE!AT333</f>
        <v>0</v>
      </c>
      <c r="U333" s="251">
        <f>PUNTAJE!AW333</f>
        <v>0</v>
      </c>
      <c r="V333" s="251">
        <f>PUNTAJE!AZ333</f>
        <v>0</v>
      </c>
      <c r="W333" s="251">
        <f>PUNTAJE!BC333</f>
        <v>0</v>
      </c>
      <c r="X333" s="251">
        <f>PUNTAJE!BF333</f>
        <v>0</v>
      </c>
      <c r="Y333" s="251">
        <f>PUNTAJE!BI333</f>
        <v>0</v>
      </c>
      <c r="Z333" s="251">
        <f>PUNTAJE!BL333</f>
        <v>347.00315457413251</v>
      </c>
      <c r="AA333" s="251">
        <f>PUNTAJE!BO333</f>
        <v>0</v>
      </c>
      <c r="AB333" s="251">
        <f>PUNTAJE!BR333</f>
        <v>0</v>
      </c>
      <c r="AC333" s="251">
        <f>PUNTAJE!BU333</f>
        <v>0</v>
      </c>
      <c r="AD333" s="251">
        <f>PUNTAJE!BX333</f>
        <v>0</v>
      </c>
      <c r="AE333" s="251">
        <f>PUNTAJE!CA333</f>
        <v>0</v>
      </c>
      <c r="AF333" s="251">
        <f>PUNTAJE!CD333</f>
        <v>0</v>
      </c>
      <c r="AG333" s="251">
        <f>PUNTAJE!CG333</f>
        <v>0</v>
      </c>
      <c r="AH333" s="251">
        <f>PUNTAJE!CJ333</f>
        <v>0</v>
      </c>
      <c r="AI333" s="40">
        <f t="shared" si="130"/>
        <v>500</v>
      </c>
      <c r="AJ333" s="146" t="s">
        <v>563</v>
      </c>
      <c r="AK333" s="40">
        <f t="shared" si="127"/>
        <v>423.07692307692309</v>
      </c>
      <c r="AL333" s="40">
        <f>AK333-I333</f>
        <v>0</v>
      </c>
      <c r="AM333" s="146" t="s">
        <v>553</v>
      </c>
      <c r="AN333" s="40">
        <f>MAX(H333,J333,K333,L333,M333,N333,O333,P333,Q333,R333,T333,U333,V333,W333,X333,Y333,Z333,AA333,AB333,AC333,AD333,AE333,AH333)</f>
        <v>370.7865168539326</v>
      </c>
      <c r="AO333" s="255">
        <f>AN333-J333</f>
        <v>0</v>
      </c>
      <c r="AP333" s="146" t="s">
        <v>554</v>
      </c>
    </row>
    <row r="334" spans="1:42" s="40" customFormat="1" ht="51" x14ac:dyDescent="0.2">
      <c r="A334" s="103">
        <v>325</v>
      </c>
      <c r="B334" s="202" t="s">
        <v>485</v>
      </c>
      <c r="C334" s="121" t="s">
        <v>52</v>
      </c>
      <c r="D334" s="146">
        <v>1</v>
      </c>
      <c r="E334" s="227" t="s">
        <v>53</v>
      </c>
      <c r="F334" s="228">
        <v>334.66666666666669</v>
      </c>
      <c r="G334" s="25">
        <v>4273.3851999999997</v>
      </c>
      <c r="H334" s="251">
        <f>PUNTAJE!J334</f>
        <v>0</v>
      </c>
      <c r="I334" s="251">
        <f>PUNTAJE!M334</f>
        <v>425</v>
      </c>
      <c r="J334" s="251">
        <f>PUNTAJE!P334</f>
        <v>435.89743589743591</v>
      </c>
      <c r="K334" s="251">
        <f>PUNTAJE!S334</f>
        <v>0</v>
      </c>
      <c r="L334" s="251">
        <f>PUNTAJE!V334</f>
        <v>0</v>
      </c>
      <c r="M334" s="251">
        <f>PUNTAJE!Y334</f>
        <v>0</v>
      </c>
      <c r="N334" s="251">
        <f>PUNTAJE!AB334</f>
        <v>0</v>
      </c>
      <c r="O334" s="251">
        <f>PUNTAJE!AE334</f>
        <v>0</v>
      </c>
      <c r="P334" s="251">
        <f>PUNTAJE!AH334</f>
        <v>0</v>
      </c>
      <c r="Q334" s="251">
        <f>PUNTAJE!AK334</f>
        <v>0</v>
      </c>
      <c r="R334" s="251">
        <f>PUNTAJE!AN334</f>
        <v>0</v>
      </c>
      <c r="S334" s="251">
        <f>PUNTAJE!AQ334</f>
        <v>500</v>
      </c>
      <c r="T334" s="251">
        <f>PUNTAJE!AT334</f>
        <v>0</v>
      </c>
      <c r="U334" s="251">
        <f>PUNTAJE!AW334</f>
        <v>0</v>
      </c>
      <c r="V334" s="251">
        <f>PUNTAJE!AZ334</f>
        <v>0</v>
      </c>
      <c r="W334" s="251">
        <f>PUNTAJE!BC334</f>
        <v>0</v>
      </c>
      <c r="X334" s="251">
        <f>PUNTAJE!BF334</f>
        <v>0</v>
      </c>
      <c r="Y334" s="251">
        <f>PUNTAJE!BI334</f>
        <v>0</v>
      </c>
      <c r="Z334" s="251">
        <f>PUNTAJE!BL334</f>
        <v>357.51840168243956</v>
      </c>
      <c r="AA334" s="251">
        <f>PUNTAJE!BO334</f>
        <v>0</v>
      </c>
      <c r="AB334" s="251">
        <f>PUNTAJE!BR334</f>
        <v>0</v>
      </c>
      <c r="AC334" s="251">
        <f>PUNTAJE!BU334</f>
        <v>0</v>
      </c>
      <c r="AD334" s="251">
        <f>PUNTAJE!BX334</f>
        <v>0</v>
      </c>
      <c r="AE334" s="251">
        <f>PUNTAJE!CA334</f>
        <v>0</v>
      </c>
      <c r="AF334" s="251">
        <f>PUNTAJE!CD334</f>
        <v>0</v>
      </c>
      <c r="AG334" s="251">
        <f>PUNTAJE!CG334</f>
        <v>0</v>
      </c>
      <c r="AH334" s="251">
        <f>PUNTAJE!CJ334</f>
        <v>0</v>
      </c>
      <c r="AI334" s="40">
        <f t="shared" si="130"/>
        <v>500</v>
      </c>
      <c r="AJ334" s="146" t="s">
        <v>563</v>
      </c>
      <c r="AK334" s="40">
        <f t="shared" si="127"/>
        <v>435.89743589743591</v>
      </c>
      <c r="AL334" s="40">
        <f t="shared" si="131"/>
        <v>0</v>
      </c>
      <c r="AM334" s="146" t="s">
        <v>554</v>
      </c>
      <c r="AN334" s="40">
        <f>MAX(H334,I334,K334,L334,M334,N334,O334,P334,Q334,R334,T334,U334,V334,W334,X334,Y334,Z334,AA334,AB334,AC334,AD334,AE334,AH334)</f>
        <v>425</v>
      </c>
      <c r="AO334" s="253">
        <f>AN334-I334</f>
        <v>0</v>
      </c>
      <c r="AP334" s="40" t="s">
        <v>553</v>
      </c>
    </row>
    <row r="335" spans="1:42" s="40" customFormat="1" ht="51" x14ac:dyDescent="0.2">
      <c r="A335" s="103">
        <v>326</v>
      </c>
      <c r="B335" s="202" t="s">
        <v>486</v>
      </c>
      <c r="C335" s="121" t="s">
        <v>52</v>
      </c>
      <c r="D335" s="146">
        <v>1</v>
      </c>
      <c r="E335" s="227" t="s">
        <v>53</v>
      </c>
      <c r="F335" s="228">
        <v>23.333333333333332</v>
      </c>
      <c r="G335" s="25">
        <v>8798.1460000000006</v>
      </c>
      <c r="H335" s="251">
        <f>PUNTAJE!J335</f>
        <v>0</v>
      </c>
      <c r="I335" s="251">
        <f>PUNTAJE!M335</f>
        <v>0</v>
      </c>
      <c r="J335" s="251">
        <f>PUNTAJE!P335</f>
        <v>336.1352657004831</v>
      </c>
      <c r="K335" s="251">
        <f>PUNTAJE!S335</f>
        <v>0</v>
      </c>
      <c r="L335" s="251">
        <f>PUNTAJE!V335</f>
        <v>0</v>
      </c>
      <c r="M335" s="251">
        <f>PUNTAJE!Y335</f>
        <v>0</v>
      </c>
      <c r="N335" s="251">
        <f>PUNTAJE!AB335</f>
        <v>0</v>
      </c>
      <c r="O335" s="251">
        <f>PUNTAJE!AE335</f>
        <v>0</v>
      </c>
      <c r="P335" s="251">
        <f>PUNTAJE!AH335</f>
        <v>0</v>
      </c>
      <c r="Q335" s="251">
        <f>PUNTAJE!AK335</f>
        <v>0</v>
      </c>
      <c r="R335" s="251">
        <f>PUNTAJE!AN335</f>
        <v>0</v>
      </c>
      <c r="S335" s="251">
        <f>PUNTAJE!AQ335</f>
        <v>497</v>
      </c>
      <c r="T335" s="251">
        <f>PUNTAJE!AT335</f>
        <v>0</v>
      </c>
      <c r="U335" s="251">
        <f>PUNTAJE!AW335</f>
        <v>0</v>
      </c>
      <c r="V335" s="251">
        <f>PUNTAJE!AZ335</f>
        <v>0</v>
      </c>
      <c r="W335" s="251">
        <f>PUNTAJE!BC335</f>
        <v>0</v>
      </c>
      <c r="X335" s="251">
        <f>PUNTAJE!BF335</f>
        <v>0</v>
      </c>
      <c r="Y335" s="251">
        <f>PUNTAJE!BI335</f>
        <v>0</v>
      </c>
      <c r="Z335" s="251">
        <f>PUNTAJE!BL335</f>
        <v>500</v>
      </c>
      <c r="AA335" s="251">
        <f>PUNTAJE!BO335</f>
        <v>0</v>
      </c>
      <c r="AB335" s="251">
        <f>PUNTAJE!BR335</f>
        <v>0</v>
      </c>
      <c r="AC335" s="251">
        <f>PUNTAJE!BU335</f>
        <v>0</v>
      </c>
      <c r="AD335" s="251">
        <f>PUNTAJE!BX335</f>
        <v>0</v>
      </c>
      <c r="AE335" s="251">
        <f>PUNTAJE!CA335</f>
        <v>0</v>
      </c>
      <c r="AF335" s="251">
        <f>PUNTAJE!CD335</f>
        <v>0</v>
      </c>
      <c r="AG335" s="251">
        <f>PUNTAJE!CG335</f>
        <v>0</v>
      </c>
      <c r="AH335" s="251">
        <f>PUNTAJE!CJ335</f>
        <v>0</v>
      </c>
      <c r="AI335" s="40">
        <f t="shared" si="130"/>
        <v>500</v>
      </c>
      <c r="AJ335" s="146" t="s">
        <v>568</v>
      </c>
      <c r="AK335" s="40">
        <f>MAX(H335,I335,J335,K335,L335,M335,N335,O335,P335,Q335,R335,S335,T335,U335,V335,W335,X335,Y335,AA335,AB335,AC335,AD335,AE335,AH335)</f>
        <v>497</v>
      </c>
      <c r="AL335" s="40">
        <f>AK335-S335</f>
        <v>0</v>
      </c>
      <c r="AM335" s="40" t="s">
        <v>563</v>
      </c>
      <c r="AN335" s="40">
        <f>MAX(H335,I335,J335,K335,L335,M335,N335,O335,P335,Q335,R335,T335,U335,V335,W335,X335,Y335,AA335,AB335,AC335,AD335,AE335,AH335)</f>
        <v>336.1352657004831</v>
      </c>
      <c r="AO335" s="40">
        <f>AN335-J335</f>
        <v>0</v>
      </c>
      <c r="AP335" s="40" t="s">
        <v>554</v>
      </c>
    </row>
    <row r="336" spans="1:42" s="40" customFormat="1" ht="51" x14ac:dyDescent="0.2">
      <c r="A336" s="103">
        <v>327</v>
      </c>
      <c r="B336" s="202" t="s">
        <v>487</v>
      </c>
      <c r="C336" s="121" t="s">
        <v>52</v>
      </c>
      <c r="D336" s="146">
        <v>1</v>
      </c>
      <c r="E336" s="227" t="s">
        <v>53</v>
      </c>
      <c r="F336" s="228">
        <v>55.666666666666664</v>
      </c>
      <c r="G336" s="25">
        <v>4273.3851999999997</v>
      </c>
      <c r="H336" s="251">
        <f>PUNTAJE!J336</f>
        <v>0</v>
      </c>
      <c r="I336" s="251">
        <f>PUNTAJE!M336</f>
        <v>361.70212765957444</v>
      </c>
      <c r="J336" s="251">
        <f>PUNTAJE!P336</f>
        <v>425</v>
      </c>
      <c r="K336" s="251">
        <f>PUNTAJE!S336</f>
        <v>0</v>
      </c>
      <c r="L336" s="251">
        <f>PUNTAJE!V336</f>
        <v>0</v>
      </c>
      <c r="M336" s="251">
        <f>PUNTAJE!Y336</f>
        <v>0</v>
      </c>
      <c r="N336" s="251">
        <f>PUNTAJE!AB336</f>
        <v>0</v>
      </c>
      <c r="O336" s="251">
        <f>PUNTAJE!AE336</f>
        <v>0</v>
      </c>
      <c r="P336" s="251">
        <f>PUNTAJE!AH336</f>
        <v>0</v>
      </c>
      <c r="Q336" s="251">
        <f>PUNTAJE!AK336</f>
        <v>0</v>
      </c>
      <c r="R336" s="251">
        <f>PUNTAJE!AN336</f>
        <v>0</v>
      </c>
      <c r="S336" s="251">
        <f>PUNTAJE!AQ336</f>
        <v>500</v>
      </c>
      <c r="T336" s="251">
        <f>PUNTAJE!AT336</f>
        <v>0</v>
      </c>
      <c r="U336" s="251">
        <f>PUNTAJE!AW336</f>
        <v>0</v>
      </c>
      <c r="V336" s="251">
        <f>PUNTAJE!AZ336</f>
        <v>0</v>
      </c>
      <c r="W336" s="251">
        <f>PUNTAJE!BC336</f>
        <v>0</v>
      </c>
      <c r="X336" s="251">
        <f>PUNTAJE!BF336</f>
        <v>0</v>
      </c>
      <c r="Y336" s="251">
        <f>PUNTAJE!BI336</f>
        <v>0</v>
      </c>
      <c r="Z336" s="251">
        <f>PUNTAJE!BL336</f>
        <v>369.80639547531001</v>
      </c>
      <c r="AA336" s="251">
        <f>PUNTAJE!BO336</f>
        <v>0</v>
      </c>
      <c r="AB336" s="251">
        <f>PUNTAJE!BR336</f>
        <v>0</v>
      </c>
      <c r="AC336" s="251">
        <f>PUNTAJE!BU336</f>
        <v>0</v>
      </c>
      <c r="AD336" s="251">
        <f>PUNTAJE!BX336</f>
        <v>0</v>
      </c>
      <c r="AE336" s="251">
        <f>PUNTAJE!CA336</f>
        <v>0</v>
      </c>
      <c r="AF336" s="251">
        <f>PUNTAJE!CD336</f>
        <v>0</v>
      </c>
      <c r="AG336" s="251">
        <f>PUNTAJE!CG336</f>
        <v>0</v>
      </c>
      <c r="AH336" s="251">
        <f>PUNTAJE!CJ336</f>
        <v>0</v>
      </c>
      <c r="AI336" s="40">
        <f t="shared" si="130"/>
        <v>500</v>
      </c>
      <c r="AJ336" s="146" t="s">
        <v>563</v>
      </c>
      <c r="AK336" s="40">
        <f t="shared" ref="AK336:AK341" si="132">MAX(H336,I336,J336,K336,L336,M336,N336,O336,P336,Q336,R336,T336,U336,V336,W336,X336,Y336,Z336,AA336,AB336,AC336,AD336,AE336,AH336)</f>
        <v>425</v>
      </c>
      <c r="AL336" s="40">
        <f t="shared" ref="AL336:AL341" si="133">AK336-J336</f>
        <v>0</v>
      </c>
      <c r="AM336" s="146" t="s">
        <v>554</v>
      </c>
      <c r="AN336" s="40">
        <f t="shared" ref="AN336:AN338" si="134">MAX(H336,I336,K336,L336,M336,N336,O336,P336,Q336,R336,T336,U336,V336,W336,X336,Y336,Z336,AA336,AB336,AC336,AD336,AE336,AH336)</f>
        <v>369.80639547531001</v>
      </c>
      <c r="AO336" s="253">
        <f t="shared" ref="AO336:AO337" si="135">AN336-Z336</f>
        <v>0</v>
      </c>
      <c r="AP336" s="40" t="s">
        <v>568</v>
      </c>
    </row>
    <row r="337" spans="1:42" s="40" customFormat="1" ht="51" x14ac:dyDescent="0.2">
      <c r="A337" s="103">
        <v>328</v>
      </c>
      <c r="B337" s="202" t="s">
        <v>488</v>
      </c>
      <c r="C337" s="121" t="s">
        <v>52</v>
      </c>
      <c r="D337" s="146">
        <v>1</v>
      </c>
      <c r="E337" s="227" t="s">
        <v>53</v>
      </c>
      <c r="F337" s="228">
        <v>133.33333333333334</v>
      </c>
      <c r="G337" s="25">
        <v>4273.3851999999997</v>
      </c>
      <c r="H337" s="251">
        <f>PUNTAJE!J337</f>
        <v>0</v>
      </c>
      <c r="I337" s="251">
        <f>PUNTAJE!M337</f>
        <v>354.16666666666669</v>
      </c>
      <c r="J337" s="251">
        <f>PUNTAJE!P337</f>
        <v>409.63855421686748</v>
      </c>
      <c r="K337" s="251">
        <f>PUNTAJE!S337</f>
        <v>0</v>
      </c>
      <c r="L337" s="251">
        <f>PUNTAJE!V337</f>
        <v>0</v>
      </c>
      <c r="M337" s="251">
        <f>PUNTAJE!Y337</f>
        <v>0</v>
      </c>
      <c r="N337" s="251">
        <f>PUNTAJE!AB337</f>
        <v>0</v>
      </c>
      <c r="O337" s="251">
        <f>PUNTAJE!AE337</f>
        <v>0</v>
      </c>
      <c r="P337" s="251">
        <f>PUNTAJE!AH337</f>
        <v>0</v>
      </c>
      <c r="Q337" s="251">
        <f>PUNTAJE!AK337</f>
        <v>0</v>
      </c>
      <c r="R337" s="251">
        <f>PUNTAJE!AN337</f>
        <v>0</v>
      </c>
      <c r="S337" s="251">
        <f>PUNTAJE!AQ337</f>
        <v>500</v>
      </c>
      <c r="T337" s="251">
        <f>PUNTAJE!AT337</f>
        <v>0</v>
      </c>
      <c r="U337" s="251">
        <f>PUNTAJE!AW337</f>
        <v>0</v>
      </c>
      <c r="V337" s="251">
        <f>PUNTAJE!AZ337</f>
        <v>0</v>
      </c>
      <c r="W337" s="251">
        <f>PUNTAJE!BC337</f>
        <v>0</v>
      </c>
      <c r="X337" s="251">
        <f>PUNTAJE!BF337</f>
        <v>0</v>
      </c>
      <c r="Y337" s="251">
        <f>PUNTAJE!BI337</f>
        <v>0</v>
      </c>
      <c r="Z337" s="251">
        <f>PUNTAJE!BL337</f>
        <v>369.80639547531001</v>
      </c>
      <c r="AA337" s="251">
        <f>PUNTAJE!BO337</f>
        <v>0</v>
      </c>
      <c r="AB337" s="251">
        <f>PUNTAJE!BR337</f>
        <v>0</v>
      </c>
      <c r="AC337" s="251">
        <f>PUNTAJE!BU337</f>
        <v>0</v>
      </c>
      <c r="AD337" s="251">
        <f>PUNTAJE!BX337</f>
        <v>0</v>
      </c>
      <c r="AE337" s="251">
        <f>PUNTAJE!CA337</f>
        <v>0</v>
      </c>
      <c r="AF337" s="251">
        <f>PUNTAJE!CD337</f>
        <v>0</v>
      </c>
      <c r="AG337" s="251">
        <f>PUNTAJE!CG337</f>
        <v>0</v>
      </c>
      <c r="AH337" s="251">
        <f>PUNTAJE!CJ337</f>
        <v>0</v>
      </c>
      <c r="AI337" s="40">
        <f t="shared" si="130"/>
        <v>500</v>
      </c>
      <c r="AJ337" s="146" t="s">
        <v>563</v>
      </c>
      <c r="AK337" s="40">
        <f t="shared" si="132"/>
        <v>409.63855421686748</v>
      </c>
      <c r="AL337" s="40">
        <f t="shared" si="133"/>
        <v>0</v>
      </c>
      <c r="AM337" s="146" t="s">
        <v>554</v>
      </c>
      <c r="AN337" s="40">
        <f t="shared" si="134"/>
        <v>369.80639547531001</v>
      </c>
      <c r="AO337" s="253">
        <f t="shared" si="135"/>
        <v>0</v>
      </c>
      <c r="AP337" s="40" t="s">
        <v>568</v>
      </c>
    </row>
    <row r="338" spans="1:42" s="40" customFormat="1" ht="51" x14ac:dyDescent="0.2">
      <c r="A338" s="103">
        <v>329</v>
      </c>
      <c r="B338" s="202" t="s">
        <v>489</v>
      </c>
      <c r="C338" s="121" t="s">
        <v>52</v>
      </c>
      <c r="D338" s="146">
        <v>1</v>
      </c>
      <c r="E338" s="227" t="s">
        <v>53</v>
      </c>
      <c r="F338" s="228">
        <v>113.66666666666667</v>
      </c>
      <c r="G338" s="25">
        <v>3267.8827999999999</v>
      </c>
      <c r="H338" s="251">
        <f>PUNTAJE!J338</f>
        <v>0</v>
      </c>
      <c r="I338" s="251">
        <f>PUNTAJE!M338</f>
        <v>351.35135135135135</v>
      </c>
      <c r="J338" s="251">
        <f>PUNTAJE!P338</f>
        <v>376.81159420289856</v>
      </c>
      <c r="K338" s="251">
        <f>PUNTAJE!S338</f>
        <v>0</v>
      </c>
      <c r="L338" s="251">
        <f>PUNTAJE!V338</f>
        <v>0</v>
      </c>
      <c r="M338" s="251">
        <f>PUNTAJE!Y338</f>
        <v>0</v>
      </c>
      <c r="N338" s="251">
        <f>PUNTAJE!AB338</f>
        <v>0</v>
      </c>
      <c r="O338" s="251">
        <f>PUNTAJE!AE338</f>
        <v>0</v>
      </c>
      <c r="P338" s="251">
        <f>PUNTAJE!AH338</f>
        <v>0</v>
      </c>
      <c r="Q338" s="251">
        <f>PUNTAJE!AK338</f>
        <v>0</v>
      </c>
      <c r="R338" s="251">
        <f>PUNTAJE!AN338</f>
        <v>0</v>
      </c>
      <c r="S338" s="251">
        <f>PUNTAJE!AQ338</f>
        <v>500</v>
      </c>
      <c r="T338" s="251">
        <f>PUNTAJE!AT338</f>
        <v>0</v>
      </c>
      <c r="U338" s="251">
        <f>PUNTAJE!AW338</f>
        <v>0</v>
      </c>
      <c r="V338" s="251">
        <f>PUNTAJE!AZ338</f>
        <v>0</v>
      </c>
      <c r="W338" s="251">
        <f>PUNTAJE!BC338</f>
        <v>0</v>
      </c>
      <c r="X338" s="251">
        <f>PUNTAJE!BF338</f>
        <v>306.67610285444681</v>
      </c>
      <c r="Y338" s="251">
        <f>PUNTAJE!BI338</f>
        <v>0</v>
      </c>
      <c r="Z338" s="251">
        <f>PUNTAJE!BL338</f>
        <v>306.96576151121604</v>
      </c>
      <c r="AA338" s="251">
        <f>PUNTAJE!BO338</f>
        <v>0</v>
      </c>
      <c r="AB338" s="251">
        <f>PUNTAJE!BR338</f>
        <v>0</v>
      </c>
      <c r="AC338" s="251">
        <f>PUNTAJE!BU338</f>
        <v>0</v>
      </c>
      <c r="AD338" s="251">
        <f>PUNTAJE!BX338</f>
        <v>0</v>
      </c>
      <c r="AE338" s="251">
        <f>PUNTAJE!CA338</f>
        <v>0</v>
      </c>
      <c r="AF338" s="251">
        <f>PUNTAJE!CD338</f>
        <v>0</v>
      </c>
      <c r="AG338" s="251">
        <f>PUNTAJE!CG338</f>
        <v>0</v>
      </c>
      <c r="AH338" s="251">
        <f>PUNTAJE!CJ338</f>
        <v>0</v>
      </c>
      <c r="AI338" s="40">
        <f t="shared" si="130"/>
        <v>500</v>
      </c>
      <c r="AJ338" s="146" t="s">
        <v>563</v>
      </c>
      <c r="AK338" s="40">
        <f t="shared" si="132"/>
        <v>376.81159420289856</v>
      </c>
      <c r="AL338" s="40">
        <f t="shared" si="133"/>
        <v>0</v>
      </c>
      <c r="AM338" s="146" t="s">
        <v>554</v>
      </c>
      <c r="AN338" s="40">
        <f t="shared" si="134"/>
        <v>351.35135135135135</v>
      </c>
      <c r="AO338" s="253">
        <f>AN338-I338</f>
        <v>0</v>
      </c>
      <c r="AP338" s="40" t="s">
        <v>553</v>
      </c>
    </row>
    <row r="339" spans="1:42" s="40" customFormat="1" ht="38.25" x14ac:dyDescent="0.2">
      <c r="A339" s="103">
        <v>330</v>
      </c>
      <c r="B339" s="202" t="s">
        <v>490</v>
      </c>
      <c r="C339" s="121" t="s">
        <v>52</v>
      </c>
      <c r="D339" s="146">
        <v>1</v>
      </c>
      <c r="E339" s="227" t="s">
        <v>53</v>
      </c>
      <c r="F339" s="228">
        <v>25.333333333333332</v>
      </c>
      <c r="G339" s="25">
        <v>4600</v>
      </c>
      <c r="H339" s="251">
        <f>PUNTAJE!J339</f>
        <v>0</v>
      </c>
      <c r="I339" s="251">
        <f>PUNTAJE!M339</f>
        <v>362.24489795918367</v>
      </c>
      <c r="J339" s="251">
        <f>PUNTAJE!P339</f>
        <v>398.87640449438203</v>
      </c>
      <c r="K339" s="251">
        <f>PUNTAJE!S339</f>
        <v>0</v>
      </c>
      <c r="L339" s="251">
        <f>PUNTAJE!V339</f>
        <v>0</v>
      </c>
      <c r="M339" s="251">
        <f>PUNTAJE!Y339</f>
        <v>0</v>
      </c>
      <c r="N339" s="251">
        <f>PUNTAJE!AB339</f>
        <v>0</v>
      </c>
      <c r="O339" s="251">
        <f>PUNTAJE!AE339</f>
        <v>0</v>
      </c>
      <c r="P339" s="251">
        <f>PUNTAJE!AH339</f>
        <v>0</v>
      </c>
      <c r="Q339" s="251">
        <f>PUNTAJE!AK339</f>
        <v>0</v>
      </c>
      <c r="R339" s="251">
        <f>PUNTAJE!AN339</f>
        <v>0</v>
      </c>
      <c r="S339" s="251">
        <f>PUNTAJE!AQ339</f>
        <v>500</v>
      </c>
      <c r="T339" s="251">
        <f>PUNTAJE!AT339</f>
        <v>0</v>
      </c>
      <c r="U339" s="251">
        <f>PUNTAJE!AW339</f>
        <v>0</v>
      </c>
      <c r="V339" s="251">
        <f>PUNTAJE!AZ339</f>
        <v>0</v>
      </c>
      <c r="W339" s="251">
        <f>PUNTAJE!BC339</f>
        <v>0</v>
      </c>
      <c r="X339" s="251">
        <f>PUNTAJE!BF339</f>
        <v>0</v>
      </c>
      <c r="Y339" s="251">
        <f>PUNTAJE!BI339</f>
        <v>0</v>
      </c>
      <c r="Z339" s="251">
        <f>PUNTAJE!BL339</f>
        <v>419.1263282172373</v>
      </c>
      <c r="AA339" s="251">
        <f>PUNTAJE!BO339</f>
        <v>0</v>
      </c>
      <c r="AB339" s="251">
        <f>PUNTAJE!BR339</f>
        <v>0</v>
      </c>
      <c r="AC339" s="251">
        <f>PUNTAJE!BU339</f>
        <v>0</v>
      </c>
      <c r="AD339" s="251">
        <f>PUNTAJE!BX339</f>
        <v>0</v>
      </c>
      <c r="AE339" s="251">
        <f>PUNTAJE!CA339</f>
        <v>0</v>
      </c>
      <c r="AF339" s="251">
        <f>PUNTAJE!CD339</f>
        <v>0</v>
      </c>
      <c r="AG339" s="251">
        <f>PUNTAJE!CG339</f>
        <v>0</v>
      </c>
      <c r="AH339" s="251">
        <f>PUNTAJE!CJ339</f>
        <v>0</v>
      </c>
      <c r="AI339" s="40">
        <f t="shared" si="130"/>
        <v>500</v>
      </c>
      <c r="AJ339" s="146" t="s">
        <v>563</v>
      </c>
      <c r="AK339" s="40">
        <f t="shared" si="132"/>
        <v>419.1263282172373</v>
      </c>
      <c r="AL339" s="40">
        <f>AK339-Z339</f>
        <v>0</v>
      </c>
      <c r="AM339" s="146" t="s">
        <v>568</v>
      </c>
      <c r="AN339" s="40">
        <f>MAX(H339,I339,J339,K339,L339,M339,N339,O339,P339,Q339,R339,T339,U339,V339,W339,X339,Y339,AA339,AB339,AC339,AD339,AE339,AH339)</f>
        <v>398.87640449438203</v>
      </c>
      <c r="AO339" s="40">
        <f>AN339-J339</f>
        <v>0</v>
      </c>
      <c r="AP339" s="146" t="s">
        <v>554</v>
      </c>
    </row>
    <row r="340" spans="1:42" s="40" customFormat="1" ht="51" x14ac:dyDescent="0.2">
      <c r="A340" s="103">
        <v>331</v>
      </c>
      <c r="B340" s="202" t="s">
        <v>491</v>
      </c>
      <c r="C340" s="121" t="s">
        <v>52</v>
      </c>
      <c r="D340" s="146">
        <v>1</v>
      </c>
      <c r="E340" s="227" t="s">
        <v>53</v>
      </c>
      <c r="F340" s="228">
        <v>18.5</v>
      </c>
      <c r="G340" s="25">
        <v>3267.8827999999999</v>
      </c>
      <c r="H340" s="251">
        <f>PUNTAJE!J340</f>
        <v>0</v>
      </c>
      <c r="I340" s="251">
        <f>PUNTAJE!M340</f>
        <v>361.11111111111109</v>
      </c>
      <c r="J340" s="251">
        <f>PUNTAJE!P340</f>
        <v>376.81159420289856</v>
      </c>
      <c r="K340" s="251">
        <f>PUNTAJE!S340</f>
        <v>0</v>
      </c>
      <c r="L340" s="251">
        <f>PUNTAJE!V340</f>
        <v>0</v>
      </c>
      <c r="M340" s="251">
        <f>PUNTAJE!Y340</f>
        <v>0</v>
      </c>
      <c r="N340" s="251">
        <f>PUNTAJE!AB340</f>
        <v>0</v>
      </c>
      <c r="O340" s="251">
        <f>PUNTAJE!AE340</f>
        <v>0</v>
      </c>
      <c r="P340" s="251">
        <f>PUNTAJE!AH340</f>
        <v>0</v>
      </c>
      <c r="Q340" s="251">
        <f>PUNTAJE!AK340</f>
        <v>0</v>
      </c>
      <c r="R340" s="251">
        <f>PUNTAJE!AN340</f>
        <v>0</v>
      </c>
      <c r="S340" s="251">
        <f>PUNTAJE!AQ340</f>
        <v>500</v>
      </c>
      <c r="T340" s="251">
        <f>PUNTAJE!AT340</f>
        <v>0</v>
      </c>
      <c r="U340" s="251">
        <f>PUNTAJE!AW340</f>
        <v>0</v>
      </c>
      <c r="V340" s="251">
        <f>PUNTAJE!AZ340</f>
        <v>0</v>
      </c>
      <c r="W340" s="251">
        <f>PUNTAJE!BC340</f>
        <v>0</v>
      </c>
      <c r="X340" s="251">
        <f>PUNTAJE!BF340</f>
        <v>0</v>
      </c>
      <c r="Y340" s="251">
        <f>PUNTAJE!BI340</f>
        <v>0</v>
      </c>
      <c r="Z340" s="251">
        <f>PUNTAJE!BL340</f>
        <v>306.96576151121604</v>
      </c>
      <c r="AA340" s="251">
        <f>PUNTAJE!BO340</f>
        <v>0</v>
      </c>
      <c r="AB340" s="251">
        <f>PUNTAJE!BR340</f>
        <v>0</v>
      </c>
      <c r="AC340" s="251">
        <f>PUNTAJE!BU340</f>
        <v>0</v>
      </c>
      <c r="AD340" s="251">
        <f>PUNTAJE!BX340</f>
        <v>0</v>
      </c>
      <c r="AE340" s="251">
        <f>PUNTAJE!CA340</f>
        <v>0</v>
      </c>
      <c r="AF340" s="251">
        <f>PUNTAJE!CD340</f>
        <v>0</v>
      </c>
      <c r="AG340" s="251">
        <f>PUNTAJE!CG340</f>
        <v>0</v>
      </c>
      <c r="AH340" s="251">
        <f>PUNTAJE!CJ340</f>
        <v>0</v>
      </c>
      <c r="AI340" s="40">
        <f t="shared" si="130"/>
        <v>500</v>
      </c>
      <c r="AJ340" s="146" t="s">
        <v>563</v>
      </c>
      <c r="AK340" s="40">
        <f t="shared" si="132"/>
        <v>376.81159420289856</v>
      </c>
      <c r="AL340" s="40">
        <f t="shared" si="133"/>
        <v>0</v>
      </c>
      <c r="AM340" s="146" t="s">
        <v>554</v>
      </c>
      <c r="AN340" s="40">
        <f t="shared" ref="AN340:AN341" si="136">MAX(H340,I340,K340,L340,M340,N340,O340,P340,Q340,R340,T340,U340,V340,W340,X340,Y340,Z340,AA340,AB340,AC340,AD340,AE340,AH340)</f>
        <v>361.11111111111109</v>
      </c>
      <c r="AO340" s="253">
        <f t="shared" ref="AO340:AO341" si="137">AN340-I340</f>
        <v>0</v>
      </c>
      <c r="AP340" s="40" t="s">
        <v>553</v>
      </c>
    </row>
    <row r="341" spans="1:42" s="40" customFormat="1" ht="38.25" x14ac:dyDescent="0.2">
      <c r="A341" s="103">
        <v>332</v>
      </c>
      <c r="B341" s="202" t="s">
        <v>492</v>
      </c>
      <c r="C341" s="121" t="s">
        <v>52</v>
      </c>
      <c r="D341" s="146">
        <v>1</v>
      </c>
      <c r="E341" s="227" t="s">
        <v>53</v>
      </c>
      <c r="F341" s="228">
        <v>116.66666666666667</v>
      </c>
      <c r="G341" s="25">
        <v>4600</v>
      </c>
      <c r="H341" s="251">
        <f>PUNTAJE!J341</f>
        <v>0</v>
      </c>
      <c r="I341" s="251">
        <f>PUNTAJE!M341</f>
        <v>387.75510204081633</v>
      </c>
      <c r="J341" s="251">
        <f>PUNTAJE!P341</f>
        <v>426.96629213483146</v>
      </c>
      <c r="K341" s="251">
        <f>PUNTAJE!S341</f>
        <v>0</v>
      </c>
      <c r="L341" s="251">
        <f>PUNTAJE!V341</f>
        <v>0</v>
      </c>
      <c r="M341" s="251">
        <f>PUNTAJE!Y341</f>
        <v>0</v>
      </c>
      <c r="N341" s="251">
        <f>PUNTAJE!AB341</f>
        <v>0</v>
      </c>
      <c r="O341" s="251">
        <f>PUNTAJE!AE341</f>
        <v>0</v>
      </c>
      <c r="P341" s="251">
        <f>PUNTAJE!AH341</f>
        <v>0</v>
      </c>
      <c r="Q341" s="251">
        <f>PUNTAJE!AK341</f>
        <v>0</v>
      </c>
      <c r="R341" s="251">
        <f>PUNTAJE!AN341</f>
        <v>0</v>
      </c>
      <c r="S341" s="251">
        <f>PUNTAJE!AQ341</f>
        <v>500</v>
      </c>
      <c r="T341" s="251">
        <f>PUNTAJE!AT341</f>
        <v>0</v>
      </c>
      <c r="U341" s="251">
        <f>PUNTAJE!AW341</f>
        <v>0</v>
      </c>
      <c r="V341" s="251">
        <f>PUNTAJE!AZ341</f>
        <v>0</v>
      </c>
      <c r="W341" s="251">
        <f>PUNTAJE!BC341</f>
        <v>0</v>
      </c>
      <c r="X341" s="251">
        <f>PUNTAJE!BF341</f>
        <v>0</v>
      </c>
      <c r="Y341" s="251">
        <f>PUNTAJE!BI341</f>
        <v>0</v>
      </c>
      <c r="Z341" s="251">
        <f>PUNTAJE!BL341</f>
        <v>371.52913570590533</v>
      </c>
      <c r="AA341" s="251">
        <f>PUNTAJE!BO341</f>
        <v>0</v>
      </c>
      <c r="AB341" s="251">
        <f>PUNTAJE!BR341</f>
        <v>0</v>
      </c>
      <c r="AC341" s="251">
        <f>PUNTAJE!BU341</f>
        <v>0</v>
      </c>
      <c r="AD341" s="251">
        <f>PUNTAJE!BX341</f>
        <v>0</v>
      </c>
      <c r="AE341" s="251">
        <f>PUNTAJE!CA341</f>
        <v>0</v>
      </c>
      <c r="AF341" s="251">
        <f>PUNTAJE!CD341</f>
        <v>0</v>
      </c>
      <c r="AG341" s="251">
        <f>PUNTAJE!CG341</f>
        <v>0</v>
      </c>
      <c r="AH341" s="251">
        <f>PUNTAJE!CJ341</f>
        <v>0</v>
      </c>
      <c r="AI341" s="40">
        <f t="shared" si="130"/>
        <v>500</v>
      </c>
      <c r="AJ341" s="146" t="s">
        <v>563</v>
      </c>
      <c r="AK341" s="40">
        <f t="shared" si="132"/>
        <v>426.96629213483146</v>
      </c>
      <c r="AL341" s="40">
        <f t="shared" si="133"/>
        <v>0</v>
      </c>
      <c r="AM341" s="146" t="s">
        <v>554</v>
      </c>
      <c r="AN341" s="40">
        <f t="shared" si="136"/>
        <v>387.75510204081633</v>
      </c>
      <c r="AO341" s="253">
        <f t="shared" si="137"/>
        <v>0</v>
      </c>
      <c r="AP341" s="40" t="s">
        <v>553</v>
      </c>
    </row>
    <row r="342" spans="1:42" s="40" customFormat="1" ht="51" x14ac:dyDescent="0.2">
      <c r="A342" s="103">
        <v>333</v>
      </c>
      <c r="B342" s="202" t="s">
        <v>493</v>
      </c>
      <c r="C342" s="121" t="s">
        <v>52</v>
      </c>
      <c r="D342" s="146">
        <v>1</v>
      </c>
      <c r="E342" s="227" t="s">
        <v>53</v>
      </c>
      <c r="F342" s="228">
        <v>1</v>
      </c>
      <c r="G342" s="25">
        <v>4312.5</v>
      </c>
      <c r="H342" s="251">
        <f>PUNTAJE!J342</f>
        <v>0</v>
      </c>
      <c r="I342" s="251">
        <f>PUNTAJE!M342</f>
        <v>0</v>
      </c>
      <c r="J342" s="251">
        <f>PUNTAJE!P342</f>
        <v>500</v>
      </c>
      <c r="K342" s="251">
        <f>PUNTAJE!S342</f>
        <v>0</v>
      </c>
      <c r="L342" s="251">
        <f>PUNTAJE!V342</f>
        <v>0</v>
      </c>
      <c r="M342" s="251">
        <f>PUNTAJE!Y342</f>
        <v>0</v>
      </c>
      <c r="N342" s="251">
        <f>PUNTAJE!AB342</f>
        <v>0</v>
      </c>
      <c r="O342" s="251">
        <f>PUNTAJE!AE342</f>
        <v>0</v>
      </c>
      <c r="P342" s="251">
        <f>PUNTAJE!AH342</f>
        <v>0</v>
      </c>
      <c r="Q342" s="251">
        <f>PUNTAJE!AK342</f>
        <v>0</v>
      </c>
      <c r="R342" s="251">
        <f>PUNTAJE!AN342</f>
        <v>0</v>
      </c>
      <c r="S342" s="251">
        <f>PUNTAJE!AQ342</f>
        <v>473.33333333333331</v>
      </c>
      <c r="T342" s="251">
        <f>PUNTAJE!AT342</f>
        <v>0</v>
      </c>
      <c r="U342" s="251">
        <f>PUNTAJE!AW342</f>
        <v>0</v>
      </c>
      <c r="V342" s="251">
        <f>PUNTAJE!AZ342</f>
        <v>0</v>
      </c>
      <c r="W342" s="251">
        <f>PUNTAJE!BC342</f>
        <v>0</v>
      </c>
      <c r="X342" s="251">
        <f>PUNTAJE!BF342</f>
        <v>0</v>
      </c>
      <c r="Y342" s="251">
        <f>PUNTAJE!BI342</f>
        <v>0</v>
      </c>
      <c r="Z342" s="251">
        <f>PUNTAJE!BL342</f>
        <v>404.143897996357</v>
      </c>
      <c r="AA342" s="251">
        <f>PUNTAJE!BO342</f>
        <v>0</v>
      </c>
      <c r="AB342" s="251">
        <f>PUNTAJE!BR342</f>
        <v>0</v>
      </c>
      <c r="AC342" s="251">
        <f>PUNTAJE!BU342</f>
        <v>0</v>
      </c>
      <c r="AD342" s="251">
        <f>PUNTAJE!BX342</f>
        <v>0</v>
      </c>
      <c r="AE342" s="251">
        <f>PUNTAJE!CA342</f>
        <v>0</v>
      </c>
      <c r="AF342" s="251">
        <f>PUNTAJE!CD342</f>
        <v>0</v>
      </c>
      <c r="AG342" s="251">
        <f>PUNTAJE!CG342</f>
        <v>0</v>
      </c>
      <c r="AH342" s="251">
        <f>PUNTAJE!CJ342</f>
        <v>0</v>
      </c>
      <c r="AI342" s="40">
        <f t="shared" si="130"/>
        <v>500</v>
      </c>
      <c r="AJ342" s="146" t="s">
        <v>554</v>
      </c>
      <c r="AK342" s="40">
        <f>MAX(H342,I342,,K342,L342,M342,N342,O342,P342,Q342,R342,S342,T342,U342,V342,W342,X342,Y342,Z342,AA342,AB342,AC342,AD342,AE342,AH342)</f>
        <v>473.33333333333331</v>
      </c>
      <c r="AL342" s="40">
        <f>AK342-S342</f>
        <v>0</v>
      </c>
      <c r="AM342" s="40" t="s">
        <v>563</v>
      </c>
      <c r="AN342" s="40">
        <f>MAX(H342,I342,,K342,L342,M342,N342,O342,P342,Q342,R342,T342,U342,V342,W342,X342,Y342,Z342,AA342,AB342,AC342,AD342,AE342,AH342)</f>
        <v>404.143897996357</v>
      </c>
      <c r="AP342" s="40" t="s">
        <v>568</v>
      </c>
    </row>
    <row r="343" spans="1:42" s="40" customFormat="1" ht="63.75" x14ac:dyDescent="0.2">
      <c r="A343" s="103">
        <v>334</v>
      </c>
      <c r="B343" s="202" t="s">
        <v>494</v>
      </c>
      <c r="C343" s="121" t="s">
        <v>495</v>
      </c>
      <c r="D343" s="146">
        <v>1</v>
      </c>
      <c r="E343" s="227" t="s">
        <v>53</v>
      </c>
      <c r="F343" s="228">
        <v>1</v>
      </c>
      <c r="G343" s="25">
        <v>1527793.4</v>
      </c>
      <c r="H343" s="251">
        <f>PUNTAJE!J343</f>
        <v>0</v>
      </c>
      <c r="I343" s="251">
        <f>PUNTAJE!M343</f>
        <v>0</v>
      </c>
      <c r="J343" s="251">
        <f>PUNTAJE!P343</f>
        <v>0</v>
      </c>
      <c r="K343" s="251">
        <f>PUNTAJE!S343</f>
        <v>0</v>
      </c>
      <c r="L343" s="251">
        <f>PUNTAJE!V343</f>
        <v>0</v>
      </c>
      <c r="M343" s="251">
        <f>PUNTAJE!Y343</f>
        <v>0</v>
      </c>
      <c r="N343" s="251">
        <f>PUNTAJE!AB343</f>
        <v>0</v>
      </c>
      <c r="O343" s="251">
        <f>PUNTAJE!AE343</f>
        <v>0</v>
      </c>
      <c r="P343" s="251">
        <f>PUNTAJE!AH343</f>
        <v>0</v>
      </c>
      <c r="Q343" s="251">
        <f>PUNTAJE!AK343</f>
        <v>0</v>
      </c>
      <c r="R343" s="251">
        <f>PUNTAJE!AN343</f>
        <v>0</v>
      </c>
      <c r="S343" s="251">
        <f>PUNTAJE!AQ343</f>
        <v>500</v>
      </c>
      <c r="T343" s="251">
        <f>PUNTAJE!AT343</f>
        <v>0</v>
      </c>
      <c r="U343" s="251">
        <f>PUNTAJE!AW343</f>
        <v>0</v>
      </c>
      <c r="V343" s="251">
        <f>PUNTAJE!AZ343</f>
        <v>0</v>
      </c>
      <c r="W343" s="251">
        <f>PUNTAJE!BC343</f>
        <v>0</v>
      </c>
      <c r="X343" s="251">
        <f>PUNTAJE!BF343</f>
        <v>0</v>
      </c>
      <c r="Y343" s="251">
        <f>PUNTAJE!BI343</f>
        <v>0</v>
      </c>
      <c r="Z343" s="251">
        <f>PUNTAJE!BL343</f>
        <v>0</v>
      </c>
      <c r="AA343" s="251">
        <f>PUNTAJE!BO343</f>
        <v>0</v>
      </c>
      <c r="AB343" s="251">
        <f>PUNTAJE!BR343</f>
        <v>0</v>
      </c>
      <c r="AC343" s="251">
        <f>PUNTAJE!BU343</f>
        <v>0</v>
      </c>
      <c r="AD343" s="251">
        <f>PUNTAJE!BX343</f>
        <v>0</v>
      </c>
      <c r="AE343" s="251">
        <f>PUNTAJE!CA343</f>
        <v>0</v>
      </c>
      <c r="AF343" s="251">
        <f>PUNTAJE!CD343</f>
        <v>0</v>
      </c>
      <c r="AG343" s="251">
        <f>PUNTAJE!CG343</f>
        <v>0</v>
      </c>
      <c r="AH343" s="251">
        <f>PUNTAJE!CJ343</f>
        <v>0</v>
      </c>
      <c r="AI343" s="40">
        <f t="shared" si="130"/>
        <v>500</v>
      </c>
      <c r="AJ343" s="146" t="s">
        <v>563</v>
      </c>
      <c r="AK343" s="40">
        <f t="shared" ref="AK343:AK348" si="138">MAX(H343,I343,J343,K343,L343,M343,N343,O343,P343,Q343,R343,T343,U343,V343,W343,X343,Y343,Z343,AA343,AB343,AC343,AD343,AE343,AH343)</f>
        <v>0</v>
      </c>
      <c r="AM343" s="40" t="s">
        <v>601</v>
      </c>
      <c r="AP343" s="40" t="s">
        <v>602</v>
      </c>
    </row>
    <row r="344" spans="1:42" s="40" customFormat="1" ht="63.75" x14ac:dyDescent="0.2">
      <c r="A344" s="103">
        <v>335</v>
      </c>
      <c r="B344" s="202" t="s">
        <v>496</v>
      </c>
      <c r="C344" s="121" t="s">
        <v>497</v>
      </c>
      <c r="D344" s="146">
        <v>1</v>
      </c>
      <c r="E344" s="227" t="s">
        <v>53</v>
      </c>
      <c r="F344" s="228">
        <v>1</v>
      </c>
      <c r="G344" s="25">
        <v>1285021.5</v>
      </c>
      <c r="H344" s="251">
        <f>PUNTAJE!J344</f>
        <v>0</v>
      </c>
      <c r="I344" s="251">
        <f>PUNTAJE!M344</f>
        <v>0</v>
      </c>
      <c r="J344" s="251">
        <f>PUNTAJE!P344</f>
        <v>0</v>
      </c>
      <c r="K344" s="251">
        <f>PUNTAJE!S344</f>
        <v>0</v>
      </c>
      <c r="L344" s="251">
        <f>PUNTAJE!V344</f>
        <v>0</v>
      </c>
      <c r="M344" s="251">
        <f>PUNTAJE!Y344</f>
        <v>0</v>
      </c>
      <c r="N344" s="251">
        <f>PUNTAJE!AB344</f>
        <v>0</v>
      </c>
      <c r="O344" s="251">
        <f>PUNTAJE!AE344</f>
        <v>0</v>
      </c>
      <c r="P344" s="251">
        <f>PUNTAJE!AH344</f>
        <v>0</v>
      </c>
      <c r="Q344" s="251">
        <f>PUNTAJE!AK344</f>
        <v>0</v>
      </c>
      <c r="R344" s="251">
        <f>PUNTAJE!AN344</f>
        <v>0</v>
      </c>
      <c r="S344" s="251">
        <f>PUNTAJE!AQ344</f>
        <v>500</v>
      </c>
      <c r="T344" s="251">
        <f>PUNTAJE!AT344</f>
        <v>0</v>
      </c>
      <c r="U344" s="251">
        <f>PUNTAJE!AW344</f>
        <v>0</v>
      </c>
      <c r="V344" s="251">
        <f>PUNTAJE!AZ344</f>
        <v>0</v>
      </c>
      <c r="W344" s="251">
        <f>PUNTAJE!BC344</f>
        <v>0</v>
      </c>
      <c r="X344" s="251">
        <f>PUNTAJE!BF344</f>
        <v>0</v>
      </c>
      <c r="Y344" s="251">
        <f>PUNTAJE!BI344</f>
        <v>0</v>
      </c>
      <c r="Z344" s="251">
        <f>PUNTAJE!BL344</f>
        <v>0</v>
      </c>
      <c r="AA344" s="251">
        <f>PUNTAJE!BO344</f>
        <v>0</v>
      </c>
      <c r="AB344" s="251">
        <f>PUNTAJE!BR344</f>
        <v>0</v>
      </c>
      <c r="AC344" s="251">
        <f>PUNTAJE!BU344</f>
        <v>0</v>
      </c>
      <c r="AD344" s="251">
        <f>PUNTAJE!BX344</f>
        <v>0</v>
      </c>
      <c r="AE344" s="251">
        <f>PUNTAJE!CA344</f>
        <v>0</v>
      </c>
      <c r="AF344" s="251">
        <f>PUNTAJE!CD344</f>
        <v>0</v>
      </c>
      <c r="AG344" s="251">
        <f>PUNTAJE!CG344</f>
        <v>0</v>
      </c>
      <c r="AH344" s="251">
        <f>PUNTAJE!CJ344</f>
        <v>0</v>
      </c>
      <c r="AI344" s="40">
        <f t="shared" si="130"/>
        <v>500</v>
      </c>
      <c r="AJ344" s="146" t="s">
        <v>563</v>
      </c>
      <c r="AK344" s="40">
        <f t="shared" si="138"/>
        <v>0</v>
      </c>
      <c r="AM344" s="40" t="s">
        <v>601</v>
      </c>
      <c r="AP344" s="40" t="s">
        <v>602</v>
      </c>
    </row>
    <row r="345" spans="1:42" s="40" customFormat="1" ht="38.25" x14ac:dyDescent="0.2">
      <c r="A345" s="103">
        <v>336</v>
      </c>
      <c r="B345" s="202" t="s">
        <v>498</v>
      </c>
      <c r="C345" s="121" t="s">
        <v>497</v>
      </c>
      <c r="D345" s="146">
        <v>1</v>
      </c>
      <c r="E345" s="227" t="s">
        <v>53</v>
      </c>
      <c r="F345" s="228">
        <v>2.5</v>
      </c>
      <c r="G345" s="25">
        <v>387226</v>
      </c>
      <c r="H345" s="251">
        <f>PUNTAJE!J345</f>
        <v>0</v>
      </c>
      <c r="I345" s="251">
        <f>PUNTAJE!M345</f>
        <v>0</v>
      </c>
      <c r="J345" s="251">
        <f>PUNTAJE!P345</f>
        <v>0</v>
      </c>
      <c r="K345" s="251">
        <f>PUNTAJE!S345</f>
        <v>0</v>
      </c>
      <c r="L345" s="251">
        <f>PUNTAJE!V345</f>
        <v>0</v>
      </c>
      <c r="M345" s="251">
        <f>PUNTAJE!Y345</f>
        <v>0</v>
      </c>
      <c r="N345" s="251">
        <f>PUNTAJE!AB345</f>
        <v>0</v>
      </c>
      <c r="O345" s="251">
        <f>PUNTAJE!AE345</f>
        <v>0</v>
      </c>
      <c r="P345" s="251">
        <f>PUNTAJE!AH345</f>
        <v>0</v>
      </c>
      <c r="Q345" s="251">
        <f>PUNTAJE!AK345</f>
        <v>0</v>
      </c>
      <c r="R345" s="251">
        <f>PUNTAJE!AN345</f>
        <v>0</v>
      </c>
      <c r="S345" s="251">
        <f>PUNTAJE!AQ345</f>
        <v>500</v>
      </c>
      <c r="T345" s="251">
        <f>PUNTAJE!AT345</f>
        <v>0</v>
      </c>
      <c r="U345" s="251">
        <f>PUNTAJE!AW345</f>
        <v>0</v>
      </c>
      <c r="V345" s="251">
        <f>PUNTAJE!AZ345</f>
        <v>0</v>
      </c>
      <c r="W345" s="251">
        <f>PUNTAJE!BC345</f>
        <v>0</v>
      </c>
      <c r="X345" s="251">
        <f>PUNTAJE!BF345</f>
        <v>0</v>
      </c>
      <c r="Y345" s="251">
        <f>PUNTAJE!BI345</f>
        <v>0</v>
      </c>
      <c r="Z345" s="251">
        <f>PUNTAJE!BL345</f>
        <v>0</v>
      </c>
      <c r="AA345" s="251">
        <f>PUNTAJE!BO345</f>
        <v>0</v>
      </c>
      <c r="AB345" s="251">
        <f>PUNTAJE!BR345</f>
        <v>0</v>
      </c>
      <c r="AC345" s="251">
        <f>PUNTAJE!BU345</f>
        <v>0</v>
      </c>
      <c r="AD345" s="251">
        <f>PUNTAJE!BX345</f>
        <v>0</v>
      </c>
      <c r="AE345" s="251">
        <f>PUNTAJE!CA345</f>
        <v>0</v>
      </c>
      <c r="AF345" s="251">
        <f>PUNTAJE!CD345</f>
        <v>0</v>
      </c>
      <c r="AG345" s="251">
        <f>PUNTAJE!CG345</f>
        <v>0</v>
      </c>
      <c r="AH345" s="251">
        <f>PUNTAJE!CJ345</f>
        <v>429.12321624588367</v>
      </c>
      <c r="AI345" s="40">
        <f t="shared" si="130"/>
        <v>500</v>
      </c>
      <c r="AJ345" s="146" t="s">
        <v>563</v>
      </c>
      <c r="AK345" s="40">
        <f t="shared" si="138"/>
        <v>429.12321624588367</v>
      </c>
      <c r="AL345" s="40">
        <f>AK345-AH345</f>
        <v>0</v>
      </c>
      <c r="AM345" s="146" t="s">
        <v>574</v>
      </c>
      <c r="AN345" s="40">
        <f>MAX(H345,I345,J345,K345,L345,M345,N345,O345,P345,Q345,R345,T345,U345,V345,W345,X345,Y345,Z345,AA345,AB345,AC345,AD345,AE345)</f>
        <v>0</v>
      </c>
      <c r="AO345" s="254"/>
      <c r="AP345" s="40" t="s">
        <v>602</v>
      </c>
    </row>
    <row r="346" spans="1:42" s="40" customFormat="1" ht="63.75" x14ac:dyDescent="0.2">
      <c r="A346" s="103">
        <v>337</v>
      </c>
      <c r="B346" s="202" t="s">
        <v>499</v>
      </c>
      <c r="C346" s="121" t="s">
        <v>497</v>
      </c>
      <c r="D346" s="146">
        <v>1</v>
      </c>
      <c r="E346" s="227" t="s">
        <v>53</v>
      </c>
      <c r="F346" s="228">
        <v>0.5</v>
      </c>
      <c r="G346" s="25">
        <v>1319721.8999999999</v>
      </c>
      <c r="H346" s="251">
        <f>PUNTAJE!J346</f>
        <v>0</v>
      </c>
      <c r="I346" s="251">
        <f>PUNTAJE!M346</f>
        <v>0</v>
      </c>
      <c r="J346" s="251">
        <f>PUNTAJE!P346</f>
        <v>0</v>
      </c>
      <c r="K346" s="251">
        <f>PUNTAJE!S346</f>
        <v>0</v>
      </c>
      <c r="L346" s="251">
        <f>PUNTAJE!V346</f>
        <v>0</v>
      </c>
      <c r="M346" s="251">
        <f>PUNTAJE!Y346</f>
        <v>0</v>
      </c>
      <c r="N346" s="251">
        <f>PUNTAJE!AB346</f>
        <v>0</v>
      </c>
      <c r="O346" s="251">
        <f>PUNTAJE!AE346</f>
        <v>0</v>
      </c>
      <c r="P346" s="251">
        <f>PUNTAJE!AH346</f>
        <v>0</v>
      </c>
      <c r="Q346" s="251">
        <f>PUNTAJE!AK346</f>
        <v>0</v>
      </c>
      <c r="R346" s="251">
        <f>PUNTAJE!AN346</f>
        <v>0</v>
      </c>
      <c r="S346" s="251">
        <f>PUNTAJE!AQ346</f>
        <v>500</v>
      </c>
      <c r="T346" s="251">
        <f>PUNTAJE!AT346</f>
        <v>0</v>
      </c>
      <c r="U346" s="251">
        <f>PUNTAJE!AW346</f>
        <v>0</v>
      </c>
      <c r="V346" s="251">
        <f>PUNTAJE!AZ346</f>
        <v>0</v>
      </c>
      <c r="W346" s="251">
        <f>PUNTAJE!BC346</f>
        <v>0</v>
      </c>
      <c r="X346" s="251">
        <f>PUNTAJE!BF346</f>
        <v>0</v>
      </c>
      <c r="Y346" s="251">
        <f>PUNTAJE!BI346</f>
        <v>0</v>
      </c>
      <c r="Z346" s="251">
        <f>PUNTAJE!BL346</f>
        <v>0</v>
      </c>
      <c r="AA346" s="251">
        <f>PUNTAJE!BO346</f>
        <v>0</v>
      </c>
      <c r="AB346" s="251">
        <f>PUNTAJE!BR346</f>
        <v>0</v>
      </c>
      <c r="AC346" s="251">
        <f>PUNTAJE!BU346</f>
        <v>0</v>
      </c>
      <c r="AD346" s="251">
        <f>PUNTAJE!BX346</f>
        <v>0</v>
      </c>
      <c r="AE346" s="251">
        <f>PUNTAJE!CA346</f>
        <v>0</v>
      </c>
      <c r="AF346" s="251">
        <f>PUNTAJE!CD346</f>
        <v>0</v>
      </c>
      <c r="AG346" s="251">
        <f>PUNTAJE!CG346</f>
        <v>0</v>
      </c>
      <c r="AH346" s="251">
        <f>PUNTAJE!CJ346</f>
        <v>0</v>
      </c>
      <c r="AI346" s="40">
        <f t="shared" si="130"/>
        <v>500</v>
      </c>
      <c r="AJ346" s="146" t="s">
        <v>563</v>
      </c>
      <c r="AK346" s="40">
        <f t="shared" si="138"/>
        <v>0</v>
      </c>
      <c r="AM346" s="40" t="s">
        <v>601</v>
      </c>
      <c r="AP346" s="40" t="s">
        <v>602</v>
      </c>
    </row>
    <row r="347" spans="1:42" s="40" customFormat="1" ht="63.75" x14ac:dyDescent="0.2">
      <c r="A347" s="103">
        <v>338</v>
      </c>
      <c r="B347" s="202" t="s">
        <v>500</v>
      </c>
      <c r="C347" s="121" t="s">
        <v>497</v>
      </c>
      <c r="D347" s="146">
        <v>1</v>
      </c>
      <c r="E347" s="227" t="s">
        <v>53</v>
      </c>
      <c r="F347" s="228">
        <v>8</v>
      </c>
      <c r="G347" s="25">
        <v>387226</v>
      </c>
      <c r="H347" s="251">
        <f>PUNTAJE!J347</f>
        <v>0</v>
      </c>
      <c r="I347" s="251">
        <f>PUNTAJE!M347</f>
        <v>0</v>
      </c>
      <c r="J347" s="251">
        <f>PUNTAJE!P347</f>
        <v>0</v>
      </c>
      <c r="K347" s="251">
        <f>PUNTAJE!S347</f>
        <v>0</v>
      </c>
      <c r="L347" s="251">
        <f>PUNTAJE!V347</f>
        <v>0</v>
      </c>
      <c r="M347" s="251">
        <f>PUNTAJE!Y347</f>
        <v>0</v>
      </c>
      <c r="N347" s="251">
        <f>PUNTAJE!AB347</f>
        <v>0</v>
      </c>
      <c r="O347" s="251">
        <f>PUNTAJE!AE347</f>
        <v>0</v>
      </c>
      <c r="P347" s="251">
        <f>PUNTAJE!AH347</f>
        <v>0</v>
      </c>
      <c r="Q347" s="251">
        <f>PUNTAJE!AK347</f>
        <v>0</v>
      </c>
      <c r="R347" s="251">
        <f>PUNTAJE!AN347</f>
        <v>0</v>
      </c>
      <c r="S347" s="251">
        <f>PUNTAJE!AQ347</f>
        <v>500.00000000000006</v>
      </c>
      <c r="T347" s="251">
        <f>PUNTAJE!AT347</f>
        <v>0</v>
      </c>
      <c r="U347" s="251">
        <f>PUNTAJE!AW347</f>
        <v>0</v>
      </c>
      <c r="V347" s="251">
        <f>PUNTAJE!AZ347</f>
        <v>0</v>
      </c>
      <c r="W347" s="251">
        <f>PUNTAJE!BC347</f>
        <v>0</v>
      </c>
      <c r="X347" s="251">
        <f>PUNTAJE!BF347</f>
        <v>0</v>
      </c>
      <c r="Y347" s="251">
        <f>PUNTAJE!BI347</f>
        <v>0</v>
      </c>
      <c r="Z347" s="251">
        <f>PUNTAJE!BL347</f>
        <v>0</v>
      </c>
      <c r="AA347" s="251">
        <f>PUNTAJE!BO347</f>
        <v>0</v>
      </c>
      <c r="AB347" s="251">
        <f>PUNTAJE!BR347</f>
        <v>0</v>
      </c>
      <c r="AC347" s="251">
        <f>PUNTAJE!BU347</f>
        <v>0</v>
      </c>
      <c r="AD347" s="251">
        <f>PUNTAJE!BX347</f>
        <v>0</v>
      </c>
      <c r="AE347" s="251">
        <f>PUNTAJE!CA347</f>
        <v>0</v>
      </c>
      <c r="AF347" s="251">
        <f>PUNTAJE!CD347</f>
        <v>0</v>
      </c>
      <c r="AG347" s="251">
        <f>PUNTAJE!CG347</f>
        <v>0</v>
      </c>
      <c r="AH347" s="251">
        <f>PUNTAJE!CJ347</f>
        <v>452.14</v>
      </c>
      <c r="AI347" s="40">
        <f t="shared" si="130"/>
        <v>500.00000000000006</v>
      </c>
      <c r="AJ347" s="146" t="s">
        <v>563</v>
      </c>
      <c r="AK347" s="40">
        <f t="shared" si="138"/>
        <v>452.14</v>
      </c>
      <c r="AL347" s="40">
        <f>AK347-AH347</f>
        <v>0</v>
      </c>
      <c r="AM347" s="146" t="s">
        <v>574</v>
      </c>
      <c r="AN347" s="40">
        <f>MAX(H347,I347,J347,K347,L347,M347,N347,O347,P347,Q347,R347,T347,U347,V347,W347,X347,Y347,Z347,AA347,AB347,AC347,AD347,AE347)</f>
        <v>0</v>
      </c>
      <c r="AO347" s="254"/>
      <c r="AP347" s="40" t="s">
        <v>602</v>
      </c>
    </row>
    <row r="348" spans="1:42" s="40" customFormat="1" ht="63.75" x14ac:dyDescent="0.2">
      <c r="A348" s="103">
        <v>339</v>
      </c>
      <c r="B348" s="202" t="s">
        <v>501</v>
      </c>
      <c r="C348" s="121" t="s">
        <v>497</v>
      </c>
      <c r="D348" s="146">
        <v>1</v>
      </c>
      <c r="E348" s="227" t="s">
        <v>53</v>
      </c>
      <c r="F348" s="228">
        <v>0.5</v>
      </c>
      <c r="G348" s="25">
        <v>1282895.3746000002</v>
      </c>
      <c r="H348" s="251">
        <f>PUNTAJE!J348</f>
        <v>0</v>
      </c>
      <c r="I348" s="251">
        <f>PUNTAJE!M348</f>
        <v>0</v>
      </c>
      <c r="J348" s="251">
        <f>PUNTAJE!P348</f>
        <v>0</v>
      </c>
      <c r="K348" s="251">
        <f>PUNTAJE!S348</f>
        <v>0</v>
      </c>
      <c r="L348" s="251">
        <f>PUNTAJE!V348</f>
        <v>0</v>
      </c>
      <c r="M348" s="251">
        <f>PUNTAJE!Y348</f>
        <v>0</v>
      </c>
      <c r="N348" s="251">
        <f>PUNTAJE!AB348</f>
        <v>0</v>
      </c>
      <c r="O348" s="251">
        <f>PUNTAJE!AE348</f>
        <v>0</v>
      </c>
      <c r="P348" s="251">
        <f>PUNTAJE!AH348</f>
        <v>0</v>
      </c>
      <c r="Q348" s="251">
        <f>PUNTAJE!AK348</f>
        <v>0</v>
      </c>
      <c r="R348" s="251">
        <f>PUNTAJE!AN348</f>
        <v>0</v>
      </c>
      <c r="S348" s="251">
        <f>PUNTAJE!AQ348</f>
        <v>500</v>
      </c>
      <c r="T348" s="251">
        <f>PUNTAJE!AT348</f>
        <v>0</v>
      </c>
      <c r="U348" s="251">
        <f>PUNTAJE!AW348</f>
        <v>0</v>
      </c>
      <c r="V348" s="251">
        <f>PUNTAJE!AZ348</f>
        <v>0</v>
      </c>
      <c r="W348" s="251">
        <f>PUNTAJE!BC348</f>
        <v>0</v>
      </c>
      <c r="X348" s="251">
        <f>PUNTAJE!BF348</f>
        <v>0</v>
      </c>
      <c r="Y348" s="251">
        <f>PUNTAJE!BI348</f>
        <v>0</v>
      </c>
      <c r="Z348" s="251">
        <f>PUNTAJE!BL348</f>
        <v>0</v>
      </c>
      <c r="AA348" s="251">
        <f>PUNTAJE!BO348</f>
        <v>0</v>
      </c>
      <c r="AB348" s="251">
        <f>PUNTAJE!BR348</f>
        <v>0</v>
      </c>
      <c r="AC348" s="251">
        <f>PUNTAJE!BU348</f>
        <v>0</v>
      </c>
      <c r="AD348" s="251">
        <f>PUNTAJE!BX348</f>
        <v>0</v>
      </c>
      <c r="AE348" s="251">
        <f>PUNTAJE!CA348</f>
        <v>0</v>
      </c>
      <c r="AF348" s="251">
        <f>PUNTAJE!CD348</f>
        <v>0</v>
      </c>
      <c r="AG348" s="251">
        <f>PUNTAJE!CG348</f>
        <v>0</v>
      </c>
      <c r="AH348" s="251">
        <f>PUNTAJE!CJ348</f>
        <v>0</v>
      </c>
      <c r="AI348" s="40">
        <f t="shared" si="130"/>
        <v>500</v>
      </c>
      <c r="AJ348" s="146" t="s">
        <v>563</v>
      </c>
      <c r="AK348" s="40">
        <f t="shared" si="138"/>
        <v>0</v>
      </c>
      <c r="AM348" s="40" t="s">
        <v>601</v>
      </c>
      <c r="AP348" s="40" t="s">
        <v>602</v>
      </c>
    </row>
    <row r="349" spans="1:42" s="40" customFormat="1" ht="51" x14ac:dyDescent="0.2">
      <c r="A349" s="103">
        <v>340</v>
      </c>
      <c r="B349" s="202" t="s">
        <v>502</v>
      </c>
      <c r="C349" s="121" t="s">
        <v>503</v>
      </c>
      <c r="D349" s="146">
        <v>1</v>
      </c>
      <c r="E349" s="227" t="s">
        <v>53</v>
      </c>
      <c r="F349" s="228">
        <v>2</v>
      </c>
      <c r="G349" s="25">
        <v>862500</v>
      </c>
      <c r="H349" s="251">
        <f>PUNTAJE!J349</f>
        <v>0</v>
      </c>
      <c r="I349" s="251">
        <f>PUNTAJE!M349</f>
        <v>0</v>
      </c>
      <c r="J349" s="251">
        <f>PUNTAJE!P349</f>
        <v>0</v>
      </c>
      <c r="K349" s="251">
        <f>PUNTAJE!S349</f>
        <v>0</v>
      </c>
      <c r="L349" s="251">
        <f>PUNTAJE!V349</f>
        <v>0</v>
      </c>
      <c r="M349" s="251">
        <f>PUNTAJE!Y349</f>
        <v>0</v>
      </c>
      <c r="N349" s="251">
        <f>PUNTAJE!AB349</f>
        <v>0</v>
      </c>
      <c r="O349" s="251">
        <f>PUNTAJE!AE349</f>
        <v>0</v>
      </c>
      <c r="P349" s="251">
        <f>PUNTAJE!AH349</f>
        <v>0</v>
      </c>
      <c r="Q349" s="251">
        <f>PUNTAJE!AK349</f>
        <v>0</v>
      </c>
      <c r="R349" s="251">
        <f>PUNTAJE!AN349</f>
        <v>0</v>
      </c>
      <c r="S349" s="251">
        <f>PUNTAJE!AQ349</f>
        <v>0</v>
      </c>
      <c r="T349" s="251">
        <f>PUNTAJE!AT349</f>
        <v>0</v>
      </c>
      <c r="U349" s="251">
        <f>PUNTAJE!AW349</f>
        <v>0</v>
      </c>
      <c r="V349" s="251">
        <f>PUNTAJE!AZ349</f>
        <v>0</v>
      </c>
      <c r="W349" s="251">
        <f>PUNTAJE!BC349</f>
        <v>0</v>
      </c>
      <c r="X349" s="251">
        <f>PUNTAJE!BF349</f>
        <v>0</v>
      </c>
      <c r="Y349" s="251">
        <f>PUNTAJE!BI349</f>
        <v>0</v>
      </c>
      <c r="Z349" s="251">
        <f>PUNTAJE!BL349</f>
        <v>0</v>
      </c>
      <c r="AA349" s="251">
        <f>PUNTAJE!BO349</f>
        <v>0</v>
      </c>
      <c r="AB349" s="251">
        <f>PUNTAJE!BR349</f>
        <v>439.9582668158335</v>
      </c>
      <c r="AC349" s="251">
        <f>PUNTAJE!BU349</f>
        <v>0</v>
      </c>
      <c r="AD349" s="251">
        <f>PUNTAJE!BX349</f>
        <v>500</v>
      </c>
      <c r="AE349" s="251">
        <f>PUNTAJE!CA349</f>
        <v>411.76470588235293</v>
      </c>
      <c r="AF349" s="251">
        <f>PUNTAJE!CD349</f>
        <v>0</v>
      </c>
      <c r="AG349" s="251">
        <f>PUNTAJE!CG349</f>
        <v>0</v>
      </c>
      <c r="AH349" s="251">
        <f>PUNTAJE!CJ349</f>
        <v>0</v>
      </c>
      <c r="AI349" s="40">
        <f t="shared" si="130"/>
        <v>500</v>
      </c>
      <c r="AJ349" s="146" t="s">
        <v>572</v>
      </c>
      <c r="AK349" s="40">
        <f>MAX(H349,I349,J349,K349,L349,M349,N349,O349,P349,Q349,R349,S349,T349,U349,V349,W349,X349,Y349,Z349,AA349,AB349,AC349,AE349,AH349)</f>
        <v>439.9582668158335</v>
      </c>
      <c r="AM349" s="40" t="s">
        <v>570</v>
      </c>
      <c r="AP349" s="40" t="s">
        <v>573</v>
      </c>
    </row>
    <row r="350" spans="1:42" s="40" customFormat="1" ht="38.25" x14ac:dyDescent="0.2">
      <c r="A350" s="103">
        <v>341</v>
      </c>
      <c r="B350" s="202" t="s">
        <v>504</v>
      </c>
      <c r="C350" s="121" t="s">
        <v>505</v>
      </c>
      <c r="D350" s="146">
        <v>1</v>
      </c>
      <c r="E350" s="227" t="s">
        <v>53</v>
      </c>
      <c r="F350" s="228">
        <v>37.333333333333336</v>
      </c>
      <c r="G350" s="25">
        <v>51531.998000000007</v>
      </c>
      <c r="H350" s="251">
        <f>PUNTAJE!J350</f>
        <v>0</v>
      </c>
      <c r="I350" s="251">
        <f>PUNTAJE!M350</f>
        <v>0</v>
      </c>
      <c r="J350" s="251">
        <f>PUNTAJE!P350</f>
        <v>0</v>
      </c>
      <c r="K350" s="251">
        <f>PUNTAJE!S350</f>
        <v>0</v>
      </c>
      <c r="L350" s="251">
        <f>PUNTAJE!V350</f>
        <v>0</v>
      </c>
      <c r="M350" s="251">
        <f>PUNTAJE!Y350</f>
        <v>0</v>
      </c>
      <c r="N350" s="251">
        <f>PUNTAJE!AB350</f>
        <v>0</v>
      </c>
      <c r="O350" s="251">
        <f>PUNTAJE!AE350</f>
        <v>0</v>
      </c>
      <c r="P350" s="251">
        <f>PUNTAJE!AH350</f>
        <v>0</v>
      </c>
      <c r="Q350" s="251">
        <f>PUNTAJE!AK350</f>
        <v>0</v>
      </c>
      <c r="R350" s="251">
        <f>PUNTAJE!AN350</f>
        <v>0</v>
      </c>
      <c r="S350" s="251">
        <f>PUNTAJE!AQ350</f>
        <v>0</v>
      </c>
      <c r="T350" s="251">
        <f>PUNTAJE!AT350</f>
        <v>500</v>
      </c>
      <c r="U350" s="251">
        <f>PUNTAJE!AW350</f>
        <v>0</v>
      </c>
      <c r="V350" s="251">
        <f>PUNTAJE!AZ350</f>
        <v>0</v>
      </c>
      <c r="W350" s="251">
        <f>PUNTAJE!BC350</f>
        <v>0</v>
      </c>
      <c r="X350" s="251">
        <f>PUNTAJE!BF350</f>
        <v>0</v>
      </c>
      <c r="Y350" s="251">
        <f>PUNTAJE!BI350</f>
        <v>0</v>
      </c>
      <c r="Z350" s="251">
        <f>PUNTAJE!BL350</f>
        <v>0</v>
      </c>
      <c r="AA350" s="251">
        <f>PUNTAJE!BO350</f>
        <v>0</v>
      </c>
      <c r="AB350" s="251">
        <f>PUNTAJE!BR350</f>
        <v>0</v>
      </c>
      <c r="AC350" s="251">
        <f>PUNTAJE!BU350</f>
        <v>0</v>
      </c>
      <c r="AD350" s="251">
        <f>PUNTAJE!BX350</f>
        <v>0</v>
      </c>
      <c r="AE350" s="251">
        <f>PUNTAJE!CA350</f>
        <v>0</v>
      </c>
      <c r="AF350" s="251">
        <f>PUNTAJE!CD350</f>
        <v>0</v>
      </c>
      <c r="AG350" s="251">
        <f>PUNTAJE!CG350</f>
        <v>0</v>
      </c>
      <c r="AH350" s="251">
        <f>PUNTAJE!CJ350</f>
        <v>0</v>
      </c>
      <c r="AI350" s="40">
        <f t="shared" si="130"/>
        <v>500</v>
      </c>
      <c r="AJ350" s="146" t="s">
        <v>564</v>
      </c>
      <c r="AK350" s="40">
        <f>MAX(H350,I350,J350,K350,L350,M350,N350,O350,P350,Q350,R350,S350,U350,V350,W350,X350,Y350,Z350,AA350,AB350,AC350,AD350,AE350,AH350)</f>
        <v>0</v>
      </c>
      <c r="AM350" s="40" t="s">
        <v>601</v>
      </c>
      <c r="AP350" s="40" t="s">
        <v>602</v>
      </c>
    </row>
    <row r="351" spans="1:42" s="40" customFormat="1" ht="38.25" x14ac:dyDescent="0.2">
      <c r="A351" s="103">
        <v>342</v>
      </c>
      <c r="B351" s="202" t="s">
        <v>506</v>
      </c>
      <c r="C351" s="121" t="s">
        <v>52</v>
      </c>
      <c r="D351" s="146">
        <v>1</v>
      </c>
      <c r="E351" s="227" t="s">
        <v>53</v>
      </c>
      <c r="F351" s="228">
        <v>4.5</v>
      </c>
      <c r="G351" s="25">
        <v>8798.1460000000006</v>
      </c>
      <c r="H351" s="251">
        <f>PUNTAJE!J351</f>
        <v>0</v>
      </c>
      <c r="I351" s="251">
        <f>PUNTAJE!M351</f>
        <v>352.94117647058823</v>
      </c>
      <c r="J351" s="251">
        <f>PUNTAJE!P351</f>
        <v>0</v>
      </c>
      <c r="K351" s="251">
        <f>PUNTAJE!S351</f>
        <v>0</v>
      </c>
      <c r="L351" s="251">
        <f>PUNTAJE!V351</f>
        <v>0</v>
      </c>
      <c r="M351" s="251">
        <f>PUNTAJE!Y351</f>
        <v>0</v>
      </c>
      <c r="N351" s="251">
        <f>PUNTAJE!AB351</f>
        <v>0</v>
      </c>
      <c r="O351" s="251">
        <f>PUNTAJE!AE351</f>
        <v>0</v>
      </c>
      <c r="P351" s="251">
        <f>PUNTAJE!AH351</f>
        <v>0</v>
      </c>
      <c r="Q351" s="251">
        <f>PUNTAJE!AK351</f>
        <v>0</v>
      </c>
      <c r="R351" s="251">
        <f>PUNTAJE!AN351</f>
        <v>0</v>
      </c>
      <c r="S351" s="251">
        <f>PUNTAJE!AQ351</f>
        <v>428.57142857142856</v>
      </c>
      <c r="T351" s="251">
        <f>PUNTAJE!AT351</f>
        <v>0</v>
      </c>
      <c r="U351" s="251">
        <f>PUNTAJE!AW351</f>
        <v>0</v>
      </c>
      <c r="V351" s="251">
        <f>PUNTAJE!AZ351</f>
        <v>0</v>
      </c>
      <c r="W351" s="251">
        <f>PUNTAJE!BC351</f>
        <v>0</v>
      </c>
      <c r="X351" s="251">
        <f>PUNTAJE!BF351</f>
        <v>0</v>
      </c>
      <c r="Y351" s="251">
        <f>PUNTAJE!BI351</f>
        <v>0</v>
      </c>
      <c r="Z351" s="251">
        <f>PUNTAJE!BL351</f>
        <v>500</v>
      </c>
      <c r="AA351" s="251">
        <f>PUNTAJE!BO351</f>
        <v>0</v>
      </c>
      <c r="AB351" s="251">
        <f>PUNTAJE!BR351</f>
        <v>0</v>
      </c>
      <c r="AC351" s="251">
        <f>PUNTAJE!BU351</f>
        <v>0</v>
      </c>
      <c r="AD351" s="251">
        <f>PUNTAJE!BX351</f>
        <v>0</v>
      </c>
      <c r="AE351" s="251">
        <f>PUNTAJE!CA351</f>
        <v>0</v>
      </c>
      <c r="AF351" s="251">
        <f>PUNTAJE!CD351</f>
        <v>0</v>
      </c>
      <c r="AG351" s="251">
        <f>PUNTAJE!CG351</f>
        <v>0</v>
      </c>
      <c r="AH351" s="251">
        <f>PUNTAJE!CJ351</f>
        <v>0</v>
      </c>
      <c r="AI351" s="40">
        <f t="shared" si="130"/>
        <v>500</v>
      </c>
      <c r="AJ351" s="146" t="s">
        <v>568</v>
      </c>
      <c r="AK351" s="40">
        <f>MAX(H351,I351,J351,K351,L351,M351,N351,O351,P351,Q351,R351,S351,T351,U351,V351,W351,X351,Y351,AA351,AB351,AC351,AD351,AE351,AH351)</f>
        <v>428.57142857142856</v>
      </c>
      <c r="AL351" s="40">
        <f>AK351-S351</f>
        <v>0</v>
      </c>
      <c r="AM351" s="40" t="s">
        <v>563</v>
      </c>
      <c r="AN351" s="40">
        <f>MAX(H351,I351,J351,K351,L351,M351,N351,O351,P351,Q351,R351,T351,U351,V351,W351,X351,Y351,AA351,AB351,AC351,AD351,AE351,AH351)</f>
        <v>352.94117647058823</v>
      </c>
      <c r="AO351" s="40">
        <f>AN351-J351</f>
        <v>352.94117647058823</v>
      </c>
      <c r="AP351" s="40" t="s">
        <v>553</v>
      </c>
    </row>
    <row r="352" spans="1:42" s="40" customFormat="1" ht="38.25" x14ac:dyDescent="0.2">
      <c r="A352" s="103">
        <v>343</v>
      </c>
      <c r="B352" s="202" t="s">
        <v>507</v>
      </c>
      <c r="C352" s="121" t="s">
        <v>508</v>
      </c>
      <c r="D352" s="146">
        <v>1</v>
      </c>
      <c r="E352" s="227" t="s">
        <v>53</v>
      </c>
      <c r="F352" s="228">
        <v>1</v>
      </c>
      <c r="G352" s="25">
        <v>198611</v>
      </c>
      <c r="H352" s="251">
        <f>PUNTAJE!J352</f>
        <v>0</v>
      </c>
      <c r="I352" s="251">
        <f>PUNTAJE!M352</f>
        <v>0</v>
      </c>
      <c r="J352" s="251">
        <f>PUNTAJE!P352</f>
        <v>0</v>
      </c>
      <c r="K352" s="251">
        <f>PUNTAJE!S352</f>
        <v>0</v>
      </c>
      <c r="L352" s="251">
        <f>PUNTAJE!V352</f>
        <v>0</v>
      </c>
      <c r="M352" s="251">
        <f>PUNTAJE!Y352</f>
        <v>0</v>
      </c>
      <c r="N352" s="251">
        <f>PUNTAJE!AB352</f>
        <v>0</v>
      </c>
      <c r="O352" s="251">
        <f>PUNTAJE!AE352</f>
        <v>0</v>
      </c>
      <c r="P352" s="251">
        <f>PUNTAJE!AH352</f>
        <v>250.18980087035484</v>
      </c>
      <c r="Q352" s="251">
        <f>PUNTAJE!AK352</f>
        <v>0</v>
      </c>
      <c r="R352" s="251">
        <f>PUNTAJE!AN352</f>
        <v>0</v>
      </c>
      <c r="S352" s="251">
        <f>PUNTAJE!AQ352</f>
        <v>500</v>
      </c>
      <c r="T352" s="251">
        <f>PUNTAJE!AT352</f>
        <v>0</v>
      </c>
      <c r="U352" s="251">
        <f>PUNTAJE!AW352</f>
        <v>0</v>
      </c>
      <c r="V352" s="251">
        <f>PUNTAJE!AZ352</f>
        <v>0</v>
      </c>
      <c r="W352" s="251">
        <f>PUNTAJE!BC352</f>
        <v>0</v>
      </c>
      <c r="X352" s="251">
        <f>PUNTAJE!BF352</f>
        <v>0</v>
      </c>
      <c r="Y352" s="251">
        <f>PUNTAJE!BI352</f>
        <v>0</v>
      </c>
      <c r="Z352" s="251">
        <f>PUNTAJE!BL352</f>
        <v>0</v>
      </c>
      <c r="AA352" s="251">
        <f>PUNTAJE!BO352</f>
        <v>0</v>
      </c>
      <c r="AB352" s="251">
        <f>PUNTAJE!BR352</f>
        <v>0</v>
      </c>
      <c r="AC352" s="251">
        <f>PUNTAJE!BU352</f>
        <v>0</v>
      </c>
      <c r="AD352" s="251">
        <f>PUNTAJE!BX352</f>
        <v>0</v>
      </c>
      <c r="AE352" s="251">
        <f>PUNTAJE!CA352</f>
        <v>0</v>
      </c>
      <c r="AF352" s="251">
        <f>PUNTAJE!CD352</f>
        <v>0</v>
      </c>
      <c r="AG352" s="251">
        <f>PUNTAJE!CG352</f>
        <v>0</v>
      </c>
      <c r="AH352" s="251">
        <f>PUNTAJE!CJ352</f>
        <v>302.09706411024564</v>
      </c>
      <c r="AI352" s="40">
        <f t="shared" si="130"/>
        <v>500</v>
      </c>
      <c r="AJ352" s="146" t="s">
        <v>563</v>
      </c>
      <c r="AK352" s="40">
        <f t="shared" ref="AK352:AK356" si="139">MAX(H352,I352,J352,K352,L352,M352,N352,O352,P352,Q352,R352,T352,U352,V352,W352,X352,Y352,Z352,AA352,AB352,AC352,AD352,AE352,AH352)</f>
        <v>302.09706411024564</v>
      </c>
      <c r="AL352" s="40">
        <f t="shared" ref="AL352:AL355" si="140">AK352-AH352</f>
        <v>0</v>
      </c>
      <c r="AM352" s="146" t="s">
        <v>574</v>
      </c>
      <c r="AN352" s="40">
        <f t="shared" ref="AN352:AN355" si="141">MAX(H352,I352,J352,K352,L352,M352,N352,O352,P352,Q352,R352,T352,U352,V352,W352,X352,Y352,Z352,AA352,AB352,AC352,AD352,AE352)</f>
        <v>250.18980087035484</v>
      </c>
      <c r="AO352" s="254"/>
      <c r="AP352" s="40" t="s">
        <v>560</v>
      </c>
    </row>
    <row r="353" spans="1:42" s="40" customFormat="1" ht="38.25" x14ac:dyDescent="0.2">
      <c r="A353" s="103">
        <v>344</v>
      </c>
      <c r="B353" s="202" t="s">
        <v>509</v>
      </c>
      <c r="C353" s="121" t="s">
        <v>508</v>
      </c>
      <c r="D353" s="146">
        <v>1</v>
      </c>
      <c r="E353" s="227" t="s">
        <v>53</v>
      </c>
      <c r="F353" s="228">
        <v>1</v>
      </c>
      <c r="G353" s="25">
        <v>213664.5</v>
      </c>
      <c r="H353" s="251">
        <f>PUNTAJE!J353</f>
        <v>0</v>
      </c>
      <c r="I353" s="251">
        <f>PUNTAJE!M353</f>
        <v>0</v>
      </c>
      <c r="J353" s="251">
        <f>PUNTAJE!P353</f>
        <v>0</v>
      </c>
      <c r="K353" s="251">
        <f>PUNTAJE!S353</f>
        <v>0</v>
      </c>
      <c r="L353" s="251">
        <f>PUNTAJE!V353</f>
        <v>0</v>
      </c>
      <c r="M353" s="251">
        <f>PUNTAJE!Y353</f>
        <v>0</v>
      </c>
      <c r="N353" s="251">
        <f>PUNTAJE!AB353</f>
        <v>0</v>
      </c>
      <c r="O353" s="251">
        <f>PUNTAJE!AE353</f>
        <v>0</v>
      </c>
      <c r="P353" s="251">
        <f>PUNTAJE!AH353</f>
        <v>0</v>
      </c>
      <c r="Q353" s="251">
        <f>PUNTAJE!AK353</f>
        <v>0</v>
      </c>
      <c r="R353" s="251">
        <f>PUNTAJE!AN353</f>
        <v>0</v>
      </c>
      <c r="S353" s="251">
        <f>PUNTAJE!AQ353</f>
        <v>500</v>
      </c>
      <c r="T353" s="251">
        <f>PUNTAJE!AT353</f>
        <v>0</v>
      </c>
      <c r="U353" s="251">
        <f>PUNTAJE!AW353</f>
        <v>0</v>
      </c>
      <c r="V353" s="251">
        <f>PUNTAJE!AZ353</f>
        <v>0</v>
      </c>
      <c r="W353" s="251">
        <f>PUNTAJE!BC353</f>
        <v>0</v>
      </c>
      <c r="X353" s="251">
        <f>PUNTAJE!BF353</f>
        <v>265.53892499394345</v>
      </c>
      <c r="Y353" s="251">
        <f>PUNTAJE!BI353</f>
        <v>0</v>
      </c>
      <c r="Z353" s="251">
        <f>PUNTAJE!BL353</f>
        <v>0</v>
      </c>
      <c r="AA353" s="251">
        <f>PUNTAJE!BO353</f>
        <v>0</v>
      </c>
      <c r="AB353" s="251">
        <f>PUNTAJE!BR353</f>
        <v>0</v>
      </c>
      <c r="AC353" s="251">
        <f>PUNTAJE!BU353</f>
        <v>0</v>
      </c>
      <c r="AD353" s="251">
        <f>PUNTAJE!BX353</f>
        <v>0</v>
      </c>
      <c r="AE353" s="251">
        <f>PUNTAJE!CA353</f>
        <v>0</v>
      </c>
      <c r="AF353" s="251">
        <f>PUNTAJE!CD353</f>
        <v>0</v>
      </c>
      <c r="AG353" s="251">
        <f>PUNTAJE!CG353</f>
        <v>0</v>
      </c>
      <c r="AH353" s="251">
        <f>PUNTAJE!CJ353</f>
        <v>280.8131439710387</v>
      </c>
      <c r="AI353" s="40">
        <f t="shared" si="130"/>
        <v>500</v>
      </c>
      <c r="AJ353" s="146" t="s">
        <v>563</v>
      </c>
      <c r="AK353" s="40">
        <f t="shared" si="139"/>
        <v>280.8131439710387</v>
      </c>
      <c r="AL353" s="40">
        <f t="shared" si="140"/>
        <v>0</v>
      </c>
      <c r="AM353" s="146" t="s">
        <v>574</v>
      </c>
      <c r="AN353" s="40">
        <f t="shared" si="141"/>
        <v>265.53892499394345</v>
      </c>
      <c r="AO353" s="254"/>
      <c r="AP353" s="40" t="s">
        <v>567</v>
      </c>
    </row>
    <row r="354" spans="1:42" s="40" customFormat="1" ht="38.25" x14ac:dyDescent="0.2">
      <c r="A354" s="103">
        <v>345</v>
      </c>
      <c r="B354" s="202" t="s">
        <v>510</v>
      </c>
      <c r="C354" s="121" t="s">
        <v>508</v>
      </c>
      <c r="D354" s="146">
        <v>1</v>
      </c>
      <c r="E354" s="227" t="s">
        <v>53</v>
      </c>
      <c r="F354" s="228">
        <v>1</v>
      </c>
      <c r="G354" s="25">
        <v>198611</v>
      </c>
      <c r="H354" s="251">
        <f>PUNTAJE!J354</f>
        <v>0</v>
      </c>
      <c r="I354" s="251">
        <f>PUNTAJE!M354</f>
        <v>0</v>
      </c>
      <c r="J354" s="251">
        <f>PUNTAJE!P354</f>
        <v>0</v>
      </c>
      <c r="K354" s="251">
        <f>PUNTAJE!S354</f>
        <v>0</v>
      </c>
      <c r="L354" s="251">
        <f>PUNTAJE!V354</f>
        <v>0</v>
      </c>
      <c r="M354" s="251">
        <f>PUNTAJE!Y354</f>
        <v>0</v>
      </c>
      <c r="N354" s="251">
        <f>PUNTAJE!AB354</f>
        <v>0</v>
      </c>
      <c r="O354" s="251">
        <f>PUNTAJE!AE354</f>
        <v>0</v>
      </c>
      <c r="P354" s="251">
        <f>PUNTAJE!AH354</f>
        <v>238.11885162673619</v>
      </c>
      <c r="Q354" s="251">
        <f>PUNTAJE!AK354</f>
        <v>0</v>
      </c>
      <c r="R354" s="251">
        <f>PUNTAJE!AN354</f>
        <v>0</v>
      </c>
      <c r="S354" s="251">
        <f>PUNTAJE!AQ354</f>
        <v>500</v>
      </c>
      <c r="T354" s="251">
        <f>PUNTAJE!AT354</f>
        <v>0</v>
      </c>
      <c r="U354" s="251">
        <f>PUNTAJE!AW354</f>
        <v>0</v>
      </c>
      <c r="V354" s="251">
        <f>PUNTAJE!AZ354</f>
        <v>0</v>
      </c>
      <c r="W354" s="251">
        <f>PUNTAJE!BC354</f>
        <v>0</v>
      </c>
      <c r="X354" s="251">
        <f>PUNTAJE!BF354</f>
        <v>0</v>
      </c>
      <c r="Y354" s="251">
        <f>PUNTAJE!BI354</f>
        <v>0</v>
      </c>
      <c r="Z354" s="251">
        <f>PUNTAJE!BL354</f>
        <v>0</v>
      </c>
      <c r="AA354" s="251">
        <f>PUNTAJE!BO354</f>
        <v>0</v>
      </c>
      <c r="AB354" s="251">
        <f>PUNTAJE!BR354</f>
        <v>0</v>
      </c>
      <c r="AC354" s="251">
        <f>PUNTAJE!BU354</f>
        <v>0</v>
      </c>
      <c r="AD354" s="251">
        <f>PUNTAJE!BX354</f>
        <v>0</v>
      </c>
      <c r="AE354" s="251">
        <f>PUNTAJE!CA354</f>
        <v>0</v>
      </c>
      <c r="AF354" s="251">
        <f>PUNTAJE!CD354</f>
        <v>0</v>
      </c>
      <c r="AG354" s="251">
        <f>PUNTAJE!CG354</f>
        <v>0</v>
      </c>
      <c r="AH354" s="251">
        <f>PUNTAJE!CJ354</f>
        <v>302.09706411024564</v>
      </c>
      <c r="AI354" s="40">
        <f t="shared" si="130"/>
        <v>500</v>
      </c>
      <c r="AJ354" s="146" t="s">
        <v>563</v>
      </c>
      <c r="AK354" s="40">
        <f t="shared" si="139"/>
        <v>302.09706411024564</v>
      </c>
      <c r="AL354" s="40">
        <f t="shared" si="140"/>
        <v>0</v>
      </c>
      <c r="AM354" s="146" t="s">
        <v>574</v>
      </c>
      <c r="AN354" s="40">
        <f t="shared" si="141"/>
        <v>238.11885162673619</v>
      </c>
      <c r="AO354" s="254"/>
      <c r="AP354" s="40" t="s">
        <v>560</v>
      </c>
    </row>
    <row r="355" spans="1:42" s="40" customFormat="1" ht="38.25" x14ac:dyDescent="0.2">
      <c r="A355" s="103">
        <v>346</v>
      </c>
      <c r="B355" s="202" t="s">
        <v>511</v>
      </c>
      <c r="C355" s="121" t="s">
        <v>508</v>
      </c>
      <c r="D355" s="146">
        <v>1</v>
      </c>
      <c r="E355" s="227" t="s">
        <v>53</v>
      </c>
      <c r="F355" s="228">
        <v>1</v>
      </c>
      <c r="G355" s="25">
        <v>198611</v>
      </c>
      <c r="H355" s="251">
        <f>PUNTAJE!J355</f>
        <v>0</v>
      </c>
      <c r="I355" s="251">
        <f>PUNTAJE!M355</f>
        <v>0</v>
      </c>
      <c r="J355" s="251">
        <f>PUNTAJE!P355</f>
        <v>0</v>
      </c>
      <c r="K355" s="251">
        <f>PUNTAJE!S355</f>
        <v>0</v>
      </c>
      <c r="L355" s="251">
        <f>PUNTAJE!V355</f>
        <v>0</v>
      </c>
      <c r="M355" s="251">
        <f>PUNTAJE!Y355</f>
        <v>0</v>
      </c>
      <c r="N355" s="251">
        <f>PUNTAJE!AB355</f>
        <v>0</v>
      </c>
      <c r="O355" s="251">
        <f>PUNTAJE!AE355</f>
        <v>0</v>
      </c>
      <c r="P355" s="251">
        <f>PUNTAJE!AH355</f>
        <v>0</v>
      </c>
      <c r="Q355" s="251">
        <f>PUNTAJE!AK355</f>
        <v>0</v>
      </c>
      <c r="R355" s="251">
        <f>PUNTAJE!AN355</f>
        <v>0</v>
      </c>
      <c r="S355" s="251">
        <f>PUNTAJE!AQ355</f>
        <v>500</v>
      </c>
      <c r="T355" s="251">
        <f>PUNTAJE!AT355</f>
        <v>0</v>
      </c>
      <c r="U355" s="251">
        <f>PUNTAJE!AW355</f>
        <v>0</v>
      </c>
      <c r="V355" s="251">
        <f>PUNTAJE!AZ355</f>
        <v>0</v>
      </c>
      <c r="W355" s="251">
        <f>PUNTAJE!BC355</f>
        <v>0</v>
      </c>
      <c r="X355" s="251">
        <f>PUNTAJE!BF355</f>
        <v>0</v>
      </c>
      <c r="Y355" s="251">
        <f>PUNTAJE!BI355</f>
        <v>0</v>
      </c>
      <c r="Z355" s="251">
        <f>PUNTAJE!BL355</f>
        <v>0</v>
      </c>
      <c r="AA355" s="251">
        <f>PUNTAJE!BO355</f>
        <v>0</v>
      </c>
      <c r="AB355" s="251">
        <f>PUNTAJE!BR355</f>
        <v>0</v>
      </c>
      <c r="AC355" s="251">
        <f>PUNTAJE!BU355</f>
        <v>0</v>
      </c>
      <c r="AD355" s="251">
        <f>PUNTAJE!BX355</f>
        <v>0</v>
      </c>
      <c r="AE355" s="251">
        <f>PUNTAJE!CA355</f>
        <v>0</v>
      </c>
      <c r="AF355" s="251">
        <f>PUNTAJE!CD355</f>
        <v>0</v>
      </c>
      <c r="AG355" s="251">
        <f>PUNTAJE!CG355</f>
        <v>0</v>
      </c>
      <c r="AH355" s="251">
        <f>PUNTAJE!CJ355</f>
        <v>479.32893948472139</v>
      </c>
      <c r="AI355" s="40">
        <f t="shared" si="130"/>
        <v>500</v>
      </c>
      <c r="AJ355" s="146" t="s">
        <v>563</v>
      </c>
      <c r="AK355" s="40">
        <f t="shared" si="139"/>
        <v>479.32893948472139</v>
      </c>
      <c r="AL355" s="40">
        <f t="shared" si="140"/>
        <v>0</v>
      </c>
      <c r="AM355" s="146" t="s">
        <v>574</v>
      </c>
      <c r="AN355" s="40">
        <f t="shared" si="141"/>
        <v>0</v>
      </c>
      <c r="AO355" s="254"/>
      <c r="AP355" s="40" t="s">
        <v>602</v>
      </c>
    </row>
    <row r="356" spans="1:42" s="40" customFormat="1" ht="25.5" x14ac:dyDescent="0.2">
      <c r="A356" s="103">
        <v>347</v>
      </c>
      <c r="B356" s="202" t="s">
        <v>512</v>
      </c>
      <c r="C356" s="121" t="s">
        <v>508</v>
      </c>
      <c r="D356" s="146">
        <v>1</v>
      </c>
      <c r="E356" s="227" t="s">
        <v>53</v>
      </c>
      <c r="F356" s="228">
        <v>31</v>
      </c>
      <c r="G356" s="25">
        <v>126743.57751999999</v>
      </c>
      <c r="H356" s="251">
        <f>PUNTAJE!J356</f>
        <v>0</v>
      </c>
      <c r="I356" s="251">
        <f>PUNTAJE!M356</f>
        <v>0</v>
      </c>
      <c r="J356" s="251">
        <f>PUNTAJE!P356</f>
        <v>0</v>
      </c>
      <c r="K356" s="251">
        <f>PUNTAJE!S356</f>
        <v>0</v>
      </c>
      <c r="L356" s="251">
        <f>PUNTAJE!V356</f>
        <v>0</v>
      </c>
      <c r="M356" s="251">
        <f>PUNTAJE!Y356</f>
        <v>0</v>
      </c>
      <c r="N356" s="251">
        <f>PUNTAJE!AB356</f>
        <v>0</v>
      </c>
      <c r="O356" s="251">
        <f>PUNTAJE!AE356</f>
        <v>0</v>
      </c>
      <c r="P356" s="251">
        <f>PUNTAJE!AH356</f>
        <v>0</v>
      </c>
      <c r="Q356" s="251">
        <f>PUNTAJE!AK356</f>
        <v>0</v>
      </c>
      <c r="R356" s="251">
        <f>PUNTAJE!AN356</f>
        <v>0</v>
      </c>
      <c r="S356" s="251">
        <f>PUNTAJE!AQ356</f>
        <v>500</v>
      </c>
      <c r="T356" s="251">
        <f>PUNTAJE!AT356</f>
        <v>0</v>
      </c>
      <c r="U356" s="251">
        <f>PUNTAJE!AW356</f>
        <v>0</v>
      </c>
      <c r="V356" s="251">
        <f>PUNTAJE!AZ356</f>
        <v>0</v>
      </c>
      <c r="W356" s="251">
        <f>PUNTAJE!BC356</f>
        <v>0</v>
      </c>
      <c r="X356" s="251">
        <f>PUNTAJE!BF356</f>
        <v>0</v>
      </c>
      <c r="Y356" s="251">
        <f>PUNTAJE!BI356</f>
        <v>0</v>
      </c>
      <c r="Z356" s="251">
        <f>PUNTAJE!BL356</f>
        <v>0</v>
      </c>
      <c r="AA356" s="251">
        <f>PUNTAJE!BO356</f>
        <v>0</v>
      </c>
      <c r="AB356" s="251">
        <f>PUNTAJE!BR356</f>
        <v>0</v>
      </c>
      <c r="AC356" s="251">
        <f>PUNTAJE!BU356</f>
        <v>0</v>
      </c>
      <c r="AD356" s="251">
        <f>PUNTAJE!BX356</f>
        <v>0</v>
      </c>
      <c r="AE356" s="251">
        <f>PUNTAJE!CA356</f>
        <v>0</v>
      </c>
      <c r="AF356" s="251">
        <f>PUNTAJE!CD356</f>
        <v>0</v>
      </c>
      <c r="AG356" s="251">
        <f>PUNTAJE!CG356</f>
        <v>0</v>
      </c>
      <c r="AH356" s="251">
        <f>PUNTAJE!CJ356</f>
        <v>0</v>
      </c>
      <c r="AI356" s="40">
        <f t="shared" si="130"/>
        <v>500</v>
      </c>
      <c r="AJ356" s="146" t="s">
        <v>563</v>
      </c>
      <c r="AK356" s="40">
        <f t="shared" si="139"/>
        <v>0</v>
      </c>
      <c r="AM356" s="40" t="s">
        <v>601</v>
      </c>
      <c r="AP356" s="40" t="s">
        <v>602</v>
      </c>
    </row>
    <row r="357" spans="1:42" s="40" customFormat="1" ht="38.25" x14ac:dyDescent="0.2">
      <c r="A357" s="103">
        <v>348</v>
      </c>
      <c r="B357" s="202" t="s">
        <v>513</v>
      </c>
      <c r="C357" s="121" t="s">
        <v>508</v>
      </c>
      <c r="D357" s="146">
        <v>1</v>
      </c>
      <c r="E357" s="227" t="s">
        <v>53</v>
      </c>
      <c r="F357" s="228">
        <v>0.5</v>
      </c>
      <c r="G357" s="25">
        <v>190400</v>
      </c>
      <c r="H357" s="251">
        <f>PUNTAJE!J357</f>
        <v>0</v>
      </c>
      <c r="I357" s="251">
        <f>PUNTAJE!M357</f>
        <v>0</v>
      </c>
      <c r="J357" s="251">
        <f>PUNTAJE!P357</f>
        <v>0</v>
      </c>
      <c r="K357" s="251">
        <f>PUNTAJE!S357</f>
        <v>0</v>
      </c>
      <c r="L357" s="251">
        <f>PUNTAJE!V357</f>
        <v>0</v>
      </c>
      <c r="M357" s="251">
        <f>PUNTAJE!Y357</f>
        <v>0</v>
      </c>
      <c r="N357" s="251">
        <f>PUNTAJE!AB357</f>
        <v>0</v>
      </c>
      <c r="O357" s="251">
        <f>PUNTAJE!AE357</f>
        <v>0</v>
      </c>
      <c r="P357" s="251">
        <f>PUNTAJE!AH357</f>
        <v>0</v>
      </c>
      <c r="Q357" s="251">
        <f>PUNTAJE!AK357</f>
        <v>0</v>
      </c>
      <c r="R357" s="251">
        <f>PUNTAJE!AN357</f>
        <v>0</v>
      </c>
      <c r="S357" s="251">
        <f>PUNTAJE!AQ357</f>
        <v>468.75</v>
      </c>
      <c r="T357" s="251">
        <f>PUNTAJE!AT357</f>
        <v>0</v>
      </c>
      <c r="U357" s="251">
        <f>PUNTAJE!AW357</f>
        <v>0</v>
      </c>
      <c r="V357" s="251">
        <f>PUNTAJE!AZ357</f>
        <v>0</v>
      </c>
      <c r="W357" s="251">
        <f>PUNTAJE!BC357</f>
        <v>0</v>
      </c>
      <c r="X357" s="251">
        <f>PUNTAJE!BF357</f>
        <v>0</v>
      </c>
      <c r="Y357" s="251">
        <f>PUNTAJE!BI357</f>
        <v>0</v>
      </c>
      <c r="Z357" s="251">
        <f>PUNTAJE!BL357</f>
        <v>0</v>
      </c>
      <c r="AA357" s="251">
        <f>PUNTAJE!BO357</f>
        <v>0</v>
      </c>
      <c r="AB357" s="251">
        <f>PUNTAJE!BR357</f>
        <v>0</v>
      </c>
      <c r="AC357" s="251">
        <f>PUNTAJE!BU357</f>
        <v>0</v>
      </c>
      <c r="AD357" s="251">
        <f>PUNTAJE!BX357</f>
        <v>0</v>
      </c>
      <c r="AE357" s="251">
        <f>PUNTAJE!CA357</f>
        <v>0</v>
      </c>
      <c r="AF357" s="251">
        <f>PUNTAJE!CD357</f>
        <v>0</v>
      </c>
      <c r="AG357" s="251">
        <f>PUNTAJE!CG357</f>
        <v>0</v>
      </c>
      <c r="AH357" s="251">
        <f>PUNTAJE!CJ357</f>
        <v>500</v>
      </c>
      <c r="AI357" s="40">
        <f t="shared" si="130"/>
        <v>500</v>
      </c>
      <c r="AJ357" s="146" t="s">
        <v>574</v>
      </c>
      <c r="AK357" s="40">
        <f>MAX(H357,I357,J357,K357,L357,M357,N357,O357,P357,Q357,R357,S357,T357,U357,V357,W357,X357,Y357,Z357,AA357,AB357,AC357,AD357,AE357,)</f>
        <v>468.75</v>
      </c>
      <c r="AL357" s="40">
        <f>S357-AK357</f>
        <v>0</v>
      </c>
      <c r="AM357" s="40" t="s">
        <v>563</v>
      </c>
      <c r="AN357" s="40">
        <f>MAX(H357,I357,J357,K357,L357,M357,N357,O357,P357,Q357,R357,T357,U357,V357,W357,X357,Y357,Z357,AA357,AB357,AC357,AD357,AE357)</f>
        <v>0</v>
      </c>
      <c r="AP357" s="40" t="s">
        <v>602</v>
      </c>
    </row>
    <row r="358" spans="1:42" s="40" customFormat="1" ht="25.5" x14ac:dyDescent="0.2">
      <c r="A358" s="103">
        <v>349</v>
      </c>
      <c r="B358" s="202" t="s">
        <v>514</v>
      </c>
      <c r="C358" s="121" t="s">
        <v>508</v>
      </c>
      <c r="D358" s="146">
        <v>1</v>
      </c>
      <c r="E358" s="227" t="s">
        <v>53</v>
      </c>
      <c r="F358" s="228">
        <v>1</v>
      </c>
      <c r="G358" s="25">
        <v>126743.57751999999</v>
      </c>
      <c r="H358" s="251">
        <f>PUNTAJE!J358</f>
        <v>0</v>
      </c>
      <c r="I358" s="251">
        <f>PUNTAJE!M358</f>
        <v>0</v>
      </c>
      <c r="J358" s="251">
        <f>PUNTAJE!P358</f>
        <v>0</v>
      </c>
      <c r="K358" s="251">
        <f>PUNTAJE!S358</f>
        <v>0</v>
      </c>
      <c r="L358" s="251">
        <f>PUNTAJE!V358</f>
        <v>0</v>
      </c>
      <c r="M358" s="251">
        <f>PUNTAJE!Y358</f>
        <v>0</v>
      </c>
      <c r="N358" s="251">
        <f>PUNTAJE!AB358</f>
        <v>0</v>
      </c>
      <c r="O358" s="251">
        <f>PUNTAJE!AE358</f>
        <v>0</v>
      </c>
      <c r="P358" s="251">
        <f>PUNTAJE!AH358</f>
        <v>0</v>
      </c>
      <c r="Q358" s="251">
        <f>PUNTAJE!AK358</f>
        <v>0</v>
      </c>
      <c r="R358" s="251">
        <f>PUNTAJE!AN358</f>
        <v>0</v>
      </c>
      <c r="S358" s="251">
        <f>PUNTAJE!AQ358</f>
        <v>500</v>
      </c>
      <c r="T358" s="251">
        <f>PUNTAJE!AT358</f>
        <v>0</v>
      </c>
      <c r="U358" s="251">
        <f>PUNTAJE!AW358</f>
        <v>0</v>
      </c>
      <c r="V358" s="251">
        <f>PUNTAJE!AZ358</f>
        <v>0</v>
      </c>
      <c r="W358" s="251">
        <f>PUNTAJE!BC358</f>
        <v>0</v>
      </c>
      <c r="X358" s="251">
        <f>PUNTAJE!BF358</f>
        <v>0</v>
      </c>
      <c r="Y358" s="251">
        <f>PUNTAJE!BI358</f>
        <v>0</v>
      </c>
      <c r="Z358" s="251">
        <f>PUNTAJE!BL358</f>
        <v>0</v>
      </c>
      <c r="AA358" s="251">
        <f>PUNTAJE!BO358</f>
        <v>0</v>
      </c>
      <c r="AB358" s="251">
        <f>PUNTAJE!BR358</f>
        <v>0</v>
      </c>
      <c r="AC358" s="251">
        <f>PUNTAJE!BU358</f>
        <v>0</v>
      </c>
      <c r="AD358" s="251">
        <f>PUNTAJE!BX358</f>
        <v>0</v>
      </c>
      <c r="AE358" s="251">
        <f>PUNTAJE!CA358</f>
        <v>0</v>
      </c>
      <c r="AF358" s="251">
        <f>PUNTAJE!CD358</f>
        <v>0</v>
      </c>
      <c r="AG358" s="251">
        <f>PUNTAJE!CG358</f>
        <v>0</v>
      </c>
      <c r="AH358" s="251">
        <f>PUNTAJE!CJ358</f>
        <v>0</v>
      </c>
      <c r="AI358" s="40">
        <f t="shared" si="130"/>
        <v>500</v>
      </c>
      <c r="AJ358" s="146" t="s">
        <v>563</v>
      </c>
      <c r="AK358" s="40">
        <f t="shared" ref="AK358:AK360" si="142">MAX(H358,I358,J358,K358,L358,M358,N358,O358,P358,Q358,R358,T358,U358,V358,W358,X358,Y358,Z358,AA358,AB358,AC358,AD358,AE358,AH358)</f>
        <v>0</v>
      </c>
      <c r="AM358" s="40" t="s">
        <v>601</v>
      </c>
      <c r="AP358" s="40" t="s">
        <v>602</v>
      </c>
    </row>
    <row r="359" spans="1:42" s="40" customFormat="1" ht="38.25" x14ac:dyDescent="0.2">
      <c r="A359" s="103">
        <v>350</v>
      </c>
      <c r="B359" s="202" t="s">
        <v>515</v>
      </c>
      <c r="C359" s="121" t="s">
        <v>508</v>
      </c>
      <c r="D359" s="146">
        <v>1</v>
      </c>
      <c r="E359" s="227" t="s">
        <v>53</v>
      </c>
      <c r="F359" s="228">
        <v>1</v>
      </c>
      <c r="G359" s="25">
        <v>272272</v>
      </c>
      <c r="H359" s="251">
        <f>PUNTAJE!J359</f>
        <v>0</v>
      </c>
      <c r="I359" s="251">
        <f>PUNTAJE!M359</f>
        <v>0</v>
      </c>
      <c r="J359" s="251">
        <f>PUNTAJE!P359</f>
        <v>0</v>
      </c>
      <c r="K359" s="251">
        <f>PUNTAJE!S359</f>
        <v>0</v>
      </c>
      <c r="L359" s="251">
        <f>PUNTAJE!V359</f>
        <v>0</v>
      </c>
      <c r="M359" s="251">
        <f>PUNTAJE!Y359</f>
        <v>0</v>
      </c>
      <c r="N359" s="251">
        <f>PUNTAJE!AB359</f>
        <v>0</v>
      </c>
      <c r="O359" s="251">
        <f>PUNTAJE!AE359</f>
        <v>0</v>
      </c>
      <c r="P359" s="251">
        <f>PUNTAJE!AH359</f>
        <v>0</v>
      </c>
      <c r="Q359" s="251">
        <f>PUNTAJE!AK359</f>
        <v>0</v>
      </c>
      <c r="R359" s="251">
        <f>PUNTAJE!AN359</f>
        <v>0</v>
      </c>
      <c r="S359" s="251">
        <f>PUNTAJE!AQ359</f>
        <v>500</v>
      </c>
      <c r="T359" s="251">
        <f>PUNTAJE!AT359</f>
        <v>0</v>
      </c>
      <c r="U359" s="251">
        <f>PUNTAJE!AW359</f>
        <v>0</v>
      </c>
      <c r="V359" s="251">
        <f>PUNTAJE!AZ359</f>
        <v>0</v>
      </c>
      <c r="W359" s="251">
        <f>PUNTAJE!BC359</f>
        <v>0</v>
      </c>
      <c r="X359" s="251">
        <f>PUNTAJE!BF359</f>
        <v>0</v>
      </c>
      <c r="Y359" s="251">
        <f>PUNTAJE!BI359</f>
        <v>0</v>
      </c>
      <c r="Z359" s="251">
        <f>PUNTAJE!BL359</f>
        <v>0</v>
      </c>
      <c r="AA359" s="251">
        <f>PUNTAJE!BO359</f>
        <v>0</v>
      </c>
      <c r="AB359" s="251">
        <f>PUNTAJE!BR359</f>
        <v>0</v>
      </c>
      <c r="AC359" s="251">
        <f>PUNTAJE!BU359</f>
        <v>0</v>
      </c>
      <c r="AD359" s="251">
        <f>PUNTAJE!BX359</f>
        <v>0</v>
      </c>
      <c r="AE359" s="251">
        <f>PUNTAJE!CA359</f>
        <v>0</v>
      </c>
      <c r="AF359" s="251">
        <f>PUNTAJE!CD359</f>
        <v>0</v>
      </c>
      <c r="AG359" s="251">
        <f>PUNTAJE!CG359</f>
        <v>0</v>
      </c>
      <c r="AH359" s="251">
        <f>PUNTAJE!CJ359</f>
        <v>0</v>
      </c>
      <c r="AI359" s="40">
        <f t="shared" si="130"/>
        <v>500</v>
      </c>
      <c r="AJ359" s="146" t="s">
        <v>563</v>
      </c>
      <c r="AK359" s="40">
        <f t="shared" si="142"/>
        <v>0</v>
      </c>
      <c r="AM359" s="40" t="s">
        <v>601</v>
      </c>
      <c r="AP359" s="40" t="s">
        <v>602</v>
      </c>
    </row>
    <row r="360" spans="1:42" s="40" customFormat="1" ht="38.25" x14ac:dyDescent="0.2">
      <c r="A360" s="103">
        <v>351</v>
      </c>
      <c r="B360" s="202" t="s">
        <v>516</v>
      </c>
      <c r="C360" s="121" t="s">
        <v>508</v>
      </c>
      <c r="D360" s="146">
        <v>1</v>
      </c>
      <c r="E360" s="227" t="s">
        <v>53</v>
      </c>
      <c r="F360" s="228">
        <v>1</v>
      </c>
      <c r="G360" s="25">
        <v>374969</v>
      </c>
      <c r="H360" s="251">
        <f>PUNTAJE!J360</f>
        <v>0</v>
      </c>
      <c r="I360" s="251">
        <f>PUNTAJE!M360</f>
        <v>0</v>
      </c>
      <c r="J360" s="251">
        <f>PUNTAJE!P360</f>
        <v>0</v>
      </c>
      <c r="K360" s="251">
        <f>PUNTAJE!S360</f>
        <v>0</v>
      </c>
      <c r="L360" s="251">
        <f>PUNTAJE!V360</f>
        <v>0</v>
      </c>
      <c r="M360" s="251">
        <f>PUNTAJE!Y360</f>
        <v>0</v>
      </c>
      <c r="N360" s="251">
        <f>PUNTAJE!AB360</f>
        <v>0</v>
      </c>
      <c r="O360" s="251">
        <f>PUNTAJE!AE360</f>
        <v>0</v>
      </c>
      <c r="P360" s="251">
        <f>PUNTAJE!AH360</f>
        <v>0</v>
      </c>
      <c r="Q360" s="251">
        <f>PUNTAJE!AK360</f>
        <v>0</v>
      </c>
      <c r="R360" s="251">
        <f>PUNTAJE!AN360</f>
        <v>0</v>
      </c>
      <c r="S360" s="251">
        <f>PUNTAJE!AQ360</f>
        <v>500</v>
      </c>
      <c r="T360" s="251">
        <f>PUNTAJE!AT360</f>
        <v>0</v>
      </c>
      <c r="U360" s="251">
        <f>PUNTAJE!AW360</f>
        <v>0</v>
      </c>
      <c r="V360" s="251">
        <f>PUNTAJE!AZ360</f>
        <v>0</v>
      </c>
      <c r="W360" s="251">
        <f>PUNTAJE!BC360</f>
        <v>0</v>
      </c>
      <c r="X360" s="251">
        <f>PUNTAJE!BF360</f>
        <v>0</v>
      </c>
      <c r="Y360" s="251">
        <f>PUNTAJE!BI360</f>
        <v>0</v>
      </c>
      <c r="Z360" s="251">
        <f>PUNTAJE!BL360</f>
        <v>0</v>
      </c>
      <c r="AA360" s="251">
        <f>PUNTAJE!BO360</f>
        <v>0</v>
      </c>
      <c r="AB360" s="251">
        <f>PUNTAJE!BR360</f>
        <v>0</v>
      </c>
      <c r="AC360" s="251">
        <f>PUNTAJE!BU360</f>
        <v>0</v>
      </c>
      <c r="AD360" s="251">
        <f>PUNTAJE!BX360</f>
        <v>0</v>
      </c>
      <c r="AE360" s="251">
        <f>PUNTAJE!CA360</f>
        <v>0</v>
      </c>
      <c r="AF360" s="251">
        <f>PUNTAJE!CD360</f>
        <v>0</v>
      </c>
      <c r="AG360" s="251">
        <f>PUNTAJE!CG360</f>
        <v>0</v>
      </c>
      <c r="AH360" s="251">
        <f>PUNTAJE!CJ360</f>
        <v>0</v>
      </c>
      <c r="AI360" s="40">
        <f t="shared" si="130"/>
        <v>500</v>
      </c>
      <c r="AJ360" s="146" t="s">
        <v>563</v>
      </c>
      <c r="AK360" s="40">
        <f t="shared" si="142"/>
        <v>0</v>
      </c>
      <c r="AM360" s="40" t="s">
        <v>601</v>
      </c>
      <c r="AP360" s="40" t="s">
        <v>602</v>
      </c>
    </row>
    <row r="361" spans="1:42" s="40" customFormat="1" ht="63.75" x14ac:dyDescent="0.2">
      <c r="A361" s="103">
        <v>352</v>
      </c>
      <c r="B361" s="202" t="s">
        <v>517</v>
      </c>
      <c r="C361" s="121" t="s">
        <v>508</v>
      </c>
      <c r="D361" s="146">
        <v>1</v>
      </c>
      <c r="E361" s="227" t="s">
        <v>53</v>
      </c>
      <c r="F361" s="228">
        <v>1</v>
      </c>
      <c r="G361" s="25">
        <v>2121532</v>
      </c>
      <c r="H361" s="251">
        <f>PUNTAJE!J361</f>
        <v>0</v>
      </c>
      <c r="I361" s="251">
        <f>PUNTAJE!M361</f>
        <v>0</v>
      </c>
      <c r="J361" s="251">
        <f>PUNTAJE!P361</f>
        <v>0</v>
      </c>
      <c r="K361" s="251">
        <f>PUNTAJE!S361</f>
        <v>0</v>
      </c>
      <c r="L361" s="251">
        <f>PUNTAJE!V361</f>
        <v>0</v>
      </c>
      <c r="M361" s="251">
        <f>PUNTAJE!Y361</f>
        <v>0</v>
      </c>
      <c r="N361" s="251">
        <f>PUNTAJE!AB361</f>
        <v>0</v>
      </c>
      <c r="O361" s="251">
        <f>PUNTAJE!AE361</f>
        <v>0</v>
      </c>
      <c r="P361" s="251">
        <f>PUNTAJE!AH361</f>
        <v>0</v>
      </c>
      <c r="Q361" s="251">
        <f>PUNTAJE!AK361</f>
        <v>0</v>
      </c>
      <c r="R361" s="251">
        <f>PUNTAJE!AN361</f>
        <v>0</v>
      </c>
      <c r="S361" s="251">
        <f>PUNTAJE!AQ361</f>
        <v>0</v>
      </c>
      <c r="T361" s="251">
        <f>PUNTAJE!AT361</f>
        <v>0</v>
      </c>
      <c r="U361" s="251">
        <f>PUNTAJE!AW361</f>
        <v>0</v>
      </c>
      <c r="V361" s="251">
        <f>PUNTAJE!AZ361</f>
        <v>0</v>
      </c>
      <c r="W361" s="251">
        <f>PUNTAJE!BC361</f>
        <v>0</v>
      </c>
      <c r="X361" s="251">
        <f>PUNTAJE!BF361</f>
        <v>0</v>
      </c>
      <c r="Y361" s="251">
        <f>PUNTAJE!BI361</f>
        <v>0</v>
      </c>
      <c r="Z361" s="251">
        <f>PUNTAJE!BL361</f>
        <v>0</v>
      </c>
      <c r="AA361" s="251">
        <f>PUNTAJE!BO361</f>
        <v>0</v>
      </c>
      <c r="AB361" s="251">
        <f>PUNTAJE!BR361</f>
        <v>0</v>
      </c>
      <c r="AC361" s="251">
        <f>PUNTAJE!BU361</f>
        <v>0</v>
      </c>
      <c r="AD361" s="251">
        <f>PUNTAJE!BX361</f>
        <v>0</v>
      </c>
      <c r="AE361" s="251">
        <f>PUNTAJE!CA361</f>
        <v>0</v>
      </c>
      <c r="AF361" s="251">
        <f>PUNTAJE!CD361</f>
        <v>0</v>
      </c>
      <c r="AG361" s="251">
        <f>PUNTAJE!CG361</f>
        <v>0</v>
      </c>
      <c r="AH361" s="251">
        <f>PUNTAJE!CJ361</f>
        <v>500</v>
      </c>
      <c r="AI361" s="40">
        <f t="shared" si="130"/>
        <v>500</v>
      </c>
      <c r="AJ361" s="146" t="s">
        <v>574</v>
      </c>
      <c r="AK361" s="40">
        <f>MAX(H361,I361,J361,K361,L361,M361,N361,O361,P361,Q361,R361,S361,T361,U361,V361,W361,X361,Y361,Z361,AA361,AB361,AC361,AD361,AE361,)</f>
        <v>0</v>
      </c>
      <c r="AM361" s="40" t="s">
        <v>601</v>
      </c>
      <c r="AN361" s="40">
        <f>MAX(H361,I361,J361,K361,L361,M361,N361,O361,P361,Q361,R361,S361,T361,U361,V361,W361,X361,Y361,Z361,AA361,AB361,AC361,AD361,AE361)</f>
        <v>0</v>
      </c>
      <c r="AP361" s="40" t="s">
        <v>602</v>
      </c>
    </row>
    <row r="362" spans="1:42" s="40" customFormat="1" ht="38.25" x14ac:dyDescent="0.2">
      <c r="A362" s="103">
        <v>353</v>
      </c>
      <c r="B362" s="202" t="s">
        <v>518</v>
      </c>
      <c r="C362" s="121" t="s">
        <v>508</v>
      </c>
      <c r="D362" s="146">
        <v>1</v>
      </c>
      <c r="E362" s="227" t="s">
        <v>53</v>
      </c>
      <c r="F362" s="228">
        <v>1</v>
      </c>
      <c r="G362" s="25">
        <v>239076.95</v>
      </c>
      <c r="H362" s="251">
        <f>PUNTAJE!J362</f>
        <v>0</v>
      </c>
      <c r="I362" s="251">
        <f>PUNTAJE!M362</f>
        <v>0</v>
      </c>
      <c r="J362" s="251">
        <f>PUNTAJE!P362</f>
        <v>0</v>
      </c>
      <c r="K362" s="251">
        <f>PUNTAJE!S362</f>
        <v>0</v>
      </c>
      <c r="L362" s="251">
        <f>PUNTAJE!V362</f>
        <v>0</v>
      </c>
      <c r="M362" s="251">
        <f>PUNTAJE!Y362</f>
        <v>0</v>
      </c>
      <c r="N362" s="251">
        <f>PUNTAJE!AB362</f>
        <v>0</v>
      </c>
      <c r="O362" s="251">
        <f>PUNTAJE!AE362</f>
        <v>0</v>
      </c>
      <c r="P362" s="251">
        <f>PUNTAJE!AH362</f>
        <v>485.68791423869044</v>
      </c>
      <c r="Q362" s="251">
        <f>PUNTAJE!AK362</f>
        <v>0</v>
      </c>
      <c r="R362" s="251">
        <f>PUNTAJE!AN362</f>
        <v>0</v>
      </c>
      <c r="S362" s="251">
        <f>PUNTAJE!AQ362</f>
        <v>500</v>
      </c>
      <c r="T362" s="251">
        <f>PUNTAJE!AT362</f>
        <v>0</v>
      </c>
      <c r="U362" s="251">
        <f>PUNTAJE!AW362</f>
        <v>0</v>
      </c>
      <c r="V362" s="251">
        <f>PUNTAJE!AZ362</f>
        <v>0</v>
      </c>
      <c r="W362" s="251">
        <f>PUNTAJE!BC362</f>
        <v>0</v>
      </c>
      <c r="X362" s="251">
        <f>PUNTAJE!BF362</f>
        <v>0</v>
      </c>
      <c r="Y362" s="251">
        <f>PUNTAJE!BI362</f>
        <v>0</v>
      </c>
      <c r="Z362" s="251">
        <f>PUNTAJE!BL362</f>
        <v>0</v>
      </c>
      <c r="AA362" s="251">
        <f>PUNTAJE!BO362</f>
        <v>0</v>
      </c>
      <c r="AB362" s="251">
        <f>PUNTAJE!BR362</f>
        <v>0</v>
      </c>
      <c r="AC362" s="251">
        <f>PUNTAJE!BU362</f>
        <v>0</v>
      </c>
      <c r="AD362" s="251">
        <f>PUNTAJE!BX362</f>
        <v>0</v>
      </c>
      <c r="AE362" s="251">
        <f>PUNTAJE!CA362</f>
        <v>0</v>
      </c>
      <c r="AF362" s="251">
        <f>PUNTAJE!CD362</f>
        <v>0</v>
      </c>
      <c r="AG362" s="251">
        <f>PUNTAJE!CG362</f>
        <v>0</v>
      </c>
      <c r="AH362" s="251">
        <f>PUNTAJE!CJ362</f>
        <v>0</v>
      </c>
      <c r="AI362" s="40">
        <f t="shared" si="130"/>
        <v>500</v>
      </c>
      <c r="AJ362" s="146" t="s">
        <v>563</v>
      </c>
      <c r="AK362" s="40">
        <f>MAX(H362,I362,J362,K362,L362,M362,N362,O362,P362,Q362,R362,T362,U362,V362,W362,X362,Y362,Z362,AA362,AB362,AC362,AD362,AE362,AH362)</f>
        <v>485.68791423869044</v>
      </c>
      <c r="AL362" s="40">
        <f>AN362-X362</f>
        <v>0</v>
      </c>
      <c r="AM362" s="146" t="s">
        <v>560</v>
      </c>
      <c r="AN362" s="40">
        <f>MAX(H362,I362,J362,K362,L362,M362,N362,O362,Q362,R362,T362,U362,V362,W362,X362,Y362,Z362,AA362,AB362,AC362,AD362,AE362,AH362)</f>
        <v>0</v>
      </c>
      <c r="AO362" s="254"/>
      <c r="AP362" s="40" t="s">
        <v>602</v>
      </c>
    </row>
    <row r="363" spans="1:42" s="40" customFormat="1" ht="51" x14ac:dyDescent="0.2">
      <c r="A363" s="103">
        <v>354</v>
      </c>
      <c r="B363" s="202" t="s">
        <v>519</v>
      </c>
      <c r="C363" s="121" t="s">
        <v>520</v>
      </c>
      <c r="D363" s="146">
        <v>1</v>
      </c>
      <c r="E363" s="227" t="s">
        <v>53</v>
      </c>
      <c r="F363" s="228">
        <v>1603</v>
      </c>
      <c r="G363" s="25">
        <v>3683.05</v>
      </c>
      <c r="H363" s="251">
        <f>PUNTAJE!J363</f>
        <v>0</v>
      </c>
      <c r="I363" s="251">
        <f>PUNTAJE!M363</f>
        <v>0</v>
      </c>
      <c r="J363" s="251">
        <f>PUNTAJE!P363</f>
        <v>0</v>
      </c>
      <c r="K363" s="251">
        <f>PUNTAJE!S363</f>
        <v>0</v>
      </c>
      <c r="L363" s="251">
        <f>PUNTAJE!V363</f>
        <v>0</v>
      </c>
      <c r="M363" s="251">
        <f>PUNTAJE!Y363</f>
        <v>500</v>
      </c>
      <c r="N363" s="251">
        <f>PUNTAJE!AB363</f>
        <v>0</v>
      </c>
      <c r="O363" s="251">
        <f>PUNTAJE!AE363</f>
        <v>0</v>
      </c>
      <c r="P363" s="251">
        <f>PUNTAJE!AH363</f>
        <v>456.2962962962963</v>
      </c>
      <c r="Q363" s="251">
        <f>PUNTAJE!AK363</f>
        <v>0</v>
      </c>
      <c r="R363" s="251">
        <f>PUNTAJE!AN363</f>
        <v>0</v>
      </c>
      <c r="S363" s="251">
        <f>PUNTAJE!AQ363</f>
        <v>0</v>
      </c>
      <c r="T363" s="251">
        <f>PUNTAJE!AT363</f>
        <v>0</v>
      </c>
      <c r="U363" s="251">
        <f>PUNTAJE!AW363</f>
        <v>0</v>
      </c>
      <c r="V363" s="251">
        <f>PUNTAJE!AZ363</f>
        <v>0</v>
      </c>
      <c r="W363" s="251">
        <f>PUNTAJE!BC363</f>
        <v>0</v>
      </c>
      <c r="X363" s="251">
        <f>PUNTAJE!BF363</f>
        <v>0</v>
      </c>
      <c r="Y363" s="251">
        <f>PUNTAJE!BI363</f>
        <v>0</v>
      </c>
      <c r="Z363" s="251">
        <f>PUNTAJE!BL363</f>
        <v>0</v>
      </c>
      <c r="AA363" s="251">
        <f>PUNTAJE!BO363</f>
        <v>0</v>
      </c>
      <c r="AB363" s="251">
        <f>PUNTAJE!BR363</f>
        <v>0</v>
      </c>
      <c r="AC363" s="251">
        <f>PUNTAJE!BU363</f>
        <v>0</v>
      </c>
      <c r="AD363" s="251">
        <f>PUNTAJE!BX363</f>
        <v>0</v>
      </c>
      <c r="AE363" s="251">
        <f>PUNTAJE!CA363</f>
        <v>0</v>
      </c>
      <c r="AF363" s="251">
        <f>PUNTAJE!CD363</f>
        <v>0</v>
      </c>
      <c r="AG363" s="251">
        <f>PUNTAJE!CG363</f>
        <v>0</v>
      </c>
      <c r="AH363" s="251">
        <f>PUNTAJE!CJ363</f>
        <v>0</v>
      </c>
      <c r="AI363" s="40">
        <f t="shared" si="130"/>
        <v>500</v>
      </c>
      <c r="AJ363" s="146" t="s">
        <v>557</v>
      </c>
      <c r="AK363" s="40">
        <f>MAX(H363,I363,J363,K363,L363,N363,O363,P363,Q363,R363,S363,T363,U363,V363,W363,X363,Y363,Z363,AA363,AB363,AC363,AD363,AE363,AH363)</f>
        <v>456.2962962962963</v>
      </c>
      <c r="AL363" s="40">
        <f>AN363-P363</f>
        <v>-456.2962962962963</v>
      </c>
      <c r="AM363" s="40" t="s">
        <v>560</v>
      </c>
      <c r="AN363" s="40">
        <f>MAX(H363,I363,J363,K363,L363,N363,O363,Q363,R363,S363,T363,U363,V363,W363,X363,Y363,Z363,AA363,AB363,AC363,AD363,AE363,AH363)</f>
        <v>0</v>
      </c>
      <c r="AP363" s="40" t="s">
        <v>602</v>
      </c>
    </row>
    <row r="364" spans="1:42" s="40" customFormat="1" ht="38.25" x14ac:dyDescent="0.2">
      <c r="A364" s="103">
        <v>355</v>
      </c>
      <c r="B364" s="202" t="s">
        <v>521</v>
      </c>
      <c r="C364" s="121" t="s">
        <v>522</v>
      </c>
      <c r="D364" s="146">
        <v>1</v>
      </c>
      <c r="E364" s="227" t="s">
        <v>53</v>
      </c>
      <c r="F364" s="228">
        <v>1</v>
      </c>
      <c r="G364" s="25">
        <v>2227</v>
      </c>
      <c r="H364" s="251">
        <f>PUNTAJE!J364</f>
        <v>0</v>
      </c>
      <c r="I364" s="251">
        <f>PUNTAJE!M364</f>
        <v>0</v>
      </c>
      <c r="J364" s="251">
        <f>PUNTAJE!P364</f>
        <v>0</v>
      </c>
      <c r="K364" s="251">
        <f>PUNTAJE!S364</f>
        <v>0</v>
      </c>
      <c r="L364" s="251">
        <f>PUNTAJE!V364</f>
        <v>0</v>
      </c>
      <c r="M364" s="251">
        <f>PUNTAJE!Y364</f>
        <v>0</v>
      </c>
      <c r="N364" s="251">
        <f>PUNTAJE!AB364</f>
        <v>451.45228215767634</v>
      </c>
      <c r="O364" s="251">
        <f>PUNTAJE!AE364</f>
        <v>0</v>
      </c>
      <c r="P364" s="251">
        <f>PUNTAJE!AH364</f>
        <v>500</v>
      </c>
      <c r="Q364" s="251">
        <f>PUNTAJE!AK364</f>
        <v>0</v>
      </c>
      <c r="R364" s="251">
        <f>PUNTAJE!AN364</f>
        <v>0</v>
      </c>
      <c r="S364" s="251">
        <f>PUNTAJE!AQ364</f>
        <v>0</v>
      </c>
      <c r="T364" s="251">
        <f>PUNTAJE!AT364</f>
        <v>0</v>
      </c>
      <c r="U364" s="251">
        <f>PUNTAJE!AW364</f>
        <v>0</v>
      </c>
      <c r="V364" s="251">
        <f>PUNTAJE!AZ364</f>
        <v>0</v>
      </c>
      <c r="W364" s="251">
        <f>PUNTAJE!BC364</f>
        <v>0</v>
      </c>
      <c r="X364" s="251">
        <f>PUNTAJE!BF364</f>
        <v>474.48757086785872</v>
      </c>
      <c r="Y364" s="251">
        <f>PUNTAJE!BI364</f>
        <v>0</v>
      </c>
      <c r="Z364" s="251">
        <f>PUNTAJE!BL364</f>
        <v>0</v>
      </c>
      <c r="AA364" s="251">
        <f>PUNTAJE!BO364</f>
        <v>0</v>
      </c>
      <c r="AB364" s="251">
        <f>PUNTAJE!BR364</f>
        <v>0</v>
      </c>
      <c r="AC364" s="251">
        <f>PUNTAJE!BU364</f>
        <v>0</v>
      </c>
      <c r="AD364" s="251">
        <f>PUNTAJE!BX364</f>
        <v>0</v>
      </c>
      <c r="AE364" s="251">
        <f>PUNTAJE!CA364</f>
        <v>0</v>
      </c>
      <c r="AF364" s="251">
        <f>PUNTAJE!CD364</f>
        <v>0</v>
      </c>
      <c r="AG364" s="251">
        <f>PUNTAJE!CG364</f>
        <v>0</v>
      </c>
      <c r="AH364" s="251">
        <f>PUNTAJE!CJ364</f>
        <v>0</v>
      </c>
      <c r="AI364" s="40">
        <f t="shared" si="130"/>
        <v>500</v>
      </c>
      <c r="AJ364" s="146" t="s">
        <v>560</v>
      </c>
      <c r="AK364" s="206">
        <f>MAX(H364,I364,J364,K364,L364,M364,N364,O364,Q364,R364,S364,T364,U364,V364,W364,X364,Y364,Z364,AA364,AB364,AC364,AD364,AE364,AH364)</f>
        <v>474.48757086785872</v>
      </c>
      <c r="AL364" s="40">
        <f>AK364-X364</f>
        <v>0</v>
      </c>
      <c r="AM364" s="40" t="s">
        <v>567</v>
      </c>
      <c r="AN364" s="206">
        <f>MAX(H364,I364,J364,K364,L364,M364,N364,O364,Q364,R364,S364,T364,U364,V364,W364,Y364,Z364,AA364,AB364,AC364,AD364,AE364,AH364)</f>
        <v>451.45228215767634</v>
      </c>
      <c r="AP364" s="40" t="s">
        <v>558</v>
      </c>
    </row>
    <row r="365" spans="1:42" s="40" customFormat="1" ht="25.5" x14ac:dyDescent="0.2">
      <c r="A365" s="103">
        <v>356</v>
      </c>
      <c r="B365" s="202" t="s">
        <v>523</v>
      </c>
      <c r="C365" s="121" t="s">
        <v>522</v>
      </c>
      <c r="D365" s="146">
        <v>1</v>
      </c>
      <c r="E365" s="227" t="s">
        <v>53</v>
      </c>
      <c r="F365" s="228">
        <v>4.666666666666667</v>
      </c>
      <c r="G365" s="25">
        <v>2608</v>
      </c>
      <c r="H365" s="251">
        <f>PUNTAJE!J365</f>
        <v>0</v>
      </c>
      <c r="I365" s="251">
        <f>PUNTAJE!M365</f>
        <v>0</v>
      </c>
      <c r="J365" s="251">
        <f>PUNTAJE!P365</f>
        <v>0</v>
      </c>
      <c r="K365" s="251">
        <f>PUNTAJE!S365</f>
        <v>0</v>
      </c>
      <c r="L365" s="251">
        <f>PUNTAJE!V365</f>
        <v>0</v>
      </c>
      <c r="M365" s="251">
        <f>PUNTAJE!Y365</f>
        <v>0</v>
      </c>
      <c r="N365" s="251">
        <f>PUNTAJE!AB365</f>
        <v>464.27289048473966</v>
      </c>
      <c r="O365" s="251">
        <f>PUNTAJE!AE365</f>
        <v>0</v>
      </c>
      <c r="P365" s="251">
        <f>PUNTAJE!AH365</f>
        <v>469.84011627906978</v>
      </c>
      <c r="Q365" s="251">
        <f>PUNTAJE!AK365</f>
        <v>0</v>
      </c>
      <c r="R365" s="251">
        <f>PUNTAJE!AN365</f>
        <v>0</v>
      </c>
      <c r="S365" s="251">
        <f>PUNTAJE!AQ365</f>
        <v>0</v>
      </c>
      <c r="T365" s="251">
        <f>PUNTAJE!AT365</f>
        <v>0</v>
      </c>
      <c r="U365" s="251">
        <f>PUNTAJE!AW365</f>
        <v>0</v>
      </c>
      <c r="V365" s="251">
        <f>PUNTAJE!AZ365</f>
        <v>0</v>
      </c>
      <c r="W365" s="251">
        <f>PUNTAJE!BC365</f>
        <v>0</v>
      </c>
      <c r="X365" s="251">
        <f>PUNTAJE!BF365</f>
        <v>500</v>
      </c>
      <c r="Y365" s="251">
        <f>PUNTAJE!BI365</f>
        <v>0</v>
      </c>
      <c r="Z365" s="251">
        <f>PUNTAJE!BL365</f>
        <v>0</v>
      </c>
      <c r="AA365" s="251">
        <f>PUNTAJE!BO365</f>
        <v>0</v>
      </c>
      <c r="AB365" s="251">
        <f>PUNTAJE!BR365</f>
        <v>0</v>
      </c>
      <c r="AC365" s="251">
        <f>PUNTAJE!BU365</f>
        <v>0</v>
      </c>
      <c r="AD365" s="251">
        <f>PUNTAJE!BX365</f>
        <v>0</v>
      </c>
      <c r="AE365" s="251">
        <f>PUNTAJE!CA365</f>
        <v>0</v>
      </c>
      <c r="AF365" s="251">
        <f>PUNTAJE!CD365</f>
        <v>0</v>
      </c>
      <c r="AG365" s="251">
        <f>PUNTAJE!CG365</f>
        <v>0</v>
      </c>
      <c r="AH365" s="251">
        <f>PUNTAJE!CJ365</f>
        <v>0</v>
      </c>
      <c r="AI365" s="40">
        <f t="shared" si="130"/>
        <v>500</v>
      </c>
      <c r="AJ365" s="146" t="s">
        <v>567</v>
      </c>
      <c r="AK365" s="40">
        <f t="shared" ref="AK365:AK366" si="143">MAX(H365,I365,J365,K365,L365,M365,N365,O365,P365,Q365,R365,S365,T365,U365,V365,W365,Y365,Z365,AA365,AB365,AC365,AD365,AE365,AH365)</f>
        <v>469.84011627906978</v>
      </c>
      <c r="AL365" s="40">
        <f t="shared" ref="AL365" si="144">AK365-P365</f>
        <v>0</v>
      </c>
      <c r="AM365" s="40" t="s">
        <v>560</v>
      </c>
      <c r="AN365" s="40">
        <f>MAX(H365,I365,J365,K365,L365,M365,N365,O365,Q365,R365,S365,T365,U365,V365,W365,Y365,Z365,AA365,AB365,AC365,AD365,AE365,AH365)</f>
        <v>464.27289048473966</v>
      </c>
      <c r="AP365" s="40" t="s">
        <v>558</v>
      </c>
    </row>
    <row r="366" spans="1:42" s="40" customFormat="1" ht="25.5" x14ac:dyDescent="0.2">
      <c r="A366" s="103">
        <v>357</v>
      </c>
      <c r="B366" s="202" t="s">
        <v>524</v>
      </c>
      <c r="C366" s="121" t="s">
        <v>522</v>
      </c>
      <c r="D366" s="146">
        <v>1</v>
      </c>
      <c r="E366" s="227" t="s">
        <v>53</v>
      </c>
      <c r="F366" s="228">
        <v>42</v>
      </c>
      <c r="G366" s="25">
        <v>2720</v>
      </c>
      <c r="H366" s="251">
        <f>PUNTAJE!J366</f>
        <v>0</v>
      </c>
      <c r="I366" s="251">
        <f>PUNTAJE!M366</f>
        <v>0</v>
      </c>
      <c r="J366" s="251">
        <f>PUNTAJE!P366</f>
        <v>0</v>
      </c>
      <c r="K366" s="251">
        <f>PUNTAJE!S366</f>
        <v>0</v>
      </c>
      <c r="L366" s="251">
        <f>PUNTAJE!V366</f>
        <v>0</v>
      </c>
      <c r="M366" s="251">
        <f>PUNTAJE!Y366</f>
        <v>0</v>
      </c>
      <c r="N366" s="251">
        <f>PUNTAJE!AB366</f>
        <v>447.64921640546851</v>
      </c>
      <c r="O366" s="251">
        <f>PUNTAJE!AE366</f>
        <v>0</v>
      </c>
      <c r="P366" s="251">
        <f>PUNTAJE!AH366</f>
        <v>430.42641872395001</v>
      </c>
      <c r="Q366" s="251">
        <f>PUNTAJE!AK366</f>
        <v>0</v>
      </c>
      <c r="R366" s="251">
        <f>PUNTAJE!AN366</f>
        <v>0</v>
      </c>
      <c r="S366" s="251">
        <f>PUNTAJE!AQ366</f>
        <v>0</v>
      </c>
      <c r="T366" s="251">
        <f>PUNTAJE!AT366</f>
        <v>0</v>
      </c>
      <c r="U366" s="251">
        <f>PUNTAJE!AW366</f>
        <v>0</v>
      </c>
      <c r="V366" s="251">
        <f>PUNTAJE!AZ366</f>
        <v>0</v>
      </c>
      <c r="W366" s="251">
        <f>PUNTAJE!BC366</f>
        <v>0</v>
      </c>
      <c r="X366" s="251">
        <f>PUNTAJE!BF366</f>
        <v>500</v>
      </c>
      <c r="Y366" s="251">
        <f>PUNTAJE!BI366</f>
        <v>0</v>
      </c>
      <c r="Z366" s="251">
        <f>PUNTAJE!BL366</f>
        <v>0</v>
      </c>
      <c r="AA366" s="251">
        <f>PUNTAJE!BO366</f>
        <v>0</v>
      </c>
      <c r="AB366" s="251">
        <f>PUNTAJE!BR366</f>
        <v>0</v>
      </c>
      <c r="AC366" s="251">
        <f>PUNTAJE!BU366</f>
        <v>0</v>
      </c>
      <c r="AD366" s="251">
        <f>PUNTAJE!BX366</f>
        <v>0</v>
      </c>
      <c r="AE366" s="251">
        <f>PUNTAJE!CA366</f>
        <v>0</v>
      </c>
      <c r="AF366" s="251">
        <f>PUNTAJE!CD366</f>
        <v>0</v>
      </c>
      <c r="AG366" s="251">
        <f>PUNTAJE!CG366</f>
        <v>0</v>
      </c>
      <c r="AH366" s="251">
        <f>PUNTAJE!CJ366</f>
        <v>0</v>
      </c>
      <c r="AI366" s="40">
        <f t="shared" si="130"/>
        <v>500</v>
      </c>
      <c r="AJ366" s="146" t="s">
        <v>567</v>
      </c>
      <c r="AK366" s="40">
        <f t="shared" si="143"/>
        <v>447.64921640546851</v>
      </c>
      <c r="AL366" s="40">
        <f>N366-AK366</f>
        <v>0</v>
      </c>
      <c r="AM366" s="40" t="s">
        <v>558</v>
      </c>
      <c r="AO366" s="40">
        <f>AN366-X366</f>
        <v>-500</v>
      </c>
      <c r="AP366" s="40" t="s">
        <v>560</v>
      </c>
    </row>
    <row r="367" spans="1:42" s="40" customFormat="1" ht="51" x14ac:dyDescent="0.2">
      <c r="A367" s="103">
        <v>358</v>
      </c>
      <c r="B367" s="202" t="s">
        <v>525</v>
      </c>
      <c r="C367" s="121" t="s">
        <v>526</v>
      </c>
      <c r="D367" s="146">
        <v>1</v>
      </c>
      <c r="E367" s="227" t="s">
        <v>53</v>
      </c>
      <c r="F367" s="228">
        <v>1</v>
      </c>
      <c r="G367" s="25">
        <v>186204.06</v>
      </c>
      <c r="H367" s="251">
        <f>PUNTAJE!J367</f>
        <v>0</v>
      </c>
      <c r="I367" s="251">
        <f>PUNTAJE!M367</f>
        <v>0</v>
      </c>
      <c r="J367" s="251">
        <f>PUNTAJE!P367</f>
        <v>0</v>
      </c>
      <c r="K367" s="251">
        <f>PUNTAJE!S367</f>
        <v>0</v>
      </c>
      <c r="L367" s="251">
        <f>PUNTAJE!V367</f>
        <v>0</v>
      </c>
      <c r="M367" s="251">
        <f>PUNTAJE!Y367</f>
        <v>0</v>
      </c>
      <c r="N367" s="251">
        <f>PUNTAJE!AB367</f>
        <v>0</v>
      </c>
      <c r="O367" s="251">
        <f>PUNTAJE!AE367</f>
        <v>500</v>
      </c>
      <c r="P367" s="251">
        <f>PUNTAJE!AH367</f>
        <v>0</v>
      </c>
      <c r="Q367" s="251">
        <f>PUNTAJE!AK367</f>
        <v>0</v>
      </c>
      <c r="R367" s="251">
        <f>PUNTAJE!AN367</f>
        <v>0</v>
      </c>
      <c r="S367" s="251">
        <f>PUNTAJE!AQ367</f>
        <v>0</v>
      </c>
      <c r="T367" s="251">
        <f>PUNTAJE!AT367</f>
        <v>0</v>
      </c>
      <c r="U367" s="251">
        <f>PUNTAJE!AW367</f>
        <v>0</v>
      </c>
      <c r="V367" s="251">
        <f>PUNTAJE!AZ367</f>
        <v>0</v>
      </c>
      <c r="W367" s="251">
        <f>PUNTAJE!BC367</f>
        <v>0</v>
      </c>
      <c r="X367" s="251">
        <f>PUNTAJE!BF367</f>
        <v>485.16055579993269</v>
      </c>
      <c r="Y367" s="251">
        <f>PUNTAJE!BI367</f>
        <v>0</v>
      </c>
      <c r="Z367" s="251">
        <f>PUNTAJE!BL367</f>
        <v>0</v>
      </c>
      <c r="AA367" s="251">
        <f>PUNTAJE!BO367</f>
        <v>0</v>
      </c>
      <c r="AB367" s="251">
        <f>PUNTAJE!BR367</f>
        <v>401.84312044577797</v>
      </c>
      <c r="AC367" s="251">
        <f>PUNTAJE!BU367</f>
        <v>0</v>
      </c>
      <c r="AD367" s="251">
        <f>PUNTAJE!BX367</f>
        <v>0</v>
      </c>
      <c r="AE367" s="251">
        <f>PUNTAJE!CA367</f>
        <v>0</v>
      </c>
      <c r="AF367" s="251">
        <f>PUNTAJE!CD367</f>
        <v>0</v>
      </c>
      <c r="AG367" s="251">
        <f>PUNTAJE!CG367</f>
        <v>0</v>
      </c>
      <c r="AH367" s="251">
        <f>PUNTAJE!CJ367</f>
        <v>0</v>
      </c>
      <c r="AI367" s="40">
        <f t="shared" si="130"/>
        <v>500</v>
      </c>
      <c r="AJ367" s="146" t="s">
        <v>559</v>
      </c>
      <c r="AK367" s="40">
        <f t="shared" ref="AK367:AK372" si="145">MAX(H367,I367,J367,K367,L367,M367,N367,P367,Q367,R367,S367,T367,U367,V367,W367,X367,Y367,Z367,AA367,AB367,AC367,AD367,AE367,AH367)</f>
        <v>485.16055579993269</v>
      </c>
      <c r="AL367" s="40">
        <f>AK367-X367</f>
        <v>0</v>
      </c>
      <c r="AM367" s="40" t="s">
        <v>567</v>
      </c>
      <c r="AN367" s="40">
        <f t="shared" ref="AN367:AN371" si="146">MAX(H367,I367,J367,K367,L367,M367,N367,P367,Q367,R367,S367,T367,U367,V367,W367,Y367,Z367,AA367,AB367,AC367,AD367,AE367,AH367)</f>
        <v>401.84312044577797</v>
      </c>
      <c r="AP367" s="40" t="s">
        <v>570</v>
      </c>
    </row>
    <row r="368" spans="1:42" s="40" customFormat="1" ht="51" x14ac:dyDescent="0.2">
      <c r="A368" s="103">
        <v>359</v>
      </c>
      <c r="B368" s="202" t="s">
        <v>527</v>
      </c>
      <c r="C368" s="121" t="s">
        <v>526</v>
      </c>
      <c r="D368" s="146">
        <v>1</v>
      </c>
      <c r="E368" s="227" t="s">
        <v>53</v>
      </c>
      <c r="F368" s="228">
        <v>1</v>
      </c>
      <c r="G368" s="25">
        <v>195489.63</v>
      </c>
      <c r="H368" s="251">
        <f>PUNTAJE!J368</f>
        <v>0</v>
      </c>
      <c r="I368" s="251">
        <f>PUNTAJE!M368</f>
        <v>0</v>
      </c>
      <c r="J368" s="251">
        <f>PUNTAJE!P368</f>
        <v>0</v>
      </c>
      <c r="K368" s="251">
        <f>PUNTAJE!S368</f>
        <v>0</v>
      </c>
      <c r="L368" s="251">
        <f>PUNTAJE!V368</f>
        <v>0</v>
      </c>
      <c r="M368" s="251">
        <f>PUNTAJE!Y368</f>
        <v>0</v>
      </c>
      <c r="N368" s="251">
        <f>PUNTAJE!AB368</f>
        <v>0</v>
      </c>
      <c r="O368" s="251">
        <f>PUNTAJE!AE368</f>
        <v>500</v>
      </c>
      <c r="P368" s="251">
        <f>PUNTAJE!AH368</f>
        <v>0</v>
      </c>
      <c r="Q368" s="251">
        <f>PUNTAJE!AK368</f>
        <v>0</v>
      </c>
      <c r="R368" s="251">
        <f>PUNTAJE!AN368</f>
        <v>0</v>
      </c>
      <c r="S368" s="251">
        <f>PUNTAJE!AQ368</f>
        <v>0</v>
      </c>
      <c r="T368" s="251">
        <f>PUNTAJE!AT368</f>
        <v>0</v>
      </c>
      <c r="U368" s="251">
        <f>PUNTAJE!AW368</f>
        <v>0</v>
      </c>
      <c r="V368" s="251">
        <f>PUNTAJE!AZ368</f>
        <v>0</v>
      </c>
      <c r="W368" s="251">
        <f>PUNTAJE!BC368</f>
        <v>0</v>
      </c>
      <c r="X368" s="251">
        <f>PUNTAJE!BF368</f>
        <v>462.11290342456471</v>
      </c>
      <c r="Y368" s="251">
        <f>PUNTAJE!BI368</f>
        <v>0</v>
      </c>
      <c r="Z368" s="251">
        <f>PUNTAJE!BL368</f>
        <v>0</v>
      </c>
      <c r="AA368" s="251">
        <f>PUNTAJE!BO368</f>
        <v>0</v>
      </c>
      <c r="AB368" s="251">
        <f>PUNTAJE!BR368</f>
        <v>401.84312044577797</v>
      </c>
      <c r="AC368" s="251">
        <f>PUNTAJE!BU368</f>
        <v>0</v>
      </c>
      <c r="AD368" s="251">
        <f>PUNTAJE!BX368</f>
        <v>0</v>
      </c>
      <c r="AE368" s="251">
        <f>PUNTAJE!CA368</f>
        <v>0</v>
      </c>
      <c r="AF368" s="251">
        <f>PUNTAJE!CD368</f>
        <v>0</v>
      </c>
      <c r="AG368" s="251">
        <f>PUNTAJE!CG368</f>
        <v>0</v>
      </c>
      <c r="AH368" s="251">
        <f>PUNTAJE!CJ368</f>
        <v>0</v>
      </c>
      <c r="AI368" s="40">
        <f t="shared" si="130"/>
        <v>500</v>
      </c>
      <c r="AJ368" s="146" t="s">
        <v>559</v>
      </c>
      <c r="AK368" s="40">
        <f t="shared" si="145"/>
        <v>462.11290342456471</v>
      </c>
      <c r="AL368" s="40">
        <f t="shared" ref="AL368:AL371" si="147">AK368-X368</f>
        <v>0</v>
      </c>
      <c r="AM368" s="40" t="s">
        <v>567</v>
      </c>
      <c r="AN368" s="40">
        <f t="shared" si="146"/>
        <v>401.84312044577797</v>
      </c>
      <c r="AP368" s="40" t="s">
        <v>570</v>
      </c>
    </row>
    <row r="369" spans="1:42" s="40" customFormat="1" ht="51" x14ac:dyDescent="0.2">
      <c r="A369" s="103">
        <v>360</v>
      </c>
      <c r="B369" s="202" t="s">
        <v>528</v>
      </c>
      <c r="C369" s="121" t="s">
        <v>526</v>
      </c>
      <c r="D369" s="146">
        <v>1</v>
      </c>
      <c r="E369" s="227" t="s">
        <v>53</v>
      </c>
      <c r="F369" s="228">
        <v>5.5</v>
      </c>
      <c r="G369" s="25">
        <v>195489.63</v>
      </c>
      <c r="H369" s="251">
        <f>PUNTAJE!J369</f>
        <v>0</v>
      </c>
      <c r="I369" s="251">
        <f>PUNTAJE!M369</f>
        <v>0</v>
      </c>
      <c r="J369" s="251">
        <f>PUNTAJE!P369</f>
        <v>0</v>
      </c>
      <c r="K369" s="251">
        <f>PUNTAJE!S369</f>
        <v>0</v>
      </c>
      <c r="L369" s="251">
        <f>PUNTAJE!V369</f>
        <v>0</v>
      </c>
      <c r="M369" s="251">
        <f>PUNTAJE!Y369</f>
        <v>0</v>
      </c>
      <c r="N369" s="251">
        <f>PUNTAJE!AB369</f>
        <v>0</v>
      </c>
      <c r="O369" s="251">
        <f>PUNTAJE!AE369</f>
        <v>500</v>
      </c>
      <c r="P369" s="251">
        <f>PUNTAJE!AH369</f>
        <v>0</v>
      </c>
      <c r="Q369" s="251">
        <f>PUNTAJE!AK369</f>
        <v>0</v>
      </c>
      <c r="R369" s="251">
        <f>PUNTAJE!AN369</f>
        <v>0</v>
      </c>
      <c r="S369" s="251">
        <f>PUNTAJE!AQ369</f>
        <v>0</v>
      </c>
      <c r="T369" s="251">
        <f>PUNTAJE!AT369</f>
        <v>0</v>
      </c>
      <c r="U369" s="251">
        <f>PUNTAJE!AW369</f>
        <v>0</v>
      </c>
      <c r="V369" s="251">
        <f>PUNTAJE!AZ369</f>
        <v>0</v>
      </c>
      <c r="W369" s="251">
        <f>PUNTAJE!BC369</f>
        <v>0</v>
      </c>
      <c r="X369" s="251">
        <f>PUNTAJE!BF369</f>
        <v>462.11290342456471</v>
      </c>
      <c r="Y369" s="251">
        <f>PUNTAJE!BI369</f>
        <v>0</v>
      </c>
      <c r="Z369" s="251">
        <f>PUNTAJE!BL369</f>
        <v>0</v>
      </c>
      <c r="AA369" s="251">
        <f>PUNTAJE!BO369</f>
        <v>0</v>
      </c>
      <c r="AB369" s="251">
        <f>PUNTAJE!BR369</f>
        <v>401.84312044577797</v>
      </c>
      <c r="AC369" s="251">
        <f>PUNTAJE!BU369</f>
        <v>0</v>
      </c>
      <c r="AD369" s="251">
        <f>PUNTAJE!BX369</f>
        <v>0</v>
      </c>
      <c r="AE369" s="251">
        <f>PUNTAJE!CA369</f>
        <v>0</v>
      </c>
      <c r="AF369" s="251">
        <f>PUNTAJE!CD369</f>
        <v>0</v>
      </c>
      <c r="AG369" s="251">
        <f>PUNTAJE!CG369</f>
        <v>0</v>
      </c>
      <c r="AH369" s="251">
        <f>PUNTAJE!CJ369</f>
        <v>0</v>
      </c>
      <c r="AI369" s="40">
        <f t="shared" si="130"/>
        <v>500</v>
      </c>
      <c r="AJ369" s="146" t="s">
        <v>559</v>
      </c>
      <c r="AK369" s="40">
        <f t="shared" si="145"/>
        <v>462.11290342456471</v>
      </c>
      <c r="AL369" s="40">
        <f t="shared" si="147"/>
        <v>0</v>
      </c>
      <c r="AM369" s="40" t="s">
        <v>567</v>
      </c>
      <c r="AN369" s="40">
        <f t="shared" si="146"/>
        <v>401.84312044577797</v>
      </c>
      <c r="AP369" s="40" t="s">
        <v>570</v>
      </c>
    </row>
    <row r="370" spans="1:42" s="40" customFormat="1" ht="51" x14ac:dyDescent="0.2">
      <c r="A370" s="103">
        <v>361</v>
      </c>
      <c r="B370" s="202" t="s">
        <v>529</v>
      </c>
      <c r="C370" s="121" t="s">
        <v>526</v>
      </c>
      <c r="D370" s="146">
        <v>1</v>
      </c>
      <c r="E370" s="227" t="s">
        <v>53</v>
      </c>
      <c r="F370" s="228">
        <v>1</v>
      </c>
      <c r="G370" s="25">
        <v>190517.81</v>
      </c>
      <c r="H370" s="251">
        <f>PUNTAJE!J370</f>
        <v>0</v>
      </c>
      <c r="I370" s="251">
        <f>PUNTAJE!M370</f>
        <v>0</v>
      </c>
      <c r="J370" s="251">
        <f>PUNTAJE!P370</f>
        <v>0</v>
      </c>
      <c r="K370" s="251">
        <f>PUNTAJE!S370</f>
        <v>0</v>
      </c>
      <c r="L370" s="251">
        <f>PUNTAJE!V370</f>
        <v>0</v>
      </c>
      <c r="M370" s="251">
        <f>PUNTAJE!Y370</f>
        <v>0</v>
      </c>
      <c r="N370" s="251">
        <f>PUNTAJE!AB370</f>
        <v>0</v>
      </c>
      <c r="O370" s="251">
        <f>PUNTAJE!AE370</f>
        <v>500</v>
      </c>
      <c r="P370" s="251">
        <f>PUNTAJE!AH370</f>
        <v>0</v>
      </c>
      <c r="Q370" s="251">
        <f>PUNTAJE!AK370</f>
        <v>0</v>
      </c>
      <c r="R370" s="251">
        <f>PUNTAJE!AN370</f>
        <v>0</v>
      </c>
      <c r="S370" s="251">
        <f>PUNTAJE!AQ370</f>
        <v>0</v>
      </c>
      <c r="T370" s="251">
        <f>PUNTAJE!AT370</f>
        <v>0</v>
      </c>
      <c r="U370" s="251">
        <f>PUNTAJE!AW370</f>
        <v>0</v>
      </c>
      <c r="V370" s="251">
        <f>PUNTAJE!AZ370</f>
        <v>0</v>
      </c>
      <c r="W370" s="251">
        <f>PUNTAJE!BC370</f>
        <v>0</v>
      </c>
      <c r="X370" s="251">
        <f>PUNTAJE!BF370</f>
        <v>474.17035992691456</v>
      </c>
      <c r="Y370" s="251">
        <f>PUNTAJE!BI370</f>
        <v>0</v>
      </c>
      <c r="Z370" s="251">
        <f>PUNTAJE!BL370</f>
        <v>0</v>
      </c>
      <c r="AA370" s="251">
        <f>PUNTAJE!BO370</f>
        <v>0</v>
      </c>
      <c r="AB370" s="251">
        <f>PUNTAJE!BR370</f>
        <v>401.84312044577797</v>
      </c>
      <c r="AC370" s="251">
        <f>PUNTAJE!BU370</f>
        <v>0</v>
      </c>
      <c r="AD370" s="251">
        <f>PUNTAJE!BX370</f>
        <v>0</v>
      </c>
      <c r="AE370" s="251">
        <f>PUNTAJE!CA370</f>
        <v>0</v>
      </c>
      <c r="AF370" s="251">
        <f>PUNTAJE!CD370</f>
        <v>0</v>
      </c>
      <c r="AG370" s="251">
        <f>PUNTAJE!CG370</f>
        <v>0</v>
      </c>
      <c r="AH370" s="251">
        <f>PUNTAJE!CJ370</f>
        <v>0</v>
      </c>
      <c r="AI370" s="40">
        <f t="shared" si="130"/>
        <v>500</v>
      </c>
      <c r="AJ370" s="146" t="s">
        <v>559</v>
      </c>
      <c r="AK370" s="40">
        <f t="shared" si="145"/>
        <v>474.17035992691456</v>
      </c>
      <c r="AL370" s="40">
        <f t="shared" si="147"/>
        <v>0</v>
      </c>
      <c r="AM370" s="40" t="s">
        <v>567</v>
      </c>
      <c r="AN370" s="40">
        <f t="shared" si="146"/>
        <v>401.84312044577797</v>
      </c>
      <c r="AP370" s="40" t="s">
        <v>570</v>
      </c>
    </row>
    <row r="371" spans="1:42" s="40" customFormat="1" ht="51" x14ac:dyDescent="0.2">
      <c r="A371" s="103">
        <v>362</v>
      </c>
      <c r="B371" s="202" t="s">
        <v>530</v>
      </c>
      <c r="C371" s="121" t="s">
        <v>526</v>
      </c>
      <c r="D371" s="146">
        <v>1</v>
      </c>
      <c r="E371" s="227" t="s">
        <v>53</v>
      </c>
      <c r="F371" s="228">
        <v>0.66666666666666663</v>
      </c>
      <c r="G371" s="25">
        <v>190517.81</v>
      </c>
      <c r="H371" s="251">
        <f>PUNTAJE!J371</f>
        <v>0</v>
      </c>
      <c r="I371" s="251">
        <f>PUNTAJE!M371</f>
        <v>0</v>
      </c>
      <c r="J371" s="251">
        <f>PUNTAJE!P371</f>
        <v>0</v>
      </c>
      <c r="K371" s="251">
        <f>PUNTAJE!S371</f>
        <v>0</v>
      </c>
      <c r="L371" s="251">
        <f>PUNTAJE!V371</f>
        <v>0</v>
      </c>
      <c r="M371" s="251">
        <f>PUNTAJE!Y371</f>
        <v>0</v>
      </c>
      <c r="N371" s="251">
        <f>PUNTAJE!AB371</f>
        <v>0</v>
      </c>
      <c r="O371" s="251">
        <f>PUNTAJE!AE371</f>
        <v>500</v>
      </c>
      <c r="P371" s="251">
        <f>PUNTAJE!AH371</f>
        <v>0</v>
      </c>
      <c r="Q371" s="251">
        <f>PUNTAJE!AK371</f>
        <v>0</v>
      </c>
      <c r="R371" s="251">
        <f>PUNTAJE!AN371</f>
        <v>0</v>
      </c>
      <c r="S371" s="251">
        <f>PUNTAJE!AQ371</f>
        <v>0</v>
      </c>
      <c r="T371" s="251">
        <f>PUNTAJE!AT371</f>
        <v>0</v>
      </c>
      <c r="U371" s="251">
        <f>PUNTAJE!AW371</f>
        <v>0</v>
      </c>
      <c r="V371" s="251">
        <f>PUNTAJE!AZ371</f>
        <v>0</v>
      </c>
      <c r="W371" s="251">
        <f>PUNTAJE!BC371</f>
        <v>0</v>
      </c>
      <c r="X371" s="251">
        <f>PUNTAJE!BF371</f>
        <v>474.17035992691456</v>
      </c>
      <c r="Y371" s="251">
        <f>PUNTAJE!BI371</f>
        <v>0</v>
      </c>
      <c r="Z371" s="251">
        <f>PUNTAJE!BL371</f>
        <v>0</v>
      </c>
      <c r="AA371" s="251">
        <f>PUNTAJE!BO371</f>
        <v>0</v>
      </c>
      <c r="AB371" s="251">
        <f>PUNTAJE!BR371</f>
        <v>401.84312044577797</v>
      </c>
      <c r="AC371" s="251">
        <f>PUNTAJE!BU371</f>
        <v>0</v>
      </c>
      <c r="AD371" s="251">
        <f>PUNTAJE!BX371</f>
        <v>0</v>
      </c>
      <c r="AE371" s="251">
        <f>PUNTAJE!CA371</f>
        <v>0</v>
      </c>
      <c r="AF371" s="251">
        <f>PUNTAJE!CD371</f>
        <v>0</v>
      </c>
      <c r="AG371" s="251">
        <f>PUNTAJE!CG371</f>
        <v>0</v>
      </c>
      <c r="AH371" s="251">
        <f>PUNTAJE!CJ371</f>
        <v>0</v>
      </c>
      <c r="AI371" s="40">
        <f t="shared" si="130"/>
        <v>500</v>
      </c>
      <c r="AJ371" s="146" t="s">
        <v>559</v>
      </c>
      <c r="AK371" s="40">
        <f t="shared" si="145"/>
        <v>474.17035992691456</v>
      </c>
      <c r="AL371" s="40">
        <f t="shared" si="147"/>
        <v>0</v>
      </c>
      <c r="AM371" s="40" t="s">
        <v>567</v>
      </c>
      <c r="AN371" s="40">
        <f t="shared" si="146"/>
        <v>401.84312044577797</v>
      </c>
      <c r="AP371" s="40" t="s">
        <v>570</v>
      </c>
    </row>
    <row r="372" spans="1:42" s="40" customFormat="1" ht="51" x14ac:dyDescent="0.2">
      <c r="A372" s="103">
        <v>363</v>
      </c>
      <c r="B372" s="202" t="s">
        <v>531</v>
      </c>
      <c r="C372" s="121" t="s">
        <v>526</v>
      </c>
      <c r="D372" s="146">
        <v>1</v>
      </c>
      <c r="E372" s="227" t="s">
        <v>53</v>
      </c>
      <c r="F372" s="228">
        <v>1</v>
      </c>
      <c r="G372" s="25">
        <v>191423.4</v>
      </c>
      <c r="H372" s="251">
        <f>PUNTAJE!J372</f>
        <v>0</v>
      </c>
      <c r="I372" s="251">
        <f>PUNTAJE!M372</f>
        <v>0</v>
      </c>
      <c r="J372" s="251">
        <f>PUNTAJE!P372</f>
        <v>0</v>
      </c>
      <c r="K372" s="251">
        <f>PUNTAJE!S372</f>
        <v>0</v>
      </c>
      <c r="L372" s="251">
        <f>PUNTAJE!V372</f>
        <v>0</v>
      </c>
      <c r="M372" s="251">
        <f>PUNTAJE!Y372</f>
        <v>0</v>
      </c>
      <c r="N372" s="251">
        <f>PUNTAJE!AB372</f>
        <v>0</v>
      </c>
      <c r="O372" s="251">
        <f>PUNTAJE!AE372</f>
        <v>500</v>
      </c>
      <c r="P372" s="251">
        <f>PUNTAJE!AH372</f>
        <v>0</v>
      </c>
      <c r="Q372" s="251">
        <f>PUNTAJE!AK372</f>
        <v>0</v>
      </c>
      <c r="R372" s="251">
        <f>PUNTAJE!AN372</f>
        <v>0</v>
      </c>
      <c r="S372" s="251">
        <f>PUNTAJE!AQ372</f>
        <v>0</v>
      </c>
      <c r="T372" s="251">
        <f>PUNTAJE!AT372</f>
        <v>0</v>
      </c>
      <c r="U372" s="251">
        <f>PUNTAJE!AW372</f>
        <v>0</v>
      </c>
      <c r="V372" s="251">
        <f>PUNTAJE!AZ372</f>
        <v>0</v>
      </c>
      <c r="W372" s="251">
        <f>PUNTAJE!BC372</f>
        <v>0</v>
      </c>
      <c r="X372" s="251">
        <f>PUNTAJE!BF372</f>
        <v>471.92665630525477</v>
      </c>
      <c r="Y372" s="251">
        <f>PUNTAJE!BI372</f>
        <v>0</v>
      </c>
      <c r="Z372" s="251">
        <f>PUNTAJE!BL372</f>
        <v>0</v>
      </c>
      <c r="AA372" s="251">
        <f>PUNTAJE!BO372</f>
        <v>0</v>
      </c>
      <c r="AB372" s="251">
        <f>PUNTAJE!BR372</f>
        <v>401.84312044577797</v>
      </c>
      <c r="AC372" s="251">
        <f>PUNTAJE!BU372</f>
        <v>0</v>
      </c>
      <c r="AD372" s="251">
        <f>PUNTAJE!BX372</f>
        <v>0</v>
      </c>
      <c r="AE372" s="251">
        <f>PUNTAJE!CA372</f>
        <v>0</v>
      </c>
      <c r="AF372" s="251">
        <f>PUNTAJE!CD372</f>
        <v>0</v>
      </c>
      <c r="AG372" s="251">
        <f>PUNTAJE!CG372</f>
        <v>0</v>
      </c>
      <c r="AH372" s="251">
        <f>PUNTAJE!CJ372</f>
        <v>0</v>
      </c>
      <c r="AI372" s="40">
        <f t="shared" si="130"/>
        <v>500</v>
      </c>
      <c r="AJ372" s="146" t="s">
        <v>559</v>
      </c>
      <c r="AK372" s="40">
        <f t="shared" si="145"/>
        <v>471.92665630525477</v>
      </c>
      <c r="AL372" s="40">
        <f>AN372-X372</f>
        <v>-70.083535859476797</v>
      </c>
      <c r="AM372" s="40" t="s">
        <v>567</v>
      </c>
      <c r="AN372" s="40">
        <f>MAX(H372,I372,J372,K372,L372,M372,N372,P372,Q372,R372,S372,T372,U372,V372,W372,Y372,Z372,AA372,AB372,AC372,AD372,AE372,AH372)</f>
        <v>401.84312044577797</v>
      </c>
      <c r="AP372" s="40" t="s">
        <v>570</v>
      </c>
    </row>
    <row r="373" spans="1:42" s="40" customFormat="1" ht="38.25" x14ac:dyDescent="0.2">
      <c r="A373" s="103">
        <v>364</v>
      </c>
      <c r="B373" s="202" t="s">
        <v>532</v>
      </c>
      <c r="C373" s="121" t="s">
        <v>533</v>
      </c>
      <c r="D373" s="146">
        <v>1</v>
      </c>
      <c r="E373" s="227" t="s">
        <v>53</v>
      </c>
      <c r="F373" s="228">
        <v>2.3333333333333335</v>
      </c>
      <c r="G373" s="25">
        <v>2437.12</v>
      </c>
      <c r="H373" s="251">
        <f>PUNTAJE!J373</f>
        <v>0</v>
      </c>
      <c r="I373" s="251">
        <f>PUNTAJE!M373</f>
        <v>0</v>
      </c>
      <c r="J373" s="251">
        <f>PUNTAJE!P373</f>
        <v>0</v>
      </c>
      <c r="K373" s="251">
        <f>PUNTAJE!S373</f>
        <v>0</v>
      </c>
      <c r="L373" s="251">
        <f>PUNTAJE!V373</f>
        <v>0</v>
      </c>
      <c r="M373" s="251">
        <f>PUNTAJE!Y373</f>
        <v>0</v>
      </c>
      <c r="N373" s="251">
        <f>PUNTAJE!AB373</f>
        <v>460.21915197713196</v>
      </c>
      <c r="O373" s="251">
        <f>PUNTAJE!AE373</f>
        <v>0</v>
      </c>
      <c r="P373" s="251">
        <f>PUNTAJE!AH373</f>
        <v>364.52830188679246</v>
      </c>
      <c r="Q373" s="251">
        <f>PUNTAJE!AK373</f>
        <v>0</v>
      </c>
      <c r="R373" s="251">
        <f>PUNTAJE!AN373</f>
        <v>0</v>
      </c>
      <c r="S373" s="251">
        <f>PUNTAJE!AQ373</f>
        <v>0</v>
      </c>
      <c r="T373" s="251">
        <f>PUNTAJE!AT373</f>
        <v>0</v>
      </c>
      <c r="U373" s="251">
        <f>PUNTAJE!AW373</f>
        <v>0</v>
      </c>
      <c r="V373" s="251">
        <f>PUNTAJE!AZ373</f>
        <v>0</v>
      </c>
      <c r="W373" s="251">
        <f>PUNTAJE!BC373</f>
        <v>0</v>
      </c>
      <c r="X373" s="251">
        <f>PUNTAJE!BF373</f>
        <v>0</v>
      </c>
      <c r="Y373" s="251">
        <f>PUNTAJE!BI373</f>
        <v>0</v>
      </c>
      <c r="Z373" s="251">
        <f>PUNTAJE!BL373</f>
        <v>0</v>
      </c>
      <c r="AA373" s="251">
        <f>PUNTAJE!BO373</f>
        <v>0</v>
      </c>
      <c r="AB373" s="251">
        <f>PUNTAJE!BR373</f>
        <v>411.06382978723406</v>
      </c>
      <c r="AC373" s="251">
        <f>PUNTAJE!BU373</f>
        <v>500</v>
      </c>
      <c r="AD373" s="251">
        <f>PUNTAJE!BX373</f>
        <v>0</v>
      </c>
      <c r="AE373" s="251">
        <f>PUNTAJE!CA373</f>
        <v>0</v>
      </c>
      <c r="AF373" s="251">
        <f>PUNTAJE!CD373</f>
        <v>0</v>
      </c>
      <c r="AG373" s="251">
        <f>PUNTAJE!CG373</f>
        <v>0</v>
      </c>
      <c r="AH373" s="251">
        <f>PUNTAJE!CJ373</f>
        <v>0</v>
      </c>
      <c r="AI373" s="40">
        <f t="shared" si="130"/>
        <v>500</v>
      </c>
      <c r="AJ373" s="146" t="s">
        <v>571</v>
      </c>
      <c r="AK373" s="40">
        <f>MAX(H373,I373,J373,K373,L373,M373,N373,O373,P373,Q373,R373,S373,T373,U373,V373,W373,X373,Y373,Z373,AA373,AB373,AD373,AE373,AH373)</f>
        <v>460.21915197713196</v>
      </c>
      <c r="AL373" s="40">
        <f>AK373-N373</f>
        <v>0</v>
      </c>
      <c r="AM373" s="40" t="s">
        <v>558</v>
      </c>
      <c r="AO373" s="40">
        <f>AN373-X373</f>
        <v>0</v>
      </c>
      <c r="AP373" s="40" t="s">
        <v>570</v>
      </c>
    </row>
    <row r="374" spans="1:42" s="40" customFormat="1" ht="38.25" x14ac:dyDescent="0.2">
      <c r="A374" s="103">
        <v>365</v>
      </c>
      <c r="B374" s="202" t="s">
        <v>534</v>
      </c>
      <c r="C374" s="121" t="s">
        <v>533</v>
      </c>
      <c r="D374" s="146">
        <v>1</v>
      </c>
      <c r="E374" s="227" t="s">
        <v>53</v>
      </c>
      <c r="F374" s="228">
        <v>4.333333333333333</v>
      </c>
      <c r="G374" s="25">
        <v>1856.4088059999999</v>
      </c>
      <c r="H374" s="251">
        <f>PUNTAJE!J374</f>
        <v>0</v>
      </c>
      <c r="I374" s="251">
        <f>PUNTAJE!M374</f>
        <v>0</v>
      </c>
      <c r="J374" s="251">
        <f>PUNTAJE!P374</f>
        <v>0</v>
      </c>
      <c r="K374" s="251">
        <f>PUNTAJE!S374</f>
        <v>0</v>
      </c>
      <c r="L374" s="251">
        <f>PUNTAJE!V374</f>
        <v>0</v>
      </c>
      <c r="M374" s="251">
        <f>PUNTAJE!Y374</f>
        <v>0</v>
      </c>
      <c r="N374" s="251">
        <f>PUNTAJE!AB374</f>
        <v>0</v>
      </c>
      <c r="O374" s="251">
        <f>PUNTAJE!AE374</f>
        <v>0</v>
      </c>
      <c r="P374" s="251">
        <f>PUNTAJE!AH374</f>
        <v>0</v>
      </c>
      <c r="Q374" s="251">
        <f>PUNTAJE!AK374</f>
        <v>0</v>
      </c>
      <c r="R374" s="251">
        <f>PUNTAJE!AN374</f>
        <v>0</v>
      </c>
      <c r="S374" s="251">
        <f>PUNTAJE!AQ374</f>
        <v>0</v>
      </c>
      <c r="T374" s="251">
        <f>PUNTAJE!AT374</f>
        <v>0</v>
      </c>
      <c r="U374" s="251">
        <f>PUNTAJE!AW374</f>
        <v>0</v>
      </c>
      <c r="V374" s="251">
        <f>PUNTAJE!AZ374</f>
        <v>0</v>
      </c>
      <c r="W374" s="251">
        <f>PUNTAJE!BC374</f>
        <v>0</v>
      </c>
      <c r="X374" s="251">
        <f>PUNTAJE!BF374</f>
        <v>0</v>
      </c>
      <c r="Y374" s="251">
        <f>PUNTAJE!BI374</f>
        <v>0</v>
      </c>
      <c r="Z374" s="251">
        <f>PUNTAJE!BL374</f>
        <v>500</v>
      </c>
      <c r="AA374" s="251">
        <f>PUNTAJE!BO374</f>
        <v>0</v>
      </c>
      <c r="AB374" s="251">
        <f>PUNTAJE!BR374</f>
        <v>0</v>
      </c>
      <c r="AC374" s="251">
        <f>PUNTAJE!BU374</f>
        <v>439.9585921325052</v>
      </c>
      <c r="AD374" s="251">
        <f>PUNTAJE!BX374</f>
        <v>0</v>
      </c>
      <c r="AE374" s="251">
        <f>PUNTAJE!CA374</f>
        <v>0</v>
      </c>
      <c r="AF374" s="251">
        <f>PUNTAJE!CD374</f>
        <v>0</v>
      </c>
      <c r="AG374" s="251">
        <f>PUNTAJE!CG374</f>
        <v>0</v>
      </c>
      <c r="AH374" s="251">
        <f>PUNTAJE!CJ374</f>
        <v>0</v>
      </c>
      <c r="AI374" s="40">
        <f t="shared" si="130"/>
        <v>500</v>
      </c>
      <c r="AJ374" s="146" t="s">
        <v>568</v>
      </c>
      <c r="AK374" s="40">
        <f>MAX(H374,I374,J374,K374,L374,M374,N374,O374,P374,Q374,R374,S374,T374,U374,V374,W374,X374,Y374,AA374,AB374,AC374,AD374,AE374,AH374)</f>
        <v>439.9585921325052</v>
      </c>
      <c r="AM374" s="40" t="s">
        <v>571</v>
      </c>
      <c r="AP374" s="40" t="s">
        <v>602</v>
      </c>
    </row>
    <row r="375" spans="1:42" s="40" customFormat="1" ht="38.25" x14ac:dyDescent="0.2">
      <c r="A375" s="103">
        <v>366</v>
      </c>
      <c r="B375" s="202" t="s">
        <v>535</v>
      </c>
      <c r="C375" s="121" t="s">
        <v>533</v>
      </c>
      <c r="D375" s="146">
        <v>1</v>
      </c>
      <c r="E375" s="227" t="s">
        <v>53</v>
      </c>
      <c r="F375" s="228">
        <v>20</v>
      </c>
      <c r="G375" s="25">
        <v>1933.75</v>
      </c>
      <c r="H375" s="251">
        <f>PUNTAJE!J375</f>
        <v>0</v>
      </c>
      <c r="I375" s="251">
        <f>PUNTAJE!M375</f>
        <v>0</v>
      </c>
      <c r="J375" s="251">
        <f>PUNTAJE!P375</f>
        <v>0</v>
      </c>
      <c r="K375" s="251">
        <f>PUNTAJE!S375</f>
        <v>0</v>
      </c>
      <c r="L375" s="251">
        <f>PUNTAJE!V375</f>
        <v>0</v>
      </c>
      <c r="M375" s="251">
        <f>PUNTAJE!Y375</f>
        <v>0</v>
      </c>
      <c r="N375" s="251">
        <f>PUNTAJE!AB375</f>
        <v>500</v>
      </c>
      <c r="O375" s="251">
        <f>PUNTAJE!AE375</f>
        <v>0</v>
      </c>
      <c r="P375" s="251">
        <f>PUNTAJE!AH375</f>
        <v>0</v>
      </c>
      <c r="Q375" s="251">
        <f>PUNTAJE!AK375</f>
        <v>0</v>
      </c>
      <c r="R375" s="251">
        <f>PUNTAJE!AN375</f>
        <v>0</v>
      </c>
      <c r="S375" s="251">
        <f>PUNTAJE!AQ375</f>
        <v>0</v>
      </c>
      <c r="T375" s="251">
        <f>PUNTAJE!AT375</f>
        <v>0</v>
      </c>
      <c r="U375" s="251">
        <f>PUNTAJE!AW375</f>
        <v>0</v>
      </c>
      <c r="V375" s="251">
        <f>PUNTAJE!AZ375</f>
        <v>0</v>
      </c>
      <c r="W375" s="251">
        <f>PUNTAJE!BC375</f>
        <v>0</v>
      </c>
      <c r="X375" s="251">
        <f>PUNTAJE!BF375</f>
        <v>496.17102744097002</v>
      </c>
      <c r="Y375" s="251">
        <f>PUNTAJE!BI375</f>
        <v>0</v>
      </c>
      <c r="Z375" s="251">
        <f>PUNTAJE!BL375</f>
        <v>457.35294117647061</v>
      </c>
      <c r="AA375" s="251">
        <f>PUNTAJE!BO375</f>
        <v>0</v>
      </c>
      <c r="AB375" s="251">
        <f>PUNTAJE!BR375</f>
        <v>0</v>
      </c>
      <c r="AC375" s="251">
        <f>PUNTAJE!BU375</f>
        <v>402.43271221532092</v>
      </c>
      <c r="AD375" s="251">
        <f>PUNTAJE!BX375</f>
        <v>0</v>
      </c>
      <c r="AE375" s="251">
        <f>PUNTAJE!CA375</f>
        <v>0</v>
      </c>
      <c r="AF375" s="251">
        <f>PUNTAJE!CD375</f>
        <v>0</v>
      </c>
      <c r="AG375" s="251">
        <f>PUNTAJE!CG375</f>
        <v>0</v>
      </c>
      <c r="AH375" s="251">
        <f>PUNTAJE!CJ375</f>
        <v>0</v>
      </c>
      <c r="AI375" s="40">
        <f t="shared" si="130"/>
        <v>500</v>
      </c>
      <c r="AJ375" s="146" t="s">
        <v>558</v>
      </c>
      <c r="AK375" s="40">
        <f>MAX(H375,I375,J375,K375,L375,M375,O375,P375,Q375,R375,S375,T375,U375,V375,W375,X375,Y375,Z375,AA375,AB375,AC375,AD375,AE375,AH375)</f>
        <v>496.17102744097002</v>
      </c>
      <c r="AL375" s="40">
        <f>AN375-X375</f>
        <v>-38.818086264499414</v>
      </c>
      <c r="AM375" s="40" t="s">
        <v>567</v>
      </c>
      <c r="AN375" s="40">
        <f>MAX(H375,I375,J375,K375,L375,M375,O375,P375,Q375,R375,S375,T375,U375,V375,W375,Y375,Z375,AA375,AB375,AC375,AD375,AE375,AH375)</f>
        <v>457.35294117647061</v>
      </c>
      <c r="AP375" s="40" t="s">
        <v>568</v>
      </c>
    </row>
    <row r="376" spans="1:42" s="40" customFormat="1" ht="38.25" x14ac:dyDescent="0.2">
      <c r="A376" s="103">
        <v>367</v>
      </c>
      <c r="B376" s="202" t="s">
        <v>536</v>
      </c>
      <c r="C376" s="121" t="s">
        <v>533</v>
      </c>
      <c r="D376" s="146">
        <v>1</v>
      </c>
      <c r="E376" s="227" t="s">
        <v>53</v>
      </c>
      <c r="F376" s="228">
        <v>7</v>
      </c>
      <c r="G376" s="25">
        <v>3058.3</v>
      </c>
      <c r="H376" s="251">
        <f>PUNTAJE!J376</f>
        <v>0</v>
      </c>
      <c r="I376" s="251">
        <f>PUNTAJE!M376</f>
        <v>0</v>
      </c>
      <c r="J376" s="251">
        <f>PUNTAJE!P376</f>
        <v>0</v>
      </c>
      <c r="K376" s="251">
        <f>PUNTAJE!S376</f>
        <v>0</v>
      </c>
      <c r="L376" s="251">
        <f>PUNTAJE!V376</f>
        <v>0</v>
      </c>
      <c r="M376" s="251">
        <f>PUNTAJE!Y376</f>
        <v>0</v>
      </c>
      <c r="N376" s="251">
        <f>PUNTAJE!AB376</f>
        <v>500.00000000000006</v>
      </c>
      <c r="O376" s="251">
        <f>PUNTAJE!AE376</f>
        <v>0</v>
      </c>
      <c r="P376" s="251">
        <f>PUNTAJE!AH376</f>
        <v>0</v>
      </c>
      <c r="Q376" s="251">
        <f>PUNTAJE!AK376</f>
        <v>0</v>
      </c>
      <c r="R376" s="251">
        <f>PUNTAJE!AN376</f>
        <v>0</v>
      </c>
      <c r="S376" s="251">
        <f>PUNTAJE!AQ376</f>
        <v>0</v>
      </c>
      <c r="T376" s="251">
        <f>PUNTAJE!AT376</f>
        <v>0</v>
      </c>
      <c r="U376" s="251">
        <f>PUNTAJE!AW376</f>
        <v>0</v>
      </c>
      <c r="V376" s="251">
        <f>PUNTAJE!AZ376</f>
        <v>0</v>
      </c>
      <c r="W376" s="251">
        <f>PUNTAJE!BC376</f>
        <v>0</v>
      </c>
      <c r="X376" s="251">
        <f>PUNTAJE!BF376</f>
        <v>429.73072666912577</v>
      </c>
      <c r="Y376" s="251">
        <f>PUNTAJE!BI376</f>
        <v>0</v>
      </c>
      <c r="Z376" s="251">
        <f>PUNTAJE!BL376</f>
        <v>450.50270688321729</v>
      </c>
      <c r="AA376" s="251">
        <f>PUNTAJE!BO376</f>
        <v>0</v>
      </c>
      <c r="AB376" s="251">
        <f>PUNTAJE!BR376</f>
        <v>0</v>
      </c>
      <c r="AC376" s="251">
        <f>PUNTAJE!BU376</f>
        <v>427.2093876054272</v>
      </c>
      <c r="AD376" s="251">
        <f>PUNTAJE!BX376</f>
        <v>0</v>
      </c>
      <c r="AE376" s="251">
        <f>PUNTAJE!CA376</f>
        <v>0</v>
      </c>
      <c r="AF376" s="251">
        <f>PUNTAJE!CD376</f>
        <v>0</v>
      </c>
      <c r="AG376" s="251">
        <f>PUNTAJE!CG376</f>
        <v>0</v>
      </c>
      <c r="AH376" s="251">
        <f>PUNTAJE!CJ376</f>
        <v>0</v>
      </c>
      <c r="AI376" s="40">
        <f t="shared" si="130"/>
        <v>500.00000000000006</v>
      </c>
      <c r="AJ376" s="146" t="s">
        <v>558</v>
      </c>
      <c r="AK376" s="40">
        <f t="shared" ref="AK376" si="148">MAX(H376,I376,J376,K376,L376,M376,O376,P376,Q376,R376,S376,T376,U376,V376,W376,X376,Y376,Z376,AA376,AB376,AC376,AD376,AE376,AH376)</f>
        <v>450.50270688321729</v>
      </c>
      <c r="AL376" s="40">
        <f t="shared" ref="AL376" si="149">AK376-X376</f>
        <v>20.771980214091514</v>
      </c>
      <c r="AM376" s="40" t="s">
        <v>568</v>
      </c>
      <c r="AP376" s="40" t="s">
        <v>567</v>
      </c>
    </row>
    <row r="377" spans="1:42" s="40" customFormat="1" ht="25.5" x14ac:dyDescent="0.2">
      <c r="A377" s="103">
        <v>368</v>
      </c>
      <c r="B377" s="202" t="s">
        <v>537</v>
      </c>
      <c r="C377" s="121" t="s">
        <v>538</v>
      </c>
      <c r="D377" s="146">
        <v>1</v>
      </c>
      <c r="E377" s="227" t="s">
        <v>53</v>
      </c>
      <c r="F377" s="228">
        <v>622.66666666666663</v>
      </c>
      <c r="G377" s="25">
        <v>1240</v>
      </c>
      <c r="H377" s="251">
        <f>PUNTAJE!J377</f>
        <v>0</v>
      </c>
      <c r="I377" s="251">
        <f>PUNTAJE!M377</f>
        <v>0</v>
      </c>
      <c r="J377" s="251">
        <f>PUNTAJE!P377</f>
        <v>0</v>
      </c>
      <c r="K377" s="251">
        <f>PUNTAJE!S377</f>
        <v>0</v>
      </c>
      <c r="L377" s="251">
        <f>PUNTAJE!V377</f>
        <v>0</v>
      </c>
      <c r="M377" s="251">
        <f>PUNTAJE!Y377</f>
        <v>500</v>
      </c>
      <c r="N377" s="251">
        <f>PUNTAJE!AB377</f>
        <v>478.76447876447878</v>
      </c>
      <c r="O377" s="251">
        <f>PUNTAJE!AE377</f>
        <v>0</v>
      </c>
      <c r="P377" s="251">
        <f>PUNTAJE!AH377</f>
        <v>0</v>
      </c>
      <c r="Q377" s="251">
        <f>PUNTAJE!AK377</f>
        <v>0</v>
      </c>
      <c r="R377" s="251">
        <f>PUNTAJE!AN377</f>
        <v>0</v>
      </c>
      <c r="S377" s="251">
        <f>PUNTAJE!AQ377</f>
        <v>0</v>
      </c>
      <c r="T377" s="251">
        <f>PUNTAJE!AT377</f>
        <v>0</v>
      </c>
      <c r="U377" s="251">
        <f>PUNTAJE!AW377</f>
        <v>0</v>
      </c>
      <c r="V377" s="251">
        <f>PUNTAJE!AZ377</f>
        <v>0</v>
      </c>
      <c r="W377" s="251">
        <f>PUNTAJE!BC377</f>
        <v>492.45432883240665</v>
      </c>
      <c r="X377" s="251">
        <f>PUNTAJE!BF377</f>
        <v>428.76901798063625</v>
      </c>
      <c r="Y377" s="251">
        <f>PUNTAJE!BI377</f>
        <v>0</v>
      </c>
      <c r="Z377" s="251">
        <f>PUNTAJE!BL377</f>
        <v>0</v>
      </c>
      <c r="AA377" s="251">
        <f>PUNTAJE!BO377</f>
        <v>0</v>
      </c>
      <c r="AB377" s="251">
        <f>PUNTAJE!BR377</f>
        <v>0</v>
      </c>
      <c r="AC377" s="251">
        <f>PUNTAJE!BU377</f>
        <v>0</v>
      </c>
      <c r="AD377" s="251">
        <f>PUNTAJE!BX377</f>
        <v>0</v>
      </c>
      <c r="AE377" s="251">
        <f>PUNTAJE!CA377</f>
        <v>0</v>
      </c>
      <c r="AF377" s="251">
        <f>PUNTAJE!CD377</f>
        <v>0</v>
      </c>
      <c r="AG377" s="251">
        <f>PUNTAJE!CG377</f>
        <v>0</v>
      </c>
      <c r="AH377" s="251">
        <f>PUNTAJE!CJ377</f>
        <v>0</v>
      </c>
      <c r="AI377" s="40">
        <f t="shared" si="130"/>
        <v>500</v>
      </c>
      <c r="AJ377" s="146" t="s">
        <v>557</v>
      </c>
      <c r="AK377" s="40">
        <f>MAX(H377,I377,J377,K377,L377,N377,O377,P377,Q377,R377,S377,T377,U377,V377,W377,X377,Y377,Z377,AA377,AB377,AC377,AD377,AE377,AH377)</f>
        <v>492.45432883240665</v>
      </c>
      <c r="AL377" s="40">
        <f>AK377-N377</f>
        <v>13.689850067927864</v>
      </c>
      <c r="AM377" s="40" t="s">
        <v>566</v>
      </c>
      <c r="AP377" s="40" t="s">
        <v>558</v>
      </c>
    </row>
    <row r="378" spans="1:42" s="40" customFormat="1" ht="25.5" x14ac:dyDescent="0.2">
      <c r="A378" s="103">
        <v>369</v>
      </c>
      <c r="B378" s="202" t="s">
        <v>539</v>
      </c>
      <c r="C378" s="121" t="s">
        <v>538</v>
      </c>
      <c r="D378" s="146">
        <v>1</v>
      </c>
      <c r="E378" s="227" t="s">
        <v>53</v>
      </c>
      <c r="F378" s="228">
        <v>401.33333333333331</v>
      </c>
      <c r="G378" s="25">
        <v>1590</v>
      </c>
      <c r="H378" s="251">
        <f>PUNTAJE!J378</f>
        <v>0</v>
      </c>
      <c r="I378" s="251">
        <f>PUNTAJE!M378</f>
        <v>0</v>
      </c>
      <c r="J378" s="251">
        <f>PUNTAJE!P378</f>
        <v>0</v>
      </c>
      <c r="K378" s="251">
        <f>PUNTAJE!S378</f>
        <v>0</v>
      </c>
      <c r="L378" s="251">
        <f>PUNTAJE!V378</f>
        <v>0</v>
      </c>
      <c r="M378" s="251">
        <f>PUNTAJE!Y378</f>
        <v>475.15723270440253</v>
      </c>
      <c r="N378" s="251">
        <f>PUNTAJE!AB378</f>
        <v>484.60551635663887</v>
      </c>
      <c r="O378" s="251">
        <f>PUNTAJE!AE378</f>
        <v>0</v>
      </c>
      <c r="P378" s="251">
        <f>PUNTAJE!AH378</f>
        <v>0</v>
      </c>
      <c r="Q378" s="251">
        <f>PUNTAJE!AK378</f>
        <v>0</v>
      </c>
      <c r="R378" s="251">
        <f>PUNTAJE!AN378</f>
        <v>0</v>
      </c>
      <c r="S378" s="251">
        <f>PUNTAJE!AQ378</f>
        <v>0</v>
      </c>
      <c r="T378" s="251">
        <f>PUNTAJE!AT378</f>
        <v>0</v>
      </c>
      <c r="U378" s="251">
        <f>PUNTAJE!AW378</f>
        <v>387.43589743589746</v>
      </c>
      <c r="V378" s="251">
        <f>PUNTAJE!AZ378</f>
        <v>0</v>
      </c>
      <c r="W378" s="251">
        <f>PUNTAJE!BC378</f>
        <v>500</v>
      </c>
      <c r="X378" s="251">
        <f>PUNTAJE!BF378</f>
        <v>447.83639596917607</v>
      </c>
      <c r="Y378" s="251">
        <f>PUNTAJE!BI378</f>
        <v>0</v>
      </c>
      <c r="Z378" s="251">
        <f>PUNTAJE!BL378</f>
        <v>0</v>
      </c>
      <c r="AA378" s="251">
        <f>PUNTAJE!BO378</f>
        <v>0</v>
      </c>
      <c r="AB378" s="251">
        <f>PUNTAJE!BR378</f>
        <v>0</v>
      </c>
      <c r="AC378" s="251">
        <f>PUNTAJE!BU378</f>
        <v>0</v>
      </c>
      <c r="AD378" s="251">
        <f>PUNTAJE!BX378</f>
        <v>0</v>
      </c>
      <c r="AE378" s="251">
        <f>PUNTAJE!CA378</f>
        <v>0</v>
      </c>
      <c r="AF378" s="251">
        <f>PUNTAJE!CD378</f>
        <v>0</v>
      </c>
      <c r="AG378" s="251">
        <f>PUNTAJE!CG378</f>
        <v>0</v>
      </c>
      <c r="AH378" s="251">
        <f>PUNTAJE!CJ378</f>
        <v>0</v>
      </c>
      <c r="AI378" s="40">
        <f t="shared" si="130"/>
        <v>500</v>
      </c>
      <c r="AJ378" s="40" t="s">
        <v>566</v>
      </c>
      <c r="AK378" s="206">
        <f t="shared" ref="AK378:AK382" si="150">MAX(H378,I378,J378,K378,L378,M378,N378,O378,P378,Q378,R378,S378,T378,U378,V378,X378,Y378,Z378,AA378,AB378,AC378,AD378,AE378,AH378)</f>
        <v>484.60551635663887</v>
      </c>
      <c r="AL378" s="40">
        <f>AK378-N378</f>
        <v>0</v>
      </c>
      <c r="AM378" s="40" t="s">
        <v>558</v>
      </c>
      <c r="AO378" s="40">
        <f>AN378-X378</f>
        <v>-447.83639596917607</v>
      </c>
      <c r="AP378" s="40" t="s">
        <v>557</v>
      </c>
    </row>
    <row r="379" spans="1:42" s="40" customFormat="1" ht="25.5" x14ac:dyDescent="0.2">
      <c r="A379" s="103">
        <v>370</v>
      </c>
      <c r="B379" s="202" t="s">
        <v>540</v>
      </c>
      <c r="C379" s="121" t="s">
        <v>538</v>
      </c>
      <c r="D379" s="146">
        <v>1</v>
      </c>
      <c r="E379" s="227" t="s">
        <v>53</v>
      </c>
      <c r="F379" s="228">
        <v>1</v>
      </c>
      <c r="G379" s="25">
        <v>1784.76676</v>
      </c>
      <c r="H379" s="251">
        <f>PUNTAJE!J379</f>
        <v>0</v>
      </c>
      <c r="I379" s="251">
        <f>PUNTAJE!M379</f>
        <v>0</v>
      </c>
      <c r="J379" s="251">
        <f>PUNTAJE!P379</f>
        <v>0</v>
      </c>
      <c r="K379" s="251">
        <f>PUNTAJE!S379</f>
        <v>0</v>
      </c>
      <c r="L379" s="251">
        <f>PUNTAJE!V379</f>
        <v>0</v>
      </c>
      <c r="M379" s="251">
        <f>PUNTAJE!Y379</f>
        <v>0</v>
      </c>
      <c r="N379" s="251">
        <f>PUNTAJE!AB379</f>
        <v>0</v>
      </c>
      <c r="O379" s="251">
        <f>PUNTAJE!AE379</f>
        <v>0</v>
      </c>
      <c r="P379" s="251">
        <f>PUNTAJE!AH379</f>
        <v>0</v>
      </c>
      <c r="Q379" s="251">
        <f>PUNTAJE!AK379</f>
        <v>0</v>
      </c>
      <c r="R379" s="251">
        <f>PUNTAJE!AN379</f>
        <v>0</v>
      </c>
      <c r="S379" s="251">
        <f>PUNTAJE!AQ379</f>
        <v>0</v>
      </c>
      <c r="T379" s="251">
        <f>PUNTAJE!AT379</f>
        <v>0</v>
      </c>
      <c r="U379" s="251">
        <f>PUNTAJE!AW379</f>
        <v>0</v>
      </c>
      <c r="V379" s="251">
        <f>PUNTAJE!AZ379</f>
        <v>0</v>
      </c>
      <c r="W379" s="251">
        <f>PUNTAJE!BC379</f>
        <v>500</v>
      </c>
      <c r="X379" s="251">
        <f>PUNTAJE!BF379</f>
        <v>0</v>
      </c>
      <c r="Y379" s="251">
        <f>PUNTAJE!BI379</f>
        <v>0</v>
      </c>
      <c r="Z379" s="251">
        <f>PUNTAJE!BL379</f>
        <v>0</v>
      </c>
      <c r="AA379" s="251">
        <f>PUNTAJE!BO379</f>
        <v>0</v>
      </c>
      <c r="AB379" s="251">
        <f>PUNTAJE!BR379</f>
        <v>0</v>
      </c>
      <c r="AC379" s="251">
        <f>PUNTAJE!BU379</f>
        <v>0</v>
      </c>
      <c r="AD379" s="251">
        <f>PUNTAJE!BX379</f>
        <v>0</v>
      </c>
      <c r="AE379" s="251">
        <f>PUNTAJE!CA379</f>
        <v>0</v>
      </c>
      <c r="AF379" s="251">
        <f>PUNTAJE!CD379</f>
        <v>0</v>
      </c>
      <c r="AG379" s="251">
        <f>PUNTAJE!CG379</f>
        <v>0</v>
      </c>
      <c r="AH379" s="251">
        <f>PUNTAJE!CJ379</f>
        <v>0</v>
      </c>
      <c r="AI379" s="40">
        <f t="shared" si="130"/>
        <v>500</v>
      </c>
      <c r="AJ379" s="40" t="s">
        <v>566</v>
      </c>
      <c r="AK379" s="206">
        <f t="shared" si="150"/>
        <v>0</v>
      </c>
      <c r="AM379" s="40" t="s">
        <v>601</v>
      </c>
      <c r="AP379" s="40" t="s">
        <v>602</v>
      </c>
    </row>
    <row r="380" spans="1:42" s="40" customFormat="1" ht="25.5" x14ac:dyDescent="0.2">
      <c r="A380" s="103">
        <v>371</v>
      </c>
      <c r="B380" s="202" t="s">
        <v>541</v>
      </c>
      <c r="C380" s="121" t="s">
        <v>538</v>
      </c>
      <c r="D380" s="146">
        <v>1</v>
      </c>
      <c r="E380" s="227" t="s">
        <v>53</v>
      </c>
      <c r="F380" s="228">
        <v>2</v>
      </c>
      <c r="G380" s="25">
        <v>3025</v>
      </c>
      <c r="H380" s="251">
        <f>PUNTAJE!J380</f>
        <v>0</v>
      </c>
      <c r="I380" s="251">
        <f>PUNTAJE!M380</f>
        <v>0</v>
      </c>
      <c r="J380" s="251">
        <f>PUNTAJE!P380</f>
        <v>0</v>
      </c>
      <c r="K380" s="251">
        <f>PUNTAJE!S380</f>
        <v>0</v>
      </c>
      <c r="L380" s="251">
        <f>PUNTAJE!V380</f>
        <v>0</v>
      </c>
      <c r="M380" s="251">
        <f>PUNTAJE!Y380</f>
        <v>0</v>
      </c>
      <c r="N380" s="251">
        <f>PUNTAJE!AB380</f>
        <v>0</v>
      </c>
      <c r="O380" s="251">
        <f>PUNTAJE!AE380</f>
        <v>0</v>
      </c>
      <c r="P380" s="251">
        <f>PUNTAJE!AH380</f>
        <v>376.50337342329129</v>
      </c>
      <c r="Q380" s="251">
        <f>PUNTAJE!AK380</f>
        <v>0</v>
      </c>
      <c r="R380" s="251">
        <f>PUNTAJE!AN380</f>
        <v>0</v>
      </c>
      <c r="S380" s="251">
        <f>PUNTAJE!AQ380</f>
        <v>0</v>
      </c>
      <c r="T380" s="251">
        <f>PUNTAJE!AT380</f>
        <v>0</v>
      </c>
      <c r="U380" s="251">
        <f>PUNTAJE!AW380</f>
        <v>364.11347517730496</v>
      </c>
      <c r="V380" s="251">
        <f>PUNTAJE!AZ380</f>
        <v>0</v>
      </c>
      <c r="W380" s="251">
        <f>PUNTAJE!BC380</f>
        <v>500</v>
      </c>
      <c r="X380" s="251">
        <f>PUNTAJE!BF380</f>
        <v>424.29752066115702</v>
      </c>
      <c r="Y380" s="251">
        <f>PUNTAJE!BI380</f>
        <v>0</v>
      </c>
      <c r="Z380" s="251">
        <f>PUNTAJE!BL380</f>
        <v>0</v>
      </c>
      <c r="AA380" s="251">
        <f>PUNTAJE!BO380</f>
        <v>0</v>
      </c>
      <c r="AB380" s="251">
        <f>PUNTAJE!BR380</f>
        <v>0</v>
      </c>
      <c r="AC380" s="251">
        <f>PUNTAJE!BU380</f>
        <v>0</v>
      </c>
      <c r="AD380" s="251">
        <f>PUNTAJE!BX380</f>
        <v>0</v>
      </c>
      <c r="AE380" s="251">
        <f>PUNTAJE!CA380</f>
        <v>0</v>
      </c>
      <c r="AF380" s="251">
        <f>PUNTAJE!CD380</f>
        <v>0</v>
      </c>
      <c r="AG380" s="251">
        <f>PUNTAJE!CG380</f>
        <v>0</v>
      </c>
      <c r="AH380" s="251">
        <f>PUNTAJE!CJ380</f>
        <v>0</v>
      </c>
      <c r="AI380" s="40">
        <f t="shared" si="130"/>
        <v>500</v>
      </c>
      <c r="AJ380" s="40" t="s">
        <v>566</v>
      </c>
      <c r="AK380" s="206">
        <f t="shared" si="150"/>
        <v>424.29752066115702</v>
      </c>
      <c r="AL380" s="40">
        <f t="shared" ref="AL380" si="151">AK380-X380</f>
        <v>0</v>
      </c>
      <c r="AM380" s="40" t="s">
        <v>567</v>
      </c>
      <c r="AN380" s="206"/>
      <c r="AP380" s="40" t="s">
        <v>560</v>
      </c>
    </row>
    <row r="381" spans="1:42" s="40" customFormat="1" ht="25.5" x14ac:dyDescent="0.2">
      <c r="A381" s="103">
        <v>372</v>
      </c>
      <c r="B381" s="202" t="s">
        <v>542</v>
      </c>
      <c r="C381" s="121" t="s">
        <v>538</v>
      </c>
      <c r="D381" s="146">
        <v>1</v>
      </c>
      <c r="E381" s="227" t="s">
        <v>53</v>
      </c>
      <c r="F381" s="228">
        <v>858.33333333333337</v>
      </c>
      <c r="G381" s="25">
        <v>1407</v>
      </c>
      <c r="H381" s="251">
        <f>PUNTAJE!J381</f>
        <v>430.19480519480521</v>
      </c>
      <c r="I381" s="251">
        <f>PUNTAJE!M381</f>
        <v>0</v>
      </c>
      <c r="J381" s="251">
        <f>PUNTAJE!P381</f>
        <v>0</v>
      </c>
      <c r="K381" s="251">
        <f>PUNTAJE!S381</f>
        <v>0</v>
      </c>
      <c r="L381" s="251">
        <f>PUNTAJE!V381</f>
        <v>0</v>
      </c>
      <c r="M381" s="251">
        <f>PUNTAJE!Y381</f>
        <v>442.25634178905204</v>
      </c>
      <c r="N381" s="251">
        <f>PUNTAJE!AB381</f>
        <v>453.76712328767121</v>
      </c>
      <c r="O381" s="251">
        <f>PUNTAJE!AE381</f>
        <v>0</v>
      </c>
      <c r="P381" s="251">
        <f>PUNTAJE!AH381</f>
        <v>373.66046249294982</v>
      </c>
      <c r="Q381" s="251">
        <f>PUNTAJE!AK381</f>
        <v>0</v>
      </c>
      <c r="R381" s="251">
        <f>PUNTAJE!AN381</f>
        <v>0</v>
      </c>
      <c r="S381" s="251">
        <f>PUNTAJE!AQ381</f>
        <v>0</v>
      </c>
      <c r="T381" s="251">
        <f>PUNTAJE!AT381</f>
        <v>0</v>
      </c>
      <c r="U381" s="251">
        <f>PUNTAJE!AW381</f>
        <v>368.05555555555554</v>
      </c>
      <c r="V381" s="251">
        <f>PUNTAJE!AZ381</f>
        <v>0</v>
      </c>
      <c r="W381" s="251">
        <f>PUNTAJE!BC381</f>
        <v>500</v>
      </c>
      <c r="X381" s="251">
        <f>PUNTAJE!BF381</f>
        <v>419.30379746835445</v>
      </c>
      <c r="Y381" s="251">
        <f>PUNTAJE!BI381</f>
        <v>0</v>
      </c>
      <c r="Z381" s="251">
        <f>PUNTAJE!BL381</f>
        <v>392.70895080023712</v>
      </c>
      <c r="AA381" s="251">
        <f>PUNTAJE!BO381</f>
        <v>0</v>
      </c>
      <c r="AB381" s="251">
        <f>PUNTAJE!BR381</f>
        <v>0</v>
      </c>
      <c r="AC381" s="251">
        <f>PUNTAJE!BU381</f>
        <v>0</v>
      </c>
      <c r="AD381" s="251">
        <f>PUNTAJE!BX381</f>
        <v>0</v>
      </c>
      <c r="AE381" s="251">
        <f>PUNTAJE!CA381</f>
        <v>0</v>
      </c>
      <c r="AF381" s="251">
        <f>PUNTAJE!CD381</f>
        <v>0</v>
      </c>
      <c r="AG381" s="251">
        <f>PUNTAJE!CG381</f>
        <v>0</v>
      </c>
      <c r="AH381" s="251">
        <f>PUNTAJE!CJ381</f>
        <v>0</v>
      </c>
      <c r="AI381" s="40">
        <f t="shared" si="130"/>
        <v>500</v>
      </c>
      <c r="AJ381" s="40" t="s">
        <v>566</v>
      </c>
      <c r="AK381" s="206">
        <f t="shared" si="150"/>
        <v>453.76712328767121</v>
      </c>
      <c r="AL381" s="40">
        <f>AK381-N381</f>
        <v>0</v>
      </c>
      <c r="AM381" s="40" t="s">
        <v>558</v>
      </c>
      <c r="AO381" s="40">
        <f>AN381-X381</f>
        <v>-419.30379746835445</v>
      </c>
      <c r="AP381" s="40" t="s">
        <v>557</v>
      </c>
    </row>
    <row r="382" spans="1:42" s="40" customFormat="1" ht="25.5" x14ac:dyDescent="0.2">
      <c r="A382" s="103">
        <v>373</v>
      </c>
      <c r="B382" s="202" t="s">
        <v>543</v>
      </c>
      <c r="C382" s="121" t="s">
        <v>538</v>
      </c>
      <c r="D382" s="146">
        <v>1</v>
      </c>
      <c r="E382" s="227" t="s">
        <v>53</v>
      </c>
      <c r="F382" s="228">
        <v>721.33333333333337</v>
      </c>
      <c r="G382" s="25">
        <v>1629</v>
      </c>
      <c r="H382" s="251">
        <f>PUNTAJE!J382</f>
        <v>405.34759358288773</v>
      </c>
      <c r="I382" s="251">
        <f>PUNTAJE!M382</f>
        <v>0</v>
      </c>
      <c r="J382" s="251">
        <f>PUNTAJE!P382</f>
        <v>0</v>
      </c>
      <c r="K382" s="251">
        <f>PUNTAJE!S382</f>
        <v>0</v>
      </c>
      <c r="L382" s="251">
        <f>PUNTAJE!V382</f>
        <v>0</v>
      </c>
      <c r="M382" s="251">
        <f>PUNTAJE!Y382</f>
        <v>401.05820105820106</v>
      </c>
      <c r="N382" s="251">
        <f>PUNTAJE!AB382</f>
        <v>0</v>
      </c>
      <c r="O382" s="251">
        <f>PUNTAJE!AE382</f>
        <v>0</v>
      </c>
      <c r="P382" s="251">
        <f>PUNTAJE!AH382</f>
        <v>0</v>
      </c>
      <c r="Q382" s="251">
        <f>PUNTAJE!AK382</f>
        <v>0</v>
      </c>
      <c r="R382" s="251">
        <f>PUNTAJE!AN382</f>
        <v>0</v>
      </c>
      <c r="S382" s="251">
        <f>PUNTAJE!AQ382</f>
        <v>0</v>
      </c>
      <c r="T382" s="251">
        <f>PUNTAJE!AT382</f>
        <v>0</v>
      </c>
      <c r="U382" s="251">
        <f>PUNTAJE!AW382</f>
        <v>0</v>
      </c>
      <c r="V382" s="251">
        <f>PUNTAJE!AZ382</f>
        <v>0</v>
      </c>
      <c r="W382" s="251">
        <f>PUNTAJE!BC382</f>
        <v>500</v>
      </c>
      <c r="X382" s="251">
        <f>PUNTAJE!BF382</f>
        <v>383.79746835443041</v>
      </c>
      <c r="Y382" s="251">
        <f>PUNTAJE!BI382</f>
        <v>0</v>
      </c>
      <c r="Z382" s="251">
        <f>PUNTAJE!BL382</f>
        <v>366.5377176015474</v>
      </c>
      <c r="AA382" s="251">
        <f>PUNTAJE!BO382</f>
        <v>0</v>
      </c>
      <c r="AB382" s="251">
        <f>PUNTAJE!BR382</f>
        <v>0</v>
      </c>
      <c r="AC382" s="251">
        <f>PUNTAJE!BU382</f>
        <v>372.66470009832841</v>
      </c>
      <c r="AD382" s="251">
        <f>PUNTAJE!BX382</f>
        <v>0</v>
      </c>
      <c r="AE382" s="251">
        <f>PUNTAJE!CA382</f>
        <v>0</v>
      </c>
      <c r="AF382" s="251">
        <f>PUNTAJE!CD382</f>
        <v>0</v>
      </c>
      <c r="AG382" s="251">
        <f>PUNTAJE!CG382</f>
        <v>0</v>
      </c>
      <c r="AH382" s="251">
        <f>PUNTAJE!CJ382</f>
        <v>0</v>
      </c>
      <c r="AI382" s="40">
        <f t="shared" si="130"/>
        <v>500</v>
      </c>
      <c r="AJ382" s="40" t="s">
        <v>566</v>
      </c>
      <c r="AK382" s="206">
        <f t="shared" si="150"/>
        <v>405.34759358288773</v>
      </c>
      <c r="AL382" s="40">
        <f>AK382-H382</f>
        <v>0</v>
      </c>
      <c r="AM382" s="40" t="s">
        <v>42</v>
      </c>
      <c r="AP382" s="40" t="s">
        <v>557</v>
      </c>
    </row>
    <row r="383" spans="1:42" s="40" customFormat="1" ht="25.5" x14ac:dyDescent="0.2">
      <c r="A383" s="103">
        <v>374</v>
      </c>
      <c r="B383" s="202" t="s">
        <v>544</v>
      </c>
      <c r="C383" s="121" t="s">
        <v>545</v>
      </c>
      <c r="D383" s="146">
        <v>1</v>
      </c>
      <c r="E383" s="227" t="s">
        <v>53</v>
      </c>
      <c r="F383" s="228">
        <v>1</v>
      </c>
      <c r="G383" s="25">
        <v>1371.2538979999999</v>
      </c>
      <c r="H383" s="251">
        <f>PUNTAJE!J383</f>
        <v>0</v>
      </c>
      <c r="I383" s="251">
        <f>PUNTAJE!M383</f>
        <v>0</v>
      </c>
      <c r="J383" s="251">
        <f>PUNTAJE!P383</f>
        <v>0</v>
      </c>
      <c r="K383" s="251">
        <f>PUNTAJE!S383</f>
        <v>0</v>
      </c>
      <c r="L383" s="251">
        <f>PUNTAJE!V383</f>
        <v>0</v>
      </c>
      <c r="M383" s="251">
        <f>PUNTAJE!Y383</f>
        <v>0</v>
      </c>
      <c r="N383" s="251">
        <f>PUNTAJE!AB383</f>
        <v>0</v>
      </c>
      <c r="O383" s="251">
        <f>PUNTAJE!AE383</f>
        <v>0</v>
      </c>
      <c r="P383" s="251">
        <f>PUNTAJE!AH383</f>
        <v>0</v>
      </c>
      <c r="Q383" s="251">
        <f>PUNTAJE!AK383</f>
        <v>0</v>
      </c>
      <c r="R383" s="251">
        <f>PUNTAJE!AN383</f>
        <v>0</v>
      </c>
      <c r="S383" s="251">
        <f>PUNTAJE!AQ383</f>
        <v>0</v>
      </c>
      <c r="T383" s="251">
        <f>PUNTAJE!AT383</f>
        <v>0</v>
      </c>
      <c r="U383" s="251">
        <f>PUNTAJE!AW383</f>
        <v>0</v>
      </c>
      <c r="V383" s="251">
        <f>PUNTAJE!AZ383</f>
        <v>0</v>
      </c>
      <c r="W383" s="251">
        <f>PUNTAJE!BC383</f>
        <v>0</v>
      </c>
      <c r="X383" s="251">
        <f>PUNTAJE!BF383</f>
        <v>0</v>
      </c>
      <c r="Y383" s="251">
        <f>PUNTAJE!BI383</f>
        <v>0</v>
      </c>
      <c r="Z383" s="251">
        <f>PUNTAJE!BL383</f>
        <v>0</v>
      </c>
      <c r="AA383" s="251">
        <f>PUNTAJE!BO383</f>
        <v>0</v>
      </c>
      <c r="AB383" s="251">
        <f>PUNTAJE!BR383</f>
        <v>0</v>
      </c>
      <c r="AC383" s="251">
        <f>PUNTAJE!BU383</f>
        <v>0</v>
      </c>
      <c r="AD383" s="251">
        <f>PUNTAJE!BX383</f>
        <v>0</v>
      </c>
      <c r="AE383" s="251">
        <f>PUNTAJE!CA383</f>
        <v>0</v>
      </c>
      <c r="AF383" s="251">
        <f>PUNTAJE!CD383</f>
        <v>0</v>
      </c>
      <c r="AG383" s="251">
        <f>PUNTAJE!CG383</f>
        <v>0</v>
      </c>
      <c r="AH383" s="251">
        <f>PUNTAJE!CJ383</f>
        <v>0</v>
      </c>
      <c r="AI383" s="40">
        <f t="shared" si="130"/>
        <v>0</v>
      </c>
      <c r="AJ383" s="40" t="s">
        <v>45</v>
      </c>
      <c r="AK383" s="40">
        <f t="shared" ref="AK383:AK384" si="152">MAX(H383,I383,J383,K383,L383,M383,N383,O383,P383,Q383,R383,S383,T383,U383,V383,W383,X383,Y383,Z383,AA383,AB383,AC383,AD383,AE383,AH383)</f>
        <v>0</v>
      </c>
      <c r="AM383" s="40" t="s">
        <v>45</v>
      </c>
      <c r="AP383" s="40" t="s">
        <v>45</v>
      </c>
    </row>
    <row r="384" spans="1:42" s="40" customFormat="1" ht="25.5" x14ac:dyDescent="0.2">
      <c r="A384" s="103">
        <v>375</v>
      </c>
      <c r="B384" s="202" t="s">
        <v>546</v>
      </c>
      <c r="C384" s="121" t="s">
        <v>545</v>
      </c>
      <c r="D384" s="146">
        <v>1</v>
      </c>
      <c r="E384" s="227" t="s">
        <v>53</v>
      </c>
      <c r="F384" s="228">
        <v>1</v>
      </c>
      <c r="G384" s="25">
        <v>1842.5831480000002</v>
      </c>
      <c r="H384" s="251">
        <f>PUNTAJE!J384</f>
        <v>0</v>
      </c>
      <c r="I384" s="251">
        <f>PUNTAJE!M384</f>
        <v>0</v>
      </c>
      <c r="J384" s="251">
        <f>PUNTAJE!P384</f>
        <v>0</v>
      </c>
      <c r="K384" s="251">
        <f>PUNTAJE!S384</f>
        <v>0</v>
      </c>
      <c r="L384" s="251">
        <f>PUNTAJE!V384</f>
        <v>0</v>
      </c>
      <c r="M384" s="251">
        <f>PUNTAJE!Y384</f>
        <v>0</v>
      </c>
      <c r="N384" s="251">
        <f>PUNTAJE!AB384</f>
        <v>0</v>
      </c>
      <c r="O384" s="251">
        <f>PUNTAJE!AE384</f>
        <v>0</v>
      </c>
      <c r="P384" s="251">
        <f>PUNTAJE!AH384</f>
        <v>0</v>
      </c>
      <c r="Q384" s="251">
        <f>PUNTAJE!AK384</f>
        <v>0</v>
      </c>
      <c r="R384" s="251">
        <f>PUNTAJE!AN384</f>
        <v>0</v>
      </c>
      <c r="S384" s="251">
        <f>PUNTAJE!AQ384</f>
        <v>0</v>
      </c>
      <c r="T384" s="251">
        <f>PUNTAJE!AT384</f>
        <v>0</v>
      </c>
      <c r="U384" s="251">
        <f>PUNTAJE!AW384</f>
        <v>0</v>
      </c>
      <c r="V384" s="251">
        <f>PUNTAJE!AZ384</f>
        <v>0</v>
      </c>
      <c r="W384" s="251">
        <f>PUNTAJE!BC384</f>
        <v>0</v>
      </c>
      <c r="X384" s="251">
        <f>PUNTAJE!BF384</f>
        <v>0</v>
      </c>
      <c r="Y384" s="251">
        <f>PUNTAJE!BI384</f>
        <v>0</v>
      </c>
      <c r="Z384" s="251">
        <f>PUNTAJE!BL384</f>
        <v>0</v>
      </c>
      <c r="AA384" s="251">
        <f>PUNTAJE!BO384</f>
        <v>0</v>
      </c>
      <c r="AB384" s="251">
        <f>PUNTAJE!BR384</f>
        <v>0</v>
      </c>
      <c r="AC384" s="251">
        <f>PUNTAJE!BU384</f>
        <v>0</v>
      </c>
      <c r="AD384" s="251">
        <f>PUNTAJE!BX384</f>
        <v>0</v>
      </c>
      <c r="AE384" s="251">
        <f>PUNTAJE!CA384</f>
        <v>0</v>
      </c>
      <c r="AF384" s="251">
        <f>PUNTAJE!CD384</f>
        <v>0</v>
      </c>
      <c r="AG384" s="251">
        <f>PUNTAJE!CG384</f>
        <v>0</v>
      </c>
      <c r="AH384" s="251">
        <f>PUNTAJE!CJ384</f>
        <v>0</v>
      </c>
      <c r="AI384" s="40">
        <f t="shared" si="130"/>
        <v>0</v>
      </c>
      <c r="AJ384" s="40" t="s">
        <v>45</v>
      </c>
      <c r="AK384" s="40">
        <f t="shared" si="152"/>
        <v>0</v>
      </c>
      <c r="AM384" s="40" t="s">
        <v>45</v>
      </c>
      <c r="AP384" s="40" t="s">
        <v>45</v>
      </c>
    </row>
    <row r="385" spans="1:62" s="40" customFormat="1" ht="165.75" x14ac:dyDescent="0.2">
      <c r="A385" s="103">
        <v>376</v>
      </c>
      <c r="B385" s="202" t="s">
        <v>547</v>
      </c>
      <c r="C385" s="121" t="s">
        <v>548</v>
      </c>
      <c r="D385" s="146">
        <v>1</v>
      </c>
      <c r="E385" s="227" t="s">
        <v>53</v>
      </c>
      <c r="F385" s="228">
        <v>1</v>
      </c>
      <c r="G385" s="25">
        <v>414715</v>
      </c>
      <c r="H385" s="251">
        <f>PUNTAJE!J385</f>
        <v>0</v>
      </c>
      <c r="I385" s="251">
        <f>PUNTAJE!M385</f>
        <v>0</v>
      </c>
      <c r="J385" s="251">
        <f>PUNTAJE!P385</f>
        <v>0</v>
      </c>
      <c r="K385" s="251">
        <f>PUNTAJE!S385</f>
        <v>0</v>
      </c>
      <c r="L385" s="251">
        <f>PUNTAJE!V385</f>
        <v>0</v>
      </c>
      <c r="M385" s="251">
        <f>PUNTAJE!Y385</f>
        <v>0</v>
      </c>
      <c r="N385" s="251">
        <f>PUNTAJE!AB385</f>
        <v>0</v>
      </c>
      <c r="O385" s="251">
        <f>PUNTAJE!AE385</f>
        <v>0</v>
      </c>
      <c r="P385" s="251">
        <f>PUNTAJE!AH385</f>
        <v>0</v>
      </c>
      <c r="Q385" s="251">
        <f>PUNTAJE!AK385</f>
        <v>0</v>
      </c>
      <c r="R385" s="251">
        <f>PUNTAJE!AN385</f>
        <v>0</v>
      </c>
      <c r="S385" s="251">
        <f>PUNTAJE!AQ385</f>
        <v>500</v>
      </c>
      <c r="T385" s="251">
        <f>PUNTAJE!AT385</f>
        <v>0</v>
      </c>
      <c r="U385" s="251">
        <f>PUNTAJE!AW385</f>
        <v>0</v>
      </c>
      <c r="V385" s="251">
        <f>PUNTAJE!AZ385</f>
        <v>0</v>
      </c>
      <c r="W385" s="251">
        <f>PUNTAJE!BC385</f>
        <v>0</v>
      </c>
      <c r="X385" s="251">
        <f>PUNTAJE!BF385</f>
        <v>0</v>
      </c>
      <c r="Y385" s="251">
        <f>PUNTAJE!BI385</f>
        <v>0</v>
      </c>
      <c r="Z385" s="251">
        <f>PUNTAJE!BL385</f>
        <v>0</v>
      </c>
      <c r="AA385" s="251">
        <f>PUNTAJE!BO385</f>
        <v>0</v>
      </c>
      <c r="AB385" s="251">
        <f>PUNTAJE!BR385</f>
        <v>0</v>
      </c>
      <c r="AC385" s="251">
        <f>PUNTAJE!BU385</f>
        <v>0</v>
      </c>
      <c r="AD385" s="251">
        <f>PUNTAJE!BX385</f>
        <v>0</v>
      </c>
      <c r="AE385" s="251">
        <f>PUNTAJE!CA385</f>
        <v>0</v>
      </c>
      <c r="AF385" s="251">
        <f>PUNTAJE!CD385</f>
        <v>0</v>
      </c>
      <c r="AG385" s="251">
        <f>PUNTAJE!CG385</f>
        <v>0</v>
      </c>
      <c r="AH385" s="251">
        <f>PUNTAJE!CJ385</f>
        <v>434.72022955523676</v>
      </c>
      <c r="AI385" s="40">
        <f t="shared" si="130"/>
        <v>500</v>
      </c>
      <c r="AJ385" s="146" t="s">
        <v>563</v>
      </c>
      <c r="AK385" s="40">
        <f t="shared" ref="AK385:AK386" si="153">MAX(H385,I385,J385,K385,L385,M385,N385,O385,P385,Q385,R385,T385,U385,V385,W385,X385,Y385,Z385,AA385,AB385,AC385,AD385,AE385,AH385)</f>
        <v>434.72022955523676</v>
      </c>
      <c r="AL385" s="40">
        <f t="shared" ref="AL385:AL386" si="154">AK385-AH385</f>
        <v>0</v>
      </c>
      <c r="AM385" s="146" t="s">
        <v>574</v>
      </c>
      <c r="AN385" s="40">
        <f t="shared" ref="AN385:AN386" si="155">MAX(H385,I385,J385,K385,L385,M385,N385,O385,P385,Q385,R385,T385,U385,V385,W385,X385,Y385,Z385,AA385,AB385,AC385,AD385,AE385)</f>
        <v>0</v>
      </c>
      <c r="AO385" s="254"/>
      <c r="AP385" s="40" t="s">
        <v>602</v>
      </c>
    </row>
    <row r="386" spans="1:62" s="40" customFormat="1" ht="165.75" x14ac:dyDescent="0.2">
      <c r="A386" s="103">
        <v>377</v>
      </c>
      <c r="B386" s="202" t="s">
        <v>549</v>
      </c>
      <c r="C386" s="121" t="s">
        <v>550</v>
      </c>
      <c r="D386" s="146">
        <v>1</v>
      </c>
      <c r="E386" s="227" t="s">
        <v>53</v>
      </c>
      <c r="F386" s="228">
        <v>1</v>
      </c>
      <c r="G386" s="25">
        <v>414715</v>
      </c>
      <c r="H386" s="251">
        <f>PUNTAJE!J386</f>
        <v>0</v>
      </c>
      <c r="I386" s="251">
        <f>PUNTAJE!M386</f>
        <v>0</v>
      </c>
      <c r="J386" s="251">
        <f>PUNTAJE!P386</f>
        <v>0</v>
      </c>
      <c r="K386" s="251">
        <f>PUNTAJE!S386</f>
        <v>0</v>
      </c>
      <c r="L386" s="251">
        <f>PUNTAJE!V386</f>
        <v>0</v>
      </c>
      <c r="M386" s="251">
        <f>PUNTAJE!Y386</f>
        <v>0</v>
      </c>
      <c r="N386" s="251">
        <f>PUNTAJE!AB386</f>
        <v>0</v>
      </c>
      <c r="O386" s="251">
        <f>PUNTAJE!AE386</f>
        <v>0</v>
      </c>
      <c r="P386" s="251">
        <f>PUNTAJE!AH386</f>
        <v>0</v>
      </c>
      <c r="Q386" s="251">
        <f>PUNTAJE!AK386</f>
        <v>0</v>
      </c>
      <c r="R386" s="251">
        <f>PUNTAJE!AN386</f>
        <v>0</v>
      </c>
      <c r="S386" s="251">
        <f>PUNTAJE!AQ386</f>
        <v>500</v>
      </c>
      <c r="T386" s="251">
        <f>PUNTAJE!AT386</f>
        <v>0</v>
      </c>
      <c r="U386" s="251">
        <f>PUNTAJE!AW386</f>
        <v>0</v>
      </c>
      <c r="V386" s="251">
        <f>PUNTAJE!AZ386</f>
        <v>0</v>
      </c>
      <c r="W386" s="251">
        <f>PUNTAJE!BC386</f>
        <v>0</v>
      </c>
      <c r="X386" s="251">
        <f>PUNTAJE!BF386</f>
        <v>0</v>
      </c>
      <c r="Y386" s="251">
        <f>PUNTAJE!BI386</f>
        <v>0</v>
      </c>
      <c r="Z386" s="251">
        <f>PUNTAJE!BL386</f>
        <v>0</v>
      </c>
      <c r="AA386" s="251">
        <f>PUNTAJE!BO386</f>
        <v>0</v>
      </c>
      <c r="AB386" s="251">
        <f>PUNTAJE!BR386</f>
        <v>0</v>
      </c>
      <c r="AC386" s="251">
        <f>PUNTAJE!BU386</f>
        <v>0</v>
      </c>
      <c r="AD386" s="251">
        <f>PUNTAJE!BX386</f>
        <v>0</v>
      </c>
      <c r="AE386" s="251">
        <f>PUNTAJE!CA386</f>
        <v>0</v>
      </c>
      <c r="AF386" s="251">
        <f>PUNTAJE!CD386</f>
        <v>0</v>
      </c>
      <c r="AG386" s="251">
        <f>PUNTAJE!CG386</f>
        <v>0</v>
      </c>
      <c r="AH386" s="251">
        <f>PUNTAJE!CJ386</f>
        <v>434.72022955523676</v>
      </c>
      <c r="AI386" s="40">
        <f t="shared" si="130"/>
        <v>500</v>
      </c>
      <c r="AJ386" s="146" t="s">
        <v>563</v>
      </c>
      <c r="AK386" s="40">
        <f t="shared" si="153"/>
        <v>434.72022955523676</v>
      </c>
      <c r="AL386" s="40">
        <f t="shared" si="154"/>
        <v>0</v>
      </c>
      <c r="AM386" s="146" t="s">
        <v>574</v>
      </c>
      <c r="AN386" s="40">
        <f t="shared" si="155"/>
        <v>0</v>
      </c>
      <c r="AO386" s="254"/>
      <c r="AP386" s="40" t="s">
        <v>602</v>
      </c>
    </row>
    <row r="387" spans="1:62" s="40" customFormat="1" ht="25.5" x14ac:dyDescent="0.2">
      <c r="A387" s="103">
        <v>378</v>
      </c>
      <c r="B387" s="202" t="s">
        <v>551</v>
      </c>
      <c r="C387" s="121" t="s">
        <v>265</v>
      </c>
      <c r="D387" s="146">
        <v>1</v>
      </c>
      <c r="E387" s="227" t="s">
        <v>53</v>
      </c>
      <c r="F387" s="228">
        <v>182</v>
      </c>
      <c r="G387" s="25">
        <v>190.4</v>
      </c>
      <c r="H387" s="251">
        <f>PUNTAJE!J387</f>
        <v>0</v>
      </c>
      <c r="I387" s="251">
        <f>PUNTAJE!M387</f>
        <v>0</v>
      </c>
      <c r="J387" s="251">
        <f>PUNTAJE!P387</f>
        <v>0</v>
      </c>
      <c r="K387" s="251">
        <f>PUNTAJE!S387</f>
        <v>0</v>
      </c>
      <c r="L387" s="251">
        <f>PUNTAJE!V387</f>
        <v>0</v>
      </c>
      <c r="M387" s="251">
        <f>PUNTAJE!Y387</f>
        <v>0</v>
      </c>
      <c r="N387" s="251">
        <f>PUNTAJE!AB387</f>
        <v>426.96629213483146</v>
      </c>
      <c r="O387" s="251">
        <f>PUNTAJE!AE387</f>
        <v>0</v>
      </c>
      <c r="P387" s="251">
        <f>PUNTAJE!AH387</f>
        <v>460.60606060606062</v>
      </c>
      <c r="Q387" s="251">
        <f>PUNTAJE!AK387</f>
        <v>0</v>
      </c>
      <c r="R387" s="251">
        <f>PUNTAJE!AN387</f>
        <v>0</v>
      </c>
      <c r="S387" s="251">
        <f>PUNTAJE!AQ387</f>
        <v>0</v>
      </c>
      <c r="T387" s="251">
        <f>PUNTAJE!AT387</f>
        <v>0</v>
      </c>
      <c r="U387" s="251">
        <f>PUNTAJE!AW387</f>
        <v>500</v>
      </c>
      <c r="V387" s="251">
        <f>PUNTAJE!AZ387</f>
        <v>0</v>
      </c>
      <c r="W387" s="251">
        <f>PUNTAJE!BC387</f>
        <v>0</v>
      </c>
      <c r="X387" s="251">
        <f>PUNTAJE!BF387</f>
        <v>0</v>
      </c>
      <c r="Y387" s="251">
        <f>PUNTAJE!BI387</f>
        <v>0</v>
      </c>
      <c r="Z387" s="251">
        <f>PUNTAJE!BL387</f>
        <v>0</v>
      </c>
      <c r="AA387" s="251">
        <f>PUNTAJE!BO387</f>
        <v>0</v>
      </c>
      <c r="AB387" s="251">
        <f>PUNTAJE!BR387</f>
        <v>0</v>
      </c>
      <c r="AC387" s="251">
        <f>PUNTAJE!BU387</f>
        <v>0</v>
      </c>
      <c r="AD387" s="251">
        <f>PUNTAJE!BX387</f>
        <v>0</v>
      </c>
      <c r="AE387" s="251">
        <f>PUNTAJE!CA387</f>
        <v>0</v>
      </c>
      <c r="AF387" s="251">
        <f>PUNTAJE!CD387</f>
        <v>0</v>
      </c>
      <c r="AG387" s="251">
        <f>PUNTAJE!CG387</f>
        <v>0</v>
      </c>
      <c r="AH387" s="251">
        <f>PUNTAJE!CJ387</f>
        <v>0</v>
      </c>
      <c r="AI387" s="40">
        <f t="shared" si="130"/>
        <v>500</v>
      </c>
      <c r="AJ387" s="146" t="s">
        <v>43</v>
      </c>
      <c r="AK387" s="40">
        <f>MAX(H387,I387,J387,K387,L387,M387,N387,O387,P387,Q387,R387,S387,T387,V387,W387,X387,Y387,Z387,AA387,AB387,AC387,AD387,AE387,AH387)</f>
        <v>460.60606060606062</v>
      </c>
      <c r="AL387" s="40">
        <f>AK387-P387</f>
        <v>0</v>
      </c>
      <c r="AM387" s="40" t="s">
        <v>560</v>
      </c>
      <c r="AN387" s="40">
        <f>MAX(H387,I387,J387,K387,L387,M387,N387,O387,Q387,R387,S387,T387,V387,W387,X387,Y387,Z387,AA387,AB387,AC387,AD387,AE387,AH387)</f>
        <v>426.96629213483146</v>
      </c>
      <c r="AP387" s="40" t="s">
        <v>558</v>
      </c>
    </row>
    <row r="388" spans="1:62" s="40" customFormat="1" ht="12.75" x14ac:dyDescent="0.2">
      <c r="A388" s="258"/>
      <c r="B388" s="52"/>
      <c r="C388" s="52"/>
      <c r="D388" s="259"/>
      <c r="E388" s="259"/>
      <c r="F388" s="259"/>
      <c r="G388" s="54"/>
      <c r="H388" s="260"/>
      <c r="I388" s="260"/>
      <c r="J388" s="260"/>
      <c r="K388" s="260"/>
      <c r="L388" s="260"/>
      <c r="M388" s="260"/>
      <c r="N388" s="260"/>
      <c r="O388" s="260"/>
      <c r="P388" s="260"/>
      <c r="Q388" s="260"/>
      <c r="R388" s="260"/>
      <c r="S388" s="260"/>
      <c r="T388" s="260"/>
      <c r="U388" s="260"/>
      <c r="V388" s="260"/>
      <c r="W388" s="260"/>
      <c r="X388" s="260"/>
      <c r="Y388" s="260"/>
      <c r="Z388" s="260"/>
      <c r="AA388" s="260"/>
      <c r="AB388" s="260"/>
      <c r="AC388" s="260"/>
      <c r="AD388" s="260"/>
      <c r="AE388" s="260"/>
      <c r="AF388" s="260"/>
      <c r="AG388" s="260"/>
      <c r="AH388" s="261"/>
    </row>
    <row r="389" spans="1:62" ht="15" customHeight="1" x14ac:dyDescent="0.2">
      <c r="A389" s="335" t="str">
        <f>'EV TECNICA'!A390:BI390</f>
        <v>11.FECHA: ABRIL 05 DE 2022</v>
      </c>
      <c r="B389" s="336"/>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c r="AA389" s="109"/>
      <c r="AB389" s="109"/>
      <c r="AC389" s="109"/>
      <c r="AD389" s="109"/>
      <c r="AE389" s="109"/>
      <c r="AF389" s="109"/>
      <c r="AG389" s="109"/>
      <c r="AH389" s="195"/>
      <c r="AI389" s="109"/>
      <c r="AJ389" s="109"/>
      <c r="AK389" s="109"/>
      <c r="AL389" s="109"/>
      <c r="AM389" s="109"/>
      <c r="AN389" s="109"/>
      <c r="AO389" s="109"/>
      <c r="AP389" s="109"/>
      <c r="AQ389" s="109"/>
      <c r="AR389" s="109"/>
      <c r="AS389" s="109"/>
      <c r="AT389" s="109"/>
      <c r="AU389" s="109"/>
      <c r="AV389" s="109"/>
      <c r="AW389" s="109"/>
      <c r="AX389" s="109"/>
      <c r="AY389" s="109"/>
      <c r="AZ389" s="109"/>
      <c r="BA389" s="109"/>
      <c r="BB389" s="109"/>
      <c r="BC389" s="109"/>
      <c r="BD389" s="109"/>
      <c r="BE389" s="109"/>
      <c r="BF389" s="109"/>
      <c r="BG389" s="109"/>
      <c r="BH389" s="109"/>
      <c r="BI389" s="109"/>
      <c r="BJ389" s="109"/>
    </row>
    <row r="390" spans="1:62" x14ac:dyDescent="0.2">
      <c r="A390" s="57"/>
      <c r="B390" s="105"/>
      <c r="C390" s="105"/>
      <c r="D390" s="59"/>
      <c r="E390" s="59"/>
      <c r="F390" s="59"/>
      <c r="G390" s="105"/>
      <c r="H390" s="105"/>
      <c r="I390" s="105"/>
      <c r="J390" s="105"/>
      <c r="K390" s="105"/>
      <c r="L390" s="105"/>
      <c r="M390" s="105"/>
      <c r="N390" s="105"/>
      <c r="O390" s="105"/>
      <c r="P390" s="105"/>
      <c r="Q390" s="105"/>
      <c r="R390" s="105"/>
      <c r="S390" s="105"/>
      <c r="T390" s="105"/>
      <c r="U390" s="105"/>
      <c r="V390" s="105"/>
      <c r="W390" s="105"/>
      <c r="X390" s="105"/>
      <c r="Y390" s="105"/>
      <c r="Z390" s="105"/>
      <c r="AA390" s="105"/>
      <c r="AB390" s="105"/>
      <c r="AC390" s="105"/>
      <c r="AD390" s="105"/>
      <c r="AE390" s="105"/>
      <c r="AF390" s="105"/>
      <c r="AG390" s="105"/>
      <c r="AH390" s="86"/>
      <c r="AI390" s="105"/>
      <c r="AJ390" s="105"/>
      <c r="AK390" s="105"/>
      <c r="AL390" s="105"/>
      <c r="AM390" s="105"/>
      <c r="AN390" s="105"/>
      <c r="AO390" s="105"/>
      <c r="AP390" s="105"/>
      <c r="AQ390" s="105"/>
      <c r="AR390" s="105"/>
      <c r="AS390" s="105"/>
      <c r="AT390" s="105"/>
      <c r="AU390" s="105"/>
      <c r="AV390" s="105"/>
      <c r="AW390" s="105"/>
      <c r="AX390" s="105"/>
      <c r="AY390" s="105"/>
      <c r="AZ390" s="105"/>
      <c r="BA390" s="105"/>
      <c r="BB390" s="105"/>
      <c r="BC390" s="105"/>
      <c r="BD390" s="105"/>
      <c r="BE390" s="105"/>
      <c r="BF390" s="105"/>
      <c r="BG390" s="60"/>
      <c r="BH390" s="60"/>
      <c r="BI390" s="60"/>
      <c r="BJ390" s="60"/>
    </row>
    <row r="391" spans="1:62" ht="15" customHeight="1" x14ac:dyDescent="0.2">
      <c r="A391" s="61" t="s">
        <v>28</v>
      </c>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c r="AA391" s="62"/>
      <c r="AB391" s="62"/>
      <c r="AC391" s="62"/>
      <c r="AD391" s="62"/>
      <c r="AE391" s="62"/>
      <c r="AF391" s="62"/>
      <c r="AG391" s="62"/>
      <c r="AH391" s="87"/>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row>
    <row r="392" spans="1:62" s="60" customFormat="1" ht="15" customHeight="1" x14ac:dyDescent="0.2">
      <c r="A392" s="63"/>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c r="AA392" s="62"/>
      <c r="AB392" s="62"/>
      <c r="AC392" s="62"/>
      <c r="AD392" s="62"/>
      <c r="AE392" s="62"/>
      <c r="AF392" s="62"/>
      <c r="AG392" s="62"/>
      <c r="AH392" s="87"/>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row>
    <row r="393" spans="1:62" s="60" customFormat="1" x14ac:dyDescent="0.2">
      <c r="A393" s="112"/>
      <c r="B393" s="214"/>
      <c r="C393" s="214"/>
      <c r="D393" s="65"/>
      <c r="E393" s="65"/>
      <c r="F393" s="65"/>
      <c r="G393" s="214"/>
      <c r="H393" s="214"/>
      <c r="I393" s="214"/>
      <c r="J393" s="214"/>
      <c r="K393" s="214"/>
      <c r="L393" s="214"/>
      <c r="M393" s="214"/>
      <c r="N393" s="214"/>
      <c r="O393" s="214"/>
      <c r="P393" s="214"/>
      <c r="Q393" s="214"/>
      <c r="R393" s="214"/>
      <c r="S393" s="214"/>
      <c r="T393" s="214"/>
      <c r="U393" s="214"/>
      <c r="V393" s="214"/>
      <c r="W393" s="214"/>
      <c r="X393" s="214"/>
      <c r="Y393" s="214"/>
      <c r="Z393" s="214"/>
      <c r="AA393" s="214"/>
      <c r="AB393" s="214"/>
      <c r="AC393" s="214"/>
      <c r="AD393" s="214"/>
      <c r="AE393" s="214"/>
      <c r="AF393" s="214"/>
      <c r="AG393" s="214"/>
      <c r="AH393" s="90"/>
      <c r="AI393" s="214"/>
      <c r="AJ393" s="214"/>
      <c r="AK393" s="214"/>
      <c r="AL393" s="214"/>
      <c r="AM393" s="214"/>
      <c r="AN393" s="214"/>
      <c r="AO393" s="214"/>
      <c r="AP393" s="214"/>
      <c r="AQ393" s="214"/>
      <c r="AR393" s="214"/>
      <c r="AS393" s="214"/>
      <c r="AT393" s="214"/>
      <c r="AU393" s="214"/>
      <c r="AV393" s="214"/>
      <c r="AW393" s="214"/>
      <c r="AX393" s="214"/>
      <c r="AY393" s="214"/>
      <c r="AZ393" s="214"/>
      <c r="BA393" s="214"/>
      <c r="BB393" s="214"/>
      <c r="BC393" s="214"/>
      <c r="BD393" s="214"/>
      <c r="BE393" s="214"/>
      <c r="BF393" s="214"/>
    </row>
    <row r="394" spans="1:62" s="60" customFormat="1" x14ac:dyDescent="0.2">
      <c r="A394" s="112"/>
      <c r="B394" s="214"/>
      <c r="C394" s="214"/>
      <c r="D394" s="65"/>
      <c r="E394" s="65"/>
      <c r="F394" s="65"/>
      <c r="G394" s="214"/>
      <c r="H394" s="214"/>
      <c r="I394" s="214"/>
      <c r="J394" s="214"/>
      <c r="K394" s="214"/>
      <c r="L394" s="214"/>
      <c r="M394" s="214"/>
      <c r="N394" s="214"/>
      <c r="O394" s="214"/>
      <c r="P394" s="214"/>
      <c r="Q394" s="214"/>
      <c r="R394" s="214"/>
      <c r="S394" s="214"/>
      <c r="T394" s="214"/>
      <c r="U394" s="214"/>
      <c r="V394" s="214"/>
      <c r="W394" s="214"/>
      <c r="X394" s="214"/>
      <c r="Y394" s="214"/>
      <c r="Z394" s="214"/>
      <c r="AA394" s="214"/>
      <c r="AB394" s="214"/>
      <c r="AC394" s="214"/>
      <c r="AD394" s="214"/>
      <c r="AE394" s="214"/>
      <c r="AF394" s="214"/>
      <c r="AG394" s="214"/>
      <c r="AH394" s="90"/>
      <c r="AI394" s="214"/>
      <c r="AJ394" s="214"/>
      <c r="AK394" s="214"/>
      <c r="AL394" s="214"/>
      <c r="AM394" s="214"/>
      <c r="AN394" s="214"/>
      <c r="AO394" s="214"/>
      <c r="AP394" s="214"/>
      <c r="AQ394" s="214"/>
      <c r="AR394" s="214"/>
      <c r="AS394" s="214"/>
      <c r="AT394" s="214"/>
      <c r="AU394" s="214"/>
      <c r="AV394" s="214"/>
      <c r="AW394" s="214"/>
      <c r="AX394" s="214"/>
      <c r="AY394" s="214"/>
      <c r="AZ394" s="214"/>
      <c r="BA394" s="214"/>
      <c r="BB394" s="214"/>
      <c r="BC394" s="214"/>
      <c r="BD394" s="214"/>
      <c r="BE394" s="214"/>
      <c r="BF394" s="214"/>
    </row>
    <row r="395" spans="1:62" s="60" customFormat="1" ht="15.75" x14ac:dyDescent="0.2">
      <c r="A395" s="325"/>
      <c r="B395" s="326"/>
      <c r="C395" s="215"/>
      <c r="D395" s="67"/>
      <c r="E395" s="67"/>
      <c r="F395" s="67"/>
      <c r="G395" s="215"/>
      <c r="H395" s="215"/>
      <c r="I395" s="215"/>
      <c r="J395" s="215"/>
      <c r="K395" s="215"/>
      <c r="L395" s="215"/>
      <c r="M395" s="215"/>
      <c r="N395" s="215"/>
      <c r="O395" s="215"/>
      <c r="P395" s="215"/>
      <c r="Q395" s="215"/>
      <c r="R395" s="215"/>
      <c r="S395" s="215"/>
      <c r="T395" s="215"/>
      <c r="U395" s="215"/>
      <c r="V395" s="215"/>
      <c r="W395" s="215"/>
      <c r="X395" s="215"/>
      <c r="Y395" s="215"/>
      <c r="Z395" s="215"/>
      <c r="AA395" s="215"/>
      <c r="AB395" s="215"/>
      <c r="AC395" s="215"/>
      <c r="AD395" s="215"/>
      <c r="AE395" s="215"/>
      <c r="AF395" s="215"/>
      <c r="AG395" s="215"/>
      <c r="AH395" s="216"/>
      <c r="AI395" s="215"/>
      <c r="AJ395" s="215"/>
      <c r="AK395" s="215"/>
      <c r="AL395" s="215"/>
      <c r="AM395" s="215"/>
      <c r="AN395" s="215"/>
      <c r="AO395" s="215"/>
      <c r="AP395" s="215"/>
      <c r="AQ395" s="215"/>
      <c r="AR395" s="215"/>
      <c r="AS395" s="215"/>
      <c r="AT395" s="215"/>
      <c r="AU395" s="215"/>
      <c r="AV395" s="215"/>
      <c r="AW395" s="215"/>
      <c r="AX395" s="215"/>
      <c r="AY395" s="215"/>
      <c r="AZ395" s="215"/>
      <c r="BA395" s="215"/>
      <c r="BB395" s="215"/>
      <c r="BC395" s="215"/>
      <c r="BD395" s="215"/>
      <c r="BE395" s="215"/>
      <c r="BF395" s="215"/>
    </row>
    <row r="396" spans="1:62" s="60" customFormat="1" ht="15.75" x14ac:dyDescent="0.25">
      <c r="A396" s="113"/>
      <c r="B396" s="69" t="s">
        <v>12</v>
      </c>
      <c r="C396" s="69"/>
      <c r="D396" s="70"/>
      <c r="E396" s="70"/>
      <c r="F396" s="70"/>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114"/>
      <c r="AI396" s="69"/>
      <c r="AJ396" s="69"/>
      <c r="AK396" s="69"/>
      <c r="AL396" s="69"/>
      <c r="AM396" s="69"/>
      <c r="AN396" s="69"/>
      <c r="AO396" s="69"/>
      <c r="AP396" s="69"/>
      <c r="AQ396" s="69"/>
      <c r="AR396" s="69"/>
      <c r="AS396" s="69"/>
      <c r="AT396" s="69"/>
      <c r="AU396" s="69"/>
      <c r="AV396" s="69"/>
      <c r="AW396" s="69"/>
      <c r="AX396" s="69"/>
      <c r="AY396" s="69"/>
      <c r="AZ396" s="69"/>
      <c r="BA396" s="69"/>
      <c r="BB396" s="69"/>
      <c r="BC396" s="69"/>
      <c r="BD396" s="69"/>
      <c r="BE396" s="69"/>
      <c r="BF396" s="69"/>
    </row>
    <row r="397" spans="1:62" s="60" customFormat="1" x14ac:dyDescent="0.2">
      <c r="A397" s="113"/>
      <c r="B397" s="324" t="s">
        <v>10</v>
      </c>
      <c r="C397" s="324"/>
      <c r="D397" s="324"/>
      <c r="E397" s="214"/>
      <c r="F397" s="214"/>
      <c r="G397" s="214"/>
      <c r="H397" s="214"/>
      <c r="I397" s="214"/>
      <c r="J397" s="214"/>
      <c r="K397" s="214"/>
      <c r="L397" s="214"/>
      <c r="M397" s="214"/>
      <c r="N397" s="214"/>
      <c r="O397" s="214"/>
      <c r="P397" s="214"/>
      <c r="Q397" s="214"/>
      <c r="R397" s="214"/>
      <c r="S397" s="214"/>
      <c r="T397" s="214"/>
      <c r="U397" s="214"/>
      <c r="V397" s="214"/>
      <c r="W397" s="214"/>
      <c r="X397" s="214"/>
      <c r="Y397" s="214"/>
      <c r="Z397" s="214"/>
      <c r="AA397" s="214"/>
      <c r="AB397" s="214"/>
      <c r="AC397" s="214"/>
      <c r="AD397" s="214"/>
      <c r="AE397" s="214"/>
      <c r="AF397" s="214"/>
      <c r="AG397" s="214"/>
      <c r="AH397" s="90"/>
      <c r="AI397" s="214"/>
      <c r="AJ397" s="214"/>
      <c r="AK397" s="214"/>
      <c r="AL397" s="214"/>
      <c r="AM397" s="214"/>
      <c r="AN397" s="214"/>
      <c r="AO397" s="214"/>
      <c r="AP397" s="214"/>
      <c r="AQ397" s="214"/>
      <c r="AR397" s="214"/>
      <c r="AS397" s="214"/>
      <c r="AT397" s="214"/>
      <c r="AU397" s="214"/>
      <c r="AV397" s="214"/>
      <c r="AW397" s="214"/>
      <c r="AX397" s="214"/>
      <c r="AY397" s="214"/>
      <c r="AZ397" s="214"/>
      <c r="BA397" s="214"/>
      <c r="BB397" s="214"/>
      <c r="BC397" s="214"/>
      <c r="BD397" s="214"/>
      <c r="BE397" s="214"/>
      <c r="BF397" s="214"/>
    </row>
    <row r="398" spans="1:62" s="60" customFormat="1" ht="15.75" x14ac:dyDescent="0.25">
      <c r="A398" s="113"/>
      <c r="B398" s="69"/>
      <c r="C398" s="69"/>
      <c r="D398" s="70"/>
      <c r="E398" s="70"/>
      <c r="F398" s="70"/>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114"/>
      <c r="AI398" s="69"/>
      <c r="AJ398" s="69"/>
      <c r="AK398" s="69"/>
      <c r="AL398" s="69"/>
      <c r="AM398" s="69"/>
      <c r="AN398" s="69"/>
      <c r="AO398" s="69"/>
      <c r="AP398" s="69"/>
      <c r="AQ398" s="69"/>
      <c r="AR398" s="69"/>
      <c r="AS398" s="69"/>
      <c r="AT398" s="69"/>
      <c r="AU398" s="69"/>
      <c r="AV398" s="69"/>
      <c r="AW398" s="69"/>
      <c r="AX398" s="69"/>
      <c r="AY398" s="69"/>
      <c r="AZ398" s="69"/>
      <c r="BA398" s="69"/>
      <c r="BB398" s="69"/>
      <c r="BC398" s="69"/>
      <c r="BD398" s="69"/>
      <c r="BE398" s="69"/>
      <c r="BF398" s="69"/>
    </row>
    <row r="399" spans="1:62" s="60" customFormat="1" ht="15.75" x14ac:dyDescent="0.25">
      <c r="A399" s="113" t="s">
        <v>4</v>
      </c>
      <c r="B399" s="60" t="s">
        <v>9</v>
      </c>
      <c r="D399" s="71"/>
      <c r="E399" s="71"/>
      <c r="F399" s="71"/>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114"/>
      <c r="AI399" s="69"/>
      <c r="AJ399" s="69"/>
      <c r="AK399" s="69"/>
      <c r="AL399" s="69"/>
      <c r="AM399" s="69"/>
      <c r="AN399" s="69"/>
      <c r="AO399" s="69"/>
      <c r="AP399" s="69"/>
      <c r="AQ399" s="69"/>
      <c r="AR399" s="69"/>
      <c r="AS399" s="69"/>
      <c r="AT399" s="69"/>
      <c r="AU399" s="69"/>
      <c r="AV399" s="69"/>
      <c r="AW399" s="69"/>
      <c r="AX399" s="69"/>
      <c r="AY399" s="69"/>
      <c r="AZ399" s="69"/>
      <c r="BA399" s="69"/>
      <c r="BB399" s="69"/>
      <c r="BC399" s="69"/>
      <c r="BD399" s="69"/>
      <c r="BE399" s="69"/>
      <c r="BF399" s="69"/>
    </row>
    <row r="400" spans="1:62" s="60" customFormat="1" ht="15.75" thickBot="1" x14ac:dyDescent="0.25">
      <c r="A400" s="115" t="s">
        <v>5</v>
      </c>
      <c r="B400" s="116" t="s">
        <v>10</v>
      </c>
      <c r="C400" s="116"/>
      <c r="D400" s="117"/>
      <c r="E400" s="117"/>
      <c r="F400" s="117"/>
      <c r="G400" s="116"/>
      <c r="H400" s="116"/>
      <c r="I400" s="116"/>
      <c r="J400" s="116"/>
      <c r="K400" s="116"/>
      <c r="L400" s="116"/>
      <c r="M400" s="116"/>
      <c r="N400" s="116"/>
      <c r="O400" s="116"/>
      <c r="P400" s="116"/>
      <c r="Q400" s="116"/>
      <c r="R400" s="116"/>
      <c r="S400" s="116"/>
      <c r="T400" s="116"/>
      <c r="U400" s="116"/>
      <c r="V400" s="116"/>
      <c r="W400" s="116"/>
      <c r="X400" s="116"/>
      <c r="Y400" s="116"/>
      <c r="Z400" s="116"/>
      <c r="AA400" s="116"/>
      <c r="AB400" s="116"/>
      <c r="AC400" s="116"/>
      <c r="AD400" s="116"/>
      <c r="AE400" s="116"/>
      <c r="AF400" s="116"/>
      <c r="AG400" s="116"/>
      <c r="AH400" s="118"/>
    </row>
    <row r="401" spans="1:6" s="60" customFormat="1" x14ac:dyDescent="0.2">
      <c r="A401" s="68"/>
      <c r="D401" s="71"/>
      <c r="E401" s="71"/>
      <c r="F401" s="71"/>
    </row>
    <row r="402" spans="1:6" x14ac:dyDescent="0.2">
      <c r="A402" s="72"/>
    </row>
  </sheetData>
  <sheetProtection algorithmName="SHA-512" hashValue="Sa1P68rU4ZJ5SNfdHmeMr7b0cMB0a6LEhSXC2oZDj5VNPKJH9K9jwVxjFApTOK58QIWmSdG+no5o9MDqWQLMeQ==" saltValue="7uJzETLEaMUZ8Yg8SVGzBQ==" spinCount="100000" sheet="1" objects="1" scenarios="1"/>
  <mergeCells count="16">
    <mergeCell ref="A7:AH7"/>
    <mergeCell ref="A1:A3"/>
    <mergeCell ref="B1:AE3"/>
    <mergeCell ref="AH1:AH3"/>
    <mergeCell ref="A5:AH5"/>
    <mergeCell ref="A6:AH6"/>
    <mergeCell ref="A395:B395"/>
    <mergeCell ref="B397:D397"/>
    <mergeCell ref="A389:B389"/>
    <mergeCell ref="G8:G9"/>
    <mergeCell ref="A8:A9"/>
    <mergeCell ref="B8:B9"/>
    <mergeCell ref="C8:C9"/>
    <mergeCell ref="D8:D9"/>
    <mergeCell ref="E8:E9"/>
    <mergeCell ref="F8:F9"/>
  </mergeCells>
  <conditionalFormatting sqref="B10:C10">
    <cfRule type="duplicateValues" dxfId="73" priority="1"/>
  </conditionalFormatting>
  <conditionalFormatting sqref="B11:C387">
    <cfRule type="duplicateValues" dxfId="72" priority="2"/>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92B84-788E-4D1E-A018-D2D3D3287A50}">
  <dimension ref="A1:DA470"/>
  <sheetViews>
    <sheetView tabSelected="1" topLeftCell="A171" workbookViewId="0">
      <selection activeCell="G179" sqref="G179"/>
    </sheetView>
  </sheetViews>
  <sheetFormatPr baseColWidth="10" defaultRowHeight="12.75" x14ac:dyDescent="0.2"/>
  <cols>
    <col min="1" max="1" width="8" customWidth="1"/>
    <col min="2" max="2" width="65.42578125" customWidth="1"/>
    <col min="3" max="3" width="21.5703125" style="154" customWidth="1"/>
    <col min="4" max="4" width="10.28515625" style="154" customWidth="1"/>
    <col min="5" max="5" width="11" bestFit="1" customWidth="1"/>
    <col min="6" max="6" width="16" customWidth="1"/>
    <col min="7" max="8" width="13.5703125" customWidth="1"/>
    <col min="9" max="9" width="14.85546875" customWidth="1"/>
  </cols>
  <sheetData>
    <row r="1" spans="1:14" ht="12.75" customHeight="1" x14ac:dyDescent="0.2">
      <c r="A1" s="372" t="s">
        <v>3</v>
      </c>
      <c r="B1" s="373"/>
      <c r="C1" s="373"/>
      <c r="D1" s="373"/>
      <c r="E1" s="373"/>
      <c r="F1" s="374"/>
      <c r="G1" s="45" t="s">
        <v>0</v>
      </c>
      <c r="H1" s="46">
        <v>2</v>
      </c>
      <c r="I1" s="347"/>
    </row>
    <row r="2" spans="1:14" ht="22.5" x14ac:dyDescent="0.2">
      <c r="A2" s="375"/>
      <c r="B2" s="376"/>
      <c r="C2" s="376"/>
      <c r="D2" s="376"/>
      <c r="E2" s="376"/>
      <c r="F2" s="377"/>
      <c r="G2" s="47" t="s">
        <v>1</v>
      </c>
      <c r="H2" s="73">
        <v>43326</v>
      </c>
      <c r="I2" s="348"/>
    </row>
    <row r="3" spans="1:14" ht="13.5" thickBot="1" x14ac:dyDescent="0.25">
      <c r="A3" s="378"/>
      <c r="B3" s="379"/>
      <c r="C3" s="379"/>
      <c r="D3" s="379"/>
      <c r="E3" s="379"/>
      <c r="F3" s="380"/>
      <c r="G3" s="48" t="s">
        <v>2</v>
      </c>
      <c r="H3" s="49" t="s">
        <v>8</v>
      </c>
      <c r="I3" s="349"/>
    </row>
    <row r="4" spans="1:14" ht="16.5" thickBot="1" x14ac:dyDescent="0.25">
      <c r="A4" s="74"/>
      <c r="B4" s="75"/>
      <c r="C4" s="139"/>
      <c r="D4" s="181"/>
      <c r="E4" s="75"/>
      <c r="F4" s="36"/>
      <c r="G4" s="36"/>
      <c r="H4" s="36"/>
      <c r="I4" s="36"/>
    </row>
    <row r="5" spans="1:14" x14ac:dyDescent="0.2">
      <c r="A5" s="312" t="str">
        <f>'EV TECNICA'!A5:BI5</f>
        <v>1. INVITACION IC-102-2022</v>
      </c>
      <c r="B5" s="313"/>
      <c r="C5" s="313"/>
      <c r="D5" s="313"/>
      <c r="E5" s="313"/>
      <c r="F5" s="313"/>
      <c r="G5" s="313"/>
      <c r="H5" s="313"/>
      <c r="I5" s="365"/>
    </row>
    <row r="6" spans="1:14" x14ac:dyDescent="0.2">
      <c r="A6" s="140"/>
      <c r="B6" s="141"/>
      <c r="C6" s="145"/>
      <c r="D6" s="145"/>
      <c r="E6" s="141"/>
      <c r="F6" s="76"/>
      <c r="G6" s="76"/>
      <c r="H6" s="76"/>
      <c r="I6" s="77"/>
    </row>
    <row r="7" spans="1:14" ht="39" customHeight="1" x14ac:dyDescent="0.2">
      <c r="A7" s="366" t="str">
        <f>'EV TECNICA'!A7:BI7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67"/>
      <c r="C7" s="367"/>
      <c r="D7" s="367"/>
      <c r="E7" s="367"/>
      <c r="F7" s="367"/>
      <c r="G7" s="367"/>
      <c r="H7" s="367"/>
      <c r="I7" s="368"/>
    </row>
    <row r="8" spans="1:14" ht="12.75" customHeight="1" x14ac:dyDescent="0.2">
      <c r="A8" s="369" t="s">
        <v>29</v>
      </c>
      <c r="B8" s="370"/>
      <c r="C8" s="370"/>
      <c r="D8" s="370"/>
      <c r="E8" s="370"/>
      <c r="F8" s="370"/>
      <c r="G8" s="370"/>
      <c r="H8" s="370"/>
      <c r="I8" s="371"/>
      <c r="N8" s="107"/>
    </row>
    <row r="9" spans="1:14" ht="12.75" customHeight="1" x14ac:dyDescent="0.2">
      <c r="A9" s="157"/>
      <c r="B9" s="102"/>
      <c r="C9" s="102"/>
      <c r="D9" s="102"/>
      <c r="E9" s="102"/>
      <c r="F9" s="102"/>
      <c r="G9" s="102"/>
      <c r="H9" s="79"/>
      <c r="I9" s="78"/>
    </row>
    <row r="10" spans="1:14" ht="15" x14ac:dyDescent="0.2">
      <c r="A10" s="359" t="s">
        <v>30</v>
      </c>
      <c r="B10" s="359"/>
      <c r="C10" s="359"/>
      <c r="D10" s="196"/>
      <c r="E10" s="393" t="s">
        <v>42</v>
      </c>
      <c r="F10" s="393"/>
      <c r="G10" s="393"/>
      <c r="H10" s="394"/>
      <c r="I10" s="395"/>
    </row>
    <row r="11" spans="1:14" ht="38.25" x14ac:dyDescent="0.2">
      <c r="A11" s="262" t="s">
        <v>16</v>
      </c>
      <c r="B11" s="263" t="s">
        <v>41</v>
      </c>
      <c r="C11" s="263" t="s">
        <v>40</v>
      </c>
      <c r="D11" s="263" t="s">
        <v>17</v>
      </c>
      <c r="E11" s="264" t="s">
        <v>50</v>
      </c>
      <c r="F11" s="119" t="s">
        <v>31</v>
      </c>
      <c r="G11" s="119" t="s">
        <v>32</v>
      </c>
      <c r="H11" s="143" t="s">
        <v>33</v>
      </c>
      <c r="I11" s="156" t="s">
        <v>34</v>
      </c>
    </row>
    <row r="12" spans="1:14" ht="25.5" x14ac:dyDescent="0.2">
      <c r="A12" s="103">
        <v>34</v>
      </c>
      <c r="B12" s="202" t="s">
        <v>90</v>
      </c>
      <c r="C12" s="146" t="s">
        <v>87</v>
      </c>
      <c r="D12" s="146">
        <v>1</v>
      </c>
      <c r="E12" s="24" t="s">
        <v>53</v>
      </c>
      <c r="F12" s="144">
        <f>VLOOKUP($A12,'EV ECONOMICA'!$A$10:$EL$387,8,0)</f>
        <v>1400</v>
      </c>
      <c r="G12" s="144">
        <f>VLOOKUP($A12,'EV ECONOMICA'!$A$10:$EL$387,9,0)</f>
        <v>0</v>
      </c>
      <c r="H12" s="34">
        <f>F12+G12</f>
        <v>1400</v>
      </c>
      <c r="I12" s="104">
        <f>D12*H12</f>
        <v>1400</v>
      </c>
    </row>
    <row r="13" spans="1:14" ht="25.5" x14ac:dyDescent="0.2">
      <c r="A13" s="103">
        <v>82</v>
      </c>
      <c r="B13" s="202" t="s">
        <v>155</v>
      </c>
      <c r="C13" s="146" t="s">
        <v>156</v>
      </c>
      <c r="D13" s="146">
        <v>1</v>
      </c>
      <c r="E13" s="24" t="s">
        <v>53</v>
      </c>
      <c r="F13" s="144">
        <f>VLOOKUP($A13,'EV ECONOMICA'!$A$10:$EL$387,8,0)</f>
        <v>1150</v>
      </c>
      <c r="G13" s="144">
        <f>VLOOKUP($A13,'EV ECONOMICA'!$A$10:$EL$387,9,0)</f>
        <v>0</v>
      </c>
      <c r="H13" s="34">
        <f t="shared" ref="H13:H16" si="0">F13+G13</f>
        <v>1150</v>
      </c>
      <c r="I13" s="104">
        <f t="shared" ref="I13:I16" si="1">D13*H13</f>
        <v>1150</v>
      </c>
    </row>
    <row r="14" spans="1:14" ht="25.5" x14ac:dyDescent="0.2">
      <c r="A14" s="103">
        <v>127</v>
      </c>
      <c r="B14" s="202" t="s">
        <v>228</v>
      </c>
      <c r="C14" s="146" t="s">
        <v>229</v>
      </c>
      <c r="D14" s="146">
        <v>1</v>
      </c>
      <c r="E14" s="24" t="s">
        <v>53</v>
      </c>
      <c r="F14" s="144">
        <f>VLOOKUP($A14,'EV ECONOMICA'!$A$10:$EL$387,8,0)</f>
        <v>220</v>
      </c>
      <c r="G14" s="144">
        <f>VLOOKUP($A14,'EV ECONOMICA'!$A$10:$EL$387,9,0)</f>
        <v>0</v>
      </c>
      <c r="H14" s="34">
        <f t="shared" si="0"/>
        <v>220</v>
      </c>
      <c r="I14" s="104">
        <f t="shared" si="1"/>
        <v>220</v>
      </c>
    </row>
    <row r="15" spans="1:14" x14ac:dyDescent="0.2">
      <c r="A15" s="103">
        <v>129</v>
      </c>
      <c r="B15" s="202" t="s">
        <v>231</v>
      </c>
      <c r="C15" s="146" t="s">
        <v>232</v>
      </c>
      <c r="D15" s="146">
        <v>1</v>
      </c>
      <c r="E15" s="24" t="s">
        <v>53</v>
      </c>
      <c r="F15" s="144">
        <f>VLOOKUP($A15,'EV ECONOMICA'!$A$10:$EL$387,8,0)</f>
        <v>110</v>
      </c>
      <c r="G15" s="144">
        <f>VLOOKUP($A15,'EV ECONOMICA'!$A$10:$EL$387,9,0)</f>
        <v>20.9</v>
      </c>
      <c r="H15" s="34">
        <f t="shared" si="0"/>
        <v>130.9</v>
      </c>
      <c r="I15" s="104">
        <f t="shared" si="1"/>
        <v>130.9</v>
      </c>
    </row>
    <row r="16" spans="1:14" ht="296.25" customHeight="1" x14ac:dyDescent="0.2">
      <c r="A16" s="103">
        <v>207</v>
      </c>
      <c r="B16" s="202" t="s">
        <v>338</v>
      </c>
      <c r="C16" s="146" t="s">
        <v>339</v>
      </c>
      <c r="D16" s="146">
        <v>1</v>
      </c>
      <c r="E16" s="24" t="s">
        <v>53</v>
      </c>
      <c r="F16" s="144">
        <f>VLOOKUP($A16,'EV ECONOMICA'!$A$10:$EL$387,8,0)</f>
        <v>45000</v>
      </c>
      <c r="G16" s="144">
        <f>VLOOKUP($A16,'EV ECONOMICA'!$A$10:$EL$387,9,0)</f>
        <v>8550</v>
      </c>
      <c r="H16" s="34">
        <f t="shared" si="0"/>
        <v>53550</v>
      </c>
      <c r="I16" s="104">
        <f t="shared" si="1"/>
        <v>53550</v>
      </c>
    </row>
    <row r="17" spans="1:14" x14ac:dyDescent="0.2">
      <c r="A17" s="381"/>
      <c r="B17" s="382"/>
      <c r="C17" s="382"/>
      <c r="D17" s="382"/>
      <c r="E17" s="53"/>
      <c r="F17" s="80"/>
      <c r="G17" s="80"/>
      <c r="H17" s="80"/>
      <c r="I17" s="106"/>
    </row>
    <row r="18" spans="1:14" ht="15" x14ac:dyDescent="0.2">
      <c r="A18" s="358" t="s">
        <v>30</v>
      </c>
      <c r="B18" s="359"/>
      <c r="C18" s="359"/>
      <c r="D18" s="265"/>
      <c r="E18" s="396" t="s">
        <v>553</v>
      </c>
      <c r="F18" s="396"/>
      <c r="G18" s="396"/>
      <c r="H18" s="397"/>
      <c r="I18" s="398"/>
      <c r="N18" s="108"/>
    </row>
    <row r="19" spans="1:14" ht="38.25" x14ac:dyDescent="0.2">
      <c r="A19" s="262" t="s">
        <v>16</v>
      </c>
      <c r="B19" s="263" t="s">
        <v>41</v>
      </c>
      <c r="C19" s="263" t="s">
        <v>40</v>
      </c>
      <c r="D19" s="263" t="s">
        <v>17</v>
      </c>
      <c r="E19" s="264" t="s">
        <v>50</v>
      </c>
      <c r="F19" s="119" t="s">
        <v>31</v>
      </c>
      <c r="G19" s="119" t="s">
        <v>32</v>
      </c>
      <c r="H19" s="143" t="s">
        <v>33</v>
      </c>
      <c r="I19" s="156" t="s">
        <v>34</v>
      </c>
    </row>
    <row r="20" spans="1:14" ht="38.25" x14ac:dyDescent="0.2">
      <c r="A20" s="103">
        <v>315</v>
      </c>
      <c r="B20" s="202" t="s">
        <v>475</v>
      </c>
      <c r="C20" s="121" t="s">
        <v>52</v>
      </c>
      <c r="D20" s="146">
        <v>1</v>
      </c>
      <c r="E20" s="24" t="s">
        <v>53</v>
      </c>
      <c r="F20" s="144">
        <f>VLOOKUP($A20,'EV ECONOMICA'!$A$10:$EL$387,13,0)</f>
        <v>41000</v>
      </c>
      <c r="G20" s="144">
        <f>VLOOKUP($A20,'EV ECONOMICA'!$A$10:$EL$387,14,0)</f>
        <v>0</v>
      </c>
      <c r="H20" s="34">
        <f t="shared" ref="H20" si="2">F20+G20</f>
        <v>41000</v>
      </c>
      <c r="I20" s="104">
        <f t="shared" ref="I20" si="3">D20*H20</f>
        <v>41000</v>
      </c>
    </row>
    <row r="21" spans="1:14" x14ac:dyDescent="0.2">
      <c r="A21" s="383"/>
      <c r="B21" s="384"/>
      <c r="C21" s="385"/>
      <c r="D21" s="385"/>
      <c r="E21" s="384"/>
      <c r="F21" s="384"/>
      <c r="G21" s="384"/>
      <c r="H21" s="384"/>
      <c r="I21" s="386"/>
    </row>
    <row r="22" spans="1:14" ht="15" x14ac:dyDescent="0.2">
      <c r="A22" s="358" t="s">
        <v>30</v>
      </c>
      <c r="B22" s="359"/>
      <c r="C22" s="359"/>
      <c r="D22" s="265"/>
      <c r="E22" s="396" t="s">
        <v>554</v>
      </c>
      <c r="F22" s="396"/>
      <c r="G22" s="396"/>
      <c r="H22" s="397"/>
      <c r="I22" s="398"/>
    </row>
    <row r="23" spans="1:14" ht="38.25" x14ac:dyDescent="0.2">
      <c r="A23" s="262" t="s">
        <v>16</v>
      </c>
      <c r="B23" s="263" t="s">
        <v>41</v>
      </c>
      <c r="C23" s="263" t="s">
        <v>40</v>
      </c>
      <c r="D23" s="263" t="s">
        <v>17</v>
      </c>
      <c r="E23" s="264" t="s">
        <v>50</v>
      </c>
      <c r="F23" s="119" t="s">
        <v>31</v>
      </c>
      <c r="G23" s="119" t="s">
        <v>32</v>
      </c>
      <c r="H23" s="143" t="s">
        <v>33</v>
      </c>
      <c r="I23" s="156" t="s">
        <v>34</v>
      </c>
    </row>
    <row r="24" spans="1:14" ht="25.5" x14ac:dyDescent="0.2">
      <c r="A24" s="103">
        <v>5</v>
      </c>
      <c r="B24" s="202" t="s">
        <v>57</v>
      </c>
      <c r="C24" s="121" t="s">
        <v>52</v>
      </c>
      <c r="D24" s="146">
        <v>1</v>
      </c>
      <c r="E24" s="24" t="s">
        <v>53</v>
      </c>
      <c r="F24" s="144">
        <f>VLOOKUP($A24,'EV ECONOMICA'!$A$10:$EL$387,18,0)</f>
        <v>22000</v>
      </c>
      <c r="G24" s="144">
        <f>VLOOKUP($A24,'EV ECONOMICA'!$A$10:$EL$387,19,0)</f>
        <v>0</v>
      </c>
      <c r="H24" s="34">
        <f t="shared" ref="H24" si="4">F24+G24</f>
        <v>22000</v>
      </c>
      <c r="I24" s="104">
        <f t="shared" ref="I24" si="5">D24*H24</f>
        <v>22000</v>
      </c>
    </row>
    <row r="25" spans="1:14" ht="25.5" x14ac:dyDescent="0.2">
      <c r="A25" s="103">
        <v>6</v>
      </c>
      <c r="B25" s="202" t="s">
        <v>58</v>
      </c>
      <c r="C25" s="121" t="s">
        <v>52</v>
      </c>
      <c r="D25" s="146">
        <v>1</v>
      </c>
      <c r="E25" s="24" t="s">
        <v>53</v>
      </c>
      <c r="F25" s="144">
        <f>VLOOKUP($A25,'EV ECONOMICA'!$A$10:$EL$387,18,0)</f>
        <v>20000</v>
      </c>
      <c r="G25" s="144">
        <f>VLOOKUP($A25,'EV ECONOMICA'!$A$10:$EL$387,19,0)</f>
        <v>0</v>
      </c>
      <c r="H25" s="34">
        <f t="shared" ref="H25:H38" si="6">F25+G25</f>
        <v>20000</v>
      </c>
      <c r="I25" s="104">
        <f t="shared" ref="I25:I38" si="7">D25*H25</f>
        <v>20000</v>
      </c>
    </row>
    <row r="26" spans="1:14" ht="38.25" x14ac:dyDescent="0.2">
      <c r="A26" s="103">
        <v>20</v>
      </c>
      <c r="B26" s="202" t="s">
        <v>72</v>
      </c>
      <c r="C26" s="121" t="s">
        <v>52</v>
      </c>
      <c r="D26" s="146">
        <v>1</v>
      </c>
      <c r="E26" s="24" t="s">
        <v>53</v>
      </c>
      <c r="F26" s="144">
        <f>VLOOKUP($A26,'EV ECONOMICA'!$A$10:$EL$387,18,0)</f>
        <v>8500</v>
      </c>
      <c r="G26" s="144">
        <f>VLOOKUP($A26,'EV ECONOMICA'!$A$10:$EL$387,19,0)</f>
        <v>0</v>
      </c>
      <c r="H26" s="34">
        <f t="shared" si="6"/>
        <v>8500</v>
      </c>
      <c r="I26" s="104">
        <f t="shared" si="7"/>
        <v>8500</v>
      </c>
    </row>
    <row r="27" spans="1:14" ht="30" customHeight="1" x14ac:dyDescent="0.2">
      <c r="A27" s="103">
        <v>76</v>
      </c>
      <c r="B27" s="202" t="s">
        <v>146</v>
      </c>
      <c r="C27" s="121" t="s">
        <v>147</v>
      </c>
      <c r="D27" s="146">
        <v>1</v>
      </c>
      <c r="E27" s="24" t="s">
        <v>53</v>
      </c>
      <c r="F27" s="144">
        <f>VLOOKUP($A27,'EV ECONOMICA'!$A$10:$EL$387,18,0)</f>
        <v>33600</v>
      </c>
      <c r="G27" s="144">
        <f>VLOOKUP($A27,'EV ECONOMICA'!$A$10:$EL$387,19,0)</f>
        <v>0</v>
      </c>
      <c r="H27" s="34">
        <f t="shared" si="6"/>
        <v>33600</v>
      </c>
      <c r="I27" s="104">
        <f t="shared" si="7"/>
        <v>33600</v>
      </c>
    </row>
    <row r="28" spans="1:14" ht="38.25" x14ac:dyDescent="0.2">
      <c r="A28" s="103">
        <v>187</v>
      </c>
      <c r="B28" s="202" t="s">
        <v>314</v>
      </c>
      <c r="C28" s="121" t="s">
        <v>52</v>
      </c>
      <c r="D28" s="146">
        <v>1</v>
      </c>
      <c r="E28" s="24" t="s">
        <v>53</v>
      </c>
      <c r="F28" s="144">
        <f>VLOOKUP($A28,'EV ECONOMICA'!$A$10:$EL$387,18,0)</f>
        <v>8400</v>
      </c>
      <c r="G28" s="144">
        <f>VLOOKUP($A28,'EV ECONOMICA'!$A$10:$EL$387,19,0)</f>
        <v>0</v>
      </c>
      <c r="H28" s="34">
        <f t="shared" si="6"/>
        <v>8400</v>
      </c>
      <c r="I28" s="104">
        <f t="shared" si="7"/>
        <v>8400</v>
      </c>
    </row>
    <row r="29" spans="1:14" ht="38.25" x14ac:dyDescent="0.2">
      <c r="A29" s="103">
        <v>188</v>
      </c>
      <c r="B29" s="202" t="s">
        <v>315</v>
      </c>
      <c r="C29" s="121" t="s">
        <v>52</v>
      </c>
      <c r="D29" s="146">
        <v>1</v>
      </c>
      <c r="E29" s="24" t="s">
        <v>53</v>
      </c>
      <c r="F29" s="144">
        <f>VLOOKUP($A29,'EV ECONOMICA'!$A$10:$EL$387,18,0)</f>
        <v>9100</v>
      </c>
      <c r="G29" s="144">
        <f>VLOOKUP($A29,'EV ECONOMICA'!$A$10:$EL$387,19,0)</f>
        <v>0</v>
      </c>
      <c r="H29" s="34">
        <f t="shared" si="6"/>
        <v>9100</v>
      </c>
      <c r="I29" s="104">
        <f t="shared" si="7"/>
        <v>9100</v>
      </c>
    </row>
    <row r="30" spans="1:14" ht="38.25" x14ac:dyDescent="0.2">
      <c r="A30" s="103">
        <v>189</v>
      </c>
      <c r="B30" s="202" t="s">
        <v>316</v>
      </c>
      <c r="C30" s="121" t="s">
        <v>52</v>
      </c>
      <c r="D30" s="146">
        <v>1</v>
      </c>
      <c r="E30" s="24" t="s">
        <v>53</v>
      </c>
      <c r="F30" s="144">
        <f>VLOOKUP($A30,'EV ECONOMICA'!$A$10:$EL$387,18,0)</f>
        <v>8500</v>
      </c>
      <c r="G30" s="144">
        <f>VLOOKUP($A30,'EV ECONOMICA'!$A$10:$EL$387,19,0)</f>
        <v>0</v>
      </c>
      <c r="H30" s="34">
        <f t="shared" si="6"/>
        <v>8500</v>
      </c>
      <c r="I30" s="104">
        <f t="shared" si="7"/>
        <v>8500</v>
      </c>
    </row>
    <row r="31" spans="1:14" ht="25.5" x14ac:dyDescent="0.2">
      <c r="A31" s="103">
        <v>193</v>
      </c>
      <c r="B31" s="202" t="s">
        <v>320</v>
      </c>
      <c r="C31" s="121" t="s">
        <v>52</v>
      </c>
      <c r="D31" s="146">
        <v>1</v>
      </c>
      <c r="E31" s="24" t="s">
        <v>53</v>
      </c>
      <c r="F31" s="144">
        <f>VLOOKUP($A31,'EV ECONOMICA'!$A$10:$EL$387,18,0)</f>
        <v>3800</v>
      </c>
      <c r="G31" s="144">
        <f>VLOOKUP($A31,'EV ECONOMICA'!$A$10:$EL$387,19,0)</f>
        <v>0</v>
      </c>
      <c r="H31" s="34">
        <f t="shared" si="6"/>
        <v>3800</v>
      </c>
      <c r="I31" s="104">
        <f t="shared" si="7"/>
        <v>3800</v>
      </c>
    </row>
    <row r="32" spans="1:14" ht="38.25" x14ac:dyDescent="0.2">
      <c r="A32" s="103">
        <v>194</v>
      </c>
      <c r="B32" s="202" t="s">
        <v>321</v>
      </c>
      <c r="C32" s="121" t="s">
        <v>52</v>
      </c>
      <c r="D32" s="146">
        <v>1</v>
      </c>
      <c r="E32" s="24" t="s">
        <v>53</v>
      </c>
      <c r="F32" s="144">
        <f>VLOOKUP($A32,'EV ECONOMICA'!$A$10:$EL$387,18,0)</f>
        <v>22000</v>
      </c>
      <c r="G32" s="144">
        <f>VLOOKUP($A32,'EV ECONOMICA'!$A$10:$EL$387,19,0)</f>
        <v>0</v>
      </c>
      <c r="H32" s="34">
        <f t="shared" si="6"/>
        <v>22000</v>
      </c>
      <c r="I32" s="104">
        <f t="shared" si="7"/>
        <v>22000</v>
      </c>
    </row>
    <row r="33" spans="1:9" ht="38.25" x14ac:dyDescent="0.2">
      <c r="A33" s="103">
        <v>195</v>
      </c>
      <c r="B33" s="202" t="s">
        <v>322</v>
      </c>
      <c r="C33" s="121" t="s">
        <v>52</v>
      </c>
      <c r="D33" s="146">
        <v>1</v>
      </c>
      <c r="E33" s="24" t="s">
        <v>53</v>
      </c>
      <c r="F33" s="144">
        <f>VLOOKUP($A33,'EV ECONOMICA'!$A$10:$EL$387,18,0)</f>
        <v>22000</v>
      </c>
      <c r="G33" s="144">
        <f>VLOOKUP($A33,'EV ECONOMICA'!$A$10:$EL$387,19,0)</f>
        <v>0</v>
      </c>
      <c r="H33" s="34">
        <f t="shared" si="6"/>
        <v>22000</v>
      </c>
      <c r="I33" s="104">
        <f t="shared" si="7"/>
        <v>22000</v>
      </c>
    </row>
    <row r="34" spans="1:9" ht="38.25" x14ac:dyDescent="0.2">
      <c r="A34" s="103">
        <v>236</v>
      </c>
      <c r="B34" s="202" t="s">
        <v>377</v>
      </c>
      <c r="C34" s="121" t="s">
        <v>52</v>
      </c>
      <c r="D34" s="146">
        <v>1</v>
      </c>
      <c r="E34" s="24" t="s">
        <v>53</v>
      </c>
      <c r="F34" s="144">
        <f>VLOOKUP($A34,'EV ECONOMICA'!$A$10:$EL$387,18,0)</f>
        <v>7200</v>
      </c>
      <c r="G34" s="144">
        <f>VLOOKUP($A34,'EV ECONOMICA'!$A$10:$EL$387,19,0)</f>
        <v>0</v>
      </c>
      <c r="H34" s="34">
        <f t="shared" si="6"/>
        <v>7200</v>
      </c>
      <c r="I34" s="104">
        <f t="shared" si="7"/>
        <v>7200</v>
      </c>
    </row>
    <row r="35" spans="1:9" ht="38.25" x14ac:dyDescent="0.2">
      <c r="A35" s="103">
        <v>268</v>
      </c>
      <c r="B35" s="202" t="s">
        <v>415</v>
      </c>
      <c r="C35" s="121" t="s">
        <v>52</v>
      </c>
      <c r="D35" s="146">
        <v>1</v>
      </c>
      <c r="E35" s="24" t="s">
        <v>53</v>
      </c>
      <c r="F35" s="144">
        <f>VLOOKUP($A35,'EV ECONOMICA'!$A$10:$EL$387,18,0)</f>
        <v>3550</v>
      </c>
      <c r="G35" s="144">
        <f>VLOOKUP($A35,'EV ECONOMICA'!$A$10:$EL$387,19,0)</f>
        <v>0</v>
      </c>
      <c r="H35" s="34">
        <f t="shared" si="6"/>
        <v>3550</v>
      </c>
      <c r="I35" s="104">
        <f t="shared" si="7"/>
        <v>3550</v>
      </c>
    </row>
    <row r="36" spans="1:9" ht="38.25" x14ac:dyDescent="0.2">
      <c r="A36" s="103">
        <v>269</v>
      </c>
      <c r="B36" s="202" t="s">
        <v>416</v>
      </c>
      <c r="C36" s="121" t="s">
        <v>52</v>
      </c>
      <c r="D36" s="146">
        <v>1</v>
      </c>
      <c r="E36" s="24" t="s">
        <v>53</v>
      </c>
      <c r="F36" s="144">
        <f>VLOOKUP($A36,'EV ECONOMICA'!$A$10:$EL$387,18,0)</f>
        <v>3450</v>
      </c>
      <c r="G36" s="144">
        <f>VLOOKUP($A36,'EV ECONOMICA'!$A$10:$EL$387,19,0)</f>
        <v>0</v>
      </c>
      <c r="H36" s="34">
        <f t="shared" si="6"/>
        <v>3450</v>
      </c>
      <c r="I36" s="104">
        <f t="shared" si="7"/>
        <v>3450</v>
      </c>
    </row>
    <row r="37" spans="1:9" ht="38.25" x14ac:dyDescent="0.2">
      <c r="A37" s="103">
        <v>317</v>
      </c>
      <c r="B37" s="202" t="s">
        <v>477</v>
      </c>
      <c r="C37" s="121" t="s">
        <v>52</v>
      </c>
      <c r="D37" s="146">
        <v>1</v>
      </c>
      <c r="E37" s="24" t="s">
        <v>53</v>
      </c>
      <c r="F37" s="144">
        <f>VLOOKUP($A37,'EV ECONOMICA'!$A$10:$EL$387,18,0)</f>
        <v>8500</v>
      </c>
      <c r="G37" s="144">
        <f>VLOOKUP($A37,'EV ECONOMICA'!$A$10:$EL$387,19,0)</f>
        <v>0</v>
      </c>
      <c r="H37" s="34">
        <f t="shared" si="6"/>
        <v>8500</v>
      </c>
      <c r="I37" s="104">
        <f t="shared" si="7"/>
        <v>8500</v>
      </c>
    </row>
    <row r="38" spans="1:9" ht="38.25" x14ac:dyDescent="0.2">
      <c r="A38" s="103">
        <v>333</v>
      </c>
      <c r="B38" s="202" t="s">
        <v>493</v>
      </c>
      <c r="C38" s="121" t="s">
        <v>52</v>
      </c>
      <c r="D38" s="146">
        <v>1</v>
      </c>
      <c r="E38" s="24" t="s">
        <v>53</v>
      </c>
      <c r="F38" s="144">
        <f>VLOOKUP($A38,'EV ECONOMICA'!$A$10:$EL$387,18,0)</f>
        <v>3550</v>
      </c>
      <c r="G38" s="144">
        <f>VLOOKUP($A38,'EV ECONOMICA'!$A$10:$EL$387,19,0)</f>
        <v>0</v>
      </c>
      <c r="H38" s="34">
        <f t="shared" si="6"/>
        <v>3550</v>
      </c>
      <c r="I38" s="104">
        <f t="shared" si="7"/>
        <v>3550</v>
      </c>
    </row>
    <row r="39" spans="1:9" ht="61.5" customHeight="1" x14ac:dyDescent="0.2">
      <c r="A39" s="383"/>
      <c r="B39" s="384"/>
      <c r="C39" s="385"/>
      <c r="D39" s="385"/>
      <c r="E39" s="384"/>
      <c r="F39" s="384"/>
      <c r="G39" s="384"/>
      <c r="H39" s="384"/>
      <c r="I39" s="386"/>
    </row>
    <row r="40" spans="1:9" ht="15" x14ac:dyDescent="0.2">
      <c r="A40" s="358" t="s">
        <v>30</v>
      </c>
      <c r="B40" s="359"/>
      <c r="C40" s="359"/>
      <c r="D40" s="265"/>
      <c r="E40" s="396" t="s">
        <v>556</v>
      </c>
      <c r="F40" s="396"/>
      <c r="G40" s="396"/>
      <c r="H40" s="397"/>
      <c r="I40" s="398"/>
    </row>
    <row r="41" spans="1:9" ht="38.25" x14ac:dyDescent="0.2">
      <c r="A41" s="262" t="s">
        <v>16</v>
      </c>
      <c r="B41" s="263" t="s">
        <v>41</v>
      </c>
      <c r="C41" s="263" t="s">
        <v>40</v>
      </c>
      <c r="D41" s="263" t="s">
        <v>17</v>
      </c>
      <c r="E41" s="264" t="s">
        <v>50</v>
      </c>
      <c r="F41" s="119" t="s">
        <v>31</v>
      </c>
      <c r="G41" s="119" t="s">
        <v>32</v>
      </c>
      <c r="H41" s="143" t="s">
        <v>33</v>
      </c>
      <c r="I41" s="156" t="s">
        <v>34</v>
      </c>
    </row>
    <row r="42" spans="1:9" x14ac:dyDescent="0.2">
      <c r="A42" s="103">
        <v>28</v>
      </c>
      <c r="B42" s="202" t="s">
        <v>81</v>
      </c>
      <c r="C42" s="121" t="s">
        <v>75</v>
      </c>
      <c r="D42" s="146">
        <v>1</v>
      </c>
      <c r="E42" s="24" t="s">
        <v>53</v>
      </c>
      <c r="F42" s="144">
        <f>VLOOKUP($A42,'EV ECONOMICA'!$A$10:$EL$387,28,0)</f>
        <v>65000</v>
      </c>
      <c r="G42" s="144">
        <f>VLOOKUP($A42,'EV ECONOMICA'!$A$10:$EL$387,29,0)</f>
        <v>12350</v>
      </c>
      <c r="H42" s="34">
        <f t="shared" ref="H42" si="8">F42+G42</f>
        <v>77350</v>
      </c>
      <c r="I42" s="104">
        <f t="shared" ref="I42" si="9">D42*H42</f>
        <v>77350</v>
      </c>
    </row>
    <row r="43" spans="1:9" ht="25.5" x14ac:dyDescent="0.2">
      <c r="A43" s="103">
        <v>65</v>
      </c>
      <c r="B43" s="202" t="s">
        <v>135</v>
      </c>
      <c r="C43" s="121" t="s">
        <v>127</v>
      </c>
      <c r="D43" s="146">
        <v>1</v>
      </c>
      <c r="E43" s="24" t="s">
        <v>53</v>
      </c>
      <c r="F43" s="144">
        <f>VLOOKUP($A43,'EV ECONOMICA'!$A$10:$EL$387,28,0)</f>
        <v>1845</v>
      </c>
      <c r="G43" s="144">
        <f>VLOOKUP($A43,'EV ECONOMICA'!$A$10:$EL$387,29,0)</f>
        <v>0</v>
      </c>
      <c r="H43" s="34">
        <f t="shared" ref="H43:H47" si="10">F43+G43</f>
        <v>1845</v>
      </c>
      <c r="I43" s="104">
        <f t="shared" ref="I43:I47" si="11">D43*H43</f>
        <v>1845</v>
      </c>
    </row>
    <row r="44" spans="1:9" ht="25.5" x14ac:dyDescent="0.2">
      <c r="A44" s="103">
        <v>66</v>
      </c>
      <c r="B44" s="202" t="s">
        <v>136</v>
      </c>
      <c r="C44" s="121" t="s">
        <v>127</v>
      </c>
      <c r="D44" s="146">
        <v>1</v>
      </c>
      <c r="E44" s="24" t="s">
        <v>53</v>
      </c>
      <c r="F44" s="144">
        <f>VLOOKUP($A44,'EV ECONOMICA'!$A$10:$EL$387,28,0)</f>
        <v>1845</v>
      </c>
      <c r="G44" s="144">
        <f>VLOOKUP($A44,'EV ECONOMICA'!$A$10:$EL$387,29,0)</f>
        <v>0</v>
      </c>
      <c r="H44" s="34">
        <f t="shared" si="10"/>
        <v>1845</v>
      </c>
      <c r="I44" s="104">
        <f t="shared" si="11"/>
        <v>1845</v>
      </c>
    </row>
    <row r="45" spans="1:9" ht="25.5" x14ac:dyDescent="0.2">
      <c r="A45" s="103">
        <v>67</v>
      </c>
      <c r="B45" s="202" t="s">
        <v>137</v>
      </c>
      <c r="C45" s="121" t="s">
        <v>127</v>
      </c>
      <c r="D45" s="146">
        <v>1</v>
      </c>
      <c r="E45" s="24" t="s">
        <v>53</v>
      </c>
      <c r="F45" s="144">
        <f>VLOOKUP($A45,'EV ECONOMICA'!$A$10:$EL$387,28,0)</f>
        <v>1845</v>
      </c>
      <c r="G45" s="144">
        <f>VLOOKUP($A45,'EV ECONOMICA'!$A$10:$EL$387,29,0)</f>
        <v>0</v>
      </c>
      <c r="H45" s="34">
        <f t="shared" si="10"/>
        <v>1845</v>
      </c>
      <c r="I45" s="104">
        <f t="shared" si="11"/>
        <v>1845</v>
      </c>
    </row>
    <row r="46" spans="1:9" ht="25.5" x14ac:dyDescent="0.2">
      <c r="A46" s="103">
        <v>68</v>
      </c>
      <c r="B46" s="202" t="s">
        <v>138</v>
      </c>
      <c r="C46" s="121" t="s">
        <v>127</v>
      </c>
      <c r="D46" s="146">
        <v>1</v>
      </c>
      <c r="E46" s="24" t="s">
        <v>53</v>
      </c>
      <c r="F46" s="144">
        <f>VLOOKUP($A46,'EV ECONOMICA'!$A$10:$EL$387,28,0)</f>
        <v>1845</v>
      </c>
      <c r="G46" s="144">
        <f>VLOOKUP($A46,'EV ECONOMICA'!$A$10:$EL$387,29,0)</f>
        <v>0</v>
      </c>
      <c r="H46" s="34">
        <f t="shared" si="10"/>
        <v>1845</v>
      </c>
      <c r="I46" s="104">
        <f t="shared" si="11"/>
        <v>1845</v>
      </c>
    </row>
    <row r="47" spans="1:9" ht="25.5" x14ac:dyDescent="0.2">
      <c r="A47" s="103">
        <v>69</v>
      </c>
      <c r="B47" s="202" t="s">
        <v>139</v>
      </c>
      <c r="C47" s="121" t="s">
        <v>127</v>
      </c>
      <c r="D47" s="146">
        <v>1</v>
      </c>
      <c r="E47" s="24" t="s">
        <v>53</v>
      </c>
      <c r="F47" s="144">
        <f>VLOOKUP($A47,'EV ECONOMICA'!$A$10:$EL$387,28,0)</f>
        <v>3912</v>
      </c>
      <c r="G47" s="144">
        <f>VLOOKUP($A47,'EV ECONOMICA'!$A$10:$EL$387,29,0)</f>
        <v>0</v>
      </c>
      <c r="H47" s="34">
        <f t="shared" si="10"/>
        <v>3912</v>
      </c>
      <c r="I47" s="104">
        <f t="shared" si="11"/>
        <v>3912</v>
      </c>
    </row>
    <row r="48" spans="1:9" x14ac:dyDescent="0.2">
      <c r="A48" s="158"/>
      <c r="B48" s="387"/>
      <c r="C48" s="159"/>
      <c r="D48" s="159"/>
      <c r="E48" s="160"/>
      <c r="F48" s="161"/>
      <c r="G48" s="161"/>
      <c r="H48" s="162"/>
      <c r="I48" s="163"/>
    </row>
    <row r="49" spans="1:9" ht="15" x14ac:dyDescent="0.2">
      <c r="A49" s="358" t="s">
        <v>30</v>
      </c>
      <c r="B49" s="359"/>
      <c r="C49" s="359"/>
      <c r="D49" s="265"/>
      <c r="E49" s="396" t="s">
        <v>557</v>
      </c>
      <c r="F49" s="396"/>
      <c r="G49" s="396"/>
      <c r="H49" s="397"/>
      <c r="I49" s="398"/>
    </row>
    <row r="50" spans="1:9" ht="38.25" x14ac:dyDescent="0.2">
      <c r="A50" s="262" t="s">
        <v>16</v>
      </c>
      <c r="B50" s="263" t="s">
        <v>41</v>
      </c>
      <c r="C50" s="263" t="s">
        <v>40</v>
      </c>
      <c r="D50" s="263" t="s">
        <v>17</v>
      </c>
      <c r="E50" s="264" t="s">
        <v>50</v>
      </c>
      <c r="F50" s="119" t="s">
        <v>31</v>
      </c>
      <c r="G50" s="119" t="s">
        <v>32</v>
      </c>
      <c r="H50" s="143" t="s">
        <v>33</v>
      </c>
      <c r="I50" s="156" t="s">
        <v>34</v>
      </c>
    </row>
    <row r="51" spans="1:9" ht="25.5" x14ac:dyDescent="0.2">
      <c r="A51" s="103">
        <v>37</v>
      </c>
      <c r="B51" s="202" t="s">
        <v>94</v>
      </c>
      <c r="C51" s="121" t="s">
        <v>95</v>
      </c>
      <c r="D51" s="146">
        <v>1</v>
      </c>
      <c r="E51" s="24" t="s">
        <v>53</v>
      </c>
      <c r="F51" s="144">
        <f>VLOOKUP($A51,'EV ECONOMICA'!$A$10:$EL$387,33,0)</f>
        <v>24700</v>
      </c>
      <c r="G51" s="144">
        <f>VLOOKUP($A51,'EV ECONOMICA'!$A$10:$EL$387,34,0)</f>
        <v>0</v>
      </c>
      <c r="H51" s="34">
        <f t="shared" ref="H51" si="12">F51+G51</f>
        <v>24700</v>
      </c>
      <c r="I51" s="104">
        <f t="shared" ref="I51" si="13">D51*H51</f>
        <v>24700</v>
      </c>
    </row>
    <row r="52" spans="1:9" ht="38.25" x14ac:dyDescent="0.2">
      <c r="A52" s="103">
        <v>39</v>
      </c>
      <c r="B52" s="202" t="s">
        <v>98</v>
      </c>
      <c r="C52" s="121" t="s">
        <v>99</v>
      </c>
      <c r="D52" s="146">
        <v>1</v>
      </c>
      <c r="E52" s="24" t="s">
        <v>53</v>
      </c>
      <c r="F52" s="144">
        <f>VLOOKUP($A52,'EV ECONOMICA'!$A$10:$EL$387,33,0)</f>
        <v>3540</v>
      </c>
      <c r="G52" s="144">
        <f>VLOOKUP($A52,'EV ECONOMICA'!$A$10:$EL$387,34,0)</f>
        <v>672.6</v>
      </c>
      <c r="H52" s="34">
        <f t="shared" ref="H52:H73" si="14">F52+G52</f>
        <v>4212.6000000000004</v>
      </c>
      <c r="I52" s="104">
        <f t="shared" ref="I52:I73" si="15">D52*H52</f>
        <v>4212.6000000000004</v>
      </c>
    </row>
    <row r="53" spans="1:9" ht="38.25" x14ac:dyDescent="0.2">
      <c r="A53" s="103">
        <v>40</v>
      </c>
      <c r="B53" s="202" t="s">
        <v>100</v>
      </c>
      <c r="C53" s="121" t="s">
        <v>99</v>
      </c>
      <c r="D53" s="146">
        <v>1</v>
      </c>
      <c r="E53" s="24" t="s">
        <v>53</v>
      </c>
      <c r="F53" s="144">
        <f>VLOOKUP($A53,'EV ECONOMICA'!$A$10:$EL$387,33,0)</f>
        <v>3990</v>
      </c>
      <c r="G53" s="144">
        <f>VLOOKUP($A53,'EV ECONOMICA'!$A$10:$EL$387,34,0)</f>
        <v>758.1</v>
      </c>
      <c r="H53" s="34">
        <f t="shared" si="14"/>
        <v>4748.1000000000004</v>
      </c>
      <c r="I53" s="104">
        <f t="shared" si="15"/>
        <v>4748.1000000000004</v>
      </c>
    </row>
    <row r="54" spans="1:9" ht="25.5" x14ac:dyDescent="0.2">
      <c r="A54" s="103">
        <v>46</v>
      </c>
      <c r="B54" s="202" t="s">
        <v>109</v>
      </c>
      <c r="C54" s="121" t="s">
        <v>110</v>
      </c>
      <c r="D54" s="146">
        <v>1</v>
      </c>
      <c r="E54" s="24" t="s">
        <v>53</v>
      </c>
      <c r="F54" s="144">
        <f>VLOOKUP($A54,'EV ECONOMICA'!$A$10:$EL$387,33,0)</f>
        <v>5770</v>
      </c>
      <c r="G54" s="144">
        <f>VLOOKUP($A54,'EV ECONOMICA'!$A$10:$EL$387,34,0)</f>
        <v>0</v>
      </c>
      <c r="H54" s="34">
        <f t="shared" si="14"/>
        <v>5770</v>
      </c>
      <c r="I54" s="104">
        <f t="shared" si="15"/>
        <v>5770</v>
      </c>
    </row>
    <row r="55" spans="1:9" ht="25.5" x14ac:dyDescent="0.2">
      <c r="A55" s="103">
        <v>47</v>
      </c>
      <c r="B55" s="202" t="s">
        <v>111</v>
      </c>
      <c r="C55" s="121" t="s">
        <v>110</v>
      </c>
      <c r="D55" s="146">
        <v>1</v>
      </c>
      <c r="E55" s="24" t="s">
        <v>53</v>
      </c>
      <c r="F55" s="144">
        <f>VLOOKUP($A55,'EV ECONOMICA'!$A$10:$EL$387,33,0)</f>
        <v>5770</v>
      </c>
      <c r="G55" s="144">
        <f>VLOOKUP($A55,'EV ECONOMICA'!$A$10:$EL$387,34,0)</f>
        <v>0</v>
      </c>
      <c r="H55" s="34">
        <f t="shared" si="14"/>
        <v>5770</v>
      </c>
      <c r="I55" s="104">
        <f t="shared" si="15"/>
        <v>5770</v>
      </c>
    </row>
    <row r="56" spans="1:9" x14ac:dyDescent="0.2">
      <c r="A56" s="103">
        <v>55</v>
      </c>
      <c r="B56" s="202" t="s">
        <v>121</v>
      </c>
      <c r="C56" s="121" t="s">
        <v>115</v>
      </c>
      <c r="D56" s="146">
        <v>1</v>
      </c>
      <c r="E56" s="24" t="s">
        <v>53</v>
      </c>
      <c r="F56" s="144">
        <f>VLOOKUP($A56,'EV ECONOMICA'!$A$10:$EL$387,33,0)</f>
        <v>1295</v>
      </c>
      <c r="G56" s="144">
        <f>VLOOKUP($A56,'EV ECONOMICA'!$A$10:$EL$387,34,0)</f>
        <v>246.05</v>
      </c>
      <c r="H56" s="34">
        <f t="shared" ref="H56" si="16">F56+G56</f>
        <v>1541.05</v>
      </c>
      <c r="I56" s="104">
        <f t="shared" ref="I56" si="17">D56*H56</f>
        <v>1541.05</v>
      </c>
    </row>
    <row r="57" spans="1:9" ht="38.25" x14ac:dyDescent="0.2">
      <c r="A57" s="103">
        <v>63</v>
      </c>
      <c r="B57" s="202" t="s">
        <v>133</v>
      </c>
      <c r="C57" s="121" t="s">
        <v>127</v>
      </c>
      <c r="D57" s="146">
        <v>1</v>
      </c>
      <c r="E57" s="24" t="s">
        <v>53</v>
      </c>
      <c r="F57" s="144">
        <f>VLOOKUP($A57,'EV ECONOMICA'!$A$10:$EL$387,33,0)</f>
        <v>2345</v>
      </c>
      <c r="G57" s="144">
        <f>VLOOKUP($A57,'EV ECONOMICA'!$A$10:$EL$387,34,0)</f>
        <v>0</v>
      </c>
      <c r="H57" s="34">
        <f t="shared" si="14"/>
        <v>2345</v>
      </c>
      <c r="I57" s="104">
        <f t="shared" si="15"/>
        <v>2345</v>
      </c>
    </row>
    <row r="58" spans="1:9" ht="38.25" x14ac:dyDescent="0.2">
      <c r="A58" s="103">
        <v>64</v>
      </c>
      <c r="B58" s="202" t="s">
        <v>134</v>
      </c>
      <c r="C58" s="121" t="s">
        <v>127</v>
      </c>
      <c r="D58" s="146">
        <v>1</v>
      </c>
      <c r="E58" s="24" t="s">
        <v>53</v>
      </c>
      <c r="F58" s="144">
        <f>VLOOKUP($A58,'EV ECONOMICA'!$A$10:$EL$387,33,0)</f>
        <v>2180</v>
      </c>
      <c r="G58" s="144">
        <f>VLOOKUP($A58,'EV ECONOMICA'!$A$10:$EL$387,34,0)</f>
        <v>0</v>
      </c>
      <c r="H58" s="34">
        <f t="shared" si="14"/>
        <v>2180</v>
      </c>
      <c r="I58" s="104">
        <f t="shared" si="15"/>
        <v>2180</v>
      </c>
    </row>
    <row r="59" spans="1:9" x14ac:dyDescent="0.2">
      <c r="A59" s="103">
        <v>94</v>
      </c>
      <c r="B59" s="202" t="s">
        <v>171</v>
      </c>
      <c r="C59" s="121" t="s">
        <v>172</v>
      </c>
      <c r="D59" s="146">
        <v>1</v>
      </c>
      <c r="E59" s="24" t="s">
        <v>53</v>
      </c>
      <c r="F59" s="144">
        <f>VLOOKUP($A59,'EV ECONOMICA'!$A$10:$EL$387,33,0)</f>
        <v>12400</v>
      </c>
      <c r="G59" s="144">
        <f>VLOOKUP($A59,'EV ECONOMICA'!$A$10:$EL$387,34,0)</f>
        <v>0</v>
      </c>
      <c r="H59" s="34">
        <f t="shared" si="14"/>
        <v>12400</v>
      </c>
      <c r="I59" s="104">
        <f t="shared" si="15"/>
        <v>12400</v>
      </c>
    </row>
    <row r="60" spans="1:9" ht="63.75" x14ac:dyDescent="0.2">
      <c r="A60" s="103">
        <v>103</v>
      </c>
      <c r="B60" s="202" t="s">
        <v>186</v>
      </c>
      <c r="C60" s="121" t="s">
        <v>187</v>
      </c>
      <c r="D60" s="146">
        <v>1</v>
      </c>
      <c r="E60" s="24" t="s">
        <v>53</v>
      </c>
      <c r="F60" s="144">
        <f>VLOOKUP($A60,'EV ECONOMICA'!$A$10:$EL$387,33,0)</f>
        <v>99600</v>
      </c>
      <c r="G60" s="144">
        <f>VLOOKUP($A60,'EV ECONOMICA'!$A$10:$EL$387,34,0)</f>
        <v>18924</v>
      </c>
      <c r="H60" s="34">
        <f t="shared" si="14"/>
        <v>118524</v>
      </c>
      <c r="I60" s="104">
        <f t="shared" si="15"/>
        <v>118524</v>
      </c>
    </row>
    <row r="61" spans="1:9" ht="25.5" x14ac:dyDescent="0.2">
      <c r="A61" s="103">
        <v>112</v>
      </c>
      <c r="B61" s="202" t="s">
        <v>203</v>
      </c>
      <c r="C61" s="121" t="s">
        <v>204</v>
      </c>
      <c r="D61" s="146">
        <v>1</v>
      </c>
      <c r="E61" s="24" t="s">
        <v>53</v>
      </c>
      <c r="F61" s="144">
        <f>VLOOKUP($A61,'EV ECONOMICA'!$A$10:$EL$387,33,0)</f>
        <v>678</v>
      </c>
      <c r="G61" s="144">
        <f>VLOOKUP($A61,'EV ECONOMICA'!$A$10:$EL$387,34,0)</f>
        <v>128.82</v>
      </c>
      <c r="H61" s="34">
        <f t="shared" si="14"/>
        <v>806.81999999999994</v>
      </c>
      <c r="I61" s="104">
        <f t="shared" si="15"/>
        <v>806.81999999999994</v>
      </c>
    </row>
    <row r="62" spans="1:9" ht="38.25" x14ac:dyDescent="0.2">
      <c r="A62" s="103">
        <v>118</v>
      </c>
      <c r="B62" s="202" t="s">
        <v>214</v>
      </c>
      <c r="C62" s="121" t="s">
        <v>215</v>
      </c>
      <c r="D62" s="146">
        <v>1</v>
      </c>
      <c r="E62" s="24" t="s">
        <v>53</v>
      </c>
      <c r="F62" s="144">
        <f>VLOOKUP($A62,'EV ECONOMICA'!$A$10:$EL$387,33,0)</f>
        <v>775</v>
      </c>
      <c r="G62" s="144">
        <f>VLOOKUP($A62,'EV ECONOMICA'!$A$10:$EL$387,34,0)</f>
        <v>0</v>
      </c>
      <c r="H62" s="34">
        <f t="shared" si="14"/>
        <v>775</v>
      </c>
      <c r="I62" s="104">
        <f t="shared" si="15"/>
        <v>775</v>
      </c>
    </row>
    <row r="63" spans="1:9" ht="38.25" x14ac:dyDescent="0.2">
      <c r="A63" s="103">
        <v>119</v>
      </c>
      <c r="B63" s="202" t="s">
        <v>216</v>
      </c>
      <c r="C63" s="121" t="s">
        <v>215</v>
      </c>
      <c r="D63" s="146">
        <v>1</v>
      </c>
      <c r="E63" s="24" t="s">
        <v>53</v>
      </c>
      <c r="F63" s="144">
        <f>VLOOKUP($A63,'EV ECONOMICA'!$A$10:$EL$387,33,0)</f>
        <v>895</v>
      </c>
      <c r="G63" s="144">
        <f>VLOOKUP($A63,'EV ECONOMICA'!$A$10:$EL$387,34,0)</f>
        <v>170.05</v>
      </c>
      <c r="H63" s="34">
        <f t="shared" si="14"/>
        <v>1065.05</v>
      </c>
      <c r="I63" s="104">
        <f t="shared" si="15"/>
        <v>1065.05</v>
      </c>
    </row>
    <row r="64" spans="1:9" ht="25.5" x14ac:dyDescent="0.2">
      <c r="A64" s="103">
        <v>125</v>
      </c>
      <c r="B64" s="202" t="s">
        <v>224</v>
      </c>
      <c r="C64" s="121" t="s">
        <v>225</v>
      </c>
      <c r="D64" s="146">
        <v>1</v>
      </c>
      <c r="E64" s="24" t="s">
        <v>53</v>
      </c>
      <c r="F64" s="144">
        <f>VLOOKUP($A64,'EV ECONOMICA'!$A$10:$EL$387,33,0)</f>
        <v>168</v>
      </c>
      <c r="G64" s="144">
        <f>VLOOKUP($A64,'EV ECONOMICA'!$A$10:$EL$387,34,0)</f>
        <v>31.92</v>
      </c>
      <c r="H64" s="34">
        <f t="shared" si="14"/>
        <v>199.92000000000002</v>
      </c>
      <c r="I64" s="104">
        <f t="shared" si="15"/>
        <v>199.92000000000002</v>
      </c>
    </row>
    <row r="65" spans="1:9" ht="25.5" x14ac:dyDescent="0.2">
      <c r="A65" s="103">
        <v>146</v>
      </c>
      <c r="B65" s="202" t="s">
        <v>256</v>
      </c>
      <c r="C65" s="121" t="s">
        <v>257</v>
      </c>
      <c r="D65" s="146">
        <v>1</v>
      </c>
      <c r="E65" s="24" t="s">
        <v>53</v>
      </c>
      <c r="F65" s="144">
        <f>VLOOKUP($A65,'EV ECONOMICA'!$A$10:$EL$387,33,0)</f>
        <v>6475</v>
      </c>
      <c r="G65" s="144">
        <f>VLOOKUP($A65,'EV ECONOMICA'!$A$10:$EL$387,34,0)</f>
        <v>1230.25</v>
      </c>
      <c r="H65" s="34">
        <f t="shared" si="14"/>
        <v>7705.25</v>
      </c>
      <c r="I65" s="104">
        <f t="shared" si="15"/>
        <v>7705.25</v>
      </c>
    </row>
    <row r="66" spans="1:9" ht="38.25" x14ac:dyDescent="0.2">
      <c r="A66" s="103">
        <v>147</v>
      </c>
      <c r="B66" s="202" t="s">
        <v>258</v>
      </c>
      <c r="C66" s="121" t="s">
        <v>259</v>
      </c>
      <c r="D66" s="146">
        <v>1</v>
      </c>
      <c r="E66" s="24" t="s">
        <v>53</v>
      </c>
      <c r="F66" s="144">
        <f>VLOOKUP($A66,'EV ECONOMICA'!$A$10:$EL$387,33,0)</f>
        <v>170</v>
      </c>
      <c r="G66" s="144">
        <f>VLOOKUP($A66,'EV ECONOMICA'!$A$10:$EL$387,34,0)</f>
        <v>32.299999999999997</v>
      </c>
      <c r="H66" s="34">
        <f t="shared" si="14"/>
        <v>202.3</v>
      </c>
      <c r="I66" s="104">
        <f t="shared" si="15"/>
        <v>202.3</v>
      </c>
    </row>
    <row r="67" spans="1:9" ht="38.25" x14ac:dyDescent="0.2">
      <c r="A67" s="103">
        <v>149</v>
      </c>
      <c r="B67" s="202" t="s">
        <v>262</v>
      </c>
      <c r="C67" s="121" t="s">
        <v>263</v>
      </c>
      <c r="D67" s="146">
        <v>1</v>
      </c>
      <c r="E67" s="24" t="s">
        <v>53</v>
      </c>
      <c r="F67" s="144">
        <f>VLOOKUP($A67,'EV ECONOMICA'!$A$10:$EL$387,33,0)</f>
        <v>16780</v>
      </c>
      <c r="G67" s="144">
        <f>VLOOKUP($A67,'EV ECONOMICA'!$A$10:$EL$387,34,0)</f>
        <v>0</v>
      </c>
      <c r="H67" s="34">
        <f t="shared" si="14"/>
        <v>16780</v>
      </c>
      <c r="I67" s="104">
        <f t="shared" si="15"/>
        <v>16780</v>
      </c>
    </row>
    <row r="68" spans="1:9" ht="38.25" x14ac:dyDescent="0.2">
      <c r="A68" s="103">
        <v>181</v>
      </c>
      <c r="B68" s="202" t="s">
        <v>306</v>
      </c>
      <c r="C68" s="121" t="s">
        <v>307</v>
      </c>
      <c r="D68" s="146">
        <v>1</v>
      </c>
      <c r="E68" s="24" t="s">
        <v>53</v>
      </c>
      <c r="F68" s="144">
        <f>VLOOKUP($A68,'EV ECONOMICA'!$A$10:$EL$387,33,0)</f>
        <v>3095</v>
      </c>
      <c r="G68" s="144">
        <f>VLOOKUP($A68,'EV ECONOMICA'!$A$10:$EL$387,34,0)</f>
        <v>588.04999999999995</v>
      </c>
      <c r="H68" s="34">
        <f t="shared" si="14"/>
        <v>3683.05</v>
      </c>
      <c r="I68" s="104">
        <f t="shared" si="15"/>
        <v>3683.05</v>
      </c>
    </row>
    <row r="69" spans="1:9" ht="38.25" x14ac:dyDescent="0.2">
      <c r="A69" s="103">
        <v>182</v>
      </c>
      <c r="B69" s="202" t="s">
        <v>308</v>
      </c>
      <c r="C69" s="121" t="s">
        <v>307</v>
      </c>
      <c r="D69" s="146">
        <v>1</v>
      </c>
      <c r="E69" s="24" t="s">
        <v>53</v>
      </c>
      <c r="F69" s="144">
        <f>VLOOKUP($A69,'EV ECONOMICA'!$A$10:$EL$387,33,0)</f>
        <v>3095</v>
      </c>
      <c r="G69" s="144">
        <f>VLOOKUP($A69,'EV ECONOMICA'!$A$10:$EL$387,34,0)</f>
        <v>588.04999999999995</v>
      </c>
      <c r="H69" s="34">
        <f t="shared" si="14"/>
        <v>3683.05</v>
      </c>
      <c r="I69" s="104">
        <f t="shared" si="15"/>
        <v>3683.05</v>
      </c>
    </row>
    <row r="70" spans="1:9" ht="38.25" x14ac:dyDescent="0.2">
      <c r="A70" s="103">
        <v>183</v>
      </c>
      <c r="B70" s="202" t="s">
        <v>309</v>
      </c>
      <c r="C70" s="121" t="s">
        <v>307</v>
      </c>
      <c r="D70" s="146">
        <v>1</v>
      </c>
      <c r="E70" s="24" t="s">
        <v>53</v>
      </c>
      <c r="F70" s="144">
        <f>VLOOKUP($A70,'EV ECONOMICA'!$A$10:$EL$387,33,0)</f>
        <v>1525</v>
      </c>
      <c r="G70" s="144">
        <f>VLOOKUP($A70,'EV ECONOMICA'!$A$10:$EL$387,34,0)</f>
        <v>289.75</v>
      </c>
      <c r="H70" s="34">
        <f t="shared" si="14"/>
        <v>1814.75</v>
      </c>
      <c r="I70" s="104">
        <f t="shared" si="15"/>
        <v>1814.75</v>
      </c>
    </row>
    <row r="71" spans="1:9" ht="25.5" x14ac:dyDescent="0.2">
      <c r="A71" s="103">
        <v>310</v>
      </c>
      <c r="B71" s="202" t="s">
        <v>469</v>
      </c>
      <c r="C71" s="121" t="s">
        <v>470</v>
      </c>
      <c r="D71" s="146">
        <v>1</v>
      </c>
      <c r="E71" s="24" t="s">
        <v>53</v>
      </c>
      <c r="F71" s="144">
        <f>VLOOKUP($A71,'EV ECONOMICA'!$A$10:$EL$387,33,0)</f>
        <v>1230</v>
      </c>
      <c r="G71" s="144">
        <f>VLOOKUP($A71,'EV ECONOMICA'!$A$10:$EL$387,34,0)</f>
        <v>233.7</v>
      </c>
      <c r="H71" s="34">
        <f t="shared" si="14"/>
        <v>1463.7</v>
      </c>
      <c r="I71" s="104">
        <f t="shared" si="15"/>
        <v>1463.7</v>
      </c>
    </row>
    <row r="72" spans="1:9" ht="25.5" x14ac:dyDescent="0.2">
      <c r="A72" s="103">
        <v>354</v>
      </c>
      <c r="B72" s="202" t="s">
        <v>519</v>
      </c>
      <c r="C72" s="121" t="s">
        <v>520</v>
      </c>
      <c r="D72" s="146">
        <v>1</v>
      </c>
      <c r="E72" s="24" t="s">
        <v>53</v>
      </c>
      <c r="F72" s="144">
        <f>VLOOKUP($A72,'EV ECONOMICA'!$A$10:$EL$387,33,0)</f>
        <v>3080</v>
      </c>
      <c r="G72" s="144">
        <f>VLOOKUP($A72,'EV ECONOMICA'!$A$10:$EL$387,34,0)</f>
        <v>585.20000000000005</v>
      </c>
      <c r="H72" s="34">
        <f t="shared" si="14"/>
        <v>3665.2</v>
      </c>
      <c r="I72" s="104">
        <f t="shared" si="15"/>
        <v>3665.2</v>
      </c>
    </row>
    <row r="73" spans="1:9" x14ac:dyDescent="0.2">
      <c r="A73" s="103">
        <v>368</v>
      </c>
      <c r="B73" s="202" t="s">
        <v>537</v>
      </c>
      <c r="C73" s="121" t="s">
        <v>538</v>
      </c>
      <c r="D73" s="146">
        <v>1</v>
      </c>
      <c r="E73" s="24" t="s">
        <v>53</v>
      </c>
      <c r="F73" s="144">
        <f>VLOOKUP($A73,'EV ECONOMICA'!$A$10:$EL$387,33,0)</f>
        <v>1240</v>
      </c>
      <c r="G73" s="144">
        <f>VLOOKUP($A73,'EV ECONOMICA'!$A$10:$EL$387,34,0)</f>
        <v>0</v>
      </c>
      <c r="H73" s="34">
        <f t="shared" si="14"/>
        <v>1240</v>
      </c>
      <c r="I73" s="104">
        <f t="shared" si="15"/>
        <v>1240</v>
      </c>
    </row>
    <row r="74" spans="1:9" x14ac:dyDescent="0.2">
      <c r="A74" s="383"/>
      <c r="B74" s="384"/>
      <c r="C74" s="385"/>
      <c r="D74" s="385"/>
      <c r="E74" s="384"/>
      <c r="F74" s="384"/>
      <c r="G74" s="384"/>
      <c r="H74" s="384"/>
      <c r="I74" s="386"/>
    </row>
    <row r="75" spans="1:9" ht="15" x14ac:dyDescent="0.2">
      <c r="A75" s="358" t="s">
        <v>30</v>
      </c>
      <c r="B75" s="359"/>
      <c r="C75" s="359"/>
      <c r="D75" s="265"/>
      <c r="E75" s="396" t="s">
        <v>558</v>
      </c>
      <c r="F75" s="396"/>
      <c r="G75" s="396"/>
      <c r="H75" s="397"/>
      <c r="I75" s="398"/>
    </row>
    <row r="76" spans="1:9" ht="38.25" x14ac:dyDescent="0.2">
      <c r="A76" s="262" t="s">
        <v>16</v>
      </c>
      <c r="B76" s="263" t="s">
        <v>41</v>
      </c>
      <c r="C76" s="263" t="s">
        <v>40</v>
      </c>
      <c r="D76" s="263" t="s">
        <v>17</v>
      </c>
      <c r="E76" s="264" t="s">
        <v>50</v>
      </c>
      <c r="F76" s="119" t="s">
        <v>31</v>
      </c>
      <c r="G76" s="119" t="s">
        <v>32</v>
      </c>
      <c r="H76" s="143" t="s">
        <v>33</v>
      </c>
      <c r="I76" s="156" t="s">
        <v>34</v>
      </c>
    </row>
    <row r="77" spans="1:9" ht="38.25" x14ac:dyDescent="0.2">
      <c r="A77" s="103">
        <v>25</v>
      </c>
      <c r="B77" s="202" t="s">
        <v>78</v>
      </c>
      <c r="C77" s="121" t="s">
        <v>75</v>
      </c>
      <c r="D77" s="146">
        <v>1</v>
      </c>
      <c r="E77" s="24" t="s">
        <v>53</v>
      </c>
      <c r="F77" s="144">
        <f>VLOOKUP($A77,'EV ECONOMICA'!$A$10:$EL$387,38,0)</f>
        <v>69999</v>
      </c>
      <c r="G77" s="144">
        <f>VLOOKUP($A77,'EV ECONOMICA'!$A$10:$EL$387,39,0)</f>
        <v>13299.81</v>
      </c>
      <c r="H77" s="34">
        <f t="shared" ref="H77" si="18">F77+G77</f>
        <v>83298.81</v>
      </c>
      <c r="I77" s="104">
        <f t="shared" ref="I77" si="19">D77*H77</f>
        <v>83298.81</v>
      </c>
    </row>
    <row r="78" spans="1:9" x14ac:dyDescent="0.2">
      <c r="A78" s="103">
        <v>50</v>
      </c>
      <c r="B78" s="202" t="s">
        <v>116</v>
      </c>
      <c r="C78" s="121" t="s">
        <v>115</v>
      </c>
      <c r="D78" s="146">
        <v>1</v>
      </c>
      <c r="E78" s="24" t="s">
        <v>53</v>
      </c>
      <c r="F78" s="144">
        <f>VLOOKUP($A78,'EV ECONOMICA'!$A$10:$EL$387,38,0)</f>
        <v>139000</v>
      </c>
      <c r="G78" s="144">
        <f>VLOOKUP($A78,'EV ECONOMICA'!$A$10:$EL$387,39,0)</f>
        <v>26410</v>
      </c>
      <c r="H78" s="34">
        <f t="shared" ref="H78:H101" si="20">F78+G78</f>
        <v>165410</v>
      </c>
      <c r="I78" s="104">
        <f t="shared" ref="I78:I101" si="21">D78*H78</f>
        <v>165410</v>
      </c>
    </row>
    <row r="79" spans="1:9" x14ac:dyDescent="0.2">
      <c r="A79" s="103">
        <v>51</v>
      </c>
      <c r="B79" s="202" t="s">
        <v>117</v>
      </c>
      <c r="C79" s="121" t="s">
        <v>115</v>
      </c>
      <c r="D79" s="146">
        <v>1</v>
      </c>
      <c r="E79" s="24" t="s">
        <v>53</v>
      </c>
      <c r="F79" s="144">
        <f>VLOOKUP($A79,'EV ECONOMICA'!$A$10:$EL$387,38,0)</f>
        <v>114725</v>
      </c>
      <c r="G79" s="144">
        <f>VLOOKUP($A79,'EV ECONOMICA'!$A$10:$EL$387,39,0)</f>
        <v>21797.75</v>
      </c>
      <c r="H79" s="34">
        <f t="shared" si="20"/>
        <v>136522.75</v>
      </c>
      <c r="I79" s="104">
        <f t="shared" si="21"/>
        <v>136522.75</v>
      </c>
    </row>
    <row r="80" spans="1:9" ht="89.25" x14ac:dyDescent="0.2">
      <c r="A80" s="103">
        <v>61</v>
      </c>
      <c r="B80" s="202" t="s">
        <v>130</v>
      </c>
      <c r="C80" s="121" t="s">
        <v>131</v>
      </c>
      <c r="D80" s="146">
        <v>1</v>
      </c>
      <c r="E80" s="24" t="s">
        <v>53</v>
      </c>
      <c r="F80" s="144">
        <f>VLOOKUP($A80,'EV ECONOMICA'!$A$10:$EL$387,38,0)</f>
        <v>68600</v>
      </c>
      <c r="G80" s="144">
        <f>VLOOKUP($A80,'EV ECONOMICA'!$A$10:$EL$387,39,0)</f>
        <v>0</v>
      </c>
      <c r="H80" s="34">
        <f t="shared" si="20"/>
        <v>68600</v>
      </c>
      <c r="I80" s="104">
        <f t="shared" si="21"/>
        <v>68600</v>
      </c>
    </row>
    <row r="81" spans="1:9" ht="25.5" x14ac:dyDescent="0.2">
      <c r="A81" s="103">
        <v>62</v>
      </c>
      <c r="B81" s="202" t="s">
        <v>132</v>
      </c>
      <c r="C81" s="121" t="s">
        <v>127</v>
      </c>
      <c r="D81" s="146">
        <v>1</v>
      </c>
      <c r="E81" s="24" t="s">
        <v>53</v>
      </c>
      <c r="F81" s="144">
        <f>VLOOKUP($A81,'EV ECONOMICA'!$A$10:$EL$387,38,0)</f>
        <v>310000</v>
      </c>
      <c r="G81" s="144">
        <f>VLOOKUP($A81,'EV ECONOMICA'!$A$10:$EL$387,39,0)</f>
        <v>0</v>
      </c>
      <c r="H81" s="34">
        <f t="shared" si="20"/>
        <v>310000</v>
      </c>
      <c r="I81" s="104">
        <f t="shared" si="21"/>
        <v>310000</v>
      </c>
    </row>
    <row r="82" spans="1:9" ht="25.5" x14ac:dyDescent="0.2">
      <c r="A82" s="103">
        <v>91</v>
      </c>
      <c r="B82" s="202" t="s">
        <v>167</v>
      </c>
      <c r="C82" s="121" t="s">
        <v>168</v>
      </c>
      <c r="D82" s="146">
        <v>1</v>
      </c>
      <c r="E82" s="24" t="s">
        <v>53</v>
      </c>
      <c r="F82" s="144">
        <f>VLOOKUP($A82,'EV ECONOMICA'!$A$10:$EL$387,38,0)</f>
        <v>16700</v>
      </c>
      <c r="G82" s="144">
        <f>VLOOKUP($A82,'EV ECONOMICA'!$A$10:$EL$387,39,0)</f>
        <v>0</v>
      </c>
      <c r="H82" s="34">
        <f t="shared" si="20"/>
        <v>16700</v>
      </c>
      <c r="I82" s="104">
        <f t="shared" si="21"/>
        <v>16700</v>
      </c>
    </row>
    <row r="83" spans="1:9" x14ac:dyDescent="0.2">
      <c r="A83" s="103">
        <v>100</v>
      </c>
      <c r="B83" s="202" t="s">
        <v>182</v>
      </c>
      <c r="C83" s="121" t="s">
        <v>183</v>
      </c>
      <c r="D83" s="146">
        <v>1</v>
      </c>
      <c r="E83" s="24" t="s">
        <v>53</v>
      </c>
      <c r="F83" s="144">
        <f>VLOOKUP($A83,'EV ECONOMICA'!$A$10:$EL$387,38,0)</f>
        <v>2410</v>
      </c>
      <c r="G83" s="144">
        <f>VLOOKUP($A83,'EV ECONOMICA'!$A$10:$EL$387,39,0)</f>
        <v>457.9</v>
      </c>
      <c r="H83" s="34">
        <f t="shared" si="20"/>
        <v>2867.9</v>
      </c>
      <c r="I83" s="104">
        <f t="shared" si="21"/>
        <v>2867.9</v>
      </c>
    </row>
    <row r="84" spans="1:9" ht="25.5" x14ac:dyDescent="0.2">
      <c r="A84" s="103">
        <v>116</v>
      </c>
      <c r="B84" s="202" t="s">
        <v>210</v>
      </c>
      <c r="C84" s="121" t="s">
        <v>211</v>
      </c>
      <c r="D84" s="146">
        <v>1</v>
      </c>
      <c r="E84" s="24" t="s">
        <v>53</v>
      </c>
      <c r="F84" s="144">
        <f>VLOOKUP($A84,'EV ECONOMICA'!$A$10:$EL$387,38,0)</f>
        <v>3719</v>
      </c>
      <c r="G84" s="144">
        <f>VLOOKUP($A84,'EV ECONOMICA'!$A$10:$EL$387,39,0)</f>
        <v>706.61</v>
      </c>
      <c r="H84" s="34">
        <f t="shared" si="20"/>
        <v>4425.6099999999997</v>
      </c>
      <c r="I84" s="104">
        <f t="shared" si="21"/>
        <v>4425.6099999999997</v>
      </c>
    </row>
    <row r="85" spans="1:9" x14ac:dyDescent="0.2">
      <c r="A85" s="103">
        <v>135</v>
      </c>
      <c r="B85" s="202" t="s">
        <v>239</v>
      </c>
      <c r="C85" s="121" t="s">
        <v>240</v>
      </c>
      <c r="D85" s="146">
        <v>1</v>
      </c>
      <c r="E85" s="24" t="s">
        <v>53</v>
      </c>
      <c r="F85" s="144">
        <f>VLOOKUP($A85,'EV ECONOMICA'!$A$10:$EL$387,38,0)</f>
        <v>3719</v>
      </c>
      <c r="G85" s="144">
        <f>VLOOKUP($A85,'EV ECONOMICA'!$A$10:$EL$387,39,0)</f>
        <v>706.61</v>
      </c>
      <c r="H85" s="34">
        <f t="shared" si="20"/>
        <v>4425.6099999999997</v>
      </c>
      <c r="I85" s="104">
        <f t="shared" si="21"/>
        <v>4425.6099999999997</v>
      </c>
    </row>
    <row r="86" spans="1:9" ht="25.5" x14ac:dyDescent="0.2">
      <c r="A86" s="103">
        <v>144</v>
      </c>
      <c r="B86" s="202" t="s">
        <v>252</v>
      </c>
      <c r="C86" s="121" t="s">
        <v>253</v>
      </c>
      <c r="D86" s="146">
        <v>1</v>
      </c>
      <c r="E86" s="24" t="s">
        <v>53</v>
      </c>
      <c r="F86" s="144">
        <f>VLOOKUP($A86,'EV ECONOMICA'!$A$10:$EL$387,38,0)</f>
        <v>225</v>
      </c>
      <c r="G86" s="144">
        <f>VLOOKUP($A86,'EV ECONOMICA'!$A$10:$EL$387,39,0)</f>
        <v>42.75</v>
      </c>
      <c r="H86" s="34">
        <f t="shared" si="20"/>
        <v>267.75</v>
      </c>
      <c r="I86" s="104">
        <f t="shared" si="21"/>
        <v>267.75</v>
      </c>
    </row>
    <row r="87" spans="1:9" ht="38.25" x14ac:dyDescent="0.2">
      <c r="A87" s="103">
        <v>148</v>
      </c>
      <c r="B87" s="202" t="s">
        <v>260</v>
      </c>
      <c r="C87" s="121" t="s">
        <v>261</v>
      </c>
      <c r="D87" s="146">
        <v>1</v>
      </c>
      <c r="E87" s="24" t="s">
        <v>53</v>
      </c>
      <c r="F87" s="144">
        <f>VLOOKUP($A87,'EV ECONOMICA'!$A$10:$EL$387,38,0)</f>
        <v>19300</v>
      </c>
      <c r="G87" s="144">
        <f>VLOOKUP($A87,'EV ECONOMICA'!$A$10:$EL$387,39,0)</f>
        <v>0</v>
      </c>
      <c r="H87" s="34">
        <f t="shared" si="20"/>
        <v>19300</v>
      </c>
      <c r="I87" s="104">
        <f t="shared" si="21"/>
        <v>19300</v>
      </c>
    </row>
    <row r="88" spans="1:9" x14ac:dyDescent="0.2">
      <c r="A88" s="103">
        <v>150</v>
      </c>
      <c r="B88" s="202" t="s">
        <v>264</v>
      </c>
      <c r="C88" s="121" t="s">
        <v>265</v>
      </c>
      <c r="D88" s="146">
        <v>1</v>
      </c>
      <c r="E88" s="24" t="s">
        <v>53</v>
      </c>
      <c r="F88" s="144">
        <f>VLOOKUP($A88,'EV ECONOMICA'!$A$10:$EL$387,38,0)</f>
        <v>4490</v>
      </c>
      <c r="G88" s="144">
        <f>VLOOKUP($A88,'EV ECONOMICA'!$A$10:$EL$387,39,0)</f>
        <v>853.1</v>
      </c>
      <c r="H88" s="34">
        <f t="shared" si="20"/>
        <v>5343.1</v>
      </c>
      <c r="I88" s="104">
        <f t="shared" si="21"/>
        <v>5343.1</v>
      </c>
    </row>
    <row r="89" spans="1:9" x14ac:dyDescent="0.2">
      <c r="A89" s="103">
        <v>151</v>
      </c>
      <c r="B89" s="202" t="s">
        <v>266</v>
      </c>
      <c r="C89" s="121" t="s">
        <v>265</v>
      </c>
      <c r="D89" s="146">
        <v>1</v>
      </c>
      <c r="E89" s="24" t="s">
        <v>53</v>
      </c>
      <c r="F89" s="144">
        <f>VLOOKUP($A89,'EV ECONOMICA'!$A$10:$EL$387,38,0)</f>
        <v>880</v>
      </c>
      <c r="G89" s="144">
        <f>VLOOKUP($A89,'EV ECONOMICA'!$A$10:$EL$387,39,0)</f>
        <v>167.2</v>
      </c>
      <c r="H89" s="34">
        <f t="shared" ref="H89" si="22">F89+G89</f>
        <v>1047.2</v>
      </c>
      <c r="I89" s="104">
        <f t="shared" ref="I89" si="23">D89*H89</f>
        <v>1047.2</v>
      </c>
    </row>
    <row r="90" spans="1:9" ht="63.75" x14ac:dyDescent="0.2">
      <c r="A90" s="103">
        <v>158</v>
      </c>
      <c r="B90" s="202" t="s">
        <v>275</v>
      </c>
      <c r="C90" s="121" t="s">
        <v>276</v>
      </c>
      <c r="D90" s="146">
        <v>1</v>
      </c>
      <c r="E90" s="24" t="s">
        <v>53</v>
      </c>
      <c r="F90" s="144">
        <f>VLOOKUP($A90,'EV ECONOMICA'!$A$10:$EL$387,38,0)</f>
        <v>1043000</v>
      </c>
      <c r="G90" s="144">
        <f>VLOOKUP($A90,'EV ECONOMICA'!$A$10:$EL$387,39,0)</f>
        <v>198170</v>
      </c>
      <c r="H90" s="34">
        <f t="shared" si="20"/>
        <v>1241170</v>
      </c>
      <c r="I90" s="104">
        <f t="shared" si="21"/>
        <v>1241170</v>
      </c>
    </row>
    <row r="91" spans="1:9" ht="25.5" x14ac:dyDescent="0.2">
      <c r="A91" s="103">
        <v>184</v>
      </c>
      <c r="B91" s="202" t="s">
        <v>310</v>
      </c>
      <c r="C91" s="121" t="s">
        <v>311</v>
      </c>
      <c r="D91" s="146">
        <v>1</v>
      </c>
      <c r="E91" s="24" t="s">
        <v>53</v>
      </c>
      <c r="F91" s="144">
        <f>VLOOKUP($A91,'EV ECONOMICA'!$A$10:$EL$387,38,0)</f>
        <v>2640</v>
      </c>
      <c r="G91" s="144">
        <f>VLOOKUP($A91,'EV ECONOMICA'!$A$10:$EL$387,39,0)</f>
        <v>0</v>
      </c>
      <c r="H91" s="34">
        <f t="shared" si="20"/>
        <v>2640</v>
      </c>
      <c r="I91" s="104">
        <f t="shared" si="21"/>
        <v>2640</v>
      </c>
    </row>
    <row r="92" spans="1:9" ht="38.25" x14ac:dyDescent="0.2">
      <c r="A92" s="103">
        <v>199</v>
      </c>
      <c r="B92" s="202" t="s">
        <v>329</v>
      </c>
      <c r="C92" s="121" t="s">
        <v>330</v>
      </c>
      <c r="D92" s="146">
        <v>1</v>
      </c>
      <c r="E92" s="24" t="s">
        <v>53</v>
      </c>
      <c r="F92" s="144">
        <f>VLOOKUP($A92,'EV ECONOMICA'!$A$10:$EL$387,38,0)</f>
        <v>2490</v>
      </c>
      <c r="G92" s="144">
        <f>VLOOKUP($A92,'EV ECONOMICA'!$A$10:$EL$387,39,0)</f>
        <v>473.1</v>
      </c>
      <c r="H92" s="34">
        <f t="shared" si="20"/>
        <v>2963.1</v>
      </c>
      <c r="I92" s="104">
        <f t="shared" si="21"/>
        <v>2963.1</v>
      </c>
    </row>
    <row r="93" spans="1:9" ht="25.5" x14ac:dyDescent="0.2">
      <c r="A93" s="103">
        <v>201</v>
      </c>
      <c r="B93" s="202" t="s">
        <v>332</v>
      </c>
      <c r="C93" s="121" t="s">
        <v>326</v>
      </c>
      <c r="D93" s="146">
        <v>1</v>
      </c>
      <c r="E93" s="24" t="s">
        <v>53</v>
      </c>
      <c r="F93" s="144">
        <f>VLOOKUP($A93,'EV ECONOMICA'!$A$10:$EL$387,38,0)</f>
        <v>9065</v>
      </c>
      <c r="G93" s="144">
        <f>VLOOKUP($A93,'EV ECONOMICA'!$A$10:$EL$387,39,0)</f>
        <v>1722.35</v>
      </c>
      <c r="H93" s="34">
        <f t="shared" si="20"/>
        <v>10787.35</v>
      </c>
      <c r="I93" s="104">
        <f t="shared" si="21"/>
        <v>10787.35</v>
      </c>
    </row>
    <row r="94" spans="1:9" ht="38.25" x14ac:dyDescent="0.2">
      <c r="A94" s="103">
        <v>202</v>
      </c>
      <c r="B94" s="202" t="s">
        <v>333</v>
      </c>
      <c r="C94" s="121" t="s">
        <v>330</v>
      </c>
      <c r="D94" s="146">
        <v>1</v>
      </c>
      <c r="E94" s="24" t="s">
        <v>53</v>
      </c>
      <c r="F94" s="144">
        <f>VLOOKUP($A94,'EV ECONOMICA'!$A$10:$EL$387,38,0)</f>
        <v>10599</v>
      </c>
      <c r="G94" s="144">
        <f>VLOOKUP($A94,'EV ECONOMICA'!$A$10:$EL$387,39,0)</f>
        <v>2013.81</v>
      </c>
      <c r="H94" s="34">
        <f t="shared" si="20"/>
        <v>12612.81</v>
      </c>
      <c r="I94" s="104">
        <f t="shared" si="21"/>
        <v>12612.81</v>
      </c>
    </row>
    <row r="95" spans="1:9" ht="25.5" x14ac:dyDescent="0.2">
      <c r="A95" s="103">
        <v>205</v>
      </c>
      <c r="B95" s="202" t="s">
        <v>336</v>
      </c>
      <c r="C95" s="121" t="s">
        <v>326</v>
      </c>
      <c r="D95" s="146">
        <v>1</v>
      </c>
      <c r="E95" s="24" t="s">
        <v>53</v>
      </c>
      <c r="F95" s="144">
        <f>VLOOKUP($A95,'EV ECONOMICA'!$A$10:$EL$387,38,0)</f>
        <v>49999</v>
      </c>
      <c r="G95" s="144">
        <f>VLOOKUP($A95,'EV ECONOMICA'!$A$10:$EL$387,39,0)</f>
        <v>9499.81</v>
      </c>
      <c r="H95" s="34">
        <f t="shared" si="20"/>
        <v>59498.81</v>
      </c>
      <c r="I95" s="104">
        <f t="shared" si="21"/>
        <v>59498.81</v>
      </c>
    </row>
    <row r="96" spans="1:9" x14ac:dyDescent="0.2">
      <c r="A96" s="103">
        <v>286</v>
      </c>
      <c r="B96" s="202" t="s">
        <v>443</v>
      </c>
      <c r="C96" s="121" t="s">
        <v>441</v>
      </c>
      <c r="D96" s="146">
        <v>1</v>
      </c>
      <c r="E96" s="24" t="s">
        <v>53</v>
      </c>
      <c r="F96" s="144">
        <f>VLOOKUP($A96,'EV ECONOMICA'!$A$10:$EL$387,38,0)</f>
        <v>55400</v>
      </c>
      <c r="G96" s="144">
        <f>VLOOKUP($A96,'EV ECONOMICA'!$A$10:$EL$387,39,0)</f>
        <v>0</v>
      </c>
      <c r="H96" s="34">
        <f t="shared" si="20"/>
        <v>55400</v>
      </c>
      <c r="I96" s="104">
        <f t="shared" si="21"/>
        <v>55400</v>
      </c>
    </row>
    <row r="97" spans="1:9" x14ac:dyDescent="0.2">
      <c r="A97" s="103">
        <v>287</v>
      </c>
      <c r="B97" s="202" t="s">
        <v>444</v>
      </c>
      <c r="C97" s="121" t="s">
        <v>441</v>
      </c>
      <c r="D97" s="146">
        <v>1</v>
      </c>
      <c r="E97" s="24" t="s">
        <v>53</v>
      </c>
      <c r="F97" s="144">
        <f>VLOOKUP($A97,'EV ECONOMICA'!$A$10:$EL$387,38,0)</f>
        <v>56400</v>
      </c>
      <c r="G97" s="144">
        <f>VLOOKUP($A97,'EV ECONOMICA'!$A$10:$EL$387,39,0)</f>
        <v>0</v>
      </c>
      <c r="H97" s="34">
        <f t="shared" si="20"/>
        <v>56400</v>
      </c>
      <c r="I97" s="104">
        <f t="shared" si="21"/>
        <v>56400</v>
      </c>
    </row>
    <row r="98" spans="1:9" x14ac:dyDescent="0.2">
      <c r="A98" s="103">
        <v>293</v>
      </c>
      <c r="B98" s="202" t="s">
        <v>450</v>
      </c>
      <c r="C98" s="121" t="s">
        <v>441</v>
      </c>
      <c r="D98" s="146">
        <v>1</v>
      </c>
      <c r="E98" s="24" t="s">
        <v>53</v>
      </c>
      <c r="F98" s="144">
        <f>VLOOKUP($A98,'EV ECONOMICA'!$A$10:$EL$387,38,0)</f>
        <v>526</v>
      </c>
      <c r="G98" s="144">
        <f>VLOOKUP($A98,'EV ECONOMICA'!$A$10:$EL$387,39,0)</f>
        <v>0</v>
      </c>
      <c r="H98" s="34">
        <f t="shared" si="20"/>
        <v>526</v>
      </c>
      <c r="I98" s="104">
        <f t="shared" si="21"/>
        <v>526</v>
      </c>
    </row>
    <row r="99" spans="1:9" ht="25.5" x14ac:dyDescent="0.2">
      <c r="A99" s="103">
        <v>306</v>
      </c>
      <c r="B99" s="202" t="s">
        <v>463</v>
      </c>
      <c r="C99" s="121" t="s">
        <v>464</v>
      </c>
      <c r="D99" s="146">
        <v>1</v>
      </c>
      <c r="E99" s="24" t="s">
        <v>53</v>
      </c>
      <c r="F99" s="144">
        <f>VLOOKUP($A99,'EV ECONOMICA'!$A$10:$EL$387,38,0)</f>
        <v>5190</v>
      </c>
      <c r="G99" s="144">
        <f>VLOOKUP($A99,'EV ECONOMICA'!$A$10:$EL$387,39,0)</f>
        <v>0</v>
      </c>
      <c r="H99" s="34">
        <f t="shared" si="20"/>
        <v>5190</v>
      </c>
      <c r="I99" s="104">
        <f t="shared" si="21"/>
        <v>5190</v>
      </c>
    </row>
    <row r="100" spans="1:9" ht="25.5" x14ac:dyDescent="0.2">
      <c r="A100" s="103">
        <v>366</v>
      </c>
      <c r="B100" s="202" t="s">
        <v>535</v>
      </c>
      <c r="C100" s="121" t="s">
        <v>533</v>
      </c>
      <c r="D100" s="146">
        <v>1</v>
      </c>
      <c r="E100" s="24" t="s">
        <v>53</v>
      </c>
      <c r="F100" s="144">
        <f>VLOOKUP($A100,'EV ECONOMICA'!$A$10:$EL$387,38,0)</f>
        <v>1555</v>
      </c>
      <c r="G100" s="144">
        <f>VLOOKUP($A100,'EV ECONOMICA'!$A$10:$EL$387,39,0)</f>
        <v>295.45</v>
      </c>
      <c r="H100" s="34">
        <f t="shared" si="20"/>
        <v>1850.45</v>
      </c>
      <c r="I100" s="104">
        <f t="shared" si="21"/>
        <v>1850.45</v>
      </c>
    </row>
    <row r="101" spans="1:9" ht="25.5" x14ac:dyDescent="0.2">
      <c r="A101" s="103">
        <v>367</v>
      </c>
      <c r="B101" s="202" t="s">
        <v>536</v>
      </c>
      <c r="C101" s="121" t="s">
        <v>533</v>
      </c>
      <c r="D101" s="146">
        <v>1</v>
      </c>
      <c r="E101" s="24" t="s">
        <v>53</v>
      </c>
      <c r="F101" s="144">
        <f>VLOOKUP($A101,'EV ECONOMICA'!$A$10:$EL$387,38,0)</f>
        <v>2330</v>
      </c>
      <c r="G101" s="144">
        <f>VLOOKUP($A101,'EV ECONOMICA'!$A$10:$EL$387,39,0)</f>
        <v>442.7</v>
      </c>
      <c r="H101" s="34">
        <f t="shared" si="20"/>
        <v>2772.7</v>
      </c>
      <c r="I101" s="104">
        <f t="shared" si="21"/>
        <v>2772.7</v>
      </c>
    </row>
    <row r="102" spans="1:9" x14ac:dyDescent="0.2">
      <c r="A102" s="383"/>
      <c r="B102" s="384"/>
      <c r="C102" s="385"/>
      <c r="D102" s="385"/>
      <c r="E102" s="384"/>
      <c r="F102" s="384"/>
      <c r="G102" s="384"/>
      <c r="H102" s="384"/>
      <c r="I102" s="386"/>
    </row>
    <row r="103" spans="1:9" x14ac:dyDescent="0.2">
      <c r="A103" s="383"/>
      <c r="B103" s="384"/>
      <c r="C103" s="385"/>
      <c r="D103" s="385"/>
      <c r="E103" s="384"/>
      <c r="F103" s="384"/>
      <c r="G103" s="384"/>
      <c r="H103" s="384"/>
      <c r="I103" s="386"/>
    </row>
    <row r="104" spans="1:9" ht="33" customHeight="1" x14ac:dyDescent="0.2">
      <c r="A104" s="358" t="s">
        <v>30</v>
      </c>
      <c r="B104" s="359"/>
      <c r="C104" s="359"/>
      <c r="D104" s="265"/>
      <c r="E104" s="396" t="s">
        <v>559</v>
      </c>
      <c r="F104" s="396"/>
      <c r="G104" s="396"/>
      <c r="H104" s="397"/>
      <c r="I104" s="398"/>
    </row>
    <row r="105" spans="1:9" ht="38.25" x14ac:dyDescent="0.2">
      <c r="A105" s="262" t="s">
        <v>16</v>
      </c>
      <c r="B105" s="263" t="s">
        <v>41</v>
      </c>
      <c r="C105" s="263" t="s">
        <v>40</v>
      </c>
      <c r="D105" s="263" t="s">
        <v>17</v>
      </c>
      <c r="E105" s="264" t="s">
        <v>50</v>
      </c>
      <c r="F105" s="119" t="s">
        <v>31</v>
      </c>
      <c r="G105" s="119" t="s">
        <v>32</v>
      </c>
      <c r="H105" s="143" t="s">
        <v>33</v>
      </c>
      <c r="I105" s="156" t="s">
        <v>34</v>
      </c>
    </row>
    <row r="106" spans="1:9" ht="127.5" x14ac:dyDescent="0.2">
      <c r="A106" s="103">
        <v>57</v>
      </c>
      <c r="B106" s="202" t="s">
        <v>124</v>
      </c>
      <c r="C106" s="121" t="s">
        <v>125</v>
      </c>
      <c r="D106" s="146">
        <v>1</v>
      </c>
      <c r="E106" s="24" t="s">
        <v>53</v>
      </c>
      <c r="F106" s="144">
        <f>VLOOKUP($A106,'EV ECONOMICA'!$A$10:$EL$387,43,0)</f>
        <v>69000</v>
      </c>
      <c r="G106" s="144">
        <f>VLOOKUP($A106,'EV ECONOMICA'!$A$10:$EL$387,44,0)</f>
        <v>0</v>
      </c>
      <c r="H106" s="34">
        <f t="shared" ref="H106" si="24">F106+G106</f>
        <v>69000</v>
      </c>
      <c r="I106" s="104">
        <f t="shared" ref="I106" si="25">D106*H106</f>
        <v>69000</v>
      </c>
    </row>
    <row r="107" spans="1:9" ht="25.5" x14ac:dyDescent="0.2">
      <c r="A107" s="103">
        <v>60</v>
      </c>
      <c r="B107" s="202" t="s">
        <v>129</v>
      </c>
      <c r="C107" s="121" t="s">
        <v>127</v>
      </c>
      <c r="D107" s="146">
        <v>1</v>
      </c>
      <c r="E107" s="24" t="s">
        <v>53</v>
      </c>
      <c r="F107" s="144">
        <f>VLOOKUP($A107,'EV ECONOMICA'!$A$10:$EL$387,43,0)</f>
        <v>237000</v>
      </c>
      <c r="G107" s="144">
        <f>VLOOKUP($A107,'EV ECONOMICA'!$A$10:$EL$387,44,0)</f>
        <v>0</v>
      </c>
      <c r="H107" s="34">
        <f t="shared" ref="H107:H121" si="26">F107+G107</f>
        <v>237000</v>
      </c>
      <c r="I107" s="104">
        <f t="shared" ref="I107:I121" si="27">D107*H107</f>
        <v>237000</v>
      </c>
    </row>
    <row r="108" spans="1:9" ht="89.25" x14ac:dyDescent="0.2">
      <c r="A108" s="103">
        <v>71</v>
      </c>
      <c r="B108" s="202" t="s">
        <v>141</v>
      </c>
      <c r="C108" s="121" t="s">
        <v>131</v>
      </c>
      <c r="D108" s="146">
        <v>1</v>
      </c>
      <c r="E108" s="24" t="s">
        <v>53</v>
      </c>
      <c r="F108" s="144">
        <f>VLOOKUP($A108,'EV ECONOMICA'!$A$10:$EL$387,43,0)</f>
        <v>90000</v>
      </c>
      <c r="G108" s="144">
        <f>VLOOKUP($A108,'EV ECONOMICA'!$A$10:$EL$387,44,0)</f>
        <v>0</v>
      </c>
      <c r="H108" s="34">
        <f t="shared" si="26"/>
        <v>90000</v>
      </c>
      <c r="I108" s="104">
        <f t="shared" si="27"/>
        <v>90000</v>
      </c>
    </row>
    <row r="109" spans="1:9" ht="25.5" x14ac:dyDescent="0.2">
      <c r="A109" s="103">
        <v>74</v>
      </c>
      <c r="B109" s="202" t="s">
        <v>144</v>
      </c>
      <c r="C109" s="121" t="s">
        <v>127</v>
      </c>
      <c r="D109" s="146">
        <v>1</v>
      </c>
      <c r="E109" s="24" t="s">
        <v>53</v>
      </c>
      <c r="F109" s="144">
        <f>VLOOKUP($A109,'EV ECONOMICA'!$A$10:$EL$387,43,0)</f>
        <v>65000</v>
      </c>
      <c r="G109" s="144">
        <f>VLOOKUP($A109,'EV ECONOMICA'!$A$10:$EL$387,44,0)</f>
        <v>0</v>
      </c>
      <c r="H109" s="34">
        <f t="shared" si="26"/>
        <v>65000</v>
      </c>
      <c r="I109" s="104">
        <f t="shared" si="27"/>
        <v>65000</v>
      </c>
    </row>
    <row r="110" spans="1:9" ht="25.5" x14ac:dyDescent="0.2">
      <c r="A110" s="103">
        <v>80</v>
      </c>
      <c r="B110" s="202" t="s">
        <v>152</v>
      </c>
      <c r="C110" s="121" t="s">
        <v>153</v>
      </c>
      <c r="D110" s="146">
        <v>1</v>
      </c>
      <c r="E110" s="24" t="s">
        <v>53</v>
      </c>
      <c r="F110" s="144">
        <f>VLOOKUP($A110,'EV ECONOMICA'!$A$10:$EL$387,43,0)</f>
        <v>15000</v>
      </c>
      <c r="G110" s="144">
        <f>VLOOKUP($A110,'EV ECONOMICA'!$A$10:$EL$387,44,0)</f>
        <v>0</v>
      </c>
      <c r="H110" s="34">
        <f t="shared" si="26"/>
        <v>15000</v>
      </c>
      <c r="I110" s="104">
        <f t="shared" si="27"/>
        <v>15000</v>
      </c>
    </row>
    <row r="111" spans="1:9" ht="51" x14ac:dyDescent="0.2">
      <c r="A111" s="103">
        <v>154</v>
      </c>
      <c r="B111" s="202" t="s">
        <v>269</v>
      </c>
      <c r="C111" s="121" t="s">
        <v>270</v>
      </c>
      <c r="D111" s="146">
        <v>1</v>
      </c>
      <c r="E111" s="24" t="s">
        <v>53</v>
      </c>
      <c r="F111" s="144">
        <f>VLOOKUP($A111,'EV ECONOMICA'!$A$10:$EL$387,43,0)</f>
        <v>95000</v>
      </c>
      <c r="G111" s="144">
        <f>VLOOKUP($A111,'EV ECONOMICA'!$A$10:$EL$387,44,0)</f>
        <v>0</v>
      </c>
      <c r="H111" s="34">
        <f t="shared" si="26"/>
        <v>95000</v>
      </c>
      <c r="I111" s="104">
        <f t="shared" si="27"/>
        <v>95000</v>
      </c>
    </row>
    <row r="112" spans="1:9" ht="51" x14ac:dyDescent="0.2">
      <c r="A112" s="103">
        <v>155</v>
      </c>
      <c r="B112" s="202" t="s">
        <v>271</v>
      </c>
      <c r="C112" s="121" t="s">
        <v>270</v>
      </c>
      <c r="D112" s="146">
        <v>1</v>
      </c>
      <c r="E112" s="24" t="s">
        <v>53</v>
      </c>
      <c r="F112" s="144">
        <f>VLOOKUP($A112,'EV ECONOMICA'!$A$10:$EL$387,43,0)</f>
        <v>95000</v>
      </c>
      <c r="G112" s="144">
        <f>VLOOKUP($A112,'EV ECONOMICA'!$A$10:$EL$387,44,0)</f>
        <v>0</v>
      </c>
      <c r="H112" s="34">
        <f t="shared" si="26"/>
        <v>95000</v>
      </c>
      <c r="I112" s="104">
        <f t="shared" si="27"/>
        <v>95000</v>
      </c>
    </row>
    <row r="113" spans="1:9" ht="51" x14ac:dyDescent="0.2">
      <c r="A113" s="103">
        <v>159</v>
      </c>
      <c r="B113" s="202" t="s">
        <v>277</v>
      </c>
      <c r="C113" s="121" t="s">
        <v>270</v>
      </c>
      <c r="D113" s="146">
        <v>1</v>
      </c>
      <c r="E113" s="24" t="s">
        <v>53</v>
      </c>
      <c r="F113" s="144">
        <f>VLOOKUP($A113,'EV ECONOMICA'!$A$10:$EL$387,43,0)</f>
        <v>95000</v>
      </c>
      <c r="G113" s="144">
        <f>VLOOKUP($A113,'EV ECONOMICA'!$A$10:$EL$387,44,0)</f>
        <v>0</v>
      </c>
      <c r="H113" s="34">
        <f t="shared" si="26"/>
        <v>95000</v>
      </c>
      <c r="I113" s="104">
        <f t="shared" si="27"/>
        <v>95000</v>
      </c>
    </row>
    <row r="114" spans="1:9" ht="38.25" x14ac:dyDescent="0.2">
      <c r="A114" s="103">
        <v>164</v>
      </c>
      <c r="B114" s="202" t="s">
        <v>284</v>
      </c>
      <c r="C114" s="121" t="s">
        <v>285</v>
      </c>
      <c r="D114" s="146">
        <v>1</v>
      </c>
      <c r="E114" s="24" t="s">
        <v>53</v>
      </c>
      <c r="F114" s="144">
        <f>VLOOKUP($A114,'EV ECONOMICA'!$A$10:$EL$387,43,0)</f>
        <v>16000</v>
      </c>
      <c r="G114" s="144">
        <f>VLOOKUP($A114,'EV ECONOMICA'!$A$10:$EL$387,44,0)</f>
        <v>0</v>
      </c>
      <c r="H114" s="34">
        <f t="shared" si="26"/>
        <v>16000</v>
      </c>
      <c r="I114" s="104">
        <f t="shared" si="27"/>
        <v>16000</v>
      </c>
    </row>
    <row r="115" spans="1:9" ht="38.25" x14ac:dyDescent="0.2">
      <c r="A115" s="103">
        <v>278</v>
      </c>
      <c r="B115" s="202" t="s">
        <v>428</v>
      </c>
      <c r="C115" s="121" t="s">
        <v>429</v>
      </c>
      <c r="D115" s="146">
        <v>1</v>
      </c>
      <c r="E115" s="24" t="s">
        <v>53</v>
      </c>
      <c r="F115" s="144">
        <f>VLOOKUP($A115,'EV ECONOMICA'!$A$10:$EL$387,43,0)</f>
        <v>90000</v>
      </c>
      <c r="G115" s="144">
        <f>VLOOKUP($A115,'EV ECONOMICA'!$A$10:$EL$387,44,0)</f>
        <v>17100</v>
      </c>
      <c r="H115" s="34">
        <f t="shared" si="26"/>
        <v>107100</v>
      </c>
      <c r="I115" s="104">
        <f t="shared" si="27"/>
        <v>107100</v>
      </c>
    </row>
    <row r="116" spans="1:9" ht="25.5" x14ac:dyDescent="0.2">
      <c r="A116" s="103">
        <v>358</v>
      </c>
      <c r="B116" s="202" t="s">
        <v>525</v>
      </c>
      <c r="C116" s="121" t="s">
        <v>526</v>
      </c>
      <c r="D116" s="146">
        <v>1</v>
      </c>
      <c r="E116" s="24" t="s">
        <v>53</v>
      </c>
      <c r="F116" s="144">
        <f>VLOOKUP($A116,'EV ECONOMICA'!$A$10:$EL$387,43,0)</f>
        <v>150000</v>
      </c>
      <c r="G116" s="144">
        <f>VLOOKUP($A116,'EV ECONOMICA'!$A$10:$EL$387,44,0)</f>
        <v>28500</v>
      </c>
      <c r="H116" s="34">
        <f t="shared" si="26"/>
        <v>178500</v>
      </c>
      <c r="I116" s="104">
        <f t="shared" si="27"/>
        <v>178500</v>
      </c>
    </row>
    <row r="117" spans="1:9" ht="25.5" x14ac:dyDescent="0.2">
      <c r="A117" s="103">
        <v>359</v>
      </c>
      <c r="B117" s="202" t="s">
        <v>527</v>
      </c>
      <c r="C117" s="121" t="s">
        <v>526</v>
      </c>
      <c r="D117" s="146">
        <v>1</v>
      </c>
      <c r="E117" s="24" t="s">
        <v>53</v>
      </c>
      <c r="F117" s="144">
        <f>VLOOKUP($A117,'EV ECONOMICA'!$A$10:$EL$387,43,0)</f>
        <v>150000</v>
      </c>
      <c r="G117" s="144">
        <f>VLOOKUP($A117,'EV ECONOMICA'!$A$10:$EL$387,44,0)</f>
        <v>28500</v>
      </c>
      <c r="H117" s="34">
        <f t="shared" si="26"/>
        <v>178500</v>
      </c>
      <c r="I117" s="104">
        <f t="shared" si="27"/>
        <v>178500</v>
      </c>
    </row>
    <row r="118" spans="1:9" ht="25.5" x14ac:dyDescent="0.2">
      <c r="A118" s="103">
        <v>360</v>
      </c>
      <c r="B118" s="202" t="s">
        <v>528</v>
      </c>
      <c r="C118" s="121" t="s">
        <v>526</v>
      </c>
      <c r="D118" s="146">
        <v>1</v>
      </c>
      <c r="E118" s="24" t="s">
        <v>53</v>
      </c>
      <c r="F118" s="144">
        <f>VLOOKUP($A118,'EV ECONOMICA'!$A$10:$EL$387,43,0)</f>
        <v>150000</v>
      </c>
      <c r="G118" s="144">
        <f>VLOOKUP($A118,'EV ECONOMICA'!$A$10:$EL$387,44,0)</f>
        <v>28500</v>
      </c>
      <c r="H118" s="34">
        <f t="shared" si="26"/>
        <v>178500</v>
      </c>
      <c r="I118" s="104">
        <f t="shared" si="27"/>
        <v>178500</v>
      </c>
    </row>
    <row r="119" spans="1:9" ht="25.5" x14ac:dyDescent="0.2">
      <c r="A119" s="103">
        <v>361</v>
      </c>
      <c r="B119" s="202" t="s">
        <v>529</v>
      </c>
      <c r="C119" s="121" t="s">
        <v>526</v>
      </c>
      <c r="D119" s="146">
        <v>1</v>
      </c>
      <c r="E119" s="24" t="s">
        <v>53</v>
      </c>
      <c r="F119" s="144">
        <f>VLOOKUP($A119,'EV ECONOMICA'!$A$10:$EL$387,43,0)</f>
        <v>150000</v>
      </c>
      <c r="G119" s="144">
        <f>VLOOKUP($A119,'EV ECONOMICA'!$A$10:$EL$387,44,0)</f>
        <v>28500</v>
      </c>
      <c r="H119" s="34">
        <f t="shared" si="26"/>
        <v>178500</v>
      </c>
      <c r="I119" s="104">
        <f t="shared" si="27"/>
        <v>178500</v>
      </c>
    </row>
    <row r="120" spans="1:9" ht="25.5" x14ac:dyDescent="0.2">
      <c r="A120" s="103">
        <v>362</v>
      </c>
      <c r="B120" s="202" t="s">
        <v>530</v>
      </c>
      <c r="C120" s="121" t="s">
        <v>526</v>
      </c>
      <c r="D120" s="146">
        <v>1</v>
      </c>
      <c r="E120" s="24" t="s">
        <v>53</v>
      </c>
      <c r="F120" s="144">
        <f>VLOOKUP($A120,'EV ECONOMICA'!$A$10:$EL$387,43,0)</f>
        <v>150000</v>
      </c>
      <c r="G120" s="144">
        <f>VLOOKUP($A120,'EV ECONOMICA'!$A$10:$EL$387,44,0)</f>
        <v>28500</v>
      </c>
      <c r="H120" s="34">
        <f t="shared" si="26"/>
        <v>178500</v>
      </c>
      <c r="I120" s="104">
        <f t="shared" si="27"/>
        <v>178500</v>
      </c>
    </row>
    <row r="121" spans="1:9" ht="25.5" x14ac:dyDescent="0.2">
      <c r="A121" s="103">
        <v>363</v>
      </c>
      <c r="B121" s="202" t="s">
        <v>531</v>
      </c>
      <c r="C121" s="121" t="s">
        <v>526</v>
      </c>
      <c r="D121" s="146">
        <v>1</v>
      </c>
      <c r="E121" s="24" t="s">
        <v>53</v>
      </c>
      <c r="F121" s="144">
        <f>VLOOKUP($A121,'EV ECONOMICA'!$A$10:$EL$387,43,0)</f>
        <v>150000</v>
      </c>
      <c r="G121" s="144">
        <f>VLOOKUP($A121,'EV ECONOMICA'!$A$10:$EL$387,44,0)</f>
        <v>28500</v>
      </c>
      <c r="H121" s="34">
        <f t="shared" si="26"/>
        <v>178500</v>
      </c>
      <c r="I121" s="104">
        <f t="shared" si="27"/>
        <v>178500</v>
      </c>
    </row>
    <row r="122" spans="1:9" x14ac:dyDescent="0.2">
      <c r="A122" s="383"/>
      <c r="B122" s="384"/>
      <c r="C122" s="385"/>
      <c r="D122" s="385"/>
      <c r="E122" s="384"/>
      <c r="F122" s="384"/>
      <c r="G122" s="384"/>
      <c r="H122" s="384"/>
      <c r="I122" s="386"/>
    </row>
    <row r="123" spans="1:9" ht="30" customHeight="1" x14ac:dyDescent="0.2">
      <c r="A123" s="358" t="s">
        <v>30</v>
      </c>
      <c r="B123" s="359"/>
      <c r="C123" s="359"/>
      <c r="D123" s="265"/>
      <c r="E123" s="360" t="s">
        <v>560</v>
      </c>
      <c r="F123" s="360"/>
      <c r="G123" s="360"/>
      <c r="H123" s="361"/>
      <c r="I123" s="362"/>
    </row>
    <row r="124" spans="1:9" ht="38.25" x14ac:dyDescent="0.2">
      <c r="A124" s="262" t="s">
        <v>16</v>
      </c>
      <c r="B124" s="263" t="s">
        <v>41</v>
      </c>
      <c r="C124" s="263" t="s">
        <v>40</v>
      </c>
      <c r="D124" s="263" t="s">
        <v>17</v>
      </c>
      <c r="E124" s="264" t="s">
        <v>50</v>
      </c>
      <c r="F124" s="119" t="s">
        <v>31</v>
      </c>
      <c r="G124" s="119" t="s">
        <v>32</v>
      </c>
      <c r="H124" s="143" t="s">
        <v>33</v>
      </c>
      <c r="I124" s="156" t="s">
        <v>34</v>
      </c>
    </row>
    <row r="125" spans="1:9" x14ac:dyDescent="0.2">
      <c r="A125" s="103">
        <v>22</v>
      </c>
      <c r="B125" s="202" t="s">
        <v>74</v>
      </c>
      <c r="C125" s="121" t="s">
        <v>75</v>
      </c>
      <c r="D125" s="146">
        <v>1</v>
      </c>
      <c r="E125" s="24" t="s">
        <v>53</v>
      </c>
      <c r="F125" s="144">
        <f>VLOOKUP($A125,'EV ECONOMICA'!$A$10:$EL$387,48,0)</f>
        <v>59</v>
      </c>
      <c r="G125" s="144">
        <f>VLOOKUP($A125,'EV ECONOMICA'!$A$10:$EL$387,49,0)</f>
        <v>11.21</v>
      </c>
      <c r="H125" s="34">
        <f t="shared" ref="H125" si="28">F125+G125</f>
        <v>70.210000000000008</v>
      </c>
      <c r="I125" s="104">
        <f t="shared" ref="I125" si="29">D125*H125</f>
        <v>70.210000000000008</v>
      </c>
    </row>
    <row r="126" spans="1:9" x14ac:dyDescent="0.2">
      <c r="A126" s="103">
        <v>24</v>
      </c>
      <c r="B126" s="202" t="s">
        <v>77</v>
      </c>
      <c r="C126" s="121" t="s">
        <v>75</v>
      </c>
      <c r="D126" s="146">
        <v>1</v>
      </c>
      <c r="E126" s="24" t="s">
        <v>53</v>
      </c>
      <c r="F126" s="144">
        <f>VLOOKUP($A126,'EV ECONOMICA'!$A$10:$EL$387,48,0)</f>
        <v>59</v>
      </c>
      <c r="G126" s="144">
        <f>VLOOKUP($A126,'EV ECONOMICA'!$A$10:$EL$387,49,0)</f>
        <v>11.21</v>
      </c>
      <c r="H126" s="34">
        <f t="shared" ref="H126:H169" si="30">F126+G126</f>
        <v>70.210000000000008</v>
      </c>
      <c r="I126" s="104">
        <f t="shared" ref="I126:I169" si="31">D126*H126</f>
        <v>70.210000000000008</v>
      </c>
    </row>
    <row r="127" spans="1:9" x14ac:dyDescent="0.2">
      <c r="A127" s="103">
        <v>26</v>
      </c>
      <c r="B127" s="202" t="s">
        <v>79</v>
      </c>
      <c r="C127" s="121" t="s">
        <v>75</v>
      </c>
      <c r="D127" s="146">
        <v>1</v>
      </c>
      <c r="E127" s="24" t="s">
        <v>53</v>
      </c>
      <c r="F127" s="144">
        <f>VLOOKUP($A127,'EV ECONOMICA'!$A$10:$EL$387,48,0)</f>
        <v>352</v>
      </c>
      <c r="G127" s="144">
        <f>VLOOKUP($A127,'EV ECONOMICA'!$A$10:$EL$387,49,0)</f>
        <v>0</v>
      </c>
      <c r="H127" s="34">
        <f t="shared" si="30"/>
        <v>352</v>
      </c>
      <c r="I127" s="104">
        <f t="shared" si="31"/>
        <v>352</v>
      </c>
    </row>
    <row r="128" spans="1:9" x14ac:dyDescent="0.2">
      <c r="A128" s="103">
        <v>27</v>
      </c>
      <c r="B128" s="202" t="s">
        <v>80</v>
      </c>
      <c r="C128" s="121" t="s">
        <v>75</v>
      </c>
      <c r="D128" s="146">
        <v>1</v>
      </c>
      <c r="E128" s="24" t="s">
        <v>53</v>
      </c>
      <c r="F128" s="144">
        <f>VLOOKUP($A128,'EV ECONOMICA'!$A$10:$EL$387,48,0)</f>
        <v>352</v>
      </c>
      <c r="G128" s="144">
        <f>VLOOKUP($A128,'EV ECONOMICA'!$A$10:$EL$387,49,0)</f>
        <v>0</v>
      </c>
      <c r="H128" s="34">
        <f t="shared" si="30"/>
        <v>352</v>
      </c>
      <c r="I128" s="104">
        <f t="shared" si="31"/>
        <v>352</v>
      </c>
    </row>
    <row r="129" spans="1:9" x14ac:dyDescent="0.2">
      <c r="A129" s="103">
        <v>31</v>
      </c>
      <c r="B129" s="202" t="s">
        <v>86</v>
      </c>
      <c r="C129" s="121" t="s">
        <v>87</v>
      </c>
      <c r="D129" s="146">
        <v>1</v>
      </c>
      <c r="E129" s="24" t="s">
        <v>53</v>
      </c>
      <c r="F129" s="144">
        <f>VLOOKUP($A129,'EV ECONOMICA'!$A$10:$EL$387,48,0)</f>
        <v>34343</v>
      </c>
      <c r="G129" s="144">
        <f>VLOOKUP($A129,'EV ECONOMICA'!$A$10:$EL$387,49,0)</f>
        <v>0</v>
      </c>
      <c r="H129" s="34">
        <f t="shared" si="30"/>
        <v>34343</v>
      </c>
      <c r="I129" s="104">
        <f t="shared" si="31"/>
        <v>34343</v>
      </c>
    </row>
    <row r="130" spans="1:9" ht="38.25" x14ac:dyDescent="0.2">
      <c r="A130" s="103">
        <v>35</v>
      </c>
      <c r="B130" s="202" t="s">
        <v>91</v>
      </c>
      <c r="C130" s="121" t="s">
        <v>87</v>
      </c>
      <c r="D130" s="146">
        <v>1</v>
      </c>
      <c r="E130" s="24" t="s">
        <v>53</v>
      </c>
      <c r="F130" s="144">
        <f>VLOOKUP($A130,'EV ECONOMICA'!$A$10:$EL$387,48,0)</f>
        <v>3309</v>
      </c>
      <c r="G130" s="144">
        <f>VLOOKUP($A130,'EV ECONOMICA'!$A$10:$EL$387,49,0)</f>
        <v>0</v>
      </c>
      <c r="H130" s="34">
        <f t="shared" si="30"/>
        <v>3309</v>
      </c>
      <c r="I130" s="104">
        <f t="shared" si="31"/>
        <v>3309</v>
      </c>
    </row>
    <row r="131" spans="1:9" ht="25.5" x14ac:dyDescent="0.2">
      <c r="A131" s="103">
        <v>41</v>
      </c>
      <c r="B131" s="202" t="s">
        <v>101</v>
      </c>
      <c r="C131" s="121" t="s">
        <v>102</v>
      </c>
      <c r="D131" s="146">
        <v>1</v>
      </c>
      <c r="E131" s="24" t="s">
        <v>53</v>
      </c>
      <c r="F131" s="144">
        <f>VLOOKUP($A131,'EV ECONOMICA'!$A$10:$EL$387,48,0)</f>
        <v>22653</v>
      </c>
      <c r="G131" s="144">
        <f>VLOOKUP($A131,'EV ECONOMICA'!$A$10:$EL$387,49,0)</f>
        <v>4304.07</v>
      </c>
      <c r="H131" s="34">
        <f t="shared" si="30"/>
        <v>26957.07</v>
      </c>
      <c r="I131" s="104">
        <f t="shared" si="31"/>
        <v>26957.07</v>
      </c>
    </row>
    <row r="132" spans="1:9" ht="25.5" x14ac:dyDescent="0.2">
      <c r="A132" s="103">
        <v>42</v>
      </c>
      <c r="B132" s="202" t="s">
        <v>103</v>
      </c>
      <c r="C132" s="121" t="s">
        <v>102</v>
      </c>
      <c r="D132" s="146">
        <v>1</v>
      </c>
      <c r="E132" s="24" t="s">
        <v>53</v>
      </c>
      <c r="F132" s="144">
        <f>VLOOKUP($A132,'EV ECONOMICA'!$A$10:$EL$387,48,0)</f>
        <v>16906</v>
      </c>
      <c r="G132" s="144">
        <f>VLOOKUP($A132,'EV ECONOMICA'!$A$10:$EL$387,49,0)</f>
        <v>3212.14</v>
      </c>
      <c r="H132" s="34">
        <f t="shared" si="30"/>
        <v>20118.14</v>
      </c>
      <c r="I132" s="104">
        <f t="shared" si="31"/>
        <v>20118.14</v>
      </c>
    </row>
    <row r="133" spans="1:9" ht="25.5" x14ac:dyDescent="0.2">
      <c r="A133" s="103">
        <v>44</v>
      </c>
      <c r="B133" s="202" t="s">
        <v>106</v>
      </c>
      <c r="C133" s="121" t="s">
        <v>102</v>
      </c>
      <c r="D133" s="146">
        <v>1</v>
      </c>
      <c r="E133" s="24" t="s">
        <v>53</v>
      </c>
      <c r="F133" s="144">
        <f>VLOOKUP($A133,'EV ECONOMICA'!$A$10:$EL$387,48,0)</f>
        <v>17945</v>
      </c>
      <c r="G133" s="144">
        <f>VLOOKUP($A133,'EV ECONOMICA'!$A$10:$EL$387,49,0)</f>
        <v>3409.55</v>
      </c>
      <c r="H133" s="34">
        <f t="shared" si="30"/>
        <v>21354.55</v>
      </c>
      <c r="I133" s="104">
        <f t="shared" si="31"/>
        <v>21354.55</v>
      </c>
    </row>
    <row r="134" spans="1:9" ht="38.25" x14ac:dyDescent="0.2">
      <c r="A134" s="103">
        <v>45</v>
      </c>
      <c r="B134" s="202" t="s">
        <v>107</v>
      </c>
      <c r="C134" s="121" t="s">
        <v>108</v>
      </c>
      <c r="D134" s="146">
        <v>1</v>
      </c>
      <c r="E134" s="24" t="s">
        <v>53</v>
      </c>
      <c r="F134" s="144">
        <f>VLOOKUP($A134,'EV ECONOMICA'!$A$10:$EL$387,48,0)</f>
        <v>2097</v>
      </c>
      <c r="G134" s="144">
        <f>VLOOKUP($A134,'EV ECONOMICA'!$A$10:$EL$387,49,0)</f>
        <v>0</v>
      </c>
      <c r="H134" s="34">
        <f t="shared" si="30"/>
        <v>2097</v>
      </c>
      <c r="I134" s="104">
        <f t="shared" si="31"/>
        <v>2097</v>
      </c>
    </row>
    <row r="135" spans="1:9" x14ac:dyDescent="0.2">
      <c r="A135" s="103">
        <v>52</v>
      </c>
      <c r="B135" s="202" t="s">
        <v>118</v>
      </c>
      <c r="C135" s="121" t="s">
        <v>115</v>
      </c>
      <c r="D135" s="146">
        <v>1</v>
      </c>
      <c r="E135" s="24" t="s">
        <v>53</v>
      </c>
      <c r="F135" s="144">
        <f>VLOOKUP($A135,'EV ECONOMICA'!$A$10:$EL$387,48,0)</f>
        <v>202955</v>
      </c>
      <c r="G135" s="144">
        <f>VLOOKUP($A135,'EV ECONOMICA'!$A$10:$EL$387,49,0)</f>
        <v>38561.449999999997</v>
      </c>
      <c r="H135" s="34">
        <f t="shared" si="30"/>
        <v>241516.45</v>
      </c>
      <c r="I135" s="104">
        <f t="shared" si="31"/>
        <v>241516.45</v>
      </c>
    </row>
    <row r="136" spans="1:9" ht="38.25" x14ac:dyDescent="0.2">
      <c r="A136" s="103">
        <v>84</v>
      </c>
      <c r="B136" s="202" t="s">
        <v>159</v>
      </c>
      <c r="C136" s="121" t="s">
        <v>158</v>
      </c>
      <c r="D136" s="146">
        <v>1</v>
      </c>
      <c r="E136" s="24" t="s">
        <v>53</v>
      </c>
      <c r="F136" s="144">
        <f>VLOOKUP($A136,'EV ECONOMICA'!$A$10:$EL$387,48,0)</f>
        <v>2625</v>
      </c>
      <c r="G136" s="144">
        <f>VLOOKUP($A136,'EV ECONOMICA'!$A$10:$EL$387,49,0)</f>
        <v>0</v>
      </c>
      <c r="H136" s="34">
        <f t="shared" si="30"/>
        <v>2625</v>
      </c>
      <c r="I136" s="104">
        <f t="shared" si="31"/>
        <v>2625</v>
      </c>
    </row>
    <row r="137" spans="1:9" ht="38.25" x14ac:dyDescent="0.2">
      <c r="A137" s="103">
        <v>85</v>
      </c>
      <c r="B137" s="202" t="s">
        <v>160</v>
      </c>
      <c r="C137" s="121" t="s">
        <v>158</v>
      </c>
      <c r="D137" s="146">
        <v>1</v>
      </c>
      <c r="E137" s="24" t="s">
        <v>53</v>
      </c>
      <c r="F137" s="144">
        <f>VLOOKUP($A137,'EV ECONOMICA'!$A$10:$EL$387,48,0)</f>
        <v>2625</v>
      </c>
      <c r="G137" s="144">
        <f>VLOOKUP($A137,'EV ECONOMICA'!$A$10:$EL$387,49,0)</f>
        <v>0</v>
      </c>
      <c r="H137" s="34">
        <f t="shared" si="30"/>
        <v>2625</v>
      </c>
      <c r="I137" s="104">
        <f t="shared" si="31"/>
        <v>2625</v>
      </c>
    </row>
    <row r="138" spans="1:9" ht="38.25" x14ac:dyDescent="0.2">
      <c r="A138" s="103">
        <v>86</v>
      </c>
      <c r="B138" s="202" t="s">
        <v>161</v>
      </c>
      <c r="C138" s="121" t="s">
        <v>158</v>
      </c>
      <c r="D138" s="146">
        <v>1</v>
      </c>
      <c r="E138" s="24" t="s">
        <v>53</v>
      </c>
      <c r="F138" s="144">
        <f>VLOOKUP($A138,'EV ECONOMICA'!$A$10:$EL$387,48,0)</f>
        <v>2625</v>
      </c>
      <c r="G138" s="144">
        <f>VLOOKUP($A138,'EV ECONOMICA'!$A$10:$EL$387,49,0)</f>
        <v>0</v>
      </c>
      <c r="H138" s="34">
        <f t="shared" si="30"/>
        <v>2625</v>
      </c>
      <c r="I138" s="104">
        <f t="shared" si="31"/>
        <v>2625</v>
      </c>
    </row>
    <row r="139" spans="1:9" ht="25.5" x14ac:dyDescent="0.2">
      <c r="A139" s="103">
        <v>87</v>
      </c>
      <c r="B139" s="202" t="s">
        <v>162</v>
      </c>
      <c r="C139" s="121" t="s">
        <v>158</v>
      </c>
      <c r="D139" s="146">
        <v>1</v>
      </c>
      <c r="E139" s="24" t="s">
        <v>53</v>
      </c>
      <c r="F139" s="144">
        <f>VLOOKUP($A139,'EV ECONOMICA'!$A$10:$EL$387,48,0)</f>
        <v>2625</v>
      </c>
      <c r="G139" s="144">
        <f>VLOOKUP($A139,'EV ECONOMICA'!$A$10:$EL$387,49,0)</f>
        <v>0</v>
      </c>
      <c r="H139" s="34">
        <f t="shared" si="30"/>
        <v>2625</v>
      </c>
      <c r="I139" s="104">
        <f t="shared" si="31"/>
        <v>2625</v>
      </c>
    </row>
    <row r="140" spans="1:9" ht="25.5" x14ac:dyDescent="0.2">
      <c r="A140" s="103">
        <v>88</v>
      </c>
      <c r="B140" s="202" t="s">
        <v>163</v>
      </c>
      <c r="C140" s="121" t="s">
        <v>158</v>
      </c>
      <c r="D140" s="146">
        <v>1</v>
      </c>
      <c r="E140" s="24" t="s">
        <v>53</v>
      </c>
      <c r="F140" s="144">
        <f>VLOOKUP($A140,'EV ECONOMICA'!$A$10:$EL$387,48,0)</f>
        <v>2625</v>
      </c>
      <c r="G140" s="144">
        <f>VLOOKUP($A140,'EV ECONOMICA'!$A$10:$EL$387,49,0)</f>
        <v>0</v>
      </c>
      <c r="H140" s="34">
        <f t="shared" si="30"/>
        <v>2625</v>
      </c>
      <c r="I140" s="104">
        <f t="shared" si="31"/>
        <v>2625</v>
      </c>
    </row>
    <row r="141" spans="1:9" ht="25.5" x14ac:dyDescent="0.2">
      <c r="A141" s="103">
        <v>89</v>
      </c>
      <c r="B141" s="202" t="s">
        <v>164</v>
      </c>
      <c r="C141" s="121" t="s">
        <v>158</v>
      </c>
      <c r="D141" s="146">
        <v>1</v>
      </c>
      <c r="E141" s="24" t="s">
        <v>53</v>
      </c>
      <c r="F141" s="144">
        <f>VLOOKUP($A141,'EV ECONOMICA'!$A$10:$EL$387,48,0)</f>
        <v>2625</v>
      </c>
      <c r="G141" s="144">
        <f>VLOOKUP($A141,'EV ECONOMICA'!$A$10:$EL$387,49,0)</f>
        <v>0</v>
      </c>
      <c r="H141" s="34">
        <f t="shared" si="30"/>
        <v>2625</v>
      </c>
      <c r="I141" s="104">
        <f t="shared" si="31"/>
        <v>2625</v>
      </c>
    </row>
    <row r="142" spans="1:9" ht="25.5" x14ac:dyDescent="0.2">
      <c r="A142" s="103">
        <v>93</v>
      </c>
      <c r="B142" s="202" t="s">
        <v>170</v>
      </c>
      <c r="C142" s="121" t="s">
        <v>168</v>
      </c>
      <c r="D142" s="146">
        <v>1</v>
      </c>
      <c r="E142" s="24" t="s">
        <v>53</v>
      </c>
      <c r="F142" s="144">
        <f>VLOOKUP($A142,'EV ECONOMICA'!$A$10:$EL$387,48,0)</f>
        <v>15795</v>
      </c>
      <c r="G142" s="144">
        <f>VLOOKUP($A142,'EV ECONOMICA'!$A$10:$EL$387,49,0)</f>
        <v>0</v>
      </c>
      <c r="H142" s="34">
        <f t="shared" si="30"/>
        <v>15795</v>
      </c>
      <c r="I142" s="104">
        <f t="shared" si="31"/>
        <v>15795</v>
      </c>
    </row>
    <row r="143" spans="1:9" ht="51" x14ac:dyDescent="0.2">
      <c r="A143" s="103">
        <v>95</v>
      </c>
      <c r="B143" s="202" t="s">
        <v>173</v>
      </c>
      <c r="C143" s="121" t="s">
        <v>174</v>
      </c>
      <c r="D143" s="146">
        <v>1</v>
      </c>
      <c r="E143" s="24" t="s">
        <v>53</v>
      </c>
      <c r="F143" s="144">
        <f>VLOOKUP($A143,'EV ECONOMICA'!$A$10:$EL$387,48,0)</f>
        <v>68749</v>
      </c>
      <c r="G143" s="144">
        <f>VLOOKUP($A143,'EV ECONOMICA'!$A$10:$EL$387,49,0)</f>
        <v>0</v>
      </c>
      <c r="H143" s="34">
        <f t="shared" si="30"/>
        <v>68749</v>
      </c>
      <c r="I143" s="104">
        <f t="shared" si="31"/>
        <v>68749</v>
      </c>
    </row>
    <row r="144" spans="1:9" ht="51" x14ac:dyDescent="0.2">
      <c r="A144" s="103">
        <v>96</v>
      </c>
      <c r="B144" s="202" t="s">
        <v>175</v>
      </c>
      <c r="C144" s="121" t="s">
        <v>176</v>
      </c>
      <c r="D144" s="146">
        <v>1</v>
      </c>
      <c r="E144" s="24" t="s">
        <v>53</v>
      </c>
      <c r="F144" s="144">
        <f>VLOOKUP($A144,'EV ECONOMICA'!$A$10:$EL$387,48,0)</f>
        <v>24910</v>
      </c>
      <c r="G144" s="144">
        <f>VLOOKUP($A144,'EV ECONOMICA'!$A$10:$EL$387,49,0)</f>
        <v>0</v>
      </c>
      <c r="H144" s="34">
        <f t="shared" si="30"/>
        <v>24910</v>
      </c>
      <c r="I144" s="104">
        <f t="shared" si="31"/>
        <v>24910</v>
      </c>
    </row>
    <row r="145" spans="1:9" x14ac:dyDescent="0.2">
      <c r="A145" s="103">
        <v>101</v>
      </c>
      <c r="B145" s="202" t="s">
        <v>184</v>
      </c>
      <c r="C145" s="121" t="s">
        <v>183</v>
      </c>
      <c r="D145" s="146">
        <v>1</v>
      </c>
      <c r="E145" s="24" t="s">
        <v>53</v>
      </c>
      <c r="F145" s="144">
        <f>VLOOKUP($A145,'EV ECONOMICA'!$A$10:$EL$387,48,0)</f>
        <v>2111</v>
      </c>
      <c r="G145" s="144">
        <f>VLOOKUP($A145,'EV ECONOMICA'!$A$10:$EL$387,49,0)</f>
        <v>401.09000000000003</v>
      </c>
      <c r="H145" s="34">
        <f t="shared" si="30"/>
        <v>2512.09</v>
      </c>
      <c r="I145" s="104">
        <f t="shared" si="31"/>
        <v>2512.09</v>
      </c>
    </row>
    <row r="146" spans="1:9" x14ac:dyDescent="0.2">
      <c r="A146" s="103">
        <v>102</v>
      </c>
      <c r="B146" s="202" t="s">
        <v>185</v>
      </c>
      <c r="C146" s="121" t="s">
        <v>183</v>
      </c>
      <c r="D146" s="146">
        <v>1</v>
      </c>
      <c r="E146" s="24" t="s">
        <v>53</v>
      </c>
      <c r="F146" s="144">
        <f>VLOOKUP($A146,'EV ECONOMICA'!$A$10:$EL$387,48,0)</f>
        <v>2762</v>
      </c>
      <c r="G146" s="144">
        <f>VLOOKUP($A146,'EV ECONOMICA'!$A$10:$EL$387,49,0)</f>
        <v>524.78</v>
      </c>
      <c r="H146" s="34">
        <f t="shared" si="30"/>
        <v>3286.7799999999997</v>
      </c>
      <c r="I146" s="104">
        <f t="shared" si="31"/>
        <v>3286.7799999999997</v>
      </c>
    </row>
    <row r="147" spans="1:9" ht="25.5" x14ac:dyDescent="0.2">
      <c r="A147" s="103">
        <v>109</v>
      </c>
      <c r="B147" s="202" t="s">
        <v>197</v>
      </c>
      <c r="C147" s="121" t="s">
        <v>198</v>
      </c>
      <c r="D147" s="146">
        <v>1</v>
      </c>
      <c r="E147" s="24" t="s">
        <v>53</v>
      </c>
      <c r="F147" s="144">
        <f>VLOOKUP($A147,'EV ECONOMICA'!$A$10:$EL$387,48,0)</f>
        <v>16205</v>
      </c>
      <c r="G147" s="144">
        <f>VLOOKUP($A147,'EV ECONOMICA'!$A$10:$EL$387,49,0)</f>
        <v>0</v>
      </c>
      <c r="H147" s="34">
        <f t="shared" si="30"/>
        <v>16205</v>
      </c>
      <c r="I147" s="104">
        <f t="shared" si="31"/>
        <v>16205</v>
      </c>
    </row>
    <row r="148" spans="1:9" ht="38.25" x14ac:dyDescent="0.2">
      <c r="A148" s="103">
        <v>111</v>
      </c>
      <c r="B148" s="202" t="s">
        <v>201</v>
      </c>
      <c r="C148" s="121" t="s">
        <v>202</v>
      </c>
      <c r="D148" s="146">
        <v>1</v>
      </c>
      <c r="E148" s="24" t="s">
        <v>53</v>
      </c>
      <c r="F148" s="144">
        <f>VLOOKUP($A148,'EV ECONOMICA'!$A$10:$EL$387,48,0)</f>
        <v>1273</v>
      </c>
      <c r="G148" s="144">
        <f>VLOOKUP($A148,'EV ECONOMICA'!$A$10:$EL$387,49,0)</f>
        <v>0</v>
      </c>
      <c r="H148" s="34">
        <f t="shared" si="30"/>
        <v>1273</v>
      </c>
      <c r="I148" s="104">
        <f t="shared" si="31"/>
        <v>1273</v>
      </c>
    </row>
    <row r="149" spans="1:9" ht="51" x14ac:dyDescent="0.2">
      <c r="A149" s="103">
        <v>117</v>
      </c>
      <c r="B149" s="202" t="s">
        <v>212</v>
      </c>
      <c r="C149" s="121" t="s">
        <v>213</v>
      </c>
      <c r="D149" s="146">
        <v>1</v>
      </c>
      <c r="E149" s="24" t="s">
        <v>53</v>
      </c>
      <c r="F149" s="144">
        <f>VLOOKUP($A149,'EV ECONOMICA'!$A$10:$EL$387,48,0)</f>
        <v>77392</v>
      </c>
      <c r="G149" s="144">
        <f>VLOOKUP($A149,'EV ECONOMICA'!$A$10:$EL$387,49,0)</f>
        <v>0</v>
      </c>
      <c r="H149" s="34">
        <f t="shared" si="30"/>
        <v>77392</v>
      </c>
      <c r="I149" s="104">
        <f t="shared" si="31"/>
        <v>77392</v>
      </c>
    </row>
    <row r="150" spans="1:9" ht="25.5" x14ac:dyDescent="0.2">
      <c r="A150" s="103">
        <v>136</v>
      </c>
      <c r="B150" s="202" t="s">
        <v>241</v>
      </c>
      <c r="C150" s="121" t="s">
        <v>242</v>
      </c>
      <c r="D150" s="146">
        <v>1</v>
      </c>
      <c r="E150" s="24" t="s">
        <v>53</v>
      </c>
      <c r="F150" s="144">
        <f>VLOOKUP($A150,'EV ECONOMICA'!$A$10:$EL$387,48,0)</f>
        <v>2304086</v>
      </c>
      <c r="G150" s="144">
        <f>VLOOKUP($A150,'EV ECONOMICA'!$A$10:$EL$387,49,0)</f>
        <v>437776.34</v>
      </c>
      <c r="H150" s="34">
        <f t="shared" si="30"/>
        <v>2741862.34</v>
      </c>
      <c r="I150" s="104">
        <f t="shared" si="31"/>
        <v>2741862.34</v>
      </c>
    </row>
    <row r="151" spans="1:9" ht="51" x14ac:dyDescent="0.2">
      <c r="A151" s="103">
        <v>143</v>
      </c>
      <c r="B151" s="202" t="s">
        <v>250</v>
      </c>
      <c r="C151" s="121" t="s">
        <v>251</v>
      </c>
      <c r="D151" s="146">
        <v>1</v>
      </c>
      <c r="E151" s="24" t="s">
        <v>53</v>
      </c>
      <c r="F151" s="144">
        <f>VLOOKUP($A151,'EV ECONOMICA'!$A$10:$EL$387,48,0)</f>
        <v>13261</v>
      </c>
      <c r="G151" s="144">
        <f>VLOOKUP($A151,'EV ECONOMICA'!$A$10:$EL$387,49,0)</f>
        <v>2519.59</v>
      </c>
      <c r="H151" s="34">
        <f t="shared" si="30"/>
        <v>15780.59</v>
      </c>
      <c r="I151" s="104">
        <f t="shared" si="31"/>
        <v>15780.59</v>
      </c>
    </row>
    <row r="152" spans="1:9" ht="102" x14ac:dyDescent="0.2">
      <c r="A152" s="103">
        <v>162</v>
      </c>
      <c r="B152" s="202" t="s">
        <v>281</v>
      </c>
      <c r="C152" s="121" t="s">
        <v>282</v>
      </c>
      <c r="D152" s="146">
        <v>1</v>
      </c>
      <c r="E152" s="24" t="s">
        <v>53</v>
      </c>
      <c r="F152" s="144">
        <f>VLOOKUP($A152,'EV ECONOMICA'!$A$10:$EL$387,48,0)</f>
        <v>2628</v>
      </c>
      <c r="G152" s="144">
        <f>VLOOKUP($A152,'EV ECONOMICA'!$A$10:$EL$387,49,0)</f>
        <v>499.32</v>
      </c>
      <c r="H152" s="34">
        <f t="shared" si="30"/>
        <v>3127.32</v>
      </c>
      <c r="I152" s="104">
        <f t="shared" si="31"/>
        <v>3127.32</v>
      </c>
    </row>
    <row r="153" spans="1:9" ht="102" x14ac:dyDescent="0.2">
      <c r="A153" s="103">
        <v>163</v>
      </c>
      <c r="B153" s="202" t="s">
        <v>283</v>
      </c>
      <c r="C153" s="121" t="s">
        <v>282</v>
      </c>
      <c r="D153" s="146">
        <v>1</v>
      </c>
      <c r="E153" s="24" t="s">
        <v>53</v>
      </c>
      <c r="F153" s="144">
        <f>VLOOKUP($A153,'EV ECONOMICA'!$A$10:$EL$387,48,0)</f>
        <v>2628</v>
      </c>
      <c r="G153" s="144">
        <f>VLOOKUP($A153,'EV ECONOMICA'!$A$10:$EL$387,49,0)</f>
        <v>499.32</v>
      </c>
      <c r="H153" s="34">
        <f t="shared" si="30"/>
        <v>3127.32</v>
      </c>
      <c r="I153" s="104">
        <f t="shared" si="31"/>
        <v>3127.32</v>
      </c>
    </row>
    <row r="154" spans="1:9" ht="51" x14ac:dyDescent="0.2">
      <c r="A154" s="103">
        <v>196</v>
      </c>
      <c r="B154" s="202" t="s">
        <v>323</v>
      </c>
      <c r="C154" s="121" t="s">
        <v>324</v>
      </c>
      <c r="D154" s="146">
        <v>1</v>
      </c>
      <c r="E154" s="24" t="s">
        <v>53</v>
      </c>
      <c r="F154" s="144">
        <f>VLOOKUP($A154,'EV ECONOMICA'!$A$10:$EL$387,48,0)</f>
        <v>33075</v>
      </c>
      <c r="G154" s="144">
        <f>VLOOKUP($A154,'EV ECONOMICA'!$A$10:$EL$387,49,0)</f>
        <v>6284.25</v>
      </c>
      <c r="H154" s="34">
        <f t="shared" si="30"/>
        <v>39359.25</v>
      </c>
      <c r="I154" s="104">
        <f t="shared" si="31"/>
        <v>39359.25</v>
      </c>
    </row>
    <row r="155" spans="1:9" ht="25.5" x14ac:dyDescent="0.2">
      <c r="A155" s="103">
        <v>197</v>
      </c>
      <c r="B155" s="202" t="s">
        <v>325</v>
      </c>
      <c r="C155" s="121" t="s">
        <v>326</v>
      </c>
      <c r="D155" s="146">
        <v>1</v>
      </c>
      <c r="E155" s="24" t="s">
        <v>53</v>
      </c>
      <c r="F155" s="144">
        <f>VLOOKUP($A155,'EV ECONOMICA'!$A$10:$EL$387,48,0)</f>
        <v>7343</v>
      </c>
      <c r="G155" s="144">
        <f>VLOOKUP($A155,'EV ECONOMICA'!$A$10:$EL$387,49,0)</f>
        <v>1395.17</v>
      </c>
      <c r="H155" s="34">
        <f t="shared" si="30"/>
        <v>8738.17</v>
      </c>
      <c r="I155" s="104">
        <f t="shared" si="31"/>
        <v>8738.17</v>
      </c>
    </row>
    <row r="156" spans="1:9" ht="25.5" x14ac:dyDescent="0.2">
      <c r="A156" s="103">
        <v>200</v>
      </c>
      <c r="B156" s="202" t="s">
        <v>331</v>
      </c>
      <c r="C156" s="121" t="s">
        <v>326</v>
      </c>
      <c r="D156" s="146">
        <v>1</v>
      </c>
      <c r="E156" s="24" t="s">
        <v>53</v>
      </c>
      <c r="F156" s="144">
        <f>VLOOKUP($A156,'EV ECONOMICA'!$A$10:$EL$387,48,0)</f>
        <v>9394</v>
      </c>
      <c r="G156" s="144">
        <f>VLOOKUP($A156,'EV ECONOMICA'!$A$10:$EL$387,49,0)</f>
        <v>1784.8600000000001</v>
      </c>
      <c r="H156" s="34">
        <f t="shared" si="30"/>
        <v>11178.86</v>
      </c>
      <c r="I156" s="104">
        <f t="shared" si="31"/>
        <v>11178.86</v>
      </c>
    </row>
    <row r="157" spans="1:9" ht="38.25" x14ac:dyDescent="0.2">
      <c r="A157" s="103">
        <v>203</v>
      </c>
      <c r="B157" s="202" t="s">
        <v>334</v>
      </c>
      <c r="C157" s="121" t="s">
        <v>330</v>
      </c>
      <c r="D157" s="146">
        <v>1</v>
      </c>
      <c r="E157" s="24" t="s">
        <v>53</v>
      </c>
      <c r="F157" s="144">
        <f>VLOOKUP($A157,'EV ECONOMICA'!$A$10:$EL$387,48,0)</f>
        <v>2868</v>
      </c>
      <c r="G157" s="144">
        <f>VLOOKUP($A157,'EV ECONOMICA'!$A$10:$EL$387,49,0)</f>
        <v>544.91999999999996</v>
      </c>
      <c r="H157" s="34">
        <f t="shared" si="30"/>
        <v>3412.92</v>
      </c>
      <c r="I157" s="104">
        <f t="shared" si="31"/>
        <v>3412.92</v>
      </c>
    </row>
    <row r="158" spans="1:9" ht="25.5" x14ac:dyDescent="0.2">
      <c r="A158" s="103">
        <v>204</v>
      </c>
      <c r="B158" s="202" t="s">
        <v>335</v>
      </c>
      <c r="C158" s="121" t="s">
        <v>326</v>
      </c>
      <c r="D158" s="146">
        <v>1</v>
      </c>
      <c r="E158" s="24" t="s">
        <v>53</v>
      </c>
      <c r="F158" s="144">
        <f>VLOOKUP($A158,'EV ECONOMICA'!$A$10:$EL$387,48,0)</f>
        <v>8584</v>
      </c>
      <c r="G158" s="144">
        <f>VLOOKUP($A158,'EV ECONOMICA'!$A$10:$EL$387,49,0)</f>
        <v>1630.96</v>
      </c>
      <c r="H158" s="34">
        <f t="shared" si="30"/>
        <v>10214.959999999999</v>
      </c>
      <c r="I158" s="104">
        <f t="shared" si="31"/>
        <v>10214.959999999999</v>
      </c>
    </row>
    <row r="159" spans="1:9" ht="38.25" x14ac:dyDescent="0.2">
      <c r="A159" s="103">
        <v>206</v>
      </c>
      <c r="B159" s="202" t="s">
        <v>337</v>
      </c>
      <c r="C159" s="121" t="s">
        <v>330</v>
      </c>
      <c r="D159" s="146">
        <v>1</v>
      </c>
      <c r="E159" s="24" t="s">
        <v>53</v>
      </c>
      <c r="F159" s="144">
        <f>VLOOKUP($A159,'EV ECONOMICA'!$A$10:$EL$387,48,0)</f>
        <v>11835</v>
      </c>
      <c r="G159" s="144">
        <f>VLOOKUP($A159,'EV ECONOMICA'!$A$10:$EL$387,49,0)</f>
        <v>2248.65</v>
      </c>
      <c r="H159" s="34">
        <f t="shared" si="30"/>
        <v>14083.65</v>
      </c>
      <c r="I159" s="104">
        <f t="shared" si="31"/>
        <v>14083.65</v>
      </c>
    </row>
    <row r="160" spans="1:9" ht="216.75" x14ac:dyDescent="0.2">
      <c r="A160" s="103">
        <v>209</v>
      </c>
      <c r="B160" s="202" t="s">
        <v>342</v>
      </c>
      <c r="C160" s="121" t="s">
        <v>343</v>
      </c>
      <c r="D160" s="146">
        <v>1</v>
      </c>
      <c r="E160" s="24" t="s">
        <v>53</v>
      </c>
      <c r="F160" s="144">
        <f>VLOOKUP($A160,'EV ECONOMICA'!$A$10:$EL$387,48,0)</f>
        <v>21591</v>
      </c>
      <c r="G160" s="144">
        <f>VLOOKUP($A160,'EV ECONOMICA'!$A$10:$EL$387,49,0)</f>
        <v>4102.29</v>
      </c>
      <c r="H160" s="34">
        <f t="shared" si="30"/>
        <v>25693.29</v>
      </c>
      <c r="I160" s="104">
        <f t="shared" si="31"/>
        <v>25693.29</v>
      </c>
    </row>
    <row r="161" spans="1:9" ht="25.5" x14ac:dyDescent="0.2">
      <c r="A161" s="103">
        <v>213</v>
      </c>
      <c r="B161" s="202" t="s">
        <v>350</v>
      </c>
      <c r="C161" s="121" t="s">
        <v>351</v>
      </c>
      <c r="D161" s="146">
        <v>1</v>
      </c>
      <c r="E161" s="24" t="s">
        <v>53</v>
      </c>
      <c r="F161" s="144">
        <f>VLOOKUP($A161,'EV ECONOMICA'!$A$10:$EL$387,48,0)</f>
        <v>2909979</v>
      </c>
      <c r="G161" s="144">
        <f>VLOOKUP($A161,'EV ECONOMICA'!$A$10:$EL$387,49,0)</f>
        <v>552896.01</v>
      </c>
      <c r="H161" s="34">
        <f t="shared" si="30"/>
        <v>3462875.01</v>
      </c>
      <c r="I161" s="104">
        <f t="shared" si="31"/>
        <v>3462875.01</v>
      </c>
    </row>
    <row r="162" spans="1:9" ht="25.5" x14ac:dyDescent="0.2">
      <c r="A162" s="103">
        <v>214</v>
      </c>
      <c r="B162" s="202" t="s">
        <v>352</v>
      </c>
      <c r="C162" s="121" t="s">
        <v>351</v>
      </c>
      <c r="D162" s="146">
        <v>1</v>
      </c>
      <c r="E162" s="24" t="s">
        <v>53</v>
      </c>
      <c r="F162" s="144">
        <f>VLOOKUP($A162,'EV ECONOMICA'!$A$10:$EL$387,48,0)</f>
        <v>1731369</v>
      </c>
      <c r="G162" s="144">
        <f>VLOOKUP($A162,'EV ECONOMICA'!$A$10:$EL$387,49,0)</f>
        <v>328960.11</v>
      </c>
      <c r="H162" s="34">
        <f t="shared" si="30"/>
        <v>2060329.1099999999</v>
      </c>
      <c r="I162" s="104">
        <f t="shared" si="31"/>
        <v>2060329.1099999999</v>
      </c>
    </row>
    <row r="163" spans="1:9" ht="38.25" x14ac:dyDescent="0.2">
      <c r="A163" s="103">
        <v>276</v>
      </c>
      <c r="B163" s="202" t="s">
        <v>425</v>
      </c>
      <c r="C163" s="121" t="s">
        <v>426</v>
      </c>
      <c r="D163" s="146">
        <v>1</v>
      </c>
      <c r="E163" s="24" t="s">
        <v>53</v>
      </c>
      <c r="F163" s="144">
        <f>VLOOKUP($A163,'EV ECONOMICA'!$A$10:$EL$387,48,0)</f>
        <v>21023</v>
      </c>
      <c r="G163" s="144">
        <f>VLOOKUP($A163,'EV ECONOMICA'!$A$10:$EL$387,49,0)</f>
        <v>0</v>
      </c>
      <c r="H163" s="34">
        <f t="shared" si="30"/>
        <v>21023</v>
      </c>
      <c r="I163" s="104">
        <f t="shared" si="31"/>
        <v>21023</v>
      </c>
    </row>
    <row r="164" spans="1:9" ht="38.25" x14ac:dyDescent="0.2">
      <c r="A164" s="103">
        <v>277</v>
      </c>
      <c r="B164" s="202" t="s">
        <v>427</v>
      </c>
      <c r="C164" s="121" t="s">
        <v>426</v>
      </c>
      <c r="D164" s="146">
        <v>1</v>
      </c>
      <c r="E164" s="24" t="s">
        <v>53</v>
      </c>
      <c r="F164" s="144">
        <f>VLOOKUP($A164,'EV ECONOMICA'!$A$10:$EL$387,48,0)</f>
        <v>21023</v>
      </c>
      <c r="G164" s="144">
        <f>VLOOKUP($A164,'EV ECONOMICA'!$A$10:$EL$387,49,0)</f>
        <v>3994.37</v>
      </c>
      <c r="H164" s="34">
        <f t="shared" si="30"/>
        <v>25017.37</v>
      </c>
      <c r="I164" s="104">
        <f t="shared" si="31"/>
        <v>25017.37</v>
      </c>
    </row>
    <row r="165" spans="1:9" ht="51" x14ac:dyDescent="0.2">
      <c r="A165" s="103">
        <v>281</v>
      </c>
      <c r="B165" s="202" t="s">
        <v>434</v>
      </c>
      <c r="C165" s="121" t="s">
        <v>435</v>
      </c>
      <c r="D165" s="146">
        <v>1</v>
      </c>
      <c r="E165" s="24" t="s">
        <v>53</v>
      </c>
      <c r="F165" s="144">
        <f>VLOOKUP($A165,'EV ECONOMICA'!$A$10:$EL$387,48,0)</f>
        <v>633568</v>
      </c>
      <c r="G165" s="144">
        <f>VLOOKUP($A165,'EV ECONOMICA'!$A$10:$EL$387,49,0)</f>
        <v>120377.92</v>
      </c>
      <c r="H165" s="34">
        <f t="shared" si="30"/>
        <v>753945.92</v>
      </c>
      <c r="I165" s="104">
        <f t="shared" si="31"/>
        <v>753945.92</v>
      </c>
    </row>
    <row r="166" spans="1:9" x14ac:dyDescent="0.2">
      <c r="A166" s="103">
        <v>284</v>
      </c>
      <c r="B166" s="202" t="s">
        <v>440</v>
      </c>
      <c r="C166" s="121" t="s">
        <v>441</v>
      </c>
      <c r="D166" s="146">
        <v>1</v>
      </c>
      <c r="E166" s="24" t="s">
        <v>53</v>
      </c>
      <c r="F166" s="144">
        <f>VLOOKUP($A166,'EV ECONOMICA'!$A$10:$EL$387,48,0)</f>
        <v>731</v>
      </c>
      <c r="G166" s="144">
        <f>VLOOKUP($A166,'EV ECONOMICA'!$A$10:$EL$387,49,0)</f>
        <v>0</v>
      </c>
      <c r="H166" s="34">
        <f t="shared" si="30"/>
        <v>731</v>
      </c>
      <c r="I166" s="104">
        <f t="shared" si="31"/>
        <v>731</v>
      </c>
    </row>
    <row r="167" spans="1:9" x14ac:dyDescent="0.2">
      <c r="A167" s="103">
        <v>292</v>
      </c>
      <c r="B167" s="202" t="s">
        <v>449</v>
      </c>
      <c r="C167" s="121" t="s">
        <v>441</v>
      </c>
      <c r="D167" s="146">
        <v>1</v>
      </c>
      <c r="E167" s="24" t="s">
        <v>53</v>
      </c>
      <c r="F167" s="144">
        <f>VLOOKUP($A167,'EV ECONOMICA'!$A$10:$EL$387,48,0)</f>
        <v>734</v>
      </c>
      <c r="G167" s="144">
        <f>VLOOKUP($A167,'EV ECONOMICA'!$A$10:$EL$387,49,0)</f>
        <v>0</v>
      </c>
      <c r="H167" s="34">
        <f t="shared" si="30"/>
        <v>734</v>
      </c>
      <c r="I167" s="104">
        <f t="shared" si="31"/>
        <v>734</v>
      </c>
    </row>
    <row r="168" spans="1:9" ht="25.5" x14ac:dyDescent="0.2">
      <c r="A168" s="103">
        <v>309</v>
      </c>
      <c r="B168" s="202" t="s">
        <v>467</v>
      </c>
      <c r="C168" s="121" t="s">
        <v>468</v>
      </c>
      <c r="D168" s="146">
        <v>1</v>
      </c>
      <c r="E168" s="24" t="s">
        <v>53</v>
      </c>
      <c r="F168" s="144">
        <f>VLOOKUP($A168,'EV ECONOMICA'!$A$10:$EL$387,48,0)</f>
        <v>9159</v>
      </c>
      <c r="G168" s="144">
        <f>VLOOKUP($A168,'EV ECONOMICA'!$A$10:$EL$387,49,0)</f>
        <v>0</v>
      </c>
      <c r="H168" s="34">
        <f t="shared" si="30"/>
        <v>9159</v>
      </c>
      <c r="I168" s="104">
        <f t="shared" si="31"/>
        <v>9159</v>
      </c>
    </row>
    <row r="169" spans="1:9" ht="25.5" x14ac:dyDescent="0.2">
      <c r="A169" s="103">
        <v>355</v>
      </c>
      <c r="B169" s="202" t="s">
        <v>521</v>
      </c>
      <c r="C169" s="121" t="s">
        <v>522</v>
      </c>
      <c r="D169" s="146">
        <v>1</v>
      </c>
      <c r="E169" s="24" t="s">
        <v>53</v>
      </c>
      <c r="F169" s="144">
        <f>VLOOKUP($A169,'EV ECONOMICA'!$A$10:$EL$387,48,0)</f>
        <v>2176</v>
      </c>
      <c r="G169" s="144">
        <f>VLOOKUP($A169,'EV ECONOMICA'!$A$10:$EL$387,49,0)</f>
        <v>0</v>
      </c>
      <c r="H169" s="34">
        <f t="shared" si="30"/>
        <v>2176</v>
      </c>
      <c r="I169" s="104">
        <f t="shared" si="31"/>
        <v>2176</v>
      </c>
    </row>
    <row r="170" spans="1:9" x14ac:dyDescent="0.2">
      <c r="A170" s="383"/>
      <c r="B170" s="384"/>
      <c r="C170" s="385"/>
      <c r="D170" s="385"/>
      <c r="E170" s="384"/>
      <c r="F170" s="384"/>
      <c r="G170" s="384"/>
      <c r="H170" s="384"/>
      <c r="I170" s="386"/>
    </row>
    <row r="171" spans="1:9" ht="15" x14ac:dyDescent="0.2">
      <c r="A171" s="358" t="s">
        <v>30</v>
      </c>
      <c r="B171" s="359"/>
      <c r="C171" s="359"/>
      <c r="D171" s="265"/>
      <c r="E171" s="360" t="s">
        <v>562</v>
      </c>
      <c r="F171" s="360"/>
      <c r="G171" s="360"/>
      <c r="H171" s="361"/>
      <c r="I171" s="362"/>
    </row>
    <row r="172" spans="1:9" ht="38.25" x14ac:dyDescent="0.2">
      <c r="A172" s="262" t="s">
        <v>16</v>
      </c>
      <c r="B172" s="263" t="s">
        <v>41</v>
      </c>
      <c r="C172" s="263" t="s">
        <v>40</v>
      </c>
      <c r="D172" s="263" t="s">
        <v>17</v>
      </c>
      <c r="E172" s="264" t="s">
        <v>50</v>
      </c>
      <c r="F172" s="119" t="s">
        <v>31</v>
      </c>
      <c r="G172" s="119" t="s">
        <v>32</v>
      </c>
      <c r="H172" s="143" t="s">
        <v>33</v>
      </c>
      <c r="I172" s="156" t="s">
        <v>34</v>
      </c>
    </row>
    <row r="173" spans="1:9" ht="25.5" x14ac:dyDescent="0.2">
      <c r="A173" s="103">
        <v>108</v>
      </c>
      <c r="B173" s="202" t="s">
        <v>195</v>
      </c>
      <c r="C173" s="121" t="s">
        <v>196</v>
      </c>
      <c r="D173" s="146">
        <v>1</v>
      </c>
      <c r="E173" s="24" t="s">
        <v>53</v>
      </c>
      <c r="F173" s="144">
        <f>VLOOKUP($A173,'EV ECONOMICA'!$A$10:$EL$387,58,0)</f>
        <v>3900</v>
      </c>
      <c r="G173" s="144">
        <f>VLOOKUP($A173,'EV ECONOMICA'!$A$10:$EL$387,59,0)</f>
        <v>741</v>
      </c>
      <c r="H173" s="34">
        <f t="shared" ref="H173" si="32">F173+G173</f>
        <v>4641</v>
      </c>
      <c r="I173" s="104">
        <f t="shared" ref="I173" si="33">D173*H173</f>
        <v>4641</v>
      </c>
    </row>
    <row r="174" spans="1:9" x14ac:dyDescent="0.2">
      <c r="A174" s="103">
        <v>233</v>
      </c>
      <c r="B174" s="202" t="s">
        <v>373</v>
      </c>
      <c r="C174" s="121" t="s">
        <v>374</v>
      </c>
      <c r="D174" s="146">
        <v>1</v>
      </c>
      <c r="E174" s="24" t="s">
        <v>53</v>
      </c>
      <c r="F174" s="144">
        <f>VLOOKUP($A174,'EV ECONOMICA'!$A$10:$EL$387,58,0)</f>
        <v>5600</v>
      </c>
      <c r="G174" s="144">
        <f>VLOOKUP($A174,'EV ECONOMICA'!$A$10:$EL$387,59,0)</f>
        <v>1064</v>
      </c>
      <c r="H174" s="34">
        <f t="shared" ref="H174" si="34">F174+G174</f>
        <v>6664</v>
      </c>
      <c r="I174" s="104">
        <f t="shared" ref="I174" si="35">D174*H174</f>
        <v>6664</v>
      </c>
    </row>
    <row r="175" spans="1:9" x14ac:dyDescent="0.2">
      <c r="A175" s="383"/>
      <c r="B175" s="384"/>
      <c r="C175" s="385"/>
      <c r="D175" s="385"/>
      <c r="E175" s="384"/>
      <c r="F175" s="384"/>
      <c r="G175" s="384"/>
      <c r="H175" s="384"/>
      <c r="I175" s="386"/>
    </row>
    <row r="176" spans="1:9" ht="15" x14ac:dyDescent="0.2">
      <c r="A176" s="358" t="s">
        <v>30</v>
      </c>
      <c r="B176" s="359"/>
      <c r="C176" s="359"/>
      <c r="D176" s="265"/>
      <c r="E176" s="360" t="s">
        <v>563</v>
      </c>
      <c r="F176" s="360"/>
      <c r="G176" s="360"/>
      <c r="H176" s="361"/>
      <c r="I176" s="362"/>
    </row>
    <row r="177" spans="1:9" ht="38.25" x14ac:dyDescent="0.2">
      <c r="A177" s="262" t="s">
        <v>16</v>
      </c>
      <c r="B177" s="263" t="s">
        <v>41</v>
      </c>
      <c r="C177" s="263" t="s">
        <v>40</v>
      </c>
      <c r="D177" s="263" t="s">
        <v>17</v>
      </c>
      <c r="E177" s="264" t="s">
        <v>50</v>
      </c>
      <c r="F177" s="119" t="s">
        <v>31</v>
      </c>
      <c r="G177" s="119" t="s">
        <v>32</v>
      </c>
      <c r="H177" s="143" t="s">
        <v>33</v>
      </c>
      <c r="I177" s="156" t="s">
        <v>34</v>
      </c>
    </row>
    <row r="178" spans="1:9" ht="25.5" x14ac:dyDescent="0.2">
      <c r="A178" s="103">
        <v>1</v>
      </c>
      <c r="B178" s="202" t="s">
        <v>51</v>
      </c>
      <c r="C178" s="121" t="s">
        <v>52</v>
      </c>
      <c r="D178" s="146">
        <v>1</v>
      </c>
      <c r="E178" s="24" t="s">
        <v>53</v>
      </c>
      <c r="F178" s="144">
        <f>VLOOKUP($A178,'EV ECONOMICA'!$A$10:$EL$387,63,0)</f>
        <v>5500</v>
      </c>
      <c r="G178" s="144">
        <f>VLOOKUP($A178,'EV ECONOMICA'!$A$10:$EL$387,64,0)</f>
        <v>0</v>
      </c>
      <c r="H178" s="34">
        <f t="shared" ref="H178" si="36">F178+G178</f>
        <v>5500</v>
      </c>
      <c r="I178" s="104">
        <f t="shared" ref="I178" si="37">D178*H178</f>
        <v>5500</v>
      </c>
    </row>
    <row r="179" spans="1:9" ht="25.5" x14ac:dyDescent="0.2">
      <c r="A179" s="103">
        <v>2</v>
      </c>
      <c r="B179" s="202" t="s">
        <v>54</v>
      </c>
      <c r="C179" s="121" t="s">
        <v>52</v>
      </c>
      <c r="D179" s="146">
        <v>1</v>
      </c>
      <c r="E179" s="24" t="s">
        <v>53</v>
      </c>
      <c r="F179" s="144">
        <f>VLOOKUP($A179,'EV ECONOMICA'!$A$10:$EL$387,63,0)</f>
        <v>5500</v>
      </c>
      <c r="G179" s="144">
        <f>VLOOKUP($A179,'EV ECONOMICA'!$A$10:$EL$387,64,0)</f>
        <v>0</v>
      </c>
      <c r="H179" s="34">
        <f t="shared" ref="H179:H242" si="38">F179+G179</f>
        <v>5500</v>
      </c>
      <c r="I179" s="104">
        <f t="shared" ref="I179:I242" si="39">D179*H179</f>
        <v>5500</v>
      </c>
    </row>
    <row r="180" spans="1:9" ht="25.5" x14ac:dyDescent="0.2">
      <c r="A180" s="103">
        <v>4</v>
      </c>
      <c r="B180" s="202" t="s">
        <v>56</v>
      </c>
      <c r="C180" s="146" t="s">
        <v>52</v>
      </c>
      <c r="D180" s="146">
        <v>1</v>
      </c>
      <c r="E180" s="24" t="s">
        <v>53</v>
      </c>
      <c r="F180" s="144">
        <f>VLOOKUP($A180,'EV ECONOMICA'!$A$10:$EL$387,63,0)</f>
        <v>6500</v>
      </c>
      <c r="G180" s="144">
        <f>VLOOKUP($A180,'EV ECONOMICA'!$A$10:$EL$387,64,0)</f>
        <v>0</v>
      </c>
      <c r="H180" s="34">
        <f t="shared" si="38"/>
        <v>6500</v>
      </c>
      <c r="I180" s="104">
        <f t="shared" si="39"/>
        <v>6500</v>
      </c>
    </row>
    <row r="181" spans="1:9" ht="25.5" x14ac:dyDescent="0.2">
      <c r="A181" s="103">
        <v>8</v>
      </c>
      <c r="B181" s="202" t="s">
        <v>60</v>
      </c>
      <c r="C181" s="121" t="s">
        <v>52</v>
      </c>
      <c r="D181" s="146">
        <v>1</v>
      </c>
      <c r="E181" s="24" t="s">
        <v>53</v>
      </c>
      <c r="F181" s="144">
        <f>VLOOKUP($A181,'EV ECONOMICA'!$A$10:$EL$387,63,0)</f>
        <v>5500</v>
      </c>
      <c r="G181" s="144">
        <f>VLOOKUP($A181,'EV ECONOMICA'!$A$10:$EL$387,64,0)</f>
        <v>0</v>
      </c>
      <c r="H181" s="34">
        <f t="shared" si="38"/>
        <v>5500</v>
      </c>
      <c r="I181" s="104">
        <f t="shared" si="39"/>
        <v>5500</v>
      </c>
    </row>
    <row r="182" spans="1:9" ht="25.5" x14ac:dyDescent="0.2">
      <c r="A182" s="103">
        <v>9</v>
      </c>
      <c r="B182" s="202" t="s">
        <v>61</v>
      </c>
      <c r="C182" s="121" t="s">
        <v>52</v>
      </c>
      <c r="D182" s="146">
        <v>1</v>
      </c>
      <c r="E182" s="24" t="s">
        <v>53</v>
      </c>
      <c r="F182" s="144">
        <f>VLOOKUP($A182,'EV ECONOMICA'!$A$10:$EL$387,63,0)</f>
        <v>5500</v>
      </c>
      <c r="G182" s="144">
        <f>VLOOKUP($A182,'EV ECONOMICA'!$A$10:$EL$387,64,0)</f>
        <v>0</v>
      </c>
      <c r="H182" s="34">
        <f t="shared" si="38"/>
        <v>5500</v>
      </c>
      <c r="I182" s="104">
        <f t="shared" si="39"/>
        <v>5500</v>
      </c>
    </row>
    <row r="183" spans="1:9" ht="25.5" x14ac:dyDescent="0.2">
      <c r="A183" s="103">
        <v>10</v>
      </c>
      <c r="B183" s="202" t="s">
        <v>62</v>
      </c>
      <c r="C183" s="121" t="s">
        <v>52</v>
      </c>
      <c r="D183" s="146">
        <v>1</v>
      </c>
      <c r="E183" s="24" t="s">
        <v>53</v>
      </c>
      <c r="F183" s="144">
        <f>VLOOKUP($A183,'EV ECONOMICA'!$A$10:$EL$387,63,0)</f>
        <v>5150</v>
      </c>
      <c r="G183" s="144">
        <f>VLOOKUP($A183,'EV ECONOMICA'!$A$10:$EL$387,64,0)</f>
        <v>0</v>
      </c>
      <c r="H183" s="34">
        <f t="shared" si="38"/>
        <v>5150</v>
      </c>
      <c r="I183" s="104">
        <f t="shared" si="39"/>
        <v>5150</v>
      </c>
    </row>
    <row r="184" spans="1:9" ht="25.5" x14ac:dyDescent="0.2">
      <c r="A184" s="103">
        <v>12</v>
      </c>
      <c r="B184" s="202" t="s">
        <v>64</v>
      </c>
      <c r="C184" s="121" t="s">
        <v>52</v>
      </c>
      <c r="D184" s="146">
        <v>1</v>
      </c>
      <c r="E184" s="24" t="s">
        <v>53</v>
      </c>
      <c r="F184" s="144">
        <f>VLOOKUP($A184,'EV ECONOMICA'!$A$10:$EL$387,63,0)</f>
        <v>5400</v>
      </c>
      <c r="G184" s="144">
        <f>VLOOKUP($A184,'EV ECONOMICA'!$A$10:$EL$387,64,0)</f>
        <v>0</v>
      </c>
      <c r="H184" s="34">
        <f t="shared" si="38"/>
        <v>5400</v>
      </c>
      <c r="I184" s="104">
        <f t="shared" si="39"/>
        <v>5400</v>
      </c>
    </row>
    <row r="185" spans="1:9" ht="25.5" x14ac:dyDescent="0.2">
      <c r="A185" s="103">
        <v>13</v>
      </c>
      <c r="B185" s="202" t="s">
        <v>65</v>
      </c>
      <c r="C185" s="121" t="s">
        <v>52</v>
      </c>
      <c r="D185" s="146">
        <v>1</v>
      </c>
      <c r="E185" s="24" t="s">
        <v>53</v>
      </c>
      <c r="F185" s="144">
        <f>VLOOKUP($A185,'EV ECONOMICA'!$A$10:$EL$387,63,0)</f>
        <v>5500</v>
      </c>
      <c r="G185" s="144">
        <f>VLOOKUP($A185,'EV ECONOMICA'!$A$10:$EL$387,64,0)</f>
        <v>0</v>
      </c>
      <c r="H185" s="34">
        <f t="shared" si="38"/>
        <v>5500</v>
      </c>
      <c r="I185" s="104">
        <f t="shared" si="39"/>
        <v>5500</v>
      </c>
    </row>
    <row r="186" spans="1:9" ht="25.5" x14ac:dyDescent="0.2">
      <c r="A186" s="103">
        <v>14</v>
      </c>
      <c r="B186" s="202" t="s">
        <v>66</v>
      </c>
      <c r="C186" s="121" t="s">
        <v>52</v>
      </c>
      <c r="D186" s="146">
        <v>1</v>
      </c>
      <c r="E186" s="24" t="s">
        <v>53</v>
      </c>
      <c r="F186" s="144">
        <f>VLOOKUP($A186,'EV ECONOMICA'!$A$10:$EL$387,63,0)</f>
        <v>5500</v>
      </c>
      <c r="G186" s="144">
        <f>VLOOKUP($A186,'EV ECONOMICA'!$A$10:$EL$387,64,0)</f>
        <v>0</v>
      </c>
      <c r="H186" s="34">
        <f t="shared" si="38"/>
        <v>5500</v>
      </c>
      <c r="I186" s="104">
        <f t="shared" si="39"/>
        <v>5500</v>
      </c>
    </row>
    <row r="187" spans="1:9" ht="25.5" x14ac:dyDescent="0.2">
      <c r="A187" s="103">
        <v>15</v>
      </c>
      <c r="B187" s="202" t="s">
        <v>67</v>
      </c>
      <c r="C187" s="121" t="s">
        <v>52</v>
      </c>
      <c r="D187" s="146">
        <v>1</v>
      </c>
      <c r="E187" s="24" t="s">
        <v>53</v>
      </c>
      <c r="F187" s="144">
        <f>VLOOKUP($A187,'EV ECONOMICA'!$A$10:$EL$387,63,0)</f>
        <v>5950</v>
      </c>
      <c r="G187" s="144">
        <f>VLOOKUP($A187,'EV ECONOMICA'!$A$10:$EL$387,64,0)</f>
        <v>0</v>
      </c>
      <c r="H187" s="34">
        <f t="shared" si="38"/>
        <v>5950</v>
      </c>
      <c r="I187" s="104">
        <f t="shared" si="39"/>
        <v>5950</v>
      </c>
    </row>
    <row r="188" spans="1:9" ht="25.5" x14ac:dyDescent="0.2">
      <c r="A188" s="103">
        <v>16</v>
      </c>
      <c r="B188" s="202" t="s">
        <v>68</v>
      </c>
      <c r="C188" s="121" t="s">
        <v>52</v>
      </c>
      <c r="D188" s="146">
        <v>1</v>
      </c>
      <c r="E188" s="24" t="s">
        <v>53</v>
      </c>
      <c r="F188" s="144">
        <f>VLOOKUP($A188,'EV ECONOMICA'!$A$10:$EL$387,63,0)</f>
        <v>7500</v>
      </c>
      <c r="G188" s="144">
        <f>VLOOKUP($A188,'EV ECONOMICA'!$A$10:$EL$387,64,0)</f>
        <v>0</v>
      </c>
      <c r="H188" s="34">
        <f t="shared" si="38"/>
        <v>7500</v>
      </c>
      <c r="I188" s="104">
        <f t="shared" si="39"/>
        <v>7500</v>
      </c>
    </row>
    <row r="189" spans="1:9" ht="25.5" x14ac:dyDescent="0.2">
      <c r="A189" s="103">
        <v>17</v>
      </c>
      <c r="B189" s="202" t="s">
        <v>69</v>
      </c>
      <c r="C189" s="121" t="s">
        <v>52</v>
      </c>
      <c r="D189" s="146">
        <v>1</v>
      </c>
      <c r="E189" s="24" t="s">
        <v>53</v>
      </c>
      <c r="F189" s="144">
        <f>VLOOKUP($A189,'EV ECONOMICA'!$A$10:$EL$387,63,0)</f>
        <v>5500</v>
      </c>
      <c r="G189" s="144">
        <f>VLOOKUP($A189,'EV ECONOMICA'!$A$10:$EL$387,64,0)</f>
        <v>0</v>
      </c>
      <c r="H189" s="34">
        <f t="shared" si="38"/>
        <v>5500</v>
      </c>
      <c r="I189" s="104">
        <f t="shared" si="39"/>
        <v>5500</v>
      </c>
    </row>
    <row r="190" spans="1:9" ht="25.5" x14ac:dyDescent="0.2">
      <c r="A190" s="103">
        <v>18</v>
      </c>
      <c r="B190" s="202" t="s">
        <v>70</v>
      </c>
      <c r="C190" s="121" t="s">
        <v>52</v>
      </c>
      <c r="D190" s="146">
        <v>1</v>
      </c>
      <c r="E190" s="24" t="s">
        <v>53</v>
      </c>
      <c r="F190" s="144">
        <f>VLOOKUP($A190,'EV ECONOMICA'!$A$10:$EL$387,63,0)</f>
        <v>6900</v>
      </c>
      <c r="G190" s="144">
        <f>VLOOKUP($A190,'EV ECONOMICA'!$A$10:$EL$387,64,0)</f>
        <v>0</v>
      </c>
      <c r="H190" s="34">
        <f t="shared" si="38"/>
        <v>6900</v>
      </c>
      <c r="I190" s="104">
        <f t="shared" si="39"/>
        <v>6900</v>
      </c>
    </row>
    <row r="191" spans="1:9" ht="25.5" x14ac:dyDescent="0.2">
      <c r="A191" s="103">
        <v>19</v>
      </c>
      <c r="B191" s="202" t="s">
        <v>71</v>
      </c>
      <c r="C191" s="121" t="s">
        <v>52</v>
      </c>
      <c r="D191" s="146">
        <v>1</v>
      </c>
      <c r="E191" s="24" t="s">
        <v>53</v>
      </c>
      <c r="F191" s="144">
        <f>VLOOKUP($A191,'EV ECONOMICA'!$A$10:$EL$387,63,0)</f>
        <v>5500</v>
      </c>
      <c r="G191" s="144">
        <f>VLOOKUP($A191,'EV ECONOMICA'!$A$10:$EL$387,64,0)</f>
        <v>0</v>
      </c>
      <c r="H191" s="34">
        <f t="shared" si="38"/>
        <v>5500</v>
      </c>
      <c r="I191" s="104">
        <f t="shared" si="39"/>
        <v>5500</v>
      </c>
    </row>
    <row r="192" spans="1:9" ht="25.5" x14ac:dyDescent="0.2">
      <c r="A192" s="103">
        <v>21</v>
      </c>
      <c r="B192" s="202" t="s">
        <v>73</v>
      </c>
      <c r="C192" s="121" t="s">
        <v>52</v>
      </c>
      <c r="D192" s="146">
        <v>1</v>
      </c>
      <c r="E192" s="24" t="s">
        <v>53</v>
      </c>
      <c r="F192" s="144">
        <f>VLOOKUP($A192,'EV ECONOMICA'!$A$10:$EL$387,63,0)</f>
        <v>5400</v>
      </c>
      <c r="G192" s="144">
        <f>VLOOKUP($A192,'EV ECONOMICA'!$A$10:$EL$387,64,0)</f>
        <v>0</v>
      </c>
      <c r="H192" s="34">
        <f t="shared" si="38"/>
        <v>5400</v>
      </c>
      <c r="I192" s="104">
        <f t="shared" si="39"/>
        <v>5400</v>
      </c>
    </row>
    <row r="193" spans="1:9" ht="25.5" x14ac:dyDescent="0.2">
      <c r="A193" s="103">
        <v>90</v>
      </c>
      <c r="B193" s="202" t="s">
        <v>165</v>
      </c>
      <c r="C193" s="121" t="s">
        <v>166</v>
      </c>
      <c r="D193" s="146">
        <v>1</v>
      </c>
      <c r="E193" s="24" t="s">
        <v>53</v>
      </c>
      <c r="F193" s="144">
        <f>VLOOKUP($A193,'EV ECONOMICA'!$A$10:$EL$387,63,0)</f>
        <v>911241</v>
      </c>
      <c r="G193" s="144">
        <f>VLOOKUP($A193,'EV ECONOMICA'!$A$10:$EL$387,64,0)</f>
        <v>173135.79</v>
      </c>
      <c r="H193" s="34">
        <f t="shared" si="38"/>
        <v>1084376.79</v>
      </c>
      <c r="I193" s="104">
        <f t="shared" si="39"/>
        <v>1084376.79</v>
      </c>
    </row>
    <row r="194" spans="1:9" ht="51" x14ac:dyDescent="0.2">
      <c r="A194" s="103">
        <v>97</v>
      </c>
      <c r="B194" s="202" t="s">
        <v>177</v>
      </c>
      <c r="C194" s="121" t="s">
        <v>178</v>
      </c>
      <c r="D194" s="146">
        <v>1</v>
      </c>
      <c r="E194" s="24" t="s">
        <v>53</v>
      </c>
      <c r="F194" s="144">
        <f>VLOOKUP($A194,'EV ECONOMICA'!$A$10:$EL$387,63,0)</f>
        <v>6100</v>
      </c>
      <c r="G194" s="144">
        <f>VLOOKUP($A194,'EV ECONOMICA'!$A$10:$EL$387,64,0)</f>
        <v>0</v>
      </c>
      <c r="H194" s="34">
        <f t="shared" si="38"/>
        <v>6100</v>
      </c>
      <c r="I194" s="104">
        <f t="shared" si="39"/>
        <v>6100</v>
      </c>
    </row>
    <row r="195" spans="1:9" ht="51" x14ac:dyDescent="0.2">
      <c r="A195" s="103">
        <v>98</v>
      </c>
      <c r="B195" s="202" t="s">
        <v>179</v>
      </c>
      <c r="C195" s="121" t="s">
        <v>178</v>
      </c>
      <c r="D195" s="146">
        <v>1</v>
      </c>
      <c r="E195" s="24" t="s">
        <v>53</v>
      </c>
      <c r="F195" s="144">
        <f>VLOOKUP($A195,'EV ECONOMICA'!$A$10:$EL$387,63,0)</f>
        <v>6100</v>
      </c>
      <c r="G195" s="144">
        <f>VLOOKUP($A195,'EV ECONOMICA'!$A$10:$EL$387,64,0)</f>
        <v>0</v>
      </c>
      <c r="H195" s="34">
        <f t="shared" si="38"/>
        <v>6100</v>
      </c>
      <c r="I195" s="104">
        <f t="shared" si="39"/>
        <v>6100</v>
      </c>
    </row>
    <row r="196" spans="1:9" ht="25.5" x14ac:dyDescent="0.2">
      <c r="A196" s="103">
        <v>104</v>
      </c>
      <c r="B196" s="202" t="s">
        <v>188</v>
      </c>
      <c r="C196" s="121" t="s">
        <v>189</v>
      </c>
      <c r="D196" s="146">
        <v>1</v>
      </c>
      <c r="E196" s="24" t="s">
        <v>53</v>
      </c>
      <c r="F196" s="144">
        <f>VLOOKUP($A196,'EV ECONOMICA'!$A$10:$EL$387,63,0)</f>
        <v>614537</v>
      </c>
      <c r="G196" s="144">
        <f>VLOOKUP($A196,'EV ECONOMICA'!$A$10:$EL$387,64,0)</f>
        <v>116762.03</v>
      </c>
      <c r="H196" s="34">
        <f t="shared" si="38"/>
        <v>731299.03</v>
      </c>
      <c r="I196" s="104">
        <f t="shared" si="39"/>
        <v>731299.03</v>
      </c>
    </row>
    <row r="197" spans="1:9" ht="25.5" x14ac:dyDescent="0.2">
      <c r="A197" s="103">
        <v>113</v>
      </c>
      <c r="B197" s="202" t="s">
        <v>205</v>
      </c>
      <c r="C197" s="121" t="s">
        <v>206</v>
      </c>
      <c r="D197" s="146">
        <v>1</v>
      </c>
      <c r="E197" s="24" t="s">
        <v>53</v>
      </c>
      <c r="F197" s="144">
        <f>VLOOKUP($A197,'EV ECONOMICA'!$A$10:$EL$387,63,0)</f>
        <v>18000</v>
      </c>
      <c r="G197" s="144">
        <f>VLOOKUP($A197,'EV ECONOMICA'!$A$10:$EL$387,64,0)</f>
        <v>0</v>
      </c>
      <c r="H197" s="34">
        <f t="shared" si="38"/>
        <v>18000</v>
      </c>
      <c r="I197" s="104">
        <f t="shared" si="39"/>
        <v>18000</v>
      </c>
    </row>
    <row r="198" spans="1:9" x14ac:dyDescent="0.2">
      <c r="A198" s="103">
        <v>114</v>
      </c>
      <c r="B198" s="202" t="s">
        <v>207</v>
      </c>
      <c r="C198" s="121" t="s">
        <v>208</v>
      </c>
      <c r="D198" s="146">
        <v>1</v>
      </c>
      <c r="E198" s="24" t="s">
        <v>53</v>
      </c>
      <c r="F198" s="144">
        <f>VLOOKUP($A198,'EV ECONOMICA'!$A$10:$EL$387,63,0)</f>
        <v>18000</v>
      </c>
      <c r="G198" s="144">
        <f>VLOOKUP($A198,'EV ECONOMICA'!$A$10:$EL$387,64,0)</f>
        <v>0</v>
      </c>
      <c r="H198" s="34">
        <f t="shared" si="38"/>
        <v>18000</v>
      </c>
      <c r="I198" s="104">
        <f t="shared" si="39"/>
        <v>18000</v>
      </c>
    </row>
    <row r="199" spans="1:9" ht="25.5" x14ac:dyDescent="0.2">
      <c r="A199" s="103">
        <v>120</v>
      </c>
      <c r="B199" s="202" t="s">
        <v>217</v>
      </c>
      <c r="C199" s="121" t="s">
        <v>218</v>
      </c>
      <c r="D199" s="146">
        <v>1</v>
      </c>
      <c r="E199" s="24" t="s">
        <v>53</v>
      </c>
      <c r="F199" s="144">
        <f>VLOOKUP($A199,'EV ECONOMICA'!$A$10:$EL$387,63,0)</f>
        <v>350600</v>
      </c>
      <c r="G199" s="144">
        <f>VLOOKUP($A199,'EV ECONOMICA'!$A$10:$EL$387,64,0)</f>
        <v>66614</v>
      </c>
      <c r="H199" s="34">
        <f t="shared" si="38"/>
        <v>417214</v>
      </c>
      <c r="I199" s="104">
        <f t="shared" si="39"/>
        <v>417214</v>
      </c>
    </row>
    <row r="200" spans="1:9" ht="25.5" x14ac:dyDescent="0.2">
      <c r="A200" s="103">
        <v>121</v>
      </c>
      <c r="B200" s="202" t="s">
        <v>219</v>
      </c>
      <c r="C200" s="121" t="s">
        <v>218</v>
      </c>
      <c r="D200" s="146">
        <v>1</v>
      </c>
      <c r="E200" s="24" t="s">
        <v>53</v>
      </c>
      <c r="F200" s="144">
        <f>VLOOKUP($A200,'EV ECONOMICA'!$A$10:$EL$387,63,0)</f>
        <v>647700</v>
      </c>
      <c r="G200" s="144">
        <f>VLOOKUP($A200,'EV ECONOMICA'!$A$10:$EL$387,64,0)</f>
        <v>123063</v>
      </c>
      <c r="H200" s="34">
        <f t="shared" si="38"/>
        <v>770763</v>
      </c>
      <c r="I200" s="104">
        <f t="shared" si="39"/>
        <v>770763</v>
      </c>
    </row>
    <row r="201" spans="1:9" ht="25.5" x14ac:dyDescent="0.2">
      <c r="A201" s="103">
        <v>130</v>
      </c>
      <c r="B201" s="202" t="s">
        <v>233</v>
      </c>
      <c r="C201" s="121" t="s">
        <v>234</v>
      </c>
      <c r="D201" s="146">
        <v>1</v>
      </c>
      <c r="E201" s="24" t="s">
        <v>53</v>
      </c>
      <c r="F201" s="144">
        <f>VLOOKUP($A201,'EV ECONOMICA'!$A$10:$EL$387,63,0)</f>
        <v>848879</v>
      </c>
      <c r="G201" s="144">
        <f>VLOOKUP($A201,'EV ECONOMICA'!$A$10:$EL$387,64,0)</f>
        <v>161287.01</v>
      </c>
      <c r="H201" s="34">
        <f t="shared" si="38"/>
        <v>1010166.01</v>
      </c>
      <c r="I201" s="104">
        <f t="shared" si="39"/>
        <v>1010166.01</v>
      </c>
    </row>
    <row r="202" spans="1:9" ht="25.5" x14ac:dyDescent="0.2">
      <c r="A202" s="103">
        <v>131</v>
      </c>
      <c r="B202" s="202" t="s">
        <v>235</v>
      </c>
      <c r="C202" s="121" t="s">
        <v>234</v>
      </c>
      <c r="D202" s="146">
        <v>1</v>
      </c>
      <c r="E202" s="24" t="s">
        <v>53</v>
      </c>
      <c r="F202" s="144">
        <f>VLOOKUP($A202,'EV ECONOMICA'!$A$10:$EL$387,63,0)</f>
        <v>1061099</v>
      </c>
      <c r="G202" s="144">
        <f>VLOOKUP($A202,'EV ECONOMICA'!$A$10:$EL$387,64,0)</f>
        <v>201608.81</v>
      </c>
      <c r="H202" s="34">
        <f t="shared" si="38"/>
        <v>1262707.81</v>
      </c>
      <c r="I202" s="104">
        <f t="shared" si="39"/>
        <v>1262707.81</v>
      </c>
    </row>
    <row r="203" spans="1:9" ht="25.5" x14ac:dyDescent="0.2">
      <c r="A203" s="103">
        <v>132</v>
      </c>
      <c r="B203" s="202" t="s">
        <v>236</v>
      </c>
      <c r="C203" s="121" t="s">
        <v>234</v>
      </c>
      <c r="D203" s="146">
        <v>1</v>
      </c>
      <c r="E203" s="24" t="s">
        <v>53</v>
      </c>
      <c r="F203" s="144">
        <f>VLOOKUP($A203,'EV ECONOMICA'!$A$10:$EL$387,63,0)</f>
        <v>882352</v>
      </c>
      <c r="G203" s="144">
        <f>VLOOKUP($A203,'EV ECONOMICA'!$A$10:$EL$387,64,0)</f>
        <v>167646.88</v>
      </c>
      <c r="H203" s="34">
        <f t="shared" si="38"/>
        <v>1049998.8799999999</v>
      </c>
      <c r="I203" s="104">
        <f t="shared" si="39"/>
        <v>1049998.8799999999</v>
      </c>
    </row>
    <row r="204" spans="1:9" ht="25.5" x14ac:dyDescent="0.2">
      <c r="A204" s="103">
        <v>133</v>
      </c>
      <c r="B204" s="202" t="s">
        <v>237</v>
      </c>
      <c r="C204" s="121" t="s">
        <v>234</v>
      </c>
      <c r="D204" s="146">
        <v>1</v>
      </c>
      <c r="E204" s="24" t="s">
        <v>53</v>
      </c>
      <c r="F204" s="144">
        <f>VLOOKUP($A204,'EV ECONOMICA'!$A$10:$EL$387,63,0)</f>
        <v>319000</v>
      </c>
      <c r="G204" s="144">
        <f>VLOOKUP($A204,'EV ECONOMICA'!$A$10:$EL$387,64,0)</f>
        <v>60610</v>
      </c>
      <c r="H204" s="34">
        <f t="shared" si="38"/>
        <v>379610</v>
      </c>
      <c r="I204" s="104">
        <f t="shared" si="39"/>
        <v>379610</v>
      </c>
    </row>
    <row r="205" spans="1:9" ht="25.5" x14ac:dyDescent="0.2">
      <c r="A205" s="103">
        <v>134</v>
      </c>
      <c r="B205" s="202" t="s">
        <v>238</v>
      </c>
      <c r="C205" s="121" t="s">
        <v>234</v>
      </c>
      <c r="D205" s="146">
        <v>1</v>
      </c>
      <c r="E205" s="24" t="s">
        <v>53</v>
      </c>
      <c r="F205" s="144">
        <f>VLOOKUP($A205,'EV ECONOMICA'!$A$10:$EL$387,63,0)</f>
        <v>357101</v>
      </c>
      <c r="G205" s="144">
        <f>VLOOKUP($A205,'EV ECONOMICA'!$A$10:$EL$387,64,0)</f>
        <v>67849.19</v>
      </c>
      <c r="H205" s="34">
        <f t="shared" si="38"/>
        <v>424950.19</v>
      </c>
      <c r="I205" s="104">
        <f t="shared" si="39"/>
        <v>424950.19</v>
      </c>
    </row>
    <row r="206" spans="1:9" ht="25.5" x14ac:dyDescent="0.2">
      <c r="A206" s="103">
        <v>138</v>
      </c>
      <c r="B206" s="202" t="s">
        <v>245</v>
      </c>
      <c r="C206" s="121" t="s">
        <v>244</v>
      </c>
      <c r="D206" s="146">
        <v>1</v>
      </c>
      <c r="E206" s="24" t="s">
        <v>53</v>
      </c>
      <c r="F206" s="144">
        <f>VLOOKUP($A206,'EV ECONOMICA'!$A$10:$EL$387,63,0)</f>
        <v>50000</v>
      </c>
      <c r="G206" s="144">
        <f>VLOOKUP($A206,'EV ECONOMICA'!$A$10:$EL$387,64,0)</f>
        <v>0</v>
      </c>
      <c r="H206" s="34">
        <f t="shared" si="38"/>
        <v>50000</v>
      </c>
      <c r="I206" s="104">
        <f t="shared" si="39"/>
        <v>50000</v>
      </c>
    </row>
    <row r="207" spans="1:9" ht="25.5" x14ac:dyDescent="0.2">
      <c r="A207" s="103">
        <v>139</v>
      </c>
      <c r="B207" s="202" t="s">
        <v>246</v>
      </c>
      <c r="C207" s="121" t="s">
        <v>244</v>
      </c>
      <c r="D207" s="146">
        <v>1</v>
      </c>
      <c r="E207" s="24" t="s">
        <v>53</v>
      </c>
      <c r="F207" s="144">
        <f>VLOOKUP($A207,'EV ECONOMICA'!$A$10:$EL$387,63,0)</f>
        <v>205800</v>
      </c>
      <c r="G207" s="144">
        <f>VLOOKUP($A207,'EV ECONOMICA'!$A$10:$EL$387,64,0)</f>
        <v>0</v>
      </c>
      <c r="H207" s="34">
        <f t="shared" si="38"/>
        <v>205800</v>
      </c>
      <c r="I207" s="104">
        <f t="shared" si="39"/>
        <v>205800</v>
      </c>
    </row>
    <row r="208" spans="1:9" ht="25.5" x14ac:dyDescent="0.2">
      <c r="A208" s="103">
        <v>140</v>
      </c>
      <c r="B208" s="202" t="s">
        <v>247</v>
      </c>
      <c r="C208" s="121" t="s">
        <v>244</v>
      </c>
      <c r="D208" s="146">
        <v>1</v>
      </c>
      <c r="E208" s="24" t="s">
        <v>53</v>
      </c>
      <c r="F208" s="144">
        <f>VLOOKUP($A208,'EV ECONOMICA'!$A$10:$EL$387,63,0)</f>
        <v>89000</v>
      </c>
      <c r="G208" s="144">
        <f>VLOOKUP($A208,'EV ECONOMICA'!$A$10:$EL$387,64,0)</f>
        <v>0</v>
      </c>
      <c r="H208" s="34">
        <f t="shared" si="38"/>
        <v>89000</v>
      </c>
      <c r="I208" s="104">
        <f t="shared" si="39"/>
        <v>89000</v>
      </c>
    </row>
    <row r="209" spans="1:9" ht="25.5" x14ac:dyDescent="0.2">
      <c r="A209" s="103">
        <v>141</v>
      </c>
      <c r="B209" s="202" t="s">
        <v>248</v>
      </c>
      <c r="C209" s="121" t="s">
        <v>244</v>
      </c>
      <c r="D209" s="146">
        <v>1</v>
      </c>
      <c r="E209" s="24" t="s">
        <v>53</v>
      </c>
      <c r="F209" s="144">
        <f>VLOOKUP($A209,'EV ECONOMICA'!$A$10:$EL$387,63,0)</f>
        <v>123480</v>
      </c>
      <c r="G209" s="144">
        <f>VLOOKUP($A209,'EV ECONOMICA'!$A$10:$EL$387,64,0)</f>
        <v>0</v>
      </c>
      <c r="H209" s="34">
        <f t="shared" si="38"/>
        <v>123480</v>
      </c>
      <c r="I209" s="104">
        <f t="shared" si="39"/>
        <v>123480</v>
      </c>
    </row>
    <row r="210" spans="1:9" ht="25.5" x14ac:dyDescent="0.2">
      <c r="A210" s="103">
        <v>142</v>
      </c>
      <c r="B210" s="202" t="s">
        <v>249</v>
      </c>
      <c r="C210" s="121" t="s">
        <v>244</v>
      </c>
      <c r="D210" s="146">
        <v>1</v>
      </c>
      <c r="E210" s="24" t="s">
        <v>53</v>
      </c>
      <c r="F210" s="144">
        <f>VLOOKUP($A210,'EV ECONOMICA'!$A$10:$EL$387,63,0)</f>
        <v>205800</v>
      </c>
      <c r="G210" s="144">
        <f>VLOOKUP($A210,'EV ECONOMICA'!$A$10:$EL$387,64,0)</f>
        <v>0</v>
      </c>
      <c r="H210" s="34">
        <f t="shared" si="38"/>
        <v>205800</v>
      </c>
      <c r="I210" s="104">
        <f t="shared" si="39"/>
        <v>205800</v>
      </c>
    </row>
    <row r="211" spans="1:9" ht="51" x14ac:dyDescent="0.2">
      <c r="A211" s="103">
        <v>173</v>
      </c>
      <c r="B211" s="202" t="s">
        <v>296</v>
      </c>
      <c r="C211" s="121" t="s">
        <v>294</v>
      </c>
      <c r="D211" s="146">
        <v>1</v>
      </c>
      <c r="E211" s="24" t="s">
        <v>53</v>
      </c>
      <c r="F211" s="144">
        <f>VLOOKUP($A211,'EV ECONOMICA'!$A$10:$EL$387,63,0)</f>
        <v>3800000</v>
      </c>
      <c r="G211" s="144">
        <f>VLOOKUP($A211,'EV ECONOMICA'!$A$10:$EL$387,64,0)</f>
        <v>0</v>
      </c>
      <c r="H211" s="34">
        <f t="shared" si="38"/>
        <v>3800000</v>
      </c>
      <c r="I211" s="104">
        <f t="shared" si="39"/>
        <v>3800000</v>
      </c>
    </row>
    <row r="212" spans="1:9" ht="38.25" x14ac:dyDescent="0.2">
      <c r="A212" s="103">
        <v>175</v>
      </c>
      <c r="B212" s="202" t="s">
        <v>298</v>
      </c>
      <c r="C212" s="121" t="s">
        <v>294</v>
      </c>
      <c r="D212" s="146">
        <v>1</v>
      </c>
      <c r="E212" s="24" t="s">
        <v>53</v>
      </c>
      <c r="F212" s="144">
        <f>VLOOKUP($A212,'EV ECONOMICA'!$A$10:$EL$387,63,0)</f>
        <v>126000</v>
      </c>
      <c r="G212" s="144">
        <f>VLOOKUP($A212,'EV ECONOMICA'!$A$10:$EL$387,64,0)</f>
        <v>0</v>
      </c>
      <c r="H212" s="34">
        <f t="shared" si="38"/>
        <v>126000</v>
      </c>
      <c r="I212" s="104">
        <f t="shared" si="39"/>
        <v>126000</v>
      </c>
    </row>
    <row r="213" spans="1:9" ht="38.25" x14ac:dyDescent="0.2">
      <c r="A213" s="103">
        <v>190</v>
      </c>
      <c r="B213" s="202" t="s">
        <v>317</v>
      </c>
      <c r="C213" s="121" t="s">
        <v>52</v>
      </c>
      <c r="D213" s="146">
        <v>1</v>
      </c>
      <c r="E213" s="24" t="s">
        <v>53</v>
      </c>
      <c r="F213" s="144">
        <f>VLOOKUP($A213,'EV ECONOMICA'!$A$10:$EL$387,63,0)</f>
        <v>7750</v>
      </c>
      <c r="G213" s="144">
        <f>VLOOKUP($A213,'EV ECONOMICA'!$A$10:$EL$387,64,0)</f>
        <v>0</v>
      </c>
      <c r="H213" s="34">
        <f t="shared" si="38"/>
        <v>7750</v>
      </c>
      <c r="I213" s="104">
        <f t="shared" si="39"/>
        <v>7750</v>
      </c>
    </row>
    <row r="214" spans="1:9" ht="38.25" x14ac:dyDescent="0.2">
      <c r="A214" s="103">
        <v>191</v>
      </c>
      <c r="B214" s="202" t="s">
        <v>318</v>
      </c>
      <c r="C214" s="121" t="s">
        <v>52</v>
      </c>
      <c r="D214" s="146">
        <v>1</v>
      </c>
      <c r="E214" s="24" t="s">
        <v>53</v>
      </c>
      <c r="F214" s="144">
        <f>VLOOKUP($A214,'EV ECONOMICA'!$A$10:$EL$387,63,0)</f>
        <v>7600</v>
      </c>
      <c r="G214" s="144">
        <f>VLOOKUP($A214,'EV ECONOMICA'!$A$10:$EL$387,64,0)</f>
        <v>0</v>
      </c>
      <c r="H214" s="34">
        <f t="shared" si="38"/>
        <v>7600</v>
      </c>
      <c r="I214" s="104">
        <f t="shared" si="39"/>
        <v>7600</v>
      </c>
    </row>
    <row r="215" spans="1:9" ht="38.25" x14ac:dyDescent="0.2">
      <c r="A215" s="103">
        <v>192</v>
      </c>
      <c r="B215" s="202" t="s">
        <v>319</v>
      </c>
      <c r="C215" s="121" t="s">
        <v>52</v>
      </c>
      <c r="D215" s="146">
        <v>1</v>
      </c>
      <c r="E215" s="24" t="s">
        <v>53</v>
      </c>
      <c r="F215" s="144">
        <f>VLOOKUP($A215,'EV ECONOMICA'!$A$10:$EL$387,63,0)</f>
        <v>7050</v>
      </c>
      <c r="G215" s="144">
        <f>VLOOKUP($A215,'EV ECONOMICA'!$A$10:$EL$387,64,0)</f>
        <v>0</v>
      </c>
      <c r="H215" s="34">
        <f t="shared" si="38"/>
        <v>7050</v>
      </c>
      <c r="I215" s="104">
        <f t="shared" si="39"/>
        <v>7050</v>
      </c>
    </row>
    <row r="216" spans="1:9" ht="25.5" x14ac:dyDescent="0.2">
      <c r="A216" s="103">
        <v>215</v>
      </c>
      <c r="B216" s="202" t="s">
        <v>353</v>
      </c>
      <c r="C216" s="121" t="s">
        <v>351</v>
      </c>
      <c r="D216" s="146">
        <v>1</v>
      </c>
      <c r="E216" s="24" t="s">
        <v>53</v>
      </c>
      <c r="F216" s="144">
        <f>VLOOKUP($A216,'EV ECONOMICA'!$A$10:$EL$387,63,0)</f>
        <v>3355700</v>
      </c>
      <c r="G216" s="144">
        <f>VLOOKUP($A216,'EV ECONOMICA'!$A$10:$EL$387,64,0)</f>
        <v>637583</v>
      </c>
      <c r="H216" s="34">
        <f t="shared" si="38"/>
        <v>3993283</v>
      </c>
      <c r="I216" s="104">
        <f t="shared" si="39"/>
        <v>3993283</v>
      </c>
    </row>
    <row r="217" spans="1:9" ht="38.25" x14ac:dyDescent="0.2">
      <c r="A217" s="103">
        <v>217</v>
      </c>
      <c r="B217" s="202" t="s">
        <v>356</v>
      </c>
      <c r="C217" s="121" t="s">
        <v>355</v>
      </c>
      <c r="D217" s="146">
        <v>1</v>
      </c>
      <c r="E217" s="24" t="s">
        <v>53</v>
      </c>
      <c r="F217" s="144">
        <f>VLOOKUP($A217,'EV ECONOMICA'!$A$10:$EL$387,63,0)</f>
        <v>1081500</v>
      </c>
      <c r="G217" s="144">
        <f>VLOOKUP($A217,'EV ECONOMICA'!$A$10:$EL$387,64,0)</f>
        <v>205485</v>
      </c>
      <c r="H217" s="34">
        <f t="shared" si="38"/>
        <v>1286985</v>
      </c>
      <c r="I217" s="104">
        <f t="shared" si="39"/>
        <v>1286985</v>
      </c>
    </row>
    <row r="218" spans="1:9" ht="25.5" x14ac:dyDescent="0.2">
      <c r="A218" s="103">
        <v>218</v>
      </c>
      <c r="B218" s="202" t="s">
        <v>357</v>
      </c>
      <c r="C218" s="121" t="s">
        <v>355</v>
      </c>
      <c r="D218" s="146">
        <v>1</v>
      </c>
      <c r="E218" s="24" t="s">
        <v>53</v>
      </c>
      <c r="F218" s="144">
        <f>VLOOKUP($A218,'EV ECONOMICA'!$A$10:$EL$387,63,0)</f>
        <v>1086444</v>
      </c>
      <c r="G218" s="144">
        <f>VLOOKUP($A218,'EV ECONOMICA'!$A$10:$EL$387,64,0)</f>
        <v>206424.36000000002</v>
      </c>
      <c r="H218" s="34">
        <f t="shared" si="38"/>
        <v>1292868.3600000001</v>
      </c>
      <c r="I218" s="104">
        <f t="shared" si="39"/>
        <v>1292868.3600000001</v>
      </c>
    </row>
    <row r="219" spans="1:9" ht="25.5" x14ac:dyDescent="0.2">
      <c r="A219" s="103">
        <v>219</v>
      </c>
      <c r="B219" s="202" t="s">
        <v>358</v>
      </c>
      <c r="C219" s="121" t="s">
        <v>355</v>
      </c>
      <c r="D219" s="146">
        <v>1</v>
      </c>
      <c r="E219" s="24" t="s">
        <v>53</v>
      </c>
      <c r="F219" s="144">
        <f>VLOOKUP($A219,'EV ECONOMICA'!$A$10:$EL$387,63,0)</f>
        <v>1086444</v>
      </c>
      <c r="G219" s="144">
        <f>VLOOKUP($A219,'EV ECONOMICA'!$A$10:$EL$387,64,0)</f>
        <v>206424.36000000002</v>
      </c>
      <c r="H219" s="34">
        <f t="shared" si="38"/>
        <v>1292868.3600000001</v>
      </c>
      <c r="I219" s="104">
        <f t="shared" si="39"/>
        <v>1292868.3600000001</v>
      </c>
    </row>
    <row r="220" spans="1:9" ht="25.5" x14ac:dyDescent="0.2">
      <c r="A220" s="103">
        <v>220</v>
      </c>
      <c r="B220" s="202" t="s">
        <v>359</v>
      </c>
      <c r="C220" s="121" t="s">
        <v>355</v>
      </c>
      <c r="D220" s="146">
        <v>1</v>
      </c>
      <c r="E220" s="24" t="s">
        <v>53</v>
      </c>
      <c r="F220" s="144">
        <f>VLOOKUP($A220,'EV ECONOMICA'!$A$10:$EL$387,63,0)</f>
        <v>1086444</v>
      </c>
      <c r="G220" s="144">
        <f>VLOOKUP($A220,'EV ECONOMICA'!$A$10:$EL$387,64,0)</f>
        <v>206424.36000000002</v>
      </c>
      <c r="H220" s="34">
        <f t="shared" si="38"/>
        <v>1292868.3600000001</v>
      </c>
      <c r="I220" s="104">
        <f t="shared" si="39"/>
        <v>1292868.3600000001</v>
      </c>
    </row>
    <row r="221" spans="1:9" ht="25.5" x14ac:dyDescent="0.2">
      <c r="A221" s="103">
        <v>221</v>
      </c>
      <c r="B221" s="202" t="s">
        <v>360</v>
      </c>
      <c r="C221" s="121" t="s">
        <v>355</v>
      </c>
      <c r="D221" s="146">
        <v>1</v>
      </c>
      <c r="E221" s="24" t="s">
        <v>53</v>
      </c>
      <c r="F221" s="144">
        <f>VLOOKUP($A221,'EV ECONOMICA'!$A$10:$EL$387,63,0)</f>
        <v>1081500</v>
      </c>
      <c r="G221" s="144">
        <f>VLOOKUP($A221,'EV ECONOMICA'!$A$10:$EL$387,64,0)</f>
        <v>205485</v>
      </c>
      <c r="H221" s="34">
        <f t="shared" si="38"/>
        <v>1286985</v>
      </c>
      <c r="I221" s="104">
        <f t="shared" si="39"/>
        <v>1286985</v>
      </c>
    </row>
    <row r="222" spans="1:9" ht="25.5" x14ac:dyDescent="0.2">
      <c r="A222" s="103">
        <v>223</v>
      </c>
      <c r="B222" s="202" t="s">
        <v>362</v>
      </c>
      <c r="C222" s="121" t="s">
        <v>355</v>
      </c>
      <c r="D222" s="146">
        <v>1</v>
      </c>
      <c r="E222" s="24" t="s">
        <v>53</v>
      </c>
      <c r="F222" s="144">
        <f>VLOOKUP($A222,'EV ECONOMICA'!$A$10:$EL$387,63,0)</f>
        <v>1086444</v>
      </c>
      <c r="G222" s="144">
        <f>VLOOKUP($A222,'EV ECONOMICA'!$A$10:$EL$387,64,0)</f>
        <v>206424.36000000002</v>
      </c>
      <c r="H222" s="34">
        <f t="shared" si="38"/>
        <v>1292868.3600000001</v>
      </c>
      <c r="I222" s="104">
        <f t="shared" si="39"/>
        <v>1292868.3600000001</v>
      </c>
    </row>
    <row r="223" spans="1:9" ht="38.25" x14ac:dyDescent="0.2">
      <c r="A223" s="103">
        <v>224</v>
      </c>
      <c r="B223" s="202" t="s">
        <v>363</v>
      </c>
      <c r="C223" s="121" t="s">
        <v>355</v>
      </c>
      <c r="D223" s="146">
        <v>1</v>
      </c>
      <c r="E223" s="24" t="s">
        <v>53</v>
      </c>
      <c r="F223" s="144">
        <f>VLOOKUP($A223,'EV ECONOMICA'!$A$10:$EL$387,63,0)</f>
        <v>284873</v>
      </c>
      <c r="G223" s="144">
        <f>VLOOKUP($A223,'EV ECONOMICA'!$A$10:$EL$387,64,0)</f>
        <v>54125.87</v>
      </c>
      <c r="H223" s="34">
        <f t="shared" si="38"/>
        <v>338998.87</v>
      </c>
      <c r="I223" s="104">
        <f t="shared" si="39"/>
        <v>338998.87</v>
      </c>
    </row>
    <row r="224" spans="1:9" ht="25.5" x14ac:dyDescent="0.2">
      <c r="A224" s="103">
        <v>225</v>
      </c>
      <c r="B224" s="202" t="s">
        <v>364</v>
      </c>
      <c r="C224" s="121" t="s">
        <v>365</v>
      </c>
      <c r="D224" s="146">
        <v>1</v>
      </c>
      <c r="E224" s="24" t="s">
        <v>53</v>
      </c>
      <c r="F224" s="144">
        <f>VLOOKUP($A224,'EV ECONOMICA'!$A$10:$EL$387,63,0)</f>
        <v>357101</v>
      </c>
      <c r="G224" s="144">
        <f>VLOOKUP($A224,'EV ECONOMICA'!$A$10:$EL$387,64,0)</f>
        <v>67849.19</v>
      </c>
      <c r="H224" s="34">
        <f t="shared" si="38"/>
        <v>424950.19</v>
      </c>
      <c r="I224" s="104">
        <f t="shared" si="39"/>
        <v>424950.19</v>
      </c>
    </row>
    <row r="225" spans="1:9" x14ac:dyDescent="0.2">
      <c r="A225" s="103">
        <v>226</v>
      </c>
      <c r="B225" s="202" t="s">
        <v>366</v>
      </c>
      <c r="C225" s="121" t="s">
        <v>365</v>
      </c>
      <c r="D225" s="146">
        <v>1</v>
      </c>
      <c r="E225" s="24" t="s">
        <v>53</v>
      </c>
      <c r="F225" s="144">
        <f>VLOOKUP($A225,'EV ECONOMICA'!$A$10:$EL$387,63,0)</f>
        <v>750000</v>
      </c>
      <c r="G225" s="144">
        <f>VLOOKUP($A225,'EV ECONOMICA'!$A$10:$EL$387,64,0)</f>
        <v>142500</v>
      </c>
      <c r="H225" s="34">
        <f t="shared" si="38"/>
        <v>892500</v>
      </c>
      <c r="I225" s="104">
        <f t="shared" si="39"/>
        <v>892500</v>
      </c>
    </row>
    <row r="226" spans="1:9" ht="25.5" x14ac:dyDescent="0.2">
      <c r="A226" s="103">
        <v>227</v>
      </c>
      <c r="B226" s="202" t="s">
        <v>367</v>
      </c>
      <c r="C226" s="121" t="s">
        <v>365</v>
      </c>
      <c r="D226" s="146">
        <v>1</v>
      </c>
      <c r="E226" s="24" t="s">
        <v>53</v>
      </c>
      <c r="F226" s="144">
        <f>VLOOKUP($A226,'EV ECONOMICA'!$A$10:$EL$387,63,0)</f>
        <v>319000</v>
      </c>
      <c r="G226" s="144">
        <f>VLOOKUP($A226,'EV ECONOMICA'!$A$10:$EL$387,64,0)</f>
        <v>60610</v>
      </c>
      <c r="H226" s="34">
        <f t="shared" si="38"/>
        <v>379610</v>
      </c>
      <c r="I226" s="104">
        <f t="shared" si="39"/>
        <v>379610</v>
      </c>
    </row>
    <row r="227" spans="1:9" x14ac:dyDescent="0.2">
      <c r="A227" s="103">
        <v>228</v>
      </c>
      <c r="B227" s="202" t="s">
        <v>368</v>
      </c>
      <c r="C227" s="121" t="s">
        <v>365</v>
      </c>
      <c r="D227" s="146">
        <v>1</v>
      </c>
      <c r="E227" s="24" t="s">
        <v>53</v>
      </c>
      <c r="F227" s="144">
        <f>VLOOKUP($A227,'EV ECONOMICA'!$A$10:$EL$387,63,0)</f>
        <v>848879</v>
      </c>
      <c r="G227" s="144">
        <f>VLOOKUP($A227,'EV ECONOMICA'!$A$10:$EL$387,64,0)</f>
        <v>161287.01</v>
      </c>
      <c r="H227" s="34">
        <f t="shared" si="38"/>
        <v>1010166.01</v>
      </c>
      <c r="I227" s="104">
        <f t="shared" si="39"/>
        <v>1010166.01</v>
      </c>
    </row>
    <row r="228" spans="1:9" ht="25.5" x14ac:dyDescent="0.2">
      <c r="A228" s="103">
        <v>230</v>
      </c>
      <c r="B228" s="202" t="s">
        <v>370</v>
      </c>
      <c r="C228" s="121" t="s">
        <v>365</v>
      </c>
      <c r="D228" s="146">
        <v>1</v>
      </c>
      <c r="E228" s="24" t="s">
        <v>53</v>
      </c>
      <c r="F228" s="144">
        <f>VLOOKUP($A228,'EV ECONOMICA'!$A$10:$EL$387,63,0)</f>
        <v>553083</v>
      </c>
      <c r="G228" s="144">
        <f>VLOOKUP($A228,'EV ECONOMICA'!$A$10:$EL$387,64,0)</f>
        <v>105085.77</v>
      </c>
      <c r="H228" s="34">
        <f t="shared" si="38"/>
        <v>658168.77</v>
      </c>
      <c r="I228" s="104">
        <f t="shared" si="39"/>
        <v>658168.77</v>
      </c>
    </row>
    <row r="229" spans="1:9" ht="25.5" x14ac:dyDescent="0.2">
      <c r="A229" s="103">
        <v>231</v>
      </c>
      <c r="B229" s="202" t="s">
        <v>371</v>
      </c>
      <c r="C229" s="121" t="s">
        <v>365</v>
      </c>
      <c r="D229" s="146">
        <v>1</v>
      </c>
      <c r="E229" s="24" t="s">
        <v>53</v>
      </c>
      <c r="F229" s="144">
        <f>VLOOKUP($A229,'EV ECONOMICA'!$A$10:$EL$387,63,0)</f>
        <v>915516</v>
      </c>
      <c r="G229" s="144">
        <f>VLOOKUP($A229,'EV ECONOMICA'!$A$10:$EL$387,64,0)</f>
        <v>173948.04</v>
      </c>
      <c r="H229" s="34">
        <f t="shared" si="38"/>
        <v>1089464.04</v>
      </c>
      <c r="I229" s="104">
        <f t="shared" si="39"/>
        <v>1089464.04</v>
      </c>
    </row>
    <row r="230" spans="1:9" ht="25.5" x14ac:dyDescent="0.2">
      <c r="A230" s="103">
        <v>232</v>
      </c>
      <c r="B230" s="202" t="s">
        <v>372</v>
      </c>
      <c r="C230" s="121" t="s">
        <v>365</v>
      </c>
      <c r="D230" s="146">
        <v>1</v>
      </c>
      <c r="E230" s="24" t="s">
        <v>53</v>
      </c>
      <c r="F230" s="144">
        <f>VLOOKUP($A230,'EV ECONOMICA'!$A$10:$EL$387,63,0)</f>
        <v>915537</v>
      </c>
      <c r="G230" s="144">
        <f>VLOOKUP($A230,'EV ECONOMICA'!$A$10:$EL$387,64,0)</f>
        <v>173952.03</v>
      </c>
      <c r="H230" s="34">
        <f t="shared" si="38"/>
        <v>1089489.03</v>
      </c>
      <c r="I230" s="104">
        <f t="shared" si="39"/>
        <v>1089489.03</v>
      </c>
    </row>
    <row r="231" spans="1:9" ht="38.25" x14ac:dyDescent="0.2">
      <c r="A231" s="103">
        <v>234</v>
      </c>
      <c r="B231" s="202" t="s">
        <v>375</v>
      </c>
      <c r="C231" s="121" t="s">
        <v>52</v>
      </c>
      <c r="D231" s="146">
        <v>1</v>
      </c>
      <c r="E231" s="24" t="s">
        <v>53</v>
      </c>
      <c r="F231" s="144">
        <f>VLOOKUP($A231,'EV ECONOMICA'!$A$10:$EL$387,63,0)</f>
        <v>3450</v>
      </c>
      <c r="G231" s="144">
        <f>VLOOKUP($A231,'EV ECONOMICA'!$A$10:$EL$387,64,0)</f>
        <v>0</v>
      </c>
      <c r="H231" s="34">
        <f t="shared" si="38"/>
        <v>3450</v>
      </c>
      <c r="I231" s="104">
        <f t="shared" si="39"/>
        <v>3450</v>
      </c>
    </row>
    <row r="232" spans="1:9" ht="38.25" x14ac:dyDescent="0.2">
      <c r="A232" s="103">
        <v>235</v>
      </c>
      <c r="B232" s="202" t="s">
        <v>376</v>
      </c>
      <c r="C232" s="121" t="s">
        <v>52</v>
      </c>
      <c r="D232" s="146">
        <v>1</v>
      </c>
      <c r="E232" s="24" t="s">
        <v>53</v>
      </c>
      <c r="F232" s="144">
        <f>VLOOKUP($A232,'EV ECONOMICA'!$A$10:$EL$387,63,0)</f>
        <v>3450</v>
      </c>
      <c r="G232" s="144">
        <f>VLOOKUP($A232,'EV ECONOMICA'!$A$10:$EL$387,64,0)</f>
        <v>0</v>
      </c>
      <c r="H232" s="34">
        <f t="shared" si="38"/>
        <v>3450</v>
      </c>
      <c r="I232" s="104">
        <f t="shared" si="39"/>
        <v>3450</v>
      </c>
    </row>
    <row r="233" spans="1:9" ht="51" x14ac:dyDescent="0.2">
      <c r="A233" s="103">
        <v>237</v>
      </c>
      <c r="B233" s="202" t="s">
        <v>378</v>
      </c>
      <c r="C233" s="121" t="s">
        <v>379</v>
      </c>
      <c r="D233" s="146">
        <v>1</v>
      </c>
      <c r="E233" s="24" t="s">
        <v>53</v>
      </c>
      <c r="F233" s="144">
        <f>VLOOKUP($A233,'EV ECONOMICA'!$A$10:$EL$387,63,0)</f>
        <v>3200100</v>
      </c>
      <c r="G233" s="144">
        <f>VLOOKUP($A233,'EV ECONOMICA'!$A$10:$EL$387,64,0)</f>
        <v>608019</v>
      </c>
      <c r="H233" s="34">
        <f t="shared" si="38"/>
        <v>3808119</v>
      </c>
      <c r="I233" s="104">
        <f t="shared" si="39"/>
        <v>3808119</v>
      </c>
    </row>
    <row r="234" spans="1:9" ht="25.5" x14ac:dyDescent="0.2">
      <c r="A234" s="103">
        <v>238</v>
      </c>
      <c r="B234" s="202" t="s">
        <v>380</v>
      </c>
      <c r="C234" s="121" t="s">
        <v>381</v>
      </c>
      <c r="D234" s="146">
        <v>1</v>
      </c>
      <c r="E234" s="24" t="s">
        <v>53</v>
      </c>
      <c r="F234" s="144">
        <f>VLOOKUP($A234,'EV ECONOMICA'!$A$10:$EL$387,63,0)</f>
        <v>137000</v>
      </c>
      <c r="G234" s="144">
        <f>VLOOKUP($A234,'EV ECONOMICA'!$A$10:$EL$387,64,0)</f>
        <v>26030</v>
      </c>
      <c r="H234" s="34">
        <f t="shared" si="38"/>
        <v>163030</v>
      </c>
      <c r="I234" s="104">
        <f t="shared" si="39"/>
        <v>163030</v>
      </c>
    </row>
    <row r="235" spans="1:9" ht="25.5" x14ac:dyDescent="0.2">
      <c r="A235" s="103">
        <v>239</v>
      </c>
      <c r="B235" s="202" t="s">
        <v>382</v>
      </c>
      <c r="C235" s="121" t="s">
        <v>381</v>
      </c>
      <c r="D235" s="146">
        <v>1</v>
      </c>
      <c r="E235" s="24" t="s">
        <v>53</v>
      </c>
      <c r="F235" s="144">
        <f>VLOOKUP($A235,'EV ECONOMICA'!$A$10:$EL$387,63,0)</f>
        <v>143900</v>
      </c>
      <c r="G235" s="144">
        <f>VLOOKUP($A235,'EV ECONOMICA'!$A$10:$EL$387,64,0)</f>
        <v>27341</v>
      </c>
      <c r="H235" s="34">
        <f t="shared" si="38"/>
        <v>171241</v>
      </c>
      <c r="I235" s="104">
        <f t="shared" si="39"/>
        <v>171241</v>
      </c>
    </row>
    <row r="236" spans="1:9" ht="25.5" x14ac:dyDescent="0.2">
      <c r="A236" s="103">
        <v>241</v>
      </c>
      <c r="B236" s="202" t="s">
        <v>384</v>
      </c>
      <c r="C236" s="121" t="s">
        <v>381</v>
      </c>
      <c r="D236" s="146">
        <v>1</v>
      </c>
      <c r="E236" s="24" t="s">
        <v>53</v>
      </c>
      <c r="F236" s="144">
        <f>VLOOKUP($A236,'EV ECONOMICA'!$A$10:$EL$387,63,0)</f>
        <v>137000</v>
      </c>
      <c r="G236" s="144">
        <f>VLOOKUP($A236,'EV ECONOMICA'!$A$10:$EL$387,64,0)</f>
        <v>26030</v>
      </c>
      <c r="H236" s="34">
        <f t="shared" si="38"/>
        <v>163030</v>
      </c>
      <c r="I236" s="104">
        <f t="shared" si="39"/>
        <v>163030</v>
      </c>
    </row>
    <row r="237" spans="1:9" ht="25.5" x14ac:dyDescent="0.2">
      <c r="A237" s="103">
        <v>242</v>
      </c>
      <c r="B237" s="202" t="s">
        <v>385</v>
      </c>
      <c r="C237" s="121" t="s">
        <v>381</v>
      </c>
      <c r="D237" s="146">
        <v>1</v>
      </c>
      <c r="E237" s="24" t="s">
        <v>53</v>
      </c>
      <c r="F237" s="144">
        <f>VLOOKUP($A237,'EV ECONOMICA'!$A$10:$EL$387,63,0)</f>
        <v>143900</v>
      </c>
      <c r="G237" s="144">
        <f>VLOOKUP($A237,'EV ECONOMICA'!$A$10:$EL$387,64,0)</f>
        <v>27341</v>
      </c>
      <c r="H237" s="34">
        <f t="shared" si="38"/>
        <v>171241</v>
      </c>
      <c r="I237" s="104">
        <f t="shared" si="39"/>
        <v>171241</v>
      </c>
    </row>
    <row r="238" spans="1:9" ht="25.5" x14ac:dyDescent="0.2">
      <c r="A238" s="103">
        <v>243</v>
      </c>
      <c r="B238" s="202" t="s">
        <v>386</v>
      </c>
      <c r="C238" s="121" t="s">
        <v>381</v>
      </c>
      <c r="D238" s="146">
        <v>1</v>
      </c>
      <c r="E238" s="24" t="s">
        <v>53</v>
      </c>
      <c r="F238" s="144">
        <f>VLOOKUP($A238,'EV ECONOMICA'!$A$10:$EL$387,63,0)</f>
        <v>137000</v>
      </c>
      <c r="G238" s="144">
        <f>VLOOKUP($A238,'EV ECONOMICA'!$A$10:$EL$387,64,0)</f>
        <v>26030</v>
      </c>
      <c r="H238" s="34">
        <f t="shared" si="38"/>
        <v>163030</v>
      </c>
      <c r="I238" s="104">
        <f t="shared" si="39"/>
        <v>163030</v>
      </c>
    </row>
    <row r="239" spans="1:9" ht="25.5" x14ac:dyDescent="0.2">
      <c r="A239" s="103">
        <v>244</v>
      </c>
      <c r="B239" s="202" t="s">
        <v>387</v>
      </c>
      <c r="C239" s="121" t="s">
        <v>381</v>
      </c>
      <c r="D239" s="146">
        <v>1</v>
      </c>
      <c r="E239" s="24" t="s">
        <v>53</v>
      </c>
      <c r="F239" s="144">
        <f>VLOOKUP($A239,'EV ECONOMICA'!$A$10:$EL$387,63,0)</f>
        <v>143900</v>
      </c>
      <c r="G239" s="144">
        <f>VLOOKUP($A239,'EV ECONOMICA'!$A$10:$EL$387,64,0)</f>
        <v>27341</v>
      </c>
      <c r="H239" s="34">
        <f t="shared" si="38"/>
        <v>171241</v>
      </c>
      <c r="I239" s="104">
        <f t="shared" si="39"/>
        <v>171241</v>
      </c>
    </row>
    <row r="240" spans="1:9" ht="25.5" x14ac:dyDescent="0.2">
      <c r="A240" s="103">
        <v>245</v>
      </c>
      <c r="B240" s="202" t="s">
        <v>388</v>
      </c>
      <c r="C240" s="121" t="s">
        <v>381</v>
      </c>
      <c r="D240" s="146">
        <v>1</v>
      </c>
      <c r="E240" s="24" t="s">
        <v>53</v>
      </c>
      <c r="F240" s="144">
        <f>VLOOKUP($A240,'EV ECONOMICA'!$A$10:$EL$387,63,0)</f>
        <v>319089</v>
      </c>
      <c r="G240" s="144">
        <f>VLOOKUP($A240,'EV ECONOMICA'!$A$10:$EL$387,64,0)</f>
        <v>60626.91</v>
      </c>
      <c r="H240" s="34">
        <f t="shared" si="38"/>
        <v>379715.91000000003</v>
      </c>
      <c r="I240" s="104">
        <f t="shared" si="39"/>
        <v>379715.91000000003</v>
      </c>
    </row>
    <row r="241" spans="1:9" ht="25.5" x14ac:dyDescent="0.2">
      <c r="A241" s="103">
        <v>246</v>
      </c>
      <c r="B241" s="202" t="s">
        <v>389</v>
      </c>
      <c r="C241" s="121" t="s">
        <v>381</v>
      </c>
      <c r="D241" s="146">
        <v>1</v>
      </c>
      <c r="E241" s="24" t="s">
        <v>53</v>
      </c>
      <c r="F241" s="144">
        <f>VLOOKUP($A241,'EV ECONOMICA'!$A$10:$EL$387,63,0)</f>
        <v>378010</v>
      </c>
      <c r="G241" s="144">
        <f>VLOOKUP($A241,'EV ECONOMICA'!$A$10:$EL$387,64,0)</f>
        <v>71821.899999999994</v>
      </c>
      <c r="H241" s="34">
        <f t="shared" si="38"/>
        <v>449831.9</v>
      </c>
      <c r="I241" s="104">
        <f t="shared" si="39"/>
        <v>449831.9</v>
      </c>
    </row>
    <row r="242" spans="1:9" ht="25.5" x14ac:dyDescent="0.2">
      <c r="A242" s="103">
        <v>247</v>
      </c>
      <c r="B242" s="202" t="s">
        <v>390</v>
      </c>
      <c r="C242" s="121" t="s">
        <v>381</v>
      </c>
      <c r="D242" s="146">
        <v>1</v>
      </c>
      <c r="E242" s="24" t="s">
        <v>53</v>
      </c>
      <c r="F242" s="144">
        <f>VLOOKUP($A242,'EV ECONOMICA'!$A$10:$EL$387,63,0)</f>
        <v>319089</v>
      </c>
      <c r="G242" s="144">
        <f>VLOOKUP($A242,'EV ECONOMICA'!$A$10:$EL$387,64,0)</f>
        <v>60626.91</v>
      </c>
      <c r="H242" s="34">
        <f t="shared" si="38"/>
        <v>379715.91000000003</v>
      </c>
      <c r="I242" s="104">
        <f t="shared" si="39"/>
        <v>379715.91000000003</v>
      </c>
    </row>
    <row r="243" spans="1:9" ht="38.25" x14ac:dyDescent="0.2">
      <c r="A243" s="103">
        <v>248</v>
      </c>
      <c r="B243" s="202" t="s">
        <v>391</v>
      </c>
      <c r="C243" s="121" t="s">
        <v>381</v>
      </c>
      <c r="D243" s="146">
        <v>1</v>
      </c>
      <c r="E243" s="24" t="s">
        <v>53</v>
      </c>
      <c r="F243" s="144">
        <f>VLOOKUP($A243,'EV ECONOMICA'!$A$10:$EL$387,63,0)</f>
        <v>378010</v>
      </c>
      <c r="G243" s="144">
        <f>VLOOKUP($A243,'EV ECONOMICA'!$A$10:$EL$387,64,0)</f>
        <v>71821.899999999994</v>
      </c>
      <c r="H243" s="34">
        <f t="shared" ref="H243:H296" si="40">F243+G243</f>
        <v>449831.9</v>
      </c>
      <c r="I243" s="104">
        <f t="shared" ref="I243:I296" si="41">D243*H243</f>
        <v>449831.9</v>
      </c>
    </row>
    <row r="244" spans="1:9" ht="38.25" x14ac:dyDescent="0.2">
      <c r="A244" s="103">
        <v>249</v>
      </c>
      <c r="B244" s="202" t="s">
        <v>392</v>
      </c>
      <c r="C244" s="121" t="s">
        <v>381</v>
      </c>
      <c r="D244" s="146">
        <v>1</v>
      </c>
      <c r="E244" s="24" t="s">
        <v>53</v>
      </c>
      <c r="F244" s="144">
        <f>VLOOKUP($A244,'EV ECONOMICA'!$A$10:$EL$387,63,0)</f>
        <v>319089</v>
      </c>
      <c r="G244" s="144">
        <f>VLOOKUP($A244,'EV ECONOMICA'!$A$10:$EL$387,64,0)</f>
        <v>60626.91</v>
      </c>
      <c r="H244" s="34">
        <f t="shared" si="40"/>
        <v>379715.91000000003</v>
      </c>
      <c r="I244" s="104">
        <f t="shared" si="41"/>
        <v>379715.91000000003</v>
      </c>
    </row>
    <row r="245" spans="1:9" ht="38.25" x14ac:dyDescent="0.2">
      <c r="A245" s="103">
        <v>250</v>
      </c>
      <c r="B245" s="202" t="s">
        <v>393</v>
      </c>
      <c r="C245" s="121" t="s">
        <v>381</v>
      </c>
      <c r="D245" s="146">
        <v>1</v>
      </c>
      <c r="E245" s="24" t="s">
        <v>53</v>
      </c>
      <c r="F245" s="144">
        <f>VLOOKUP($A245,'EV ECONOMICA'!$A$10:$EL$387,63,0)</f>
        <v>378010</v>
      </c>
      <c r="G245" s="144">
        <f>VLOOKUP($A245,'EV ECONOMICA'!$A$10:$EL$387,64,0)</f>
        <v>71821.899999999994</v>
      </c>
      <c r="H245" s="34">
        <f t="shared" si="40"/>
        <v>449831.9</v>
      </c>
      <c r="I245" s="104">
        <f t="shared" si="41"/>
        <v>449831.9</v>
      </c>
    </row>
    <row r="246" spans="1:9" ht="38.25" x14ac:dyDescent="0.2">
      <c r="A246" s="103">
        <v>251</v>
      </c>
      <c r="B246" s="202" t="s">
        <v>394</v>
      </c>
      <c r="C246" s="121" t="s">
        <v>381</v>
      </c>
      <c r="D246" s="146">
        <v>1</v>
      </c>
      <c r="E246" s="24" t="s">
        <v>53</v>
      </c>
      <c r="F246" s="144">
        <f>VLOOKUP($A246,'EV ECONOMICA'!$A$10:$EL$387,63,0)</f>
        <v>319089</v>
      </c>
      <c r="G246" s="144">
        <f>VLOOKUP($A246,'EV ECONOMICA'!$A$10:$EL$387,64,0)</f>
        <v>60626.91</v>
      </c>
      <c r="H246" s="34">
        <f t="shared" si="40"/>
        <v>379715.91000000003</v>
      </c>
      <c r="I246" s="104">
        <f t="shared" si="41"/>
        <v>379715.91000000003</v>
      </c>
    </row>
    <row r="247" spans="1:9" ht="38.25" x14ac:dyDescent="0.2">
      <c r="A247" s="103">
        <v>252</v>
      </c>
      <c r="B247" s="202" t="s">
        <v>395</v>
      </c>
      <c r="C247" s="121" t="s">
        <v>381</v>
      </c>
      <c r="D247" s="146">
        <v>1</v>
      </c>
      <c r="E247" s="24" t="s">
        <v>53</v>
      </c>
      <c r="F247" s="144">
        <f>VLOOKUP($A247,'EV ECONOMICA'!$A$10:$EL$387,63,0)</f>
        <v>319089</v>
      </c>
      <c r="G247" s="144">
        <f>VLOOKUP($A247,'EV ECONOMICA'!$A$10:$EL$387,64,0)</f>
        <v>60626.91</v>
      </c>
      <c r="H247" s="34">
        <f t="shared" si="40"/>
        <v>379715.91000000003</v>
      </c>
      <c r="I247" s="104">
        <f t="shared" si="41"/>
        <v>379715.91000000003</v>
      </c>
    </row>
    <row r="248" spans="1:9" ht="25.5" x14ac:dyDescent="0.2">
      <c r="A248" s="103">
        <v>253</v>
      </c>
      <c r="B248" s="202" t="s">
        <v>396</v>
      </c>
      <c r="C248" s="121" t="s">
        <v>381</v>
      </c>
      <c r="D248" s="146">
        <v>1</v>
      </c>
      <c r="E248" s="24" t="s">
        <v>53</v>
      </c>
      <c r="F248" s="144">
        <f>VLOOKUP($A248,'EV ECONOMICA'!$A$10:$EL$387,63,0)</f>
        <v>378010</v>
      </c>
      <c r="G248" s="144">
        <f>VLOOKUP($A248,'EV ECONOMICA'!$A$10:$EL$387,64,0)</f>
        <v>71821.899999999994</v>
      </c>
      <c r="H248" s="34">
        <f t="shared" si="40"/>
        <v>449831.9</v>
      </c>
      <c r="I248" s="104">
        <f t="shared" si="41"/>
        <v>449831.9</v>
      </c>
    </row>
    <row r="249" spans="1:9" ht="25.5" x14ac:dyDescent="0.2">
      <c r="A249" s="103">
        <v>254</v>
      </c>
      <c r="B249" s="202" t="s">
        <v>397</v>
      </c>
      <c r="C249" s="121" t="s">
        <v>381</v>
      </c>
      <c r="D249" s="146">
        <v>1</v>
      </c>
      <c r="E249" s="24" t="s">
        <v>53</v>
      </c>
      <c r="F249" s="144">
        <f>VLOOKUP($A249,'EV ECONOMICA'!$A$10:$EL$387,63,0)</f>
        <v>319089</v>
      </c>
      <c r="G249" s="144">
        <f>VLOOKUP($A249,'EV ECONOMICA'!$A$10:$EL$387,64,0)</f>
        <v>60626.91</v>
      </c>
      <c r="H249" s="34">
        <f t="shared" si="40"/>
        <v>379715.91000000003</v>
      </c>
      <c r="I249" s="104">
        <f t="shared" si="41"/>
        <v>379715.91000000003</v>
      </c>
    </row>
    <row r="250" spans="1:9" ht="25.5" x14ac:dyDescent="0.2">
      <c r="A250" s="103">
        <v>255</v>
      </c>
      <c r="B250" s="202" t="s">
        <v>398</v>
      </c>
      <c r="C250" s="121" t="s">
        <v>381</v>
      </c>
      <c r="D250" s="146">
        <v>1</v>
      </c>
      <c r="E250" s="24" t="s">
        <v>53</v>
      </c>
      <c r="F250" s="144">
        <f>VLOOKUP($A250,'EV ECONOMICA'!$A$10:$EL$387,63,0)</f>
        <v>319089</v>
      </c>
      <c r="G250" s="144">
        <f>VLOOKUP($A250,'EV ECONOMICA'!$A$10:$EL$387,64,0)</f>
        <v>60626.91</v>
      </c>
      <c r="H250" s="34">
        <f t="shared" si="40"/>
        <v>379715.91000000003</v>
      </c>
      <c r="I250" s="104">
        <f t="shared" si="41"/>
        <v>379715.91000000003</v>
      </c>
    </row>
    <row r="251" spans="1:9" ht="25.5" x14ac:dyDescent="0.2">
      <c r="A251" s="103">
        <v>256</v>
      </c>
      <c r="B251" s="202" t="s">
        <v>399</v>
      </c>
      <c r="C251" s="121" t="s">
        <v>381</v>
      </c>
      <c r="D251" s="146">
        <v>1</v>
      </c>
      <c r="E251" s="24" t="s">
        <v>53</v>
      </c>
      <c r="F251" s="144">
        <f>VLOOKUP($A251,'EV ECONOMICA'!$A$10:$EL$387,63,0)</f>
        <v>378010</v>
      </c>
      <c r="G251" s="144">
        <f>VLOOKUP($A251,'EV ECONOMICA'!$A$10:$EL$387,64,0)</f>
        <v>71821.899999999994</v>
      </c>
      <c r="H251" s="34">
        <f t="shared" si="40"/>
        <v>449831.9</v>
      </c>
      <c r="I251" s="104">
        <f t="shared" si="41"/>
        <v>449831.9</v>
      </c>
    </row>
    <row r="252" spans="1:9" ht="25.5" x14ac:dyDescent="0.2">
      <c r="A252" s="103">
        <v>257</v>
      </c>
      <c r="B252" s="202" t="s">
        <v>400</v>
      </c>
      <c r="C252" s="121" t="s">
        <v>381</v>
      </c>
      <c r="D252" s="146">
        <v>1</v>
      </c>
      <c r="E252" s="24" t="s">
        <v>53</v>
      </c>
      <c r="F252" s="144">
        <f>VLOOKUP($A252,'EV ECONOMICA'!$A$10:$EL$387,63,0)</f>
        <v>378010</v>
      </c>
      <c r="G252" s="144">
        <f>VLOOKUP($A252,'EV ECONOMICA'!$A$10:$EL$387,64,0)</f>
        <v>71821.899999999994</v>
      </c>
      <c r="H252" s="34">
        <f t="shared" si="40"/>
        <v>449831.9</v>
      </c>
      <c r="I252" s="104">
        <f t="shared" si="41"/>
        <v>449831.9</v>
      </c>
    </row>
    <row r="253" spans="1:9" ht="25.5" x14ac:dyDescent="0.2">
      <c r="A253" s="103">
        <v>258</v>
      </c>
      <c r="B253" s="202" t="s">
        <v>401</v>
      </c>
      <c r="C253" s="121" t="s">
        <v>381</v>
      </c>
      <c r="D253" s="146">
        <v>1</v>
      </c>
      <c r="E253" s="24" t="s">
        <v>53</v>
      </c>
      <c r="F253" s="144">
        <f>VLOOKUP($A253,'EV ECONOMICA'!$A$10:$EL$387,63,0)</f>
        <v>319089</v>
      </c>
      <c r="G253" s="144">
        <f>VLOOKUP($A253,'EV ECONOMICA'!$A$10:$EL$387,64,0)</f>
        <v>60626.91</v>
      </c>
      <c r="H253" s="34">
        <f t="shared" si="40"/>
        <v>379715.91000000003</v>
      </c>
      <c r="I253" s="104">
        <f t="shared" si="41"/>
        <v>379715.91000000003</v>
      </c>
    </row>
    <row r="254" spans="1:9" ht="25.5" x14ac:dyDescent="0.2">
      <c r="A254" s="103">
        <v>259</v>
      </c>
      <c r="B254" s="202" t="s">
        <v>402</v>
      </c>
      <c r="C254" s="121" t="s">
        <v>381</v>
      </c>
      <c r="D254" s="146">
        <v>1</v>
      </c>
      <c r="E254" s="24" t="s">
        <v>53</v>
      </c>
      <c r="F254" s="144">
        <f>VLOOKUP($A254,'EV ECONOMICA'!$A$10:$EL$387,63,0)</f>
        <v>319089</v>
      </c>
      <c r="G254" s="144">
        <f>VLOOKUP($A254,'EV ECONOMICA'!$A$10:$EL$387,64,0)</f>
        <v>60626.91</v>
      </c>
      <c r="H254" s="34">
        <f t="shared" si="40"/>
        <v>379715.91000000003</v>
      </c>
      <c r="I254" s="104">
        <f t="shared" si="41"/>
        <v>379715.91000000003</v>
      </c>
    </row>
    <row r="255" spans="1:9" ht="25.5" x14ac:dyDescent="0.2">
      <c r="A255" s="103">
        <v>260</v>
      </c>
      <c r="B255" s="202" t="s">
        <v>403</v>
      </c>
      <c r="C255" s="121" t="s">
        <v>381</v>
      </c>
      <c r="D255" s="146">
        <v>1</v>
      </c>
      <c r="E255" s="24" t="s">
        <v>53</v>
      </c>
      <c r="F255" s="144">
        <f>VLOOKUP($A255,'EV ECONOMICA'!$A$10:$EL$387,63,0)</f>
        <v>378010</v>
      </c>
      <c r="G255" s="144">
        <f>VLOOKUP($A255,'EV ECONOMICA'!$A$10:$EL$387,64,0)</f>
        <v>71821.899999999994</v>
      </c>
      <c r="H255" s="34">
        <f t="shared" si="40"/>
        <v>449831.9</v>
      </c>
      <c r="I255" s="104">
        <f t="shared" si="41"/>
        <v>449831.9</v>
      </c>
    </row>
    <row r="256" spans="1:9" ht="25.5" x14ac:dyDescent="0.2">
      <c r="A256" s="103">
        <v>265</v>
      </c>
      <c r="B256" s="202" t="s">
        <v>411</v>
      </c>
      <c r="C256" s="121" t="s">
        <v>412</v>
      </c>
      <c r="D256" s="146">
        <v>1</v>
      </c>
      <c r="E256" s="24" t="s">
        <v>53</v>
      </c>
      <c r="F256" s="144">
        <f>VLOOKUP($A256,'EV ECONOMICA'!$A$10:$EL$387,63,0)</f>
        <v>350600</v>
      </c>
      <c r="G256" s="144">
        <f>VLOOKUP($A256,'EV ECONOMICA'!$A$10:$EL$387,64,0)</f>
        <v>66614</v>
      </c>
      <c r="H256" s="34">
        <f t="shared" si="40"/>
        <v>417214</v>
      </c>
      <c r="I256" s="104">
        <f t="shared" si="41"/>
        <v>417214</v>
      </c>
    </row>
    <row r="257" spans="1:9" ht="25.5" x14ac:dyDescent="0.2">
      <c r="A257" s="103">
        <v>266</v>
      </c>
      <c r="B257" s="202" t="s">
        <v>413</v>
      </c>
      <c r="C257" s="121" t="s">
        <v>412</v>
      </c>
      <c r="D257" s="146">
        <v>1</v>
      </c>
      <c r="E257" s="24" t="s">
        <v>53</v>
      </c>
      <c r="F257" s="144">
        <f>VLOOKUP($A257,'EV ECONOMICA'!$A$10:$EL$387,63,0)</f>
        <v>647700</v>
      </c>
      <c r="G257" s="144">
        <f>VLOOKUP($A257,'EV ECONOMICA'!$A$10:$EL$387,64,0)</f>
        <v>123063</v>
      </c>
      <c r="H257" s="34">
        <f t="shared" si="40"/>
        <v>770763</v>
      </c>
      <c r="I257" s="104">
        <f t="shared" si="41"/>
        <v>770763</v>
      </c>
    </row>
    <row r="258" spans="1:9" ht="38.25" x14ac:dyDescent="0.2">
      <c r="A258" s="103">
        <v>267</v>
      </c>
      <c r="B258" s="202" t="s">
        <v>414</v>
      </c>
      <c r="C258" s="121" t="s">
        <v>52</v>
      </c>
      <c r="D258" s="146">
        <v>1</v>
      </c>
      <c r="E258" s="24" t="s">
        <v>53</v>
      </c>
      <c r="F258" s="144">
        <f>VLOOKUP($A258,'EV ECONOMICA'!$A$10:$EL$387,63,0)</f>
        <v>3100</v>
      </c>
      <c r="G258" s="144">
        <f>VLOOKUP($A258,'EV ECONOMICA'!$A$10:$EL$387,64,0)</f>
        <v>0</v>
      </c>
      <c r="H258" s="34">
        <f t="shared" si="40"/>
        <v>3100</v>
      </c>
      <c r="I258" s="104">
        <f t="shared" si="41"/>
        <v>3100</v>
      </c>
    </row>
    <row r="259" spans="1:9" ht="25.5" x14ac:dyDescent="0.2">
      <c r="A259" s="103">
        <v>270</v>
      </c>
      <c r="B259" s="202" t="s">
        <v>417</v>
      </c>
      <c r="C259" s="121" t="s">
        <v>52</v>
      </c>
      <c r="D259" s="146">
        <v>1</v>
      </c>
      <c r="E259" s="24" t="s">
        <v>53</v>
      </c>
      <c r="F259" s="144">
        <f>VLOOKUP($A259,'EV ECONOMICA'!$A$10:$EL$387,63,0)</f>
        <v>4600</v>
      </c>
      <c r="G259" s="144">
        <f>VLOOKUP($A259,'EV ECONOMICA'!$A$10:$EL$387,64,0)</f>
        <v>0</v>
      </c>
      <c r="H259" s="34">
        <f t="shared" si="40"/>
        <v>4600</v>
      </c>
      <c r="I259" s="104">
        <f t="shared" si="41"/>
        <v>4600</v>
      </c>
    </row>
    <row r="260" spans="1:9" ht="38.25" x14ac:dyDescent="0.2">
      <c r="A260" s="103">
        <v>271</v>
      </c>
      <c r="B260" s="202" t="s">
        <v>418</v>
      </c>
      <c r="C260" s="121" t="s">
        <v>52</v>
      </c>
      <c r="D260" s="146">
        <v>1</v>
      </c>
      <c r="E260" s="24" t="s">
        <v>53</v>
      </c>
      <c r="F260" s="144">
        <f>VLOOKUP($A260,'EV ECONOMICA'!$A$10:$EL$387,63,0)</f>
        <v>16550</v>
      </c>
      <c r="G260" s="144">
        <f>VLOOKUP($A260,'EV ECONOMICA'!$A$10:$EL$387,64,0)</f>
        <v>0</v>
      </c>
      <c r="H260" s="34">
        <f t="shared" si="40"/>
        <v>16550</v>
      </c>
      <c r="I260" s="104">
        <f t="shared" si="41"/>
        <v>16550</v>
      </c>
    </row>
    <row r="261" spans="1:9" ht="25.5" x14ac:dyDescent="0.2">
      <c r="A261" s="103">
        <v>272</v>
      </c>
      <c r="B261" s="202" t="s">
        <v>419</v>
      </c>
      <c r="C261" s="121" t="s">
        <v>52</v>
      </c>
      <c r="D261" s="146">
        <v>1</v>
      </c>
      <c r="E261" s="24" t="s">
        <v>53</v>
      </c>
      <c r="F261" s="144">
        <f>VLOOKUP($A261,'EV ECONOMICA'!$A$10:$EL$387,63,0)</f>
        <v>3700</v>
      </c>
      <c r="G261" s="144">
        <f>VLOOKUP($A261,'EV ECONOMICA'!$A$10:$EL$387,64,0)</f>
        <v>0</v>
      </c>
      <c r="H261" s="34">
        <f t="shared" si="40"/>
        <v>3700</v>
      </c>
      <c r="I261" s="104">
        <f t="shared" si="41"/>
        <v>3700</v>
      </c>
    </row>
    <row r="262" spans="1:9" ht="25.5" x14ac:dyDescent="0.2">
      <c r="A262" s="103">
        <v>311</v>
      </c>
      <c r="B262" s="202" t="s">
        <v>471</v>
      </c>
      <c r="C262" s="121" t="s">
        <v>52</v>
      </c>
      <c r="D262" s="146">
        <v>1</v>
      </c>
      <c r="E262" s="24" t="s">
        <v>53</v>
      </c>
      <c r="F262" s="144">
        <f>VLOOKUP($A262,'EV ECONOMICA'!$A$10:$EL$387,63,0)</f>
        <v>5650</v>
      </c>
      <c r="G262" s="144">
        <f>VLOOKUP($A262,'EV ECONOMICA'!$A$10:$EL$387,64,0)</f>
        <v>0</v>
      </c>
      <c r="H262" s="34">
        <f t="shared" si="40"/>
        <v>5650</v>
      </c>
      <c r="I262" s="104">
        <f t="shared" si="41"/>
        <v>5650</v>
      </c>
    </row>
    <row r="263" spans="1:9" ht="25.5" x14ac:dyDescent="0.2">
      <c r="A263" s="103">
        <v>312</v>
      </c>
      <c r="B263" s="202" t="s">
        <v>472</v>
      </c>
      <c r="C263" s="121" t="s">
        <v>52</v>
      </c>
      <c r="D263" s="146">
        <v>1</v>
      </c>
      <c r="E263" s="24" t="s">
        <v>53</v>
      </c>
      <c r="F263" s="144">
        <f>VLOOKUP($A263,'EV ECONOMICA'!$A$10:$EL$387,63,0)</f>
        <v>4500</v>
      </c>
      <c r="G263" s="144">
        <f>VLOOKUP($A263,'EV ECONOMICA'!$A$10:$EL$387,64,0)</f>
        <v>0</v>
      </c>
      <c r="H263" s="34">
        <f t="shared" si="40"/>
        <v>4500</v>
      </c>
      <c r="I263" s="104">
        <f t="shared" si="41"/>
        <v>4500</v>
      </c>
    </row>
    <row r="264" spans="1:9" ht="25.5" x14ac:dyDescent="0.2">
      <c r="A264" s="103">
        <v>313</v>
      </c>
      <c r="B264" s="202" t="s">
        <v>473</v>
      </c>
      <c r="C264" s="121" t="s">
        <v>52</v>
      </c>
      <c r="D264" s="146">
        <v>1</v>
      </c>
      <c r="E264" s="24" t="s">
        <v>53</v>
      </c>
      <c r="F264" s="144">
        <f>VLOOKUP($A264,'EV ECONOMICA'!$A$10:$EL$387,63,0)</f>
        <v>4500</v>
      </c>
      <c r="G264" s="144">
        <f>VLOOKUP($A264,'EV ECONOMICA'!$A$10:$EL$387,64,0)</f>
        <v>0</v>
      </c>
      <c r="H264" s="34">
        <f t="shared" si="40"/>
        <v>4500</v>
      </c>
      <c r="I264" s="104">
        <f t="shared" si="41"/>
        <v>4500</v>
      </c>
    </row>
    <row r="265" spans="1:9" ht="51" x14ac:dyDescent="0.2">
      <c r="A265" s="103">
        <v>314</v>
      </c>
      <c r="B265" s="202" t="s">
        <v>474</v>
      </c>
      <c r="C265" s="121" t="s">
        <v>52</v>
      </c>
      <c r="D265" s="146">
        <v>1</v>
      </c>
      <c r="E265" s="24" t="s">
        <v>53</v>
      </c>
      <c r="F265" s="144">
        <f>VLOOKUP($A265,'EV ECONOMICA'!$A$10:$EL$387,63,0)</f>
        <v>56200</v>
      </c>
      <c r="G265" s="144">
        <f>VLOOKUP($A265,'EV ECONOMICA'!$A$10:$EL$387,64,0)</f>
        <v>0</v>
      </c>
      <c r="H265" s="34">
        <f t="shared" si="40"/>
        <v>56200</v>
      </c>
      <c r="I265" s="104">
        <f t="shared" si="41"/>
        <v>56200</v>
      </c>
    </row>
    <row r="266" spans="1:9" ht="38.25" x14ac:dyDescent="0.2">
      <c r="A266" s="103">
        <v>316</v>
      </c>
      <c r="B266" s="202" t="s">
        <v>476</v>
      </c>
      <c r="C266" s="121" t="s">
        <v>52</v>
      </c>
      <c r="D266" s="146">
        <v>1</v>
      </c>
      <c r="E266" s="24" t="s">
        <v>53</v>
      </c>
      <c r="F266" s="144">
        <f>VLOOKUP($A266,'EV ECONOMICA'!$A$10:$EL$387,63,0)</f>
        <v>19700</v>
      </c>
      <c r="G266" s="144">
        <f>VLOOKUP($A266,'EV ECONOMICA'!$A$10:$EL$387,64,0)</f>
        <v>0</v>
      </c>
      <c r="H266" s="34">
        <f t="shared" si="40"/>
        <v>19700</v>
      </c>
      <c r="I266" s="104">
        <f t="shared" si="41"/>
        <v>19700</v>
      </c>
    </row>
    <row r="267" spans="1:9" ht="38.25" x14ac:dyDescent="0.2">
      <c r="A267" s="103">
        <v>318</v>
      </c>
      <c r="B267" s="202" t="s">
        <v>478</v>
      </c>
      <c r="C267" s="121" t="s">
        <v>52</v>
      </c>
      <c r="D267" s="146">
        <v>1</v>
      </c>
      <c r="E267" s="24" t="s">
        <v>53</v>
      </c>
      <c r="F267" s="144">
        <f>VLOOKUP($A267,'EV ECONOMICA'!$A$10:$EL$387,63,0)</f>
        <v>3500</v>
      </c>
      <c r="G267" s="144">
        <f>VLOOKUP($A267,'EV ECONOMICA'!$A$10:$EL$387,64,0)</f>
        <v>0</v>
      </c>
      <c r="H267" s="34">
        <f t="shared" si="40"/>
        <v>3500</v>
      </c>
      <c r="I267" s="104">
        <f t="shared" si="41"/>
        <v>3500</v>
      </c>
    </row>
    <row r="268" spans="1:9" ht="38.25" x14ac:dyDescent="0.2">
      <c r="A268" s="103">
        <v>319</v>
      </c>
      <c r="B268" s="202" t="s">
        <v>479</v>
      </c>
      <c r="C268" s="121" t="s">
        <v>52</v>
      </c>
      <c r="D268" s="146">
        <v>1</v>
      </c>
      <c r="E268" s="24" t="s">
        <v>53</v>
      </c>
      <c r="F268" s="144">
        <f>VLOOKUP($A268,'EV ECONOMICA'!$A$10:$EL$387,63,0)</f>
        <v>3350</v>
      </c>
      <c r="G268" s="144">
        <f>VLOOKUP($A268,'EV ECONOMICA'!$A$10:$EL$387,64,0)</f>
        <v>0</v>
      </c>
      <c r="H268" s="34">
        <f t="shared" si="40"/>
        <v>3350</v>
      </c>
      <c r="I268" s="104">
        <f t="shared" si="41"/>
        <v>3350</v>
      </c>
    </row>
    <row r="269" spans="1:9" ht="38.25" x14ac:dyDescent="0.2">
      <c r="A269" s="103">
        <v>321</v>
      </c>
      <c r="B269" s="202" t="s">
        <v>481</v>
      </c>
      <c r="C269" s="121" t="s">
        <v>52</v>
      </c>
      <c r="D269" s="146">
        <v>1</v>
      </c>
      <c r="E269" s="24" t="s">
        <v>53</v>
      </c>
      <c r="F269" s="144">
        <f>VLOOKUP($A269,'EV ECONOMICA'!$A$10:$EL$387,63,0)</f>
        <v>3300</v>
      </c>
      <c r="G269" s="144">
        <f>VLOOKUP($A269,'EV ECONOMICA'!$A$10:$EL$387,64,0)</f>
        <v>0</v>
      </c>
      <c r="H269" s="34">
        <f t="shared" si="40"/>
        <v>3300</v>
      </c>
      <c r="I269" s="104">
        <f t="shared" si="41"/>
        <v>3300</v>
      </c>
    </row>
    <row r="270" spans="1:9" ht="25.5" x14ac:dyDescent="0.2">
      <c r="A270" s="103">
        <v>322</v>
      </c>
      <c r="B270" s="202" t="s">
        <v>482</v>
      </c>
      <c r="C270" s="121" t="s">
        <v>52</v>
      </c>
      <c r="D270" s="146">
        <v>1</v>
      </c>
      <c r="E270" s="24" t="s">
        <v>53</v>
      </c>
      <c r="F270" s="144">
        <f>VLOOKUP($A270,'EV ECONOMICA'!$A$10:$EL$387,63,0)</f>
        <v>3500</v>
      </c>
      <c r="G270" s="144">
        <f>VLOOKUP($A270,'EV ECONOMICA'!$A$10:$EL$387,64,0)</f>
        <v>0</v>
      </c>
      <c r="H270" s="34">
        <f t="shared" si="40"/>
        <v>3500</v>
      </c>
      <c r="I270" s="104">
        <f t="shared" si="41"/>
        <v>3500</v>
      </c>
    </row>
    <row r="271" spans="1:9" ht="25.5" x14ac:dyDescent="0.2">
      <c r="A271" s="103">
        <v>323</v>
      </c>
      <c r="B271" s="202" t="s">
        <v>483</v>
      </c>
      <c r="C271" s="121" t="s">
        <v>52</v>
      </c>
      <c r="D271" s="146">
        <v>1</v>
      </c>
      <c r="E271" s="24" t="s">
        <v>53</v>
      </c>
      <c r="F271" s="144">
        <f>VLOOKUP($A271,'EV ECONOMICA'!$A$10:$EL$387,63,0)</f>
        <v>3500</v>
      </c>
      <c r="G271" s="144">
        <f>VLOOKUP($A271,'EV ECONOMICA'!$A$10:$EL$387,64,0)</f>
        <v>0</v>
      </c>
      <c r="H271" s="34">
        <f t="shared" si="40"/>
        <v>3500</v>
      </c>
      <c r="I271" s="104">
        <f t="shared" si="41"/>
        <v>3500</v>
      </c>
    </row>
    <row r="272" spans="1:9" ht="38.25" x14ac:dyDescent="0.2">
      <c r="A272" s="103">
        <v>324</v>
      </c>
      <c r="B272" s="202" t="s">
        <v>484</v>
      </c>
      <c r="C272" s="121" t="s">
        <v>52</v>
      </c>
      <c r="D272" s="146">
        <v>1</v>
      </c>
      <c r="E272" s="24" t="s">
        <v>53</v>
      </c>
      <c r="F272" s="144">
        <f>VLOOKUP($A272,'EV ECONOMICA'!$A$10:$EL$387,63,0)</f>
        <v>3300</v>
      </c>
      <c r="G272" s="144">
        <f>VLOOKUP($A272,'EV ECONOMICA'!$A$10:$EL$387,64,0)</f>
        <v>0</v>
      </c>
      <c r="H272" s="34">
        <f t="shared" si="40"/>
        <v>3300</v>
      </c>
      <c r="I272" s="104">
        <f t="shared" si="41"/>
        <v>3300</v>
      </c>
    </row>
    <row r="273" spans="1:9" ht="38.25" x14ac:dyDescent="0.2">
      <c r="A273" s="103">
        <v>325</v>
      </c>
      <c r="B273" s="202" t="s">
        <v>485</v>
      </c>
      <c r="C273" s="121" t="s">
        <v>52</v>
      </c>
      <c r="D273" s="146">
        <v>1</v>
      </c>
      <c r="E273" s="24" t="s">
        <v>53</v>
      </c>
      <c r="F273" s="144">
        <f>VLOOKUP($A273,'EV ECONOMICA'!$A$10:$EL$387,63,0)</f>
        <v>3400</v>
      </c>
      <c r="G273" s="144">
        <f>VLOOKUP($A273,'EV ECONOMICA'!$A$10:$EL$387,64,0)</f>
        <v>0</v>
      </c>
      <c r="H273" s="34">
        <f t="shared" si="40"/>
        <v>3400</v>
      </c>
      <c r="I273" s="104">
        <f t="shared" si="41"/>
        <v>3400</v>
      </c>
    </row>
    <row r="274" spans="1:9" ht="38.25" x14ac:dyDescent="0.2">
      <c r="A274" s="103">
        <v>327</v>
      </c>
      <c r="B274" s="202" t="s">
        <v>487</v>
      </c>
      <c r="C274" s="121" t="s">
        <v>52</v>
      </c>
      <c r="D274" s="146">
        <v>1</v>
      </c>
      <c r="E274" s="24" t="s">
        <v>53</v>
      </c>
      <c r="F274" s="144">
        <f>VLOOKUP($A274,'EV ECONOMICA'!$A$10:$EL$387,63,0)</f>
        <v>3400</v>
      </c>
      <c r="G274" s="144">
        <f>VLOOKUP($A274,'EV ECONOMICA'!$A$10:$EL$387,64,0)</f>
        <v>0</v>
      </c>
      <c r="H274" s="34">
        <f t="shared" si="40"/>
        <v>3400</v>
      </c>
      <c r="I274" s="104">
        <f t="shared" si="41"/>
        <v>3400</v>
      </c>
    </row>
    <row r="275" spans="1:9" ht="38.25" x14ac:dyDescent="0.2">
      <c r="A275" s="103">
        <v>328</v>
      </c>
      <c r="B275" s="202" t="s">
        <v>488</v>
      </c>
      <c r="C275" s="121" t="s">
        <v>52</v>
      </c>
      <c r="D275" s="146">
        <v>1</v>
      </c>
      <c r="E275" s="24" t="s">
        <v>53</v>
      </c>
      <c r="F275" s="144">
        <f>VLOOKUP($A275,'EV ECONOMICA'!$A$10:$EL$387,63,0)</f>
        <v>3400</v>
      </c>
      <c r="G275" s="144">
        <f>VLOOKUP($A275,'EV ECONOMICA'!$A$10:$EL$387,64,0)</f>
        <v>0</v>
      </c>
      <c r="H275" s="34">
        <f t="shared" si="40"/>
        <v>3400</v>
      </c>
      <c r="I275" s="104">
        <f t="shared" si="41"/>
        <v>3400</v>
      </c>
    </row>
    <row r="276" spans="1:9" ht="38.25" x14ac:dyDescent="0.2">
      <c r="A276" s="103">
        <v>329</v>
      </c>
      <c r="B276" s="202" t="s">
        <v>489</v>
      </c>
      <c r="C276" s="121" t="s">
        <v>52</v>
      </c>
      <c r="D276" s="146">
        <v>1</v>
      </c>
      <c r="E276" s="24" t="s">
        <v>53</v>
      </c>
      <c r="F276" s="144">
        <f>VLOOKUP($A276,'EV ECONOMICA'!$A$10:$EL$387,63,0)</f>
        <v>2600</v>
      </c>
      <c r="G276" s="144">
        <f>VLOOKUP($A276,'EV ECONOMICA'!$A$10:$EL$387,64,0)</f>
        <v>0</v>
      </c>
      <c r="H276" s="34">
        <f t="shared" si="40"/>
        <v>2600</v>
      </c>
      <c r="I276" s="104">
        <f t="shared" si="41"/>
        <v>2600</v>
      </c>
    </row>
    <row r="277" spans="1:9" ht="25.5" x14ac:dyDescent="0.2">
      <c r="A277" s="103">
        <v>330</v>
      </c>
      <c r="B277" s="202" t="s">
        <v>490</v>
      </c>
      <c r="C277" s="121" t="s">
        <v>52</v>
      </c>
      <c r="D277" s="146">
        <v>1</v>
      </c>
      <c r="E277" s="24" t="s">
        <v>53</v>
      </c>
      <c r="F277" s="144">
        <f>VLOOKUP($A277,'EV ECONOMICA'!$A$10:$EL$387,63,0)</f>
        <v>3550</v>
      </c>
      <c r="G277" s="144">
        <f>VLOOKUP($A277,'EV ECONOMICA'!$A$10:$EL$387,64,0)</f>
        <v>0</v>
      </c>
      <c r="H277" s="34">
        <f t="shared" si="40"/>
        <v>3550</v>
      </c>
      <c r="I277" s="104">
        <f t="shared" si="41"/>
        <v>3550</v>
      </c>
    </row>
    <row r="278" spans="1:9" ht="38.25" x14ac:dyDescent="0.2">
      <c r="A278" s="103">
        <v>331</v>
      </c>
      <c r="B278" s="202" t="s">
        <v>491</v>
      </c>
      <c r="C278" s="121" t="s">
        <v>52</v>
      </c>
      <c r="D278" s="146">
        <v>1</v>
      </c>
      <c r="E278" s="24" t="s">
        <v>53</v>
      </c>
      <c r="F278" s="144">
        <f>VLOOKUP($A278,'EV ECONOMICA'!$A$10:$EL$387,63,0)</f>
        <v>2600</v>
      </c>
      <c r="G278" s="144">
        <f>VLOOKUP($A278,'EV ECONOMICA'!$A$10:$EL$387,64,0)</f>
        <v>0</v>
      </c>
      <c r="H278" s="34">
        <f t="shared" si="40"/>
        <v>2600</v>
      </c>
      <c r="I278" s="104">
        <f t="shared" si="41"/>
        <v>2600</v>
      </c>
    </row>
    <row r="279" spans="1:9" ht="25.5" x14ac:dyDescent="0.2">
      <c r="A279" s="103">
        <v>332</v>
      </c>
      <c r="B279" s="202" t="s">
        <v>492</v>
      </c>
      <c r="C279" s="121" t="s">
        <v>52</v>
      </c>
      <c r="D279" s="146">
        <v>1</v>
      </c>
      <c r="E279" s="24" t="s">
        <v>53</v>
      </c>
      <c r="F279" s="144">
        <f>VLOOKUP($A279,'EV ECONOMICA'!$A$10:$EL$387,63,0)</f>
        <v>3800</v>
      </c>
      <c r="G279" s="144">
        <f>VLOOKUP($A279,'EV ECONOMICA'!$A$10:$EL$387,64,0)</f>
        <v>0</v>
      </c>
      <c r="H279" s="34">
        <f t="shared" si="40"/>
        <v>3800</v>
      </c>
      <c r="I279" s="104">
        <f t="shared" si="41"/>
        <v>3800</v>
      </c>
    </row>
    <row r="280" spans="1:9" ht="38.25" x14ac:dyDescent="0.2">
      <c r="A280" s="103">
        <v>334</v>
      </c>
      <c r="B280" s="202" t="s">
        <v>494</v>
      </c>
      <c r="C280" s="121" t="s">
        <v>495</v>
      </c>
      <c r="D280" s="146">
        <v>1</v>
      </c>
      <c r="E280" s="24" t="s">
        <v>53</v>
      </c>
      <c r="F280" s="144">
        <f>VLOOKUP($A280,'EV ECONOMICA'!$A$10:$EL$387,63,0)</f>
        <v>1149892</v>
      </c>
      <c r="G280" s="144">
        <f>VLOOKUP($A280,'EV ECONOMICA'!$A$10:$EL$387,64,0)</f>
        <v>218479.48</v>
      </c>
      <c r="H280" s="34">
        <f t="shared" si="40"/>
        <v>1368371.48</v>
      </c>
      <c r="I280" s="104">
        <f t="shared" si="41"/>
        <v>1368371.48</v>
      </c>
    </row>
    <row r="281" spans="1:9" ht="38.25" x14ac:dyDescent="0.2">
      <c r="A281" s="103">
        <v>335</v>
      </c>
      <c r="B281" s="202" t="s">
        <v>496</v>
      </c>
      <c r="C281" s="121" t="s">
        <v>497</v>
      </c>
      <c r="D281" s="146">
        <v>1</v>
      </c>
      <c r="E281" s="24" t="s">
        <v>53</v>
      </c>
      <c r="F281" s="144">
        <f>VLOOKUP($A281,'EV ECONOMICA'!$A$10:$EL$387,63,0)</f>
        <v>967170</v>
      </c>
      <c r="G281" s="144">
        <f>VLOOKUP($A281,'EV ECONOMICA'!$A$10:$EL$387,64,0)</f>
        <v>183762.3</v>
      </c>
      <c r="H281" s="34">
        <f t="shared" si="40"/>
        <v>1150932.3</v>
      </c>
      <c r="I281" s="104">
        <f t="shared" si="41"/>
        <v>1150932.3</v>
      </c>
    </row>
    <row r="282" spans="1:9" ht="25.5" x14ac:dyDescent="0.2">
      <c r="A282" s="103">
        <v>336</v>
      </c>
      <c r="B282" s="202" t="s">
        <v>498</v>
      </c>
      <c r="C282" s="121" t="s">
        <v>497</v>
      </c>
      <c r="D282" s="146">
        <v>1</v>
      </c>
      <c r="E282" s="24" t="s">
        <v>53</v>
      </c>
      <c r="F282" s="144">
        <f>VLOOKUP($A282,'EV ECONOMICA'!$A$10:$EL$387,63,0)</f>
        <v>312745</v>
      </c>
      <c r="G282" s="144">
        <f>VLOOKUP($A282,'EV ECONOMICA'!$A$10:$EL$387,64,0)</f>
        <v>59421.55</v>
      </c>
      <c r="H282" s="34">
        <f t="shared" si="40"/>
        <v>372166.55</v>
      </c>
      <c r="I282" s="104">
        <f t="shared" si="41"/>
        <v>372166.55</v>
      </c>
    </row>
    <row r="283" spans="1:9" ht="38.25" x14ac:dyDescent="0.2">
      <c r="A283" s="103">
        <v>337</v>
      </c>
      <c r="B283" s="202" t="s">
        <v>499</v>
      </c>
      <c r="C283" s="121" t="s">
        <v>497</v>
      </c>
      <c r="D283" s="146">
        <v>1</v>
      </c>
      <c r="E283" s="24" t="s">
        <v>53</v>
      </c>
      <c r="F283" s="144">
        <f>VLOOKUP($A283,'EV ECONOMICA'!$A$10:$EL$387,63,0)</f>
        <v>1050000</v>
      </c>
      <c r="G283" s="144">
        <f>VLOOKUP($A283,'EV ECONOMICA'!$A$10:$EL$387,64,0)</f>
        <v>199500</v>
      </c>
      <c r="H283" s="34">
        <f t="shared" si="40"/>
        <v>1249500</v>
      </c>
      <c r="I283" s="104">
        <f t="shared" si="41"/>
        <v>1249500</v>
      </c>
    </row>
    <row r="284" spans="1:9" ht="38.25" x14ac:dyDescent="0.2">
      <c r="A284" s="103">
        <v>338</v>
      </c>
      <c r="B284" s="202" t="s">
        <v>500</v>
      </c>
      <c r="C284" s="121" t="s">
        <v>497</v>
      </c>
      <c r="D284" s="146">
        <v>1</v>
      </c>
      <c r="E284" s="24" t="s">
        <v>53</v>
      </c>
      <c r="F284" s="144">
        <f>VLOOKUP($A284,'EV ECONOMICA'!$A$10:$EL$387,63,0)</f>
        <v>293891</v>
      </c>
      <c r="G284" s="144">
        <f>VLOOKUP($A284,'EV ECONOMICA'!$A$10:$EL$387,64,0)</f>
        <v>55839.29</v>
      </c>
      <c r="H284" s="34">
        <f t="shared" si="40"/>
        <v>349730.29</v>
      </c>
      <c r="I284" s="104">
        <f t="shared" si="41"/>
        <v>349730.29</v>
      </c>
    </row>
    <row r="285" spans="1:9" ht="51" x14ac:dyDescent="0.2">
      <c r="A285" s="103">
        <v>339</v>
      </c>
      <c r="B285" s="202" t="s">
        <v>501</v>
      </c>
      <c r="C285" s="121" t="s">
        <v>497</v>
      </c>
      <c r="D285" s="146">
        <v>1</v>
      </c>
      <c r="E285" s="24" t="s">
        <v>53</v>
      </c>
      <c r="F285" s="144">
        <f>VLOOKUP($A285,'EV ECONOMICA'!$A$10:$EL$387,63,0)</f>
        <v>1020700</v>
      </c>
      <c r="G285" s="144">
        <f>VLOOKUP($A285,'EV ECONOMICA'!$A$10:$EL$387,64,0)</f>
        <v>193933</v>
      </c>
      <c r="H285" s="34">
        <f t="shared" si="40"/>
        <v>1214633</v>
      </c>
      <c r="I285" s="104">
        <f t="shared" si="41"/>
        <v>1214633</v>
      </c>
    </row>
    <row r="286" spans="1:9" ht="25.5" x14ac:dyDescent="0.2">
      <c r="A286" s="103">
        <v>343</v>
      </c>
      <c r="B286" s="202" t="s">
        <v>507</v>
      </c>
      <c r="C286" s="121" t="s">
        <v>508</v>
      </c>
      <c r="D286" s="146">
        <v>1</v>
      </c>
      <c r="E286" s="24" t="s">
        <v>53</v>
      </c>
      <c r="F286" s="144">
        <f>VLOOKUP($A286,'EV ECONOMICA'!$A$10:$EL$387,63,0)</f>
        <v>100840</v>
      </c>
      <c r="G286" s="144">
        <f>VLOOKUP($A286,'EV ECONOMICA'!$A$10:$EL$387,64,0)</f>
        <v>19159.599999999999</v>
      </c>
      <c r="H286" s="34">
        <f t="shared" si="40"/>
        <v>119999.6</v>
      </c>
      <c r="I286" s="104">
        <f t="shared" si="41"/>
        <v>119999.6</v>
      </c>
    </row>
    <row r="287" spans="1:9" ht="25.5" x14ac:dyDescent="0.2">
      <c r="A287" s="103">
        <v>344</v>
      </c>
      <c r="B287" s="202" t="s">
        <v>509</v>
      </c>
      <c r="C287" s="121" t="s">
        <v>508</v>
      </c>
      <c r="D287" s="146">
        <v>1</v>
      </c>
      <c r="E287" s="24" t="s">
        <v>53</v>
      </c>
      <c r="F287" s="144">
        <f>VLOOKUP($A287,'EV ECONOMICA'!$A$10:$EL$387,63,0)</f>
        <v>100840</v>
      </c>
      <c r="G287" s="144">
        <f>VLOOKUP($A287,'EV ECONOMICA'!$A$10:$EL$387,64,0)</f>
        <v>19159.599999999999</v>
      </c>
      <c r="H287" s="34">
        <f t="shared" si="40"/>
        <v>119999.6</v>
      </c>
      <c r="I287" s="104">
        <f t="shared" si="41"/>
        <v>119999.6</v>
      </c>
    </row>
    <row r="288" spans="1:9" ht="25.5" x14ac:dyDescent="0.2">
      <c r="A288" s="103">
        <v>345</v>
      </c>
      <c r="B288" s="202" t="s">
        <v>510</v>
      </c>
      <c r="C288" s="121" t="s">
        <v>508</v>
      </c>
      <c r="D288" s="146">
        <v>1</v>
      </c>
      <c r="E288" s="24" t="s">
        <v>53</v>
      </c>
      <c r="F288" s="144">
        <f>VLOOKUP($A288,'EV ECONOMICA'!$A$10:$EL$387,63,0)</f>
        <v>100840</v>
      </c>
      <c r="G288" s="144">
        <f>VLOOKUP($A288,'EV ECONOMICA'!$A$10:$EL$387,64,0)</f>
        <v>19159.599999999999</v>
      </c>
      <c r="H288" s="34">
        <f t="shared" si="40"/>
        <v>119999.6</v>
      </c>
      <c r="I288" s="104">
        <f t="shared" si="41"/>
        <v>119999.6</v>
      </c>
    </row>
    <row r="289" spans="1:9" ht="25.5" x14ac:dyDescent="0.2">
      <c r="A289" s="103">
        <v>346</v>
      </c>
      <c r="B289" s="202" t="s">
        <v>511</v>
      </c>
      <c r="C289" s="121" t="s">
        <v>508</v>
      </c>
      <c r="D289" s="146">
        <v>1</v>
      </c>
      <c r="E289" s="24" t="s">
        <v>53</v>
      </c>
      <c r="F289" s="144">
        <f>VLOOKUP($A289,'EV ECONOMICA'!$A$10:$EL$387,63,0)</f>
        <v>160000</v>
      </c>
      <c r="G289" s="144">
        <f>VLOOKUP($A289,'EV ECONOMICA'!$A$10:$EL$387,64,0)</f>
        <v>30400</v>
      </c>
      <c r="H289" s="34">
        <f t="shared" si="40"/>
        <v>190400</v>
      </c>
      <c r="I289" s="104">
        <f t="shared" si="41"/>
        <v>190400</v>
      </c>
    </row>
    <row r="290" spans="1:9" ht="25.5" x14ac:dyDescent="0.2">
      <c r="A290" s="103">
        <v>347</v>
      </c>
      <c r="B290" s="202" t="s">
        <v>512</v>
      </c>
      <c r="C290" s="121" t="s">
        <v>508</v>
      </c>
      <c r="D290" s="146">
        <v>1</v>
      </c>
      <c r="E290" s="24" t="s">
        <v>53</v>
      </c>
      <c r="F290" s="144">
        <f>VLOOKUP($A290,'EV ECONOMICA'!$A$10:$EL$387,63,0)</f>
        <v>100840</v>
      </c>
      <c r="G290" s="144">
        <f>VLOOKUP($A290,'EV ECONOMICA'!$A$10:$EL$387,64,0)</f>
        <v>19159.599999999999</v>
      </c>
      <c r="H290" s="34">
        <f t="shared" si="40"/>
        <v>119999.6</v>
      </c>
      <c r="I290" s="104">
        <f t="shared" si="41"/>
        <v>119999.6</v>
      </c>
    </row>
    <row r="291" spans="1:9" ht="25.5" x14ac:dyDescent="0.2">
      <c r="A291" s="103">
        <v>349</v>
      </c>
      <c r="B291" s="202" t="s">
        <v>514</v>
      </c>
      <c r="C291" s="121" t="s">
        <v>508</v>
      </c>
      <c r="D291" s="146">
        <v>1</v>
      </c>
      <c r="E291" s="24" t="s">
        <v>53</v>
      </c>
      <c r="F291" s="144">
        <f>VLOOKUP($A291,'EV ECONOMICA'!$A$10:$EL$387,63,0)</f>
        <v>100840</v>
      </c>
      <c r="G291" s="144">
        <f>VLOOKUP($A291,'EV ECONOMICA'!$A$10:$EL$387,64,0)</f>
        <v>19159.599999999999</v>
      </c>
      <c r="H291" s="34">
        <f t="shared" si="40"/>
        <v>119999.6</v>
      </c>
      <c r="I291" s="104">
        <f t="shared" si="41"/>
        <v>119999.6</v>
      </c>
    </row>
    <row r="292" spans="1:9" ht="25.5" x14ac:dyDescent="0.2">
      <c r="A292" s="103">
        <v>350</v>
      </c>
      <c r="B292" s="202" t="s">
        <v>515</v>
      </c>
      <c r="C292" s="121" t="s">
        <v>508</v>
      </c>
      <c r="D292" s="146">
        <v>1</v>
      </c>
      <c r="E292" s="24" t="s">
        <v>53</v>
      </c>
      <c r="F292" s="144">
        <f>VLOOKUP($A292,'EV ECONOMICA'!$A$10:$EL$387,63,0)</f>
        <v>201600</v>
      </c>
      <c r="G292" s="144">
        <f>VLOOKUP($A292,'EV ECONOMICA'!$A$10:$EL$387,64,0)</f>
        <v>38304</v>
      </c>
      <c r="H292" s="34">
        <f t="shared" si="40"/>
        <v>239904</v>
      </c>
      <c r="I292" s="104">
        <f t="shared" si="41"/>
        <v>239904</v>
      </c>
    </row>
    <row r="293" spans="1:9" ht="25.5" x14ac:dyDescent="0.2">
      <c r="A293" s="103">
        <v>351</v>
      </c>
      <c r="B293" s="202" t="s">
        <v>516</v>
      </c>
      <c r="C293" s="121" t="s">
        <v>508</v>
      </c>
      <c r="D293" s="146">
        <v>1</v>
      </c>
      <c r="E293" s="24" t="s">
        <v>53</v>
      </c>
      <c r="F293" s="144">
        <f>VLOOKUP($A293,'EV ECONOMICA'!$A$10:$EL$387,63,0)</f>
        <v>274000</v>
      </c>
      <c r="G293" s="144">
        <f>VLOOKUP($A293,'EV ECONOMICA'!$A$10:$EL$387,64,0)</f>
        <v>52060</v>
      </c>
      <c r="H293" s="34">
        <f t="shared" si="40"/>
        <v>326060</v>
      </c>
      <c r="I293" s="104">
        <f t="shared" si="41"/>
        <v>326060</v>
      </c>
    </row>
    <row r="294" spans="1:9" x14ac:dyDescent="0.2">
      <c r="A294" s="103">
        <v>353</v>
      </c>
      <c r="B294" s="202" t="s">
        <v>518</v>
      </c>
      <c r="C294" s="121" t="s">
        <v>508</v>
      </c>
      <c r="D294" s="146">
        <v>1</v>
      </c>
      <c r="E294" s="24" t="s">
        <v>53</v>
      </c>
      <c r="F294" s="144">
        <f>VLOOKUP($A294,'EV ECONOMICA'!$A$10:$EL$387,63,0)</f>
        <v>174700</v>
      </c>
      <c r="G294" s="144">
        <f>VLOOKUP($A294,'EV ECONOMICA'!$A$10:$EL$387,64,0)</f>
        <v>33193</v>
      </c>
      <c r="H294" s="34">
        <f t="shared" si="40"/>
        <v>207893</v>
      </c>
      <c r="I294" s="104">
        <f t="shared" si="41"/>
        <v>207893</v>
      </c>
    </row>
    <row r="295" spans="1:9" ht="127.5" x14ac:dyDescent="0.2">
      <c r="A295" s="103">
        <v>376</v>
      </c>
      <c r="B295" s="202" t="s">
        <v>547</v>
      </c>
      <c r="C295" s="121" t="s">
        <v>548</v>
      </c>
      <c r="D295" s="146">
        <v>1</v>
      </c>
      <c r="E295" s="24" t="s">
        <v>53</v>
      </c>
      <c r="F295" s="144">
        <f>VLOOKUP($A295,'EV ECONOMICA'!$A$10:$EL$387,63,0)</f>
        <v>303000</v>
      </c>
      <c r="G295" s="144">
        <f>VLOOKUP($A295,'EV ECONOMICA'!$A$10:$EL$387,64,0)</f>
        <v>57570</v>
      </c>
      <c r="H295" s="34">
        <f t="shared" si="40"/>
        <v>360570</v>
      </c>
      <c r="I295" s="104">
        <f t="shared" si="41"/>
        <v>360570</v>
      </c>
    </row>
    <row r="296" spans="1:9" ht="114.75" x14ac:dyDescent="0.2">
      <c r="A296" s="103">
        <v>377</v>
      </c>
      <c r="B296" s="202" t="s">
        <v>549</v>
      </c>
      <c r="C296" s="121" t="s">
        <v>550</v>
      </c>
      <c r="D296" s="146">
        <v>1</v>
      </c>
      <c r="E296" s="24" t="s">
        <v>53</v>
      </c>
      <c r="F296" s="144">
        <f>VLOOKUP($A296,'EV ECONOMICA'!$A$10:$EL$387,63,0)</f>
        <v>303000</v>
      </c>
      <c r="G296" s="144">
        <f>VLOOKUP($A296,'EV ECONOMICA'!$A$10:$EL$387,64,0)</f>
        <v>57570</v>
      </c>
      <c r="H296" s="34">
        <f t="shared" si="40"/>
        <v>360570</v>
      </c>
      <c r="I296" s="104">
        <f t="shared" si="41"/>
        <v>360570</v>
      </c>
    </row>
    <row r="297" spans="1:9" x14ac:dyDescent="0.2">
      <c r="A297" s="383"/>
      <c r="B297" s="384"/>
      <c r="C297" s="385"/>
      <c r="D297" s="385"/>
      <c r="E297" s="384"/>
      <c r="F297" s="384"/>
      <c r="G297" s="384"/>
      <c r="H297" s="384"/>
      <c r="I297" s="386"/>
    </row>
    <row r="298" spans="1:9" ht="15" x14ac:dyDescent="0.2">
      <c r="A298" s="358" t="s">
        <v>30</v>
      </c>
      <c r="B298" s="359"/>
      <c r="C298" s="359"/>
      <c r="D298" s="265"/>
      <c r="E298" s="360" t="s">
        <v>564</v>
      </c>
      <c r="F298" s="360"/>
      <c r="G298" s="360"/>
      <c r="H298" s="361"/>
      <c r="I298" s="362"/>
    </row>
    <row r="299" spans="1:9" ht="38.25" x14ac:dyDescent="0.2">
      <c r="A299" s="262" t="s">
        <v>16</v>
      </c>
      <c r="B299" s="263" t="s">
        <v>41</v>
      </c>
      <c r="C299" s="263" t="s">
        <v>40</v>
      </c>
      <c r="D299" s="263" t="s">
        <v>17</v>
      </c>
      <c r="E299" s="264" t="s">
        <v>50</v>
      </c>
      <c r="F299" s="119" t="s">
        <v>31</v>
      </c>
      <c r="G299" s="119" t="s">
        <v>32</v>
      </c>
      <c r="H299" s="143" t="s">
        <v>33</v>
      </c>
      <c r="I299" s="156" t="s">
        <v>34</v>
      </c>
    </row>
    <row r="300" spans="1:9" ht="25.5" x14ac:dyDescent="0.2">
      <c r="A300" s="103">
        <v>78</v>
      </c>
      <c r="B300" s="202" t="s">
        <v>150</v>
      </c>
      <c r="C300" s="121" t="s">
        <v>149</v>
      </c>
      <c r="D300" s="146">
        <v>1</v>
      </c>
      <c r="E300" s="24" t="s">
        <v>53</v>
      </c>
      <c r="F300" s="144">
        <f>VLOOKUP($A300,'EV ECONOMICA'!$A$10:$EL$387,68,0)</f>
        <v>131652</v>
      </c>
      <c r="G300" s="144">
        <f>VLOOKUP($A300,'EV ECONOMICA'!$A$10:$EL$387,69,0)</f>
        <v>25013.88</v>
      </c>
      <c r="H300" s="34">
        <f t="shared" ref="H300" si="42">F300+G300</f>
        <v>156665.88</v>
      </c>
      <c r="I300" s="104">
        <f t="shared" ref="I300" si="43">D300*H300</f>
        <v>156665.88</v>
      </c>
    </row>
    <row r="301" spans="1:9" ht="25.5" x14ac:dyDescent="0.2">
      <c r="A301" s="103">
        <v>105</v>
      </c>
      <c r="B301" s="202" t="s">
        <v>190</v>
      </c>
      <c r="C301" s="121" t="s">
        <v>191</v>
      </c>
      <c r="D301" s="146">
        <v>1</v>
      </c>
      <c r="E301" s="24" t="s">
        <v>53</v>
      </c>
      <c r="F301" s="144">
        <f>VLOOKUP($A301,'EV ECONOMICA'!$A$10:$EL$387,68,0)</f>
        <v>1848</v>
      </c>
      <c r="G301" s="144">
        <f>VLOOKUP($A301,'EV ECONOMICA'!$A$10:$EL$387,69,0)</f>
        <v>351.12</v>
      </c>
      <c r="H301" s="34">
        <f t="shared" ref="H301:H309" si="44">F301+G301</f>
        <v>2199.12</v>
      </c>
      <c r="I301" s="104">
        <f t="shared" ref="I301:I309" si="45">D301*H301</f>
        <v>2199.12</v>
      </c>
    </row>
    <row r="302" spans="1:9" ht="25.5" x14ac:dyDescent="0.2">
      <c r="A302" s="103">
        <v>106</v>
      </c>
      <c r="B302" s="202" t="s">
        <v>192</v>
      </c>
      <c r="C302" s="121" t="s">
        <v>191</v>
      </c>
      <c r="D302" s="146">
        <v>1</v>
      </c>
      <c r="E302" s="24" t="s">
        <v>53</v>
      </c>
      <c r="F302" s="144">
        <f>VLOOKUP($A302,'EV ECONOMICA'!$A$10:$EL$387,68,0)</f>
        <v>2519</v>
      </c>
      <c r="G302" s="144">
        <f>VLOOKUP($A302,'EV ECONOMICA'!$A$10:$EL$387,69,0)</f>
        <v>478.61</v>
      </c>
      <c r="H302" s="34">
        <f t="shared" si="44"/>
        <v>2997.61</v>
      </c>
      <c r="I302" s="104">
        <f t="shared" si="45"/>
        <v>2997.61</v>
      </c>
    </row>
    <row r="303" spans="1:9" ht="102" x14ac:dyDescent="0.2">
      <c r="A303" s="103">
        <v>156</v>
      </c>
      <c r="B303" s="202" t="s">
        <v>272</v>
      </c>
      <c r="C303" s="121" t="s">
        <v>273</v>
      </c>
      <c r="D303" s="146">
        <v>1</v>
      </c>
      <c r="E303" s="24" t="s">
        <v>53</v>
      </c>
      <c r="F303" s="144">
        <f>VLOOKUP($A303,'EV ECONOMICA'!$A$10:$EL$387,68,0)</f>
        <v>2000</v>
      </c>
      <c r="G303" s="144">
        <f>VLOOKUP($A303,'EV ECONOMICA'!$A$10:$EL$387,69,0)</f>
        <v>380</v>
      </c>
      <c r="H303" s="34">
        <f t="shared" si="44"/>
        <v>2380</v>
      </c>
      <c r="I303" s="104">
        <f t="shared" si="45"/>
        <v>2380</v>
      </c>
    </row>
    <row r="304" spans="1:9" ht="102" x14ac:dyDescent="0.2">
      <c r="A304" s="103">
        <v>157</v>
      </c>
      <c r="B304" s="202" t="s">
        <v>274</v>
      </c>
      <c r="C304" s="121" t="s">
        <v>273</v>
      </c>
      <c r="D304" s="146">
        <v>1</v>
      </c>
      <c r="E304" s="24" t="s">
        <v>53</v>
      </c>
      <c r="F304" s="144">
        <f>VLOOKUP($A304,'EV ECONOMICA'!$A$10:$EL$387,68,0)</f>
        <v>2000</v>
      </c>
      <c r="G304" s="144">
        <f>VLOOKUP($A304,'EV ECONOMICA'!$A$10:$EL$387,69,0)</f>
        <v>380</v>
      </c>
      <c r="H304" s="34">
        <f t="shared" si="44"/>
        <v>2380</v>
      </c>
      <c r="I304" s="104">
        <f t="shared" si="45"/>
        <v>2380</v>
      </c>
    </row>
    <row r="305" spans="1:9" ht="38.25" x14ac:dyDescent="0.2">
      <c r="A305" s="103">
        <v>180</v>
      </c>
      <c r="B305" s="202" t="s">
        <v>304</v>
      </c>
      <c r="C305" s="121" t="s">
        <v>305</v>
      </c>
      <c r="D305" s="146">
        <v>1</v>
      </c>
      <c r="E305" s="24" t="s">
        <v>53</v>
      </c>
      <c r="F305" s="144">
        <f>VLOOKUP($A305,'EV ECONOMICA'!$A$10:$EL$387,68,0)</f>
        <v>12070</v>
      </c>
      <c r="G305" s="144">
        <f>VLOOKUP($A305,'EV ECONOMICA'!$A$10:$EL$387,69,0)</f>
        <v>2293.3000000000002</v>
      </c>
      <c r="H305" s="34">
        <f t="shared" si="44"/>
        <v>14363.3</v>
      </c>
      <c r="I305" s="104">
        <f t="shared" si="45"/>
        <v>14363.3</v>
      </c>
    </row>
    <row r="306" spans="1:9" ht="51" x14ac:dyDescent="0.2">
      <c r="A306" s="103">
        <v>198</v>
      </c>
      <c r="B306" s="202" t="s">
        <v>327</v>
      </c>
      <c r="C306" s="121" t="s">
        <v>328</v>
      </c>
      <c r="D306" s="146">
        <v>1</v>
      </c>
      <c r="E306" s="24" t="s">
        <v>53</v>
      </c>
      <c r="F306" s="144">
        <f>VLOOKUP($A306,'EV ECONOMICA'!$A$10:$EL$387,68,0)</f>
        <v>345816</v>
      </c>
      <c r="G306" s="144">
        <f>VLOOKUP($A306,'EV ECONOMICA'!$A$10:$EL$387,69,0)</f>
        <v>65705.039999999994</v>
      </c>
      <c r="H306" s="34">
        <f t="shared" si="44"/>
        <v>411521.04</v>
      </c>
      <c r="I306" s="104">
        <f t="shared" si="45"/>
        <v>411521.04</v>
      </c>
    </row>
    <row r="307" spans="1:9" ht="127.5" x14ac:dyDescent="0.2">
      <c r="A307" s="103">
        <v>210</v>
      </c>
      <c r="B307" s="202" t="s">
        <v>344</v>
      </c>
      <c r="C307" s="121" t="s">
        <v>345</v>
      </c>
      <c r="D307" s="146">
        <v>1</v>
      </c>
      <c r="E307" s="24" t="s">
        <v>53</v>
      </c>
      <c r="F307" s="144">
        <f>VLOOKUP($A307,'EV ECONOMICA'!$A$10:$EL$387,68,0)</f>
        <v>76945</v>
      </c>
      <c r="G307" s="144">
        <f>VLOOKUP($A307,'EV ECONOMICA'!$A$10:$EL$387,69,0)</f>
        <v>14619.55</v>
      </c>
      <c r="H307" s="34">
        <f t="shared" si="44"/>
        <v>91564.55</v>
      </c>
      <c r="I307" s="104">
        <f t="shared" si="45"/>
        <v>91564.55</v>
      </c>
    </row>
    <row r="308" spans="1:9" ht="51" x14ac:dyDescent="0.2">
      <c r="A308" s="103">
        <v>279</v>
      </c>
      <c r="B308" s="202" t="s">
        <v>430</v>
      </c>
      <c r="C308" s="121" t="s">
        <v>431</v>
      </c>
      <c r="D308" s="146">
        <v>1</v>
      </c>
      <c r="E308" s="24" t="s">
        <v>53</v>
      </c>
      <c r="F308" s="144">
        <f>VLOOKUP($A308,'EV ECONOMICA'!$A$10:$EL$387,68,0)</f>
        <v>459000</v>
      </c>
      <c r="G308" s="144">
        <f>VLOOKUP($A308,'EV ECONOMICA'!$A$10:$EL$387,69,0)</f>
        <v>87210</v>
      </c>
      <c r="H308" s="34">
        <f t="shared" si="44"/>
        <v>546210</v>
      </c>
      <c r="I308" s="104">
        <f t="shared" si="45"/>
        <v>546210</v>
      </c>
    </row>
    <row r="309" spans="1:9" ht="38.25" x14ac:dyDescent="0.2">
      <c r="A309" s="103">
        <v>341</v>
      </c>
      <c r="B309" s="202" t="s">
        <v>504</v>
      </c>
      <c r="C309" s="121" t="s">
        <v>505</v>
      </c>
      <c r="D309" s="146">
        <v>1</v>
      </c>
      <c r="E309" s="24" t="s">
        <v>53</v>
      </c>
      <c r="F309" s="144">
        <f>VLOOKUP($A309,'EV ECONOMICA'!$A$10:$EL$387,68,0)</f>
        <v>49000</v>
      </c>
      <c r="G309" s="144">
        <f>VLOOKUP($A309,'EV ECONOMICA'!$A$10:$EL$387,69,0)</f>
        <v>9310</v>
      </c>
      <c r="H309" s="34">
        <f t="shared" si="44"/>
        <v>58310</v>
      </c>
      <c r="I309" s="104">
        <f t="shared" si="45"/>
        <v>58310</v>
      </c>
    </row>
    <row r="310" spans="1:9" x14ac:dyDescent="0.2">
      <c r="A310" s="383"/>
      <c r="B310" s="384"/>
      <c r="C310" s="385"/>
      <c r="D310" s="385"/>
      <c r="E310" s="384"/>
      <c r="F310" s="384"/>
      <c r="G310" s="384"/>
      <c r="H310" s="384"/>
      <c r="I310" s="386"/>
    </row>
    <row r="311" spans="1:9" ht="15" x14ac:dyDescent="0.2">
      <c r="A311" s="358" t="s">
        <v>30</v>
      </c>
      <c r="B311" s="359"/>
      <c r="C311" s="359"/>
      <c r="D311" s="265"/>
      <c r="E311" s="360" t="s">
        <v>43</v>
      </c>
      <c r="F311" s="360"/>
      <c r="G311" s="360"/>
      <c r="H311" s="361"/>
      <c r="I311" s="362"/>
    </row>
    <row r="312" spans="1:9" ht="38.25" x14ac:dyDescent="0.2">
      <c r="A312" s="262" t="s">
        <v>16</v>
      </c>
      <c r="B312" s="263" t="s">
        <v>41</v>
      </c>
      <c r="C312" s="263" t="s">
        <v>40</v>
      </c>
      <c r="D312" s="263" t="s">
        <v>17</v>
      </c>
      <c r="E312" s="264" t="s">
        <v>50</v>
      </c>
      <c r="F312" s="119" t="s">
        <v>31</v>
      </c>
      <c r="G312" s="119" t="s">
        <v>32</v>
      </c>
      <c r="H312" s="143" t="s">
        <v>33</v>
      </c>
      <c r="I312" s="156" t="s">
        <v>34</v>
      </c>
    </row>
    <row r="313" spans="1:9" ht="51" x14ac:dyDescent="0.2">
      <c r="A313" s="103">
        <v>43</v>
      </c>
      <c r="B313" s="202" t="s">
        <v>104</v>
      </c>
      <c r="C313" s="121" t="s">
        <v>105</v>
      </c>
      <c r="D313" s="146">
        <v>1</v>
      </c>
      <c r="E313" s="24" t="s">
        <v>53</v>
      </c>
      <c r="F313" s="144">
        <f>VLOOKUP($A313,'EV ECONOMICA'!$A$10:$EL$387,73,0)</f>
        <v>23625</v>
      </c>
      <c r="G313" s="144">
        <f>VLOOKUP($A313,'EV ECONOMICA'!$A$10:$EL$387,74,0)</f>
        <v>4488.75</v>
      </c>
      <c r="H313" s="34">
        <f t="shared" ref="H313" si="46">F313+G313</f>
        <v>28113.75</v>
      </c>
      <c r="I313" s="104">
        <f t="shared" ref="I313" si="47">D313*H313</f>
        <v>28113.75</v>
      </c>
    </row>
    <row r="314" spans="1:9" x14ac:dyDescent="0.2">
      <c r="A314" s="103">
        <v>56</v>
      </c>
      <c r="B314" s="202" t="s">
        <v>122</v>
      </c>
      <c r="C314" s="121" t="s">
        <v>123</v>
      </c>
      <c r="D314" s="146">
        <v>1</v>
      </c>
      <c r="E314" s="24" t="s">
        <v>53</v>
      </c>
      <c r="F314" s="144">
        <f>VLOOKUP($A314,'EV ECONOMICA'!$A$10:$EL$387,73,0)</f>
        <v>3435770</v>
      </c>
      <c r="G314" s="144">
        <f>VLOOKUP($A314,'EV ECONOMICA'!$A$10:$EL$387,74,0)</f>
        <v>652796.30000000005</v>
      </c>
      <c r="H314" s="34">
        <f t="shared" ref="H314:H323" si="48">F314+G314</f>
        <v>4088566.3</v>
      </c>
      <c r="I314" s="104">
        <f t="shared" ref="I314:I323" si="49">D314*H314</f>
        <v>4088566.3</v>
      </c>
    </row>
    <row r="315" spans="1:9" x14ac:dyDescent="0.2">
      <c r="A315" s="103">
        <v>290</v>
      </c>
      <c r="B315" s="202" t="s">
        <v>447</v>
      </c>
      <c r="C315" s="121" t="s">
        <v>441</v>
      </c>
      <c r="D315" s="146">
        <v>1</v>
      </c>
      <c r="E315" s="24" t="s">
        <v>53</v>
      </c>
      <c r="F315" s="144">
        <f>VLOOKUP($A315,'EV ECONOMICA'!$A$10:$EL$387,73,0)</f>
        <v>580</v>
      </c>
      <c r="G315" s="144">
        <f>VLOOKUP($A315,'EV ECONOMICA'!$A$10:$EL$387,74,0)</f>
        <v>0</v>
      </c>
      <c r="H315" s="34">
        <f t="shared" si="48"/>
        <v>580</v>
      </c>
      <c r="I315" s="104">
        <f t="shared" si="49"/>
        <v>580</v>
      </c>
    </row>
    <row r="316" spans="1:9" x14ac:dyDescent="0.2">
      <c r="A316" s="103">
        <v>291</v>
      </c>
      <c r="B316" s="202" t="s">
        <v>448</v>
      </c>
      <c r="C316" s="121" t="s">
        <v>441</v>
      </c>
      <c r="D316" s="146">
        <v>1</v>
      </c>
      <c r="E316" s="24" t="s">
        <v>53</v>
      </c>
      <c r="F316" s="144">
        <f>VLOOKUP($A316,'EV ECONOMICA'!$A$10:$EL$387,73,0)</f>
        <v>710</v>
      </c>
      <c r="G316" s="144">
        <f>VLOOKUP($A316,'EV ECONOMICA'!$A$10:$EL$387,74,0)</f>
        <v>0</v>
      </c>
      <c r="H316" s="34">
        <f t="shared" si="48"/>
        <v>710</v>
      </c>
      <c r="I316" s="104">
        <f t="shared" si="49"/>
        <v>710</v>
      </c>
    </row>
    <row r="317" spans="1:9" x14ac:dyDescent="0.2">
      <c r="A317" s="103">
        <v>294</v>
      </c>
      <c r="B317" s="202" t="s">
        <v>451</v>
      </c>
      <c r="C317" s="121" t="s">
        <v>441</v>
      </c>
      <c r="D317" s="146">
        <v>1</v>
      </c>
      <c r="E317" s="24" t="s">
        <v>53</v>
      </c>
      <c r="F317" s="144">
        <f>VLOOKUP($A317,'EV ECONOMICA'!$A$10:$EL$387,73,0)</f>
        <v>580</v>
      </c>
      <c r="G317" s="144">
        <f>VLOOKUP($A317,'EV ECONOMICA'!$A$10:$EL$387,74,0)</f>
        <v>0</v>
      </c>
      <c r="H317" s="34">
        <f t="shared" si="48"/>
        <v>580</v>
      </c>
      <c r="I317" s="104">
        <f t="shared" si="49"/>
        <v>580</v>
      </c>
    </row>
    <row r="318" spans="1:9" x14ac:dyDescent="0.2">
      <c r="A318" s="103">
        <v>296</v>
      </c>
      <c r="B318" s="202" t="s">
        <v>453</v>
      </c>
      <c r="C318" s="121" t="s">
        <v>441</v>
      </c>
      <c r="D318" s="146">
        <v>1</v>
      </c>
      <c r="E318" s="24" t="s">
        <v>53</v>
      </c>
      <c r="F318" s="144">
        <f>VLOOKUP($A318,'EV ECONOMICA'!$A$10:$EL$387,73,0)</f>
        <v>420</v>
      </c>
      <c r="G318" s="144">
        <f>VLOOKUP($A318,'EV ECONOMICA'!$A$10:$EL$387,74,0)</f>
        <v>0</v>
      </c>
      <c r="H318" s="34">
        <f t="shared" si="48"/>
        <v>420</v>
      </c>
      <c r="I318" s="104">
        <f t="shared" si="49"/>
        <v>420</v>
      </c>
    </row>
    <row r="319" spans="1:9" x14ac:dyDescent="0.2">
      <c r="A319" s="103">
        <v>297</v>
      </c>
      <c r="B319" s="202" t="s">
        <v>454</v>
      </c>
      <c r="C319" s="121" t="s">
        <v>441</v>
      </c>
      <c r="D319" s="146">
        <v>1</v>
      </c>
      <c r="E319" s="24" t="s">
        <v>53</v>
      </c>
      <c r="F319" s="144">
        <f>VLOOKUP($A319,'EV ECONOMICA'!$A$10:$EL$387,73,0)</f>
        <v>435</v>
      </c>
      <c r="G319" s="144">
        <f>VLOOKUP($A319,'EV ECONOMICA'!$A$10:$EL$387,74,0)</f>
        <v>0</v>
      </c>
      <c r="H319" s="34">
        <f t="shared" si="48"/>
        <v>435</v>
      </c>
      <c r="I319" s="104">
        <f t="shared" si="49"/>
        <v>435</v>
      </c>
    </row>
    <row r="320" spans="1:9" x14ac:dyDescent="0.2">
      <c r="A320" s="103">
        <v>298</v>
      </c>
      <c r="B320" s="202" t="s">
        <v>455</v>
      </c>
      <c r="C320" s="121" t="s">
        <v>441</v>
      </c>
      <c r="D320" s="146">
        <v>1</v>
      </c>
      <c r="E320" s="24" t="s">
        <v>53</v>
      </c>
      <c r="F320" s="144">
        <f>VLOOKUP($A320,'EV ECONOMICA'!$A$10:$EL$387,73,0)</f>
        <v>365</v>
      </c>
      <c r="G320" s="144">
        <f>VLOOKUP($A320,'EV ECONOMICA'!$A$10:$EL$387,74,0)</f>
        <v>0</v>
      </c>
      <c r="H320" s="34">
        <f t="shared" si="48"/>
        <v>365</v>
      </c>
      <c r="I320" s="104">
        <f t="shared" si="49"/>
        <v>365</v>
      </c>
    </row>
    <row r="321" spans="1:9" x14ac:dyDescent="0.2">
      <c r="A321" s="103">
        <v>300</v>
      </c>
      <c r="B321" s="202" t="s">
        <v>457</v>
      </c>
      <c r="C321" s="121" t="s">
        <v>441</v>
      </c>
      <c r="D321" s="146">
        <v>1</v>
      </c>
      <c r="E321" s="24" t="s">
        <v>53</v>
      </c>
      <c r="F321" s="144">
        <f>VLOOKUP($A321,'EV ECONOMICA'!$A$10:$EL$387,73,0)</f>
        <v>360</v>
      </c>
      <c r="G321" s="144">
        <f>VLOOKUP($A321,'EV ECONOMICA'!$A$10:$EL$387,74,0)</f>
        <v>0</v>
      </c>
      <c r="H321" s="34">
        <f t="shared" si="48"/>
        <v>360</v>
      </c>
      <c r="I321" s="104">
        <f t="shared" si="49"/>
        <v>360</v>
      </c>
    </row>
    <row r="322" spans="1:9" x14ac:dyDescent="0.2">
      <c r="A322" s="103">
        <v>301</v>
      </c>
      <c r="B322" s="202" t="s">
        <v>458</v>
      </c>
      <c r="C322" s="121" t="s">
        <v>441</v>
      </c>
      <c r="D322" s="146">
        <v>1</v>
      </c>
      <c r="E322" s="24" t="s">
        <v>53</v>
      </c>
      <c r="F322" s="144">
        <f>VLOOKUP($A322,'EV ECONOMICA'!$A$10:$EL$387,73,0)</f>
        <v>420</v>
      </c>
      <c r="G322" s="144">
        <f>VLOOKUP($A322,'EV ECONOMICA'!$A$10:$EL$387,74,0)</f>
        <v>0</v>
      </c>
      <c r="H322" s="34">
        <f t="shared" si="48"/>
        <v>420</v>
      </c>
      <c r="I322" s="104">
        <f t="shared" si="49"/>
        <v>420</v>
      </c>
    </row>
    <row r="323" spans="1:9" x14ac:dyDescent="0.2">
      <c r="A323" s="103">
        <v>378</v>
      </c>
      <c r="B323" s="202" t="s">
        <v>551</v>
      </c>
      <c r="C323" s="121" t="s">
        <v>265</v>
      </c>
      <c r="D323" s="146">
        <v>1</v>
      </c>
      <c r="E323" s="24" t="s">
        <v>53</v>
      </c>
      <c r="F323" s="144">
        <f>VLOOKUP($A323,'EV ECONOMICA'!$A$10:$EL$387,73,0)</f>
        <v>152</v>
      </c>
      <c r="G323" s="144">
        <f>VLOOKUP($A323,'EV ECONOMICA'!$A$10:$EL$387,74,0)</f>
        <v>28.88</v>
      </c>
      <c r="H323" s="34">
        <f t="shared" si="48"/>
        <v>180.88</v>
      </c>
      <c r="I323" s="104">
        <f t="shared" si="49"/>
        <v>180.88</v>
      </c>
    </row>
    <row r="324" spans="1:9" x14ac:dyDescent="0.2">
      <c r="A324" s="383"/>
      <c r="B324" s="384"/>
      <c r="C324" s="385"/>
      <c r="D324" s="385"/>
      <c r="E324" s="384"/>
      <c r="F324" s="384"/>
      <c r="G324" s="384"/>
      <c r="H324" s="384"/>
      <c r="I324" s="386"/>
    </row>
    <row r="325" spans="1:9" ht="15" x14ac:dyDescent="0.2">
      <c r="A325" s="358" t="s">
        <v>30</v>
      </c>
      <c r="B325" s="359"/>
      <c r="C325" s="359"/>
      <c r="D325" s="265"/>
      <c r="E325" s="360" t="s">
        <v>566</v>
      </c>
      <c r="F325" s="360"/>
      <c r="G325" s="360"/>
      <c r="H325" s="361"/>
      <c r="I325" s="362"/>
    </row>
    <row r="326" spans="1:9" ht="38.25" x14ac:dyDescent="0.2">
      <c r="A326" s="262" t="s">
        <v>16</v>
      </c>
      <c r="B326" s="263" t="s">
        <v>41</v>
      </c>
      <c r="C326" s="263" t="s">
        <v>40</v>
      </c>
      <c r="D326" s="263" t="s">
        <v>17</v>
      </c>
      <c r="E326" s="264" t="s">
        <v>50</v>
      </c>
      <c r="F326" s="119" t="s">
        <v>31</v>
      </c>
      <c r="G326" s="119" t="s">
        <v>32</v>
      </c>
      <c r="H326" s="143" t="s">
        <v>33</v>
      </c>
      <c r="I326" s="156" t="s">
        <v>34</v>
      </c>
    </row>
    <row r="327" spans="1:9" x14ac:dyDescent="0.2">
      <c r="A327" s="103">
        <v>23</v>
      </c>
      <c r="B327" s="202" t="s">
        <v>76</v>
      </c>
      <c r="C327" s="121" t="s">
        <v>75</v>
      </c>
      <c r="D327" s="146">
        <v>1</v>
      </c>
      <c r="E327" s="24" t="s">
        <v>53</v>
      </c>
      <c r="F327" s="144">
        <f>VLOOKUP($A327,'EV ECONOMICA'!$A$10:$EL$387,83,0)</f>
        <v>59</v>
      </c>
      <c r="G327" s="144">
        <f>VLOOKUP($A327,'EV ECONOMICA'!$A$10:$EL$387,84,0)</f>
        <v>11.21</v>
      </c>
      <c r="H327" s="34">
        <f t="shared" ref="H327" si="50">F327+G327</f>
        <v>70.210000000000008</v>
      </c>
      <c r="I327" s="104">
        <f t="shared" ref="I327" si="51">D327*H327</f>
        <v>70.210000000000008</v>
      </c>
    </row>
    <row r="328" spans="1:9" ht="51" x14ac:dyDescent="0.2">
      <c r="A328" s="103">
        <v>29</v>
      </c>
      <c r="B328" s="202" t="s">
        <v>82</v>
      </c>
      <c r="C328" s="121" t="s">
        <v>83</v>
      </c>
      <c r="D328" s="146">
        <v>1</v>
      </c>
      <c r="E328" s="24" t="s">
        <v>53</v>
      </c>
      <c r="F328" s="144">
        <f>VLOOKUP($A328,'EV ECONOMICA'!$A$10:$EL$387,83,0)</f>
        <v>3632</v>
      </c>
      <c r="G328" s="144">
        <f>VLOOKUP($A328,'EV ECONOMICA'!$A$10:$EL$387,84,0)</f>
        <v>0</v>
      </c>
      <c r="H328" s="34">
        <f t="shared" ref="H328:H339" si="52">F328+G328</f>
        <v>3632</v>
      </c>
      <c r="I328" s="104">
        <f t="shared" ref="I328:I339" si="53">D328*H328</f>
        <v>3632</v>
      </c>
    </row>
    <row r="329" spans="1:9" ht="51" x14ac:dyDescent="0.2">
      <c r="A329" s="103">
        <v>30</v>
      </c>
      <c r="B329" s="202" t="s">
        <v>84</v>
      </c>
      <c r="C329" s="121" t="s">
        <v>85</v>
      </c>
      <c r="D329" s="146">
        <v>1</v>
      </c>
      <c r="E329" s="24" t="s">
        <v>53</v>
      </c>
      <c r="F329" s="144">
        <f>VLOOKUP($A329,'EV ECONOMICA'!$A$10:$EL$387,83,0)</f>
        <v>10722</v>
      </c>
      <c r="G329" s="144">
        <f>VLOOKUP($A329,'EV ECONOMICA'!$A$10:$EL$387,84,0)</f>
        <v>0</v>
      </c>
      <c r="H329" s="34">
        <f t="shared" si="52"/>
        <v>10722</v>
      </c>
      <c r="I329" s="104">
        <f t="shared" si="53"/>
        <v>10722</v>
      </c>
    </row>
    <row r="330" spans="1:9" ht="102" x14ac:dyDescent="0.2">
      <c r="A330" s="103">
        <v>160</v>
      </c>
      <c r="B330" s="202" t="s">
        <v>278</v>
      </c>
      <c r="C330" s="121" t="s">
        <v>273</v>
      </c>
      <c r="D330" s="146">
        <v>1</v>
      </c>
      <c r="E330" s="24" t="s">
        <v>53</v>
      </c>
      <c r="F330" s="144">
        <f>VLOOKUP($A330,'EV ECONOMICA'!$A$10:$EL$387,83,0)</f>
        <v>2713</v>
      </c>
      <c r="G330" s="144">
        <f>VLOOKUP($A330,'EV ECONOMICA'!$A$10:$EL$387,84,0)</f>
        <v>515.47</v>
      </c>
      <c r="H330" s="34">
        <f t="shared" si="52"/>
        <v>3228.4700000000003</v>
      </c>
      <c r="I330" s="104">
        <f t="shared" si="53"/>
        <v>3228.4700000000003</v>
      </c>
    </row>
    <row r="331" spans="1:9" x14ac:dyDescent="0.2">
      <c r="A331" s="103">
        <v>302</v>
      </c>
      <c r="B331" s="202" t="s">
        <v>459</v>
      </c>
      <c r="C331" s="121" t="s">
        <v>441</v>
      </c>
      <c r="D331" s="146">
        <v>1</v>
      </c>
      <c r="E331" s="24" t="s">
        <v>53</v>
      </c>
      <c r="F331" s="144">
        <f>VLOOKUP($A331,'EV ECONOMICA'!$A$10:$EL$387,83,0)</f>
        <v>2443</v>
      </c>
      <c r="G331" s="144">
        <f>VLOOKUP($A331,'EV ECONOMICA'!$A$10:$EL$387,84,0)</f>
        <v>0</v>
      </c>
      <c r="H331" s="34">
        <f t="shared" si="52"/>
        <v>2443</v>
      </c>
      <c r="I331" s="104">
        <f t="shared" si="53"/>
        <v>2443</v>
      </c>
    </row>
    <row r="332" spans="1:9" x14ac:dyDescent="0.2">
      <c r="A332" s="103">
        <v>303</v>
      </c>
      <c r="B332" s="202" t="s">
        <v>460</v>
      </c>
      <c r="C332" s="121" t="s">
        <v>441</v>
      </c>
      <c r="D332" s="146">
        <v>1</v>
      </c>
      <c r="E332" s="24" t="s">
        <v>53</v>
      </c>
      <c r="F332" s="144">
        <f>VLOOKUP($A332,'EV ECONOMICA'!$A$10:$EL$387,83,0)</f>
        <v>2443</v>
      </c>
      <c r="G332" s="144">
        <f>VLOOKUP($A332,'EV ECONOMICA'!$A$10:$EL$387,84,0)</f>
        <v>0</v>
      </c>
      <c r="H332" s="34">
        <f t="shared" si="52"/>
        <v>2443</v>
      </c>
      <c r="I332" s="104">
        <f t="shared" si="53"/>
        <v>2443</v>
      </c>
    </row>
    <row r="333" spans="1:9" x14ac:dyDescent="0.2">
      <c r="A333" s="103">
        <v>304</v>
      </c>
      <c r="B333" s="202" t="s">
        <v>461</v>
      </c>
      <c r="C333" s="121" t="s">
        <v>441</v>
      </c>
      <c r="D333" s="146">
        <v>1</v>
      </c>
      <c r="E333" s="24" t="s">
        <v>53</v>
      </c>
      <c r="F333" s="144">
        <f>VLOOKUP($A333,'EV ECONOMICA'!$A$10:$EL$387,83,0)</f>
        <v>3181</v>
      </c>
      <c r="G333" s="144">
        <f>VLOOKUP($A333,'EV ECONOMICA'!$A$10:$EL$387,84,0)</f>
        <v>0</v>
      </c>
      <c r="H333" s="34">
        <f t="shared" si="52"/>
        <v>3181</v>
      </c>
      <c r="I333" s="104">
        <f t="shared" si="53"/>
        <v>3181</v>
      </c>
    </row>
    <row r="334" spans="1:9" x14ac:dyDescent="0.2">
      <c r="A334" s="103">
        <v>305</v>
      </c>
      <c r="B334" s="202" t="s">
        <v>462</v>
      </c>
      <c r="C334" s="121" t="s">
        <v>441</v>
      </c>
      <c r="D334" s="146">
        <v>1</v>
      </c>
      <c r="E334" s="24" t="s">
        <v>53</v>
      </c>
      <c r="F334" s="144">
        <f>VLOOKUP($A334,'EV ECONOMICA'!$A$10:$EL$387,83,0)</f>
        <v>3181</v>
      </c>
      <c r="G334" s="144">
        <f>VLOOKUP($A334,'EV ECONOMICA'!$A$10:$EL$387,84,0)</f>
        <v>0</v>
      </c>
      <c r="H334" s="34">
        <f t="shared" si="52"/>
        <v>3181</v>
      </c>
      <c r="I334" s="104">
        <f t="shared" si="53"/>
        <v>3181</v>
      </c>
    </row>
    <row r="335" spans="1:9" x14ac:dyDescent="0.2">
      <c r="A335" s="103">
        <v>369</v>
      </c>
      <c r="B335" s="202" t="s">
        <v>539</v>
      </c>
      <c r="C335" s="121" t="s">
        <v>538</v>
      </c>
      <c r="D335" s="146">
        <v>1</v>
      </c>
      <c r="E335" s="24" t="s">
        <v>53</v>
      </c>
      <c r="F335" s="144">
        <f>VLOOKUP($A335,'EV ECONOMICA'!$A$10:$EL$387,83,0)</f>
        <v>1511</v>
      </c>
      <c r="G335" s="144">
        <f>VLOOKUP($A335,'EV ECONOMICA'!$A$10:$EL$387,84,0)</f>
        <v>0</v>
      </c>
      <c r="H335" s="34">
        <f t="shared" si="52"/>
        <v>1511</v>
      </c>
      <c r="I335" s="104">
        <f t="shared" si="53"/>
        <v>1511</v>
      </c>
    </row>
    <row r="336" spans="1:9" x14ac:dyDescent="0.2">
      <c r="A336" s="103">
        <v>370</v>
      </c>
      <c r="B336" s="202" t="s">
        <v>540</v>
      </c>
      <c r="C336" s="121" t="s">
        <v>538</v>
      </c>
      <c r="D336" s="146">
        <v>1</v>
      </c>
      <c r="E336" s="24" t="s">
        <v>53</v>
      </c>
      <c r="F336" s="144">
        <f>VLOOKUP($A336,'EV ECONOMICA'!$A$10:$EL$387,83,0)</f>
        <v>2220</v>
      </c>
      <c r="G336" s="144">
        <f>VLOOKUP($A336,'EV ECONOMICA'!$A$10:$EL$387,84,0)</f>
        <v>0</v>
      </c>
      <c r="H336" s="34">
        <f t="shared" si="52"/>
        <v>2220</v>
      </c>
      <c r="I336" s="104">
        <f t="shared" si="53"/>
        <v>2220</v>
      </c>
    </row>
    <row r="337" spans="1:9" x14ac:dyDescent="0.2">
      <c r="A337" s="103">
        <v>371</v>
      </c>
      <c r="B337" s="202" t="s">
        <v>541</v>
      </c>
      <c r="C337" s="121" t="s">
        <v>538</v>
      </c>
      <c r="D337" s="146">
        <v>1</v>
      </c>
      <c r="E337" s="24" t="s">
        <v>53</v>
      </c>
      <c r="F337" s="144">
        <f>VLOOKUP($A337,'EV ECONOMICA'!$A$10:$EL$387,83,0)</f>
        <v>2567</v>
      </c>
      <c r="G337" s="144">
        <f>VLOOKUP($A337,'EV ECONOMICA'!$A$10:$EL$387,84,0)</f>
        <v>0</v>
      </c>
      <c r="H337" s="34">
        <f t="shared" si="52"/>
        <v>2567</v>
      </c>
      <c r="I337" s="104">
        <f t="shared" si="53"/>
        <v>2567</v>
      </c>
    </row>
    <row r="338" spans="1:9" x14ac:dyDescent="0.2">
      <c r="A338" s="103">
        <v>372</v>
      </c>
      <c r="B338" s="202" t="s">
        <v>542</v>
      </c>
      <c r="C338" s="121" t="s">
        <v>538</v>
      </c>
      <c r="D338" s="146">
        <v>1</v>
      </c>
      <c r="E338" s="24" t="s">
        <v>53</v>
      </c>
      <c r="F338" s="144">
        <f>VLOOKUP($A338,'EV ECONOMICA'!$A$10:$EL$387,83,0)</f>
        <v>1325</v>
      </c>
      <c r="G338" s="144">
        <f>VLOOKUP($A338,'EV ECONOMICA'!$A$10:$EL$387,84,0)</f>
        <v>0</v>
      </c>
      <c r="H338" s="34">
        <f t="shared" si="52"/>
        <v>1325</v>
      </c>
      <c r="I338" s="104">
        <f t="shared" si="53"/>
        <v>1325</v>
      </c>
    </row>
    <row r="339" spans="1:9" x14ac:dyDescent="0.2">
      <c r="A339" s="103">
        <v>373</v>
      </c>
      <c r="B339" s="202" t="s">
        <v>543</v>
      </c>
      <c r="C339" s="121" t="s">
        <v>538</v>
      </c>
      <c r="D339" s="146">
        <v>1</v>
      </c>
      <c r="E339" s="24" t="s">
        <v>53</v>
      </c>
      <c r="F339" s="144">
        <f>VLOOKUP($A339,'EV ECONOMICA'!$A$10:$EL$387,83,0)</f>
        <v>1516</v>
      </c>
      <c r="G339" s="144">
        <f>VLOOKUP($A339,'EV ECONOMICA'!$A$10:$EL$387,84,0)</f>
        <v>0</v>
      </c>
      <c r="H339" s="34">
        <f t="shared" si="52"/>
        <v>1516</v>
      </c>
      <c r="I339" s="104">
        <f t="shared" si="53"/>
        <v>1516</v>
      </c>
    </row>
    <row r="340" spans="1:9" x14ac:dyDescent="0.2">
      <c r="A340" s="383"/>
      <c r="B340" s="384"/>
      <c r="C340" s="385"/>
      <c r="D340" s="385"/>
      <c r="E340" s="384"/>
      <c r="F340" s="384"/>
      <c r="G340" s="384"/>
      <c r="H340" s="384"/>
      <c r="I340" s="386"/>
    </row>
    <row r="341" spans="1:9" ht="24.75" customHeight="1" x14ac:dyDescent="0.2">
      <c r="A341" s="358" t="s">
        <v>30</v>
      </c>
      <c r="B341" s="359"/>
      <c r="C341" s="359"/>
      <c r="D341" s="265"/>
      <c r="E341" s="360" t="s">
        <v>567</v>
      </c>
      <c r="F341" s="360"/>
      <c r="G341" s="360"/>
      <c r="H341" s="361"/>
      <c r="I341" s="362"/>
    </row>
    <row r="342" spans="1:9" ht="38.25" x14ac:dyDescent="0.2">
      <c r="A342" s="262" t="s">
        <v>16</v>
      </c>
      <c r="B342" s="263" t="s">
        <v>41</v>
      </c>
      <c r="C342" s="263" t="s">
        <v>40</v>
      </c>
      <c r="D342" s="263" t="s">
        <v>17</v>
      </c>
      <c r="E342" s="264" t="s">
        <v>50</v>
      </c>
      <c r="F342" s="119" t="s">
        <v>31</v>
      </c>
      <c r="G342" s="119" t="s">
        <v>32</v>
      </c>
      <c r="H342" s="143" t="s">
        <v>33</v>
      </c>
      <c r="I342" s="156" t="s">
        <v>34</v>
      </c>
    </row>
    <row r="343" spans="1:9" x14ac:dyDescent="0.2">
      <c r="A343" s="103">
        <v>123</v>
      </c>
      <c r="B343" s="202" t="s">
        <v>222</v>
      </c>
      <c r="C343" s="121" t="s">
        <v>221</v>
      </c>
      <c r="D343" s="146">
        <v>1</v>
      </c>
      <c r="E343" s="24" t="s">
        <v>53</v>
      </c>
      <c r="F343" s="144">
        <f>VLOOKUP($A343,'EV ECONOMICA'!$A$10:$EL$387,88,0)</f>
        <v>3868</v>
      </c>
      <c r="G343" s="144">
        <f>VLOOKUP($A343,'EV ECONOMICA'!$A$10:$EL$387,89,0)</f>
        <v>734.92</v>
      </c>
      <c r="H343" s="34">
        <f t="shared" ref="H343" si="54">F343+G343</f>
        <v>4602.92</v>
      </c>
      <c r="I343" s="104">
        <f t="shared" ref="I343" si="55">D343*H343</f>
        <v>4602.92</v>
      </c>
    </row>
    <row r="344" spans="1:9" ht="242.25" x14ac:dyDescent="0.2">
      <c r="A344" s="103">
        <v>208</v>
      </c>
      <c r="B344" s="202" t="s">
        <v>340</v>
      </c>
      <c r="C344" s="121" t="s">
        <v>341</v>
      </c>
      <c r="D344" s="146">
        <v>1</v>
      </c>
      <c r="E344" s="24" t="s">
        <v>53</v>
      </c>
      <c r="F344" s="144">
        <f>VLOOKUP($A344,'EV ECONOMICA'!$A$10:$EL$387,88,0)</f>
        <v>40614</v>
      </c>
      <c r="G344" s="144">
        <f>VLOOKUP($A344,'EV ECONOMICA'!$A$10:$EL$387,89,0)</f>
        <v>7716.66</v>
      </c>
      <c r="H344" s="34">
        <f t="shared" ref="H344:H348" si="56">F344+G344</f>
        <v>48330.66</v>
      </c>
      <c r="I344" s="104">
        <f t="shared" ref="I344:I348" si="57">D344*H344</f>
        <v>48330.66</v>
      </c>
    </row>
    <row r="345" spans="1:9" ht="25.5" x14ac:dyDescent="0.2">
      <c r="A345" s="103">
        <v>262</v>
      </c>
      <c r="B345" s="202" t="s">
        <v>406</v>
      </c>
      <c r="C345" s="121" t="s">
        <v>407</v>
      </c>
      <c r="D345" s="146">
        <v>1</v>
      </c>
      <c r="E345" s="24" t="s">
        <v>53</v>
      </c>
      <c r="F345" s="144">
        <f>VLOOKUP($A345,'EV ECONOMICA'!$A$10:$EL$387,88,0)</f>
        <v>182494</v>
      </c>
      <c r="G345" s="144">
        <f>VLOOKUP($A345,'EV ECONOMICA'!$A$10:$EL$387,89,0)</f>
        <v>34673.86</v>
      </c>
      <c r="H345" s="34">
        <f t="shared" si="56"/>
        <v>217167.86</v>
      </c>
      <c r="I345" s="104">
        <f t="shared" si="57"/>
        <v>217167.86</v>
      </c>
    </row>
    <row r="346" spans="1:9" x14ac:dyDescent="0.2">
      <c r="A346" s="103">
        <v>299</v>
      </c>
      <c r="B346" s="202" t="s">
        <v>456</v>
      </c>
      <c r="C346" s="121" t="s">
        <v>441</v>
      </c>
      <c r="D346" s="146">
        <v>1</v>
      </c>
      <c r="E346" s="24" t="s">
        <v>53</v>
      </c>
      <c r="F346" s="144">
        <f>VLOOKUP($A346,'EV ECONOMICA'!$A$10:$EL$387,88,0)</f>
        <v>561</v>
      </c>
      <c r="G346" s="144">
        <f>VLOOKUP($A346,'EV ECONOMICA'!$A$10:$EL$387,89,0)</f>
        <v>0</v>
      </c>
      <c r="H346" s="34">
        <f t="shared" si="56"/>
        <v>561</v>
      </c>
      <c r="I346" s="104">
        <f t="shared" si="57"/>
        <v>561</v>
      </c>
    </row>
    <row r="347" spans="1:9" ht="25.5" x14ac:dyDescent="0.2">
      <c r="A347" s="103">
        <v>356</v>
      </c>
      <c r="B347" s="202" t="s">
        <v>523</v>
      </c>
      <c r="C347" s="121" t="s">
        <v>522</v>
      </c>
      <c r="D347" s="146">
        <v>1</v>
      </c>
      <c r="E347" s="24" t="s">
        <v>53</v>
      </c>
      <c r="F347" s="144">
        <f>VLOOKUP($A347,'EV ECONOMICA'!$A$10:$EL$387,88,0)</f>
        <v>2586</v>
      </c>
      <c r="G347" s="144">
        <f>VLOOKUP($A347,'EV ECONOMICA'!$A$10:$EL$387,89,0)</f>
        <v>0</v>
      </c>
      <c r="H347" s="34">
        <f t="shared" si="56"/>
        <v>2586</v>
      </c>
      <c r="I347" s="104">
        <f t="shared" si="57"/>
        <v>2586</v>
      </c>
    </row>
    <row r="348" spans="1:9" ht="25.5" x14ac:dyDescent="0.2">
      <c r="A348" s="103">
        <v>357</v>
      </c>
      <c r="B348" s="202" t="s">
        <v>524</v>
      </c>
      <c r="C348" s="121" t="s">
        <v>522</v>
      </c>
      <c r="D348" s="146">
        <v>1</v>
      </c>
      <c r="E348" s="24" t="s">
        <v>53</v>
      </c>
      <c r="F348" s="144">
        <f>VLOOKUP($A348,'EV ECONOMICA'!$A$10:$EL$387,88,0)</f>
        <v>2685</v>
      </c>
      <c r="G348" s="144">
        <f>VLOOKUP($A348,'EV ECONOMICA'!$A$10:$EL$387,89,0)</f>
        <v>0</v>
      </c>
      <c r="H348" s="34">
        <f t="shared" si="56"/>
        <v>2685</v>
      </c>
      <c r="I348" s="104">
        <f t="shared" si="57"/>
        <v>2685</v>
      </c>
    </row>
    <row r="349" spans="1:9" x14ac:dyDescent="0.2">
      <c r="A349" s="383"/>
      <c r="B349" s="384"/>
      <c r="C349" s="385"/>
      <c r="D349" s="385"/>
      <c r="E349" s="384"/>
      <c r="F349" s="384"/>
      <c r="G349" s="384"/>
      <c r="H349" s="384"/>
      <c r="I349" s="386"/>
    </row>
    <row r="350" spans="1:9" ht="15" x14ac:dyDescent="0.2">
      <c r="A350" s="358" t="s">
        <v>30</v>
      </c>
      <c r="B350" s="359"/>
      <c r="C350" s="359"/>
      <c r="D350" s="265"/>
      <c r="E350" s="360" t="s">
        <v>44</v>
      </c>
      <c r="F350" s="360"/>
      <c r="G350" s="360"/>
      <c r="H350" s="361"/>
      <c r="I350" s="362"/>
    </row>
    <row r="351" spans="1:9" ht="38.25" x14ac:dyDescent="0.2">
      <c r="A351" s="262" t="s">
        <v>16</v>
      </c>
      <c r="B351" s="263" t="s">
        <v>41</v>
      </c>
      <c r="C351" s="263" t="s">
        <v>40</v>
      </c>
      <c r="D351" s="263" t="s">
        <v>17</v>
      </c>
      <c r="E351" s="264" t="s">
        <v>50</v>
      </c>
      <c r="F351" s="119" t="s">
        <v>31</v>
      </c>
      <c r="G351" s="119" t="s">
        <v>32</v>
      </c>
      <c r="H351" s="143" t="s">
        <v>33</v>
      </c>
      <c r="I351" s="156" t="s">
        <v>34</v>
      </c>
    </row>
    <row r="352" spans="1:9" ht="25.5" x14ac:dyDescent="0.2">
      <c r="A352" s="103">
        <v>152</v>
      </c>
      <c r="B352" s="202" t="s">
        <v>267</v>
      </c>
      <c r="C352" s="121" t="s">
        <v>265</v>
      </c>
      <c r="D352" s="146">
        <v>1</v>
      </c>
      <c r="E352" s="24" t="s">
        <v>53</v>
      </c>
      <c r="F352" s="144">
        <f>VLOOKUP($A352,'EV ECONOMICA'!$A$10:$EL$387,93,0)</f>
        <v>2000</v>
      </c>
      <c r="G352" s="144">
        <f>VLOOKUP($A352,'EV ECONOMICA'!$A$10:$EL$387,94,0)</f>
        <v>380</v>
      </c>
      <c r="H352" s="34">
        <f t="shared" ref="H352:H353" si="58">F352+G352</f>
        <v>2380</v>
      </c>
      <c r="I352" s="104">
        <f t="shared" ref="I352:I353" si="59">D352*H352</f>
        <v>2380</v>
      </c>
    </row>
    <row r="353" spans="1:9" ht="25.5" x14ac:dyDescent="0.2">
      <c r="A353" s="103">
        <v>153</v>
      </c>
      <c r="B353" s="202" t="s">
        <v>268</v>
      </c>
      <c r="C353" s="121" t="s">
        <v>265</v>
      </c>
      <c r="D353" s="146">
        <v>1</v>
      </c>
      <c r="E353" s="24" t="s">
        <v>53</v>
      </c>
      <c r="F353" s="144">
        <f>VLOOKUP($A353,'EV ECONOMICA'!$A$10:$EL$387,93,0)</f>
        <v>2000</v>
      </c>
      <c r="G353" s="144">
        <f>VLOOKUP($A353,'EV ECONOMICA'!$A$10:$EL$387,94,0)</f>
        <v>380</v>
      </c>
      <c r="H353" s="34">
        <f t="shared" si="58"/>
        <v>2380</v>
      </c>
      <c r="I353" s="104">
        <f t="shared" si="59"/>
        <v>2380</v>
      </c>
    </row>
    <row r="354" spans="1:9" x14ac:dyDescent="0.2">
      <c r="A354" s="383"/>
      <c r="B354" s="384"/>
      <c r="C354" s="385"/>
      <c r="D354" s="385"/>
      <c r="E354" s="384"/>
      <c r="F354" s="384"/>
      <c r="G354" s="384"/>
      <c r="H354" s="384"/>
      <c r="I354" s="386"/>
    </row>
    <row r="355" spans="1:9" ht="20.25" customHeight="1" x14ac:dyDescent="0.2">
      <c r="A355" s="358" t="s">
        <v>30</v>
      </c>
      <c r="B355" s="359"/>
      <c r="C355" s="359"/>
      <c r="D355" s="265"/>
      <c r="E355" s="360" t="s">
        <v>568</v>
      </c>
      <c r="F355" s="360"/>
      <c r="G355" s="360"/>
      <c r="H355" s="361"/>
      <c r="I355" s="362"/>
    </row>
    <row r="356" spans="1:9" ht="38.25" x14ac:dyDescent="0.2">
      <c r="A356" s="262" t="s">
        <v>16</v>
      </c>
      <c r="B356" s="263" t="s">
        <v>41</v>
      </c>
      <c r="C356" s="263" t="s">
        <v>40</v>
      </c>
      <c r="D356" s="263" t="s">
        <v>17</v>
      </c>
      <c r="E356" s="264" t="s">
        <v>50</v>
      </c>
      <c r="F356" s="119" t="s">
        <v>31</v>
      </c>
      <c r="G356" s="119" t="s">
        <v>32</v>
      </c>
      <c r="H356" s="143" t="s">
        <v>33</v>
      </c>
      <c r="I356" s="156" t="s">
        <v>34</v>
      </c>
    </row>
    <row r="357" spans="1:9" ht="25.5" x14ac:dyDescent="0.2">
      <c r="A357" s="103">
        <v>3</v>
      </c>
      <c r="B357" s="202" t="s">
        <v>55</v>
      </c>
      <c r="C357" s="121" t="s">
        <v>52</v>
      </c>
      <c r="D357" s="146">
        <v>1</v>
      </c>
      <c r="E357" s="24" t="s">
        <v>53</v>
      </c>
      <c r="F357" s="144">
        <f>VLOOKUP($A357,'EV ECONOMICA'!$A$10:$EL$387,98,0)</f>
        <v>5698</v>
      </c>
      <c r="G357" s="144">
        <f>VLOOKUP($A357,'EV ECONOMICA'!$A$10:$EL$387,99,0)</f>
        <v>0</v>
      </c>
      <c r="H357" s="34">
        <f t="shared" ref="H357" si="60">F357+G357</f>
        <v>5698</v>
      </c>
      <c r="I357" s="104">
        <f t="shared" ref="I357" si="61">D357*H357</f>
        <v>5698</v>
      </c>
    </row>
    <row r="358" spans="1:9" ht="25.5" x14ac:dyDescent="0.2">
      <c r="A358" s="103">
        <v>7</v>
      </c>
      <c r="B358" s="202" t="s">
        <v>59</v>
      </c>
      <c r="C358" s="121" t="s">
        <v>52</v>
      </c>
      <c r="D358" s="146">
        <v>1</v>
      </c>
      <c r="E358" s="24" t="s">
        <v>53</v>
      </c>
      <c r="F358" s="144">
        <f>VLOOKUP($A358,'EV ECONOMICA'!$A$10:$EL$387,98,0)</f>
        <v>6735</v>
      </c>
      <c r="G358" s="144">
        <f>VLOOKUP($A358,'EV ECONOMICA'!$A$10:$EL$387,99,0)</f>
        <v>0</v>
      </c>
      <c r="H358" s="34">
        <f t="shared" ref="H358:H364" si="62">F358+G358</f>
        <v>6735</v>
      </c>
      <c r="I358" s="104">
        <f t="shared" ref="I358:I364" si="63">D358*H358</f>
        <v>6735</v>
      </c>
    </row>
    <row r="359" spans="1:9" ht="25.5" x14ac:dyDescent="0.2">
      <c r="A359" s="103">
        <v>11</v>
      </c>
      <c r="B359" s="202" t="s">
        <v>63</v>
      </c>
      <c r="C359" s="121" t="s">
        <v>52</v>
      </c>
      <c r="D359" s="146">
        <v>1</v>
      </c>
      <c r="E359" s="24" t="s">
        <v>53</v>
      </c>
      <c r="F359" s="144">
        <f>VLOOKUP($A359,'EV ECONOMICA'!$A$10:$EL$387,98,0)</f>
        <v>5689</v>
      </c>
      <c r="G359" s="144">
        <f>VLOOKUP($A359,'EV ECONOMICA'!$A$10:$EL$387,99,0)</f>
        <v>0</v>
      </c>
      <c r="H359" s="34">
        <f t="shared" si="62"/>
        <v>5689</v>
      </c>
      <c r="I359" s="104">
        <f t="shared" si="63"/>
        <v>5689</v>
      </c>
    </row>
    <row r="360" spans="1:9" ht="25.5" x14ac:dyDescent="0.2">
      <c r="A360" s="103">
        <v>58</v>
      </c>
      <c r="B360" s="202" t="s">
        <v>126</v>
      </c>
      <c r="C360" s="121" t="s">
        <v>127</v>
      </c>
      <c r="D360" s="146">
        <v>1</v>
      </c>
      <c r="E360" s="24" t="s">
        <v>53</v>
      </c>
      <c r="F360" s="144">
        <f>VLOOKUP($A360,'EV ECONOMICA'!$A$10:$EL$387,98,0)</f>
        <v>294000</v>
      </c>
      <c r="G360" s="144">
        <f>VLOOKUP($A360,'EV ECONOMICA'!$A$10:$EL$387,99,0)</f>
        <v>0</v>
      </c>
      <c r="H360" s="34">
        <f t="shared" si="62"/>
        <v>294000</v>
      </c>
      <c r="I360" s="104">
        <f t="shared" si="63"/>
        <v>294000</v>
      </c>
    </row>
    <row r="361" spans="1:9" ht="38.25" x14ac:dyDescent="0.2">
      <c r="A361" s="103">
        <v>186</v>
      </c>
      <c r="B361" s="202" t="s">
        <v>313</v>
      </c>
      <c r="C361" s="121" t="s">
        <v>52</v>
      </c>
      <c r="D361" s="146">
        <v>1</v>
      </c>
      <c r="E361" s="24" t="s">
        <v>53</v>
      </c>
      <c r="F361" s="144">
        <f>VLOOKUP($A361,'EV ECONOMICA'!$A$10:$EL$387,98,0)</f>
        <v>4400</v>
      </c>
      <c r="G361" s="144">
        <f>VLOOKUP($A361,'EV ECONOMICA'!$A$10:$EL$387,99,0)</f>
        <v>0</v>
      </c>
      <c r="H361" s="34">
        <f t="shared" si="62"/>
        <v>4400</v>
      </c>
      <c r="I361" s="104">
        <f t="shared" si="63"/>
        <v>4400</v>
      </c>
    </row>
    <row r="362" spans="1:9" ht="38.25" x14ac:dyDescent="0.2">
      <c r="A362" s="103">
        <v>326</v>
      </c>
      <c r="B362" s="202" t="s">
        <v>486</v>
      </c>
      <c r="C362" s="121" t="s">
        <v>52</v>
      </c>
      <c r="D362" s="146">
        <v>1</v>
      </c>
      <c r="E362" s="24" t="s">
        <v>53</v>
      </c>
      <c r="F362" s="144">
        <f>VLOOKUP($A362,'EV ECONOMICA'!$A$10:$EL$387,98,0)</f>
        <v>6958</v>
      </c>
      <c r="G362" s="144">
        <f>VLOOKUP($A362,'EV ECONOMICA'!$A$10:$EL$387,99,0)</f>
        <v>0</v>
      </c>
      <c r="H362" s="34">
        <f t="shared" si="62"/>
        <v>6958</v>
      </c>
      <c r="I362" s="104">
        <f t="shared" si="63"/>
        <v>6958</v>
      </c>
    </row>
    <row r="363" spans="1:9" ht="38.25" x14ac:dyDescent="0.2">
      <c r="A363" s="103">
        <v>342</v>
      </c>
      <c r="B363" s="202" t="s">
        <v>506</v>
      </c>
      <c r="C363" s="121" t="s">
        <v>52</v>
      </c>
      <c r="D363" s="146">
        <v>1</v>
      </c>
      <c r="E363" s="24" t="s">
        <v>53</v>
      </c>
      <c r="F363" s="144">
        <f>VLOOKUP($A363,'EV ECONOMICA'!$A$10:$EL$387,98,0)</f>
        <v>6000</v>
      </c>
      <c r="G363" s="144">
        <f>VLOOKUP($A363,'EV ECONOMICA'!$A$10:$EL$387,99,0)</f>
        <v>0</v>
      </c>
      <c r="H363" s="34">
        <f t="shared" si="62"/>
        <v>6000</v>
      </c>
      <c r="I363" s="104">
        <f t="shared" si="63"/>
        <v>6000</v>
      </c>
    </row>
    <row r="364" spans="1:9" ht="25.5" x14ac:dyDescent="0.2">
      <c r="A364" s="103">
        <v>365</v>
      </c>
      <c r="B364" s="202" t="s">
        <v>534</v>
      </c>
      <c r="C364" s="121" t="s">
        <v>533</v>
      </c>
      <c r="D364" s="146">
        <v>1</v>
      </c>
      <c r="E364" s="24" t="s">
        <v>53</v>
      </c>
      <c r="F364" s="144">
        <f>VLOOKUP($A364,'EV ECONOMICA'!$A$10:$EL$387,98,0)</f>
        <v>1700</v>
      </c>
      <c r="G364" s="144">
        <f>VLOOKUP($A364,'EV ECONOMICA'!$A$10:$EL$387,99,0)</f>
        <v>323</v>
      </c>
      <c r="H364" s="34">
        <f t="shared" si="62"/>
        <v>2023</v>
      </c>
      <c r="I364" s="104">
        <f t="shared" si="63"/>
        <v>2023</v>
      </c>
    </row>
    <row r="365" spans="1:9" x14ac:dyDescent="0.2">
      <c r="A365" s="383"/>
      <c r="B365" s="384"/>
      <c r="C365" s="385"/>
      <c r="D365" s="385"/>
      <c r="E365" s="384"/>
      <c r="F365" s="384"/>
      <c r="G365" s="384"/>
      <c r="H365" s="384"/>
      <c r="I365" s="386"/>
    </row>
    <row r="366" spans="1:9" ht="15" x14ac:dyDescent="0.2">
      <c r="A366" s="358" t="s">
        <v>30</v>
      </c>
      <c r="B366" s="359"/>
      <c r="C366" s="359"/>
      <c r="D366" s="265"/>
      <c r="E366" s="360" t="s">
        <v>572</v>
      </c>
      <c r="F366" s="360"/>
      <c r="G366" s="360"/>
      <c r="H366" s="361"/>
      <c r="I366" s="362"/>
    </row>
    <row r="367" spans="1:9" ht="38.25" x14ac:dyDescent="0.2">
      <c r="A367" s="262" t="s">
        <v>16</v>
      </c>
      <c r="B367" s="263" t="s">
        <v>41</v>
      </c>
      <c r="C367" s="263" t="s">
        <v>40</v>
      </c>
      <c r="D367" s="263" t="s">
        <v>17</v>
      </c>
      <c r="E367" s="264" t="s">
        <v>50</v>
      </c>
      <c r="F367" s="119" t="s">
        <v>31</v>
      </c>
      <c r="G367" s="119" t="s">
        <v>32</v>
      </c>
      <c r="H367" s="143" t="s">
        <v>33</v>
      </c>
      <c r="I367" s="156" t="s">
        <v>34</v>
      </c>
    </row>
    <row r="368" spans="1:9" ht="25.5" x14ac:dyDescent="0.2">
      <c r="A368" s="103">
        <v>81</v>
      </c>
      <c r="B368" s="202" t="s">
        <v>154</v>
      </c>
      <c r="C368" s="121" t="s">
        <v>153</v>
      </c>
      <c r="D368" s="146">
        <v>1</v>
      </c>
      <c r="E368" s="24" t="s">
        <v>53</v>
      </c>
      <c r="F368" s="144">
        <f>VLOOKUP($A368,'EV ECONOMICA'!$A$10:$EL$387,118,0)</f>
        <v>14600</v>
      </c>
      <c r="G368" s="144">
        <f>VLOOKUP($A368,'EV ECONOMICA'!$A$10:$EL$387,119,0)</f>
        <v>0</v>
      </c>
      <c r="H368" s="34">
        <f t="shared" ref="H368" si="64">F368+G368</f>
        <v>14600</v>
      </c>
      <c r="I368" s="104">
        <f t="shared" ref="I368" si="65">D368*H368</f>
        <v>14600</v>
      </c>
    </row>
    <row r="369" spans="1:9" ht="38.25" x14ac:dyDescent="0.2">
      <c r="A369" s="103">
        <v>165</v>
      </c>
      <c r="B369" s="202" t="s">
        <v>286</v>
      </c>
      <c r="C369" s="121" t="s">
        <v>285</v>
      </c>
      <c r="D369" s="146">
        <v>1</v>
      </c>
      <c r="E369" s="24" t="s">
        <v>53</v>
      </c>
      <c r="F369" s="144">
        <f>VLOOKUP($A369,'EV ECONOMICA'!$A$10:$EL$387,118,0)</f>
        <v>14600</v>
      </c>
      <c r="G369" s="144">
        <f>VLOOKUP($A369,'EV ECONOMICA'!$A$10:$EL$387,119,0)</f>
        <v>0</v>
      </c>
      <c r="H369" s="34">
        <f t="shared" ref="H369:H376" si="66">F369+G369</f>
        <v>14600</v>
      </c>
      <c r="I369" s="104">
        <f t="shared" ref="I369:I376" si="67">D369*H369</f>
        <v>14600</v>
      </c>
    </row>
    <row r="370" spans="1:9" ht="38.25" x14ac:dyDescent="0.2">
      <c r="A370" s="103">
        <v>166</v>
      </c>
      <c r="B370" s="202" t="s">
        <v>287</v>
      </c>
      <c r="C370" s="121" t="s">
        <v>285</v>
      </c>
      <c r="D370" s="146">
        <v>1</v>
      </c>
      <c r="E370" s="24" t="s">
        <v>53</v>
      </c>
      <c r="F370" s="144">
        <f>VLOOKUP($A370,'EV ECONOMICA'!$A$10:$EL$387,118,0)</f>
        <v>67000</v>
      </c>
      <c r="G370" s="144">
        <f>VLOOKUP($A370,'EV ECONOMICA'!$A$10:$EL$387,119,0)</f>
        <v>0</v>
      </c>
      <c r="H370" s="34">
        <f t="shared" si="66"/>
        <v>67000</v>
      </c>
      <c r="I370" s="104">
        <f t="shared" si="67"/>
        <v>67000</v>
      </c>
    </row>
    <row r="371" spans="1:9" ht="38.25" x14ac:dyDescent="0.2">
      <c r="A371" s="103">
        <v>167</v>
      </c>
      <c r="B371" s="202" t="s">
        <v>288</v>
      </c>
      <c r="C371" s="121" t="s">
        <v>285</v>
      </c>
      <c r="D371" s="146">
        <v>1</v>
      </c>
      <c r="E371" s="24" t="s">
        <v>53</v>
      </c>
      <c r="F371" s="144">
        <f>VLOOKUP($A371,'EV ECONOMICA'!$A$10:$EL$387,118,0)</f>
        <v>68000</v>
      </c>
      <c r="G371" s="144">
        <f>VLOOKUP($A371,'EV ECONOMICA'!$A$10:$EL$387,119,0)</f>
        <v>0</v>
      </c>
      <c r="H371" s="34">
        <f t="shared" si="66"/>
        <v>68000</v>
      </c>
      <c r="I371" s="104">
        <f t="shared" si="67"/>
        <v>68000</v>
      </c>
    </row>
    <row r="372" spans="1:9" ht="38.25" x14ac:dyDescent="0.2">
      <c r="A372" s="103">
        <v>168</v>
      </c>
      <c r="B372" s="202" t="s">
        <v>289</v>
      </c>
      <c r="C372" s="121" t="s">
        <v>285</v>
      </c>
      <c r="D372" s="146">
        <v>1</v>
      </c>
      <c r="E372" s="24" t="s">
        <v>53</v>
      </c>
      <c r="F372" s="144">
        <f>VLOOKUP($A372,'EV ECONOMICA'!$A$10:$EL$387,118,0)</f>
        <v>69000</v>
      </c>
      <c r="G372" s="144">
        <f>VLOOKUP($A372,'EV ECONOMICA'!$A$10:$EL$387,119,0)</f>
        <v>0</v>
      </c>
      <c r="H372" s="34">
        <f t="shared" si="66"/>
        <v>69000</v>
      </c>
      <c r="I372" s="104">
        <f t="shared" si="67"/>
        <v>69000</v>
      </c>
    </row>
    <row r="373" spans="1:9" ht="25.5" x14ac:dyDescent="0.2">
      <c r="A373" s="103">
        <v>177</v>
      </c>
      <c r="B373" s="202" t="s">
        <v>300</v>
      </c>
      <c r="C373" s="121" t="s">
        <v>294</v>
      </c>
      <c r="D373" s="146">
        <v>1</v>
      </c>
      <c r="E373" s="24" t="s">
        <v>53</v>
      </c>
      <c r="F373" s="144">
        <f>VLOOKUP($A373,'EV ECONOMICA'!$A$10:$EL$387,118,0)</f>
        <v>700000</v>
      </c>
      <c r="G373" s="144">
        <f>VLOOKUP($A373,'EV ECONOMICA'!$A$10:$EL$387,119,0)</f>
        <v>0</v>
      </c>
      <c r="H373" s="34">
        <f t="shared" si="66"/>
        <v>700000</v>
      </c>
      <c r="I373" s="104">
        <f t="shared" si="67"/>
        <v>700000</v>
      </c>
    </row>
    <row r="374" spans="1:9" x14ac:dyDescent="0.2">
      <c r="A374" s="103">
        <v>229</v>
      </c>
      <c r="B374" s="202" t="s">
        <v>369</v>
      </c>
      <c r="C374" s="121" t="s">
        <v>365</v>
      </c>
      <c r="D374" s="146">
        <v>1</v>
      </c>
      <c r="E374" s="24" t="s">
        <v>53</v>
      </c>
      <c r="F374" s="144">
        <f>VLOOKUP($A374,'EV ECONOMICA'!$A$10:$EL$387,118,0)</f>
        <v>763000</v>
      </c>
      <c r="G374" s="144">
        <f>VLOOKUP($A374,'EV ECONOMICA'!$A$10:$EL$387,119,0)</f>
        <v>144970</v>
      </c>
      <c r="H374" s="34">
        <f t="shared" si="66"/>
        <v>907970</v>
      </c>
      <c r="I374" s="104">
        <f t="shared" si="67"/>
        <v>907970</v>
      </c>
    </row>
    <row r="375" spans="1:9" ht="25.5" x14ac:dyDescent="0.2">
      <c r="A375" s="103">
        <v>282</v>
      </c>
      <c r="B375" s="202" t="s">
        <v>436</v>
      </c>
      <c r="C375" s="121" t="s">
        <v>437</v>
      </c>
      <c r="D375" s="146">
        <v>1</v>
      </c>
      <c r="E375" s="24" t="s">
        <v>53</v>
      </c>
      <c r="F375" s="144">
        <f>VLOOKUP($A375,'EV ECONOMICA'!$A$10:$EL$387,118,0)</f>
        <v>700000</v>
      </c>
      <c r="G375" s="144">
        <f>VLOOKUP($A375,'EV ECONOMICA'!$A$10:$EL$387,119,0)</f>
        <v>0</v>
      </c>
      <c r="H375" s="34">
        <f t="shared" si="66"/>
        <v>700000</v>
      </c>
      <c r="I375" s="104">
        <f t="shared" si="67"/>
        <v>700000</v>
      </c>
    </row>
    <row r="376" spans="1:9" ht="51" x14ac:dyDescent="0.2">
      <c r="A376" s="103">
        <v>340</v>
      </c>
      <c r="B376" s="202" t="s">
        <v>502</v>
      </c>
      <c r="C376" s="121" t="s">
        <v>503</v>
      </c>
      <c r="D376" s="146">
        <v>1</v>
      </c>
      <c r="E376" s="24" t="s">
        <v>53</v>
      </c>
      <c r="F376" s="144">
        <f>VLOOKUP($A376,'EV ECONOMICA'!$A$10:$EL$387,118,0)</f>
        <v>700000</v>
      </c>
      <c r="G376" s="144">
        <f>VLOOKUP($A376,'EV ECONOMICA'!$A$10:$EL$387,119,0)</f>
        <v>0</v>
      </c>
      <c r="H376" s="34">
        <f t="shared" si="66"/>
        <v>700000</v>
      </c>
      <c r="I376" s="104">
        <f t="shared" si="67"/>
        <v>700000</v>
      </c>
    </row>
    <row r="377" spans="1:9" x14ac:dyDescent="0.2">
      <c r="A377" s="383"/>
      <c r="B377" s="384"/>
      <c r="C377" s="385"/>
      <c r="D377" s="385"/>
      <c r="E377" s="384"/>
      <c r="F377" s="384"/>
      <c r="G377" s="384"/>
      <c r="H377" s="384"/>
      <c r="I377" s="386"/>
    </row>
    <row r="378" spans="1:9" ht="15" x14ac:dyDescent="0.2">
      <c r="A378" s="358" t="s">
        <v>30</v>
      </c>
      <c r="B378" s="359"/>
      <c r="C378" s="359"/>
      <c r="D378" s="265"/>
      <c r="E378" s="360" t="s">
        <v>571</v>
      </c>
      <c r="F378" s="360"/>
      <c r="G378" s="360"/>
      <c r="H378" s="361"/>
      <c r="I378" s="362"/>
    </row>
    <row r="379" spans="1:9" ht="38.25" x14ac:dyDescent="0.2">
      <c r="A379" s="262" t="s">
        <v>16</v>
      </c>
      <c r="B379" s="263" t="s">
        <v>41</v>
      </c>
      <c r="C379" s="263" t="s">
        <v>40</v>
      </c>
      <c r="D379" s="263" t="s">
        <v>17</v>
      </c>
      <c r="E379" s="264" t="s">
        <v>50</v>
      </c>
      <c r="F379" s="119" t="s">
        <v>31</v>
      </c>
      <c r="G379" s="119" t="s">
        <v>32</v>
      </c>
      <c r="H379" s="143" t="s">
        <v>33</v>
      </c>
      <c r="I379" s="156" t="s">
        <v>34</v>
      </c>
    </row>
    <row r="380" spans="1:9" ht="25.5" x14ac:dyDescent="0.2">
      <c r="A380" s="103">
        <v>33</v>
      </c>
      <c r="B380" s="202" t="s">
        <v>89</v>
      </c>
      <c r="C380" s="121" t="s">
        <v>87</v>
      </c>
      <c r="D380" s="146">
        <v>1</v>
      </c>
      <c r="E380" s="24" t="s">
        <v>53</v>
      </c>
      <c r="F380" s="144">
        <f>VLOOKUP($A380,'EV ECONOMICA'!$A$10:$EL$387,113,0)</f>
        <v>75000</v>
      </c>
      <c r="G380" s="144">
        <f>VLOOKUP($A380,'EV ECONOMICA'!$A$10:$EL$387,114,0)</f>
        <v>0</v>
      </c>
      <c r="H380" s="34">
        <f t="shared" ref="H380" si="68">F380+G380</f>
        <v>75000</v>
      </c>
      <c r="I380" s="104">
        <f t="shared" ref="I380" si="69">D380*H380</f>
        <v>75000</v>
      </c>
    </row>
    <row r="381" spans="1:9" x14ac:dyDescent="0.2">
      <c r="A381" s="103">
        <v>38</v>
      </c>
      <c r="B381" s="202" t="s">
        <v>96</v>
      </c>
      <c r="C381" s="121" t="s">
        <v>97</v>
      </c>
      <c r="D381" s="146">
        <v>1</v>
      </c>
      <c r="E381" s="24" t="s">
        <v>53</v>
      </c>
      <c r="F381" s="144">
        <f>VLOOKUP($A381,'EV ECONOMICA'!$A$10:$EL$387,113,0)</f>
        <v>1648</v>
      </c>
      <c r="G381" s="144">
        <f>VLOOKUP($A381,'EV ECONOMICA'!$A$10:$EL$387,114,0)</f>
        <v>313.12</v>
      </c>
      <c r="H381" s="34">
        <f t="shared" ref="H381:H384" si="70">F381+G381</f>
        <v>1961.12</v>
      </c>
      <c r="I381" s="104">
        <f t="shared" ref="I381:I384" si="71">D381*H381</f>
        <v>1961.12</v>
      </c>
    </row>
    <row r="382" spans="1:9" ht="25.5" x14ac:dyDescent="0.2">
      <c r="A382" s="103">
        <v>92</v>
      </c>
      <c r="B382" s="202" t="s">
        <v>169</v>
      </c>
      <c r="C382" s="121" t="s">
        <v>168</v>
      </c>
      <c r="D382" s="146">
        <v>1</v>
      </c>
      <c r="E382" s="24" t="s">
        <v>53</v>
      </c>
      <c r="F382" s="144">
        <f>VLOOKUP($A382,'EV ECONOMICA'!$A$10:$EL$387,113,0)</f>
        <v>16477</v>
      </c>
      <c r="G382" s="144">
        <f>VLOOKUP($A382,'EV ECONOMICA'!$A$10:$EL$387,114,0)</f>
        <v>0</v>
      </c>
      <c r="H382" s="34">
        <f t="shared" si="70"/>
        <v>16477</v>
      </c>
      <c r="I382" s="104">
        <f t="shared" si="71"/>
        <v>16477</v>
      </c>
    </row>
    <row r="383" spans="1:9" x14ac:dyDescent="0.2">
      <c r="A383" s="103">
        <v>295</v>
      </c>
      <c r="B383" s="202" t="s">
        <v>452</v>
      </c>
      <c r="C383" s="121" t="s">
        <v>441</v>
      </c>
      <c r="D383" s="146">
        <v>1</v>
      </c>
      <c r="E383" s="24" t="s">
        <v>53</v>
      </c>
      <c r="F383" s="144">
        <f>VLOOKUP($A383,'EV ECONOMICA'!$A$10:$EL$387,113,0)</f>
        <v>417</v>
      </c>
      <c r="G383" s="144">
        <f>VLOOKUP($A383,'EV ECONOMICA'!$A$10:$EL$387,114,0)</f>
        <v>0</v>
      </c>
      <c r="H383" s="34">
        <f t="shared" si="70"/>
        <v>417</v>
      </c>
      <c r="I383" s="104">
        <f t="shared" si="71"/>
        <v>417</v>
      </c>
    </row>
    <row r="384" spans="1:9" ht="25.5" x14ac:dyDescent="0.2">
      <c r="A384" s="103">
        <v>364</v>
      </c>
      <c r="B384" s="202" t="s">
        <v>532</v>
      </c>
      <c r="C384" s="121" t="s">
        <v>533</v>
      </c>
      <c r="D384" s="146">
        <v>1</v>
      </c>
      <c r="E384" s="24" t="s">
        <v>53</v>
      </c>
      <c r="F384" s="144">
        <f>VLOOKUP($A384,'EV ECONOMICA'!$A$10:$EL$387,113,0)</f>
        <v>1932</v>
      </c>
      <c r="G384" s="144">
        <f>VLOOKUP($A384,'EV ECONOMICA'!$A$10:$EL$387,114,0)</f>
        <v>367.08</v>
      </c>
      <c r="H384" s="34">
        <f t="shared" si="70"/>
        <v>2299.08</v>
      </c>
      <c r="I384" s="104">
        <f t="shared" si="71"/>
        <v>2299.08</v>
      </c>
    </row>
    <row r="385" spans="1:9" x14ac:dyDescent="0.2">
      <c r="A385" s="383"/>
      <c r="B385" s="384"/>
      <c r="C385" s="385"/>
      <c r="D385" s="385"/>
      <c r="E385" s="384"/>
      <c r="F385" s="384"/>
      <c r="G385" s="384"/>
      <c r="H385" s="384"/>
      <c r="I385" s="386"/>
    </row>
    <row r="386" spans="1:9" ht="15" x14ac:dyDescent="0.2">
      <c r="A386" s="358" t="s">
        <v>30</v>
      </c>
      <c r="B386" s="359"/>
      <c r="C386" s="359"/>
      <c r="D386" s="265"/>
      <c r="E386" s="360" t="s">
        <v>573</v>
      </c>
      <c r="F386" s="360"/>
      <c r="G386" s="360"/>
      <c r="H386" s="361"/>
      <c r="I386" s="362"/>
    </row>
    <row r="387" spans="1:9" ht="38.25" x14ac:dyDescent="0.2">
      <c r="A387" s="262" t="s">
        <v>16</v>
      </c>
      <c r="B387" s="263" t="s">
        <v>41</v>
      </c>
      <c r="C387" s="263" t="s">
        <v>40</v>
      </c>
      <c r="D387" s="263" t="s">
        <v>17</v>
      </c>
      <c r="E387" s="264" t="s">
        <v>50</v>
      </c>
      <c r="F387" s="119" t="s">
        <v>31</v>
      </c>
      <c r="G387" s="119" t="s">
        <v>32</v>
      </c>
      <c r="H387" s="143" t="s">
        <v>33</v>
      </c>
      <c r="I387" s="156" t="s">
        <v>34</v>
      </c>
    </row>
    <row r="388" spans="1:9" ht="25.5" x14ac:dyDescent="0.2">
      <c r="A388" s="103">
        <v>275</v>
      </c>
      <c r="B388" s="202" t="s">
        <v>423</v>
      </c>
      <c r="C388" s="121" t="s">
        <v>424</v>
      </c>
      <c r="D388" s="146">
        <v>1</v>
      </c>
      <c r="E388" s="24" t="s">
        <v>53</v>
      </c>
      <c r="F388" s="144">
        <f>VLOOKUP($A388,'EV ECONOMICA'!$A$10:$EL$387,123,0)</f>
        <v>850000</v>
      </c>
      <c r="G388" s="144">
        <f>VLOOKUP($A388,'EV ECONOMICA'!$A$10:$EL$387,124,0)</f>
        <v>0</v>
      </c>
      <c r="H388" s="34">
        <f t="shared" ref="H388" si="72">F388+G388</f>
        <v>850000</v>
      </c>
      <c r="I388" s="104">
        <f t="shared" ref="I388" si="73">D388*H388</f>
        <v>850000</v>
      </c>
    </row>
    <row r="389" spans="1:9" x14ac:dyDescent="0.2">
      <c r="A389" s="383"/>
      <c r="B389" s="384"/>
      <c r="C389" s="385"/>
      <c r="D389" s="385"/>
      <c r="E389" s="384"/>
      <c r="F389" s="384"/>
      <c r="G389" s="384"/>
      <c r="H389" s="384"/>
      <c r="I389" s="386"/>
    </row>
    <row r="390" spans="1:9" ht="15" x14ac:dyDescent="0.2">
      <c r="A390" s="358" t="s">
        <v>30</v>
      </c>
      <c r="B390" s="359"/>
      <c r="C390" s="359"/>
      <c r="D390" s="265"/>
      <c r="E390" s="360" t="s">
        <v>605</v>
      </c>
      <c r="F390" s="360"/>
      <c r="G390" s="360"/>
      <c r="H390" s="361"/>
      <c r="I390" s="362"/>
    </row>
    <row r="391" spans="1:9" ht="38.25" x14ac:dyDescent="0.2">
      <c r="A391" s="262" t="s">
        <v>16</v>
      </c>
      <c r="B391" s="263" t="s">
        <v>41</v>
      </c>
      <c r="C391" s="263" t="s">
        <v>40</v>
      </c>
      <c r="D391" s="263" t="s">
        <v>17</v>
      </c>
      <c r="E391" s="264" t="s">
        <v>50</v>
      </c>
      <c r="F391" s="119" t="s">
        <v>31</v>
      </c>
      <c r="G391" s="119" t="s">
        <v>32</v>
      </c>
      <c r="H391" s="143" t="s">
        <v>33</v>
      </c>
      <c r="I391" s="156" t="s">
        <v>34</v>
      </c>
    </row>
    <row r="392" spans="1:9" ht="25.5" x14ac:dyDescent="0.2">
      <c r="A392" s="103">
        <v>171</v>
      </c>
      <c r="B392" s="202" t="s">
        <v>293</v>
      </c>
      <c r="C392" s="121" t="s">
        <v>294</v>
      </c>
      <c r="D392" s="146">
        <v>1</v>
      </c>
      <c r="E392" s="24" t="s">
        <v>53</v>
      </c>
      <c r="F392" s="144">
        <f>VLOOKUP($A392,'EV ECONOMICA'!$A$10:$EL$387,133,0)</f>
        <v>280000</v>
      </c>
      <c r="G392" s="144">
        <f>VLOOKUP($A392,'EV ECONOMICA'!$A$10:$EL$387,134,0)</f>
        <v>0</v>
      </c>
      <c r="H392" s="34">
        <f t="shared" ref="H392:H396" si="74">F392+G392</f>
        <v>280000</v>
      </c>
      <c r="I392" s="104">
        <f t="shared" ref="I392:I396" si="75">D392*H392</f>
        <v>280000</v>
      </c>
    </row>
    <row r="393" spans="1:9" ht="25.5" x14ac:dyDescent="0.2">
      <c r="A393" s="103">
        <v>172</v>
      </c>
      <c r="B393" s="202" t="s">
        <v>295</v>
      </c>
      <c r="C393" s="121" t="s">
        <v>294</v>
      </c>
      <c r="D393" s="146">
        <v>1</v>
      </c>
      <c r="E393" s="24" t="s">
        <v>53</v>
      </c>
      <c r="F393" s="144">
        <f>VLOOKUP($A393,'EV ECONOMICA'!$A$10:$EL$387,133,0)</f>
        <v>280000</v>
      </c>
      <c r="G393" s="144">
        <f>VLOOKUP($A393,'EV ECONOMICA'!$A$10:$EL$387,134,0)</f>
        <v>0</v>
      </c>
      <c r="H393" s="34">
        <f t="shared" si="74"/>
        <v>280000</v>
      </c>
      <c r="I393" s="104">
        <f t="shared" si="75"/>
        <v>280000</v>
      </c>
    </row>
    <row r="394" spans="1:9" x14ac:dyDescent="0.2">
      <c r="A394" s="103">
        <v>178</v>
      </c>
      <c r="B394" s="202" t="s">
        <v>301</v>
      </c>
      <c r="C394" s="121" t="s">
        <v>294</v>
      </c>
      <c r="D394" s="146">
        <v>1</v>
      </c>
      <c r="E394" s="24" t="s">
        <v>53</v>
      </c>
      <c r="F394" s="144">
        <f>VLOOKUP($A394,'EV ECONOMICA'!$A$10:$EL$387,133,0)</f>
        <v>99000</v>
      </c>
      <c r="G394" s="144">
        <f>VLOOKUP($A394,'EV ECONOMICA'!$A$10:$EL$387,134,0)</f>
        <v>0</v>
      </c>
      <c r="H394" s="34">
        <f t="shared" si="74"/>
        <v>99000</v>
      </c>
      <c r="I394" s="104">
        <f t="shared" si="75"/>
        <v>99000</v>
      </c>
    </row>
    <row r="395" spans="1:9" ht="25.5" x14ac:dyDescent="0.2">
      <c r="A395" s="103">
        <v>307</v>
      </c>
      <c r="B395" s="202" t="s">
        <v>465</v>
      </c>
      <c r="C395" s="121" t="s">
        <v>464</v>
      </c>
      <c r="D395" s="146">
        <v>1</v>
      </c>
      <c r="E395" s="24" t="s">
        <v>53</v>
      </c>
      <c r="F395" s="144">
        <f>VLOOKUP($A395,'EV ECONOMICA'!$A$10:$EL$387,133,0)</f>
        <v>4955</v>
      </c>
      <c r="G395" s="144">
        <f>VLOOKUP($A395,'EV ECONOMICA'!$A$10:$EL$387,134,0)</f>
        <v>0</v>
      </c>
      <c r="H395" s="34">
        <f t="shared" si="74"/>
        <v>4955</v>
      </c>
      <c r="I395" s="104">
        <f t="shared" si="75"/>
        <v>4955</v>
      </c>
    </row>
    <row r="396" spans="1:9" ht="25.5" x14ac:dyDescent="0.2">
      <c r="A396" s="103">
        <v>308</v>
      </c>
      <c r="B396" s="202" t="s">
        <v>466</v>
      </c>
      <c r="C396" s="121" t="s">
        <v>464</v>
      </c>
      <c r="D396" s="146">
        <v>1</v>
      </c>
      <c r="E396" s="24" t="s">
        <v>53</v>
      </c>
      <c r="F396" s="144">
        <f>VLOOKUP($A396,'EV ECONOMICA'!$A$10:$EL$387,133,0)</f>
        <v>6671</v>
      </c>
      <c r="G396" s="144">
        <f>VLOOKUP($A396,'EV ECONOMICA'!$A$10:$EL$387,134,0)</f>
        <v>0</v>
      </c>
      <c r="H396" s="34">
        <f t="shared" si="74"/>
        <v>6671</v>
      </c>
      <c r="I396" s="104">
        <f t="shared" si="75"/>
        <v>6671</v>
      </c>
    </row>
    <row r="397" spans="1:9" x14ac:dyDescent="0.2">
      <c r="A397" s="383"/>
      <c r="B397" s="384"/>
      <c r="C397" s="385"/>
      <c r="D397" s="385"/>
      <c r="E397" s="384"/>
      <c r="F397" s="384"/>
      <c r="G397" s="384"/>
      <c r="H397" s="384"/>
      <c r="I397" s="386"/>
    </row>
    <row r="398" spans="1:9" ht="15" x14ac:dyDescent="0.2">
      <c r="A398" s="358" t="s">
        <v>30</v>
      </c>
      <c r="B398" s="359"/>
      <c r="C398" s="359"/>
      <c r="D398" s="265"/>
      <c r="E398" s="360" t="s">
        <v>574</v>
      </c>
      <c r="F398" s="360"/>
      <c r="G398" s="360"/>
      <c r="H398" s="361"/>
      <c r="I398" s="362"/>
    </row>
    <row r="399" spans="1:9" ht="38.25" x14ac:dyDescent="0.2">
      <c r="A399" s="262" t="s">
        <v>16</v>
      </c>
      <c r="B399" s="263" t="s">
        <v>41</v>
      </c>
      <c r="C399" s="263" t="s">
        <v>40</v>
      </c>
      <c r="D399" s="263" t="s">
        <v>17</v>
      </c>
      <c r="E399" s="264" t="s">
        <v>50</v>
      </c>
      <c r="F399" s="119" t="s">
        <v>31</v>
      </c>
      <c r="G399" s="119" t="s">
        <v>32</v>
      </c>
      <c r="H399" s="143" t="s">
        <v>33</v>
      </c>
      <c r="I399" s="156" t="s">
        <v>34</v>
      </c>
    </row>
    <row r="400" spans="1:9" ht="25.5" x14ac:dyDescent="0.2">
      <c r="A400" s="103">
        <v>122</v>
      </c>
      <c r="B400" s="202" t="s">
        <v>220</v>
      </c>
      <c r="C400" s="121" t="s">
        <v>221</v>
      </c>
      <c r="D400" s="146">
        <v>1</v>
      </c>
      <c r="E400" s="24" t="s">
        <v>53</v>
      </c>
      <c r="F400" s="144">
        <f>VLOOKUP($A400,'EV ECONOMICA'!$A$10:$EL$387,138,0)</f>
        <v>89000</v>
      </c>
      <c r="G400" s="144">
        <f>VLOOKUP($A400,'EV ECONOMICA'!$A$10:$EL$387,139,0)</f>
        <v>16910</v>
      </c>
      <c r="H400" s="34">
        <f t="shared" ref="H400" si="76">F400+G400</f>
        <v>105910</v>
      </c>
      <c r="I400" s="104">
        <f t="shared" ref="I400" si="77">D400*H400</f>
        <v>105910</v>
      </c>
    </row>
    <row r="401" spans="1:9" ht="38.25" x14ac:dyDescent="0.2">
      <c r="A401" s="103">
        <v>126</v>
      </c>
      <c r="B401" s="202" t="s">
        <v>226</v>
      </c>
      <c r="C401" s="121" t="s">
        <v>227</v>
      </c>
      <c r="D401" s="146">
        <v>1</v>
      </c>
      <c r="E401" s="24" t="s">
        <v>53</v>
      </c>
      <c r="F401" s="144">
        <f>VLOOKUP($A401,'EV ECONOMICA'!$A$10:$EL$387,138,0)</f>
        <v>31200</v>
      </c>
      <c r="G401" s="144">
        <f>VLOOKUP($A401,'EV ECONOMICA'!$A$10:$EL$387,139,0)</f>
        <v>5928</v>
      </c>
      <c r="H401" s="34">
        <f t="shared" ref="H401:H413" si="78">F401+G401</f>
        <v>37128</v>
      </c>
      <c r="I401" s="104">
        <f t="shared" ref="I401:I413" si="79">D401*H401</f>
        <v>37128</v>
      </c>
    </row>
    <row r="402" spans="1:9" ht="25.5" x14ac:dyDescent="0.2">
      <c r="A402" s="103">
        <v>137</v>
      </c>
      <c r="B402" s="202" t="s">
        <v>243</v>
      </c>
      <c r="C402" s="121" t="s">
        <v>244</v>
      </c>
      <c r="D402" s="146">
        <v>1</v>
      </c>
      <c r="E402" s="24" t="s">
        <v>53</v>
      </c>
      <c r="F402" s="144">
        <f>VLOOKUP($A402,'EV ECONOMICA'!$A$10:$EL$387,138,0)</f>
        <v>118800</v>
      </c>
      <c r="G402" s="144">
        <f>VLOOKUP($A402,'EV ECONOMICA'!$A$10:$EL$387,139,0)</f>
        <v>0</v>
      </c>
      <c r="H402" s="34">
        <f t="shared" si="78"/>
        <v>118800</v>
      </c>
      <c r="I402" s="104">
        <f t="shared" si="79"/>
        <v>118800</v>
      </c>
    </row>
    <row r="403" spans="1:9" ht="51" x14ac:dyDescent="0.2">
      <c r="A403" s="103">
        <v>161</v>
      </c>
      <c r="B403" s="202" t="s">
        <v>279</v>
      </c>
      <c r="C403" s="121" t="s">
        <v>280</v>
      </c>
      <c r="D403" s="146">
        <v>1</v>
      </c>
      <c r="E403" s="24" t="s">
        <v>53</v>
      </c>
      <c r="F403" s="144">
        <f>VLOOKUP($A403,'EV ECONOMICA'!$A$10:$EL$387,138,0)</f>
        <v>310000</v>
      </c>
      <c r="G403" s="144">
        <f>VLOOKUP($A403,'EV ECONOMICA'!$A$10:$EL$387,139,0)</f>
        <v>58900</v>
      </c>
      <c r="H403" s="34">
        <f t="shared" si="78"/>
        <v>368900</v>
      </c>
      <c r="I403" s="104">
        <f t="shared" si="79"/>
        <v>368900</v>
      </c>
    </row>
    <row r="404" spans="1:9" ht="51" x14ac:dyDescent="0.2">
      <c r="A404" s="103">
        <v>174</v>
      </c>
      <c r="B404" s="202" t="s">
        <v>297</v>
      </c>
      <c r="C404" s="121" t="s">
        <v>294</v>
      </c>
      <c r="D404" s="146">
        <v>1</v>
      </c>
      <c r="E404" s="24" t="s">
        <v>53</v>
      </c>
      <c r="F404" s="144">
        <f>VLOOKUP($A404,'EV ECONOMICA'!$A$10:$EL$387,138,0)</f>
        <v>3999000</v>
      </c>
      <c r="G404" s="144">
        <f>VLOOKUP($A404,'EV ECONOMICA'!$A$10:$EL$387,139,0)</f>
        <v>0</v>
      </c>
      <c r="H404" s="34">
        <f t="shared" si="78"/>
        <v>3999000</v>
      </c>
      <c r="I404" s="104">
        <f t="shared" si="79"/>
        <v>3999000</v>
      </c>
    </row>
    <row r="405" spans="1:9" ht="25.5" x14ac:dyDescent="0.2">
      <c r="A405" s="103">
        <v>176</v>
      </c>
      <c r="B405" s="202" t="s">
        <v>299</v>
      </c>
      <c r="C405" s="121" t="s">
        <v>294</v>
      </c>
      <c r="D405" s="146">
        <v>1</v>
      </c>
      <c r="E405" s="24" t="s">
        <v>53</v>
      </c>
      <c r="F405" s="144">
        <f>VLOOKUP($A405,'EV ECONOMICA'!$A$10:$EL$387,138,0)</f>
        <v>121500</v>
      </c>
      <c r="G405" s="144">
        <f>VLOOKUP($A405,'EV ECONOMICA'!$A$10:$EL$387,139,0)</f>
        <v>0</v>
      </c>
      <c r="H405" s="34">
        <f t="shared" si="78"/>
        <v>121500</v>
      </c>
      <c r="I405" s="104">
        <f t="shared" si="79"/>
        <v>121500</v>
      </c>
    </row>
    <row r="406" spans="1:9" ht="25.5" x14ac:dyDescent="0.2">
      <c r="A406" s="103">
        <v>212</v>
      </c>
      <c r="B406" s="202" t="s">
        <v>348</v>
      </c>
      <c r="C406" s="121" t="s">
        <v>349</v>
      </c>
      <c r="D406" s="146">
        <v>1</v>
      </c>
      <c r="E406" s="24" t="s">
        <v>53</v>
      </c>
      <c r="F406" s="144">
        <f>VLOOKUP($A406,'EV ECONOMICA'!$A$10:$EL$387,138,0)</f>
        <v>1243000</v>
      </c>
      <c r="G406" s="144">
        <f>VLOOKUP($A406,'EV ECONOMICA'!$A$10:$EL$387,139,0)</f>
        <v>0</v>
      </c>
      <c r="H406" s="34">
        <f t="shared" si="78"/>
        <v>1243000</v>
      </c>
      <c r="I406" s="104">
        <f t="shared" si="79"/>
        <v>1243000</v>
      </c>
    </row>
    <row r="407" spans="1:9" ht="25.5" x14ac:dyDescent="0.2">
      <c r="A407" s="103">
        <v>263</v>
      </c>
      <c r="B407" s="202" t="s">
        <v>408</v>
      </c>
      <c r="C407" s="121" t="s">
        <v>407</v>
      </c>
      <c r="D407" s="146">
        <v>1</v>
      </c>
      <c r="E407" s="24" t="s">
        <v>53</v>
      </c>
      <c r="F407" s="144">
        <f>VLOOKUP($A407,'EV ECONOMICA'!$A$10:$EL$387,138,0)</f>
        <v>380000</v>
      </c>
      <c r="G407" s="144">
        <f>VLOOKUP($A407,'EV ECONOMICA'!$A$10:$EL$387,139,0)</f>
        <v>72200</v>
      </c>
      <c r="H407" s="34">
        <f t="shared" si="78"/>
        <v>452200</v>
      </c>
      <c r="I407" s="104">
        <f t="shared" si="79"/>
        <v>452200</v>
      </c>
    </row>
    <row r="408" spans="1:9" ht="25.5" x14ac:dyDescent="0.2">
      <c r="A408" s="103">
        <v>273</v>
      </c>
      <c r="B408" s="202" t="s">
        <v>420</v>
      </c>
      <c r="C408" s="121" t="s">
        <v>421</v>
      </c>
      <c r="D408" s="146">
        <v>1</v>
      </c>
      <c r="E408" s="24" t="s">
        <v>53</v>
      </c>
      <c r="F408" s="144">
        <f>VLOOKUP($A408,'EV ECONOMICA'!$A$10:$EL$387,138,0)</f>
        <v>822780</v>
      </c>
      <c r="G408" s="144">
        <f>VLOOKUP($A408,'EV ECONOMICA'!$A$10:$EL$387,139,0)</f>
        <v>0</v>
      </c>
      <c r="H408" s="34">
        <f t="shared" si="78"/>
        <v>822780</v>
      </c>
      <c r="I408" s="104">
        <f t="shared" si="79"/>
        <v>822780</v>
      </c>
    </row>
    <row r="409" spans="1:9" ht="25.5" x14ac:dyDescent="0.2">
      <c r="A409" s="103">
        <v>274</v>
      </c>
      <c r="B409" s="202" t="s">
        <v>422</v>
      </c>
      <c r="C409" s="121" t="s">
        <v>421</v>
      </c>
      <c r="D409" s="146">
        <v>1</v>
      </c>
      <c r="E409" s="24" t="s">
        <v>53</v>
      </c>
      <c r="F409" s="144">
        <f>VLOOKUP($A409,'EV ECONOMICA'!$A$10:$EL$387,138,0)</f>
        <v>1645500</v>
      </c>
      <c r="G409" s="144">
        <f>VLOOKUP($A409,'EV ECONOMICA'!$A$10:$EL$387,139,0)</f>
        <v>0</v>
      </c>
      <c r="H409" s="34">
        <f t="shared" si="78"/>
        <v>1645500</v>
      </c>
      <c r="I409" s="104">
        <f t="shared" si="79"/>
        <v>1645500</v>
      </c>
    </row>
    <row r="410" spans="1:9" ht="25.5" x14ac:dyDescent="0.2">
      <c r="A410" s="103">
        <v>280</v>
      </c>
      <c r="B410" s="202" t="s">
        <v>432</v>
      </c>
      <c r="C410" s="121" t="s">
        <v>433</v>
      </c>
      <c r="D410" s="146">
        <v>1</v>
      </c>
      <c r="E410" s="24" t="s">
        <v>53</v>
      </c>
      <c r="F410" s="144">
        <f>VLOOKUP($A410,'EV ECONOMICA'!$A$10:$EL$387,138,0)</f>
        <v>211250</v>
      </c>
      <c r="G410" s="144">
        <f>VLOOKUP($A410,'EV ECONOMICA'!$A$10:$EL$387,139,0)</f>
        <v>40137.5</v>
      </c>
      <c r="H410" s="34">
        <f t="shared" si="78"/>
        <v>251387.5</v>
      </c>
      <c r="I410" s="104">
        <f t="shared" si="79"/>
        <v>251387.5</v>
      </c>
    </row>
    <row r="411" spans="1:9" ht="89.25" x14ac:dyDescent="0.2">
      <c r="A411" s="103">
        <v>283</v>
      </c>
      <c r="B411" s="202" t="s">
        <v>438</v>
      </c>
      <c r="C411" s="121" t="s">
        <v>439</v>
      </c>
      <c r="D411" s="146">
        <v>1</v>
      </c>
      <c r="E411" s="24" t="s">
        <v>53</v>
      </c>
      <c r="F411" s="144">
        <f>VLOOKUP($A411,'EV ECONOMICA'!$A$10:$EL$387,138,0)</f>
        <v>179550</v>
      </c>
      <c r="G411" s="144">
        <f>VLOOKUP($A411,'EV ECONOMICA'!$A$10:$EL$387,139,0)</f>
        <v>34114.5</v>
      </c>
      <c r="H411" s="34">
        <f t="shared" si="78"/>
        <v>213664.5</v>
      </c>
      <c r="I411" s="104">
        <f t="shared" si="79"/>
        <v>213664.5</v>
      </c>
    </row>
    <row r="412" spans="1:9" ht="25.5" x14ac:dyDescent="0.2">
      <c r="A412" s="103">
        <v>348</v>
      </c>
      <c r="B412" s="202" t="s">
        <v>513</v>
      </c>
      <c r="C412" s="121" t="s">
        <v>508</v>
      </c>
      <c r="D412" s="146">
        <v>1</v>
      </c>
      <c r="E412" s="24" t="s">
        <v>53</v>
      </c>
      <c r="F412" s="144">
        <f>VLOOKUP($A412,'EV ECONOMICA'!$A$10:$EL$387,138,0)</f>
        <v>150000</v>
      </c>
      <c r="G412" s="144">
        <f>VLOOKUP($A412,'EV ECONOMICA'!$A$10:$EL$387,139,0)</f>
        <v>28500</v>
      </c>
      <c r="H412" s="34">
        <f t="shared" si="78"/>
        <v>178500</v>
      </c>
      <c r="I412" s="104">
        <f t="shared" si="79"/>
        <v>178500</v>
      </c>
    </row>
    <row r="413" spans="1:9" ht="38.25" x14ac:dyDescent="0.2">
      <c r="A413" s="103">
        <v>352</v>
      </c>
      <c r="B413" s="202" t="s">
        <v>517</v>
      </c>
      <c r="C413" s="121" t="s">
        <v>508</v>
      </c>
      <c r="D413" s="146">
        <v>1</v>
      </c>
      <c r="E413" s="24" t="s">
        <v>53</v>
      </c>
      <c r="F413" s="144">
        <f>VLOOKUP($A413,'EV ECONOMICA'!$A$10:$EL$387,138,0)</f>
        <v>1782800</v>
      </c>
      <c r="G413" s="144">
        <f>VLOOKUP($A413,'EV ECONOMICA'!$A$10:$EL$387,139,0)</f>
        <v>338732</v>
      </c>
      <c r="H413" s="34">
        <f t="shared" si="78"/>
        <v>2121532</v>
      </c>
      <c r="I413" s="104">
        <f t="shared" si="79"/>
        <v>2121532</v>
      </c>
    </row>
    <row r="414" spans="1:9" x14ac:dyDescent="0.2">
      <c r="A414" s="383"/>
      <c r="B414" s="384"/>
      <c r="C414" s="385"/>
      <c r="D414" s="385"/>
      <c r="E414" s="384"/>
      <c r="F414" s="384"/>
      <c r="G414" s="384"/>
      <c r="H414" s="384"/>
      <c r="I414" s="386"/>
    </row>
    <row r="415" spans="1:9" x14ac:dyDescent="0.2">
      <c r="A415" s="388" t="s">
        <v>36</v>
      </c>
      <c r="B415" s="384"/>
      <c r="C415" s="385"/>
      <c r="D415" s="385"/>
      <c r="E415" s="384"/>
      <c r="F415" s="384"/>
      <c r="G415" s="384"/>
      <c r="H415" s="384"/>
      <c r="I415" s="386"/>
    </row>
    <row r="416" spans="1:9" ht="25.5" x14ac:dyDescent="0.2">
      <c r="A416" s="263" t="s">
        <v>16</v>
      </c>
      <c r="B416" s="263" t="s">
        <v>41</v>
      </c>
      <c r="C416" s="263" t="s">
        <v>40</v>
      </c>
      <c r="D416" s="263" t="s">
        <v>17</v>
      </c>
      <c r="E416" s="264" t="s">
        <v>50</v>
      </c>
      <c r="F416" s="293" t="s">
        <v>580</v>
      </c>
      <c r="G416" s="293"/>
      <c r="H416" s="293"/>
      <c r="I416" s="293"/>
    </row>
    <row r="417" spans="1:12" ht="35.25" customHeight="1" x14ac:dyDescent="0.2">
      <c r="A417" s="197">
        <v>32</v>
      </c>
      <c r="B417" s="202" t="s">
        <v>88</v>
      </c>
      <c r="C417" s="121" t="s">
        <v>87</v>
      </c>
      <c r="D417" s="24">
        <v>1</v>
      </c>
      <c r="E417" s="24" t="s">
        <v>53</v>
      </c>
      <c r="F417" s="389" t="s">
        <v>583</v>
      </c>
      <c r="G417" s="389"/>
      <c r="H417" s="389"/>
      <c r="I417" s="389"/>
      <c r="J417" s="107"/>
      <c r="K417" s="200"/>
      <c r="L417" s="201"/>
    </row>
    <row r="418" spans="1:12" ht="28.5" customHeight="1" x14ac:dyDescent="0.2">
      <c r="A418" s="197">
        <v>36</v>
      </c>
      <c r="B418" s="202" t="s">
        <v>92</v>
      </c>
      <c r="C418" s="121" t="s">
        <v>93</v>
      </c>
      <c r="D418" s="24">
        <v>1</v>
      </c>
      <c r="E418" s="24" t="s">
        <v>53</v>
      </c>
      <c r="F418" s="389" t="s">
        <v>584</v>
      </c>
      <c r="G418" s="389"/>
      <c r="H418" s="389"/>
      <c r="I418" s="389"/>
      <c r="J418" s="107"/>
      <c r="K418" s="200"/>
      <c r="L418" s="201"/>
    </row>
    <row r="419" spans="1:12" ht="26.25" customHeight="1" x14ac:dyDescent="0.2">
      <c r="A419" s="197">
        <v>48</v>
      </c>
      <c r="B419" s="202" t="s">
        <v>112</v>
      </c>
      <c r="C419" s="121" t="s">
        <v>113</v>
      </c>
      <c r="D419" s="24">
        <v>1</v>
      </c>
      <c r="E419" s="24" t="s">
        <v>53</v>
      </c>
      <c r="F419" s="390" t="s">
        <v>582</v>
      </c>
      <c r="G419" s="390"/>
      <c r="H419" s="390"/>
      <c r="I419" s="390"/>
    </row>
    <row r="420" spans="1:12" ht="27" customHeight="1" x14ac:dyDescent="0.2">
      <c r="A420" s="197">
        <v>49</v>
      </c>
      <c r="B420" s="202" t="s">
        <v>114</v>
      </c>
      <c r="C420" s="121" t="s">
        <v>115</v>
      </c>
      <c r="D420" s="24">
        <v>1</v>
      </c>
      <c r="E420" s="24" t="s">
        <v>53</v>
      </c>
      <c r="F420" s="389" t="s">
        <v>585</v>
      </c>
      <c r="G420" s="389"/>
      <c r="H420" s="389"/>
      <c r="I420" s="389"/>
      <c r="J420" s="107"/>
      <c r="K420" s="200"/>
      <c r="L420" s="201"/>
    </row>
    <row r="421" spans="1:12" ht="27" customHeight="1" x14ac:dyDescent="0.2">
      <c r="A421" s="197">
        <v>53</v>
      </c>
      <c r="B421" s="202" t="s">
        <v>119</v>
      </c>
      <c r="C421" s="121" t="s">
        <v>115</v>
      </c>
      <c r="D421" s="24">
        <v>1</v>
      </c>
      <c r="E421" s="24" t="s">
        <v>53</v>
      </c>
      <c r="F421" s="389" t="s">
        <v>586</v>
      </c>
      <c r="G421" s="389"/>
      <c r="H421" s="389"/>
      <c r="I421" s="389"/>
      <c r="J421" s="107"/>
      <c r="K421" s="200"/>
      <c r="L421" s="201"/>
    </row>
    <row r="422" spans="1:12" ht="27" customHeight="1" x14ac:dyDescent="0.2">
      <c r="A422" s="197">
        <v>54</v>
      </c>
      <c r="B422" s="202" t="s">
        <v>120</v>
      </c>
      <c r="C422" s="121" t="s">
        <v>115</v>
      </c>
      <c r="D422" s="24">
        <v>1</v>
      </c>
      <c r="E422" s="24" t="s">
        <v>53</v>
      </c>
      <c r="F422" s="389" t="s">
        <v>587</v>
      </c>
      <c r="G422" s="389"/>
      <c r="H422" s="389"/>
      <c r="I422" s="389"/>
      <c r="J422" s="107"/>
      <c r="K422" s="200"/>
      <c r="L422" s="201"/>
    </row>
    <row r="423" spans="1:12" ht="27" customHeight="1" x14ac:dyDescent="0.2">
      <c r="A423" s="197">
        <v>59</v>
      </c>
      <c r="B423" s="202" t="s">
        <v>128</v>
      </c>
      <c r="C423" s="121" t="s">
        <v>127</v>
      </c>
      <c r="D423" s="24">
        <v>1</v>
      </c>
      <c r="E423" s="24" t="s">
        <v>53</v>
      </c>
      <c r="F423" s="390" t="s">
        <v>582</v>
      </c>
      <c r="G423" s="390"/>
      <c r="H423" s="390"/>
      <c r="I423" s="390"/>
    </row>
    <row r="424" spans="1:12" ht="27" customHeight="1" x14ac:dyDescent="0.2">
      <c r="A424" s="197">
        <v>70</v>
      </c>
      <c r="B424" s="202" t="s">
        <v>140</v>
      </c>
      <c r="C424" s="121" t="s">
        <v>127</v>
      </c>
      <c r="D424" s="24">
        <v>1</v>
      </c>
      <c r="E424" s="24" t="s">
        <v>53</v>
      </c>
      <c r="F424" s="390" t="s">
        <v>581</v>
      </c>
      <c r="G424" s="390"/>
      <c r="H424" s="390"/>
      <c r="I424" s="390"/>
    </row>
    <row r="425" spans="1:12" ht="27" customHeight="1" x14ac:dyDescent="0.2">
      <c r="A425" s="197">
        <v>72</v>
      </c>
      <c r="B425" s="202" t="s">
        <v>142</v>
      </c>
      <c r="C425" s="121" t="s">
        <v>127</v>
      </c>
      <c r="D425" s="24">
        <v>1</v>
      </c>
      <c r="E425" s="24" t="s">
        <v>53</v>
      </c>
      <c r="F425" s="390" t="s">
        <v>582</v>
      </c>
      <c r="G425" s="390"/>
      <c r="H425" s="390"/>
      <c r="I425" s="390"/>
    </row>
    <row r="426" spans="1:12" ht="27" customHeight="1" x14ac:dyDescent="0.2">
      <c r="A426" s="197">
        <v>73</v>
      </c>
      <c r="B426" s="202" t="s">
        <v>143</v>
      </c>
      <c r="C426" s="121" t="s">
        <v>127</v>
      </c>
      <c r="D426" s="24">
        <v>1</v>
      </c>
      <c r="E426" s="24" t="s">
        <v>53</v>
      </c>
      <c r="F426" s="389" t="s">
        <v>588</v>
      </c>
      <c r="G426" s="389"/>
      <c r="H426" s="389"/>
      <c r="I426" s="389"/>
      <c r="J426" s="107"/>
      <c r="K426" s="200"/>
      <c r="L426" s="201"/>
    </row>
    <row r="427" spans="1:12" ht="27" customHeight="1" x14ac:dyDescent="0.2">
      <c r="A427" s="197">
        <v>75</v>
      </c>
      <c r="B427" s="202" t="s">
        <v>145</v>
      </c>
      <c r="C427" s="121" t="s">
        <v>52</v>
      </c>
      <c r="D427" s="24">
        <v>1</v>
      </c>
      <c r="E427" s="24" t="s">
        <v>53</v>
      </c>
      <c r="F427" s="389" t="s">
        <v>589</v>
      </c>
      <c r="G427" s="389"/>
      <c r="H427" s="389"/>
      <c r="I427" s="389"/>
      <c r="J427" s="107"/>
      <c r="K427" s="200"/>
      <c r="L427" s="201"/>
    </row>
    <row r="428" spans="1:12" ht="27" customHeight="1" x14ac:dyDescent="0.2">
      <c r="A428" s="197">
        <v>77</v>
      </c>
      <c r="B428" s="202" t="s">
        <v>148</v>
      </c>
      <c r="C428" s="121" t="s">
        <v>149</v>
      </c>
      <c r="D428" s="24">
        <v>1</v>
      </c>
      <c r="E428" s="24" t="s">
        <v>53</v>
      </c>
      <c r="F428" s="389" t="s">
        <v>590</v>
      </c>
      <c r="G428" s="389"/>
      <c r="H428" s="389"/>
      <c r="I428" s="389"/>
      <c r="J428" s="107"/>
      <c r="K428" s="200"/>
      <c r="L428" s="201"/>
    </row>
    <row r="429" spans="1:12" ht="27" customHeight="1" x14ac:dyDescent="0.2">
      <c r="A429" s="197">
        <v>79</v>
      </c>
      <c r="B429" s="202" t="s">
        <v>151</v>
      </c>
      <c r="C429" s="121" t="s">
        <v>52</v>
      </c>
      <c r="D429" s="24">
        <v>1</v>
      </c>
      <c r="E429" s="24" t="s">
        <v>53</v>
      </c>
      <c r="F429" s="389" t="s">
        <v>591</v>
      </c>
      <c r="G429" s="389"/>
      <c r="H429" s="389"/>
      <c r="I429" s="389"/>
      <c r="J429" s="107"/>
      <c r="K429" s="200"/>
      <c r="L429" s="201"/>
    </row>
    <row r="430" spans="1:12" ht="27" customHeight="1" x14ac:dyDescent="0.2">
      <c r="A430" s="197">
        <v>83</v>
      </c>
      <c r="B430" s="202" t="s">
        <v>157</v>
      </c>
      <c r="C430" s="121" t="s">
        <v>158</v>
      </c>
      <c r="D430" s="24">
        <v>1</v>
      </c>
      <c r="E430" s="24" t="s">
        <v>53</v>
      </c>
      <c r="F430" s="390" t="s">
        <v>581</v>
      </c>
      <c r="G430" s="390"/>
      <c r="H430" s="390"/>
      <c r="I430" s="390"/>
    </row>
    <row r="431" spans="1:12" ht="27" customHeight="1" x14ac:dyDescent="0.2">
      <c r="A431" s="197">
        <v>99</v>
      </c>
      <c r="B431" s="202" t="s">
        <v>180</v>
      </c>
      <c r="C431" s="121" t="s">
        <v>181</v>
      </c>
      <c r="D431" s="24">
        <v>1</v>
      </c>
      <c r="E431" s="24" t="s">
        <v>53</v>
      </c>
      <c r="F431" s="390" t="s">
        <v>582</v>
      </c>
      <c r="G431" s="390"/>
      <c r="H431" s="390"/>
      <c r="I431" s="390"/>
    </row>
    <row r="432" spans="1:12" ht="27" customHeight="1" x14ac:dyDescent="0.2">
      <c r="A432" s="197">
        <v>107</v>
      </c>
      <c r="B432" s="202" t="s">
        <v>193</v>
      </c>
      <c r="C432" s="121" t="s">
        <v>194</v>
      </c>
      <c r="D432" s="24">
        <v>1</v>
      </c>
      <c r="E432" s="24" t="s">
        <v>53</v>
      </c>
      <c r="F432" s="390" t="s">
        <v>581</v>
      </c>
      <c r="G432" s="390"/>
      <c r="H432" s="390"/>
      <c r="I432" s="390"/>
    </row>
    <row r="433" spans="1:12" ht="27" customHeight="1" x14ac:dyDescent="0.2">
      <c r="A433" s="197">
        <v>110</v>
      </c>
      <c r="B433" s="202" t="s">
        <v>199</v>
      </c>
      <c r="C433" s="121" t="s">
        <v>200</v>
      </c>
      <c r="D433" s="24">
        <v>1</v>
      </c>
      <c r="E433" s="24" t="s">
        <v>53</v>
      </c>
      <c r="F433" s="390" t="s">
        <v>581</v>
      </c>
      <c r="G433" s="390"/>
      <c r="H433" s="390"/>
      <c r="I433" s="390"/>
    </row>
    <row r="434" spans="1:12" ht="27" customHeight="1" x14ac:dyDescent="0.2">
      <c r="A434" s="197">
        <v>115</v>
      </c>
      <c r="B434" s="202" t="s">
        <v>209</v>
      </c>
      <c r="C434" s="121" t="s">
        <v>208</v>
      </c>
      <c r="D434" s="24">
        <v>1</v>
      </c>
      <c r="E434" s="24" t="s">
        <v>53</v>
      </c>
      <c r="F434" s="390" t="s">
        <v>582</v>
      </c>
      <c r="G434" s="390"/>
      <c r="H434" s="390"/>
      <c r="I434" s="390"/>
    </row>
    <row r="435" spans="1:12" ht="27" customHeight="1" x14ac:dyDescent="0.2">
      <c r="A435" s="197">
        <v>124</v>
      </c>
      <c r="B435" s="202" t="s">
        <v>223</v>
      </c>
      <c r="C435" s="121" t="s">
        <v>221</v>
      </c>
      <c r="D435" s="24">
        <v>1</v>
      </c>
      <c r="E435" s="24" t="s">
        <v>53</v>
      </c>
      <c r="F435" s="390" t="s">
        <v>581</v>
      </c>
      <c r="G435" s="390"/>
      <c r="H435" s="390"/>
      <c r="I435" s="390"/>
    </row>
    <row r="436" spans="1:12" ht="27" customHeight="1" x14ac:dyDescent="0.2">
      <c r="A436" s="197">
        <v>128</v>
      </c>
      <c r="B436" s="202" t="s">
        <v>230</v>
      </c>
      <c r="C436" s="121" t="s">
        <v>229</v>
      </c>
      <c r="D436" s="24">
        <v>1</v>
      </c>
      <c r="E436" s="24" t="s">
        <v>53</v>
      </c>
      <c r="F436" s="389" t="s">
        <v>592</v>
      </c>
      <c r="G436" s="389"/>
      <c r="H436" s="389"/>
      <c r="I436" s="389"/>
      <c r="J436" s="107"/>
      <c r="K436" s="200"/>
      <c r="L436" s="201"/>
    </row>
    <row r="437" spans="1:12" ht="27" customHeight="1" x14ac:dyDescent="0.2">
      <c r="A437" s="197">
        <v>145</v>
      </c>
      <c r="B437" s="202" t="s">
        <v>254</v>
      </c>
      <c r="C437" s="121" t="s">
        <v>255</v>
      </c>
      <c r="D437" s="24">
        <v>1</v>
      </c>
      <c r="E437" s="24" t="s">
        <v>53</v>
      </c>
      <c r="F437" s="390" t="s">
        <v>581</v>
      </c>
      <c r="G437" s="390"/>
      <c r="H437" s="390"/>
      <c r="I437" s="390"/>
    </row>
    <row r="438" spans="1:12" ht="27" customHeight="1" x14ac:dyDescent="0.2">
      <c r="A438" s="197">
        <v>169</v>
      </c>
      <c r="B438" s="202" t="s">
        <v>290</v>
      </c>
      <c r="C438" s="121" t="s">
        <v>291</v>
      </c>
      <c r="D438" s="24">
        <v>1</v>
      </c>
      <c r="E438" s="24" t="s">
        <v>53</v>
      </c>
      <c r="F438" s="389" t="s">
        <v>593</v>
      </c>
      <c r="G438" s="389"/>
      <c r="H438" s="389"/>
      <c r="I438" s="389"/>
      <c r="J438" s="107"/>
      <c r="K438" s="200"/>
      <c r="L438" s="201"/>
    </row>
    <row r="439" spans="1:12" ht="27" customHeight="1" x14ac:dyDescent="0.2">
      <c r="A439" s="197">
        <v>170</v>
      </c>
      <c r="B439" s="202" t="s">
        <v>292</v>
      </c>
      <c r="C439" s="121" t="s">
        <v>291</v>
      </c>
      <c r="D439" s="24">
        <v>1</v>
      </c>
      <c r="E439" s="24" t="s">
        <v>53</v>
      </c>
      <c r="F439" s="390" t="s">
        <v>581</v>
      </c>
      <c r="G439" s="390"/>
      <c r="H439" s="390"/>
      <c r="I439" s="390"/>
    </row>
    <row r="440" spans="1:12" ht="27" customHeight="1" x14ac:dyDescent="0.2">
      <c r="A440" s="197">
        <v>179</v>
      </c>
      <c r="B440" s="202" t="s">
        <v>302</v>
      </c>
      <c r="C440" s="121" t="s">
        <v>303</v>
      </c>
      <c r="D440" s="24">
        <v>1</v>
      </c>
      <c r="E440" s="24" t="s">
        <v>53</v>
      </c>
      <c r="F440" s="389" t="s">
        <v>588</v>
      </c>
      <c r="G440" s="389"/>
      <c r="H440" s="389"/>
      <c r="I440" s="389"/>
      <c r="J440" s="107"/>
      <c r="K440" s="200"/>
      <c r="L440" s="201"/>
    </row>
    <row r="441" spans="1:12" ht="27" customHeight="1" x14ac:dyDescent="0.2">
      <c r="A441" s="197">
        <v>185</v>
      </c>
      <c r="B441" s="202" t="s">
        <v>312</v>
      </c>
      <c r="C441" s="121" t="s">
        <v>311</v>
      </c>
      <c r="D441" s="24">
        <v>1</v>
      </c>
      <c r="E441" s="24" t="s">
        <v>53</v>
      </c>
      <c r="F441" s="389" t="s">
        <v>594</v>
      </c>
      <c r="G441" s="389"/>
      <c r="H441" s="389"/>
      <c r="I441" s="389"/>
      <c r="J441" s="107"/>
      <c r="K441" s="200"/>
      <c r="L441" s="201"/>
    </row>
    <row r="442" spans="1:12" ht="27" customHeight="1" x14ac:dyDescent="0.2">
      <c r="A442" s="197">
        <v>211</v>
      </c>
      <c r="B442" s="202" t="s">
        <v>346</v>
      </c>
      <c r="C442" s="121" t="s">
        <v>347</v>
      </c>
      <c r="D442" s="24">
        <v>1</v>
      </c>
      <c r="E442" s="24" t="s">
        <v>53</v>
      </c>
      <c r="F442" s="389" t="s">
        <v>595</v>
      </c>
      <c r="G442" s="389"/>
      <c r="H442" s="389"/>
      <c r="I442" s="389"/>
      <c r="J442" s="107"/>
      <c r="K442" s="200"/>
      <c r="L442" s="201"/>
    </row>
    <row r="443" spans="1:12" ht="27" customHeight="1" x14ac:dyDescent="0.2">
      <c r="A443" s="197">
        <v>216</v>
      </c>
      <c r="B443" s="202" t="s">
        <v>354</v>
      </c>
      <c r="C443" s="121" t="s">
        <v>355</v>
      </c>
      <c r="D443" s="24">
        <v>1</v>
      </c>
      <c r="E443" s="24" t="s">
        <v>53</v>
      </c>
      <c r="F443" s="390" t="s">
        <v>581</v>
      </c>
      <c r="G443" s="390"/>
      <c r="H443" s="390"/>
      <c r="I443" s="390"/>
    </row>
    <row r="444" spans="1:12" ht="27" customHeight="1" x14ac:dyDescent="0.2">
      <c r="A444" s="197">
        <v>222</v>
      </c>
      <c r="B444" s="202" t="s">
        <v>361</v>
      </c>
      <c r="C444" s="121" t="s">
        <v>355</v>
      </c>
      <c r="D444" s="24">
        <v>1</v>
      </c>
      <c r="E444" s="24" t="s">
        <v>53</v>
      </c>
      <c r="F444" s="390" t="s">
        <v>582</v>
      </c>
      <c r="G444" s="390"/>
      <c r="H444" s="390"/>
      <c r="I444" s="390"/>
    </row>
    <row r="445" spans="1:12" ht="27" customHeight="1" x14ac:dyDescent="0.2">
      <c r="A445" s="197">
        <v>240</v>
      </c>
      <c r="B445" s="202" t="s">
        <v>383</v>
      </c>
      <c r="C445" s="121" t="s">
        <v>381</v>
      </c>
      <c r="D445" s="24">
        <v>1</v>
      </c>
      <c r="E445" s="24" t="s">
        <v>53</v>
      </c>
      <c r="F445" s="389" t="s">
        <v>596</v>
      </c>
      <c r="G445" s="389"/>
      <c r="H445" s="389"/>
      <c r="I445" s="389"/>
      <c r="J445" s="107"/>
      <c r="K445" s="200"/>
      <c r="L445" s="201"/>
    </row>
    <row r="446" spans="1:12" ht="27" customHeight="1" x14ac:dyDescent="0.2">
      <c r="A446" s="197">
        <v>261</v>
      </c>
      <c r="B446" s="202" t="s">
        <v>404</v>
      </c>
      <c r="C446" s="121" t="s">
        <v>405</v>
      </c>
      <c r="D446" s="24">
        <v>1</v>
      </c>
      <c r="E446" s="24" t="s">
        <v>53</v>
      </c>
      <c r="F446" s="389" t="s">
        <v>597</v>
      </c>
      <c r="G446" s="389"/>
      <c r="H446" s="389"/>
      <c r="I446" s="389"/>
      <c r="J446" s="107"/>
      <c r="K446" s="200"/>
      <c r="L446" s="201"/>
    </row>
    <row r="447" spans="1:12" ht="27" customHeight="1" x14ac:dyDescent="0.2">
      <c r="A447" s="197">
        <v>264</v>
      </c>
      <c r="B447" s="202" t="s">
        <v>409</v>
      </c>
      <c r="C447" s="121" t="s">
        <v>410</v>
      </c>
      <c r="D447" s="24">
        <v>1</v>
      </c>
      <c r="E447" s="24" t="s">
        <v>53</v>
      </c>
      <c r="F447" s="390" t="s">
        <v>582</v>
      </c>
      <c r="G447" s="390"/>
      <c r="H447" s="390"/>
      <c r="I447" s="390"/>
    </row>
    <row r="448" spans="1:12" ht="27" customHeight="1" x14ac:dyDescent="0.2">
      <c r="A448" s="197">
        <v>285</v>
      </c>
      <c r="B448" s="202" t="s">
        <v>442</v>
      </c>
      <c r="C448" s="121" t="s">
        <v>441</v>
      </c>
      <c r="D448" s="24">
        <v>1</v>
      </c>
      <c r="E448" s="24" t="s">
        <v>53</v>
      </c>
      <c r="F448" s="389" t="s">
        <v>598</v>
      </c>
      <c r="G448" s="389"/>
      <c r="H448" s="389"/>
      <c r="I448" s="389"/>
      <c r="J448" s="107"/>
      <c r="K448" s="200"/>
      <c r="L448" s="201"/>
    </row>
    <row r="449" spans="1:105" ht="27" customHeight="1" x14ac:dyDescent="0.2">
      <c r="A449" s="197">
        <v>288</v>
      </c>
      <c r="B449" s="202" t="s">
        <v>445</v>
      </c>
      <c r="C449" s="121" t="s">
        <v>441</v>
      </c>
      <c r="D449" s="24">
        <v>1</v>
      </c>
      <c r="E449" s="24" t="s">
        <v>53</v>
      </c>
      <c r="F449" s="389" t="s">
        <v>595</v>
      </c>
      <c r="G449" s="389"/>
      <c r="H449" s="389"/>
      <c r="I449" s="389"/>
      <c r="J449" s="107"/>
      <c r="K449" s="200"/>
      <c r="L449" s="201"/>
    </row>
    <row r="450" spans="1:105" ht="27" customHeight="1" x14ac:dyDescent="0.2">
      <c r="A450" s="197">
        <v>289</v>
      </c>
      <c r="B450" s="202" t="s">
        <v>446</v>
      </c>
      <c r="C450" s="121" t="s">
        <v>441</v>
      </c>
      <c r="D450" s="24">
        <v>1</v>
      </c>
      <c r="E450" s="24" t="s">
        <v>53</v>
      </c>
      <c r="F450" s="389" t="s">
        <v>595</v>
      </c>
      <c r="G450" s="389"/>
      <c r="H450" s="389"/>
      <c r="I450" s="389"/>
      <c r="J450" s="107"/>
      <c r="K450" s="200"/>
      <c r="L450" s="201"/>
    </row>
    <row r="451" spans="1:105" ht="27" customHeight="1" x14ac:dyDescent="0.2">
      <c r="A451" s="197">
        <v>320</v>
      </c>
      <c r="B451" s="202" t="s">
        <v>480</v>
      </c>
      <c r="C451" s="121" t="s">
        <v>52</v>
      </c>
      <c r="D451" s="24">
        <v>1</v>
      </c>
      <c r="E451" s="24" t="s">
        <v>53</v>
      </c>
      <c r="F451" s="389" t="s">
        <v>599</v>
      </c>
      <c r="G451" s="389"/>
      <c r="H451" s="389"/>
      <c r="I451" s="389"/>
      <c r="J451" s="107"/>
      <c r="K451" s="200"/>
      <c r="L451" s="201"/>
    </row>
    <row r="452" spans="1:105" ht="27" customHeight="1" x14ac:dyDescent="0.2">
      <c r="A452" s="197">
        <v>374</v>
      </c>
      <c r="B452" s="202" t="s">
        <v>544</v>
      </c>
      <c r="C452" s="121" t="s">
        <v>545</v>
      </c>
      <c r="D452" s="24">
        <v>1</v>
      </c>
      <c r="E452" s="24" t="s">
        <v>53</v>
      </c>
      <c r="F452" s="390" t="s">
        <v>582</v>
      </c>
      <c r="G452" s="390"/>
      <c r="H452" s="390"/>
      <c r="I452" s="390"/>
    </row>
    <row r="453" spans="1:105" ht="27" customHeight="1" x14ac:dyDescent="0.2">
      <c r="A453" s="197">
        <v>375</v>
      </c>
      <c r="B453" s="202" t="s">
        <v>546</v>
      </c>
      <c r="C453" s="121" t="s">
        <v>545</v>
      </c>
      <c r="D453" s="24">
        <v>1</v>
      </c>
      <c r="E453" s="24" t="s">
        <v>53</v>
      </c>
      <c r="F453" s="390" t="s">
        <v>582</v>
      </c>
      <c r="G453" s="390"/>
      <c r="H453" s="390"/>
      <c r="I453" s="390"/>
    </row>
    <row r="454" spans="1:105" ht="6.75" customHeight="1" x14ac:dyDescent="0.2">
      <c r="A454" s="158"/>
      <c r="B454" s="387"/>
      <c r="C454" s="159"/>
      <c r="D454" s="159"/>
      <c r="E454" s="160"/>
      <c r="F454" s="391"/>
      <c r="G454" s="392"/>
      <c r="H454" s="392"/>
      <c r="I454" s="386"/>
    </row>
    <row r="455" spans="1:105" x14ac:dyDescent="0.2">
      <c r="A455" s="383"/>
      <c r="B455" s="384"/>
      <c r="C455" s="385"/>
      <c r="D455" s="385"/>
      <c r="E455" s="384"/>
      <c r="F455" s="384"/>
      <c r="G455" s="384"/>
      <c r="H455" s="384"/>
      <c r="I455" s="386"/>
    </row>
    <row r="456" spans="1:105" x14ac:dyDescent="0.2">
      <c r="A456" s="383"/>
      <c r="B456" s="384"/>
      <c r="C456" s="385"/>
      <c r="D456" s="385"/>
      <c r="E456" s="384"/>
      <c r="F456" s="384"/>
      <c r="G456" s="384"/>
      <c r="H456" s="384"/>
      <c r="I456" s="386"/>
    </row>
    <row r="457" spans="1:105" s="81" customFormat="1" ht="15" x14ac:dyDescent="0.2">
      <c r="A457" s="82" t="str">
        <f>'EV TECNICA'!A390</f>
        <v>11.FECHA: ABRIL 05 DE 2022</v>
      </c>
      <c r="B457" s="83"/>
      <c r="C457" s="148"/>
      <c r="D457" s="148"/>
      <c r="E457" s="83"/>
      <c r="F457" s="83"/>
      <c r="G457" s="83"/>
      <c r="H457" s="83"/>
      <c r="I457" s="84"/>
      <c r="J457" s="83"/>
      <c r="K457" s="83"/>
      <c r="L457" s="83"/>
      <c r="M457" s="83"/>
      <c r="N457" s="83"/>
      <c r="O457" s="83"/>
      <c r="P457" s="83"/>
      <c r="Q457" s="83"/>
      <c r="R457" s="83"/>
      <c r="S457" s="83"/>
      <c r="T457" s="83"/>
      <c r="U457" s="83"/>
      <c r="V457" s="83"/>
      <c r="W457" s="83"/>
      <c r="X457" s="83"/>
      <c r="Y457" s="83"/>
      <c r="Z457" s="83"/>
      <c r="AA457" s="83"/>
      <c r="AB457" s="83"/>
      <c r="AC457" s="83"/>
      <c r="AD457" s="83"/>
      <c r="AE457" s="83"/>
      <c r="AF457" s="83"/>
      <c r="AG457" s="83"/>
      <c r="AH457" s="83"/>
      <c r="AI457" s="83"/>
      <c r="AJ457" s="83"/>
      <c r="AK457" s="83"/>
      <c r="AL457" s="83"/>
      <c r="AM457" s="83"/>
      <c r="AN457" s="83"/>
      <c r="AO457" s="83"/>
      <c r="AP457" s="83"/>
      <c r="AQ457" s="83"/>
      <c r="AR457" s="83"/>
      <c r="AS457" s="83"/>
      <c r="AT457" s="83"/>
      <c r="AU457" s="83"/>
      <c r="AV457" s="83"/>
      <c r="AW457" s="83"/>
      <c r="AX457" s="83"/>
      <c r="AY457" s="83"/>
      <c r="AZ457" s="83"/>
      <c r="BA457" s="83"/>
      <c r="BB457" s="83"/>
      <c r="BC457" s="83"/>
      <c r="BD457" s="83"/>
      <c r="BE457" s="83"/>
      <c r="BF457" s="83"/>
      <c r="BG457" s="83"/>
      <c r="BH457" s="83"/>
      <c r="BI457" s="83"/>
      <c r="BJ457" s="83"/>
      <c r="BK457" s="83"/>
      <c r="BL457" s="83"/>
      <c r="BM457" s="83"/>
      <c r="BN457" s="83"/>
      <c r="BO457" s="83"/>
      <c r="BP457" s="83"/>
      <c r="BQ457" s="83"/>
      <c r="BR457" s="83"/>
      <c r="BS457" s="83"/>
      <c r="BT457" s="83"/>
      <c r="BU457" s="83"/>
      <c r="BV457" s="83"/>
      <c r="BW457" s="83"/>
      <c r="BX457" s="83"/>
      <c r="BY457" s="83"/>
      <c r="BZ457" s="83"/>
      <c r="CA457" s="83"/>
      <c r="CB457" s="83"/>
      <c r="CC457" s="83"/>
      <c r="CD457" s="83"/>
      <c r="CE457" s="83"/>
      <c r="CF457" s="83"/>
      <c r="CG457" s="83"/>
      <c r="CH457" s="83"/>
      <c r="CI457" s="83"/>
      <c r="CJ457" s="83"/>
      <c r="CK457" s="83"/>
      <c r="CL457" s="83"/>
      <c r="CM457" s="83"/>
      <c r="CN457" s="83"/>
      <c r="CO457" s="83"/>
      <c r="CP457" s="83"/>
      <c r="CQ457" s="83"/>
      <c r="CR457" s="83"/>
      <c r="CS457" s="83"/>
      <c r="CT457" s="83"/>
      <c r="CU457" s="83"/>
      <c r="CV457" s="83"/>
      <c r="CW457" s="83"/>
      <c r="CX457" s="83"/>
      <c r="CY457" s="83"/>
      <c r="CZ457" s="83"/>
      <c r="DA457" s="83"/>
    </row>
    <row r="458" spans="1:105" s="81" customFormat="1" ht="15" x14ac:dyDescent="0.2">
      <c r="A458" s="85"/>
      <c r="B458" s="105"/>
      <c r="C458" s="149"/>
      <c r="D458" s="149"/>
      <c r="E458" s="105"/>
      <c r="F458" s="105"/>
      <c r="G458" s="59"/>
      <c r="H458" s="59"/>
      <c r="I458" s="86"/>
      <c r="J458" s="58"/>
      <c r="K458" s="58"/>
      <c r="L458" s="58"/>
      <c r="M458" s="58"/>
      <c r="N458" s="58"/>
      <c r="O458" s="58"/>
      <c r="P458" s="58"/>
      <c r="Q458" s="58"/>
      <c r="R458" s="58"/>
      <c r="S458" s="58"/>
      <c r="T458" s="58"/>
      <c r="U458" s="58"/>
      <c r="V458" s="58"/>
      <c r="W458" s="58"/>
      <c r="X458" s="58"/>
      <c r="Y458" s="58"/>
      <c r="Z458" s="58"/>
      <c r="AA458" s="58"/>
      <c r="AB458" s="58"/>
      <c r="AC458" s="58"/>
      <c r="AD458" s="58"/>
      <c r="AE458" s="58"/>
      <c r="AF458" s="58"/>
      <c r="AG458" s="58"/>
      <c r="AH458" s="58"/>
      <c r="AI458" s="58"/>
      <c r="AJ458" s="58"/>
      <c r="AK458" s="58"/>
      <c r="AL458" s="58"/>
      <c r="AM458" s="58"/>
      <c r="AN458" s="58"/>
      <c r="AO458" s="58"/>
      <c r="AP458" s="58"/>
      <c r="AQ458" s="58"/>
      <c r="AR458" s="58"/>
      <c r="AS458" s="58"/>
      <c r="AT458" s="58"/>
      <c r="AU458" s="58"/>
      <c r="AV458" s="58"/>
      <c r="AW458" s="58"/>
      <c r="AX458" s="58"/>
      <c r="AY458" s="58"/>
      <c r="AZ458" s="58"/>
      <c r="BA458" s="58"/>
      <c r="BB458" s="58"/>
      <c r="BC458" s="58"/>
      <c r="BD458" s="58"/>
      <c r="BE458" s="58"/>
      <c r="BF458" s="58"/>
      <c r="BG458" s="58"/>
      <c r="BH458" s="58"/>
      <c r="BI458" s="58"/>
      <c r="BJ458" s="58"/>
      <c r="BK458" s="58"/>
      <c r="BL458" s="58"/>
      <c r="BM458" s="58"/>
      <c r="BN458" s="58"/>
      <c r="BO458" s="58"/>
      <c r="BP458" s="58"/>
      <c r="BQ458" s="58"/>
      <c r="BR458" s="58"/>
      <c r="BS458" s="58"/>
      <c r="BT458" s="58"/>
      <c r="BU458" s="58"/>
      <c r="BV458" s="58"/>
      <c r="BW458" s="58"/>
      <c r="BX458" s="58"/>
      <c r="BY458" s="58"/>
      <c r="BZ458" s="58"/>
      <c r="CA458" s="58"/>
      <c r="CB458" s="58"/>
      <c r="CC458" s="58"/>
      <c r="CD458" s="58"/>
      <c r="CE458" s="58"/>
      <c r="CF458" s="58"/>
      <c r="CG458" s="58"/>
      <c r="CH458" s="58"/>
      <c r="CI458" s="58"/>
      <c r="CJ458" s="58"/>
      <c r="CK458" s="58"/>
      <c r="CL458" s="58"/>
      <c r="CM458" s="58"/>
      <c r="CN458" s="58"/>
      <c r="CO458" s="58"/>
      <c r="CP458" s="58"/>
      <c r="CQ458" s="58"/>
      <c r="CR458" s="58"/>
      <c r="CS458" s="58"/>
      <c r="CT458" s="58"/>
      <c r="CU458" s="58"/>
      <c r="CV458" s="58"/>
      <c r="CW458" s="58"/>
      <c r="CX458" s="60"/>
      <c r="CY458" s="60"/>
      <c r="CZ458" s="60"/>
      <c r="DA458" s="60"/>
    </row>
    <row r="459" spans="1:105" s="81" customFormat="1" ht="108" customHeight="1" x14ac:dyDescent="0.2">
      <c r="A459" s="325" t="s">
        <v>607</v>
      </c>
      <c r="B459" s="363"/>
      <c r="C459" s="363"/>
      <c r="D459" s="363"/>
      <c r="E459" s="363"/>
      <c r="F459" s="363"/>
      <c r="G459" s="363"/>
      <c r="H459" s="363"/>
      <c r="I459" s="364"/>
      <c r="J459" s="62"/>
      <c r="K459" s="62"/>
      <c r="L459" s="62"/>
      <c r="M459" s="62"/>
      <c r="N459" s="62"/>
      <c r="O459" s="62"/>
      <c r="P459" s="62"/>
      <c r="Q459" s="62"/>
      <c r="R459" s="62"/>
      <c r="S459" s="62"/>
      <c r="T459" s="62"/>
      <c r="U459" s="62"/>
      <c r="V459" s="62"/>
      <c r="W459" s="62"/>
      <c r="X459" s="62"/>
      <c r="Y459" s="62"/>
      <c r="Z459" s="62"/>
      <c r="AA459" s="62"/>
      <c r="AB459" s="62"/>
      <c r="AC459" s="62"/>
      <c r="AD459" s="62"/>
      <c r="AE459" s="62"/>
      <c r="AF459" s="62"/>
      <c r="AG459" s="62"/>
      <c r="AH459" s="62"/>
      <c r="AI459" s="62"/>
      <c r="AJ459" s="62"/>
      <c r="AK459" s="62"/>
      <c r="AL459" s="62"/>
      <c r="AM459" s="62"/>
      <c r="AN459" s="62"/>
      <c r="AO459" s="62"/>
      <c r="AP459" s="62"/>
      <c r="AQ459" s="62"/>
      <c r="AR459" s="62"/>
      <c r="AS459" s="62"/>
      <c r="AT459" s="62"/>
      <c r="AU459" s="62"/>
      <c r="AV459" s="62"/>
      <c r="AW459" s="62"/>
      <c r="AX459" s="62"/>
      <c r="AY459" s="62"/>
      <c r="AZ459" s="62"/>
      <c r="BA459" s="62"/>
      <c r="BB459" s="62"/>
      <c r="BC459" s="62"/>
      <c r="BD459" s="62"/>
      <c r="BE459" s="62"/>
      <c r="BF459" s="62"/>
      <c r="BG459" s="62"/>
      <c r="BH459" s="62"/>
      <c r="BI459" s="62"/>
      <c r="BJ459" s="62"/>
      <c r="BK459" s="62"/>
      <c r="BL459" s="62"/>
      <c r="BM459" s="62"/>
      <c r="BN459" s="62"/>
      <c r="BO459" s="62"/>
      <c r="BP459" s="62"/>
      <c r="BQ459" s="62"/>
      <c r="BR459" s="62"/>
      <c r="BS459" s="62"/>
      <c r="BT459" s="62"/>
      <c r="BU459" s="62"/>
      <c r="BV459" s="62"/>
      <c r="BW459" s="62"/>
      <c r="BX459" s="62"/>
      <c r="BY459" s="62"/>
      <c r="BZ459" s="62"/>
      <c r="CA459" s="62"/>
      <c r="CB459" s="62"/>
      <c r="CC459" s="62"/>
      <c r="CD459" s="62"/>
      <c r="CE459" s="62"/>
      <c r="CF459" s="62"/>
      <c r="CG459" s="62"/>
      <c r="CH459" s="62"/>
      <c r="CI459" s="62"/>
      <c r="CJ459" s="62"/>
      <c r="CK459" s="62"/>
      <c r="CL459" s="62"/>
      <c r="CM459" s="62"/>
      <c r="CN459" s="62"/>
      <c r="CO459" s="62"/>
      <c r="CP459" s="62"/>
      <c r="CQ459" s="62"/>
      <c r="CR459" s="62"/>
      <c r="CS459" s="62"/>
      <c r="CT459" s="62"/>
      <c r="CU459" s="62"/>
      <c r="CV459" s="62"/>
      <c r="CW459" s="62"/>
      <c r="CX459" s="62"/>
      <c r="CY459" s="62"/>
      <c r="CZ459" s="62"/>
      <c r="DA459" s="62"/>
    </row>
    <row r="460" spans="1:105" s="81" customFormat="1" ht="13.5" customHeight="1" x14ac:dyDescent="0.2">
      <c r="A460" s="88"/>
      <c r="B460" s="62"/>
      <c r="C460" s="150"/>
      <c r="D460" s="150"/>
      <c r="E460" s="62"/>
      <c r="F460" s="62"/>
      <c r="G460" s="62"/>
      <c r="H460" s="62"/>
      <c r="I460" s="87"/>
      <c r="J460" s="62"/>
      <c r="K460" s="62"/>
      <c r="L460" s="62"/>
      <c r="M460" s="62"/>
      <c r="N460" s="62"/>
      <c r="O460" s="62"/>
      <c r="P460" s="62"/>
      <c r="Q460" s="62"/>
      <c r="R460" s="62"/>
      <c r="S460" s="62"/>
      <c r="T460" s="62"/>
      <c r="U460" s="62"/>
      <c r="V460" s="62"/>
      <c r="W460" s="62"/>
      <c r="X460" s="62"/>
      <c r="Y460" s="62"/>
      <c r="Z460" s="62"/>
      <c r="AA460" s="62"/>
      <c r="AB460" s="62"/>
      <c r="AC460" s="62"/>
      <c r="AD460" s="62"/>
      <c r="AE460" s="62"/>
      <c r="AF460" s="62"/>
      <c r="AG460" s="62"/>
      <c r="AH460" s="62"/>
      <c r="AI460" s="62"/>
      <c r="AJ460" s="62"/>
      <c r="AK460" s="62"/>
      <c r="AL460" s="62"/>
      <c r="AM460" s="62"/>
      <c r="AN460" s="62"/>
      <c r="AO460" s="62"/>
      <c r="AP460" s="62"/>
      <c r="AQ460" s="62"/>
      <c r="AR460" s="62"/>
      <c r="AS460" s="62"/>
      <c r="AT460" s="62"/>
      <c r="AU460" s="62"/>
      <c r="AV460" s="62"/>
      <c r="AW460" s="62"/>
      <c r="AX460" s="62"/>
      <c r="AY460" s="62"/>
      <c r="AZ460" s="62"/>
      <c r="BA460" s="62"/>
      <c r="BB460" s="62"/>
      <c r="BC460" s="62"/>
      <c r="BD460" s="62"/>
      <c r="BE460" s="62"/>
      <c r="BF460" s="62"/>
      <c r="BG460" s="62"/>
      <c r="BH460" s="62"/>
      <c r="BI460" s="62"/>
      <c r="BJ460" s="62"/>
      <c r="BK460" s="62"/>
      <c r="BL460" s="62"/>
      <c r="BM460" s="62"/>
      <c r="BN460" s="62"/>
      <c r="BO460" s="62"/>
      <c r="BP460" s="62"/>
      <c r="BQ460" s="62"/>
      <c r="BR460" s="62"/>
      <c r="BS460" s="62"/>
      <c r="BT460" s="62"/>
      <c r="BU460" s="62"/>
      <c r="BV460" s="62"/>
      <c r="BW460" s="62"/>
      <c r="BX460" s="62"/>
      <c r="BY460" s="62"/>
      <c r="BZ460" s="62"/>
      <c r="CA460" s="62"/>
      <c r="CB460" s="62"/>
      <c r="CC460" s="62"/>
      <c r="CD460" s="62"/>
      <c r="CE460" s="62"/>
      <c r="CF460" s="62"/>
      <c r="CG460" s="62"/>
      <c r="CH460" s="62"/>
      <c r="CI460" s="62"/>
      <c r="CJ460" s="62"/>
      <c r="CK460" s="62"/>
      <c r="CL460" s="62"/>
      <c r="CM460" s="62"/>
      <c r="CN460" s="62"/>
      <c r="CO460" s="62"/>
      <c r="CP460" s="62"/>
      <c r="CQ460" s="62"/>
      <c r="CR460" s="62"/>
      <c r="CS460" s="62"/>
      <c r="CT460" s="62"/>
      <c r="CU460" s="62"/>
      <c r="CV460" s="62"/>
      <c r="CW460" s="62"/>
      <c r="CX460" s="62"/>
      <c r="CY460" s="62"/>
      <c r="CZ460" s="62"/>
      <c r="DA460" s="62"/>
    </row>
    <row r="461" spans="1:105" s="81" customFormat="1" ht="15" x14ac:dyDescent="0.2">
      <c r="A461" s="89"/>
      <c r="B461" s="142"/>
      <c r="C461" s="149"/>
      <c r="D461" s="149"/>
      <c r="E461" s="142"/>
      <c r="F461" s="142"/>
      <c r="G461" s="65"/>
      <c r="H461" s="65"/>
      <c r="I461" s="90"/>
      <c r="J461" s="64"/>
      <c r="K461" s="64"/>
      <c r="L461" s="64"/>
      <c r="M461" s="64"/>
      <c r="N461" s="64"/>
      <c r="O461" s="64"/>
      <c r="P461" s="64"/>
      <c r="Q461" s="64"/>
      <c r="R461" s="64"/>
      <c r="S461" s="64"/>
      <c r="T461" s="64"/>
      <c r="U461" s="64"/>
      <c r="V461" s="64"/>
      <c r="W461" s="64"/>
      <c r="X461" s="64"/>
      <c r="Y461" s="64"/>
      <c r="Z461" s="64"/>
      <c r="AA461" s="64"/>
      <c r="AB461" s="64"/>
      <c r="AC461" s="64"/>
      <c r="AD461" s="64"/>
      <c r="AE461" s="64"/>
      <c r="AF461" s="64"/>
      <c r="AG461" s="64"/>
      <c r="AH461" s="64"/>
      <c r="AI461" s="64"/>
      <c r="AJ461" s="64"/>
      <c r="AK461" s="64"/>
      <c r="AL461" s="64"/>
      <c r="AM461" s="64"/>
      <c r="AN461" s="64"/>
      <c r="AO461" s="64"/>
      <c r="AP461" s="64"/>
      <c r="AQ461" s="64"/>
      <c r="AR461" s="64"/>
      <c r="AS461" s="64"/>
      <c r="AT461" s="64"/>
      <c r="AU461" s="64"/>
      <c r="AV461" s="64"/>
      <c r="AW461" s="64"/>
      <c r="AX461" s="64"/>
      <c r="AY461" s="64"/>
      <c r="AZ461" s="64"/>
      <c r="BA461" s="64"/>
      <c r="BB461" s="64"/>
      <c r="BC461" s="64"/>
      <c r="BD461" s="64"/>
      <c r="BE461" s="64"/>
      <c r="BF461" s="64"/>
      <c r="BG461" s="64"/>
      <c r="BH461" s="64"/>
      <c r="BI461" s="64"/>
      <c r="BJ461" s="64"/>
      <c r="BK461" s="64"/>
      <c r="BL461" s="64"/>
      <c r="BM461" s="64"/>
      <c r="BN461" s="64"/>
      <c r="BO461" s="64"/>
      <c r="BP461" s="64"/>
      <c r="BQ461" s="64"/>
      <c r="BR461" s="64"/>
      <c r="BS461" s="64"/>
      <c r="BT461" s="64"/>
      <c r="BU461" s="64"/>
      <c r="BV461" s="64"/>
      <c r="BW461" s="64"/>
      <c r="BX461" s="64"/>
      <c r="BY461" s="64"/>
      <c r="BZ461" s="64"/>
      <c r="CA461" s="64"/>
      <c r="CB461" s="64"/>
      <c r="CC461" s="64"/>
      <c r="CD461" s="64"/>
      <c r="CE461" s="64"/>
      <c r="CF461" s="64"/>
      <c r="CG461" s="64"/>
      <c r="CH461" s="64"/>
      <c r="CI461" s="64"/>
      <c r="CJ461" s="64"/>
      <c r="CK461" s="64"/>
      <c r="CL461" s="64"/>
      <c r="CM461" s="64"/>
      <c r="CN461" s="64"/>
      <c r="CO461" s="64"/>
      <c r="CP461" s="64"/>
      <c r="CQ461" s="64"/>
      <c r="CR461" s="64"/>
      <c r="CS461" s="64"/>
      <c r="CT461" s="64"/>
      <c r="CU461" s="64"/>
      <c r="CV461" s="64"/>
      <c r="CW461" s="64"/>
      <c r="CX461" s="60"/>
      <c r="CY461" s="60"/>
      <c r="CZ461" s="60"/>
      <c r="DA461" s="60"/>
    </row>
    <row r="462" spans="1:105" s="81" customFormat="1" ht="15" x14ac:dyDescent="0.2">
      <c r="A462" s="89"/>
      <c r="B462" s="142"/>
      <c r="C462" s="149"/>
      <c r="D462" s="149"/>
      <c r="E462" s="142"/>
      <c r="G462" s="65"/>
      <c r="H462" s="65"/>
      <c r="I462" s="90"/>
      <c r="J462" s="64"/>
      <c r="K462" s="64"/>
      <c r="L462" s="64"/>
      <c r="M462" s="64"/>
      <c r="N462" s="64"/>
      <c r="O462" s="64"/>
      <c r="P462" s="64"/>
      <c r="Q462" s="64"/>
      <c r="R462" s="64"/>
      <c r="S462" s="64"/>
      <c r="T462" s="64"/>
      <c r="U462" s="64"/>
      <c r="V462" s="64"/>
      <c r="W462" s="64"/>
      <c r="X462" s="64"/>
      <c r="Y462" s="64"/>
      <c r="Z462" s="64"/>
      <c r="AA462" s="64"/>
      <c r="AB462" s="64"/>
      <c r="AC462" s="64"/>
      <c r="AD462" s="64"/>
      <c r="AE462" s="64"/>
      <c r="AF462" s="64"/>
      <c r="AG462" s="64"/>
      <c r="AH462" s="64"/>
      <c r="AI462" s="64"/>
      <c r="AJ462" s="64"/>
      <c r="AK462" s="64"/>
      <c r="AL462" s="64"/>
      <c r="AM462" s="64"/>
      <c r="AN462" s="64"/>
      <c r="AO462" s="64"/>
      <c r="AP462" s="64"/>
      <c r="AQ462" s="64"/>
      <c r="AR462" s="64"/>
      <c r="AS462" s="64"/>
      <c r="AT462" s="64"/>
      <c r="AU462" s="64"/>
      <c r="AV462" s="64"/>
      <c r="AW462" s="64"/>
      <c r="AX462" s="64"/>
      <c r="AY462" s="64"/>
      <c r="AZ462" s="64"/>
      <c r="BA462" s="64"/>
      <c r="BB462" s="64"/>
      <c r="BC462" s="64"/>
      <c r="BD462" s="64"/>
      <c r="BE462" s="64"/>
      <c r="BF462" s="64"/>
      <c r="BG462" s="64"/>
      <c r="BH462" s="64"/>
      <c r="BI462" s="64"/>
      <c r="BJ462" s="64"/>
      <c r="BK462" s="64"/>
      <c r="BL462" s="64"/>
      <c r="BM462" s="64"/>
      <c r="BN462" s="64"/>
      <c r="BO462" s="64"/>
      <c r="BP462" s="64"/>
      <c r="BQ462" s="64"/>
      <c r="BR462" s="64"/>
      <c r="BS462" s="64"/>
      <c r="BT462" s="64"/>
      <c r="BU462" s="64"/>
      <c r="BV462" s="64"/>
      <c r="BW462" s="64"/>
      <c r="BX462" s="64"/>
      <c r="BY462" s="64"/>
      <c r="BZ462" s="64"/>
      <c r="CA462" s="64"/>
      <c r="CB462" s="64"/>
      <c r="CC462" s="64"/>
      <c r="CD462" s="64"/>
      <c r="CE462" s="64"/>
      <c r="CF462" s="64"/>
      <c r="CG462" s="64"/>
      <c r="CH462" s="64"/>
      <c r="CI462" s="64"/>
      <c r="CJ462" s="64"/>
      <c r="CK462" s="64"/>
      <c r="CL462" s="64"/>
      <c r="CM462" s="64"/>
      <c r="CN462" s="64"/>
      <c r="CO462" s="64"/>
      <c r="CP462" s="64"/>
      <c r="CQ462" s="64"/>
      <c r="CR462" s="64"/>
      <c r="CS462" s="64"/>
      <c r="CT462" s="64"/>
      <c r="CU462" s="64"/>
      <c r="CV462" s="64"/>
      <c r="CW462" s="64"/>
      <c r="CX462" s="60"/>
      <c r="CY462" s="60"/>
      <c r="CZ462" s="60"/>
      <c r="DA462" s="60"/>
    </row>
    <row r="463" spans="1:105" s="81" customFormat="1" ht="15.75" x14ac:dyDescent="0.2">
      <c r="A463" s="88"/>
      <c r="B463" s="62"/>
      <c r="C463" s="150"/>
      <c r="D463" s="150"/>
      <c r="E463" s="62"/>
      <c r="G463" s="67"/>
      <c r="H463" s="67"/>
      <c r="I463" s="91"/>
      <c r="J463" s="66"/>
      <c r="K463" s="66"/>
      <c r="L463" s="66"/>
      <c r="M463" s="66"/>
      <c r="N463" s="66"/>
      <c r="O463" s="66"/>
      <c r="P463" s="66"/>
      <c r="Q463" s="66"/>
      <c r="R463" s="66"/>
      <c r="S463" s="66"/>
      <c r="T463" s="66"/>
      <c r="U463" s="66"/>
      <c r="V463" s="66"/>
      <c r="W463" s="66"/>
      <c r="X463" s="66"/>
      <c r="Y463" s="66"/>
      <c r="Z463" s="66"/>
      <c r="AA463" s="66"/>
      <c r="AB463" s="66"/>
      <c r="AC463" s="66"/>
      <c r="AD463" s="66"/>
      <c r="AE463" s="66"/>
      <c r="AF463" s="66"/>
      <c r="AG463" s="66"/>
      <c r="AH463" s="66"/>
      <c r="AI463" s="66"/>
      <c r="AJ463" s="66"/>
      <c r="AK463" s="66"/>
      <c r="AL463" s="66"/>
      <c r="AM463" s="66"/>
      <c r="AN463" s="66"/>
      <c r="AO463" s="66"/>
      <c r="AP463" s="66"/>
      <c r="AQ463" s="66"/>
      <c r="AR463" s="66"/>
      <c r="AS463" s="66"/>
      <c r="AT463" s="66"/>
      <c r="AU463" s="66"/>
      <c r="AV463" s="66"/>
      <c r="AW463" s="66"/>
      <c r="AX463" s="66"/>
      <c r="AY463" s="66"/>
      <c r="AZ463" s="66"/>
      <c r="BA463" s="66"/>
      <c r="BB463" s="66"/>
      <c r="BC463" s="66"/>
      <c r="BD463" s="66"/>
      <c r="BE463" s="66"/>
      <c r="BF463" s="66"/>
      <c r="BG463" s="66"/>
      <c r="BH463" s="66"/>
      <c r="BI463" s="66"/>
      <c r="BJ463" s="66"/>
      <c r="BK463" s="66"/>
      <c r="BL463" s="66"/>
      <c r="BM463" s="66"/>
      <c r="BN463" s="66"/>
      <c r="BO463" s="66"/>
      <c r="BP463" s="66"/>
      <c r="BQ463" s="66"/>
      <c r="BR463" s="66"/>
      <c r="BS463" s="66"/>
      <c r="BT463" s="66"/>
      <c r="BU463" s="66"/>
      <c r="BV463" s="66"/>
      <c r="BW463" s="66"/>
      <c r="BX463" s="66"/>
      <c r="BY463" s="66"/>
      <c r="BZ463" s="66"/>
      <c r="CA463" s="66"/>
      <c r="CB463" s="66"/>
      <c r="CC463" s="66"/>
      <c r="CD463" s="66"/>
      <c r="CE463" s="66"/>
      <c r="CF463" s="66"/>
      <c r="CG463" s="66"/>
      <c r="CH463" s="66"/>
      <c r="CI463" s="66"/>
      <c r="CJ463" s="66"/>
      <c r="CK463" s="66"/>
      <c r="CL463" s="66"/>
      <c r="CM463" s="66"/>
      <c r="CN463" s="66"/>
      <c r="CO463" s="66"/>
      <c r="CP463" s="66"/>
      <c r="CQ463" s="66"/>
      <c r="CR463" s="66"/>
      <c r="CS463" s="66"/>
      <c r="CT463" s="66"/>
      <c r="CU463" s="66"/>
      <c r="CV463" s="66"/>
      <c r="CW463" s="66"/>
      <c r="CX463" s="60"/>
      <c r="CY463" s="60"/>
      <c r="CZ463" s="60"/>
      <c r="DA463" s="60"/>
    </row>
    <row r="464" spans="1:105" s="94" customFormat="1" ht="15.75" x14ac:dyDescent="0.25">
      <c r="A464" s="92" t="s">
        <v>12</v>
      </c>
      <c r="B464" s="93"/>
      <c r="C464" s="151"/>
      <c r="D464" s="151"/>
      <c r="E464" s="93"/>
      <c r="G464" s="70"/>
      <c r="H464" s="70"/>
      <c r="I464" s="95"/>
      <c r="J464" s="93"/>
      <c r="K464" s="93"/>
      <c r="L464" s="93"/>
      <c r="M464" s="93"/>
      <c r="N464" s="93"/>
      <c r="O464" s="93"/>
      <c r="P464" s="93"/>
      <c r="Q464" s="93"/>
      <c r="R464" s="93"/>
      <c r="S464" s="93"/>
      <c r="T464" s="93"/>
      <c r="U464" s="93"/>
      <c r="V464" s="93"/>
      <c r="W464" s="93"/>
      <c r="X464" s="93"/>
      <c r="Y464" s="93"/>
      <c r="Z464" s="93"/>
      <c r="AA464" s="93"/>
      <c r="AB464" s="93"/>
      <c r="AC464" s="93"/>
      <c r="AD464" s="93"/>
      <c r="AE464" s="93"/>
      <c r="AF464" s="93"/>
      <c r="AG464" s="93"/>
      <c r="AH464" s="93"/>
      <c r="AI464" s="93"/>
      <c r="AJ464" s="93"/>
      <c r="AK464" s="93"/>
      <c r="AL464" s="93"/>
      <c r="AM464" s="93"/>
      <c r="AN464" s="93"/>
      <c r="AO464" s="93"/>
      <c r="AP464" s="93"/>
      <c r="AQ464" s="93"/>
      <c r="AR464" s="93"/>
      <c r="AS464" s="93"/>
      <c r="AT464" s="93"/>
      <c r="AU464" s="93"/>
      <c r="AV464" s="93"/>
      <c r="AW464" s="93"/>
      <c r="AX464" s="93"/>
      <c r="AY464" s="93"/>
      <c r="AZ464" s="93"/>
      <c r="BA464" s="93"/>
      <c r="BB464" s="93"/>
      <c r="BC464" s="93"/>
      <c r="BD464" s="93"/>
      <c r="BE464" s="93"/>
      <c r="BF464" s="93"/>
      <c r="BG464" s="93"/>
      <c r="BH464" s="93"/>
      <c r="BI464" s="93"/>
      <c r="BJ464" s="93"/>
      <c r="BK464" s="93"/>
      <c r="BL464" s="93"/>
      <c r="BM464" s="93"/>
      <c r="BN464" s="93"/>
      <c r="BO464" s="93"/>
      <c r="BP464" s="93"/>
      <c r="BQ464" s="93"/>
      <c r="BR464" s="93"/>
      <c r="BS464" s="93"/>
      <c r="BT464" s="93"/>
      <c r="BU464" s="93"/>
      <c r="BV464" s="93"/>
      <c r="BW464" s="93"/>
      <c r="BX464" s="93"/>
      <c r="BY464" s="93"/>
      <c r="BZ464" s="93"/>
      <c r="CA464" s="93"/>
      <c r="CB464" s="93"/>
      <c r="CC464" s="93"/>
      <c r="CD464" s="93"/>
      <c r="CE464" s="93"/>
      <c r="CF464" s="93"/>
      <c r="CG464" s="93"/>
      <c r="CH464" s="93"/>
      <c r="CI464" s="93"/>
      <c r="CJ464" s="93"/>
      <c r="CK464" s="93"/>
      <c r="CL464" s="93"/>
      <c r="CM464" s="93"/>
      <c r="CN464" s="93"/>
      <c r="CO464" s="93"/>
      <c r="CP464" s="93"/>
      <c r="CQ464" s="93"/>
      <c r="CR464" s="93"/>
      <c r="CS464" s="93"/>
      <c r="CT464" s="93"/>
      <c r="CU464" s="93"/>
      <c r="CV464" s="93"/>
      <c r="CW464" s="93"/>
      <c r="CX464" s="96"/>
      <c r="CY464" s="96"/>
      <c r="CZ464" s="96"/>
      <c r="DA464" s="96"/>
    </row>
    <row r="465" spans="1:105" s="94" customFormat="1" ht="15" customHeight="1" thickBot="1" x14ac:dyDescent="0.25">
      <c r="A465" s="97"/>
      <c r="B465" s="98" t="s">
        <v>10</v>
      </c>
      <c r="C465" s="152"/>
      <c r="D465" s="152"/>
      <c r="E465" s="98"/>
      <c r="F465" s="99"/>
      <c r="G465" s="98"/>
      <c r="H465" s="98"/>
      <c r="I465" s="100"/>
      <c r="J465" s="101"/>
      <c r="K465" s="101"/>
      <c r="L465" s="101"/>
      <c r="M465" s="101"/>
      <c r="N465" s="101"/>
      <c r="O465" s="101"/>
      <c r="P465" s="101"/>
      <c r="Q465" s="101"/>
      <c r="R465" s="101"/>
      <c r="S465" s="101"/>
      <c r="T465" s="101"/>
      <c r="U465" s="101"/>
      <c r="V465" s="101"/>
      <c r="W465" s="101"/>
      <c r="X465" s="101"/>
      <c r="Y465" s="101"/>
      <c r="Z465" s="101"/>
      <c r="AA465" s="101"/>
      <c r="AB465" s="101"/>
      <c r="AC465" s="101"/>
      <c r="AD465" s="101"/>
      <c r="AE465" s="101"/>
      <c r="AF465" s="101"/>
      <c r="AG465" s="101"/>
      <c r="AH465" s="101"/>
      <c r="AI465" s="101"/>
      <c r="AJ465" s="101"/>
      <c r="AK465" s="101"/>
      <c r="AL465" s="101"/>
      <c r="AM465" s="101"/>
      <c r="AN465" s="101"/>
      <c r="AO465" s="101"/>
      <c r="AP465" s="101"/>
      <c r="AQ465" s="101"/>
      <c r="AR465" s="101"/>
      <c r="AS465" s="101"/>
      <c r="AT465" s="101"/>
      <c r="AU465" s="101"/>
      <c r="AV465" s="101"/>
      <c r="AW465" s="101"/>
      <c r="AX465" s="101"/>
      <c r="AY465" s="101"/>
      <c r="AZ465" s="101"/>
      <c r="BA465" s="101"/>
      <c r="BB465" s="101"/>
      <c r="BC465" s="101"/>
      <c r="BD465" s="101"/>
      <c r="BE465" s="101"/>
      <c r="BF465" s="101"/>
      <c r="BG465" s="101"/>
      <c r="BH465" s="101"/>
      <c r="BI465" s="101"/>
      <c r="BJ465" s="101"/>
      <c r="BK465" s="101"/>
      <c r="BL465" s="101"/>
      <c r="BM465" s="101"/>
      <c r="BN465" s="101"/>
      <c r="BO465" s="101"/>
      <c r="BP465" s="101"/>
      <c r="BQ465" s="101"/>
      <c r="BR465" s="101"/>
      <c r="BS465" s="101"/>
      <c r="BT465" s="101"/>
      <c r="BU465" s="101"/>
      <c r="BV465" s="101"/>
      <c r="BW465" s="101"/>
      <c r="BX465" s="101"/>
      <c r="BY465" s="101"/>
      <c r="BZ465" s="101"/>
      <c r="CA465" s="101"/>
      <c r="CB465" s="101"/>
      <c r="CC465" s="101"/>
      <c r="CD465" s="101"/>
      <c r="CE465" s="101"/>
      <c r="CF465" s="101"/>
      <c r="CG465" s="101"/>
      <c r="CH465" s="101"/>
      <c r="CI465" s="101"/>
      <c r="CJ465" s="101"/>
      <c r="CK465" s="101"/>
      <c r="CL465" s="101"/>
      <c r="CM465" s="101"/>
      <c r="CN465" s="101"/>
      <c r="CO465" s="101"/>
      <c r="CP465" s="101"/>
      <c r="CQ465" s="101"/>
      <c r="CR465" s="101"/>
      <c r="CS465" s="101"/>
      <c r="CT465" s="101"/>
      <c r="CU465" s="101"/>
      <c r="CV465" s="101"/>
      <c r="CW465" s="101"/>
      <c r="CX465" s="96"/>
      <c r="CY465" s="96"/>
      <c r="CZ465" s="96"/>
      <c r="DA465" s="96"/>
    </row>
    <row r="466" spans="1:105" s="94" customFormat="1" ht="15.75" x14ac:dyDescent="0.25">
      <c r="A466" s="96"/>
      <c r="B466" s="96"/>
      <c r="C466" s="153"/>
      <c r="D466" s="153"/>
      <c r="E466" s="96"/>
      <c r="F466" s="93"/>
      <c r="G466" s="70"/>
      <c r="H466" s="70"/>
      <c r="I466" s="93"/>
      <c r="J466" s="93"/>
      <c r="K466" s="93"/>
      <c r="L466" s="93"/>
      <c r="M466" s="93"/>
      <c r="N466" s="93"/>
      <c r="O466" s="93"/>
      <c r="P466" s="93"/>
      <c r="Q466" s="93"/>
      <c r="R466" s="93"/>
      <c r="S466" s="93"/>
      <c r="T466" s="93"/>
      <c r="U466" s="93"/>
      <c r="V466" s="93"/>
      <c r="W466" s="93"/>
      <c r="X466" s="93"/>
      <c r="Y466" s="93"/>
      <c r="Z466" s="93"/>
      <c r="AA466" s="93"/>
      <c r="AB466" s="93"/>
      <c r="AC466" s="93"/>
      <c r="AD466" s="93"/>
      <c r="AE466" s="93"/>
      <c r="AF466" s="93"/>
      <c r="AG466" s="93"/>
      <c r="AH466" s="93"/>
      <c r="AI466" s="93"/>
      <c r="AJ466" s="93"/>
      <c r="AK466" s="93"/>
      <c r="AL466" s="93"/>
      <c r="AM466" s="93"/>
      <c r="AN466" s="93"/>
      <c r="AO466" s="93"/>
      <c r="AP466" s="93"/>
      <c r="AQ466" s="93"/>
      <c r="AR466" s="93"/>
      <c r="AS466" s="93"/>
      <c r="AT466" s="93"/>
      <c r="AU466" s="93"/>
      <c r="AV466" s="93"/>
      <c r="AW466" s="93"/>
      <c r="AX466" s="93"/>
      <c r="AY466" s="93"/>
      <c r="AZ466" s="93"/>
      <c r="BA466" s="93"/>
      <c r="BB466" s="93"/>
      <c r="BC466" s="93"/>
      <c r="BD466" s="93"/>
      <c r="BE466" s="93"/>
      <c r="BF466" s="93"/>
      <c r="BG466" s="93"/>
      <c r="BH466" s="93"/>
      <c r="BI466" s="93"/>
      <c r="BJ466" s="93"/>
      <c r="BK466" s="93"/>
      <c r="BL466" s="93"/>
      <c r="BM466" s="93"/>
      <c r="BN466" s="93"/>
      <c r="BO466" s="93"/>
      <c r="BP466" s="93"/>
      <c r="BQ466" s="93"/>
      <c r="BR466" s="93"/>
      <c r="BS466" s="93"/>
      <c r="BT466" s="93"/>
      <c r="BU466" s="93"/>
      <c r="BV466" s="93"/>
      <c r="BW466" s="93"/>
      <c r="BX466" s="93"/>
      <c r="BY466" s="93"/>
      <c r="BZ466" s="93"/>
      <c r="CA466" s="93"/>
      <c r="CB466" s="93"/>
      <c r="CC466" s="93"/>
      <c r="CD466" s="93"/>
      <c r="CE466" s="93"/>
      <c r="CF466" s="93"/>
      <c r="CG466" s="93"/>
      <c r="CH466" s="93"/>
      <c r="CI466" s="93"/>
      <c r="CJ466" s="93"/>
      <c r="CK466" s="93"/>
      <c r="CL466" s="93"/>
      <c r="CM466" s="93"/>
      <c r="CN466" s="93"/>
      <c r="CO466" s="93"/>
      <c r="CP466" s="93"/>
      <c r="CQ466" s="93"/>
      <c r="CR466" s="93"/>
      <c r="CS466" s="93"/>
      <c r="CT466" s="93"/>
      <c r="CU466" s="93"/>
      <c r="CV466" s="93"/>
      <c r="CW466" s="93"/>
      <c r="CX466" s="96"/>
      <c r="CY466" s="96"/>
      <c r="CZ466" s="96"/>
      <c r="DA466" s="96"/>
    </row>
    <row r="467" spans="1:105" s="94" customFormat="1" ht="15.75" x14ac:dyDescent="0.25">
      <c r="A467" s="96"/>
      <c r="B467" s="96"/>
      <c r="C467" s="153"/>
      <c r="D467" s="153"/>
      <c r="E467" s="96"/>
      <c r="F467" s="96"/>
      <c r="G467" s="71"/>
      <c r="H467" s="71"/>
      <c r="I467" s="93"/>
      <c r="J467" s="93"/>
      <c r="K467" s="93"/>
      <c r="L467" s="93"/>
      <c r="M467" s="93"/>
      <c r="N467" s="93"/>
      <c r="O467" s="93"/>
      <c r="P467" s="93"/>
      <c r="Q467" s="93"/>
      <c r="R467" s="93"/>
      <c r="S467" s="93"/>
      <c r="T467" s="93"/>
      <c r="U467" s="93"/>
      <c r="V467" s="93"/>
      <c r="W467" s="93"/>
      <c r="X467" s="93"/>
      <c r="Y467" s="93"/>
      <c r="Z467" s="93"/>
      <c r="AA467" s="93"/>
      <c r="AB467" s="93"/>
      <c r="AC467" s="93"/>
      <c r="AD467" s="93"/>
      <c r="AE467" s="93"/>
      <c r="AF467" s="93"/>
      <c r="AG467" s="93"/>
      <c r="AH467" s="93"/>
      <c r="AI467" s="93"/>
      <c r="AJ467" s="93"/>
      <c r="AK467" s="93"/>
      <c r="AL467" s="93"/>
      <c r="AM467" s="93"/>
      <c r="AN467" s="93"/>
      <c r="AO467" s="93"/>
      <c r="AP467" s="93"/>
      <c r="AQ467" s="93"/>
      <c r="AR467" s="93"/>
      <c r="AS467" s="93"/>
      <c r="AT467" s="93"/>
      <c r="AU467" s="93"/>
      <c r="AV467" s="93"/>
      <c r="AW467" s="93"/>
      <c r="AX467" s="93"/>
      <c r="AY467" s="93"/>
      <c r="AZ467" s="93"/>
      <c r="BA467" s="93"/>
      <c r="BB467" s="93"/>
      <c r="BC467" s="93"/>
      <c r="BD467" s="93"/>
      <c r="BE467" s="93"/>
      <c r="BF467" s="93"/>
      <c r="BG467" s="93"/>
      <c r="BH467" s="93"/>
      <c r="BI467" s="93"/>
      <c r="BJ467" s="93"/>
      <c r="BK467" s="93"/>
      <c r="BL467" s="93"/>
      <c r="BM467" s="93"/>
      <c r="BN467" s="93"/>
      <c r="BO467" s="93"/>
      <c r="BP467" s="93"/>
      <c r="BQ467" s="93"/>
      <c r="BR467" s="93"/>
      <c r="BS467" s="93"/>
      <c r="BT467" s="93"/>
      <c r="BU467" s="93"/>
      <c r="BV467" s="93"/>
      <c r="BW467" s="93"/>
      <c r="BX467" s="93"/>
      <c r="BY467" s="93"/>
      <c r="BZ467" s="93"/>
      <c r="CA467" s="93"/>
      <c r="CB467" s="93"/>
      <c r="CC467" s="93"/>
      <c r="CD467" s="93"/>
      <c r="CE467" s="93"/>
      <c r="CF467" s="93"/>
      <c r="CG467" s="93"/>
      <c r="CH467" s="93"/>
      <c r="CI467" s="93"/>
      <c r="CJ467" s="93"/>
      <c r="CK467" s="93"/>
      <c r="CL467" s="93"/>
      <c r="CM467" s="93"/>
      <c r="CN467" s="93"/>
      <c r="CO467" s="93"/>
      <c r="CP467" s="93"/>
      <c r="CQ467" s="93"/>
      <c r="CR467" s="93"/>
      <c r="CS467" s="93"/>
      <c r="CT467" s="93"/>
      <c r="CU467" s="93"/>
      <c r="CV467" s="93"/>
      <c r="CW467" s="93"/>
      <c r="CX467" s="96"/>
      <c r="CY467" s="96"/>
      <c r="CZ467" s="96"/>
      <c r="DA467" s="96"/>
    </row>
    <row r="468" spans="1:105" s="94" customFormat="1" ht="15" x14ac:dyDescent="0.2">
      <c r="A468" s="96"/>
      <c r="B468" s="96"/>
      <c r="C468" s="153"/>
      <c r="D468" s="153"/>
      <c r="E468" s="96"/>
      <c r="F468" s="96"/>
      <c r="G468" s="71"/>
      <c r="H468" s="71"/>
      <c r="I468" s="96"/>
      <c r="J468" s="96"/>
      <c r="K468" s="96"/>
      <c r="L468" s="96"/>
      <c r="M468" s="96"/>
      <c r="N468" s="96"/>
      <c r="O468" s="96"/>
      <c r="P468" s="96"/>
      <c r="Q468" s="96"/>
      <c r="R468" s="96"/>
      <c r="S468" s="96"/>
      <c r="T468" s="96"/>
      <c r="U468" s="96"/>
      <c r="V468" s="96"/>
      <c r="W468" s="96"/>
      <c r="X468" s="96"/>
      <c r="Y468" s="96"/>
      <c r="Z468" s="96"/>
      <c r="AA468" s="96"/>
      <c r="AB468" s="96"/>
      <c r="AC468" s="96"/>
      <c r="AD468" s="96"/>
      <c r="AE468" s="96"/>
      <c r="AF468" s="96"/>
      <c r="AG468" s="96"/>
      <c r="AH468" s="96"/>
      <c r="AI468" s="96"/>
      <c r="AJ468" s="96"/>
      <c r="AK468" s="96"/>
      <c r="AL468" s="96"/>
      <c r="AM468" s="96"/>
      <c r="AN468" s="96"/>
      <c r="AO468" s="96"/>
      <c r="AP468" s="96"/>
      <c r="AQ468" s="96"/>
      <c r="AR468" s="96"/>
      <c r="AS468" s="96"/>
      <c r="AT468" s="96"/>
      <c r="AU468" s="96"/>
      <c r="AV468" s="96"/>
      <c r="AW468" s="96"/>
      <c r="AX468" s="96"/>
      <c r="AY468" s="96"/>
      <c r="AZ468" s="96"/>
      <c r="BA468" s="96"/>
      <c r="BB468" s="96"/>
      <c r="BC468" s="96"/>
      <c r="BD468" s="96"/>
      <c r="BE468" s="96"/>
      <c r="BF468" s="96"/>
      <c r="BG468" s="96"/>
      <c r="BH468" s="96"/>
      <c r="BI468" s="96"/>
      <c r="BJ468" s="96"/>
      <c r="BK468" s="96"/>
      <c r="BL468" s="96"/>
      <c r="BM468" s="96"/>
      <c r="BN468" s="96"/>
      <c r="BO468" s="96"/>
      <c r="BP468" s="96"/>
      <c r="BQ468" s="96"/>
      <c r="BR468" s="96"/>
      <c r="BS468" s="96"/>
      <c r="BT468" s="96"/>
      <c r="BU468" s="96"/>
      <c r="BV468" s="96"/>
      <c r="BW468" s="96"/>
      <c r="BX468" s="96"/>
      <c r="BY468" s="96"/>
      <c r="BZ468" s="96"/>
      <c r="CA468" s="96"/>
      <c r="CB468" s="96"/>
      <c r="CC468" s="96"/>
      <c r="CD468" s="96"/>
      <c r="CE468" s="96"/>
      <c r="CF468" s="96"/>
      <c r="CG468" s="96"/>
      <c r="CH468" s="96"/>
      <c r="CI468" s="96"/>
      <c r="CJ468" s="96"/>
      <c r="CK468" s="96"/>
      <c r="CL468" s="96"/>
      <c r="CM468" s="96"/>
      <c r="CN468" s="96"/>
      <c r="CO468" s="96"/>
      <c r="CP468" s="96"/>
      <c r="CQ468" s="96"/>
      <c r="CR468" s="96"/>
      <c r="CS468" s="96"/>
      <c r="CT468" s="96"/>
      <c r="CU468" s="96"/>
      <c r="CV468" s="96"/>
      <c r="CW468" s="96"/>
      <c r="CX468" s="96"/>
      <c r="CY468" s="96"/>
      <c r="CZ468" s="96"/>
      <c r="DA468" s="96"/>
    </row>
    <row r="469" spans="1:105" s="94" customFormat="1" ht="15" x14ac:dyDescent="0.2">
      <c r="A469" s="96"/>
      <c r="B469" s="96"/>
      <c r="C469" s="153"/>
      <c r="D469" s="153"/>
      <c r="E469" s="96"/>
      <c r="F469" s="96"/>
      <c r="G469" s="71"/>
      <c r="H469" s="71"/>
      <c r="I469" s="96"/>
      <c r="J469" s="96"/>
      <c r="K469" s="96"/>
      <c r="L469" s="96"/>
      <c r="M469" s="96"/>
      <c r="N469" s="96"/>
      <c r="O469" s="96"/>
      <c r="P469" s="96"/>
      <c r="Q469" s="96"/>
      <c r="R469" s="96"/>
      <c r="S469" s="96"/>
      <c r="T469" s="96"/>
      <c r="U469" s="96"/>
      <c r="V469" s="96"/>
      <c r="W469" s="96"/>
      <c r="X469" s="96"/>
      <c r="Y469" s="96"/>
      <c r="Z469" s="96"/>
      <c r="AA469" s="96"/>
      <c r="AB469" s="96"/>
      <c r="AC469" s="96"/>
      <c r="AD469" s="96"/>
      <c r="AE469" s="96"/>
      <c r="AF469" s="96"/>
      <c r="AG469" s="96"/>
      <c r="AH469" s="96"/>
      <c r="AI469" s="96"/>
      <c r="AJ469" s="96"/>
      <c r="AK469" s="96"/>
      <c r="AL469" s="96"/>
      <c r="AM469" s="96"/>
      <c r="AN469" s="96"/>
      <c r="AO469" s="96"/>
      <c r="AP469" s="96"/>
      <c r="AQ469" s="96"/>
      <c r="AR469" s="96"/>
      <c r="AS469" s="96"/>
      <c r="AT469" s="96"/>
      <c r="AU469" s="96"/>
      <c r="AV469" s="96"/>
      <c r="AW469" s="96"/>
      <c r="AX469" s="96"/>
      <c r="AY469" s="96"/>
      <c r="AZ469" s="96"/>
      <c r="BA469" s="96"/>
      <c r="BB469" s="96"/>
      <c r="BC469" s="96"/>
      <c r="BD469" s="96"/>
      <c r="BE469" s="96"/>
      <c r="BF469" s="96"/>
      <c r="BG469" s="96"/>
      <c r="BH469" s="96"/>
      <c r="BI469" s="96"/>
      <c r="BJ469" s="96"/>
      <c r="BK469" s="96"/>
      <c r="BL469" s="96"/>
      <c r="BM469" s="96"/>
      <c r="BN469" s="96"/>
      <c r="BO469" s="96"/>
      <c r="BP469" s="96"/>
      <c r="BQ469" s="96"/>
      <c r="BR469" s="96"/>
      <c r="BS469" s="96"/>
      <c r="BT469" s="96"/>
      <c r="BU469" s="96"/>
      <c r="BV469" s="96"/>
      <c r="BW469" s="96"/>
      <c r="BX469" s="96"/>
      <c r="BY469" s="96"/>
      <c r="BZ469" s="96"/>
      <c r="CA469" s="96"/>
      <c r="CB469" s="96"/>
      <c r="CC469" s="96"/>
      <c r="CD469" s="96"/>
      <c r="CE469" s="96"/>
      <c r="CF469" s="96"/>
      <c r="CG469" s="96"/>
      <c r="CH469" s="96"/>
      <c r="CI469" s="96"/>
      <c r="CJ469" s="96"/>
      <c r="CK469" s="96"/>
      <c r="CL469" s="96"/>
      <c r="CM469" s="96"/>
      <c r="CN469" s="96"/>
      <c r="CO469" s="96"/>
      <c r="CP469" s="96"/>
      <c r="CQ469" s="96"/>
      <c r="CR469" s="96"/>
      <c r="CS469" s="96"/>
      <c r="CT469" s="96"/>
      <c r="CU469" s="96"/>
      <c r="CV469" s="96"/>
      <c r="CW469" s="96"/>
      <c r="CX469" s="96"/>
      <c r="CY469" s="96"/>
      <c r="CZ469" s="96"/>
      <c r="DA469" s="96"/>
    </row>
    <row r="470" spans="1:105" s="81" customFormat="1" x14ac:dyDescent="0.2">
      <c r="C470" s="147"/>
      <c r="D470" s="147"/>
    </row>
  </sheetData>
  <mergeCells count="86">
    <mergeCell ref="F451:I451"/>
    <mergeCell ref="F452:I452"/>
    <mergeCell ref="F453:I453"/>
    <mergeCell ref="F446:I446"/>
    <mergeCell ref="F447:I447"/>
    <mergeCell ref="F448:I448"/>
    <mergeCell ref="F449:I449"/>
    <mergeCell ref="F450:I450"/>
    <mergeCell ref="F441:I441"/>
    <mergeCell ref="F442:I442"/>
    <mergeCell ref="F443:I443"/>
    <mergeCell ref="F444:I444"/>
    <mergeCell ref="F445:I445"/>
    <mergeCell ref="F436:I436"/>
    <mergeCell ref="F437:I437"/>
    <mergeCell ref="F438:I438"/>
    <mergeCell ref="F439:I439"/>
    <mergeCell ref="F440:I440"/>
    <mergeCell ref="F431:I431"/>
    <mergeCell ref="F432:I432"/>
    <mergeCell ref="F433:I433"/>
    <mergeCell ref="F434:I434"/>
    <mergeCell ref="F435:I435"/>
    <mergeCell ref="F426:I426"/>
    <mergeCell ref="F427:I427"/>
    <mergeCell ref="F428:I428"/>
    <mergeCell ref="F429:I429"/>
    <mergeCell ref="F430:I430"/>
    <mergeCell ref="F421:I421"/>
    <mergeCell ref="F422:I422"/>
    <mergeCell ref="F423:I423"/>
    <mergeCell ref="F424:I424"/>
    <mergeCell ref="F425:I425"/>
    <mergeCell ref="A459:I459"/>
    <mergeCell ref="E10:I10"/>
    <mergeCell ref="I1:I3"/>
    <mergeCell ref="A5:I5"/>
    <mergeCell ref="A7:I7"/>
    <mergeCell ref="A8:I8"/>
    <mergeCell ref="A1:F3"/>
    <mergeCell ref="A10:C10"/>
    <mergeCell ref="A18:C18"/>
    <mergeCell ref="A22:C22"/>
    <mergeCell ref="E22:I22"/>
    <mergeCell ref="F416:I416"/>
    <mergeCell ref="F417:I417"/>
    <mergeCell ref="F418:I418"/>
    <mergeCell ref="F419:I419"/>
    <mergeCell ref="F420:I420"/>
    <mergeCell ref="E18:I18"/>
    <mergeCell ref="A40:C40"/>
    <mergeCell ref="E40:I40"/>
    <mergeCell ref="A49:C49"/>
    <mergeCell ref="E49:I49"/>
    <mergeCell ref="A75:C75"/>
    <mergeCell ref="E75:I75"/>
    <mergeCell ref="A104:C104"/>
    <mergeCell ref="E104:I104"/>
    <mergeCell ref="A123:C123"/>
    <mergeCell ref="E123:I123"/>
    <mergeCell ref="A171:C171"/>
    <mergeCell ref="E171:I171"/>
    <mergeCell ref="A176:C176"/>
    <mergeCell ref="E176:I176"/>
    <mergeCell ref="A298:C298"/>
    <mergeCell ref="E298:I298"/>
    <mergeCell ref="A311:C311"/>
    <mergeCell ref="E311:I311"/>
    <mergeCell ref="A325:C325"/>
    <mergeCell ref="E325:I325"/>
    <mergeCell ref="A341:C341"/>
    <mergeCell ref="E341:I341"/>
    <mergeCell ref="A350:C350"/>
    <mergeCell ref="E350:I350"/>
    <mergeCell ref="A355:C355"/>
    <mergeCell ref="E355:I355"/>
    <mergeCell ref="A366:C366"/>
    <mergeCell ref="E366:I366"/>
    <mergeCell ref="A378:C378"/>
    <mergeCell ref="E378:I378"/>
    <mergeCell ref="A386:C386"/>
    <mergeCell ref="E386:I386"/>
    <mergeCell ref="A398:C398"/>
    <mergeCell ref="E398:I398"/>
    <mergeCell ref="A390:C390"/>
    <mergeCell ref="E390:I390"/>
  </mergeCells>
  <conditionalFormatting sqref="B48:D48">
    <cfRule type="duplicateValues" dxfId="71" priority="131"/>
  </conditionalFormatting>
  <conditionalFormatting sqref="B12:D16">
    <cfRule type="duplicateValues" dxfId="70" priority="119"/>
  </conditionalFormatting>
  <conditionalFormatting sqref="D20">
    <cfRule type="duplicateValues" dxfId="69" priority="140"/>
  </conditionalFormatting>
  <conditionalFormatting sqref="D125">
    <cfRule type="duplicateValues" dxfId="68" priority="113"/>
  </conditionalFormatting>
  <conditionalFormatting sqref="D127:D131">
    <cfRule type="duplicateValues" dxfId="67" priority="112"/>
  </conditionalFormatting>
  <conditionalFormatting sqref="B20:C20">
    <cfRule type="duplicateValues" dxfId="66" priority="111"/>
  </conditionalFormatting>
  <conditionalFormatting sqref="B24:C38">
    <cfRule type="duplicateValues" dxfId="65" priority="108"/>
  </conditionalFormatting>
  <conditionalFormatting sqref="D24:D38">
    <cfRule type="duplicateValues" dxfId="64" priority="107"/>
  </conditionalFormatting>
  <conditionalFormatting sqref="B42:C47">
    <cfRule type="duplicateValues" dxfId="63" priority="105"/>
  </conditionalFormatting>
  <conditionalFormatting sqref="D42:D47">
    <cfRule type="duplicateValues" dxfId="62" priority="145"/>
  </conditionalFormatting>
  <conditionalFormatting sqref="B51:C55 B57:C73">
    <cfRule type="duplicateValues" dxfId="61" priority="103"/>
  </conditionalFormatting>
  <conditionalFormatting sqref="D51">
    <cfRule type="duplicateValues" dxfId="60" priority="146"/>
  </conditionalFormatting>
  <conditionalFormatting sqref="D52:D55 D57:D73">
    <cfRule type="duplicateValues" dxfId="59" priority="150"/>
  </conditionalFormatting>
  <conditionalFormatting sqref="B106:C121">
    <cfRule type="duplicateValues" dxfId="58" priority="99"/>
  </conditionalFormatting>
  <conditionalFormatting sqref="D106:D121">
    <cfRule type="duplicateValues" dxfId="57" priority="155"/>
  </conditionalFormatting>
  <conditionalFormatting sqref="D132:D146 D56 D148:D161">
    <cfRule type="duplicateValues" dxfId="56" priority="97"/>
  </conditionalFormatting>
  <conditionalFormatting sqref="B56:C56">
    <cfRule type="duplicateValues" dxfId="55" priority="94"/>
  </conditionalFormatting>
  <conditionalFormatting sqref="D162:D169">
    <cfRule type="duplicateValues" dxfId="54" priority="156"/>
  </conditionalFormatting>
  <conditionalFormatting sqref="D173:D174">
    <cfRule type="duplicateValues" dxfId="53" priority="158"/>
  </conditionalFormatting>
  <conditionalFormatting sqref="B173:C174">
    <cfRule type="duplicateValues" dxfId="52" priority="91"/>
  </conditionalFormatting>
  <conditionalFormatting sqref="D178:D179">
    <cfRule type="duplicateValues" dxfId="51" priority="90"/>
  </conditionalFormatting>
  <conditionalFormatting sqref="D300:D301">
    <cfRule type="duplicateValues" dxfId="50" priority="84"/>
  </conditionalFormatting>
  <conditionalFormatting sqref="D302:D309">
    <cfRule type="duplicateValues" dxfId="49" priority="82"/>
  </conditionalFormatting>
  <conditionalFormatting sqref="D313:D314">
    <cfRule type="duplicateValues" dxfId="48" priority="79"/>
  </conditionalFormatting>
  <conditionalFormatting sqref="D315:D322">
    <cfRule type="duplicateValues" dxfId="47" priority="78"/>
  </conditionalFormatting>
  <conditionalFormatting sqref="D323">
    <cfRule type="duplicateValues" dxfId="46" priority="76"/>
  </conditionalFormatting>
  <conditionalFormatting sqref="D328:D329">
    <cfRule type="duplicateValues" dxfId="45" priority="73"/>
  </conditionalFormatting>
  <conditionalFormatting sqref="D330:D337">
    <cfRule type="duplicateValues" dxfId="44" priority="72"/>
  </conditionalFormatting>
  <conditionalFormatting sqref="D338">
    <cfRule type="duplicateValues" dxfId="43" priority="71"/>
  </conditionalFormatting>
  <conditionalFormatting sqref="D339">
    <cfRule type="duplicateValues" dxfId="42" priority="69"/>
  </conditionalFormatting>
  <conditionalFormatting sqref="D343:D344">
    <cfRule type="duplicateValues" dxfId="41" priority="66"/>
  </conditionalFormatting>
  <conditionalFormatting sqref="D357:D358">
    <cfRule type="duplicateValues" dxfId="40" priority="55"/>
  </conditionalFormatting>
  <conditionalFormatting sqref="D361:D364">
    <cfRule type="duplicateValues" dxfId="39" priority="53"/>
  </conditionalFormatting>
  <conditionalFormatting sqref="D368:D369">
    <cfRule type="duplicateValues" dxfId="38" priority="49"/>
  </conditionalFormatting>
  <conditionalFormatting sqref="D370:D372">
    <cfRule type="duplicateValues" dxfId="37" priority="50"/>
  </conditionalFormatting>
  <conditionalFormatting sqref="D373:D376">
    <cfRule type="duplicateValues" dxfId="36" priority="48"/>
  </conditionalFormatting>
  <conditionalFormatting sqref="D380:D381">
    <cfRule type="duplicateValues" dxfId="35" priority="44"/>
  </conditionalFormatting>
  <conditionalFormatting sqref="D382:D384">
    <cfRule type="duplicateValues" dxfId="34" priority="45"/>
  </conditionalFormatting>
  <conditionalFormatting sqref="B388:C388">
    <cfRule type="duplicateValues" dxfId="33" priority="37"/>
  </conditionalFormatting>
  <conditionalFormatting sqref="D388">
    <cfRule type="duplicateValues" dxfId="32" priority="162"/>
  </conditionalFormatting>
  <conditionalFormatting sqref="D400:D401">
    <cfRule type="duplicateValues" dxfId="31" priority="35"/>
  </conditionalFormatting>
  <conditionalFormatting sqref="D407:D413">
    <cfRule type="duplicateValues" dxfId="30" priority="163"/>
  </conditionalFormatting>
  <conditionalFormatting sqref="B417:C453">
    <cfRule type="duplicateValues" dxfId="29" priority="29"/>
  </conditionalFormatting>
  <conditionalFormatting sqref="B454:D454">
    <cfRule type="duplicateValues" dxfId="28" priority="164"/>
  </conditionalFormatting>
  <conditionalFormatting sqref="D89">
    <cfRule type="duplicateValues" dxfId="27" priority="28"/>
  </conditionalFormatting>
  <conditionalFormatting sqref="B89:C89">
    <cfRule type="duplicateValues" dxfId="26" priority="27"/>
  </conditionalFormatting>
  <conditionalFormatting sqref="D147">
    <cfRule type="duplicateValues" dxfId="25" priority="23"/>
  </conditionalFormatting>
  <conditionalFormatting sqref="D359:D360">
    <cfRule type="duplicateValues" dxfId="24" priority="189"/>
  </conditionalFormatting>
  <conditionalFormatting sqref="D392:D393">
    <cfRule type="duplicateValues" dxfId="23" priority="20"/>
  </conditionalFormatting>
  <conditionalFormatting sqref="D394:D396">
    <cfRule type="duplicateValues" dxfId="22" priority="21"/>
  </conditionalFormatting>
  <conditionalFormatting sqref="D402:D403">
    <cfRule type="duplicateValues" dxfId="21" priority="191"/>
  </conditionalFormatting>
  <conditionalFormatting sqref="D404:D406">
    <cfRule type="duplicateValues" dxfId="20" priority="192"/>
  </conditionalFormatting>
  <conditionalFormatting sqref="D180:D228 D231:D296">
    <cfRule type="duplicateValues" dxfId="19" priority="196"/>
  </conditionalFormatting>
  <conditionalFormatting sqref="B77:C88 B90:C101">
    <cfRule type="duplicateValues" dxfId="18" priority="197"/>
  </conditionalFormatting>
  <conditionalFormatting sqref="D77:D88 D90:D101">
    <cfRule type="duplicateValues" dxfId="17" priority="200"/>
  </conditionalFormatting>
  <conditionalFormatting sqref="D345:D348 D229:D230">
    <cfRule type="duplicateValues" dxfId="16" priority="203"/>
  </conditionalFormatting>
  <conditionalFormatting sqref="D126">
    <cfRule type="duplicateValues" dxfId="15" priority="17"/>
  </conditionalFormatting>
  <conditionalFormatting sqref="B178:C178">
    <cfRule type="duplicateValues" dxfId="14" priority="12"/>
  </conditionalFormatting>
  <conditionalFormatting sqref="B179:C296">
    <cfRule type="duplicateValues" dxfId="13" priority="13"/>
  </conditionalFormatting>
  <conditionalFormatting sqref="B300:C309">
    <cfRule type="duplicateValues" dxfId="12" priority="11"/>
  </conditionalFormatting>
  <conditionalFormatting sqref="B313:C323">
    <cfRule type="duplicateValues" dxfId="11" priority="10"/>
  </conditionalFormatting>
  <conditionalFormatting sqref="D327">
    <cfRule type="duplicateValues" dxfId="10" priority="206"/>
  </conditionalFormatting>
  <conditionalFormatting sqref="B327:C339">
    <cfRule type="duplicateValues" dxfId="9" priority="9"/>
  </conditionalFormatting>
  <conditionalFormatting sqref="B343:C348">
    <cfRule type="duplicateValues" dxfId="8" priority="8"/>
  </conditionalFormatting>
  <conditionalFormatting sqref="B352:C353">
    <cfRule type="duplicateValues" dxfId="7" priority="7"/>
  </conditionalFormatting>
  <conditionalFormatting sqref="D352:D353">
    <cfRule type="duplicateValues" dxfId="6" priority="208"/>
  </conditionalFormatting>
  <conditionalFormatting sqref="B357:C364">
    <cfRule type="duplicateValues" dxfId="5" priority="6"/>
  </conditionalFormatting>
  <conditionalFormatting sqref="B368:C376">
    <cfRule type="duplicateValues" dxfId="4" priority="5"/>
  </conditionalFormatting>
  <conditionalFormatting sqref="B380:C384">
    <cfRule type="duplicateValues" dxfId="3" priority="4"/>
  </conditionalFormatting>
  <conditionalFormatting sqref="B392:C396">
    <cfRule type="duplicateValues" dxfId="2" priority="3"/>
  </conditionalFormatting>
  <conditionalFormatting sqref="B400:C413">
    <cfRule type="duplicateValues" dxfId="1" priority="2"/>
  </conditionalFormatting>
  <conditionalFormatting sqref="B125:C169">
    <cfRule type="duplicateValues" dxfId="0" priority="1"/>
  </conditionalFormatting>
  <pageMargins left="0.70866141732283472" right="0.70866141732283472" top="0.74803149606299213" bottom="0.74803149606299213" header="0.31496062992125984" footer="0.31496062992125984"/>
  <pageSetup scale="50" orientation="portrait" r:id="rId1"/>
  <headerFooter>
    <oddFoote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LISTA</vt:lpstr>
      <vt:lpstr>EV ECONOMICA</vt:lpstr>
      <vt:lpstr>EV TECNICA</vt:lpstr>
      <vt:lpstr>PRECIOS UNITARIOS</vt:lpstr>
      <vt:lpstr>PRECIO REFERENCIA</vt:lpstr>
      <vt:lpstr>PUNTAJE</vt:lpstr>
      <vt:lpstr>RESULTADO</vt:lpstr>
      <vt:lpstr>RESUMEN</vt:lpstr>
      <vt:lpstr>'EV ECONOMICA'!Títulos_a_imprimir</vt:lpstr>
      <vt:lpstr>'EV TECNICA'!Títulos_a_imprimir</vt:lpstr>
      <vt:lpstr>PUNTAJE!Títulos_a_imprimir</vt:lpstr>
      <vt:lpstr>RESUMEN!Títulos_a_imprimir</vt:lpstr>
    </vt:vector>
  </TitlesOfParts>
  <Company>Hospital Occidente de Kennedy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scruz</dc:creator>
  <cp:lastModifiedBy>Adriana Milena Velandia Trujillo</cp:lastModifiedBy>
  <cp:lastPrinted>2022-04-04T21:18:34Z</cp:lastPrinted>
  <dcterms:created xsi:type="dcterms:W3CDTF">2008-11-13T15:30:48Z</dcterms:created>
  <dcterms:modified xsi:type="dcterms:W3CDTF">2022-04-05T14:13:29Z</dcterms:modified>
</cp:coreProperties>
</file>